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ustomProperty1.bin" ContentType="application/vnd.openxmlformats-officedocument.spreadsheetml.customProperty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ustomProperty2.bin" ContentType="application/vnd.openxmlformats-officedocument.spreadsheetml.customProperty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customProperty3.bin" ContentType="application/vnd.openxmlformats-officedocument.spreadsheetml.customProperty"/>
  <Override PartName="/xl/comments7.xml" ContentType="application/vnd.openxmlformats-officedocument.spreadsheetml.comments+xml"/>
  <Override PartName="/xl/customProperty4.bin" ContentType="application/vnd.openxmlformats-officedocument.spreadsheetml.customProperty"/>
  <Override PartName="/xl/drawings/drawing1.xml" ContentType="application/vnd.openxmlformats-officedocument.drawing+xml"/>
  <Override PartName="/xl/comments8.xml" ContentType="application/vnd.openxmlformats-officedocument.spreadsheetml.comments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ustomProperty5.bin" ContentType="application/vnd.openxmlformats-officedocument.spreadsheetml.customProperty"/>
  <Override PartName="/xl/drawings/drawing2.xml" ContentType="application/vnd.openxmlformats-officedocument.drawing+xml"/>
  <Override PartName="/xl/comments9.xml" ContentType="application/vnd.openxmlformats-officedocument.spreadsheetml.comments+xml"/>
  <Override PartName="/xl/charts/chart3.xml" ContentType="application/vnd.openxmlformats-officedocument.drawingml.chart+xml"/>
  <Override PartName="/xl/customProperty6.bin" ContentType="application/vnd.openxmlformats-officedocument.spreadsheetml.customProperty"/>
  <Override PartName="/xl/drawings/drawing3.xml" ContentType="application/vnd.openxmlformats-officedocument.drawing+xml"/>
  <Override PartName="/xl/comments10.xml" ContentType="application/vnd.openxmlformats-officedocument.spreadsheetml.comments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omments11.xml" ContentType="application/vnd.openxmlformats-officedocument.spreadsheetml.comments+xml"/>
  <Override PartName="/xl/customProperty7.bin" ContentType="application/vnd.openxmlformats-officedocument.spreadsheetml.customProperty"/>
  <Override PartName="/xl/comments12.xml" ContentType="application/vnd.openxmlformats-officedocument.spreadsheetml.comments+xml"/>
  <Override PartName="/xl/calcChain.xml" ContentType="application/vnd.openxmlformats-officedocument.spreadsheetml.calcChain+xml"/>
  <Override PartName="/xl/volatileDependencies.xml" ContentType="application/vnd.openxmlformats-officedocument.spreadsheetml.volatileDependenc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73"/>
  <workbookPr codeName="DieseArbeitsmappe" defaultThemeVersion="124226"/>
  <mc:AlternateContent xmlns:mc="http://schemas.openxmlformats.org/markup-compatibility/2006">
    <mc:Choice Requires="x15">
      <x15ac:absPath xmlns:x15ac="http://schemas.microsoft.com/office/spreadsheetml/2010/11/ac" url="C:\Users\Jannsen\Desktop\Memory Stick\Deutschland-Prognose\"/>
    </mc:Choice>
  </mc:AlternateContent>
  <xr:revisionPtr revIDLastSave="0" documentId="13_ncr:1_{E5B5B485-39A8-4232-8BA7-3514D04469C4}" xr6:coauthVersionLast="36" xr6:coauthVersionMax="36" xr10:uidLastSave="{00000000-0000-0000-0000-000000000000}"/>
  <bookViews>
    <workbookView xWindow="-2180" yWindow="1010" windowWidth="19430" windowHeight="3600" firstSheet="4" activeTab="4" xr2:uid="{00000000-000D-0000-FFFF-FFFF00000000}"/>
  </bookViews>
  <sheets>
    <sheet name="DSAFO32ADVVERINF32" sheetId="10" state="hidden" r:id="rId1"/>
    <sheet name="Datastream-Q" sheetId="4" r:id="rId2"/>
    <sheet name="Quartalsdaten" sheetId="5" r:id="rId3"/>
    <sheet name="BEAR" sheetId="12" r:id="rId4"/>
    <sheet name="Monatsdaten" sheetId="8" r:id="rId5"/>
    <sheet name="Datastream-M" sheetId="7" r:id="rId6"/>
    <sheet name="Prognosen" sheetId="9" r:id="rId7"/>
    <sheet name="Tabelle1" sheetId="1" r:id="rId8"/>
    <sheet name="Share of IP in GDP" sheetId="2" r:id="rId9"/>
    <sheet name="Inflation" sheetId="3" r:id="rId10"/>
    <sheet name="Jahresdaten" sheetId="15" r:id="rId11"/>
    <sheet name="Annual" sheetId="11" r:id="rId12"/>
    <sheet name="Lager-AB" sheetId="13" r:id="rId13"/>
    <sheet name="UVE" sheetId="14" r:id="rId14"/>
    <sheet name="West-Deutschland-Q" sheetId="6" r:id="rId15"/>
    <sheet name="Destatis 1970-1991" sheetId="16" r:id="rId16"/>
  </sheets>
  <externalReferences>
    <externalReference r:id="rId17"/>
    <externalReference r:id="rId18"/>
    <externalReference r:id="rId19"/>
    <externalReference r:id="rId20"/>
    <externalReference r:id="rId21"/>
    <externalReference r:id="rId22"/>
    <externalReference r:id="rId23"/>
    <externalReference r:id="rId24"/>
  </externalReferences>
  <definedNames>
    <definedName name="TRNR_018f5b1f1f6e4016b8627f0d24860ad7_246_25" hidden="1">'Datastream-Q'!$A$1</definedName>
    <definedName name="TRNR_1096de8286794eb1b27c46ebde9cd462_245_10" hidden="1">'West-Deutschland-Q'!$AV$1</definedName>
    <definedName name="TRNR_2be0af334e5e417099c0db3bcc313438_734_24" hidden="1">'Datastream-M'!$AX$1</definedName>
    <definedName name="TRNR_302a8dbf5c5b49b8932231da974b554f_246_7" hidden="1">'Datastream-Q'!$CG$1</definedName>
    <definedName name="TRNR_3b81455c13014f98a0fa31b9352e3ba6_696_24" hidden="1">'Datastream-M'!$Y$1</definedName>
    <definedName name="TRNR_65f88cb0baff4aa4b5cce68cdb32c33c_733_10" hidden="1">'West-Deutschland-Q'!$AH$1</definedName>
    <definedName name="TRNR_6e39315ce1ed4418bfa915ce40307f19_31_2" hidden="1">Annual!$J$1</definedName>
    <definedName name="TRNR_753201bbe06a4c459f557d821848ca9c_734_24" hidden="1">'Datastream-M'!$A$1</definedName>
    <definedName name="TRNR_7824d2d3445c4969abc2544a793e4786_734_23" hidden="1">'Datastream-M'!$Z$1</definedName>
    <definedName name="TRNR_78ff22fcf266411bbdc015afbe2ed660_246_24" hidden="1">'Datastream-Q'!$AA$1</definedName>
    <definedName name="TRNR_7d0742ac41f048d395ed96787f5f0b1d_734_45" hidden="1">'Datastream-M'!$BW$1</definedName>
    <definedName name="TRNR_a0190cf7f4fe411ba980e2793bae302d_246_32" hidden="1">'Datastream-Q'!$AZ$1</definedName>
    <definedName name="TRNR_a94dd8537f4644e6a099d86971978cbb_244_4" hidden="1">Inflation!$A$1</definedName>
    <definedName name="TRNR_bf820a29d8314e0faa393664567d9eef_245_12" hidden="1">'West-Deutschland-Q'!$A$1</definedName>
    <definedName name="TRNR_edc5527f703448c5ac7a88a01a8cf035_52_7" hidden="1">'Share of IP in GDP'!$A$1</definedName>
    <definedName name="TRNR_f24dcfe2bd9347dfb08b7caf7f702038_120_4" hidden="1">Tabelle1!$A$3</definedName>
  </definedNames>
  <calcPr calcId="191029"/>
</workbook>
</file>

<file path=xl/calcChain.xml><?xml version="1.0" encoding="utf-8"?>
<calcChain xmlns="http://schemas.openxmlformats.org/spreadsheetml/2006/main">
  <c r="EC740" i="8" l="1"/>
  <c r="DX739" i="8" l="1"/>
  <c r="DZ739" i="8"/>
  <c r="EA739" i="8"/>
  <c r="EB739" i="8"/>
  <c r="EC739" i="8"/>
  <c r="ED739" i="8"/>
  <c r="EF739" i="8"/>
  <c r="BG248" i="5" l="1"/>
  <c r="BH248" i="5"/>
  <c r="BO247" i="5"/>
  <c r="BP247" i="5"/>
  <c r="BQ247" i="5"/>
  <c r="BR247" i="5"/>
  <c r="AD248" i="5"/>
  <c r="AE248" i="5"/>
  <c r="C247" i="5"/>
  <c r="D247" i="5"/>
  <c r="E247" i="5"/>
  <c r="O739" i="8"/>
  <c r="P739" i="8"/>
  <c r="Q739" i="8"/>
  <c r="R739" i="8"/>
  <c r="O740" i="8"/>
  <c r="P740" i="8"/>
  <c r="Q740" i="8"/>
  <c r="R740" i="8"/>
  <c r="B740" i="8"/>
  <c r="C740" i="8"/>
  <c r="D740" i="8"/>
  <c r="E740" i="8"/>
  <c r="F740" i="8"/>
  <c r="G740" i="8"/>
  <c r="H740" i="8"/>
  <c r="I740" i="8"/>
  <c r="J740" i="8"/>
  <c r="K740" i="8"/>
  <c r="L740" i="8"/>
  <c r="M740" i="8"/>
  <c r="N740" i="8"/>
  <c r="CH739" i="8"/>
  <c r="CI739" i="8"/>
  <c r="CJ739" i="8"/>
  <c r="CK739" i="8"/>
  <c r="CL739" i="8"/>
  <c r="CM739" i="8"/>
  <c r="CW739" i="8" s="1"/>
  <c r="CN739" i="8"/>
  <c r="CO739" i="8"/>
  <c r="CP739" i="8"/>
  <c r="CQ739" i="8"/>
  <c r="CR739" i="8"/>
  <c r="CS739" i="8"/>
  <c r="CT739" i="8"/>
  <c r="CU739" i="8"/>
  <c r="CV739" i="8"/>
  <c r="CX739" i="8"/>
  <c r="CY739" i="8"/>
  <c r="CZ739" i="8"/>
  <c r="DA739" i="8"/>
  <c r="DB739" i="8"/>
  <c r="DC739" i="8"/>
  <c r="DD739" i="8"/>
  <c r="DE739" i="8"/>
  <c r="DF739" i="8"/>
  <c r="DG739" i="8"/>
  <c r="DH739" i="8"/>
  <c r="DI739" i="8"/>
  <c r="DJ739" i="8"/>
  <c r="DK739" i="8"/>
  <c r="DL739" i="8"/>
  <c r="DM739" i="8"/>
  <c r="DN739" i="8"/>
  <c r="DO739" i="8"/>
  <c r="DP739" i="8"/>
  <c r="DQ739" i="8"/>
  <c r="DR739" i="8"/>
  <c r="DS739" i="8"/>
  <c r="DT739" i="8"/>
  <c r="DU739" i="8"/>
  <c r="DV739" i="8"/>
  <c r="CH740" i="8"/>
  <c r="CI740" i="8"/>
  <c r="CJ740" i="8"/>
  <c r="CK740" i="8"/>
  <c r="CL740" i="8"/>
  <c r="CM740" i="8"/>
  <c r="CN740" i="8"/>
  <c r="CO740" i="8"/>
  <c r="CP740" i="8"/>
  <c r="CQ740" i="8"/>
  <c r="CR740" i="8"/>
  <c r="CS740" i="8"/>
  <c r="CT740" i="8"/>
  <c r="CU740" i="8"/>
  <c r="CV740" i="8"/>
  <c r="CX740" i="8"/>
  <c r="CY740" i="8"/>
  <c r="CZ740" i="8"/>
  <c r="DA740" i="8"/>
  <c r="DB740" i="8"/>
  <c r="DC740" i="8"/>
  <c r="DD740" i="8"/>
  <c r="DE740" i="8"/>
  <c r="DF740" i="8"/>
  <c r="DG740" i="8"/>
  <c r="DH740" i="8"/>
  <c r="DI740" i="8"/>
  <c r="DJ740" i="8"/>
  <c r="DK740" i="8"/>
  <c r="DL740" i="8"/>
  <c r="DM740" i="8"/>
  <c r="DN740" i="8"/>
  <c r="DO740" i="8"/>
  <c r="DP740" i="8"/>
  <c r="DQ740" i="8"/>
  <c r="DR740" i="8"/>
  <c r="DS740" i="8"/>
  <c r="DT740" i="8"/>
  <c r="DU740" i="8"/>
  <c r="DV740" i="8"/>
  <c r="BZ739" i="8"/>
  <c r="CA739" i="8"/>
  <c r="CB739" i="8"/>
  <c r="CC739" i="8"/>
  <c r="CD739" i="8"/>
  <c r="BZ740" i="8"/>
  <c r="CA740" i="8"/>
  <c r="CB740" i="8"/>
  <c r="CC740" i="8"/>
  <c r="CD740" i="8"/>
  <c r="BS739" i="8"/>
  <c r="BT739" i="8"/>
  <c r="BU739" i="8"/>
  <c r="BV739" i="8"/>
  <c r="BW739" i="8"/>
  <c r="BS740" i="8"/>
  <c r="BT740" i="8"/>
  <c r="BU740" i="8"/>
  <c r="BV740" i="8"/>
  <c r="BW740" i="8"/>
  <c r="BP740" i="8"/>
  <c r="BE739" i="8"/>
  <c r="BF739" i="8"/>
  <c r="BO740" i="8" s="1"/>
  <c r="BH739" i="8"/>
  <c r="BI739" i="8"/>
  <c r="BJ739" i="8"/>
  <c r="BK739" i="8"/>
  <c r="BL739" i="8"/>
  <c r="BM739" i="8"/>
  <c r="BE740" i="8"/>
  <c r="BF740" i="8"/>
  <c r="BH740" i="8"/>
  <c r="BI740" i="8"/>
  <c r="BJ740" i="8"/>
  <c r="BK740" i="8"/>
  <c r="BL740" i="8"/>
  <c r="BM740" i="8"/>
  <c r="AX739" i="8"/>
  <c r="AY739" i="8"/>
  <c r="AZ739" i="8"/>
  <c r="AX740" i="8"/>
  <c r="AY740" i="8"/>
  <c r="AZ740" i="8"/>
  <c r="AH738" i="8"/>
  <c r="AH739" i="8"/>
  <c r="AC740" i="8"/>
  <c r="AD740" i="8"/>
  <c r="AE740" i="8"/>
  <c r="AF740" i="8"/>
  <c r="AG740" i="8"/>
  <c r="AH740" i="8"/>
  <c r="AI740" i="8"/>
  <c r="AJ740" i="8"/>
  <c r="AK740" i="8"/>
  <c r="BQ740" i="8" s="1"/>
  <c r="AL740" i="8"/>
  <c r="AM740" i="8"/>
  <c r="AN740" i="8"/>
  <c r="AO740" i="8"/>
  <c r="AP740" i="8"/>
  <c r="AQ740" i="8"/>
  <c r="AR740" i="8"/>
  <c r="AS740" i="8"/>
  <c r="AT740" i="8"/>
  <c r="AU740" i="8"/>
  <c r="AC739" i="8"/>
  <c r="AD739" i="8"/>
  <c r="AE739" i="8"/>
  <c r="BQ739" i="8" s="1"/>
  <c r="AI739" i="8"/>
  <c r="AJ739" i="8"/>
  <c r="AK739" i="8"/>
  <c r="AL739" i="8"/>
  <c r="AM739" i="8"/>
  <c r="AN739" i="8"/>
  <c r="AO739" i="8"/>
  <c r="AP739" i="8"/>
  <c r="AQ739" i="8"/>
  <c r="AR739" i="8"/>
  <c r="AS739" i="8"/>
  <c r="AT739" i="8"/>
  <c r="AU739" i="8"/>
  <c r="Y740" i="8"/>
  <c r="Z740" i="8"/>
  <c r="AA740" i="8"/>
  <c r="AB740" i="8"/>
  <c r="Y739" i="8"/>
  <c r="Z739" i="8"/>
  <c r="AA739" i="8"/>
  <c r="AB739" i="8"/>
  <c r="U739" i="8"/>
  <c r="W739" i="8"/>
  <c r="CW740" i="8" l="1"/>
  <c r="F739" i="8" l="1"/>
  <c r="G739" i="8"/>
  <c r="H739" i="8"/>
  <c r="I739" i="8"/>
  <c r="J739" i="8"/>
  <c r="K739" i="8"/>
  <c r="L739" i="8"/>
  <c r="M739" i="8"/>
  <c r="N739" i="8"/>
  <c r="B739" i="8"/>
  <c r="EE740" i="8" s="1"/>
  <c r="C739" i="8"/>
  <c r="D739" i="8"/>
  <c r="E739" i="8"/>
  <c r="EO245" i="5" l="1"/>
  <c r="EP245" i="5"/>
  <c r="EO246" i="5"/>
  <c r="EP246" i="5"/>
  <c r="EC246" i="5"/>
  <c r="ED246" i="5"/>
  <c r="EE246" i="5"/>
  <c r="EG246" i="5"/>
  <c r="EH246" i="5"/>
  <c r="EI246" i="5"/>
  <c r="EB239" i="5"/>
  <c r="EB240" i="5"/>
  <c r="EB241" i="5"/>
  <c r="EB242" i="5"/>
  <c r="EB243" i="5"/>
  <c r="EB244" i="5"/>
  <c r="I239" i="3"/>
  <c r="J239" i="3"/>
  <c r="K239" i="3"/>
  <c r="N239" i="3"/>
  <c r="O239" i="3"/>
  <c r="I240" i="3"/>
  <c r="J240" i="3"/>
  <c r="K240" i="3"/>
  <c r="N240" i="3"/>
  <c r="O240" i="3"/>
  <c r="I241" i="3"/>
  <c r="J241" i="3"/>
  <c r="K241" i="3"/>
  <c r="N241" i="3"/>
  <c r="O241" i="3"/>
  <c r="I242" i="3"/>
  <c r="J242" i="3"/>
  <c r="K242" i="3"/>
  <c r="N242" i="3"/>
  <c r="O242" i="3"/>
  <c r="I243" i="3"/>
  <c r="J243" i="3"/>
  <c r="K243" i="3"/>
  <c r="N243" i="3"/>
  <c r="O243" i="3"/>
  <c r="I244" i="3"/>
  <c r="J244" i="3"/>
  <c r="K244" i="3"/>
  <c r="N244" i="3"/>
  <c r="O244" i="3"/>
  <c r="I245" i="3"/>
  <c r="J245" i="3"/>
  <c r="K245" i="3"/>
  <c r="N245" i="3"/>
  <c r="O245" i="3"/>
  <c r="I246" i="3"/>
  <c r="J246" i="3"/>
  <c r="K246" i="3"/>
  <c r="N246" i="3"/>
  <c r="O246" i="3"/>
  <c r="I247" i="3"/>
  <c r="J247" i="3"/>
  <c r="K247" i="3"/>
  <c r="N247" i="3"/>
  <c r="O247" i="3"/>
  <c r="P245" i="3" l="1"/>
  <c r="P241" i="3"/>
  <c r="L239" i="3"/>
  <c r="P247" i="3"/>
  <c r="P239" i="3"/>
  <c r="P246" i="3"/>
  <c r="L240" i="3"/>
  <c r="L242" i="3"/>
  <c r="L246" i="3"/>
  <c r="L245" i="3"/>
  <c r="P240" i="3"/>
  <c r="L244" i="3"/>
  <c r="L241" i="3"/>
  <c r="P244" i="3"/>
  <c r="L243" i="3"/>
  <c r="L247" i="3"/>
  <c r="P242" i="3"/>
  <c r="P243" i="3"/>
  <c r="DW246" i="5"/>
  <c r="DX246" i="5"/>
  <c r="DO245" i="5"/>
  <c r="DP245" i="5"/>
  <c r="DQ245" i="5"/>
  <c r="DR245" i="5"/>
  <c r="DS245" i="5"/>
  <c r="DT245" i="5"/>
  <c r="DU245" i="5"/>
  <c r="DO246" i="5"/>
  <c r="DP246" i="5"/>
  <c r="DQ246" i="5"/>
  <c r="DR246" i="5"/>
  <c r="DS246" i="5"/>
  <c r="DT246" i="5"/>
  <c r="DU246" i="5"/>
  <c r="DG246" i="5"/>
  <c r="DH246" i="5"/>
  <c r="DI246" i="5"/>
  <c r="DJ246" i="5"/>
  <c r="DK246" i="5"/>
  <c r="DA246" i="5"/>
  <c r="CW246" i="5"/>
  <c r="CY246" i="5"/>
  <c r="CP247" i="5"/>
  <c r="CQ247" i="5"/>
  <c r="CR247" i="5"/>
  <c r="CS247" i="5"/>
  <c r="CT247" i="5"/>
  <c r="CU247" i="5"/>
  <c r="CP246" i="5"/>
  <c r="CQ246" i="5"/>
  <c r="CR246" i="5"/>
  <c r="CS246" i="5"/>
  <c r="CT246" i="5"/>
  <c r="CU246" i="5"/>
  <c r="CM246" i="5"/>
  <c r="CN246" i="5"/>
  <c r="CH245" i="5"/>
  <c r="CI245" i="5"/>
  <c r="CH246" i="5"/>
  <c r="CI246" i="5"/>
  <c r="CD246" i="5"/>
  <c r="CE246" i="5"/>
  <c r="CF246" i="5"/>
  <c r="BW246" i="5"/>
  <c r="BX246" i="5"/>
  <c r="BY246" i="5"/>
  <c r="BZ246" i="5"/>
  <c r="CB243" i="5"/>
  <c r="CB244" i="5"/>
  <c r="CB245" i="5"/>
  <c r="CB246" i="5"/>
  <c r="BW245" i="5"/>
  <c r="BX245" i="5"/>
  <c r="BY245" i="5"/>
  <c r="BZ245" i="5"/>
  <c r="BQ246" i="5"/>
  <c r="BR246" i="5"/>
  <c r="BM244" i="5"/>
  <c r="BN244" i="5"/>
  <c r="BO244" i="5"/>
  <c r="BP244" i="5"/>
  <c r="BM245" i="5"/>
  <c r="BN245" i="5"/>
  <c r="BO245" i="5"/>
  <c r="BP245" i="5"/>
  <c r="BM246" i="5"/>
  <c r="BN246" i="5"/>
  <c r="BO246" i="5"/>
  <c r="BP246" i="5"/>
  <c r="BM247" i="5"/>
  <c r="BN247" i="5"/>
  <c r="AX247" i="5"/>
  <c r="AD246" i="5"/>
  <c r="AE246" i="5"/>
  <c r="AF246" i="5"/>
  <c r="AG246" i="5"/>
  <c r="AH246" i="5"/>
  <c r="AI246" i="5"/>
  <c r="AJ246" i="5"/>
  <c r="AM246" i="5"/>
  <c r="AN246" i="5"/>
  <c r="AO246" i="5"/>
  <c r="AP246" i="5"/>
  <c r="AQ246" i="5"/>
  <c r="AR246" i="5"/>
  <c r="AS246" i="5"/>
  <c r="AT246" i="5"/>
  <c r="AU246" i="5"/>
  <c r="AV246" i="5"/>
  <c r="AW246" i="5"/>
  <c r="AY246" i="5"/>
  <c r="AZ246" i="5"/>
  <c r="BF246" i="5"/>
  <c r="BG246" i="5"/>
  <c r="BH246" i="5"/>
  <c r="BI246" i="5"/>
  <c r="BJ246" i="5"/>
  <c r="BK246" i="5"/>
  <c r="AD247" i="5"/>
  <c r="AE247" i="5"/>
  <c r="AF247" i="5"/>
  <c r="AG247" i="5"/>
  <c r="AH247" i="5"/>
  <c r="AI247" i="5"/>
  <c r="AJ247" i="5"/>
  <c r="AM247" i="5"/>
  <c r="AN247" i="5"/>
  <c r="AO247" i="5"/>
  <c r="AP247" i="5"/>
  <c r="AQ247" i="5"/>
  <c r="AR247" i="5"/>
  <c r="AS247" i="5"/>
  <c r="AT247" i="5"/>
  <c r="AU247" i="5"/>
  <c r="AV247" i="5"/>
  <c r="AW247" i="5"/>
  <c r="BF247" i="5"/>
  <c r="BG247" i="5"/>
  <c r="BH247" i="5"/>
  <c r="BI247" i="5"/>
  <c r="BJ247" i="5"/>
  <c r="BK247" i="5"/>
  <c r="F247" i="5"/>
  <c r="G247" i="5"/>
  <c r="H247" i="5"/>
  <c r="I247" i="5"/>
  <c r="J247" i="5"/>
  <c r="K247" i="5"/>
  <c r="L247" i="5"/>
  <c r="M247" i="5"/>
  <c r="N247" i="5"/>
  <c r="O247" i="5"/>
  <c r="P247" i="5"/>
  <c r="Q247" i="5"/>
  <c r="R247" i="5"/>
  <c r="U247" i="5"/>
  <c r="V247" i="5"/>
  <c r="W247" i="5"/>
  <c r="X247" i="5"/>
  <c r="Y247" i="5"/>
  <c r="Z247" i="5"/>
  <c r="AA247" i="5"/>
  <c r="AB247" i="5"/>
  <c r="AC247" i="5"/>
  <c r="F246" i="5"/>
  <c r="G246" i="5"/>
  <c r="H246" i="5"/>
  <c r="I246" i="5"/>
  <c r="J246" i="5"/>
  <c r="K246" i="5"/>
  <c r="L246" i="5"/>
  <c r="M246" i="5"/>
  <c r="N246" i="5"/>
  <c r="O246" i="5"/>
  <c r="P246" i="5"/>
  <c r="Q246" i="5"/>
  <c r="R246" i="5"/>
  <c r="U246" i="5"/>
  <c r="V246" i="5"/>
  <c r="W246" i="5"/>
  <c r="X246" i="5"/>
  <c r="Y246" i="5"/>
  <c r="Z246" i="5"/>
  <c r="AA246" i="5"/>
  <c r="AB246" i="5"/>
  <c r="AC246" i="5"/>
  <c r="C246" i="5"/>
  <c r="D246" i="5"/>
  <c r="E246" i="5"/>
  <c r="BC246" i="5" l="1"/>
  <c r="BA246" i="5"/>
  <c r="AK246" i="5"/>
  <c r="BB246" i="5"/>
  <c r="AK247" i="5"/>
  <c r="AL247" i="5"/>
  <c r="BB247" i="5"/>
  <c r="DB246" i="5"/>
  <c r="AL246" i="5"/>
  <c r="BC247" i="5"/>
  <c r="BD247" i="5"/>
  <c r="BA247" i="5"/>
  <c r="BD246" i="5"/>
  <c r="DX737" i="8"/>
  <c r="DZ737" i="8"/>
  <c r="EA737" i="8"/>
  <c r="EB737" i="8"/>
  <c r="EC737" i="8"/>
  <c r="ED737" i="8"/>
  <c r="EF737" i="8"/>
  <c r="DX738" i="8"/>
  <c r="DZ738" i="8"/>
  <c r="EA738" i="8"/>
  <c r="EB738" i="8"/>
  <c r="EC738" i="8"/>
  <c r="ED738" i="8"/>
  <c r="EF738" i="8"/>
  <c r="CH738" i="8"/>
  <c r="CI738" i="8"/>
  <c r="CJ738" i="8"/>
  <c r="CK738" i="8"/>
  <c r="CL738" i="8"/>
  <c r="CM738" i="8"/>
  <c r="CN738" i="8"/>
  <c r="CO738" i="8"/>
  <c r="CP738" i="8"/>
  <c r="CQ738" i="8"/>
  <c r="CR738" i="8"/>
  <c r="CS738" i="8"/>
  <c r="CT738" i="8"/>
  <c r="CU738" i="8"/>
  <c r="CV738" i="8"/>
  <c r="CX738" i="8"/>
  <c r="CY738" i="8"/>
  <c r="CZ738" i="8"/>
  <c r="DA738" i="8"/>
  <c r="DB738" i="8"/>
  <c r="DC738" i="8"/>
  <c r="DD738" i="8"/>
  <c r="DE738" i="8"/>
  <c r="DF738" i="8"/>
  <c r="DG738" i="8"/>
  <c r="DH738" i="8"/>
  <c r="DI738" i="8"/>
  <c r="DJ738" i="8"/>
  <c r="DK738" i="8"/>
  <c r="DL738" i="8"/>
  <c r="DM738" i="8"/>
  <c r="DN738" i="8"/>
  <c r="DO738" i="8"/>
  <c r="DP738" i="8"/>
  <c r="DQ738" i="8"/>
  <c r="DR738" i="8"/>
  <c r="DS738" i="8"/>
  <c r="DT738" i="8"/>
  <c r="DU738" i="8"/>
  <c r="DV738" i="8"/>
  <c r="BZ738" i="8"/>
  <c r="CA738" i="8"/>
  <c r="CB738" i="8"/>
  <c r="CC738" i="8"/>
  <c r="CD738" i="8"/>
  <c r="BS738" i="8"/>
  <c r="BT738" i="8"/>
  <c r="BU738" i="8"/>
  <c r="BV738" i="8"/>
  <c r="BW738" i="8"/>
  <c r="U738" i="8"/>
  <c r="W738" i="8"/>
  <c r="Y738" i="8"/>
  <c r="Z738" i="8"/>
  <c r="AA738" i="8"/>
  <c r="AB738" i="8"/>
  <c r="AC738" i="8"/>
  <c r="AD738" i="8"/>
  <c r="AE738" i="8"/>
  <c r="AI738" i="8"/>
  <c r="AJ738" i="8"/>
  <c r="AK738" i="8"/>
  <c r="AL738" i="8"/>
  <c r="AM738" i="8"/>
  <c r="AN738" i="8"/>
  <c r="AO738" i="8"/>
  <c r="AP738" i="8"/>
  <c r="AQ738" i="8"/>
  <c r="AR738" i="8"/>
  <c r="AS738" i="8"/>
  <c r="AT738" i="8"/>
  <c r="AU738" i="8"/>
  <c r="AX738" i="8"/>
  <c r="AY738" i="8"/>
  <c r="AZ738" i="8"/>
  <c r="BE738" i="8"/>
  <c r="BF738" i="8"/>
  <c r="BO739" i="8" s="1"/>
  <c r="X739" i="8" s="1"/>
  <c r="AG739" i="8" s="1"/>
  <c r="BH738" i="8"/>
  <c r="BI738" i="8"/>
  <c r="BJ738" i="8"/>
  <c r="BK738" i="8"/>
  <c r="BL738" i="8"/>
  <c r="BM738" i="8"/>
  <c r="BP739" i="8" s="1"/>
  <c r="V739" i="8" s="1"/>
  <c r="AF739" i="8" s="1"/>
  <c r="B736" i="8"/>
  <c r="C736" i="8"/>
  <c r="D736" i="8"/>
  <c r="E736" i="8"/>
  <c r="F736" i="8"/>
  <c r="G736" i="8"/>
  <c r="H736" i="8"/>
  <c r="I736" i="8"/>
  <c r="J736" i="8"/>
  <c r="K736" i="8"/>
  <c r="L736" i="8"/>
  <c r="M736" i="8"/>
  <c r="N736" i="8"/>
  <c r="O736" i="8"/>
  <c r="P736" i="8"/>
  <c r="Q736" i="8"/>
  <c r="R736" i="8"/>
  <c r="B737" i="8"/>
  <c r="C737" i="8"/>
  <c r="D737" i="8"/>
  <c r="E737" i="8"/>
  <c r="F737" i="8"/>
  <c r="G737" i="8"/>
  <c r="H737" i="8"/>
  <c r="I737" i="8"/>
  <c r="J737" i="8"/>
  <c r="K737" i="8"/>
  <c r="L737" i="8"/>
  <c r="M737" i="8"/>
  <c r="N737" i="8"/>
  <c r="O737" i="8"/>
  <c r="P737" i="8"/>
  <c r="Q737" i="8"/>
  <c r="R737" i="8"/>
  <c r="B738" i="8"/>
  <c r="EE739" i="8" s="1"/>
  <c r="C738" i="8"/>
  <c r="D738" i="8"/>
  <c r="E738" i="8"/>
  <c r="F738" i="8"/>
  <c r="G738" i="8"/>
  <c r="H738" i="8"/>
  <c r="I738" i="8"/>
  <c r="J738" i="8"/>
  <c r="K738" i="8"/>
  <c r="L738" i="8"/>
  <c r="M738" i="8"/>
  <c r="N738" i="8"/>
  <c r="O738" i="8"/>
  <c r="P738" i="8"/>
  <c r="Q738" i="8"/>
  <c r="R738" i="8"/>
  <c r="EE737" i="8" l="1"/>
  <c r="EE738" i="8"/>
  <c r="AX246" i="5"/>
  <c r="BQ738" i="8"/>
  <c r="CW738" i="8"/>
  <c r="CZ737" i="8"/>
  <c r="DA737" i="8"/>
  <c r="DB737" i="8"/>
  <c r="DC737" i="8"/>
  <c r="DD737" i="8"/>
  <c r="DE737" i="8"/>
  <c r="DF737" i="8"/>
  <c r="DG737" i="8"/>
  <c r="DH737" i="8"/>
  <c r="DI737" i="8"/>
  <c r="DJ737" i="8"/>
  <c r="DK737" i="8"/>
  <c r="DL737" i="8"/>
  <c r="DM737" i="8"/>
  <c r="DN737" i="8"/>
  <c r="DO737" i="8"/>
  <c r="DP737" i="8"/>
  <c r="DQ737" i="8"/>
  <c r="DR737" i="8"/>
  <c r="DS737" i="8"/>
  <c r="DT737" i="8"/>
  <c r="DU737" i="8"/>
  <c r="DV737" i="8"/>
  <c r="CH737" i="8"/>
  <c r="CI737" i="8"/>
  <c r="CJ737" i="8"/>
  <c r="CK737" i="8"/>
  <c r="CL737" i="8"/>
  <c r="CM737" i="8"/>
  <c r="CN737" i="8"/>
  <c r="CO737" i="8"/>
  <c r="CP737" i="8"/>
  <c r="CQ737" i="8"/>
  <c r="CR737" i="8"/>
  <c r="CS737" i="8"/>
  <c r="CT737" i="8"/>
  <c r="CU737" i="8"/>
  <c r="CV737" i="8"/>
  <c r="CX737" i="8"/>
  <c r="CY737" i="8"/>
  <c r="BS737" i="8"/>
  <c r="BT737" i="8"/>
  <c r="BU737" i="8"/>
  <c r="BV737" i="8"/>
  <c r="BW737" i="8"/>
  <c r="BZ737" i="8"/>
  <c r="CA737" i="8"/>
  <c r="CB737" i="8"/>
  <c r="CC737" i="8"/>
  <c r="CD737" i="8"/>
  <c r="BE737" i="8"/>
  <c r="BF737" i="8"/>
  <c r="BO738" i="8" s="1"/>
  <c r="X738" i="8" s="1"/>
  <c r="AG738" i="8" s="1"/>
  <c r="BH737" i="8"/>
  <c r="BI737" i="8"/>
  <c r="BJ737" i="8"/>
  <c r="BK737" i="8"/>
  <c r="BL737" i="8"/>
  <c r="BM737" i="8"/>
  <c r="BP738" i="8" s="1"/>
  <c r="V738" i="8" s="1"/>
  <c r="AF738" i="8" s="1"/>
  <c r="AX737" i="8"/>
  <c r="AY737" i="8"/>
  <c r="AZ737" i="8"/>
  <c r="U737" i="8"/>
  <c r="W737" i="8"/>
  <c r="Y737" i="8"/>
  <c r="Z737" i="8"/>
  <c r="AA737" i="8"/>
  <c r="AB737" i="8"/>
  <c r="AC737" i="8"/>
  <c r="AD737" i="8"/>
  <c r="AE737" i="8"/>
  <c r="AH737" i="8"/>
  <c r="AI737" i="8"/>
  <c r="AJ737" i="8"/>
  <c r="AK737" i="8"/>
  <c r="AL737" i="8"/>
  <c r="AM737" i="8"/>
  <c r="AN737" i="8"/>
  <c r="AO737" i="8"/>
  <c r="AP737" i="8"/>
  <c r="AQ737" i="8"/>
  <c r="AR737" i="8"/>
  <c r="AS737" i="8"/>
  <c r="AT737" i="8"/>
  <c r="AU737" i="8"/>
  <c r="BQ737" i="8" l="1"/>
  <c r="CW737" i="8"/>
  <c r="F728" i="8"/>
  <c r="G728" i="8"/>
  <c r="H728" i="8"/>
  <c r="I728" i="8"/>
  <c r="J728" i="8"/>
  <c r="K728" i="8"/>
  <c r="L728" i="8"/>
  <c r="M728" i="8"/>
  <c r="N728" i="8"/>
  <c r="O728" i="8"/>
  <c r="P728" i="8"/>
  <c r="Q728" i="8"/>
  <c r="R728" i="8"/>
  <c r="S728" i="8"/>
  <c r="U728" i="8"/>
  <c r="W728" i="8"/>
  <c r="Y728" i="8"/>
  <c r="Z728" i="8"/>
  <c r="AA728" i="8"/>
  <c r="AB728" i="8"/>
  <c r="AC728" i="8"/>
  <c r="AD728" i="8"/>
  <c r="AE728" i="8"/>
  <c r="AH728" i="8"/>
  <c r="AI728" i="8"/>
  <c r="AJ728" i="8"/>
  <c r="AK728" i="8"/>
  <c r="AL728" i="8"/>
  <c r="AM728" i="8"/>
  <c r="AN728" i="8"/>
  <c r="AO728" i="8"/>
  <c r="AP728" i="8"/>
  <c r="AQ728" i="8"/>
  <c r="AR728" i="8"/>
  <c r="AS728" i="8"/>
  <c r="AT728" i="8"/>
  <c r="AU728" i="8"/>
  <c r="AX728" i="8"/>
  <c r="AY728" i="8"/>
  <c r="AZ728" i="8"/>
  <c r="BE728" i="8"/>
  <c r="BF728" i="8"/>
  <c r="BO729" i="8" s="1"/>
  <c r="BH728" i="8"/>
  <c r="BI728" i="8"/>
  <c r="BJ728" i="8"/>
  <c r="BK728" i="8"/>
  <c r="BL728" i="8"/>
  <c r="BM728" i="8"/>
  <c r="BP729" i="8" s="1"/>
  <c r="BS728" i="8"/>
  <c r="BT728" i="8"/>
  <c r="BU728" i="8"/>
  <c r="BV728" i="8"/>
  <c r="BW728" i="8"/>
  <c r="BZ728" i="8"/>
  <c r="CA728" i="8"/>
  <c r="CB728" i="8"/>
  <c r="CC728" i="8"/>
  <c r="CD728" i="8"/>
  <c r="CH728" i="8"/>
  <c r="CI728" i="8"/>
  <c r="CJ728" i="8"/>
  <c r="CK728" i="8"/>
  <c r="CL728" i="8"/>
  <c r="CM728" i="8"/>
  <c r="CN728" i="8"/>
  <c r="CO728" i="8"/>
  <c r="CP728" i="8"/>
  <c r="CQ728" i="8"/>
  <c r="CR728" i="8"/>
  <c r="CS728" i="8"/>
  <c r="CT728" i="8"/>
  <c r="CU728" i="8"/>
  <c r="CV728" i="8"/>
  <c r="CX728" i="8"/>
  <c r="CY728" i="8"/>
  <c r="CZ728" i="8"/>
  <c r="DA728" i="8"/>
  <c r="DB728" i="8"/>
  <c r="DC728" i="8"/>
  <c r="DD728" i="8"/>
  <c r="DE728" i="8"/>
  <c r="DF728" i="8"/>
  <c r="DG728" i="8"/>
  <c r="DH728" i="8"/>
  <c r="DI728" i="8"/>
  <c r="DJ728" i="8"/>
  <c r="DK728" i="8"/>
  <c r="DL728" i="8"/>
  <c r="DM728" i="8"/>
  <c r="DN728" i="8"/>
  <c r="DO728" i="8"/>
  <c r="DP728" i="8"/>
  <c r="DQ728" i="8"/>
  <c r="DR728" i="8"/>
  <c r="DS728" i="8"/>
  <c r="DT728" i="8"/>
  <c r="DU728" i="8"/>
  <c r="DV728" i="8"/>
  <c r="DX728" i="8"/>
  <c r="DZ728" i="8"/>
  <c r="EA728" i="8"/>
  <c r="EB728" i="8"/>
  <c r="EC728" i="8"/>
  <c r="ED728" i="8"/>
  <c r="EF728" i="8"/>
  <c r="F729" i="8"/>
  <c r="G729" i="8"/>
  <c r="H729" i="8"/>
  <c r="I729" i="8"/>
  <c r="J729" i="8"/>
  <c r="K729" i="8"/>
  <c r="L729" i="8"/>
  <c r="M729" i="8"/>
  <c r="N729" i="8"/>
  <c r="O729" i="8"/>
  <c r="P729" i="8"/>
  <c r="Q729" i="8"/>
  <c r="R729" i="8"/>
  <c r="S729" i="8"/>
  <c r="U729" i="8"/>
  <c r="W729" i="8"/>
  <c r="Y729" i="8"/>
  <c r="Z729" i="8"/>
  <c r="AA729" i="8"/>
  <c r="AB729" i="8"/>
  <c r="AC729" i="8"/>
  <c r="AD729" i="8"/>
  <c r="AE729" i="8"/>
  <c r="AH729" i="8"/>
  <c r="AI729" i="8"/>
  <c r="AJ729" i="8"/>
  <c r="AK729" i="8"/>
  <c r="AL729" i="8"/>
  <c r="AM729" i="8"/>
  <c r="AN729" i="8"/>
  <c r="AO729" i="8"/>
  <c r="AP729" i="8"/>
  <c r="AQ729" i="8"/>
  <c r="AR729" i="8"/>
  <c r="AS729" i="8"/>
  <c r="AT729" i="8"/>
  <c r="AU729" i="8"/>
  <c r="AX729" i="8"/>
  <c r="AY729" i="8"/>
  <c r="AZ729" i="8"/>
  <c r="BE729" i="8"/>
  <c r="BF729" i="8"/>
  <c r="BO730" i="8" s="1"/>
  <c r="BH729" i="8"/>
  <c r="BI729" i="8"/>
  <c r="BJ729" i="8"/>
  <c r="BK729" i="8"/>
  <c r="BL729" i="8"/>
  <c r="BM729" i="8"/>
  <c r="BP730" i="8" s="1"/>
  <c r="BS729" i="8"/>
  <c r="BT729" i="8"/>
  <c r="BU729" i="8"/>
  <c r="BV729" i="8"/>
  <c r="BW729" i="8"/>
  <c r="BZ729" i="8"/>
  <c r="CA729" i="8"/>
  <c r="CB729" i="8"/>
  <c r="CC729" i="8"/>
  <c r="CD729" i="8"/>
  <c r="CH729" i="8"/>
  <c r="CI729" i="8"/>
  <c r="CJ729" i="8"/>
  <c r="CK729" i="8"/>
  <c r="CL729" i="8"/>
  <c r="CM729" i="8"/>
  <c r="CN729" i="8"/>
  <c r="CO729" i="8"/>
  <c r="CP729" i="8"/>
  <c r="CQ729" i="8"/>
  <c r="CR729" i="8"/>
  <c r="CS729" i="8"/>
  <c r="CT729" i="8"/>
  <c r="CU729" i="8"/>
  <c r="CV729" i="8"/>
  <c r="CX729" i="8"/>
  <c r="CY729" i="8"/>
  <c r="CZ729" i="8"/>
  <c r="DA729" i="8"/>
  <c r="DB729" i="8"/>
  <c r="DC729" i="8"/>
  <c r="DD729" i="8"/>
  <c r="DE729" i="8"/>
  <c r="DF729" i="8"/>
  <c r="DG729" i="8"/>
  <c r="DH729" i="8"/>
  <c r="DI729" i="8"/>
  <c r="DJ729" i="8"/>
  <c r="DK729" i="8"/>
  <c r="DL729" i="8"/>
  <c r="DM729" i="8"/>
  <c r="DN729" i="8"/>
  <c r="DO729" i="8"/>
  <c r="DP729" i="8"/>
  <c r="DQ729" i="8"/>
  <c r="DR729" i="8"/>
  <c r="DS729" i="8"/>
  <c r="DT729" i="8"/>
  <c r="DU729" i="8"/>
  <c r="DV729" i="8"/>
  <c r="DX729" i="8"/>
  <c r="DZ729" i="8"/>
  <c r="EA729" i="8"/>
  <c r="EB729" i="8"/>
  <c r="EC729" i="8"/>
  <c r="ED729" i="8"/>
  <c r="EF729" i="8"/>
  <c r="F730" i="8"/>
  <c r="G730" i="8"/>
  <c r="H730" i="8"/>
  <c r="I730" i="8"/>
  <c r="J730" i="8"/>
  <c r="K730" i="8"/>
  <c r="L730" i="8"/>
  <c r="M730" i="8"/>
  <c r="N730" i="8"/>
  <c r="O730" i="8"/>
  <c r="P730" i="8"/>
  <c r="Q730" i="8"/>
  <c r="R730" i="8"/>
  <c r="S730" i="8"/>
  <c r="U730" i="8"/>
  <c r="W730" i="8"/>
  <c r="Y730" i="8"/>
  <c r="Z730" i="8"/>
  <c r="AA730" i="8"/>
  <c r="AB730" i="8"/>
  <c r="AC730" i="8"/>
  <c r="AD730" i="8"/>
  <c r="AE730" i="8"/>
  <c r="AH730" i="8"/>
  <c r="AI730" i="8"/>
  <c r="AJ730" i="8"/>
  <c r="AK730" i="8"/>
  <c r="AL730" i="8"/>
  <c r="AM730" i="8"/>
  <c r="AN730" i="8"/>
  <c r="AO730" i="8"/>
  <c r="AP730" i="8"/>
  <c r="AQ730" i="8"/>
  <c r="AR730" i="8"/>
  <c r="AS730" i="8"/>
  <c r="AT730" i="8"/>
  <c r="AU730" i="8"/>
  <c r="AX730" i="8"/>
  <c r="AY730" i="8"/>
  <c r="AZ730" i="8"/>
  <c r="BE730" i="8"/>
  <c r="BF730" i="8"/>
  <c r="BO731" i="8" s="1"/>
  <c r="BH730" i="8"/>
  <c r="BI730" i="8"/>
  <c r="BJ730" i="8"/>
  <c r="BK730" i="8"/>
  <c r="BL730" i="8"/>
  <c r="BM730" i="8"/>
  <c r="BP731" i="8" s="1"/>
  <c r="BS730" i="8"/>
  <c r="BT730" i="8"/>
  <c r="BU730" i="8"/>
  <c r="BV730" i="8"/>
  <c r="BW730" i="8"/>
  <c r="BZ730" i="8"/>
  <c r="CA730" i="8"/>
  <c r="CB730" i="8"/>
  <c r="CC730" i="8"/>
  <c r="CD730" i="8"/>
  <c r="CH730" i="8"/>
  <c r="CI730" i="8"/>
  <c r="CJ730" i="8"/>
  <c r="CK730" i="8"/>
  <c r="CL730" i="8"/>
  <c r="CM730" i="8"/>
  <c r="CN730" i="8"/>
  <c r="CO730" i="8"/>
  <c r="CP730" i="8"/>
  <c r="CQ730" i="8"/>
  <c r="CR730" i="8"/>
  <c r="CS730" i="8"/>
  <c r="CT730" i="8"/>
  <c r="CU730" i="8"/>
  <c r="CV730" i="8"/>
  <c r="CX730" i="8"/>
  <c r="CY730" i="8"/>
  <c r="CZ730" i="8"/>
  <c r="DA730" i="8"/>
  <c r="DB730" i="8"/>
  <c r="DC730" i="8"/>
  <c r="DD730" i="8"/>
  <c r="DE730" i="8"/>
  <c r="DF730" i="8"/>
  <c r="DG730" i="8"/>
  <c r="DH730" i="8"/>
  <c r="DI730" i="8"/>
  <c r="DJ730" i="8"/>
  <c r="DK730" i="8"/>
  <c r="DL730" i="8"/>
  <c r="DM730" i="8"/>
  <c r="DN730" i="8"/>
  <c r="DO730" i="8"/>
  <c r="DP730" i="8"/>
  <c r="DQ730" i="8"/>
  <c r="DR730" i="8"/>
  <c r="DS730" i="8"/>
  <c r="DT730" i="8"/>
  <c r="DU730" i="8"/>
  <c r="DV730" i="8"/>
  <c r="DX730" i="8"/>
  <c r="DZ730" i="8"/>
  <c r="EA730" i="8"/>
  <c r="EB730" i="8"/>
  <c r="EC730" i="8"/>
  <c r="ED730" i="8"/>
  <c r="EF730" i="8"/>
  <c r="F731" i="8"/>
  <c r="G731" i="8"/>
  <c r="H731" i="8"/>
  <c r="I731" i="8"/>
  <c r="J731" i="8"/>
  <c r="K731" i="8"/>
  <c r="L731" i="8"/>
  <c r="M731" i="8"/>
  <c r="N731" i="8"/>
  <c r="O731" i="8"/>
  <c r="P731" i="8"/>
  <c r="Q731" i="8"/>
  <c r="R731" i="8"/>
  <c r="S731" i="8"/>
  <c r="U731" i="8"/>
  <c r="W731" i="8"/>
  <c r="Y731" i="8"/>
  <c r="Z731" i="8"/>
  <c r="AA731" i="8"/>
  <c r="AB731" i="8"/>
  <c r="AC731" i="8"/>
  <c r="AD731" i="8"/>
  <c r="AE731" i="8"/>
  <c r="AH731" i="8"/>
  <c r="AI731" i="8"/>
  <c r="AJ731" i="8"/>
  <c r="AK731" i="8"/>
  <c r="AL731" i="8"/>
  <c r="AM731" i="8"/>
  <c r="AN731" i="8"/>
  <c r="AO731" i="8"/>
  <c r="AP731" i="8"/>
  <c r="AQ731" i="8"/>
  <c r="AR731" i="8"/>
  <c r="AS731" i="8"/>
  <c r="AT731" i="8"/>
  <c r="AU731" i="8"/>
  <c r="AX731" i="8"/>
  <c r="AY731" i="8"/>
  <c r="AZ731" i="8"/>
  <c r="BE731" i="8"/>
  <c r="BF731" i="8"/>
  <c r="BO732" i="8" s="1"/>
  <c r="BH731" i="8"/>
  <c r="BI731" i="8"/>
  <c r="BJ731" i="8"/>
  <c r="BK731" i="8"/>
  <c r="BL731" i="8"/>
  <c r="BM731" i="8"/>
  <c r="BP732" i="8" s="1"/>
  <c r="BS731" i="8"/>
  <c r="BT731" i="8"/>
  <c r="BU731" i="8"/>
  <c r="BV731" i="8"/>
  <c r="BW731" i="8"/>
  <c r="BZ731" i="8"/>
  <c r="CA731" i="8"/>
  <c r="CB731" i="8"/>
  <c r="CC731" i="8"/>
  <c r="CD731" i="8"/>
  <c r="CH731" i="8"/>
  <c r="CI731" i="8"/>
  <c r="CJ731" i="8"/>
  <c r="CK731" i="8"/>
  <c r="CL731" i="8"/>
  <c r="CM731" i="8"/>
  <c r="CN731" i="8"/>
  <c r="CO731" i="8"/>
  <c r="CP731" i="8"/>
  <c r="CQ731" i="8"/>
  <c r="CR731" i="8"/>
  <c r="CS731" i="8"/>
  <c r="CT731" i="8"/>
  <c r="CU731" i="8"/>
  <c r="CV731" i="8"/>
  <c r="CX731" i="8"/>
  <c r="CY731" i="8"/>
  <c r="CZ731" i="8"/>
  <c r="DA731" i="8"/>
  <c r="DB731" i="8"/>
  <c r="DC731" i="8"/>
  <c r="DD731" i="8"/>
  <c r="DE731" i="8"/>
  <c r="DF731" i="8"/>
  <c r="DG731" i="8"/>
  <c r="DH731" i="8"/>
  <c r="DI731" i="8"/>
  <c r="DJ731" i="8"/>
  <c r="DK731" i="8"/>
  <c r="DL731" i="8"/>
  <c r="DM731" i="8"/>
  <c r="DN731" i="8"/>
  <c r="DO731" i="8"/>
  <c r="DP731" i="8"/>
  <c r="DQ731" i="8"/>
  <c r="DR731" i="8"/>
  <c r="DS731" i="8"/>
  <c r="DT731" i="8"/>
  <c r="DU731" i="8"/>
  <c r="DV731" i="8"/>
  <c r="DX731" i="8"/>
  <c r="DZ731" i="8"/>
  <c r="EA731" i="8"/>
  <c r="EB731" i="8"/>
  <c r="EC731" i="8"/>
  <c r="ED731" i="8"/>
  <c r="EF731" i="8"/>
  <c r="F732" i="8"/>
  <c r="G732" i="8"/>
  <c r="H732" i="8"/>
  <c r="I732" i="8"/>
  <c r="J732" i="8"/>
  <c r="K732" i="8"/>
  <c r="L732" i="8"/>
  <c r="M732" i="8"/>
  <c r="N732" i="8"/>
  <c r="O732" i="8"/>
  <c r="P732" i="8"/>
  <c r="Q732" i="8"/>
  <c r="R732" i="8"/>
  <c r="S732" i="8"/>
  <c r="U732" i="8"/>
  <c r="W732" i="8"/>
  <c r="Y732" i="8"/>
  <c r="Z732" i="8"/>
  <c r="AA732" i="8"/>
  <c r="AB732" i="8"/>
  <c r="AC732" i="8"/>
  <c r="AD732" i="8"/>
  <c r="AE732" i="8"/>
  <c r="AH732" i="8"/>
  <c r="AI732" i="8"/>
  <c r="AJ732" i="8"/>
  <c r="AK732" i="8"/>
  <c r="AL732" i="8"/>
  <c r="AM732" i="8"/>
  <c r="AN732" i="8"/>
  <c r="AO732" i="8"/>
  <c r="AP732" i="8"/>
  <c r="AQ732" i="8"/>
  <c r="AR732" i="8"/>
  <c r="AS732" i="8"/>
  <c r="AT732" i="8"/>
  <c r="AU732" i="8"/>
  <c r="AX732" i="8"/>
  <c r="AY732" i="8"/>
  <c r="AZ732" i="8"/>
  <c r="BE732" i="8"/>
  <c r="BF732" i="8"/>
  <c r="BO733" i="8" s="1"/>
  <c r="BH732" i="8"/>
  <c r="BI732" i="8"/>
  <c r="BJ732" i="8"/>
  <c r="BK732" i="8"/>
  <c r="BL732" i="8"/>
  <c r="BM732" i="8"/>
  <c r="BP733" i="8" s="1"/>
  <c r="BS732" i="8"/>
  <c r="BT732" i="8"/>
  <c r="BU732" i="8"/>
  <c r="BV732" i="8"/>
  <c r="BW732" i="8"/>
  <c r="BZ732" i="8"/>
  <c r="CA732" i="8"/>
  <c r="CB732" i="8"/>
  <c r="CC732" i="8"/>
  <c r="CD732" i="8"/>
  <c r="CH732" i="8"/>
  <c r="CI732" i="8"/>
  <c r="CJ732" i="8"/>
  <c r="CK732" i="8"/>
  <c r="CL732" i="8"/>
  <c r="CM732" i="8"/>
  <c r="CN732" i="8"/>
  <c r="CO732" i="8"/>
  <c r="CP732" i="8"/>
  <c r="CQ732" i="8"/>
  <c r="CR732" i="8"/>
  <c r="CS732" i="8"/>
  <c r="CT732" i="8"/>
  <c r="CU732" i="8"/>
  <c r="CV732" i="8"/>
  <c r="CX732" i="8"/>
  <c r="CY732" i="8"/>
  <c r="CZ732" i="8"/>
  <c r="DA732" i="8"/>
  <c r="DB732" i="8"/>
  <c r="DC732" i="8"/>
  <c r="DD732" i="8"/>
  <c r="DE732" i="8"/>
  <c r="DF732" i="8"/>
  <c r="DG732" i="8"/>
  <c r="DH732" i="8"/>
  <c r="DI732" i="8"/>
  <c r="DJ732" i="8"/>
  <c r="DK732" i="8"/>
  <c r="DL732" i="8"/>
  <c r="DM732" i="8"/>
  <c r="DN732" i="8"/>
  <c r="DO732" i="8"/>
  <c r="DP732" i="8"/>
  <c r="DQ732" i="8"/>
  <c r="DR732" i="8"/>
  <c r="DS732" i="8"/>
  <c r="DT732" i="8"/>
  <c r="DU732" i="8"/>
  <c r="DV732" i="8"/>
  <c r="DX732" i="8"/>
  <c r="DZ732" i="8"/>
  <c r="EA732" i="8"/>
  <c r="EB732" i="8"/>
  <c r="EC732" i="8"/>
  <c r="ED732" i="8"/>
  <c r="EF732" i="8"/>
  <c r="F733" i="8"/>
  <c r="G733" i="8"/>
  <c r="H733" i="8"/>
  <c r="I733" i="8"/>
  <c r="J733" i="8"/>
  <c r="K733" i="8"/>
  <c r="L733" i="8"/>
  <c r="M733" i="8"/>
  <c r="N733" i="8"/>
  <c r="O733" i="8"/>
  <c r="P733" i="8"/>
  <c r="Q733" i="8"/>
  <c r="R733" i="8"/>
  <c r="S733" i="8"/>
  <c r="U733" i="8"/>
  <c r="W733" i="8"/>
  <c r="Y733" i="8"/>
  <c r="Z733" i="8"/>
  <c r="AA733" i="8"/>
  <c r="AB733" i="8"/>
  <c r="AC733" i="8"/>
  <c r="AD733" i="8"/>
  <c r="AE733" i="8"/>
  <c r="AH733" i="8"/>
  <c r="AI733" i="8"/>
  <c r="AJ733" i="8"/>
  <c r="AK733" i="8"/>
  <c r="AL733" i="8"/>
  <c r="AM733" i="8"/>
  <c r="AN733" i="8"/>
  <c r="AO733" i="8"/>
  <c r="AP733" i="8"/>
  <c r="AQ733" i="8"/>
  <c r="AR733" i="8"/>
  <c r="AS733" i="8"/>
  <c r="AT733" i="8"/>
  <c r="AU733" i="8"/>
  <c r="AX733" i="8"/>
  <c r="AY733" i="8"/>
  <c r="AZ733" i="8"/>
  <c r="BE733" i="8"/>
  <c r="BF733" i="8"/>
  <c r="BO734" i="8" s="1"/>
  <c r="BH733" i="8"/>
  <c r="BI733" i="8"/>
  <c r="BJ733" i="8"/>
  <c r="BK733" i="8"/>
  <c r="BL733" i="8"/>
  <c r="BM733" i="8"/>
  <c r="BP734" i="8" s="1"/>
  <c r="BS733" i="8"/>
  <c r="BT733" i="8"/>
  <c r="BU733" i="8"/>
  <c r="BV733" i="8"/>
  <c r="BW733" i="8"/>
  <c r="BZ733" i="8"/>
  <c r="CA733" i="8"/>
  <c r="CB733" i="8"/>
  <c r="CC733" i="8"/>
  <c r="CD733" i="8"/>
  <c r="CH733" i="8"/>
  <c r="CI733" i="8"/>
  <c r="CJ733" i="8"/>
  <c r="CK733" i="8"/>
  <c r="CL733" i="8"/>
  <c r="CM733" i="8"/>
  <c r="CN733" i="8"/>
  <c r="CO733" i="8"/>
  <c r="CP733" i="8"/>
  <c r="CQ733" i="8"/>
  <c r="CR733" i="8"/>
  <c r="CS733" i="8"/>
  <c r="CT733" i="8"/>
  <c r="CU733" i="8"/>
  <c r="CV733" i="8"/>
  <c r="CX733" i="8"/>
  <c r="CY733" i="8"/>
  <c r="CZ733" i="8"/>
  <c r="DA733" i="8"/>
  <c r="DB733" i="8"/>
  <c r="DC733" i="8"/>
  <c r="DD733" i="8"/>
  <c r="DE733" i="8"/>
  <c r="DF733" i="8"/>
  <c r="DG733" i="8"/>
  <c r="DH733" i="8"/>
  <c r="DI733" i="8"/>
  <c r="DJ733" i="8"/>
  <c r="DK733" i="8"/>
  <c r="DL733" i="8"/>
  <c r="DM733" i="8"/>
  <c r="DN733" i="8"/>
  <c r="DO733" i="8"/>
  <c r="DP733" i="8"/>
  <c r="DQ733" i="8"/>
  <c r="DR733" i="8"/>
  <c r="DS733" i="8"/>
  <c r="DT733" i="8"/>
  <c r="DU733" i="8"/>
  <c r="DV733" i="8"/>
  <c r="DX733" i="8"/>
  <c r="DZ733" i="8"/>
  <c r="EA733" i="8"/>
  <c r="EB733" i="8"/>
  <c r="EC733" i="8"/>
  <c r="ED733" i="8"/>
  <c r="EF733" i="8"/>
  <c r="F734" i="8"/>
  <c r="G734" i="8"/>
  <c r="H734" i="8"/>
  <c r="I734" i="8"/>
  <c r="J734" i="8"/>
  <c r="K734" i="8"/>
  <c r="L734" i="8"/>
  <c r="M734" i="8"/>
  <c r="N734" i="8"/>
  <c r="O734" i="8"/>
  <c r="P734" i="8"/>
  <c r="Q734" i="8"/>
  <c r="R734" i="8"/>
  <c r="U734" i="8"/>
  <c r="W734" i="8"/>
  <c r="Y734" i="8"/>
  <c r="Z734" i="8"/>
  <c r="AA734" i="8"/>
  <c r="AB734" i="8"/>
  <c r="AC734" i="8"/>
  <c r="AD734" i="8"/>
  <c r="AE734" i="8"/>
  <c r="AH734" i="8"/>
  <c r="AI734" i="8"/>
  <c r="AJ734" i="8"/>
  <c r="AK734" i="8"/>
  <c r="AL734" i="8"/>
  <c r="AM734" i="8"/>
  <c r="AN734" i="8"/>
  <c r="AO734" i="8"/>
  <c r="AP734" i="8"/>
  <c r="AQ734" i="8"/>
  <c r="AR734" i="8"/>
  <c r="AS734" i="8"/>
  <c r="AT734" i="8"/>
  <c r="AU734" i="8"/>
  <c r="AX734" i="8"/>
  <c r="AY734" i="8"/>
  <c r="AZ734" i="8"/>
  <c r="BE734" i="8"/>
  <c r="BF734" i="8"/>
  <c r="BO735" i="8" s="1"/>
  <c r="BH734" i="8"/>
  <c r="BI734" i="8"/>
  <c r="BJ734" i="8"/>
  <c r="BK734" i="8"/>
  <c r="BL734" i="8"/>
  <c r="BM734" i="8"/>
  <c r="BP735" i="8" s="1"/>
  <c r="BS734" i="8"/>
  <c r="BT734" i="8"/>
  <c r="BU734" i="8"/>
  <c r="BV734" i="8"/>
  <c r="BW734" i="8"/>
  <c r="BZ734" i="8"/>
  <c r="CA734" i="8"/>
  <c r="CB734" i="8"/>
  <c r="CC734" i="8"/>
  <c r="CD734" i="8"/>
  <c r="CH734" i="8"/>
  <c r="CI734" i="8"/>
  <c r="CJ734" i="8"/>
  <c r="CK734" i="8"/>
  <c r="CL734" i="8"/>
  <c r="CM734" i="8"/>
  <c r="CN734" i="8"/>
  <c r="CO734" i="8"/>
  <c r="CP734" i="8"/>
  <c r="CQ734" i="8"/>
  <c r="CR734" i="8"/>
  <c r="CS734" i="8"/>
  <c r="CT734" i="8"/>
  <c r="CU734" i="8"/>
  <c r="CV734" i="8"/>
  <c r="CX734" i="8"/>
  <c r="CY734" i="8"/>
  <c r="CZ734" i="8"/>
  <c r="DA734" i="8"/>
  <c r="DB734" i="8"/>
  <c r="DC734" i="8"/>
  <c r="DD734" i="8"/>
  <c r="DE734" i="8"/>
  <c r="DF734" i="8"/>
  <c r="DG734" i="8"/>
  <c r="DH734" i="8"/>
  <c r="DI734" i="8"/>
  <c r="DJ734" i="8"/>
  <c r="DK734" i="8"/>
  <c r="DL734" i="8"/>
  <c r="DM734" i="8"/>
  <c r="DN734" i="8"/>
  <c r="DO734" i="8"/>
  <c r="DP734" i="8"/>
  <c r="DQ734" i="8"/>
  <c r="DR734" i="8"/>
  <c r="DS734" i="8"/>
  <c r="DT734" i="8"/>
  <c r="DU734" i="8"/>
  <c r="DV734" i="8"/>
  <c r="DX734" i="8"/>
  <c r="DZ734" i="8"/>
  <c r="EA734" i="8"/>
  <c r="EB734" i="8"/>
  <c r="EC734" i="8"/>
  <c r="ED734" i="8"/>
  <c r="EF734" i="8"/>
  <c r="F735" i="8"/>
  <c r="G735" i="8"/>
  <c r="H735" i="8"/>
  <c r="I735" i="8"/>
  <c r="J735" i="8"/>
  <c r="K735" i="8"/>
  <c r="L735" i="8"/>
  <c r="M735" i="8"/>
  <c r="N735" i="8"/>
  <c r="O735" i="8"/>
  <c r="P735" i="8"/>
  <c r="Q735" i="8"/>
  <c r="R735" i="8"/>
  <c r="U735" i="8"/>
  <c r="W735" i="8"/>
  <c r="Y735" i="8"/>
  <c r="Z735" i="8"/>
  <c r="AA735" i="8"/>
  <c r="AB735" i="8"/>
  <c r="AC735" i="8"/>
  <c r="AD735" i="8"/>
  <c r="AE735" i="8"/>
  <c r="AH735" i="8"/>
  <c r="AI735" i="8"/>
  <c r="AJ735" i="8"/>
  <c r="AK735" i="8"/>
  <c r="AL735" i="8"/>
  <c r="AM735" i="8"/>
  <c r="AN735" i="8"/>
  <c r="AO735" i="8"/>
  <c r="AP735" i="8"/>
  <c r="AQ735" i="8"/>
  <c r="AR735" i="8"/>
  <c r="AS735" i="8"/>
  <c r="AT735" i="8"/>
  <c r="AU735" i="8"/>
  <c r="AX735" i="8"/>
  <c r="AY735" i="8"/>
  <c r="AZ735" i="8"/>
  <c r="BE735" i="8"/>
  <c r="BF735" i="8"/>
  <c r="BO736" i="8" s="1"/>
  <c r="BH735" i="8"/>
  <c r="BI735" i="8"/>
  <c r="BJ735" i="8"/>
  <c r="BK735" i="8"/>
  <c r="BL735" i="8"/>
  <c r="BM735" i="8"/>
  <c r="BP736" i="8" s="1"/>
  <c r="BS735" i="8"/>
  <c r="BT735" i="8"/>
  <c r="BU735" i="8"/>
  <c r="BV735" i="8"/>
  <c r="BW735" i="8"/>
  <c r="BZ735" i="8"/>
  <c r="CA735" i="8"/>
  <c r="CB735" i="8"/>
  <c r="CC735" i="8"/>
  <c r="CD735" i="8"/>
  <c r="CH735" i="8"/>
  <c r="CI735" i="8"/>
  <c r="CJ735" i="8"/>
  <c r="CK735" i="8"/>
  <c r="CL735" i="8"/>
  <c r="CM735" i="8"/>
  <c r="CN735" i="8"/>
  <c r="CO735" i="8"/>
  <c r="CP735" i="8"/>
  <c r="CQ735" i="8"/>
  <c r="CR735" i="8"/>
  <c r="CS735" i="8"/>
  <c r="CT735" i="8"/>
  <c r="CU735" i="8"/>
  <c r="CV735" i="8"/>
  <c r="CX735" i="8"/>
  <c r="CY735" i="8"/>
  <c r="CZ735" i="8"/>
  <c r="DA735" i="8"/>
  <c r="DB735" i="8"/>
  <c r="DC735" i="8"/>
  <c r="DD735" i="8"/>
  <c r="DE735" i="8"/>
  <c r="DF735" i="8"/>
  <c r="DG735" i="8"/>
  <c r="DH735" i="8"/>
  <c r="DI735" i="8"/>
  <c r="DJ735" i="8"/>
  <c r="DK735" i="8"/>
  <c r="DL735" i="8"/>
  <c r="DM735" i="8"/>
  <c r="DN735" i="8"/>
  <c r="DO735" i="8"/>
  <c r="DP735" i="8"/>
  <c r="DQ735" i="8"/>
  <c r="DR735" i="8"/>
  <c r="DS735" i="8"/>
  <c r="DT735" i="8"/>
  <c r="DU735" i="8"/>
  <c r="DV735" i="8"/>
  <c r="DX735" i="8"/>
  <c r="DZ735" i="8"/>
  <c r="EA735" i="8"/>
  <c r="EB735" i="8"/>
  <c r="EC735" i="8"/>
  <c r="ED735" i="8"/>
  <c r="EF735" i="8"/>
  <c r="U736" i="8"/>
  <c r="W736" i="8"/>
  <c r="Y736" i="8"/>
  <c r="Z736" i="8"/>
  <c r="AA736" i="8"/>
  <c r="AB736" i="8"/>
  <c r="AC736" i="8"/>
  <c r="AD736" i="8"/>
  <c r="AE736" i="8"/>
  <c r="AH736" i="8"/>
  <c r="AI736" i="8"/>
  <c r="AJ736" i="8"/>
  <c r="AK736" i="8"/>
  <c r="AL736" i="8"/>
  <c r="AM736" i="8"/>
  <c r="AN736" i="8"/>
  <c r="AO736" i="8"/>
  <c r="AP736" i="8"/>
  <c r="AQ736" i="8"/>
  <c r="AR736" i="8"/>
  <c r="AS736" i="8"/>
  <c r="AT736" i="8"/>
  <c r="AU736" i="8"/>
  <c r="AX736" i="8"/>
  <c r="AY736" i="8"/>
  <c r="AZ736" i="8"/>
  <c r="BE736" i="8"/>
  <c r="BF736" i="8"/>
  <c r="BO737" i="8" s="1"/>
  <c r="X737" i="8" s="1"/>
  <c r="AG737" i="8" s="1"/>
  <c r="BH736" i="8"/>
  <c r="BI736" i="8"/>
  <c r="BJ736" i="8"/>
  <c r="BK736" i="8"/>
  <c r="BL736" i="8"/>
  <c r="BM736" i="8"/>
  <c r="BP737" i="8" s="1"/>
  <c r="V737" i="8" s="1"/>
  <c r="AF737" i="8" s="1"/>
  <c r="BS736" i="8"/>
  <c r="BT736" i="8"/>
  <c r="BU736" i="8"/>
  <c r="BV736" i="8"/>
  <c r="BW736" i="8"/>
  <c r="BZ736" i="8"/>
  <c r="CA736" i="8"/>
  <c r="CB736" i="8"/>
  <c r="CC736" i="8"/>
  <c r="CD736" i="8"/>
  <c r="CH736" i="8"/>
  <c r="CI736" i="8"/>
  <c r="CJ736" i="8"/>
  <c r="CK736" i="8"/>
  <c r="CL736" i="8"/>
  <c r="CM736" i="8"/>
  <c r="CN736" i="8"/>
  <c r="CO736" i="8"/>
  <c r="CP736" i="8"/>
  <c r="CQ736" i="8"/>
  <c r="CR736" i="8"/>
  <c r="CS736" i="8"/>
  <c r="CT736" i="8"/>
  <c r="CU736" i="8"/>
  <c r="CV736" i="8"/>
  <c r="CX736" i="8"/>
  <c r="CY736" i="8"/>
  <c r="CZ736" i="8"/>
  <c r="DA736" i="8"/>
  <c r="DB736" i="8"/>
  <c r="DC736" i="8"/>
  <c r="DD736" i="8"/>
  <c r="DE736" i="8"/>
  <c r="DF736" i="8"/>
  <c r="DG736" i="8"/>
  <c r="DH736" i="8"/>
  <c r="DI736" i="8"/>
  <c r="DJ736" i="8"/>
  <c r="DK736" i="8"/>
  <c r="DL736" i="8"/>
  <c r="DM736" i="8"/>
  <c r="DN736" i="8"/>
  <c r="DO736" i="8"/>
  <c r="DP736" i="8"/>
  <c r="DQ736" i="8"/>
  <c r="DR736" i="8"/>
  <c r="DS736" i="8"/>
  <c r="DT736" i="8"/>
  <c r="DU736" i="8"/>
  <c r="DV736" i="8"/>
  <c r="DX736" i="8"/>
  <c r="DZ736" i="8"/>
  <c r="EA736" i="8"/>
  <c r="EB736" i="8"/>
  <c r="EC736" i="8"/>
  <c r="ED736" i="8"/>
  <c r="EF736" i="8"/>
  <c r="F726" i="8"/>
  <c r="G726" i="8"/>
  <c r="H726" i="8"/>
  <c r="I726" i="8"/>
  <c r="J726" i="8"/>
  <c r="K726" i="8"/>
  <c r="L726" i="8"/>
  <c r="M726" i="8"/>
  <c r="N726" i="8"/>
  <c r="O726" i="8"/>
  <c r="P726" i="8"/>
  <c r="Q726" i="8"/>
  <c r="R726" i="8"/>
  <c r="S726" i="8"/>
  <c r="U726" i="8"/>
  <c r="W726" i="8"/>
  <c r="Y726" i="8"/>
  <c r="Z726" i="8"/>
  <c r="AA726" i="8"/>
  <c r="AB726" i="8"/>
  <c r="AC726" i="8"/>
  <c r="AD726" i="8"/>
  <c r="AE726" i="8"/>
  <c r="AH726" i="8"/>
  <c r="AI726" i="8"/>
  <c r="AJ726" i="8"/>
  <c r="AK726" i="8"/>
  <c r="AL726" i="8"/>
  <c r="AM726" i="8"/>
  <c r="AN726" i="8"/>
  <c r="AO726" i="8"/>
  <c r="AP726" i="8"/>
  <c r="AQ726" i="8"/>
  <c r="AR726" i="8"/>
  <c r="AS726" i="8"/>
  <c r="AT726" i="8"/>
  <c r="AU726" i="8"/>
  <c r="F727" i="8"/>
  <c r="G727" i="8"/>
  <c r="H727" i="8"/>
  <c r="I727" i="8"/>
  <c r="J727" i="8"/>
  <c r="K727" i="8"/>
  <c r="L727" i="8"/>
  <c r="M727" i="8"/>
  <c r="N727" i="8"/>
  <c r="O727" i="8"/>
  <c r="P727" i="8"/>
  <c r="Q727" i="8"/>
  <c r="R727" i="8"/>
  <c r="S727" i="8"/>
  <c r="U727" i="8"/>
  <c r="W727" i="8"/>
  <c r="Y727" i="8"/>
  <c r="Z727" i="8"/>
  <c r="AA727" i="8"/>
  <c r="AB727" i="8"/>
  <c r="AC727" i="8"/>
  <c r="AD727" i="8"/>
  <c r="AE727" i="8"/>
  <c r="AH727" i="8"/>
  <c r="AI727" i="8"/>
  <c r="AJ727" i="8"/>
  <c r="AK727" i="8"/>
  <c r="AL727" i="8"/>
  <c r="AM727" i="8"/>
  <c r="AN727" i="8"/>
  <c r="AO727" i="8"/>
  <c r="AP727" i="8"/>
  <c r="AQ727" i="8"/>
  <c r="AR727" i="8"/>
  <c r="AS727" i="8"/>
  <c r="AT727" i="8"/>
  <c r="AU727" i="8"/>
  <c r="CW728" i="8" l="1"/>
  <c r="X736" i="8"/>
  <c r="AG736" i="8" s="1"/>
  <c r="BQ733" i="8"/>
  <c r="BQ731" i="8"/>
  <c r="BQ729" i="8"/>
  <c r="X731" i="8"/>
  <c r="AG731" i="8" s="1"/>
  <c r="BQ732" i="8"/>
  <c r="V729" i="8"/>
  <c r="AF729" i="8" s="1"/>
  <c r="X735" i="8"/>
  <c r="AG735" i="8" s="1"/>
  <c r="BQ735" i="8"/>
  <c r="CW735" i="8"/>
  <c r="CW729" i="8"/>
  <c r="V736" i="8"/>
  <c r="AF736" i="8" s="1"/>
  <c r="CW733" i="8"/>
  <c r="X729" i="8"/>
  <c r="AG729" i="8" s="1"/>
  <c r="V733" i="8"/>
  <c r="AF733" i="8" s="1"/>
  <c r="CW730" i="8"/>
  <c r="V731" i="8"/>
  <c r="AF731" i="8" s="1"/>
  <c r="CW734" i="8"/>
  <c r="V732" i="8"/>
  <c r="AF732" i="8" s="1"/>
  <c r="V734" i="8"/>
  <c r="AF734" i="8" s="1"/>
  <c r="X733" i="8"/>
  <c r="AG733" i="8" s="1"/>
  <c r="CW731" i="8"/>
  <c r="X730" i="8"/>
  <c r="AG730" i="8" s="1"/>
  <c r="BQ728" i="8"/>
  <c r="X734" i="8"/>
  <c r="AG734" i="8" s="1"/>
  <c r="X732" i="8"/>
  <c r="AG732" i="8" s="1"/>
  <c r="BQ730" i="8"/>
  <c r="V735" i="8"/>
  <c r="AF735" i="8" s="1"/>
  <c r="BQ736" i="8"/>
  <c r="BQ734" i="8"/>
  <c r="CW736" i="8"/>
  <c r="CW732" i="8"/>
  <c r="V730" i="8"/>
  <c r="AF730" i="8" s="1"/>
  <c r="CE245" i="5"/>
  <c r="CF245" i="5"/>
  <c r="EO244" i="5"/>
  <c r="EP244" i="5"/>
  <c r="EE245" i="5"/>
  <c r="EG245" i="5"/>
  <c r="EH245" i="5"/>
  <c r="EI245" i="5"/>
  <c r="EC245" i="5"/>
  <c r="ED245" i="5"/>
  <c r="DP244" i="5"/>
  <c r="DW245" i="5"/>
  <c r="DX245" i="5"/>
  <c r="DP243" i="5"/>
  <c r="DG245" i="5"/>
  <c r="DH245" i="5"/>
  <c r="DI245" i="5"/>
  <c r="DJ245" i="5"/>
  <c r="DK245" i="5"/>
  <c r="CZ242" i="5"/>
  <c r="CZ243" i="5"/>
  <c r="CZ244" i="5"/>
  <c r="CW245" i="5"/>
  <c r="CY245" i="5"/>
  <c r="CZ245" i="5"/>
  <c r="DA245" i="5"/>
  <c r="DC245" i="5"/>
  <c r="CM245" i="5"/>
  <c r="CN245" i="5"/>
  <c r="CP245" i="5"/>
  <c r="CQ245" i="5"/>
  <c r="CR245" i="5"/>
  <c r="CS245" i="5"/>
  <c r="CT245" i="5"/>
  <c r="CU245" i="5"/>
  <c r="CD245" i="5"/>
  <c r="BW244" i="5"/>
  <c r="BX244" i="5"/>
  <c r="BY244" i="5"/>
  <c r="BZ244" i="5"/>
  <c r="BQ245" i="5"/>
  <c r="BR245" i="5"/>
  <c r="AF245" i="5"/>
  <c r="AG245" i="5"/>
  <c r="AH245" i="5"/>
  <c r="AI245" i="5"/>
  <c r="AJ245" i="5"/>
  <c r="AM245" i="5"/>
  <c r="AN245" i="5"/>
  <c r="AO245" i="5"/>
  <c r="AP245" i="5"/>
  <c r="AQ245" i="5"/>
  <c r="AR245" i="5"/>
  <c r="AS245" i="5"/>
  <c r="AT245" i="5"/>
  <c r="AU245" i="5"/>
  <c r="AV245" i="5"/>
  <c r="AW245" i="5"/>
  <c r="AY245" i="5"/>
  <c r="AZ245" i="5"/>
  <c r="F245" i="5"/>
  <c r="G245" i="5"/>
  <c r="H245" i="5"/>
  <c r="I245" i="5"/>
  <c r="J245" i="5"/>
  <c r="K245" i="5"/>
  <c r="L245" i="5"/>
  <c r="M245" i="5"/>
  <c r="N245" i="5"/>
  <c r="O245" i="5"/>
  <c r="P245" i="5"/>
  <c r="Q245" i="5"/>
  <c r="R245" i="5"/>
  <c r="U245" i="5"/>
  <c r="V245" i="5"/>
  <c r="W245" i="5"/>
  <c r="X245" i="5"/>
  <c r="Y245" i="5"/>
  <c r="Z245" i="5"/>
  <c r="AA245" i="5"/>
  <c r="AB245" i="5"/>
  <c r="AC245" i="5"/>
  <c r="AD245" i="5"/>
  <c r="AE245" i="5"/>
  <c r="C245" i="5"/>
  <c r="D245" i="5"/>
  <c r="E245" i="5"/>
  <c r="AZ1" i="4"/>
  <c r="A1" i="4"/>
  <c r="AA1" i="4"/>
  <c r="BA245" i="5" l="1"/>
  <c r="BC245" i="5"/>
  <c r="AL245" i="5"/>
  <c r="AK245" i="5"/>
  <c r="DB245" i="5"/>
  <c r="BD245" i="5"/>
  <c r="BB245" i="5"/>
  <c r="AX245" i="5" l="1"/>
  <c r="B735" i="8"/>
  <c r="C735" i="8"/>
  <c r="D735" i="8"/>
  <c r="E735" i="8"/>
  <c r="EE736" i="8" l="1"/>
  <c r="EF2" i="8"/>
  <c r="EF3" i="8"/>
  <c r="EF4" i="8"/>
  <c r="EF5" i="8"/>
  <c r="EF6" i="8"/>
  <c r="EF7" i="8"/>
  <c r="EF8" i="8"/>
  <c r="EF9" i="8"/>
  <c r="EF10" i="8"/>
  <c r="EF11" i="8"/>
  <c r="EF12" i="8"/>
  <c r="EF13" i="8"/>
  <c r="EF14" i="8"/>
  <c r="EF15" i="8"/>
  <c r="EF16" i="8"/>
  <c r="EF17" i="8"/>
  <c r="EF18" i="8"/>
  <c r="EF19" i="8"/>
  <c r="EF20" i="8"/>
  <c r="EF21" i="8"/>
  <c r="EF22" i="8"/>
  <c r="EF23" i="8"/>
  <c r="EF24" i="8"/>
  <c r="EF25" i="8"/>
  <c r="EF26" i="8"/>
  <c r="EF27" i="8"/>
  <c r="EF28" i="8"/>
  <c r="EF29" i="8"/>
  <c r="EF30" i="8"/>
  <c r="EF31" i="8"/>
  <c r="EF32" i="8"/>
  <c r="EF33" i="8"/>
  <c r="EF34" i="8"/>
  <c r="EF35" i="8"/>
  <c r="EF36" i="8"/>
  <c r="EF37" i="8"/>
  <c r="EF38" i="8"/>
  <c r="EF39" i="8"/>
  <c r="EF40" i="8"/>
  <c r="EF41" i="8"/>
  <c r="EF42" i="8"/>
  <c r="EF43" i="8"/>
  <c r="EF44" i="8"/>
  <c r="EF45" i="8"/>
  <c r="EF46" i="8"/>
  <c r="EF47" i="8"/>
  <c r="EF48" i="8"/>
  <c r="EF49" i="8"/>
  <c r="EF50" i="8"/>
  <c r="EF51" i="8"/>
  <c r="EF52" i="8"/>
  <c r="EF53" i="8"/>
  <c r="EF54" i="8"/>
  <c r="EF55" i="8"/>
  <c r="EF56" i="8"/>
  <c r="EF57" i="8"/>
  <c r="EF58" i="8"/>
  <c r="EF59" i="8"/>
  <c r="EF60" i="8"/>
  <c r="EF61" i="8"/>
  <c r="EF62" i="8"/>
  <c r="EF63" i="8"/>
  <c r="EF64" i="8"/>
  <c r="EF65" i="8"/>
  <c r="EF66" i="8"/>
  <c r="EF67" i="8"/>
  <c r="EF68" i="8"/>
  <c r="EF69" i="8"/>
  <c r="EF70" i="8"/>
  <c r="EF71" i="8"/>
  <c r="EF72" i="8"/>
  <c r="EF73" i="8"/>
  <c r="EF74" i="8"/>
  <c r="EF75" i="8"/>
  <c r="EF76" i="8"/>
  <c r="EF77" i="8"/>
  <c r="EF78" i="8"/>
  <c r="EF79" i="8"/>
  <c r="EF80" i="8"/>
  <c r="EF81" i="8"/>
  <c r="EF82" i="8"/>
  <c r="EF83" i="8"/>
  <c r="EF84" i="8"/>
  <c r="EF85" i="8"/>
  <c r="EF86" i="8"/>
  <c r="EF87" i="8"/>
  <c r="EF88" i="8"/>
  <c r="EF89" i="8"/>
  <c r="EF90" i="8"/>
  <c r="EF91" i="8"/>
  <c r="EF92" i="8"/>
  <c r="EF93" i="8"/>
  <c r="EF94" i="8"/>
  <c r="EF95" i="8"/>
  <c r="EF96" i="8"/>
  <c r="EF97" i="8"/>
  <c r="EF98" i="8"/>
  <c r="EF99" i="8"/>
  <c r="EF100" i="8"/>
  <c r="EF101" i="8"/>
  <c r="EF102" i="8"/>
  <c r="EF103" i="8"/>
  <c r="EF104" i="8"/>
  <c r="EF105" i="8"/>
  <c r="EF106" i="8"/>
  <c r="EF107" i="8"/>
  <c r="EF108" i="8"/>
  <c r="EF109" i="8"/>
  <c r="EF110" i="8"/>
  <c r="EF111" i="8"/>
  <c r="EF112" i="8"/>
  <c r="EF113" i="8"/>
  <c r="EF114" i="8"/>
  <c r="EF115" i="8"/>
  <c r="EF116" i="8"/>
  <c r="EF117" i="8"/>
  <c r="EF118" i="8"/>
  <c r="EF119" i="8"/>
  <c r="EF120" i="8"/>
  <c r="EF121" i="8"/>
  <c r="EF122" i="8"/>
  <c r="EF123" i="8"/>
  <c r="EF124" i="8"/>
  <c r="EF125" i="8"/>
  <c r="EF126" i="8"/>
  <c r="EF127" i="8"/>
  <c r="EF128" i="8"/>
  <c r="EF129" i="8"/>
  <c r="EF130" i="8"/>
  <c r="EF131" i="8"/>
  <c r="EF132" i="8"/>
  <c r="EF133" i="8"/>
  <c r="EF134" i="8"/>
  <c r="EF135" i="8"/>
  <c r="EF136" i="8"/>
  <c r="EF137" i="8"/>
  <c r="EF138" i="8"/>
  <c r="EF139" i="8"/>
  <c r="EF140" i="8"/>
  <c r="EF141" i="8"/>
  <c r="EF142" i="8"/>
  <c r="EF143" i="8"/>
  <c r="EF144" i="8"/>
  <c r="EF145" i="8"/>
  <c r="EF146" i="8"/>
  <c r="EF147" i="8"/>
  <c r="EF148" i="8"/>
  <c r="EF149" i="8"/>
  <c r="EF150" i="8"/>
  <c r="EF151" i="8"/>
  <c r="EF152" i="8"/>
  <c r="EF153" i="8"/>
  <c r="EF154" i="8"/>
  <c r="EF155" i="8"/>
  <c r="EF156" i="8"/>
  <c r="EF157" i="8"/>
  <c r="EF158" i="8"/>
  <c r="EF159" i="8"/>
  <c r="EF160" i="8"/>
  <c r="EF161" i="8"/>
  <c r="EF162" i="8"/>
  <c r="EF163" i="8"/>
  <c r="EF164" i="8"/>
  <c r="EF165" i="8"/>
  <c r="EF166" i="8"/>
  <c r="EF167" i="8"/>
  <c r="EF168" i="8"/>
  <c r="EF169" i="8"/>
  <c r="EF170" i="8"/>
  <c r="EF171" i="8"/>
  <c r="EF172" i="8"/>
  <c r="EF173" i="8"/>
  <c r="EF174" i="8"/>
  <c r="EF175" i="8"/>
  <c r="EF176" i="8"/>
  <c r="EF177" i="8"/>
  <c r="EF178" i="8"/>
  <c r="EF179" i="8"/>
  <c r="EF180" i="8"/>
  <c r="EF181" i="8"/>
  <c r="EF182" i="8"/>
  <c r="EF183" i="8"/>
  <c r="EF184" i="8"/>
  <c r="EF185" i="8"/>
  <c r="EF186" i="8"/>
  <c r="EF187" i="8"/>
  <c r="EF188" i="8"/>
  <c r="EF189" i="8"/>
  <c r="EF190" i="8"/>
  <c r="EF191" i="8"/>
  <c r="EF192" i="8"/>
  <c r="EF193" i="8"/>
  <c r="EF194" i="8"/>
  <c r="EF195" i="8"/>
  <c r="EF196" i="8"/>
  <c r="EF197" i="8"/>
  <c r="EF198" i="8"/>
  <c r="EF199" i="8"/>
  <c r="EF200" i="8"/>
  <c r="EF201" i="8"/>
  <c r="EF202" i="8"/>
  <c r="EF203" i="8"/>
  <c r="EF204" i="8"/>
  <c r="EF205" i="8"/>
  <c r="EF206" i="8"/>
  <c r="EF207" i="8"/>
  <c r="EF208" i="8"/>
  <c r="EF209" i="8"/>
  <c r="EF210" i="8"/>
  <c r="EF211" i="8"/>
  <c r="EF212" i="8"/>
  <c r="EF213" i="8"/>
  <c r="EF214" i="8"/>
  <c r="EF215" i="8"/>
  <c r="EF216" i="8"/>
  <c r="EF217" i="8"/>
  <c r="EF218" i="8"/>
  <c r="EF219" i="8"/>
  <c r="EF220" i="8"/>
  <c r="EF221" i="8"/>
  <c r="EF222" i="8"/>
  <c r="EF223" i="8"/>
  <c r="EF224" i="8"/>
  <c r="EF225" i="8"/>
  <c r="EF226" i="8"/>
  <c r="EF227" i="8"/>
  <c r="EF228" i="8"/>
  <c r="EF229" i="8"/>
  <c r="EF230" i="8"/>
  <c r="EF231" i="8"/>
  <c r="EF232" i="8"/>
  <c r="EF233" i="8"/>
  <c r="EF234" i="8"/>
  <c r="EF235" i="8"/>
  <c r="EF236" i="8"/>
  <c r="EF237" i="8"/>
  <c r="EF238" i="8"/>
  <c r="EF239" i="8"/>
  <c r="EF240" i="8"/>
  <c r="EF241" i="8"/>
  <c r="EF242" i="8"/>
  <c r="EF243" i="8"/>
  <c r="EF244" i="8"/>
  <c r="EF245" i="8"/>
  <c r="EF246" i="8"/>
  <c r="EF247" i="8"/>
  <c r="EF248" i="8"/>
  <c r="EF249" i="8"/>
  <c r="EF250" i="8"/>
  <c r="EF251" i="8"/>
  <c r="EF252" i="8"/>
  <c r="EF253" i="8"/>
  <c r="EF254" i="8"/>
  <c r="EF255" i="8"/>
  <c r="EF256" i="8"/>
  <c r="EF257" i="8"/>
  <c r="EF258" i="8"/>
  <c r="EF259" i="8"/>
  <c r="EF260" i="8"/>
  <c r="EF261" i="8"/>
  <c r="EF262" i="8"/>
  <c r="EF263" i="8"/>
  <c r="EF264" i="8"/>
  <c r="EF265" i="8"/>
  <c r="EF266" i="8"/>
  <c r="EF267" i="8"/>
  <c r="EF268" i="8"/>
  <c r="EF269" i="8"/>
  <c r="EF270" i="8"/>
  <c r="EF271" i="8"/>
  <c r="EF272" i="8"/>
  <c r="EF273" i="8"/>
  <c r="EF274" i="8"/>
  <c r="EF275" i="8"/>
  <c r="EF276" i="8"/>
  <c r="EF277" i="8"/>
  <c r="EF278" i="8"/>
  <c r="EF279" i="8"/>
  <c r="EF280" i="8"/>
  <c r="EF281" i="8"/>
  <c r="EF282" i="8"/>
  <c r="EF283" i="8"/>
  <c r="EF284" i="8"/>
  <c r="EF285" i="8"/>
  <c r="EF286" i="8"/>
  <c r="EF287" i="8"/>
  <c r="EF288" i="8"/>
  <c r="EF289" i="8"/>
  <c r="EF290" i="8"/>
  <c r="EF291" i="8"/>
  <c r="EF292" i="8"/>
  <c r="EF293" i="8"/>
  <c r="EF294" i="8"/>
  <c r="EF295" i="8"/>
  <c r="EF296" i="8"/>
  <c r="EF297" i="8"/>
  <c r="EF298" i="8"/>
  <c r="EF299" i="8"/>
  <c r="EF300" i="8"/>
  <c r="EF301" i="8"/>
  <c r="EF302" i="8"/>
  <c r="EF303" i="8"/>
  <c r="EF304" i="8"/>
  <c r="EF305" i="8"/>
  <c r="EF306" i="8"/>
  <c r="EF307" i="8"/>
  <c r="EF308" i="8"/>
  <c r="EF309" i="8"/>
  <c r="EF310" i="8"/>
  <c r="EF311" i="8"/>
  <c r="EF312" i="8"/>
  <c r="EF313" i="8"/>
  <c r="EF314" i="8"/>
  <c r="EF315" i="8"/>
  <c r="EF316" i="8"/>
  <c r="EF317" i="8"/>
  <c r="EF318" i="8"/>
  <c r="EF319" i="8"/>
  <c r="EF320" i="8"/>
  <c r="EF321" i="8"/>
  <c r="EF322" i="8"/>
  <c r="EF323" i="8"/>
  <c r="EF324" i="8"/>
  <c r="EF325" i="8"/>
  <c r="EF326" i="8"/>
  <c r="EF327" i="8"/>
  <c r="EF328" i="8"/>
  <c r="EF329" i="8"/>
  <c r="EF330" i="8"/>
  <c r="EF331" i="8"/>
  <c r="EF332" i="8"/>
  <c r="EF333" i="8"/>
  <c r="EF334" i="8"/>
  <c r="EF335" i="8"/>
  <c r="EF336" i="8"/>
  <c r="EF337" i="8"/>
  <c r="EF338" i="8"/>
  <c r="EF339" i="8"/>
  <c r="EF340" i="8"/>
  <c r="EF341" i="8"/>
  <c r="EF342" i="8"/>
  <c r="EF343" i="8"/>
  <c r="EF344" i="8"/>
  <c r="EF345" i="8"/>
  <c r="EF346" i="8"/>
  <c r="EF347" i="8"/>
  <c r="EF348" i="8"/>
  <c r="EF349" i="8"/>
  <c r="EF350" i="8"/>
  <c r="EF351" i="8"/>
  <c r="EF352" i="8"/>
  <c r="EF353" i="8"/>
  <c r="EF354" i="8"/>
  <c r="EF355" i="8"/>
  <c r="EF356" i="8"/>
  <c r="EF357" i="8"/>
  <c r="EF358" i="8"/>
  <c r="EF359" i="8"/>
  <c r="EF360" i="8"/>
  <c r="EF361" i="8"/>
  <c r="EF362" i="8"/>
  <c r="EF363" i="8"/>
  <c r="EF364" i="8"/>
  <c r="EF365" i="8"/>
  <c r="EF366" i="8"/>
  <c r="EF367" i="8"/>
  <c r="EF368" i="8"/>
  <c r="EF369" i="8"/>
  <c r="EF370" i="8"/>
  <c r="EF371" i="8"/>
  <c r="EF372" i="8"/>
  <c r="EF373" i="8"/>
  <c r="EF374" i="8"/>
  <c r="EF375" i="8"/>
  <c r="EF376" i="8"/>
  <c r="EF377" i="8"/>
  <c r="EF378" i="8"/>
  <c r="EF379" i="8"/>
  <c r="EF380" i="8"/>
  <c r="EF381" i="8"/>
  <c r="EF382" i="8"/>
  <c r="EF383" i="8"/>
  <c r="EF384" i="8"/>
  <c r="EF385" i="8"/>
  <c r="EF386" i="8"/>
  <c r="EF387" i="8"/>
  <c r="EF388" i="8"/>
  <c r="EF389" i="8"/>
  <c r="EF390" i="8"/>
  <c r="EF391" i="8"/>
  <c r="EF392" i="8"/>
  <c r="EF393" i="8"/>
  <c r="EF394" i="8"/>
  <c r="EF395" i="8"/>
  <c r="EF396" i="8"/>
  <c r="EF397" i="8"/>
  <c r="EF398" i="8"/>
  <c r="EF399" i="8"/>
  <c r="EF400" i="8"/>
  <c r="EF401" i="8"/>
  <c r="EF402" i="8"/>
  <c r="EF403" i="8"/>
  <c r="EF404" i="8"/>
  <c r="EF405" i="8"/>
  <c r="EF406" i="8"/>
  <c r="EF407" i="8"/>
  <c r="EF408" i="8"/>
  <c r="EF409" i="8"/>
  <c r="EF410" i="8"/>
  <c r="EF411" i="8"/>
  <c r="EF412" i="8"/>
  <c r="EF413" i="8"/>
  <c r="EF414" i="8"/>
  <c r="EF415" i="8"/>
  <c r="EF416" i="8"/>
  <c r="EF417" i="8"/>
  <c r="EF418" i="8"/>
  <c r="EF419" i="8"/>
  <c r="EF420" i="8"/>
  <c r="EF421" i="8"/>
  <c r="EF422" i="8"/>
  <c r="EF423" i="8"/>
  <c r="EF424" i="8"/>
  <c r="EF425" i="8"/>
  <c r="EF426" i="8"/>
  <c r="EF427" i="8"/>
  <c r="EF428" i="8"/>
  <c r="EF429" i="8"/>
  <c r="EF430" i="8"/>
  <c r="EF431" i="8"/>
  <c r="EF432" i="8"/>
  <c r="EF433" i="8"/>
  <c r="EF434" i="8"/>
  <c r="EF435" i="8"/>
  <c r="EF436" i="8"/>
  <c r="EF437" i="8"/>
  <c r="EF438" i="8"/>
  <c r="EF439" i="8"/>
  <c r="EF440" i="8"/>
  <c r="EF441" i="8"/>
  <c r="EF442" i="8"/>
  <c r="EF443" i="8"/>
  <c r="EF444" i="8"/>
  <c r="EF445" i="8"/>
  <c r="EF446" i="8"/>
  <c r="EF447" i="8"/>
  <c r="EF448" i="8"/>
  <c r="EF449" i="8"/>
  <c r="EF450" i="8"/>
  <c r="EF451" i="8"/>
  <c r="EF452" i="8"/>
  <c r="EF453" i="8"/>
  <c r="EF454" i="8"/>
  <c r="EF455" i="8"/>
  <c r="EF456" i="8"/>
  <c r="EF457" i="8"/>
  <c r="EF458" i="8"/>
  <c r="EF459" i="8"/>
  <c r="EF460" i="8"/>
  <c r="EF461" i="8"/>
  <c r="EF462" i="8"/>
  <c r="EF463" i="8"/>
  <c r="EF464" i="8"/>
  <c r="EF465" i="8"/>
  <c r="EF466" i="8"/>
  <c r="EF467" i="8"/>
  <c r="EF468" i="8"/>
  <c r="EF469" i="8"/>
  <c r="EF470" i="8"/>
  <c r="EF471" i="8"/>
  <c r="EF472" i="8"/>
  <c r="EF473" i="8"/>
  <c r="EF474" i="8"/>
  <c r="EF475" i="8"/>
  <c r="EF476" i="8"/>
  <c r="EF477" i="8"/>
  <c r="EF478" i="8"/>
  <c r="EF479" i="8"/>
  <c r="EF480" i="8"/>
  <c r="EF481" i="8"/>
  <c r="EF482" i="8"/>
  <c r="EF483" i="8"/>
  <c r="EF484" i="8"/>
  <c r="EF485" i="8"/>
  <c r="EF486" i="8"/>
  <c r="EF487" i="8"/>
  <c r="EF488" i="8"/>
  <c r="EF489" i="8"/>
  <c r="EF490" i="8"/>
  <c r="EF491" i="8"/>
  <c r="EF492" i="8"/>
  <c r="EF493" i="8"/>
  <c r="EF494" i="8"/>
  <c r="EF495" i="8"/>
  <c r="EF496" i="8"/>
  <c r="EF497" i="8"/>
  <c r="EF498" i="8"/>
  <c r="EF499" i="8"/>
  <c r="EF500" i="8"/>
  <c r="EF501" i="8"/>
  <c r="EF502" i="8"/>
  <c r="EF503" i="8"/>
  <c r="EF504" i="8"/>
  <c r="EF505" i="8"/>
  <c r="EF506" i="8"/>
  <c r="EF507" i="8"/>
  <c r="EF508" i="8"/>
  <c r="EF509" i="8"/>
  <c r="EF510" i="8"/>
  <c r="EF511" i="8"/>
  <c r="EF512" i="8"/>
  <c r="EF513" i="8"/>
  <c r="EF514" i="8"/>
  <c r="EF515" i="8"/>
  <c r="EF516" i="8"/>
  <c r="EF517" i="8"/>
  <c r="EF518" i="8"/>
  <c r="EF519" i="8"/>
  <c r="EF520" i="8"/>
  <c r="EF521" i="8"/>
  <c r="EF522" i="8"/>
  <c r="EF523" i="8"/>
  <c r="EF524" i="8"/>
  <c r="EF525" i="8"/>
  <c r="EF526" i="8"/>
  <c r="EF527" i="8"/>
  <c r="EF528" i="8"/>
  <c r="EF529" i="8"/>
  <c r="EF530" i="8"/>
  <c r="EF531" i="8"/>
  <c r="EF532" i="8"/>
  <c r="EF533" i="8"/>
  <c r="EF534" i="8"/>
  <c r="EF535" i="8"/>
  <c r="EF536" i="8"/>
  <c r="EF537" i="8"/>
  <c r="EF538" i="8"/>
  <c r="EF539" i="8"/>
  <c r="EF540" i="8"/>
  <c r="EF541" i="8"/>
  <c r="EF542" i="8"/>
  <c r="EF543" i="8"/>
  <c r="EF544" i="8"/>
  <c r="EF545" i="8"/>
  <c r="EF546" i="8"/>
  <c r="EF547" i="8"/>
  <c r="EF548" i="8"/>
  <c r="EF549" i="8"/>
  <c r="EF550" i="8"/>
  <c r="EF551" i="8"/>
  <c r="EF552" i="8"/>
  <c r="EF553" i="8"/>
  <c r="EF554" i="8"/>
  <c r="EF555" i="8"/>
  <c r="EF556" i="8"/>
  <c r="EF557" i="8"/>
  <c r="EF558" i="8"/>
  <c r="EF559" i="8"/>
  <c r="EF560" i="8"/>
  <c r="EF561" i="8"/>
  <c r="EF562" i="8"/>
  <c r="EF563" i="8"/>
  <c r="EF564" i="8"/>
  <c r="EF565" i="8"/>
  <c r="EF566" i="8"/>
  <c r="EF567" i="8"/>
  <c r="EF568" i="8"/>
  <c r="EF569" i="8"/>
  <c r="EF570" i="8"/>
  <c r="EF571" i="8"/>
  <c r="EF572" i="8"/>
  <c r="EF573" i="8"/>
  <c r="EF574" i="8"/>
  <c r="EF575" i="8"/>
  <c r="EF576" i="8"/>
  <c r="EF577" i="8"/>
  <c r="EF578" i="8"/>
  <c r="EF579" i="8"/>
  <c r="EF580" i="8"/>
  <c r="EF581" i="8"/>
  <c r="EF582" i="8"/>
  <c r="EF583" i="8"/>
  <c r="EF584" i="8"/>
  <c r="EF585" i="8"/>
  <c r="EF586" i="8"/>
  <c r="EF587" i="8"/>
  <c r="EF588" i="8"/>
  <c r="EF589" i="8"/>
  <c r="EF590" i="8"/>
  <c r="EF591" i="8"/>
  <c r="EF592" i="8"/>
  <c r="EF593" i="8"/>
  <c r="EF594" i="8"/>
  <c r="EF595" i="8"/>
  <c r="EF596" i="8"/>
  <c r="EF597" i="8"/>
  <c r="EF598" i="8"/>
  <c r="EF599" i="8"/>
  <c r="EF600" i="8"/>
  <c r="EF601" i="8"/>
  <c r="EF602" i="8"/>
  <c r="EF603" i="8"/>
  <c r="EF604" i="8"/>
  <c r="EF605" i="8"/>
  <c r="EF606" i="8"/>
  <c r="EF607" i="8"/>
  <c r="EF608" i="8"/>
  <c r="EF609" i="8"/>
  <c r="EF610" i="8"/>
  <c r="EF611" i="8"/>
  <c r="EF612" i="8"/>
  <c r="EF613" i="8"/>
  <c r="EF614" i="8"/>
  <c r="EF615" i="8"/>
  <c r="EF616" i="8"/>
  <c r="EF617" i="8"/>
  <c r="EF618" i="8"/>
  <c r="EF619" i="8"/>
  <c r="EF620" i="8"/>
  <c r="EF621" i="8"/>
  <c r="EF622" i="8"/>
  <c r="EF623" i="8"/>
  <c r="EF624" i="8"/>
  <c r="EF625" i="8"/>
  <c r="EF626" i="8"/>
  <c r="EF627" i="8"/>
  <c r="EF628" i="8"/>
  <c r="EF629" i="8"/>
  <c r="EF630" i="8"/>
  <c r="EF631" i="8"/>
  <c r="EF632" i="8"/>
  <c r="EF633" i="8"/>
  <c r="EF634" i="8"/>
  <c r="EF635" i="8"/>
  <c r="EF636" i="8"/>
  <c r="EF637" i="8"/>
  <c r="EF638" i="8"/>
  <c r="EF639" i="8"/>
  <c r="EF640" i="8"/>
  <c r="EF641" i="8"/>
  <c r="EF642" i="8"/>
  <c r="EF643" i="8"/>
  <c r="EF644" i="8"/>
  <c r="EF645" i="8"/>
  <c r="EF646" i="8"/>
  <c r="EF647" i="8"/>
  <c r="EF648" i="8"/>
  <c r="EF649" i="8"/>
  <c r="EF650" i="8"/>
  <c r="EF651" i="8"/>
  <c r="EF652" i="8"/>
  <c r="EF653" i="8"/>
  <c r="EF654" i="8"/>
  <c r="EF655" i="8"/>
  <c r="EF656" i="8"/>
  <c r="EF657" i="8"/>
  <c r="EF658" i="8"/>
  <c r="EF659" i="8"/>
  <c r="EF660" i="8"/>
  <c r="EF661" i="8"/>
  <c r="EF662" i="8"/>
  <c r="EF663" i="8"/>
  <c r="EF664" i="8"/>
  <c r="EF665" i="8"/>
  <c r="EF666" i="8"/>
  <c r="EF667" i="8"/>
  <c r="EF668" i="8"/>
  <c r="EF669" i="8"/>
  <c r="EF670" i="8"/>
  <c r="EF671" i="8"/>
  <c r="EF672" i="8"/>
  <c r="EF673" i="8"/>
  <c r="EF674" i="8"/>
  <c r="EF675" i="8"/>
  <c r="EF676" i="8"/>
  <c r="EF677" i="8"/>
  <c r="EF678" i="8"/>
  <c r="EF679" i="8"/>
  <c r="EF680" i="8"/>
  <c r="EF681" i="8"/>
  <c r="EF682" i="8"/>
  <c r="EF683" i="8"/>
  <c r="EF684" i="8"/>
  <c r="EF685" i="8"/>
  <c r="EF686" i="8"/>
  <c r="EF687" i="8"/>
  <c r="EF688" i="8"/>
  <c r="EF689" i="8"/>
  <c r="EF690" i="8"/>
  <c r="EF691" i="8"/>
  <c r="EF692" i="8"/>
  <c r="EF693" i="8"/>
  <c r="EF694" i="8"/>
  <c r="EF695" i="8"/>
  <c r="EF696" i="8"/>
  <c r="EF697" i="8"/>
  <c r="EF698" i="8"/>
  <c r="EF699" i="8"/>
  <c r="EF700" i="8"/>
  <c r="EF701" i="8"/>
  <c r="EF702" i="8"/>
  <c r="EF703" i="8"/>
  <c r="EF704" i="8"/>
  <c r="EF705" i="8"/>
  <c r="EF706" i="8"/>
  <c r="EF707" i="8"/>
  <c r="EF708" i="8"/>
  <c r="EF709" i="8"/>
  <c r="EF710" i="8"/>
  <c r="EF711" i="8"/>
  <c r="EF712" i="8"/>
  <c r="EF713" i="8"/>
  <c r="EF714" i="8"/>
  <c r="EF715" i="8"/>
  <c r="EF716" i="8"/>
  <c r="EF717" i="8"/>
  <c r="EF718" i="8"/>
  <c r="EF719" i="8"/>
  <c r="EF720" i="8"/>
  <c r="EF721" i="8"/>
  <c r="EF722" i="8"/>
  <c r="EF723" i="8"/>
  <c r="EF724" i="8"/>
  <c r="EF725" i="8"/>
  <c r="EF726" i="8"/>
  <c r="EF727" i="8"/>
  <c r="ED662" i="8"/>
  <c r="ED663" i="8"/>
  <c r="ED664" i="8"/>
  <c r="ED665" i="8"/>
  <c r="ED666" i="8"/>
  <c r="ED667" i="8"/>
  <c r="ED668" i="8"/>
  <c r="ED669" i="8"/>
  <c r="ED670" i="8"/>
  <c r="ED671" i="8"/>
  <c r="ED672" i="8"/>
  <c r="ED673" i="8"/>
  <c r="ED674" i="8"/>
  <c r="ED675" i="8"/>
  <c r="ED676" i="8"/>
  <c r="ED677" i="8"/>
  <c r="ED678" i="8"/>
  <c r="ED679" i="8"/>
  <c r="ED680" i="8"/>
  <c r="ED681" i="8"/>
  <c r="ED682" i="8"/>
  <c r="ED683" i="8"/>
  <c r="ED684" i="8"/>
  <c r="ED685" i="8"/>
  <c r="ED686" i="8"/>
  <c r="ED687" i="8"/>
  <c r="ED688" i="8"/>
  <c r="ED689" i="8"/>
  <c r="ED690" i="8"/>
  <c r="ED691" i="8"/>
  <c r="ED692" i="8"/>
  <c r="ED693" i="8"/>
  <c r="ED694" i="8"/>
  <c r="ED695" i="8"/>
  <c r="ED696" i="8"/>
  <c r="ED697" i="8"/>
  <c r="ED698" i="8"/>
  <c r="ED699" i="8"/>
  <c r="ED700" i="8"/>
  <c r="ED701" i="8"/>
  <c r="ED702" i="8"/>
  <c r="ED703" i="8"/>
  <c r="ED704" i="8"/>
  <c r="ED705" i="8"/>
  <c r="ED706" i="8"/>
  <c r="ED707" i="8"/>
  <c r="ED708" i="8"/>
  <c r="ED709" i="8"/>
  <c r="ED710" i="8"/>
  <c r="ED711" i="8"/>
  <c r="ED712" i="8"/>
  <c r="ED713" i="8"/>
  <c r="ED714" i="8"/>
  <c r="ED715" i="8"/>
  <c r="ED716" i="8"/>
  <c r="ED717" i="8"/>
  <c r="ED718" i="8"/>
  <c r="ED719" i="8"/>
  <c r="ED720" i="8"/>
  <c r="ED721" i="8"/>
  <c r="ED722" i="8"/>
  <c r="ED723" i="8"/>
  <c r="ED724" i="8"/>
  <c r="ED725" i="8"/>
  <c r="ED726" i="8"/>
  <c r="ED727" i="8"/>
  <c r="EC542" i="8"/>
  <c r="EC543" i="8"/>
  <c r="EC544" i="8"/>
  <c r="EC545" i="8"/>
  <c r="EC546" i="8"/>
  <c r="EC547" i="8"/>
  <c r="EC548" i="8"/>
  <c r="EC549" i="8"/>
  <c r="EC550" i="8"/>
  <c r="EC551" i="8"/>
  <c r="EC552" i="8"/>
  <c r="EC553" i="8"/>
  <c r="EC554" i="8"/>
  <c r="EC555" i="8"/>
  <c r="EC556" i="8"/>
  <c r="EC557" i="8"/>
  <c r="EC558" i="8"/>
  <c r="EC559" i="8"/>
  <c r="EC560" i="8"/>
  <c r="EC561" i="8"/>
  <c r="EC562" i="8"/>
  <c r="EC563" i="8"/>
  <c r="EC564" i="8"/>
  <c r="EC565" i="8"/>
  <c r="EC566" i="8"/>
  <c r="EC567" i="8"/>
  <c r="EC568" i="8"/>
  <c r="EC569" i="8"/>
  <c r="EC570" i="8"/>
  <c r="EC571" i="8"/>
  <c r="EC572" i="8"/>
  <c r="EC573" i="8"/>
  <c r="EC574" i="8"/>
  <c r="EC575" i="8"/>
  <c r="EC576" i="8"/>
  <c r="EC577" i="8"/>
  <c r="EC578" i="8"/>
  <c r="EC579" i="8"/>
  <c r="EC580" i="8"/>
  <c r="EC581" i="8"/>
  <c r="EC582" i="8"/>
  <c r="EC583" i="8"/>
  <c r="EC584" i="8"/>
  <c r="EC585" i="8"/>
  <c r="EC586" i="8"/>
  <c r="EC587" i="8"/>
  <c r="EC588" i="8"/>
  <c r="EC589" i="8"/>
  <c r="EC590" i="8"/>
  <c r="EC591" i="8"/>
  <c r="EC592" i="8"/>
  <c r="EC593" i="8"/>
  <c r="EC594" i="8"/>
  <c r="EC595" i="8"/>
  <c r="EC596" i="8"/>
  <c r="EC597" i="8"/>
  <c r="EC598" i="8"/>
  <c r="EC599" i="8"/>
  <c r="EC600" i="8"/>
  <c r="EC601" i="8"/>
  <c r="EC602" i="8"/>
  <c r="EC603" i="8"/>
  <c r="EC604" i="8"/>
  <c r="EC605" i="8"/>
  <c r="EC606" i="8"/>
  <c r="EC607" i="8"/>
  <c r="EC608" i="8"/>
  <c r="EC609" i="8"/>
  <c r="EC610" i="8"/>
  <c r="EC611" i="8"/>
  <c r="EC612" i="8"/>
  <c r="EC613" i="8"/>
  <c r="EC614" i="8"/>
  <c r="EC615" i="8"/>
  <c r="EC616" i="8"/>
  <c r="EC617" i="8"/>
  <c r="EC618" i="8"/>
  <c r="EC619" i="8"/>
  <c r="EC620" i="8"/>
  <c r="EC621" i="8"/>
  <c r="EC622" i="8"/>
  <c r="EC623" i="8"/>
  <c r="EC624" i="8"/>
  <c r="EC625" i="8"/>
  <c r="EC626" i="8"/>
  <c r="EC627" i="8"/>
  <c r="EC628" i="8"/>
  <c r="EC629" i="8"/>
  <c r="EC630" i="8"/>
  <c r="EC631" i="8"/>
  <c r="EC632" i="8"/>
  <c r="EC633" i="8"/>
  <c r="EC634" i="8"/>
  <c r="EC635" i="8"/>
  <c r="EC636" i="8"/>
  <c r="EC637" i="8"/>
  <c r="EC638" i="8"/>
  <c r="EC639" i="8"/>
  <c r="EC640" i="8"/>
  <c r="EC641" i="8"/>
  <c r="EC642" i="8"/>
  <c r="EC643" i="8"/>
  <c r="EC644" i="8"/>
  <c r="EC645" i="8"/>
  <c r="EC646" i="8"/>
  <c r="EC647" i="8"/>
  <c r="EC648" i="8"/>
  <c r="EC649" i="8"/>
  <c r="EC650" i="8"/>
  <c r="EC651" i="8"/>
  <c r="EC652" i="8"/>
  <c r="EC653" i="8"/>
  <c r="EC654" i="8"/>
  <c r="EC655" i="8"/>
  <c r="EC656" i="8"/>
  <c r="EC657" i="8"/>
  <c r="EC658" i="8"/>
  <c r="EC659" i="8"/>
  <c r="EC660" i="8"/>
  <c r="EC661" i="8"/>
  <c r="EC662" i="8"/>
  <c r="EC663" i="8"/>
  <c r="EC664" i="8"/>
  <c r="EC665" i="8"/>
  <c r="EC666" i="8"/>
  <c r="EC667" i="8"/>
  <c r="EC668" i="8"/>
  <c r="EC669" i="8"/>
  <c r="EC670" i="8"/>
  <c r="EC671" i="8"/>
  <c r="EC672" i="8"/>
  <c r="EC673" i="8"/>
  <c r="EC674" i="8"/>
  <c r="EC675" i="8"/>
  <c r="EC676" i="8"/>
  <c r="EC677" i="8"/>
  <c r="EC678" i="8"/>
  <c r="EC679" i="8"/>
  <c r="EC680" i="8"/>
  <c r="EC681" i="8"/>
  <c r="EC682" i="8"/>
  <c r="EC683" i="8"/>
  <c r="EC684" i="8"/>
  <c r="EC685" i="8"/>
  <c r="EC686" i="8"/>
  <c r="EC687" i="8"/>
  <c r="EC688" i="8"/>
  <c r="EC689" i="8"/>
  <c r="EC690" i="8"/>
  <c r="EC691" i="8"/>
  <c r="EC692" i="8"/>
  <c r="EC693" i="8"/>
  <c r="EC694" i="8"/>
  <c r="EC695" i="8"/>
  <c r="EC696" i="8"/>
  <c r="EC697" i="8"/>
  <c r="EC698" i="8"/>
  <c r="EC699" i="8"/>
  <c r="EC700" i="8"/>
  <c r="EC701" i="8"/>
  <c r="EC702" i="8"/>
  <c r="EC703" i="8"/>
  <c r="EC704" i="8"/>
  <c r="EC705" i="8"/>
  <c r="EC706" i="8"/>
  <c r="EC707" i="8"/>
  <c r="EC708" i="8"/>
  <c r="EC709" i="8"/>
  <c r="EC710" i="8"/>
  <c r="EC711" i="8"/>
  <c r="EC712" i="8"/>
  <c r="EC713" i="8"/>
  <c r="EC714" i="8"/>
  <c r="EC715" i="8"/>
  <c r="EC716" i="8"/>
  <c r="EC717" i="8"/>
  <c r="EC718" i="8"/>
  <c r="EC719" i="8"/>
  <c r="EC720" i="8"/>
  <c r="EC721" i="8"/>
  <c r="EC722" i="8"/>
  <c r="EC723" i="8"/>
  <c r="EC724" i="8"/>
  <c r="EC725" i="8"/>
  <c r="EC726" i="8"/>
  <c r="EC727" i="8"/>
  <c r="DQ1" i="7"/>
  <c r="BW1" i="7"/>
  <c r="Z1" i="7"/>
  <c r="AX1" i="7"/>
  <c r="B734" i="8" l="1"/>
  <c r="C734" i="8"/>
  <c r="D734" i="8"/>
  <c r="E734" i="8"/>
  <c r="EE735" i="8" l="1"/>
  <c r="J4757" i="8"/>
  <c r="A1" i="7"/>
  <c r="B733" i="8" l="1"/>
  <c r="C733" i="8"/>
  <c r="D733" i="8"/>
  <c r="E733" i="8"/>
  <c r="CG1" i="4"/>
  <c r="EE734" i="8" l="1"/>
  <c r="BQ243" i="5"/>
  <c r="BQ244" i="5"/>
  <c r="S723" i="8" l="1"/>
  <c r="S724" i="8"/>
  <c r="S725" i="8"/>
  <c r="AH1" i="6"/>
  <c r="AV1" i="6"/>
  <c r="A1" i="6"/>
  <c r="CD240" i="5" l="1"/>
  <c r="CE240" i="5"/>
  <c r="CF240" i="5"/>
  <c r="CH240" i="5"/>
  <c r="CI240" i="5"/>
  <c r="CM240" i="5"/>
  <c r="CN240" i="5"/>
  <c r="CP240" i="5"/>
  <c r="CQ240" i="5"/>
  <c r="CR240" i="5"/>
  <c r="CS240" i="5"/>
  <c r="CT240" i="5"/>
  <c r="CU240" i="5"/>
  <c r="CW240" i="5"/>
  <c r="CY240" i="5"/>
  <c r="CZ240" i="5"/>
  <c r="DA240" i="5"/>
  <c r="DC240" i="5"/>
  <c r="DG240" i="5"/>
  <c r="DH240" i="5"/>
  <c r="DI240" i="5"/>
  <c r="DJ240" i="5"/>
  <c r="DK240" i="5"/>
  <c r="DM240" i="5"/>
  <c r="DN240" i="5"/>
  <c r="DO240" i="5"/>
  <c r="DP240" i="5"/>
  <c r="DQ240" i="5"/>
  <c r="DR240" i="5"/>
  <c r="DS240" i="5"/>
  <c r="DT240" i="5"/>
  <c r="DU240" i="5"/>
  <c r="DW240" i="5"/>
  <c r="DX240" i="5"/>
  <c r="EC240" i="5"/>
  <c r="ED240" i="5"/>
  <c r="EE240" i="5"/>
  <c r="EG240" i="5"/>
  <c r="EH240" i="5"/>
  <c r="EI240" i="5"/>
  <c r="EJ240" i="5"/>
  <c r="EK240" i="5"/>
  <c r="EO240" i="5"/>
  <c r="EP240" i="5"/>
  <c r="EQ240" i="5"/>
  <c r="ER240" i="5"/>
  <c r="ET240" i="5"/>
  <c r="EU240" i="5"/>
  <c r="CD241" i="5"/>
  <c r="CE241" i="5"/>
  <c r="CF241" i="5"/>
  <c r="CH241" i="5"/>
  <c r="CI241" i="5"/>
  <c r="CM241" i="5"/>
  <c r="CN241" i="5"/>
  <c r="CP241" i="5"/>
  <c r="CQ241" i="5"/>
  <c r="CR241" i="5"/>
  <c r="CS241" i="5"/>
  <c r="CT241" i="5"/>
  <c r="CU241" i="5"/>
  <c r="CW241" i="5"/>
  <c r="CY241" i="5"/>
  <c r="CZ241" i="5"/>
  <c r="DA241" i="5"/>
  <c r="DC241" i="5"/>
  <c r="DG241" i="5"/>
  <c r="DH241" i="5"/>
  <c r="DI241" i="5"/>
  <c r="DJ241" i="5"/>
  <c r="DK241" i="5"/>
  <c r="DM241" i="5"/>
  <c r="DN241" i="5"/>
  <c r="DO241" i="5"/>
  <c r="DP241" i="5"/>
  <c r="DQ241" i="5"/>
  <c r="DR241" i="5"/>
  <c r="DS241" i="5"/>
  <c r="DT241" i="5"/>
  <c r="DU241" i="5"/>
  <c r="DW241" i="5"/>
  <c r="DX241" i="5"/>
  <c r="EC241" i="5"/>
  <c r="ED241" i="5"/>
  <c r="EE241" i="5"/>
  <c r="EG241" i="5"/>
  <c r="EH241" i="5"/>
  <c r="EI241" i="5"/>
  <c r="EJ241" i="5"/>
  <c r="EK241" i="5"/>
  <c r="EO241" i="5"/>
  <c r="EP241" i="5"/>
  <c r="EQ241" i="5"/>
  <c r="ER241" i="5"/>
  <c r="ET241" i="5"/>
  <c r="EU241" i="5"/>
  <c r="CD242" i="5"/>
  <c r="CE242" i="5"/>
  <c r="CF242" i="5"/>
  <c r="CH242" i="5"/>
  <c r="CI242" i="5"/>
  <c r="CM242" i="5"/>
  <c r="CN242" i="5"/>
  <c r="CP242" i="5"/>
  <c r="CQ242" i="5"/>
  <c r="CR242" i="5"/>
  <c r="CS242" i="5"/>
  <c r="CT242" i="5"/>
  <c r="CU242" i="5"/>
  <c r="CW242" i="5"/>
  <c r="CY242" i="5"/>
  <c r="DA242" i="5"/>
  <c r="DC242" i="5"/>
  <c r="DG242" i="5"/>
  <c r="DH242" i="5"/>
  <c r="DI242" i="5"/>
  <c r="DJ242" i="5"/>
  <c r="DK242" i="5"/>
  <c r="DM242" i="5"/>
  <c r="DN242" i="5"/>
  <c r="DO242" i="5"/>
  <c r="DP242" i="5"/>
  <c r="DQ242" i="5"/>
  <c r="DR242" i="5"/>
  <c r="DS242" i="5"/>
  <c r="DT242" i="5"/>
  <c r="DU242" i="5"/>
  <c r="DW242" i="5"/>
  <c r="DX242" i="5"/>
  <c r="EC242" i="5"/>
  <c r="ED242" i="5"/>
  <c r="EE242" i="5"/>
  <c r="EG242" i="5"/>
  <c r="EH242" i="5"/>
  <c r="EI242" i="5"/>
  <c r="EJ242" i="5"/>
  <c r="EK242" i="5"/>
  <c r="EO242" i="5"/>
  <c r="EP242" i="5"/>
  <c r="EQ242" i="5"/>
  <c r="ER242" i="5"/>
  <c r="ET242" i="5"/>
  <c r="EU242" i="5"/>
  <c r="CD243" i="5"/>
  <c r="CE243" i="5"/>
  <c r="CF243" i="5"/>
  <c r="CH243" i="5"/>
  <c r="CI243" i="5"/>
  <c r="CM243" i="5"/>
  <c r="CN243" i="5"/>
  <c r="CP243" i="5"/>
  <c r="CQ243" i="5"/>
  <c r="CR243" i="5"/>
  <c r="CS243" i="5"/>
  <c r="CT243" i="5"/>
  <c r="CU243" i="5"/>
  <c r="CW243" i="5"/>
  <c r="CY243" i="5"/>
  <c r="DA243" i="5"/>
  <c r="DC243" i="5"/>
  <c r="DG243" i="5"/>
  <c r="DH243" i="5"/>
  <c r="DI243" i="5"/>
  <c r="DJ243" i="5"/>
  <c r="DK243" i="5"/>
  <c r="DM243" i="5"/>
  <c r="DN243" i="5"/>
  <c r="DO243" i="5"/>
  <c r="DQ243" i="5"/>
  <c r="DR243" i="5"/>
  <c r="DS243" i="5"/>
  <c r="DT243" i="5"/>
  <c r="DU243" i="5"/>
  <c r="DW243" i="5"/>
  <c r="DX243" i="5"/>
  <c r="EC243" i="5"/>
  <c r="ED243" i="5"/>
  <c r="EE243" i="5"/>
  <c r="EG243" i="5"/>
  <c r="EH243" i="5"/>
  <c r="EI243" i="5"/>
  <c r="EJ243" i="5"/>
  <c r="EK243" i="5"/>
  <c r="EO243" i="5"/>
  <c r="EP243" i="5"/>
  <c r="EQ243" i="5"/>
  <c r="ER243" i="5"/>
  <c r="ET243" i="5"/>
  <c r="EU243" i="5"/>
  <c r="CD244" i="5"/>
  <c r="CE244" i="5"/>
  <c r="CF244" i="5"/>
  <c r="CH244" i="5"/>
  <c r="CI244" i="5"/>
  <c r="CM244" i="5"/>
  <c r="CN244" i="5"/>
  <c r="CP244" i="5"/>
  <c r="CQ244" i="5"/>
  <c r="CR244" i="5"/>
  <c r="CS244" i="5"/>
  <c r="CT244" i="5"/>
  <c r="CU244" i="5"/>
  <c r="CW244" i="5"/>
  <c r="CY244" i="5"/>
  <c r="DA244" i="5"/>
  <c r="DC244" i="5"/>
  <c r="DG244" i="5"/>
  <c r="DH244" i="5"/>
  <c r="DI244" i="5"/>
  <c r="DJ244" i="5"/>
  <c r="DK244" i="5"/>
  <c r="DM244" i="5"/>
  <c r="DN244" i="5"/>
  <c r="DO244" i="5"/>
  <c r="DQ244" i="5"/>
  <c r="DR244" i="5"/>
  <c r="DS244" i="5"/>
  <c r="DT244" i="5"/>
  <c r="DU244" i="5"/>
  <c r="DW244" i="5"/>
  <c r="DX244" i="5"/>
  <c r="EC244" i="5"/>
  <c r="ED244" i="5"/>
  <c r="EE244" i="5"/>
  <c r="EG244" i="5"/>
  <c r="EH244" i="5"/>
  <c r="EI244" i="5"/>
  <c r="EJ244" i="5"/>
  <c r="EK244" i="5"/>
  <c r="EQ244" i="5"/>
  <c r="ER244" i="5"/>
  <c r="ET244" i="5"/>
  <c r="EU244" i="5"/>
  <c r="BO243" i="5"/>
  <c r="BP243" i="5"/>
  <c r="BR244" i="5"/>
  <c r="BI244" i="5" l="1"/>
  <c r="BJ244" i="5"/>
  <c r="BK244" i="5"/>
  <c r="BI245" i="5"/>
  <c r="BJ245" i="5"/>
  <c r="BK245" i="5"/>
  <c r="BF242" i="5"/>
  <c r="BF243" i="5"/>
  <c r="BF244" i="5"/>
  <c r="BF245" i="5"/>
  <c r="BG245" i="5"/>
  <c r="BH245" i="5"/>
  <c r="AX244" i="5"/>
  <c r="AO244" i="5"/>
  <c r="AP244" i="5"/>
  <c r="AQ244" i="5"/>
  <c r="AR244" i="5"/>
  <c r="AS244" i="5"/>
  <c r="AT244" i="5"/>
  <c r="AU244" i="5"/>
  <c r="AV244" i="5"/>
  <c r="AW244" i="5"/>
  <c r="AY244" i="5"/>
  <c r="AZ244" i="5"/>
  <c r="AE244" i="5"/>
  <c r="AF244" i="5"/>
  <c r="AG244" i="5"/>
  <c r="AH244" i="5"/>
  <c r="AI244" i="5"/>
  <c r="AJ244" i="5"/>
  <c r="AM244" i="5"/>
  <c r="AN244" i="5"/>
  <c r="U241" i="5"/>
  <c r="V241" i="5"/>
  <c r="W241" i="5"/>
  <c r="X241" i="5"/>
  <c r="Y241" i="5"/>
  <c r="Z241" i="5"/>
  <c r="AA241" i="5"/>
  <c r="AB241" i="5"/>
  <c r="AC241" i="5"/>
  <c r="AD241" i="5"/>
  <c r="U242" i="5"/>
  <c r="V242" i="5"/>
  <c r="W242" i="5"/>
  <c r="X242" i="5"/>
  <c r="Y242" i="5"/>
  <c r="Z242" i="5"/>
  <c r="AA242" i="5"/>
  <c r="AB242" i="5"/>
  <c r="AC242" i="5"/>
  <c r="AD242" i="5"/>
  <c r="U243" i="5"/>
  <c r="V243" i="5"/>
  <c r="W243" i="5"/>
  <c r="X243" i="5"/>
  <c r="Y243" i="5"/>
  <c r="Y244" i="5" s="1"/>
  <c r="Z243" i="5"/>
  <c r="AA243" i="5"/>
  <c r="AB243" i="5"/>
  <c r="AC243" i="5"/>
  <c r="AD243" i="5"/>
  <c r="U244" i="5"/>
  <c r="V244" i="5"/>
  <c r="W244" i="5"/>
  <c r="X244" i="5"/>
  <c r="Z244" i="5"/>
  <c r="AA244" i="5"/>
  <c r="AB244" i="5"/>
  <c r="AC244" i="5"/>
  <c r="AD244" i="5"/>
  <c r="J244" i="5"/>
  <c r="K244" i="5"/>
  <c r="L244" i="5"/>
  <c r="M244" i="5"/>
  <c r="N244" i="5"/>
  <c r="O244" i="5"/>
  <c r="P244" i="5"/>
  <c r="Q244" i="5"/>
  <c r="R244" i="5"/>
  <c r="F244" i="5"/>
  <c r="G244" i="5"/>
  <c r="H244" i="5"/>
  <c r="I244" i="5"/>
  <c r="C244" i="5"/>
  <c r="D244" i="5"/>
  <c r="E244" i="5"/>
  <c r="N724" i="8"/>
  <c r="N725" i="8"/>
  <c r="BC244" i="5" l="1"/>
  <c r="BB244" i="5"/>
  <c r="AK244" i="5"/>
  <c r="DB244" i="5"/>
  <c r="BD244" i="5"/>
  <c r="BA244" i="5"/>
  <c r="AL244" i="5"/>
  <c r="B731" i="8"/>
  <c r="C731" i="8"/>
  <c r="D731" i="8"/>
  <c r="E731" i="8"/>
  <c r="B732" i="8"/>
  <c r="C732" i="8"/>
  <c r="D732" i="8"/>
  <c r="E732" i="8"/>
  <c r="EE732" i="8" l="1"/>
  <c r="EE733" i="8"/>
  <c r="BZ727" i="8"/>
  <c r="BS727" i="8"/>
  <c r="BT727" i="8"/>
  <c r="BU727" i="8"/>
  <c r="BV727" i="8"/>
  <c r="B730" i="8"/>
  <c r="C730" i="8"/>
  <c r="D730" i="8"/>
  <c r="E730" i="8"/>
  <c r="EE731" i="8" l="1"/>
  <c r="ET249" i="5"/>
  <c r="EU249" i="5"/>
  <c r="ET250" i="5"/>
  <c r="EU250" i="5"/>
  <c r="ET251" i="5"/>
  <c r="EU251" i="5"/>
  <c r="ET252" i="5"/>
  <c r="EU252" i="5"/>
  <c r="ET253" i="5"/>
  <c r="EU253" i="5"/>
  <c r="EI249" i="5"/>
  <c r="EI250" i="5"/>
  <c r="EI251" i="5"/>
  <c r="EI252" i="5"/>
  <c r="EI253" i="5"/>
  <c r="EH247" i="5"/>
  <c r="EH248" i="5"/>
  <c r="EH249" i="5"/>
  <c r="EH250" i="5"/>
  <c r="EH251" i="5"/>
  <c r="EH252" i="5"/>
  <c r="EH253" i="5"/>
  <c r="DO250" i="5"/>
  <c r="DP250" i="5"/>
  <c r="DQ250" i="5"/>
  <c r="DR250" i="5"/>
  <c r="DS250" i="5"/>
  <c r="DT250" i="5"/>
  <c r="DU250" i="5"/>
  <c r="DO251" i="5"/>
  <c r="DP251" i="5"/>
  <c r="DQ251" i="5"/>
  <c r="DR251" i="5"/>
  <c r="DS251" i="5"/>
  <c r="DT251" i="5"/>
  <c r="DU251" i="5"/>
  <c r="DO252" i="5"/>
  <c r="DP252" i="5"/>
  <c r="DQ252" i="5"/>
  <c r="DR252" i="5"/>
  <c r="DS252" i="5"/>
  <c r="DT252" i="5"/>
  <c r="DU252" i="5"/>
  <c r="DO253" i="5"/>
  <c r="DP253" i="5"/>
  <c r="DQ253" i="5"/>
  <c r="DR253" i="5"/>
  <c r="DS253" i="5"/>
  <c r="DT253" i="5"/>
  <c r="DU253" i="5"/>
  <c r="DJ248" i="5"/>
  <c r="DK248" i="5"/>
  <c r="DJ249" i="5"/>
  <c r="DK249" i="5"/>
  <c r="DJ250" i="5"/>
  <c r="DK250" i="5"/>
  <c r="DJ251" i="5"/>
  <c r="DK251" i="5"/>
  <c r="DJ252" i="5"/>
  <c r="DK252" i="5"/>
  <c r="DJ253" i="5"/>
  <c r="DK253" i="5"/>
  <c r="DA247" i="5"/>
  <c r="DA248" i="5"/>
  <c r="DA249" i="5"/>
  <c r="DA250" i="5"/>
  <c r="DA251" i="5"/>
  <c r="DA252" i="5"/>
  <c r="DA253" i="5"/>
  <c r="BQ248" i="5"/>
  <c r="BQ249" i="5"/>
  <c r="BQ250" i="5"/>
  <c r="BQ251" i="5"/>
  <c r="BQ252" i="5"/>
  <c r="BQ253" i="5"/>
  <c r="AX248" i="5"/>
  <c r="AX249" i="5"/>
  <c r="AX250" i="5"/>
  <c r="AX251" i="5"/>
  <c r="AX252" i="5"/>
  <c r="AX253" i="5"/>
  <c r="B250" i="14"/>
  <c r="C250" i="14"/>
  <c r="D250" i="14"/>
  <c r="E250" i="14"/>
  <c r="F250" i="14"/>
  <c r="G250" i="14"/>
  <c r="B251" i="14"/>
  <c r="C251" i="14"/>
  <c r="D251" i="14"/>
  <c r="E251" i="14"/>
  <c r="F251" i="14"/>
  <c r="G251" i="14"/>
  <c r="B252" i="14"/>
  <c r="C252" i="14"/>
  <c r="D252" i="14"/>
  <c r="E252" i="14"/>
  <c r="F252" i="14"/>
  <c r="G252" i="14"/>
  <c r="B253" i="14"/>
  <c r="C253" i="14"/>
  <c r="D253" i="14"/>
  <c r="E253" i="14"/>
  <c r="F253" i="14"/>
  <c r="G253" i="14"/>
  <c r="DM230" i="5" l="1"/>
  <c r="DN230" i="5"/>
  <c r="DM231" i="5"/>
  <c r="DN231" i="5"/>
  <c r="DM232" i="5"/>
  <c r="DN232" i="5"/>
  <c r="DM233" i="5"/>
  <c r="DN233" i="5"/>
  <c r="DM234" i="5"/>
  <c r="DN234" i="5"/>
  <c r="DM235" i="5"/>
  <c r="DN235" i="5"/>
  <c r="DM236" i="5"/>
  <c r="DN236" i="5"/>
  <c r="DM237" i="5"/>
  <c r="DN237" i="5"/>
  <c r="DM238" i="5"/>
  <c r="DN238" i="5"/>
  <c r="DM239" i="5"/>
  <c r="DN239" i="5"/>
  <c r="DG238" i="5" l="1"/>
  <c r="DG239" i="5"/>
  <c r="CB239" i="5"/>
  <c r="CB240" i="5"/>
  <c r="CB241" i="5"/>
  <c r="CB242" i="5"/>
  <c r="BW243" i="5"/>
  <c r="BX243" i="5"/>
  <c r="BY243" i="5"/>
  <c r="BZ243" i="5"/>
  <c r="DX726" i="8"/>
  <c r="DZ726" i="8"/>
  <c r="EA726" i="8"/>
  <c r="EB726" i="8"/>
  <c r="DX727" i="8"/>
  <c r="DZ727" i="8"/>
  <c r="EA727" i="8"/>
  <c r="EB727" i="8"/>
  <c r="CH727" i="8"/>
  <c r="CI727" i="8"/>
  <c r="CJ727" i="8"/>
  <c r="CK727" i="8"/>
  <c r="CL727" i="8"/>
  <c r="CM727" i="8"/>
  <c r="CN727" i="8"/>
  <c r="CO727" i="8"/>
  <c r="CP727" i="8"/>
  <c r="CQ727" i="8"/>
  <c r="CR727" i="8"/>
  <c r="CS727" i="8"/>
  <c r="CT727" i="8"/>
  <c r="CU727" i="8"/>
  <c r="CV727" i="8"/>
  <c r="CX727" i="8"/>
  <c r="CY727" i="8"/>
  <c r="CZ727" i="8"/>
  <c r="DA727" i="8"/>
  <c r="DB727" i="8"/>
  <c r="DC727" i="8"/>
  <c r="DD727" i="8"/>
  <c r="DE727" i="8"/>
  <c r="DF727" i="8"/>
  <c r="DG727" i="8"/>
  <c r="DH727" i="8"/>
  <c r="DI727" i="8"/>
  <c r="DJ727" i="8"/>
  <c r="DK727" i="8"/>
  <c r="DL727" i="8"/>
  <c r="DM727" i="8"/>
  <c r="DN727" i="8"/>
  <c r="DO727" i="8"/>
  <c r="DP727" i="8"/>
  <c r="DQ727" i="8"/>
  <c r="DR727" i="8"/>
  <c r="DS727" i="8"/>
  <c r="DT727" i="8"/>
  <c r="DU727" i="8"/>
  <c r="DV727" i="8"/>
  <c r="BS725" i="8"/>
  <c r="BS726" i="8"/>
  <c r="B729" i="8"/>
  <c r="C729" i="8"/>
  <c r="D729" i="8"/>
  <c r="E729" i="8"/>
  <c r="BM242" i="5"/>
  <c r="BN242" i="5"/>
  <c r="BO242" i="5"/>
  <c r="BP242" i="5"/>
  <c r="BQ242" i="5"/>
  <c r="BR242" i="5"/>
  <c r="BM243" i="5"/>
  <c r="BN243" i="5"/>
  <c r="BR243" i="5"/>
  <c r="BI243" i="5"/>
  <c r="BJ243" i="5"/>
  <c r="BK243" i="5"/>
  <c r="BG244" i="5"/>
  <c r="BH244" i="5"/>
  <c r="BF238" i="5"/>
  <c r="BF239" i="5"/>
  <c r="BF240" i="5"/>
  <c r="BF241" i="5"/>
  <c r="AN242" i="5"/>
  <c r="AO242" i="5"/>
  <c r="AP242" i="5"/>
  <c r="AQ242" i="5"/>
  <c r="AR242" i="5"/>
  <c r="AS242" i="5"/>
  <c r="AT242" i="5"/>
  <c r="AU242" i="5"/>
  <c r="AV242" i="5"/>
  <c r="AW242" i="5"/>
  <c r="AY242" i="5"/>
  <c r="AZ242" i="5"/>
  <c r="AN243" i="5"/>
  <c r="AO243" i="5"/>
  <c r="AP243" i="5"/>
  <c r="AQ243" i="5"/>
  <c r="AR243" i="5"/>
  <c r="AS243" i="5"/>
  <c r="AT243" i="5"/>
  <c r="AU243" i="5"/>
  <c r="AV243" i="5"/>
  <c r="AW243" i="5"/>
  <c r="AY243" i="5"/>
  <c r="AZ243" i="5"/>
  <c r="AE243" i="5"/>
  <c r="AF243" i="5"/>
  <c r="AG243" i="5"/>
  <c r="AH243" i="5"/>
  <c r="AI243" i="5"/>
  <c r="AJ243" i="5"/>
  <c r="AM243" i="5"/>
  <c r="F243" i="5"/>
  <c r="G243" i="5"/>
  <c r="H243" i="5"/>
  <c r="I243" i="5"/>
  <c r="J243" i="5"/>
  <c r="K243" i="5"/>
  <c r="L243" i="5"/>
  <c r="M243" i="5"/>
  <c r="N243" i="5"/>
  <c r="O243" i="5"/>
  <c r="P243" i="5"/>
  <c r="Q243" i="5"/>
  <c r="R243" i="5"/>
  <c r="C243" i="5"/>
  <c r="D243" i="5"/>
  <c r="E243" i="5"/>
  <c r="EE730" i="8" l="1"/>
  <c r="BD243" i="5"/>
  <c r="BA243" i="5"/>
  <c r="BC242" i="5"/>
  <c r="BB242" i="5"/>
  <c r="BD242" i="5"/>
  <c r="DB243" i="5"/>
  <c r="BC243" i="5"/>
  <c r="BB243" i="5"/>
  <c r="BA242" i="5"/>
  <c r="AK243" i="5"/>
  <c r="AL243" i="5"/>
  <c r="CW727" i="8"/>
  <c r="AX727" i="8"/>
  <c r="AY727" i="8"/>
  <c r="AZ727" i="8"/>
  <c r="BE727" i="8"/>
  <c r="BF727" i="8"/>
  <c r="BO728" i="8" s="1"/>
  <c r="X728" i="8" s="1"/>
  <c r="AG728" i="8" s="1"/>
  <c r="BH727" i="8"/>
  <c r="BI727" i="8"/>
  <c r="BJ727" i="8"/>
  <c r="BK727" i="8"/>
  <c r="BL727" i="8"/>
  <c r="BM727" i="8"/>
  <c r="BP728" i="8" s="1"/>
  <c r="V728" i="8" s="1"/>
  <c r="AF728" i="8" s="1"/>
  <c r="BW727" i="8"/>
  <c r="CA727" i="8"/>
  <c r="CB727" i="8"/>
  <c r="CC727" i="8"/>
  <c r="CD727" i="8"/>
  <c r="B727" i="8"/>
  <c r="C727" i="8"/>
  <c r="D727" i="8"/>
  <c r="E727" i="8"/>
  <c r="B728" i="8"/>
  <c r="C728" i="8"/>
  <c r="D728" i="8"/>
  <c r="E728" i="8"/>
  <c r="EE728" i="8" l="1"/>
  <c r="EE729" i="8"/>
  <c r="AX243" i="5"/>
  <c r="BQ727" i="8"/>
  <c r="ET126" i="5"/>
  <c r="EU126" i="5"/>
  <c r="ET127" i="5"/>
  <c r="EU127" i="5"/>
  <c r="ET128" i="5"/>
  <c r="EU128" i="5"/>
  <c r="ET129" i="5"/>
  <c r="EU129" i="5"/>
  <c r="ET130" i="5"/>
  <c r="EU130" i="5"/>
  <c r="ET131" i="5"/>
  <c r="EU131" i="5"/>
  <c r="ET132" i="5"/>
  <c r="EU132" i="5"/>
  <c r="ET133" i="5"/>
  <c r="EU133" i="5"/>
  <c r="ET134" i="5"/>
  <c r="EU134" i="5"/>
  <c r="ET135" i="5"/>
  <c r="EU135" i="5"/>
  <c r="ET136" i="5"/>
  <c r="EU136" i="5"/>
  <c r="ET137" i="5"/>
  <c r="EU137" i="5"/>
  <c r="ET138" i="5"/>
  <c r="EU138" i="5"/>
  <c r="ET139" i="5"/>
  <c r="EU139" i="5"/>
  <c r="ET140" i="5"/>
  <c r="EU140" i="5"/>
  <c r="ET141" i="5"/>
  <c r="EU141" i="5"/>
  <c r="ET142" i="5"/>
  <c r="EU142" i="5"/>
  <c r="ET143" i="5"/>
  <c r="EU143" i="5"/>
  <c r="ET144" i="5"/>
  <c r="EU144" i="5"/>
  <c r="ET145" i="5"/>
  <c r="EU145" i="5"/>
  <c r="ET146" i="5"/>
  <c r="EU146" i="5"/>
  <c r="ET147" i="5"/>
  <c r="EU147" i="5"/>
  <c r="ET148" i="5"/>
  <c r="EU148" i="5"/>
  <c r="ET149" i="5"/>
  <c r="EU149" i="5"/>
  <c r="ET150" i="5"/>
  <c r="EU150" i="5"/>
  <c r="ET151" i="5"/>
  <c r="EU151" i="5"/>
  <c r="ET152" i="5"/>
  <c r="EU152" i="5"/>
  <c r="ET153" i="5"/>
  <c r="EU153" i="5"/>
  <c r="ET154" i="5"/>
  <c r="EU154" i="5"/>
  <c r="ET155" i="5"/>
  <c r="EU155" i="5"/>
  <c r="ET156" i="5"/>
  <c r="EU156" i="5"/>
  <c r="ET157" i="5"/>
  <c r="EU157" i="5"/>
  <c r="ET158" i="5"/>
  <c r="EU158" i="5"/>
  <c r="ET159" i="5"/>
  <c r="EU159" i="5"/>
  <c r="ET160" i="5"/>
  <c r="EU160" i="5"/>
  <c r="ET161" i="5"/>
  <c r="EU161" i="5"/>
  <c r="ET162" i="5"/>
  <c r="EU162" i="5"/>
  <c r="ET163" i="5"/>
  <c r="EU163" i="5"/>
  <c r="ET164" i="5"/>
  <c r="EU164" i="5"/>
  <c r="ET165" i="5"/>
  <c r="EU165" i="5"/>
  <c r="ET166" i="5"/>
  <c r="EU166" i="5"/>
  <c r="ET167" i="5"/>
  <c r="EU167" i="5"/>
  <c r="ET168" i="5"/>
  <c r="EU168" i="5"/>
  <c r="ET169" i="5"/>
  <c r="EU169" i="5"/>
  <c r="ET170" i="5"/>
  <c r="EU170" i="5"/>
  <c r="ET171" i="5"/>
  <c r="EU171" i="5"/>
  <c r="ET172" i="5"/>
  <c r="EU172" i="5"/>
  <c r="ET173" i="5"/>
  <c r="EU173" i="5"/>
  <c r="ET174" i="5"/>
  <c r="EU174" i="5"/>
  <c r="ET175" i="5"/>
  <c r="EU175" i="5"/>
  <c r="ET176" i="5"/>
  <c r="EU176" i="5"/>
  <c r="ET177" i="5"/>
  <c r="EU177" i="5"/>
  <c r="ET178" i="5"/>
  <c r="EU178" i="5"/>
  <c r="ET179" i="5"/>
  <c r="EU179" i="5"/>
  <c r="ET180" i="5"/>
  <c r="EU180" i="5"/>
  <c r="ET181" i="5"/>
  <c r="EU181" i="5"/>
  <c r="ET182" i="5"/>
  <c r="EU182" i="5"/>
  <c r="ET183" i="5"/>
  <c r="EU183" i="5"/>
  <c r="ET184" i="5"/>
  <c r="EU184" i="5"/>
  <c r="ET185" i="5"/>
  <c r="EU185" i="5"/>
  <c r="ET186" i="5"/>
  <c r="EU186" i="5"/>
  <c r="ET187" i="5"/>
  <c r="EU187" i="5"/>
  <c r="ET188" i="5"/>
  <c r="EU188" i="5"/>
  <c r="ET189" i="5"/>
  <c r="EU189" i="5"/>
  <c r="ET190" i="5"/>
  <c r="EU190" i="5"/>
  <c r="ET191" i="5"/>
  <c r="EU191" i="5"/>
  <c r="ET192" i="5"/>
  <c r="EU192" i="5"/>
  <c r="ET193" i="5"/>
  <c r="EU193" i="5"/>
  <c r="ET194" i="5"/>
  <c r="EU194" i="5"/>
  <c r="ET195" i="5"/>
  <c r="EU195" i="5"/>
  <c r="ET196" i="5"/>
  <c r="EU196" i="5"/>
  <c r="ET197" i="5"/>
  <c r="EU197" i="5"/>
  <c r="ET198" i="5"/>
  <c r="EU198" i="5"/>
  <c r="ET199" i="5"/>
  <c r="EU199" i="5"/>
  <c r="ET200" i="5"/>
  <c r="EU200" i="5"/>
  <c r="ET201" i="5"/>
  <c r="EU201" i="5"/>
  <c r="ET202" i="5"/>
  <c r="EU202" i="5"/>
  <c r="ET203" i="5"/>
  <c r="EU203" i="5"/>
  <c r="ET204" i="5"/>
  <c r="EU204" i="5"/>
  <c r="ET205" i="5"/>
  <c r="EU205" i="5"/>
  <c r="ET206" i="5"/>
  <c r="EU206" i="5"/>
  <c r="ET207" i="5"/>
  <c r="EU207" i="5"/>
  <c r="ET208" i="5"/>
  <c r="EU208" i="5"/>
  <c r="ET209" i="5"/>
  <c r="EU209" i="5"/>
  <c r="ET210" i="5"/>
  <c r="EU210" i="5"/>
  <c r="ET211" i="5"/>
  <c r="EU211" i="5"/>
  <c r="ET212" i="5"/>
  <c r="EU212" i="5"/>
  <c r="ET213" i="5"/>
  <c r="EU213" i="5"/>
  <c r="ET214" i="5"/>
  <c r="EU214" i="5"/>
  <c r="ET215" i="5"/>
  <c r="EU215" i="5"/>
  <c r="ET216" i="5"/>
  <c r="EU216" i="5"/>
  <c r="ET217" i="5"/>
  <c r="EU217" i="5"/>
  <c r="ET218" i="5"/>
  <c r="EU218" i="5"/>
  <c r="ET219" i="5"/>
  <c r="EU219" i="5"/>
  <c r="ET220" i="5"/>
  <c r="EU220" i="5"/>
  <c r="ET221" i="5"/>
  <c r="EU221" i="5"/>
  <c r="ET222" i="5"/>
  <c r="EU222" i="5"/>
  <c r="ET223" i="5"/>
  <c r="EU223" i="5"/>
  <c r="ET224" i="5"/>
  <c r="EU224" i="5"/>
  <c r="ET225" i="5"/>
  <c r="EU225" i="5"/>
  <c r="ET226" i="5"/>
  <c r="EU226" i="5"/>
  <c r="ET227" i="5"/>
  <c r="EU227" i="5"/>
  <c r="ET228" i="5"/>
  <c r="EU228" i="5"/>
  <c r="ET229" i="5"/>
  <c r="EU229" i="5"/>
  <c r="ET230" i="5"/>
  <c r="EU230" i="5"/>
  <c r="ET231" i="5"/>
  <c r="EU231" i="5"/>
  <c r="ET232" i="5"/>
  <c r="EU232" i="5"/>
  <c r="ET233" i="5"/>
  <c r="EU233" i="5"/>
  <c r="ET234" i="5"/>
  <c r="EU234" i="5"/>
  <c r="ET235" i="5"/>
  <c r="EU235" i="5"/>
  <c r="ET236" i="5"/>
  <c r="EU236" i="5"/>
  <c r="ET237" i="5"/>
  <c r="EU237" i="5"/>
  <c r="ET238" i="5"/>
  <c r="EU238" i="5"/>
  <c r="ET239" i="5"/>
  <c r="EU239" i="5"/>
  <c r="ET245" i="5"/>
  <c r="EU245" i="5"/>
  <c r="ET246" i="5"/>
  <c r="EU246" i="5"/>
  <c r="ET247" i="5"/>
  <c r="EU247" i="5"/>
  <c r="ET248" i="5"/>
  <c r="EU248" i="5"/>
  <c r="EK237" i="5" l="1"/>
  <c r="EK238" i="5"/>
  <c r="EK239" i="5"/>
  <c r="BY242" i="5"/>
  <c r="BW242" i="5"/>
  <c r="BX242" i="5"/>
  <c r="BZ242" i="5"/>
  <c r="AK242" i="5"/>
  <c r="AL242" i="5"/>
  <c r="AE242" i="5"/>
  <c r="AF242" i="5"/>
  <c r="AG242" i="5"/>
  <c r="AH242" i="5"/>
  <c r="AI242" i="5"/>
  <c r="AJ242" i="5"/>
  <c r="DB242" i="5" s="1"/>
  <c r="AM242" i="5"/>
  <c r="J242" i="5"/>
  <c r="K242" i="5"/>
  <c r="L242" i="5"/>
  <c r="M242" i="5"/>
  <c r="N242" i="5"/>
  <c r="O242" i="5"/>
  <c r="P242" i="5"/>
  <c r="Q242" i="5"/>
  <c r="R242" i="5"/>
  <c r="F242" i="5"/>
  <c r="G242" i="5"/>
  <c r="H242" i="5"/>
  <c r="I242" i="5"/>
  <c r="B725" i="8"/>
  <c r="B726" i="8"/>
  <c r="BU726" i="8"/>
  <c r="BV726" i="8"/>
  <c r="BW726" i="8"/>
  <c r="EE726" i="8" l="1"/>
  <c r="EE727" i="8"/>
  <c r="AX242" i="5"/>
  <c r="C724" i="8"/>
  <c r="D724" i="8"/>
  <c r="E724" i="8"/>
  <c r="F724" i="8"/>
  <c r="G724" i="8"/>
  <c r="H724" i="8"/>
  <c r="I724" i="8"/>
  <c r="J724" i="8"/>
  <c r="K724" i="8"/>
  <c r="L724" i="8"/>
  <c r="M724" i="8"/>
  <c r="O724" i="8"/>
  <c r="C725" i="8"/>
  <c r="D725" i="8"/>
  <c r="E725" i="8"/>
  <c r="F725" i="8"/>
  <c r="G725" i="8"/>
  <c r="H725" i="8"/>
  <c r="I725" i="8"/>
  <c r="J725" i="8"/>
  <c r="K725" i="8"/>
  <c r="L725" i="8"/>
  <c r="M725" i="8"/>
  <c r="O725" i="8"/>
  <c r="C726" i="8"/>
  <c r="D726" i="8"/>
  <c r="E726" i="8"/>
  <c r="P722" i="8"/>
  <c r="P723" i="8"/>
  <c r="P724" i="8"/>
  <c r="P725" i="8"/>
  <c r="U725" i="8"/>
  <c r="W725" i="8"/>
  <c r="Y725" i="8"/>
  <c r="Z725" i="8"/>
  <c r="AA725" i="8"/>
  <c r="AB725" i="8"/>
  <c r="AC725" i="8"/>
  <c r="AD725" i="8"/>
  <c r="AE725" i="8"/>
  <c r="AH725" i="8"/>
  <c r="AI725" i="8"/>
  <c r="AJ725" i="8"/>
  <c r="AK725" i="8"/>
  <c r="AL725" i="8"/>
  <c r="AM725" i="8"/>
  <c r="AN725" i="8"/>
  <c r="AO725" i="8"/>
  <c r="AP725" i="8"/>
  <c r="AQ725" i="8"/>
  <c r="AR725" i="8"/>
  <c r="AS725" i="8"/>
  <c r="AT725" i="8"/>
  <c r="AU725" i="8"/>
  <c r="BE725" i="8"/>
  <c r="BF725" i="8"/>
  <c r="BO726" i="8" s="1"/>
  <c r="X726" i="8" s="1"/>
  <c r="AG726" i="8" s="1"/>
  <c r="BE726" i="8"/>
  <c r="BF726" i="8"/>
  <c r="AX726" i="8"/>
  <c r="AY726" i="8"/>
  <c r="AZ726" i="8"/>
  <c r="BH725" i="8"/>
  <c r="BI725" i="8"/>
  <c r="BJ725" i="8"/>
  <c r="BK725" i="8"/>
  <c r="BL725" i="8"/>
  <c r="BM725" i="8"/>
  <c r="BP726" i="8" s="1"/>
  <c r="V726" i="8" s="1"/>
  <c r="AF726" i="8" s="1"/>
  <c r="BH726" i="8"/>
  <c r="BI726" i="8"/>
  <c r="BJ726" i="8"/>
  <c r="BK726" i="8"/>
  <c r="BL726" i="8"/>
  <c r="BM726" i="8"/>
  <c r="BP727" i="8" s="1"/>
  <c r="V727" i="8" s="1"/>
  <c r="AF727" i="8" s="1"/>
  <c r="BT725" i="8"/>
  <c r="BT726" i="8"/>
  <c r="BU725" i="8"/>
  <c r="BV725" i="8"/>
  <c r="BW725" i="8"/>
  <c r="BZ724" i="8"/>
  <c r="CA724" i="8"/>
  <c r="CB724" i="8"/>
  <c r="CC724" i="8"/>
  <c r="CD724" i="8"/>
  <c r="BZ725" i="8"/>
  <c r="CA725" i="8"/>
  <c r="CB725" i="8"/>
  <c r="CC725" i="8"/>
  <c r="CD725" i="8"/>
  <c r="BZ726" i="8"/>
  <c r="CA726" i="8"/>
  <c r="CB726" i="8"/>
  <c r="CC726" i="8"/>
  <c r="CD726" i="8"/>
  <c r="CM723" i="8"/>
  <c r="CM724" i="8"/>
  <c r="CM725" i="8"/>
  <c r="CM726" i="8"/>
  <c r="CH725" i="8"/>
  <c r="CI725" i="8"/>
  <c r="CJ725" i="8"/>
  <c r="CK725" i="8"/>
  <c r="CL725" i="8"/>
  <c r="CH726" i="8"/>
  <c r="CI726" i="8"/>
  <c r="CJ726" i="8"/>
  <c r="CK726" i="8"/>
  <c r="CL726" i="8"/>
  <c r="CN726" i="8"/>
  <c r="CO726" i="8"/>
  <c r="CP726" i="8"/>
  <c r="CQ726" i="8"/>
  <c r="CR726" i="8"/>
  <c r="CS726" i="8"/>
  <c r="CT726" i="8"/>
  <c r="CU725" i="8"/>
  <c r="CV725" i="8"/>
  <c r="CX725" i="8"/>
  <c r="CY725" i="8"/>
  <c r="CZ725" i="8"/>
  <c r="DA725" i="8"/>
  <c r="CU726" i="8"/>
  <c r="CV726" i="8"/>
  <c r="CX726" i="8"/>
  <c r="CY726" i="8"/>
  <c r="CZ726" i="8"/>
  <c r="DA726" i="8"/>
  <c r="DB726" i="8"/>
  <c r="DC726" i="8"/>
  <c r="DD726" i="8"/>
  <c r="DE726" i="8"/>
  <c r="DF726" i="8"/>
  <c r="DG726" i="8"/>
  <c r="DH726" i="8"/>
  <c r="DI726" i="8"/>
  <c r="DJ726" i="8"/>
  <c r="DK726" i="8"/>
  <c r="DL726" i="8"/>
  <c r="DM726" i="8"/>
  <c r="DN726" i="8"/>
  <c r="DO726" i="8"/>
  <c r="DB725" i="8"/>
  <c r="DC725" i="8"/>
  <c r="DD725" i="8"/>
  <c r="DE725" i="8"/>
  <c r="DF725" i="8"/>
  <c r="DG725" i="8"/>
  <c r="DH725" i="8"/>
  <c r="DI725" i="8"/>
  <c r="DJ725" i="8"/>
  <c r="DK725" i="8"/>
  <c r="DL725" i="8"/>
  <c r="DM725" i="8"/>
  <c r="DN725" i="8"/>
  <c r="DO725" i="8"/>
  <c r="DP723" i="8"/>
  <c r="DQ723" i="8"/>
  <c r="DR723" i="8"/>
  <c r="DS723" i="8"/>
  <c r="DT723" i="8"/>
  <c r="DU723" i="8"/>
  <c r="DP724" i="8"/>
  <c r="DQ724" i="8"/>
  <c r="DR724" i="8"/>
  <c r="DS724" i="8"/>
  <c r="DT724" i="8"/>
  <c r="DU724" i="8"/>
  <c r="DP725" i="8"/>
  <c r="DQ725" i="8"/>
  <c r="DR725" i="8"/>
  <c r="DS725" i="8"/>
  <c r="DT725" i="8"/>
  <c r="DU725" i="8"/>
  <c r="DP726" i="8"/>
  <c r="DQ726" i="8"/>
  <c r="DR726" i="8"/>
  <c r="DS726" i="8"/>
  <c r="DT726" i="8"/>
  <c r="DU726" i="8"/>
  <c r="DV722" i="8"/>
  <c r="DV723" i="8"/>
  <c r="DV724" i="8"/>
  <c r="DV725" i="8"/>
  <c r="DV726" i="8"/>
  <c r="DX721" i="8"/>
  <c r="DX722" i="8"/>
  <c r="DX723" i="8"/>
  <c r="DX724" i="8"/>
  <c r="DX725" i="8"/>
  <c r="DZ725" i="8"/>
  <c r="EA725" i="8"/>
  <c r="EB725" i="8"/>
  <c r="BO727" i="8" l="1"/>
  <c r="X727" i="8" s="1"/>
  <c r="AG727" i="8" s="1"/>
  <c r="CW726" i="8"/>
  <c r="BQ725" i="8"/>
  <c r="BQ726" i="8"/>
  <c r="C242" i="5"/>
  <c r="D242" i="5"/>
  <c r="E242" i="5"/>
  <c r="BG243" i="5"/>
  <c r="BH243" i="5"/>
  <c r="DV721" i="8"/>
  <c r="DH722" i="8"/>
  <c r="DH723" i="8"/>
  <c r="DH724" i="8"/>
  <c r="DI721" i="8"/>
  <c r="DI722" i="8"/>
  <c r="DI723" i="8"/>
  <c r="DI724" i="8"/>
  <c r="CR725" i="8"/>
  <c r="CS725" i="8"/>
  <c r="CT725" i="8"/>
  <c r="CN725" i="8"/>
  <c r="CO725" i="8"/>
  <c r="CP725" i="8"/>
  <c r="CW725" i="8" s="1"/>
  <c r="CQ725" i="8"/>
  <c r="BT722" i="8"/>
  <c r="BT723" i="8"/>
  <c r="BT724" i="8"/>
  <c r="AR723" i="8"/>
  <c r="AR724" i="8"/>
  <c r="AK723" i="8"/>
  <c r="AK724" i="8"/>
  <c r="Q725" i="8"/>
  <c r="R725" i="8"/>
  <c r="AX725" i="8" l="1"/>
  <c r="AY725" i="8"/>
  <c r="AZ725" i="8"/>
  <c r="Q724" i="8"/>
  <c r="R724" i="8"/>
  <c r="U724" i="8"/>
  <c r="W724" i="8"/>
  <c r="Y724" i="8"/>
  <c r="Z724" i="8"/>
  <c r="AA724" i="8"/>
  <c r="AB724" i="8"/>
  <c r="AC724" i="8"/>
  <c r="AD724" i="8"/>
  <c r="AE724" i="8"/>
  <c r="BQ724" i="8" s="1"/>
  <c r="AH724" i="8"/>
  <c r="AI724" i="8"/>
  <c r="AJ724" i="8"/>
  <c r="AL724" i="8"/>
  <c r="AM724" i="8"/>
  <c r="AN724" i="8"/>
  <c r="AO724" i="8"/>
  <c r="AP724" i="8"/>
  <c r="AQ724" i="8"/>
  <c r="AS724" i="8"/>
  <c r="AT724" i="8"/>
  <c r="AU724" i="8"/>
  <c r="AX724" i="8"/>
  <c r="AY724" i="8"/>
  <c r="AZ724" i="8"/>
  <c r="BE724" i="8"/>
  <c r="BF724" i="8"/>
  <c r="BH724" i="8"/>
  <c r="BI724" i="8"/>
  <c r="BJ724" i="8"/>
  <c r="BK724" i="8"/>
  <c r="BL724" i="8"/>
  <c r="BM724" i="8"/>
  <c r="BP725" i="8" s="1"/>
  <c r="V725" i="8" s="1"/>
  <c r="AF725" i="8" s="1"/>
  <c r="BS724" i="8"/>
  <c r="BU724" i="8"/>
  <c r="BV724" i="8"/>
  <c r="BW724" i="8"/>
  <c r="CH724" i="8"/>
  <c r="CI724" i="8"/>
  <c r="CJ724" i="8"/>
  <c r="CK724" i="8"/>
  <c r="CL724" i="8"/>
  <c r="CN724" i="8"/>
  <c r="CO724" i="8"/>
  <c r="CP724" i="8"/>
  <c r="CW724" i="8" s="1"/>
  <c r="CQ724" i="8"/>
  <c r="CR724" i="8"/>
  <c r="CS724" i="8"/>
  <c r="CT724" i="8"/>
  <c r="CU724" i="8"/>
  <c r="CV724" i="8"/>
  <c r="CX724" i="8"/>
  <c r="CY724" i="8"/>
  <c r="CZ724" i="8"/>
  <c r="DA724" i="8"/>
  <c r="DB724" i="8"/>
  <c r="DC724" i="8"/>
  <c r="DD724" i="8"/>
  <c r="DE724" i="8"/>
  <c r="DF724" i="8"/>
  <c r="DG724" i="8"/>
  <c r="DJ724" i="8"/>
  <c r="DK724" i="8"/>
  <c r="DL724" i="8"/>
  <c r="DM724" i="8"/>
  <c r="DN724" i="8"/>
  <c r="DO724" i="8"/>
  <c r="DZ724" i="8"/>
  <c r="EA724" i="8"/>
  <c r="EB724" i="8"/>
  <c r="E723" i="8"/>
  <c r="BO725" i="8" l="1"/>
  <c r="X725" i="8" s="1"/>
  <c r="AG725" i="8" s="1"/>
  <c r="B724" i="8"/>
  <c r="EE725" i="8" l="1"/>
  <c r="BK240" i="5" l="1"/>
  <c r="BK241" i="5"/>
  <c r="BK242" i="5"/>
  <c r="BI242" i="5"/>
  <c r="BJ242" i="5"/>
  <c r="BG242" i="5"/>
  <c r="BH242" i="5"/>
  <c r="Y234" i="5"/>
  <c r="Y235" i="5"/>
  <c r="Y236" i="5"/>
  <c r="Y237" i="5"/>
  <c r="Y238" i="5"/>
  <c r="Y239" i="5"/>
  <c r="Y240" i="5"/>
  <c r="EB236" i="5"/>
  <c r="EB237" i="5"/>
  <c r="EB238" i="5"/>
  <c r="EJ238" i="5"/>
  <c r="EJ239" i="5"/>
  <c r="C241" i="5"/>
  <c r="D241" i="5"/>
  <c r="E241" i="5"/>
  <c r="F241" i="5"/>
  <c r="G241" i="5"/>
  <c r="H241" i="5"/>
  <c r="I241" i="5"/>
  <c r="J241" i="5"/>
  <c r="K241" i="5"/>
  <c r="L241" i="5"/>
  <c r="M241" i="5"/>
  <c r="N241" i="5"/>
  <c r="O241" i="5"/>
  <c r="P241" i="5"/>
  <c r="Q241" i="5"/>
  <c r="R241" i="5"/>
  <c r="AE241" i="5"/>
  <c r="AF241" i="5"/>
  <c r="AG241" i="5"/>
  <c r="AH241" i="5"/>
  <c r="AI241" i="5"/>
  <c r="AJ241" i="5"/>
  <c r="AM241" i="5"/>
  <c r="AN241" i="5"/>
  <c r="AO241" i="5"/>
  <c r="AP241" i="5"/>
  <c r="AQ241" i="5"/>
  <c r="AR241" i="5"/>
  <c r="AS241" i="5"/>
  <c r="AT241" i="5"/>
  <c r="AU241" i="5"/>
  <c r="AV241" i="5"/>
  <c r="AW241" i="5"/>
  <c r="AY241" i="5"/>
  <c r="AZ241" i="5"/>
  <c r="BG241" i="5"/>
  <c r="BH241" i="5"/>
  <c r="BI241" i="5"/>
  <c r="BJ241" i="5"/>
  <c r="BM241" i="5"/>
  <c r="BN241" i="5"/>
  <c r="BO241" i="5"/>
  <c r="BP241" i="5"/>
  <c r="BQ241" i="5"/>
  <c r="BR241" i="5"/>
  <c r="BW241" i="5"/>
  <c r="BX241" i="5"/>
  <c r="BY241" i="5"/>
  <c r="BZ241" i="5"/>
  <c r="DB241" i="5" l="1"/>
  <c r="BC241" i="5"/>
  <c r="BB241" i="5"/>
  <c r="BA241" i="5"/>
  <c r="BD241" i="5"/>
  <c r="AL241" i="5"/>
  <c r="AK241" i="5"/>
  <c r="AX241" i="5" l="1"/>
  <c r="S716" i="8"/>
  <c r="U716" i="8"/>
  <c r="W716" i="8"/>
  <c r="Y716" i="8"/>
  <c r="Z716" i="8"/>
  <c r="AA716" i="8"/>
  <c r="AB716" i="8"/>
  <c r="AC716" i="8"/>
  <c r="AD716" i="8"/>
  <c r="AE716" i="8"/>
  <c r="AH716" i="8"/>
  <c r="AI716" i="8"/>
  <c r="AJ716" i="8"/>
  <c r="AK716" i="8"/>
  <c r="AL716" i="8"/>
  <c r="AM716" i="8"/>
  <c r="AN716" i="8"/>
  <c r="AO716" i="8"/>
  <c r="AP716" i="8"/>
  <c r="AQ716" i="8"/>
  <c r="AR716" i="8"/>
  <c r="AS716" i="8"/>
  <c r="AT716" i="8"/>
  <c r="AU716" i="8"/>
  <c r="AX716" i="8"/>
  <c r="AY716" i="8"/>
  <c r="AZ716" i="8"/>
  <c r="BE716" i="8"/>
  <c r="BF716" i="8"/>
  <c r="BO717" i="8" s="1"/>
  <c r="BH716" i="8"/>
  <c r="BI716" i="8"/>
  <c r="BJ716" i="8"/>
  <c r="BK716" i="8"/>
  <c r="BL716" i="8"/>
  <c r="BM716" i="8"/>
  <c r="BP717" i="8" s="1"/>
  <c r="BS716" i="8"/>
  <c r="BT716" i="8"/>
  <c r="BU716" i="8"/>
  <c r="BV716" i="8"/>
  <c r="BW716" i="8"/>
  <c r="BZ716" i="8"/>
  <c r="CA716" i="8"/>
  <c r="CB716" i="8"/>
  <c r="CC716" i="8"/>
  <c r="CD716" i="8"/>
  <c r="CH716" i="8"/>
  <c r="CI716" i="8"/>
  <c r="CJ716" i="8"/>
  <c r="CK716" i="8"/>
  <c r="CL716" i="8"/>
  <c r="CM716" i="8"/>
  <c r="CN716" i="8"/>
  <c r="CO716" i="8"/>
  <c r="CP716" i="8"/>
  <c r="CQ716" i="8"/>
  <c r="CR716" i="8"/>
  <c r="CS716" i="8"/>
  <c r="CT716" i="8"/>
  <c r="CU716" i="8"/>
  <c r="CV716" i="8"/>
  <c r="CX716" i="8"/>
  <c r="CY716" i="8"/>
  <c r="CZ716" i="8"/>
  <c r="DA716" i="8"/>
  <c r="DB716" i="8"/>
  <c r="DC716" i="8"/>
  <c r="DD716" i="8"/>
  <c r="DE716" i="8"/>
  <c r="DF716" i="8"/>
  <c r="DG716" i="8"/>
  <c r="DH716" i="8"/>
  <c r="DI716" i="8"/>
  <c r="DJ716" i="8"/>
  <c r="DK716" i="8"/>
  <c r="DL716" i="8"/>
  <c r="DM716" i="8"/>
  <c r="DN716" i="8"/>
  <c r="DO716" i="8"/>
  <c r="DP716" i="8"/>
  <c r="DQ716" i="8"/>
  <c r="DR716" i="8"/>
  <c r="DS716" i="8"/>
  <c r="DT716" i="8"/>
  <c r="DU716" i="8"/>
  <c r="DV716" i="8"/>
  <c r="DX716" i="8"/>
  <c r="DZ716" i="8"/>
  <c r="EA716" i="8"/>
  <c r="EB716" i="8"/>
  <c r="S717" i="8"/>
  <c r="U717" i="8"/>
  <c r="W717" i="8"/>
  <c r="Y717" i="8"/>
  <c r="Z717" i="8"/>
  <c r="AA717" i="8"/>
  <c r="AB717" i="8"/>
  <c r="AC717" i="8"/>
  <c r="AD717" i="8"/>
  <c r="AE717" i="8"/>
  <c r="AH717" i="8"/>
  <c r="AI717" i="8"/>
  <c r="AJ717" i="8"/>
  <c r="AK717" i="8"/>
  <c r="AL717" i="8"/>
  <c r="AM717" i="8"/>
  <c r="AN717" i="8"/>
  <c r="AO717" i="8"/>
  <c r="AP717" i="8"/>
  <c r="AQ717" i="8"/>
  <c r="AR717" i="8"/>
  <c r="AS717" i="8"/>
  <c r="AT717" i="8"/>
  <c r="AU717" i="8"/>
  <c r="AX717" i="8"/>
  <c r="AY717" i="8"/>
  <c r="AZ717" i="8"/>
  <c r="BE717" i="8"/>
  <c r="BF717" i="8"/>
  <c r="BO718" i="8" s="1"/>
  <c r="BH717" i="8"/>
  <c r="BI717" i="8"/>
  <c r="BJ717" i="8"/>
  <c r="BK717" i="8"/>
  <c r="BL717" i="8"/>
  <c r="BM717" i="8"/>
  <c r="BP718" i="8" s="1"/>
  <c r="BS717" i="8"/>
  <c r="BT717" i="8"/>
  <c r="BU717" i="8"/>
  <c r="BV717" i="8"/>
  <c r="BW717" i="8"/>
  <c r="BZ717" i="8"/>
  <c r="CA717" i="8"/>
  <c r="CB717" i="8"/>
  <c r="CC717" i="8"/>
  <c r="CD717" i="8"/>
  <c r="CH717" i="8"/>
  <c r="CI717" i="8"/>
  <c r="CJ717" i="8"/>
  <c r="CK717" i="8"/>
  <c r="CL717" i="8"/>
  <c r="CM717" i="8"/>
  <c r="CN717" i="8"/>
  <c r="CO717" i="8"/>
  <c r="CP717" i="8"/>
  <c r="CQ717" i="8"/>
  <c r="CR717" i="8"/>
  <c r="CS717" i="8"/>
  <c r="CT717" i="8"/>
  <c r="CU717" i="8"/>
  <c r="CV717" i="8"/>
  <c r="CX717" i="8"/>
  <c r="CY717" i="8"/>
  <c r="CZ717" i="8"/>
  <c r="DA717" i="8"/>
  <c r="DB717" i="8"/>
  <c r="DC717" i="8"/>
  <c r="DD717" i="8"/>
  <c r="DE717" i="8"/>
  <c r="DF717" i="8"/>
  <c r="DG717" i="8"/>
  <c r="DH717" i="8"/>
  <c r="DI717" i="8"/>
  <c r="DJ717" i="8"/>
  <c r="DK717" i="8"/>
  <c r="DL717" i="8"/>
  <c r="DM717" i="8"/>
  <c r="DN717" i="8"/>
  <c r="DO717" i="8"/>
  <c r="DP717" i="8"/>
  <c r="DQ717" i="8"/>
  <c r="DR717" i="8"/>
  <c r="DS717" i="8"/>
  <c r="DT717" i="8"/>
  <c r="DU717" i="8"/>
  <c r="DV717" i="8"/>
  <c r="DX717" i="8"/>
  <c r="DZ717" i="8"/>
  <c r="EA717" i="8"/>
  <c r="EB717" i="8"/>
  <c r="S718" i="8"/>
  <c r="U718" i="8"/>
  <c r="W718" i="8"/>
  <c r="Y718" i="8"/>
  <c r="Z718" i="8"/>
  <c r="AA718" i="8"/>
  <c r="AB718" i="8"/>
  <c r="AC718" i="8"/>
  <c r="AD718" i="8"/>
  <c r="AE718" i="8"/>
  <c r="AH718" i="8"/>
  <c r="AI718" i="8"/>
  <c r="AJ718" i="8"/>
  <c r="AK718" i="8"/>
  <c r="AL718" i="8"/>
  <c r="AM718" i="8"/>
  <c r="AN718" i="8"/>
  <c r="AO718" i="8"/>
  <c r="AP718" i="8"/>
  <c r="AQ718" i="8"/>
  <c r="AR718" i="8"/>
  <c r="AS718" i="8"/>
  <c r="AT718" i="8"/>
  <c r="AU718" i="8"/>
  <c r="AX718" i="8"/>
  <c r="AY718" i="8"/>
  <c r="AZ718" i="8"/>
  <c r="BE718" i="8"/>
  <c r="BF718" i="8"/>
  <c r="BO719" i="8" s="1"/>
  <c r="BH718" i="8"/>
  <c r="BI718" i="8"/>
  <c r="BJ718" i="8"/>
  <c r="BK718" i="8"/>
  <c r="BL718" i="8"/>
  <c r="BM718" i="8"/>
  <c r="BP719" i="8" s="1"/>
  <c r="BS718" i="8"/>
  <c r="BT718" i="8"/>
  <c r="BU718" i="8"/>
  <c r="BV718" i="8"/>
  <c r="BW718" i="8"/>
  <c r="BZ718" i="8"/>
  <c r="CA718" i="8"/>
  <c r="CB718" i="8"/>
  <c r="CC718" i="8"/>
  <c r="CD718" i="8"/>
  <c r="CH718" i="8"/>
  <c r="CI718" i="8"/>
  <c r="CJ718" i="8"/>
  <c r="CK718" i="8"/>
  <c r="CL718" i="8"/>
  <c r="CM718" i="8"/>
  <c r="CN718" i="8"/>
  <c r="CO718" i="8"/>
  <c r="CP718" i="8"/>
  <c r="CQ718" i="8"/>
  <c r="CR718" i="8"/>
  <c r="CS718" i="8"/>
  <c r="CT718" i="8"/>
  <c r="CU718" i="8"/>
  <c r="CV718" i="8"/>
  <c r="CX718" i="8"/>
  <c r="CY718" i="8"/>
  <c r="CZ718" i="8"/>
  <c r="DA718" i="8"/>
  <c r="DB718" i="8"/>
  <c r="DC718" i="8"/>
  <c r="DD718" i="8"/>
  <c r="DE718" i="8"/>
  <c r="DF718" i="8"/>
  <c r="DG718" i="8"/>
  <c r="DH718" i="8"/>
  <c r="DI718" i="8"/>
  <c r="DJ718" i="8"/>
  <c r="DK718" i="8"/>
  <c r="DL718" i="8"/>
  <c r="DM718" i="8"/>
  <c r="DN718" i="8"/>
  <c r="DO718" i="8"/>
  <c r="DP718" i="8"/>
  <c r="DQ718" i="8"/>
  <c r="DR718" i="8"/>
  <c r="DS718" i="8"/>
  <c r="DT718" i="8"/>
  <c r="DU718" i="8"/>
  <c r="DV718" i="8"/>
  <c r="DX718" i="8"/>
  <c r="DZ718" i="8"/>
  <c r="EA718" i="8"/>
  <c r="EB718" i="8"/>
  <c r="S719" i="8"/>
  <c r="U719" i="8"/>
  <c r="W719" i="8"/>
  <c r="Y719" i="8"/>
  <c r="Z719" i="8"/>
  <c r="AA719" i="8"/>
  <c r="AB719" i="8"/>
  <c r="AC719" i="8"/>
  <c r="AD719" i="8"/>
  <c r="AE719" i="8"/>
  <c r="AH719" i="8"/>
  <c r="AI719" i="8"/>
  <c r="AJ719" i="8"/>
  <c r="AK719" i="8"/>
  <c r="AL719" i="8"/>
  <c r="AM719" i="8"/>
  <c r="AN719" i="8"/>
  <c r="AO719" i="8"/>
  <c r="AP719" i="8"/>
  <c r="AQ719" i="8"/>
  <c r="AR719" i="8"/>
  <c r="AS719" i="8"/>
  <c r="AT719" i="8"/>
  <c r="AU719" i="8"/>
  <c r="AX719" i="8"/>
  <c r="AY719" i="8"/>
  <c r="AZ719" i="8"/>
  <c r="BE719" i="8"/>
  <c r="BF719" i="8"/>
  <c r="BO720" i="8" s="1"/>
  <c r="BH719" i="8"/>
  <c r="BI719" i="8"/>
  <c r="BJ719" i="8"/>
  <c r="BK719" i="8"/>
  <c r="BL719" i="8"/>
  <c r="BM719" i="8"/>
  <c r="BP720" i="8" s="1"/>
  <c r="BS719" i="8"/>
  <c r="BT719" i="8"/>
  <c r="BU719" i="8"/>
  <c r="BV719" i="8"/>
  <c r="BW719" i="8"/>
  <c r="BZ719" i="8"/>
  <c r="CA719" i="8"/>
  <c r="CB719" i="8"/>
  <c r="CC719" i="8"/>
  <c r="CD719" i="8"/>
  <c r="CH719" i="8"/>
  <c r="CI719" i="8"/>
  <c r="CJ719" i="8"/>
  <c r="CK719" i="8"/>
  <c r="CL719" i="8"/>
  <c r="CM719" i="8"/>
  <c r="CN719" i="8"/>
  <c r="CO719" i="8"/>
  <c r="CP719" i="8"/>
  <c r="CQ719" i="8"/>
  <c r="CR719" i="8"/>
  <c r="CS719" i="8"/>
  <c r="CT719" i="8"/>
  <c r="CU719" i="8"/>
  <c r="CV719" i="8"/>
  <c r="CX719" i="8"/>
  <c r="CY719" i="8"/>
  <c r="CZ719" i="8"/>
  <c r="DA719" i="8"/>
  <c r="DB719" i="8"/>
  <c r="DC719" i="8"/>
  <c r="DD719" i="8"/>
  <c r="DE719" i="8"/>
  <c r="DF719" i="8"/>
  <c r="DG719" i="8"/>
  <c r="DH719" i="8"/>
  <c r="DI719" i="8"/>
  <c r="DJ719" i="8"/>
  <c r="DK719" i="8"/>
  <c r="DL719" i="8"/>
  <c r="DM719" i="8"/>
  <c r="DN719" i="8"/>
  <c r="DO719" i="8"/>
  <c r="DP719" i="8"/>
  <c r="DQ719" i="8"/>
  <c r="DR719" i="8"/>
  <c r="DS719" i="8"/>
  <c r="DT719" i="8"/>
  <c r="DU719" i="8"/>
  <c r="DV719" i="8"/>
  <c r="DX719" i="8"/>
  <c r="DZ719" i="8"/>
  <c r="EA719" i="8"/>
  <c r="EB719" i="8"/>
  <c r="S720" i="8"/>
  <c r="U720" i="8"/>
  <c r="W720" i="8"/>
  <c r="Y720" i="8"/>
  <c r="Z720" i="8"/>
  <c r="AA720" i="8"/>
  <c r="AB720" i="8"/>
  <c r="AC720" i="8"/>
  <c r="AD720" i="8"/>
  <c r="AE720" i="8"/>
  <c r="AH720" i="8"/>
  <c r="AI720" i="8"/>
  <c r="AJ720" i="8"/>
  <c r="AK720" i="8"/>
  <c r="AL720" i="8"/>
  <c r="AM720" i="8"/>
  <c r="AN720" i="8"/>
  <c r="AO720" i="8"/>
  <c r="AP720" i="8"/>
  <c r="AQ720" i="8"/>
  <c r="AR720" i="8"/>
  <c r="AS720" i="8"/>
  <c r="AT720" i="8"/>
  <c r="AU720" i="8"/>
  <c r="AX720" i="8"/>
  <c r="AY720" i="8"/>
  <c r="AZ720" i="8"/>
  <c r="BE720" i="8"/>
  <c r="BF720" i="8"/>
  <c r="BO721" i="8" s="1"/>
  <c r="BH720" i="8"/>
  <c r="BI720" i="8"/>
  <c r="BJ720" i="8"/>
  <c r="BK720" i="8"/>
  <c r="BL720" i="8"/>
  <c r="BM720" i="8"/>
  <c r="BP721" i="8" s="1"/>
  <c r="BS720" i="8"/>
  <c r="BT720" i="8"/>
  <c r="BU720" i="8"/>
  <c r="BV720" i="8"/>
  <c r="BW720" i="8"/>
  <c r="BZ720" i="8"/>
  <c r="CA720" i="8"/>
  <c r="CB720" i="8"/>
  <c r="CC720" i="8"/>
  <c r="CD720" i="8"/>
  <c r="CH720" i="8"/>
  <c r="CI720" i="8"/>
  <c r="CJ720" i="8"/>
  <c r="CK720" i="8"/>
  <c r="CL720" i="8"/>
  <c r="CM720" i="8"/>
  <c r="CN720" i="8"/>
  <c r="CO720" i="8"/>
  <c r="CP720" i="8"/>
  <c r="CQ720" i="8"/>
  <c r="CR720" i="8"/>
  <c r="CS720" i="8"/>
  <c r="CT720" i="8"/>
  <c r="CU720" i="8"/>
  <c r="CV720" i="8"/>
  <c r="CX720" i="8"/>
  <c r="CY720" i="8"/>
  <c r="CZ720" i="8"/>
  <c r="DA720" i="8"/>
  <c r="DB720" i="8"/>
  <c r="DC720" i="8"/>
  <c r="DD720" i="8"/>
  <c r="DE720" i="8"/>
  <c r="DF720" i="8"/>
  <c r="DG720" i="8"/>
  <c r="DH720" i="8"/>
  <c r="DI720" i="8"/>
  <c r="DJ720" i="8"/>
  <c r="DK720" i="8"/>
  <c r="DL720" i="8"/>
  <c r="DM720" i="8"/>
  <c r="DN720" i="8"/>
  <c r="DO720" i="8"/>
  <c r="DP720" i="8"/>
  <c r="DQ720" i="8"/>
  <c r="DR720" i="8"/>
  <c r="DS720" i="8"/>
  <c r="DT720" i="8"/>
  <c r="DU720" i="8"/>
  <c r="DV720" i="8"/>
  <c r="DX720" i="8"/>
  <c r="DZ720" i="8"/>
  <c r="EA720" i="8"/>
  <c r="EB720" i="8"/>
  <c r="S721" i="8"/>
  <c r="U721" i="8"/>
  <c r="W721" i="8"/>
  <c r="Y721" i="8"/>
  <c r="Z721" i="8"/>
  <c r="AA721" i="8"/>
  <c r="AB721" i="8"/>
  <c r="AC721" i="8"/>
  <c r="AD721" i="8"/>
  <c r="AE721" i="8"/>
  <c r="AH721" i="8"/>
  <c r="AI721" i="8"/>
  <c r="AJ721" i="8"/>
  <c r="AK721" i="8"/>
  <c r="AL721" i="8"/>
  <c r="AM721" i="8"/>
  <c r="AN721" i="8"/>
  <c r="AO721" i="8"/>
  <c r="AP721" i="8"/>
  <c r="AQ721" i="8"/>
  <c r="AR721" i="8"/>
  <c r="AS721" i="8"/>
  <c r="AT721" i="8"/>
  <c r="AU721" i="8"/>
  <c r="AX721" i="8"/>
  <c r="AY721" i="8"/>
  <c r="AZ721" i="8"/>
  <c r="BE721" i="8"/>
  <c r="BF721" i="8"/>
  <c r="BO722" i="8" s="1"/>
  <c r="BH721" i="8"/>
  <c r="BI721" i="8"/>
  <c r="BJ721" i="8"/>
  <c r="BK721" i="8"/>
  <c r="BL721" i="8"/>
  <c r="BM721" i="8"/>
  <c r="BP722" i="8" s="1"/>
  <c r="BS721" i="8"/>
  <c r="BT721" i="8"/>
  <c r="BU721" i="8"/>
  <c r="BV721" i="8"/>
  <c r="BW721" i="8"/>
  <c r="BZ721" i="8"/>
  <c r="CA721" i="8"/>
  <c r="CB721" i="8"/>
  <c r="CC721" i="8"/>
  <c r="CD721" i="8"/>
  <c r="CH721" i="8"/>
  <c r="CI721" i="8"/>
  <c r="CJ721" i="8"/>
  <c r="CK721" i="8"/>
  <c r="CL721" i="8"/>
  <c r="CM721" i="8"/>
  <c r="CN721" i="8"/>
  <c r="CO721" i="8"/>
  <c r="CP721" i="8"/>
  <c r="CQ721" i="8"/>
  <c r="CR721" i="8"/>
  <c r="CS721" i="8"/>
  <c r="CT721" i="8"/>
  <c r="CU721" i="8"/>
  <c r="CV721" i="8"/>
  <c r="CX721" i="8"/>
  <c r="CY721" i="8"/>
  <c r="CZ721" i="8"/>
  <c r="DA721" i="8"/>
  <c r="DB721" i="8"/>
  <c r="DC721" i="8"/>
  <c r="DD721" i="8"/>
  <c r="DE721" i="8"/>
  <c r="DF721" i="8"/>
  <c r="DG721" i="8"/>
  <c r="DH721" i="8"/>
  <c r="DJ721" i="8"/>
  <c r="DK721" i="8"/>
  <c r="DL721" i="8"/>
  <c r="DM721" i="8"/>
  <c r="DN721" i="8"/>
  <c r="DO721" i="8"/>
  <c r="DP721" i="8"/>
  <c r="DQ721" i="8"/>
  <c r="DR721" i="8"/>
  <c r="DS721" i="8"/>
  <c r="DT721" i="8"/>
  <c r="DU721" i="8"/>
  <c r="DZ721" i="8"/>
  <c r="EA721" i="8"/>
  <c r="EB721" i="8"/>
  <c r="S722" i="8"/>
  <c r="U722" i="8"/>
  <c r="W722" i="8"/>
  <c r="Y722" i="8"/>
  <c r="Z722" i="8"/>
  <c r="AA722" i="8"/>
  <c r="AB722" i="8"/>
  <c r="AC722" i="8"/>
  <c r="AD722" i="8"/>
  <c r="AE722" i="8"/>
  <c r="AH722" i="8"/>
  <c r="AI722" i="8"/>
  <c r="AJ722" i="8"/>
  <c r="AK722" i="8"/>
  <c r="AL722" i="8"/>
  <c r="AM722" i="8"/>
  <c r="AN722" i="8"/>
  <c r="AO722" i="8"/>
  <c r="AP722" i="8"/>
  <c r="AQ722" i="8"/>
  <c r="AR722" i="8"/>
  <c r="AS722" i="8"/>
  <c r="AT722" i="8"/>
  <c r="AU722" i="8"/>
  <c r="AX722" i="8"/>
  <c r="AY722" i="8"/>
  <c r="AZ722" i="8"/>
  <c r="BE722" i="8"/>
  <c r="BF722" i="8"/>
  <c r="BO723" i="8" s="1"/>
  <c r="BH722" i="8"/>
  <c r="BI722" i="8"/>
  <c r="BJ722" i="8"/>
  <c r="BK722" i="8"/>
  <c r="BL722" i="8"/>
  <c r="BM722" i="8"/>
  <c r="BP723" i="8" s="1"/>
  <c r="BS722" i="8"/>
  <c r="BU722" i="8"/>
  <c r="BV722" i="8"/>
  <c r="BW722" i="8"/>
  <c r="BZ722" i="8"/>
  <c r="CA722" i="8"/>
  <c r="CB722" i="8"/>
  <c r="CC722" i="8"/>
  <c r="CD722" i="8"/>
  <c r="CH722" i="8"/>
  <c r="CI722" i="8"/>
  <c r="CJ722" i="8"/>
  <c r="CK722" i="8"/>
  <c r="CL722" i="8"/>
  <c r="CM722" i="8"/>
  <c r="CN722" i="8"/>
  <c r="CO722" i="8"/>
  <c r="CP722" i="8"/>
  <c r="CQ722" i="8"/>
  <c r="CR722" i="8"/>
  <c r="CS722" i="8"/>
  <c r="CT722" i="8"/>
  <c r="CU722" i="8"/>
  <c r="CV722" i="8"/>
  <c r="CX722" i="8"/>
  <c r="CY722" i="8"/>
  <c r="CZ722" i="8"/>
  <c r="DA722" i="8"/>
  <c r="DB722" i="8"/>
  <c r="DC722" i="8"/>
  <c r="DD722" i="8"/>
  <c r="DE722" i="8"/>
  <c r="DF722" i="8"/>
  <c r="DG722" i="8"/>
  <c r="DJ722" i="8"/>
  <c r="DK722" i="8"/>
  <c r="DL722" i="8"/>
  <c r="DM722" i="8"/>
  <c r="DN722" i="8"/>
  <c r="DO722" i="8"/>
  <c r="DP722" i="8"/>
  <c r="DQ722" i="8"/>
  <c r="DR722" i="8"/>
  <c r="DS722" i="8"/>
  <c r="DT722" i="8"/>
  <c r="DU722" i="8"/>
  <c r="DZ722" i="8"/>
  <c r="EA722" i="8"/>
  <c r="EB722" i="8"/>
  <c r="U723" i="8"/>
  <c r="W723" i="8"/>
  <c r="Y723" i="8"/>
  <c r="Z723" i="8"/>
  <c r="AA723" i="8"/>
  <c r="AB723" i="8"/>
  <c r="AC723" i="8"/>
  <c r="AD723" i="8"/>
  <c r="AE723" i="8"/>
  <c r="BQ723" i="8" s="1"/>
  <c r="AH723" i="8"/>
  <c r="AI723" i="8"/>
  <c r="AJ723" i="8"/>
  <c r="AL723" i="8"/>
  <c r="AM723" i="8"/>
  <c r="AN723" i="8"/>
  <c r="AO723" i="8"/>
  <c r="AP723" i="8"/>
  <c r="AQ723" i="8"/>
  <c r="AS723" i="8"/>
  <c r="AT723" i="8"/>
  <c r="AU723" i="8"/>
  <c r="AX723" i="8"/>
  <c r="AY723" i="8"/>
  <c r="AZ723" i="8"/>
  <c r="BE723" i="8"/>
  <c r="BF723" i="8"/>
  <c r="BH723" i="8"/>
  <c r="BI723" i="8"/>
  <c r="BJ723" i="8"/>
  <c r="BK723" i="8"/>
  <c r="BL723" i="8"/>
  <c r="BM723" i="8"/>
  <c r="BP724" i="8" s="1"/>
  <c r="V724" i="8" s="1"/>
  <c r="AF724" i="8" s="1"/>
  <c r="BS723" i="8"/>
  <c r="BU723" i="8"/>
  <c r="BV723" i="8"/>
  <c r="BW723" i="8"/>
  <c r="BZ723" i="8"/>
  <c r="CA723" i="8"/>
  <c r="CB723" i="8"/>
  <c r="CC723" i="8"/>
  <c r="CD723" i="8"/>
  <c r="CH723" i="8"/>
  <c r="CI723" i="8"/>
  <c r="CJ723" i="8"/>
  <c r="CK723" i="8"/>
  <c r="CL723" i="8"/>
  <c r="CN723" i="8"/>
  <c r="CO723" i="8"/>
  <c r="CP723" i="8"/>
  <c r="CQ723" i="8"/>
  <c r="CR723" i="8"/>
  <c r="CS723" i="8"/>
  <c r="CT723" i="8"/>
  <c r="CU723" i="8"/>
  <c r="CV723" i="8"/>
  <c r="CX723" i="8"/>
  <c r="CY723" i="8"/>
  <c r="CZ723" i="8"/>
  <c r="DA723" i="8"/>
  <c r="DB723" i="8"/>
  <c r="DC723" i="8"/>
  <c r="DD723" i="8"/>
  <c r="DE723" i="8"/>
  <c r="DF723" i="8"/>
  <c r="DG723" i="8"/>
  <c r="DJ723" i="8"/>
  <c r="DK723" i="8"/>
  <c r="DL723" i="8"/>
  <c r="DM723" i="8"/>
  <c r="DN723" i="8"/>
  <c r="DO723" i="8"/>
  <c r="DZ723" i="8"/>
  <c r="EA723" i="8"/>
  <c r="EB723" i="8"/>
  <c r="B722" i="8"/>
  <c r="C722" i="8"/>
  <c r="D722" i="8"/>
  <c r="E722" i="8"/>
  <c r="F722" i="8"/>
  <c r="G722" i="8"/>
  <c r="H722" i="8"/>
  <c r="I722" i="8"/>
  <c r="J722" i="8"/>
  <c r="K722" i="8"/>
  <c r="L722" i="8"/>
  <c r="M722" i="8"/>
  <c r="N722" i="8"/>
  <c r="O722" i="8"/>
  <c r="Q722" i="8"/>
  <c r="R722" i="8"/>
  <c r="B723" i="8"/>
  <c r="C723" i="8"/>
  <c r="D723" i="8"/>
  <c r="F723" i="8"/>
  <c r="G723" i="8"/>
  <c r="H723" i="8"/>
  <c r="I723" i="8"/>
  <c r="J723" i="8"/>
  <c r="K723" i="8"/>
  <c r="L723" i="8"/>
  <c r="M723" i="8"/>
  <c r="N723" i="8"/>
  <c r="O723" i="8"/>
  <c r="Q723" i="8"/>
  <c r="R723" i="8"/>
  <c r="BQ719" i="8" l="1"/>
  <c r="BQ720" i="8"/>
  <c r="BQ716" i="8"/>
  <c r="EE723" i="8"/>
  <c r="EE724" i="8"/>
  <c r="BQ722" i="8"/>
  <c r="BQ718" i="8"/>
  <c r="BQ721" i="8"/>
  <c r="BQ717" i="8"/>
  <c r="BO724" i="8"/>
  <c r="X724" i="8" s="1"/>
  <c r="AG724" i="8" s="1"/>
  <c r="CW719" i="8"/>
  <c r="CW722" i="8"/>
  <c r="CW720" i="8"/>
  <c r="CW718" i="8"/>
  <c r="X721" i="8"/>
  <c r="AG721" i="8" s="1"/>
  <c r="X720" i="8"/>
  <c r="AG720" i="8" s="1"/>
  <c r="V718" i="8"/>
  <c r="AF718" i="8" s="1"/>
  <c r="V717" i="8"/>
  <c r="AF717" i="8" s="1"/>
  <c r="X723" i="8"/>
  <c r="AG723" i="8" s="1"/>
  <c r="CW721" i="8"/>
  <c r="CW717" i="8"/>
  <c r="CW716" i="8"/>
  <c r="CW723" i="8"/>
  <c r="V719" i="8"/>
  <c r="AF719" i="8" s="1"/>
  <c r="V722" i="8"/>
  <c r="AF722" i="8" s="1"/>
  <c r="V721" i="8"/>
  <c r="AF721" i="8" s="1"/>
  <c r="V723" i="8"/>
  <c r="AF723" i="8" s="1"/>
  <c r="X718" i="8"/>
  <c r="AG718" i="8" s="1"/>
  <c r="X722" i="8"/>
  <c r="AG722" i="8" s="1"/>
  <c r="X719" i="8"/>
  <c r="AG719" i="8" s="1"/>
  <c r="V720" i="8"/>
  <c r="AF720" i="8" s="1"/>
  <c r="X717" i="8"/>
  <c r="AG717" i="8" s="1"/>
  <c r="EB196" i="8"/>
  <c r="EB197" i="8"/>
  <c r="EB198" i="8"/>
  <c r="EB199" i="8"/>
  <c r="EB200" i="8"/>
  <c r="EB201" i="8"/>
  <c r="EB202" i="8"/>
  <c r="EB203" i="8"/>
  <c r="EB204" i="8"/>
  <c r="EB205" i="8"/>
  <c r="EB206" i="8"/>
  <c r="EB207" i="8"/>
  <c r="EB208" i="8"/>
  <c r="EB209" i="8"/>
  <c r="EB210" i="8"/>
  <c r="EB211" i="8"/>
  <c r="EB212" i="8"/>
  <c r="EB213" i="8"/>
  <c r="EB214" i="8"/>
  <c r="EB215" i="8"/>
  <c r="EB216" i="8"/>
  <c r="EB217" i="8"/>
  <c r="EB218" i="8"/>
  <c r="EB219" i="8"/>
  <c r="EB220" i="8"/>
  <c r="EB221" i="8"/>
  <c r="EB222" i="8"/>
  <c r="EB223" i="8"/>
  <c r="EB224" i="8"/>
  <c r="EB225" i="8"/>
  <c r="EB226" i="8"/>
  <c r="EB227" i="8"/>
  <c r="EB228" i="8"/>
  <c r="EB229" i="8"/>
  <c r="EB230" i="8"/>
  <c r="EB231" i="8"/>
  <c r="EB232" i="8"/>
  <c r="EB233" i="8"/>
  <c r="EB234" i="8"/>
  <c r="EB235" i="8"/>
  <c r="EB236" i="8"/>
  <c r="EB237" i="8"/>
  <c r="EB238" i="8"/>
  <c r="EB239" i="8"/>
  <c r="EB240" i="8"/>
  <c r="EB241" i="8"/>
  <c r="EB242" i="8"/>
  <c r="EB243" i="8"/>
  <c r="EB244" i="8"/>
  <c r="EB245" i="8"/>
  <c r="EB246" i="8"/>
  <c r="EB247" i="8"/>
  <c r="EB248" i="8"/>
  <c r="EB249" i="8"/>
  <c r="EB250" i="8"/>
  <c r="EB251" i="8"/>
  <c r="EB252" i="8"/>
  <c r="EB253" i="8"/>
  <c r="EB254" i="8"/>
  <c r="EB255" i="8"/>
  <c r="EB256" i="8"/>
  <c r="EB257" i="8"/>
  <c r="EB258" i="8"/>
  <c r="EB259" i="8"/>
  <c r="EB260" i="8"/>
  <c r="EB261" i="8"/>
  <c r="EB262" i="8"/>
  <c r="EB263" i="8"/>
  <c r="EB264" i="8"/>
  <c r="EB265" i="8"/>
  <c r="EB266" i="8"/>
  <c r="EB267" i="8"/>
  <c r="EB268" i="8"/>
  <c r="EB269" i="8"/>
  <c r="EB270" i="8"/>
  <c r="EB271" i="8"/>
  <c r="EB272" i="8"/>
  <c r="EB273" i="8"/>
  <c r="EB274" i="8"/>
  <c r="EB275" i="8"/>
  <c r="EB276" i="8"/>
  <c r="EB277" i="8"/>
  <c r="EB278" i="8"/>
  <c r="EB279" i="8"/>
  <c r="EB280" i="8"/>
  <c r="EB281" i="8"/>
  <c r="EB282" i="8"/>
  <c r="EB283" i="8"/>
  <c r="EB284" i="8"/>
  <c r="EB285" i="8"/>
  <c r="EB286" i="8"/>
  <c r="EB287" i="8"/>
  <c r="EB288" i="8"/>
  <c r="EB289" i="8"/>
  <c r="EB290" i="8"/>
  <c r="EB291" i="8"/>
  <c r="EB292" i="8"/>
  <c r="EB293" i="8"/>
  <c r="EB294" i="8"/>
  <c r="EB295" i="8"/>
  <c r="EB296" i="8"/>
  <c r="EB297" i="8"/>
  <c r="EB298" i="8"/>
  <c r="EB299" i="8"/>
  <c r="EB300" i="8"/>
  <c r="EB301" i="8"/>
  <c r="EB302" i="8"/>
  <c r="EB303" i="8"/>
  <c r="EB304" i="8"/>
  <c r="EB305" i="8"/>
  <c r="EB306" i="8"/>
  <c r="EB307" i="8"/>
  <c r="EB308" i="8"/>
  <c r="EB309" i="8"/>
  <c r="EB310" i="8"/>
  <c r="EB311" i="8"/>
  <c r="EB312" i="8"/>
  <c r="EB313" i="8"/>
  <c r="EB314" i="8"/>
  <c r="EB315" i="8"/>
  <c r="EB316" i="8"/>
  <c r="EB317" i="8"/>
  <c r="EB318" i="8"/>
  <c r="EB319" i="8"/>
  <c r="EB320" i="8"/>
  <c r="EB321" i="8"/>
  <c r="EB322" i="8"/>
  <c r="EB323" i="8"/>
  <c r="EB324" i="8"/>
  <c r="EB325" i="8"/>
  <c r="EB326" i="8"/>
  <c r="EB327" i="8"/>
  <c r="EB328" i="8"/>
  <c r="EB329" i="8"/>
  <c r="EB330" i="8"/>
  <c r="EB331" i="8"/>
  <c r="EB332" i="8"/>
  <c r="EB333" i="8"/>
  <c r="EB334" i="8"/>
  <c r="EB335" i="8"/>
  <c r="EB336" i="8"/>
  <c r="EB337" i="8"/>
  <c r="EB338" i="8"/>
  <c r="EB339" i="8"/>
  <c r="EB340" i="8"/>
  <c r="EB341" i="8"/>
  <c r="EB342" i="8"/>
  <c r="EB343" i="8"/>
  <c r="EB344" i="8"/>
  <c r="EB345" i="8"/>
  <c r="EB346" i="8"/>
  <c r="EB347" i="8"/>
  <c r="EB348" i="8"/>
  <c r="EB349" i="8"/>
  <c r="EB350" i="8"/>
  <c r="EB351" i="8"/>
  <c r="EB352" i="8"/>
  <c r="EB353" i="8"/>
  <c r="EB354" i="8"/>
  <c r="EB355" i="8"/>
  <c r="EB356" i="8"/>
  <c r="EB357" i="8"/>
  <c r="EB358" i="8"/>
  <c r="EB359" i="8"/>
  <c r="EB360" i="8"/>
  <c r="EB361" i="8"/>
  <c r="EB362" i="8"/>
  <c r="EB363" i="8"/>
  <c r="EB364" i="8"/>
  <c r="EB365" i="8"/>
  <c r="EB366" i="8"/>
  <c r="EB367" i="8"/>
  <c r="EB368" i="8"/>
  <c r="EB369" i="8"/>
  <c r="EB370" i="8"/>
  <c r="EB371" i="8"/>
  <c r="EB372" i="8"/>
  <c r="EB373" i="8"/>
  <c r="EB374" i="8"/>
  <c r="EB375" i="8"/>
  <c r="EB376" i="8"/>
  <c r="EB377" i="8"/>
  <c r="EB378" i="8"/>
  <c r="EB379" i="8"/>
  <c r="EB380" i="8"/>
  <c r="EB381" i="8"/>
  <c r="EB382" i="8"/>
  <c r="EB383" i="8"/>
  <c r="EB384" i="8"/>
  <c r="EB385" i="8"/>
  <c r="EB386" i="8"/>
  <c r="EB387" i="8"/>
  <c r="EB388" i="8"/>
  <c r="EB389" i="8"/>
  <c r="EB390" i="8"/>
  <c r="EB391" i="8"/>
  <c r="EB392" i="8"/>
  <c r="EB393" i="8"/>
  <c r="EB394" i="8"/>
  <c r="EB395" i="8"/>
  <c r="EB396" i="8"/>
  <c r="EB397" i="8"/>
  <c r="EB398" i="8"/>
  <c r="EB399" i="8"/>
  <c r="EB400" i="8"/>
  <c r="EB401" i="8"/>
  <c r="EB402" i="8"/>
  <c r="EB403" i="8"/>
  <c r="EB404" i="8"/>
  <c r="EB405" i="8"/>
  <c r="EB406" i="8"/>
  <c r="EB407" i="8"/>
  <c r="EB408" i="8"/>
  <c r="EB409" i="8"/>
  <c r="EB410" i="8"/>
  <c r="EB411" i="8"/>
  <c r="EB412" i="8"/>
  <c r="EB413" i="8"/>
  <c r="EB414" i="8"/>
  <c r="EB415" i="8"/>
  <c r="EB416" i="8"/>
  <c r="EB417" i="8"/>
  <c r="EB418" i="8"/>
  <c r="EB419" i="8"/>
  <c r="EB420" i="8"/>
  <c r="EB421" i="8"/>
  <c r="EB422" i="8"/>
  <c r="EB423" i="8"/>
  <c r="EB424" i="8"/>
  <c r="EB425" i="8"/>
  <c r="EB426" i="8"/>
  <c r="EB427" i="8"/>
  <c r="EB428" i="8"/>
  <c r="EB429" i="8"/>
  <c r="EB430" i="8"/>
  <c r="EB431" i="8"/>
  <c r="EB432" i="8"/>
  <c r="EB433" i="8"/>
  <c r="EB434" i="8"/>
  <c r="EB435" i="8"/>
  <c r="EB436" i="8"/>
  <c r="EB437" i="8"/>
  <c r="EB438" i="8"/>
  <c r="EB439" i="8"/>
  <c r="EB440" i="8"/>
  <c r="EB441" i="8"/>
  <c r="EB442" i="8"/>
  <c r="EB443" i="8"/>
  <c r="EB444" i="8"/>
  <c r="EB445" i="8"/>
  <c r="EB446" i="8"/>
  <c r="EB447" i="8"/>
  <c r="EB448" i="8"/>
  <c r="EB449" i="8"/>
  <c r="EB450" i="8"/>
  <c r="EB451" i="8"/>
  <c r="EB452" i="8"/>
  <c r="EB453" i="8"/>
  <c r="EB454" i="8"/>
  <c r="EB455" i="8"/>
  <c r="EB456" i="8"/>
  <c r="EB457" i="8"/>
  <c r="EB458" i="8"/>
  <c r="EB459" i="8"/>
  <c r="EB460" i="8"/>
  <c r="EB461" i="8"/>
  <c r="EB462" i="8"/>
  <c r="EB463" i="8"/>
  <c r="EB464" i="8"/>
  <c r="EB465" i="8"/>
  <c r="EB466" i="8"/>
  <c r="EB467" i="8"/>
  <c r="EB468" i="8"/>
  <c r="EB469" i="8"/>
  <c r="EB470" i="8"/>
  <c r="EB471" i="8"/>
  <c r="EB472" i="8"/>
  <c r="EB473" i="8"/>
  <c r="EB474" i="8"/>
  <c r="EB475" i="8"/>
  <c r="EB476" i="8"/>
  <c r="EB477" i="8"/>
  <c r="EB478" i="8"/>
  <c r="EB479" i="8"/>
  <c r="EB480" i="8"/>
  <c r="EB481" i="8"/>
  <c r="EB482" i="8"/>
  <c r="EB483" i="8"/>
  <c r="EB484" i="8"/>
  <c r="EB485" i="8"/>
  <c r="EB486" i="8"/>
  <c r="EB487" i="8"/>
  <c r="EB488" i="8"/>
  <c r="EB489" i="8"/>
  <c r="EB490" i="8"/>
  <c r="EB491" i="8"/>
  <c r="EB492" i="8"/>
  <c r="EB493" i="8"/>
  <c r="EB494" i="8"/>
  <c r="EB495" i="8"/>
  <c r="EB496" i="8"/>
  <c r="EB497" i="8"/>
  <c r="EB498" i="8"/>
  <c r="EB499" i="8"/>
  <c r="EB500" i="8"/>
  <c r="EB501" i="8"/>
  <c r="EB502" i="8"/>
  <c r="EB503" i="8"/>
  <c r="EB504" i="8"/>
  <c r="EB505" i="8"/>
  <c r="EB506" i="8"/>
  <c r="EB507" i="8"/>
  <c r="EB508" i="8"/>
  <c r="EB509" i="8"/>
  <c r="EB510" i="8"/>
  <c r="EB511" i="8"/>
  <c r="EB512" i="8"/>
  <c r="EB513" i="8"/>
  <c r="EB514" i="8"/>
  <c r="EB515" i="8"/>
  <c r="EB516" i="8"/>
  <c r="EB517" i="8"/>
  <c r="EB518" i="8"/>
  <c r="EB519" i="8"/>
  <c r="EB520" i="8"/>
  <c r="EB521" i="8"/>
  <c r="EB522" i="8"/>
  <c r="EB523" i="8"/>
  <c r="EB524" i="8"/>
  <c r="EB525" i="8"/>
  <c r="EB526" i="8"/>
  <c r="EB527" i="8"/>
  <c r="EB528" i="8"/>
  <c r="EB529" i="8"/>
  <c r="EB530" i="8"/>
  <c r="EB531" i="8"/>
  <c r="EB532" i="8"/>
  <c r="EB533" i="8"/>
  <c r="EB534" i="8"/>
  <c r="EB535" i="8"/>
  <c r="EB536" i="8"/>
  <c r="EB537" i="8"/>
  <c r="EB538" i="8"/>
  <c r="EB539" i="8"/>
  <c r="EB540" i="8"/>
  <c r="EB541" i="8"/>
  <c r="EB542" i="8"/>
  <c r="EB543" i="8"/>
  <c r="EB544" i="8"/>
  <c r="EB545" i="8"/>
  <c r="EB546" i="8"/>
  <c r="EB547" i="8"/>
  <c r="EB548" i="8"/>
  <c r="EB549" i="8"/>
  <c r="EB550" i="8"/>
  <c r="EB551" i="8"/>
  <c r="EB552" i="8"/>
  <c r="EB553" i="8"/>
  <c r="EB554" i="8"/>
  <c r="EB555" i="8"/>
  <c r="EB556" i="8"/>
  <c r="EB557" i="8"/>
  <c r="EB558" i="8"/>
  <c r="EB559" i="8"/>
  <c r="EB560" i="8"/>
  <c r="EB561" i="8"/>
  <c r="EB562" i="8"/>
  <c r="EB563" i="8"/>
  <c r="EB564" i="8"/>
  <c r="EB565" i="8"/>
  <c r="EB566" i="8"/>
  <c r="EB567" i="8"/>
  <c r="EB568" i="8"/>
  <c r="EB569" i="8"/>
  <c r="EB570" i="8"/>
  <c r="EB571" i="8"/>
  <c r="EB572" i="8"/>
  <c r="EB573" i="8"/>
  <c r="EB574" i="8"/>
  <c r="EB575" i="8"/>
  <c r="EB576" i="8"/>
  <c r="EB577" i="8"/>
  <c r="EB578" i="8"/>
  <c r="EB579" i="8"/>
  <c r="EB580" i="8"/>
  <c r="EB581" i="8"/>
  <c r="EB582" i="8"/>
  <c r="EB583" i="8"/>
  <c r="EB584" i="8"/>
  <c r="EB585" i="8"/>
  <c r="EB586" i="8"/>
  <c r="EB587" i="8"/>
  <c r="EB588" i="8"/>
  <c r="EB589" i="8"/>
  <c r="EB590" i="8"/>
  <c r="EB591" i="8"/>
  <c r="EB592" i="8"/>
  <c r="EB593" i="8"/>
  <c r="EB594" i="8"/>
  <c r="EB595" i="8"/>
  <c r="EB596" i="8"/>
  <c r="EB597" i="8"/>
  <c r="EB598" i="8"/>
  <c r="EB599" i="8"/>
  <c r="EB600" i="8"/>
  <c r="EB601" i="8"/>
  <c r="EB602" i="8"/>
  <c r="EB603" i="8"/>
  <c r="EB604" i="8"/>
  <c r="EB605" i="8"/>
  <c r="EB606" i="8"/>
  <c r="EB607" i="8"/>
  <c r="EB608" i="8"/>
  <c r="EB609" i="8"/>
  <c r="EB610" i="8"/>
  <c r="EB611" i="8"/>
  <c r="EB612" i="8"/>
  <c r="EB613" i="8"/>
  <c r="EB614" i="8"/>
  <c r="EB615" i="8"/>
  <c r="EB616" i="8"/>
  <c r="EB617" i="8"/>
  <c r="EB618" i="8"/>
  <c r="EB619" i="8"/>
  <c r="EB620" i="8"/>
  <c r="EB621" i="8"/>
  <c r="EB622" i="8"/>
  <c r="EB623" i="8"/>
  <c r="EB624" i="8"/>
  <c r="EB625" i="8"/>
  <c r="EB626" i="8"/>
  <c r="EB627" i="8"/>
  <c r="EB628" i="8"/>
  <c r="EB629" i="8"/>
  <c r="EB630" i="8"/>
  <c r="EB631" i="8"/>
  <c r="EB632" i="8"/>
  <c r="EB633" i="8"/>
  <c r="EB634" i="8"/>
  <c r="EB635" i="8"/>
  <c r="EB636" i="8"/>
  <c r="EB637" i="8"/>
  <c r="EB638" i="8"/>
  <c r="EB639" i="8"/>
  <c r="EB640" i="8"/>
  <c r="EB641" i="8"/>
  <c r="EB642" i="8"/>
  <c r="EB643" i="8"/>
  <c r="EB644" i="8"/>
  <c r="EB645" i="8"/>
  <c r="EB646" i="8"/>
  <c r="EB647" i="8"/>
  <c r="EB648" i="8"/>
  <c r="EB649" i="8"/>
  <c r="EB650" i="8"/>
  <c r="EB651" i="8"/>
  <c r="EB652" i="8"/>
  <c r="EB653" i="8"/>
  <c r="EB654" i="8"/>
  <c r="EB655" i="8"/>
  <c r="EB656" i="8"/>
  <c r="EB657" i="8"/>
  <c r="EB658" i="8"/>
  <c r="EB659" i="8"/>
  <c r="EB660" i="8"/>
  <c r="EB661" i="8"/>
  <c r="EB662" i="8"/>
  <c r="EB663" i="8"/>
  <c r="EB664" i="8"/>
  <c r="EB665" i="8"/>
  <c r="EB666" i="8"/>
  <c r="EB667" i="8"/>
  <c r="EB668" i="8"/>
  <c r="EB669" i="8"/>
  <c r="EB670" i="8"/>
  <c r="EB671" i="8"/>
  <c r="EB672" i="8"/>
  <c r="EB673" i="8"/>
  <c r="EB674" i="8"/>
  <c r="EB675" i="8"/>
  <c r="EB676" i="8"/>
  <c r="EB677" i="8"/>
  <c r="EB678" i="8"/>
  <c r="EB679" i="8"/>
  <c r="EB680" i="8"/>
  <c r="EB681" i="8"/>
  <c r="EB682" i="8"/>
  <c r="EB683" i="8"/>
  <c r="EB684" i="8"/>
  <c r="EB685" i="8"/>
  <c r="EB686" i="8"/>
  <c r="EB687" i="8"/>
  <c r="EB688" i="8"/>
  <c r="EB689" i="8"/>
  <c r="EB690" i="8"/>
  <c r="EB691" i="8"/>
  <c r="EB692" i="8"/>
  <c r="EB693" i="8"/>
  <c r="EB694" i="8"/>
  <c r="EB695" i="8"/>
  <c r="EB696" i="8"/>
  <c r="EB697" i="8"/>
  <c r="EB698" i="8"/>
  <c r="EB699" i="8"/>
  <c r="EB700" i="8"/>
  <c r="EB701" i="8"/>
  <c r="EB702" i="8"/>
  <c r="EB703" i="8"/>
  <c r="EB704" i="8"/>
  <c r="EB705" i="8"/>
  <c r="EB706" i="8"/>
  <c r="EB707" i="8"/>
  <c r="EB708" i="8"/>
  <c r="EB709" i="8"/>
  <c r="EB710" i="8"/>
  <c r="EB711" i="8"/>
  <c r="EB712" i="8"/>
  <c r="EB713" i="8"/>
  <c r="EB714" i="8"/>
  <c r="EB715" i="8"/>
  <c r="B720" i="8" l="1"/>
  <c r="C720" i="8"/>
  <c r="D720" i="8"/>
  <c r="E720" i="8"/>
  <c r="F720" i="8"/>
  <c r="G720" i="8"/>
  <c r="H720" i="8"/>
  <c r="I720" i="8"/>
  <c r="J720" i="8"/>
  <c r="K720" i="8"/>
  <c r="L720" i="8"/>
  <c r="M720" i="8"/>
  <c r="N720" i="8"/>
  <c r="O720" i="8"/>
  <c r="P720" i="8"/>
  <c r="Q720" i="8"/>
  <c r="R720" i="8"/>
  <c r="B721" i="8"/>
  <c r="C721" i="8"/>
  <c r="D721" i="8"/>
  <c r="E721" i="8"/>
  <c r="F721" i="8"/>
  <c r="G721" i="8"/>
  <c r="H721" i="8"/>
  <c r="I721" i="8"/>
  <c r="J721" i="8"/>
  <c r="K721" i="8"/>
  <c r="L721" i="8"/>
  <c r="M721" i="8"/>
  <c r="N721" i="8"/>
  <c r="O721" i="8"/>
  <c r="P721" i="8"/>
  <c r="Q721" i="8"/>
  <c r="R721" i="8"/>
  <c r="EA374" i="8"/>
  <c r="EA375" i="8"/>
  <c r="EA376" i="8"/>
  <c r="EA377" i="8"/>
  <c r="EA378" i="8"/>
  <c r="EA379" i="8"/>
  <c r="EA380" i="8"/>
  <c r="EA381" i="8"/>
  <c r="EA382" i="8"/>
  <c r="EA383" i="8"/>
  <c r="EA384" i="8"/>
  <c r="EA385" i="8"/>
  <c r="EA386" i="8"/>
  <c r="EA387" i="8"/>
  <c r="EA388" i="8"/>
  <c r="EA389" i="8"/>
  <c r="EA390" i="8"/>
  <c r="EA391" i="8"/>
  <c r="EA392" i="8"/>
  <c r="EA393" i="8"/>
  <c r="EA394" i="8"/>
  <c r="EA395" i="8"/>
  <c r="EA396" i="8"/>
  <c r="EA397" i="8"/>
  <c r="EA398" i="8"/>
  <c r="EA399" i="8"/>
  <c r="EA400" i="8"/>
  <c r="EA401" i="8"/>
  <c r="EA402" i="8"/>
  <c r="EA403" i="8"/>
  <c r="EA404" i="8"/>
  <c r="EA405" i="8"/>
  <c r="EA406" i="8"/>
  <c r="EA407" i="8"/>
  <c r="EA408" i="8"/>
  <c r="EA409" i="8"/>
  <c r="EA410" i="8"/>
  <c r="EA411" i="8"/>
  <c r="EA412" i="8"/>
  <c r="EA413" i="8"/>
  <c r="EA414" i="8"/>
  <c r="EA415" i="8"/>
  <c r="EA416" i="8"/>
  <c r="EA417" i="8"/>
  <c r="EA418" i="8"/>
  <c r="EA419" i="8"/>
  <c r="EA420" i="8"/>
  <c r="EA421" i="8"/>
  <c r="EA422" i="8"/>
  <c r="EA423" i="8"/>
  <c r="EA424" i="8"/>
  <c r="EA425" i="8"/>
  <c r="EA426" i="8"/>
  <c r="EA427" i="8"/>
  <c r="EA428" i="8"/>
  <c r="EA429" i="8"/>
  <c r="EA430" i="8"/>
  <c r="EA431" i="8"/>
  <c r="EA432" i="8"/>
  <c r="EA433" i="8"/>
  <c r="EA434" i="8"/>
  <c r="EA435" i="8"/>
  <c r="EA436" i="8"/>
  <c r="EA437" i="8"/>
  <c r="EA438" i="8"/>
  <c r="EA439" i="8"/>
  <c r="EA440" i="8"/>
  <c r="EA441" i="8"/>
  <c r="EA442" i="8"/>
  <c r="EA443" i="8"/>
  <c r="EA444" i="8"/>
  <c r="EA445" i="8"/>
  <c r="EA446" i="8"/>
  <c r="EA447" i="8"/>
  <c r="EA448" i="8"/>
  <c r="EA449" i="8"/>
  <c r="EA450" i="8"/>
  <c r="EA451" i="8"/>
  <c r="EA452" i="8"/>
  <c r="EA453" i="8"/>
  <c r="EA454" i="8"/>
  <c r="EA455" i="8"/>
  <c r="EA456" i="8"/>
  <c r="EA457" i="8"/>
  <c r="EA458" i="8"/>
  <c r="EA459" i="8"/>
  <c r="EA460" i="8"/>
  <c r="EA461" i="8"/>
  <c r="EA462" i="8"/>
  <c r="EA463" i="8"/>
  <c r="EA464" i="8"/>
  <c r="EA465" i="8"/>
  <c r="EA466" i="8"/>
  <c r="EA467" i="8"/>
  <c r="EA468" i="8"/>
  <c r="EA469" i="8"/>
  <c r="EA470" i="8"/>
  <c r="EA471" i="8"/>
  <c r="EA472" i="8"/>
  <c r="EA473" i="8"/>
  <c r="EA474" i="8"/>
  <c r="EA475" i="8"/>
  <c r="EA476" i="8"/>
  <c r="EA477" i="8"/>
  <c r="EA478" i="8"/>
  <c r="EA479" i="8"/>
  <c r="EA480" i="8"/>
  <c r="EA481" i="8"/>
  <c r="EA482" i="8"/>
  <c r="EA483" i="8"/>
  <c r="EA484" i="8"/>
  <c r="EA485" i="8"/>
  <c r="EA486" i="8"/>
  <c r="EA487" i="8"/>
  <c r="EA488" i="8"/>
  <c r="EA489" i="8"/>
  <c r="EA490" i="8"/>
  <c r="EA491" i="8"/>
  <c r="EA492" i="8"/>
  <c r="EA493" i="8"/>
  <c r="EA494" i="8"/>
  <c r="EA495" i="8"/>
  <c r="EA496" i="8"/>
  <c r="EA497" i="8"/>
  <c r="EA498" i="8"/>
  <c r="EA499" i="8"/>
  <c r="EA500" i="8"/>
  <c r="EA501" i="8"/>
  <c r="EA502" i="8"/>
  <c r="EA503" i="8"/>
  <c r="EA504" i="8"/>
  <c r="EA505" i="8"/>
  <c r="EA506" i="8"/>
  <c r="EA507" i="8"/>
  <c r="EA508" i="8"/>
  <c r="EA509" i="8"/>
  <c r="EA510" i="8"/>
  <c r="EA511" i="8"/>
  <c r="EA512" i="8"/>
  <c r="EA513" i="8"/>
  <c r="EA514" i="8"/>
  <c r="EA515" i="8"/>
  <c r="EA516" i="8"/>
  <c r="EA517" i="8"/>
  <c r="EA518" i="8"/>
  <c r="EA519" i="8"/>
  <c r="EA520" i="8"/>
  <c r="EA521" i="8"/>
  <c r="EA522" i="8"/>
  <c r="EA523" i="8"/>
  <c r="EA524" i="8"/>
  <c r="EA525" i="8"/>
  <c r="EA526" i="8"/>
  <c r="EA527" i="8"/>
  <c r="EA528" i="8"/>
  <c r="EA529" i="8"/>
  <c r="EA530" i="8"/>
  <c r="EA531" i="8"/>
  <c r="EA532" i="8"/>
  <c r="EA533" i="8"/>
  <c r="EA534" i="8"/>
  <c r="EA535" i="8"/>
  <c r="EA536" i="8"/>
  <c r="EA537" i="8"/>
  <c r="EA538" i="8"/>
  <c r="EA539" i="8"/>
  <c r="EA540" i="8"/>
  <c r="EA541" i="8"/>
  <c r="EA542" i="8"/>
  <c r="EA543" i="8"/>
  <c r="EA544" i="8"/>
  <c r="EA545" i="8"/>
  <c r="EA546" i="8"/>
  <c r="EA547" i="8"/>
  <c r="EA548" i="8"/>
  <c r="EA549" i="8"/>
  <c r="EA550" i="8"/>
  <c r="EA551" i="8"/>
  <c r="EA552" i="8"/>
  <c r="EA553" i="8"/>
  <c r="EA554" i="8"/>
  <c r="EA555" i="8"/>
  <c r="EA556" i="8"/>
  <c r="EA557" i="8"/>
  <c r="EA558" i="8"/>
  <c r="EA559" i="8"/>
  <c r="EA560" i="8"/>
  <c r="EA561" i="8"/>
  <c r="EA562" i="8"/>
  <c r="EA563" i="8"/>
  <c r="EA564" i="8"/>
  <c r="EA565" i="8"/>
  <c r="EA566" i="8"/>
  <c r="EA567" i="8"/>
  <c r="EA568" i="8"/>
  <c r="EA569" i="8"/>
  <c r="EA570" i="8"/>
  <c r="EA571" i="8"/>
  <c r="EA572" i="8"/>
  <c r="EA573" i="8"/>
  <c r="EA574" i="8"/>
  <c r="EA575" i="8"/>
  <c r="EA576" i="8"/>
  <c r="EA577" i="8"/>
  <c r="EA578" i="8"/>
  <c r="EA579" i="8"/>
  <c r="EA580" i="8"/>
  <c r="EA581" i="8"/>
  <c r="EA582" i="8"/>
  <c r="EA583" i="8"/>
  <c r="EA584" i="8"/>
  <c r="EA585" i="8"/>
  <c r="EA586" i="8"/>
  <c r="EA587" i="8"/>
  <c r="EA588" i="8"/>
  <c r="EA589" i="8"/>
  <c r="EA590" i="8"/>
  <c r="EA591" i="8"/>
  <c r="EA592" i="8"/>
  <c r="EA593" i="8"/>
  <c r="EA594" i="8"/>
  <c r="EA595" i="8"/>
  <c r="EA596" i="8"/>
  <c r="EA597" i="8"/>
  <c r="EA598" i="8"/>
  <c r="EA599" i="8"/>
  <c r="EA600" i="8"/>
  <c r="EA601" i="8"/>
  <c r="EA602" i="8"/>
  <c r="EA603" i="8"/>
  <c r="EA604" i="8"/>
  <c r="EA605" i="8"/>
  <c r="EA606" i="8"/>
  <c r="EA607" i="8"/>
  <c r="EA608" i="8"/>
  <c r="EA609" i="8"/>
  <c r="EA610" i="8"/>
  <c r="EA611" i="8"/>
  <c r="EA612" i="8"/>
  <c r="EA613" i="8"/>
  <c r="EA614" i="8"/>
  <c r="EA615" i="8"/>
  <c r="EA616" i="8"/>
  <c r="EA617" i="8"/>
  <c r="EA618" i="8"/>
  <c r="EA619" i="8"/>
  <c r="EA620" i="8"/>
  <c r="EA621" i="8"/>
  <c r="EA622" i="8"/>
  <c r="EA623" i="8"/>
  <c r="EA624" i="8"/>
  <c r="EA625" i="8"/>
  <c r="EA626" i="8"/>
  <c r="EA627" i="8"/>
  <c r="EA628" i="8"/>
  <c r="EA629" i="8"/>
  <c r="EA630" i="8"/>
  <c r="EA631" i="8"/>
  <c r="EA632" i="8"/>
  <c r="EA633" i="8"/>
  <c r="EA634" i="8"/>
  <c r="EA635" i="8"/>
  <c r="EA636" i="8"/>
  <c r="EA637" i="8"/>
  <c r="EA638" i="8"/>
  <c r="EA639" i="8"/>
  <c r="EA640" i="8"/>
  <c r="EA641" i="8"/>
  <c r="EA642" i="8"/>
  <c r="EA643" i="8"/>
  <c r="EA644" i="8"/>
  <c r="EA645" i="8"/>
  <c r="EA646" i="8"/>
  <c r="EA647" i="8"/>
  <c r="EA648" i="8"/>
  <c r="EA649" i="8"/>
  <c r="EA650" i="8"/>
  <c r="EA651" i="8"/>
  <c r="EA652" i="8"/>
  <c r="EA653" i="8"/>
  <c r="EA654" i="8"/>
  <c r="EA655" i="8"/>
  <c r="EA656" i="8"/>
  <c r="EA657" i="8"/>
  <c r="EA658" i="8"/>
  <c r="EA659" i="8"/>
  <c r="EA660" i="8"/>
  <c r="EA661" i="8"/>
  <c r="EA662" i="8"/>
  <c r="EA663" i="8"/>
  <c r="EA664" i="8"/>
  <c r="EA665" i="8"/>
  <c r="EA666" i="8"/>
  <c r="EA667" i="8"/>
  <c r="EA668" i="8"/>
  <c r="EA669" i="8"/>
  <c r="EA670" i="8"/>
  <c r="EA671" i="8"/>
  <c r="EA672" i="8"/>
  <c r="EA673" i="8"/>
  <c r="EA674" i="8"/>
  <c r="EA675" i="8"/>
  <c r="EA676" i="8"/>
  <c r="EA677" i="8"/>
  <c r="EA678" i="8"/>
  <c r="EA679" i="8"/>
  <c r="EA680" i="8"/>
  <c r="EA681" i="8"/>
  <c r="EA682" i="8"/>
  <c r="EA683" i="8"/>
  <c r="EA684" i="8"/>
  <c r="EA685" i="8"/>
  <c r="EA686" i="8"/>
  <c r="EA687" i="8"/>
  <c r="EA688" i="8"/>
  <c r="EA689" i="8"/>
  <c r="EA690" i="8"/>
  <c r="EA691" i="8"/>
  <c r="EA692" i="8"/>
  <c r="EA693" i="8"/>
  <c r="EA694" i="8"/>
  <c r="EA695" i="8"/>
  <c r="EA696" i="8"/>
  <c r="EA697" i="8"/>
  <c r="EA698" i="8"/>
  <c r="EA699" i="8"/>
  <c r="EA700" i="8"/>
  <c r="EA701" i="8"/>
  <c r="EA702" i="8"/>
  <c r="EA703" i="8"/>
  <c r="EA704" i="8"/>
  <c r="EA705" i="8"/>
  <c r="EA706" i="8"/>
  <c r="EA707" i="8"/>
  <c r="EA708" i="8"/>
  <c r="EA709" i="8"/>
  <c r="EA710" i="8"/>
  <c r="EA711" i="8"/>
  <c r="EA712" i="8"/>
  <c r="EA713" i="8"/>
  <c r="EA714" i="8"/>
  <c r="EA715" i="8"/>
  <c r="EE721" i="8" l="1"/>
  <c r="EE722" i="8"/>
  <c r="EI126" i="5"/>
  <c r="EI127" i="5"/>
  <c r="EI128" i="5"/>
  <c r="EI129" i="5"/>
  <c r="EI130" i="5"/>
  <c r="EI131" i="5"/>
  <c r="EI132" i="5"/>
  <c r="EI133" i="5"/>
  <c r="EI134" i="5"/>
  <c r="EI135" i="5"/>
  <c r="EI136" i="5"/>
  <c r="EI137" i="5"/>
  <c r="EI138" i="5"/>
  <c r="EI139" i="5"/>
  <c r="EI140" i="5"/>
  <c r="EI141" i="5"/>
  <c r="EI142" i="5"/>
  <c r="EI143" i="5"/>
  <c r="EI144" i="5"/>
  <c r="EI145" i="5"/>
  <c r="EI146" i="5"/>
  <c r="EI147" i="5"/>
  <c r="EI148" i="5"/>
  <c r="EI149" i="5"/>
  <c r="EI150" i="5"/>
  <c r="EI151" i="5"/>
  <c r="EI152" i="5"/>
  <c r="EI153" i="5"/>
  <c r="EI154" i="5"/>
  <c r="EI155" i="5"/>
  <c r="EI156" i="5"/>
  <c r="EI157" i="5"/>
  <c r="EI158" i="5"/>
  <c r="EI159" i="5"/>
  <c r="EI160" i="5"/>
  <c r="EI161" i="5"/>
  <c r="EI162" i="5"/>
  <c r="EI163" i="5"/>
  <c r="EI164" i="5"/>
  <c r="EI165" i="5"/>
  <c r="EI166" i="5"/>
  <c r="EI167" i="5"/>
  <c r="EI168" i="5"/>
  <c r="EI169" i="5"/>
  <c r="EI170" i="5"/>
  <c r="EI171" i="5"/>
  <c r="EI172" i="5"/>
  <c r="EI173" i="5"/>
  <c r="EI174" i="5"/>
  <c r="EI175" i="5"/>
  <c r="EI176" i="5"/>
  <c r="EI177" i="5"/>
  <c r="EI178" i="5"/>
  <c r="EI179" i="5"/>
  <c r="EI180" i="5"/>
  <c r="EI181" i="5"/>
  <c r="EI182" i="5"/>
  <c r="EI183" i="5"/>
  <c r="EI184" i="5"/>
  <c r="EI185" i="5"/>
  <c r="EI186" i="5"/>
  <c r="EI187" i="5"/>
  <c r="EI188" i="5"/>
  <c r="EI189" i="5"/>
  <c r="EI190" i="5"/>
  <c r="EI191" i="5"/>
  <c r="EI192" i="5"/>
  <c r="EI193" i="5"/>
  <c r="EI194" i="5"/>
  <c r="EI195" i="5"/>
  <c r="EI196" i="5"/>
  <c r="EI197" i="5"/>
  <c r="EI198" i="5"/>
  <c r="EI199" i="5"/>
  <c r="EI200" i="5"/>
  <c r="EI201" i="5"/>
  <c r="EI202" i="5"/>
  <c r="EI203" i="5"/>
  <c r="EI204" i="5"/>
  <c r="EI205" i="5"/>
  <c r="EI206" i="5"/>
  <c r="EI207" i="5"/>
  <c r="EI208" i="5"/>
  <c r="EI209" i="5"/>
  <c r="EI210" i="5"/>
  <c r="EI211" i="5"/>
  <c r="EI212" i="5"/>
  <c r="EI213" i="5"/>
  <c r="EI214" i="5"/>
  <c r="EI215" i="5"/>
  <c r="EI216" i="5"/>
  <c r="EI217" i="5"/>
  <c r="EI218" i="5"/>
  <c r="EI219" i="5"/>
  <c r="EI220" i="5"/>
  <c r="EI221" i="5"/>
  <c r="EI222" i="5"/>
  <c r="EI223" i="5"/>
  <c r="EI224" i="5"/>
  <c r="EI225" i="5"/>
  <c r="EI226" i="5"/>
  <c r="EI227" i="5"/>
  <c r="EI228" i="5"/>
  <c r="EI229" i="5"/>
  <c r="EI230" i="5"/>
  <c r="EI231" i="5"/>
  <c r="EI232" i="5"/>
  <c r="EI233" i="5"/>
  <c r="EI234" i="5"/>
  <c r="EI235" i="5"/>
  <c r="EI236" i="5"/>
  <c r="EI237" i="5"/>
  <c r="EI238" i="5"/>
  <c r="EI239" i="5"/>
  <c r="EI247" i="5"/>
  <c r="EI248" i="5"/>
  <c r="EQ126" i="5"/>
  <c r="ER126" i="5"/>
  <c r="EQ127" i="5"/>
  <c r="ER127" i="5"/>
  <c r="EQ128" i="5"/>
  <c r="ER128" i="5"/>
  <c r="EQ129" i="5"/>
  <c r="ER129" i="5"/>
  <c r="EQ130" i="5"/>
  <c r="ER130" i="5"/>
  <c r="EQ131" i="5"/>
  <c r="ER131" i="5"/>
  <c r="EQ132" i="5"/>
  <c r="ER132" i="5"/>
  <c r="EQ133" i="5"/>
  <c r="ER133" i="5"/>
  <c r="EQ134" i="5"/>
  <c r="ER134" i="5"/>
  <c r="EQ135" i="5"/>
  <c r="ER135" i="5"/>
  <c r="EQ136" i="5"/>
  <c r="ER136" i="5"/>
  <c r="EQ137" i="5"/>
  <c r="ER137" i="5"/>
  <c r="EQ138" i="5"/>
  <c r="ER138" i="5"/>
  <c r="EQ139" i="5"/>
  <c r="ER139" i="5"/>
  <c r="EQ140" i="5"/>
  <c r="ER140" i="5"/>
  <c r="EQ141" i="5"/>
  <c r="ER141" i="5"/>
  <c r="EQ142" i="5"/>
  <c r="ER142" i="5"/>
  <c r="EQ143" i="5"/>
  <c r="ER143" i="5"/>
  <c r="EQ144" i="5"/>
  <c r="ER144" i="5"/>
  <c r="EQ145" i="5"/>
  <c r="ER145" i="5"/>
  <c r="EQ146" i="5"/>
  <c r="ER146" i="5"/>
  <c r="EQ147" i="5"/>
  <c r="ER147" i="5"/>
  <c r="EQ148" i="5"/>
  <c r="ER148" i="5"/>
  <c r="EQ149" i="5"/>
  <c r="ER149" i="5"/>
  <c r="EQ150" i="5"/>
  <c r="ER150" i="5"/>
  <c r="EQ151" i="5"/>
  <c r="ER151" i="5"/>
  <c r="EQ152" i="5"/>
  <c r="ER152" i="5"/>
  <c r="EQ153" i="5"/>
  <c r="ER153" i="5"/>
  <c r="EQ154" i="5"/>
  <c r="ER154" i="5"/>
  <c r="EQ155" i="5"/>
  <c r="ER155" i="5"/>
  <c r="EQ156" i="5"/>
  <c r="ER156" i="5"/>
  <c r="EQ157" i="5"/>
  <c r="ER157" i="5"/>
  <c r="EQ158" i="5"/>
  <c r="ER158" i="5"/>
  <c r="EQ159" i="5"/>
  <c r="ER159" i="5"/>
  <c r="EQ160" i="5"/>
  <c r="ER160" i="5"/>
  <c r="EQ161" i="5"/>
  <c r="ER161" i="5"/>
  <c r="EQ162" i="5"/>
  <c r="ER162" i="5"/>
  <c r="EQ163" i="5"/>
  <c r="ER163" i="5"/>
  <c r="EQ164" i="5"/>
  <c r="ER164" i="5"/>
  <c r="EQ165" i="5"/>
  <c r="ER165" i="5"/>
  <c r="EQ166" i="5"/>
  <c r="ER166" i="5"/>
  <c r="EQ167" i="5"/>
  <c r="ER167" i="5"/>
  <c r="EQ168" i="5"/>
  <c r="ER168" i="5"/>
  <c r="EQ169" i="5"/>
  <c r="ER169" i="5"/>
  <c r="EQ170" i="5"/>
  <c r="ER170" i="5"/>
  <c r="EQ171" i="5"/>
  <c r="ER171" i="5"/>
  <c r="EQ172" i="5"/>
  <c r="ER172" i="5"/>
  <c r="EQ173" i="5"/>
  <c r="ER173" i="5"/>
  <c r="EQ174" i="5"/>
  <c r="ER174" i="5"/>
  <c r="EQ175" i="5"/>
  <c r="ER175" i="5"/>
  <c r="EQ176" i="5"/>
  <c r="ER176" i="5"/>
  <c r="EQ177" i="5"/>
  <c r="ER177" i="5"/>
  <c r="EQ178" i="5"/>
  <c r="ER178" i="5"/>
  <c r="EQ179" i="5"/>
  <c r="ER179" i="5"/>
  <c r="EQ180" i="5"/>
  <c r="ER180" i="5"/>
  <c r="EQ181" i="5"/>
  <c r="ER181" i="5"/>
  <c r="EQ182" i="5"/>
  <c r="ER182" i="5"/>
  <c r="EQ183" i="5"/>
  <c r="ER183" i="5"/>
  <c r="EQ184" i="5"/>
  <c r="ER184" i="5"/>
  <c r="EQ185" i="5"/>
  <c r="ER185" i="5"/>
  <c r="EQ186" i="5"/>
  <c r="ER186" i="5"/>
  <c r="EQ187" i="5"/>
  <c r="ER187" i="5"/>
  <c r="EQ188" i="5"/>
  <c r="ER188" i="5"/>
  <c r="EQ189" i="5"/>
  <c r="ER189" i="5"/>
  <c r="EQ190" i="5"/>
  <c r="ER190" i="5"/>
  <c r="EQ191" i="5"/>
  <c r="ER191" i="5"/>
  <c r="EQ192" i="5"/>
  <c r="ER192" i="5"/>
  <c r="EQ193" i="5"/>
  <c r="ER193" i="5"/>
  <c r="EQ194" i="5"/>
  <c r="ER194" i="5"/>
  <c r="EQ195" i="5"/>
  <c r="ER195" i="5"/>
  <c r="EQ196" i="5"/>
  <c r="ER196" i="5"/>
  <c r="EQ197" i="5"/>
  <c r="ER197" i="5"/>
  <c r="EQ198" i="5"/>
  <c r="ER198" i="5"/>
  <c r="EQ199" i="5"/>
  <c r="ER199" i="5"/>
  <c r="EQ200" i="5"/>
  <c r="ER200" i="5"/>
  <c r="EQ201" i="5"/>
  <c r="ER201" i="5"/>
  <c r="EQ202" i="5"/>
  <c r="ER202" i="5"/>
  <c r="EQ203" i="5"/>
  <c r="ER203" i="5"/>
  <c r="EQ204" i="5"/>
  <c r="ER204" i="5"/>
  <c r="EQ205" i="5"/>
  <c r="ER205" i="5"/>
  <c r="EQ206" i="5"/>
  <c r="ER206" i="5"/>
  <c r="EQ207" i="5"/>
  <c r="ER207" i="5"/>
  <c r="EQ208" i="5"/>
  <c r="ER208" i="5"/>
  <c r="EQ209" i="5"/>
  <c r="ER209" i="5"/>
  <c r="EQ210" i="5"/>
  <c r="ER210" i="5"/>
  <c r="EQ211" i="5"/>
  <c r="ER211" i="5"/>
  <c r="EQ212" i="5"/>
  <c r="ER212" i="5"/>
  <c r="EQ213" i="5"/>
  <c r="ER213" i="5"/>
  <c r="EQ214" i="5"/>
  <c r="ER214" i="5"/>
  <c r="EQ215" i="5"/>
  <c r="ER215" i="5"/>
  <c r="EQ216" i="5"/>
  <c r="ER216" i="5"/>
  <c r="EQ217" i="5"/>
  <c r="ER217" i="5"/>
  <c r="EQ218" i="5"/>
  <c r="ER218" i="5"/>
  <c r="EQ219" i="5"/>
  <c r="ER219" i="5"/>
  <c r="EQ220" i="5"/>
  <c r="ER220" i="5"/>
  <c r="EQ221" i="5"/>
  <c r="ER221" i="5"/>
  <c r="EQ222" i="5"/>
  <c r="ER222" i="5"/>
  <c r="EQ223" i="5"/>
  <c r="ER223" i="5"/>
  <c r="EQ224" i="5"/>
  <c r="ER224" i="5"/>
  <c r="EQ225" i="5"/>
  <c r="ER225" i="5"/>
  <c r="EQ226" i="5"/>
  <c r="ER226" i="5"/>
  <c r="EQ227" i="5"/>
  <c r="ER227" i="5"/>
  <c r="EQ228" i="5"/>
  <c r="ER228" i="5"/>
  <c r="EQ229" i="5"/>
  <c r="ER229" i="5"/>
  <c r="EQ230" i="5"/>
  <c r="ER230" i="5"/>
  <c r="EQ231" i="5"/>
  <c r="ER231" i="5"/>
  <c r="EQ232" i="5"/>
  <c r="ER232" i="5"/>
  <c r="EQ233" i="5"/>
  <c r="ER233" i="5"/>
  <c r="EQ234" i="5"/>
  <c r="ER234" i="5"/>
  <c r="EQ235" i="5"/>
  <c r="ER235" i="5"/>
  <c r="EQ236" i="5"/>
  <c r="ER236" i="5"/>
  <c r="EQ237" i="5"/>
  <c r="ER237" i="5"/>
  <c r="EQ238" i="5"/>
  <c r="ER238" i="5"/>
  <c r="EQ239" i="5"/>
  <c r="ER239" i="5"/>
  <c r="EQ245" i="5"/>
  <c r="ER245" i="5"/>
  <c r="EQ246" i="5"/>
  <c r="ER246" i="5"/>
  <c r="EQ247" i="5"/>
  <c r="ER247" i="5"/>
  <c r="EQ248" i="5"/>
  <c r="ER248" i="5"/>
  <c r="EQ249" i="5"/>
  <c r="ER249" i="5"/>
  <c r="DC238" i="5" l="1"/>
  <c r="DC239" i="5"/>
  <c r="DW710" i="8"/>
  <c r="DW711" i="8"/>
  <c r="DW712" i="8"/>
  <c r="S26" i="8"/>
  <c r="S27" i="8"/>
  <c r="S28" i="8"/>
  <c r="S29" i="8"/>
  <c r="S30" i="8"/>
  <c r="S31" i="8"/>
  <c r="S32" i="8"/>
  <c r="S33" i="8"/>
  <c r="S34" i="8"/>
  <c r="S35" i="8"/>
  <c r="S36" i="8"/>
  <c r="S37" i="8"/>
  <c r="S38" i="8"/>
  <c r="S39" i="8"/>
  <c r="S40" i="8"/>
  <c r="S41" i="8"/>
  <c r="S42" i="8"/>
  <c r="S43" i="8"/>
  <c r="S44" i="8"/>
  <c r="S45" i="8"/>
  <c r="S46" i="8"/>
  <c r="S47" i="8"/>
  <c r="S48" i="8"/>
  <c r="S49" i="8"/>
  <c r="S50" i="8"/>
  <c r="S51" i="8"/>
  <c r="S52" i="8"/>
  <c r="S53" i="8"/>
  <c r="S54" i="8"/>
  <c r="S55" i="8"/>
  <c r="S56" i="8"/>
  <c r="S57" i="8"/>
  <c r="S58" i="8"/>
  <c r="S59" i="8"/>
  <c r="S60" i="8"/>
  <c r="S61" i="8"/>
  <c r="S62" i="8"/>
  <c r="S63" i="8"/>
  <c r="S64" i="8"/>
  <c r="S65" i="8"/>
  <c r="S66" i="8"/>
  <c r="S67" i="8"/>
  <c r="S68" i="8"/>
  <c r="S69" i="8"/>
  <c r="S70" i="8"/>
  <c r="S71" i="8"/>
  <c r="S72" i="8"/>
  <c r="S73" i="8"/>
  <c r="S74" i="8"/>
  <c r="S75" i="8"/>
  <c r="S76" i="8"/>
  <c r="S77" i="8"/>
  <c r="S78" i="8"/>
  <c r="S79" i="8"/>
  <c r="S80" i="8"/>
  <c r="S81" i="8"/>
  <c r="S82" i="8"/>
  <c r="S83" i="8"/>
  <c r="S84" i="8"/>
  <c r="S85" i="8"/>
  <c r="S86" i="8"/>
  <c r="S87" i="8"/>
  <c r="S88" i="8"/>
  <c r="S89" i="8"/>
  <c r="S90" i="8"/>
  <c r="S91" i="8"/>
  <c r="S92" i="8"/>
  <c r="S93" i="8"/>
  <c r="S94" i="8"/>
  <c r="S95" i="8"/>
  <c r="S96" i="8"/>
  <c r="S97" i="8"/>
  <c r="S98" i="8"/>
  <c r="S99" i="8"/>
  <c r="S100" i="8"/>
  <c r="S101" i="8"/>
  <c r="S102" i="8"/>
  <c r="S103" i="8"/>
  <c r="S104" i="8"/>
  <c r="S105" i="8"/>
  <c r="S106" i="8"/>
  <c r="S107" i="8"/>
  <c r="S108" i="8"/>
  <c r="S109" i="8"/>
  <c r="S110" i="8"/>
  <c r="S111" i="8"/>
  <c r="S112" i="8"/>
  <c r="S113" i="8"/>
  <c r="S114" i="8"/>
  <c r="S115" i="8"/>
  <c r="S116" i="8"/>
  <c r="S117" i="8"/>
  <c r="S118" i="8"/>
  <c r="S119" i="8"/>
  <c r="S120" i="8"/>
  <c r="S121" i="8"/>
  <c r="S122" i="8"/>
  <c r="S123" i="8"/>
  <c r="S124" i="8"/>
  <c r="S125" i="8"/>
  <c r="S126" i="8"/>
  <c r="S127" i="8"/>
  <c r="S128" i="8"/>
  <c r="S129" i="8"/>
  <c r="S130" i="8"/>
  <c r="S131" i="8"/>
  <c r="S132" i="8"/>
  <c r="S133" i="8"/>
  <c r="S134" i="8"/>
  <c r="S135" i="8"/>
  <c r="S136" i="8"/>
  <c r="S137" i="8"/>
  <c r="S138" i="8"/>
  <c r="S139" i="8"/>
  <c r="S140" i="8"/>
  <c r="S141" i="8"/>
  <c r="S142" i="8"/>
  <c r="S143" i="8"/>
  <c r="S144" i="8"/>
  <c r="S145" i="8"/>
  <c r="S146" i="8"/>
  <c r="S147" i="8"/>
  <c r="S148" i="8"/>
  <c r="S149" i="8"/>
  <c r="S150" i="8"/>
  <c r="S151" i="8"/>
  <c r="S152" i="8"/>
  <c r="S153" i="8"/>
  <c r="S154" i="8"/>
  <c r="S155" i="8"/>
  <c r="S156" i="8"/>
  <c r="S157" i="8"/>
  <c r="S158" i="8"/>
  <c r="S159" i="8"/>
  <c r="S160" i="8"/>
  <c r="S161" i="8"/>
  <c r="S162" i="8"/>
  <c r="S163" i="8"/>
  <c r="S164" i="8"/>
  <c r="S165" i="8"/>
  <c r="S166" i="8"/>
  <c r="S167" i="8"/>
  <c r="S168" i="8"/>
  <c r="S169" i="8"/>
  <c r="S170" i="8"/>
  <c r="S171" i="8"/>
  <c r="S172" i="8"/>
  <c r="S173" i="8"/>
  <c r="S174" i="8"/>
  <c r="S175" i="8"/>
  <c r="S176" i="8"/>
  <c r="S177" i="8"/>
  <c r="S178" i="8"/>
  <c r="S179" i="8"/>
  <c r="S180" i="8"/>
  <c r="S181" i="8"/>
  <c r="S182" i="8"/>
  <c r="S183" i="8"/>
  <c r="S184" i="8"/>
  <c r="S185" i="8"/>
  <c r="S186" i="8"/>
  <c r="S187" i="8"/>
  <c r="S188" i="8"/>
  <c r="S189" i="8"/>
  <c r="S190" i="8"/>
  <c r="S191" i="8"/>
  <c r="S192" i="8"/>
  <c r="S193" i="8"/>
  <c r="S194" i="8"/>
  <c r="S195" i="8"/>
  <c r="S196" i="8"/>
  <c r="S197" i="8"/>
  <c r="S198" i="8"/>
  <c r="S199" i="8"/>
  <c r="S200" i="8"/>
  <c r="S201" i="8"/>
  <c r="S202" i="8"/>
  <c r="S203" i="8"/>
  <c r="S204" i="8"/>
  <c r="S205" i="8"/>
  <c r="S206" i="8"/>
  <c r="S207" i="8"/>
  <c r="S208" i="8"/>
  <c r="S209" i="8"/>
  <c r="S210" i="8"/>
  <c r="S211" i="8"/>
  <c r="S212" i="8"/>
  <c r="S213" i="8"/>
  <c r="S214" i="8"/>
  <c r="S215" i="8"/>
  <c r="S216" i="8"/>
  <c r="S217" i="8"/>
  <c r="S218" i="8"/>
  <c r="S219" i="8"/>
  <c r="S220" i="8"/>
  <c r="S221" i="8"/>
  <c r="S222" i="8"/>
  <c r="S223" i="8"/>
  <c r="S224" i="8"/>
  <c r="S225" i="8"/>
  <c r="S226" i="8"/>
  <c r="S227" i="8"/>
  <c r="S228" i="8"/>
  <c r="S229" i="8"/>
  <c r="S230" i="8"/>
  <c r="S231" i="8"/>
  <c r="S232" i="8"/>
  <c r="S233" i="8"/>
  <c r="S234" i="8"/>
  <c r="S235" i="8"/>
  <c r="S236" i="8"/>
  <c r="S237" i="8"/>
  <c r="S238" i="8"/>
  <c r="S239" i="8"/>
  <c r="S240" i="8"/>
  <c r="S241" i="8"/>
  <c r="S242" i="8"/>
  <c r="S243" i="8"/>
  <c r="S244" i="8"/>
  <c r="S245" i="8"/>
  <c r="S246" i="8"/>
  <c r="S247" i="8"/>
  <c r="S248" i="8"/>
  <c r="S249" i="8"/>
  <c r="S250" i="8"/>
  <c r="S251" i="8"/>
  <c r="S252" i="8"/>
  <c r="S253" i="8"/>
  <c r="S254" i="8"/>
  <c r="S255" i="8"/>
  <c r="S256" i="8"/>
  <c r="S257" i="8"/>
  <c r="S258" i="8"/>
  <c r="S259" i="8"/>
  <c r="S260" i="8"/>
  <c r="S261" i="8"/>
  <c r="S262" i="8"/>
  <c r="S263" i="8"/>
  <c r="S264" i="8"/>
  <c r="S265" i="8"/>
  <c r="S266" i="8"/>
  <c r="S267" i="8"/>
  <c r="S268" i="8"/>
  <c r="S269" i="8"/>
  <c r="S270" i="8"/>
  <c r="S271" i="8"/>
  <c r="S272" i="8"/>
  <c r="S273" i="8"/>
  <c r="S274" i="8"/>
  <c r="S275" i="8"/>
  <c r="S276" i="8"/>
  <c r="S277" i="8"/>
  <c r="S278" i="8"/>
  <c r="S279" i="8"/>
  <c r="S280" i="8"/>
  <c r="S281" i="8"/>
  <c r="S282" i="8"/>
  <c r="S283" i="8"/>
  <c r="S284" i="8"/>
  <c r="S285" i="8"/>
  <c r="S286" i="8"/>
  <c r="S287" i="8"/>
  <c r="S288" i="8"/>
  <c r="S289" i="8"/>
  <c r="S290" i="8"/>
  <c r="S291" i="8"/>
  <c r="S292" i="8"/>
  <c r="S293" i="8"/>
  <c r="S294" i="8"/>
  <c r="S295" i="8"/>
  <c r="S296" i="8"/>
  <c r="S297" i="8"/>
  <c r="S298" i="8"/>
  <c r="S299" i="8"/>
  <c r="S300" i="8"/>
  <c r="S301" i="8"/>
  <c r="S302" i="8"/>
  <c r="S303" i="8"/>
  <c r="S304" i="8"/>
  <c r="S305" i="8"/>
  <c r="S306" i="8"/>
  <c r="S307" i="8"/>
  <c r="S308" i="8"/>
  <c r="S309" i="8"/>
  <c r="S310" i="8"/>
  <c r="S311" i="8"/>
  <c r="S312" i="8"/>
  <c r="S313" i="8"/>
  <c r="S314" i="8"/>
  <c r="S315" i="8"/>
  <c r="S316" i="8"/>
  <c r="S317" i="8"/>
  <c r="S318" i="8"/>
  <c r="S319" i="8"/>
  <c r="S320" i="8"/>
  <c r="S321" i="8"/>
  <c r="S322" i="8"/>
  <c r="S323" i="8"/>
  <c r="S324" i="8"/>
  <c r="S325" i="8"/>
  <c r="S326" i="8"/>
  <c r="S327" i="8"/>
  <c r="S328" i="8"/>
  <c r="S329" i="8"/>
  <c r="S330" i="8"/>
  <c r="S331" i="8"/>
  <c r="S332" i="8"/>
  <c r="S333" i="8"/>
  <c r="S334" i="8"/>
  <c r="S335" i="8"/>
  <c r="S336" i="8"/>
  <c r="S337" i="8"/>
  <c r="S338" i="8"/>
  <c r="S339" i="8"/>
  <c r="S340" i="8"/>
  <c r="S341" i="8"/>
  <c r="S342" i="8"/>
  <c r="S343" i="8"/>
  <c r="S344" i="8"/>
  <c r="S345" i="8"/>
  <c r="S346" i="8"/>
  <c r="S347" i="8"/>
  <c r="S348" i="8"/>
  <c r="S349" i="8"/>
  <c r="S350" i="8"/>
  <c r="S351" i="8"/>
  <c r="S352" i="8"/>
  <c r="S353" i="8"/>
  <c r="S354" i="8"/>
  <c r="S355" i="8"/>
  <c r="S356" i="8"/>
  <c r="S357" i="8"/>
  <c r="S358" i="8"/>
  <c r="S359" i="8"/>
  <c r="S360" i="8"/>
  <c r="S361" i="8"/>
  <c r="S362" i="8"/>
  <c r="S363" i="8"/>
  <c r="S364" i="8"/>
  <c r="S365" i="8"/>
  <c r="S366" i="8"/>
  <c r="S367" i="8"/>
  <c r="S368" i="8"/>
  <c r="S369" i="8"/>
  <c r="S370" i="8"/>
  <c r="S371" i="8"/>
  <c r="S372" i="8"/>
  <c r="S373" i="8"/>
  <c r="S374" i="8"/>
  <c r="S375" i="8"/>
  <c r="S376" i="8"/>
  <c r="S377" i="8"/>
  <c r="S378" i="8"/>
  <c r="S379" i="8"/>
  <c r="S380" i="8"/>
  <c r="S381" i="8"/>
  <c r="S382" i="8"/>
  <c r="S383" i="8"/>
  <c r="S384" i="8"/>
  <c r="S385" i="8"/>
  <c r="S386" i="8"/>
  <c r="S387" i="8"/>
  <c r="S388" i="8"/>
  <c r="S389" i="8"/>
  <c r="S390" i="8"/>
  <c r="S391" i="8"/>
  <c r="S392" i="8"/>
  <c r="S393" i="8"/>
  <c r="S394" i="8"/>
  <c r="S395" i="8"/>
  <c r="S396" i="8"/>
  <c r="S397" i="8"/>
  <c r="S398" i="8"/>
  <c r="S399" i="8"/>
  <c r="S400" i="8"/>
  <c r="S401" i="8"/>
  <c r="S402" i="8"/>
  <c r="S403" i="8"/>
  <c r="S404" i="8"/>
  <c r="S405" i="8"/>
  <c r="S406" i="8"/>
  <c r="S407" i="8"/>
  <c r="S408" i="8"/>
  <c r="S409" i="8"/>
  <c r="S410" i="8"/>
  <c r="S411" i="8"/>
  <c r="S412" i="8"/>
  <c r="S413" i="8"/>
  <c r="S414" i="8"/>
  <c r="S415" i="8"/>
  <c r="S416" i="8"/>
  <c r="S417" i="8"/>
  <c r="S418" i="8"/>
  <c r="S419" i="8"/>
  <c r="S420" i="8"/>
  <c r="S421" i="8"/>
  <c r="S422" i="8"/>
  <c r="S423" i="8"/>
  <c r="S424" i="8"/>
  <c r="S425" i="8"/>
  <c r="S426" i="8"/>
  <c r="S427" i="8"/>
  <c r="S428" i="8"/>
  <c r="S429" i="8"/>
  <c r="S430" i="8"/>
  <c r="S431" i="8"/>
  <c r="S432" i="8"/>
  <c r="S433" i="8"/>
  <c r="S434" i="8"/>
  <c r="S435" i="8"/>
  <c r="S436" i="8"/>
  <c r="S437" i="8"/>
  <c r="S438" i="8"/>
  <c r="S439" i="8"/>
  <c r="S440" i="8"/>
  <c r="S441" i="8"/>
  <c r="S442" i="8"/>
  <c r="S443" i="8"/>
  <c r="S444" i="8"/>
  <c r="S445" i="8"/>
  <c r="S446" i="8"/>
  <c r="S447" i="8"/>
  <c r="S448" i="8"/>
  <c r="S449" i="8"/>
  <c r="S450" i="8"/>
  <c r="S451" i="8"/>
  <c r="S452" i="8"/>
  <c r="S453" i="8"/>
  <c r="S454" i="8"/>
  <c r="S455" i="8"/>
  <c r="S456" i="8"/>
  <c r="S457" i="8"/>
  <c r="S458" i="8"/>
  <c r="S459" i="8"/>
  <c r="S460" i="8"/>
  <c r="S461" i="8"/>
  <c r="S462" i="8"/>
  <c r="S463" i="8"/>
  <c r="S464" i="8"/>
  <c r="S465" i="8"/>
  <c r="S466" i="8"/>
  <c r="S467" i="8"/>
  <c r="S468" i="8"/>
  <c r="S469" i="8"/>
  <c r="S470" i="8"/>
  <c r="S471" i="8"/>
  <c r="S472" i="8"/>
  <c r="S473" i="8"/>
  <c r="S474" i="8"/>
  <c r="S475" i="8"/>
  <c r="S476" i="8"/>
  <c r="S477" i="8"/>
  <c r="S478" i="8"/>
  <c r="S479" i="8"/>
  <c r="S480" i="8"/>
  <c r="S481" i="8"/>
  <c r="S482" i="8"/>
  <c r="S483" i="8"/>
  <c r="S484" i="8"/>
  <c r="S485" i="8"/>
  <c r="S486" i="8"/>
  <c r="S487" i="8"/>
  <c r="S488" i="8"/>
  <c r="S489" i="8"/>
  <c r="S490" i="8"/>
  <c r="S491" i="8"/>
  <c r="S492" i="8"/>
  <c r="S493" i="8"/>
  <c r="S494" i="8"/>
  <c r="S495" i="8"/>
  <c r="S496" i="8"/>
  <c r="S497" i="8"/>
  <c r="S498" i="8"/>
  <c r="S499" i="8"/>
  <c r="S500" i="8"/>
  <c r="S501" i="8"/>
  <c r="S502" i="8"/>
  <c r="S503" i="8"/>
  <c r="S504" i="8"/>
  <c r="S505" i="8"/>
  <c r="S506" i="8"/>
  <c r="S507" i="8"/>
  <c r="S508" i="8"/>
  <c r="S509" i="8"/>
  <c r="S510" i="8"/>
  <c r="S511" i="8"/>
  <c r="S512" i="8"/>
  <c r="S513" i="8"/>
  <c r="S514" i="8"/>
  <c r="S515" i="8"/>
  <c r="S516" i="8"/>
  <c r="S517" i="8"/>
  <c r="S518" i="8"/>
  <c r="S519" i="8"/>
  <c r="S520" i="8"/>
  <c r="S521" i="8"/>
  <c r="S522" i="8"/>
  <c r="S523" i="8"/>
  <c r="S524" i="8"/>
  <c r="S525" i="8"/>
  <c r="S526" i="8"/>
  <c r="S527" i="8"/>
  <c r="S528" i="8"/>
  <c r="S529" i="8"/>
  <c r="S530" i="8"/>
  <c r="S531" i="8"/>
  <c r="S532" i="8"/>
  <c r="S533" i="8"/>
  <c r="S534" i="8"/>
  <c r="S535" i="8"/>
  <c r="S536" i="8"/>
  <c r="S537" i="8"/>
  <c r="S538" i="8"/>
  <c r="S539" i="8"/>
  <c r="S540" i="8"/>
  <c r="S541" i="8"/>
  <c r="S542" i="8"/>
  <c r="S543" i="8"/>
  <c r="S544" i="8"/>
  <c r="S545" i="8"/>
  <c r="S546" i="8"/>
  <c r="S547" i="8"/>
  <c r="S548" i="8"/>
  <c r="S549" i="8"/>
  <c r="S550" i="8"/>
  <c r="S551" i="8"/>
  <c r="S552" i="8"/>
  <c r="S553" i="8"/>
  <c r="S554" i="8"/>
  <c r="S555" i="8"/>
  <c r="S556" i="8"/>
  <c r="S557" i="8"/>
  <c r="S558" i="8"/>
  <c r="S559" i="8"/>
  <c r="S560" i="8"/>
  <c r="S561" i="8"/>
  <c r="S562" i="8"/>
  <c r="S563" i="8"/>
  <c r="S564" i="8"/>
  <c r="S565" i="8"/>
  <c r="S566" i="8"/>
  <c r="S567" i="8"/>
  <c r="S568" i="8"/>
  <c r="S569" i="8"/>
  <c r="S570" i="8"/>
  <c r="S571" i="8"/>
  <c r="S572" i="8"/>
  <c r="S573" i="8"/>
  <c r="S574" i="8"/>
  <c r="S575" i="8"/>
  <c r="S576" i="8"/>
  <c r="S577" i="8"/>
  <c r="S578" i="8"/>
  <c r="S579" i="8"/>
  <c r="S580" i="8"/>
  <c r="S581" i="8"/>
  <c r="S582" i="8"/>
  <c r="S583" i="8"/>
  <c r="S584" i="8"/>
  <c r="S585" i="8"/>
  <c r="S586" i="8"/>
  <c r="S587" i="8"/>
  <c r="S588" i="8"/>
  <c r="S589" i="8"/>
  <c r="S590" i="8"/>
  <c r="S591" i="8"/>
  <c r="S592" i="8"/>
  <c r="S593" i="8"/>
  <c r="S594" i="8"/>
  <c r="S595" i="8"/>
  <c r="S596" i="8"/>
  <c r="S597" i="8"/>
  <c r="S598" i="8"/>
  <c r="S599" i="8"/>
  <c r="S600" i="8"/>
  <c r="S601" i="8"/>
  <c r="S602" i="8"/>
  <c r="S603" i="8"/>
  <c r="S604" i="8"/>
  <c r="S605" i="8"/>
  <c r="S606" i="8"/>
  <c r="S607" i="8"/>
  <c r="S608" i="8"/>
  <c r="S609" i="8"/>
  <c r="S610" i="8"/>
  <c r="S611" i="8"/>
  <c r="S612" i="8"/>
  <c r="S613" i="8"/>
  <c r="S614" i="8"/>
  <c r="S615" i="8"/>
  <c r="S616" i="8"/>
  <c r="S617" i="8"/>
  <c r="S618" i="8"/>
  <c r="S619" i="8"/>
  <c r="S620" i="8"/>
  <c r="S621" i="8"/>
  <c r="S622" i="8"/>
  <c r="S623" i="8"/>
  <c r="S624" i="8"/>
  <c r="S625" i="8"/>
  <c r="S626" i="8"/>
  <c r="S627" i="8"/>
  <c r="S628" i="8"/>
  <c r="S629" i="8"/>
  <c r="S630" i="8"/>
  <c r="S631" i="8"/>
  <c r="S632" i="8"/>
  <c r="S633" i="8"/>
  <c r="S634" i="8"/>
  <c r="S635" i="8"/>
  <c r="S636" i="8"/>
  <c r="S637" i="8"/>
  <c r="S638" i="8"/>
  <c r="S639" i="8"/>
  <c r="S640" i="8"/>
  <c r="S641" i="8"/>
  <c r="S642" i="8"/>
  <c r="S643" i="8"/>
  <c r="S644" i="8"/>
  <c r="S645" i="8"/>
  <c r="S646" i="8"/>
  <c r="S647" i="8"/>
  <c r="S648" i="8"/>
  <c r="S649" i="8"/>
  <c r="S650" i="8"/>
  <c r="S651" i="8"/>
  <c r="S652" i="8"/>
  <c r="S653" i="8"/>
  <c r="S654" i="8"/>
  <c r="S655" i="8"/>
  <c r="S656" i="8"/>
  <c r="S657" i="8"/>
  <c r="S658" i="8"/>
  <c r="S659" i="8"/>
  <c r="S660" i="8"/>
  <c r="S661" i="8"/>
  <c r="S662" i="8"/>
  <c r="S663" i="8"/>
  <c r="S664" i="8"/>
  <c r="S665" i="8"/>
  <c r="S666" i="8"/>
  <c r="S667" i="8"/>
  <c r="S668" i="8"/>
  <c r="S669" i="8"/>
  <c r="S670" i="8"/>
  <c r="S671" i="8"/>
  <c r="S672" i="8"/>
  <c r="S673" i="8"/>
  <c r="S674" i="8"/>
  <c r="S675" i="8"/>
  <c r="S676" i="8"/>
  <c r="S677" i="8"/>
  <c r="S678" i="8"/>
  <c r="S679" i="8"/>
  <c r="S680" i="8"/>
  <c r="S681" i="8"/>
  <c r="S682" i="8"/>
  <c r="S683" i="8"/>
  <c r="S684" i="8"/>
  <c r="S685" i="8"/>
  <c r="S686" i="8"/>
  <c r="S687" i="8"/>
  <c r="S688" i="8"/>
  <c r="S689" i="8"/>
  <c r="S690" i="8"/>
  <c r="S691" i="8"/>
  <c r="S692" i="8"/>
  <c r="S693" i="8"/>
  <c r="S694" i="8"/>
  <c r="S695" i="8"/>
  <c r="S696" i="8"/>
  <c r="S697" i="8"/>
  <c r="S698" i="8"/>
  <c r="S699" i="8"/>
  <c r="S700" i="8"/>
  <c r="S701" i="8"/>
  <c r="S702" i="8"/>
  <c r="S703" i="8"/>
  <c r="S704" i="8"/>
  <c r="S705" i="8"/>
  <c r="S706" i="8"/>
  <c r="S707" i="8"/>
  <c r="S708" i="8"/>
  <c r="S709" i="8"/>
  <c r="S710" i="8"/>
  <c r="S711" i="8"/>
  <c r="S712" i="8"/>
  <c r="S713" i="8"/>
  <c r="S714" i="8"/>
  <c r="S715" i="8"/>
  <c r="EJ42" i="5"/>
  <c r="EJ43" i="5"/>
  <c r="EJ44" i="5"/>
  <c r="EJ45" i="5"/>
  <c r="EJ46" i="5"/>
  <c r="EJ47" i="5"/>
  <c r="EJ48" i="5"/>
  <c r="EJ49" i="5"/>
  <c r="EJ50" i="5"/>
  <c r="EJ51" i="5"/>
  <c r="EJ52" i="5"/>
  <c r="EJ53" i="5"/>
  <c r="EJ54" i="5"/>
  <c r="EJ55" i="5"/>
  <c r="EJ56" i="5"/>
  <c r="EJ57" i="5"/>
  <c r="EJ58" i="5"/>
  <c r="EJ59" i="5"/>
  <c r="EJ60" i="5"/>
  <c r="EJ61" i="5"/>
  <c r="EJ62" i="5"/>
  <c r="EJ63" i="5"/>
  <c r="EJ64" i="5"/>
  <c r="EJ65" i="5"/>
  <c r="EJ66" i="5"/>
  <c r="EJ67" i="5"/>
  <c r="EJ68" i="5"/>
  <c r="EJ69" i="5"/>
  <c r="EJ70" i="5"/>
  <c r="EJ71" i="5"/>
  <c r="EJ72" i="5"/>
  <c r="EJ73" i="5"/>
  <c r="EJ74" i="5"/>
  <c r="EJ75" i="5"/>
  <c r="EJ76" i="5"/>
  <c r="EJ77" i="5"/>
  <c r="EJ78" i="5"/>
  <c r="EJ79" i="5"/>
  <c r="EJ80" i="5"/>
  <c r="EJ81" i="5"/>
  <c r="EJ82" i="5"/>
  <c r="EJ83" i="5"/>
  <c r="EJ84" i="5"/>
  <c r="EJ85" i="5"/>
  <c r="EJ86" i="5"/>
  <c r="EJ87" i="5"/>
  <c r="EJ88" i="5"/>
  <c r="EJ89" i="5"/>
  <c r="EJ90" i="5"/>
  <c r="EJ91" i="5"/>
  <c r="EJ92" i="5"/>
  <c r="EJ93" i="5"/>
  <c r="EJ94" i="5"/>
  <c r="EJ95" i="5"/>
  <c r="EJ96" i="5"/>
  <c r="EJ97" i="5"/>
  <c r="EJ98" i="5"/>
  <c r="EJ99" i="5"/>
  <c r="EJ100" i="5"/>
  <c r="EJ101" i="5"/>
  <c r="EJ102" i="5"/>
  <c r="EJ103" i="5"/>
  <c r="EJ104" i="5"/>
  <c r="EJ105" i="5"/>
  <c r="EJ106" i="5"/>
  <c r="EJ107" i="5"/>
  <c r="EJ108" i="5"/>
  <c r="EJ109" i="5"/>
  <c r="EJ110" i="5"/>
  <c r="EJ111" i="5"/>
  <c r="EJ112" i="5"/>
  <c r="EJ113" i="5"/>
  <c r="EJ114" i="5"/>
  <c r="EJ115" i="5"/>
  <c r="EJ116" i="5"/>
  <c r="EJ117" i="5"/>
  <c r="EJ118" i="5"/>
  <c r="EJ119" i="5"/>
  <c r="EJ120" i="5"/>
  <c r="EJ121" i="5"/>
  <c r="EJ122" i="5"/>
  <c r="EJ123" i="5"/>
  <c r="EJ124" i="5"/>
  <c r="EJ125" i="5"/>
  <c r="EJ126" i="5"/>
  <c r="EJ127" i="5"/>
  <c r="EJ128" i="5"/>
  <c r="EJ129" i="5"/>
  <c r="EJ130" i="5"/>
  <c r="EJ131" i="5"/>
  <c r="EJ132" i="5"/>
  <c r="EJ133" i="5"/>
  <c r="EJ134" i="5"/>
  <c r="EJ135" i="5"/>
  <c r="EJ136" i="5"/>
  <c r="EJ137" i="5"/>
  <c r="EJ138" i="5"/>
  <c r="EJ139" i="5"/>
  <c r="EJ140" i="5"/>
  <c r="EJ141" i="5"/>
  <c r="EJ142" i="5"/>
  <c r="EJ143" i="5"/>
  <c r="EJ144" i="5"/>
  <c r="EJ145" i="5"/>
  <c r="EJ146" i="5"/>
  <c r="EJ147" i="5"/>
  <c r="EJ148" i="5"/>
  <c r="EJ149" i="5"/>
  <c r="EJ150" i="5"/>
  <c r="EJ151" i="5"/>
  <c r="EJ152" i="5"/>
  <c r="EJ153" i="5"/>
  <c r="EJ154" i="5"/>
  <c r="EJ155" i="5"/>
  <c r="EJ156" i="5"/>
  <c r="EJ157" i="5"/>
  <c r="EJ158" i="5"/>
  <c r="EJ159" i="5"/>
  <c r="EJ160" i="5"/>
  <c r="EJ161" i="5"/>
  <c r="EJ162" i="5"/>
  <c r="EJ163" i="5"/>
  <c r="EJ164" i="5"/>
  <c r="EJ165" i="5"/>
  <c r="EJ166" i="5"/>
  <c r="EJ167" i="5"/>
  <c r="EJ168" i="5"/>
  <c r="EJ169" i="5"/>
  <c r="EJ170" i="5"/>
  <c r="EJ171" i="5"/>
  <c r="EJ172" i="5"/>
  <c r="EJ173" i="5"/>
  <c r="EJ174" i="5"/>
  <c r="EJ175" i="5"/>
  <c r="EJ176" i="5"/>
  <c r="EJ177" i="5"/>
  <c r="EJ178" i="5"/>
  <c r="EJ179" i="5"/>
  <c r="EJ180" i="5"/>
  <c r="EJ181" i="5"/>
  <c r="EJ182" i="5"/>
  <c r="EJ183" i="5"/>
  <c r="EJ184" i="5"/>
  <c r="EJ185" i="5"/>
  <c r="EJ186" i="5"/>
  <c r="EJ187" i="5"/>
  <c r="EJ188" i="5"/>
  <c r="EJ189" i="5"/>
  <c r="EJ190" i="5"/>
  <c r="EJ191" i="5"/>
  <c r="EJ192" i="5"/>
  <c r="EJ193" i="5"/>
  <c r="EJ194" i="5"/>
  <c r="EJ195" i="5"/>
  <c r="EJ196" i="5"/>
  <c r="EJ197" i="5"/>
  <c r="EJ198" i="5"/>
  <c r="EJ199" i="5"/>
  <c r="EJ200" i="5"/>
  <c r="EJ201" i="5"/>
  <c r="EJ202" i="5"/>
  <c r="EJ203" i="5"/>
  <c r="EJ204" i="5"/>
  <c r="EJ205" i="5"/>
  <c r="EJ206" i="5"/>
  <c r="EJ207" i="5"/>
  <c r="EJ208" i="5"/>
  <c r="EJ209" i="5"/>
  <c r="EJ210" i="5"/>
  <c r="EJ211" i="5"/>
  <c r="EJ212" i="5"/>
  <c r="EJ213" i="5"/>
  <c r="EJ214" i="5"/>
  <c r="EJ215" i="5"/>
  <c r="EJ216" i="5"/>
  <c r="EJ217" i="5"/>
  <c r="EJ218" i="5"/>
  <c r="EJ219" i="5"/>
  <c r="EJ220" i="5"/>
  <c r="EJ221" i="5"/>
  <c r="EJ222" i="5"/>
  <c r="EJ223" i="5"/>
  <c r="EJ224" i="5"/>
  <c r="EJ225" i="5"/>
  <c r="EJ226" i="5"/>
  <c r="EJ227" i="5"/>
  <c r="EJ228" i="5"/>
  <c r="EJ229" i="5"/>
  <c r="EJ230" i="5"/>
  <c r="EJ231" i="5"/>
  <c r="EJ232" i="5"/>
  <c r="EJ233" i="5"/>
  <c r="EJ234" i="5"/>
  <c r="EJ235" i="5"/>
  <c r="EJ236" i="5"/>
  <c r="EJ237" i="5"/>
  <c r="EE237" i="5"/>
  <c r="EE238" i="5"/>
  <c r="EE239" i="5"/>
  <c r="EB42" i="5"/>
  <c r="EB43" i="5"/>
  <c r="EB44" i="5"/>
  <c r="EB45" i="5"/>
  <c r="EB46" i="5"/>
  <c r="EB47" i="5"/>
  <c r="EB48" i="5"/>
  <c r="EB49" i="5"/>
  <c r="EB50" i="5"/>
  <c r="EB51" i="5"/>
  <c r="EB52" i="5"/>
  <c r="EB53" i="5"/>
  <c r="EB54" i="5"/>
  <c r="EB55" i="5"/>
  <c r="EB56" i="5"/>
  <c r="EB57" i="5"/>
  <c r="EB58" i="5"/>
  <c r="EB59" i="5"/>
  <c r="EB60" i="5"/>
  <c r="EB61" i="5"/>
  <c r="EB62" i="5"/>
  <c r="EB63" i="5"/>
  <c r="EB64" i="5"/>
  <c r="EB65" i="5"/>
  <c r="EB66" i="5"/>
  <c r="EB67" i="5"/>
  <c r="EB68" i="5"/>
  <c r="EB69" i="5"/>
  <c r="EB70" i="5"/>
  <c r="EB71" i="5"/>
  <c r="EB72" i="5"/>
  <c r="EB73" i="5"/>
  <c r="EB74" i="5"/>
  <c r="EB75" i="5"/>
  <c r="EB76" i="5"/>
  <c r="EB77" i="5"/>
  <c r="EB78" i="5"/>
  <c r="EB79" i="5"/>
  <c r="EB80" i="5"/>
  <c r="EB81" i="5"/>
  <c r="EB82" i="5"/>
  <c r="EB83" i="5"/>
  <c r="EB84" i="5"/>
  <c r="EB85" i="5"/>
  <c r="EB86" i="5"/>
  <c r="EB87" i="5"/>
  <c r="EB88" i="5"/>
  <c r="EB89" i="5"/>
  <c r="EB90" i="5"/>
  <c r="EB91" i="5"/>
  <c r="EB92" i="5"/>
  <c r="EB93" i="5"/>
  <c r="EB94" i="5"/>
  <c r="EB95" i="5"/>
  <c r="EB96" i="5"/>
  <c r="EB97" i="5"/>
  <c r="EB98" i="5"/>
  <c r="EB99" i="5"/>
  <c r="EB100" i="5"/>
  <c r="EB101" i="5"/>
  <c r="EB102" i="5"/>
  <c r="EB103" i="5"/>
  <c r="EB104" i="5"/>
  <c r="EB105" i="5"/>
  <c r="EB106" i="5"/>
  <c r="EB107" i="5"/>
  <c r="EB108" i="5"/>
  <c r="EB109" i="5"/>
  <c r="EB110" i="5"/>
  <c r="EB111" i="5"/>
  <c r="EB112" i="5"/>
  <c r="EB113" i="5"/>
  <c r="EB114" i="5"/>
  <c r="EB115" i="5"/>
  <c r="EB116" i="5"/>
  <c r="EB117" i="5"/>
  <c r="EB118" i="5"/>
  <c r="EB119" i="5"/>
  <c r="EB120" i="5"/>
  <c r="EB121" i="5"/>
  <c r="EB122" i="5"/>
  <c r="EB123" i="5"/>
  <c r="EB124" i="5"/>
  <c r="EB125" i="5"/>
  <c r="EB126" i="5"/>
  <c r="EB127" i="5"/>
  <c r="EB128" i="5"/>
  <c r="EB129" i="5"/>
  <c r="EB130" i="5"/>
  <c r="EB131" i="5"/>
  <c r="EB132" i="5"/>
  <c r="EB133" i="5"/>
  <c r="EB134" i="5"/>
  <c r="EB135" i="5"/>
  <c r="EB136" i="5"/>
  <c r="EB137" i="5"/>
  <c r="EB138" i="5"/>
  <c r="EB139" i="5"/>
  <c r="EB140" i="5"/>
  <c r="EB141" i="5"/>
  <c r="EB142" i="5"/>
  <c r="EB143" i="5"/>
  <c r="EB144" i="5"/>
  <c r="EB145" i="5"/>
  <c r="EB146" i="5"/>
  <c r="EB147" i="5"/>
  <c r="EB148" i="5"/>
  <c r="EB149" i="5"/>
  <c r="EB150" i="5"/>
  <c r="EB151" i="5"/>
  <c r="EB152" i="5"/>
  <c r="EB153" i="5"/>
  <c r="EB154" i="5"/>
  <c r="EB155" i="5"/>
  <c r="EB156" i="5"/>
  <c r="EB157" i="5"/>
  <c r="EB158" i="5"/>
  <c r="EB159" i="5"/>
  <c r="EB160" i="5"/>
  <c r="EB161" i="5"/>
  <c r="EB162" i="5"/>
  <c r="EB163" i="5"/>
  <c r="EB164" i="5"/>
  <c r="EB165" i="5"/>
  <c r="EB166" i="5"/>
  <c r="EB167" i="5"/>
  <c r="EB168" i="5"/>
  <c r="EB169" i="5"/>
  <c r="EB170" i="5"/>
  <c r="EB171" i="5"/>
  <c r="EB172" i="5"/>
  <c r="EB173" i="5"/>
  <c r="EB174" i="5"/>
  <c r="EB175" i="5"/>
  <c r="EB176" i="5"/>
  <c r="EB177" i="5"/>
  <c r="EB178" i="5"/>
  <c r="EB179" i="5"/>
  <c r="EB180" i="5"/>
  <c r="EB181" i="5"/>
  <c r="EB182" i="5"/>
  <c r="EB183" i="5"/>
  <c r="EB184" i="5"/>
  <c r="EB185" i="5"/>
  <c r="EB186" i="5"/>
  <c r="EB187" i="5"/>
  <c r="EB188" i="5"/>
  <c r="EB189" i="5"/>
  <c r="EB190" i="5"/>
  <c r="EB191" i="5"/>
  <c r="EB192" i="5"/>
  <c r="EB193" i="5"/>
  <c r="EB194" i="5"/>
  <c r="EB195" i="5"/>
  <c r="EB196" i="5"/>
  <c r="EB197" i="5"/>
  <c r="EB198" i="5"/>
  <c r="EB199" i="5"/>
  <c r="EB200" i="5"/>
  <c r="EB201" i="5"/>
  <c r="EB202" i="5"/>
  <c r="EB203" i="5"/>
  <c r="EB204" i="5"/>
  <c r="EB205" i="5"/>
  <c r="EB206" i="5"/>
  <c r="EB207" i="5"/>
  <c r="EB208" i="5"/>
  <c r="EB209" i="5"/>
  <c r="EB210" i="5"/>
  <c r="EB211" i="5"/>
  <c r="EB212" i="5"/>
  <c r="EB213" i="5"/>
  <c r="EB214" i="5"/>
  <c r="EB215" i="5"/>
  <c r="EB216" i="5"/>
  <c r="EB217" i="5"/>
  <c r="EB218" i="5"/>
  <c r="EB219" i="5"/>
  <c r="EB220" i="5"/>
  <c r="EB221" i="5"/>
  <c r="EB222" i="5"/>
  <c r="EB223" i="5"/>
  <c r="EB224" i="5"/>
  <c r="EB225" i="5"/>
  <c r="EB226" i="5"/>
  <c r="EB227" i="5"/>
  <c r="EB228" i="5"/>
  <c r="EB229" i="5"/>
  <c r="EB230" i="5"/>
  <c r="EB231" i="5"/>
  <c r="EB232" i="5"/>
  <c r="EB233" i="5"/>
  <c r="EB234" i="5"/>
  <c r="EB235" i="5"/>
  <c r="DJ237" i="5"/>
  <c r="DK237" i="5"/>
  <c r="DJ238" i="5"/>
  <c r="DK238" i="5"/>
  <c r="DJ239" i="5"/>
  <c r="DK239" i="5"/>
  <c r="DH238" i="5"/>
  <c r="DI238" i="5"/>
  <c r="DH239" i="5"/>
  <c r="DI239" i="5"/>
  <c r="DC55" i="5"/>
  <c r="DC56" i="5"/>
  <c r="DC57" i="5"/>
  <c r="DC58" i="5"/>
  <c r="DC59" i="5"/>
  <c r="DC60" i="5"/>
  <c r="DC61" i="5"/>
  <c r="DC62" i="5"/>
  <c r="DC63" i="5"/>
  <c r="DC64" i="5"/>
  <c r="DC65" i="5"/>
  <c r="DC66" i="5"/>
  <c r="DC67" i="5"/>
  <c r="DC68" i="5"/>
  <c r="DC69" i="5"/>
  <c r="DC70" i="5"/>
  <c r="DC71" i="5"/>
  <c r="DC72" i="5"/>
  <c r="DC73" i="5"/>
  <c r="DC74" i="5"/>
  <c r="DC75" i="5"/>
  <c r="DC76" i="5"/>
  <c r="DC77" i="5"/>
  <c r="DC78" i="5"/>
  <c r="DC79" i="5"/>
  <c r="DC80" i="5"/>
  <c r="DC81" i="5"/>
  <c r="DC82" i="5"/>
  <c r="DC83" i="5"/>
  <c r="DC84" i="5"/>
  <c r="DC85" i="5"/>
  <c r="DC86" i="5"/>
  <c r="DC87" i="5"/>
  <c r="DC88" i="5"/>
  <c r="DC89" i="5"/>
  <c r="DC90" i="5"/>
  <c r="DC91" i="5"/>
  <c r="DC92" i="5"/>
  <c r="DC93" i="5"/>
  <c r="DC94" i="5"/>
  <c r="DC95" i="5"/>
  <c r="DC96" i="5"/>
  <c r="DC97" i="5"/>
  <c r="DC98" i="5"/>
  <c r="DC99" i="5"/>
  <c r="DC100" i="5"/>
  <c r="DC101" i="5"/>
  <c r="DC102" i="5"/>
  <c r="DC103" i="5"/>
  <c r="DC104" i="5"/>
  <c r="DC105" i="5"/>
  <c r="DC106" i="5"/>
  <c r="DC107" i="5"/>
  <c r="DC108" i="5"/>
  <c r="DC109" i="5"/>
  <c r="DC110" i="5"/>
  <c r="DC111" i="5"/>
  <c r="DC112" i="5"/>
  <c r="DC113" i="5"/>
  <c r="DC114" i="5"/>
  <c r="DC115" i="5"/>
  <c r="DC116" i="5"/>
  <c r="DC117" i="5"/>
  <c r="DC118" i="5"/>
  <c r="DC119" i="5"/>
  <c r="DC120" i="5"/>
  <c r="DC121" i="5"/>
  <c r="DC122" i="5"/>
  <c r="DC123" i="5"/>
  <c r="DC124" i="5"/>
  <c r="DC125" i="5"/>
  <c r="DC126" i="5"/>
  <c r="DC127" i="5"/>
  <c r="DC128" i="5"/>
  <c r="DC129" i="5"/>
  <c r="DC130" i="5"/>
  <c r="DC131" i="5"/>
  <c r="DC132" i="5"/>
  <c r="DC133" i="5"/>
  <c r="DC134" i="5"/>
  <c r="DC135" i="5"/>
  <c r="DC136" i="5"/>
  <c r="DC137" i="5"/>
  <c r="DC138" i="5"/>
  <c r="DC139" i="5"/>
  <c r="DC140" i="5"/>
  <c r="DC141" i="5"/>
  <c r="DC142" i="5"/>
  <c r="DC143" i="5"/>
  <c r="DC144" i="5"/>
  <c r="DC145" i="5"/>
  <c r="DC146" i="5"/>
  <c r="DC147" i="5"/>
  <c r="DC148" i="5"/>
  <c r="DC149" i="5"/>
  <c r="DC150" i="5"/>
  <c r="DC151" i="5"/>
  <c r="DC152" i="5"/>
  <c r="DC153" i="5"/>
  <c r="DC154" i="5"/>
  <c r="DC155" i="5"/>
  <c r="DC156" i="5"/>
  <c r="DC157" i="5"/>
  <c r="DC158" i="5"/>
  <c r="DC159" i="5"/>
  <c r="DC160" i="5"/>
  <c r="DC161" i="5"/>
  <c r="DC162" i="5"/>
  <c r="DC163" i="5"/>
  <c r="DC164" i="5"/>
  <c r="DC165" i="5"/>
  <c r="DC166" i="5"/>
  <c r="DC167" i="5"/>
  <c r="DC168" i="5"/>
  <c r="DC169" i="5"/>
  <c r="DC170" i="5"/>
  <c r="DC171" i="5"/>
  <c r="DC172" i="5"/>
  <c r="DC173" i="5"/>
  <c r="DC174" i="5"/>
  <c r="DC175" i="5"/>
  <c r="DC176" i="5"/>
  <c r="DC177" i="5"/>
  <c r="DC178" i="5"/>
  <c r="DC179" i="5"/>
  <c r="DC180" i="5"/>
  <c r="DC181" i="5"/>
  <c r="DC182" i="5"/>
  <c r="DC183" i="5"/>
  <c r="DC184" i="5"/>
  <c r="DC185" i="5"/>
  <c r="DC186" i="5"/>
  <c r="DC187" i="5"/>
  <c r="DC188" i="5"/>
  <c r="DC189" i="5"/>
  <c r="DC190" i="5"/>
  <c r="DC191" i="5"/>
  <c r="DC192" i="5"/>
  <c r="DC193" i="5"/>
  <c r="DC194" i="5"/>
  <c r="DC195" i="5"/>
  <c r="DC196" i="5"/>
  <c r="DC197" i="5"/>
  <c r="DC198" i="5"/>
  <c r="DC199" i="5"/>
  <c r="DC200" i="5"/>
  <c r="DC201" i="5"/>
  <c r="DC202" i="5"/>
  <c r="DC203" i="5"/>
  <c r="DC204" i="5"/>
  <c r="DC205" i="5"/>
  <c r="DC206" i="5"/>
  <c r="DC207" i="5"/>
  <c r="DC208" i="5"/>
  <c r="DC209" i="5"/>
  <c r="DC210" i="5"/>
  <c r="DC211" i="5"/>
  <c r="DC212" i="5"/>
  <c r="DC213" i="5"/>
  <c r="DC214" i="5"/>
  <c r="DC215" i="5"/>
  <c r="DC216" i="5"/>
  <c r="DC217" i="5"/>
  <c r="DC218" i="5"/>
  <c r="DC219" i="5"/>
  <c r="DC220" i="5"/>
  <c r="DC221" i="5"/>
  <c r="DC222" i="5"/>
  <c r="DC223" i="5"/>
  <c r="DC224" i="5"/>
  <c r="DC225" i="5"/>
  <c r="DC226" i="5"/>
  <c r="DC227" i="5"/>
  <c r="DC228" i="5"/>
  <c r="DC229" i="5"/>
  <c r="DC230" i="5"/>
  <c r="DC231" i="5"/>
  <c r="DC232" i="5"/>
  <c r="DC233" i="5"/>
  <c r="DC234" i="5"/>
  <c r="DC235" i="5"/>
  <c r="DC236" i="5"/>
  <c r="DC237" i="5"/>
  <c r="CH102" i="5"/>
  <c r="CH103" i="5"/>
  <c r="CH104" i="5"/>
  <c r="CH105" i="5"/>
  <c r="CH106" i="5"/>
  <c r="CH107" i="5"/>
  <c r="CH108" i="5"/>
  <c r="CH109" i="5"/>
  <c r="CH110" i="5"/>
  <c r="CH111" i="5"/>
  <c r="CH112" i="5"/>
  <c r="CH113" i="5"/>
  <c r="CH114" i="5"/>
  <c r="CH115" i="5"/>
  <c r="CH116" i="5"/>
  <c r="CH117" i="5"/>
  <c r="CH118" i="5"/>
  <c r="CH119" i="5"/>
  <c r="CH120" i="5"/>
  <c r="CH121" i="5"/>
  <c r="CH122" i="5"/>
  <c r="CH123" i="5"/>
  <c r="CH124" i="5"/>
  <c r="CH125" i="5"/>
  <c r="CH126" i="5"/>
  <c r="CH127" i="5"/>
  <c r="CH128" i="5"/>
  <c r="CH129" i="5"/>
  <c r="CH130" i="5"/>
  <c r="CH131" i="5"/>
  <c r="CH132" i="5"/>
  <c r="CH133" i="5"/>
  <c r="CH134" i="5"/>
  <c r="CH135" i="5"/>
  <c r="CH136" i="5"/>
  <c r="CH137" i="5"/>
  <c r="CH138" i="5"/>
  <c r="CH139" i="5"/>
  <c r="CH140" i="5"/>
  <c r="CH141" i="5"/>
  <c r="CH142" i="5"/>
  <c r="CH143" i="5"/>
  <c r="CH144" i="5"/>
  <c r="CH145" i="5"/>
  <c r="CH146" i="5"/>
  <c r="CH147" i="5"/>
  <c r="CH148" i="5"/>
  <c r="CH149" i="5"/>
  <c r="CH150" i="5"/>
  <c r="CH151" i="5"/>
  <c r="CH152" i="5"/>
  <c r="CH153" i="5"/>
  <c r="CH154" i="5"/>
  <c r="CH155" i="5"/>
  <c r="CH156" i="5"/>
  <c r="CH157" i="5"/>
  <c r="CH158" i="5"/>
  <c r="CH159" i="5"/>
  <c r="CH160" i="5"/>
  <c r="CH161" i="5"/>
  <c r="CH162" i="5"/>
  <c r="CH163" i="5"/>
  <c r="CH164" i="5"/>
  <c r="CH165" i="5"/>
  <c r="CH166" i="5"/>
  <c r="CH167" i="5"/>
  <c r="CH168" i="5"/>
  <c r="CH169" i="5"/>
  <c r="CH170" i="5"/>
  <c r="CH171" i="5"/>
  <c r="CH172" i="5"/>
  <c r="CH173" i="5"/>
  <c r="CH174" i="5"/>
  <c r="CH175" i="5"/>
  <c r="CH176" i="5"/>
  <c r="CH177" i="5"/>
  <c r="CH178" i="5"/>
  <c r="CH179" i="5"/>
  <c r="CH180" i="5"/>
  <c r="CH181" i="5"/>
  <c r="CH182" i="5"/>
  <c r="CH183" i="5"/>
  <c r="CH184" i="5"/>
  <c r="CH185" i="5"/>
  <c r="CH186" i="5"/>
  <c r="CH187" i="5"/>
  <c r="CH188" i="5"/>
  <c r="CH189" i="5"/>
  <c r="CH190" i="5"/>
  <c r="CH191" i="5"/>
  <c r="CH192" i="5"/>
  <c r="CH193" i="5"/>
  <c r="CH194" i="5"/>
  <c r="CH195" i="5"/>
  <c r="CH196" i="5"/>
  <c r="CH197" i="5"/>
  <c r="CH198" i="5"/>
  <c r="CH199" i="5"/>
  <c r="CH200" i="5"/>
  <c r="CH201" i="5"/>
  <c r="CH202" i="5"/>
  <c r="CH203" i="5"/>
  <c r="CH204" i="5"/>
  <c r="CH205" i="5"/>
  <c r="CH206" i="5"/>
  <c r="CH207" i="5"/>
  <c r="CH208" i="5"/>
  <c r="CH209" i="5"/>
  <c r="CH210" i="5"/>
  <c r="CH211" i="5"/>
  <c r="CH212" i="5"/>
  <c r="CH213" i="5"/>
  <c r="CH214" i="5"/>
  <c r="CH215" i="5"/>
  <c r="CH216" i="5"/>
  <c r="CH217" i="5"/>
  <c r="CH218" i="5"/>
  <c r="CH219" i="5"/>
  <c r="CH220" i="5"/>
  <c r="CH221" i="5"/>
  <c r="CH222" i="5"/>
  <c r="CH223" i="5"/>
  <c r="CH224" i="5"/>
  <c r="CH225" i="5"/>
  <c r="CH226" i="5"/>
  <c r="CH227" i="5"/>
  <c r="CH228" i="5"/>
  <c r="CH229" i="5"/>
  <c r="CH230" i="5"/>
  <c r="CH231" i="5"/>
  <c r="CH232" i="5"/>
  <c r="CH233" i="5"/>
  <c r="CH234" i="5"/>
  <c r="CH235" i="5"/>
  <c r="CH236" i="5"/>
  <c r="CH237" i="5"/>
  <c r="CH238" i="5"/>
  <c r="CH239" i="5"/>
  <c r="CI102" i="5"/>
  <c r="CI103" i="5"/>
  <c r="CI104" i="5"/>
  <c r="CI105" i="5"/>
  <c r="CI106" i="5"/>
  <c r="CI107" i="5"/>
  <c r="CI108" i="5"/>
  <c r="CI109" i="5"/>
  <c r="CI110" i="5"/>
  <c r="CI111" i="5"/>
  <c r="CI112" i="5"/>
  <c r="CI113" i="5"/>
  <c r="CI114" i="5"/>
  <c r="CI115" i="5"/>
  <c r="CI116" i="5"/>
  <c r="CI117" i="5"/>
  <c r="CI118" i="5"/>
  <c r="CI119" i="5"/>
  <c r="CI120" i="5"/>
  <c r="CI121" i="5"/>
  <c r="CI122" i="5"/>
  <c r="CI123" i="5"/>
  <c r="CI124" i="5"/>
  <c r="CI125" i="5"/>
  <c r="CI126" i="5"/>
  <c r="CI127" i="5"/>
  <c r="CI128" i="5"/>
  <c r="CI129" i="5"/>
  <c r="CI130" i="5"/>
  <c r="CI131" i="5"/>
  <c r="CI132" i="5"/>
  <c r="CI133" i="5"/>
  <c r="CI134" i="5"/>
  <c r="CI135" i="5"/>
  <c r="CI136" i="5"/>
  <c r="CI137" i="5"/>
  <c r="CI138" i="5"/>
  <c r="CI139" i="5"/>
  <c r="CI140" i="5"/>
  <c r="CI141" i="5"/>
  <c r="CI142" i="5"/>
  <c r="CI143" i="5"/>
  <c r="CI144" i="5"/>
  <c r="CI145" i="5"/>
  <c r="CI146" i="5"/>
  <c r="CI147" i="5"/>
  <c r="CI148" i="5"/>
  <c r="CI149" i="5"/>
  <c r="CI150" i="5"/>
  <c r="CI151" i="5"/>
  <c r="CI152" i="5"/>
  <c r="CI153" i="5"/>
  <c r="CI154" i="5"/>
  <c r="CI155" i="5"/>
  <c r="CI156" i="5"/>
  <c r="CI157" i="5"/>
  <c r="CI158" i="5"/>
  <c r="CI159" i="5"/>
  <c r="CI160" i="5"/>
  <c r="CI161" i="5"/>
  <c r="CI162" i="5"/>
  <c r="CI163" i="5"/>
  <c r="CI164" i="5"/>
  <c r="CI165" i="5"/>
  <c r="CI166" i="5"/>
  <c r="CI167" i="5"/>
  <c r="CI168" i="5"/>
  <c r="CI169" i="5"/>
  <c r="CI170" i="5"/>
  <c r="CI171" i="5"/>
  <c r="CI172" i="5"/>
  <c r="CI173" i="5"/>
  <c r="CI174" i="5"/>
  <c r="CI175" i="5"/>
  <c r="CI176" i="5"/>
  <c r="CI177" i="5"/>
  <c r="CI178" i="5"/>
  <c r="CI179" i="5"/>
  <c r="CI180" i="5"/>
  <c r="CI181" i="5"/>
  <c r="CI182" i="5"/>
  <c r="CI183" i="5"/>
  <c r="CI184" i="5"/>
  <c r="CI185" i="5"/>
  <c r="CI186" i="5"/>
  <c r="CI187" i="5"/>
  <c r="CI188" i="5"/>
  <c r="CI189" i="5"/>
  <c r="CI190" i="5"/>
  <c r="CI191" i="5"/>
  <c r="CI192" i="5"/>
  <c r="CI193" i="5"/>
  <c r="CI194" i="5"/>
  <c r="CI195" i="5"/>
  <c r="CI196" i="5"/>
  <c r="CI197" i="5"/>
  <c r="CI198" i="5"/>
  <c r="CI199" i="5"/>
  <c r="CI200" i="5"/>
  <c r="CI201" i="5"/>
  <c r="CI202" i="5"/>
  <c r="CI203" i="5"/>
  <c r="CI204" i="5"/>
  <c r="CI205" i="5"/>
  <c r="CI206" i="5"/>
  <c r="CI207" i="5"/>
  <c r="CI208" i="5"/>
  <c r="CI209" i="5"/>
  <c r="CI210" i="5"/>
  <c r="CI211" i="5"/>
  <c r="CI212" i="5"/>
  <c r="CI213" i="5"/>
  <c r="CI214" i="5"/>
  <c r="CI215" i="5"/>
  <c r="CI216" i="5"/>
  <c r="CI217" i="5"/>
  <c r="CI218" i="5"/>
  <c r="CI219" i="5"/>
  <c r="CI220" i="5"/>
  <c r="CI221" i="5"/>
  <c r="CI222" i="5"/>
  <c r="CI223" i="5"/>
  <c r="CI224" i="5"/>
  <c r="CI225" i="5"/>
  <c r="CI226" i="5"/>
  <c r="CI227" i="5"/>
  <c r="CI228" i="5"/>
  <c r="CI229" i="5"/>
  <c r="CI230" i="5"/>
  <c r="CI231" i="5"/>
  <c r="CI232" i="5"/>
  <c r="CI233" i="5"/>
  <c r="CI234" i="5"/>
  <c r="CI235" i="5"/>
  <c r="CI236" i="5"/>
  <c r="CI237" i="5"/>
  <c r="CI238" i="5"/>
  <c r="CI239" i="5"/>
  <c r="CB237" i="5"/>
  <c r="CB238" i="5"/>
  <c r="BW240" i="5" l="1"/>
  <c r="BX240" i="5"/>
  <c r="BY240" i="5"/>
  <c r="BZ240" i="5"/>
  <c r="BO239" i="5"/>
  <c r="BP239" i="5"/>
  <c r="BQ239" i="5"/>
  <c r="BR239" i="5"/>
  <c r="BO240" i="5"/>
  <c r="BP240" i="5"/>
  <c r="BQ240" i="5"/>
  <c r="BR240" i="5"/>
  <c r="BM240" i="5"/>
  <c r="BN240" i="5"/>
  <c r="BG238" i="5"/>
  <c r="BH238" i="5"/>
  <c r="BI238" i="5"/>
  <c r="BJ238" i="5"/>
  <c r="BK238" i="5"/>
  <c r="BG239" i="5"/>
  <c r="BH239" i="5"/>
  <c r="BI239" i="5"/>
  <c r="BJ239" i="5"/>
  <c r="BK239" i="5"/>
  <c r="BG240" i="5"/>
  <c r="BH240" i="5"/>
  <c r="BI240" i="5"/>
  <c r="BJ240" i="5"/>
  <c r="AY240" i="5"/>
  <c r="AZ240" i="5"/>
  <c r="AM240" i="5"/>
  <c r="AN240" i="5"/>
  <c r="AO240" i="5"/>
  <c r="AP240" i="5"/>
  <c r="AQ240" i="5"/>
  <c r="AR240" i="5"/>
  <c r="AS240" i="5"/>
  <c r="AT240" i="5"/>
  <c r="AU240" i="5"/>
  <c r="AV240" i="5"/>
  <c r="AW240" i="5"/>
  <c r="Z240" i="5"/>
  <c r="AA240" i="5"/>
  <c r="AB240" i="5"/>
  <c r="AC240" i="5"/>
  <c r="AD240" i="5"/>
  <c r="AE240" i="5"/>
  <c r="AF240" i="5"/>
  <c r="AG240" i="5"/>
  <c r="AH240" i="5"/>
  <c r="AI240" i="5"/>
  <c r="AJ240" i="5"/>
  <c r="Y42" i="5"/>
  <c r="Y43" i="5"/>
  <c r="Y44" i="5"/>
  <c r="Y45" i="5"/>
  <c r="Y46" i="5"/>
  <c r="Y47" i="5"/>
  <c r="Y48" i="5"/>
  <c r="Y49" i="5"/>
  <c r="Y50" i="5"/>
  <c r="Y51" i="5"/>
  <c r="Y52" i="5"/>
  <c r="Y53" i="5"/>
  <c r="Y54" i="5"/>
  <c r="Y55" i="5"/>
  <c r="Y56" i="5"/>
  <c r="Y57" i="5"/>
  <c r="Y58" i="5"/>
  <c r="Y59" i="5"/>
  <c r="Y60" i="5"/>
  <c r="Y61" i="5"/>
  <c r="Y62" i="5"/>
  <c r="Y63" i="5"/>
  <c r="Y64" i="5"/>
  <c r="Y65" i="5"/>
  <c r="Y66" i="5"/>
  <c r="Y67" i="5"/>
  <c r="Y68" i="5"/>
  <c r="Y69" i="5"/>
  <c r="Y70" i="5"/>
  <c r="Y71" i="5"/>
  <c r="Y72" i="5"/>
  <c r="Y73" i="5"/>
  <c r="Y74" i="5"/>
  <c r="Y75" i="5"/>
  <c r="Y76" i="5"/>
  <c r="Y77" i="5"/>
  <c r="Y78" i="5"/>
  <c r="Y79" i="5"/>
  <c r="Y80" i="5"/>
  <c r="Y81" i="5"/>
  <c r="Y82" i="5"/>
  <c r="Y83" i="5"/>
  <c r="Y84" i="5"/>
  <c r="Y85" i="5"/>
  <c r="Y86" i="5"/>
  <c r="Y87" i="5"/>
  <c r="Y88" i="5"/>
  <c r="Y89" i="5"/>
  <c r="Y90" i="5"/>
  <c r="Y91" i="5"/>
  <c r="Y92" i="5"/>
  <c r="Y93" i="5"/>
  <c r="Y94" i="5"/>
  <c r="Y95" i="5"/>
  <c r="Y96" i="5"/>
  <c r="Y97" i="5"/>
  <c r="Y98" i="5"/>
  <c r="Y99" i="5"/>
  <c r="Y100" i="5"/>
  <c r="Y101" i="5"/>
  <c r="Y102" i="5"/>
  <c r="Y103" i="5"/>
  <c r="Y104" i="5"/>
  <c r="Y105" i="5"/>
  <c r="Y106" i="5"/>
  <c r="Y107" i="5"/>
  <c r="Y108" i="5"/>
  <c r="Y109" i="5"/>
  <c r="Y110" i="5"/>
  <c r="Y111" i="5"/>
  <c r="Y112" i="5"/>
  <c r="Y113" i="5"/>
  <c r="Y114" i="5"/>
  <c r="Y115" i="5"/>
  <c r="Y116" i="5"/>
  <c r="Y117" i="5"/>
  <c r="Y118" i="5"/>
  <c r="Y119" i="5"/>
  <c r="Y120" i="5"/>
  <c r="Y121" i="5"/>
  <c r="Y122" i="5"/>
  <c r="Y123" i="5"/>
  <c r="Y124" i="5"/>
  <c r="Y125" i="5"/>
  <c r="Y126" i="5"/>
  <c r="Y127" i="5"/>
  <c r="Y128" i="5"/>
  <c r="Y129" i="5"/>
  <c r="Y130" i="5"/>
  <c r="Y131" i="5"/>
  <c r="Y132" i="5"/>
  <c r="Y133" i="5"/>
  <c r="Y134" i="5"/>
  <c r="Y135" i="5"/>
  <c r="Y136" i="5"/>
  <c r="Y137" i="5"/>
  <c r="Y138" i="5"/>
  <c r="Y139" i="5"/>
  <c r="Y140" i="5"/>
  <c r="Y141" i="5"/>
  <c r="Y142" i="5"/>
  <c r="Y143" i="5"/>
  <c r="Y144" i="5"/>
  <c r="Y145" i="5"/>
  <c r="Y146" i="5"/>
  <c r="Y147" i="5"/>
  <c r="Y148" i="5"/>
  <c r="Y149" i="5"/>
  <c r="Y150" i="5"/>
  <c r="Y151" i="5"/>
  <c r="Y152" i="5"/>
  <c r="Y153" i="5"/>
  <c r="Y154" i="5"/>
  <c r="Y155" i="5"/>
  <c r="Y156" i="5"/>
  <c r="Y157" i="5"/>
  <c r="Y158" i="5"/>
  <c r="Y159" i="5"/>
  <c r="Y160" i="5"/>
  <c r="Y161" i="5"/>
  <c r="Y162" i="5"/>
  <c r="Y163" i="5"/>
  <c r="Y164" i="5"/>
  <c r="Y165" i="5"/>
  <c r="Y166" i="5"/>
  <c r="Y167" i="5"/>
  <c r="Y168" i="5"/>
  <c r="Y169" i="5"/>
  <c r="Y170" i="5"/>
  <c r="Y171" i="5"/>
  <c r="Y172" i="5"/>
  <c r="Y173" i="5"/>
  <c r="Y174" i="5"/>
  <c r="Y175" i="5"/>
  <c r="Y176" i="5"/>
  <c r="Y177" i="5"/>
  <c r="Y178" i="5"/>
  <c r="Y179" i="5"/>
  <c r="Y180" i="5"/>
  <c r="Y181" i="5"/>
  <c r="Y182" i="5"/>
  <c r="Y183" i="5"/>
  <c r="Y184" i="5"/>
  <c r="Y185" i="5"/>
  <c r="Y186" i="5"/>
  <c r="Y187" i="5"/>
  <c r="Y188" i="5"/>
  <c r="Y189" i="5"/>
  <c r="Y190" i="5"/>
  <c r="Y191" i="5"/>
  <c r="Y192" i="5"/>
  <c r="Y193" i="5"/>
  <c r="Y194" i="5"/>
  <c r="Y195" i="5"/>
  <c r="Y196" i="5"/>
  <c r="Y197" i="5"/>
  <c r="Y198" i="5"/>
  <c r="Y199" i="5"/>
  <c r="Y200" i="5"/>
  <c r="Y201" i="5"/>
  <c r="Y202" i="5"/>
  <c r="Y203" i="5"/>
  <c r="Y204" i="5"/>
  <c r="Y205" i="5"/>
  <c r="Y206" i="5"/>
  <c r="Y207" i="5"/>
  <c r="Y208" i="5"/>
  <c r="Y209" i="5"/>
  <c r="Y210" i="5"/>
  <c r="Y211" i="5"/>
  <c r="Y212" i="5"/>
  <c r="Y213" i="5"/>
  <c r="Y214" i="5"/>
  <c r="Y215" i="5"/>
  <c r="Y216" i="5"/>
  <c r="Y217" i="5"/>
  <c r="Y218" i="5"/>
  <c r="Y219" i="5"/>
  <c r="Y220" i="5"/>
  <c r="Y221" i="5"/>
  <c r="Y222" i="5"/>
  <c r="Y223" i="5"/>
  <c r="Y224" i="5"/>
  <c r="Y225" i="5"/>
  <c r="Y226" i="5"/>
  <c r="Y227" i="5"/>
  <c r="Y228" i="5"/>
  <c r="Y229" i="5"/>
  <c r="Y230" i="5"/>
  <c r="Y231" i="5"/>
  <c r="Y232" i="5"/>
  <c r="Y233" i="5"/>
  <c r="W42" i="5"/>
  <c r="W43" i="5"/>
  <c r="W44" i="5"/>
  <c r="W45" i="5"/>
  <c r="W46" i="5"/>
  <c r="W47" i="5"/>
  <c r="W48" i="5"/>
  <c r="W49" i="5"/>
  <c r="W50" i="5"/>
  <c r="W51" i="5"/>
  <c r="W52" i="5"/>
  <c r="W53" i="5"/>
  <c r="W54" i="5"/>
  <c r="W55" i="5"/>
  <c r="W56" i="5"/>
  <c r="W57" i="5"/>
  <c r="W58" i="5"/>
  <c r="W59" i="5"/>
  <c r="W60" i="5"/>
  <c r="W61" i="5"/>
  <c r="W62" i="5"/>
  <c r="W63" i="5"/>
  <c r="W64" i="5"/>
  <c r="W65" i="5"/>
  <c r="W66" i="5"/>
  <c r="W67" i="5"/>
  <c r="W68" i="5"/>
  <c r="W69" i="5"/>
  <c r="W70" i="5"/>
  <c r="W71" i="5"/>
  <c r="W72" i="5"/>
  <c r="W73" i="5"/>
  <c r="W74" i="5"/>
  <c r="W75" i="5"/>
  <c r="W76" i="5"/>
  <c r="W77" i="5"/>
  <c r="W78" i="5"/>
  <c r="W79" i="5"/>
  <c r="W80" i="5"/>
  <c r="W81" i="5"/>
  <c r="W82" i="5"/>
  <c r="W83" i="5"/>
  <c r="W84" i="5"/>
  <c r="W85" i="5"/>
  <c r="W86" i="5"/>
  <c r="W87" i="5"/>
  <c r="W88" i="5"/>
  <c r="W89" i="5"/>
  <c r="W90" i="5"/>
  <c r="W91" i="5"/>
  <c r="W92" i="5"/>
  <c r="W93" i="5"/>
  <c r="W94" i="5"/>
  <c r="W95" i="5"/>
  <c r="W96" i="5"/>
  <c r="W97" i="5"/>
  <c r="W98" i="5"/>
  <c r="W99" i="5"/>
  <c r="W100" i="5"/>
  <c r="W101" i="5"/>
  <c r="W102" i="5"/>
  <c r="W103" i="5"/>
  <c r="W104" i="5"/>
  <c r="W105" i="5"/>
  <c r="W106" i="5"/>
  <c r="W107" i="5"/>
  <c r="W108" i="5"/>
  <c r="W109" i="5"/>
  <c r="W110" i="5"/>
  <c r="W111" i="5"/>
  <c r="W112" i="5"/>
  <c r="W113" i="5"/>
  <c r="W114" i="5"/>
  <c r="W115" i="5"/>
  <c r="W116" i="5"/>
  <c r="W117" i="5"/>
  <c r="W118" i="5"/>
  <c r="W119" i="5"/>
  <c r="W120" i="5"/>
  <c r="W121" i="5"/>
  <c r="W122" i="5"/>
  <c r="W123" i="5"/>
  <c r="W124" i="5"/>
  <c r="W125" i="5"/>
  <c r="W126" i="5"/>
  <c r="W127" i="5"/>
  <c r="W128" i="5"/>
  <c r="W129" i="5"/>
  <c r="W130" i="5"/>
  <c r="W131" i="5"/>
  <c r="W132" i="5"/>
  <c r="W133" i="5"/>
  <c r="W134" i="5"/>
  <c r="W135" i="5"/>
  <c r="W136" i="5"/>
  <c r="W137" i="5"/>
  <c r="W138" i="5"/>
  <c r="W139" i="5"/>
  <c r="W140" i="5"/>
  <c r="W141" i="5"/>
  <c r="W142" i="5"/>
  <c r="W143" i="5"/>
  <c r="W144" i="5"/>
  <c r="W145" i="5"/>
  <c r="W146" i="5"/>
  <c r="W147" i="5"/>
  <c r="W148" i="5"/>
  <c r="W149" i="5"/>
  <c r="W150" i="5"/>
  <c r="W151" i="5"/>
  <c r="W152" i="5"/>
  <c r="W153" i="5"/>
  <c r="W154" i="5"/>
  <c r="W155" i="5"/>
  <c r="W156" i="5"/>
  <c r="W157" i="5"/>
  <c r="W158" i="5"/>
  <c r="W159" i="5"/>
  <c r="W160" i="5"/>
  <c r="W161" i="5"/>
  <c r="W162" i="5"/>
  <c r="W163" i="5"/>
  <c r="W164" i="5"/>
  <c r="W165" i="5"/>
  <c r="W166" i="5"/>
  <c r="W167" i="5"/>
  <c r="W168" i="5"/>
  <c r="W169" i="5"/>
  <c r="W170" i="5"/>
  <c r="W171" i="5"/>
  <c r="W172" i="5"/>
  <c r="W173" i="5"/>
  <c r="W174" i="5"/>
  <c r="W175" i="5"/>
  <c r="W176" i="5"/>
  <c r="W177" i="5"/>
  <c r="W178" i="5"/>
  <c r="W179" i="5"/>
  <c r="W180" i="5"/>
  <c r="W181" i="5"/>
  <c r="W182" i="5"/>
  <c r="W183" i="5"/>
  <c r="W184" i="5"/>
  <c r="W185" i="5"/>
  <c r="W186" i="5"/>
  <c r="W187" i="5"/>
  <c r="W188" i="5"/>
  <c r="W189" i="5"/>
  <c r="W190" i="5"/>
  <c r="W191" i="5"/>
  <c r="W192" i="5"/>
  <c r="W193" i="5"/>
  <c r="W194" i="5"/>
  <c r="W195" i="5"/>
  <c r="W196" i="5"/>
  <c r="W197" i="5"/>
  <c r="W198" i="5"/>
  <c r="W199" i="5"/>
  <c r="W200" i="5"/>
  <c r="W201" i="5"/>
  <c r="W202" i="5"/>
  <c r="W203" i="5"/>
  <c r="W204" i="5"/>
  <c r="W205" i="5"/>
  <c r="W206" i="5"/>
  <c r="W207" i="5"/>
  <c r="W208" i="5"/>
  <c r="W209" i="5"/>
  <c r="W210" i="5"/>
  <c r="W211" i="5"/>
  <c r="W212" i="5"/>
  <c r="W213" i="5"/>
  <c r="W214" i="5"/>
  <c r="W215" i="5"/>
  <c r="W216" i="5"/>
  <c r="W217" i="5"/>
  <c r="W218" i="5"/>
  <c r="W219" i="5"/>
  <c r="W220" i="5"/>
  <c r="W221" i="5"/>
  <c r="W222" i="5"/>
  <c r="W223" i="5"/>
  <c r="W224" i="5"/>
  <c r="W225" i="5"/>
  <c r="W226" i="5"/>
  <c r="W227" i="5"/>
  <c r="W228" i="5"/>
  <c r="W229" i="5"/>
  <c r="W230" i="5"/>
  <c r="W231" i="5"/>
  <c r="W232" i="5"/>
  <c r="W233" i="5"/>
  <c r="W234" i="5"/>
  <c r="W235" i="5"/>
  <c r="W236" i="5"/>
  <c r="W237" i="5"/>
  <c r="W238" i="5"/>
  <c r="W239" i="5"/>
  <c r="W240" i="5"/>
  <c r="X42" i="5"/>
  <c r="X43" i="5"/>
  <c r="X44" i="5"/>
  <c r="X45" i="5"/>
  <c r="X46" i="5"/>
  <c r="X47" i="5"/>
  <c r="X48" i="5"/>
  <c r="X49" i="5"/>
  <c r="X50" i="5"/>
  <c r="X51" i="5"/>
  <c r="X52" i="5"/>
  <c r="X53" i="5"/>
  <c r="X54" i="5"/>
  <c r="X55" i="5"/>
  <c r="X56" i="5"/>
  <c r="X57" i="5"/>
  <c r="X58" i="5"/>
  <c r="X59" i="5"/>
  <c r="X60" i="5"/>
  <c r="X61" i="5"/>
  <c r="X62" i="5"/>
  <c r="X63" i="5"/>
  <c r="X64" i="5"/>
  <c r="X65" i="5"/>
  <c r="X66" i="5"/>
  <c r="X67" i="5"/>
  <c r="X68" i="5"/>
  <c r="X69" i="5"/>
  <c r="X70" i="5"/>
  <c r="X71" i="5"/>
  <c r="X72" i="5"/>
  <c r="X73" i="5"/>
  <c r="X74" i="5"/>
  <c r="X75" i="5"/>
  <c r="X76" i="5"/>
  <c r="X77" i="5"/>
  <c r="X78" i="5"/>
  <c r="X79" i="5"/>
  <c r="X80" i="5"/>
  <c r="X81" i="5"/>
  <c r="X82" i="5"/>
  <c r="X83" i="5"/>
  <c r="X84" i="5"/>
  <c r="X85" i="5"/>
  <c r="X86" i="5"/>
  <c r="X87" i="5"/>
  <c r="X88" i="5"/>
  <c r="X89" i="5"/>
  <c r="X90" i="5"/>
  <c r="X91" i="5"/>
  <c r="X92" i="5"/>
  <c r="X93" i="5"/>
  <c r="X94" i="5"/>
  <c r="X95" i="5"/>
  <c r="X96" i="5"/>
  <c r="X97" i="5"/>
  <c r="X98" i="5"/>
  <c r="X99" i="5"/>
  <c r="X100" i="5"/>
  <c r="X101" i="5"/>
  <c r="X102" i="5"/>
  <c r="X103" i="5"/>
  <c r="X104" i="5"/>
  <c r="X105" i="5"/>
  <c r="X106" i="5"/>
  <c r="X107" i="5"/>
  <c r="X108" i="5"/>
  <c r="X109" i="5"/>
  <c r="X110" i="5"/>
  <c r="X111" i="5"/>
  <c r="X112" i="5"/>
  <c r="X113" i="5"/>
  <c r="X114" i="5"/>
  <c r="X115" i="5"/>
  <c r="X116" i="5"/>
  <c r="X117" i="5"/>
  <c r="X118" i="5"/>
  <c r="X119" i="5"/>
  <c r="X120" i="5"/>
  <c r="X121" i="5"/>
  <c r="X122" i="5"/>
  <c r="X123" i="5"/>
  <c r="X124" i="5"/>
  <c r="X125" i="5"/>
  <c r="X126" i="5"/>
  <c r="X127" i="5"/>
  <c r="X128" i="5"/>
  <c r="X129" i="5"/>
  <c r="X130" i="5"/>
  <c r="X131" i="5"/>
  <c r="X132" i="5"/>
  <c r="X133" i="5"/>
  <c r="X134" i="5"/>
  <c r="X135" i="5"/>
  <c r="X136" i="5"/>
  <c r="X137" i="5"/>
  <c r="X138" i="5"/>
  <c r="X139" i="5"/>
  <c r="X140" i="5"/>
  <c r="X141" i="5"/>
  <c r="X142" i="5"/>
  <c r="X143" i="5"/>
  <c r="X144" i="5"/>
  <c r="X145" i="5"/>
  <c r="X146" i="5"/>
  <c r="X147" i="5"/>
  <c r="X148" i="5"/>
  <c r="X149" i="5"/>
  <c r="X150" i="5"/>
  <c r="X151" i="5"/>
  <c r="X152" i="5"/>
  <c r="X153" i="5"/>
  <c r="X154" i="5"/>
  <c r="X155" i="5"/>
  <c r="X156" i="5"/>
  <c r="X157" i="5"/>
  <c r="X158" i="5"/>
  <c r="X159" i="5"/>
  <c r="X160" i="5"/>
  <c r="X161" i="5"/>
  <c r="X162" i="5"/>
  <c r="X163" i="5"/>
  <c r="X164" i="5"/>
  <c r="X165" i="5"/>
  <c r="X166" i="5"/>
  <c r="X167" i="5"/>
  <c r="X168" i="5"/>
  <c r="X169" i="5"/>
  <c r="X170" i="5"/>
  <c r="X171" i="5"/>
  <c r="X172" i="5"/>
  <c r="X173" i="5"/>
  <c r="X174" i="5"/>
  <c r="X175" i="5"/>
  <c r="X176" i="5"/>
  <c r="X177" i="5"/>
  <c r="X178" i="5"/>
  <c r="X179" i="5"/>
  <c r="X180" i="5"/>
  <c r="X181" i="5"/>
  <c r="X182" i="5"/>
  <c r="X183" i="5"/>
  <c r="X184" i="5"/>
  <c r="X185" i="5"/>
  <c r="X186" i="5"/>
  <c r="X187" i="5"/>
  <c r="X188" i="5"/>
  <c r="X189" i="5"/>
  <c r="X190" i="5"/>
  <c r="X191" i="5"/>
  <c r="X192" i="5"/>
  <c r="X193" i="5"/>
  <c r="X194" i="5"/>
  <c r="X195" i="5"/>
  <c r="X196" i="5"/>
  <c r="X197" i="5"/>
  <c r="X198" i="5"/>
  <c r="X199" i="5"/>
  <c r="X200" i="5"/>
  <c r="X201" i="5"/>
  <c r="X202" i="5"/>
  <c r="X203" i="5"/>
  <c r="X204" i="5"/>
  <c r="X205" i="5"/>
  <c r="X206" i="5"/>
  <c r="X207" i="5"/>
  <c r="X208" i="5"/>
  <c r="X209" i="5"/>
  <c r="X210" i="5"/>
  <c r="X211" i="5"/>
  <c r="X212" i="5"/>
  <c r="X213" i="5"/>
  <c r="X214" i="5"/>
  <c r="X215" i="5"/>
  <c r="X216" i="5"/>
  <c r="X217" i="5"/>
  <c r="X218" i="5"/>
  <c r="X219" i="5"/>
  <c r="X220" i="5"/>
  <c r="X221" i="5"/>
  <c r="X222" i="5"/>
  <c r="X223" i="5"/>
  <c r="X224" i="5"/>
  <c r="X225" i="5"/>
  <c r="X226" i="5"/>
  <c r="X227" i="5"/>
  <c r="X228" i="5"/>
  <c r="X229" i="5"/>
  <c r="X230" i="5"/>
  <c r="X231" i="5"/>
  <c r="X232" i="5"/>
  <c r="X233" i="5"/>
  <c r="X234" i="5"/>
  <c r="X235" i="5"/>
  <c r="X236" i="5"/>
  <c r="X237" i="5"/>
  <c r="X238" i="5"/>
  <c r="X239" i="5"/>
  <c r="X240" i="5"/>
  <c r="L240" i="5"/>
  <c r="M240" i="5"/>
  <c r="N240" i="5"/>
  <c r="O240" i="5"/>
  <c r="P240" i="5"/>
  <c r="Q240" i="5"/>
  <c r="R240" i="5"/>
  <c r="U240" i="5"/>
  <c r="V240" i="5"/>
  <c r="J239" i="5"/>
  <c r="K239" i="5"/>
  <c r="J240" i="5"/>
  <c r="K240" i="5"/>
  <c r="C240" i="5"/>
  <c r="D240" i="5"/>
  <c r="E240" i="5"/>
  <c r="F240" i="5"/>
  <c r="G240" i="5"/>
  <c r="H240" i="5"/>
  <c r="I240" i="5"/>
  <c r="BB240" i="5" l="1"/>
  <c r="BC240" i="5"/>
  <c r="BA240" i="5"/>
  <c r="DB240" i="5"/>
  <c r="BD240" i="5"/>
  <c r="AK240" i="5"/>
  <c r="AL240" i="5"/>
  <c r="CH711" i="8"/>
  <c r="CI711" i="8"/>
  <c r="CJ711" i="8"/>
  <c r="CK711" i="8"/>
  <c r="CL711" i="8"/>
  <c r="CM711" i="8"/>
  <c r="CN711" i="8"/>
  <c r="CO711" i="8"/>
  <c r="CP711" i="8"/>
  <c r="CQ711" i="8"/>
  <c r="CR711" i="8"/>
  <c r="CS711" i="8"/>
  <c r="CT711" i="8"/>
  <c r="CU711" i="8"/>
  <c r="CV711" i="8"/>
  <c r="CX711" i="8"/>
  <c r="CY711" i="8"/>
  <c r="CZ711" i="8"/>
  <c r="DA711" i="8"/>
  <c r="DB711" i="8"/>
  <c r="DC711" i="8"/>
  <c r="DD711" i="8"/>
  <c r="DE711" i="8"/>
  <c r="DF711" i="8"/>
  <c r="DG711" i="8"/>
  <c r="DH711" i="8"/>
  <c r="DI711" i="8"/>
  <c r="DJ711" i="8"/>
  <c r="DK711" i="8"/>
  <c r="DL711" i="8"/>
  <c r="DM711" i="8"/>
  <c r="DN711" i="8"/>
  <c r="DO711" i="8"/>
  <c r="DP711" i="8"/>
  <c r="DQ711" i="8"/>
  <c r="DR711" i="8"/>
  <c r="DS711" i="8"/>
  <c r="DT711" i="8"/>
  <c r="DU711" i="8"/>
  <c r="DV711" i="8"/>
  <c r="DX711" i="8"/>
  <c r="DZ711" i="8"/>
  <c r="CH712" i="8"/>
  <c r="CI712" i="8"/>
  <c r="CJ712" i="8"/>
  <c r="CK712" i="8"/>
  <c r="CL712" i="8"/>
  <c r="CM712" i="8"/>
  <c r="CN712" i="8"/>
  <c r="CO712" i="8"/>
  <c r="CP712" i="8"/>
  <c r="CQ712" i="8"/>
  <c r="CR712" i="8"/>
  <c r="CS712" i="8"/>
  <c r="CT712" i="8"/>
  <c r="CU712" i="8"/>
  <c r="CV712" i="8"/>
  <c r="CX712" i="8"/>
  <c r="CY712" i="8"/>
  <c r="CZ712" i="8"/>
  <c r="DA712" i="8"/>
  <c r="DB712" i="8"/>
  <c r="DC712" i="8"/>
  <c r="DD712" i="8"/>
  <c r="DE712" i="8"/>
  <c r="DF712" i="8"/>
  <c r="DG712" i="8"/>
  <c r="DH712" i="8"/>
  <c r="DI712" i="8"/>
  <c r="DJ712" i="8"/>
  <c r="DK712" i="8"/>
  <c r="DL712" i="8"/>
  <c r="DM712" i="8"/>
  <c r="DN712" i="8"/>
  <c r="DO712" i="8"/>
  <c r="DP712" i="8"/>
  <c r="DQ712" i="8"/>
  <c r="DR712" i="8"/>
  <c r="DS712" i="8"/>
  <c r="DT712" i="8"/>
  <c r="DU712" i="8"/>
  <c r="DV712" i="8"/>
  <c r="DX712" i="8"/>
  <c r="DZ712" i="8"/>
  <c r="CH713" i="8"/>
  <c r="CI713" i="8"/>
  <c r="CJ713" i="8"/>
  <c r="CK713" i="8"/>
  <c r="CL713" i="8"/>
  <c r="CM713" i="8"/>
  <c r="CN713" i="8"/>
  <c r="CO713" i="8"/>
  <c r="CP713" i="8"/>
  <c r="CQ713" i="8"/>
  <c r="CR713" i="8"/>
  <c r="CS713" i="8"/>
  <c r="CT713" i="8"/>
  <c r="CU713" i="8"/>
  <c r="CV713" i="8"/>
  <c r="CX713" i="8"/>
  <c r="CY713" i="8"/>
  <c r="CZ713" i="8"/>
  <c r="DA713" i="8"/>
  <c r="DB713" i="8"/>
  <c r="DC713" i="8"/>
  <c r="DD713" i="8"/>
  <c r="DE713" i="8"/>
  <c r="DF713" i="8"/>
  <c r="DG713" i="8"/>
  <c r="DH713" i="8"/>
  <c r="DI713" i="8"/>
  <c r="DJ713" i="8"/>
  <c r="DK713" i="8"/>
  <c r="DL713" i="8"/>
  <c r="DM713" i="8"/>
  <c r="DN713" i="8"/>
  <c r="DO713" i="8"/>
  <c r="DP713" i="8"/>
  <c r="DQ713" i="8"/>
  <c r="DR713" i="8"/>
  <c r="DS713" i="8"/>
  <c r="DT713" i="8"/>
  <c r="DU713" i="8"/>
  <c r="DV713" i="8"/>
  <c r="DX713" i="8"/>
  <c r="DZ713" i="8"/>
  <c r="CH714" i="8"/>
  <c r="CI714" i="8"/>
  <c r="CJ714" i="8"/>
  <c r="CK714" i="8"/>
  <c r="CL714" i="8"/>
  <c r="CM714" i="8"/>
  <c r="CN714" i="8"/>
  <c r="CO714" i="8"/>
  <c r="CP714" i="8"/>
  <c r="CQ714" i="8"/>
  <c r="CR714" i="8"/>
  <c r="CS714" i="8"/>
  <c r="CT714" i="8"/>
  <c r="CU714" i="8"/>
  <c r="CV714" i="8"/>
  <c r="CX714" i="8"/>
  <c r="CY714" i="8"/>
  <c r="CZ714" i="8"/>
  <c r="DA714" i="8"/>
  <c r="DB714" i="8"/>
  <c r="DC714" i="8"/>
  <c r="DD714" i="8"/>
  <c r="DE714" i="8"/>
  <c r="DF714" i="8"/>
  <c r="DG714" i="8"/>
  <c r="DH714" i="8"/>
  <c r="DI714" i="8"/>
  <c r="DJ714" i="8"/>
  <c r="DK714" i="8"/>
  <c r="DL714" i="8"/>
  <c r="DM714" i="8"/>
  <c r="DN714" i="8"/>
  <c r="DO714" i="8"/>
  <c r="DP714" i="8"/>
  <c r="DQ714" i="8"/>
  <c r="DR714" i="8"/>
  <c r="DS714" i="8"/>
  <c r="DT714" i="8"/>
  <c r="DU714" i="8"/>
  <c r="DV714" i="8"/>
  <c r="DX714" i="8"/>
  <c r="DZ714" i="8"/>
  <c r="CH715" i="8"/>
  <c r="CI715" i="8"/>
  <c r="CJ715" i="8"/>
  <c r="CK715" i="8"/>
  <c r="CL715" i="8"/>
  <c r="CM715" i="8"/>
  <c r="CN715" i="8"/>
  <c r="CO715" i="8"/>
  <c r="CP715" i="8"/>
  <c r="CQ715" i="8"/>
  <c r="CR715" i="8"/>
  <c r="CS715" i="8"/>
  <c r="CT715" i="8"/>
  <c r="CU715" i="8"/>
  <c r="CV715" i="8"/>
  <c r="CX715" i="8"/>
  <c r="CY715" i="8"/>
  <c r="CZ715" i="8"/>
  <c r="DA715" i="8"/>
  <c r="DB715" i="8"/>
  <c r="DC715" i="8"/>
  <c r="DD715" i="8"/>
  <c r="DE715" i="8"/>
  <c r="DF715" i="8"/>
  <c r="DG715" i="8"/>
  <c r="DH715" i="8"/>
  <c r="DI715" i="8"/>
  <c r="DJ715" i="8"/>
  <c r="DK715" i="8"/>
  <c r="DL715" i="8"/>
  <c r="DM715" i="8"/>
  <c r="DN715" i="8"/>
  <c r="DO715" i="8"/>
  <c r="DP715" i="8"/>
  <c r="DQ715" i="8"/>
  <c r="DR715" i="8"/>
  <c r="DS715" i="8"/>
  <c r="DT715" i="8"/>
  <c r="DU715" i="8"/>
  <c r="DV715" i="8"/>
  <c r="DX715" i="8"/>
  <c r="DZ715" i="8"/>
  <c r="O715" i="8"/>
  <c r="P715" i="8"/>
  <c r="Q715" i="8"/>
  <c r="R715" i="8"/>
  <c r="U715" i="8"/>
  <c r="W715" i="8"/>
  <c r="Y715" i="8"/>
  <c r="Z715" i="8"/>
  <c r="AA715" i="8"/>
  <c r="AB715" i="8"/>
  <c r="AC715" i="8"/>
  <c r="AD715" i="8"/>
  <c r="AE715" i="8"/>
  <c r="AH715" i="8"/>
  <c r="AI715" i="8"/>
  <c r="AJ715" i="8"/>
  <c r="AK715" i="8"/>
  <c r="AL715" i="8"/>
  <c r="AM715" i="8"/>
  <c r="AN715" i="8"/>
  <c r="AO715" i="8"/>
  <c r="AP715" i="8"/>
  <c r="AQ715" i="8"/>
  <c r="AR715" i="8"/>
  <c r="AS715" i="8"/>
  <c r="AT715" i="8"/>
  <c r="AU715" i="8"/>
  <c r="AX715" i="8"/>
  <c r="AY715" i="8"/>
  <c r="AZ715" i="8"/>
  <c r="O716" i="8"/>
  <c r="P716" i="8"/>
  <c r="Q716" i="8"/>
  <c r="R716" i="8"/>
  <c r="O717" i="8"/>
  <c r="P717" i="8"/>
  <c r="Q717" i="8"/>
  <c r="R717" i="8"/>
  <c r="O718" i="8"/>
  <c r="P718" i="8"/>
  <c r="Q718" i="8"/>
  <c r="R718" i="8"/>
  <c r="O719" i="8"/>
  <c r="P719" i="8"/>
  <c r="Q719" i="8"/>
  <c r="R719" i="8"/>
  <c r="B718" i="8"/>
  <c r="C718" i="8"/>
  <c r="D718" i="8"/>
  <c r="E718" i="8"/>
  <c r="F718" i="8"/>
  <c r="G718" i="8"/>
  <c r="H718" i="8"/>
  <c r="I718" i="8"/>
  <c r="J718" i="8"/>
  <c r="K718" i="8"/>
  <c r="L718" i="8"/>
  <c r="M718" i="8"/>
  <c r="N718" i="8"/>
  <c r="B719" i="8"/>
  <c r="C719" i="8"/>
  <c r="D719" i="8"/>
  <c r="E719" i="8"/>
  <c r="F719" i="8"/>
  <c r="G719" i="8"/>
  <c r="H719" i="8"/>
  <c r="I719" i="8"/>
  <c r="J719" i="8"/>
  <c r="K719" i="8"/>
  <c r="L719" i="8"/>
  <c r="M719" i="8"/>
  <c r="N719" i="8"/>
  <c r="E715" i="8"/>
  <c r="F715" i="8"/>
  <c r="G715" i="8"/>
  <c r="H715" i="8"/>
  <c r="I715" i="8"/>
  <c r="J715" i="8"/>
  <c r="K715" i="8"/>
  <c r="L715" i="8"/>
  <c r="E716" i="8"/>
  <c r="F716" i="8"/>
  <c r="G716" i="8"/>
  <c r="H716" i="8"/>
  <c r="I716" i="8"/>
  <c r="J716" i="8"/>
  <c r="K716" i="8"/>
  <c r="L716" i="8"/>
  <c r="E717" i="8"/>
  <c r="F717" i="8"/>
  <c r="G717" i="8"/>
  <c r="H717" i="8"/>
  <c r="I717" i="8"/>
  <c r="J717" i="8"/>
  <c r="K717" i="8"/>
  <c r="L717" i="8"/>
  <c r="M717" i="8"/>
  <c r="N717" i="8"/>
  <c r="EE719" i="8" l="1"/>
  <c r="EE720" i="8"/>
  <c r="AX240" i="5"/>
  <c r="CW713" i="8"/>
  <c r="CW714" i="8"/>
  <c r="CW711" i="8"/>
  <c r="CW715" i="8"/>
  <c r="CW712" i="8"/>
  <c r="DZ482" i="8"/>
  <c r="DZ483" i="8"/>
  <c r="DZ484" i="8"/>
  <c r="DZ485" i="8"/>
  <c r="DZ486" i="8"/>
  <c r="DZ487" i="8"/>
  <c r="DZ488" i="8"/>
  <c r="DZ489" i="8"/>
  <c r="DZ490" i="8"/>
  <c r="DZ491" i="8"/>
  <c r="DZ492" i="8"/>
  <c r="DZ493" i="8"/>
  <c r="DZ494" i="8"/>
  <c r="DZ495" i="8"/>
  <c r="DZ496" i="8"/>
  <c r="DZ497" i="8"/>
  <c r="DZ498" i="8"/>
  <c r="DZ499" i="8"/>
  <c r="DZ500" i="8"/>
  <c r="DZ501" i="8"/>
  <c r="DZ502" i="8"/>
  <c r="DZ503" i="8"/>
  <c r="DZ504" i="8"/>
  <c r="DZ505" i="8"/>
  <c r="DZ506" i="8"/>
  <c r="DZ507" i="8"/>
  <c r="DZ508" i="8"/>
  <c r="DZ509" i="8"/>
  <c r="DZ510" i="8"/>
  <c r="DZ511" i="8"/>
  <c r="DZ512" i="8"/>
  <c r="DZ513" i="8"/>
  <c r="DZ514" i="8"/>
  <c r="DZ515" i="8"/>
  <c r="DZ516" i="8"/>
  <c r="DZ517" i="8"/>
  <c r="DZ518" i="8"/>
  <c r="DZ519" i="8"/>
  <c r="DZ520" i="8"/>
  <c r="DZ521" i="8"/>
  <c r="DZ522" i="8"/>
  <c r="DZ523" i="8"/>
  <c r="DZ524" i="8"/>
  <c r="DZ525" i="8"/>
  <c r="DZ526" i="8"/>
  <c r="DZ527" i="8"/>
  <c r="DZ528" i="8"/>
  <c r="DZ529" i="8"/>
  <c r="DZ530" i="8"/>
  <c r="DZ531" i="8"/>
  <c r="DZ532" i="8"/>
  <c r="DZ533" i="8"/>
  <c r="DZ534" i="8"/>
  <c r="DZ535" i="8"/>
  <c r="DZ536" i="8"/>
  <c r="DZ537" i="8"/>
  <c r="DZ538" i="8"/>
  <c r="DZ539" i="8"/>
  <c r="DZ540" i="8"/>
  <c r="DZ541" i="8"/>
  <c r="DZ542" i="8"/>
  <c r="DZ543" i="8"/>
  <c r="DZ544" i="8"/>
  <c r="DZ545" i="8"/>
  <c r="DZ546" i="8"/>
  <c r="DZ547" i="8"/>
  <c r="DZ548" i="8"/>
  <c r="DZ549" i="8"/>
  <c r="DZ550" i="8"/>
  <c r="DZ551" i="8"/>
  <c r="DZ552" i="8"/>
  <c r="DZ553" i="8"/>
  <c r="DZ554" i="8"/>
  <c r="DZ555" i="8"/>
  <c r="DZ556" i="8"/>
  <c r="DZ557" i="8"/>
  <c r="DZ558" i="8"/>
  <c r="DZ559" i="8"/>
  <c r="DZ560" i="8"/>
  <c r="DZ561" i="8"/>
  <c r="DZ562" i="8"/>
  <c r="DZ563" i="8"/>
  <c r="DZ564" i="8"/>
  <c r="DZ565" i="8"/>
  <c r="DZ566" i="8"/>
  <c r="DZ567" i="8"/>
  <c r="DZ568" i="8"/>
  <c r="DZ569" i="8"/>
  <c r="DZ570" i="8"/>
  <c r="DZ571" i="8"/>
  <c r="DZ572" i="8"/>
  <c r="DZ573" i="8"/>
  <c r="DZ574" i="8"/>
  <c r="DZ575" i="8"/>
  <c r="DZ576" i="8"/>
  <c r="DZ577" i="8"/>
  <c r="DZ578" i="8"/>
  <c r="DZ579" i="8"/>
  <c r="DZ580" i="8"/>
  <c r="DZ581" i="8"/>
  <c r="DZ582" i="8"/>
  <c r="DZ583" i="8"/>
  <c r="DZ584" i="8"/>
  <c r="DZ585" i="8"/>
  <c r="DZ586" i="8"/>
  <c r="DZ587" i="8"/>
  <c r="DZ588" i="8"/>
  <c r="DZ589" i="8"/>
  <c r="DZ590" i="8"/>
  <c r="DZ591" i="8"/>
  <c r="DZ592" i="8"/>
  <c r="DZ593" i="8"/>
  <c r="DZ594" i="8"/>
  <c r="DZ595" i="8"/>
  <c r="DZ596" i="8"/>
  <c r="DZ597" i="8"/>
  <c r="DZ598" i="8"/>
  <c r="DZ599" i="8"/>
  <c r="DZ600" i="8"/>
  <c r="DZ601" i="8"/>
  <c r="DZ602" i="8"/>
  <c r="DZ603" i="8"/>
  <c r="DZ604" i="8"/>
  <c r="DZ605" i="8"/>
  <c r="DZ606" i="8"/>
  <c r="DZ607" i="8"/>
  <c r="DZ608" i="8"/>
  <c r="DZ609" i="8"/>
  <c r="DZ610" i="8"/>
  <c r="DZ611" i="8"/>
  <c r="DZ612" i="8"/>
  <c r="DZ613" i="8"/>
  <c r="DZ614" i="8"/>
  <c r="DZ615" i="8"/>
  <c r="DZ616" i="8"/>
  <c r="DZ617" i="8"/>
  <c r="DZ618" i="8"/>
  <c r="DZ619" i="8"/>
  <c r="DZ620" i="8"/>
  <c r="DZ621" i="8"/>
  <c r="DZ622" i="8"/>
  <c r="DZ623" i="8"/>
  <c r="DZ624" i="8"/>
  <c r="DZ625" i="8"/>
  <c r="DZ626" i="8"/>
  <c r="DZ627" i="8"/>
  <c r="DZ628" i="8"/>
  <c r="DZ629" i="8"/>
  <c r="DZ630" i="8"/>
  <c r="DZ631" i="8"/>
  <c r="DZ632" i="8"/>
  <c r="DZ633" i="8"/>
  <c r="DZ634" i="8"/>
  <c r="DZ635" i="8"/>
  <c r="DZ636" i="8"/>
  <c r="DZ637" i="8"/>
  <c r="DZ638" i="8"/>
  <c r="DZ639" i="8"/>
  <c r="DZ640" i="8"/>
  <c r="DZ641" i="8"/>
  <c r="DZ642" i="8"/>
  <c r="DZ643" i="8"/>
  <c r="DZ644" i="8"/>
  <c r="DZ645" i="8"/>
  <c r="DZ646" i="8"/>
  <c r="DZ647" i="8"/>
  <c r="DZ648" i="8"/>
  <c r="DZ649" i="8"/>
  <c r="DZ650" i="8"/>
  <c r="DZ651" i="8"/>
  <c r="DZ652" i="8"/>
  <c r="DZ653" i="8"/>
  <c r="DZ654" i="8"/>
  <c r="DZ655" i="8"/>
  <c r="DZ656" i="8"/>
  <c r="DZ657" i="8"/>
  <c r="DZ658" i="8"/>
  <c r="DZ659" i="8"/>
  <c r="DZ660" i="8"/>
  <c r="DZ661" i="8"/>
  <c r="DZ662" i="8"/>
  <c r="DZ663" i="8"/>
  <c r="DZ664" i="8"/>
  <c r="DZ665" i="8"/>
  <c r="DZ666" i="8"/>
  <c r="DZ667" i="8"/>
  <c r="DZ668" i="8"/>
  <c r="DZ669" i="8"/>
  <c r="DZ670" i="8"/>
  <c r="DZ671" i="8"/>
  <c r="DZ672" i="8"/>
  <c r="DZ673" i="8"/>
  <c r="DZ674" i="8"/>
  <c r="DZ675" i="8"/>
  <c r="DZ676" i="8"/>
  <c r="DZ677" i="8"/>
  <c r="DZ678" i="8"/>
  <c r="DZ679" i="8"/>
  <c r="DZ680" i="8"/>
  <c r="DZ681" i="8"/>
  <c r="DZ682" i="8"/>
  <c r="DZ683" i="8"/>
  <c r="DZ684" i="8"/>
  <c r="DZ685" i="8"/>
  <c r="DZ686" i="8"/>
  <c r="DZ687" i="8"/>
  <c r="DZ688" i="8"/>
  <c r="DZ689" i="8"/>
  <c r="DZ690" i="8"/>
  <c r="DZ691" i="8"/>
  <c r="DZ692" i="8"/>
  <c r="DZ693" i="8"/>
  <c r="DZ694" i="8"/>
  <c r="DZ695" i="8"/>
  <c r="DZ696" i="8"/>
  <c r="DZ697" i="8"/>
  <c r="DZ698" i="8"/>
  <c r="DZ699" i="8"/>
  <c r="DZ700" i="8"/>
  <c r="DZ701" i="8"/>
  <c r="DZ702" i="8"/>
  <c r="DZ703" i="8"/>
  <c r="DZ704" i="8"/>
  <c r="DZ705" i="8"/>
  <c r="DZ706" i="8"/>
  <c r="DZ707" i="8"/>
  <c r="DZ708" i="8"/>
  <c r="DZ709" i="8"/>
  <c r="DZ710" i="8"/>
  <c r="EP162" i="5" l="1"/>
  <c r="EP163" i="5"/>
  <c r="EP164" i="5"/>
  <c r="EP165" i="5"/>
  <c r="EP166" i="5"/>
  <c r="EP167" i="5"/>
  <c r="EP168" i="5"/>
  <c r="EP169" i="5"/>
  <c r="EP170" i="5"/>
  <c r="EP171" i="5"/>
  <c r="EP172" i="5"/>
  <c r="EP173" i="5"/>
  <c r="EP174" i="5"/>
  <c r="EP175" i="5"/>
  <c r="EP176" i="5"/>
  <c r="EP177" i="5"/>
  <c r="EP178" i="5"/>
  <c r="EP179" i="5"/>
  <c r="EP180" i="5"/>
  <c r="EP181" i="5"/>
  <c r="EP182" i="5"/>
  <c r="EP183" i="5"/>
  <c r="EP184" i="5"/>
  <c r="EP185" i="5"/>
  <c r="EP186" i="5"/>
  <c r="EP187" i="5"/>
  <c r="EP188" i="5"/>
  <c r="EP189" i="5"/>
  <c r="EP190" i="5"/>
  <c r="EP191" i="5"/>
  <c r="EP192" i="5"/>
  <c r="EP193" i="5"/>
  <c r="EP194" i="5"/>
  <c r="EP195" i="5"/>
  <c r="EP196" i="5"/>
  <c r="EP197" i="5"/>
  <c r="EP198" i="5"/>
  <c r="EP199" i="5"/>
  <c r="EP200" i="5"/>
  <c r="EP201" i="5"/>
  <c r="EP202" i="5"/>
  <c r="EP203" i="5"/>
  <c r="EP204" i="5"/>
  <c r="EP205" i="5"/>
  <c r="EP206" i="5"/>
  <c r="EP207" i="5"/>
  <c r="EP208" i="5"/>
  <c r="EP209" i="5"/>
  <c r="EP210" i="5"/>
  <c r="EP211" i="5"/>
  <c r="EP212" i="5"/>
  <c r="EP213" i="5"/>
  <c r="EP214" i="5"/>
  <c r="EP215" i="5"/>
  <c r="EP216" i="5"/>
  <c r="EP217" i="5"/>
  <c r="EP218" i="5"/>
  <c r="EP219" i="5"/>
  <c r="EP220" i="5"/>
  <c r="EP221" i="5"/>
  <c r="EP222" i="5"/>
  <c r="EP223" i="5"/>
  <c r="EP224" i="5"/>
  <c r="EP225" i="5"/>
  <c r="EP226" i="5"/>
  <c r="EP227" i="5"/>
  <c r="EP228" i="5"/>
  <c r="EP229" i="5"/>
  <c r="EP230" i="5"/>
  <c r="EP231" i="5"/>
  <c r="EP232" i="5"/>
  <c r="EP233" i="5"/>
  <c r="EP234" i="5"/>
  <c r="EP235" i="5"/>
  <c r="EP236" i="5"/>
  <c r="EP237" i="5"/>
  <c r="EP238" i="5"/>
  <c r="EP239" i="5"/>
  <c r="EO162" i="5" l="1"/>
  <c r="EO163" i="5"/>
  <c r="EO164" i="5"/>
  <c r="EO165" i="5"/>
  <c r="EO166" i="5"/>
  <c r="EO167" i="5"/>
  <c r="EO168" i="5"/>
  <c r="EO169" i="5"/>
  <c r="EO170" i="5"/>
  <c r="EO171" i="5"/>
  <c r="EO172" i="5"/>
  <c r="EO173" i="5"/>
  <c r="EO174" i="5"/>
  <c r="EO175" i="5"/>
  <c r="EO176" i="5"/>
  <c r="EO177" i="5"/>
  <c r="EO178" i="5"/>
  <c r="EO179" i="5"/>
  <c r="EO180" i="5"/>
  <c r="EO181" i="5"/>
  <c r="EO182" i="5"/>
  <c r="EO183" i="5"/>
  <c r="EO184" i="5"/>
  <c r="EO185" i="5"/>
  <c r="EO186" i="5"/>
  <c r="EO187" i="5"/>
  <c r="EO188" i="5"/>
  <c r="EO189" i="5"/>
  <c r="EO190" i="5"/>
  <c r="EO191" i="5"/>
  <c r="EO192" i="5"/>
  <c r="EO193" i="5"/>
  <c r="EO194" i="5"/>
  <c r="EO195" i="5"/>
  <c r="EO196" i="5"/>
  <c r="EO197" i="5"/>
  <c r="EO198" i="5"/>
  <c r="EO199" i="5"/>
  <c r="EO200" i="5"/>
  <c r="EO201" i="5"/>
  <c r="EO202" i="5"/>
  <c r="EO203" i="5"/>
  <c r="EO204" i="5"/>
  <c r="EO205" i="5"/>
  <c r="EO206" i="5"/>
  <c r="EO207" i="5"/>
  <c r="EO208" i="5"/>
  <c r="EO209" i="5"/>
  <c r="EO210" i="5"/>
  <c r="EO211" i="5"/>
  <c r="EO212" i="5"/>
  <c r="EO213" i="5"/>
  <c r="EO214" i="5"/>
  <c r="EO215" i="5"/>
  <c r="EO216" i="5"/>
  <c r="EO217" i="5"/>
  <c r="EO218" i="5"/>
  <c r="EO219" i="5"/>
  <c r="EO220" i="5"/>
  <c r="EO221" i="5"/>
  <c r="EO222" i="5"/>
  <c r="EO223" i="5"/>
  <c r="EO224" i="5"/>
  <c r="EO225" i="5"/>
  <c r="EO226" i="5"/>
  <c r="EO227" i="5"/>
  <c r="EO228" i="5"/>
  <c r="EO229" i="5"/>
  <c r="EO230" i="5"/>
  <c r="EO231" i="5"/>
  <c r="EO232" i="5"/>
  <c r="EO233" i="5"/>
  <c r="EO234" i="5"/>
  <c r="EO235" i="5"/>
  <c r="EO236" i="5"/>
  <c r="EO237" i="5"/>
  <c r="EO238" i="5"/>
  <c r="EO239" i="5"/>
  <c r="DX482" i="8" l="1"/>
  <c r="DX483" i="8"/>
  <c r="DX484" i="8"/>
  <c r="DX485" i="8"/>
  <c r="DX486" i="8"/>
  <c r="DX487" i="8"/>
  <c r="DX488" i="8"/>
  <c r="DX489" i="8"/>
  <c r="DX490" i="8"/>
  <c r="DX491" i="8"/>
  <c r="DX492" i="8"/>
  <c r="DX493" i="8"/>
  <c r="DX494" i="8"/>
  <c r="DX495" i="8"/>
  <c r="DX496" i="8"/>
  <c r="DX497" i="8"/>
  <c r="DX498" i="8"/>
  <c r="DX499" i="8"/>
  <c r="DX500" i="8"/>
  <c r="DX501" i="8"/>
  <c r="DX502" i="8"/>
  <c r="DX503" i="8"/>
  <c r="DX504" i="8"/>
  <c r="DX505" i="8"/>
  <c r="DX506" i="8"/>
  <c r="DX507" i="8"/>
  <c r="DX508" i="8"/>
  <c r="DX509" i="8"/>
  <c r="DX510" i="8"/>
  <c r="DX511" i="8"/>
  <c r="DX512" i="8"/>
  <c r="DX513" i="8"/>
  <c r="DX514" i="8"/>
  <c r="DX515" i="8"/>
  <c r="DX516" i="8"/>
  <c r="DX517" i="8"/>
  <c r="DX518" i="8"/>
  <c r="DX519" i="8"/>
  <c r="DX520" i="8"/>
  <c r="DX521" i="8"/>
  <c r="DX522" i="8"/>
  <c r="DX523" i="8"/>
  <c r="DX524" i="8"/>
  <c r="DX525" i="8"/>
  <c r="DX526" i="8"/>
  <c r="DX527" i="8"/>
  <c r="DX528" i="8"/>
  <c r="DX529" i="8"/>
  <c r="DX530" i="8"/>
  <c r="DX531" i="8"/>
  <c r="DX532" i="8"/>
  <c r="DX533" i="8"/>
  <c r="DX534" i="8"/>
  <c r="DX535" i="8"/>
  <c r="DX536" i="8"/>
  <c r="DX537" i="8"/>
  <c r="DX538" i="8"/>
  <c r="DX539" i="8"/>
  <c r="DX540" i="8"/>
  <c r="DX541" i="8"/>
  <c r="DX542" i="8"/>
  <c r="DX543" i="8"/>
  <c r="DX544" i="8"/>
  <c r="DX545" i="8"/>
  <c r="DX546" i="8"/>
  <c r="DX547" i="8"/>
  <c r="DX548" i="8"/>
  <c r="DX549" i="8"/>
  <c r="DX550" i="8"/>
  <c r="DX551" i="8"/>
  <c r="DX552" i="8"/>
  <c r="DX553" i="8"/>
  <c r="DX554" i="8"/>
  <c r="DX555" i="8"/>
  <c r="DX556" i="8"/>
  <c r="DX557" i="8"/>
  <c r="DX558" i="8"/>
  <c r="DX559" i="8"/>
  <c r="DX560" i="8"/>
  <c r="DX561" i="8"/>
  <c r="DX562" i="8"/>
  <c r="DX563" i="8"/>
  <c r="DX564" i="8"/>
  <c r="DX565" i="8"/>
  <c r="DX566" i="8"/>
  <c r="DX567" i="8"/>
  <c r="DX568" i="8"/>
  <c r="DX569" i="8"/>
  <c r="DX570" i="8"/>
  <c r="DX571" i="8"/>
  <c r="DX572" i="8"/>
  <c r="DX573" i="8"/>
  <c r="DX574" i="8"/>
  <c r="DX575" i="8"/>
  <c r="DX576" i="8"/>
  <c r="DX577" i="8"/>
  <c r="DX578" i="8"/>
  <c r="DX579" i="8"/>
  <c r="DX580" i="8"/>
  <c r="DX581" i="8"/>
  <c r="DX582" i="8"/>
  <c r="DX583" i="8"/>
  <c r="DX584" i="8"/>
  <c r="DX585" i="8"/>
  <c r="DX586" i="8"/>
  <c r="DX587" i="8"/>
  <c r="DX588" i="8"/>
  <c r="DX589" i="8"/>
  <c r="DX590" i="8"/>
  <c r="DX591" i="8"/>
  <c r="DX592" i="8"/>
  <c r="DX593" i="8"/>
  <c r="DX594" i="8"/>
  <c r="DX595" i="8"/>
  <c r="DX596" i="8"/>
  <c r="DX597" i="8"/>
  <c r="DX598" i="8"/>
  <c r="DX599" i="8"/>
  <c r="DX600" i="8"/>
  <c r="DX601" i="8"/>
  <c r="DX602" i="8"/>
  <c r="DX603" i="8"/>
  <c r="DX604" i="8"/>
  <c r="DX605" i="8"/>
  <c r="DX606" i="8"/>
  <c r="DX607" i="8"/>
  <c r="DX608" i="8"/>
  <c r="DX609" i="8"/>
  <c r="DX610" i="8"/>
  <c r="DX611" i="8"/>
  <c r="DX612" i="8"/>
  <c r="DX613" i="8"/>
  <c r="DX614" i="8"/>
  <c r="DX615" i="8"/>
  <c r="DX616" i="8"/>
  <c r="DX617" i="8"/>
  <c r="DX618" i="8"/>
  <c r="DX619" i="8"/>
  <c r="DX620" i="8"/>
  <c r="DX621" i="8"/>
  <c r="DX622" i="8"/>
  <c r="DX623" i="8"/>
  <c r="DX624" i="8"/>
  <c r="DX625" i="8"/>
  <c r="DX626" i="8"/>
  <c r="DX627" i="8"/>
  <c r="DX628" i="8"/>
  <c r="DX629" i="8"/>
  <c r="DX630" i="8"/>
  <c r="DX631" i="8"/>
  <c r="DX632" i="8"/>
  <c r="DX633" i="8"/>
  <c r="DX634" i="8"/>
  <c r="DX635" i="8"/>
  <c r="DX636" i="8"/>
  <c r="DX637" i="8"/>
  <c r="DX638" i="8"/>
  <c r="DX639" i="8"/>
  <c r="DX640" i="8"/>
  <c r="DX641" i="8"/>
  <c r="DX642" i="8"/>
  <c r="DX643" i="8"/>
  <c r="DX644" i="8"/>
  <c r="DX645" i="8"/>
  <c r="DX646" i="8"/>
  <c r="DX647" i="8"/>
  <c r="DX648" i="8"/>
  <c r="DX649" i="8"/>
  <c r="DX650" i="8"/>
  <c r="DX651" i="8"/>
  <c r="DX652" i="8"/>
  <c r="DX653" i="8"/>
  <c r="DX654" i="8"/>
  <c r="DX655" i="8"/>
  <c r="DX656" i="8"/>
  <c r="DX657" i="8"/>
  <c r="DX658" i="8"/>
  <c r="DX659" i="8"/>
  <c r="DX660" i="8"/>
  <c r="DX661" i="8"/>
  <c r="DX662" i="8"/>
  <c r="DX663" i="8"/>
  <c r="DX664" i="8"/>
  <c r="DX665" i="8"/>
  <c r="DX666" i="8"/>
  <c r="DX667" i="8"/>
  <c r="DX668" i="8"/>
  <c r="DX669" i="8"/>
  <c r="DX670" i="8"/>
  <c r="DX671" i="8"/>
  <c r="DX672" i="8"/>
  <c r="DX673" i="8"/>
  <c r="DX674" i="8"/>
  <c r="DX675" i="8"/>
  <c r="DX676" i="8"/>
  <c r="DX677" i="8"/>
  <c r="DX678" i="8"/>
  <c r="DX679" i="8"/>
  <c r="DX680" i="8"/>
  <c r="DX681" i="8"/>
  <c r="DX682" i="8"/>
  <c r="DX683" i="8"/>
  <c r="DX684" i="8"/>
  <c r="DX685" i="8"/>
  <c r="DX686" i="8"/>
  <c r="DX687" i="8"/>
  <c r="DX688" i="8"/>
  <c r="DX689" i="8"/>
  <c r="DX690" i="8"/>
  <c r="DX691" i="8"/>
  <c r="DX692" i="8"/>
  <c r="DX693" i="8"/>
  <c r="DX694" i="8"/>
  <c r="DX695" i="8"/>
  <c r="DX696" i="8"/>
  <c r="DX697" i="8"/>
  <c r="DX698" i="8"/>
  <c r="DX699" i="8"/>
  <c r="DX700" i="8"/>
  <c r="DX701" i="8"/>
  <c r="DX702" i="8"/>
  <c r="DX703" i="8"/>
  <c r="DX704" i="8"/>
  <c r="DX705" i="8"/>
  <c r="DX706" i="8"/>
  <c r="DX707" i="8"/>
  <c r="DX708" i="8"/>
  <c r="DX709" i="8"/>
  <c r="DX710" i="8"/>
  <c r="B246" i="14" l="1"/>
  <c r="C246" i="14"/>
  <c r="D246" i="14"/>
  <c r="E246" i="14"/>
  <c r="F246" i="14"/>
  <c r="G246" i="14"/>
  <c r="B247" i="14"/>
  <c r="C247" i="14"/>
  <c r="D247" i="14"/>
  <c r="E247" i="14"/>
  <c r="F247" i="14"/>
  <c r="G247" i="14"/>
  <c r="B248" i="14"/>
  <c r="C248" i="14"/>
  <c r="D248" i="14"/>
  <c r="E248" i="14"/>
  <c r="F248" i="14"/>
  <c r="G248" i="14"/>
  <c r="B249" i="14"/>
  <c r="C249" i="14"/>
  <c r="D249" i="14"/>
  <c r="E249" i="14"/>
  <c r="F249" i="14"/>
  <c r="G249" i="14"/>
  <c r="I226" i="5"/>
  <c r="BX247" i="5" l="1"/>
  <c r="BX248" i="5" s="1"/>
  <c r="BX249" i="5" s="1"/>
  <c r="BX250" i="5" s="1"/>
  <c r="BX251" i="5" s="1"/>
  <c r="BX252" i="5" s="1"/>
  <c r="BX253" i="5" s="1"/>
  <c r="BW247" i="5"/>
  <c r="BW248" i="5" s="1"/>
  <c r="BW249" i="5" s="1"/>
  <c r="BW250" i="5" s="1"/>
  <c r="BW251" i="5" s="1"/>
  <c r="BW252" i="5" s="1"/>
  <c r="BW253" i="5" s="1"/>
  <c r="DJ247" i="5" l="1"/>
  <c r="DK247" i="5"/>
  <c r="DO247" i="5"/>
  <c r="DP247" i="5"/>
  <c r="DQ247" i="5"/>
  <c r="DR247" i="5"/>
  <c r="DS247" i="5"/>
  <c r="DT247" i="5"/>
  <c r="DU247" i="5"/>
  <c r="DO248" i="5"/>
  <c r="DP248" i="5"/>
  <c r="DQ248" i="5"/>
  <c r="DR248" i="5"/>
  <c r="DS248" i="5"/>
  <c r="DT248" i="5"/>
  <c r="DU248" i="5"/>
  <c r="DO249" i="5"/>
  <c r="DP249" i="5"/>
  <c r="DQ249" i="5"/>
  <c r="DR249" i="5"/>
  <c r="DS249" i="5"/>
  <c r="DT249" i="5"/>
  <c r="DU249" i="5"/>
  <c r="EH236" i="5"/>
  <c r="EH237" i="5"/>
  <c r="EH238" i="5"/>
  <c r="EH239" i="5"/>
  <c r="EC239" i="5"/>
  <c r="ED239" i="5"/>
  <c r="EC234" i="5"/>
  <c r="ED234" i="5"/>
  <c r="EC235" i="5"/>
  <c r="ED235" i="5"/>
  <c r="EC236" i="5"/>
  <c r="ED236" i="5"/>
  <c r="EC237" i="5"/>
  <c r="ED237" i="5"/>
  <c r="EC238" i="5"/>
  <c r="ED238" i="5"/>
  <c r="DW239" i="5"/>
  <c r="DX239" i="5"/>
  <c r="DO239" i="5"/>
  <c r="DP239" i="5"/>
  <c r="DQ239" i="5"/>
  <c r="DR239" i="5"/>
  <c r="DS239" i="5"/>
  <c r="DT239" i="5"/>
  <c r="DU239" i="5"/>
  <c r="DA239" i="5"/>
  <c r="CY239" i="5"/>
  <c r="CZ239" i="5"/>
  <c r="CW236" i="5"/>
  <c r="CW237" i="5"/>
  <c r="CW238" i="5"/>
  <c r="CW239" i="5"/>
  <c r="CP239" i="5"/>
  <c r="CQ239" i="5"/>
  <c r="CR239" i="5"/>
  <c r="CS239" i="5"/>
  <c r="CT239" i="5"/>
  <c r="CU239" i="5"/>
  <c r="CM239" i="5"/>
  <c r="CN239" i="5"/>
  <c r="CB235" i="5"/>
  <c r="CB236" i="5"/>
  <c r="BW239" i="5"/>
  <c r="BX239" i="5"/>
  <c r="BY239" i="5"/>
  <c r="BZ239" i="5"/>
  <c r="BZ247" i="5" s="1"/>
  <c r="BZ248" i="5" s="1"/>
  <c r="BZ249" i="5" s="1"/>
  <c r="BZ250" i="5" s="1"/>
  <c r="BZ251" i="5" s="1"/>
  <c r="BZ252" i="5" s="1"/>
  <c r="BZ253" i="5" s="1"/>
  <c r="BQ238" i="5"/>
  <c r="BM239" i="5"/>
  <c r="BN239" i="5"/>
  <c r="AY239" i="5"/>
  <c r="AZ239" i="5"/>
  <c r="AJ238" i="5"/>
  <c r="AJ239" i="5"/>
  <c r="DB239" i="5" l="1"/>
  <c r="EK42" i="5"/>
  <c r="EK43" i="5"/>
  <c r="EK44" i="5"/>
  <c r="EK45" i="5"/>
  <c r="EK46" i="5"/>
  <c r="EK47" i="5"/>
  <c r="EK48" i="5"/>
  <c r="EK49" i="5"/>
  <c r="EK50" i="5"/>
  <c r="EK51" i="5"/>
  <c r="EK52" i="5"/>
  <c r="EK53" i="5"/>
  <c r="EK54" i="5"/>
  <c r="EK55" i="5"/>
  <c r="EK56" i="5"/>
  <c r="EK57" i="5"/>
  <c r="EK58" i="5"/>
  <c r="EK59" i="5"/>
  <c r="EK60" i="5"/>
  <c r="EK61" i="5"/>
  <c r="EK62" i="5"/>
  <c r="EK63" i="5"/>
  <c r="EK64" i="5"/>
  <c r="EK65" i="5"/>
  <c r="EK66" i="5"/>
  <c r="EK67" i="5"/>
  <c r="EK68" i="5"/>
  <c r="EK69" i="5"/>
  <c r="EK70" i="5"/>
  <c r="EK71" i="5"/>
  <c r="EK72" i="5"/>
  <c r="EK73" i="5"/>
  <c r="EK74" i="5"/>
  <c r="EK75" i="5"/>
  <c r="EK76" i="5"/>
  <c r="EK77" i="5"/>
  <c r="EK78" i="5"/>
  <c r="EK79" i="5"/>
  <c r="EK80" i="5"/>
  <c r="EK81" i="5"/>
  <c r="EK82" i="5"/>
  <c r="EK83" i="5"/>
  <c r="EK84" i="5"/>
  <c r="EK85" i="5"/>
  <c r="EK86" i="5"/>
  <c r="EK87" i="5"/>
  <c r="EK88" i="5"/>
  <c r="EK89" i="5"/>
  <c r="EK90" i="5"/>
  <c r="EK91" i="5"/>
  <c r="EK92" i="5"/>
  <c r="EK93" i="5"/>
  <c r="EK94" i="5"/>
  <c r="EK95" i="5"/>
  <c r="EK96" i="5"/>
  <c r="EK97" i="5"/>
  <c r="EK98" i="5"/>
  <c r="EK99" i="5"/>
  <c r="EK100" i="5"/>
  <c r="EK101" i="5"/>
  <c r="EK102" i="5"/>
  <c r="EK103" i="5"/>
  <c r="EK104" i="5"/>
  <c r="EK105" i="5"/>
  <c r="EK106" i="5"/>
  <c r="EK107" i="5"/>
  <c r="EK108" i="5"/>
  <c r="EK109" i="5"/>
  <c r="EK110" i="5"/>
  <c r="EK111" i="5"/>
  <c r="EK112" i="5"/>
  <c r="EK113" i="5"/>
  <c r="EK114" i="5"/>
  <c r="EK115" i="5"/>
  <c r="EK116" i="5"/>
  <c r="EK117" i="5"/>
  <c r="EK118" i="5"/>
  <c r="EK119" i="5"/>
  <c r="EK120" i="5"/>
  <c r="EK121" i="5"/>
  <c r="EK122" i="5"/>
  <c r="EK123" i="5"/>
  <c r="EK124" i="5"/>
  <c r="EK125" i="5"/>
  <c r="EK126" i="5"/>
  <c r="EK127" i="5"/>
  <c r="EK128" i="5"/>
  <c r="EK129" i="5"/>
  <c r="EK130" i="5"/>
  <c r="EK131" i="5"/>
  <c r="EK132" i="5"/>
  <c r="EK133" i="5"/>
  <c r="EK134" i="5"/>
  <c r="EK135" i="5"/>
  <c r="EK136" i="5"/>
  <c r="EK137" i="5"/>
  <c r="EK138" i="5"/>
  <c r="EK139" i="5"/>
  <c r="EK140" i="5"/>
  <c r="EK141" i="5"/>
  <c r="EK142" i="5"/>
  <c r="EK143" i="5"/>
  <c r="EK144" i="5"/>
  <c r="EK145" i="5"/>
  <c r="EK146" i="5"/>
  <c r="EK147" i="5"/>
  <c r="EK148" i="5"/>
  <c r="EK149" i="5"/>
  <c r="EK150" i="5"/>
  <c r="EK151" i="5"/>
  <c r="EK152" i="5"/>
  <c r="EK153" i="5"/>
  <c r="EK154" i="5"/>
  <c r="EK155" i="5"/>
  <c r="EK156" i="5"/>
  <c r="EK157" i="5"/>
  <c r="EK158" i="5"/>
  <c r="EK159" i="5"/>
  <c r="EK160" i="5"/>
  <c r="EK161" i="5"/>
  <c r="EK162" i="5"/>
  <c r="EK163" i="5"/>
  <c r="EK164" i="5"/>
  <c r="EK165" i="5"/>
  <c r="EK166" i="5"/>
  <c r="EK167" i="5"/>
  <c r="EK168" i="5"/>
  <c r="EK169" i="5"/>
  <c r="EK170" i="5"/>
  <c r="EK171" i="5"/>
  <c r="EK172" i="5"/>
  <c r="EK173" i="5"/>
  <c r="EK174" i="5"/>
  <c r="EK175" i="5"/>
  <c r="EK176" i="5"/>
  <c r="EK177" i="5"/>
  <c r="EK178" i="5"/>
  <c r="EK179" i="5"/>
  <c r="EK180" i="5"/>
  <c r="EK181" i="5"/>
  <c r="EK182" i="5"/>
  <c r="EK183" i="5"/>
  <c r="EK184" i="5"/>
  <c r="EK185" i="5"/>
  <c r="EK186" i="5"/>
  <c r="EK187" i="5"/>
  <c r="EK188" i="5"/>
  <c r="EK189" i="5"/>
  <c r="EK190" i="5"/>
  <c r="EK191" i="5"/>
  <c r="EK192" i="5"/>
  <c r="EK193" i="5"/>
  <c r="EK194" i="5"/>
  <c r="EK195" i="5"/>
  <c r="EK196" i="5"/>
  <c r="EK197" i="5"/>
  <c r="EK198" i="5"/>
  <c r="EK199" i="5"/>
  <c r="EK200" i="5"/>
  <c r="EK201" i="5"/>
  <c r="EK202" i="5"/>
  <c r="EK203" i="5"/>
  <c r="EK204" i="5"/>
  <c r="EK205" i="5"/>
  <c r="EK206" i="5"/>
  <c r="EK207" i="5"/>
  <c r="EK208" i="5"/>
  <c r="EK209" i="5"/>
  <c r="EK210" i="5"/>
  <c r="EK211" i="5"/>
  <c r="EK212" i="5"/>
  <c r="EK213" i="5"/>
  <c r="EK214" i="5"/>
  <c r="EK215" i="5"/>
  <c r="EK216" i="5"/>
  <c r="EK217" i="5"/>
  <c r="EK218" i="5"/>
  <c r="EK219" i="5"/>
  <c r="EK220" i="5"/>
  <c r="EK221" i="5"/>
  <c r="EK222" i="5"/>
  <c r="EK223" i="5"/>
  <c r="EK224" i="5"/>
  <c r="EK225" i="5"/>
  <c r="EK226" i="5"/>
  <c r="EK227" i="5"/>
  <c r="EK228" i="5"/>
  <c r="EK229" i="5"/>
  <c r="EK230" i="5"/>
  <c r="EK231" i="5"/>
  <c r="EK232" i="5"/>
  <c r="EK233" i="5"/>
  <c r="EK234" i="5"/>
  <c r="EK235" i="5"/>
  <c r="EK236" i="5"/>
  <c r="DW122" i="8" l="1"/>
  <c r="DW123" i="8"/>
  <c r="DW124" i="8"/>
  <c r="DW125" i="8"/>
  <c r="DW126" i="8"/>
  <c r="DW127" i="8"/>
  <c r="DW128" i="8"/>
  <c r="DW129" i="8"/>
  <c r="DW130" i="8"/>
  <c r="DW131" i="8"/>
  <c r="DW132" i="8"/>
  <c r="DW133" i="8"/>
  <c r="DW134" i="8"/>
  <c r="DW135" i="8"/>
  <c r="DW136" i="8"/>
  <c r="DW137" i="8"/>
  <c r="DW138" i="8"/>
  <c r="DW139" i="8"/>
  <c r="DW140" i="8"/>
  <c r="DW141" i="8"/>
  <c r="DW142" i="8"/>
  <c r="DW143" i="8"/>
  <c r="DW144" i="8"/>
  <c r="DW145" i="8"/>
  <c r="DW146" i="8"/>
  <c r="DW147" i="8"/>
  <c r="DW148" i="8"/>
  <c r="DW149" i="8"/>
  <c r="DW150" i="8"/>
  <c r="DW151" i="8"/>
  <c r="DW152" i="8"/>
  <c r="DW153" i="8"/>
  <c r="DW154" i="8"/>
  <c r="DW155" i="8"/>
  <c r="DW156" i="8"/>
  <c r="DW157" i="8"/>
  <c r="DW158" i="8"/>
  <c r="DW159" i="8"/>
  <c r="DW160" i="8"/>
  <c r="DW161" i="8"/>
  <c r="DW162" i="8"/>
  <c r="DW163" i="8"/>
  <c r="DW164" i="8"/>
  <c r="DW165" i="8"/>
  <c r="DW166" i="8"/>
  <c r="DW167" i="8"/>
  <c r="DW168" i="8"/>
  <c r="DW169" i="8"/>
  <c r="DW170" i="8"/>
  <c r="DW171" i="8"/>
  <c r="DW172" i="8"/>
  <c r="DW173" i="8"/>
  <c r="DW174" i="8"/>
  <c r="DW175" i="8"/>
  <c r="DW176" i="8"/>
  <c r="DW177" i="8"/>
  <c r="DW178" i="8"/>
  <c r="DW179" i="8"/>
  <c r="DW180" i="8"/>
  <c r="DW181" i="8"/>
  <c r="DW182" i="8"/>
  <c r="DW183" i="8"/>
  <c r="DW184" i="8"/>
  <c r="DW185" i="8"/>
  <c r="DW186" i="8"/>
  <c r="DW187" i="8"/>
  <c r="DW188" i="8"/>
  <c r="DW189" i="8"/>
  <c r="DW190" i="8"/>
  <c r="DW191" i="8"/>
  <c r="DW192" i="8"/>
  <c r="DW193" i="8"/>
  <c r="DW194" i="8"/>
  <c r="DW195" i="8"/>
  <c r="DW196" i="8"/>
  <c r="DW197" i="8"/>
  <c r="DW198" i="8"/>
  <c r="DW199" i="8"/>
  <c r="DW200" i="8"/>
  <c r="DW201" i="8"/>
  <c r="DW202" i="8"/>
  <c r="DW203" i="8"/>
  <c r="DW204" i="8"/>
  <c r="DW205" i="8"/>
  <c r="DW206" i="8"/>
  <c r="DW207" i="8"/>
  <c r="DW208" i="8"/>
  <c r="DW209" i="8"/>
  <c r="DW210" i="8"/>
  <c r="DW211" i="8"/>
  <c r="DW212" i="8"/>
  <c r="DW213" i="8"/>
  <c r="DW214" i="8"/>
  <c r="DW215" i="8"/>
  <c r="DW216" i="8"/>
  <c r="DW217" i="8"/>
  <c r="DW218" i="8"/>
  <c r="DW219" i="8"/>
  <c r="DW220" i="8"/>
  <c r="DW221" i="8"/>
  <c r="DW222" i="8"/>
  <c r="DW223" i="8"/>
  <c r="DW224" i="8"/>
  <c r="DW225" i="8"/>
  <c r="DW226" i="8"/>
  <c r="DW227" i="8"/>
  <c r="DW228" i="8"/>
  <c r="DW229" i="8"/>
  <c r="DW230" i="8"/>
  <c r="DW231" i="8"/>
  <c r="DW232" i="8"/>
  <c r="DW233" i="8"/>
  <c r="DW234" i="8"/>
  <c r="DW235" i="8"/>
  <c r="DW236" i="8"/>
  <c r="DW237" i="8"/>
  <c r="DW238" i="8"/>
  <c r="DW239" i="8"/>
  <c r="DW240" i="8"/>
  <c r="DW241" i="8"/>
  <c r="DW242" i="8"/>
  <c r="DW243" i="8"/>
  <c r="DW244" i="8"/>
  <c r="DW245" i="8"/>
  <c r="DW246" i="8"/>
  <c r="DW247" i="8"/>
  <c r="DW248" i="8"/>
  <c r="DW249" i="8"/>
  <c r="DW250" i="8"/>
  <c r="DW251" i="8"/>
  <c r="DW252" i="8"/>
  <c r="DW253" i="8"/>
  <c r="DW254" i="8"/>
  <c r="DW255" i="8"/>
  <c r="DW256" i="8"/>
  <c r="DW257" i="8"/>
  <c r="DW258" i="8"/>
  <c r="DW259" i="8"/>
  <c r="DW260" i="8"/>
  <c r="DW261" i="8"/>
  <c r="DW262" i="8"/>
  <c r="DW263" i="8"/>
  <c r="DW264" i="8"/>
  <c r="DW265" i="8"/>
  <c r="DW266" i="8"/>
  <c r="DW267" i="8"/>
  <c r="DW268" i="8"/>
  <c r="DW269" i="8"/>
  <c r="DW270" i="8"/>
  <c r="DW271" i="8"/>
  <c r="DW272" i="8"/>
  <c r="DW273" i="8"/>
  <c r="DW274" i="8"/>
  <c r="DW275" i="8"/>
  <c r="DW276" i="8"/>
  <c r="DW277" i="8"/>
  <c r="DW278" i="8"/>
  <c r="DW279" i="8"/>
  <c r="DW280" i="8"/>
  <c r="DW281" i="8"/>
  <c r="DW282" i="8"/>
  <c r="DW283" i="8"/>
  <c r="DW284" i="8"/>
  <c r="DW285" i="8"/>
  <c r="DW286" i="8"/>
  <c r="DW287" i="8"/>
  <c r="DW288" i="8"/>
  <c r="DW289" i="8"/>
  <c r="DW290" i="8"/>
  <c r="DW291" i="8"/>
  <c r="DW292" i="8"/>
  <c r="DW293" i="8"/>
  <c r="DW294" i="8"/>
  <c r="DW295" i="8"/>
  <c r="DW296" i="8"/>
  <c r="DW297" i="8"/>
  <c r="DW298" i="8"/>
  <c r="DW299" i="8"/>
  <c r="DW300" i="8"/>
  <c r="DW301" i="8"/>
  <c r="DW302" i="8"/>
  <c r="DW303" i="8"/>
  <c r="DW304" i="8"/>
  <c r="DW305" i="8"/>
  <c r="DW306" i="8"/>
  <c r="DW307" i="8"/>
  <c r="DW308" i="8"/>
  <c r="DW309" i="8"/>
  <c r="DW310" i="8"/>
  <c r="DW311" i="8"/>
  <c r="DW312" i="8"/>
  <c r="DW313" i="8"/>
  <c r="DW314" i="8"/>
  <c r="DW315" i="8"/>
  <c r="DW316" i="8"/>
  <c r="DW317" i="8"/>
  <c r="DW318" i="8"/>
  <c r="DW319" i="8"/>
  <c r="DW320" i="8"/>
  <c r="DW321" i="8"/>
  <c r="DW322" i="8"/>
  <c r="DW323" i="8"/>
  <c r="DW324" i="8"/>
  <c r="DW325" i="8"/>
  <c r="DW326" i="8"/>
  <c r="DW327" i="8"/>
  <c r="DW328" i="8"/>
  <c r="DW329" i="8"/>
  <c r="DW330" i="8"/>
  <c r="DW331" i="8"/>
  <c r="DW332" i="8"/>
  <c r="DW333" i="8"/>
  <c r="DW334" i="8"/>
  <c r="DW335" i="8"/>
  <c r="DW336" i="8"/>
  <c r="DW337" i="8"/>
  <c r="DW338" i="8"/>
  <c r="DW339" i="8"/>
  <c r="DW340" i="8"/>
  <c r="DW341" i="8"/>
  <c r="DW342" i="8"/>
  <c r="DW343" i="8"/>
  <c r="DW344" i="8"/>
  <c r="DW345" i="8"/>
  <c r="DW346" i="8"/>
  <c r="DW347" i="8"/>
  <c r="DW348" i="8"/>
  <c r="DW349" i="8"/>
  <c r="DW350" i="8"/>
  <c r="DW351" i="8"/>
  <c r="DW352" i="8"/>
  <c r="DW353" i="8"/>
  <c r="DW354" i="8"/>
  <c r="DW355" i="8"/>
  <c r="DW356" i="8"/>
  <c r="DW357" i="8"/>
  <c r="DW358" i="8"/>
  <c r="DW359" i="8"/>
  <c r="DW360" i="8"/>
  <c r="DW361" i="8"/>
  <c r="DW362" i="8"/>
  <c r="DW363" i="8"/>
  <c r="DW364" i="8"/>
  <c r="DW365" i="8"/>
  <c r="DW366" i="8"/>
  <c r="DW367" i="8"/>
  <c r="DW368" i="8"/>
  <c r="DW369" i="8"/>
  <c r="DW370" i="8"/>
  <c r="DW371" i="8"/>
  <c r="DW372" i="8"/>
  <c r="DW373" i="8"/>
  <c r="DW374" i="8"/>
  <c r="DW375" i="8"/>
  <c r="DW376" i="8"/>
  <c r="DW377" i="8"/>
  <c r="DW378" i="8"/>
  <c r="DW379" i="8"/>
  <c r="DW380" i="8"/>
  <c r="DW381" i="8"/>
  <c r="DW382" i="8"/>
  <c r="DW383" i="8"/>
  <c r="DW384" i="8"/>
  <c r="DW385" i="8"/>
  <c r="DW386" i="8"/>
  <c r="DW387" i="8"/>
  <c r="DW388" i="8"/>
  <c r="DW389" i="8"/>
  <c r="DW390" i="8"/>
  <c r="DW391" i="8"/>
  <c r="DW392" i="8"/>
  <c r="DW393" i="8"/>
  <c r="DW394" i="8"/>
  <c r="DW395" i="8"/>
  <c r="DW396" i="8"/>
  <c r="DW397" i="8"/>
  <c r="DW398" i="8"/>
  <c r="DW399" i="8"/>
  <c r="DW400" i="8"/>
  <c r="DW401" i="8"/>
  <c r="DW402" i="8"/>
  <c r="DW403" i="8"/>
  <c r="DW404" i="8"/>
  <c r="DW405" i="8"/>
  <c r="DW406" i="8"/>
  <c r="DW407" i="8"/>
  <c r="DW408" i="8"/>
  <c r="DW409" i="8"/>
  <c r="DW410" i="8"/>
  <c r="DW411" i="8"/>
  <c r="DW412" i="8"/>
  <c r="DW413" i="8"/>
  <c r="DW414" i="8"/>
  <c r="DW415" i="8"/>
  <c r="DW416" i="8"/>
  <c r="DW417" i="8"/>
  <c r="DW418" i="8"/>
  <c r="DW419" i="8"/>
  <c r="DW420" i="8"/>
  <c r="DW421" i="8"/>
  <c r="DW422" i="8"/>
  <c r="DW423" i="8"/>
  <c r="DW424" i="8"/>
  <c r="DW425" i="8"/>
  <c r="DW426" i="8"/>
  <c r="DW427" i="8"/>
  <c r="DW428" i="8"/>
  <c r="DW429" i="8"/>
  <c r="DW430" i="8"/>
  <c r="DW431" i="8"/>
  <c r="DW432" i="8"/>
  <c r="DW433" i="8"/>
  <c r="DW434" i="8"/>
  <c r="DW435" i="8"/>
  <c r="DW436" i="8"/>
  <c r="DW437" i="8"/>
  <c r="DW438" i="8"/>
  <c r="DW439" i="8"/>
  <c r="DW440" i="8"/>
  <c r="DW441" i="8"/>
  <c r="DW442" i="8"/>
  <c r="DW443" i="8"/>
  <c r="DW444" i="8"/>
  <c r="DW445" i="8"/>
  <c r="DW446" i="8"/>
  <c r="DW447" i="8"/>
  <c r="DW448" i="8"/>
  <c r="DW449" i="8"/>
  <c r="DW450" i="8"/>
  <c r="DW451" i="8"/>
  <c r="DW452" i="8"/>
  <c r="DW453" i="8"/>
  <c r="DW454" i="8"/>
  <c r="DW455" i="8"/>
  <c r="DW456" i="8"/>
  <c r="DW457" i="8"/>
  <c r="DW458" i="8"/>
  <c r="DW459" i="8"/>
  <c r="DW460" i="8"/>
  <c r="DW461" i="8"/>
  <c r="DW462" i="8"/>
  <c r="DW463" i="8"/>
  <c r="DW464" i="8"/>
  <c r="DW465" i="8"/>
  <c r="DW466" i="8"/>
  <c r="DW467" i="8"/>
  <c r="DW468" i="8"/>
  <c r="DW469" i="8"/>
  <c r="DW470" i="8"/>
  <c r="DW471" i="8"/>
  <c r="DW472" i="8"/>
  <c r="DW473" i="8"/>
  <c r="DW474" i="8"/>
  <c r="DW475" i="8"/>
  <c r="DW476" i="8"/>
  <c r="DW477" i="8"/>
  <c r="DW478" i="8"/>
  <c r="DW479" i="8"/>
  <c r="DW480" i="8"/>
  <c r="DW481" i="8"/>
  <c r="DW482" i="8"/>
  <c r="DW483" i="8"/>
  <c r="DW484" i="8"/>
  <c r="DW485" i="8"/>
  <c r="DW486" i="8"/>
  <c r="DW487" i="8"/>
  <c r="DW488" i="8"/>
  <c r="DW489" i="8"/>
  <c r="DW490" i="8"/>
  <c r="DW491" i="8"/>
  <c r="DW492" i="8"/>
  <c r="DW493" i="8"/>
  <c r="DW494" i="8"/>
  <c r="DW495" i="8"/>
  <c r="DW496" i="8"/>
  <c r="DW497" i="8"/>
  <c r="DW498" i="8"/>
  <c r="DW499" i="8"/>
  <c r="DW500" i="8"/>
  <c r="DW501" i="8"/>
  <c r="DW502" i="8"/>
  <c r="DW503" i="8"/>
  <c r="DW504" i="8"/>
  <c r="DW505" i="8"/>
  <c r="DW506" i="8"/>
  <c r="DW507" i="8"/>
  <c r="DW508" i="8"/>
  <c r="DW509" i="8"/>
  <c r="DW510" i="8"/>
  <c r="DW511" i="8"/>
  <c r="DW512" i="8"/>
  <c r="DW513" i="8"/>
  <c r="DW514" i="8"/>
  <c r="DW515" i="8"/>
  <c r="DW516" i="8"/>
  <c r="DW517" i="8"/>
  <c r="DW518" i="8"/>
  <c r="DW519" i="8"/>
  <c r="DW520" i="8"/>
  <c r="DW521" i="8"/>
  <c r="DW522" i="8"/>
  <c r="DW523" i="8"/>
  <c r="DW524" i="8"/>
  <c r="DW525" i="8"/>
  <c r="DW526" i="8"/>
  <c r="DW527" i="8"/>
  <c r="DW528" i="8"/>
  <c r="DW529" i="8"/>
  <c r="DW530" i="8"/>
  <c r="DW531" i="8"/>
  <c r="DW532" i="8"/>
  <c r="DW533" i="8"/>
  <c r="DW534" i="8"/>
  <c r="DW535" i="8"/>
  <c r="DW536" i="8"/>
  <c r="DW537" i="8"/>
  <c r="DW538" i="8"/>
  <c r="DW539" i="8"/>
  <c r="DW540" i="8"/>
  <c r="DW541" i="8"/>
  <c r="DW542" i="8"/>
  <c r="DW543" i="8"/>
  <c r="DW544" i="8"/>
  <c r="DW545" i="8"/>
  <c r="DW546" i="8"/>
  <c r="DW547" i="8"/>
  <c r="DW548" i="8"/>
  <c r="DW549" i="8"/>
  <c r="DW550" i="8"/>
  <c r="DW551" i="8"/>
  <c r="DW552" i="8"/>
  <c r="DW553" i="8"/>
  <c r="DW554" i="8"/>
  <c r="DW555" i="8"/>
  <c r="DW556" i="8"/>
  <c r="DW557" i="8"/>
  <c r="DW558" i="8"/>
  <c r="DW559" i="8"/>
  <c r="DW560" i="8"/>
  <c r="DW561" i="8"/>
  <c r="DW562" i="8"/>
  <c r="DW563" i="8"/>
  <c r="DW564" i="8"/>
  <c r="DW565" i="8"/>
  <c r="DW566" i="8"/>
  <c r="DW567" i="8"/>
  <c r="DW568" i="8"/>
  <c r="DW569" i="8"/>
  <c r="DW570" i="8"/>
  <c r="DW571" i="8"/>
  <c r="DW572" i="8"/>
  <c r="DW573" i="8"/>
  <c r="DW574" i="8"/>
  <c r="DW575" i="8"/>
  <c r="DW576" i="8"/>
  <c r="DW577" i="8"/>
  <c r="DW578" i="8"/>
  <c r="DW579" i="8"/>
  <c r="DW580" i="8"/>
  <c r="DW581" i="8"/>
  <c r="DW582" i="8"/>
  <c r="DW583" i="8"/>
  <c r="DW584" i="8"/>
  <c r="DW585" i="8"/>
  <c r="DW586" i="8"/>
  <c r="DW587" i="8"/>
  <c r="DW588" i="8"/>
  <c r="DW589" i="8"/>
  <c r="DW590" i="8"/>
  <c r="DW591" i="8"/>
  <c r="DW592" i="8"/>
  <c r="DW593" i="8"/>
  <c r="DW594" i="8"/>
  <c r="DW595" i="8"/>
  <c r="DW596" i="8"/>
  <c r="DW597" i="8"/>
  <c r="DW598" i="8"/>
  <c r="DW599" i="8"/>
  <c r="DW600" i="8"/>
  <c r="DW601" i="8"/>
  <c r="DW602" i="8"/>
  <c r="DW603" i="8"/>
  <c r="DW604" i="8"/>
  <c r="DW605" i="8"/>
  <c r="DW606" i="8"/>
  <c r="DW607" i="8"/>
  <c r="DW608" i="8"/>
  <c r="DW609" i="8"/>
  <c r="DW610" i="8"/>
  <c r="DW611" i="8"/>
  <c r="DW612" i="8"/>
  <c r="DW613" i="8"/>
  <c r="DW614" i="8"/>
  <c r="DW615" i="8"/>
  <c r="DW616" i="8"/>
  <c r="DW617" i="8"/>
  <c r="DW618" i="8"/>
  <c r="DW619" i="8"/>
  <c r="DW620" i="8"/>
  <c r="DW621" i="8"/>
  <c r="DW622" i="8"/>
  <c r="DW623" i="8"/>
  <c r="DW624" i="8"/>
  <c r="DW625" i="8"/>
  <c r="DW626" i="8"/>
  <c r="DW627" i="8"/>
  <c r="DW628" i="8"/>
  <c r="DW629" i="8"/>
  <c r="DW630" i="8"/>
  <c r="DW631" i="8"/>
  <c r="DW632" i="8"/>
  <c r="DW633" i="8"/>
  <c r="DW634" i="8"/>
  <c r="DW635" i="8"/>
  <c r="DW636" i="8"/>
  <c r="DW637" i="8"/>
  <c r="DW638" i="8"/>
  <c r="DW639" i="8"/>
  <c r="DW640" i="8"/>
  <c r="DW641" i="8"/>
  <c r="DW642" i="8"/>
  <c r="DW643" i="8"/>
  <c r="DW644" i="8"/>
  <c r="DW645" i="8"/>
  <c r="DW646" i="8"/>
  <c r="DW647" i="8"/>
  <c r="DW648" i="8"/>
  <c r="DW649" i="8"/>
  <c r="DW650" i="8"/>
  <c r="DW651" i="8"/>
  <c r="DW652" i="8"/>
  <c r="DW653" i="8"/>
  <c r="DW654" i="8"/>
  <c r="DW655" i="8"/>
  <c r="DW656" i="8"/>
  <c r="DW657" i="8"/>
  <c r="DW658" i="8"/>
  <c r="DW659" i="8"/>
  <c r="DW660" i="8"/>
  <c r="DW661" i="8"/>
  <c r="DW662" i="8"/>
  <c r="DW663" i="8"/>
  <c r="DW664" i="8"/>
  <c r="DW665" i="8"/>
  <c r="DW666" i="8"/>
  <c r="DW667" i="8"/>
  <c r="DW668" i="8"/>
  <c r="DW669" i="8"/>
  <c r="DW670" i="8"/>
  <c r="DW671" i="8"/>
  <c r="DW672" i="8"/>
  <c r="DW673" i="8"/>
  <c r="DW674" i="8"/>
  <c r="DW675" i="8"/>
  <c r="DW676" i="8"/>
  <c r="DW677" i="8"/>
  <c r="DW678" i="8"/>
  <c r="DW679" i="8"/>
  <c r="DW680" i="8"/>
  <c r="DW681" i="8"/>
  <c r="DW682" i="8"/>
  <c r="DW683" i="8"/>
  <c r="DW684" i="8"/>
  <c r="DW685" i="8"/>
  <c r="DW686" i="8"/>
  <c r="DW687" i="8"/>
  <c r="DW688" i="8"/>
  <c r="DW689" i="8"/>
  <c r="DW690" i="8"/>
  <c r="DW691" i="8"/>
  <c r="DW692" i="8"/>
  <c r="DW693" i="8"/>
  <c r="DW694" i="8"/>
  <c r="DW695" i="8"/>
  <c r="DW696" i="8"/>
  <c r="DW697" i="8"/>
  <c r="DW698" i="8"/>
  <c r="DW699" i="8"/>
  <c r="DW700" i="8"/>
  <c r="DW701" i="8"/>
  <c r="DW702" i="8"/>
  <c r="DW703" i="8"/>
  <c r="DW704" i="8"/>
  <c r="DW705" i="8"/>
  <c r="DW706" i="8"/>
  <c r="DW707" i="8"/>
  <c r="DW708" i="8"/>
  <c r="DW709" i="8"/>
  <c r="Y2" i="5"/>
  <c r="Y3" i="5"/>
  <c r="Y4" i="5"/>
  <c r="Y5" i="5"/>
  <c r="Y6" i="5"/>
  <c r="Y7" i="5"/>
  <c r="Y8" i="5"/>
  <c r="Y9" i="5"/>
  <c r="Y10" i="5"/>
  <c r="Y11" i="5"/>
  <c r="Y12" i="5"/>
  <c r="Y13" i="5"/>
  <c r="Y14" i="5"/>
  <c r="Y15" i="5"/>
  <c r="Y16" i="5"/>
  <c r="Y17" i="5"/>
  <c r="Y18" i="5"/>
  <c r="Y19" i="5"/>
  <c r="Y20" i="5"/>
  <c r="Y21" i="5"/>
  <c r="Y22" i="5"/>
  <c r="Y23" i="5"/>
  <c r="Y24" i="5"/>
  <c r="Y25" i="5"/>
  <c r="Y26" i="5"/>
  <c r="Y27" i="5"/>
  <c r="Y28" i="5"/>
  <c r="Y29" i="5"/>
  <c r="Y30" i="5"/>
  <c r="Y31" i="5"/>
  <c r="Y32" i="5"/>
  <c r="Y33" i="5"/>
  <c r="Y34" i="5"/>
  <c r="Y35" i="5"/>
  <c r="Y36" i="5"/>
  <c r="Y37" i="5"/>
  <c r="Y38" i="5"/>
  <c r="Y39" i="5"/>
  <c r="Y40" i="5"/>
  <c r="Y41" i="5"/>
  <c r="Y248" i="5" l="1"/>
  <c r="Y249" i="5" s="1"/>
  <c r="CD239" i="5"/>
  <c r="CE239" i="5"/>
  <c r="CF238" i="5"/>
  <c r="CF239" i="5"/>
  <c r="BR238" i="5" l="1"/>
  <c r="AM239" i="5"/>
  <c r="AN239" i="5"/>
  <c r="AO239" i="5"/>
  <c r="AP239" i="5"/>
  <c r="AQ239" i="5"/>
  <c r="AR239" i="5"/>
  <c r="AS239" i="5"/>
  <c r="AT239" i="5"/>
  <c r="AU239" i="5"/>
  <c r="AV239" i="5"/>
  <c r="AW239" i="5"/>
  <c r="AG239" i="5"/>
  <c r="AH239" i="5"/>
  <c r="AI239" i="5"/>
  <c r="AD239" i="5"/>
  <c r="AE239" i="5"/>
  <c r="AF239" i="5"/>
  <c r="Z239" i="5"/>
  <c r="AA239" i="5"/>
  <c r="AB239" i="5"/>
  <c r="AC239" i="5"/>
  <c r="U239" i="5"/>
  <c r="V239" i="5"/>
  <c r="L238" i="5"/>
  <c r="M238" i="5"/>
  <c r="N238" i="5"/>
  <c r="O238" i="5"/>
  <c r="L239" i="5"/>
  <c r="M239" i="5"/>
  <c r="N239" i="5"/>
  <c r="O239" i="5"/>
  <c r="F239" i="5"/>
  <c r="G239" i="5"/>
  <c r="H239" i="5"/>
  <c r="I239" i="5"/>
  <c r="C239" i="5"/>
  <c r="D239" i="5"/>
  <c r="E239" i="5"/>
  <c r="AE711" i="8"/>
  <c r="AE712" i="8"/>
  <c r="AE713" i="8"/>
  <c r="AE714" i="8"/>
  <c r="AH711" i="8"/>
  <c r="AI711" i="8"/>
  <c r="AH712" i="8"/>
  <c r="AI712" i="8"/>
  <c r="AH713" i="8"/>
  <c r="AI713" i="8"/>
  <c r="AH714" i="8"/>
  <c r="AI714" i="8"/>
  <c r="AJ711" i="8"/>
  <c r="AK711" i="8"/>
  <c r="AL711" i="8"/>
  <c r="AM711" i="8"/>
  <c r="AN711" i="8"/>
  <c r="AO711" i="8"/>
  <c r="AP711" i="8"/>
  <c r="AQ711" i="8"/>
  <c r="AR711" i="8"/>
  <c r="AJ712" i="8"/>
  <c r="AK712" i="8"/>
  <c r="AL712" i="8"/>
  <c r="AM712" i="8"/>
  <c r="AN712" i="8"/>
  <c r="AO712" i="8"/>
  <c r="AP712" i="8"/>
  <c r="AQ712" i="8"/>
  <c r="AR712" i="8"/>
  <c r="AJ713" i="8"/>
  <c r="AK713" i="8"/>
  <c r="AL713" i="8"/>
  <c r="AM713" i="8"/>
  <c r="AN713" i="8"/>
  <c r="AO713" i="8"/>
  <c r="AP713" i="8"/>
  <c r="AQ713" i="8"/>
  <c r="AR713" i="8"/>
  <c r="AJ714" i="8"/>
  <c r="AK714" i="8"/>
  <c r="AL714" i="8"/>
  <c r="AM714" i="8"/>
  <c r="AN714" i="8"/>
  <c r="AO714" i="8"/>
  <c r="AP714" i="8"/>
  <c r="AQ714" i="8"/>
  <c r="AR714" i="8"/>
  <c r="AS713" i="8"/>
  <c r="AT713" i="8"/>
  <c r="AU713" i="8"/>
  <c r="AS714" i="8"/>
  <c r="AT714" i="8"/>
  <c r="AU714" i="8"/>
  <c r="AX714" i="8"/>
  <c r="AY714" i="8"/>
  <c r="AZ714" i="8"/>
  <c r="BE714" i="8"/>
  <c r="BF714" i="8"/>
  <c r="BO715" i="8" s="1"/>
  <c r="X715" i="8" s="1"/>
  <c r="AG715" i="8" s="1"/>
  <c r="BE715" i="8"/>
  <c r="BF715" i="8"/>
  <c r="BO716" i="8" s="1"/>
  <c r="X716" i="8" s="1"/>
  <c r="AG716" i="8" s="1"/>
  <c r="BH711" i="8"/>
  <c r="BI711" i="8"/>
  <c r="BJ711" i="8"/>
  <c r="BK711" i="8"/>
  <c r="BL711" i="8"/>
  <c r="BM711" i="8"/>
  <c r="BP712" i="8" s="1"/>
  <c r="BH712" i="8"/>
  <c r="BI712" i="8"/>
  <c r="BJ712" i="8"/>
  <c r="BK712" i="8"/>
  <c r="BL712" i="8"/>
  <c r="BM712" i="8"/>
  <c r="BP713" i="8" s="1"/>
  <c r="BH713" i="8"/>
  <c r="BI713" i="8"/>
  <c r="BJ713" i="8"/>
  <c r="BK713" i="8"/>
  <c r="BL713" i="8"/>
  <c r="BM713" i="8"/>
  <c r="BP714" i="8" s="1"/>
  <c r="BH714" i="8"/>
  <c r="BI714" i="8"/>
  <c r="BJ714" i="8"/>
  <c r="BK714" i="8"/>
  <c r="BL714" i="8"/>
  <c r="BM714" i="8"/>
  <c r="BP715" i="8" s="1"/>
  <c r="V715" i="8" s="1"/>
  <c r="AF715" i="8" s="1"/>
  <c r="BH715" i="8"/>
  <c r="BI715" i="8"/>
  <c r="BJ715" i="8"/>
  <c r="BK715" i="8"/>
  <c r="BL715" i="8"/>
  <c r="BM715" i="8"/>
  <c r="BP716" i="8" s="1"/>
  <c r="V716" i="8" s="1"/>
  <c r="AF716" i="8" s="1"/>
  <c r="BS713" i="8"/>
  <c r="BT713" i="8"/>
  <c r="BU713" i="8"/>
  <c r="BV713" i="8"/>
  <c r="BW713" i="8"/>
  <c r="BS714" i="8"/>
  <c r="BT714" i="8"/>
  <c r="BU714" i="8"/>
  <c r="BV714" i="8"/>
  <c r="BW714" i="8"/>
  <c r="BS715" i="8"/>
  <c r="BT715" i="8"/>
  <c r="BU715" i="8"/>
  <c r="BV715" i="8"/>
  <c r="BW715" i="8"/>
  <c r="BZ712" i="8"/>
  <c r="CA712" i="8"/>
  <c r="CB712" i="8"/>
  <c r="CC712" i="8"/>
  <c r="CD712" i="8"/>
  <c r="BZ713" i="8"/>
  <c r="CA713" i="8"/>
  <c r="CB713" i="8"/>
  <c r="CC713" i="8"/>
  <c r="CD713" i="8"/>
  <c r="BZ714" i="8"/>
  <c r="CA714" i="8"/>
  <c r="CB714" i="8"/>
  <c r="CC714" i="8"/>
  <c r="CD714" i="8"/>
  <c r="BZ715" i="8"/>
  <c r="CA715" i="8"/>
  <c r="CB715" i="8"/>
  <c r="CC715" i="8"/>
  <c r="CD715" i="8"/>
  <c r="BA239" i="5" l="1"/>
  <c r="BC239" i="5"/>
  <c r="BB239" i="5"/>
  <c r="BD239" i="5"/>
  <c r="AL239" i="5"/>
  <c r="AK239" i="5"/>
  <c r="BQ714" i="8"/>
  <c r="BQ715" i="8"/>
  <c r="BQ711" i="8"/>
  <c r="BQ712" i="8"/>
  <c r="BQ713" i="8"/>
  <c r="AX239" i="5" l="1"/>
  <c r="DV446" i="8"/>
  <c r="DV447" i="8"/>
  <c r="DV448" i="8"/>
  <c r="DV449" i="8"/>
  <c r="DV450" i="8"/>
  <c r="DV451" i="8"/>
  <c r="DV452" i="8"/>
  <c r="DV453" i="8"/>
  <c r="DV454" i="8"/>
  <c r="DV455" i="8"/>
  <c r="DV456" i="8"/>
  <c r="DV457" i="8"/>
  <c r="DV458" i="8"/>
  <c r="DV459" i="8"/>
  <c r="DV460" i="8"/>
  <c r="DV461" i="8"/>
  <c r="DV462" i="8"/>
  <c r="DV463" i="8"/>
  <c r="DV464" i="8"/>
  <c r="DV465" i="8"/>
  <c r="DV466" i="8"/>
  <c r="DV467" i="8"/>
  <c r="DV468" i="8"/>
  <c r="DV469" i="8"/>
  <c r="DV470" i="8"/>
  <c r="DV471" i="8"/>
  <c r="DV472" i="8"/>
  <c r="DV473" i="8"/>
  <c r="DV474" i="8"/>
  <c r="DV475" i="8"/>
  <c r="DV476" i="8"/>
  <c r="DV477" i="8"/>
  <c r="DV478" i="8"/>
  <c r="DV479" i="8"/>
  <c r="DV480" i="8"/>
  <c r="DV481" i="8"/>
  <c r="DV482" i="8"/>
  <c r="DV483" i="8"/>
  <c r="DV484" i="8"/>
  <c r="DV485" i="8"/>
  <c r="DV486" i="8"/>
  <c r="DV487" i="8"/>
  <c r="DV488" i="8"/>
  <c r="DV489" i="8"/>
  <c r="DV490" i="8"/>
  <c r="DV491" i="8"/>
  <c r="DV492" i="8"/>
  <c r="DV493" i="8"/>
  <c r="DV494" i="8"/>
  <c r="DV495" i="8"/>
  <c r="DV496" i="8"/>
  <c r="DV497" i="8"/>
  <c r="DV498" i="8"/>
  <c r="DV499" i="8"/>
  <c r="DV500" i="8"/>
  <c r="DV501" i="8"/>
  <c r="DV502" i="8"/>
  <c r="DV503" i="8"/>
  <c r="DV504" i="8"/>
  <c r="DV505" i="8"/>
  <c r="DV506" i="8"/>
  <c r="DV507" i="8"/>
  <c r="DV508" i="8"/>
  <c r="DV509" i="8"/>
  <c r="DV510" i="8"/>
  <c r="DV511" i="8"/>
  <c r="DV512" i="8"/>
  <c r="DV513" i="8"/>
  <c r="DV514" i="8"/>
  <c r="DV515" i="8"/>
  <c r="DV516" i="8"/>
  <c r="DV517" i="8"/>
  <c r="DV518" i="8"/>
  <c r="DV519" i="8"/>
  <c r="DV520" i="8"/>
  <c r="DV521" i="8"/>
  <c r="DV522" i="8"/>
  <c r="DV523" i="8"/>
  <c r="DV524" i="8"/>
  <c r="DV525" i="8"/>
  <c r="DV526" i="8"/>
  <c r="DV527" i="8"/>
  <c r="DV528" i="8"/>
  <c r="DV529" i="8"/>
  <c r="DV530" i="8"/>
  <c r="DV531" i="8"/>
  <c r="DV532" i="8"/>
  <c r="DV533" i="8"/>
  <c r="DV534" i="8"/>
  <c r="DV535" i="8"/>
  <c r="DV536" i="8"/>
  <c r="DV537" i="8"/>
  <c r="DV538" i="8"/>
  <c r="DV539" i="8"/>
  <c r="DV540" i="8"/>
  <c r="DV541" i="8"/>
  <c r="DV542" i="8"/>
  <c r="DV543" i="8"/>
  <c r="DV544" i="8"/>
  <c r="DV545" i="8"/>
  <c r="DV546" i="8"/>
  <c r="DV547" i="8"/>
  <c r="DV548" i="8"/>
  <c r="DV549" i="8"/>
  <c r="DV550" i="8"/>
  <c r="DV551" i="8"/>
  <c r="DV552" i="8"/>
  <c r="DV553" i="8"/>
  <c r="DV554" i="8"/>
  <c r="DV555" i="8"/>
  <c r="DV556" i="8"/>
  <c r="DV557" i="8"/>
  <c r="DV558" i="8"/>
  <c r="DV559" i="8"/>
  <c r="DV560" i="8"/>
  <c r="DV561" i="8"/>
  <c r="DV562" i="8"/>
  <c r="DV563" i="8"/>
  <c r="DV564" i="8"/>
  <c r="DV565" i="8"/>
  <c r="DV566" i="8"/>
  <c r="DV567" i="8"/>
  <c r="DV568" i="8"/>
  <c r="DV569" i="8"/>
  <c r="DV570" i="8"/>
  <c r="DV571" i="8"/>
  <c r="DV572" i="8"/>
  <c r="DV573" i="8"/>
  <c r="DV574" i="8"/>
  <c r="DV575" i="8"/>
  <c r="DV576" i="8"/>
  <c r="DV577" i="8"/>
  <c r="DV578" i="8"/>
  <c r="DV579" i="8"/>
  <c r="DV580" i="8"/>
  <c r="DV581" i="8"/>
  <c r="DV582" i="8"/>
  <c r="DV583" i="8"/>
  <c r="DV584" i="8"/>
  <c r="DV585" i="8"/>
  <c r="DV586" i="8"/>
  <c r="DV587" i="8"/>
  <c r="DV588" i="8"/>
  <c r="DV589" i="8"/>
  <c r="DV590" i="8"/>
  <c r="DV591" i="8"/>
  <c r="DV592" i="8"/>
  <c r="DV593" i="8"/>
  <c r="DV594" i="8"/>
  <c r="DV595" i="8"/>
  <c r="DV596" i="8"/>
  <c r="DV597" i="8"/>
  <c r="DV598" i="8"/>
  <c r="DV599" i="8"/>
  <c r="DV600" i="8"/>
  <c r="DV601" i="8"/>
  <c r="DV602" i="8"/>
  <c r="DV603" i="8"/>
  <c r="DV604" i="8"/>
  <c r="DV605" i="8"/>
  <c r="DV606" i="8"/>
  <c r="DV607" i="8"/>
  <c r="DV608" i="8"/>
  <c r="DV609" i="8"/>
  <c r="DV610" i="8"/>
  <c r="DV611" i="8"/>
  <c r="DV612" i="8"/>
  <c r="DV613" i="8"/>
  <c r="DV614" i="8"/>
  <c r="DV615" i="8"/>
  <c r="DV616" i="8"/>
  <c r="DV617" i="8"/>
  <c r="DV618" i="8"/>
  <c r="DV619" i="8"/>
  <c r="DV620" i="8"/>
  <c r="DV621" i="8"/>
  <c r="DV622" i="8"/>
  <c r="DV623" i="8"/>
  <c r="DV624" i="8"/>
  <c r="DV625" i="8"/>
  <c r="DV626" i="8"/>
  <c r="DV627" i="8"/>
  <c r="DV628" i="8"/>
  <c r="DV629" i="8"/>
  <c r="DV630" i="8"/>
  <c r="DV631" i="8"/>
  <c r="DV632" i="8"/>
  <c r="DV633" i="8"/>
  <c r="DV634" i="8"/>
  <c r="DV635" i="8"/>
  <c r="DV636" i="8"/>
  <c r="DV637" i="8"/>
  <c r="DV638" i="8"/>
  <c r="DV639" i="8"/>
  <c r="DV640" i="8"/>
  <c r="DV641" i="8"/>
  <c r="DV642" i="8"/>
  <c r="DV643" i="8"/>
  <c r="DV644" i="8"/>
  <c r="DV645" i="8"/>
  <c r="DV646" i="8"/>
  <c r="DV647" i="8"/>
  <c r="DV648" i="8"/>
  <c r="DV649" i="8"/>
  <c r="DV650" i="8"/>
  <c r="DV651" i="8"/>
  <c r="DV652" i="8"/>
  <c r="DV653" i="8"/>
  <c r="DV654" i="8"/>
  <c r="DV655" i="8"/>
  <c r="DV656" i="8"/>
  <c r="DV657" i="8"/>
  <c r="DV658" i="8"/>
  <c r="DV659" i="8"/>
  <c r="DV660" i="8"/>
  <c r="DV661" i="8"/>
  <c r="DV662" i="8"/>
  <c r="DV663" i="8"/>
  <c r="DV664" i="8"/>
  <c r="DV665" i="8"/>
  <c r="DV666" i="8"/>
  <c r="DV667" i="8"/>
  <c r="DV668" i="8"/>
  <c r="DV669" i="8"/>
  <c r="DV670" i="8"/>
  <c r="DV671" i="8"/>
  <c r="DV672" i="8"/>
  <c r="DV673" i="8"/>
  <c r="DV674" i="8"/>
  <c r="DV675" i="8"/>
  <c r="DV676" i="8"/>
  <c r="DV677" i="8"/>
  <c r="DV678" i="8"/>
  <c r="DV679" i="8"/>
  <c r="DV680" i="8"/>
  <c r="DV681" i="8"/>
  <c r="DV682" i="8"/>
  <c r="DV683" i="8"/>
  <c r="DV684" i="8"/>
  <c r="DV685" i="8"/>
  <c r="DV686" i="8"/>
  <c r="DV687" i="8"/>
  <c r="DV688" i="8"/>
  <c r="DV689" i="8"/>
  <c r="DV690" i="8"/>
  <c r="DV691" i="8"/>
  <c r="DV692" i="8"/>
  <c r="DV693" i="8"/>
  <c r="DV694" i="8"/>
  <c r="DV695" i="8"/>
  <c r="DV696" i="8"/>
  <c r="DV697" i="8"/>
  <c r="DV698" i="8"/>
  <c r="DV699" i="8"/>
  <c r="DV700" i="8"/>
  <c r="DV701" i="8"/>
  <c r="DV702" i="8"/>
  <c r="DV703" i="8"/>
  <c r="DV704" i="8"/>
  <c r="DV705" i="8"/>
  <c r="DV706" i="8"/>
  <c r="DV707" i="8"/>
  <c r="DV708" i="8"/>
  <c r="DV709" i="8"/>
  <c r="DV710" i="8"/>
  <c r="AB712" i="8" l="1"/>
  <c r="AC712" i="8"/>
  <c r="AD712" i="8"/>
  <c r="AB713" i="8"/>
  <c r="AC713" i="8"/>
  <c r="AD713" i="8"/>
  <c r="AB714" i="8"/>
  <c r="AC714" i="8"/>
  <c r="AD714" i="8"/>
  <c r="AA712" i="8"/>
  <c r="AA713" i="8"/>
  <c r="AA714" i="8"/>
  <c r="Z711" i="8"/>
  <c r="Z712" i="8"/>
  <c r="Z713" i="8"/>
  <c r="Z714" i="8"/>
  <c r="U713" i="8"/>
  <c r="W713" i="8"/>
  <c r="Y713" i="8"/>
  <c r="U714" i="8"/>
  <c r="W714" i="8"/>
  <c r="Y714" i="8"/>
  <c r="M711" i="8"/>
  <c r="N711" i="8"/>
  <c r="O711" i="8"/>
  <c r="P711" i="8"/>
  <c r="Q711" i="8"/>
  <c r="R711" i="8"/>
  <c r="M712" i="8"/>
  <c r="N712" i="8"/>
  <c r="O712" i="8"/>
  <c r="P712" i="8"/>
  <c r="Q712" i="8"/>
  <c r="R712" i="8"/>
  <c r="M713" i="8"/>
  <c r="N713" i="8"/>
  <c r="O713" i="8"/>
  <c r="P713" i="8"/>
  <c r="Q713" i="8"/>
  <c r="R713" i="8"/>
  <c r="M714" i="8"/>
  <c r="N714" i="8"/>
  <c r="O714" i="8"/>
  <c r="P714" i="8"/>
  <c r="Q714" i="8"/>
  <c r="R714" i="8"/>
  <c r="M715" i="8"/>
  <c r="N715" i="8"/>
  <c r="M716" i="8"/>
  <c r="N716" i="8"/>
  <c r="G711" i="8"/>
  <c r="H711" i="8"/>
  <c r="I711" i="8"/>
  <c r="J711" i="8"/>
  <c r="K711" i="8"/>
  <c r="L711" i="8"/>
  <c r="G712" i="8"/>
  <c r="H712" i="8"/>
  <c r="I712" i="8"/>
  <c r="J712" i="8"/>
  <c r="K712" i="8"/>
  <c r="L712" i="8"/>
  <c r="G713" i="8"/>
  <c r="H713" i="8"/>
  <c r="I713" i="8"/>
  <c r="J713" i="8"/>
  <c r="K713" i="8"/>
  <c r="L713" i="8"/>
  <c r="G714" i="8"/>
  <c r="H714" i="8"/>
  <c r="I714" i="8"/>
  <c r="J714" i="8"/>
  <c r="K714" i="8"/>
  <c r="L714" i="8"/>
  <c r="F711" i="8"/>
  <c r="F712" i="8"/>
  <c r="F713" i="8"/>
  <c r="F714" i="8"/>
  <c r="B717" i="8"/>
  <c r="C717" i="8"/>
  <c r="D717" i="8"/>
  <c r="EE718" i="8" l="1"/>
  <c r="B716" i="8"/>
  <c r="C716" i="8"/>
  <c r="D716" i="8"/>
  <c r="EE717" i="8" l="1"/>
  <c r="B715" i="8"/>
  <c r="C715" i="8"/>
  <c r="D715" i="8"/>
  <c r="EE716" i="8" l="1"/>
  <c r="K128" i="3"/>
  <c r="K129" i="3"/>
  <c r="K130" i="3"/>
  <c r="K131" i="3"/>
  <c r="K132" i="3"/>
  <c r="K133" i="3"/>
  <c r="K134" i="3"/>
  <c r="K135" i="3"/>
  <c r="K136" i="3"/>
  <c r="K137" i="3"/>
  <c r="K138" i="3"/>
  <c r="K139" i="3"/>
  <c r="K140" i="3"/>
  <c r="K141" i="3"/>
  <c r="K142" i="3"/>
  <c r="K143" i="3"/>
  <c r="K144" i="3"/>
  <c r="K145" i="3"/>
  <c r="K146" i="3"/>
  <c r="K147" i="3"/>
  <c r="K148" i="3"/>
  <c r="K149" i="3"/>
  <c r="K150" i="3"/>
  <c r="K151" i="3"/>
  <c r="K152" i="3"/>
  <c r="K153" i="3"/>
  <c r="K154" i="3"/>
  <c r="K155" i="3"/>
  <c r="K156" i="3"/>
  <c r="K157" i="3"/>
  <c r="K158" i="3"/>
  <c r="K159" i="3"/>
  <c r="K160" i="3"/>
  <c r="K161" i="3"/>
  <c r="K162" i="3"/>
  <c r="K163" i="3"/>
  <c r="K164" i="3"/>
  <c r="K165" i="3"/>
  <c r="K166" i="3"/>
  <c r="K167" i="3"/>
  <c r="K168" i="3"/>
  <c r="K169" i="3"/>
  <c r="K170" i="3"/>
  <c r="K171" i="3"/>
  <c r="K172" i="3"/>
  <c r="K173" i="3"/>
  <c r="K174" i="3"/>
  <c r="K175" i="3"/>
  <c r="K176" i="3"/>
  <c r="K177" i="3"/>
  <c r="K178" i="3"/>
  <c r="K179" i="3"/>
  <c r="K180" i="3"/>
  <c r="K181" i="3"/>
  <c r="K182" i="3"/>
  <c r="K183" i="3"/>
  <c r="K184" i="3"/>
  <c r="K185" i="3"/>
  <c r="K186" i="3"/>
  <c r="K187" i="3"/>
  <c r="K188" i="3"/>
  <c r="K189" i="3"/>
  <c r="K190" i="3"/>
  <c r="K191" i="3"/>
  <c r="K192" i="3"/>
  <c r="K193" i="3"/>
  <c r="K194" i="3"/>
  <c r="K195" i="3"/>
  <c r="K196" i="3"/>
  <c r="K197" i="3"/>
  <c r="K198" i="3"/>
  <c r="K199" i="3"/>
  <c r="K200" i="3"/>
  <c r="K201" i="3"/>
  <c r="K202" i="3"/>
  <c r="K203" i="3"/>
  <c r="K204" i="3"/>
  <c r="K205" i="3"/>
  <c r="K206" i="3"/>
  <c r="K207" i="3"/>
  <c r="K208" i="3"/>
  <c r="K209" i="3"/>
  <c r="K210" i="3"/>
  <c r="K211" i="3"/>
  <c r="K212" i="3"/>
  <c r="K213" i="3"/>
  <c r="K214" i="3"/>
  <c r="K215" i="3"/>
  <c r="K216" i="3"/>
  <c r="K217" i="3"/>
  <c r="K218" i="3"/>
  <c r="K219" i="3"/>
  <c r="K220" i="3"/>
  <c r="K221" i="3"/>
  <c r="K222" i="3"/>
  <c r="K223" i="3"/>
  <c r="K224" i="3"/>
  <c r="K225" i="3"/>
  <c r="K226" i="3"/>
  <c r="K227" i="3"/>
  <c r="K228" i="3"/>
  <c r="K229" i="3"/>
  <c r="K230" i="3"/>
  <c r="K231" i="3"/>
  <c r="K232" i="3"/>
  <c r="K233" i="3"/>
  <c r="K234" i="3"/>
  <c r="K235" i="3"/>
  <c r="K236" i="3"/>
  <c r="K237" i="3"/>
  <c r="K238" i="3"/>
  <c r="N131" i="3"/>
  <c r="O131" i="3"/>
  <c r="N132" i="3"/>
  <c r="O132" i="3"/>
  <c r="N133" i="3"/>
  <c r="O133" i="3"/>
  <c r="N134" i="3"/>
  <c r="O134" i="3"/>
  <c r="N135" i="3"/>
  <c r="O135" i="3"/>
  <c r="N136" i="3"/>
  <c r="O136" i="3"/>
  <c r="N137" i="3"/>
  <c r="O137" i="3"/>
  <c r="N138" i="3"/>
  <c r="O138" i="3"/>
  <c r="N139" i="3"/>
  <c r="O139" i="3"/>
  <c r="N140" i="3"/>
  <c r="O140" i="3"/>
  <c r="N141" i="3"/>
  <c r="O141" i="3"/>
  <c r="N142" i="3"/>
  <c r="O142" i="3"/>
  <c r="N143" i="3"/>
  <c r="O143" i="3"/>
  <c r="N144" i="3"/>
  <c r="O144" i="3"/>
  <c r="N145" i="3"/>
  <c r="O145" i="3"/>
  <c r="N146" i="3"/>
  <c r="O146" i="3"/>
  <c r="N147" i="3"/>
  <c r="O147" i="3"/>
  <c r="N148" i="3"/>
  <c r="O148" i="3"/>
  <c r="N149" i="3"/>
  <c r="O149" i="3"/>
  <c r="N150" i="3"/>
  <c r="O150" i="3"/>
  <c r="N151" i="3"/>
  <c r="O151" i="3"/>
  <c r="N152" i="3"/>
  <c r="O152" i="3"/>
  <c r="N153" i="3"/>
  <c r="O153" i="3"/>
  <c r="N154" i="3"/>
  <c r="O154" i="3"/>
  <c r="N155" i="3"/>
  <c r="O155" i="3"/>
  <c r="N156" i="3"/>
  <c r="O156" i="3"/>
  <c r="N157" i="3"/>
  <c r="O157" i="3"/>
  <c r="N158" i="3"/>
  <c r="O158" i="3"/>
  <c r="N159" i="3"/>
  <c r="O159" i="3"/>
  <c r="N160" i="3"/>
  <c r="O160" i="3"/>
  <c r="N161" i="3"/>
  <c r="O161" i="3"/>
  <c r="N162" i="3"/>
  <c r="O162" i="3"/>
  <c r="N163" i="3"/>
  <c r="O163" i="3"/>
  <c r="N164" i="3"/>
  <c r="O164" i="3"/>
  <c r="N165" i="3"/>
  <c r="O165" i="3"/>
  <c r="N166" i="3"/>
  <c r="O166" i="3"/>
  <c r="N167" i="3"/>
  <c r="O167" i="3"/>
  <c r="N168" i="3"/>
  <c r="O168" i="3"/>
  <c r="N169" i="3"/>
  <c r="O169" i="3"/>
  <c r="N170" i="3"/>
  <c r="O170" i="3"/>
  <c r="N171" i="3"/>
  <c r="O171" i="3"/>
  <c r="N172" i="3"/>
  <c r="O172" i="3"/>
  <c r="N173" i="3"/>
  <c r="O173" i="3"/>
  <c r="N174" i="3"/>
  <c r="O174" i="3"/>
  <c r="N175" i="3"/>
  <c r="O175" i="3"/>
  <c r="N176" i="3"/>
  <c r="O176" i="3"/>
  <c r="N177" i="3"/>
  <c r="O177" i="3"/>
  <c r="N178" i="3"/>
  <c r="O178" i="3"/>
  <c r="N179" i="3"/>
  <c r="O179" i="3"/>
  <c r="N180" i="3"/>
  <c r="O180" i="3"/>
  <c r="N181" i="3"/>
  <c r="O181" i="3"/>
  <c r="N182" i="3"/>
  <c r="O182" i="3"/>
  <c r="N183" i="3"/>
  <c r="O183" i="3"/>
  <c r="N184" i="3"/>
  <c r="O184" i="3"/>
  <c r="N185" i="3"/>
  <c r="O185" i="3"/>
  <c r="N186" i="3"/>
  <c r="O186" i="3"/>
  <c r="N187" i="3"/>
  <c r="O187" i="3"/>
  <c r="N188" i="3"/>
  <c r="O188" i="3"/>
  <c r="N189" i="3"/>
  <c r="O189" i="3"/>
  <c r="N190" i="3"/>
  <c r="O190" i="3"/>
  <c r="N191" i="3"/>
  <c r="O191" i="3"/>
  <c r="N192" i="3"/>
  <c r="O192" i="3"/>
  <c r="N193" i="3"/>
  <c r="O193" i="3"/>
  <c r="N194" i="3"/>
  <c r="O194" i="3"/>
  <c r="N195" i="3"/>
  <c r="O195" i="3"/>
  <c r="N196" i="3"/>
  <c r="O196" i="3"/>
  <c r="N197" i="3"/>
  <c r="O197" i="3"/>
  <c r="N198" i="3"/>
  <c r="O198" i="3"/>
  <c r="N199" i="3"/>
  <c r="O199" i="3"/>
  <c r="N200" i="3"/>
  <c r="O200" i="3"/>
  <c r="N201" i="3"/>
  <c r="O201" i="3"/>
  <c r="N202" i="3"/>
  <c r="O202" i="3"/>
  <c r="N203" i="3"/>
  <c r="O203" i="3"/>
  <c r="N204" i="3"/>
  <c r="O204" i="3"/>
  <c r="N205" i="3"/>
  <c r="O205" i="3"/>
  <c r="N206" i="3"/>
  <c r="O206" i="3"/>
  <c r="N207" i="3"/>
  <c r="O207" i="3"/>
  <c r="N208" i="3"/>
  <c r="O208" i="3"/>
  <c r="N209" i="3"/>
  <c r="O209" i="3"/>
  <c r="N210" i="3"/>
  <c r="O210" i="3"/>
  <c r="N211" i="3"/>
  <c r="O211" i="3"/>
  <c r="N212" i="3"/>
  <c r="O212" i="3"/>
  <c r="N213" i="3"/>
  <c r="O213" i="3"/>
  <c r="N214" i="3"/>
  <c r="O214" i="3"/>
  <c r="N215" i="3"/>
  <c r="O215" i="3"/>
  <c r="N216" i="3"/>
  <c r="O216" i="3"/>
  <c r="N217" i="3"/>
  <c r="O217" i="3"/>
  <c r="N218" i="3"/>
  <c r="O218" i="3"/>
  <c r="N219" i="3"/>
  <c r="O219" i="3"/>
  <c r="N220" i="3"/>
  <c r="O220" i="3"/>
  <c r="N221" i="3"/>
  <c r="O221" i="3"/>
  <c r="N222" i="3"/>
  <c r="O222" i="3"/>
  <c r="N223" i="3"/>
  <c r="O223" i="3"/>
  <c r="N224" i="3"/>
  <c r="O224" i="3"/>
  <c r="N225" i="3"/>
  <c r="O225" i="3"/>
  <c r="N226" i="3"/>
  <c r="O226" i="3"/>
  <c r="N227" i="3"/>
  <c r="O227" i="3"/>
  <c r="N228" i="3"/>
  <c r="O228" i="3"/>
  <c r="N229" i="3"/>
  <c r="O229" i="3"/>
  <c r="N230" i="3"/>
  <c r="O230" i="3"/>
  <c r="N231" i="3"/>
  <c r="O231" i="3"/>
  <c r="N232" i="3"/>
  <c r="O232" i="3"/>
  <c r="N233" i="3"/>
  <c r="O233" i="3"/>
  <c r="N234" i="3"/>
  <c r="O234" i="3"/>
  <c r="N235" i="3"/>
  <c r="O235" i="3"/>
  <c r="N236" i="3"/>
  <c r="O236" i="3"/>
  <c r="N237" i="3"/>
  <c r="O237" i="3"/>
  <c r="O238" i="3"/>
  <c r="N238" i="3"/>
  <c r="I232" i="3"/>
  <c r="J232" i="3"/>
  <c r="I233" i="3"/>
  <c r="J233" i="3"/>
  <c r="I234" i="3"/>
  <c r="J234" i="3"/>
  <c r="I235" i="3"/>
  <c r="J235" i="3"/>
  <c r="I236" i="3"/>
  <c r="J236" i="3"/>
  <c r="I237" i="3"/>
  <c r="J237" i="3"/>
  <c r="I238" i="3"/>
  <c r="J238" i="3"/>
  <c r="P236" i="3" l="1"/>
  <c r="P224" i="3"/>
  <c r="P220" i="3"/>
  <c r="P188" i="3"/>
  <c r="P180" i="3"/>
  <c r="P172" i="3"/>
  <c r="P160" i="3"/>
  <c r="P144" i="3"/>
  <c r="P140" i="3"/>
  <c r="L238" i="3"/>
  <c r="P237" i="3"/>
  <c r="P235" i="3"/>
  <c r="P233" i="3"/>
  <c r="P231" i="3"/>
  <c r="P229" i="3"/>
  <c r="P227" i="3"/>
  <c r="P225" i="3"/>
  <c r="P223" i="3"/>
  <c r="P221" i="3"/>
  <c r="P219" i="3"/>
  <c r="P217" i="3"/>
  <c r="P215" i="3"/>
  <c r="P213" i="3"/>
  <c r="P211" i="3"/>
  <c r="P209" i="3"/>
  <c r="P207" i="3"/>
  <c r="P205" i="3"/>
  <c r="P203" i="3"/>
  <c r="P201" i="3"/>
  <c r="P199" i="3"/>
  <c r="P197" i="3"/>
  <c r="P195" i="3"/>
  <c r="P193" i="3"/>
  <c r="P191" i="3"/>
  <c r="P189" i="3"/>
  <c r="P187" i="3"/>
  <c r="P185" i="3"/>
  <c r="P183" i="3"/>
  <c r="P181" i="3"/>
  <c r="P179" i="3"/>
  <c r="P177" i="3"/>
  <c r="P175" i="3"/>
  <c r="P173" i="3"/>
  <c r="P171" i="3"/>
  <c r="P169" i="3"/>
  <c r="P167" i="3"/>
  <c r="P165" i="3"/>
  <c r="P163" i="3"/>
  <c r="P161" i="3"/>
  <c r="P159" i="3"/>
  <c r="P157" i="3"/>
  <c r="P155" i="3"/>
  <c r="P153" i="3"/>
  <c r="P151" i="3"/>
  <c r="P149" i="3"/>
  <c r="P147" i="3"/>
  <c r="P145" i="3"/>
  <c r="P143" i="3"/>
  <c r="P141" i="3"/>
  <c r="P139" i="3"/>
  <c r="P137" i="3"/>
  <c r="P135" i="3"/>
  <c r="P133" i="3"/>
  <c r="P131" i="3"/>
  <c r="P228" i="3"/>
  <c r="P212" i="3"/>
  <c r="P204" i="3"/>
  <c r="P196" i="3"/>
  <c r="P164" i="3"/>
  <c r="P156" i="3"/>
  <c r="P148" i="3"/>
  <c r="P132" i="3"/>
  <c r="K253" i="3"/>
  <c r="L237" i="3"/>
  <c r="P232" i="3"/>
  <c r="P216" i="3"/>
  <c r="P208" i="3"/>
  <c r="P200" i="3"/>
  <c r="P192" i="3"/>
  <c r="P184" i="3"/>
  <c r="P176" i="3"/>
  <c r="P168" i="3"/>
  <c r="P152" i="3"/>
  <c r="P136" i="3"/>
  <c r="L233" i="3"/>
  <c r="P238" i="3"/>
  <c r="P234" i="3"/>
  <c r="P230" i="3"/>
  <c r="P226" i="3"/>
  <c r="P222" i="3"/>
  <c r="P218" i="3"/>
  <c r="P214" i="3"/>
  <c r="P210" i="3"/>
  <c r="P206" i="3"/>
  <c r="P202" i="3"/>
  <c r="P198" i="3"/>
  <c r="P194" i="3"/>
  <c r="P190" i="3"/>
  <c r="P186" i="3"/>
  <c r="P182" i="3"/>
  <c r="P178" i="3"/>
  <c r="P174" i="3"/>
  <c r="P170" i="3"/>
  <c r="P166" i="3"/>
  <c r="P162" i="3"/>
  <c r="P158" i="3"/>
  <c r="P154" i="3"/>
  <c r="P150" i="3"/>
  <c r="P146" i="3"/>
  <c r="P142" i="3"/>
  <c r="P138" i="3"/>
  <c r="P134" i="3"/>
  <c r="L234" i="3"/>
  <c r="L236" i="3"/>
  <c r="L235" i="3"/>
  <c r="L232" i="3"/>
  <c r="P253" i="3" l="1"/>
  <c r="DS374" i="8" l="1"/>
  <c r="DT374" i="8"/>
  <c r="DU374" i="8"/>
  <c r="DS375" i="8"/>
  <c r="DT375" i="8"/>
  <c r="DU375" i="8"/>
  <c r="DS376" i="8"/>
  <c r="DT376" i="8"/>
  <c r="DU376" i="8"/>
  <c r="DS377" i="8"/>
  <c r="DT377" i="8"/>
  <c r="DU377" i="8"/>
  <c r="DS378" i="8"/>
  <c r="DT378" i="8"/>
  <c r="DU378" i="8"/>
  <c r="DS379" i="8"/>
  <c r="DT379" i="8"/>
  <c r="DU379" i="8"/>
  <c r="DS380" i="8"/>
  <c r="DT380" i="8"/>
  <c r="DU380" i="8"/>
  <c r="DS381" i="8"/>
  <c r="DT381" i="8"/>
  <c r="DU381" i="8"/>
  <c r="DS382" i="8"/>
  <c r="DT382" i="8"/>
  <c r="DU382" i="8"/>
  <c r="DS383" i="8"/>
  <c r="DT383" i="8"/>
  <c r="DU383" i="8"/>
  <c r="DS384" i="8"/>
  <c r="DT384" i="8"/>
  <c r="DU384" i="8"/>
  <c r="DS385" i="8"/>
  <c r="DT385" i="8"/>
  <c r="DU385" i="8"/>
  <c r="DS386" i="8"/>
  <c r="DT386" i="8"/>
  <c r="DU386" i="8"/>
  <c r="DS387" i="8"/>
  <c r="DT387" i="8"/>
  <c r="DU387" i="8"/>
  <c r="DS388" i="8"/>
  <c r="DT388" i="8"/>
  <c r="DU388" i="8"/>
  <c r="DS389" i="8"/>
  <c r="DT389" i="8"/>
  <c r="DU389" i="8"/>
  <c r="DS390" i="8"/>
  <c r="DT390" i="8"/>
  <c r="DU390" i="8"/>
  <c r="DS391" i="8"/>
  <c r="DT391" i="8"/>
  <c r="DU391" i="8"/>
  <c r="DS392" i="8"/>
  <c r="DT392" i="8"/>
  <c r="DU392" i="8"/>
  <c r="DS393" i="8"/>
  <c r="DT393" i="8"/>
  <c r="DU393" i="8"/>
  <c r="DS394" i="8"/>
  <c r="DT394" i="8"/>
  <c r="DU394" i="8"/>
  <c r="DS395" i="8"/>
  <c r="DT395" i="8"/>
  <c r="DU395" i="8"/>
  <c r="DS396" i="8"/>
  <c r="DT396" i="8"/>
  <c r="DU396" i="8"/>
  <c r="DS397" i="8"/>
  <c r="DT397" i="8"/>
  <c r="DU397" i="8"/>
  <c r="DS398" i="8"/>
  <c r="DT398" i="8"/>
  <c r="DU398" i="8"/>
  <c r="DS399" i="8"/>
  <c r="DT399" i="8"/>
  <c r="DU399" i="8"/>
  <c r="DS400" i="8"/>
  <c r="DT400" i="8"/>
  <c r="DU400" i="8"/>
  <c r="DS401" i="8"/>
  <c r="DT401" i="8"/>
  <c r="DU401" i="8"/>
  <c r="DS402" i="8"/>
  <c r="DT402" i="8"/>
  <c r="DU402" i="8"/>
  <c r="DS403" i="8"/>
  <c r="DT403" i="8"/>
  <c r="DU403" i="8"/>
  <c r="DS404" i="8"/>
  <c r="DT404" i="8"/>
  <c r="DU404" i="8"/>
  <c r="DS405" i="8"/>
  <c r="DT405" i="8"/>
  <c r="DU405" i="8"/>
  <c r="DS406" i="8"/>
  <c r="DT406" i="8"/>
  <c r="DU406" i="8"/>
  <c r="DS407" i="8"/>
  <c r="DT407" i="8"/>
  <c r="DU407" i="8"/>
  <c r="DS408" i="8"/>
  <c r="DT408" i="8"/>
  <c r="DU408" i="8"/>
  <c r="DS409" i="8"/>
  <c r="DT409" i="8"/>
  <c r="DU409" i="8"/>
  <c r="DS410" i="8"/>
  <c r="DT410" i="8"/>
  <c r="DU410" i="8"/>
  <c r="DS411" i="8"/>
  <c r="DT411" i="8"/>
  <c r="DU411" i="8"/>
  <c r="DS412" i="8"/>
  <c r="DT412" i="8"/>
  <c r="DU412" i="8"/>
  <c r="DS413" i="8"/>
  <c r="DT413" i="8"/>
  <c r="DU413" i="8"/>
  <c r="DS414" i="8"/>
  <c r="DT414" i="8"/>
  <c r="DU414" i="8"/>
  <c r="DS415" i="8"/>
  <c r="DT415" i="8"/>
  <c r="DU415" i="8"/>
  <c r="DS416" i="8"/>
  <c r="DT416" i="8"/>
  <c r="DU416" i="8"/>
  <c r="DS417" i="8"/>
  <c r="DT417" i="8"/>
  <c r="DU417" i="8"/>
  <c r="DS418" i="8"/>
  <c r="DT418" i="8"/>
  <c r="DU418" i="8"/>
  <c r="DS419" i="8"/>
  <c r="DT419" i="8"/>
  <c r="DU419" i="8"/>
  <c r="DS420" i="8"/>
  <c r="DT420" i="8"/>
  <c r="DU420" i="8"/>
  <c r="DS421" i="8"/>
  <c r="DT421" i="8"/>
  <c r="DU421" i="8"/>
  <c r="DS422" i="8"/>
  <c r="DT422" i="8"/>
  <c r="DU422" i="8"/>
  <c r="DS423" i="8"/>
  <c r="DT423" i="8"/>
  <c r="DU423" i="8"/>
  <c r="DS424" i="8"/>
  <c r="DT424" i="8"/>
  <c r="DU424" i="8"/>
  <c r="DS425" i="8"/>
  <c r="DT425" i="8"/>
  <c r="DU425" i="8"/>
  <c r="DS426" i="8"/>
  <c r="DT426" i="8"/>
  <c r="DU426" i="8"/>
  <c r="DS427" i="8"/>
  <c r="DT427" i="8"/>
  <c r="DU427" i="8"/>
  <c r="DS428" i="8"/>
  <c r="DT428" i="8"/>
  <c r="DU428" i="8"/>
  <c r="DS429" i="8"/>
  <c r="DT429" i="8"/>
  <c r="DU429" i="8"/>
  <c r="DS430" i="8"/>
  <c r="DT430" i="8"/>
  <c r="DU430" i="8"/>
  <c r="DS431" i="8"/>
  <c r="DT431" i="8"/>
  <c r="DU431" i="8"/>
  <c r="DS432" i="8"/>
  <c r="DT432" i="8"/>
  <c r="DU432" i="8"/>
  <c r="DS433" i="8"/>
  <c r="DT433" i="8"/>
  <c r="DU433" i="8"/>
  <c r="DS434" i="8"/>
  <c r="DT434" i="8"/>
  <c r="DU434" i="8"/>
  <c r="DS435" i="8"/>
  <c r="DT435" i="8"/>
  <c r="DU435" i="8"/>
  <c r="DS436" i="8"/>
  <c r="DT436" i="8"/>
  <c r="DU436" i="8"/>
  <c r="DS437" i="8"/>
  <c r="DT437" i="8"/>
  <c r="DU437" i="8"/>
  <c r="DS438" i="8"/>
  <c r="DT438" i="8"/>
  <c r="DU438" i="8"/>
  <c r="DS439" i="8"/>
  <c r="DT439" i="8"/>
  <c r="DU439" i="8"/>
  <c r="DS440" i="8"/>
  <c r="DT440" i="8"/>
  <c r="DU440" i="8"/>
  <c r="DS441" i="8"/>
  <c r="DT441" i="8"/>
  <c r="DU441" i="8"/>
  <c r="DS442" i="8"/>
  <c r="DT442" i="8"/>
  <c r="DU442" i="8"/>
  <c r="DS443" i="8"/>
  <c r="DT443" i="8"/>
  <c r="DU443" i="8"/>
  <c r="DS444" i="8"/>
  <c r="DT444" i="8"/>
  <c r="DU444" i="8"/>
  <c r="DS445" i="8"/>
  <c r="DT445" i="8"/>
  <c r="DU445" i="8"/>
  <c r="DS446" i="8"/>
  <c r="DT446" i="8"/>
  <c r="DU446" i="8"/>
  <c r="DS447" i="8"/>
  <c r="DT447" i="8"/>
  <c r="DU447" i="8"/>
  <c r="DS448" i="8"/>
  <c r="DT448" i="8"/>
  <c r="DU448" i="8"/>
  <c r="DS449" i="8"/>
  <c r="DT449" i="8"/>
  <c r="DU449" i="8"/>
  <c r="DS450" i="8"/>
  <c r="DT450" i="8"/>
  <c r="DU450" i="8"/>
  <c r="DS451" i="8"/>
  <c r="DT451" i="8"/>
  <c r="DU451" i="8"/>
  <c r="DS452" i="8"/>
  <c r="DT452" i="8"/>
  <c r="DU452" i="8"/>
  <c r="DS453" i="8"/>
  <c r="DT453" i="8"/>
  <c r="DU453" i="8"/>
  <c r="DS454" i="8"/>
  <c r="DT454" i="8"/>
  <c r="DU454" i="8"/>
  <c r="DS455" i="8"/>
  <c r="DT455" i="8"/>
  <c r="DU455" i="8"/>
  <c r="DS456" i="8"/>
  <c r="DT456" i="8"/>
  <c r="DU456" i="8"/>
  <c r="DS457" i="8"/>
  <c r="DT457" i="8"/>
  <c r="DU457" i="8"/>
  <c r="DS458" i="8"/>
  <c r="DT458" i="8"/>
  <c r="DU458" i="8"/>
  <c r="DS459" i="8"/>
  <c r="DT459" i="8"/>
  <c r="DU459" i="8"/>
  <c r="DS460" i="8"/>
  <c r="DT460" i="8"/>
  <c r="DU460" i="8"/>
  <c r="DS461" i="8"/>
  <c r="DT461" i="8"/>
  <c r="DU461" i="8"/>
  <c r="DS462" i="8"/>
  <c r="DT462" i="8"/>
  <c r="DU462" i="8"/>
  <c r="DS463" i="8"/>
  <c r="DT463" i="8"/>
  <c r="DU463" i="8"/>
  <c r="DS464" i="8"/>
  <c r="DT464" i="8"/>
  <c r="DU464" i="8"/>
  <c r="DS465" i="8"/>
  <c r="DT465" i="8"/>
  <c r="DU465" i="8"/>
  <c r="DS466" i="8"/>
  <c r="DT466" i="8"/>
  <c r="DU466" i="8"/>
  <c r="DS467" i="8"/>
  <c r="DT467" i="8"/>
  <c r="DU467" i="8"/>
  <c r="DS468" i="8"/>
  <c r="DT468" i="8"/>
  <c r="DU468" i="8"/>
  <c r="DS469" i="8"/>
  <c r="DT469" i="8"/>
  <c r="DU469" i="8"/>
  <c r="DS470" i="8"/>
  <c r="DT470" i="8"/>
  <c r="DU470" i="8"/>
  <c r="DS471" i="8"/>
  <c r="DT471" i="8"/>
  <c r="DU471" i="8"/>
  <c r="DS472" i="8"/>
  <c r="DT472" i="8"/>
  <c r="DU472" i="8"/>
  <c r="DS473" i="8"/>
  <c r="DT473" i="8"/>
  <c r="DU473" i="8"/>
  <c r="DS474" i="8"/>
  <c r="DT474" i="8"/>
  <c r="DU474" i="8"/>
  <c r="DS475" i="8"/>
  <c r="DT475" i="8"/>
  <c r="DU475" i="8"/>
  <c r="DS476" i="8"/>
  <c r="DT476" i="8"/>
  <c r="DU476" i="8"/>
  <c r="DS477" i="8"/>
  <c r="DT477" i="8"/>
  <c r="DU477" i="8"/>
  <c r="DS478" i="8"/>
  <c r="DT478" i="8"/>
  <c r="DU478" i="8"/>
  <c r="DS479" i="8"/>
  <c r="DT479" i="8"/>
  <c r="DU479" i="8"/>
  <c r="DS480" i="8"/>
  <c r="DT480" i="8"/>
  <c r="DU480" i="8"/>
  <c r="DS481" i="8"/>
  <c r="DT481" i="8"/>
  <c r="DU481" i="8"/>
  <c r="DS482" i="8"/>
  <c r="DT482" i="8"/>
  <c r="DU482" i="8"/>
  <c r="DS483" i="8"/>
  <c r="DT483" i="8"/>
  <c r="DU483" i="8"/>
  <c r="DS484" i="8"/>
  <c r="DT484" i="8"/>
  <c r="DU484" i="8"/>
  <c r="DS485" i="8"/>
  <c r="DT485" i="8"/>
  <c r="DU485" i="8"/>
  <c r="DS486" i="8"/>
  <c r="DT486" i="8"/>
  <c r="DU486" i="8"/>
  <c r="DS487" i="8"/>
  <c r="DT487" i="8"/>
  <c r="DU487" i="8"/>
  <c r="DS488" i="8"/>
  <c r="DT488" i="8"/>
  <c r="DU488" i="8"/>
  <c r="DS489" i="8"/>
  <c r="DT489" i="8"/>
  <c r="DU489" i="8"/>
  <c r="DS490" i="8"/>
  <c r="DT490" i="8"/>
  <c r="DU490" i="8"/>
  <c r="DS491" i="8"/>
  <c r="DT491" i="8"/>
  <c r="DU491" i="8"/>
  <c r="DS492" i="8"/>
  <c r="DT492" i="8"/>
  <c r="DU492" i="8"/>
  <c r="DS493" i="8"/>
  <c r="DT493" i="8"/>
  <c r="DU493" i="8"/>
  <c r="DS494" i="8"/>
  <c r="DT494" i="8"/>
  <c r="DU494" i="8"/>
  <c r="DS495" i="8"/>
  <c r="DT495" i="8"/>
  <c r="DU495" i="8"/>
  <c r="DS496" i="8"/>
  <c r="DT496" i="8"/>
  <c r="DU496" i="8"/>
  <c r="DS497" i="8"/>
  <c r="DT497" i="8"/>
  <c r="DU497" i="8"/>
  <c r="DS498" i="8"/>
  <c r="DT498" i="8"/>
  <c r="DU498" i="8"/>
  <c r="DS499" i="8"/>
  <c r="DT499" i="8"/>
  <c r="DU499" i="8"/>
  <c r="DS500" i="8"/>
  <c r="DT500" i="8"/>
  <c r="DU500" i="8"/>
  <c r="DS501" i="8"/>
  <c r="DT501" i="8"/>
  <c r="DU501" i="8"/>
  <c r="DS502" i="8"/>
  <c r="DT502" i="8"/>
  <c r="DU502" i="8"/>
  <c r="DS503" i="8"/>
  <c r="DT503" i="8"/>
  <c r="DU503" i="8"/>
  <c r="DS504" i="8"/>
  <c r="DT504" i="8"/>
  <c r="DU504" i="8"/>
  <c r="DS505" i="8"/>
  <c r="DT505" i="8"/>
  <c r="DU505" i="8"/>
  <c r="DS506" i="8"/>
  <c r="DT506" i="8"/>
  <c r="DU506" i="8"/>
  <c r="DS507" i="8"/>
  <c r="DT507" i="8"/>
  <c r="DU507" i="8"/>
  <c r="DS508" i="8"/>
  <c r="DT508" i="8"/>
  <c r="DU508" i="8"/>
  <c r="DS509" i="8"/>
  <c r="DT509" i="8"/>
  <c r="DU509" i="8"/>
  <c r="DS510" i="8"/>
  <c r="DT510" i="8"/>
  <c r="DU510" i="8"/>
  <c r="DS511" i="8"/>
  <c r="DT511" i="8"/>
  <c r="DU511" i="8"/>
  <c r="DS512" i="8"/>
  <c r="DT512" i="8"/>
  <c r="DU512" i="8"/>
  <c r="DS513" i="8"/>
  <c r="DT513" i="8"/>
  <c r="DU513" i="8"/>
  <c r="DS514" i="8"/>
  <c r="DT514" i="8"/>
  <c r="DU514" i="8"/>
  <c r="DS515" i="8"/>
  <c r="DT515" i="8"/>
  <c r="DU515" i="8"/>
  <c r="DS516" i="8"/>
  <c r="DT516" i="8"/>
  <c r="DU516" i="8"/>
  <c r="DS517" i="8"/>
  <c r="DT517" i="8"/>
  <c r="DU517" i="8"/>
  <c r="DS518" i="8"/>
  <c r="DT518" i="8"/>
  <c r="DU518" i="8"/>
  <c r="DS519" i="8"/>
  <c r="DT519" i="8"/>
  <c r="DU519" i="8"/>
  <c r="DS520" i="8"/>
  <c r="DT520" i="8"/>
  <c r="DU520" i="8"/>
  <c r="DS521" i="8"/>
  <c r="DT521" i="8"/>
  <c r="DU521" i="8"/>
  <c r="DS522" i="8"/>
  <c r="DT522" i="8"/>
  <c r="DU522" i="8"/>
  <c r="DS523" i="8"/>
  <c r="DT523" i="8"/>
  <c r="DU523" i="8"/>
  <c r="DS524" i="8"/>
  <c r="DT524" i="8"/>
  <c r="DU524" i="8"/>
  <c r="DS525" i="8"/>
  <c r="DT525" i="8"/>
  <c r="DU525" i="8"/>
  <c r="DS526" i="8"/>
  <c r="DT526" i="8"/>
  <c r="DU526" i="8"/>
  <c r="DS527" i="8"/>
  <c r="DT527" i="8"/>
  <c r="DU527" i="8"/>
  <c r="DS528" i="8"/>
  <c r="DT528" i="8"/>
  <c r="DU528" i="8"/>
  <c r="DS529" i="8"/>
  <c r="DT529" i="8"/>
  <c r="DU529" i="8"/>
  <c r="DS530" i="8"/>
  <c r="DT530" i="8"/>
  <c r="DU530" i="8"/>
  <c r="DS531" i="8"/>
  <c r="DT531" i="8"/>
  <c r="DU531" i="8"/>
  <c r="DS532" i="8"/>
  <c r="DT532" i="8"/>
  <c r="DU532" i="8"/>
  <c r="DS533" i="8"/>
  <c r="DT533" i="8"/>
  <c r="DU533" i="8"/>
  <c r="DS534" i="8"/>
  <c r="DT534" i="8"/>
  <c r="DU534" i="8"/>
  <c r="DS535" i="8"/>
  <c r="DT535" i="8"/>
  <c r="DU535" i="8"/>
  <c r="DS536" i="8"/>
  <c r="DT536" i="8"/>
  <c r="DU536" i="8"/>
  <c r="DS537" i="8"/>
  <c r="DT537" i="8"/>
  <c r="DU537" i="8"/>
  <c r="DS538" i="8"/>
  <c r="DT538" i="8"/>
  <c r="DU538" i="8"/>
  <c r="DS539" i="8"/>
  <c r="DT539" i="8"/>
  <c r="DU539" i="8"/>
  <c r="DS540" i="8"/>
  <c r="DT540" i="8"/>
  <c r="DU540" i="8"/>
  <c r="DS541" i="8"/>
  <c r="DT541" i="8"/>
  <c r="DU541" i="8"/>
  <c r="DS542" i="8"/>
  <c r="DT542" i="8"/>
  <c r="DU542" i="8"/>
  <c r="DS543" i="8"/>
  <c r="DT543" i="8"/>
  <c r="DU543" i="8"/>
  <c r="DS544" i="8"/>
  <c r="DT544" i="8"/>
  <c r="DU544" i="8"/>
  <c r="DS545" i="8"/>
  <c r="DT545" i="8"/>
  <c r="DU545" i="8"/>
  <c r="DS546" i="8"/>
  <c r="DT546" i="8"/>
  <c r="DU546" i="8"/>
  <c r="DS547" i="8"/>
  <c r="DT547" i="8"/>
  <c r="DU547" i="8"/>
  <c r="DS548" i="8"/>
  <c r="DT548" i="8"/>
  <c r="DU548" i="8"/>
  <c r="DS549" i="8"/>
  <c r="DT549" i="8"/>
  <c r="DU549" i="8"/>
  <c r="DS550" i="8"/>
  <c r="DT550" i="8"/>
  <c r="DU550" i="8"/>
  <c r="DS551" i="8"/>
  <c r="DT551" i="8"/>
  <c r="DU551" i="8"/>
  <c r="DS552" i="8"/>
  <c r="DT552" i="8"/>
  <c r="DU552" i="8"/>
  <c r="DS553" i="8"/>
  <c r="DT553" i="8"/>
  <c r="DU553" i="8"/>
  <c r="DS554" i="8"/>
  <c r="DT554" i="8"/>
  <c r="DU554" i="8"/>
  <c r="DS555" i="8"/>
  <c r="DT555" i="8"/>
  <c r="DU555" i="8"/>
  <c r="DS556" i="8"/>
  <c r="DT556" i="8"/>
  <c r="DU556" i="8"/>
  <c r="DS557" i="8"/>
  <c r="DT557" i="8"/>
  <c r="DU557" i="8"/>
  <c r="DS558" i="8"/>
  <c r="DT558" i="8"/>
  <c r="DU558" i="8"/>
  <c r="DS559" i="8"/>
  <c r="DT559" i="8"/>
  <c r="DU559" i="8"/>
  <c r="DS560" i="8"/>
  <c r="DT560" i="8"/>
  <c r="DU560" i="8"/>
  <c r="DS561" i="8"/>
  <c r="DT561" i="8"/>
  <c r="DU561" i="8"/>
  <c r="DS562" i="8"/>
  <c r="DT562" i="8"/>
  <c r="DU562" i="8"/>
  <c r="DS563" i="8"/>
  <c r="DT563" i="8"/>
  <c r="DU563" i="8"/>
  <c r="DS564" i="8"/>
  <c r="DT564" i="8"/>
  <c r="DU564" i="8"/>
  <c r="DS565" i="8"/>
  <c r="DT565" i="8"/>
  <c r="DU565" i="8"/>
  <c r="DS566" i="8"/>
  <c r="DT566" i="8"/>
  <c r="DU566" i="8"/>
  <c r="DS567" i="8"/>
  <c r="DT567" i="8"/>
  <c r="DU567" i="8"/>
  <c r="DS568" i="8"/>
  <c r="DT568" i="8"/>
  <c r="DU568" i="8"/>
  <c r="DS569" i="8"/>
  <c r="DT569" i="8"/>
  <c r="DU569" i="8"/>
  <c r="DS570" i="8"/>
  <c r="DT570" i="8"/>
  <c r="DU570" i="8"/>
  <c r="DS571" i="8"/>
  <c r="DT571" i="8"/>
  <c r="DU571" i="8"/>
  <c r="DS572" i="8"/>
  <c r="DT572" i="8"/>
  <c r="DU572" i="8"/>
  <c r="DS573" i="8"/>
  <c r="DT573" i="8"/>
  <c r="DU573" i="8"/>
  <c r="DS574" i="8"/>
  <c r="DT574" i="8"/>
  <c r="DU574" i="8"/>
  <c r="DS575" i="8"/>
  <c r="DT575" i="8"/>
  <c r="DU575" i="8"/>
  <c r="DS576" i="8"/>
  <c r="DT576" i="8"/>
  <c r="DU576" i="8"/>
  <c r="DS577" i="8"/>
  <c r="DT577" i="8"/>
  <c r="DU577" i="8"/>
  <c r="DS578" i="8"/>
  <c r="DT578" i="8"/>
  <c r="DU578" i="8"/>
  <c r="DS579" i="8"/>
  <c r="DT579" i="8"/>
  <c r="DU579" i="8"/>
  <c r="DS580" i="8"/>
  <c r="DT580" i="8"/>
  <c r="DU580" i="8"/>
  <c r="DS581" i="8"/>
  <c r="DT581" i="8"/>
  <c r="DU581" i="8"/>
  <c r="DS582" i="8"/>
  <c r="DT582" i="8"/>
  <c r="DU582" i="8"/>
  <c r="DS583" i="8"/>
  <c r="DT583" i="8"/>
  <c r="DU583" i="8"/>
  <c r="DS584" i="8"/>
  <c r="DT584" i="8"/>
  <c r="DU584" i="8"/>
  <c r="DS585" i="8"/>
  <c r="DT585" i="8"/>
  <c r="DU585" i="8"/>
  <c r="DS586" i="8"/>
  <c r="DT586" i="8"/>
  <c r="DU586" i="8"/>
  <c r="DS587" i="8"/>
  <c r="DT587" i="8"/>
  <c r="DU587" i="8"/>
  <c r="DS588" i="8"/>
  <c r="DT588" i="8"/>
  <c r="DU588" i="8"/>
  <c r="DS589" i="8"/>
  <c r="DT589" i="8"/>
  <c r="DU589" i="8"/>
  <c r="DS590" i="8"/>
  <c r="DT590" i="8"/>
  <c r="DU590" i="8"/>
  <c r="DS591" i="8"/>
  <c r="DT591" i="8"/>
  <c r="DU591" i="8"/>
  <c r="DS592" i="8"/>
  <c r="DT592" i="8"/>
  <c r="DU592" i="8"/>
  <c r="DS593" i="8"/>
  <c r="DT593" i="8"/>
  <c r="DU593" i="8"/>
  <c r="DS594" i="8"/>
  <c r="DT594" i="8"/>
  <c r="DU594" i="8"/>
  <c r="DS595" i="8"/>
  <c r="DT595" i="8"/>
  <c r="DU595" i="8"/>
  <c r="DS596" i="8"/>
  <c r="DT596" i="8"/>
  <c r="DU596" i="8"/>
  <c r="DS597" i="8"/>
  <c r="DT597" i="8"/>
  <c r="DU597" i="8"/>
  <c r="DS598" i="8"/>
  <c r="DT598" i="8"/>
  <c r="DU598" i="8"/>
  <c r="DS599" i="8"/>
  <c r="DT599" i="8"/>
  <c r="DU599" i="8"/>
  <c r="DS600" i="8"/>
  <c r="DT600" i="8"/>
  <c r="DU600" i="8"/>
  <c r="DS601" i="8"/>
  <c r="DT601" i="8"/>
  <c r="DU601" i="8"/>
  <c r="DS602" i="8"/>
  <c r="DT602" i="8"/>
  <c r="DU602" i="8"/>
  <c r="DS603" i="8"/>
  <c r="DT603" i="8"/>
  <c r="DU603" i="8"/>
  <c r="DS604" i="8"/>
  <c r="DT604" i="8"/>
  <c r="DU604" i="8"/>
  <c r="DS605" i="8"/>
  <c r="DT605" i="8"/>
  <c r="DU605" i="8"/>
  <c r="DS606" i="8"/>
  <c r="DT606" i="8"/>
  <c r="DU606" i="8"/>
  <c r="DS607" i="8"/>
  <c r="DT607" i="8"/>
  <c r="DU607" i="8"/>
  <c r="DS608" i="8"/>
  <c r="DT608" i="8"/>
  <c r="DU608" i="8"/>
  <c r="DS609" i="8"/>
  <c r="DT609" i="8"/>
  <c r="DU609" i="8"/>
  <c r="DS610" i="8"/>
  <c r="DT610" i="8"/>
  <c r="DU610" i="8"/>
  <c r="DS611" i="8"/>
  <c r="DT611" i="8"/>
  <c r="DU611" i="8"/>
  <c r="DS612" i="8"/>
  <c r="DT612" i="8"/>
  <c r="DU612" i="8"/>
  <c r="DS613" i="8"/>
  <c r="DT613" i="8"/>
  <c r="DU613" i="8"/>
  <c r="DS614" i="8"/>
  <c r="DT614" i="8"/>
  <c r="DU614" i="8"/>
  <c r="DS615" i="8"/>
  <c r="DT615" i="8"/>
  <c r="DU615" i="8"/>
  <c r="DS616" i="8"/>
  <c r="DT616" i="8"/>
  <c r="DU616" i="8"/>
  <c r="DS617" i="8"/>
  <c r="DT617" i="8"/>
  <c r="DU617" i="8"/>
  <c r="DS618" i="8"/>
  <c r="DT618" i="8"/>
  <c r="DU618" i="8"/>
  <c r="DS619" i="8"/>
  <c r="DT619" i="8"/>
  <c r="DU619" i="8"/>
  <c r="DS620" i="8"/>
  <c r="DT620" i="8"/>
  <c r="DU620" i="8"/>
  <c r="DS621" i="8"/>
  <c r="DT621" i="8"/>
  <c r="DU621" i="8"/>
  <c r="DS622" i="8"/>
  <c r="DT622" i="8"/>
  <c r="DU622" i="8"/>
  <c r="DS623" i="8"/>
  <c r="DT623" i="8"/>
  <c r="DU623" i="8"/>
  <c r="DS624" i="8"/>
  <c r="DT624" i="8"/>
  <c r="DU624" i="8"/>
  <c r="DS625" i="8"/>
  <c r="DT625" i="8"/>
  <c r="DU625" i="8"/>
  <c r="DS626" i="8"/>
  <c r="DT626" i="8"/>
  <c r="DU626" i="8"/>
  <c r="DS627" i="8"/>
  <c r="DT627" i="8"/>
  <c r="DU627" i="8"/>
  <c r="DS628" i="8"/>
  <c r="DT628" i="8"/>
  <c r="DU628" i="8"/>
  <c r="DS629" i="8"/>
  <c r="DT629" i="8"/>
  <c r="DU629" i="8"/>
  <c r="DS630" i="8"/>
  <c r="DT630" i="8"/>
  <c r="DU630" i="8"/>
  <c r="DS631" i="8"/>
  <c r="DT631" i="8"/>
  <c r="DU631" i="8"/>
  <c r="DS632" i="8"/>
  <c r="DT632" i="8"/>
  <c r="DU632" i="8"/>
  <c r="DS633" i="8"/>
  <c r="DT633" i="8"/>
  <c r="DU633" i="8"/>
  <c r="DS634" i="8"/>
  <c r="DT634" i="8"/>
  <c r="DU634" i="8"/>
  <c r="DS635" i="8"/>
  <c r="DT635" i="8"/>
  <c r="DU635" i="8"/>
  <c r="DS636" i="8"/>
  <c r="DT636" i="8"/>
  <c r="DU636" i="8"/>
  <c r="DS637" i="8"/>
  <c r="DT637" i="8"/>
  <c r="DU637" i="8"/>
  <c r="DS638" i="8"/>
  <c r="DT638" i="8"/>
  <c r="DU638" i="8"/>
  <c r="DS639" i="8"/>
  <c r="DT639" i="8"/>
  <c r="DU639" i="8"/>
  <c r="DS640" i="8"/>
  <c r="DT640" i="8"/>
  <c r="DU640" i="8"/>
  <c r="DS641" i="8"/>
  <c r="DT641" i="8"/>
  <c r="DU641" i="8"/>
  <c r="DS642" i="8"/>
  <c r="DT642" i="8"/>
  <c r="DU642" i="8"/>
  <c r="DS643" i="8"/>
  <c r="DT643" i="8"/>
  <c r="DU643" i="8"/>
  <c r="DS644" i="8"/>
  <c r="DT644" i="8"/>
  <c r="DU644" i="8"/>
  <c r="DS645" i="8"/>
  <c r="DT645" i="8"/>
  <c r="DU645" i="8"/>
  <c r="DS646" i="8"/>
  <c r="DT646" i="8"/>
  <c r="DU646" i="8"/>
  <c r="DS647" i="8"/>
  <c r="DT647" i="8"/>
  <c r="DU647" i="8"/>
  <c r="DS648" i="8"/>
  <c r="DT648" i="8"/>
  <c r="DU648" i="8"/>
  <c r="DS649" i="8"/>
  <c r="DT649" i="8"/>
  <c r="DU649" i="8"/>
  <c r="DS650" i="8"/>
  <c r="DT650" i="8"/>
  <c r="DU650" i="8"/>
  <c r="DS651" i="8"/>
  <c r="DT651" i="8"/>
  <c r="DU651" i="8"/>
  <c r="DS652" i="8"/>
  <c r="DT652" i="8"/>
  <c r="DU652" i="8"/>
  <c r="DS653" i="8"/>
  <c r="DT653" i="8"/>
  <c r="DU653" i="8"/>
  <c r="DS654" i="8"/>
  <c r="DT654" i="8"/>
  <c r="DU654" i="8"/>
  <c r="DS655" i="8"/>
  <c r="DT655" i="8"/>
  <c r="DU655" i="8"/>
  <c r="DS656" i="8"/>
  <c r="DT656" i="8"/>
  <c r="DU656" i="8"/>
  <c r="DS657" i="8"/>
  <c r="DT657" i="8"/>
  <c r="DU657" i="8"/>
  <c r="DS658" i="8"/>
  <c r="DT658" i="8"/>
  <c r="DU658" i="8"/>
  <c r="DS659" i="8"/>
  <c r="DT659" i="8"/>
  <c r="DU659" i="8"/>
  <c r="DS660" i="8"/>
  <c r="DT660" i="8"/>
  <c r="DU660" i="8"/>
  <c r="DS661" i="8"/>
  <c r="DT661" i="8"/>
  <c r="DU661" i="8"/>
  <c r="DS662" i="8"/>
  <c r="DT662" i="8"/>
  <c r="DU662" i="8"/>
  <c r="DS663" i="8"/>
  <c r="DT663" i="8"/>
  <c r="DU663" i="8"/>
  <c r="DS664" i="8"/>
  <c r="DT664" i="8"/>
  <c r="DU664" i="8"/>
  <c r="DS665" i="8"/>
  <c r="DT665" i="8"/>
  <c r="DU665" i="8"/>
  <c r="DS666" i="8"/>
  <c r="DT666" i="8"/>
  <c r="DU666" i="8"/>
  <c r="DS667" i="8"/>
  <c r="DT667" i="8"/>
  <c r="DU667" i="8"/>
  <c r="DS668" i="8"/>
  <c r="DT668" i="8"/>
  <c r="DU668" i="8"/>
  <c r="DS669" i="8"/>
  <c r="DT669" i="8"/>
  <c r="DU669" i="8"/>
  <c r="DS670" i="8"/>
  <c r="DT670" i="8"/>
  <c r="DU670" i="8"/>
  <c r="DS671" i="8"/>
  <c r="DT671" i="8"/>
  <c r="DU671" i="8"/>
  <c r="DS672" i="8"/>
  <c r="DT672" i="8"/>
  <c r="DU672" i="8"/>
  <c r="DS673" i="8"/>
  <c r="DT673" i="8"/>
  <c r="DU673" i="8"/>
  <c r="DS674" i="8"/>
  <c r="DT674" i="8"/>
  <c r="DU674" i="8"/>
  <c r="DS675" i="8"/>
  <c r="DT675" i="8"/>
  <c r="DU675" i="8"/>
  <c r="DS676" i="8"/>
  <c r="DT676" i="8"/>
  <c r="DU676" i="8"/>
  <c r="DS677" i="8"/>
  <c r="DT677" i="8"/>
  <c r="DU677" i="8"/>
  <c r="DS678" i="8"/>
  <c r="DT678" i="8"/>
  <c r="DU678" i="8"/>
  <c r="DS679" i="8"/>
  <c r="DT679" i="8"/>
  <c r="DU679" i="8"/>
  <c r="DS680" i="8"/>
  <c r="DT680" i="8"/>
  <c r="DU680" i="8"/>
  <c r="DS681" i="8"/>
  <c r="DT681" i="8"/>
  <c r="DU681" i="8"/>
  <c r="DS682" i="8"/>
  <c r="DT682" i="8"/>
  <c r="DU682" i="8"/>
  <c r="DS683" i="8"/>
  <c r="DT683" i="8"/>
  <c r="DU683" i="8"/>
  <c r="DS684" i="8"/>
  <c r="DT684" i="8"/>
  <c r="DU684" i="8"/>
  <c r="DS685" i="8"/>
  <c r="DT685" i="8"/>
  <c r="DU685" i="8"/>
  <c r="DS686" i="8"/>
  <c r="DT686" i="8"/>
  <c r="DU686" i="8"/>
  <c r="DS687" i="8"/>
  <c r="DT687" i="8"/>
  <c r="DU687" i="8"/>
  <c r="DS688" i="8"/>
  <c r="DT688" i="8"/>
  <c r="DU688" i="8"/>
  <c r="DS689" i="8"/>
  <c r="DT689" i="8"/>
  <c r="DU689" i="8"/>
  <c r="DS690" i="8"/>
  <c r="DT690" i="8"/>
  <c r="DU690" i="8"/>
  <c r="DS691" i="8"/>
  <c r="DT691" i="8"/>
  <c r="DU691" i="8"/>
  <c r="DS692" i="8"/>
  <c r="DT692" i="8"/>
  <c r="DU692" i="8"/>
  <c r="DS693" i="8"/>
  <c r="DT693" i="8"/>
  <c r="DU693" i="8"/>
  <c r="DS694" i="8"/>
  <c r="DT694" i="8"/>
  <c r="DU694" i="8"/>
  <c r="DS695" i="8"/>
  <c r="DT695" i="8"/>
  <c r="DU695" i="8"/>
  <c r="DS696" i="8"/>
  <c r="DT696" i="8"/>
  <c r="DU696" i="8"/>
  <c r="DS697" i="8"/>
  <c r="DT697" i="8"/>
  <c r="DU697" i="8"/>
  <c r="DS698" i="8"/>
  <c r="DT698" i="8"/>
  <c r="DU698" i="8"/>
  <c r="DS699" i="8"/>
  <c r="DT699" i="8"/>
  <c r="DU699" i="8"/>
  <c r="DS700" i="8"/>
  <c r="DT700" i="8"/>
  <c r="DU700" i="8"/>
  <c r="DS701" i="8"/>
  <c r="DT701" i="8"/>
  <c r="DU701" i="8"/>
  <c r="DS702" i="8"/>
  <c r="DT702" i="8"/>
  <c r="DU702" i="8"/>
  <c r="DS703" i="8"/>
  <c r="DT703" i="8"/>
  <c r="DU703" i="8"/>
  <c r="DS704" i="8"/>
  <c r="DT704" i="8"/>
  <c r="DU704" i="8"/>
  <c r="DS705" i="8"/>
  <c r="DT705" i="8"/>
  <c r="DU705" i="8"/>
  <c r="DS706" i="8"/>
  <c r="DT706" i="8"/>
  <c r="DU706" i="8"/>
  <c r="DS707" i="8"/>
  <c r="DT707" i="8"/>
  <c r="DU707" i="8"/>
  <c r="DS708" i="8"/>
  <c r="DT708" i="8"/>
  <c r="DU708" i="8"/>
  <c r="DS709" i="8"/>
  <c r="DT709" i="8"/>
  <c r="DU709" i="8"/>
  <c r="DS710" i="8"/>
  <c r="DT710" i="8"/>
  <c r="DU710" i="8"/>
  <c r="DA237" i="5" l="1"/>
  <c r="DA238" i="5"/>
  <c r="DO238" i="5"/>
  <c r="DP238" i="5"/>
  <c r="DQ238" i="5"/>
  <c r="DR238" i="5"/>
  <c r="DS238" i="5"/>
  <c r="DT238" i="5"/>
  <c r="DU238" i="5"/>
  <c r="BQ126" i="5"/>
  <c r="BQ127" i="5"/>
  <c r="BQ128" i="5"/>
  <c r="BQ129" i="5"/>
  <c r="BQ130" i="5"/>
  <c r="BQ131" i="5"/>
  <c r="BQ132" i="5"/>
  <c r="BQ133" i="5"/>
  <c r="BQ134" i="5"/>
  <c r="BQ135" i="5"/>
  <c r="BQ136" i="5"/>
  <c r="BQ137" i="5"/>
  <c r="BQ138" i="5"/>
  <c r="BQ139" i="5"/>
  <c r="BQ140" i="5"/>
  <c r="BQ141" i="5"/>
  <c r="BQ142" i="5"/>
  <c r="BQ143" i="5"/>
  <c r="BQ144" i="5"/>
  <c r="BQ145" i="5"/>
  <c r="BQ146" i="5"/>
  <c r="BQ147" i="5"/>
  <c r="BQ148" i="5"/>
  <c r="BQ149" i="5"/>
  <c r="BQ150" i="5"/>
  <c r="BQ151" i="5"/>
  <c r="BQ152" i="5"/>
  <c r="BQ153" i="5"/>
  <c r="BQ154" i="5"/>
  <c r="BQ155" i="5"/>
  <c r="BQ156" i="5"/>
  <c r="BQ157" i="5"/>
  <c r="BQ158" i="5"/>
  <c r="BQ159" i="5"/>
  <c r="BQ160" i="5"/>
  <c r="BQ161" i="5"/>
  <c r="BQ162" i="5"/>
  <c r="BQ163" i="5"/>
  <c r="BQ164" i="5"/>
  <c r="BQ165" i="5"/>
  <c r="BQ166" i="5"/>
  <c r="BQ167" i="5"/>
  <c r="BQ168" i="5"/>
  <c r="BQ169" i="5"/>
  <c r="BQ170" i="5"/>
  <c r="BQ171" i="5"/>
  <c r="BQ172" i="5"/>
  <c r="BQ173" i="5"/>
  <c r="BQ174" i="5"/>
  <c r="BQ175" i="5"/>
  <c r="BQ176" i="5"/>
  <c r="BQ177" i="5"/>
  <c r="BQ178" i="5"/>
  <c r="BQ179" i="5"/>
  <c r="BQ180" i="5"/>
  <c r="BQ181" i="5"/>
  <c r="BQ182" i="5"/>
  <c r="BQ183" i="5"/>
  <c r="BQ184" i="5"/>
  <c r="BQ185" i="5"/>
  <c r="BQ186" i="5"/>
  <c r="BQ187" i="5"/>
  <c r="BQ188" i="5"/>
  <c r="BQ189" i="5"/>
  <c r="BQ190" i="5"/>
  <c r="BQ191" i="5"/>
  <c r="BQ192" i="5"/>
  <c r="BQ193" i="5"/>
  <c r="BQ194" i="5"/>
  <c r="BQ195" i="5"/>
  <c r="BQ196" i="5"/>
  <c r="BQ197" i="5"/>
  <c r="BQ198" i="5"/>
  <c r="BQ199" i="5"/>
  <c r="BQ200" i="5"/>
  <c r="BQ201" i="5"/>
  <c r="BQ202" i="5"/>
  <c r="BQ203" i="5"/>
  <c r="BQ204" i="5"/>
  <c r="BQ205" i="5"/>
  <c r="BQ206" i="5"/>
  <c r="BQ207" i="5"/>
  <c r="BQ208" i="5"/>
  <c r="BQ209" i="5"/>
  <c r="BQ210" i="5"/>
  <c r="BQ211" i="5"/>
  <c r="BQ212" i="5"/>
  <c r="BQ213" i="5"/>
  <c r="BQ214" i="5"/>
  <c r="BQ215" i="5"/>
  <c r="BQ216" i="5"/>
  <c r="BQ217" i="5"/>
  <c r="BQ218" i="5"/>
  <c r="BQ219" i="5"/>
  <c r="BQ220" i="5"/>
  <c r="BQ221" i="5"/>
  <c r="BQ222" i="5"/>
  <c r="BQ223" i="5"/>
  <c r="BQ224" i="5"/>
  <c r="BQ225" i="5"/>
  <c r="BQ226" i="5"/>
  <c r="BQ227" i="5"/>
  <c r="BQ228" i="5"/>
  <c r="BQ229" i="5"/>
  <c r="BQ230" i="5"/>
  <c r="BQ231" i="5"/>
  <c r="BQ232" i="5"/>
  <c r="BQ233" i="5"/>
  <c r="BQ234" i="5"/>
  <c r="BQ235" i="5"/>
  <c r="BQ236" i="5"/>
  <c r="BQ237" i="5"/>
  <c r="DW235" i="5" l="1"/>
  <c r="DX235" i="5"/>
  <c r="DW236" i="5"/>
  <c r="DX236" i="5"/>
  <c r="DW237" i="5"/>
  <c r="DX237" i="5"/>
  <c r="DW238" i="5"/>
  <c r="DX238" i="5"/>
  <c r="DO236" i="5"/>
  <c r="DP236" i="5"/>
  <c r="DQ236" i="5"/>
  <c r="DR236" i="5"/>
  <c r="DS236" i="5"/>
  <c r="DT236" i="5"/>
  <c r="DU236" i="5"/>
  <c r="DO237" i="5"/>
  <c r="DP237" i="5"/>
  <c r="DQ237" i="5"/>
  <c r="DR237" i="5"/>
  <c r="DS237" i="5"/>
  <c r="DT237" i="5"/>
  <c r="DU237" i="5"/>
  <c r="DI237" i="5"/>
  <c r="DJ236" i="5"/>
  <c r="DK236" i="5"/>
  <c r="DH236" i="5"/>
  <c r="DH237" i="5"/>
  <c r="DG236" i="5"/>
  <c r="DG237" i="5"/>
  <c r="DA236" i="5"/>
  <c r="CY238" i="5"/>
  <c r="CZ238" i="5"/>
  <c r="CW235" i="5"/>
  <c r="CP238" i="5"/>
  <c r="CQ238" i="5"/>
  <c r="CR238" i="5"/>
  <c r="CS238" i="5"/>
  <c r="CT238" i="5"/>
  <c r="CU238" i="5"/>
  <c r="CM238" i="5"/>
  <c r="CN238" i="5"/>
  <c r="CD236" i="5"/>
  <c r="CE236" i="5"/>
  <c r="CF236" i="5"/>
  <c r="CD237" i="5"/>
  <c r="CE237" i="5"/>
  <c r="CF237" i="5"/>
  <c r="CD238" i="5"/>
  <c r="CE238" i="5"/>
  <c r="BW238" i="5"/>
  <c r="BX238" i="5"/>
  <c r="BY238" i="5"/>
  <c r="BZ238" i="5"/>
  <c r="BW237" i="5"/>
  <c r="BX237" i="5"/>
  <c r="BY237" i="5"/>
  <c r="BZ237" i="5"/>
  <c r="BO238" i="5"/>
  <c r="BP238" i="5"/>
  <c r="BM237" i="5"/>
  <c r="BN237" i="5"/>
  <c r="BM238" i="5"/>
  <c r="BN238" i="5"/>
  <c r="BH236" i="5"/>
  <c r="BH237" i="5"/>
  <c r="BG237" i="5"/>
  <c r="BF237" i="5"/>
  <c r="AZ238" i="5"/>
  <c r="AY238" i="5"/>
  <c r="AW237" i="5"/>
  <c r="AW238" i="5"/>
  <c r="AP238" i="5"/>
  <c r="AQ238" i="5"/>
  <c r="AR238" i="5"/>
  <c r="AS238" i="5"/>
  <c r="AT238" i="5"/>
  <c r="AU238" i="5"/>
  <c r="AV238" i="5"/>
  <c r="AN238" i="5"/>
  <c r="AO238" i="5"/>
  <c r="AM238" i="5"/>
  <c r="AJ235" i="5"/>
  <c r="AJ236" i="5"/>
  <c r="AJ237" i="5"/>
  <c r="AI236" i="5"/>
  <c r="AI237" i="5"/>
  <c r="AI238" i="5"/>
  <c r="AG237" i="5"/>
  <c r="AG238" i="5"/>
  <c r="AH237" i="5"/>
  <c r="AH238" i="5"/>
  <c r="AD238" i="5"/>
  <c r="AE238" i="5"/>
  <c r="AF238" i="5"/>
  <c r="Z238" i="5"/>
  <c r="AA238" i="5"/>
  <c r="AB238" i="5"/>
  <c r="AC238" i="5"/>
  <c r="U238" i="5"/>
  <c r="V238" i="5"/>
  <c r="P239" i="5"/>
  <c r="Q239" i="5"/>
  <c r="R239" i="5"/>
  <c r="P238" i="5"/>
  <c r="Q238" i="5"/>
  <c r="R238" i="5"/>
  <c r="M237" i="5"/>
  <c r="L237" i="5"/>
  <c r="J238" i="5"/>
  <c r="K238" i="5"/>
  <c r="F238" i="5"/>
  <c r="G238" i="5"/>
  <c r="H238" i="5"/>
  <c r="I238" i="5"/>
  <c r="DN710" i="8"/>
  <c r="DJ710" i="8"/>
  <c r="DK710" i="8"/>
  <c r="DI709" i="8"/>
  <c r="DI710" i="8"/>
  <c r="DH708" i="8"/>
  <c r="DH709" i="8"/>
  <c r="DH710" i="8"/>
  <c r="CL707" i="8"/>
  <c r="CL708" i="8"/>
  <c r="CL709" i="8"/>
  <c r="CL710" i="8"/>
  <c r="CH710" i="8"/>
  <c r="BZ709" i="8"/>
  <c r="BZ710" i="8"/>
  <c r="BZ711" i="8"/>
  <c r="BW709" i="8"/>
  <c r="BW710" i="8"/>
  <c r="BW711" i="8"/>
  <c r="BW712" i="8"/>
  <c r="BU711" i="8"/>
  <c r="BV711" i="8"/>
  <c r="BU712" i="8"/>
  <c r="BV712" i="8"/>
  <c r="BT711" i="8"/>
  <c r="BT712" i="8"/>
  <c r="BS710" i="8"/>
  <c r="BS711" i="8"/>
  <c r="BS712" i="8"/>
  <c r="V713" i="8"/>
  <c r="AF713" i="8" s="1"/>
  <c r="V714" i="8"/>
  <c r="AF714" i="8" s="1"/>
  <c r="BE713" i="8"/>
  <c r="BF713" i="8"/>
  <c r="AX713" i="8"/>
  <c r="AY713" i="8"/>
  <c r="AZ713" i="8"/>
  <c r="AR707" i="8"/>
  <c r="AR708" i="8"/>
  <c r="AR709" i="8"/>
  <c r="AR710" i="8"/>
  <c r="AQ706" i="8"/>
  <c r="AQ707" i="8"/>
  <c r="AQ708" i="8"/>
  <c r="AQ709" i="8"/>
  <c r="AQ710" i="8"/>
  <c r="AK710" i="8"/>
  <c r="AJ710" i="8"/>
  <c r="Z709" i="8"/>
  <c r="Z710" i="8"/>
  <c r="Y712" i="8"/>
  <c r="O708" i="8"/>
  <c r="O709" i="8"/>
  <c r="O710" i="8"/>
  <c r="L710" i="8"/>
  <c r="F710" i="8"/>
  <c r="C238" i="5"/>
  <c r="D238" i="5"/>
  <c r="E238" i="5"/>
  <c r="BC238" i="5" l="1"/>
  <c r="BB238" i="5"/>
  <c r="BA238" i="5"/>
  <c r="BO714" i="8"/>
  <c r="X714" i="8" s="1"/>
  <c r="AG714" i="8" s="1"/>
  <c r="AL238" i="5"/>
  <c r="DB238" i="5"/>
  <c r="AK238" i="5"/>
  <c r="BD238" i="5"/>
  <c r="B714" i="8"/>
  <c r="C714" i="8"/>
  <c r="D714" i="8"/>
  <c r="E714" i="8"/>
  <c r="EE715" i="8" l="1"/>
  <c r="AX238" i="5"/>
  <c r="BE711" i="8"/>
  <c r="BF711" i="8"/>
  <c r="BO712" i="8" s="1"/>
  <c r="BE712" i="8"/>
  <c r="BF712" i="8"/>
  <c r="W712" i="8"/>
  <c r="U712" i="8"/>
  <c r="BO713" i="8" l="1"/>
  <c r="X713" i="8" s="1"/>
  <c r="AG713" i="8" s="1"/>
  <c r="X712" i="8"/>
  <c r="AG712" i="8" s="1"/>
  <c r="AH709" i="8"/>
  <c r="AH710" i="8"/>
  <c r="AU711" i="8" l="1"/>
  <c r="AU712" i="8"/>
  <c r="B713" i="8" l="1"/>
  <c r="C713" i="8"/>
  <c r="D713" i="8"/>
  <c r="E713" i="8"/>
  <c r="EE714" i="8" l="1"/>
  <c r="CC709" i="8"/>
  <c r="CD709" i="8"/>
  <c r="CC710" i="8"/>
  <c r="CD710" i="8"/>
  <c r="CC711" i="8"/>
  <c r="CD711" i="8"/>
  <c r="CH709" i="8"/>
  <c r="CI707" i="8"/>
  <c r="CI708" i="8"/>
  <c r="CI709" i="8"/>
  <c r="CI710" i="8"/>
  <c r="CM709" i="8"/>
  <c r="CM710" i="8"/>
  <c r="CX710" i="8"/>
  <c r="CY710" i="8"/>
  <c r="CZ710" i="8"/>
  <c r="DA710" i="8"/>
  <c r="DG709" i="8"/>
  <c r="DG710" i="8"/>
  <c r="DP706" i="8"/>
  <c r="DP707" i="8"/>
  <c r="DP708" i="8"/>
  <c r="DP709" i="8"/>
  <c r="DP710" i="8"/>
  <c r="AY712" i="8"/>
  <c r="AZ712" i="8"/>
  <c r="AL710" i="8"/>
  <c r="AK709" i="8"/>
  <c r="AB711" i="8"/>
  <c r="AC711" i="8"/>
  <c r="AD711" i="8"/>
  <c r="AE708" i="8"/>
  <c r="AE709" i="8"/>
  <c r="AE710" i="8"/>
  <c r="BQ710" i="8" s="1"/>
  <c r="AJ704" i="8"/>
  <c r="AJ705" i="8"/>
  <c r="AJ706" i="8"/>
  <c r="AJ707" i="8"/>
  <c r="AJ708" i="8"/>
  <c r="AJ709" i="8"/>
  <c r="AI708" i="8"/>
  <c r="AI709" i="8"/>
  <c r="AI710" i="8"/>
  <c r="Y711" i="8"/>
  <c r="U711" i="8"/>
  <c r="W711" i="8"/>
  <c r="P710" i="8"/>
  <c r="F708" i="8"/>
  <c r="F709" i="8"/>
  <c r="N706" i="8"/>
  <c r="N707" i="8"/>
  <c r="N708" i="8"/>
  <c r="N709" i="8"/>
  <c r="N710" i="8"/>
  <c r="AS712" i="8"/>
  <c r="AT712" i="8"/>
  <c r="DQ542" i="8"/>
  <c r="DR542" i="8"/>
  <c r="DQ543" i="8"/>
  <c r="DR543" i="8"/>
  <c r="DQ544" i="8"/>
  <c r="DR544" i="8"/>
  <c r="DQ545" i="8"/>
  <c r="DR545" i="8"/>
  <c r="DQ546" i="8"/>
  <c r="DR546" i="8"/>
  <c r="DQ547" i="8"/>
  <c r="DR547" i="8"/>
  <c r="DQ548" i="8"/>
  <c r="DR548" i="8"/>
  <c r="DQ549" i="8"/>
  <c r="DR549" i="8"/>
  <c r="DQ550" i="8"/>
  <c r="DR550" i="8"/>
  <c r="DQ551" i="8"/>
  <c r="DR551" i="8"/>
  <c r="DQ552" i="8"/>
  <c r="DR552" i="8"/>
  <c r="DQ553" i="8"/>
  <c r="DR553" i="8"/>
  <c r="DQ554" i="8"/>
  <c r="DR554" i="8"/>
  <c r="DQ555" i="8"/>
  <c r="DR555" i="8"/>
  <c r="DQ556" i="8"/>
  <c r="DR556" i="8"/>
  <c r="DQ557" i="8"/>
  <c r="DR557" i="8"/>
  <c r="DQ558" i="8"/>
  <c r="DR558" i="8"/>
  <c r="DQ559" i="8"/>
  <c r="DR559" i="8"/>
  <c r="DQ560" i="8"/>
  <c r="DR560" i="8"/>
  <c r="DQ561" i="8"/>
  <c r="DR561" i="8"/>
  <c r="DQ562" i="8"/>
  <c r="DR562" i="8"/>
  <c r="DQ563" i="8"/>
  <c r="DR563" i="8"/>
  <c r="DQ564" i="8"/>
  <c r="DR564" i="8"/>
  <c r="DQ565" i="8"/>
  <c r="DR565" i="8"/>
  <c r="DQ566" i="8"/>
  <c r="DR566" i="8"/>
  <c r="DQ567" i="8"/>
  <c r="DR567" i="8"/>
  <c r="DQ568" i="8"/>
  <c r="DR568" i="8"/>
  <c r="DQ569" i="8"/>
  <c r="DR569" i="8"/>
  <c r="DQ570" i="8"/>
  <c r="DR570" i="8"/>
  <c r="DQ571" i="8"/>
  <c r="DR571" i="8"/>
  <c r="DQ572" i="8"/>
  <c r="DR572" i="8"/>
  <c r="DQ573" i="8"/>
  <c r="DR573" i="8"/>
  <c r="DQ574" i="8"/>
  <c r="DR574" i="8"/>
  <c r="DQ575" i="8"/>
  <c r="DR575" i="8"/>
  <c r="DQ576" i="8"/>
  <c r="DR576" i="8"/>
  <c r="DQ577" i="8"/>
  <c r="DR577" i="8"/>
  <c r="DQ578" i="8"/>
  <c r="DR578" i="8"/>
  <c r="DQ579" i="8"/>
  <c r="DR579" i="8"/>
  <c r="DQ580" i="8"/>
  <c r="DR580" i="8"/>
  <c r="DQ581" i="8"/>
  <c r="DR581" i="8"/>
  <c r="DQ582" i="8"/>
  <c r="DR582" i="8"/>
  <c r="DQ583" i="8"/>
  <c r="DR583" i="8"/>
  <c r="DQ584" i="8"/>
  <c r="DR584" i="8"/>
  <c r="DQ585" i="8"/>
  <c r="DR585" i="8"/>
  <c r="DQ586" i="8"/>
  <c r="DR586" i="8"/>
  <c r="DQ587" i="8"/>
  <c r="DR587" i="8"/>
  <c r="DQ588" i="8"/>
  <c r="DR588" i="8"/>
  <c r="DQ589" i="8"/>
  <c r="DR589" i="8"/>
  <c r="DQ590" i="8"/>
  <c r="DR590" i="8"/>
  <c r="DQ591" i="8"/>
  <c r="DR591" i="8"/>
  <c r="DQ592" i="8"/>
  <c r="DR592" i="8"/>
  <c r="DQ593" i="8"/>
  <c r="DR593" i="8"/>
  <c r="DQ594" i="8"/>
  <c r="DR594" i="8"/>
  <c r="DQ595" i="8"/>
  <c r="DR595" i="8"/>
  <c r="DQ596" i="8"/>
  <c r="DR596" i="8"/>
  <c r="DQ597" i="8"/>
  <c r="DR597" i="8"/>
  <c r="DQ598" i="8"/>
  <c r="DR598" i="8"/>
  <c r="DQ599" i="8"/>
  <c r="DR599" i="8"/>
  <c r="DQ600" i="8"/>
  <c r="DR600" i="8"/>
  <c r="DQ601" i="8"/>
  <c r="DR601" i="8"/>
  <c r="DQ602" i="8"/>
  <c r="DR602" i="8"/>
  <c r="DQ603" i="8"/>
  <c r="DR603" i="8"/>
  <c r="DQ604" i="8"/>
  <c r="DR604" i="8"/>
  <c r="DQ605" i="8"/>
  <c r="DR605" i="8"/>
  <c r="DQ606" i="8"/>
  <c r="DR606" i="8"/>
  <c r="DQ607" i="8"/>
  <c r="DR607" i="8"/>
  <c r="DQ608" i="8"/>
  <c r="DR608" i="8"/>
  <c r="DQ609" i="8"/>
  <c r="DR609" i="8"/>
  <c r="DQ610" i="8"/>
  <c r="DR610" i="8"/>
  <c r="DQ611" i="8"/>
  <c r="DR611" i="8"/>
  <c r="DQ612" i="8"/>
  <c r="DR612" i="8"/>
  <c r="DQ613" i="8"/>
  <c r="DR613" i="8"/>
  <c r="DQ614" i="8"/>
  <c r="DR614" i="8"/>
  <c r="DQ615" i="8"/>
  <c r="DR615" i="8"/>
  <c r="DQ616" i="8"/>
  <c r="DR616" i="8"/>
  <c r="DQ617" i="8"/>
  <c r="DR617" i="8"/>
  <c r="DQ618" i="8"/>
  <c r="DR618" i="8"/>
  <c r="DQ619" i="8"/>
  <c r="DR619" i="8"/>
  <c r="DQ620" i="8"/>
  <c r="DR620" i="8"/>
  <c r="DQ621" i="8"/>
  <c r="DR621" i="8"/>
  <c r="DQ622" i="8"/>
  <c r="DR622" i="8"/>
  <c r="DQ623" i="8"/>
  <c r="DR623" i="8"/>
  <c r="DQ624" i="8"/>
  <c r="DR624" i="8"/>
  <c r="DQ625" i="8"/>
  <c r="DR625" i="8"/>
  <c r="DQ626" i="8"/>
  <c r="DR626" i="8"/>
  <c r="DQ627" i="8"/>
  <c r="DR627" i="8"/>
  <c r="DQ628" i="8"/>
  <c r="DR628" i="8"/>
  <c r="DQ629" i="8"/>
  <c r="DR629" i="8"/>
  <c r="DQ630" i="8"/>
  <c r="DR630" i="8"/>
  <c r="DQ631" i="8"/>
  <c r="DR631" i="8"/>
  <c r="DQ632" i="8"/>
  <c r="DR632" i="8"/>
  <c r="DQ633" i="8"/>
  <c r="DR633" i="8"/>
  <c r="DQ634" i="8"/>
  <c r="DR634" i="8"/>
  <c r="DQ635" i="8"/>
  <c r="DR635" i="8"/>
  <c r="DQ636" i="8"/>
  <c r="DR636" i="8"/>
  <c r="DQ637" i="8"/>
  <c r="DR637" i="8"/>
  <c r="DQ638" i="8"/>
  <c r="DR638" i="8"/>
  <c r="DQ639" i="8"/>
  <c r="DR639" i="8"/>
  <c r="DQ640" i="8"/>
  <c r="DR640" i="8"/>
  <c r="DQ641" i="8"/>
  <c r="DR641" i="8"/>
  <c r="DQ642" i="8"/>
  <c r="DR642" i="8"/>
  <c r="DQ643" i="8"/>
  <c r="DR643" i="8"/>
  <c r="DQ644" i="8"/>
  <c r="DR644" i="8"/>
  <c r="DQ645" i="8"/>
  <c r="DR645" i="8"/>
  <c r="DQ646" i="8"/>
  <c r="DR646" i="8"/>
  <c r="DQ647" i="8"/>
  <c r="DR647" i="8"/>
  <c r="DQ648" i="8"/>
  <c r="DR648" i="8"/>
  <c r="DQ649" i="8"/>
  <c r="DR649" i="8"/>
  <c r="DQ650" i="8"/>
  <c r="DR650" i="8"/>
  <c r="DQ651" i="8"/>
  <c r="DR651" i="8"/>
  <c r="DQ652" i="8"/>
  <c r="DR652" i="8"/>
  <c r="DQ653" i="8"/>
  <c r="DR653" i="8"/>
  <c r="DQ654" i="8"/>
  <c r="DR654" i="8"/>
  <c r="DQ655" i="8"/>
  <c r="DR655" i="8"/>
  <c r="DQ656" i="8"/>
  <c r="DR656" i="8"/>
  <c r="DQ657" i="8"/>
  <c r="DR657" i="8"/>
  <c r="DQ658" i="8"/>
  <c r="DR658" i="8"/>
  <c r="DQ659" i="8"/>
  <c r="DR659" i="8"/>
  <c r="DQ660" i="8"/>
  <c r="DR660" i="8"/>
  <c r="DQ661" i="8"/>
  <c r="DR661" i="8"/>
  <c r="DQ662" i="8"/>
  <c r="DR662" i="8"/>
  <c r="DQ663" i="8"/>
  <c r="DR663" i="8"/>
  <c r="DQ664" i="8"/>
  <c r="DR664" i="8"/>
  <c r="DQ665" i="8"/>
  <c r="DR665" i="8"/>
  <c r="DQ666" i="8"/>
  <c r="DR666" i="8"/>
  <c r="DQ667" i="8"/>
  <c r="DR667" i="8"/>
  <c r="DQ668" i="8"/>
  <c r="DR668" i="8"/>
  <c r="DQ669" i="8"/>
  <c r="DR669" i="8"/>
  <c r="DQ670" i="8"/>
  <c r="DR670" i="8"/>
  <c r="DQ671" i="8"/>
  <c r="DR671" i="8"/>
  <c r="DQ672" i="8"/>
  <c r="DR672" i="8"/>
  <c r="DQ673" i="8"/>
  <c r="DR673" i="8"/>
  <c r="DQ674" i="8"/>
  <c r="DR674" i="8"/>
  <c r="DQ675" i="8"/>
  <c r="DR675" i="8"/>
  <c r="DQ676" i="8"/>
  <c r="DR676" i="8"/>
  <c r="DQ677" i="8"/>
  <c r="DR677" i="8"/>
  <c r="DQ678" i="8"/>
  <c r="DR678" i="8"/>
  <c r="DQ679" i="8"/>
  <c r="DR679" i="8"/>
  <c r="DQ680" i="8"/>
  <c r="DR680" i="8"/>
  <c r="DQ681" i="8"/>
  <c r="DR681" i="8"/>
  <c r="DQ682" i="8"/>
  <c r="DR682" i="8"/>
  <c r="DQ683" i="8"/>
  <c r="DR683" i="8"/>
  <c r="DQ684" i="8"/>
  <c r="DR684" i="8"/>
  <c r="DQ685" i="8"/>
  <c r="DR685" i="8"/>
  <c r="DQ686" i="8"/>
  <c r="DR686" i="8"/>
  <c r="DQ687" i="8"/>
  <c r="DR687" i="8"/>
  <c r="DQ688" i="8"/>
  <c r="DR688" i="8"/>
  <c r="DQ689" i="8"/>
  <c r="DR689" i="8"/>
  <c r="DQ690" i="8"/>
  <c r="DR690" i="8"/>
  <c r="DQ691" i="8"/>
  <c r="DR691" i="8"/>
  <c r="DQ692" i="8"/>
  <c r="DR692" i="8"/>
  <c r="DQ693" i="8"/>
  <c r="DR693" i="8"/>
  <c r="DQ694" i="8"/>
  <c r="DR694" i="8"/>
  <c r="DQ695" i="8"/>
  <c r="DR695" i="8"/>
  <c r="DQ696" i="8"/>
  <c r="DR696" i="8"/>
  <c r="DQ697" i="8"/>
  <c r="DR697" i="8"/>
  <c r="DQ698" i="8"/>
  <c r="DR698" i="8"/>
  <c r="DQ699" i="8"/>
  <c r="DR699" i="8"/>
  <c r="DQ700" i="8"/>
  <c r="DR700" i="8"/>
  <c r="DQ701" i="8"/>
  <c r="DR701" i="8"/>
  <c r="DQ702" i="8"/>
  <c r="DR702" i="8"/>
  <c r="DQ703" i="8"/>
  <c r="DR703" i="8"/>
  <c r="DQ704" i="8"/>
  <c r="DR704" i="8"/>
  <c r="DQ705" i="8"/>
  <c r="DR705" i="8"/>
  <c r="DQ706" i="8"/>
  <c r="DR706" i="8"/>
  <c r="DQ707" i="8"/>
  <c r="DR707" i="8"/>
  <c r="DQ708" i="8"/>
  <c r="DR708" i="8"/>
  <c r="DQ709" i="8"/>
  <c r="DR709" i="8"/>
  <c r="DQ710" i="8"/>
  <c r="DR710" i="8"/>
  <c r="CP709" i="8"/>
  <c r="CP710" i="8"/>
  <c r="CO709" i="8"/>
  <c r="CO710" i="8"/>
  <c r="AX712" i="8"/>
  <c r="E710" i="8"/>
  <c r="E711" i="8"/>
  <c r="E712" i="8"/>
  <c r="B712" i="8"/>
  <c r="EE713" i="8" s="1"/>
  <c r="C712" i="8"/>
  <c r="D712" i="8"/>
  <c r="BZ708" i="8"/>
  <c r="U710" i="8"/>
  <c r="W710" i="8"/>
  <c r="CB711" i="8"/>
  <c r="BS708" i="8"/>
  <c r="BS709" i="8"/>
  <c r="V712" i="8"/>
  <c r="AF712" i="8" s="1"/>
  <c r="AB710" i="8"/>
  <c r="AC710" i="8"/>
  <c r="AD710" i="8"/>
  <c r="CA711" i="8"/>
  <c r="DM710" i="8"/>
  <c r="DL710" i="8"/>
  <c r="BY236" i="5"/>
  <c r="AS711" i="8"/>
  <c r="AT711" i="8"/>
  <c r="AA711" i="8"/>
  <c r="CZ235" i="5"/>
  <c r="CZ236" i="5"/>
  <c r="CZ237" i="5"/>
  <c r="Z237" i="12"/>
  <c r="AA237" i="12"/>
  <c r="AB237" i="12"/>
  <c r="AY237" i="5"/>
  <c r="DB237" i="5" s="1"/>
  <c r="AZ237" i="5"/>
  <c r="AH233" i="5"/>
  <c r="J233" i="12" s="1"/>
  <c r="AH234" i="5"/>
  <c r="J234" i="12" s="1"/>
  <c r="AH235" i="5"/>
  <c r="J235" i="12" s="1"/>
  <c r="AH236" i="5"/>
  <c r="Z237" i="5"/>
  <c r="AA237" i="5"/>
  <c r="AB237" i="5"/>
  <c r="AC237" i="5"/>
  <c r="BZ234" i="5"/>
  <c r="BZ235" i="5"/>
  <c r="BZ236" i="5"/>
  <c r="AA709" i="8"/>
  <c r="AA710" i="8"/>
  <c r="DO710" i="8"/>
  <c r="DJ709" i="8"/>
  <c r="DK709" i="8"/>
  <c r="DL709" i="8"/>
  <c r="DM709" i="8"/>
  <c r="DN709" i="8"/>
  <c r="DO709" i="8"/>
  <c r="CR710" i="8"/>
  <c r="CS710" i="8"/>
  <c r="CT710" i="8"/>
  <c r="CU710" i="8"/>
  <c r="CV710" i="8"/>
  <c r="DB710" i="8"/>
  <c r="CJ710" i="8"/>
  <c r="CK710" i="8"/>
  <c r="BZ706" i="8"/>
  <c r="BZ707" i="8"/>
  <c r="BT710" i="8"/>
  <c r="BU710" i="8"/>
  <c r="BV710" i="8"/>
  <c r="BH710" i="8"/>
  <c r="BI710" i="8"/>
  <c r="BJ710" i="8"/>
  <c r="BK710" i="8"/>
  <c r="BL710" i="8"/>
  <c r="BM710" i="8"/>
  <c r="BP711" i="8" s="1"/>
  <c r="BF706" i="8"/>
  <c r="BO707" i="8" s="1"/>
  <c r="BF707" i="8"/>
  <c r="BO708" i="8" s="1"/>
  <c r="BF708" i="8"/>
  <c r="BO709" i="8" s="1"/>
  <c r="BF709" i="8"/>
  <c r="BO710" i="8" s="1"/>
  <c r="BF710" i="8"/>
  <c r="BO711" i="8" s="1"/>
  <c r="BE706" i="8"/>
  <c r="BE707" i="8"/>
  <c r="BE708" i="8"/>
  <c r="BE709" i="8"/>
  <c r="BE710" i="8"/>
  <c r="AX711" i="8"/>
  <c r="AY711" i="8"/>
  <c r="AZ711" i="8"/>
  <c r="AP706" i="8"/>
  <c r="AP707" i="8"/>
  <c r="AP708" i="8"/>
  <c r="AP709" i="8"/>
  <c r="AP710" i="8"/>
  <c r="AR706" i="8"/>
  <c r="W237" i="12"/>
  <c r="AM708" i="8"/>
  <c r="AM709" i="8"/>
  <c r="AM710" i="8"/>
  <c r="AB709" i="8"/>
  <c r="AC709" i="8"/>
  <c r="AD709" i="8"/>
  <c r="Y705" i="8"/>
  <c r="Z705" i="8"/>
  <c r="Y706" i="8"/>
  <c r="Z706" i="8"/>
  <c r="Y707" i="8"/>
  <c r="Z707" i="8"/>
  <c r="Y708" i="8"/>
  <c r="Z708" i="8"/>
  <c r="Y709" i="8"/>
  <c r="Y710" i="8"/>
  <c r="P706" i="8"/>
  <c r="P707" i="8"/>
  <c r="P708" i="8"/>
  <c r="P709" i="8"/>
  <c r="G710" i="8"/>
  <c r="H710" i="8"/>
  <c r="I710" i="8"/>
  <c r="J710" i="8"/>
  <c r="K710" i="8"/>
  <c r="M709" i="8"/>
  <c r="M710" i="8"/>
  <c r="O707" i="8"/>
  <c r="B711" i="8"/>
  <c r="C711" i="8"/>
  <c r="D711" i="8"/>
  <c r="D238" i="12"/>
  <c r="D239" i="12"/>
  <c r="D240" i="12"/>
  <c r="D241" i="12"/>
  <c r="D242" i="12"/>
  <c r="D243" i="12"/>
  <c r="D244" i="12"/>
  <c r="D245" i="12"/>
  <c r="V238" i="12"/>
  <c r="BO237" i="5"/>
  <c r="X237" i="12" s="1"/>
  <c r="BP237" i="5"/>
  <c r="BR235" i="5"/>
  <c r="Y235" i="12" s="1"/>
  <c r="BR236" i="5"/>
  <c r="Y236" i="12" s="1"/>
  <c r="BR237" i="5"/>
  <c r="Y237" i="12" s="1"/>
  <c r="BI237" i="5"/>
  <c r="BJ237" i="5"/>
  <c r="BK237" i="5"/>
  <c r="BF234" i="5"/>
  <c r="BF235" i="5"/>
  <c r="BF236" i="5"/>
  <c r="BG233" i="5"/>
  <c r="BH233" i="5"/>
  <c r="V233" i="12" s="1"/>
  <c r="BG234" i="5"/>
  <c r="BH234" i="5"/>
  <c r="V234" i="12" s="1"/>
  <c r="BG235" i="5"/>
  <c r="BH235" i="5"/>
  <c r="V235" i="12" s="1"/>
  <c r="BG236" i="5"/>
  <c r="V236" i="12"/>
  <c r="V237" i="12"/>
  <c r="AN237" i="5"/>
  <c r="AO237" i="5"/>
  <c r="U237" i="12" s="1"/>
  <c r="AP237" i="5"/>
  <c r="AQ237" i="5"/>
  <c r="AR237" i="5"/>
  <c r="AS237" i="5"/>
  <c r="BD237" i="5" s="1"/>
  <c r="AT237" i="5"/>
  <c r="AU237" i="5"/>
  <c r="AV237" i="5"/>
  <c r="AM236" i="5"/>
  <c r="AM237" i="5"/>
  <c r="T235" i="12"/>
  <c r="T236" i="12"/>
  <c r="AI235" i="5"/>
  <c r="K235" i="12" s="1"/>
  <c r="K236" i="12"/>
  <c r="K237" i="12"/>
  <c r="U237" i="5"/>
  <c r="V237" i="5"/>
  <c r="E238" i="12"/>
  <c r="E239" i="12"/>
  <c r="E240" i="12"/>
  <c r="E241" i="12"/>
  <c r="E242" i="12"/>
  <c r="E243" i="12"/>
  <c r="E244" i="12"/>
  <c r="E245" i="12"/>
  <c r="C237" i="5"/>
  <c r="C237" i="12" s="1"/>
  <c r="D237" i="5"/>
  <c r="M237" i="12" s="1"/>
  <c r="E237" i="5"/>
  <c r="N237" i="12" s="1"/>
  <c r="F237" i="5"/>
  <c r="G237" i="5"/>
  <c r="H237" i="5"/>
  <c r="I237" i="5"/>
  <c r="J237" i="5"/>
  <c r="D237" i="12" s="1"/>
  <c r="K237" i="5"/>
  <c r="E237" i="12" s="1"/>
  <c r="O237" i="12"/>
  <c r="N237" i="5"/>
  <c r="P237" i="12" s="1"/>
  <c r="O237" i="5"/>
  <c r="P237" i="5"/>
  <c r="F237" i="12" s="1"/>
  <c r="Q237" i="5"/>
  <c r="G237" i="12" s="1"/>
  <c r="R237" i="5"/>
  <c r="H237" i="12" s="1"/>
  <c r="P226" i="6"/>
  <c r="P225" i="6"/>
  <c r="P224" i="6"/>
  <c r="P223" i="6"/>
  <c r="P222" i="6"/>
  <c r="P221" i="6"/>
  <c r="P220" i="6"/>
  <c r="P219" i="6"/>
  <c r="P218" i="6"/>
  <c r="P217" i="6"/>
  <c r="P216" i="6"/>
  <c r="P215" i="6"/>
  <c r="P214" i="6"/>
  <c r="P213" i="6"/>
  <c r="P212" i="6"/>
  <c r="P211" i="6"/>
  <c r="P210" i="6"/>
  <c r="P209" i="6"/>
  <c r="P208" i="6"/>
  <c r="P207" i="6"/>
  <c r="P206" i="6"/>
  <c r="P205" i="6"/>
  <c r="P204" i="6"/>
  <c r="P203" i="6"/>
  <c r="P202" i="6"/>
  <c r="P201" i="6"/>
  <c r="P200" i="6"/>
  <c r="P199" i="6"/>
  <c r="P198" i="6"/>
  <c r="P197" i="6"/>
  <c r="P196" i="6"/>
  <c r="P195" i="6"/>
  <c r="P194" i="6"/>
  <c r="P193" i="6"/>
  <c r="P192" i="6"/>
  <c r="P191" i="6"/>
  <c r="P190" i="6"/>
  <c r="P189" i="6"/>
  <c r="P188" i="6"/>
  <c r="P187" i="6"/>
  <c r="P186" i="6"/>
  <c r="P185" i="6"/>
  <c r="P184" i="6"/>
  <c r="P183" i="6"/>
  <c r="P182" i="6"/>
  <c r="P181" i="6"/>
  <c r="P180" i="6"/>
  <c r="P179" i="6"/>
  <c r="P178" i="6"/>
  <c r="P177" i="6"/>
  <c r="P176" i="6"/>
  <c r="P175" i="6"/>
  <c r="P174" i="6"/>
  <c r="P173" i="6"/>
  <c r="P172" i="6"/>
  <c r="P171" i="6"/>
  <c r="P170" i="6"/>
  <c r="P169" i="6"/>
  <c r="P168" i="6"/>
  <c r="P167" i="6"/>
  <c r="P166" i="6"/>
  <c r="P165" i="6"/>
  <c r="P164" i="6"/>
  <c r="P163" i="6"/>
  <c r="P162" i="6"/>
  <c r="P161" i="6"/>
  <c r="P160" i="6"/>
  <c r="P159" i="6"/>
  <c r="P158" i="6"/>
  <c r="P157" i="6"/>
  <c r="P156" i="6"/>
  <c r="P155" i="6"/>
  <c r="P154" i="6"/>
  <c r="P153" i="6"/>
  <c r="P152" i="6"/>
  <c r="P151" i="6"/>
  <c r="P150" i="6"/>
  <c r="P149" i="6"/>
  <c r="P148" i="6"/>
  <c r="P147" i="6"/>
  <c r="P146" i="6"/>
  <c r="P145" i="6"/>
  <c r="P144" i="6"/>
  <c r="P143" i="6"/>
  <c r="P142" i="6"/>
  <c r="P141" i="6"/>
  <c r="P140" i="6"/>
  <c r="P139" i="6"/>
  <c r="P138" i="6"/>
  <c r="P137" i="6"/>
  <c r="P136" i="6"/>
  <c r="P135" i="6"/>
  <c r="P134" i="6"/>
  <c r="P133" i="6"/>
  <c r="P132" i="6"/>
  <c r="P131" i="6"/>
  <c r="P130" i="6"/>
  <c r="P129" i="6"/>
  <c r="P128" i="6"/>
  <c r="P127" i="6"/>
  <c r="P126" i="6"/>
  <c r="P125" i="6"/>
  <c r="P124" i="6"/>
  <c r="P123" i="6"/>
  <c r="P122" i="6"/>
  <c r="P121" i="6"/>
  <c r="P120" i="6"/>
  <c r="P119" i="6"/>
  <c r="P118" i="6"/>
  <c r="P117" i="6"/>
  <c r="P116" i="6"/>
  <c r="P115" i="6"/>
  <c r="P114" i="6"/>
  <c r="P113" i="6"/>
  <c r="P112" i="6"/>
  <c r="P111" i="6"/>
  <c r="P110" i="6"/>
  <c r="P109" i="6"/>
  <c r="P108" i="6"/>
  <c r="P107" i="6"/>
  <c r="P106" i="6"/>
  <c r="P105" i="6"/>
  <c r="P104" i="6"/>
  <c r="P103" i="6"/>
  <c r="P102" i="6"/>
  <c r="P101" i="6"/>
  <c r="P100" i="6"/>
  <c r="P99" i="6"/>
  <c r="P98" i="6"/>
  <c r="P97" i="6"/>
  <c r="P96" i="6"/>
  <c r="P95" i="6"/>
  <c r="P94" i="6"/>
  <c r="P93" i="6"/>
  <c r="P92" i="6"/>
  <c r="P91" i="6"/>
  <c r="P90" i="6"/>
  <c r="P89" i="6"/>
  <c r="P88" i="6"/>
  <c r="P87" i="6"/>
  <c r="P86" i="6"/>
  <c r="P85" i="6"/>
  <c r="P84" i="6"/>
  <c r="P83" i="6"/>
  <c r="P82" i="6"/>
  <c r="P81" i="6"/>
  <c r="P80" i="6"/>
  <c r="P79" i="6"/>
  <c r="P78" i="6"/>
  <c r="P77" i="6"/>
  <c r="P76" i="6"/>
  <c r="P75" i="6"/>
  <c r="P74" i="6"/>
  <c r="P73" i="6"/>
  <c r="P72" i="6"/>
  <c r="P71" i="6"/>
  <c r="P70" i="6"/>
  <c r="P69" i="6"/>
  <c r="P68" i="6"/>
  <c r="P67" i="6"/>
  <c r="P66" i="6"/>
  <c r="P65" i="6"/>
  <c r="P64" i="6"/>
  <c r="P63" i="6"/>
  <c r="P62" i="6"/>
  <c r="P61" i="6"/>
  <c r="P60" i="6"/>
  <c r="P59" i="6"/>
  <c r="P58" i="6"/>
  <c r="P57" i="6"/>
  <c r="P56" i="6"/>
  <c r="P55" i="6"/>
  <c r="P54" i="6"/>
  <c r="P53" i="6"/>
  <c r="P52" i="6"/>
  <c r="P51" i="6"/>
  <c r="P50" i="6"/>
  <c r="P49" i="6"/>
  <c r="P48" i="6"/>
  <c r="P47" i="6"/>
  <c r="P46" i="6"/>
  <c r="P45" i="6"/>
  <c r="P44" i="6"/>
  <c r="P43" i="6"/>
  <c r="P42" i="6"/>
  <c r="P41" i="6"/>
  <c r="P40" i="6"/>
  <c r="P39" i="6"/>
  <c r="P38" i="6"/>
  <c r="P37" i="6"/>
  <c r="P36" i="6"/>
  <c r="P35" i="6"/>
  <c r="P34" i="6"/>
  <c r="P33" i="6"/>
  <c r="P32" i="6"/>
  <c r="P31" i="6"/>
  <c r="P30" i="6"/>
  <c r="P29" i="6"/>
  <c r="P28" i="6"/>
  <c r="P27" i="6"/>
  <c r="P26" i="6"/>
  <c r="P25" i="6"/>
  <c r="P24" i="6"/>
  <c r="P23" i="6"/>
  <c r="P22" i="6"/>
  <c r="P21" i="6"/>
  <c r="P20" i="6"/>
  <c r="P19" i="6"/>
  <c r="P18" i="6"/>
  <c r="P17" i="6"/>
  <c r="P16" i="6"/>
  <c r="P15" i="6"/>
  <c r="P14" i="6"/>
  <c r="P13" i="6"/>
  <c r="P12" i="6"/>
  <c r="P11" i="6"/>
  <c r="P10" i="6"/>
  <c r="P9" i="6"/>
  <c r="P8" i="6"/>
  <c r="P7" i="6"/>
  <c r="P6" i="6"/>
  <c r="P5" i="6"/>
  <c r="P4" i="6"/>
  <c r="P3" i="6"/>
  <c r="C57" i="11"/>
  <c r="X115" i="11"/>
  <c r="AD239" i="12" s="1"/>
  <c r="X112" i="11"/>
  <c r="AD236" i="12" s="1"/>
  <c r="X100" i="11"/>
  <c r="AD224" i="12" s="1"/>
  <c r="S11" i="11"/>
  <c r="S10" i="11"/>
  <c r="S9" i="11"/>
  <c r="S8" i="11"/>
  <c r="S7" i="11"/>
  <c r="X19" i="11" s="1"/>
  <c r="AD143" i="12" s="1"/>
  <c r="S6" i="11"/>
  <c r="S5" i="11"/>
  <c r="S4" i="11"/>
  <c r="N29" i="11"/>
  <c r="N28" i="11"/>
  <c r="N27" i="11"/>
  <c r="N26" i="11"/>
  <c r="N25" i="11"/>
  <c r="N24" i="11"/>
  <c r="N23" i="11"/>
  <c r="N22" i="11"/>
  <c r="N21" i="11"/>
  <c r="N20" i="11"/>
  <c r="N19" i="11"/>
  <c r="N18" i="11"/>
  <c r="N17" i="11"/>
  <c r="N16" i="11"/>
  <c r="N15" i="11"/>
  <c r="N14" i="11"/>
  <c r="N13" i="11"/>
  <c r="N12" i="11"/>
  <c r="N11" i="11"/>
  <c r="N10" i="11"/>
  <c r="N9" i="11"/>
  <c r="N8" i="11"/>
  <c r="N7" i="11"/>
  <c r="N6" i="11"/>
  <c r="N5" i="11"/>
  <c r="N4" i="11"/>
  <c r="M27" i="11"/>
  <c r="M26" i="11"/>
  <c r="M25" i="11"/>
  <c r="M24" i="11"/>
  <c r="M23" i="11"/>
  <c r="M22" i="11"/>
  <c r="M21" i="11"/>
  <c r="M20" i="11"/>
  <c r="M19" i="11"/>
  <c r="M18" i="11"/>
  <c r="M17" i="11"/>
  <c r="M16" i="11"/>
  <c r="M15" i="11"/>
  <c r="M14" i="11"/>
  <c r="M13" i="11"/>
  <c r="M12" i="11"/>
  <c r="M11" i="11"/>
  <c r="M10" i="11"/>
  <c r="M9" i="11"/>
  <c r="M8" i="11"/>
  <c r="M7" i="11"/>
  <c r="M6" i="11"/>
  <c r="M5" i="11"/>
  <c r="M4" i="11"/>
  <c r="Z121" i="11"/>
  <c r="G245" i="14" s="1"/>
  <c r="Y121" i="11"/>
  <c r="F245" i="14" s="1"/>
  <c r="W121" i="11"/>
  <c r="AC245" i="12" s="1"/>
  <c r="Z120" i="11"/>
  <c r="Y120" i="11"/>
  <c r="F244" i="14" s="1"/>
  <c r="W120" i="11"/>
  <c r="AC244" i="12" s="1"/>
  <c r="Z119" i="11"/>
  <c r="G243" i="14" s="1"/>
  <c r="Y119" i="11"/>
  <c r="F243" i="14" s="1"/>
  <c r="W119" i="11"/>
  <c r="AC243" i="12" s="1"/>
  <c r="Z118" i="11"/>
  <c r="G242" i="14" s="1"/>
  <c r="Y118" i="11"/>
  <c r="F242" i="14" s="1"/>
  <c r="W118" i="11"/>
  <c r="Z117" i="11"/>
  <c r="Y117" i="11"/>
  <c r="F241" i="14" s="1"/>
  <c r="X117" i="11"/>
  <c r="AD241" i="12" s="1"/>
  <c r="W117" i="11"/>
  <c r="AC241" i="12" s="1"/>
  <c r="Z116" i="11"/>
  <c r="G240" i="14" s="1"/>
  <c r="Y116" i="11"/>
  <c r="F240" i="14" s="1"/>
  <c r="X116" i="11"/>
  <c r="AD240" i="12" s="1"/>
  <c r="W116" i="11"/>
  <c r="AC240" i="12" s="1"/>
  <c r="Z115" i="11"/>
  <c r="G239" i="14" s="1"/>
  <c r="Y115" i="11"/>
  <c r="F239" i="14" s="1"/>
  <c r="W115" i="11"/>
  <c r="AC239" i="12" s="1"/>
  <c r="Z114" i="11"/>
  <c r="Y114" i="11"/>
  <c r="F238" i="14" s="1"/>
  <c r="X114" i="11"/>
  <c r="W114" i="11"/>
  <c r="E238" i="14" s="1"/>
  <c r="Z113" i="11"/>
  <c r="G237" i="14" s="1"/>
  <c r="Y113" i="11"/>
  <c r="F237" i="14" s="1"/>
  <c r="X113" i="11"/>
  <c r="W113" i="11"/>
  <c r="Z112" i="11"/>
  <c r="G236" i="14" s="1"/>
  <c r="Y112" i="11"/>
  <c r="F236" i="14" s="1"/>
  <c r="W112" i="11"/>
  <c r="Z111" i="11"/>
  <c r="G235" i="14" s="1"/>
  <c r="Y111" i="11"/>
  <c r="F235" i="14" s="1"/>
  <c r="X111" i="11"/>
  <c r="W111" i="11"/>
  <c r="E235" i="14" s="1"/>
  <c r="Z110" i="11"/>
  <c r="G234" i="14" s="1"/>
  <c r="Y110" i="11"/>
  <c r="F234" i="14" s="1"/>
  <c r="X110" i="11"/>
  <c r="W110" i="11"/>
  <c r="Z109" i="11"/>
  <c r="G233" i="14" s="1"/>
  <c r="Y109" i="11"/>
  <c r="F233" i="14" s="1"/>
  <c r="W109" i="11"/>
  <c r="Z108" i="11"/>
  <c r="Y108" i="11"/>
  <c r="F232" i="14" s="1"/>
  <c r="W108" i="11"/>
  <c r="Z107" i="11"/>
  <c r="Y107" i="11"/>
  <c r="F231" i="14" s="1"/>
  <c r="W107" i="11"/>
  <c r="AC231" i="12" s="1"/>
  <c r="Z106" i="11"/>
  <c r="G230" i="14" s="1"/>
  <c r="Y106" i="11"/>
  <c r="W106" i="11"/>
  <c r="Z105" i="11"/>
  <c r="G229" i="14" s="1"/>
  <c r="Y105" i="11"/>
  <c r="W105" i="11"/>
  <c r="Z104" i="11"/>
  <c r="Y104" i="11"/>
  <c r="F228" i="14" s="1"/>
  <c r="W104" i="11"/>
  <c r="E228" i="14" s="1"/>
  <c r="Z103" i="11"/>
  <c r="Y103" i="11"/>
  <c r="F227" i="14" s="1"/>
  <c r="W103" i="11"/>
  <c r="Z102" i="11"/>
  <c r="G226" i="14" s="1"/>
  <c r="Y102" i="11"/>
  <c r="W102" i="11"/>
  <c r="E226" i="14" s="1"/>
  <c r="Z101" i="11"/>
  <c r="G225" i="14" s="1"/>
  <c r="Y101" i="11"/>
  <c r="F225" i="14" s="1"/>
  <c r="X101" i="11"/>
  <c r="W101" i="11"/>
  <c r="Z100" i="11"/>
  <c r="G224" i="14" s="1"/>
  <c r="Y100" i="11"/>
  <c r="F224" i="14" s="1"/>
  <c r="W100" i="11"/>
  <c r="Z99" i="11"/>
  <c r="G223" i="14" s="1"/>
  <c r="Y99" i="11"/>
  <c r="F223" i="14" s="1"/>
  <c r="X99" i="11"/>
  <c r="W99" i="11"/>
  <c r="Z98" i="11"/>
  <c r="G222" i="14" s="1"/>
  <c r="Y98" i="11"/>
  <c r="F222" i="14" s="1"/>
  <c r="X98" i="11"/>
  <c r="W98" i="11"/>
  <c r="E222" i="14" s="1"/>
  <c r="Z97" i="11"/>
  <c r="G221" i="14" s="1"/>
  <c r="Y97" i="11"/>
  <c r="F221" i="14" s="1"/>
  <c r="X97" i="11"/>
  <c r="W97" i="11"/>
  <c r="Z96" i="11"/>
  <c r="Y96" i="11"/>
  <c r="F220" i="14" s="1"/>
  <c r="X96" i="11"/>
  <c r="W96" i="11"/>
  <c r="Z95" i="11"/>
  <c r="G219" i="14" s="1"/>
  <c r="Y95" i="11"/>
  <c r="F219" i="14" s="1"/>
  <c r="X95" i="11"/>
  <c r="W95" i="11"/>
  <c r="Z94" i="11"/>
  <c r="G218" i="14" s="1"/>
  <c r="Y94" i="11"/>
  <c r="F218" i="14" s="1"/>
  <c r="X94" i="11"/>
  <c r="W94" i="11"/>
  <c r="Z93" i="11"/>
  <c r="G217" i="14" s="1"/>
  <c r="Y93" i="11"/>
  <c r="F217" i="14" s="1"/>
  <c r="W93" i="11"/>
  <c r="Z92" i="11"/>
  <c r="G216" i="14" s="1"/>
  <c r="Y92" i="11"/>
  <c r="F216" i="14" s="1"/>
  <c r="W92" i="11"/>
  <c r="Z91" i="11"/>
  <c r="Y91" i="11"/>
  <c r="F215" i="14" s="1"/>
  <c r="W91" i="11"/>
  <c r="E215" i="14" s="1"/>
  <c r="Z90" i="11"/>
  <c r="G214" i="14" s="1"/>
  <c r="Y90" i="11"/>
  <c r="F214" i="14" s="1"/>
  <c r="W90" i="11"/>
  <c r="E214" i="14" s="1"/>
  <c r="Z89" i="11"/>
  <c r="G213" i="14" s="1"/>
  <c r="Y89" i="11"/>
  <c r="F213" i="14" s="1"/>
  <c r="W89" i="11"/>
  <c r="Z88" i="11"/>
  <c r="Y88" i="11"/>
  <c r="F212" i="14" s="1"/>
  <c r="W88" i="11"/>
  <c r="E212" i="14" s="1"/>
  <c r="Z87" i="11"/>
  <c r="Y87" i="11"/>
  <c r="F211" i="14" s="1"/>
  <c r="W87" i="11"/>
  <c r="E211" i="14" s="1"/>
  <c r="Z86" i="11"/>
  <c r="G210" i="14" s="1"/>
  <c r="Y86" i="11"/>
  <c r="F210" i="14" s="1"/>
  <c r="W86" i="11"/>
  <c r="E210" i="14" s="1"/>
  <c r="Z85" i="11"/>
  <c r="G209" i="14" s="1"/>
  <c r="Y85" i="11"/>
  <c r="F209" i="14" s="1"/>
  <c r="X85" i="11"/>
  <c r="W85" i="11"/>
  <c r="Z84" i="11"/>
  <c r="G208" i="14" s="1"/>
  <c r="Y84" i="11"/>
  <c r="F208" i="14" s="1"/>
  <c r="X84" i="11"/>
  <c r="W84" i="11"/>
  <c r="Z83" i="11"/>
  <c r="G207" i="14" s="1"/>
  <c r="Y83" i="11"/>
  <c r="F207" i="14" s="1"/>
  <c r="X83" i="11"/>
  <c r="W83" i="11"/>
  <c r="Z82" i="11"/>
  <c r="Y82" i="11"/>
  <c r="F206" i="14" s="1"/>
  <c r="X82" i="11"/>
  <c r="W82" i="11"/>
  <c r="E206" i="14" s="1"/>
  <c r="Z81" i="11"/>
  <c r="G205" i="14" s="1"/>
  <c r="Y81" i="11"/>
  <c r="F205" i="14" s="1"/>
  <c r="X81" i="11"/>
  <c r="W81" i="11"/>
  <c r="Z80" i="11"/>
  <c r="G204" i="14" s="1"/>
  <c r="Y80" i="11"/>
  <c r="F204" i="14" s="1"/>
  <c r="X80" i="11"/>
  <c r="W80" i="11"/>
  <c r="E204" i="14" s="1"/>
  <c r="Z79" i="11"/>
  <c r="G203" i="14" s="1"/>
  <c r="Y79" i="11"/>
  <c r="F203" i="14" s="1"/>
  <c r="X79" i="11"/>
  <c r="W79" i="11"/>
  <c r="Z78" i="11"/>
  <c r="G202" i="14" s="1"/>
  <c r="Y78" i="11"/>
  <c r="X78" i="11"/>
  <c r="W78" i="11"/>
  <c r="E202" i="14" s="1"/>
  <c r="Z77" i="11"/>
  <c r="G201" i="14" s="1"/>
  <c r="Y77" i="11"/>
  <c r="F201" i="14" s="1"/>
  <c r="W77" i="11"/>
  <c r="Z76" i="11"/>
  <c r="Y76" i="11"/>
  <c r="F200" i="14" s="1"/>
  <c r="W76" i="11"/>
  <c r="Z75" i="11"/>
  <c r="G199" i="14" s="1"/>
  <c r="Y75" i="11"/>
  <c r="W75" i="11"/>
  <c r="E199" i="14" s="1"/>
  <c r="Z74" i="11"/>
  <c r="G198" i="14" s="1"/>
  <c r="Y74" i="11"/>
  <c r="F198" i="14" s="1"/>
  <c r="W74" i="11"/>
  <c r="Z73" i="11"/>
  <c r="G197" i="14" s="1"/>
  <c r="Y73" i="11"/>
  <c r="F197" i="14" s="1"/>
  <c r="W73" i="11"/>
  <c r="Z72" i="11"/>
  <c r="Y72" i="11"/>
  <c r="F196" i="14" s="1"/>
  <c r="W72" i="11"/>
  <c r="E196" i="14" s="1"/>
  <c r="Z71" i="11"/>
  <c r="Y71" i="11"/>
  <c r="F195" i="14" s="1"/>
  <c r="W71" i="11"/>
  <c r="E195" i="14" s="1"/>
  <c r="Z70" i="11"/>
  <c r="G194" i="14" s="1"/>
  <c r="Y70" i="11"/>
  <c r="F194" i="14" s="1"/>
  <c r="W70" i="11"/>
  <c r="Z69" i="11"/>
  <c r="G193" i="14" s="1"/>
  <c r="Y69" i="11"/>
  <c r="F193" i="14" s="1"/>
  <c r="X69" i="11"/>
  <c r="W69" i="11"/>
  <c r="Z68" i="11"/>
  <c r="G192" i="14" s="1"/>
  <c r="Y68" i="11"/>
  <c r="F192" i="14" s="1"/>
  <c r="X68" i="11"/>
  <c r="W68" i="11"/>
  <c r="E192" i="14" s="1"/>
  <c r="Z67" i="11"/>
  <c r="G191" i="14" s="1"/>
  <c r="Y67" i="11"/>
  <c r="F191" i="14" s="1"/>
  <c r="X67" i="11"/>
  <c r="W67" i="11"/>
  <c r="Z66" i="11"/>
  <c r="Y66" i="11"/>
  <c r="F190" i="14" s="1"/>
  <c r="X66" i="11"/>
  <c r="W66" i="11"/>
  <c r="Z65" i="11"/>
  <c r="G189" i="14" s="1"/>
  <c r="Y65" i="11"/>
  <c r="F189" i="14" s="1"/>
  <c r="X65" i="11"/>
  <c r="W65" i="11"/>
  <c r="E189" i="14" s="1"/>
  <c r="Z64" i="11"/>
  <c r="Y64" i="11"/>
  <c r="F188" i="14" s="1"/>
  <c r="X64" i="11"/>
  <c r="W64" i="11"/>
  <c r="Z63" i="11"/>
  <c r="G187" i="14" s="1"/>
  <c r="Y63" i="11"/>
  <c r="F187" i="14" s="1"/>
  <c r="X63" i="11"/>
  <c r="W63" i="11"/>
  <c r="E187" i="14" s="1"/>
  <c r="Z62" i="11"/>
  <c r="G186" i="14" s="1"/>
  <c r="Y62" i="11"/>
  <c r="X62" i="11"/>
  <c r="W62" i="11"/>
  <c r="Z61" i="11"/>
  <c r="Y61" i="11"/>
  <c r="F185" i="14" s="1"/>
  <c r="W61" i="11"/>
  <c r="E185" i="14" s="1"/>
  <c r="Z60" i="11"/>
  <c r="Y60" i="11"/>
  <c r="F184" i="14" s="1"/>
  <c r="W60" i="11"/>
  <c r="E184" i="14" s="1"/>
  <c r="Z59" i="11"/>
  <c r="G183" i="14" s="1"/>
  <c r="Y59" i="11"/>
  <c r="F183" i="14" s="1"/>
  <c r="W59" i="11"/>
  <c r="Z58" i="11"/>
  <c r="G182" i="14" s="1"/>
  <c r="Y58" i="11"/>
  <c r="W58" i="11"/>
  <c r="Z57" i="11"/>
  <c r="G181" i="14" s="1"/>
  <c r="Y57" i="11"/>
  <c r="W57" i="11"/>
  <c r="Z56" i="11"/>
  <c r="G180" i="14" s="1"/>
  <c r="Y56" i="11"/>
  <c r="F180" i="14" s="1"/>
  <c r="W56" i="11"/>
  <c r="Z55" i="11"/>
  <c r="Y55" i="11"/>
  <c r="F179" i="14" s="1"/>
  <c r="W55" i="11"/>
  <c r="Z54" i="11"/>
  <c r="G178" i="14" s="1"/>
  <c r="Y54" i="11"/>
  <c r="F178" i="14" s="1"/>
  <c r="W54" i="11"/>
  <c r="E178" i="14" s="1"/>
  <c r="Z53" i="11"/>
  <c r="Y53" i="11"/>
  <c r="F177" i="14" s="1"/>
  <c r="X53" i="11"/>
  <c r="W53" i="11"/>
  <c r="Z52" i="11"/>
  <c r="G176" i="14" s="1"/>
  <c r="Y52" i="11"/>
  <c r="F176" i="14" s="1"/>
  <c r="X52" i="11"/>
  <c r="W52" i="11"/>
  <c r="E176" i="14" s="1"/>
  <c r="Z51" i="11"/>
  <c r="Y51" i="11"/>
  <c r="F175" i="14" s="1"/>
  <c r="X51" i="11"/>
  <c r="W51" i="11"/>
  <c r="Z50" i="11"/>
  <c r="Y50" i="11"/>
  <c r="F174" i="14" s="1"/>
  <c r="X50" i="11"/>
  <c r="W50" i="11"/>
  <c r="AC174" i="12" s="1"/>
  <c r="Z49" i="11"/>
  <c r="G173" i="14" s="1"/>
  <c r="Y49" i="11"/>
  <c r="F173" i="14" s="1"/>
  <c r="X49" i="11"/>
  <c r="W49" i="11"/>
  <c r="E173" i="14" s="1"/>
  <c r="Z48" i="11"/>
  <c r="Y48" i="11"/>
  <c r="F172" i="14" s="1"/>
  <c r="X48" i="11"/>
  <c r="W48" i="11"/>
  <c r="AC172" i="12" s="1"/>
  <c r="Z47" i="11"/>
  <c r="G171" i="14" s="1"/>
  <c r="Y47" i="11"/>
  <c r="F171" i="14" s="1"/>
  <c r="X47" i="11"/>
  <c r="W47" i="11"/>
  <c r="Z46" i="11"/>
  <c r="G170" i="14" s="1"/>
  <c r="Y46" i="11"/>
  <c r="X46" i="11"/>
  <c r="W46" i="11"/>
  <c r="E170" i="14" s="1"/>
  <c r="Z45" i="11"/>
  <c r="Y45" i="11"/>
  <c r="F169" i="14" s="1"/>
  <c r="W45" i="11"/>
  <c r="E169" i="14" s="1"/>
  <c r="Z44" i="11"/>
  <c r="Y44" i="11"/>
  <c r="F168" i="14" s="1"/>
  <c r="W44" i="11"/>
  <c r="E168" i="14" s="1"/>
  <c r="Z43" i="11"/>
  <c r="Y43" i="11"/>
  <c r="W43" i="11"/>
  <c r="Z42" i="11"/>
  <c r="G166" i="14" s="1"/>
  <c r="Y42" i="11"/>
  <c r="W42" i="11"/>
  <c r="E166" i="14" s="1"/>
  <c r="Z41" i="11"/>
  <c r="G165" i="14" s="1"/>
  <c r="Y41" i="11"/>
  <c r="W41" i="11"/>
  <c r="E165" i="14" s="1"/>
  <c r="Z40" i="11"/>
  <c r="G164" i="14" s="1"/>
  <c r="Y40" i="11"/>
  <c r="W40" i="11"/>
  <c r="E164" i="14" s="1"/>
  <c r="Z39" i="11"/>
  <c r="G163" i="14" s="1"/>
  <c r="Y39" i="11"/>
  <c r="F163" i="14" s="1"/>
  <c r="W39" i="11"/>
  <c r="Z38" i="11"/>
  <c r="G162" i="14" s="1"/>
  <c r="Y38" i="11"/>
  <c r="F162" i="14" s="1"/>
  <c r="W38" i="11"/>
  <c r="AC162" i="12" s="1"/>
  <c r="Z37" i="11"/>
  <c r="G161" i="14" s="1"/>
  <c r="Y37" i="11"/>
  <c r="F161" i="14" s="1"/>
  <c r="W37" i="11"/>
  <c r="E161" i="14" s="1"/>
  <c r="Z36" i="11"/>
  <c r="G160" i="14" s="1"/>
  <c r="Y36" i="11"/>
  <c r="F160" i="14" s="1"/>
  <c r="W36" i="11"/>
  <c r="E160" i="14" s="1"/>
  <c r="Z35" i="11"/>
  <c r="Y35" i="11"/>
  <c r="F159" i="14" s="1"/>
  <c r="W35" i="11"/>
  <c r="E159" i="14" s="1"/>
  <c r="Z34" i="11"/>
  <c r="G158" i="14" s="1"/>
  <c r="Y34" i="11"/>
  <c r="F158" i="14" s="1"/>
  <c r="W34" i="11"/>
  <c r="E158" i="14" s="1"/>
  <c r="Z33" i="11"/>
  <c r="G157" i="14" s="1"/>
  <c r="Y33" i="11"/>
  <c r="F157" i="14" s="1"/>
  <c r="X33" i="11"/>
  <c r="W33" i="11"/>
  <c r="E157" i="14" s="1"/>
  <c r="Z32" i="11"/>
  <c r="Y32" i="11"/>
  <c r="F156" i="14" s="1"/>
  <c r="X32" i="11"/>
  <c r="W32" i="11"/>
  <c r="Z31" i="11"/>
  <c r="G155" i="14" s="1"/>
  <c r="Y31" i="11"/>
  <c r="F155" i="14" s="1"/>
  <c r="X31" i="11"/>
  <c r="W31" i="11"/>
  <c r="AC155" i="12" s="1"/>
  <c r="Z30" i="11"/>
  <c r="G154" i="14" s="1"/>
  <c r="Y30" i="11"/>
  <c r="F154" i="14" s="1"/>
  <c r="X30" i="11"/>
  <c r="W30" i="11"/>
  <c r="Z29" i="11"/>
  <c r="Y29" i="11"/>
  <c r="F153" i="14" s="1"/>
  <c r="W29" i="11"/>
  <c r="Z28" i="11"/>
  <c r="Y28" i="11"/>
  <c r="F152" i="14" s="1"/>
  <c r="W28" i="11"/>
  <c r="Z27" i="11"/>
  <c r="Y27" i="11"/>
  <c r="F151" i="14" s="1"/>
  <c r="W27" i="11"/>
  <c r="Z26" i="11"/>
  <c r="G150" i="14" s="1"/>
  <c r="Y26" i="11"/>
  <c r="F150" i="14" s="1"/>
  <c r="W26" i="11"/>
  <c r="E150" i="14" s="1"/>
  <c r="Z25" i="11"/>
  <c r="G149" i="14" s="1"/>
  <c r="Y25" i="11"/>
  <c r="F149" i="14" s="1"/>
  <c r="W25" i="11"/>
  <c r="Z24" i="11"/>
  <c r="G148" i="14" s="1"/>
  <c r="Y24" i="11"/>
  <c r="F148" i="14" s="1"/>
  <c r="W24" i="11"/>
  <c r="E148" i="14" s="1"/>
  <c r="Z23" i="11"/>
  <c r="Y23" i="11"/>
  <c r="F147" i="14" s="1"/>
  <c r="W23" i="11"/>
  <c r="E147" i="14" s="1"/>
  <c r="Z22" i="11"/>
  <c r="G146" i="14" s="1"/>
  <c r="Y22" i="11"/>
  <c r="F146" i="14" s="1"/>
  <c r="W22" i="11"/>
  <c r="Z21" i="11"/>
  <c r="G145" i="14" s="1"/>
  <c r="Y21" i="11"/>
  <c r="F145" i="14" s="1"/>
  <c r="W21" i="11"/>
  <c r="Z20" i="11"/>
  <c r="G144" i="14" s="1"/>
  <c r="Y20" i="11"/>
  <c r="F144" i="14" s="1"/>
  <c r="W20" i="11"/>
  <c r="Z19" i="11"/>
  <c r="G143" i="14" s="1"/>
  <c r="Y19" i="11"/>
  <c r="F143" i="14" s="1"/>
  <c r="W19" i="11"/>
  <c r="E143" i="14" s="1"/>
  <c r="Z18" i="11"/>
  <c r="G142" i="14" s="1"/>
  <c r="Y18" i="11"/>
  <c r="F142" i="14" s="1"/>
  <c r="W18" i="11"/>
  <c r="AC142" i="12" s="1"/>
  <c r="Z17" i="11"/>
  <c r="Y17" i="11"/>
  <c r="F141" i="14" s="1"/>
  <c r="W17" i="11"/>
  <c r="Z16" i="11"/>
  <c r="G140" i="14" s="1"/>
  <c r="Y16" i="11"/>
  <c r="F140" i="14" s="1"/>
  <c r="W16" i="11"/>
  <c r="E140" i="14" s="1"/>
  <c r="Z15" i="11"/>
  <c r="G139" i="14" s="1"/>
  <c r="Y15" i="11"/>
  <c r="F139" i="14" s="1"/>
  <c r="W15" i="11"/>
  <c r="Z14" i="11"/>
  <c r="G138" i="14" s="1"/>
  <c r="Y14" i="11"/>
  <c r="F138" i="14" s="1"/>
  <c r="W14" i="11"/>
  <c r="E138" i="14" s="1"/>
  <c r="Z13" i="11"/>
  <c r="G137" i="14" s="1"/>
  <c r="Y13" i="11"/>
  <c r="F137" i="14" s="1"/>
  <c r="W13" i="11"/>
  <c r="AC137" i="12" s="1"/>
  <c r="Z12" i="11"/>
  <c r="Y12" i="11"/>
  <c r="F136" i="14" s="1"/>
  <c r="W12" i="11"/>
  <c r="Z11" i="11"/>
  <c r="G135" i="14" s="1"/>
  <c r="Y11" i="11"/>
  <c r="F135" i="14" s="1"/>
  <c r="W11" i="11"/>
  <c r="Z10" i="11"/>
  <c r="G134" i="14" s="1"/>
  <c r="Y10" i="11"/>
  <c r="F134" i="14" s="1"/>
  <c r="W10" i="11"/>
  <c r="Z9" i="11"/>
  <c r="G133" i="14" s="1"/>
  <c r="Y9" i="11"/>
  <c r="F133" i="14" s="1"/>
  <c r="W9" i="11"/>
  <c r="Z8" i="11"/>
  <c r="G132" i="14" s="1"/>
  <c r="Y8" i="11"/>
  <c r="F132" i="14" s="1"/>
  <c r="W8" i="11"/>
  <c r="E132" i="14" s="1"/>
  <c r="Z7" i="11"/>
  <c r="G131" i="14" s="1"/>
  <c r="Y7" i="11"/>
  <c r="F131" i="14" s="1"/>
  <c r="W7" i="11"/>
  <c r="E131" i="14" s="1"/>
  <c r="Z6" i="11"/>
  <c r="G130" i="14" s="1"/>
  <c r="Y6" i="11"/>
  <c r="F130" i="14" s="1"/>
  <c r="W6" i="11"/>
  <c r="W5" i="11"/>
  <c r="AC129" i="12" s="1"/>
  <c r="W4" i="11"/>
  <c r="AC128" i="12" s="1"/>
  <c r="W3" i="11"/>
  <c r="E127" i="14" s="1"/>
  <c r="W2" i="11"/>
  <c r="E126" i="14" s="1"/>
  <c r="Z5" i="11"/>
  <c r="G129" i="14" s="1"/>
  <c r="Y5" i="11"/>
  <c r="F129" i="14" s="1"/>
  <c r="Z4" i="11"/>
  <c r="Y4" i="11"/>
  <c r="Z3" i="11"/>
  <c r="G127" i="14" s="1"/>
  <c r="Y3" i="11"/>
  <c r="F127" i="14" s="1"/>
  <c r="Z2" i="11"/>
  <c r="G126" i="14" s="1"/>
  <c r="Y2" i="11"/>
  <c r="J231" i="3"/>
  <c r="I231" i="3"/>
  <c r="J230" i="3"/>
  <c r="I230" i="3"/>
  <c r="J229" i="3"/>
  <c r="I229" i="3"/>
  <c r="J228" i="3"/>
  <c r="I228" i="3"/>
  <c r="J227" i="3"/>
  <c r="I227" i="3"/>
  <c r="J226" i="3"/>
  <c r="I226" i="3"/>
  <c r="J225" i="3"/>
  <c r="I225" i="3"/>
  <c r="J224" i="3"/>
  <c r="I224" i="3"/>
  <c r="S224" i="3" s="1"/>
  <c r="J223" i="3"/>
  <c r="I223" i="3"/>
  <c r="T223" i="3" s="1"/>
  <c r="J222" i="3"/>
  <c r="I222" i="3"/>
  <c r="J221" i="3"/>
  <c r="I221" i="3"/>
  <c r="T221" i="3" s="1"/>
  <c r="J220" i="3"/>
  <c r="I220" i="3"/>
  <c r="S220" i="3" s="1"/>
  <c r="J219" i="3"/>
  <c r="I219" i="3"/>
  <c r="T219" i="3" s="1"/>
  <c r="J218" i="3"/>
  <c r="I218" i="3"/>
  <c r="S218" i="3" s="1"/>
  <c r="J217" i="3"/>
  <c r="I217" i="3"/>
  <c r="T217" i="3" s="1"/>
  <c r="J216" i="3"/>
  <c r="I216" i="3"/>
  <c r="S216" i="3" s="1"/>
  <c r="J215" i="3"/>
  <c r="I215" i="3"/>
  <c r="S215" i="3" s="1"/>
  <c r="J214" i="3"/>
  <c r="I214" i="3"/>
  <c r="S214" i="3" s="1"/>
  <c r="J213" i="3"/>
  <c r="I213" i="3"/>
  <c r="T213" i="3" s="1"/>
  <c r="J212" i="3"/>
  <c r="I212" i="3"/>
  <c r="S212" i="3" s="1"/>
  <c r="J211" i="3"/>
  <c r="I211" i="3"/>
  <c r="S211" i="3" s="1"/>
  <c r="J210" i="3"/>
  <c r="I210" i="3"/>
  <c r="S210" i="3" s="1"/>
  <c r="J209" i="3"/>
  <c r="I209" i="3"/>
  <c r="T209" i="3" s="1"/>
  <c r="J208" i="3"/>
  <c r="I208" i="3"/>
  <c r="S208" i="3" s="1"/>
  <c r="J207" i="3"/>
  <c r="I207" i="3"/>
  <c r="T207" i="3" s="1"/>
  <c r="J206" i="3"/>
  <c r="I206" i="3"/>
  <c r="S206" i="3" s="1"/>
  <c r="J205" i="3"/>
  <c r="I205" i="3"/>
  <c r="T205" i="3" s="1"/>
  <c r="J204" i="3"/>
  <c r="I204" i="3"/>
  <c r="S204" i="3" s="1"/>
  <c r="J203" i="3"/>
  <c r="I203" i="3"/>
  <c r="T203" i="3" s="1"/>
  <c r="J202" i="3"/>
  <c r="I202" i="3"/>
  <c r="S202" i="3" s="1"/>
  <c r="J201" i="3"/>
  <c r="I201" i="3"/>
  <c r="T201" i="3" s="1"/>
  <c r="J200" i="3"/>
  <c r="I200" i="3"/>
  <c r="S200" i="3" s="1"/>
  <c r="J199" i="3"/>
  <c r="I199" i="3"/>
  <c r="T199" i="3" s="1"/>
  <c r="J198" i="3"/>
  <c r="I198" i="3"/>
  <c r="T198" i="3" s="1"/>
  <c r="J197" i="3"/>
  <c r="I197" i="3"/>
  <c r="T197" i="3" s="1"/>
  <c r="J196" i="3"/>
  <c r="I196" i="3"/>
  <c r="S196" i="3" s="1"/>
  <c r="J195" i="3"/>
  <c r="I195" i="3"/>
  <c r="S195" i="3" s="1"/>
  <c r="J194" i="3"/>
  <c r="I194" i="3"/>
  <c r="S194" i="3" s="1"/>
  <c r="J193" i="3"/>
  <c r="I193" i="3"/>
  <c r="T193" i="3" s="1"/>
  <c r="J192" i="3"/>
  <c r="I192" i="3"/>
  <c r="S192" i="3" s="1"/>
  <c r="J191" i="3"/>
  <c r="I191" i="3"/>
  <c r="J190" i="3"/>
  <c r="I190" i="3"/>
  <c r="S190" i="3" s="1"/>
  <c r="J189" i="3"/>
  <c r="I189" i="3"/>
  <c r="T189" i="3" s="1"/>
  <c r="J188" i="3"/>
  <c r="I188" i="3"/>
  <c r="S188" i="3" s="1"/>
  <c r="J187" i="3"/>
  <c r="I187" i="3"/>
  <c r="S187" i="3" s="1"/>
  <c r="J186" i="3"/>
  <c r="I186" i="3"/>
  <c r="S186" i="3" s="1"/>
  <c r="J185" i="3"/>
  <c r="I185" i="3"/>
  <c r="T185" i="3" s="1"/>
  <c r="J184" i="3"/>
  <c r="I184" i="3"/>
  <c r="S184" i="3" s="1"/>
  <c r="J183" i="3"/>
  <c r="I183" i="3"/>
  <c r="S183" i="3" s="1"/>
  <c r="J182" i="3"/>
  <c r="I182" i="3"/>
  <c r="S182" i="3" s="1"/>
  <c r="J181" i="3"/>
  <c r="I181" i="3"/>
  <c r="T181" i="3" s="1"/>
  <c r="J180" i="3"/>
  <c r="I180" i="3"/>
  <c r="S180" i="3" s="1"/>
  <c r="J179" i="3"/>
  <c r="I179" i="3"/>
  <c r="S179" i="3" s="1"/>
  <c r="J178" i="3"/>
  <c r="I178" i="3"/>
  <c r="J177" i="3"/>
  <c r="I177" i="3"/>
  <c r="T177" i="3" s="1"/>
  <c r="J176" i="3"/>
  <c r="I176" i="3"/>
  <c r="T176" i="3" s="1"/>
  <c r="J175" i="3"/>
  <c r="I175" i="3"/>
  <c r="S175" i="3" s="1"/>
  <c r="J174" i="3"/>
  <c r="I174" i="3"/>
  <c r="S174" i="3" s="1"/>
  <c r="J173" i="3"/>
  <c r="I173" i="3"/>
  <c r="T173" i="3" s="1"/>
  <c r="J172" i="3"/>
  <c r="I172" i="3"/>
  <c r="S172" i="3" s="1"/>
  <c r="J171" i="3"/>
  <c r="I171" i="3"/>
  <c r="S171" i="3" s="1"/>
  <c r="J170" i="3"/>
  <c r="I170" i="3"/>
  <c r="S170" i="3" s="1"/>
  <c r="J169" i="3"/>
  <c r="I169" i="3"/>
  <c r="T169" i="3" s="1"/>
  <c r="J168" i="3"/>
  <c r="I168" i="3"/>
  <c r="S168" i="3" s="1"/>
  <c r="J167" i="3"/>
  <c r="I167" i="3"/>
  <c r="T167" i="3" s="1"/>
  <c r="J166" i="3"/>
  <c r="I166" i="3"/>
  <c r="S166" i="3" s="1"/>
  <c r="J165" i="3"/>
  <c r="I165" i="3"/>
  <c r="T165" i="3" s="1"/>
  <c r="J164" i="3"/>
  <c r="I164" i="3"/>
  <c r="S164" i="3" s="1"/>
  <c r="J163" i="3"/>
  <c r="I163" i="3"/>
  <c r="T163" i="3" s="1"/>
  <c r="J162" i="3"/>
  <c r="I162" i="3"/>
  <c r="S162" i="3" s="1"/>
  <c r="J161" i="3"/>
  <c r="I161" i="3"/>
  <c r="T161" i="3" s="1"/>
  <c r="J160" i="3"/>
  <c r="I160" i="3"/>
  <c r="S160" i="3" s="1"/>
  <c r="J159" i="3"/>
  <c r="I159" i="3"/>
  <c r="T159" i="3" s="1"/>
  <c r="J158" i="3"/>
  <c r="I158" i="3"/>
  <c r="S158" i="3" s="1"/>
  <c r="J157" i="3"/>
  <c r="I157" i="3"/>
  <c r="T157" i="3" s="1"/>
  <c r="J156" i="3"/>
  <c r="I156" i="3"/>
  <c r="S156" i="3" s="1"/>
  <c r="J155" i="3"/>
  <c r="I155" i="3"/>
  <c r="T155" i="3" s="1"/>
  <c r="J154" i="3"/>
  <c r="I154" i="3"/>
  <c r="S154" i="3" s="1"/>
  <c r="J153" i="3"/>
  <c r="I153" i="3"/>
  <c r="T153" i="3" s="1"/>
  <c r="J152" i="3"/>
  <c r="I152" i="3"/>
  <c r="S152" i="3" s="1"/>
  <c r="J151" i="3"/>
  <c r="I151" i="3"/>
  <c r="S151" i="3" s="1"/>
  <c r="J150" i="3"/>
  <c r="I150" i="3"/>
  <c r="S150" i="3" s="1"/>
  <c r="J149" i="3"/>
  <c r="I149" i="3"/>
  <c r="T149" i="3" s="1"/>
  <c r="J148" i="3"/>
  <c r="I148" i="3"/>
  <c r="S148" i="3" s="1"/>
  <c r="J147" i="3"/>
  <c r="I147" i="3"/>
  <c r="T147" i="3" s="1"/>
  <c r="J146" i="3"/>
  <c r="I146" i="3"/>
  <c r="J145" i="3"/>
  <c r="I145" i="3"/>
  <c r="T145" i="3" s="1"/>
  <c r="J144" i="3"/>
  <c r="I144" i="3"/>
  <c r="J143" i="3"/>
  <c r="I143" i="3"/>
  <c r="T143" i="3" s="1"/>
  <c r="J142" i="3"/>
  <c r="I142" i="3"/>
  <c r="T142" i="3" s="1"/>
  <c r="J141" i="3"/>
  <c r="I141" i="3"/>
  <c r="T141" i="3" s="1"/>
  <c r="J140" i="3"/>
  <c r="I140" i="3"/>
  <c r="S140" i="3" s="1"/>
  <c r="J139" i="3"/>
  <c r="I139" i="3"/>
  <c r="S139" i="3" s="1"/>
  <c r="J138" i="3"/>
  <c r="I138" i="3"/>
  <c r="J137" i="3"/>
  <c r="I137" i="3"/>
  <c r="T137" i="3" s="1"/>
  <c r="J136" i="3"/>
  <c r="I136" i="3"/>
  <c r="S136" i="3" s="1"/>
  <c r="J135" i="3"/>
  <c r="I135" i="3"/>
  <c r="T135" i="3" s="1"/>
  <c r="J134" i="3"/>
  <c r="I134" i="3"/>
  <c r="S134" i="3" s="1"/>
  <c r="J133" i="3"/>
  <c r="I133" i="3"/>
  <c r="T133" i="3" s="1"/>
  <c r="J132" i="3"/>
  <c r="I132" i="3"/>
  <c r="S132" i="3" s="1"/>
  <c r="J131" i="3"/>
  <c r="I131" i="3"/>
  <c r="T131" i="3" s="1"/>
  <c r="J130" i="3"/>
  <c r="I130" i="3"/>
  <c r="J129" i="3"/>
  <c r="I129" i="3"/>
  <c r="T129" i="3" s="1"/>
  <c r="J128" i="3"/>
  <c r="I128" i="3"/>
  <c r="S128" i="3" s="1"/>
  <c r="L50" i="2"/>
  <c r="L49" i="2"/>
  <c r="L48" i="2"/>
  <c r="L47" i="2"/>
  <c r="L46" i="2"/>
  <c r="L45" i="2"/>
  <c r="L44" i="2"/>
  <c r="L43" i="2"/>
  <c r="L42" i="2"/>
  <c r="L41" i="2"/>
  <c r="L40" i="2"/>
  <c r="L39" i="2"/>
  <c r="L38" i="2"/>
  <c r="L37" i="2"/>
  <c r="L36" i="2"/>
  <c r="L35" i="2"/>
  <c r="L34" i="2"/>
  <c r="L33" i="2"/>
  <c r="L32" i="2"/>
  <c r="L31" i="2"/>
  <c r="L30" i="2"/>
  <c r="L29" i="2"/>
  <c r="L28" i="2"/>
  <c r="L27" i="2"/>
  <c r="L26" i="2"/>
  <c r="L25" i="2"/>
  <c r="L24" i="2"/>
  <c r="N48" i="2"/>
  <c r="M48" i="2"/>
  <c r="N47" i="2"/>
  <c r="M47" i="2"/>
  <c r="N46" i="2"/>
  <c r="M46" i="2"/>
  <c r="N45" i="2"/>
  <c r="M45" i="2"/>
  <c r="N44" i="2"/>
  <c r="M44" i="2"/>
  <c r="N43" i="2"/>
  <c r="M43" i="2"/>
  <c r="N42" i="2"/>
  <c r="M42" i="2"/>
  <c r="N41" i="2"/>
  <c r="M41" i="2"/>
  <c r="N40" i="2"/>
  <c r="M40" i="2"/>
  <c r="N39" i="2"/>
  <c r="M39" i="2"/>
  <c r="N38" i="2"/>
  <c r="M38" i="2"/>
  <c r="N37" i="2"/>
  <c r="M37" i="2"/>
  <c r="N36" i="2"/>
  <c r="M36" i="2"/>
  <c r="N35" i="2"/>
  <c r="M35" i="2"/>
  <c r="N34" i="2"/>
  <c r="M34" i="2"/>
  <c r="N33" i="2"/>
  <c r="M33" i="2"/>
  <c r="N32" i="2"/>
  <c r="M32" i="2"/>
  <c r="N31" i="2"/>
  <c r="M31" i="2"/>
  <c r="N30" i="2"/>
  <c r="M30" i="2"/>
  <c r="N29" i="2"/>
  <c r="M29" i="2"/>
  <c r="N28" i="2"/>
  <c r="M28" i="2"/>
  <c r="N27" i="2"/>
  <c r="M27" i="2"/>
  <c r="N26" i="2"/>
  <c r="M26" i="2"/>
  <c r="N25" i="2"/>
  <c r="M25" i="2"/>
  <c r="AL709" i="8"/>
  <c r="U709" i="8"/>
  <c r="W709" i="8"/>
  <c r="Q710" i="8"/>
  <c r="R710" i="8"/>
  <c r="AA707" i="8"/>
  <c r="AA708" i="8"/>
  <c r="DC710" i="8"/>
  <c r="DD710" i="8"/>
  <c r="DE710" i="8"/>
  <c r="DF710" i="8"/>
  <c r="CN710" i="8"/>
  <c r="CQ710" i="8"/>
  <c r="CM708" i="8"/>
  <c r="CA709" i="8"/>
  <c r="CB709" i="8"/>
  <c r="CA710" i="8"/>
  <c r="CB710" i="8"/>
  <c r="AX710" i="8"/>
  <c r="AY710" i="8"/>
  <c r="AZ710" i="8"/>
  <c r="AS710" i="8"/>
  <c r="X238" i="12" s="1"/>
  <c r="AT710" i="8"/>
  <c r="AU710" i="8"/>
  <c r="AN710" i="8"/>
  <c r="AO710" i="8"/>
  <c r="B710" i="8"/>
  <c r="C710" i="8"/>
  <c r="D710" i="8"/>
  <c r="G708" i="8"/>
  <c r="H708" i="8"/>
  <c r="I708" i="8"/>
  <c r="J708" i="8"/>
  <c r="K708" i="8"/>
  <c r="L708" i="8"/>
  <c r="G709" i="8"/>
  <c r="H709" i="8"/>
  <c r="I709" i="8"/>
  <c r="J709" i="8"/>
  <c r="K709" i="8"/>
  <c r="L709" i="8"/>
  <c r="DI708" i="8"/>
  <c r="CS709" i="8"/>
  <c r="CT709" i="8"/>
  <c r="CU709" i="8"/>
  <c r="CV709" i="8"/>
  <c r="CX709" i="8"/>
  <c r="CY709" i="8"/>
  <c r="CZ709" i="8"/>
  <c r="DA709" i="8"/>
  <c r="DB709" i="8"/>
  <c r="DC709" i="8"/>
  <c r="DD709" i="8"/>
  <c r="DE709" i="8"/>
  <c r="DF709" i="8"/>
  <c r="CJ709" i="8"/>
  <c r="CK709" i="8"/>
  <c r="CN709" i="8"/>
  <c r="CQ709" i="8"/>
  <c r="CR709" i="8"/>
  <c r="BT709" i="8"/>
  <c r="BU709" i="8"/>
  <c r="BV709" i="8"/>
  <c r="BH709" i="8"/>
  <c r="BI709" i="8"/>
  <c r="BJ709" i="8"/>
  <c r="BK709" i="8"/>
  <c r="BL709" i="8"/>
  <c r="BM709" i="8"/>
  <c r="BP710" i="8" s="1"/>
  <c r="AN709" i="8"/>
  <c r="AO709" i="8"/>
  <c r="AX709" i="8"/>
  <c r="AY709" i="8"/>
  <c r="AZ709" i="8"/>
  <c r="AS709" i="8"/>
  <c r="AT709" i="8"/>
  <c r="AU709" i="8"/>
  <c r="Q709" i="8"/>
  <c r="R709" i="8"/>
  <c r="N702" i="8"/>
  <c r="N703" i="8"/>
  <c r="N704" i="8"/>
  <c r="N705" i="8"/>
  <c r="M706" i="8"/>
  <c r="M707" i="8"/>
  <c r="M708" i="8"/>
  <c r="F707" i="8"/>
  <c r="B709" i="8"/>
  <c r="C709" i="8"/>
  <c r="D709" i="8"/>
  <c r="E709" i="8"/>
  <c r="DP374" i="8"/>
  <c r="DP375" i="8"/>
  <c r="DP376" i="8"/>
  <c r="DP377" i="8"/>
  <c r="DP378" i="8"/>
  <c r="DP379" i="8"/>
  <c r="DP380" i="8"/>
  <c r="DP381" i="8"/>
  <c r="DP382" i="8"/>
  <c r="DP383" i="8"/>
  <c r="DP384" i="8"/>
  <c r="DP385" i="8"/>
  <c r="DP386" i="8"/>
  <c r="DP387" i="8"/>
  <c r="DP388" i="8"/>
  <c r="DP389" i="8"/>
  <c r="DP390" i="8"/>
  <c r="DP391" i="8"/>
  <c r="DP392" i="8"/>
  <c r="DP393" i="8"/>
  <c r="DP394" i="8"/>
  <c r="DP395" i="8"/>
  <c r="DP396" i="8"/>
  <c r="DP397" i="8"/>
  <c r="DP398" i="8"/>
  <c r="DP399" i="8"/>
  <c r="DP400" i="8"/>
  <c r="DP401" i="8"/>
  <c r="DP402" i="8"/>
  <c r="DP403" i="8"/>
  <c r="DP404" i="8"/>
  <c r="DP405" i="8"/>
  <c r="DP406" i="8"/>
  <c r="DP407" i="8"/>
  <c r="DP408" i="8"/>
  <c r="DP409" i="8"/>
  <c r="DP410" i="8"/>
  <c r="DP411" i="8"/>
  <c r="DP412" i="8"/>
  <c r="DP413" i="8"/>
  <c r="DP414" i="8"/>
  <c r="DP415" i="8"/>
  <c r="DP416" i="8"/>
  <c r="DP417" i="8"/>
  <c r="DP418" i="8"/>
  <c r="DP419" i="8"/>
  <c r="DP420" i="8"/>
  <c r="DP421" i="8"/>
  <c r="DP422" i="8"/>
  <c r="DP423" i="8"/>
  <c r="DP424" i="8"/>
  <c r="DP425" i="8"/>
  <c r="DP426" i="8"/>
  <c r="DP427" i="8"/>
  <c r="DP428" i="8"/>
  <c r="DP429" i="8"/>
  <c r="DP430" i="8"/>
  <c r="DP431" i="8"/>
  <c r="DP432" i="8"/>
  <c r="DP433" i="8"/>
  <c r="DP434" i="8"/>
  <c r="DP435" i="8"/>
  <c r="DP436" i="8"/>
  <c r="DP437" i="8"/>
  <c r="DP438" i="8"/>
  <c r="DP439" i="8"/>
  <c r="DP440" i="8"/>
  <c r="DP441" i="8"/>
  <c r="DP442" i="8"/>
  <c r="DP443" i="8"/>
  <c r="DP444" i="8"/>
  <c r="DP445" i="8"/>
  <c r="DP446" i="8"/>
  <c r="DP447" i="8"/>
  <c r="DP448" i="8"/>
  <c r="DP449" i="8"/>
  <c r="DP450" i="8"/>
  <c r="DP451" i="8"/>
  <c r="DP452" i="8"/>
  <c r="DP453" i="8"/>
  <c r="DP454" i="8"/>
  <c r="DP455" i="8"/>
  <c r="DP456" i="8"/>
  <c r="DP457" i="8"/>
  <c r="DP458" i="8"/>
  <c r="DP459" i="8"/>
  <c r="DP460" i="8"/>
  <c r="DP461" i="8"/>
  <c r="DP462" i="8"/>
  <c r="DP463" i="8"/>
  <c r="DP464" i="8"/>
  <c r="DP465" i="8"/>
  <c r="DP466" i="8"/>
  <c r="DP467" i="8"/>
  <c r="DP468" i="8"/>
  <c r="DP469" i="8"/>
  <c r="DP470" i="8"/>
  <c r="DP471" i="8"/>
  <c r="DP472" i="8"/>
  <c r="DP473" i="8"/>
  <c r="DP474" i="8"/>
  <c r="DP475" i="8"/>
  <c r="DP476" i="8"/>
  <c r="DP477" i="8"/>
  <c r="DP478" i="8"/>
  <c r="DP479" i="8"/>
  <c r="DP480" i="8"/>
  <c r="DP481" i="8"/>
  <c r="DP482" i="8"/>
  <c r="DP483" i="8"/>
  <c r="DP484" i="8"/>
  <c r="DP485" i="8"/>
  <c r="DP486" i="8"/>
  <c r="DP487" i="8"/>
  <c r="DP488" i="8"/>
  <c r="DP489" i="8"/>
  <c r="DP490" i="8"/>
  <c r="DP491" i="8"/>
  <c r="DP492" i="8"/>
  <c r="DP493" i="8"/>
  <c r="DP494" i="8"/>
  <c r="DP495" i="8"/>
  <c r="DP496" i="8"/>
  <c r="DP497" i="8"/>
  <c r="DP498" i="8"/>
  <c r="DP499" i="8"/>
  <c r="DP500" i="8"/>
  <c r="DP501" i="8"/>
  <c r="DP502" i="8"/>
  <c r="DP503" i="8"/>
  <c r="DP504" i="8"/>
  <c r="DP505" i="8"/>
  <c r="DP506" i="8"/>
  <c r="DP507" i="8"/>
  <c r="DP508" i="8"/>
  <c r="DP509" i="8"/>
  <c r="DP510" i="8"/>
  <c r="DP511" i="8"/>
  <c r="DP512" i="8"/>
  <c r="DP513" i="8"/>
  <c r="DP514" i="8"/>
  <c r="DP515" i="8"/>
  <c r="DP516" i="8"/>
  <c r="DP517" i="8"/>
  <c r="DP518" i="8"/>
  <c r="DP519" i="8"/>
  <c r="DP520" i="8"/>
  <c r="DP521" i="8"/>
  <c r="DP522" i="8"/>
  <c r="DP523" i="8"/>
  <c r="DP524" i="8"/>
  <c r="DP525" i="8"/>
  <c r="DP526" i="8"/>
  <c r="DP527" i="8"/>
  <c r="DP528" i="8"/>
  <c r="DP529" i="8"/>
  <c r="DP530" i="8"/>
  <c r="DP531" i="8"/>
  <c r="DP532" i="8"/>
  <c r="DP533" i="8"/>
  <c r="DP534" i="8"/>
  <c r="DP535" i="8"/>
  <c r="DP536" i="8"/>
  <c r="DP537" i="8"/>
  <c r="DP538" i="8"/>
  <c r="DP539" i="8"/>
  <c r="DP540" i="8"/>
  <c r="DP541" i="8"/>
  <c r="DP542" i="8"/>
  <c r="DP543" i="8"/>
  <c r="DP544" i="8"/>
  <c r="DP545" i="8"/>
  <c r="DP546" i="8"/>
  <c r="DP547" i="8"/>
  <c r="DP548" i="8"/>
  <c r="DP549" i="8"/>
  <c r="DP550" i="8"/>
  <c r="DP551" i="8"/>
  <c r="DP552" i="8"/>
  <c r="DP553" i="8"/>
  <c r="DP554" i="8"/>
  <c r="DP555" i="8"/>
  <c r="DP556" i="8"/>
  <c r="DP557" i="8"/>
  <c r="DP558" i="8"/>
  <c r="DP559" i="8"/>
  <c r="DP560" i="8"/>
  <c r="DP561" i="8"/>
  <c r="DP562" i="8"/>
  <c r="DP563" i="8"/>
  <c r="DP564" i="8"/>
  <c r="DP565" i="8"/>
  <c r="DP566" i="8"/>
  <c r="DP567" i="8"/>
  <c r="DP568" i="8"/>
  <c r="DP569" i="8"/>
  <c r="DP570" i="8"/>
  <c r="DP571" i="8"/>
  <c r="DP572" i="8"/>
  <c r="DP573" i="8"/>
  <c r="DP574" i="8"/>
  <c r="DP575" i="8"/>
  <c r="DP576" i="8"/>
  <c r="DP577" i="8"/>
  <c r="DP578" i="8"/>
  <c r="DP579" i="8"/>
  <c r="DP580" i="8"/>
  <c r="DP581" i="8"/>
  <c r="DP582" i="8"/>
  <c r="DP583" i="8"/>
  <c r="DP584" i="8"/>
  <c r="DP585" i="8"/>
  <c r="DP586" i="8"/>
  <c r="DP587" i="8"/>
  <c r="DP588" i="8"/>
  <c r="DP589" i="8"/>
  <c r="DP590" i="8"/>
  <c r="DP591" i="8"/>
  <c r="DP592" i="8"/>
  <c r="DP593" i="8"/>
  <c r="DP594" i="8"/>
  <c r="DP595" i="8"/>
  <c r="DP596" i="8"/>
  <c r="DP597" i="8"/>
  <c r="DP598" i="8"/>
  <c r="DP599" i="8"/>
  <c r="DP600" i="8"/>
  <c r="DP601" i="8"/>
  <c r="DP602" i="8"/>
  <c r="DP603" i="8"/>
  <c r="DP604" i="8"/>
  <c r="DP605" i="8"/>
  <c r="DP606" i="8"/>
  <c r="DP607" i="8"/>
  <c r="DP608" i="8"/>
  <c r="DP609" i="8"/>
  <c r="DP610" i="8"/>
  <c r="DP611" i="8"/>
  <c r="DP612" i="8"/>
  <c r="DP613" i="8"/>
  <c r="DP614" i="8"/>
  <c r="DP615" i="8"/>
  <c r="DP616" i="8"/>
  <c r="DP617" i="8"/>
  <c r="DP618" i="8"/>
  <c r="DP619" i="8"/>
  <c r="DP620" i="8"/>
  <c r="DP621" i="8"/>
  <c r="DP622" i="8"/>
  <c r="DP623" i="8"/>
  <c r="DP624" i="8"/>
  <c r="DP625" i="8"/>
  <c r="DP626" i="8"/>
  <c r="DP627" i="8"/>
  <c r="DP628" i="8"/>
  <c r="DP629" i="8"/>
  <c r="DP630" i="8"/>
  <c r="DP631" i="8"/>
  <c r="DP632" i="8"/>
  <c r="DP633" i="8"/>
  <c r="DP634" i="8"/>
  <c r="DP635" i="8"/>
  <c r="DP636" i="8"/>
  <c r="DP637" i="8"/>
  <c r="DP638" i="8"/>
  <c r="DP639" i="8"/>
  <c r="DP640" i="8"/>
  <c r="DP641" i="8"/>
  <c r="DP642" i="8"/>
  <c r="DP643" i="8"/>
  <c r="DP644" i="8"/>
  <c r="DP645" i="8"/>
  <c r="DP646" i="8"/>
  <c r="DP647" i="8"/>
  <c r="DP648" i="8"/>
  <c r="DP649" i="8"/>
  <c r="DP650" i="8"/>
  <c r="DP651" i="8"/>
  <c r="DP652" i="8"/>
  <c r="DP653" i="8"/>
  <c r="DP654" i="8"/>
  <c r="DP655" i="8"/>
  <c r="DP656" i="8"/>
  <c r="DP657" i="8"/>
  <c r="DP658" i="8"/>
  <c r="DP659" i="8"/>
  <c r="DP660" i="8"/>
  <c r="DP661" i="8"/>
  <c r="DP662" i="8"/>
  <c r="DP663" i="8"/>
  <c r="DP664" i="8"/>
  <c r="DP665" i="8"/>
  <c r="DP666" i="8"/>
  <c r="DP667" i="8"/>
  <c r="DP668" i="8"/>
  <c r="DP669" i="8"/>
  <c r="DP670" i="8"/>
  <c r="DP671" i="8"/>
  <c r="DP672" i="8"/>
  <c r="DP673" i="8"/>
  <c r="DP674" i="8"/>
  <c r="DP675" i="8"/>
  <c r="DP676" i="8"/>
  <c r="DP677" i="8"/>
  <c r="DP678" i="8"/>
  <c r="DP679" i="8"/>
  <c r="DP680" i="8"/>
  <c r="DP681" i="8"/>
  <c r="DP682" i="8"/>
  <c r="DP683" i="8"/>
  <c r="DP684" i="8"/>
  <c r="DP685" i="8"/>
  <c r="DP686" i="8"/>
  <c r="DP687" i="8"/>
  <c r="DP688" i="8"/>
  <c r="DP689" i="8"/>
  <c r="DP690" i="8"/>
  <c r="DP691" i="8"/>
  <c r="DP692" i="8"/>
  <c r="DP693" i="8"/>
  <c r="DP694" i="8"/>
  <c r="DP695" i="8"/>
  <c r="DP696" i="8"/>
  <c r="DP697" i="8"/>
  <c r="DP698" i="8"/>
  <c r="DP699" i="8"/>
  <c r="DP700" i="8"/>
  <c r="DP701" i="8"/>
  <c r="DP702" i="8"/>
  <c r="DP703" i="8"/>
  <c r="DP704" i="8"/>
  <c r="DP705" i="8"/>
  <c r="F229" i="14"/>
  <c r="F199" i="14"/>
  <c r="F181" i="14"/>
  <c r="F167" i="14"/>
  <c r="F165" i="14"/>
  <c r="P226" i="8"/>
  <c r="P225" i="8"/>
  <c r="P224" i="8"/>
  <c r="P223" i="8"/>
  <c r="P222" i="8"/>
  <c r="P221" i="8"/>
  <c r="P220" i="8"/>
  <c r="P219" i="8"/>
  <c r="P218" i="8"/>
  <c r="P217" i="8"/>
  <c r="P216" i="8"/>
  <c r="P215" i="8"/>
  <c r="P214" i="8"/>
  <c r="P213" i="8"/>
  <c r="P212" i="8"/>
  <c r="P211" i="8"/>
  <c r="P210" i="8"/>
  <c r="P209" i="8"/>
  <c r="P208" i="8"/>
  <c r="P207" i="8"/>
  <c r="P206" i="8"/>
  <c r="P205" i="8"/>
  <c r="P204" i="8"/>
  <c r="P203" i="8"/>
  <c r="P202" i="8"/>
  <c r="P201" i="8"/>
  <c r="P200" i="8"/>
  <c r="P199" i="8"/>
  <c r="P198" i="8"/>
  <c r="P197" i="8"/>
  <c r="P196" i="8"/>
  <c r="P195" i="8"/>
  <c r="P194" i="8"/>
  <c r="P193" i="8"/>
  <c r="P192" i="8"/>
  <c r="P191" i="8"/>
  <c r="P190" i="8"/>
  <c r="P189" i="8"/>
  <c r="P188" i="8"/>
  <c r="P187" i="8"/>
  <c r="P186" i="8"/>
  <c r="P185" i="8"/>
  <c r="P184" i="8"/>
  <c r="P183" i="8"/>
  <c r="P182" i="8"/>
  <c r="P181" i="8"/>
  <c r="P180" i="8"/>
  <c r="P179" i="8"/>
  <c r="P178" i="8"/>
  <c r="P177" i="8"/>
  <c r="P176" i="8"/>
  <c r="P175" i="8"/>
  <c r="P174" i="8"/>
  <c r="P173" i="8"/>
  <c r="P172" i="8"/>
  <c r="P171" i="8"/>
  <c r="P170" i="8"/>
  <c r="P169" i="8"/>
  <c r="P168" i="8"/>
  <c r="P167" i="8"/>
  <c r="P166" i="8"/>
  <c r="P165" i="8"/>
  <c r="P164" i="8"/>
  <c r="P163" i="8"/>
  <c r="P162" i="8"/>
  <c r="P161" i="8"/>
  <c r="P160" i="8"/>
  <c r="P159" i="8"/>
  <c r="P158" i="8"/>
  <c r="P157" i="8"/>
  <c r="P156" i="8"/>
  <c r="P155" i="8"/>
  <c r="P154" i="8"/>
  <c r="P153" i="8"/>
  <c r="P152" i="8"/>
  <c r="P151" i="8"/>
  <c r="P150" i="8"/>
  <c r="P149" i="8"/>
  <c r="P148" i="8"/>
  <c r="P147" i="8"/>
  <c r="P146" i="8"/>
  <c r="P145" i="8"/>
  <c r="P144" i="8"/>
  <c r="P143" i="8"/>
  <c r="P142" i="8"/>
  <c r="P141" i="8"/>
  <c r="P140" i="8"/>
  <c r="P139" i="8"/>
  <c r="P138" i="8"/>
  <c r="P137" i="8"/>
  <c r="P136" i="8"/>
  <c r="P135" i="8"/>
  <c r="P134" i="8"/>
  <c r="P133" i="8"/>
  <c r="P132" i="8"/>
  <c r="P131" i="8"/>
  <c r="P130" i="8"/>
  <c r="P129" i="8"/>
  <c r="P128" i="8"/>
  <c r="P127" i="8"/>
  <c r="P126" i="8"/>
  <c r="P125" i="8"/>
  <c r="P124" i="8"/>
  <c r="P123" i="8"/>
  <c r="P122" i="8"/>
  <c r="P121" i="8"/>
  <c r="P120" i="8"/>
  <c r="P119" i="8"/>
  <c r="P118" i="8"/>
  <c r="P117" i="8"/>
  <c r="P116" i="8"/>
  <c r="P115" i="8"/>
  <c r="P114" i="8"/>
  <c r="P113" i="8"/>
  <c r="P112" i="8"/>
  <c r="P111" i="8"/>
  <c r="P110" i="8"/>
  <c r="P109" i="8"/>
  <c r="P108" i="8"/>
  <c r="P107" i="8"/>
  <c r="P106" i="8"/>
  <c r="P105" i="8"/>
  <c r="P104" i="8"/>
  <c r="P103" i="8"/>
  <c r="P102" i="8"/>
  <c r="P101" i="8"/>
  <c r="P100" i="8"/>
  <c r="P99" i="8"/>
  <c r="P98" i="8"/>
  <c r="P97" i="8"/>
  <c r="P96" i="8"/>
  <c r="P95" i="8"/>
  <c r="P94" i="8"/>
  <c r="P93" i="8"/>
  <c r="P92" i="8"/>
  <c r="P91" i="8"/>
  <c r="P90" i="8"/>
  <c r="P89" i="8"/>
  <c r="P88" i="8"/>
  <c r="P87" i="8"/>
  <c r="P86" i="8"/>
  <c r="P85" i="8"/>
  <c r="P84" i="8"/>
  <c r="P83" i="8"/>
  <c r="P82" i="8"/>
  <c r="P81" i="8"/>
  <c r="P80" i="8"/>
  <c r="P79" i="8"/>
  <c r="P78" i="8"/>
  <c r="P77" i="8"/>
  <c r="P76" i="8"/>
  <c r="P75" i="8"/>
  <c r="P74" i="8"/>
  <c r="P73" i="8"/>
  <c r="P72" i="8"/>
  <c r="P71" i="8"/>
  <c r="P70" i="8"/>
  <c r="P69" i="8"/>
  <c r="P68" i="8"/>
  <c r="P67" i="8"/>
  <c r="P66" i="8"/>
  <c r="P65" i="8"/>
  <c r="P64" i="8"/>
  <c r="P63" i="8"/>
  <c r="P62" i="8"/>
  <c r="P61" i="8"/>
  <c r="P60" i="8"/>
  <c r="P59" i="8"/>
  <c r="P58" i="8"/>
  <c r="P57" i="8"/>
  <c r="P56" i="8"/>
  <c r="P55" i="8"/>
  <c r="P54" i="8"/>
  <c r="P53" i="8"/>
  <c r="P52" i="8"/>
  <c r="P51" i="8"/>
  <c r="P50" i="8"/>
  <c r="P49" i="8"/>
  <c r="P48" i="8"/>
  <c r="P47" i="8"/>
  <c r="P46" i="8"/>
  <c r="P45" i="8"/>
  <c r="P44" i="8"/>
  <c r="P43" i="8"/>
  <c r="P42" i="8"/>
  <c r="P41" i="8"/>
  <c r="P40" i="8"/>
  <c r="P39" i="8"/>
  <c r="P38" i="8"/>
  <c r="P37" i="8"/>
  <c r="P36" i="8"/>
  <c r="P35" i="8"/>
  <c r="P34" i="8"/>
  <c r="P33" i="8"/>
  <c r="P32" i="8"/>
  <c r="P31" i="8"/>
  <c r="P30" i="8"/>
  <c r="P29" i="8"/>
  <c r="P28" i="8"/>
  <c r="P27" i="8"/>
  <c r="P26" i="8"/>
  <c r="P25" i="8"/>
  <c r="P24" i="8"/>
  <c r="P23" i="8"/>
  <c r="P22" i="8"/>
  <c r="P21" i="8"/>
  <c r="P20" i="8"/>
  <c r="P19" i="8"/>
  <c r="P18" i="8"/>
  <c r="P17" i="8"/>
  <c r="P16" i="8"/>
  <c r="P15" i="8"/>
  <c r="P14" i="8"/>
  <c r="P13" i="8"/>
  <c r="P12" i="8"/>
  <c r="P11" i="8"/>
  <c r="P10" i="8"/>
  <c r="P9" i="8"/>
  <c r="P8" i="8"/>
  <c r="P7" i="8"/>
  <c r="P6" i="8"/>
  <c r="P5" i="8"/>
  <c r="P4" i="8"/>
  <c r="P3" i="8"/>
  <c r="N29" i="8"/>
  <c r="N28" i="8"/>
  <c r="N27" i="8"/>
  <c r="N26" i="8"/>
  <c r="N25" i="8"/>
  <c r="N24" i="8"/>
  <c r="N23" i="8"/>
  <c r="N22" i="8"/>
  <c r="N21" i="8"/>
  <c r="N20" i="8"/>
  <c r="N19" i="8"/>
  <c r="N18" i="8"/>
  <c r="N17" i="8"/>
  <c r="N16" i="8"/>
  <c r="N15" i="8"/>
  <c r="N14" i="8"/>
  <c r="N13" i="8"/>
  <c r="N12" i="8"/>
  <c r="N11" i="8"/>
  <c r="N10" i="8"/>
  <c r="N9" i="8"/>
  <c r="N8" i="8"/>
  <c r="N7" i="8"/>
  <c r="N6" i="8"/>
  <c r="N5" i="8"/>
  <c r="N4" i="8"/>
  <c r="M27" i="8"/>
  <c r="M26" i="8"/>
  <c r="M25" i="8"/>
  <c r="M24" i="8"/>
  <c r="M23" i="8"/>
  <c r="M22" i="8"/>
  <c r="M21" i="8"/>
  <c r="M20" i="8"/>
  <c r="M19" i="8"/>
  <c r="M18" i="8"/>
  <c r="M17" i="8"/>
  <c r="M16" i="8"/>
  <c r="M15" i="8"/>
  <c r="M14" i="8"/>
  <c r="M13" i="8"/>
  <c r="M12" i="8"/>
  <c r="M11" i="8"/>
  <c r="M10" i="8"/>
  <c r="M9" i="8"/>
  <c r="M8" i="8"/>
  <c r="M7" i="8"/>
  <c r="M6" i="8"/>
  <c r="M5" i="8"/>
  <c r="M4" i="8"/>
  <c r="Z121" i="8"/>
  <c r="Y121" i="8"/>
  <c r="W121" i="8"/>
  <c r="Z120" i="8"/>
  <c r="Y120" i="8"/>
  <c r="W120" i="8"/>
  <c r="Z119" i="8"/>
  <c r="Y119" i="8"/>
  <c r="W119" i="8"/>
  <c r="Z118" i="8"/>
  <c r="Y118" i="8"/>
  <c r="W118" i="8"/>
  <c r="Z117" i="8"/>
  <c r="Y117" i="8"/>
  <c r="W117" i="8"/>
  <c r="Z116" i="8"/>
  <c r="Y116" i="8"/>
  <c r="W116" i="8"/>
  <c r="Z115" i="8"/>
  <c r="Y115" i="8"/>
  <c r="W115" i="8"/>
  <c r="Z114" i="8"/>
  <c r="Y114" i="8"/>
  <c r="W114" i="8"/>
  <c r="Z113" i="8"/>
  <c r="Y113" i="8"/>
  <c r="W113" i="8"/>
  <c r="Z112" i="8"/>
  <c r="Y112" i="8"/>
  <c r="W112" i="8"/>
  <c r="Z111" i="8"/>
  <c r="Y111" i="8"/>
  <c r="W111" i="8"/>
  <c r="Z110" i="8"/>
  <c r="Y110" i="8"/>
  <c r="W110" i="8"/>
  <c r="Z109" i="8"/>
  <c r="Y109" i="8"/>
  <c r="W109" i="8"/>
  <c r="Z108" i="8"/>
  <c r="Y108" i="8"/>
  <c r="W108" i="8"/>
  <c r="Z107" i="8"/>
  <c r="Y107" i="8"/>
  <c r="W107" i="8"/>
  <c r="Z106" i="8"/>
  <c r="Y106" i="8"/>
  <c r="W106" i="8"/>
  <c r="Z105" i="8"/>
  <c r="Y105" i="8"/>
  <c r="W105" i="8"/>
  <c r="Z104" i="8"/>
  <c r="Y104" i="8"/>
  <c r="W104" i="8"/>
  <c r="Z103" i="8"/>
  <c r="Y103" i="8"/>
  <c r="W103" i="8"/>
  <c r="Z102" i="8"/>
  <c r="Y102" i="8"/>
  <c r="W102" i="8"/>
  <c r="Z101" i="8"/>
  <c r="Y101" i="8"/>
  <c r="W101" i="8"/>
  <c r="Z100" i="8"/>
  <c r="Y100" i="8"/>
  <c r="W100" i="8"/>
  <c r="Z99" i="8"/>
  <c r="Y99" i="8"/>
  <c r="W99" i="8"/>
  <c r="Z98" i="8"/>
  <c r="Y98" i="8"/>
  <c r="W98" i="8"/>
  <c r="Z97" i="8"/>
  <c r="Y97" i="8"/>
  <c r="W97" i="8"/>
  <c r="Z96" i="8"/>
  <c r="Y96" i="8"/>
  <c r="W96" i="8"/>
  <c r="Z95" i="8"/>
  <c r="Y95" i="8"/>
  <c r="W95" i="8"/>
  <c r="Z94" i="8"/>
  <c r="Y94" i="8"/>
  <c r="W94" i="8"/>
  <c r="Z93" i="8"/>
  <c r="Y93" i="8"/>
  <c r="W93" i="8"/>
  <c r="Z92" i="8"/>
  <c r="Y92" i="8"/>
  <c r="W92" i="8"/>
  <c r="Z91" i="8"/>
  <c r="Y91" i="8"/>
  <c r="W91" i="8"/>
  <c r="Z90" i="8"/>
  <c r="Y90" i="8"/>
  <c r="W90" i="8"/>
  <c r="Z89" i="8"/>
  <c r="Y89" i="8"/>
  <c r="W89" i="8"/>
  <c r="Z88" i="8"/>
  <c r="Y88" i="8"/>
  <c r="W88" i="8"/>
  <c r="Z87" i="8"/>
  <c r="Y87" i="8"/>
  <c r="W87" i="8"/>
  <c r="Z86" i="8"/>
  <c r="Y86" i="8"/>
  <c r="W86" i="8"/>
  <c r="Z85" i="8"/>
  <c r="Y85" i="8"/>
  <c r="W85" i="8"/>
  <c r="Z84" i="8"/>
  <c r="Y84" i="8"/>
  <c r="W84" i="8"/>
  <c r="Z83" i="8"/>
  <c r="Y83" i="8"/>
  <c r="W83" i="8"/>
  <c r="Z82" i="8"/>
  <c r="Y82" i="8"/>
  <c r="W82" i="8"/>
  <c r="Z81" i="8"/>
  <c r="Y81" i="8"/>
  <c r="W81" i="8"/>
  <c r="Z80" i="8"/>
  <c r="Y80" i="8"/>
  <c r="W80" i="8"/>
  <c r="Z79" i="8"/>
  <c r="Y79" i="8"/>
  <c r="W79" i="8"/>
  <c r="Z78" i="8"/>
  <c r="Y78" i="8"/>
  <c r="W78" i="8"/>
  <c r="Z77" i="8"/>
  <c r="Y77" i="8"/>
  <c r="W77" i="8"/>
  <c r="Z76" i="8"/>
  <c r="Y76" i="8"/>
  <c r="W76" i="8"/>
  <c r="Z75" i="8"/>
  <c r="Y75" i="8"/>
  <c r="W75" i="8"/>
  <c r="Z74" i="8"/>
  <c r="Y74" i="8"/>
  <c r="W74" i="8"/>
  <c r="Z73" i="8"/>
  <c r="Y73" i="8"/>
  <c r="W73" i="8"/>
  <c r="Z72" i="8"/>
  <c r="Y72" i="8"/>
  <c r="W72" i="8"/>
  <c r="Z71" i="8"/>
  <c r="Y71" i="8"/>
  <c r="W71" i="8"/>
  <c r="Z70" i="8"/>
  <c r="Y70" i="8"/>
  <c r="W70" i="8"/>
  <c r="Z69" i="8"/>
  <c r="Y69" i="8"/>
  <c r="W69" i="8"/>
  <c r="Z68" i="8"/>
  <c r="Y68" i="8"/>
  <c r="W68" i="8"/>
  <c r="Z67" i="8"/>
  <c r="Y67" i="8"/>
  <c r="W67" i="8"/>
  <c r="Z66" i="8"/>
  <c r="Y66" i="8"/>
  <c r="W66" i="8"/>
  <c r="Z65" i="8"/>
  <c r="Y65" i="8"/>
  <c r="W65" i="8"/>
  <c r="Z64" i="8"/>
  <c r="Y64" i="8"/>
  <c r="W64" i="8"/>
  <c r="Z63" i="8"/>
  <c r="Y63" i="8"/>
  <c r="W63" i="8"/>
  <c r="Z62" i="8"/>
  <c r="Y62" i="8"/>
  <c r="W62" i="8"/>
  <c r="Z61" i="8"/>
  <c r="Y61" i="8"/>
  <c r="W61" i="8"/>
  <c r="Z60" i="8"/>
  <c r="Y60" i="8"/>
  <c r="W60" i="8"/>
  <c r="Z59" i="8"/>
  <c r="Y59" i="8"/>
  <c r="W59" i="8"/>
  <c r="Z58" i="8"/>
  <c r="Y58" i="8"/>
  <c r="W58" i="8"/>
  <c r="Z57" i="8"/>
  <c r="Y57" i="8"/>
  <c r="W57" i="8"/>
  <c r="Z56" i="8"/>
  <c r="Y56" i="8"/>
  <c r="W56" i="8"/>
  <c r="Z55" i="8"/>
  <c r="Y55" i="8"/>
  <c r="W55" i="8"/>
  <c r="Z54" i="8"/>
  <c r="Y54" i="8"/>
  <c r="W54" i="8"/>
  <c r="Z53" i="8"/>
  <c r="Y53" i="8"/>
  <c r="W53" i="8"/>
  <c r="Z52" i="8"/>
  <c r="Y52" i="8"/>
  <c r="W52" i="8"/>
  <c r="Z51" i="8"/>
  <c r="Y51" i="8"/>
  <c r="W51" i="8"/>
  <c r="Z50" i="8"/>
  <c r="Y50" i="8"/>
  <c r="W50" i="8"/>
  <c r="Z49" i="8"/>
  <c r="Y49" i="8"/>
  <c r="W49" i="8"/>
  <c r="Z48" i="8"/>
  <c r="Y48" i="8"/>
  <c r="W48" i="8"/>
  <c r="Z47" i="8"/>
  <c r="Y47" i="8"/>
  <c r="W47" i="8"/>
  <c r="Z46" i="8"/>
  <c r="Y46" i="8"/>
  <c r="W46" i="8"/>
  <c r="Z45" i="8"/>
  <c r="Y45" i="8"/>
  <c r="W45" i="8"/>
  <c r="Z44" i="8"/>
  <c r="Y44" i="8"/>
  <c r="W44" i="8"/>
  <c r="Z43" i="8"/>
  <c r="Y43" i="8"/>
  <c r="W43" i="8"/>
  <c r="Z42" i="8"/>
  <c r="Y42" i="8"/>
  <c r="W42" i="8"/>
  <c r="Z41" i="8"/>
  <c r="Y41" i="8"/>
  <c r="W41" i="8"/>
  <c r="Z40" i="8"/>
  <c r="Y40" i="8"/>
  <c r="W40" i="8"/>
  <c r="Z39" i="8"/>
  <c r="Y39" i="8"/>
  <c r="W39" i="8"/>
  <c r="Z38" i="8"/>
  <c r="Y38" i="8"/>
  <c r="W38" i="8"/>
  <c r="Z37" i="8"/>
  <c r="Y37" i="8"/>
  <c r="W37" i="8"/>
  <c r="Z36" i="8"/>
  <c r="Y36" i="8"/>
  <c r="W36" i="8"/>
  <c r="Z35" i="8"/>
  <c r="Y35" i="8"/>
  <c r="W35" i="8"/>
  <c r="Z34" i="8"/>
  <c r="Y34" i="8"/>
  <c r="W34" i="8"/>
  <c r="Z33" i="8"/>
  <c r="Y33" i="8"/>
  <c r="W33" i="8"/>
  <c r="Z32" i="8"/>
  <c r="Y32" i="8"/>
  <c r="W32" i="8"/>
  <c r="Z31" i="8"/>
  <c r="Y31" i="8"/>
  <c r="W31" i="8"/>
  <c r="Z30" i="8"/>
  <c r="Y30" i="8"/>
  <c r="W30" i="8"/>
  <c r="Z29" i="8"/>
  <c r="Y29" i="8"/>
  <c r="W29" i="8"/>
  <c r="Z28" i="8"/>
  <c r="Y28" i="8"/>
  <c r="W28" i="8"/>
  <c r="Z27" i="8"/>
  <c r="Y27" i="8"/>
  <c r="W27" i="8"/>
  <c r="Z26" i="8"/>
  <c r="Y26" i="8"/>
  <c r="W26" i="8"/>
  <c r="Z25" i="8"/>
  <c r="Y25" i="8"/>
  <c r="W25" i="8"/>
  <c r="Z24" i="8"/>
  <c r="Y24" i="8"/>
  <c r="W24" i="8"/>
  <c r="Z23" i="8"/>
  <c r="Y23" i="8"/>
  <c r="W23" i="8"/>
  <c r="Z22" i="8"/>
  <c r="Y22" i="8"/>
  <c r="W22" i="8"/>
  <c r="Z21" i="8"/>
  <c r="Y21" i="8"/>
  <c r="W21" i="8"/>
  <c r="Z20" i="8"/>
  <c r="Y20" i="8"/>
  <c r="W20" i="8"/>
  <c r="Z19" i="8"/>
  <c r="Y19" i="8"/>
  <c r="W19" i="8"/>
  <c r="Z18" i="8"/>
  <c r="Y18" i="8"/>
  <c r="W18" i="8"/>
  <c r="Z17" i="8"/>
  <c r="Y17" i="8"/>
  <c r="W17" i="8"/>
  <c r="Z16" i="8"/>
  <c r="Y16" i="8"/>
  <c r="W16" i="8"/>
  <c r="Z15" i="8"/>
  <c r="Y15" i="8"/>
  <c r="W15" i="8"/>
  <c r="Z14" i="8"/>
  <c r="Y14" i="8"/>
  <c r="W14" i="8"/>
  <c r="Z13" i="8"/>
  <c r="Y13" i="8"/>
  <c r="W13" i="8"/>
  <c r="Z12" i="8"/>
  <c r="Y12" i="8"/>
  <c r="W12" i="8"/>
  <c r="Z11" i="8"/>
  <c r="Y11" i="8"/>
  <c r="W11" i="8"/>
  <c r="Z10" i="8"/>
  <c r="Y10" i="8"/>
  <c r="W10" i="8"/>
  <c r="Z9" i="8"/>
  <c r="Y9" i="8"/>
  <c r="W9" i="8"/>
  <c r="Z8" i="8"/>
  <c r="Y8" i="8"/>
  <c r="W8" i="8"/>
  <c r="Z7" i="8"/>
  <c r="Y7" i="8"/>
  <c r="W7" i="8"/>
  <c r="Z6" i="8"/>
  <c r="Y6" i="8"/>
  <c r="W6" i="8"/>
  <c r="W5" i="8"/>
  <c r="W4" i="8"/>
  <c r="W3" i="8"/>
  <c r="W2" i="8"/>
  <c r="Z5" i="8"/>
  <c r="Y5" i="8"/>
  <c r="Z4" i="8"/>
  <c r="Y4" i="8"/>
  <c r="Z3" i="8"/>
  <c r="Y3" i="8"/>
  <c r="Z2" i="8"/>
  <c r="Y2" i="8"/>
  <c r="L231" i="8"/>
  <c r="L230" i="8"/>
  <c r="L229" i="8"/>
  <c r="L228" i="8"/>
  <c r="L227" i="8"/>
  <c r="L226" i="8"/>
  <c r="L225" i="8"/>
  <c r="L224" i="8"/>
  <c r="L223" i="8"/>
  <c r="L222" i="8"/>
  <c r="L221" i="8"/>
  <c r="L220" i="8"/>
  <c r="L219" i="8"/>
  <c r="L218" i="8"/>
  <c r="L217" i="8"/>
  <c r="L216" i="8"/>
  <c r="L215" i="8"/>
  <c r="L214" i="8"/>
  <c r="L213" i="8"/>
  <c r="L212" i="8"/>
  <c r="L211" i="8"/>
  <c r="L210" i="8"/>
  <c r="L209" i="8"/>
  <c r="L208" i="8"/>
  <c r="L207" i="8"/>
  <c r="L206" i="8"/>
  <c r="L205" i="8"/>
  <c r="L204" i="8"/>
  <c r="L203" i="8"/>
  <c r="L202" i="8"/>
  <c r="L201" i="8"/>
  <c r="L200" i="8"/>
  <c r="L199" i="8"/>
  <c r="L198" i="8"/>
  <c r="L197" i="8"/>
  <c r="L196" i="8"/>
  <c r="L195" i="8"/>
  <c r="L194" i="8"/>
  <c r="L193" i="8"/>
  <c r="L192" i="8"/>
  <c r="L191" i="8"/>
  <c r="L190" i="8"/>
  <c r="L189" i="8"/>
  <c r="L188" i="8"/>
  <c r="L187" i="8"/>
  <c r="L186" i="8"/>
  <c r="L185" i="8"/>
  <c r="L184" i="8"/>
  <c r="L183" i="8"/>
  <c r="L182" i="8"/>
  <c r="L181" i="8"/>
  <c r="L180" i="8"/>
  <c r="L179" i="8"/>
  <c r="L178" i="8"/>
  <c r="L177" i="8"/>
  <c r="L176" i="8"/>
  <c r="L175" i="8"/>
  <c r="L174" i="8"/>
  <c r="L173" i="8"/>
  <c r="L172" i="8"/>
  <c r="L171" i="8"/>
  <c r="L170" i="8"/>
  <c r="L169" i="8"/>
  <c r="L168" i="8"/>
  <c r="L167" i="8"/>
  <c r="L166" i="8"/>
  <c r="L165" i="8"/>
  <c r="L164" i="8"/>
  <c r="L163" i="8"/>
  <c r="L162" i="8"/>
  <c r="L161" i="8"/>
  <c r="L160" i="8"/>
  <c r="L159" i="8"/>
  <c r="L158" i="8"/>
  <c r="L157" i="8"/>
  <c r="L156" i="8"/>
  <c r="L155" i="8"/>
  <c r="L154" i="8"/>
  <c r="L153" i="8"/>
  <c r="L152" i="8"/>
  <c r="L151" i="8"/>
  <c r="L150" i="8"/>
  <c r="L149" i="8"/>
  <c r="L148" i="8"/>
  <c r="L147" i="8"/>
  <c r="L146" i="8"/>
  <c r="L145" i="8"/>
  <c r="L144" i="8"/>
  <c r="L143" i="8"/>
  <c r="L142" i="8"/>
  <c r="L141" i="8"/>
  <c r="L140" i="8"/>
  <c r="L139" i="8"/>
  <c r="L138" i="8"/>
  <c r="L137" i="8"/>
  <c r="L136" i="8"/>
  <c r="L135" i="8"/>
  <c r="L134" i="8"/>
  <c r="L133" i="8"/>
  <c r="L132" i="8"/>
  <c r="L131" i="8"/>
  <c r="L130" i="8"/>
  <c r="L129" i="8"/>
  <c r="L128" i="8"/>
  <c r="P227" i="8"/>
  <c r="O227" i="8"/>
  <c r="N227" i="8"/>
  <c r="O224" i="8"/>
  <c r="N224" i="8"/>
  <c r="O223" i="8"/>
  <c r="N223" i="8"/>
  <c r="O222" i="8"/>
  <c r="N222" i="8"/>
  <c r="O221" i="8"/>
  <c r="N221" i="8"/>
  <c r="O220" i="8"/>
  <c r="N220" i="8"/>
  <c r="O219" i="8"/>
  <c r="N219" i="8"/>
  <c r="O218" i="8"/>
  <c r="N218" i="8"/>
  <c r="O217" i="8"/>
  <c r="N217" i="8"/>
  <c r="O216" i="8"/>
  <c r="N216" i="8"/>
  <c r="O215" i="8"/>
  <c r="N215" i="8"/>
  <c r="O214" i="8"/>
  <c r="N214" i="8"/>
  <c r="O213" i="8"/>
  <c r="N213" i="8"/>
  <c r="O212" i="8"/>
  <c r="N212" i="8"/>
  <c r="O211" i="8"/>
  <c r="N211" i="8"/>
  <c r="O210" i="8"/>
  <c r="N210" i="8"/>
  <c r="O209" i="8"/>
  <c r="N209" i="8"/>
  <c r="O208" i="8"/>
  <c r="N208" i="8"/>
  <c r="O207" i="8"/>
  <c r="N207" i="8"/>
  <c r="O206" i="8"/>
  <c r="N206" i="8"/>
  <c r="O205" i="8"/>
  <c r="N205" i="8"/>
  <c r="O204" i="8"/>
  <c r="N204" i="8"/>
  <c r="O203" i="8"/>
  <c r="N203" i="8"/>
  <c r="O202" i="8"/>
  <c r="N202" i="8"/>
  <c r="O201" i="8"/>
  <c r="N201" i="8"/>
  <c r="O200" i="8"/>
  <c r="N200" i="8"/>
  <c r="O199" i="8"/>
  <c r="N199" i="8"/>
  <c r="O198" i="8"/>
  <c r="N198" i="8"/>
  <c r="O197" i="8"/>
  <c r="N197" i="8"/>
  <c r="O196" i="8"/>
  <c r="N196" i="8"/>
  <c r="O195" i="8"/>
  <c r="N195" i="8"/>
  <c r="O194" i="8"/>
  <c r="N194" i="8"/>
  <c r="O193" i="8"/>
  <c r="N193" i="8"/>
  <c r="O192" i="8"/>
  <c r="N192" i="8"/>
  <c r="O191" i="8"/>
  <c r="N191" i="8"/>
  <c r="O190" i="8"/>
  <c r="N190" i="8"/>
  <c r="O189" i="8"/>
  <c r="N189" i="8"/>
  <c r="O188" i="8"/>
  <c r="N188" i="8"/>
  <c r="O187" i="8"/>
  <c r="N187" i="8"/>
  <c r="O186" i="8"/>
  <c r="N186" i="8"/>
  <c r="O185" i="8"/>
  <c r="N185" i="8"/>
  <c r="O184" i="8"/>
  <c r="N184" i="8"/>
  <c r="O183" i="8"/>
  <c r="N183" i="8"/>
  <c r="O182" i="8"/>
  <c r="N182" i="8"/>
  <c r="O181" i="8"/>
  <c r="N181" i="8"/>
  <c r="O180" i="8"/>
  <c r="N180" i="8"/>
  <c r="O179" i="8"/>
  <c r="N179" i="8"/>
  <c r="O178" i="8"/>
  <c r="N178" i="8"/>
  <c r="O177" i="8"/>
  <c r="N177" i="8"/>
  <c r="O176" i="8"/>
  <c r="N176" i="8"/>
  <c r="O175" i="8"/>
  <c r="N175" i="8"/>
  <c r="O174" i="8"/>
  <c r="N174" i="8"/>
  <c r="O173" i="8"/>
  <c r="N173" i="8"/>
  <c r="O172" i="8"/>
  <c r="N172" i="8"/>
  <c r="O171" i="8"/>
  <c r="N171" i="8"/>
  <c r="O170" i="8"/>
  <c r="N170" i="8"/>
  <c r="O169" i="8"/>
  <c r="N169" i="8"/>
  <c r="O168" i="8"/>
  <c r="N168" i="8"/>
  <c r="O167" i="8"/>
  <c r="N167" i="8"/>
  <c r="O166" i="8"/>
  <c r="N166" i="8"/>
  <c r="O165" i="8"/>
  <c r="N165" i="8"/>
  <c r="O164" i="8"/>
  <c r="N164" i="8"/>
  <c r="O163" i="8"/>
  <c r="N163" i="8"/>
  <c r="O162" i="8"/>
  <c r="N162" i="8"/>
  <c r="O161" i="8"/>
  <c r="N161" i="8"/>
  <c r="O160" i="8"/>
  <c r="N160" i="8"/>
  <c r="O159" i="8"/>
  <c r="N159" i="8"/>
  <c r="O158" i="8"/>
  <c r="N158" i="8"/>
  <c r="O157" i="8"/>
  <c r="N157" i="8"/>
  <c r="O156" i="8"/>
  <c r="N156" i="8"/>
  <c r="O155" i="8"/>
  <c r="N155" i="8"/>
  <c r="O154" i="8"/>
  <c r="N154" i="8"/>
  <c r="O153" i="8"/>
  <c r="N153" i="8"/>
  <c r="O152" i="8"/>
  <c r="N152" i="8"/>
  <c r="O151" i="8"/>
  <c r="N151" i="8"/>
  <c r="O150" i="8"/>
  <c r="N150" i="8"/>
  <c r="O149" i="8"/>
  <c r="N149" i="8"/>
  <c r="O148" i="8"/>
  <c r="N148" i="8"/>
  <c r="O147" i="8"/>
  <c r="N147" i="8"/>
  <c r="O146" i="8"/>
  <c r="N146" i="8"/>
  <c r="O145" i="8"/>
  <c r="N145" i="8"/>
  <c r="O144" i="8"/>
  <c r="N144" i="8"/>
  <c r="O143" i="8"/>
  <c r="N143" i="8"/>
  <c r="O142" i="8"/>
  <c r="N142" i="8"/>
  <c r="O141" i="8"/>
  <c r="N141" i="8"/>
  <c r="O140" i="8"/>
  <c r="N140" i="8"/>
  <c r="O139" i="8"/>
  <c r="N139" i="8"/>
  <c r="O138" i="8"/>
  <c r="N138" i="8"/>
  <c r="O137" i="8"/>
  <c r="N137" i="8"/>
  <c r="O136" i="8"/>
  <c r="N136" i="8"/>
  <c r="O135" i="8"/>
  <c r="N135" i="8"/>
  <c r="O134" i="8"/>
  <c r="N134" i="8"/>
  <c r="O133" i="8"/>
  <c r="N133" i="8"/>
  <c r="O132" i="8"/>
  <c r="N132" i="8"/>
  <c r="O131" i="8"/>
  <c r="N131" i="8"/>
  <c r="O130" i="8"/>
  <c r="N130" i="8"/>
  <c r="O129" i="8"/>
  <c r="N129" i="8"/>
  <c r="O128" i="8"/>
  <c r="N128" i="8"/>
  <c r="J231" i="8"/>
  <c r="I231" i="8"/>
  <c r="J230" i="8"/>
  <c r="I230" i="8"/>
  <c r="J229" i="8"/>
  <c r="I229" i="8"/>
  <c r="J228" i="8"/>
  <c r="I228" i="8"/>
  <c r="J227" i="8"/>
  <c r="I227" i="8"/>
  <c r="J226" i="8"/>
  <c r="I226" i="8"/>
  <c r="J225" i="8"/>
  <c r="I225" i="8"/>
  <c r="J224" i="8"/>
  <c r="I224" i="8"/>
  <c r="J223" i="8"/>
  <c r="I223" i="8"/>
  <c r="J222" i="8"/>
  <c r="I222" i="8"/>
  <c r="J221" i="8"/>
  <c r="I221" i="8"/>
  <c r="J220" i="8"/>
  <c r="I220" i="8"/>
  <c r="J219" i="8"/>
  <c r="I219" i="8"/>
  <c r="J218" i="8"/>
  <c r="I218" i="8"/>
  <c r="J217" i="8"/>
  <c r="I217" i="8"/>
  <c r="J216" i="8"/>
  <c r="I216" i="8"/>
  <c r="J215" i="8"/>
  <c r="I215" i="8"/>
  <c r="J214" i="8"/>
  <c r="I214" i="8"/>
  <c r="J213" i="8"/>
  <c r="I213" i="8"/>
  <c r="J212" i="8"/>
  <c r="I212" i="8"/>
  <c r="J211" i="8"/>
  <c r="I211" i="8"/>
  <c r="J210" i="8"/>
  <c r="I210" i="8"/>
  <c r="J209" i="8"/>
  <c r="I209" i="8"/>
  <c r="J208" i="8"/>
  <c r="I208" i="8"/>
  <c r="J207" i="8"/>
  <c r="I207" i="8"/>
  <c r="J206" i="8"/>
  <c r="I206" i="8"/>
  <c r="J205" i="8"/>
  <c r="I205" i="8"/>
  <c r="J204" i="8"/>
  <c r="I204" i="8"/>
  <c r="J203" i="8"/>
  <c r="I203" i="8"/>
  <c r="J202" i="8"/>
  <c r="I202" i="8"/>
  <c r="J201" i="8"/>
  <c r="I201" i="8"/>
  <c r="J200" i="8"/>
  <c r="I200" i="8"/>
  <c r="J199" i="8"/>
  <c r="I199" i="8"/>
  <c r="J198" i="8"/>
  <c r="I198" i="8"/>
  <c r="J197" i="8"/>
  <c r="I197" i="8"/>
  <c r="J196" i="8"/>
  <c r="I196" i="8"/>
  <c r="J195" i="8"/>
  <c r="I195" i="8"/>
  <c r="J194" i="8"/>
  <c r="I194" i="8"/>
  <c r="J193" i="8"/>
  <c r="I193" i="8"/>
  <c r="J192" i="8"/>
  <c r="I192" i="8"/>
  <c r="J191" i="8"/>
  <c r="I191" i="8"/>
  <c r="J190" i="8"/>
  <c r="I190" i="8"/>
  <c r="J189" i="8"/>
  <c r="I189" i="8"/>
  <c r="J188" i="8"/>
  <c r="I188" i="8"/>
  <c r="J187" i="8"/>
  <c r="I187" i="8"/>
  <c r="J186" i="8"/>
  <c r="I186" i="8"/>
  <c r="J185" i="8"/>
  <c r="I185" i="8"/>
  <c r="J184" i="8"/>
  <c r="I184" i="8"/>
  <c r="J183" i="8"/>
  <c r="I183" i="8"/>
  <c r="J182" i="8"/>
  <c r="I182" i="8"/>
  <c r="J181" i="8"/>
  <c r="I181" i="8"/>
  <c r="J180" i="8"/>
  <c r="I180" i="8"/>
  <c r="J179" i="8"/>
  <c r="I179" i="8"/>
  <c r="J178" i="8"/>
  <c r="I178" i="8"/>
  <c r="J177" i="8"/>
  <c r="I177" i="8"/>
  <c r="J176" i="8"/>
  <c r="I176" i="8"/>
  <c r="J175" i="8"/>
  <c r="I175" i="8"/>
  <c r="J174" i="8"/>
  <c r="I174" i="8"/>
  <c r="J173" i="8"/>
  <c r="I173" i="8"/>
  <c r="J172" i="8"/>
  <c r="I172" i="8"/>
  <c r="J171" i="8"/>
  <c r="I171" i="8"/>
  <c r="J170" i="8"/>
  <c r="I170" i="8"/>
  <c r="J169" i="8"/>
  <c r="I169" i="8"/>
  <c r="J168" i="8"/>
  <c r="I168" i="8"/>
  <c r="J167" i="8"/>
  <c r="I167" i="8"/>
  <c r="J166" i="8"/>
  <c r="I166" i="8"/>
  <c r="J165" i="8"/>
  <c r="I165" i="8"/>
  <c r="J164" i="8"/>
  <c r="I164" i="8"/>
  <c r="J163" i="8"/>
  <c r="I163" i="8"/>
  <c r="J162" i="8"/>
  <c r="I162" i="8"/>
  <c r="J161" i="8"/>
  <c r="I161" i="8"/>
  <c r="J160" i="8"/>
  <c r="I160" i="8"/>
  <c r="J159" i="8"/>
  <c r="I159" i="8"/>
  <c r="J158" i="8"/>
  <c r="I158" i="8"/>
  <c r="J157" i="8"/>
  <c r="I157" i="8"/>
  <c r="J156" i="8"/>
  <c r="I156" i="8"/>
  <c r="J155" i="8"/>
  <c r="I155" i="8"/>
  <c r="J154" i="8"/>
  <c r="I154" i="8"/>
  <c r="J153" i="8"/>
  <c r="I153" i="8"/>
  <c r="J152" i="8"/>
  <c r="I152" i="8"/>
  <c r="J151" i="8"/>
  <c r="I151" i="8"/>
  <c r="J150" i="8"/>
  <c r="I150" i="8"/>
  <c r="J149" i="8"/>
  <c r="I149" i="8"/>
  <c r="J148" i="8"/>
  <c r="I148" i="8"/>
  <c r="J147" i="8"/>
  <c r="I147" i="8"/>
  <c r="J146" i="8"/>
  <c r="I146" i="8"/>
  <c r="J145" i="8"/>
  <c r="I145" i="8"/>
  <c r="J144" i="8"/>
  <c r="I144" i="8"/>
  <c r="J143" i="8"/>
  <c r="I143" i="8"/>
  <c r="J142" i="8"/>
  <c r="I142" i="8"/>
  <c r="J141" i="8"/>
  <c r="I141" i="8"/>
  <c r="J140" i="8"/>
  <c r="I140" i="8"/>
  <c r="J139" i="8"/>
  <c r="I139" i="8"/>
  <c r="J138" i="8"/>
  <c r="I138" i="8"/>
  <c r="J137" i="8"/>
  <c r="I137" i="8"/>
  <c r="J136" i="8"/>
  <c r="I136" i="8"/>
  <c r="J135" i="8"/>
  <c r="I135" i="8"/>
  <c r="J134" i="8"/>
  <c r="I134" i="8"/>
  <c r="J133" i="8"/>
  <c r="I133" i="8"/>
  <c r="J132" i="8"/>
  <c r="I132" i="8"/>
  <c r="J131" i="8"/>
  <c r="I131" i="8"/>
  <c r="J130" i="8"/>
  <c r="I130" i="8"/>
  <c r="J129" i="8"/>
  <c r="I129" i="8"/>
  <c r="J128" i="8"/>
  <c r="I128" i="8"/>
  <c r="N50" i="8"/>
  <c r="M50" i="8"/>
  <c r="L50" i="8"/>
  <c r="L49" i="8"/>
  <c r="L48" i="8"/>
  <c r="L47" i="8"/>
  <c r="L46" i="8"/>
  <c r="L45" i="8"/>
  <c r="L44" i="8"/>
  <c r="L43" i="8"/>
  <c r="L42" i="8"/>
  <c r="L41" i="8"/>
  <c r="L40" i="8"/>
  <c r="L39" i="8"/>
  <c r="L38" i="8"/>
  <c r="L37" i="8"/>
  <c r="L36" i="8"/>
  <c r="L35" i="8"/>
  <c r="L34" i="8"/>
  <c r="L33" i="8"/>
  <c r="L32" i="8"/>
  <c r="L31" i="8"/>
  <c r="L30" i="8"/>
  <c r="L29" i="8"/>
  <c r="L28" i="8"/>
  <c r="L27" i="8"/>
  <c r="L26" i="8"/>
  <c r="L25" i="8"/>
  <c r="L24" i="8"/>
  <c r="N48" i="8"/>
  <c r="M48" i="8"/>
  <c r="N47" i="8"/>
  <c r="M47" i="8"/>
  <c r="N46" i="8"/>
  <c r="M46" i="8"/>
  <c r="N45" i="8"/>
  <c r="M45" i="8"/>
  <c r="N44" i="8"/>
  <c r="M44" i="8"/>
  <c r="N43" i="8"/>
  <c r="M43" i="8"/>
  <c r="N42" i="8"/>
  <c r="M42" i="8"/>
  <c r="N41" i="8"/>
  <c r="M41" i="8"/>
  <c r="N40" i="8"/>
  <c r="M40" i="8"/>
  <c r="N39" i="8"/>
  <c r="M39" i="8"/>
  <c r="N38" i="8"/>
  <c r="M38" i="8"/>
  <c r="N37" i="8"/>
  <c r="M37" i="8"/>
  <c r="N36" i="8"/>
  <c r="M36" i="8"/>
  <c r="N35" i="8"/>
  <c r="M35" i="8"/>
  <c r="N34" i="8"/>
  <c r="M34" i="8"/>
  <c r="N33" i="8"/>
  <c r="M33" i="8"/>
  <c r="N32" i="8"/>
  <c r="M32" i="8"/>
  <c r="N31" i="8"/>
  <c r="M31" i="8"/>
  <c r="N30" i="8"/>
  <c r="M30" i="8"/>
  <c r="M29" i="8"/>
  <c r="M28" i="8"/>
  <c r="B126" i="14"/>
  <c r="C126" i="14"/>
  <c r="D126" i="14"/>
  <c r="F126" i="14"/>
  <c r="B127" i="14"/>
  <c r="C127" i="14"/>
  <c r="D127" i="14"/>
  <c r="B128" i="14"/>
  <c r="C128" i="14"/>
  <c r="D128" i="14"/>
  <c r="F128" i="14"/>
  <c r="G128" i="14"/>
  <c r="B129" i="14"/>
  <c r="C129" i="14"/>
  <c r="D129" i="14"/>
  <c r="B130" i="14"/>
  <c r="C130" i="14"/>
  <c r="D130" i="14"/>
  <c r="E130" i="14"/>
  <c r="B131" i="14"/>
  <c r="C131" i="14"/>
  <c r="D131" i="14"/>
  <c r="B132" i="14"/>
  <c r="C132" i="14"/>
  <c r="D132" i="14"/>
  <c r="B133" i="14"/>
  <c r="C133" i="14"/>
  <c r="D133" i="14"/>
  <c r="E133" i="14"/>
  <c r="B134" i="14"/>
  <c r="C134" i="14"/>
  <c r="D134" i="14"/>
  <c r="E134" i="14"/>
  <c r="B135" i="14"/>
  <c r="C135" i="14"/>
  <c r="D135" i="14"/>
  <c r="E135" i="14"/>
  <c r="B136" i="14"/>
  <c r="C136" i="14"/>
  <c r="D136" i="14"/>
  <c r="E136" i="14"/>
  <c r="G136" i="14"/>
  <c r="B137" i="14"/>
  <c r="C137" i="14"/>
  <c r="D137" i="14"/>
  <c r="B138" i="14"/>
  <c r="C138" i="14"/>
  <c r="D138" i="14"/>
  <c r="B139" i="14"/>
  <c r="C139" i="14"/>
  <c r="D139" i="14"/>
  <c r="E139" i="14"/>
  <c r="B140" i="14"/>
  <c r="C140" i="14"/>
  <c r="D140" i="14"/>
  <c r="B141" i="14"/>
  <c r="C141" i="14"/>
  <c r="D141" i="14"/>
  <c r="E141" i="14"/>
  <c r="G141" i="14"/>
  <c r="B142" i="14"/>
  <c r="C142" i="14"/>
  <c r="D142" i="14"/>
  <c r="E142" i="14"/>
  <c r="B143" i="14"/>
  <c r="C143" i="14"/>
  <c r="D143" i="14"/>
  <c r="B144" i="14"/>
  <c r="C144" i="14"/>
  <c r="D144" i="14"/>
  <c r="E144" i="14"/>
  <c r="B145" i="14"/>
  <c r="C145" i="14"/>
  <c r="D145" i="14"/>
  <c r="E145" i="14"/>
  <c r="B146" i="14"/>
  <c r="C146" i="14"/>
  <c r="D146" i="14"/>
  <c r="E146" i="14"/>
  <c r="B147" i="14"/>
  <c r="C147" i="14"/>
  <c r="D147" i="14"/>
  <c r="G147" i="14"/>
  <c r="B148" i="14"/>
  <c r="C148" i="14"/>
  <c r="D148" i="14"/>
  <c r="B149" i="14"/>
  <c r="C149" i="14"/>
  <c r="D149" i="14"/>
  <c r="E149" i="14"/>
  <c r="B150" i="14"/>
  <c r="C150" i="14"/>
  <c r="D150" i="14"/>
  <c r="B151" i="14"/>
  <c r="C151" i="14"/>
  <c r="D151" i="14"/>
  <c r="E151" i="14"/>
  <c r="G151" i="14"/>
  <c r="B152" i="14"/>
  <c r="C152" i="14"/>
  <c r="D152" i="14"/>
  <c r="E152" i="14"/>
  <c r="G152" i="14"/>
  <c r="B153" i="14"/>
  <c r="C153" i="14"/>
  <c r="D153" i="14"/>
  <c r="E153" i="14"/>
  <c r="G153" i="14"/>
  <c r="B154" i="14"/>
  <c r="C154" i="14"/>
  <c r="D154" i="14"/>
  <c r="E154" i="14"/>
  <c r="B155" i="14"/>
  <c r="C155" i="14"/>
  <c r="D155" i="14"/>
  <c r="B156" i="14"/>
  <c r="C156" i="14"/>
  <c r="D156" i="14"/>
  <c r="E156" i="14"/>
  <c r="G156" i="14"/>
  <c r="B157" i="14"/>
  <c r="C157" i="14"/>
  <c r="D157" i="14"/>
  <c r="B158" i="14"/>
  <c r="C158" i="14"/>
  <c r="D158" i="14"/>
  <c r="B159" i="14"/>
  <c r="C159" i="14"/>
  <c r="D159" i="14"/>
  <c r="G159" i="14"/>
  <c r="B160" i="14"/>
  <c r="C160" i="14"/>
  <c r="D160" i="14"/>
  <c r="B161" i="14"/>
  <c r="C161" i="14"/>
  <c r="D161" i="14"/>
  <c r="B162" i="14"/>
  <c r="C162" i="14"/>
  <c r="D162" i="14"/>
  <c r="B163" i="14"/>
  <c r="C163" i="14"/>
  <c r="D163" i="14"/>
  <c r="E163" i="14"/>
  <c r="B164" i="14"/>
  <c r="C164" i="14"/>
  <c r="D164" i="14"/>
  <c r="F164" i="14"/>
  <c r="B165" i="14"/>
  <c r="C165" i="14"/>
  <c r="D165" i="14"/>
  <c r="B166" i="14"/>
  <c r="C166" i="14"/>
  <c r="D166" i="14"/>
  <c r="F166" i="14"/>
  <c r="B167" i="14"/>
  <c r="C167" i="14"/>
  <c r="D167" i="14"/>
  <c r="E167" i="14"/>
  <c r="G167" i="14"/>
  <c r="B168" i="14"/>
  <c r="C168" i="14"/>
  <c r="D168" i="14"/>
  <c r="G168" i="14"/>
  <c r="B169" i="14"/>
  <c r="C169" i="14"/>
  <c r="D169" i="14"/>
  <c r="G169" i="14"/>
  <c r="B170" i="14"/>
  <c r="C170" i="14"/>
  <c r="D170" i="14"/>
  <c r="F170" i="14"/>
  <c r="B171" i="14"/>
  <c r="C171" i="14"/>
  <c r="D171" i="14"/>
  <c r="E171" i="14"/>
  <c r="B172" i="14"/>
  <c r="C172" i="14"/>
  <c r="D172" i="14"/>
  <c r="G172" i="14"/>
  <c r="B173" i="14"/>
  <c r="C173" i="14"/>
  <c r="D173" i="14"/>
  <c r="B174" i="14"/>
  <c r="C174" i="14"/>
  <c r="D174" i="14"/>
  <c r="G174" i="14"/>
  <c r="B175" i="14"/>
  <c r="C175" i="14"/>
  <c r="D175" i="14"/>
  <c r="E175" i="14"/>
  <c r="G175" i="14"/>
  <c r="B176" i="14"/>
  <c r="C176" i="14"/>
  <c r="D176" i="14"/>
  <c r="B177" i="14"/>
  <c r="C177" i="14"/>
  <c r="D177" i="14"/>
  <c r="E177" i="14"/>
  <c r="G177" i="14"/>
  <c r="B178" i="14"/>
  <c r="C178" i="14"/>
  <c r="D178" i="14"/>
  <c r="B179" i="14"/>
  <c r="C179" i="14"/>
  <c r="D179" i="14"/>
  <c r="E179" i="14"/>
  <c r="G179" i="14"/>
  <c r="B180" i="14"/>
  <c r="C180" i="14"/>
  <c r="D180" i="14"/>
  <c r="E180" i="14"/>
  <c r="B181" i="14"/>
  <c r="C181" i="14"/>
  <c r="D181" i="14"/>
  <c r="E181" i="14"/>
  <c r="B182" i="14"/>
  <c r="C182" i="14"/>
  <c r="D182" i="14"/>
  <c r="E182" i="14"/>
  <c r="F182" i="14"/>
  <c r="B183" i="14"/>
  <c r="C183" i="14"/>
  <c r="D183" i="14"/>
  <c r="E183" i="14"/>
  <c r="B184" i="14"/>
  <c r="C184" i="14"/>
  <c r="D184" i="14"/>
  <c r="G184" i="14"/>
  <c r="B185" i="14"/>
  <c r="C185" i="14"/>
  <c r="D185" i="14"/>
  <c r="G185" i="14"/>
  <c r="B186" i="14"/>
  <c r="C186" i="14"/>
  <c r="D186" i="14"/>
  <c r="E186" i="14"/>
  <c r="F186" i="14"/>
  <c r="B187" i="14"/>
  <c r="C187" i="14"/>
  <c r="D187" i="14"/>
  <c r="B188" i="14"/>
  <c r="C188" i="14"/>
  <c r="D188" i="14"/>
  <c r="E188" i="14"/>
  <c r="G188" i="14"/>
  <c r="B189" i="14"/>
  <c r="C189" i="14"/>
  <c r="D189" i="14"/>
  <c r="B190" i="14"/>
  <c r="C190" i="14"/>
  <c r="D190" i="14"/>
  <c r="E190" i="14"/>
  <c r="G190" i="14"/>
  <c r="B191" i="14"/>
  <c r="C191" i="14"/>
  <c r="D191" i="14"/>
  <c r="E191" i="14"/>
  <c r="B192" i="14"/>
  <c r="C192" i="14"/>
  <c r="D192" i="14"/>
  <c r="B193" i="14"/>
  <c r="C193" i="14"/>
  <c r="D193" i="14"/>
  <c r="E193" i="14"/>
  <c r="B194" i="14"/>
  <c r="C194" i="14"/>
  <c r="D194" i="14"/>
  <c r="E194" i="14"/>
  <c r="B195" i="14"/>
  <c r="C195" i="14"/>
  <c r="D195" i="14"/>
  <c r="G195" i="14"/>
  <c r="B196" i="14"/>
  <c r="C196" i="14"/>
  <c r="D196" i="14"/>
  <c r="G196" i="14"/>
  <c r="B197" i="14"/>
  <c r="C197" i="14"/>
  <c r="D197" i="14"/>
  <c r="E197" i="14"/>
  <c r="B198" i="14"/>
  <c r="C198" i="14"/>
  <c r="D198" i="14"/>
  <c r="E198" i="14"/>
  <c r="B199" i="14"/>
  <c r="C199" i="14"/>
  <c r="D199" i="14"/>
  <c r="B200" i="14"/>
  <c r="C200" i="14"/>
  <c r="D200" i="14"/>
  <c r="E200" i="14"/>
  <c r="G200" i="14"/>
  <c r="B201" i="14"/>
  <c r="C201" i="14"/>
  <c r="D201" i="14"/>
  <c r="E201" i="14"/>
  <c r="B202" i="14"/>
  <c r="C202" i="14"/>
  <c r="D202" i="14"/>
  <c r="F202" i="14"/>
  <c r="B203" i="14"/>
  <c r="C203" i="14"/>
  <c r="D203" i="14"/>
  <c r="E203" i="14"/>
  <c r="B204" i="14"/>
  <c r="C204" i="14"/>
  <c r="D204" i="14"/>
  <c r="B205" i="14"/>
  <c r="C205" i="14"/>
  <c r="D205" i="14"/>
  <c r="E205" i="14"/>
  <c r="B206" i="14"/>
  <c r="C206" i="14"/>
  <c r="D206" i="14"/>
  <c r="G206" i="14"/>
  <c r="B207" i="14"/>
  <c r="C207" i="14"/>
  <c r="D207" i="14"/>
  <c r="E207" i="14"/>
  <c r="B208" i="14"/>
  <c r="C208" i="14"/>
  <c r="D208" i="14"/>
  <c r="E208" i="14"/>
  <c r="B209" i="14"/>
  <c r="C209" i="14"/>
  <c r="D209" i="14"/>
  <c r="E209" i="14"/>
  <c r="B210" i="14"/>
  <c r="C210" i="14"/>
  <c r="D210" i="14"/>
  <c r="B211" i="14"/>
  <c r="C211" i="14"/>
  <c r="D211" i="14"/>
  <c r="G211" i="14"/>
  <c r="B212" i="14"/>
  <c r="C212" i="14"/>
  <c r="D212" i="14"/>
  <c r="G212" i="14"/>
  <c r="B213" i="14"/>
  <c r="C213" i="14"/>
  <c r="D213" i="14"/>
  <c r="E213" i="14"/>
  <c r="B214" i="14"/>
  <c r="C214" i="14"/>
  <c r="D214" i="14"/>
  <c r="B215" i="14"/>
  <c r="C215" i="14"/>
  <c r="D215" i="14"/>
  <c r="G215" i="14"/>
  <c r="B216" i="14"/>
  <c r="C216" i="14"/>
  <c r="D216" i="14"/>
  <c r="E216" i="14"/>
  <c r="B217" i="14"/>
  <c r="C217" i="14"/>
  <c r="D217" i="14"/>
  <c r="E217" i="14"/>
  <c r="B218" i="14"/>
  <c r="C218" i="14"/>
  <c r="D218" i="14"/>
  <c r="E218" i="14"/>
  <c r="B219" i="14"/>
  <c r="C219" i="14"/>
  <c r="D219" i="14"/>
  <c r="E219" i="14"/>
  <c r="B220" i="14"/>
  <c r="C220" i="14"/>
  <c r="D220" i="14"/>
  <c r="E220" i="14"/>
  <c r="G220" i="14"/>
  <c r="B221" i="14"/>
  <c r="C221" i="14"/>
  <c r="D221" i="14"/>
  <c r="E221" i="14"/>
  <c r="B222" i="14"/>
  <c r="C222" i="14"/>
  <c r="D222" i="14"/>
  <c r="B223" i="14"/>
  <c r="C223" i="14"/>
  <c r="D223" i="14"/>
  <c r="E223" i="14"/>
  <c r="B224" i="14"/>
  <c r="C224" i="14"/>
  <c r="D224" i="14"/>
  <c r="E224" i="14"/>
  <c r="B225" i="14"/>
  <c r="C225" i="14"/>
  <c r="D225" i="14"/>
  <c r="E225" i="14"/>
  <c r="B226" i="14"/>
  <c r="C226" i="14"/>
  <c r="D226" i="14"/>
  <c r="F226" i="14"/>
  <c r="B227" i="14"/>
  <c r="C227" i="14"/>
  <c r="D227" i="14"/>
  <c r="E227" i="14"/>
  <c r="G227" i="14"/>
  <c r="B228" i="14"/>
  <c r="C228" i="14"/>
  <c r="D228" i="14"/>
  <c r="G228" i="14"/>
  <c r="B229" i="14"/>
  <c r="C229" i="14"/>
  <c r="D229" i="14"/>
  <c r="E229" i="14"/>
  <c r="B230" i="14"/>
  <c r="C230" i="14"/>
  <c r="D230" i="14"/>
  <c r="E230" i="14"/>
  <c r="F230" i="14"/>
  <c r="B231" i="14"/>
  <c r="C231" i="14"/>
  <c r="D231" i="14"/>
  <c r="G231" i="14"/>
  <c r="B232" i="14"/>
  <c r="C232" i="14"/>
  <c r="D232" i="14"/>
  <c r="E232" i="14"/>
  <c r="G232" i="14"/>
  <c r="B233" i="14"/>
  <c r="C233" i="14"/>
  <c r="D233" i="14"/>
  <c r="E233" i="14"/>
  <c r="B234" i="14"/>
  <c r="C234" i="14"/>
  <c r="D234" i="14"/>
  <c r="E234" i="14"/>
  <c r="B235" i="14"/>
  <c r="C235" i="14"/>
  <c r="D235" i="14"/>
  <c r="B236" i="14"/>
  <c r="C236" i="14"/>
  <c r="D236" i="14"/>
  <c r="E236" i="14"/>
  <c r="B237" i="14"/>
  <c r="C237" i="14"/>
  <c r="D237" i="14"/>
  <c r="E237" i="14"/>
  <c r="B238" i="14"/>
  <c r="C238" i="14"/>
  <c r="D238" i="14"/>
  <c r="G238" i="14"/>
  <c r="B239" i="14"/>
  <c r="C239" i="14"/>
  <c r="D239" i="14"/>
  <c r="E239" i="14"/>
  <c r="B240" i="14"/>
  <c r="C240" i="14"/>
  <c r="D240" i="14"/>
  <c r="E240" i="14"/>
  <c r="B241" i="14"/>
  <c r="C241" i="14"/>
  <c r="D241" i="14"/>
  <c r="E241" i="14"/>
  <c r="G241" i="14"/>
  <c r="B242" i="14"/>
  <c r="C242" i="14"/>
  <c r="D242" i="14"/>
  <c r="B243" i="14"/>
  <c r="C243" i="14"/>
  <c r="D243" i="14"/>
  <c r="E243" i="14"/>
  <c r="B244" i="14"/>
  <c r="C244" i="14"/>
  <c r="D244" i="14"/>
  <c r="E244" i="14"/>
  <c r="G244" i="14"/>
  <c r="B245" i="14"/>
  <c r="C245" i="14"/>
  <c r="D245" i="14"/>
  <c r="U202" i="9"/>
  <c r="U203" i="9"/>
  <c r="U204" i="9"/>
  <c r="U205" i="9"/>
  <c r="U206" i="9"/>
  <c r="U207" i="9"/>
  <c r="U208" i="9"/>
  <c r="U209" i="9"/>
  <c r="U210" i="9"/>
  <c r="U211" i="9"/>
  <c r="U212" i="9"/>
  <c r="U213" i="9"/>
  <c r="U214" i="9"/>
  <c r="U215" i="9"/>
  <c r="U216" i="9"/>
  <c r="U217" i="9"/>
  <c r="U218" i="9"/>
  <c r="U219" i="9"/>
  <c r="U220" i="9"/>
  <c r="U221" i="9"/>
  <c r="U222" i="9"/>
  <c r="U223" i="9"/>
  <c r="U224" i="9"/>
  <c r="I225" i="9"/>
  <c r="J225" i="9"/>
  <c r="U225" i="9"/>
  <c r="I226" i="9"/>
  <c r="J226" i="9"/>
  <c r="U226" i="9"/>
  <c r="I227" i="9"/>
  <c r="J227" i="9"/>
  <c r="U227" i="9"/>
  <c r="I228" i="9"/>
  <c r="J228" i="9"/>
  <c r="U228" i="9"/>
  <c r="I229" i="9"/>
  <c r="J229" i="9"/>
  <c r="U229" i="9"/>
  <c r="W229" i="9"/>
  <c r="U230" i="9"/>
  <c r="U231" i="9"/>
  <c r="U232" i="9"/>
  <c r="U233" i="9"/>
  <c r="U252" i="9"/>
  <c r="U253" i="9"/>
  <c r="U254" i="9"/>
  <c r="U255" i="9"/>
  <c r="U256" i="9"/>
  <c r="U257" i="9"/>
  <c r="B2" i="8"/>
  <c r="F2" i="8"/>
  <c r="G2" i="8"/>
  <c r="H2" i="8"/>
  <c r="I2" i="8"/>
  <c r="J2" i="8"/>
  <c r="K2" i="8"/>
  <c r="L2" i="8"/>
  <c r="M2" i="8"/>
  <c r="N2" i="8"/>
  <c r="O2" i="8"/>
  <c r="P2" i="8"/>
  <c r="U2" i="8"/>
  <c r="AA2" i="8"/>
  <c r="AE2" i="8"/>
  <c r="AK2" i="8"/>
  <c r="AS2" i="8"/>
  <c r="AT2" i="8"/>
  <c r="BH2" i="8"/>
  <c r="BI2" i="8"/>
  <c r="BJ2" i="8"/>
  <c r="BK2" i="8"/>
  <c r="BL2" i="8"/>
  <c r="CN2" i="8"/>
  <c r="CO2" i="8"/>
  <c r="CV2" i="8"/>
  <c r="B3" i="8"/>
  <c r="F3" i="8"/>
  <c r="G3" i="8"/>
  <c r="H3" i="8"/>
  <c r="I3" i="8"/>
  <c r="J3" i="8"/>
  <c r="K3" i="8"/>
  <c r="L3" i="8"/>
  <c r="M3" i="8"/>
  <c r="N3" i="8"/>
  <c r="O3" i="8"/>
  <c r="U3" i="8"/>
  <c r="AA3" i="8"/>
  <c r="AE3" i="8"/>
  <c r="AK3" i="8"/>
  <c r="AS3" i="8"/>
  <c r="AT3" i="8"/>
  <c r="BH3" i="8"/>
  <c r="BI3" i="8"/>
  <c r="BJ3" i="8"/>
  <c r="BK3" i="8"/>
  <c r="BL3" i="8"/>
  <c r="CN3" i="8"/>
  <c r="CO3" i="8"/>
  <c r="CV3" i="8"/>
  <c r="B4" i="8"/>
  <c r="F4" i="8"/>
  <c r="G4" i="8"/>
  <c r="H4" i="8"/>
  <c r="I4" i="8"/>
  <c r="J4" i="8"/>
  <c r="K4" i="8"/>
  <c r="L4" i="8"/>
  <c r="O4" i="8"/>
  <c r="U4" i="8"/>
  <c r="AA4" i="8"/>
  <c r="AE4" i="8"/>
  <c r="AK4" i="8"/>
  <c r="AS4" i="8"/>
  <c r="AT4" i="8"/>
  <c r="BH4" i="8"/>
  <c r="BI4" i="8"/>
  <c r="BJ4" i="8"/>
  <c r="BK4" i="8"/>
  <c r="BL4" i="8"/>
  <c r="CN4" i="8"/>
  <c r="CO4" i="8"/>
  <c r="CV4" i="8"/>
  <c r="B5" i="8"/>
  <c r="F5" i="8"/>
  <c r="G5" i="8"/>
  <c r="H5" i="8"/>
  <c r="I5" i="8"/>
  <c r="J5" i="8"/>
  <c r="K5" i="8"/>
  <c r="L5" i="8"/>
  <c r="O5" i="8"/>
  <c r="U5" i="8"/>
  <c r="AA5" i="8"/>
  <c r="AE5" i="8"/>
  <c r="AK5" i="8"/>
  <c r="AS5" i="8"/>
  <c r="AT5" i="8"/>
  <c r="BH5" i="8"/>
  <c r="BI5" i="8"/>
  <c r="BJ5" i="8"/>
  <c r="BK5" i="8"/>
  <c r="BL5" i="8"/>
  <c r="CN5" i="8"/>
  <c r="CO5" i="8"/>
  <c r="CV5" i="8"/>
  <c r="B6" i="8"/>
  <c r="F6" i="8"/>
  <c r="G6" i="8"/>
  <c r="H6" i="8"/>
  <c r="I6" i="8"/>
  <c r="J6" i="8"/>
  <c r="K6" i="8"/>
  <c r="L6" i="8"/>
  <c r="O6" i="8"/>
  <c r="U6" i="8"/>
  <c r="AA6" i="8"/>
  <c r="AE6" i="8"/>
  <c r="AK6" i="8"/>
  <c r="AS6" i="8"/>
  <c r="AT6" i="8"/>
  <c r="BH6" i="8"/>
  <c r="BI6" i="8"/>
  <c r="BJ6" i="8"/>
  <c r="BK6" i="8"/>
  <c r="BL6" i="8"/>
  <c r="CN6" i="8"/>
  <c r="CO6" i="8"/>
  <c r="CV6" i="8"/>
  <c r="B7" i="8"/>
  <c r="F7" i="8"/>
  <c r="G7" i="8"/>
  <c r="H7" i="8"/>
  <c r="I7" i="8"/>
  <c r="J7" i="8"/>
  <c r="K7" i="8"/>
  <c r="L7" i="8"/>
  <c r="O7" i="8"/>
  <c r="U7" i="8"/>
  <c r="AA7" i="8"/>
  <c r="AE7" i="8"/>
  <c r="AK7" i="8"/>
  <c r="AS7" i="8"/>
  <c r="AT7" i="8"/>
  <c r="BH7" i="8"/>
  <c r="BI7" i="8"/>
  <c r="BJ7" i="8"/>
  <c r="BK7" i="8"/>
  <c r="BL7" i="8"/>
  <c r="CN7" i="8"/>
  <c r="CO7" i="8"/>
  <c r="CV7" i="8"/>
  <c r="B8" i="8"/>
  <c r="F8" i="8"/>
  <c r="G8" i="8"/>
  <c r="H8" i="8"/>
  <c r="I8" i="8"/>
  <c r="J8" i="8"/>
  <c r="K8" i="8"/>
  <c r="L8" i="8"/>
  <c r="O8" i="8"/>
  <c r="U8" i="8"/>
  <c r="AA8" i="8"/>
  <c r="AE8" i="8"/>
  <c r="AK8" i="8"/>
  <c r="AS8" i="8"/>
  <c r="AT8" i="8"/>
  <c r="BH8" i="8"/>
  <c r="BI8" i="8"/>
  <c r="BJ8" i="8"/>
  <c r="BK8" i="8"/>
  <c r="BL8" i="8"/>
  <c r="CN8" i="8"/>
  <c r="CO8" i="8"/>
  <c r="CV8" i="8"/>
  <c r="B9" i="8"/>
  <c r="F9" i="8"/>
  <c r="G9" i="8"/>
  <c r="H9" i="8"/>
  <c r="I9" i="8"/>
  <c r="J9" i="8"/>
  <c r="K9" i="8"/>
  <c r="L9" i="8"/>
  <c r="O9" i="8"/>
  <c r="U9" i="8"/>
  <c r="AA9" i="8"/>
  <c r="AE9" i="8"/>
  <c r="AK9" i="8"/>
  <c r="AS9" i="8"/>
  <c r="AT9" i="8"/>
  <c r="BH9" i="8"/>
  <c r="BI9" i="8"/>
  <c r="BJ9" i="8"/>
  <c r="BK9" i="8"/>
  <c r="BL9" i="8"/>
  <c r="CN9" i="8"/>
  <c r="CO9" i="8"/>
  <c r="CV9" i="8"/>
  <c r="B10" i="8"/>
  <c r="F10" i="8"/>
  <c r="G10" i="8"/>
  <c r="H10" i="8"/>
  <c r="I10" i="8"/>
  <c r="J10" i="8"/>
  <c r="K10" i="8"/>
  <c r="L10" i="8"/>
  <c r="O10" i="8"/>
  <c r="U10" i="8"/>
  <c r="AA10" i="8"/>
  <c r="AE10" i="8"/>
  <c r="AK10" i="8"/>
  <c r="AS10" i="8"/>
  <c r="AT10" i="8"/>
  <c r="BH10" i="8"/>
  <c r="BI10" i="8"/>
  <c r="BJ10" i="8"/>
  <c r="BK10" i="8"/>
  <c r="BL10" i="8"/>
  <c r="CN10" i="8"/>
  <c r="CO10" i="8"/>
  <c r="CV10" i="8"/>
  <c r="B11" i="8"/>
  <c r="F11" i="8"/>
  <c r="G11" i="8"/>
  <c r="H11" i="8"/>
  <c r="I11" i="8"/>
  <c r="J11" i="8"/>
  <c r="K11" i="8"/>
  <c r="L11" i="8"/>
  <c r="O11" i="8"/>
  <c r="U11" i="8"/>
  <c r="AA11" i="8"/>
  <c r="AE11" i="8"/>
  <c r="AK11" i="8"/>
  <c r="AS11" i="8"/>
  <c r="AT11" i="8"/>
  <c r="BH11" i="8"/>
  <c r="BI11" i="8"/>
  <c r="BJ11" i="8"/>
  <c r="BK11" i="8"/>
  <c r="BL11" i="8"/>
  <c r="CN11" i="8"/>
  <c r="CO11" i="8"/>
  <c r="CV11" i="8"/>
  <c r="B12" i="8"/>
  <c r="F12" i="8"/>
  <c r="G12" i="8"/>
  <c r="H12" i="8"/>
  <c r="I12" i="8"/>
  <c r="J12" i="8"/>
  <c r="K12" i="8"/>
  <c r="L12" i="8"/>
  <c r="O12" i="8"/>
  <c r="U12" i="8"/>
  <c r="AA12" i="8"/>
  <c r="AE12" i="8"/>
  <c r="AK12" i="8"/>
  <c r="AS12" i="8"/>
  <c r="AT12" i="8"/>
  <c r="BH12" i="8"/>
  <c r="BI12" i="8"/>
  <c r="BJ12" i="8"/>
  <c r="BK12" i="8"/>
  <c r="BL12" i="8"/>
  <c r="CN12" i="8"/>
  <c r="CO12" i="8"/>
  <c r="CV12" i="8"/>
  <c r="B13" i="8"/>
  <c r="F13" i="8"/>
  <c r="G13" i="8"/>
  <c r="H13" i="8"/>
  <c r="I13" i="8"/>
  <c r="J13" i="8"/>
  <c r="K13" i="8"/>
  <c r="L13" i="8"/>
  <c r="O13" i="8"/>
  <c r="U13" i="8"/>
  <c r="AA13" i="8"/>
  <c r="AE13" i="8"/>
  <c r="AK13" i="8"/>
  <c r="AS13" i="8"/>
  <c r="AT13" i="8"/>
  <c r="AV13" i="8"/>
  <c r="BH13" i="8"/>
  <c r="BI13" i="8"/>
  <c r="BJ13" i="8"/>
  <c r="BK13" i="8"/>
  <c r="BL13" i="8"/>
  <c r="CN13" i="8"/>
  <c r="CO13" i="8"/>
  <c r="CV13" i="8"/>
  <c r="B14" i="8"/>
  <c r="F14" i="8"/>
  <c r="G14" i="8"/>
  <c r="H14" i="8"/>
  <c r="I14" i="8"/>
  <c r="J14" i="8"/>
  <c r="K14" i="8"/>
  <c r="L14" i="8"/>
  <c r="O14" i="8"/>
  <c r="U14" i="8"/>
  <c r="AA14" i="8"/>
  <c r="AE14" i="8"/>
  <c r="AK14" i="8"/>
  <c r="AQ14" i="8"/>
  <c r="AR14" i="8"/>
  <c r="AS14" i="8"/>
  <c r="AT14" i="8"/>
  <c r="AV14" i="8"/>
  <c r="BH14" i="8"/>
  <c r="BI14" i="8"/>
  <c r="BJ14" i="8"/>
  <c r="BK14" i="8"/>
  <c r="BL14" i="8"/>
  <c r="CN14" i="8"/>
  <c r="CO14" i="8"/>
  <c r="CV14" i="8"/>
  <c r="B15" i="8"/>
  <c r="F15" i="8"/>
  <c r="G15" i="8"/>
  <c r="H15" i="8"/>
  <c r="I15" i="8"/>
  <c r="J15" i="8"/>
  <c r="K15" i="8"/>
  <c r="L15" i="8"/>
  <c r="O15" i="8"/>
  <c r="U15" i="8"/>
  <c r="AA15" i="8"/>
  <c r="AE15" i="8"/>
  <c r="AK15" i="8"/>
  <c r="AQ15" i="8"/>
  <c r="AR15" i="8"/>
  <c r="AS15" i="8"/>
  <c r="AT15" i="8"/>
  <c r="AV15" i="8"/>
  <c r="BH15" i="8"/>
  <c r="BI15" i="8"/>
  <c r="BJ15" i="8"/>
  <c r="BK15" i="8"/>
  <c r="BL15" i="8"/>
  <c r="CN15" i="8"/>
  <c r="CO15" i="8"/>
  <c r="CV15" i="8"/>
  <c r="B16" i="8"/>
  <c r="F16" i="8"/>
  <c r="G16" i="8"/>
  <c r="H16" i="8"/>
  <c r="I16" i="8"/>
  <c r="J16" i="8"/>
  <c r="K16" i="8"/>
  <c r="L16" i="8"/>
  <c r="O16" i="8"/>
  <c r="U16" i="8"/>
  <c r="AA16" i="8"/>
  <c r="AE16" i="8"/>
  <c r="AK16" i="8"/>
  <c r="AQ16" i="8"/>
  <c r="AR16" i="8"/>
  <c r="AS16" i="8"/>
  <c r="AT16" i="8"/>
  <c r="AV16" i="8"/>
  <c r="BH16" i="8"/>
  <c r="BI16" i="8"/>
  <c r="BJ16" i="8"/>
  <c r="BK16" i="8"/>
  <c r="BL16" i="8"/>
  <c r="CN16" i="8"/>
  <c r="CO16" i="8"/>
  <c r="CV16" i="8"/>
  <c r="B17" i="8"/>
  <c r="F17" i="8"/>
  <c r="G17" i="8"/>
  <c r="H17" i="8"/>
  <c r="I17" i="8"/>
  <c r="J17" i="8"/>
  <c r="K17" i="8"/>
  <c r="L17" i="8"/>
  <c r="O17" i="8"/>
  <c r="U17" i="8"/>
  <c r="AA17" i="8"/>
  <c r="AE17" i="8"/>
  <c r="AK17" i="8"/>
  <c r="AQ17" i="8"/>
  <c r="AR17" i="8"/>
  <c r="AS17" i="8"/>
  <c r="AT17" i="8"/>
  <c r="AV17" i="8"/>
  <c r="BH17" i="8"/>
  <c r="BI17" i="8"/>
  <c r="BJ17" i="8"/>
  <c r="BK17" i="8"/>
  <c r="BL17" i="8"/>
  <c r="CN17" i="8"/>
  <c r="CO17" i="8"/>
  <c r="CV17" i="8"/>
  <c r="B18" i="8"/>
  <c r="F18" i="8"/>
  <c r="G18" i="8"/>
  <c r="H18" i="8"/>
  <c r="I18" i="8"/>
  <c r="J18" i="8"/>
  <c r="K18" i="8"/>
  <c r="L18" i="8"/>
  <c r="O18" i="8"/>
  <c r="U18" i="8"/>
  <c r="AA18" i="8"/>
  <c r="AE18" i="8"/>
  <c r="AK18" i="8"/>
  <c r="AQ18" i="8"/>
  <c r="AR18" i="8"/>
  <c r="AS18" i="8"/>
  <c r="AT18" i="8"/>
  <c r="AV18" i="8"/>
  <c r="BH18" i="8"/>
  <c r="BI18" i="8"/>
  <c r="BJ18" i="8"/>
  <c r="BK18" i="8"/>
  <c r="BL18" i="8"/>
  <c r="CN18" i="8"/>
  <c r="CO18" i="8"/>
  <c r="CV18" i="8"/>
  <c r="B19" i="8"/>
  <c r="F19" i="8"/>
  <c r="G19" i="8"/>
  <c r="H19" i="8"/>
  <c r="I19" i="8"/>
  <c r="J19" i="8"/>
  <c r="K19" i="8"/>
  <c r="L19" i="8"/>
  <c r="O19" i="8"/>
  <c r="U19" i="8"/>
  <c r="AA19" i="8"/>
  <c r="AE19" i="8"/>
  <c r="AK19" i="8"/>
  <c r="AQ19" i="8"/>
  <c r="AR19" i="8"/>
  <c r="AS19" i="8"/>
  <c r="AT19" i="8"/>
  <c r="AV19" i="8"/>
  <c r="BH19" i="8"/>
  <c r="BI19" i="8"/>
  <c r="BJ19" i="8"/>
  <c r="BK19" i="8"/>
  <c r="BL19" i="8"/>
  <c r="CN19" i="8"/>
  <c r="CO19" i="8"/>
  <c r="CV19" i="8"/>
  <c r="B20" i="8"/>
  <c r="F20" i="8"/>
  <c r="G20" i="8"/>
  <c r="H20" i="8"/>
  <c r="I20" i="8"/>
  <c r="J20" i="8"/>
  <c r="K20" i="8"/>
  <c r="L20" i="8"/>
  <c r="O20" i="8"/>
  <c r="U20" i="8"/>
  <c r="AA20" i="8"/>
  <c r="AE20" i="8"/>
  <c r="AK20" i="8"/>
  <c r="AQ20" i="8"/>
  <c r="AR20" i="8"/>
  <c r="AS20" i="8"/>
  <c r="AT20" i="8"/>
  <c r="AV20" i="8"/>
  <c r="BH20" i="8"/>
  <c r="BI20" i="8"/>
  <c r="BJ20" i="8"/>
  <c r="BK20" i="8"/>
  <c r="BL20" i="8"/>
  <c r="CN20" i="8"/>
  <c r="CO20" i="8"/>
  <c r="CV20" i="8"/>
  <c r="B21" i="8"/>
  <c r="F21" i="8"/>
  <c r="G21" i="8"/>
  <c r="H21" i="8"/>
  <c r="I21" i="8"/>
  <c r="J21" i="8"/>
  <c r="K21" i="8"/>
  <c r="L21" i="8"/>
  <c r="O21" i="8"/>
  <c r="U21" i="8"/>
  <c r="AA21" i="8"/>
  <c r="AE21" i="8"/>
  <c r="AK21" i="8"/>
  <c r="AQ21" i="8"/>
  <c r="AR21" i="8"/>
  <c r="AS21" i="8"/>
  <c r="AT21" i="8"/>
  <c r="AV21" i="8"/>
  <c r="BH21" i="8"/>
  <c r="BI21" i="8"/>
  <c r="BJ21" i="8"/>
  <c r="BK21" i="8"/>
  <c r="BL21" i="8"/>
  <c r="CN21" i="8"/>
  <c r="CO21" i="8"/>
  <c r="CV21" i="8"/>
  <c r="B22" i="8"/>
  <c r="F22" i="8"/>
  <c r="G22" i="8"/>
  <c r="H22" i="8"/>
  <c r="I22" i="8"/>
  <c r="J22" i="8"/>
  <c r="K22" i="8"/>
  <c r="L22" i="8"/>
  <c r="O22" i="8"/>
  <c r="U22" i="8"/>
  <c r="AA22" i="8"/>
  <c r="AE22" i="8"/>
  <c r="AK22" i="8"/>
  <c r="AQ22" i="8"/>
  <c r="AR22" i="8"/>
  <c r="AS22" i="8"/>
  <c r="AT22" i="8"/>
  <c r="AV22" i="8"/>
  <c r="BH22" i="8"/>
  <c r="BI22" i="8"/>
  <c r="BJ22" i="8"/>
  <c r="BK22" i="8"/>
  <c r="BL22" i="8"/>
  <c r="CN22" i="8"/>
  <c r="CO22" i="8"/>
  <c r="CV22" i="8"/>
  <c r="B23" i="8"/>
  <c r="F23" i="8"/>
  <c r="G23" i="8"/>
  <c r="H23" i="8"/>
  <c r="I23" i="8"/>
  <c r="J23" i="8"/>
  <c r="K23" i="8"/>
  <c r="L23" i="8"/>
  <c r="O23" i="8"/>
  <c r="U23" i="8"/>
  <c r="AA23" i="8"/>
  <c r="AE23" i="8"/>
  <c r="AK23" i="8"/>
  <c r="AQ23" i="8"/>
  <c r="AR23" i="8"/>
  <c r="AS23" i="8"/>
  <c r="AT23" i="8"/>
  <c r="AV23" i="8"/>
  <c r="BH23" i="8"/>
  <c r="BI23" i="8"/>
  <c r="BJ23" i="8"/>
  <c r="BK23" i="8"/>
  <c r="BL23" i="8"/>
  <c r="CN23" i="8"/>
  <c r="CO23" i="8"/>
  <c r="CV23" i="8"/>
  <c r="B24" i="8"/>
  <c r="F24" i="8"/>
  <c r="G24" i="8"/>
  <c r="H24" i="8"/>
  <c r="I24" i="8"/>
  <c r="J24" i="8"/>
  <c r="K24" i="8"/>
  <c r="O24" i="8"/>
  <c r="U24" i="8"/>
  <c r="AA24" i="8"/>
  <c r="AE24" i="8"/>
  <c r="AK24" i="8"/>
  <c r="AQ24" i="8"/>
  <c r="AR24" i="8"/>
  <c r="AS24" i="8"/>
  <c r="AT24" i="8"/>
  <c r="AV24" i="8"/>
  <c r="BH24" i="8"/>
  <c r="BI24" i="8"/>
  <c r="BJ24" i="8"/>
  <c r="BK24" i="8"/>
  <c r="BL24" i="8"/>
  <c r="CN24" i="8"/>
  <c r="CO24" i="8"/>
  <c r="CV24" i="8"/>
  <c r="B25" i="8"/>
  <c r="F25" i="8"/>
  <c r="G25" i="8"/>
  <c r="H25" i="8"/>
  <c r="I25" i="8"/>
  <c r="J25" i="8"/>
  <c r="K25" i="8"/>
  <c r="O25" i="8"/>
  <c r="U25" i="8"/>
  <c r="AA25" i="8"/>
  <c r="AE25" i="8"/>
  <c r="AK25" i="8"/>
  <c r="AQ25" i="8"/>
  <c r="AR25" i="8"/>
  <c r="AS25" i="8"/>
  <c r="AT25" i="8"/>
  <c r="AV25" i="8"/>
  <c r="BH25" i="8"/>
  <c r="BI25" i="8"/>
  <c r="BJ25" i="8"/>
  <c r="BK25" i="8"/>
  <c r="BL25" i="8"/>
  <c r="CN25" i="8"/>
  <c r="CO25" i="8"/>
  <c r="CV25" i="8"/>
  <c r="B26" i="8"/>
  <c r="F26" i="8"/>
  <c r="G26" i="8"/>
  <c r="H26" i="8"/>
  <c r="I26" i="8"/>
  <c r="J26" i="8"/>
  <c r="K26" i="8"/>
  <c r="O26" i="8"/>
  <c r="U26" i="8"/>
  <c r="AA26" i="8"/>
  <c r="AE26" i="8"/>
  <c r="AH26" i="8"/>
  <c r="AJ26" i="8"/>
  <c r="AK26" i="8"/>
  <c r="AL26" i="8"/>
  <c r="AQ26" i="8"/>
  <c r="AR26" i="8"/>
  <c r="AS26" i="8"/>
  <c r="AT26" i="8"/>
  <c r="AV26" i="8"/>
  <c r="BH26" i="8"/>
  <c r="BI26" i="8"/>
  <c r="BJ26" i="8"/>
  <c r="BK26" i="8"/>
  <c r="BL26" i="8"/>
  <c r="CN26" i="8"/>
  <c r="CO26" i="8"/>
  <c r="CV26" i="8"/>
  <c r="B27" i="8"/>
  <c r="F27" i="8"/>
  <c r="G27" i="8"/>
  <c r="H27" i="8"/>
  <c r="I27" i="8"/>
  <c r="J27" i="8"/>
  <c r="K27" i="8"/>
  <c r="O27" i="8"/>
  <c r="U27" i="8"/>
  <c r="AA27" i="8"/>
  <c r="AE27" i="8"/>
  <c r="AH27" i="8"/>
  <c r="AJ27" i="8"/>
  <c r="AK27" i="8"/>
  <c r="AL27" i="8"/>
  <c r="AQ27" i="8"/>
  <c r="AR27" i="8"/>
  <c r="AS27" i="8"/>
  <c r="AT27" i="8"/>
  <c r="AV27" i="8"/>
  <c r="BH27" i="8"/>
  <c r="BI27" i="8"/>
  <c r="BJ27" i="8"/>
  <c r="BK27" i="8"/>
  <c r="BL27" i="8"/>
  <c r="CN27" i="8"/>
  <c r="CO27" i="8"/>
  <c r="CV27" i="8"/>
  <c r="B28" i="8"/>
  <c r="F28" i="8"/>
  <c r="G28" i="8"/>
  <c r="H28" i="8"/>
  <c r="I28" i="8"/>
  <c r="J28" i="8"/>
  <c r="K28" i="8"/>
  <c r="O28" i="8"/>
  <c r="U28" i="8"/>
  <c r="AA28" i="8"/>
  <c r="AE28" i="8"/>
  <c r="AH28" i="8"/>
  <c r="AJ28" i="8"/>
  <c r="AK28" i="8"/>
  <c r="AL28" i="8"/>
  <c r="AQ28" i="8"/>
  <c r="AR28" i="8"/>
  <c r="AS28" i="8"/>
  <c r="AT28" i="8"/>
  <c r="AV28" i="8"/>
  <c r="BH28" i="8"/>
  <c r="BI28" i="8"/>
  <c r="BJ28" i="8"/>
  <c r="BK28" i="8"/>
  <c r="BL28" i="8"/>
  <c r="CN28" i="8"/>
  <c r="CO28" i="8"/>
  <c r="CV28" i="8"/>
  <c r="B29" i="8"/>
  <c r="F29" i="8"/>
  <c r="G29" i="8"/>
  <c r="H29" i="8"/>
  <c r="I29" i="8"/>
  <c r="J29" i="8"/>
  <c r="K29" i="8"/>
  <c r="O29" i="8"/>
  <c r="U29" i="8"/>
  <c r="AA29" i="8"/>
  <c r="AE29" i="8"/>
  <c r="AH29" i="8"/>
  <c r="AJ29" i="8"/>
  <c r="AK29" i="8"/>
  <c r="AL29" i="8"/>
  <c r="AQ29" i="8"/>
  <c r="AR29" i="8"/>
  <c r="AS29" i="8"/>
  <c r="AT29" i="8"/>
  <c r="AV29" i="8"/>
  <c r="BH29" i="8"/>
  <c r="BI29" i="8"/>
  <c r="BJ29" i="8"/>
  <c r="BK29" i="8"/>
  <c r="BL29" i="8"/>
  <c r="CN29" i="8"/>
  <c r="CO29" i="8"/>
  <c r="CV29" i="8"/>
  <c r="B30" i="8"/>
  <c r="F30" i="8"/>
  <c r="G30" i="8"/>
  <c r="H30" i="8"/>
  <c r="I30" i="8"/>
  <c r="J30" i="8"/>
  <c r="K30" i="8"/>
  <c r="O30" i="8"/>
  <c r="U30" i="8"/>
  <c r="AA30" i="8"/>
  <c r="AE30" i="8"/>
  <c r="AH30" i="8"/>
  <c r="AJ30" i="8"/>
  <c r="AK30" i="8"/>
  <c r="AL30" i="8"/>
  <c r="AQ30" i="8"/>
  <c r="AR30" i="8"/>
  <c r="AS30" i="8"/>
  <c r="AT30" i="8"/>
  <c r="AV30" i="8"/>
  <c r="BH30" i="8"/>
  <c r="BI30" i="8"/>
  <c r="BJ30" i="8"/>
  <c r="BK30" i="8"/>
  <c r="BL30" i="8"/>
  <c r="CN30" i="8"/>
  <c r="CO30" i="8"/>
  <c r="CV30" i="8"/>
  <c r="B31" i="8"/>
  <c r="F31" i="8"/>
  <c r="G31" i="8"/>
  <c r="H31" i="8"/>
  <c r="I31" i="8"/>
  <c r="J31" i="8"/>
  <c r="K31" i="8"/>
  <c r="O31" i="8"/>
  <c r="U31" i="8"/>
  <c r="AA31" i="8"/>
  <c r="AE31" i="8"/>
  <c r="AH31" i="8"/>
  <c r="AJ31" i="8"/>
  <c r="AK31" i="8"/>
  <c r="AL31" i="8"/>
  <c r="AQ31" i="8"/>
  <c r="AR31" i="8"/>
  <c r="AS31" i="8"/>
  <c r="AT31" i="8"/>
  <c r="AV31" i="8"/>
  <c r="BH31" i="8"/>
  <c r="BI31" i="8"/>
  <c r="BJ31" i="8"/>
  <c r="BK31" i="8"/>
  <c r="BL31" i="8"/>
  <c r="CN31" i="8"/>
  <c r="CO31" i="8"/>
  <c r="CV31" i="8"/>
  <c r="B32" i="8"/>
  <c r="F32" i="8"/>
  <c r="G32" i="8"/>
  <c r="H32" i="8"/>
  <c r="I32" i="8"/>
  <c r="J32" i="8"/>
  <c r="K32" i="8"/>
  <c r="O32" i="8"/>
  <c r="U32" i="8"/>
  <c r="AA32" i="8"/>
  <c r="AE32" i="8"/>
  <c r="AH32" i="8"/>
  <c r="AJ32" i="8"/>
  <c r="AK32" i="8"/>
  <c r="AL32" i="8"/>
  <c r="AQ32" i="8"/>
  <c r="AR32" i="8"/>
  <c r="AS32" i="8"/>
  <c r="AT32" i="8"/>
  <c r="AV32" i="8"/>
  <c r="BH32" i="8"/>
  <c r="BI32" i="8"/>
  <c r="BJ32" i="8"/>
  <c r="BK32" i="8"/>
  <c r="BL32" i="8"/>
  <c r="CN32" i="8"/>
  <c r="CO32" i="8"/>
  <c r="CV32" i="8"/>
  <c r="B33" i="8"/>
  <c r="F33" i="8"/>
  <c r="G33" i="8"/>
  <c r="H33" i="8"/>
  <c r="I33" i="8"/>
  <c r="J33" i="8"/>
  <c r="K33" i="8"/>
  <c r="O33" i="8"/>
  <c r="U33" i="8"/>
  <c r="AA33" i="8"/>
  <c r="AE33" i="8"/>
  <c r="AH33" i="8"/>
  <c r="AJ33" i="8"/>
  <c r="AK33" i="8"/>
  <c r="AL33" i="8"/>
  <c r="AQ33" i="8"/>
  <c r="AR33" i="8"/>
  <c r="AS33" i="8"/>
  <c r="AT33" i="8"/>
  <c r="AV33" i="8"/>
  <c r="BH33" i="8"/>
  <c r="BI33" i="8"/>
  <c r="BJ33" i="8"/>
  <c r="BK33" i="8"/>
  <c r="BL33" i="8"/>
  <c r="CN33" i="8"/>
  <c r="CO33" i="8"/>
  <c r="CV33" i="8"/>
  <c r="B34" i="8"/>
  <c r="F34" i="8"/>
  <c r="G34" i="8"/>
  <c r="H34" i="8"/>
  <c r="I34" i="8"/>
  <c r="J34" i="8"/>
  <c r="K34" i="8"/>
  <c r="O34" i="8"/>
  <c r="U34" i="8"/>
  <c r="AA34" i="8"/>
  <c r="AE34" i="8"/>
  <c r="AH34" i="8"/>
  <c r="AJ34" i="8"/>
  <c r="AK34" i="8"/>
  <c r="AL34" i="8"/>
  <c r="AQ34" i="8"/>
  <c r="AR34" i="8"/>
  <c r="AS34" i="8"/>
  <c r="AT34" i="8"/>
  <c r="AV34" i="8"/>
  <c r="BH34" i="8"/>
  <c r="BI34" i="8"/>
  <c r="BJ34" i="8"/>
  <c r="BK34" i="8"/>
  <c r="BL34" i="8"/>
  <c r="CN34" i="8"/>
  <c r="CO34" i="8"/>
  <c r="CV34" i="8"/>
  <c r="B35" i="8"/>
  <c r="F35" i="8"/>
  <c r="G35" i="8"/>
  <c r="H35" i="8"/>
  <c r="I35" i="8"/>
  <c r="J35" i="8"/>
  <c r="K35" i="8"/>
  <c r="O35" i="8"/>
  <c r="U35" i="8"/>
  <c r="AA35" i="8"/>
  <c r="AE35" i="8"/>
  <c r="AH35" i="8"/>
  <c r="AJ35" i="8"/>
  <c r="AK35" i="8"/>
  <c r="AL35" i="8"/>
  <c r="AQ35" i="8"/>
  <c r="AR35" i="8"/>
  <c r="AS35" i="8"/>
  <c r="AT35" i="8"/>
  <c r="AV35" i="8"/>
  <c r="BH35" i="8"/>
  <c r="BI35" i="8"/>
  <c r="BJ35" i="8"/>
  <c r="BK35" i="8"/>
  <c r="BL35" i="8"/>
  <c r="CN35" i="8"/>
  <c r="CO35" i="8"/>
  <c r="CV35" i="8"/>
  <c r="B36" i="8"/>
  <c r="F36" i="8"/>
  <c r="G36" i="8"/>
  <c r="H36" i="8"/>
  <c r="I36" i="8"/>
  <c r="J36" i="8"/>
  <c r="K36" i="8"/>
  <c r="O36" i="8"/>
  <c r="U36" i="8"/>
  <c r="AA36" i="8"/>
  <c r="AE36" i="8"/>
  <c r="AH36" i="8"/>
  <c r="AJ36" i="8"/>
  <c r="AK36" i="8"/>
  <c r="AL36" i="8"/>
  <c r="AQ36" i="8"/>
  <c r="AR36" i="8"/>
  <c r="AS36" i="8"/>
  <c r="AT36" i="8"/>
  <c r="AV36" i="8"/>
  <c r="BH36" i="8"/>
  <c r="BI36" i="8"/>
  <c r="BJ36" i="8"/>
  <c r="BK36" i="8"/>
  <c r="BL36" i="8"/>
  <c r="CN36" i="8"/>
  <c r="CO36" i="8"/>
  <c r="CV36" i="8"/>
  <c r="B37" i="8"/>
  <c r="F37" i="8"/>
  <c r="G37" i="8"/>
  <c r="H37" i="8"/>
  <c r="I37" i="8"/>
  <c r="J37" i="8"/>
  <c r="K37" i="8"/>
  <c r="O37" i="8"/>
  <c r="U37" i="8"/>
  <c r="AA37" i="8"/>
  <c r="AE37" i="8"/>
  <c r="AH37" i="8"/>
  <c r="AJ37" i="8"/>
  <c r="AK37" i="8"/>
  <c r="AL37" i="8"/>
  <c r="AQ37" i="8"/>
  <c r="AR37" i="8"/>
  <c r="AS37" i="8"/>
  <c r="AT37" i="8"/>
  <c r="AV37" i="8"/>
  <c r="BH37" i="8"/>
  <c r="BI37" i="8"/>
  <c r="BJ37" i="8"/>
  <c r="BK37" i="8"/>
  <c r="BL37" i="8"/>
  <c r="CN37" i="8"/>
  <c r="CO37" i="8"/>
  <c r="CV37" i="8"/>
  <c r="B38" i="8"/>
  <c r="F38" i="8"/>
  <c r="G38" i="8"/>
  <c r="H38" i="8"/>
  <c r="I38" i="8"/>
  <c r="J38" i="8"/>
  <c r="K38" i="8"/>
  <c r="O38" i="8"/>
  <c r="U38" i="8"/>
  <c r="AA38" i="8"/>
  <c r="AE38" i="8"/>
  <c r="AH38" i="8"/>
  <c r="AJ38" i="8"/>
  <c r="AK38" i="8"/>
  <c r="AL38" i="8"/>
  <c r="AQ38" i="8"/>
  <c r="AR38" i="8"/>
  <c r="AS38" i="8"/>
  <c r="AT38" i="8"/>
  <c r="AV38" i="8"/>
  <c r="BH38" i="8"/>
  <c r="BI38" i="8"/>
  <c r="BJ38" i="8"/>
  <c r="BK38" i="8"/>
  <c r="BL38" i="8"/>
  <c r="CN38" i="8"/>
  <c r="CO38" i="8"/>
  <c r="CV38" i="8"/>
  <c r="DE38" i="8"/>
  <c r="B39" i="8"/>
  <c r="F39" i="8"/>
  <c r="G39" i="8"/>
  <c r="H39" i="8"/>
  <c r="I39" i="8"/>
  <c r="J39" i="8"/>
  <c r="K39" i="8"/>
  <c r="O39" i="8"/>
  <c r="U39" i="8"/>
  <c r="AA39" i="8"/>
  <c r="AE39" i="8"/>
  <c r="AH39" i="8"/>
  <c r="AJ39" i="8"/>
  <c r="AK39" i="8"/>
  <c r="AL39" i="8"/>
  <c r="AQ39" i="8"/>
  <c r="AR39" i="8"/>
  <c r="AS39" i="8"/>
  <c r="AT39" i="8"/>
  <c r="AV39" i="8"/>
  <c r="BH39" i="8"/>
  <c r="BI39" i="8"/>
  <c r="BJ39" i="8"/>
  <c r="BK39" i="8"/>
  <c r="BL39" i="8"/>
  <c r="CN39" i="8"/>
  <c r="CO39" i="8"/>
  <c r="CV39" i="8"/>
  <c r="DE39" i="8"/>
  <c r="B40" i="8"/>
  <c r="F40" i="8"/>
  <c r="G40" i="8"/>
  <c r="H40" i="8"/>
  <c r="I40" i="8"/>
  <c r="J40" i="8"/>
  <c r="K40" i="8"/>
  <c r="O40" i="8"/>
  <c r="U40" i="8"/>
  <c r="AA40" i="8"/>
  <c r="AE40" i="8"/>
  <c r="AH40" i="8"/>
  <c r="AJ40" i="8"/>
  <c r="AK40" i="8"/>
  <c r="AL40" i="8"/>
  <c r="AQ40" i="8"/>
  <c r="AR40" i="8"/>
  <c r="AS40" i="8"/>
  <c r="AT40" i="8"/>
  <c r="AV40" i="8"/>
  <c r="BH40" i="8"/>
  <c r="BI40" i="8"/>
  <c r="BJ40" i="8"/>
  <c r="BK40" i="8"/>
  <c r="BL40" i="8"/>
  <c r="CN40" i="8"/>
  <c r="CO40" i="8"/>
  <c r="CV40" i="8"/>
  <c r="DE40" i="8"/>
  <c r="B41" i="8"/>
  <c r="F41" i="8"/>
  <c r="G41" i="8"/>
  <c r="H41" i="8"/>
  <c r="I41" i="8"/>
  <c r="J41" i="8"/>
  <c r="K41" i="8"/>
  <c r="O41" i="8"/>
  <c r="U41" i="8"/>
  <c r="AA41" i="8"/>
  <c r="AE41" i="8"/>
  <c r="AH41" i="8"/>
  <c r="AJ41" i="8"/>
  <c r="AK41" i="8"/>
  <c r="AL41" i="8"/>
  <c r="AQ41" i="8"/>
  <c r="AR41" i="8"/>
  <c r="AS41" i="8"/>
  <c r="AT41" i="8"/>
  <c r="AV41" i="8"/>
  <c r="BH41" i="8"/>
  <c r="BI41" i="8"/>
  <c r="BJ41" i="8"/>
  <c r="BK41" i="8"/>
  <c r="BL41" i="8"/>
  <c r="CN41" i="8"/>
  <c r="CO41" i="8"/>
  <c r="CV41" i="8"/>
  <c r="DE41" i="8"/>
  <c r="B42" i="8"/>
  <c r="F42" i="8"/>
  <c r="G42" i="8"/>
  <c r="H42" i="8"/>
  <c r="I42" i="8"/>
  <c r="J42" i="8"/>
  <c r="K42" i="8"/>
  <c r="O42" i="8"/>
  <c r="U42" i="8"/>
  <c r="AA42" i="8"/>
  <c r="AE42" i="8"/>
  <c r="AH42" i="8"/>
  <c r="AJ42" i="8"/>
  <c r="AK42" i="8"/>
  <c r="AL42" i="8"/>
  <c r="AQ42" i="8"/>
  <c r="AR42" i="8"/>
  <c r="AS42" i="8"/>
  <c r="AT42" i="8"/>
  <c r="AV42" i="8"/>
  <c r="BH42" i="8"/>
  <c r="BI42" i="8"/>
  <c r="BJ42" i="8"/>
  <c r="BK42" i="8"/>
  <c r="BL42" i="8"/>
  <c r="CN42" i="8"/>
  <c r="CO42" i="8"/>
  <c r="CV42" i="8"/>
  <c r="DE42" i="8"/>
  <c r="B43" i="8"/>
  <c r="F43" i="8"/>
  <c r="G43" i="8"/>
  <c r="H43" i="8"/>
  <c r="I43" i="8"/>
  <c r="J43" i="8"/>
  <c r="K43" i="8"/>
  <c r="O43" i="8"/>
  <c r="U43" i="8"/>
  <c r="AA43" i="8"/>
  <c r="AE43" i="8"/>
  <c r="AH43" i="8"/>
  <c r="AJ43" i="8"/>
  <c r="AK43" i="8"/>
  <c r="AL43" i="8"/>
  <c r="AQ43" i="8"/>
  <c r="AR43" i="8"/>
  <c r="AS43" i="8"/>
  <c r="AT43" i="8"/>
  <c r="AV43" i="8"/>
  <c r="BH43" i="8"/>
  <c r="BI43" i="8"/>
  <c r="BJ43" i="8"/>
  <c r="BK43" i="8"/>
  <c r="BL43" i="8"/>
  <c r="CN43" i="8"/>
  <c r="CO43" i="8"/>
  <c r="CV43" i="8"/>
  <c r="DE43" i="8"/>
  <c r="B44" i="8"/>
  <c r="F44" i="8"/>
  <c r="G44" i="8"/>
  <c r="H44" i="8"/>
  <c r="I44" i="8"/>
  <c r="J44" i="8"/>
  <c r="K44" i="8"/>
  <c r="O44" i="8"/>
  <c r="U44" i="8"/>
  <c r="AA44" i="8"/>
  <c r="AE44" i="8"/>
  <c r="AH44" i="8"/>
  <c r="AJ44" i="8"/>
  <c r="AK44" i="8"/>
  <c r="AL44" i="8"/>
  <c r="AQ44" i="8"/>
  <c r="AR44" i="8"/>
  <c r="AS44" i="8"/>
  <c r="AT44" i="8"/>
  <c r="AV44" i="8"/>
  <c r="BH44" i="8"/>
  <c r="BI44" i="8"/>
  <c r="BJ44" i="8"/>
  <c r="BK44" i="8"/>
  <c r="BL44" i="8"/>
  <c r="CN44" i="8"/>
  <c r="CO44" i="8"/>
  <c r="CV44" i="8"/>
  <c r="DE44" i="8"/>
  <c r="B45" i="8"/>
  <c r="F45" i="8"/>
  <c r="G45" i="8"/>
  <c r="H45" i="8"/>
  <c r="I45" i="8"/>
  <c r="J45" i="8"/>
  <c r="K45" i="8"/>
  <c r="O45" i="8"/>
  <c r="U45" i="8"/>
  <c r="AA45" i="8"/>
  <c r="AE45" i="8"/>
  <c r="AH45" i="8"/>
  <c r="AJ45" i="8"/>
  <c r="AK45" i="8"/>
  <c r="AL45" i="8"/>
  <c r="AQ45" i="8"/>
  <c r="AR45" i="8"/>
  <c r="AS45" i="8"/>
  <c r="AT45" i="8"/>
  <c r="AV45" i="8"/>
  <c r="BH45" i="8"/>
  <c r="BI45" i="8"/>
  <c r="BJ45" i="8"/>
  <c r="BK45" i="8"/>
  <c r="BL45" i="8"/>
  <c r="CN45" i="8"/>
  <c r="CO45" i="8"/>
  <c r="CV45" i="8"/>
  <c r="DE45" i="8"/>
  <c r="B46" i="8"/>
  <c r="F46" i="8"/>
  <c r="G46" i="8"/>
  <c r="H46" i="8"/>
  <c r="I46" i="8"/>
  <c r="J46" i="8"/>
  <c r="K46" i="8"/>
  <c r="O46" i="8"/>
  <c r="U46" i="8"/>
  <c r="AA46" i="8"/>
  <c r="AE46" i="8"/>
  <c r="AH46" i="8"/>
  <c r="AJ46" i="8"/>
  <c r="AK46" i="8"/>
  <c r="AL46" i="8"/>
  <c r="AQ46" i="8"/>
  <c r="AR46" i="8"/>
  <c r="AS46" i="8"/>
  <c r="AT46" i="8"/>
  <c r="AV46" i="8"/>
  <c r="BH46" i="8"/>
  <c r="BI46" i="8"/>
  <c r="BJ46" i="8"/>
  <c r="BK46" i="8"/>
  <c r="BL46" i="8"/>
  <c r="CN46" i="8"/>
  <c r="CO46" i="8"/>
  <c r="CV46" i="8"/>
  <c r="DE46" i="8"/>
  <c r="B47" i="8"/>
  <c r="F47" i="8"/>
  <c r="G47" i="8"/>
  <c r="H47" i="8"/>
  <c r="I47" i="8"/>
  <c r="J47" i="8"/>
  <c r="K47" i="8"/>
  <c r="O47" i="8"/>
  <c r="U47" i="8"/>
  <c r="AA47" i="8"/>
  <c r="AE47" i="8"/>
  <c r="AH47" i="8"/>
  <c r="AJ47" i="8"/>
  <c r="AK47" i="8"/>
  <c r="AL47" i="8"/>
  <c r="AQ47" i="8"/>
  <c r="AR47" i="8"/>
  <c r="AS47" i="8"/>
  <c r="AT47" i="8"/>
  <c r="AV47" i="8"/>
  <c r="BH47" i="8"/>
  <c r="BI47" i="8"/>
  <c r="BJ47" i="8"/>
  <c r="BK47" i="8"/>
  <c r="BL47" i="8"/>
  <c r="CN47" i="8"/>
  <c r="CO47" i="8"/>
  <c r="CV47" i="8"/>
  <c r="DE47" i="8"/>
  <c r="B48" i="8"/>
  <c r="F48" i="8"/>
  <c r="G48" i="8"/>
  <c r="H48" i="8"/>
  <c r="I48" i="8"/>
  <c r="J48" i="8"/>
  <c r="K48" i="8"/>
  <c r="O48" i="8"/>
  <c r="U48" i="8"/>
  <c r="AA48" i="8"/>
  <c r="AE48" i="8"/>
  <c r="AH48" i="8"/>
  <c r="AJ48" i="8"/>
  <c r="AK48" i="8"/>
  <c r="AL48" i="8"/>
  <c r="AQ48" i="8"/>
  <c r="AR48" i="8"/>
  <c r="AS48" i="8"/>
  <c r="AT48" i="8"/>
  <c r="AV48" i="8"/>
  <c r="BH48" i="8"/>
  <c r="BI48" i="8"/>
  <c r="BJ48" i="8"/>
  <c r="BK48" i="8"/>
  <c r="BL48" i="8"/>
  <c r="CN48" i="8"/>
  <c r="CO48" i="8"/>
  <c r="CV48" i="8"/>
  <c r="DE48" i="8"/>
  <c r="B49" i="8"/>
  <c r="F49" i="8"/>
  <c r="G49" i="8"/>
  <c r="H49" i="8"/>
  <c r="I49" i="8"/>
  <c r="J49" i="8"/>
  <c r="K49" i="8"/>
  <c r="M49" i="8"/>
  <c r="N49" i="8"/>
  <c r="O49" i="8"/>
  <c r="U49" i="8"/>
  <c r="AA49" i="8"/>
  <c r="AE49" i="8"/>
  <c r="AH49" i="8"/>
  <c r="AJ49" i="8"/>
  <c r="AK49" i="8"/>
  <c r="AL49" i="8"/>
  <c r="AQ49" i="8"/>
  <c r="AR49" i="8"/>
  <c r="AS49" i="8"/>
  <c r="AT49" i="8"/>
  <c r="AV49" i="8"/>
  <c r="BH49" i="8"/>
  <c r="BI49" i="8"/>
  <c r="BJ49" i="8"/>
  <c r="BK49" i="8"/>
  <c r="BL49" i="8"/>
  <c r="CN49" i="8"/>
  <c r="CO49" i="8"/>
  <c r="CV49" i="8"/>
  <c r="DE49" i="8"/>
  <c r="B50" i="8"/>
  <c r="F50" i="8"/>
  <c r="G50" i="8"/>
  <c r="H50" i="8"/>
  <c r="I50" i="8"/>
  <c r="J50" i="8"/>
  <c r="K50" i="8"/>
  <c r="O50" i="8"/>
  <c r="U50" i="8"/>
  <c r="AA50" i="8"/>
  <c r="AE50" i="8"/>
  <c r="AH50" i="8"/>
  <c r="AJ50" i="8"/>
  <c r="AK50" i="8"/>
  <c r="AL50" i="8"/>
  <c r="AQ50" i="8"/>
  <c r="AR50" i="8"/>
  <c r="AS50" i="8"/>
  <c r="AT50" i="8"/>
  <c r="AV50" i="8"/>
  <c r="BH50" i="8"/>
  <c r="BI50" i="8"/>
  <c r="BJ50" i="8"/>
  <c r="BK50" i="8"/>
  <c r="BL50" i="8"/>
  <c r="CN50" i="8"/>
  <c r="CO50" i="8"/>
  <c r="CV50" i="8"/>
  <c r="DE50" i="8"/>
  <c r="B51" i="8"/>
  <c r="F51" i="8"/>
  <c r="G51" i="8"/>
  <c r="H51" i="8"/>
  <c r="I51" i="8"/>
  <c r="J51" i="8"/>
  <c r="K51" i="8"/>
  <c r="L51" i="8"/>
  <c r="M51" i="8"/>
  <c r="N51" i="8"/>
  <c r="O51" i="8"/>
  <c r="U51" i="8"/>
  <c r="AA51" i="8"/>
  <c r="AE51" i="8"/>
  <c r="AH51" i="8"/>
  <c r="AJ51" i="8"/>
  <c r="AK51" i="8"/>
  <c r="AL51" i="8"/>
  <c r="AQ51" i="8"/>
  <c r="AR51" i="8"/>
  <c r="AS51" i="8"/>
  <c r="AT51" i="8"/>
  <c r="AV51" i="8"/>
  <c r="BH51" i="8"/>
  <c r="BI51" i="8"/>
  <c r="BJ51" i="8"/>
  <c r="BK51" i="8"/>
  <c r="BL51" i="8"/>
  <c r="CN51" i="8"/>
  <c r="CO51" i="8"/>
  <c r="CV51" i="8"/>
  <c r="DE51" i="8"/>
  <c r="B52" i="8"/>
  <c r="F52" i="8"/>
  <c r="G52" i="8"/>
  <c r="H52" i="8"/>
  <c r="I52" i="8"/>
  <c r="J52" i="8"/>
  <c r="K52" i="8"/>
  <c r="L52" i="8"/>
  <c r="M52" i="8"/>
  <c r="N52" i="8"/>
  <c r="O52" i="8"/>
  <c r="U52" i="8"/>
  <c r="AA52" i="8"/>
  <c r="AE52" i="8"/>
  <c r="AH52" i="8"/>
  <c r="AJ52" i="8"/>
  <c r="AK52" i="8"/>
  <c r="AL52" i="8"/>
  <c r="AQ52" i="8"/>
  <c r="AR52" i="8"/>
  <c r="AS52" i="8"/>
  <c r="AT52" i="8"/>
  <c r="AV52" i="8"/>
  <c r="BH52" i="8"/>
  <c r="BI52" i="8"/>
  <c r="BJ52" i="8"/>
  <c r="BK52" i="8"/>
  <c r="BL52" i="8"/>
  <c r="CN52" i="8"/>
  <c r="CO52" i="8"/>
  <c r="CV52" i="8"/>
  <c r="DE52" i="8"/>
  <c r="B53" i="8"/>
  <c r="F53" i="8"/>
  <c r="G53" i="8"/>
  <c r="H53" i="8"/>
  <c r="I53" i="8"/>
  <c r="J53" i="8"/>
  <c r="K53" i="8"/>
  <c r="L53" i="8"/>
  <c r="M53" i="8"/>
  <c r="N53" i="8"/>
  <c r="O53" i="8"/>
  <c r="U53" i="8"/>
  <c r="AA53" i="8"/>
  <c r="AE53" i="8"/>
  <c r="AH53" i="8"/>
  <c r="AJ53" i="8"/>
  <c r="AK53" i="8"/>
  <c r="AL53" i="8"/>
  <c r="AQ53" i="8"/>
  <c r="AR53" i="8"/>
  <c r="AS53" i="8"/>
  <c r="AT53" i="8"/>
  <c r="AV53" i="8"/>
  <c r="BH53" i="8"/>
  <c r="BI53" i="8"/>
  <c r="BJ53" i="8"/>
  <c r="BK53" i="8"/>
  <c r="BL53" i="8"/>
  <c r="CN53" i="8"/>
  <c r="CO53" i="8"/>
  <c r="CV53" i="8"/>
  <c r="DE53" i="8"/>
  <c r="B54" i="8"/>
  <c r="F54" i="8"/>
  <c r="G54" i="8"/>
  <c r="H54" i="8"/>
  <c r="I54" i="8"/>
  <c r="J54" i="8"/>
  <c r="K54" i="8"/>
  <c r="L54" i="8"/>
  <c r="M54" i="8"/>
  <c r="N54" i="8"/>
  <c r="O54" i="8"/>
  <c r="U54" i="8"/>
  <c r="AA54" i="8"/>
  <c r="AE54" i="8"/>
  <c r="AH54" i="8"/>
  <c r="AJ54" i="8"/>
  <c r="AK54" i="8"/>
  <c r="AL54" i="8"/>
  <c r="AQ54" i="8"/>
  <c r="AR54" i="8"/>
  <c r="AS54" i="8"/>
  <c r="AT54" i="8"/>
  <c r="AV54" i="8"/>
  <c r="BH54" i="8"/>
  <c r="BI54" i="8"/>
  <c r="BJ54" i="8"/>
  <c r="BK54" i="8"/>
  <c r="BL54" i="8"/>
  <c r="CN54" i="8"/>
  <c r="CO54" i="8"/>
  <c r="CV54" i="8"/>
  <c r="DE54" i="8"/>
  <c r="B55" i="8"/>
  <c r="F55" i="8"/>
  <c r="G55" i="8"/>
  <c r="H55" i="8"/>
  <c r="I55" i="8"/>
  <c r="J55" i="8"/>
  <c r="K55" i="8"/>
  <c r="L55" i="8"/>
  <c r="M55" i="8"/>
  <c r="N55" i="8"/>
  <c r="O55" i="8"/>
  <c r="U55" i="8"/>
  <c r="AA55" i="8"/>
  <c r="AE55" i="8"/>
  <c r="AH55" i="8"/>
  <c r="AJ55" i="8"/>
  <c r="AK55" i="8"/>
  <c r="AL55" i="8"/>
  <c r="AQ55" i="8"/>
  <c r="AR55" i="8"/>
  <c r="AS55" i="8"/>
  <c r="AT55" i="8"/>
  <c r="AV55" i="8"/>
  <c r="BH55" i="8"/>
  <c r="BI55" i="8"/>
  <c r="BJ55" i="8"/>
  <c r="BK55" i="8"/>
  <c r="BL55" i="8"/>
  <c r="CN55" i="8"/>
  <c r="CO55" i="8"/>
  <c r="CV55" i="8"/>
  <c r="DE55" i="8"/>
  <c r="B56" i="8"/>
  <c r="F56" i="8"/>
  <c r="G56" i="8"/>
  <c r="H56" i="8"/>
  <c r="I56" i="8"/>
  <c r="J56" i="8"/>
  <c r="K56" i="8"/>
  <c r="L56" i="8"/>
  <c r="M56" i="8"/>
  <c r="N56" i="8"/>
  <c r="O56" i="8"/>
  <c r="U56" i="8"/>
  <c r="AA56" i="8"/>
  <c r="AE56" i="8"/>
  <c r="AH56" i="8"/>
  <c r="AJ56" i="8"/>
  <c r="AK56" i="8"/>
  <c r="AL56" i="8"/>
  <c r="AQ56" i="8"/>
  <c r="AR56" i="8"/>
  <c r="AS56" i="8"/>
  <c r="AT56" i="8"/>
  <c r="AV56" i="8"/>
  <c r="BH56" i="8"/>
  <c r="BI56" i="8"/>
  <c r="BJ56" i="8"/>
  <c r="BK56" i="8"/>
  <c r="BL56" i="8"/>
  <c r="CN56" i="8"/>
  <c r="CO56" i="8"/>
  <c r="CV56" i="8"/>
  <c r="DE56" i="8"/>
  <c r="B57" i="8"/>
  <c r="F57" i="8"/>
  <c r="G57" i="8"/>
  <c r="H57" i="8"/>
  <c r="I57" i="8"/>
  <c r="J57" i="8"/>
  <c r="K57" i="8"/>
  <c r="L57" i="8"/>
  <c r="M57" i="8"/>
  <c r="N57" i="8"/>
  <c r="O57" i="8"/>
  <c r="U57" i="8"/>
  <c r="AA57" i="8"/>
  <c r="AE57" i="8"/>
  <c r="AH57" i="8"/>
  <c r="AJ57" i="8"/>
  <c r="AK57" i="8"/>
  <c r="AL57" i="8"/>
  <c r="AQ57" i="8"/>
  <c r="AR57" i="8"/>
  <c r="AS57" i="8"/>
  <c r="AT57" i="8"/>
  <c r="AV57" i="8"/>
  <c r="BH57" i="8"/>
  <c r="BI57" i="8"/>
  <c r="BJ57" i="8"/>
  <c r="BK57" i="8"/>
  <c r="BL57" i="8"/>
  <c r="CN57" i="8"/>
  <c r="CO57" i="8"/>
  <c r="CV57" i="8"/>
  <c r="DE57" i="8"/>
  <c r="B58" i="8"/>
  <c r="F58" i="8"/>
  <c r="G58" i="8"/>
  <c r="H58" i="8"/>
  <c r="I58" i="8"/>
  <c r="J58" i="8"/>
  <c r="K58" i="8"/>
  <c r="L58" i="8"/>
  <c r="M58" i="8"/>
  <c r="N58" i="8"/>
  <c r="O58" i="8"/>
  <c r="U58" i="8"/>
  <c r="AA58" i="8"/>
  <c r="AE58" i="8"/>
  <c r="AH58" i="8"/>
  <c r="AJ58" i="8"/>
  <c r="AK58" i="8"/>
  <c r="AL58" i="8"/>
  <c r="AQ58" i="8"/>
  <c r="AR58" i="8"/>
  <c r="AS58" i="8"/>
  <c r="AT58" i="8"/>
  <c r="AV58" i="8"/>
  <c r="BH58" i="8"/>
  <c r="BI58" i="8"/>
  <c r="BJ58" i="8"/>
  <c r="BK58" i="8"/>
  <c r="BL58" i="8"/>
  <c r="CN58" i="8"/>
  <c r="CO58" i="8"/>
  <c r="CV58" i="8"/>
  <c r="DE58" i="8"/>
  <c r="B59" i="8"/>
  <c r="F59" i="8"/>
  <c r="G59" i="8"/>
  <c r="H59" i="8"/>
  <c r="I59" i="8"/>
  <c r="J59" i="8"/>
  <c r="K59" i="8"/>
  <c r="L59" i="8"/>
  <c r="M59" i="8"/>
  <c r="N59" i="8"/>
  <c r="O59" i="8"/>
  <c r="U59" i="8"/>
  <c r="AA59" i="8"/>
  <c r="AE59" i="8"/>
  <c r="AH59" i="8"/>
  <c r="AJ59" i="8"/>
  <c r="AK59" i="8"/>
  <c r="AL59" i="8"/>
  <c r="AQ59" i="8"/>
  <c r="AR59" i="8"/>
  <c r="AS59" i="8"/>
  <c r="AT59" i="8"/>
  <c r="AV59" i="8"/>
  <c r="BH59" i="8"/>
  <c r="BI59" i="8"/>
  <c r="BJ59" i="8"/>
  <c r="BK59" i="8"/>
  <c r="BL59" i="8"/>
  <c r="CN59" i="8"/>
  <c r="CO59" i="8"/>
  <c r="CV59" i="8"/>
  <c r="DE59" i="8"/>
  <c r="B60" i="8"/>
  <c r="F60" i="8"/>
  <c r="G60" i="8"/>
  <c r="H60" i="8"/>
  <c r="I60" i="8"/>
  <c r="J60" i="8"/>
  <c r="K60" i="8"/>
  <c r="L60" i="8"/>
  <c r="M60" i="8"/>
  <c r="N60" i="8"/>
  <c r="O60" i="8"/>
  <c r="U60" i="8"/>
  <c r="AA60" i="8"/>
  <c r="AE60" i="8"/>
  <c r="AH60" i="8"/>
  <c r="AJ60" i="8"/>
  <c r="AK60" i="8"/>
  <c r="AL60" i="8"/>
  <c r="AQ60" i="8"/>
  <c r="AR60" i="8"/>
  <c r="AS60" i="8"/>
  <c r="AT60" i="8"/>
  <c r="AV60" i="8"/>
  <c r="BH60" i="8"/>
  <c r="BI60" i="8"/>
  <c r="BJ60" i="8"/>
  <c r="BK60" i="8"/>
  <c r="BL60" i="8"/>
  <c r="CN60" i="8"/>
  <c r="CO60" i="8"/>
  <c r="CV60" i="8"/>
  <c r="DE60" i="8"/>
  <c r="B61" i="8"/>
  <c r="F61" i="8"/>
  <c r="G61" i="8"/>
  <c r="H61" i="8"/>
  <c r="I61" i="8"/>
  <c r="J61" i="8"/>
  <c r="K61" i="8"/>
  <c r="L61" i="8"/>
  <c r="M61" i="8"/>
  <c r="N61" i="8"/>
  <c r="O61" i="8"/>
  <c r="U61" i="8"/>
  <c r="AA61" i="8"/>
  <c r="AE61" i="8"/>
  <c r="AH61" i="8"/>
  <c r="AJ61" i="8"/>
  <c r="AK61" i="8"/>
  <c r="AL61" i="8"/>
  <c r="AQ61" i="8"/>
  <c r="AR61" i="8"/>
  <c r="AS61" i="8"/>
  <c r="AT61" i="8"/>
  <c r="AV61" i="8"/>
  <c r="BH61" i="8"/>
  <c r="BI61" i="8"/>
  <c r="BJ61" i="8"/>
  <c r="BK61" i="8"/>
  <c r="BL61" i="8"/>
  <c r="CN61" i="8"/>
  <c r="CO61" i="8"/>
  <c r="CV61" i="8"/>
  <c r="DE61" i="8"/>
  <c r="B62" i="8"/>
  <c r="F62" i="8"/>
  <c r="G62" i="8"/>
  <c r="H62" i="8"/>
  <c r="I62" i="8"/>
  <c r="J62" i="8"/>
  <c r="K62" i="8"/>
  <c r="L62" i="8"/>
  <c r="M62" i="8"/>
  <c r="N62" i="8"/>
  <c r="O62" i="8"/>
  <c r="U62" i="8"/>
  <c r="AA62" i="8"/>
  <c r="AE62" i="8"/>
  <c r="AH62" i="8"/>
  <c r="AJ62" i="8"/>
  <c r="AK62" i="8"/>
  <c r="AL62" i="8"/>
  <c r="AQ62" i="8"/>
  <c r="AR62" i="8"/>
  <c r="AS62" i="8"/>
  <c r="AT62" i="8"/>
  <c r="AV62" i="8"/>
  <c r="BH62" i="8"/>
  <c r="BI62" i="8"/>
  <c r="BJ62" i="8"/>
  <c r="BK62" i="8"/>
  <c r="BL62" i="8"/>
  <c r="CN62" i="8"/>
  <c r="CO62" i="8"/>
  <c r="CV62" i="8"/>
  <c r="DE62" i="8"/>
  <c r="B63" i="8"/>
  <c r="F63" i="8"/>
  <c r="G63" i="8"/>
  <c r="H63" i="8"/>
  <c r="I63" i="8"/>
  <c r="J63" i="8"/>
  <c r="K63" i="8"/>
  <c r="L63" i="8"/>
  <c r="M63" i="8"/>
  <c r="N63" i="8"/>
  <c r="O63" i="8"/>
  <c r="U63" i="8"/>
  <c r="AA63" i="8"/>
  <c r="AE63" i="8"/>
  <c r="AH63" i="8"/>
  <c r="AJ63" i="8"/>
  <c r="AK63" i="8"/>
  <c r="AL63" i="8"/>
  <c r="AQ63" i="8"/>
  <c r="AR63" i="8"/>
  <c r="AS63" i="8"/>
  <c r="AT63" i="8"/>
  <c r="AV63" i="8"/>
  <c r="BH63" i="8"/>
  <c r="BI63" i="8"/>
  <c r="BJ63" i="8"/>
  <c r="BK63" i="8"/>
  <c r="BL63" i="8"/>
  <c r="CN63" i="8"/>
  <c r="CO63" i="8"/>
  <c r="CV63" i="8"/>
  <c r="DE63" i="8"/>
  <c r="B64" i="8"/>
  <c r="F64" i="8"/>
  <c r="G64" i="8"/>
  <c r="H64" i="8"/>
  <c r="I64" i="8"/>
  <c r="J64" i="8"/>
  <c r="K64" i="8"/>
  <c r="L64" i="8"/>
  <c r="M64" i="8"/>
  <c r="N64" i="8"/>
  <c r="O64" i="8"/>
  <c r="U64" i="8"/>
  <c r="AA64" i="8"/>
  <c r="AE64" i="8"/>
  <c r="AH64" i="8"/>
  <c r="AJ64" i="8"/>
  <c r="AK64" i="8"/>
  <c r="AL64" i="8"/>
  <c r="AQ64" i="8"/>
  <c r="AR64" i="8"/>
  <c r="AS64" i="8"/>
  <c r="AT64" i="8"/>
  <c r="AV64" i="8"/>
  <c r="BH64" i="8"/>
  <c r="BI64" i="8"/>
  <c r="BJ64" i="8"/>
  <c r="BK64" i="8"/>
  <c r="BL64" i="8"/>
  <c r="CN64" i="8"/>
  <c r="CO64" i="8"/>
  <c r="CV64" i="8"/>
  <c r="DE64" i="8"/>
  <c r="B65" i="8"/>
  <c r="F65" i="8"/>
  <c r="G65" i="8"/>
  <c r="H65" i="8"/>
  <c r="I65" i="8"/>
  <c r="J65" i="8"/>
  <c r="K65" i="8"/>
  <c r="L65" i="8"/>
  <c r="M65" i="8"/>
  <c r="N65" i="8"/>
  <c r="O65" i="8"/>
  <c r="U65" i="8"/>
  <c r="AA65" i="8"/>
  <c r="AE65" i="8"/>
  <c r="AH65" i="8"/>
  <c r="AJ65" i="8"/>
  <c r="AK65" i="8"/>
  <c r="AL65" i="8"/>
  <c r="AQ65" i="8"/>
  <c r="AR65" i="8"/>
  <c r="AS65" i="8"/>
  <c r="AT65" i="8"/>
  <c r="AV65" i="8"/>
  <c r="BH65" i="8"/>
  <c r="BI65" i="8"/>
  <c r="BJ65" i="8"/>
  <c r="BK65" i="8"/>
  <c r="BL65" i="8"/>
  <c r="CN65" i="8"/>
  <c r="CO65" i="8"/>
  <c r="CV65" i="8"/>
  <c r="DE65" i="8"/>
  <c r="B66" i="8"/>
  <c r="F66" i="8"/>
  <c r="G66" i="8"/>
  <c r="H66" i="8"/>
  <c r="I66" i="8"/>
  <c r="J66" i="8"/>
  <c r="K66" i="8"/>
  <c r="L66" i="8"/>
  <c r="M66" i="8"/>
  <c r="N66" i="8"/>
  <c r="O66" i="8"/>
  <c r="U66" i="8"/>
  <c r="AA66" i="8"/>
  <c r="AE66" i="8"/>
  <c r="AH66" i="8"/>
  <c r="AJ66" i="8"/>
  <c r="AK66" i="8"/>
  <c r="AL66" i="8"/>
  <c r="AQ66" i="8"/>
  <c r="AR66" i="8"/>
  <c r="AS66" i="8"/>
  <c r="AT66" i="8"/>
  <c r="AV66" i="8"/>
  <c r="BH66" i="8"/>
  <c r="BI66" i="8"/>
  <c r="BJ66" i="8"/>
  <c r="BK66" i="8"/>
  <c r="BL66" i="8"/>
  <c r="CN66" i="8"/>
  <c r="CO66" i="8"/>
  <c r="CV66" i="8"/>
  <c r="DE66" i="8"/>
  <c r="B67" i="8"/>
  <c r="F67" i="8"/>
  <c r="G67" i="8"/>
  <c r="H67" i="8"/>
  <c r="I67" i="8"/>
  <c r="J67" i="8"/>
  <c r="K67" i="8"/>
  <c r="L67" i="8"/>
  <c r="M67" i="8"/>
  <c r="N67" i="8"/>
  <c r="O67" i="8"/>
  <c r="U67" i="8"/>
  <c r="AA67" i="8"/>
  <c r="AE67" i="8"/>
  <c r="AH67" i="8"/>
  <c r="AJ67" i="8"/>
  <c r="AK67" i="8"/>
  <c r="AL67" i="8"/>
  <c r="AQ67" i="8"/>
  <c r="AR67" i="8"/>
  <c r="AS67" i="8"/>
  <c r="AT67" i="8"/>
  <c r="AV67" i="8"/>
  <c r="BH67" i="8"/>
  <c r="BI67" i="8"/>
  <c r="BJ67" i="8"/>
  <c r="BK67" i="8"/>
  <c r="BL67" i="8"/>
  <c r="CN67" i="8"/>
  <c r="CO67" i="8"/>
  <c r="CV67" i="8"/>
  <c r="DE67" i="8"/>
  <c r="B68" i="8"/>
  <c r="F68" i="8"/>
  <c r="G68" i="8"/>
  <c r="H68" i="8"/>
  <c r="I68" i="8"/>
  <c r="J68" i="8"/>
  <c r="K68" i="8"/>
  <c r="L68" i="8"/>
  <c r="M68" i="8"/>
  <c r="N68" i="8"/>
  <c r="O68" i="8"/>
  <c r="U68" i="8"/>
  <c r="AA68" i="8"/>
  <c r="AE68" i="8"/>
  <c r="AH68" i="8"/>
  <c r="AJ68" i="8"/>
  <c r="AK68" i="8"/>
  <c r="AL68" i="8"/>
  <c r="AQ68" i="8"/>
  <c r="AR68" i="8"/>
  <c r="AS68" i="8"/>
  <c r="AT68" i="8"/>
  <c r="AV68" i="8"/>
  <c r="BH68" i="8"/>
  <c r="BI68" i="8"/>
  <c r="BJ68" i="8"/>
  <c r="BK68" i="8"/>
  <c r="BL68" i="8"/>
  <c r="CN68" i="8"/>
  <c r="CO68" i="8"/>
  <c r="CV68" i="8"/>
  <c r="DE68" i="8"/>
  <c r="B69" i="8"/>
  <c r="F69" i="8"/>
  <c r="G69" i="8"/>
  <c r="H69" i="8"/>
  <c r="I69" i="8"/>
  <c r="J69" i="8"/>
  <c r="K69" i="8"/>
  <c r="L69" i="8"/>
  <c r="M69" i="8"/>
  <c r="N69" i="8"/>
  <c r="O69" i="8"/>
  <c r="U69" i="8"/>
  <c r="AA69" i="8"/>
  <c r="AE69" i="8"/>
  <c r="AH69" i="8"/>
  <c r="AJ69" i="8"/>
  <c r="AK69" i="8"/>
  <c r="AL69" i="8"/>
  <c r="AQ69" i="8"/>
  <c r="AR69" i="8"/>
  <c r="AS69" i="8"/>
  <c r="AT69" i="8"/>
  <c r="AV69" i="8"/>
  <c r="BH69" i="8"/>
  <c r="BI69" i="8"/>
  <c r="BJ69" i="8"/>
  <c r="BK69" i="8"/>
  <c r="BL69" i="8"/>
  <c r="CN69" i="8"/>
  <c r="CO69" i="8"/>
  <c r="CV69" i="8"/>
  <c r="DE69" i="8"/>
  <c r="B70" i="8"/>
  <c r="F70" i="8"/>
  <c r="G70" i="8"/>
  <c r="H70" i="8"/>
  <c r="I70" i="8"/>
  <c r="J70" i="8"/>
  <c r="K70" i="8"/>
  <c r="L70" i="8"/>
  <c r="M70" i="8"/>
  <c r="N70" i="8"/>
  <c r="O70" i="8"/>
  <c r="U70" i="8"/>
  <c r="AA70" i="8"/>
  <c r="AE70" i="8"/>
  <c r="AH70" i="8"/>
  <c r="AJ70" i="8"/>
  <c r="AK70" i="8"/>
  <c r="AL70" i="8"/>
  <c r="AQ70" i="8"/>
  <c r="AR70" i="8"/>
  <c r="AS70" i="8"/>
  <c r="AT70" i="8"/>
  <c r="AV70" i="8"/>
  <c r="BH70" i="8"/>
  <c r="BI70" i="8"/>
  <c r="BJ70" i="8"/>
  <c r="BK70" i="8"/>
  <c r="BL70" i="8"/>
  <c r="CN70" i="8"/>
  <c r="CO70" i="8"/>
  <c r="CV70" i="8"/>
  <c r="DE70" i="8"/>
  <c r="B71" i="8"/>
  <c r="F71" i="8"/>
  <c r="G71" i="8"/>
  <c r="H71" i="8"/>
  <c r="I71" i="8"/>
  <c r="J71" i="8"/>
  <c r="K71" i="8"/>
  <c r="L71" i="8"/>
  <c r="M71" i="8"/>
  <c r="N71" i="8"/>
  <c r="O71" i="8"/>
  <c r="U71" i="8"/>
  <c r="AA71" i="8"/>
  <c r="AE71" i="8"/>
  <c r="AH71" i="8"/>
  <c r="AJ71" i="8"/>
  <c r="AK71" i="8"/>
  <c r="AL71" i="8"/>
  <c r="AQ71" i="8"/>
  <c r="AR71" i="8"/>
  <c r="AS71" i="8"/>
  <c r="AT71" i="8"/>
  <c r="AV71" i="8"/>
  <c r="BH71" i="8"/>
  <c r="BI71" i="8"/>
  <c r="BJ71" i="8"/>
  <c r="BK71" i="8"/>
  <c r="BL71" i="8"/>
  <c r="CN71" i="8"/>
  <c r="CO71" i="8"/>
  <c r="CV71" i="8"/>
  <c r="DE71" i="8"/>
  <c r="B72" i="8"/>
  <c r="F72" i="8"/>
  <c r="G72" i="8"/>
  <c r="H72" i="8"/>
  <c r="I72" i="8"/>
  <c r="J72" i="8"/>
  <c r="K72" i="8"/>
  <c r="L72" i="8"/>
  <c r="M72" i="8"/>
  <c r="N72" i="8"/>
  <c r="O72" i="8"/>
  <c r="U72" i="8"/>
  <c r="AA72" i="8"/>
  <c r="AE72" i="8"/>
  <c r="AH72" i="8"/>
  <c r="AJ72" i="8"/>
  <c r="AK72" i="8"/>
  <c r="AL72" i="8"/>
  <c r="AQ72" i="8"/>
  <c r="AR72" i="8"/>
  <c r="AS72" i="8"/>
  <c r="AT72" i="8"/>
  <c r="AV72" i="8"/>
  <c r="BH72" i="8"/>
  <c r="BI72" i="8"/>
  <c r="BJ72" i="8"/>
  <c r="BK72" i="8"/>
  <c r="BL72" i="8"/>
  <c r="CN72" i="8"/>
  <c r="CO72" i="8"/>
  <c r="CV72" i="8"/>
  <c r="DE72" i="8"/>
  <c r="B73" i="8"/>
  <c r="F73" i="8"/>
  <c r="G73" i="8"/>
  <c r="H73" i="8"/>
  <c r="I73" i="8"/>
  <c r="J73" i="8"/>
  <c r="K73" i="8"/>
  <c r="L73" i="8"/>
  <c r="M73" i="8"/>
  <c r="N73" i="8"/>
  <c r="O73" i="8"/>
  <c r="U73" i="8"/>
  <c r="AA73" i="8"/>
  <c r="AE73" i="8"/>
  <c r="AH73" i="8"/>
  <c r="AJ73" i="8"/>
  <c r="AK73" i="8"/>
  <c r="AL73" i="8"/>
  <c r="AQ73" i="8"/>
  <c r="AR73" i="8"/>
  <c r="AS73" i="8"/>
  <c r="AT73" i="8"/>
  <c r="AV73" i="8"/>
  <c r="BH73" i="8"/>
  <c r="BI73" i="8"/>
  <c r="BJ73" i="8"/>
  <c r="BK73" i="8"/>
  <c r="BL73" i="8"/>
  <c r="CN73" i="8"/>
  <c r="CO73" i="8"/>
  <c r="CV73" i="8"/>
  <c r="DE73" i="8"/>
  <c r="B74" i="8"/>
  <c r="F74" i="8"/>
  <c r="G74" i="8"/>
  <c r="H74" i="8"/>
  <c r="I74" i="8"/>
  <c r="J74" i="8"/>
  <c r="K74" i="8"/>
  <c r="L74" i="8"/>
  <c r="M74" i="8"/>
  <c r="N74" i="8"/>
  <c r="O74" i="8"/>
  <c r="U74" i="8"/>
  <c r="AA74" i="8"/>
  <c r="AE74" i="8"/>
  <c r="AH74" i="8"/>
  <c r="AJ74" i="8"/>
  <c r="AK74" i="8"/>
  <c r="AL74" i="8"/>
  <c r="AQ74" i="8"/>
  <c r="AR74" i="8"/>
  <c r="AS74" i="8"/>
  <c r="AT74" i="8"/>
  <c r="AV74" i="8"/>
  <c r="BH74" i="8"/>
  <c r="BI74" i="8"/>
  <c r="BJ74" i="8"/>
  <c r="BK74" i="8"/>
  <c r="BL74" i="8"/>
  <c r="CN74" i="8"/>
  <c r="CO74" i="8"/>
  <c r="CV74" i="8"/>
  <c r="DE74" i="8"/>
  <c r="B75" i="8"/>
  <c r="F75" i="8"/>
  <c r="G75" i="8"/>
  <c r="H75" i="8"/>
  <c r="I75" i="8"/>
  <c r="J75" i="8"/>
  <c r="K75" i="8"/>
  <c r="L75" i="8"/>
  <c r="M75" i="8"/>
  <c r="N75" i="8"/>
  <c r="O75" i="8"/>
  <c r="U75" i="8"/>
  <c r="AA75" i="8"/>
  <c r="AE75" i="8"/>
  <c r="AH75" i="8"/>
  <c r="AJ75" i="8"/>
  <c r="AK75" i="8"/>
  <c r="AL75" i="8"/>
  <c r="AQ75" i="8"/>
  <c r="AR75" i="8"/>
  <c r="AS75" i="8"/>
  <c r="AT75" i="8"/>
  <c r="AV75" i="8"/>
  <c r="BH75" i="8"/>
  <c r="BI75" i="8"/>
  <c r="BJ75" i="8"/>
  <c r="BK75" i="8"/>
  <c r="BL75" i="8"/>
  <c r="CN75" i="8"/>
  <c r="CO75" i="8"/>
  <c r="CV75" i="8"/>
  <c r="DE75" i="8"/>
  <c r="B76" i="8"/>
  <c r="F76" i="8"/>
  <c r="G76" i="8"/>
  <c r="H76" i="8"/>
  <c r="I76" i="8"/>
  <c r="J76" i="8"/>
  <c r="K76" i="8"/>
  <c r="L76" i="8"/>
  <c r="M76" i="8"/>
  <c r="N76" i="8"/>
  <c r="O76" i="8"/>
  <c r="U76" i="8"/>
  <c r="AA76" i="8"/>
  <c r="AE76" i="8"/>
  <c r="AH76" i="8"/>
  <c r="AJ76" i="8"/>
  <c r="AK76" i="8"/>
  <c r="AL76" i="8"/>
  <c r="AQ76" i="8"/>
  <c r="AR76" i="8"/>
  <c r="AS76" i="8"/>
  <c r="AT76" i="8"/>
  <c r="AV76" i="8"/>
  <c r="BH76" i="8"/>
  <c r="BI76" i="8"/>
  <c r="BJ76" i="8"/>
  <c r="BK76" i="8"/>
  <c r="BL76" i="8"/>
  <c r="CN76" i="8"/>
  <c r="CO76" i="8"/>
  <c r="CV76" i="8"/>
  <c r="DE76" i="8"/>
  <c r="B77" i="8"/>
  <c r="F77" i="8"/>
  <c r="G77" i="8"/>
  <c r="H77" i="8"/>
  <c r="I77" i="8"/>
  <c r="J77" i="8"/>
  <c r="K77" i="8"/>
  <c r="L77" i="8"/>
  <c r="M77" i="8"/>
  <c r="N77" i="8"/>
  <c r="O77" i="8"/>
  <c r="U77" i="8"/>
  <c r="AA77" i="8"/>
  <c r="AE77" i="8"/>
  <c r="AH77" i="8"/>
  <c r="AJ77" i="8"/>
  <c r="AK77" i="8"/>
  <c r="AL77" i="8"/>
  <c r="AQ77" i="8"/>
  <c r="AR77" i="8"/>
  <c r="AS77" i="8"/>
  <c r="AT77" i="8"/>
  <c r="AV77" i="8"/>
  <c r="BH77" i="8"/>
  <c r="BI77" i="8"/>
  <c r="BJ77" i="8"/>
  <c r="BK77" i="8"/>
  <c r="BL77" i="8"/>
  <c r="CN77" i="8"/>
  <c r="CO77" i="8"/>
  <c r="CV77" i="8"/>
  <c r="DE77" i="8"/>
  <c r="B78" i="8"/>
  <c r="F78" i="8"/>
  <c r="G78" i="8"/>
  <c r="H78" i="8"/>
  <c r="I78" i="8"/>
  <c r="J78" i="8"/>
  <c r="K78" i="8"/>
  <c r="L78" i="8"/>
  <c r="M78" i="8"/>
  <c r="N78" i="8"/>
  <c r="O78" i="8"/>
  <c r="U78" i="8"/>
  <c r="AA78" i="8"/>
  <c r="AE78" i="8"/>
  <c r="AH78" i="8"/>
  <c r="AJ78" i="8"/>
  <c r="AK78" i="8"/>
  <c r="AL78" i="8"/>
  <c r="AQ78" i="8"/>
  <c r="AR78" i="8"/>
  <c r="AS78" i="8"/>
  <c r="AT78" i="8"/>
  <c r="AV78" i="8"/>
  <c r="BH78" i="8"/>
  <c r="BI78" i="8"/>
  <c r="BJ78" i="8"/>
  <c r="BK78" i="8"/>
  <c r="BL78" i="8"/>
  <c r="CN78" i="8"/>
  <c r="CO78" i="8"/>
  <c r="CV78" i="8"/>
  <c r="DE78" i="8"/>
  <c r="B79" i="8"/>
  <c r="F79" i="8"/>
  <c r="G79" i="8"/>
  <c r="H79" i="8"/>
  <c r="I79" i="8"/>
  <c r="J79" i="8"/>
  <c r="K79" i="8"/>
  <c r="L79" i="8"/>
  <c r="M79" i="8"/>
  <c r="N79" i="8"/>
  <c r="O79" i="8"/>
  <c r="U79" i="8"/>
  <c r="AA79" i="8"/>
  <c r="AE79" i="8"/>
  <c r="AH79" i="8"/>
  <c r="AJ79" i="8"/>
  <c r="AK79" i="8"/>
  <c r="AL79" i="8"/>
  <c r="AQ79" i="8"/>
  <c r="AR79" i="8"/>
  <c r="AS79" i="8"/>
  <c r="AT79" i="8"/>
  <c r="AV79" i="8"/>
  <c r="BH79" i="8"/>
  <c r="BI79" i="8"/>
  <c r="BJ79" i="8"/>
  <c r="BK79" i="8"/>
  <c r="BL79" i="8"/>
  <c r="CN79" i="8"/>
  <c r="CO79" i="8"/>
  <c r="CV79" i="8"/>
  <c r="DE79" i="8"/>
  <c r="B80" i="8"/>
  <c r="F80" i="8"/>
  <c r="G80" i="8"/>
  <c r="H80" i="8"/>
  <c r="I80" i="8"/>
  <c r="J80" i="8"/>
  <c r="K80" i="8"/>
  <c r="L80" i="8"/>
  <c r="M80" i="8"/>
  <c r="N80" i="8"/>
  <c r="O80" i="8"/>
  <c r="U80" i="8"/>
  <c r="AA80" i="8"/>
  <c r="AE80" i="8"/>
  <c r="AH80" i="8"/>
  <c r="AJ80" i="8"/>
  <c r="AK80" i="8"/>
  <c r="AL80" i="8"/>
  <c r="AQ80" i="8"/>
  <c r="AR80" i="8"/>
  <c r="AS80" i="8"/>
  <c r="AT80" i="8"/>
  <c r="AV80" i="8"/>
  <c r="BH80" i="8"/>
  <c r="BI80" i="8"/>
  <c r="BJ80" i="8"/>
  <c r="BK80" i="8"/>
  <c r="BL80" i="8"/>
  <c r="CN80" i="8"/>
  <c r="CO80" i="8"/>
  <c r="CV80" i="8"/>
  <c r="DE80" i="8"/>
  <c r="B81" i="8"/>
  <c r="F81" i="8"/>
  <c r="G81" i="8"/>
  <c r="H81" i="8"/>
  <c r="I81" i="8"/>
  <c r="J81" i="8"/>
  <c r="K81" i="8"/>
  <c r="L81" i="8"/>
  <c r="M81" i="8"/>
  <c r="N81" i="8"/>
  <c r="O81" i="8"/>
  <c r="U81" i="8"/>
  <c r="AA81" i="8"/>
  <c r="AE81" i="8"/>
  <c r="AH81" i="8"/>
  <c r="AJ81" i="8"/>
  <c r="AK81" i="8"/>
  <c r="AL81" i="8"/>
  <c r="AQ81" i="8"/>
  <c r="AR81" i="8"/>
  <c r="AS81" i="8"/>
  <c r="AT81" i="8"/>
  <c r="AV81" i="8"/>
  <c r="BH81" i="8"/>
  <c r="BI81" i="8"/>
  <c r="BJ81" i="8"/>
  <c r="BK81" i="8"/>
  <c r="BL81" i="8"/>
  <c r="CN81" i="8"/>
  <c r="CO81" i="8"/>
  <c r="CV81" i="8"/>
  <c r="DE81" i="8"/>
  <c r="B82" i="8"/>
  <c r="F82" i="8"/>
  <c r="G82" i="8"/>
  <c r="H82" i="8"/>
  <c r="I82" i="8"/>
  <c r="J82" i="8"/>
  <c r="K82" i="8"/>
  <c r="L82" i="8"/>
  <c r="M82" i="8"/>
  <c r="N82" i="8"/>
  <c r="O82" i="8"/>
  <c r="U82" i="8"/>
  <c r="AA82" i="8"/>
  <c r="AE82" i="8"/>
  <c r="AH82" i="8"/>
  <c r="AJ82" i="8"/>
  <c r="AK82" i="8"/>
  <c r="AL82" i="8"/>
  <c r="AQ82" i="8"/>
  <c r="AR82" i="8"/>
  <c r="AS82" i="8"/>
  <c r="AT82" i="8"/>
  <c r="AV82" i="8"/>
  <c r="BH82" i="8"/>
  <c r="BI82" i="8"/>
  <c r="BJ82" i="8"/>
  <c r="BK82" i="8"/>
  <c r="BL82" i="8"/>
  <c r="CN82" i="8"/>
  <c r="CO82" i="8"/>
  <c r="CV82" i="8"/>
  <c r="DE82" i="8"/>
  <c r="B83" i="8"/>
  <c r="F83" i="8"/>
  <c r="G83" i="8"/>
  <c r="H83" i="8"/>
  <c r="I83" i="8"/>
  <c r="J83" i="8"/>
  <c r="K83" i="8"/>
  <c r="L83" i="8"/>
  <c r="M83" i="8"/>
  <c r="N83" i="8"/>
  <c r="O83" i="8"/>
  <c r="U83" i="8"/>
  <c r="AA83" i="8"/>
  <c r="AE83" i="8"/>
  <c r="AH83" i="8"/>
  <c r="AJ83" i="8"/>
  <c r="AK83" i="8"/>
  <c r="AL83" i="8"/>
  <c r="AQ83" i="8"/>
  <c r="AR83" i="8"/>
  <c r="AS83" i="8"/>
  <c r="AT83" i="8"/>
  <c r="AV83" i="8"/>
  <c r="BH83" i="8"/>
  <c r="BI83" i="8"/>
  <c r="BJ83" i="8"/>
  <c r="BK83" i="8"/>
  <c r="BL83" i="8"/>
  <c r="CN83" i="8"/>
  <c r="CO83" i="8"/>
  <c r="CV83" i="8"/>
  <c r="DE83" i="8"/>
  <c r="B84" i="8"/>
  <c r="F84" i="8"/>
  <c r="G84" i="8"/>
  <c r="H84" i="8"/>
  <c r="I84" i="8"/>
  <c r="J84" i="8"/>
  <c r="K84" i="8"/>
  <c r="L84" i="8"/>
  <c r="M84" i="8"/>
  <c r="N84" i="8"/>
  <c r="O84" i="8"/>
  <c r="U84" i="8"/>
  <c r="AA84" i="8"/>
  <c r="AE84" i="8"/>
  <c r="AH84" i="8"/>
  <c r="AJ84" i="8"/>
  <c r="AK84" i="8"/>
  <c r="AL84" i="8"/>
  <c r="AQ84" i="8"/>
  <c r="AR84" i="8"/>
  <c r="AS84" i="8"/>
  <c r="AT84" i="8"/>
  <c r="AV84" i="8"/>
  <c r="BH84" i="8"/>
  <c r="BI84" i="8"/>
  <c r="BJ84" i="8"/>
  <c r="BK84" i="8"/>
  <c r="BL84" i="8"/>
  <c r="CN84" i="8"/>
  <c r="CO84" i="8"/>
  <c r="CV84" i="8"/>
  <c r="DE84" i="8"/>
  <c r="B85" i="8"/>
  <c r="F85" i="8"/>
  <c r="G85" i="8"/>
  <c r="H85" i="8"/>
  <c r="I85" i="8"/>
  <c r="J85" i="8"/>
  <c r="K85" i="8"/>
  <c r="L85" i="8"/>
  <c r="M85" i="8"/>
  <c r="N85" i="8"/>
  <c r="O85" i="8"/>
  <c r="U85" i="8"/>
  <c r="AA85" i="8"/>
  <c r="AE85" i="8"/>
  <c r="AH85" i="8"/>
  <c r="AJ85" i="8"/>
  <c r="AK85" i="8"/>
  <c r="AL85" i="8"/>
  <c r="AQ85" i="8"/>
  <c r="AR85" i="8"/>
  <c r="AS85" i="8"/>
  <c r="AT85" i="8"/>
  <c r="AV85" i="8"/>
  <c r="BH85" i="8"/>
  <c r="BI85" i="8"/>
  <c r="BJ85" i="8"/>
  <c r="BK85" i="8"/>
  <c r="BL85" i="8"/>
  <c r="CN85" i="8"/>
  <c r="CO85" i="8"/>
  <c r="CV85" i="8"/>
  <c r="DE85" i="8"/>
  <c r="B86" i="8"/>
  <c r="F86" i="8"/>
  <c r="G86" i="8"/>
  <c r="H86" i="8"/>
  <c r="I86" i="8"/>
  <c r="J86" i="8"/>
  <c r="K86" i="8"/>
  <c r="L86" i="8"/>
  <c r="M86" i="8"/>
  <c r="N86" i="8"/>
  <c r="O86" i="8"/>
  <c r="U86" i="8"/>
  <c r="AA86" i="8"/>
  <c r="AE86" i="8"/>
  <c r="AH86" i="8"/>
  <c r="AJ86" i="8"/>
  <c r="AK86" i="8"/>
  <c r="AL86" i="8"/>
  <c r="AQ86" i="8"/>
  <c r="AR86" i="8"/>
  <c r="AS86" i="8"/>
  <c r="AT86" i="8"/>
  <c r="AV86" i="8"/>
  <c r="BH86" i="8"/>
  <c r="BI86" i="8"/>
  <c r="BJ86" i="8"/>
  <c r="BK86" i="8"/>
  <c r="BL86" i="8"/>
  <c r="CN86" i="8"/>
  <c r="CO86" i="8"/>
  <c r="CV86" i="8"/>
  <c r="DE86" i="8"/>
  <c r="B87" i="8"/>
  <c r="F87" i="8"/>
  <c r="G87" i="8"/>
  <c r="H87" i="8"/>
  <c r="I87" i="8"/>
  <c r="J87" i="8"/>
  <c r="K87" i="8"/>
  <c r="L87" i="8"/>
  <c r="M87" i="8"/>
  <c r="N87" i="8"/>
  <c r="O87" i="8"/>
  <c r="U87" i="8"/>
  <c r="AA87" i="8"/>
  <c r="AE87" i="8"/>
  <c r="AH87" i="8"/>
  <c r="AJ87" i="8"/>
  <c r="AK87" i="8"/>
  <c r="AL87" i="8"/>
  <c r="AQ87" i="8"/>
  <c r="AR87" i="8"/>
  <c r="AS87" i="8"/>
  <c r="AT87" i="8"/>
  <c r="AV87" i="8"/>
  <c r="BH87" i="8"/>
  <c r="BI87" i="8"/>
  <c r="BJ87" i="8"/>
  <c r="BK87" i="8"/>
  <c r="BL87" i="8"/>
  <c r="CN87" i="8"/>
  <c r="CO87" i="8"/>
  <c r="CV87" i="8"/>
  <c r="DE87" i="8"/>
  <c r="B88" i="8"/>
  <c r="F88" i="8"/>
  <c r="G88" i="8"/>
  <c r="H88" i="8"/>
  <c r="I88" i="8"/>
  <c r="J88" i="8"/>
  <c r="K88" i="8"/>
  <c r="L88" i="8"/>
  <c r="M88" i="8"/>
  <c r="N88" i="8"/>
  <c r="O88" i="8"/>
  <c r="U88" i="8"/>
  <c r="AA88" i="8"/>
  <c r="AE88" i="8"/>
  <c r="AH88" i="8"/>
  <c r="AJ88" i="8"/>
  <c r="AK88" i="8"/>
  <c r="AL88" i="8"/>
  <c r="AQ88" i="8"/>
  <c r="AR88" i="8"/>
  <c r="AS88" i="8"/>
  <c r="AT88" i="8"/>
  <c r="AV88" i="8"/>
  <c r="BH88" i="8"/>
  <c r="BI88" i="8"/>
  <c r="BJ88" i="8"/>
  <c r="BK88" i="8"/>
  <c r="BL88" i="8"/>
  <c r="CN88" i="8"/>
  <c r="CO88" i="8"/>
  <c r="CV88" i="8"/>
  <c r="DE88" i="8"/>
  <c r="B89" i="8"/>
  <c r="F89" i="8"/>
  <c r="G89" i="8"/>
  <c r="H89" i="8"/>
  <c r="I89" i="8"/>
  <c r="J89" i="8"/>
  <c r="K89" i="8"/>
  <c r="L89" i="8"/>
  <c r="M89" i="8"/>
  <c r="N89" i="8"/>
  <c r="O89" i="8"/>
  <c r="U89" i="8"/>
  <c r="AA89" i="8"/>
  <c r="AE89" i="8"/>
  <c r="AH89" i="8"/>
  <c r="AJ89" i="8"/>
  <c r="AK89" i="8"/>
  <c r="AL89" i="8"/>
  <c r="AQ89" i="8"/>
  <c r="AR89" i="8"/>
  <c r="AS89" i="8"/>
  <c r="AT89" i="8"/>
  <c r="AV89" i="8"/>
  <c r="BH89" i="8"/>
  <c r="BI89" i="8"/>
  <c r="BJ89" i="8"/>
  <c r="BK89" i="8"/>
  <c r="BL89" i="8"/>
  <c r="CN89" i="8"/>
  <c r="CO89" i="8"/>
  <c r="CV89" i="8"/>
  <c r="DE89" i="8"/>
  <c r="B90" i="8"/>
  <c r="F90" i="8"/>
  <c r="G90" i="8"/>
  <c r="H90" i="8"/>
  <c r="I90" i="8"/>
  <c r="J90" i="8"/>
  <c r="K90" i="8"/>
  <c r="L90" i="8"/>
  <c r="M90" i="8"/>
  <c r="N90" i="8"/>
  <c r="O90" i="8"/>
  <c r="U90" i="8"/>
  <c r="AA90" i="8"/>
  <c r="AE90" i="8"/>
  <c r="AH90" i="8"/>
  <c r="AJ90" i="8"/>
  <c r="AK90" i="8"/>
  <c r="AL90" i="8"/>
  <c r="AQ90" i="8"/>
  <c r="AR90" i="8"/>
  <c r="AS90" i="8"/>
  <c r="AT90" i="8"/>
  <c r="AV90" i="8"/>
  <c r="BH90" i="8"/>
  <c r="BI90" i="8"/>
  <c r="BJ90" i="8"/>
  <c r="BK90" i="8"/>
  <c r="BL90" i="8"/>
  <c r="CN90" i="8"/>
  <c r="CO90" i="8"/>
  <c r="CV90" i="8"/>
  <c r="DE90" i="8"/>
  <c r="B91" i="8"/>
  <c r="F91" i="8"/>
  <c r="G91" i="8"/>
  <c r="H91" i="8"/>
  <c r="I91" i="8"/>
  <c r="J91" i="8"/>
  <c r="K91" i="8"/>
  <c r="L91" i="8"/>
  <c r="M91" i="8"/>
  <c r="N91" i="8"/>
  <c r="O91" i="8"/>
  <c r="U91" i="8"/>
  <c r="AA91" i="8"/>
  <c r="AE91" i="8"/>
  <c r="AH91" i="8"/>
  <c r="AJ91" i="8"/>
  <c r="AK91" i="8"/>
  <c r="AL91" i="8"/>
  <c r="AQ91" i="8"/>
  <c r="AR91" i="8"/>
  <c r="AS91" i="8"/>
  <c r="AT91" i="8"/>
  <c r="AV91" i="8"/>
  <c r="BH91" i="8"/>
  <c r="BI91" i="8"/>
  <c r="BJ91" i="8"/>
  <c r="BK91" i="8"/>
  <c r="BL91" i="8"/>
  <c r="CN91" i="8"/>
  <c r="CO91" i="8"/>
  <c r="CV91" i="8"/>
  <c r="DE91" i="8"/>
  <c r="B92" i="8"/>
  <c r="F92" i="8"/>
  <c r="G92" i="8"/>
  <c r="H92" i="8"/>
  <c r="I92" i="8"/>
  <c r="J92" i="8"/>
  <c r="K92" i="8"/>
  <c r="L92" i="8"/>
  <c r="M92" i="8"/>
  <c r="N92" i="8"/>
  <c r="O92" i="8"/>
  <c r="U92" i="8"/>
  <c r="AA92" i="8"/>
  <c r="AE92" i="8"/>
  <c r="AH92" i="8"/>
  <c r="AJ92" i="8"/>
  <c r="AK92" i="8"/>
  <c r="AL92" i="8"/>
  <c r="AQ92" i="8"/>
  <c r="AR92" i="8"/>
  <c r="AS92" i="8"/>
  <c r="AT92" i="8"/>
  <c r="AV92" i="8"/>
  <c r="BH92" i="8"/>
  <c r="BI92" i="8"/>
  <c r="BJ92" i="8"/>
  <c r="BK92" i="8"/>
  <c r="BL92" i="8"/>
  <c r="CN92" i="8"/>
  <c r="CO92" i="8"/>
  <c r="CV92" i="8"/>
  <c r="DE92" i="8"/>
  <c r="B93" i="8"/>
  <c r="F93" i="8"/>
  <c r="G93" i="8"/>
  <c r="H93" i="8"/>
  <c r="I93" i="8"/>
  <c r="J93" i="8"/>
  <c r="K93" i="8"/>
  <c r="L93" i="8"/>
  <c r="M93" i="8"/>
  <c r="N93" i="8"/>
  <c r="O93" i="8"/>
  <c r="U93" i="8"/>
  <c r="AA93" i="8"/>
  <c r="AE93" i="8"/>
  <c r="AH93" i="8"/>
  <c r="AJ93" i="8"/>
  <c r="AK93" i="8"/>
  <c r="AL93" i="8"/>
  <c r="AQ93" i="8"/>
  <c r="AR93" i="8"/>
  <c r="AS93" i="8"/>
  <c r="AT93" i="8"/>
  <c r="AV93" i="8"/>
  <c r="BH93" i="8"/>
  <c r="BI93" i="8"/>
  <c r="BJ93" i="8"/>
  <c r="BK93" i="8"/>
  <c r="BL93" i="8"/>
  <c r="CN93" i="8"/>
  <c r="CO93" i="8"/>
  <c r="CV93" i="8"/>
  <c r="DE93" i="8"/>
  <c r="B94" i="8"/>
  <c r="F94" i="8"/>
  <c r="G94" i="8"/>
  <c r="H94" i="8"/>
  <c r="I94" i="8"/>
  <c r="J94" i="8"/>
  <c r="K94" i="8"/>
  <c r="L94" i="8"/>
  <c r="M94" i="8"/>
  <c r="N94" i="8"/>
  <c r="O94" i="8"/>
  <c r="U94" i="8"/>
  <c r="AA94" i="8"/>
  <c r="AE94" i="8"/>
  <c r="AH94" i="8"/>
  <c r="AJ94" i="8"/>
  <c r="AK94" i="8"/>
  <c r="AL94" i="8"/>
  <c r="AQ94" i="8"/>
  <c r="AR94" i="8"/>
  <c r="AS94" i="8"/>
  <c r="AT94" i="8"/>
  <c r="AV94" i="8"/>
  <c r="BH94" i="8"/>
  <c r="BI94" i="8"/>
  <c r="BJ94" i="8"/>
  <c r="BK94" i="8"/>
  <c r="BL94" i="8"/>
  <c r="CN94" i="8"/>
  <c r="CO94" i="8"/>
  <c r="CV94" i="8"/>
  <c r="DE94" i="8"/>
  <c r="B95" i="8"/>
  <c r="F95" i="8"/>
  <c r="G95" i="8"/>
  <c r="H95" i="8"/>
  <c r="I95" i="8"/>
  <c r="J95" i="8"/>
  <c r="K95" i="8"/>
  <c r="L95" i="8"/>
  <c r="M95" i="8"/>
  <c r="N95" i="8"/>
  <c r="O95" i="8"/>
  <c r="U95" i="8"/>
  <c r="AA95" i="8"/>
  <c r="AE95" i="8"/>
  <c r="AH95" i="8"/>
  <c r="AJ95" i="8"/>
  <c r="AK95" i="8"/>
  <c r="AL95" i="8"/>
  <c r="AQ95" i="8"/>
  <c r="AR95" i="8"/>
  <c r="AS95" i="8"/>
  <c r="AT95" i="8"/>
  <c r="AV95" i="8"/>
  <c r="BH95" i="8"/>
  <c r="BI95" i="8"/>
  <c r="BJ95" i="8"/>
  <c r="BK95" i="8"/>
  <c r="BL95" i="8"/>
  <c r="CN95" i="8"/>
  <c r="CO95" i="8"/>
  <c r="CV95" i="8"/>
  <c r="DE95" i="8"/>
  <c r="B96" i="8"/>
  <c r="F96" i="8"/>
  <c r="G96" i="8"/>
  <c r="H96" i="8"/>
  <c r="I96" i="8"/>
  <c r="J96" i="8"/>
  <c r="K96" i="8"/>
  <c r="L96" i="8"/>
  <c r="M96" i="8"/>
  <c r="N96" i="8"/>
  <c r="O96" i="8"/>
  <c r="U96" i="8"/>
  <c r="AA96" i="8"/>
  <c r="AE96" i="8"/>
  <c r="AH96" i="8"/>
  <c r="AJ96" i="8"/>
  <c r="AK96" i="8"/>
  <c r="AL96" i="8"/>
  <c r="AQ96" i="8"/>
  <c r="AR96" i="8"/>
  <c r="AS96" i="8"/>
  <c r="AT96" i="8"/>
  <c r="AV96" i="8"/>
  <c r="BH96" i="8"/>
  <c r="BI96" i="8"/>
  <c r="BJ96" i="8"/>
  <c r="BK96" i="8"/>
  <c r="BL96" i="8"/>
  <c r="CN96" i="8"/>
  <c r="CO96" i="8"/>
  <c r="CV96" i="8"/>
  <c r="DE96" i="8"/>
  <c r="B97" i="8"/>
  <c r="F97" i="8"/>
  <c r="G97" i="8"/>
  <c r="H97" i="8"/>
  <c r="I97" i="8"/>
  <c r="J97" i="8"/>
  <c r="K97" i="8"/>
  <c r="L97" i="8"/>
  <c r="M97" i="8"/>
  <c r="N97" i="8"/>
  <c r="O97" i="8"/>
  <c r="U97" i="8"/>
  <c r="AA97" i="8"/>
  <c r="AE97" i="8"/>
  <c r="AH97" i="8"/>
  <c r="AJ97" i="8"/>
  <c r="AK97" i="8"/>
  <c r="AL97" i="8"/>
  <c r="AQ97" i="8"/>
  <c r="AR97" i="8"/>
  <c r="AS97" i="8"/>
  <c r="AT97" i="8"/>
  <c r="AV97" i="8"/>
  <c r="BH97" i="8"/>
  <c r="BI97" i="8"/>
  <c r="BJ97" i="8"/>
  <c r="BK97" i="8"/>
  <c r="BL97" i="8"/>
  <c r="CN97" i="8"/>
  <c r="CO97" i="8"/>
  <c r="CV97" i="8"/>
  <c r="DE97" i="8"/>
  <c r="B98" i="8"/>
  <c r="F98" i="8"/>
  <c r="G98" i="8"/>
  <c r="H98" i="8"/>
  <c r="I98" i="8"/>
  <c r="J98" i="8"/>
  <c r="K98" i="8"/>
  <c r="L98" i="8"/>
  <c r="M98" i="8"/>
  <c r="N98" i="8"/>
  <c r="O98" i="8"/>
  <c r="U98" i="8"/>
  <c r="AA98" i="8"/>
  <c r="AE98" i="8"/>
  <c r="AH98" i="8"/>
  <c r="AJ98" i="8"/>
  <c r="AK98" i="8"/>
  <c r="AL98" i="8"/>
  <c r="AQ98" i="8"/>
  <c r="AR98" i="8"/>
  <c r="AS98" i="8"/>
  <c r="AT98" i="8"/>
  <c r="AV98" i="8"/>
  <c r="BH98" i="8"/>
  <c r="BI98" i="8"/>
  <c r="BJ98" i="8"/>
  <c r="BK98" i="8"/>
  <c r="BL98" i="8"/>
  <c r="CN98" i="8"/>
  <c r="CO98" i="8"/>
  <c r="CV98" i="8"/>
  <c r="DE98" i="8"/>
  <c r="B99" i="8"/>
  <c r="F99" i="8"/>
  <c r="G99" i="8"/>
  <c r="H99" i="8"/>
  <c r="I99" i="8"/>
  <c r="J99" i="8"/>
  <c r="K99" i="8"/>
  <c r="L99" i="8"/>
  <c r="M99" i="8"/>
  <c r="N99" i="8"/>
  <c r="O99" i="8"/>
  <c r="U99" i="8"/>
  <c r="AA99" i="8"/>
  <c r="AE99" i="8"/>
  <c r="AH99" i="8"/>
  <c r="AJ99" i="8"/>
  <c r="AK99" i="8"/>
  <c r="AL99" i="8"/>
  <c r="AQ99" i="8"/>
  <c r="AR99" i="8"/>
  <c r="AS99" i="8"/>
  <c r="AT99" i="8"/>
  <c r="AV99" i="8"/>
  <c r="BH99" i="8"/>
  <c r="BI99" i="8"/>
  <c r="BJ99" i="8"/>
  <c r="BK99" i="8"/>
  <c r="BL99" i="8"/>
  <c r="CN99" i="8"/>
  <c r="CO99" i="8"/>
  <c r="CV99" i="8"/>
  <c r="DE99" i="8"/>
  <c r="B100" i="8"/>
  <c r="F100" i="8"/>
  <c r="G100" i="8"/>
  <c r="H100" i="8"/>
  <c r="I100" i="8"/>
  <c r="J100" i="8"/>
  <c r="K100" i="8"/>
  <c r="L100" i="8"/>
  <c r="M100" i="8"/>
  <c r="N100" i="8"/>
  <c r="O100" i="8"/>
  <c r="U100" i="8"/>
  <c r="AA100" i="8"/>
  <c r="AE100" i="8"/>
  <c r="AH100" i="8"/>
  <c r="AJ100" i="8"/>
  <c r="AK100" i="8"/>
  <c r="AL100" i="8"/>
  <c r="AQ100" i="8"/>
  <c r="AR100" i="8"/>
  <c r="AS100" i="8"/>
  <c r="AT100" i="8"/>
  <c r="AV100" i="8"/>
  <c r="BH100" i="8"/>
  <c r="BI100" i="8"/>
  <c r="BJ100" i="8"/>
  <c r="BK100" i="8"/>
  <c r="BL100" i="8"/>
  <c r="CN100" i="8"/>
  <c r="CO100" i="8"/>
  <c r="CV100" i="8"/>
  <c r="DE100" i="8"/>
  <c r="B101" i="8"/>
  <c r="F101" i="8"/>
  <c r="G101" i="8"/>
  <c r="H101" i="8"/>
  <c r="I101" i="8"/>
  <c r="J101" i="8"/>
  <c r="K101" i="8"/>
  <c r="L101" i="8"/>
  <c r="M101" i="8"/>
  <c r="N101" i="8"/>
  <c r="O101" i="8"/>
  <c r="U101" i="8"/>
  <c r="AA101" i="8"/>
  <c r="AE101" i="8"/>
  <c r="AH101" i="8"/>
  <c r="AJ101" i="8"/>
  <c r="AK101" i="8"/>
  <c r="AL101" i="8"/>
  <c r="AQ101" i="8"/>
  <c r="AR101" i="8"/>
  <c r="AS101" i="8"/>
  <c r="AT101" i="8"/>
  <c r="AV101" i="8"/>
  <c r="BH101" i="8"/>
  <c r="BI101" i="8"/>
  <c r="BJ101" i="8"/>
  <c r="BK101" i="8"/>
  <c r="BL101" i="8"/>
  <c r="CN101" i="8"/>
  <c r="CO101" i="8"/>
  <c r="CV101" i="8"/>
  <c r="DE101" i="8"/>
  <c r="B102" i="8"/>
  <c r="F102" i="8"/>
  <c r="G102" i="8"/>
  <c r="H102" i="8"/>
  <c r="I102" i="8"/>
  <c r="J102" i="8"/>
  <c r="K102" i="8"/>
  <c r="L102" i="8"/>
  <c r="M102" i="8"/>
  <c r="N102" i="8"/>
  <c r="O102" i="8"/>
  <c r="U102" i="8"/>
  <c r="AA102" i="8"/>
  <c r="AE102" i="8"/>
  <c r="AH102" i="8"/>
  <c r="AJ102" i="8"/>
  <c r="AK102" i="8"/>
  <c r="AL102" i="8"/>
  <c r="AQ102" i="8"/>
  <c r="AR102" i="8"/>
  <c r="AS102" i="8"/>
  <c r="AT102" i="8"/>
  <c r="AV102" i="8"/>
  <c r="BH102" i="8"/>
  <c r="BI102" i="8"/>
  <c r="BJ102" i="8"/>
  <c r="BK102" i="8"/>
  <c r="BL102" i="8"/>
  <c r="CN102" i="8"/>
  <c r="CO102" i="8"/>
  <c r="CV102" i="8"/>
  <c r="DE102" i="8"/>
  <c r="B103" i="8"/>
  <c r="F103" i="8"/>
  <c r="G103" i="8"/>
  <c r="H103" i="8"/>
  <c r="I103" i="8"/>
  <c r="J103" i="8"/>
  <c r="K103" i="8"/>
  <c r="L103" i="8"/>
  <c r="M103" i="8"/>
  <c r="N103" i="8"/>
  <c r="O103" i="8"/>
  <c r="U103" i="8"/>
  <c r="AA103" i="8"/>
  <c r="AE103" i="8"/>
  <c r="AH103" i="8"/>
  <c r="AJ103" i="8"/>
  <c r="AK103" i="8"/>
  <c r="AL103" i="8"/>
  <c r="AQ103" i="8"/>
  <c r="AR103" i="8"/>
  <c r="AS103" i="8"/>
  <c r="AT103" i="8"/>
  <c r="AV103" i="8"/>
  <c r="BH103" i="8"/>
  <c r="BI103" i="8"/>
  <c r="BJ103" i="8"/>
  <c r="BK103" i="8"/>
  <c r="BL103" i="8"/>
  <c r="CN103" i="8"/>
  <c r="CO103" i="8"/>
  <c r="CV103" i="8"/>
  <c r="DE103" i="8"/>
  <c r="B104" i="8"/>
  <c r="F104" i="8"/>
  <c r="G104" i="8"/>
  <c r="H104" i="8"/>
  <c r="I104" i="8"/>
  <c r="J104" i="8"/>
  <c r="K104" i="8"/>
  <c r="L104" i="8"/>
  <c r="M104" i="8"/>
  <c r="N104" i="8"/>
  <c r="O104" i="8"/>
  <c r="U104" i="8"/>
  <c r="AA104" i="8"/>
  <c r="AE104" i="8"/>
  <c r="AH104" i="8"/>
  <c r="AJ104" i="8"/>
  <c r="AK104" i="8"/>
  <c r="AL104" i="8"/>
  <c r="AQ104" i="8"/>
  <c r="AR104" i="8"/>
  <c r="AS104" i="8"/>
  <c r="AT104" i="8"/>
  <c r="AV104" i="8"/>
  <c r="BH104" i="8"/>
  <c r="BI104" i="8"/>
  <c r="BJ104" i="8"/>
  <c r="BK104" i="8"/>
  <c r="BL104" i="8"/>
  <c r="CN104" i="8"/>
  <c r="CO104" i="8"/>
  <c r="CV104" i="8"/>
  <c r="DE104" i="8"/>
  <c r="B105" i="8"/>
  <c r="F105" i="8"/>
  <c r="G105" i="8"/>
  <c r="H105" i="8"/>
  <c r="I105" i="8"/>
  <c r="J105" i="8"/>
  <c r="K105" i="8"/>
  <c r="L105" i="8"/>
  <c r="M105" i="8"/>
  <c r="N105" i="8"/>
  <c r="O105" i="8"/>
  <c r="U105" i="8"/>
  <c r="AA105" i="8"/>
  <c r="AE105" i="8"/>
  <c r="AH105" i="8"/>
  <c r="AJ105" i="8"/>
  <c r="AK105" i="8"/>
  <c r="AL105" i="8"/>
  <c r="AQ105" i="8"/>
  <c r="AR105" i="8"/>
  <c r="AS105" i="8"/>
  <c r="AT105" i="8"/>
  <c r="AV105" i="8"/>
  <c r="BH105" i="8"/>
  <c r="BI105" i="8"/>
  <c r="BJ105" i="8"/>
  <c r="BK105" i="8"/>
  <c r="BL105" i="8"/>
  <c r="CN105" i="8"/>
  <c r="CO105" i="8"/>
  <c r="CV105" i="8"/>
  <c r="DE105" i="8"/>
  <c r="B106" i="8"/>
  <c r="F106" i="8"/>
  <c r="G106" i="8"/>
  <c r="H106" i="8"/>
  <c r="I106" i="8"/>
  <c r="J106" i="8"/>
  <c r="K106" i="8"/>
  <c r="L106" i="8"/>
  <c r="M106" i="8"/>
  <c r="N106" i="8"/>
  <c r="O106" i="8"/>
  <c r="U106" i="8"/>
  <c r="AA106" i="8"/>
  <c r="AE106" i="8"/>
  <c r="AH106" i="8"/>
  <c r="AJ106" i="8"/>
  <c r="AK106" i="8"/>
  <c r="AL106" i="8"/>
  <c r="AQ106" i="8"/>
  <c r="AR106" i="8"/>
  <c r="AS106" i="8"/>
  <c r="AT106" i="8"/>
  <c r="AV106" i="8"/>
  <c r="BH106" i="8"/>
  <c r="BI106" i="8"/>
  <c r="BJ106" i="8"/>
  <c r="BK106" i="8"/>
  <c r="BL106" i="8"/>
  <c r="CN106" i="8"/>
  <c r="CO106" i="8"/>
  <c r="CV106" i="8"/>
  <c r="DE106" i="8"/>
  <c r="B107" i="8"/>
  <c r="F107" i="8"/>
  <c r="G107" i="8"/>
  <c r="H107" i="8"/>
  <c r="I107" i="8"/>
  <c r="J107" i="8"/>
  <c r="K107" i="8"/>
  <c r="L107" i="8"/>
  <c r="M107" i="8"/>
  <c r="N107" i="8"/>
  <c r="O107" i="8"/>
  <c r="U107" i="8"/>
  <c r="AA107" i="8"/>
  <c r="AE107" i="8"/>
  <c r="AH107" i="8"/>
  <c r="AJ107" i="8"/>
  <c r="AK107" i="8"/>
  <c r="AL107" i="8"/>
  <c r="AQ107" i="8"/>
  <c r="AR107" i="8"/>
  <c r="AS107" i="8"/>
  <c r="AT107" i="8"/>
  <c r="AV107" i="8"/>
  <c r="BH107" i="8"/>
  <c r="BI107" i="8"/>
  <c r="BJ107" i="8"/>
  <c r="BK107" i="8"/>
  <c r="BL107" i="8"/>
  <c r="CN107" i="8"/>
  <c r="CO107" i="8"/>
  <c r="CV107" i="8"/>
  <c r="DE107" i="8"/>
  <c r="B108" i="8"/>
  <c r="F108" i="8"/>
  <c r="G108" i="8"/>
  <c r="H108" i="8"/>
  <c r="I108" i="8"/>
  <c r="J108" i="8"/>
  <c r="K108" i="8"/>
  <c r="L108" i="8"/>
  <c r="M108" i="8"/>
  <c r="N108" i="8"/>
  <c r="O108" i="8"/>
  <c r="U108" i="8"/>
  <c r="AA108" i="8"/>
  <c r="AE108" i="8"/>
  <c r="AH108" i="8"/>
  <c r="AJ108" i="8"/>
  <c r="AK108" i="8"/>
  <c r="AL108" i="8"/>
  <c r="AQ108" i="8"/>
  <c r="AR108" i="8"/>
  <c r="AS108" i="8"/>
  <c r="AT108" i="8"/>
  <c r="AV108" i="8"/>
  <c r="BH108" i="8"/>
  <c r="BI108" i="8"/>
  <c r="BJ108" i="8"/>
  <c r="BK108" i="8"/>
  <c r="BL108" i="8"/>
  <c r="CN108" i="8"/>
  <c r="CO108" i="8"/>
  <c r="CV108" i="8"/>
  <c r="DE108" i="8"/>
  <c r="B109" i="8"/>
  <c r="F109" i="8"/>
  <c r="G109" i="8"/>
  <c r="H109" i="8"/>
  <c r="I109" i="8"/>
  <c r="J109" i="8"/>
  <c r="K109" i="8"/>
  <c r="L109" i="8"/>
  <c r="M109" i="8"/>
  <c r="N109" i="8"/>
  <c r="O109" i="8"/>
  <c r="U109" i="8"/>
  <c r="AA109" i="8"/>
  <c r="AE109" i="8"/>
  <c r="AH109" i="8"/>
  <c r="AJ109" i="8"/>
  <c r="AK109" i="8"/>
  <c r="AL109" i="8"/>
  <c r="AQ109" i="8"/>
  <c r="AR109" i="8"/>
  <c r="AS109" i="8"/>
  <c r="AT109" i="8"/>
  <c r="AV109" i="8"/>
  <c r="BH109" i="8"/>
  <c r="BI109" i="8"/>
  <c r="BJ109" i="8"/>
  <c r="BK109" i="8"/>
  <c r="BL109" i="8"/>
  <c r="CN109" i="8"/>
  <c r="CO109" i="8"/>
  <c r="CV109" i="8"/>
  <c r="DE109" i="8"/>
  <c r="B110" i="8"/>
  <c r="C110" i="8"/>
  <c r="D110" i="8"/>
  <c r="E110" i="8"/>
  <c r="F110" i="8"/>
  <c r="G110" i="8"/>
  <c r="H110" i="8"/>
  <c r="I110" i="8"/>
  <c r="J110" i="8"/>
  <c r="K110" i="8"/>
  <c r="L110" i="8"/>
  <c r="M110" i="8"/>
  <c r="N110" i="8"/>
  <c r="O110" i="8"/>
  <c r="U110" i="8"/>
  <c r="AA110" i="8"/>
  <c r="AE110" i="8"/>
  <c r="AH110" i="8"/>
  <c r="AJ110" i="8"/>
  <c r="AK110" i="8"/>
  <c r="AL110" i="8"/>
  <c r="AQ110" i="8"/>
  <c r="AR110" i="8"/>
  <c r="AS110" i="8"/>
  <c r="AT110" i="8"/>
  <c r="AV110" i="8"/>
  <c r="BH110" i="8"/>
  <c r="BI110" i="8"/>
  <c r="BJ110" i="8"/>
  <c r="BK110" i="8"/>
  <c r="BL110" i="8"/>
  <c r="CN110" i="8"/>
  <c r="CO110" i="8"/>
  <c r="CV110" i="8"/>
  <c r="DE110" i="8"/>
  <c r="B111" i="8"/>
  <c r="C111" i="8"/>
  <c r="D111" i="8"/>
  <c r="E111" i="8"/>
  <c r="F111" i="8"/>
  <c r="G111" i="8"/>
  <c r="H111" i="8"/>
  <c r="I111" i="8"/>
  <c r="J111" i="8"/>
  <c r="K111" i="8"/>
  <c r="L111" i="8"/>
  <c r="M111" i="8"/>
  <c r="N111" i="8"/>
  <c r="O111" i="8"/>
  <c r="U111" i="8"/>
  <c r="AA111" i="8"/>
  <c r="AE111" i="8"/>
  <c r="AH111" i="8"/>
  <c r="AJ111" i="8"/>
  <c r="AK111" i="8"/>
  <c r="AL111" i="8"/>
  <c r="AQ111" i="8"/>
  <c r="AR111" i="8"/>
  <c r="AS111" i="8"/>
  <c r="AT111" i="8"/>
  <c r="AV111" i="8"/>
  <c r="BH111" i="8"/>
  <c r="BI111" i="8"/>
  <c r="BJ111" i="8"/>
  <c r="BK111" i="8"/>
  <c r="BL111" i="8"/>
  <c r="CN111" i="8"/>
  <c r="CO111" i="8"/>
  <c r="CV111" i="8"/>
  <c r="DE111" i="8"/>
  <c r="B112" i="8"/>
  <c r="C112" i="8"/>
  <c r="D112" i="8"/>
  <c r="E112" i="8"/>
  <c r="F112" i="8"/>
  <c r="G112" i="8"/>
  <c r="H112" i="8"/>
  <c r="I112" i="8"/>
  <c r="J112" i="8"/>
  <c r="K112" i="8"/>
  <c r="L112" i="8"/>
  <c r="M112" i="8"/>
  <c r="N112" i="8"/>
  <c r="O112" i="8"/>
  <c r="U112" i="8"/>
  <c r="AA112" i="8"/>
  <c r="AE112" i="8"/>
  <c r="AH112" i="8"/>
  <c r="AJ112" i="8"/>
  <c r="AK112" i="8"/>
  <c r="AL112" i="8"/>
  <c r="AQ112" i="8"/>
  <c r="AR112" i="8"/>
  <c r="AS112" i="8"/>
  <c r="AT112" i="8"/>
  <c r="AV112" i="8"/>
  <c r="BH112" i="8"/>
  <c r="BI112" i="8"/>
  <c r="BJ112" i="8"/>
  <c r="BK112" i="8"/>
  <c r="BL112" i="8"/>
  <c r="CN112" i="8"/>
  <c r="CO112" i="8"/>
  <c r="CV112" i="8"/>
  <c r="DE112" i="8"/>
  <c r="B113" i="8"/>
  <c r="C113" i="8"/>
  <c r="D113" i="8"/>
  <c r="E113" i="8"/>
  <c r="F113" i="8"/>
  <c r="G113" i="8"/>
  <c r="H113" i="8"/>
  <c r="I113" i="8"/>
  <c r="J113" i="8"/>
  <c r="K113" i="8"/>
  <c r="L113" i="8"/>
  <c r="M113" i="8"/>
  <c r="N113" i="8"/>
  <c r="O113" i="8"/>
  <c r="U113" i="8"/>
  <c r="AA113" i="8"/>
  <c r="AE113" i="8"/>
  <c r="AH113" i="8"/>
  <c r="AJ113" i="8"/>
  <c r="AK113" i="8"/>
  <c r="AL113" i="8"/>
  <c r="AQ113" i="8"/>
  <c r="AR113" i="8"/>
  <c r="AS113" i="8"/>
  <c r="AT113" i="8"/>
  <c r="AV113" i="8"/>
  <c r="BH113" i="8"/>
  <c r="BI113" i="8"/>
  <c r="BJ113" i="8"/>
  <c r="BK113" i="8"/>
  <c r="BL113" i="8"/>
  <c r="CN113" i="8"/>
  <c r="CO113" i="8"/>
  <c r="CV113" i="8"/>
  <c r="DE113" i="8"/>
  <c r="B114" i="8"/>
  <c r="C114" i="8"/>
  <c r="D114" i="8"/>
  <c r="E114" i="8"/>
  <c r="F114" i="8"/>
  <c r="G114" i="8"/>
  <c r="H114" i="8"/>
  <c r="I114" i="8"/>
  <c r="J114" i="8"/>
  <c r="K114" i="8"/>
  <c r="L114" i="8"/>
  <c r="M114" i="8"/>
  <c r="N114" i="8"/>
  <c r="O114" i="8"/>
  <c r="U114" i="8"/>
  <c r="AA114" i="8"/>
  <c r="AE114" i="8"/>
  <c r="AH114" i="8"/>
  <c r="AJ114" i="8"/>
  <c r="AK114" i="8"/>
  <c r="AL114" i="8"/>
  <c r="AQ114" i="8"/>
  <c r="AR114" i="8"/>
  <c r="AS114" i="8"/>
  <c r="AT114" i="8"/>
  <c r="AV114" i="8"/>
  <c r="BH114" i="8"/>
  <c r="BI114" i="8"/>
  <c r="BJ114" i="8"/>
  <c r="BK114" i="8"/>
  <c r="BL114" i="8"/>
  <c r="CN114" i="8"/>
  <c r="CO114" i="8"/>
  <c r="CV114" i="8"/>
  <c r="DE114" i="8"/>
  <c r="B115" i="8"/>
  <c r="C115" i="8"/>
  <c r="D115" i="8"/>
  <c r="E115" i="8"/>
  <c r="F115" i="8"/>
  <c r="G115" i="8"/>
  <c r="H115" i="8"/>
  <c r="I115" i="8"/>
  <c r="J115" i="8"/>
  <c r="K115" i="8"/>
  <c r="L115" i="8"/>
  <c r="M115" i="8"/>
  <c r="N115" i="8"/>
  <c r="O115" i="8"/>
  <c r="U115" i="8"/>
  <c r="AA115" i="8"/>
  <c r="AE115" i="8"/>
  <c r="AH115" i="8"/>
  <c r="AJ115" i="8"/>
  <c r="AK115" i="8"/>
  <c r="AL115" i="8"/>
  <c r="AQ115" i="8"/>
  <c r="AR115" i="8"/>
  <c r="AS115" i="8"/>
  <c r="AT115" i="8"/>
  <c r="AV115" i="8"/>
  <c r="BH115" i="8"/>
  <c r="BI115" i="8"/>
  <c r="BJ115" i="8"/>
  <c r="BK115" i="8"/>
  <c r="BL115" i="8"/>
  <c r="CN115" i="8"/>
  <c r="CO115" i="8"/>
  <c r="CV115" i="8"/>
  <c r="DE115" i="8"/>
  <c r="B116" i="8"/>
  <c r="C116" i="8"/>
  <c r="D116" i="8"/>
  <c r="E116" i="8"/>
  <c r="F116" i="8"/>
  <c r="G116" i="8"/>
  <c r="H116" i="8"/>
  <c r="I116" i="8"/>
  <c r="J116" i="8"/>
  <c r="K116" i="8"/>
  <c r="L116" i="8"/>
  <c r="M116" i="8"/>
  <c r="N116" i="8"/>
  <c r="O116" i="8"/>
  <c r="U116" i="8"/>
  <c r="AA116" i="8"/>
  <c r="AE116" i="8"/>
  <c r="AH116" i="8"/>
  <c r="AJ116" i="8"/>
  <c r="AK116" i="8"/>
  <c r="AL116" i="8"/>
  <c r="AQ116" i="8"/>
  <c r="AR116" i="8"/>
  <c r="AS116" i="8"/>
  <c r="AT116" i="8"/>
  <c r="AV116" i="8"/>
  <c r="BH116" i="8"/>
  <c r="BI116" i="8"/>
  <c r="BJ116" i="8"/>
  <c r="BK116" i="8"/>
  <c r="BL116" i="8"/>
  <c r="CN116" i="8"/>
  <c r="CO116" i="8"/>
  <c r="CV116" i="8"/>
  <c r="DE116" i="8"/>
  <c r="B117" i="8"/>
  <c r="C117" i="8"/>
  <c r="D117" i="8"/>
  <c r="E117" i="8"/>
  <c r="F117" i="8"/>
  <c r="G117" i="8"/>
  <c r="H117" i="8"/>
  <c r="I117" i="8"/>
  <c r="J117" i="8"/>
  <c r="K117" i="8"/>
  <c r="L117" i="8"/>
  <c r="M117" i="8"/>
  <c r="N117" i="8"/>
  <c r="O117" i="8"/>
  <c r="U117" i="8"/>
  <c r="AA117" i="8"/>
  <c r="AE117" i="8"/>
  <c r="AH117" i="8"/>
  <c r="AJ117" i="8"/>
  <c r="AK117" i="8"/>
  <c r="AL117" i="8"/>
  <c r="AQ117" i="8"/>
  <c r="AR117" i="8"/>
  <c r="AS117" i="8"/>
  <c r="AT117" i="8"/>
  <c r="AV117" i="8"/>
  <c r="BH117" i="8"/>
  <c r="BI117" i="8"/>
  <c r="BJ117" i="8"/>
  <c r="BK117" i="8"/>
  <c r="BL117" i="8"/>
  <c r="CN117" i="8"/>
  <c r="CO117" i="8"/>
  <c r="CV117" i="8"/>
  <c r="DE117" i="8"/>
  <c r="B118" i="8"/>
  <c r="C118" i="8"/>
  <c r="D118" i="8"/>
  <c r="E118" i="8"/>
  <c r="F118" i="8"/>
  <c r="G118" i="8"/>
  <c r="H118" i="8"/>
  <c r="I118" i="8"/>
  <c r="J118" i="8"/>
  <c r="K118" i="8"/>
  <c r="L118" i="8"/>
  <c r="M118" i="8"/>
  <c r="N118" i="8"/>
  <c r="O118" i="8"/>
  <c r="U118" i="8"/>
  <c r="AA118" i="8"/>
  <c r="AE118" i="8"/>
  <c r="AH118" i="8"/>
  <c r="AJ118" i="8"/>
  <c r="AK118" i="8"/>
  <c r="AL118" i="8"/>
  <c r="AQ118" i="8"/>
  <c r="AR118" i="8"/>
  <c r="AS118" i="8"/>
  <c r="AT118" i="8"/>
  <c r="AV118" i="8"/>
  <c r="BH118" i="8"/>
  <c r="BI118" i="8"/>
  <c r="BJ118" i="8"/>
  <c r="BK118" i="8"/>
  <c r="BL118" i="8"/>
  <c r="CN118" i="8"/>
  <c r="CO118" i="8"/>
  <c r="CV118" i="8"/>
  <c r="DE118" i="8"/>
  <c r="B119" i="8"/>
  <c r="C119" i="8"/>
  <c r="D119" i="8"/>
  <c r="E119" i="8"/>
  <c r="F119" i="8"/>
  <c r="G119" i="8"/>
  <c r="H119" i="8"/>
  <c r="I119" i="8"/>
  <c r="J119" i="8"/>
  <c r="K119" i="8"/>
  <c r="L119" i="8"/>
  <c r="M119" i="8"/>
  <c r="N119" i="8"/>
  <c r="O119" i="8"/>
  <c r="U119" i="8"/>
  <c r="AA119" i="8"/>
  <c r="AE119" i="8"/>
  <c r="AH119" i="8"/>
  <c r="AJ119" i="8"/>
  <c r="AK119" i="8"/>
  <c r="AL119" i="8"/>
  <c r="AQ119" i="8"/>
  <c r="AR119" i="8"/>
  <c r="AS119" i="8"/>
  <c r="AT119" i="8"/>
  <c r="AV119" i="8"/>
  <c r="BH119" i="8"/>
  <c r="BI119" i="8"/>
  <c r="BJ119" i="8"/>
  <c r="BK119" i="8"/>
  <c r="BL119" i="8"/>
  <c r="CN119" i="8"/>
  <c r="CO119" i="8"/>
  <c r="CV119" i="8"/>
  <c r="DE119" i="8"/>
  <c r="B120" i="8"/>
  <c r="C120" i="8"/>
  <c r="D120" i="8"/>
  <c r="E120" i="8"/>
  <c r="F120" i="8"/>
  <c r="G120" i="8"/>
  <c r="H120" i="8"/>
  <c r="I120" i="8"/>
  <c r="J120" i="8"/>
  <c r="K120" i="8"/>
  <c r="L120" i="8"/>
  <c r="M120" i="8"/>
  <c r="N120" i="8"/>
  <c r="O120" i="8"/>
  <c r="U120" i="8"/>
  <c r="AA120" i="8"/>
  <c r="AE120" i="8"/>
  <c r="AH120" i="8"/>
  <c r="AJ120" i="8"/>
  <c r="AK120" i="8"/>
  <c r="AL120" i="8"/>
  <c r="AQ120" i="8"/>
  <c r="AR120" i="8"/>
  <c r="AS120" i="8"/>
  <c r="AT120" i="8"/>
  <c r="AV120" i="8"/>
  <c r="BH120" i="8"/>
  <c r="BI120" i="8"/>
  <c r="BJ120" i="8"/>
  <c r="BK120" i="8"/>
  <c r="BL120" i="8"/>
  <c r="CN120" i="8"/>
  <c r="CO120" i="8"/>
  <c r="CV120" i="8"/>
  <c r="DE120" i="8"/>
  <c r="B121" i="8"/>
  <c r="C121" i="8"/>
  <c r="D121" i="8"/>
  <c r="E121" i="8"/>
  <c r="F121" i="8"/>
  <c r="G121" i="8"/>
  <c r="H121" i="8"/>
  <c r="I121" i="8"/>
  <c r="J121" i="8"/>
  <c r="K121" i="8"/>
  <c r="L121" i="8"/>
  <c r="M121" i="8"/>
  <c r="N121" i="8"/>
  <c r="O121" i="8"/>
  <c r="U121" i="8"/>
  <c r="AA121" i="8"/>
  <c r="AE121" i="8"/>
  <c r="AH121" i="8"/>
  <c r="AJ121" i="8"/>
  <c r="AK121" i="8"/>
  <c r="AL121" i="8"/>
  <c r="AQ121" i="8"/>
  <c r="AR121" i="8"/>
  <c r="AS121" i="8"/>
  <c r="AT121" i="8"/>
  <c r="AV121" i="8"/>
  <c r="BH121" i="8"/>
  <c r="BI121" i="8"/>
  <c r="BJ121" i="8"/>
  <c r="BK121" i="8"/>
  <c r="BL121" i="8"/>
  <c r="CN121" i="8"/>
  <c r="CO121" i="8"/>
  <c r="CV121" i="8"/>
  <c r="DE121" i="8"/>
  <c r="B122" i="8"/>
  <c r="C122" i="8"/>
  <c r="D122" i="8"/>
  <c r="E122" i="8"/>
  <c r="F122" i="8"/>
  <c r="G122" i="8"/>
  <c r="H122" i="8"/>
  <c r="I122" i="8"/>
  <c r="J122" i="8"/>
  <c r="K122" i="8"/>
  <c r="L122" i="8"/>
  <c r="M122" i="8"/>
  <c r="N122" i="8"/>
  <c r="O122" i="8"/>
  <c r="U122" i="8"/>
  <c r="V122" i="8" s="1"/>
  <c r="W122" i="8"/>
  <c r="X122" i="8" s="1"/>
  <c r="Y122" i="8"/>
  <c r="Z122" i="8"/>
  <c r="AA122" i="8"/>
  <c r="AE122" i="8"/>
  <c r="AH122" i="8"/>
  <c r="AJ122" i="8"/>
  <c r="AK122" i="8"/>
  <c r="AL122" i="8"/>
  <c r="AQ122" i="8"/>
  <c r="AR122" i="8"/>
  <c r="AS122" i="8"/>
  <c r="AT122" i="8"/>
  <c r="AV122" i="8"/>
  <c r="BE122" i="8"/>
  <c r="BF122" i="8"/>
  <c r="BH122" i="8"/>
  <c r="BI122" i="8"/>
  <c r="BJ122" i="8"/>
  <c r="BK122" i="8"/>
  <c r="BL122" i="8"/>
  <c r="BM122" i="8"/>
  <c r="BP123" i="8" s="1"/>
  <c r="CN122" i="8"/>
  <c r="CO122" i="8"/>
  <c r="CV122" i="8"/>
  <c r="DE122" i="8"/>
  <c r="DK122" i="8"/>
  <c r="B123" i="8"/>
  <c r="C123" i="8"/>
  <c r="D123" i="8"/>
  <c r="E123" i="8"/>
  <c r="F123" i="8"/>
  <c r="G123" i="8"/>
  <c r="H123" i="8"/>
  <c r="I123" i="8"/>
  <c r="J123" i="8"/>
  <c r="K123" i="8"/>
  <c r="L123" i="8"/>
  <c r="M123" i="8"/>
  <c r="N123" i="8"/>
  <c r="O123" i="8"/>
  <c r="U123" i="8"/>
  <c r="W123" i="8"/>
  <c r="Y123" i="8"/>
  <c r="Z123" i="8"/>
  <c r="AA123" i="8"/>
  <c r="AE123" i="8"/>
  <c r="AH123" i="8"/>
  <c r="AJ123" i="8"/>
  <c r="AK123" i="8"/>
  <c r="AL123" i="8"/>
  <c r="AQ123" i="8"/>
  <c r="AR123" i="8"/>
  <c r="AS123" i="8"/>
  <c r="AT123" i="8"/>
  <c r="AV123" i="8"/>
  <c r="BE123" i="8"/>
  <c r="BF123" i="8"/>
  <c r="BH123" i="8"/>
  <c r="BI123" i="8"/>
  <c r="BJ123" i="8"/>
  <c r="BK123" i="8"/>
  <c r="BL123" i="8"/>
  <c r="BM123" i="8"/>
  <c r="BP124" i="8" s="1"/>
  <c r="BO123" i="8"/>
  <c r="CN123" i="8"/>
  <c r="CO123" i="8"/>
  <c r="CV123" i="8"/>
  <c r="DE123" i="8"/>
  <c r="DK123" i="8"/>
  <c r="B124" i="8"/>
  <c r="C124" i="8"/>
  <c r="D124" i="8"/>
  <c r="E124" i="8"/>
  <c r="F124" i="8"/>
  <c r="G124" i="8"/>
  <c r="H124" i="8"/>
  <c r="I124" i="8"/>
  <c r="J124" i="8"/>
  <c r="K124" i="8"/>
  <c r="L124" i="8"/>
  <c r="M124" i="8"/>
  <c r="N124" i="8"/>
  <c r="O124" i="8"/>
  <c r="U124" i="8"/>
  <c r="W124" i="8"/>
  <c r="Y124" i="8"/>
  <c r="Z124" i="8"/>
  <c r="AA124" i="8"/>
  <c r="AE124" i="8"/>
  <c r="AH124" i="8"/>
  <c r="AJ124" i="8"/>
  <c r="AK124" i="8"/>
  <c r="AL124" i="8"/>
  <c r="AQ124" i="8"/>
  <c r="AR124" i="8"/>
  <c r="AS124" i="8"/>
  <c r="AT124" i="8"/>
  <c r="AV124" i="8"/>
  <c r="BE124" i="8"/>
  <c r="BF124" i="8"/>
  <c r="BH124" i="8"/>
  <c r="BI124" i="8"/>
  <c r="BJ124" i="8"/>
  <c r="BK124" i="8"/>
  <c r="BL124" i="8"/>
  <c r="BM124" i="8"/>
  <c r="BP125" i="8" s="1"/>
  <c r="BO124" i="8"/>
  <c r="CN124" i="8"/>
  <c r="CO124" i="8"/>
  <c r="CV124" i="8"/>
  <c r="DE124" i="8"/>
  <c r="DK124" i="8"/>
  <c r="B125" i="8"/>
  <c r="C125" i="8"/>
  <c r="D125" i="8"/>
  <c r="E125" i="8"/>
  <c r="F125" i="8"/>
  <c r="G125" i="8"/>
  <c r="H125" i="8"/>
  <c r="I125" i="8"/>
  <c r="J125" i="8"/>
  <c r="K125" i="8"/>
  <c r="L125" i="8"/>
  <c r="M125" i="8"/>
  <c r="N125" i="8"/>
  <c r="O125" i="8"/>
  <c r="U125" i="8"/>
  <c r="W125" i="8"/>
  <c r="Y125" i="8"/>
  <c r="Z125" i="8"/>
  <c r="AA125" i="8"/>
  <c r="AE125" i="8"/>
  <c r="AH125" i="8"/>
  <c r="AJ125" i="8"/>
  <c r="AK125" i="8"/>
  <c r="AL125" i="8"/>
  <c r="AQ125" i="8"/>
  <c r="AR125" i="8"/>
  <c r="AS125" i="8"/>
  <c r="AT125" i="8"/>
  <c r="AV125" i="8"/>
  <c r="BE125" i="8"/>
  <c r="BF125" i="8"/>
  <c r="BH125" i="8"/>
  <c r="BI125" i="8"/>
  <c r="BJ125" i="8"/>
  <c r="BK125" i="8"/>
  <c r="BL125" i="8"/>
  <c r="BM125" i="8"/>
  <c r="BP126" i="8" s="1"/>
  <c r="BO125" i="8"/>
  <c r="CN125" i="8"/>
  <c r="CO125" i="8"/>
  <c r="CV125" i="8"/>
  <c r="DE125" i="8"/>
  <c r="DK125" i="8"/>
  <c r="B126" i="8"/>
  <c r="C126" i="8"/>
  <c r="D126" i="8"/>
  <c r="E126" i="8"/>
  <c r="F126" i="8"/>
  <c r="G126" i="8"/>
  <c r="H126" i="8"/>
  <c r="I126" i="8"/>
  <c r="J126" i="8"/>
  <c r="K126" i="8"/>
  <c r="L126" i="8"/>
  <c r="M126" i="8"/>
  <c r="N126" i="8"/>
  <c r="O126" i="8"/>
  <c r="U126" i="8"/>
  <c r="W126" i="8"/>
  <c r="Y126" i="8"/>
  <c r="Z126" i="8"/>
  <c r="AA126" i="8"/>
  <c r="AE126" i="8"/>
  <c r="AH126" i="8"/>
  <c r="AJ126" i="8"/>
  <c r="AK126" i="8"/>
  <c r="AL126" i="8"/>
  <c r="AQ126" i="8"/>
  <c r="AR126" i="8"/>
  <c r="AS126" i="8"/>
  <c r="AT126" i="8"/>
  <c r="AV126" i="8"/>
  <c r="BE126" i="8"/>
  <c r="BF126" i="8"/>
  <c r="BH126" i="8"/>
  <c r="BI126" i="8"/>
  <c r="BJ126" i="8"/>
  <c r="BK126" i="8"/>
  <c r="BL126" i="8"/>
  <c r="BM126" i="8"/>
  <c r="BP127" i="8" s="1"/>
  <c r="BO126" i="8"/>
  <c r="CN126" i="8"/>
  <c r="CO126" i="8"/>
  <c r="CV126" i="8"/>
  <c r="DE126" i="8"/>
  <c r="DK126" i="8"/>
  <c r="B127" i="8"/>
  <c r="C127" i="8"/>
  <c r="D127" i="8"/>
  <c r="E127" i="8"/>
  <c r="F127" i="8"/>
  <c r="G127" i="8"/>
  <c r="H127" i="8"/>
  <c r="I127" i="8"/>
  <c r="J127" i="8"/>
  <c r="K127" i="8"/>
  <c r="L127" i="8"/>
  <c r="M127" i="8"/>
  <c r="N127" i="8"/>
  <c r="O127" i="8"/>
  <c r="U127" i="8"/>
  <c r="W127" i="8"/>
  <c r="Y127" i="8"/>
  <c r="Z127" i="8"/>
  <c r="AA127" i="8"/>
  <c r="AE127" i="8"/>
  <c r="AH127" i="8"/>
  <c r="AJ127" i="8"/>
  <c r="AK127" i="8"/>
  <c r="AL127" i="8"/>
  <c r="AQ127" i="8"/>
  <c r="AR127" i="8"/>
  <c r="AS127" i="8"/>
  <c r="AT127" i="8"/>
  <c r="AV127" i="8"/>
  <c r="BE127" i="8"/>
  <c r="BF127" i="8"/>
  <c r="BH127" i="8"/>
  <c r="BI127" i="8"/>
  <c r="BJ127" i="8"/>
  <c r="BK127" i="8"/>
  <c r="BL127" i="8"/>
  <c r="BM127" i="8"/>
  <c r="BP128" i="8" s="1"/>
  <c r="BO127" i="8"/>
  <c r="CN127" i="8"/>
  <c r="CO127" i="8"/>
  <c r="CV127" i="8"/>
  <c r="DE127" i="8"/>
  <c r="DK127" i="8"/>
  <c r="B128" i="8"/>
  <c r="C128" i="8"/>
  <c r="D128" i="8"/>
  <c r="E128" i="8"/>
  <c r="F128" i="8"/>
  <c r="G128" i="8"/>
  <c r="H128" i="8"/>
  <c r="K128" i="8"/>
  <c r="M128" i="8"/>
  <c r="U128" i="8"/>
  <c r="W128" i="8"/>
  <c r="Y128" i="8"/>
  <c r="Z128" i="8"/>
  <c r="AA128" i="8"/>
  <c r="AE128" i="8"/>
  <c r="AH128" i="8"/>
  <c r="AJ128" i="8"/>
  <c r="AK128" i="8"/>
  <c r="AL128" i="8"/>
  <c r="AQ128" i="8"/>
  <c r="AR128" i="8"/>
  <c r="AS128" i="8"/>
  <c r="AT128" i="8"/>
  <c r="AV128" i="8"/>
  <c r="BE128" i="8"/>
  <c r="BF128" i="8"/>
  <c r="BH128" i="8"/>
  <c r="BI128" i="8"/>
  <c r="BJ128" i="8"/>
  <c r="BK128" i="8"/>
  <c r="BL128" i="8"/>
  <c r="BM128" i="8"/>
  <c r="BP129" i="8" s="1"/>
  <c r="BO128" i="8"/>
  <c r="CN128" i="8"/>
  <c r="CO128" i="8"/>
  <c r="CV128" i="8"/>
  <c r="DE128" i="8"/>
  <c r="DK128" i="8"/>
  <c r="B129" i="8"/>
  <c r="C129" i="8"/>
  <c r="D129" i="8"/>
  <c r="E129" i="8"/>
  <c r="F129" i="8"/>
  <c r="G129" i="8"/>
  <c r="H129" i="8"/>
  <c r="K129" i="8"/>
  <c r="M129" i="8"/>
  <c r="U129" i="8"/>
  <c r="W129" i="8"/>
  <c r="Y129" i="8"/>
  <c r="Z129" i="8"/>
  <c r="AA129" i="8"/>
  <c r="AE129" i="8"/>
  <c r="AH129" i="8"/>
  <c r="AJ129" i="8"/>
  <c r="AK129" i="8"/>
  <c r="AL129" i="8"/>
  <c r="AQ129" i="8"/>
  <c r="AR129" i="8"/>
  <c r="AS129" i="8"/>
  <c r="AT129" i="8"/>
  <c r="AV129" i="8"/>
  <c r="BE129" i="8"/>
  <c r="BF129" i="8"/>
  <c r="BH129" i="8"/>
  <c r="BI129" i="8"/>
  <c r="BJ129" i="8"/>
  <c r="BK129" i="8"/>
  <c r="BL129" i="8"/>
  <c r="BM129" i="8"/>
  <c r="BP130" i="8" s="1"/>
  <c r="BO129" i="8"/>
  <c r="CN129" i="8"/>
  <c r="CO129" i="8"/>
  <c r="CV129" i="8"/>
  <c r="DE129" i="8"/>
  <c r="DK129" i="8"/>
  <c r="B130" i="8"/>
  <c r="C130" i="8"/>
  <c r="D130" i="8"/>
  <c r="E130" i="8"/>
  <c r="F130" i="8"/>
  <c r="G130" i="8"/>
  <c r="H130" i="8"/>
  <c r="K130" i="8"/>
  <c r="M130" i="8"/>
  <c r="U130" i="8"/>
  <c r="W130" i="8"/>
  <c r="Y130" i="8"/>
  <c r="Z130" i="8"/>
  <c r="AA130" i="8"/>
  <c r="AE130" i="8"/>
  <c r="AH130" i="8"/>
  <c r="AJ130" i="8"/>
  <c r="AK130" i="8"/>
  <c r="AL130" i="8"/>
  <c r="AQ130" i="8"/>
  <c r="AR130" i="8"/>
  <c r="AS130" i="8"/>
  <c r="AT130" i="8"/>
  <c r="AV130" i="8"/>
  <c r="BE130" i="8"/>
  <c r="BF130" i="8"/>
  <c r="BH130" i="8"/>
  <c r="BI130" i="8"/>
  <c r="BJ130" i="8"/>
  <c r="BK130" i="8"/>
  <c r="BL130" i="8"/>
  <c r="BM130" i="8"/>
  <c r="BP131" i="8" s="1"/>
  <c r="BO130" i="8"/>
  <c r="CN130" i="8"/>
  <c r="CO130" i="8"/>
  <c r="CV130" i="8"/>
  <c r="DE130" i="8"/>
  <c r="DK130" i="8"/>
  <c r="B131" i="8"/>
  <c r="C131" i="8"/>
  <c r="D131" i="8"/>
  <c r="E131" i="8"/>
  <c r="F131" i="8"/>
  <c r="G131" i="8"/>
  <c r="H131" i="8"/>
  <c r="K131" i="8"/>
  <c r="M131" i="8"/>
  <c r="U131" i="8"/>
  <c r="W131" i="8"/>
  <c r="Y131" i="8"/>
  <c r="Z131" i="8"/>
  <c r="AA131" i="8"/>
  <c r="AE131" i="8"/>
  <c r="AH131" i="8"/>
  <c r="AJ131" i="8"/>
  <c r="AK131" i="8"/>
  <c r="AL131" i="8"/>
  <c r="AQ131" i="8"/>
  <c r="AR131" i="8"/>
  <c r="AS131" i="8"/>
  <c r="AT131" i="8"/>
  <c r="AV131" i="8"/>
  <c r="BE131" i="8"/>
  <c r="BF131" i="8"/>
  <c r="BH131" i="8"/>
  <c r="BI131" i="8"/>
  <c r="BJ131" i="8"/>
  <c r="BK131" i="8"/>
  <c r="BL131" i="8"/>
  <c r="BM131" i="8"/>
  <c r="BP132" i="8" s="1"/>
  <c r="BO131" i="8"/>
  <c r="CN131" i="8"/>
  <c r="CO131" i="8"/>
  <c r="CV131" i="8"/>
  <c r="DE131" i="8"/>
  <c r="DK131" i="8"/>
  <c r="B132" i="8"/>
  <c r="C132" i="8"/>
  <c r="D132" i="8"/>
  <c r="E132" i="8"/>
  <c r="F132" i="8"/>
  <c r="G132" i="8"/>
  <c r="H132" i="8"/>
  <c r="K132" i="8"/>
  <c r="M132" i="8"/>
  <c r="U132" i="8"/>
  <c r="W132" i="8"/>
  <c r="Y132" i="8"/>
  <c r="Z132" i="8"/>
  <c r="AA132" i="8"/>
  <c r="AE132" i="8"/>
  <c r="AH132" i="8"/>
  <c r="AJ132" i="8"/>
  <c r="AK132" i="8"/>
  <c r="AL132" i="8"/>
  <c r="AQ132" i="8"/>
  <c r="AR132" i="8"/>
  <c r="AS132" i="8"/>
  <c r="AT132" i="8"/>
  <c r="AV132" i="8"/>
  <c r="BE132" i="8"/>
  <c r="BF132" i="8"/>
  <c r="BH132" i="8"/>
  <c r="BI132" i="8"/>
  <c r="BJ132" i="8"/>
  <c r="BK132" i="8"/>
  <c r="BL132" i="8"/>
  <c r="BM132" i="8"/>
  <c r="BP133" i="8" s="1"/>
  <c r="BO132" i="8"/>
  <c r="CN132" i="8"/>
  <c r="CO132" i="8"/>
  <c r="CV132" i="8"/>
  <c r="DE132" i="8"/>
  <c r="DK132" i="8"/>
  <c r="B133" i="8"/>
  <c r="C133" i="8"/>
  <c r="D133" i="8"/>
  <c r="E133" i="8"/>
  <c r="F133" i="8"/>
  <c r="G133" i="8"/>
  <c r="H133" i="8"/>
  <c r="K133" i="8"/>
  <c r="M133" i="8"/>
  <c r="U133" i="8"/>
  <c r="W133" i="8"/>
  <c r="Y133" i="8"/>
  <c r="Z133" i="8"/>
  <c r="AA133" i="8"/>
  <c r="AE133" i="8"/>
  <c r="AH133" i="8"/>
  <c r="AJ133" i="8"/>
  <c r="AK133" i="8"/>
  <c r="AL133" i="8"/>
  <c r="AQ133" i="8"/>
  <c r="AR133" i="8"/>
  <c r="AS133" i="8"/>
  <c r="AT133" i="8"/>
  <c r="AV133" i="8"/>
  <c r="BE133" i="8"/>
  <c r="BF133" i="8"/>
  <c r="BH133" i="8"/>
  <c r="BI133" i="8"/>
  <c r="BJ133" i="8"/>
  <c r="BK133" i="8"/>
  <c r="BL133" i="8"/>
  <c r="BM133" i="8"/>
  <c r="BP134" i="8" s="1"/>
  <c r="BO133" i="8"/>
  <c r="CN133" i="8"/>
  <c r="CO133" i="8"/>
  <c r="CV133" i="8"/>
  <c r="DE133" i="8"/>
  <c r="DK133" i="8"/>
  <c r="B134" i="8"/>
  <c r="C134" i="8"/>
  <c r="D134" i="8"/>
  <c r="E134" i="8"/>
  <c r="F134" i="8"/>
  <c r="G134" i="8"/>
  <c r="H134" i="8"/>
  <c r="K134" i="8"/>
  <c r="M134" i="8"/>
  <c r="U134" i="8"/>
  <c r="W134" i="8"/>
  <c r="Y134" i="8"/>
  <c r="Z134" i="8"/>
  <c r="AA134" i="8"/>
  <c r="AE134" i="8"/>
  <c r="AH134" i="8"/>
  <c r="AJ134" i="8"/>
  <c r="AK134" i="8"/>
  <c r="AL134" i="8"/>
  <c r="AQ134" i="8"/>
  <c r="AR134" i="8"/>
  <c r="AS134" i="8"/>
  <c r="AT134" i="8"/>
  <c r="AV134" i="8"/>
  <c r="BE134" i="8"/>
  <c r="BF134" i="8"/>
  <c r="BH134" i="8"/>
  <c r="BI134" i="8"/>
  <c r="BJ134" i="8"/>
  <c r="BK134" i="8"/>
  <c r="BL134" i="8"/>
  <c r="BM134" i="8"/>
  <c r="BP135" i="8" s="1"/>
  <c r="BO134" i="8"/>
  <c r="BX134" i="8"/>
  <c r="BY134" i="8"/>
  <c r="CN134" i="8"/>
  <c r="CO134" i="8"/>
  <c r="CV134" i="8"/>
  <c r="DE134" i="8"/>
  <c r="DK134" i="8"/>
  <c r="B135" i="8"/>
  <c r="C135" i="8"/>
  <c r="D135" i="8"/>
  <c r="E135" i="8"/>
  <c r="F135" i="8"/>
  <c r="G135" i="8"/>
  <c r="H135" i="8"/>
  <c r="K135" i="8"/>
  <c r="M135" i="8"/>
  <c r="U135" i="8"/>
  <c r="W135" i="8"/>
  <c r="Y135" i="8"/>
  <c r="Z135" i="8"/>
  <c r="AA135" i="8"/>
  <c r="AE135" i="8"/>
  <c r="AH135" i="8"/>
  <c r="AJ135" i="8"/>
  <c r="AK135" i="8"/>
  <c r="AL135" i="8"/>
  <c r="AQ135" i="8"/>
  <c r="AR135" i="8"/>
  <c r="AS135" i="8"/>
  <c r="AT135" i="8"/>
  <c r="AV135" i="8"/>
  <c r="BE135" i="8"/>
  <c r="BF135" i="8"/>
  <c r="BH135" i="8"/>
  <c r="BI135" i="8"/>
  <c r="BJ135" i="8"/>
  <c r="BK135" i="8"/>
  <c r="BL135" i="8"/>
  <c r="BM135" i="8"/>
  <c r="BP136" i="8" s="1"/>
  <c r="BO135" i="8"/>
  <c r="BX135" i="8"/>
  <c r="BY135" i="8"/>
  <c r="CN135" i="8"/>
  <c r="CO135" i="8"/>
  <c r="CV135" i="8"/>
  <c r="DE135" i="8"/>
  <c r="DK135" i="8"/>
  <c r="B136" i="8"/>
  <c r="C136" i="8"/>
  <c r="D136" i="8"/>
  <c r="E136" i="8"/>
  <c r="F136" i="8"/>
  <c r="G136" i="8"/>
  <c r="H136" i="8"/>
  <c r="K136" i="8"/>
  <c r="M136" i="8"/>
  <c r="U136" i="8"/>
  <c r="W136" i="8"/>
  <c r="Y136" i="8"/>
  <c r="Z136" i="8"/>
  <c r="AA136" i="8"/>
  <c r="AE136" i="8"/>
  <c r="AH136" i="8"/>
  <c r="AJ136" i="8"/>
  <c r="AK136" i="8"/>
  <c r="AL136" i="8"/>
  <c r="AQ136" i="8"/>
  <c r="AR136" i="8"/>
  <c r="AS136" i="8"/>
  <c r="AT136" i="8"/>
  <c r="AV136" i="8"/>
  <c r="BE136" i="8"/>
  <c r="BF136" i="8"/>
  <c r="BH136" i="8"/>
  <c r="BI136" i="8"/>
  <c r="BJ136" i="8"/>
  <c r="BK136" i="8"/>
  <c r="BL136" i="8"/>
  <c r="BM136" i="8"/>
  <c r="BP137" i="8" s="1"/>
  <c r="BO136" i="8"/>
  <c r="BX136" i="8"/>
  <c r="BY136" i="8"/>
  <c r="CN136" i="8"/>
  <c r="CO136" i="8"/>
  <c r="CV136" i="8"/>
  <c r="DE136" i="8"/>
  <c r="DK136" i="8"/>
  <c r="B137" i="8"/>
  <c r="C137" i="8"/>
  <c r="D137" i="8"/>
  <c r="E137" i="8"/>
  <c r="F137" i="8"/>
  <c r="G137" i="8"/>
  <c r="H137" i="8"/>
  <c r="K137" i="8"/>
  <c r="M137" i="8"/>
  <c r="U137" i="8"/>
  <c r="W137" i="8"/>
  <c r="Y137" i="8"/>
  <c r="Z137" i="8"/>
  <c r="AA137" i="8"/>
  <c r="AE137" i="8"/>
  <c r="AH137" i="8"/>
  <c r="AJ137" i="8"/>
  <c r="AK137" i="8"/>
  <c r="AL137" i="8"/>
  <c r="AQ137" i="8"/>
  <c r="AR137" i="8"/>
  <c r="AS137" i="8"/>
  <c r="AT137" i="8"/>
  <c r="AV137" i="8"/>
  <c r="BE137" i="8"/>
  <c r="BF137" i="8"/>
  <c r="BH137" i="8"/>
  <c r="BI137" i="8"/>
  <c r="BJ137" i="8"/>
  <c r="BK137" i="8"/>
  <c r="BL137" i="8"/>
  <c r="BM137" i="8"/>
  <c r="BP138" i="8" s="1"/>
  <c r="BO137" i="8"/>
  <c r="BX137" i="8"/>
  <c r="BY137" i="8"/>
  <c r="CN137" i="8"/>
  <c r="CO137" i="8"/>
  <c r="CV137" i="8"/>
  <c r="DE137" i="8"/>
  <c r="DK137" i="8"/>
  <c r="B138" i="8"/>
  <c r="C138" i="8"/>
  <c r="D138" i="8"/>
  <c r="E138" i="8"/>
  <c r="F138" i="8"/>
  <c r="G138" i="8"/>
  <c r="H138" i="8"/>
  <c r="K138" i="8"/>
  <c r="M138" i="8"/>
  <c r="U138" i="8"/>
  <c r="W138" i="8"/>
  <c r="Y138" i="8"/>
  <c r="Z138" i="8"/>
  <c r="AA138" i="8"/>
  <c r="AE138" i="8"/>
  <c r="AH138" i="8"/>
  <c r="AJ138" i="8"/>
  <c r="AK138" i="8"/>
  <c r="AL138" i="8"/>
  <c r="AQ138" i="8"/>
  <c r="AR138" i="8"/>
  <c r="AS138" i="8"/>
  <c r="AT138" i="8"/>
  <c r="AV138" i="8"/>
  <c r="BE138" i="8"/>
  <c r="BF138" i="8"/>
  <c r="BH138" i="8"/>
  <c r="BI138" i="8"/>
  <c r="BJ138" i="8"/>
  <c r="BK138" i="8"/>
  <c r="BL138" i="8"/>
  <c r="BM138" i="8"/>
  <c r="BP139" i="8" s="1"/>
  <c r="BO138" i="8"/>
  <c r="BX138" i="8"/>
  <c r="BY138" i="8"/>
  <c r="CN138" i="8"/>
  <c r="CO138" i="8"/>
  <c r="CV138" i="8"/>
  <c r="DE138" i="8"/>
  <c r="DK138" i="8"/>
  <c r="B139" i="8"/>
  <c r="C139" i="8"/>
  <c r="D139" i="8"/>
  <c r="E139" i="8"/>
  <c r="F139" i="8"/>
  <c r="G139" i="8"/>
  <c r="H139" i="8"/>
  <c r="K139" i="8"/>
  <c r="M139" i="8"/>
  <c r="U139" i="8"/>
  <c r="W139" i="8"/>
  <c r="Y139" i="8"/>
  <c r="Z139" i="8"/>
  <c r="AA139" i="8"/>
  <c r="AE139" i="8"/>
  <c r="AH139" i="8"/>
  <c r="AJ139" i="8"/>
  <c r="AK139" i="8"/>
  <c r="AL139" i="8"/>
  <c r="AQ139" i="8"/>
  <c r="AR139" i="8"/>
  <c r="AS139" i="8"/>
  <c r="AT139" i="8"/>
  <c r="AV139" i="8"/>
  <c r="BE139" i="8"/>
  <c r="BF139" i="8"/>
  <c r="BH139" i="8"/>
  <c r="BI139" i="8"/>
  <c r="BJ139" i="8"/>
  <c r="BK139" i="8"/>
  <c r="BL139" i="8"/>
  <c r="BM139" i="8"/>
  <c r="BP140" i="8" s="1"/>
  <c r="BO139" i="8"/>
  <c r="BX139" i="8"/>
  <c r="BY139" i="8"/>
  <c r="CN139" i="8"/>
  <c r="CO139" i="8"/>
  <c r="CV139" i="8"/>
  <c r="DE139" i="8"/>
  <c r="DK139" i="8"/>
  <c r="B140" i="8"/>
  <c r="C140" i="8"/>
  <c r="D140" i="8"/>
  <c r="E140" i="8"/>
  <c r="F140" i="8"/>
  <c r="G140" i="8"/>
  <c r="H140" i="8"/>
  <c r="K140" i="8"/>
  <c r="M140" i="8"/>
  <c r="U140" i="8"/>
  <c r="W140" i="8"/>
  <c r="Y140" i="8"/>
  <c r="Z140" i="8"/>
  <c r="AA140" i="8"/>
  <c r="AE140" i="8"/>
  <c r="AH140" i="8"/>
  <c r="AJ140" i="8"/>
  <c r="AK140" i="8"/>
  <c r="AL140" i="8"/>
  <c r="AQ140" i="8"/>
  <c r="AR140" i="8"/>
  <c r="AS140" i="8"/>
  <c r="AT140" i="8"/>
  <c r="AV140" i="8"/>
  <c r="BE140" i="8"/>
  <c r="BF140" i="8"/>
  <c r="BH140" i="8"/>
  <c r="BI140" i="8"/>
  <c r="BJ140" i="8"/>
  <c r="BK140" i="8"/>
  <c r="BL140" i="8"/>
  <c r="BM140" i="8"/>
  <c r="BP141" i="8" s="1"/>
  <c r="BO140" i="8"/>
  <c r="BX140" i="8"/>
  <c r="BY140" i="8"/>
  <c r="CN140" i="8"/>
  <c r="CO140" i="8"/>
  <c r="CV140" i="8"/>
  <c r="DE140" i="8"/>
  <c r="DK140" i="8"/>
  <c r="B141" i="8"/>
  <c r="C141" i="8"/>
  <c r="D141" i="8"/>
  <c r="E141" i="8"/>
  <c r="F141" i="8"/>
  <c r="G141" i="8"/>
  <c r="H141" i="8"/>
  <c r="K141" i="8"/>
  <c r="M141" i="8"/>
  <c r="U141" i="8"/>
  <c r="W141" i="8"/>
  <c r="Y141" i="8"/>
  <c r="Z141" i="8"/>
  <c r="AA141" i="8"/>
  <c r="AE141" i="8"/>
  <c r="AH141" i="8"/>
  <c r="AJ141" i="8"/>
  <c r="AK141" i="8"/>
  <c r="AL141" i="8"/>
  <c r="AQ141" i="8"/>
  <c r="AR141" i="8"/>
  <c r="AS141" i="8"/>
  <c r="AT141" i="8"/>
  <c r="AV141" i="8"/>
  <c r="BE141" i="8"/>
  <c r="BF141" i="8"/>
  <c r="BH141" i="8"/>
  <c r="BI141" i="8"/>
  <c r="BJ141" i="8"/>
  <c r="BK141" i="8"/>
  <c r="BL141" i="8"/>
  <c r="BM141" i="8"/>
  <c r="BP142" i="8" s="1"/>
  <c r="BO141" i="8"/>
  <c r="BX141" i="8"/>
  <c r="BY141" i="8"/>
  <c r="CN141" i="8"/>
  <c r="CO141" i="8"/>
  <c r="CV141" i="8"/>
  <c r="DE141" i="8"/>
  <c r="DK141" i="8"/>
  <c r="B142" i="8"/>
  <c r="C142" i="8"/>
  <c r="D142" i="8"/>
  <c r="E142" i="8"/>
  <c r="F142" i="8"/>
  <c r="G142" i="8"/>
  <c r="H142" i="8"/>
  <c r="K142" i="8"/>
  <c r="M142" i="8"/>
  <c r="U142" i="8"/>
  <c r="W142" i="8"/>
  <c r="Y142" i="8"/>
  <c r="Z142" i="8"/>
  <c r="AA142" i="8"/>
  <c r="AE142" i="8"/>
  <c r="AH142" i="8"/>
  <c r="AJ142" i="8"/>
  <c r="AK142" i="8"/>
  <c r="AL142" i="8"/>
  <c r="AQ142" i="8"/>
  <c r="AR142" i="8"/>
  <c r="AS142" i="8"/>
  <c r="AT142" i="8"/>
  <c r="AV142" i="8"/>
  <c r="BE142" i="8"/>
  <c r="BF142" i="8"/>
  <c r="BH142" i="8"/>
  <c r="BI142" i="8"/>
  <c r="BJ142" i="8"/>
  <c r="BK142" i="8"/>
  <c r="BL142" i="8"/>
  <c r="BM142" i="8"/>
  <c r="BP143" i="8" s="1"/>
  <c r="BO142" i="8"/>
  <c r="BX142" i="8"/>
  <c r="BY142" i="8"/>
  <c r="CN142" i="8"/>
  <c r="CO142" i="8"/>
  <c r="CV142" i="8"/>
  <c r="DE142" i="8"/>
  <c r="DK142" i="8"/>
  <c r="B143" i="8"/>
  <c r="C143" i="8"/>
  <c r="D143" i="8"/>
  <c r="E143" i="8"/>
  <c r="F143" i="8"/>
  <c r="G143" i="8"/>
  <c r="H143" i="8"/>
  <c r="K143" i="8"/>
  <c r="M143" i="8"/>
  <c r="U143" i="8"/>
  <c r="W143" i="8"/>
  <c r="Y143" i="8"/>
  <c r="Z143" i="8"/>
  <c r="AA143" i="8"/>
  <c r="AE143" i="8"/>
  <c r="AH143" i="8"/>
  <c r="AJ143" i="8"/>
  <c r="AK143" i="8"/>
  <c r="AL143" i="8"/>
  <c r="AQ143" i="8"/>
  <c r="AR143" i="8"/>
  <c r="AS143" i="8"/>
  <c r="AT143" i="8"/>
  <c r="AV143" i="8"/>
  <c r="BE143" i="8"/>
  <c r="BF143" i="8"/>
  <c r="BH143" i="8"/>
  <c r="BI143" i="8"/>
  <c r="BJ143" i="8"/>
  <c r="BK143" i="8"/>
  <c r="BL143" i="8"/>
  <c r="BM143" i="8"/>
  <c r="BP144" i="8" s="1"/>
  <c r="BO143" i="8"/>
  <c r="BX143" i="8"/>
  <c r="BY143" i="8"/>
  <c r="CN143" i="8"/>
  <c r="CO143" i="8"/>
  <c r="CV143" i="8"/>
  <c r="DE143" i="8"/>
  <c r="DK143" i="8"/>
  <c r="B144" i="8"/>
  <c r="C144" i="8"/>
  <c r="D144" i="8"/>
  <c r="E144" i="8"/>
  <c r="F144" i="8"/>
  <c r="G144" i="8"/>
  <c r="H144" i="8"/>
  <c r="K144" i="8"/>
  <c r="M144" i="8"/>
  <c r="U144" i="8"/>
  <c r="W144" i="8"/>
  <c r="Y144" i="8"/>
  <c r="Z144" i="8"/>
  <c r="AA144" i="8"/>
  <c r="AE144" i="8"/>
  <c r="AH144" i="8"/>
  <c r="AJ144" i="8"/>
  <c r="AK144" i="8"/>
  <c r="AL144" i="8"/>
  <c r="AQ144" i="8"/>
  <c r="AR144" i="8"/>
  <c r="AS144" i="8"/>
  <c r="AT144" i="8"/>
  <c r="AV144" i="8"/>
  <c r="BE144" i="8"/>
  <c r="BF144" i="8"/>
  <c r="BH144" i="8"/>
  <c r="BI144" i="8"/>
  <c r="BJ144" i="8"/>
  <c r="BK144" i="8"/>
  <c r="BL144" i="8"/>
  <c r="BM144" i="8"/>
  <c r="BP145" i="8" s="1"/>
  <c r="BO144" i="8"/>
  <c r="BX144" i="8"/>
  <c r="BY144" i="8"/>
  <c r="CN144" i="8"/>
  <c r="CO144" i="8"/>
  <c r="CV144" i="8"/>
  <c r="DE144" i="8"/>
  <c r="DK144" i="8"/>
  <c r="B145" i="8"/>
  <c r="C145" i="8"/>
  <c r="D145" i="8"/>
  <c r="E145" i="8"/>
  <c r="F145" i="8"/>
  <c r="G145" i="8"/>
  <c r="H145" i="8"/>
  <c r="K145" i="8"/>
  <c r="M145" i="8"/>
  <c r="U145" i="8"/>
  <c r="W145" i="8"/>
  <c r="Y145" i="8"/>
  <c r="Z145" i="8"/>
  <c r="AA145" i="8"/>
  <c r="AE145" i="8"/>
  <c r="AH145" i="8"/>
  <c r="AJ145" i="8"/>
  <c r="AK145" i="8"/>
  <c r="AL145" i="8"/>
  <c r="AQ145" i="8"/>
  <c r="AR145" i="8"/>
  <c r="AS145" i="8"/>
  <c r="AT145" i="8"/>
  <c r="AV145" i="8"/>
  <c r="BE145" i="8"/>
  <c r="BF145" i="8"/>
  <c r="BH145" i="8"/>
  <c r="BI145" i="8"/>
  <c r="BJ145" i="8"/>
  <c r="BK145" i="8"/>
  <c r="BL145" i="8"/>
  <c r="BM145" i="8"/>
  <c r="BP146" i="8" s="1"/>
  <c r="BO145" i="8"/>
  <c r="BX145" i="8"/>
  <c r="BY145" i="8"/>
  <c r="CN145" i="8"/>
  <c r="CO145" i="8"/>
  <c r="CV145" i="8"/>
  <c r="DE145" i="8"/>
  <c r="DK145" i="8"/>
  <c r="B146" i="8"/>
  <c r="C146" i="8"/>
  <c r="D146" i="8"/>
  <c r="E146" i="8"/>
  <c r="F146" i="8"/>
  <c r="G146" i="8"/>
  <c r="H146" i="8"/>
  <c r="K146" i="8"/>
  <c r="M146" i="8"/>
  <c r="U146" i="8"/>
  <c r="W146" i="8"/>
  <c r="Y146" i="8"/>
  <c r="Z146" i="8"/>
  <c r="AA146" i="8"/>
  <c r="AB146" i="8"/>
  <c r="AE146" i="8"/>
  <c r="AH146" i="8"/>
  <c r="AJ146" i="8"/>
  <c r="AK146" i="8"/>
  <c r="AL146" i="8"/>
  <c r="AQ146" i="8"/>
  <c r="AR146" i="8"/>
  <c r="AS146" i="8"/>
  <c r="AT146" i="8"/>
  <c r="AV146" i="8"/>
  <c r="BE146" i="8"/>
  <c r="BF146" i="8"/>
  <c r="BH146" i="8"/>
  <c r="BI146" i="8"/>
  <c r="BJ146" i="8"/>
  <c r="BK146" i="8"/>
  <c r="BL146" i="8"/>
  <c r="BM146" i="8"/>
  <c r="BP147" i="8" s="1"/>
  <c r="BO146" i="8"/>
  <c r="BU146" i="8"/>
  <c r="BV146" i="8"/>
  <c r="BX146" i="8"/>
  <c r="BY146" i="8"/>
  <c r="CN146" i="8"/>
  <c r="CO146" i="8"/>
  <c r="CV146" i="8"/>
  <c r="DE146" i="8"/>
  <c r="DK146" i="8"/>
  <c r="B147" i="8"/>
  <c r="C147" i="8"/>
  <c r="D147" i="8"/>
  <c r="E147" i="8"/>
  <c r="F147" i="8"/>
  <c r="G147" i="8"/>
  <c r="H147" i="8"/>
  <c r="K147" i="8"/>
  <c r="M147" i="8"/>
  <c r="U147" i="8"/>
  <c r="W147" i="8"/>
  <c r="Y147" i="8"/>
  <c r="Z147" i="8"/>
  <c r="AA147" i="8"/>
  <c r="AB147" i="8"/>
  <c r="AE147" i="8"/>
  <c r="AH147" i="8"/>
  <c r="AJ147" i="8"/>
  <c r="AK147" i="8"/>
  <c r="AL147" i="8"/>
  <c r="AQ147" i="8"/>
  <c r="AR147" i="8"/>
  <c r="AS147" i="8"/>
  <c r="AT147" i="8"/>
  <c r="AV147" i="8"/>
  <c r="BE147" i="8"/>
  <c r="BF147" i="8"/>
  <c r="BH147" i="8"/>
  <c r="BI147" i="8"/>
  <c r="BJ147" i="8"/>
  <c r="BK147" i="8"/>
  <c r="BL147" i="8"/>
  <c r="BM147" i="8"/>
  <c r="BP148" i="8" s="1"/>
  <c r="BO147" i="8"/>
  <c r="BU147" i="8"/>
  <c r="BV147" i="8"/>
  <c r="BX147" i="8"/>
  <c r="BY147" i="8"/>
  <c r="CN147" i="8"/>
  <c r="CO147" i="8"/>
  <c r="CV147" i="8"/>
  <c r="DE147" i="8"/>
  <c r="DK147" i="8"/>
  <c r="B148" i="8"/>
  <c r="C148" i="8"/>
  <c r="D148" i="8"/>
  <c r="E148" i="8"/>
  <c r="F148" i="8"/>
  <c r="G148" i="8"/>
  <c r="H148" i="8"/>
  <c r="K148" i="8"/>
  <c r="M148" i="8"/>
  <c r="U148" i="8"/>
  <c r="W148" i="8"/>
  <c r="Y148" i="8"/>
  <c r="Z148" i="8"/>
  <c r="AA148" i="8"/>
  <c r="AB148" i="8"/>
  <c r="AE148" i="8"/>
  <c r="AH148" i="8"/>
  <c r="AJ148" i="8"/>
  <c r="AK148" i="8"/>
  <c r="AL148" i="8"/>
  <c r="AQ148" i="8"/>
  <c r="AR148" i="8"/>
  <c r="AS148" i="8"/>
  <c r="AT148" i="8"/>
  <c r="AV148" i="8"/>
  <c r="BE148" i="8"/>
  <c r="BF148" i="8"/>
  <c r="BH148" i="8"/>
  <c r="BI148" i="8"/>
  <c r="BJ148" i="8"/>
  <c r="BK148" i="8"/>
  <c r="BL148" i="8"/>
  <c r="BM148" i="8"/>
  <c r="BP149" i="8" s="1"/>
  <c r="BO148" i="8"/>
  <c r="BU148" i="8"/>
  <c r="BV148" i="8"/>
  <c r="BX148" i="8"/>
  <c r="BY148" i="8"/>
  <c r="CN148" i="8"/>
  <c r="CO148" i="8"/>
  <c r="CV148" i="8"/>
  <c r="DE148" i="8"/>
  <c r="DK148" i="8"/>
  <c r="B149" i="8"/>
  <c r="C149" i="8"/>
  <c r="D149" i="8"/>
  <c r="E149" i="8"/>
  <c r="F149" i="8"/>
  <c r="G149" i="8"/>
  <c r="H149" i="8"/>
  <c r="K149" i="8"/>
  <c r="M149" i="8"/>
  <c r="U149" i="8"/>
  <c r="W149" i="8"/>
  <c r="Y149" i="8"/>
  <c r="Z149" i="8"/>
  <c r="AA149" i="8"/>
  <c r="AB149" i="8"/>
  <c r="AE149" i="8"/>
  <c r="AH149" i="8"/>
  <c r="AJ149" i="8"/>
  <c r="AK149" i="8"/>
  <c r="AL149" i="8"/>
  <c r="AQ149" i="8"/>
  <c r="AR149" i="8"/>
  <c r="AS149" i="8"/>
  <c r="AT149" i="8"/>
  <c r="AV149" i="8"/>
  <c r="BE149" i="8"/>
  <c r="BF149" i="8"/>
  <c r="BH149" i="8"/>
  <c r="BI149" i="8"/>
  <c r="BJ149" i="8"/>
  <c r="BK149" i="8"/>
  <c r="BL149" i="8"/>
  <c r="BM149" i="8"/>
  <c r="BP150" i="8" s="1"/>
  <c r="BO149" i="8"/>
  <c r="BU149" i="8"/>
  <c r="BV149" i="8"/>
  <c r="BX149" i="8"/>
  <c r="BY149" i="8"/>
  <c r="CN149" i="8"/>
  <c r="CO149" i="8"/>
  <c r="CV149" i="8"/>
  <c r="DE149" i="8"/>
  <c r="DK149" i="8"/>
  <c r="B150" i="8"/>
  <c r="C150" i="8"/>
  <c r="D150" i="8"/>
  <c r="E150" i="8"/>
  <c r="F150" i="8"/>
  <c r="G150" i="8"/>
  <c r="H150" i="8"/>
  <c r="K150" i="8"/>
  <c r="M150" i="8"/>
  <c r="U150" i="8"/>
  <c r="W150" i="8"/>
  <c r="Y150" i="8"/>
  <c r="Z150" i="8"/>
  <c r="AA150" i="8"/>
  <c r="AB150" i="8"/>
  <c r="AE150" i="8"/>
  <c r="AH150" i="8"/>
  <c r="AJ150" i="8"/>
  <c r="AK150" i="8"/>
  <c r="AL150" i="8"/>
  <c r="AQ150" i="8"/>
  <c r="AR150" i="8"/>
  <c r="AS150" i="8"/>
  <c r="AT150" i="8"/>
  <c r="AV150" i="8"/>
  <c r="BE150" i="8"/>
  <c r="BF150" i="8"/>
  <c r="BH150" i="8"/>
  <c r="BI150" i="8"/>
  <c r="BJ150" i="8"/>
  <c r="BK150" i="8"/>
  <c r="BL150" i="8"/>
  <c r="BM150" i="8"/>
  <c r="BP151" i="8" s="1"/>
  <c r="BO150" i="8"/>
  <c r="BU150" i="8"/>
  <c r="BV150" i="8"/>
  <c r="BX150" i="8"/>
  <c r="BY150" i="8"/>
  <c r="CN150" i="8"/>
  <c r="CO150" i="8"/>
  <c r="CV150" i="8"/>
  <c r="DE150" i="8"/>
  <c r="DK150" i="8"/>
  <c r="B151" i="8"/>
  <c r="C151" i="8"/>
  <c r="D151" i="8"/>
  <c r="E151" i="8"/>
  <c r="F151" i="8"/>
  <c r="G151" i="8"/>
  <c r="H151" i="8"/>
  <c r="K151" i="8"/>
  <c r="M151" i="8"/>
  <c r="U151" i="8"/>
  <c r="W151" i="8"/>
  <c r="Y151" i="8"/>
  <c r="Z151" i="8"/>
  <c r="AA151" i="8"/>
  <c r="AB151" i="8"/>
  <c r="AE151" i="8"/>
  <c r="AH151" i="8"/>
  <c r="AJ151" i="8"/>
  <c r="AK151" i="8"/>
  <c r="AL151" i="8"/>
  <c r="AQ151" i="8"/>
  <c r="AR151" i="8"/>
  <c r="AS151" i="8"/>
  <c r="AT151" i="8"/>
  <c r="AV151" i="8"/>
  <c r="BE151" i="8"/>
  <c r="BF151" i="8"/>
  <c r="BH151" i="8"/>
  <c r="BI151" i="8"/>
  <c r="BJ151" i="8"/>
  <c r="BK151" i="8"/>
  <c r="BL151" i="8"/>
  <c r="BM151" i="8"/>
  <c r="BP152" i="8" s="1"/>
  <c r="BO151" i="8"/>
  <c r="BU151" i="8"/>
  <c r="BV151" i="8"/>
  <c r="BX151" i="8"/>
  <c r="BY151" i="8"/>
  <c r="CN151" i="8"/>
  <c r="CO151" i="8"/>
  <c r="CV151" i="8"/>
  <c r="DE151" i="8"/>
  <c r="DK151" i="8"/>
  <c r="B152" i="8"/>
  <c r="C152" i="8"/>
  <c r="D152" i="8"/>
  <c r="E152" i="8"/>
  <c r="F152" i="8"/>
  <c r="G152" i="8"/>
  <c r="H152" i="8"/>
  <c r="K152" i="8"/>
  <c r="M152" i="8"/>
  <c r="U152" i="8"/>
  <c r="W152" i="8"/>
  <c r="Y152" i="8"/>
  <c r="Z152" i="8"/>
  <c r="AA152" i="8"/>
  <c r="AB152" i="8"/>
  <c r="AE152" i="8"/>
  <c r="AH152" i="8"/>
  <c r="AJ152" i="8"/>
  <c r="AK152" i="8"/>
  <c r="AL152" i="8"/>
  <c r="AQ152" i="8"/>
  <c r="AR152" i="8"/>
  <c r="AS152" i="8"/>
  <c r="AT152" i="8"/>
  <c r="AV152" i="8"/>
  <c r="BE152" i="8"/>
  <c r="BF152" i="8"/>
  <c r="BH152" i="8"/>
  <c r="BI152" i="8"/>
  <c r="BJ152" i="8"/>
  <c r="BK152" i="8"/>
  <c r="BL152" i="8"/>
  <c r="BM152" i="8"/>
  <c r="BP153" i="8" s="1"/>
  <c r="BO152" i="8"/>
  <c r="BU152" i="8"/>
  <c r="BV152" i="8"/>
  <c r="BX152" i="8"/>
  <c r="BY152" i="8"/>
  <c r="CN152" i="8"/>
  <c r="CO152" i="8"/>
  <c r="CV152" i="8"/>
  <c r="DE152" i="8"/>
  <c r="DK152" i="8"/>
  <c r="B153" i="8"/>
  <c r="C153" i="8"/>
  <c r="D153" i="8"/>
  <c r="E153" i="8"/>
  <c r="F153" i="8"/>
  <c r="G153" i="8"/>
  <c r="H153" i="8"/>
  <c r="K153" i="8"/>
  <c r="M153" i="8"/>
  <c r="U153" i="8"/>
  <c r="W153" i="8"/>
  <c r="Y153" i="8"/>
  <c r="Z153" i="8"/>
  <c r="AA153" i="8"/>
  <c r="AB153" i="8"/>
  <c r="AE153" i="8"/>
  <c r="AH153" i="8"/>
  <c r="AJ153" i="8"/>
  <c r="AK153" i="8"/>
  <c r="AL153" i="8"/>
  <c r="AQ153" i="8"/>
  <c r="AR153" i="8"/>
  <c r="AS153" i="8"/>
  <c r="AT153" i="8"/>
  <c r="AV153" i="8"/>
  <c r="BE153" i="8"/>
  <c r="BF153" i="8"/>
  <c r="BH153" i="8"/>
  <c r="BI153" i="8"/>
  <c r="BJ153" i="8"/>
  <c r="BK153" i="8"/>
  <c r="BL153" i="8"/>
  <c r="BM153" i="8"/>
  <c r="BP154" i="8" s="1"/>
  <c r="BO153" i="8"/>
  <c r="BU153" i="8"/>
  <c r="BV153" i="8"/>
  <c r="BX153" i="8"/>
  <c r="BY153" i="8"/>
  <c r="CN153" i="8"/>
  <c r="CO153" i="8"/>
  <c r="CV153" i="8"/>
  <c r="DE153" i="8"/>
  <c r="DK153" i="8"/>
  <c r="B154" i="8"/>
  <c r="C154" i="8"/>
  <c r="D154" i="8"/>
  <c r="E154" i="8"/>
  <c r="F154" i="8"/>
  <c r="G154" i="8"/>
  <c r="H154" i="8"/>
  <c r="K154" i="8"/>
  <c r="M154" i="8"/>
  <c r="U154" i="8"/>
  <c r="W154" i="8"/>
  <c r="Y154" i="8"/>
  <c r="Z154" i="8"/>
  <c r="AA154" i="8"/>
  <c r="AB154" i="8"/>
  <c r="AE154" i="8"/>
  <c r="AH154" i="8"/>
  <c r="AJ154" i="8"/>
  <c r="AK154" i="8"/>
  <c r="AL154" i="8"/>
  <c r="AQ154" i="8"/>
  <c r="AR154" i="8"/>
  <c r="AS154" i="8"/>
  <c r="AT154" i="8"/>
  <c r="AV154" i="8"/>
  <c r="BE154" i="8"/>
  <c r="BF154" i="8"/>
  <c r="BH154" i="8"/>
  <c r="BI154" i="8"/>
  <c r="BJ154" i="8"/>
  <c r="BK154" i="8"/>
  <c r="BL154" i="8"/>
  <c r="BM154" i="8"/>
  <c r="BP155" i="8" s="1"/>
  <c r="BO154" i="8"/>
  <c r="BU154" i="8"/>
  <c r="BV154" i="8"/>
  <c r="BX154" i="8"/>
  <c r="BY154" i="8"/>
  <c r="CN154" i="8"/>
  <c r="CO154" i="8"/>
  <c r="CV154" i="8"/>
  <c r="DE154" i="8"/>
  <c r="DK154" i="8"/>
  <c r="B155" i="8"/>
  <c r="C155" i="8"/>
  <c r="D155" i="8"/>
  <c r="E155" i="8"/>
  <c r="F155" i="8"/>
  <c r="G155" i="8"/>
  <c r="H155" i="8"/>
  <c r="K155" i="8"/>
  <c r="M155" i="8"/>
  <c r="U155" i="8"/>
  <c r="W155" i="8"/>
  <c r="Y155" i="8"/>
  <c r="Z155" i="8"/>
  <c r="AA155" i="8"/>
  <c r="AB155" i="8"/>
  <c r="AE155" i="8"/>
  <c r="AH155" i="8"/>
  <c r="AJ155" i="8"/>
  <c r="AK155" i="8"/>
  <c r="AL155" i="8"/>
  <c r="AQ155" i="8"/>
  <c r="AR155" i="8"/>
  <c r="AS155" i="8"/>
  <c r="AT155" i="8"/>
  <c r="AV155" i="8"/>
  <c r="BE155" i="8"/>
  <c r="BF155" i="8"/>
  <c r="BH155" i="8"/>
  <c r="BI155" i="8"/>
  <c r="BJ155" i="8"/>
  <c r="BK155" i="8"/>
  <c r="BL155" i="8"/>
  <c r="BM155" i="8"/>
  <c r="BP156" i="8" s="1"/>
  <c r="BO155" i="8"/>
  <c r="BU155" i="8"/>
  <c r="BV155" i="8"/>
  <c r="BX155" i="8"/>
  <c r="BY155" i="8"/>
  <c r="CN155" i="8"/>
  <c r="CO155" i="8"/>
  <c r="CV155" i="8"/>
  <c r="DE155" i="8"/>
  <c r="DK155" i="8"/>
  <c r="B156" i="8"/>
  <c r="C156" i="8"/>
  <c r="D156" i="8"/>
  <c r="E156" i="8"/>
  <c r="F156" i="8"/>
  <c r="G156" i="8"/>
  <c r="H156" i="8"/>
  <c r="K156" i="8"/>
  <c r="M156" i="8"/>
  <c r="U156" i="8"/>
  <c r="W156" i="8"/>
  <c r="Y156" i="8"/>
  <c r="Z156" i="8"/>
  <c r="AA156" i="8"/>
  <c r="AB156" i="8"/>
  <c r="AE156" i="8"/>
  <c r="AH156" i="8"/>
  <c r="AJ156" i="8"/>
  <c r="AK156" i="8"/>
  <c r="AL156" i="8"/>
  <c r="AQ156" i="8"/>
  <c r="AR156" i="8"/>
  <c r="AS156" i="8"/>
  <c r="AT156" i="8"/>
  <c r="AV156" i="8"/>
  <c r="AW156" i="8"/>
  <c r="BE156" i="8"/>
  <c r="BF156" i="8"/>
  <c r="BH156" i="8"/>
  <c r="BI156" i="8"/>
  <c r="BJ156" i="8"/>
  <c r="BK156" i="8"/>
  <c r="BL156" i="8"/>
  <c r="BM156" i="8"/>
  <c r="BP157" i="8" s="1"/>
  <c r="BO156" i="8"/>
  <c r="BU156" i="8"/>
  <c r="BV156" i="8"/>
  <c r="BX156" i="8"/>
  <c r="BY156" i="8"/>
  <c r="CN156" i="8"/>
  <c r="CO156" i="8"/>
  <c r="CV156" i="8"/>
  <c r="DE156" i="8"/>
  <c r="DK156" i="8"/>
  <c r="B157" i="8"/>
  <c r="C157" i="8"/>
  <c r="D157" i="8"/>
  <c r="E157" i="8"/>
  <c r="F157" i="8"/>
  <c r="G157" i="8"/>
  <c r="H157" i="8"/>
  <c r="K157" i="8"/>
  <c r="M157" i="8"/>
  <c r="U157" i="8"/>
  <c r="W157" i="8"/>
  <c r="Y157" i="8"/>
  <c r="Z157" i="8"/>
  <c r="AA157" i="8"/>
  <c r="AB157" i="8"/>
  <c r="AE157" i="8"/>
  <c r="AH157" i="8"/>
  <c r="AJ157" i="8"/>
  <c r="AK157" i="8"/>
  <c r="AL157" i="8"/>
  <c r="AQ157" i="8"/>
  <c r="AR157" i="8"/>
  <c r="AS157" i="8"/>
  <c r="AT157" i="8"/>
  <c r="AV157" i="8"/>
  <c r="AW157" i="8"/>
  <c r="BE157" i="8"/>
  <c r="BF157" i="8"/>
  <c r="BH157" i="8"/>
  <c r="BI157" i="8"/>
  <c r="BJ157" i="8"/>
  <c r="BK157" i="8"/>
  <c r="BL157" i="8"/>
  <c r="BM157" i="8"/>
  <c r="BP158" i="8" s="1"/>
  <c r="BO157" i="8"/>
  <c r="BU157" i="8"/>
  <c r="BV157" i="8"/>
  <c r="BX157" i="8"/>
  <c r="BY157" i="8"/>
  <c r="CN157" i="8"/>
  <c r="CO157" i="8"/>
  <c r="CV157" i="8"/>
  <c r="DE157" i="8"/>
  <c r="DK157" i="8"/>
  <c r="B158" i="8"/>
  <c r="C158" i="8"/>
  <c r="D158" i="8"/>
  <c r="E158" i="8"/>
  <c r="F158" i="8"/>
  <c r="G158" i="8"/>
  <c r="H158" i="8"/>
  <c r="K158" i="8"/>
  <c r="M158" i="8"/>
  <c r="U158" i="8"/>
  <c r="W158" i="8"/>
  <c r="Y158" i="8"/>
  <c r="Z158" i="8"/>
  <c r="AA158" i="8"/>
  <c r="AB158" i="8"/>
  <c r="AE158" i="8"/>
  <c r="AH158" i="8"/>
  <c r="AJ158" i="8"/>
  <c r="AK158" i="8"/>
  <c r="AL158" i="8"/>
  <c r="AQ158" i="8"/>
  <c r="AR158" i="8"/>
  <c r="AS158" i="8"/>
  <c r="AT158" i="8"/>
  <c r="AV158" i="8"/>
  <c r="AW158" i="8"/>
  <c r="BE158" i="8"/>
  <c r="BF158" i="8"/>
  <c r="BH158" i="8"/>
  <c r="BI158" i="8"/>
  <c r="BJ158" i="8"/>
  <c r="BK158" i="8"/>
  <c r="BL158" i="8"/>
  <c r="BM158" i="8"/>
  <c r="BP159" i="8" s="1"/>
  <c r="BO158" i="8"/>
  <c r="BU158" i="8"/>
  <c r="BV158" i="8"/>
  <c r="BX158" i="8"/>
  <c r="BY158" i="8"/>
  <c r="CN158" i="8"/>
  <c r="CO158" i="8"/>
  <c r="CV158" i="8"/>
  <c r="DE158" i="8"/>
  <c r="DK158" i="8"/>
  <c r="B159" i="8"/>
  <c r="C159" i="8"/>
  <c r="D159" i="8"/>
  <c r="E159" i="8"/>
  <c r="F159" i="8"/>
  <c r="G159" i="8"/>
  <c r="H159" i="8"/>
  <c r="K159" i="8"/>
  <c r="M159" i="8"/>
  <c r="U159" i="8"/>
  <c r="W159" i="8"/>
  <c r="Y159" i="8"/>
  <c r="Z159" i="8"/>
  <c r="AA159" i="8"/>
  <c r="AB159" i="8"/>
  <c r="AE159" i="8"/>
  <c r="AH159" i="8"/>
  <c r="AJ159" i="8"/>
  <c r="AK159" i="8"/>
  <c r="AL159" i="8"/>
  <c r="AQ159" i="8"/>
  <c r="AR159" i="8"/>
  <c r="AS159" i="8"/>
  <c r="AT159" i="8"/>
  <c r="AV159" i="8"/>
  <c r="AW159" i="8"/>
  <c r="BE159" i="8"/>
  <c r="BF159" i="8"/>
  <c r="BH159" i="8"/>
  <c r="BI159" i="8"/>
  <c r="BJ159" i="8"/>
  <c r="BK159" i="8"/>
  <c r="BL159" i="8"/>
  <c r="BM159" i="8"/>
  <c r="BP160" i="8" s="1"/>
  <c r="BO159" i="8"/>
  <c r="X159" i="8" s="1"/>
  <c r="BU159" i="8"/>
  <c r="BV159" i="8"/>
  <c r="BX159" i="8"/>
  <c r="BY159" i="8"/>
  <c r="CN159" i="8"/>
  <c r="CO159" i="8"/>
  <c r="CV159" i="8"/>
  <c r="DE159" i="8"/>
  <c r="DK159" i="8"/>
  <c r="B160" i="8"/>
  <c r="C160" i="8"/>
  <c r="D160" i="8"/>
  <c r="E160" i="8"/>
  <c r="F160" i="8"/>
  <c r="G160" i="8"/>
  <c r="H160" i="8"/>
  <c r="K160" i="8"/>
  <c r="M160" i="8"/>
  <c r="U160" i="8"/>
  <c r="W160" i="8"/>
  <c r="Y160" i="8"/>
  <c r="Z160" i="8"/>
  <c r="AA160" i="8"/>
  <c r="AB160" i="8"/>
  <c r="AE160" i="8"/>
  <c r="AH160" i="8"/>
  <c r="AJ160" i="8"/>
  <c r="AK160" i="8"/>
  <c r="AL160" i="8"/>
  <c r="AQ160" i="8"/>
  <c r="AR160" i="8"/>
  <c r="AS160" i="8"/>
  <c r="AT160" i="8"/>
  <c r="AV160" i="8"/>
  <c r="AW160" i="8"/>
  <c r="BE160" i="8"/>
  <c r="BF160" i="8"/>
  <c r="BH160" i="8"/>
  <c r="BI160" i="8"/>
  <c r="BJ160" i="8"/>
  <c r="BK160" i="8"/>
  <c r="BL160" i="8"/>
  <c r="BM160" i="8"/>
  <c r="BP161" i="8" s="1"/>
  <c r="BO160" i="8"/>
  <c r="BU160" i="8"/>
  <c r="BV160" i="8"/>
  <c r="BX160" i="8"/>
  <c r="BY160" i="8"/>
  <c r="CN160" i="8"/>
  <c r="CO160" i="8"/>
  <c r="CV160" i="8"/>
  <c r="DE160" i="8"/>
  <c r="DK160" i="8"/>
  <c r="B161" i="8"/>
  <c r="C161" i="8"/>
  <c r="D161" i="8"/>
  <c r="E161" i="8"/>
  <c r="F161" i="8"/>
  <c r="G161" i="8"/>
  <c r="H161" i="8"/>
  <c r="K161" i="8"/>
  <c r="M161" i="8"/>
  <c r="U161" i="8"/>
  <c r="W161" i="8"/>
  <c r="Y161" i="8"/>
  <c r="Z161" i="8"/>
  <c r="AA161" i="8"/>
  <c r="AB161" i="8"/>
  <c r="AE161" i="8"/>
  <c r="AH161" i="8"/>
  <c r="AJ161" i="8"/>
  <c r="AK161" i="8"/>
  <c r="AL161" i="8"/>
  <c r="AQ161" i="8"/>
  <c r="AR161" i="8"/>
  <c r="AS161" i="8"/>
  <c r="AT161" i="8"/>
  <c r="AV161" i="8"/>
  <c r="AW161" i="8"/>
  <c r="BE161" i="8"/>
  <c r="BF161" i="8"/>
  <c r="BH161" i="8"/>
  <c r="BI161" i="8"/>
  <c r="BJ161" i="8"/>
  <c r="BK161" i="8"/>
  <c r="BL161" i="8"/>
  <c r="BM161" i="8"/>
  <c r="BP162" i="8" s="1"/>
  <c r="BO161" i="8"/>
  <c r="X161" i="8" s="1"/>
  <c r="BU161" i="8"/>
  <c r="BV161" i="8"/>
  <c r="BX161" i="8"/>
  <c r="BY161" i="8"/>
  <c r="CN161" i="8"/>
  <c r="CO161" i="8"/>
  <c r="CV161" i="8"/>
  <c r="DE161" i="8"/>
  <c r="DK161" i="8"/>
  <c r="B162" i="8"/>
  <c r="C162" i="8"/>
  <c r="D162" i="8"/>
  <c r="E162" i="8"/>
  <c r="F162" i="8"/>
  <c r="G162" i="8"/>
  <c r="H162" i="8"/>
  <c r="K162" i="8"/>
  <c r="M162" i="8"/>
  <c r="U162" i="8"/>
  <c r="W162" i="8"/>
  <c r="Y162" i="8"/>
  <c r="Z162" i="8"/>
  <c r="AA162" i="8"/>
  <c r="AB162" i="8"/>
  <c r="AE162" i="8"/>
  <c r="AH162" i="8"/>
  <c r="AJ162" i="8"/>
  <c r="AK162" i="8"/>
  <c r="AL162" i="8"/>
  <c r="AQ162" i="8"/>
  <c r="AR162" i="8"/>
  <c r="AS162" i="8"/>
  <c r="AT162" i="8"/>
  <c r="AV162" i="8"/>
  <c r="AW162" i="8"/>
  <c r="BE162" i="8"/>
  <c r="BF162" i="8"/>
  <c r="BH162" i="8"/>
  <c r="BI162" i="8"/>
  <c r="BJ162" i="8"/>
  <c r="BK162" i="8"/>
  <c r="BL162" i="8"/>
  <c r="BM162" i="8"/>
  <c r="BP163" i="8" s="1"/>
  <c r="BO162" i="8"/>
  <c r="BU162" i="8"/>
  <c r="BV162" i="8"/>
  <c r="BX162" i="8"/>
  <c r="BY162" i="8"/>
  <c r="CN162" i="8"/>
  <c r="CO162" i="8"/>
  <c r="CV162" i="8"/>
  <c r="DE162" i="8"/>
  <c r="DK162" i="8"/>
  <c r="B163" i="8"/>
  <c r="C163" i="8"/>
  <c r="D163" i="8"/>
  <c r="E163" i="8"/>
  <c r="F163" i="8"/>
  <c r="G163" i="8"/>
  <c r="H163" i="8"/>
  <c r="K163" i="8"/>
  <c r="M163" i="8"/>
  <c r="U163" i="8"/>
  <c r="W163" i="8"/>
  <c r="Y163" i="8"/>
  <c r="Z163" i="8"/>
  <c r="AA163" i="8"/>
  <c r="AB163" i="8"/>
  <c r="AE163" i="8"/>
  <c r="AH163" i="8"/>
  <c r="AJ163" i="8"/>
  <c r="AK163" i="8"/>
  <c r="AL163" i="8"/>
  <c r="AQ163" i="8"/>
  <c r="AR163" i="8"/>
  <c r="AS163" i="8"/>
  <c r="AT163" i="8"/>
  <c r="AV163" i="8"/>
  <c r="AW163" i="8"/>
  <c r="BE163" i="8"/>
  <c r="BF163" i="8"/>
  <c r="BH163" i="8"/>
  <c r="BI163" i="8"/>
  <c r="BJ163" i="8"/>
  <c r="BK163" i="8"/>
  <c r="BL163" i="8"/>
  <c r="BM163" i="8"/>
  <c r="BP164" i="8" s="1"/>
  <c r="BO163" i="8"/>
  <c r="BU163" i="8"/>
  <c r="BV163" i="8"/>
  <c r="BX163" i="8"/>
  <c r="BY163" i="8"/>
  <c r="CN163" i="8"/>
  <c r="CO163" i="8"/>
  <c r="CV163" i="8"/>
  <c r="DE163" i="8"/>
  <c r="DK163" i="8"/>
  <c r="B164" i="8"/>
  <c r="C164" i="8"/>
  <c r="D164" i="8"/>
  <c r="E164" i="8"/>
  <c r="F164" i="8"/>
  <c r="G164" i="8"/>
  <c r="H164" i="8"/>
  <c r="K164" i="8"/>
  <c r="M164" i="8"/>
  <c r="U164" i="8"/>
  <c r="W164" i="8"/>
  <c r="Y164" i="8"/>
  <c r="Z164" i="8"/>
  <c r="AA164" i="8"/>
  <c r="AB164" i="8"/>
  <c r="AE164" i="8"/>
  <c r="AH164" i="8"/>
  <c r="AJ164" i="8"/>
  <c r="AK164" i="8"/>
  <c r="AL164" i="8"/>
  <c r="AQ164" i="8"/>
  <c r="AR164" i="8"/>
  <c r="AS164" i="8"/>
  <c r="AT164" i="8"/>
  <c r="AV164" i="8"/>
  <c r="AW164" i="8"/>
  <c r="BE164" i="8"/>
  <c r="BF164" i="8"/>
  <c r="BH164" i="8"/>
  <c r="BI164" i="8"/>
  <c r="BJ164" i="8"/>
  <c r="BK164" i="8"/>
  <c r="BL164" i="8"/>
  <c r="BM164" i="8"/>
  <c r="BP165" i="8" s="1"/>
  <c r="BO164" i="8"/>
  <c r="X164" i="8" s="1"/>
  <c r="BU164" i="8"/>
  <c r="BV164" i="8"/>
  <c r="BX164" i="8"/>
  <c r="BY164" i="8"/>
  <c r="CN164" i="8"/>
  <c r="CO164" i="8"/>
  <c r="CV164" i="8"/>
  <c r="DE164" i="8"/>
  <c r="DK164" i="8"/>
  <c r="B165" i="8"/>
  <c r="C165" i="8"/>
  <c r="D165" i="8"/>
  <c r="E165" i="8"/>
  <c r="F165" i="8"/>
  <c r="G165" i="8"/>
  <c r="H165" i="8"/>
  <c r="K165" i="8"/>
  <c r="M165" i="8"/>
  <c r="U165" i="8"/>
  <c r="W165" i="8"/>
  <c r="Y165" i="8"/>
  <c r="Z165" i="8"/>
  <c r="AA165" i="8"/>
  <c r="AB165" i="8"/>
  <c r="AE165" i="8"/>
  <c r="AH165" i="8"/>
  <c r="AJ165" i="8"/>
  <c r="AK165" i="8"/>
  <c r="AL165" i="8"/>
  <c r="AQ165" i="8"/>
  <c r="AR165" i="8"/>
  <c r="AS165" i="8"/>
  <c r="AT165" i="8"/>
  <c r="AV165" i="8"/>
  <c r="AW165" i="8"/>
  <c r="BE165" i="8"/>
  <c r="BF165" i="8"/>
  <c r="BH165" i="8"/>
  <c r="BI165" i="8"/>
  <c r="BJ165" i="8"/>
  <c r="BK165" i="8"/>
  <c r="BL165" i="8"/>
  <c r="BM165" i="8"/>
  <c r="BP166" i="8" s="1"/>
  <c r="BO165" i="8"/>
  <c r="BU165" i="8"/>
  <c r="BV165" i="8"/>
  <c r="BX165" i="8"/>
  <c r="BY165" i="8"/>
  <c r="CN165" i="8"/>
  <c r="CO165" i="8"/>
  <c r="CV165" i="8"/>
  <c r="DE165" i="8"/>
  <c r="DK165" i="8"/>
  <c r="B166" i="8"/>
  <c r="C166" i="8"/>
  <c r="D166" i="8"/>
  <c r="E166" i="8"/>
  <c r="F166" i="8"/>
  <c r="G166" i="8"/>
  <c r="H166" i="8"/>
  <c r="K166" i="8"/>
  <c r="M166" i="8"/>
  <c r="U166" i="8"/>
  <c r="W166" i="8"/>
  <c r="Y166" i="8"/>
  <c r="Z166" i="8"/>
  <c r="AA166" i="8"/>
  <c r="AB166" i="8"/>
  <c r="AE166" i="8"/>
  <c r="AH166" i="8"/>
  <c r="AJ166" i="8"/>
  <c r="AK166" i="8"/>
  <c r="AL166" i="8"/>
  <c r="AQ166" i="8"/>
  <c r="AR166" i="8"/>
  <c r="AS166" i="8"/>
  <c r="AT166" i="8"/>
  <c r="AV166" i="8"/>
  <c r="AW166" i="8"/>
  <c r="BE166" i="8"/>
  <c r="BF166" i="8"/>
  <c r="BH166" i="8"/>
  <c r="BI166" i="8"/>
  <c r="BJ166" i="8"/>
  <c r="BK166" i="8"/>
  <c r="BL166" i="8"/>
  <c r="BM166" i="8"/>
  <c r="BP167" i="8" s="1"/>
  <c r="BO166" i="8"/>
  <c r="X166" i="8" s="1"/>
  <c r="BU166" i="8"/>
  <c r="BV166" i="8"/>
  <c r="BX166" i="8"/>
  <c r="BY166" i="8"/>
  <c r="CN166" i="8"/>
  <c r="CO166" i="8"/>
  <c r="CV166" i="8"/>
  <c r="DE166" i="8"/>
  <c r="DK166" i="8"/>
  <c r="B167" i="8"/>
  <c r="C167" i="8"/>
  <c r="D167" i="8"/>
  <c r="E167" i="8"/>
  <c r="F167" i="8"/>
  <c r="G167" i="8"/>
  <c r="H167" i="8"/>
  <c r="K167" i="8"/>
  <c r="M167" i="8"/>
  <c r="U167" i="8"/>
  <c r="W167" i="8"/>
  <c r="Y167" i="8"/>
  <c r="Z167" i="8"/>
  <c r="AA167" i="8"/>
  <c r="AB167" i="8"/>
  <c r="AE167" i="8"/>
  <c r="AH167" i="8"/>
  <c r="AJ167" i="8"/>
  <c r="AK167" i="8"/>
  <c r="AL167" i="8"/>
  <c r="AQ167" i="8"/>
  <c r="AR167" i="8"/>
  <c r="AS167" i="8"/>
  <c r="AT167" i="8"/>
  <c r="AV167" i="8"/>
  <c r="AW167" i="8"/>
  <c r="BE167" i="8"/>
  <c r="BF167" i="8"/>
  <c r="BH167" i="8"/>
  <c r="BI167" i="8"/>
  <c r="BJ167" i="8"/>
  <c r="BK167" i="8"/>
  <c r="BL167" i="8"/>
  <c r="BM167" i="8"/>
  <c r="BP168" i="8" s="1"/>
  <c r="BO167" i="8"/>
  <c r="X167" i="8" s="1"/>
  <c r="BU167" i="8"/>
  <c r="BV167" i="8"/>
  <c r="BX167" i="8"/>
  <c r="BY167" i="8"/>
  <c r="CN167" i="8"/>
  <c r="CO167" i="8"/>
  <c r="CV167" i="8"/>
  <c r="DE167" i="8"/>
  <c r="DK167" i="8"/>
  <c r="B168" i="8"/>
  <c r="C168" i="8"/>
  <c r="D168" i="8"/>
  <c r="E168" i="8"/>
  <c r="F168" i="8"/>
  <c r="G168" i="8"/>
  <c r="H168" i="8"/>
  <c r="K168" i="8"/>
  <c r="M168" i="8"/>
  <c r="U168" i="8"/>
  <c r="W168" i="8"/>
  <c r="Y168" i="8"/>
  <c r="Z168" i="8"/>
  <c r="AA168" i="8"/>
  <c r="AB168" i="8"/>
  <c r="AE168" i="8"/>
  <c r="AH168" i="8"/>
  <c r="AJ168" i="8"/>
  <c r="AK168" i="8"/>
  <c r="AL168" i="8"/>
  <c r="AQ168" i="8"/>
  <c r="AR168" i="8"/>
  <c r="AS168" i="8"/>
  <c r="AT168" i="8"/>
  <c r="AV168" i="8"/>
  <c r="AW168" i="8"/>
  <c r="BE168" i="8"/>
  <c r="BF168" i="8"/>
  <c r="BH168" i="8"/>
  <c r="BI168" i="8"/>
  <c r="BJ168" i="8"/>
  <c r="BK168" i="8"/>
  <c r="BL168" i="8"/>
  <c r="BM168" i="8"/>
  <c r="BP169" i="8" s="1"/>
  <c r="BO168" i="8"/>
  <c r="BU168" i="8"/>
  <c r="BV168" i="8"/>
  <c r="BX168" i="8"/>
  <c r="BY168" i="8"/>
  <c r="CN168" i="8"/>
  <c r="CO168" i="8"/>
  <c r="CV168" i="8"/>
  <c r="DE168" i="8"/>
  <c r="DK168" i="8"/>
  <c r="B169" i="8"/>
  <c r="C169" i="8"/>
  <c r="D169" i="8"/>
  <c r="E169" i="8"/>
  <c r="F169" i="8"/>
  <c r="G169" i="8"/>
  <c r="H169" i="8"/>
  <c r="K169" i="8"/>
  <c r="M169" i="8"/>
  <c r="U169" i="8"/>
  <c r="W169" i="8"/>
  <c r="Y169" i="8"/>
  <c r="Z169" i="8"/>
  <c r="AA169" i="8"/>
  <c r="AB169" i="8"/>
  <c r="AE169" i="8"/>
  <c r="AH169" i="8"/>
  <c r="AJ169" i="8"/>
  <c r="AK169" i="8"/>
  <c r="AL169" i="8"/>
  <c r="AQ169" i="8"/>
  <c r="AR169" i="8"/>
  <c r="AS169" i="8"/>
  <c r="AT169" i="8"/>
  <c r="AV169" i="8"/>
  <c r="AW169" i="8"/>
  <c r="BE169" i="8"/>
  <c r="BF169" i="8"/>
  <c r="BH169" i="8"/>
  <c r="BI169" i="8"/>
  <c r="BJ169" i="8"/>
  <c r="BK169" i="8"/>
  <c r="BL169" i="8"/>
  <c r="BM169" i="8"/>
  <c r="BP170" i="8" s="1"/>
  <c r="BO169" i="8"/>
  <c r="BU169" i="8"/>
  <c r="BV169" i="8"/>
  <c r="BX169" i="8"/>
  <c r="BY169" i="8"/>
  <c r="CN169" i="8"/>
  <c r="CO169" i="8"/>
  <c r="CV169" i="8"/>
  <c r="DE169" i="8"/>
  <c r="DK169" i="8"/>
  <c r="B170" i="8"/>
  <c r="C170" i="8"/>
  <c r="D170" i="8"/>
  <c r="E170" i="8"/>
  <c r="F170" i="8"/>
  <c r="G170" i="8"/>
  <c r="H170" i="8"/>
  <c r="K170" i="8"/>
  <c r="M170" i="8"/>
  <c r="U170" i="8"/>
  <c r="W170" i="8"/>
  <c r="Y170" i="8"/>
  <c r="Z170" i="8"/>
  <c r="AA170" i="8"/>
  <c r="AB170" i="8"/>
  <c r="AE170" i="8"/>
  <c r="AH170" i="8"/>
  <c r="AJ170" i="8"/>
  <c r="AK170" i="8"/>
  <c r="AL170" i="8"/>
  <c r="AQ170" i="8"/>
  <c r="AR170" i="8"/>
  <c r="AS170" i="8"/>
  <c r="AT170" i="8"/>
  <c r="AV170" i="8"/>
  <c r="AW170" i="8"/>
  <c r="BE170" i="8"/>
  <c r="BF170" i="8"/>
  <c r="BH170" i="8"/>
  <c r="BI170" i="8"/>
  <c r="BJ170" i="8"/>
  <c r="BK170" i="8"/>
  <c r="BL170" i="8"/>
  <c r="BM170" i="8"/>
  <c r="BP171" i="8" s="1"/>
  <c r="BO170" i="8"/>
  <c r="X170" i="8" s="1"/>
  <c r="BU170" i="8"/>
  <c r="BV170" i="8"/>
  <c r="BX170" i="8"/>
  <c r="BY170" i="8"/>
  <c r="CN170" i="8"/>
  <c r="CO170" i="8"/>
  <c r="CV170" i="8"/>
  <c r="DE170" i="8"/>
  <c r="DK170" i="8"/>
  <c r="B171" i="8"/>
  <c r="C171" i="8"/>
  <c r="D171" i="8"/>
  <c r="E171" i="8"/>
  <c r="F171" i="8"/>
  <c r="G171" i="8"/>
  <c r="H171" i="8"/>
  <c r="K171" i="8"/>
  <c r="M171" i="8"/>
  <c r="U171" i="8"/>
  <c r="W171" i="8"/>
  <c r="Y171" i="8"/>
  <c r="Z171" i="8"/>
  <c r="AA171" i="8"/>
  <c r="AB171" i="8"/>
  <c r="AE171" i="8"/>
  <c r="AH171" i="8"/>
  <c r="AJ171" i="8"/>
  <c r="AK171" i="8"/>
  <c r="AL171" i="8"/>
  <c r="AQ171" i="8"/>
  <c r="AR171" i="8"/>
  <c r="AS171" i="8"/>
  <c r="AT171" i="8"/>
  <c r="AV171" i="8"/>
  <c r="AW171" i="8"/>
  <c r="BE171" i="8"/>
  <c r="BF171" i="8"/>
  <c r="BH171" i="8"/>
  <c r="BI171" i="8"/>
  <c r="BJ171" i="8"/>
  <c r="BK171" i="8"/>
  <c r="BL171" i="8"/>
  <c r="BM171" i="8"/>
  <c r="BP172" i="8" s="1"/>
  <c r="BO171" i="8"/>
  <c r="BU171" i="8"/>
  <c r="BV171" i="8"/>
  <c r="BX171" i="8"/>
  <c r="BY171" i="8"/>
  <c r="CN171" i="8"/>
  <c r="CO171" i="8"/>
  <c r="CV171" i="8"/>
  <c r="DE171" i="8"/>
  <c r="DK171" i="8"/>
  <c r="B172" i="8"/>
  <c r="C172" i="8"/>
  <c r="D172" i="8"/>
  <c r="E172" i="8"/>
  <c r="F172" i="8"/>
  <c r="G172" i="8"/>
  <c r="H172" i="8"/>
  <c r="K172" i="8"/>
  <c r="M172" i="8"/>
  <c r="U172" i="8"/>
  <c r="W172" i="8"/>
  <c r="Y172" i="8"/>
  <c r="Z172" i="8"/>
  <c r="AA172" i="8"/>
  <c r="AB172" i="8"/>
  <c r="AE172" i="8"/>
  <c r="AH172" i="8"/>
  <c r="AJ172" i="8"/>
  <c r="AK172" i="8"/>
  <c r="AL172" i="8"/>
  <c r="AQ172" i="8"/>
  <c r="AR172" i="8"/>
  <c r="AS172" i="8"/>
  <c r="AT172" i="8"/>
  <c r="AV172" i="8"/>
  <c r="AW172" i="8"/>
  <c r="BE172" i="8"/>
  <c r="BF172" i="8"/>
  <c r="BH172" i="8"/>
  <c r="BI172" i="8"/>
  <c r="BJ172" i="8"/>
  <c r="BK172" i="8"/>
  <c r="BL172" i="8"/>
  <c r="BM172" i="8"/>
  <c r="BP173" i="8" s="1"/>
  <c r="BO172" i="8"/>
  <c r="BU172" i="8"/>
  <c r="BV172" i="8"/>
  <c r="BX172" i="8"/>
  <c r="BY172" i="8"/>
  <c r="CN172" i="8"/>
  <c r="CO172" i="8"/>
  <c r="CV172" i="8"/>
  <c r="DE172" i="8"/>
  <c r="DK172" i="8"/>
  <c r="B173" i="8"/>
  <c r="C173" i="8"/>
  <c r="D173" i="8"/>
  <c r="E173" i="8"/>
  <c r="F173" i="8"/>
  <c r="G173" i="8"/>
  <c r="H173" i="8"/>
  <c r="K173" i="8"/>
  <c r="M173" i="8"/>
  <c r="U173" i="8"/>
  <c r="W173" i="8"/>
  <c r="Y173" i="8"/>
  <c r="Z173" i="8"/>
  <c r="AA173" i="8"/>
  <c r="AB173" i="8"/>
  <c r="AE173" i="8"/>
  <c r="AH173" i="8"/>
  <c r="AJ173" i="8"/>
  <c r="AK173" i="8"/>
  <c r="AL173" i="8"/>
  <c r="AQ173" i="8"/>
  <c r="AR173" i="8"/>
  <c r="AS173" i="8"/>
  <c r="AT173" i="8"/>
  <c r="AV173" i="8"/>
  <c r="AW173" i="8"/>
  <c r="BE173" i="8"/>
  <c r="BF173" i="8"/>
  <c r="BH173" i="8"/>
  <c r="BI173" i="8"/>
  <c r="BJ173" i="8"/>
  <c r="BK173" i="8"/>
  <c r="BL173" i="8"/>
  <c r="BM173" i="8"/>
  <c r="BP174" i="8" s="1"/>
  <c r="BO173" i="8"/>
  <c r="BU173" i="8"/>
  <c r="BV173" i="8"/>
  <c r="BX173" i="8"/>
  <c r="BY173" i="8"/>
  <c r="CN173" i="8"/>
  <c r="CO173" i="8"/>
  <c r="CV173" i="8"/>
  <c r="DE173" i="8"/>
  <c r="DK173" i="8"/>
  <c r="B174" i="8"/>
  <c r="C174" i="8"/>
  <c r="D174" i="8"/>
  <c r="E174" i="8"/>
  <c r="F174" i="8"/>
  <c r="G174" i="8"/>
  <c r="H174" i="8"/>
  <c r="K174" i="8"/>
  <c r="M174" i="8"/>
  <c r="U174" i="8"/>
  <c r="W174" i="8"/>
  <c r="Y174" i="8"/>
  <c r="Z174" i="8"/>
  <c r="AA174" i="8"/>
  <c r="AB174" i="8"/>
  <c r="AE174" i="8"/>
  <c r="AH174" i="8"/>
  <c r="AJ174" i="8"/>
  <c r="AK174" i="8"/>
  <c r="AL174" i="8"/>
  <c r="AQ174" i="8"/>
  <c r="AR174" i="8"/>
  <c r="AS174" i="8"/>
  <c r="AT174" i="8"/>
  <c r="AV174" i="8"/>
  <c r="AW174" i="8"/>
  <c r="BE174" i="8"/>
  <c r="BF174" i="8"/>
  <c r="BH174" i="8"/>
  <c r="BI174" i="8"/>
  <c r="BJ174" i="8"/>
  <c r="BK174" i="8"/>
  <c r="BL174" i="8"/>
  <c r="BM174" i="8"/>
  <c r="BP175" i="8" s="1"/>
  <c r="BO174" i="8"/>
  <c r="BU174" i="8"/>
  <c r="BV174" i="8"/>
  <c r="BX174" i="8"/>
  <c r="BY174" i="8"/>
  <c r="CN174" i="8"/>
  <c r="CO174" i="8"/>
  <c r="CV174" i="8"/>
  <c r="DE174" i="8"/>
  <c r="DK174" i="8"/>
  <c r="B175" i="8"/>
  <c r="C175" i="8"/>
  <c r="D175" i="8"/>
  <c r="E175" i="8"/>
  <c r="F175" i="8"/>
  <c r="G175" i="8"/>
  <c r="H175" i="8"/>
  <c r="K175" i="8"/>
  <c r="M175" i="8"/>
  <c r="U175" i="8"/>
  <c r="W175" i="8"/>
  <c r="Y175" i="8"/>
  <c r="Z175" i="8"/>
  <c r="AA175" i="8"/>
  <c r="AB175" i="8"/>
  <c r="AE175" i="8"/>
  <c r="AH175" i="8"/>
  <c r="AJ175" i="8"/>
  <c r="AK175" i="8"/>
  <c r="AL175" i="8"/>
  <c r="AQ175" i="8"/>
  <c r="AR175" i="8"/>
  <c r="AS175" i="8"/>
  <c r="AT175" i="8"/>
  <c r="AV175" i="8"/>
  <c r="AW175" i="8"/>
  <c r="BE175" i="8"/>
  <c r="BF175" i="8"/>
  <c r="BH175" i="8"/>
  <c r="BI175" i="8"/>
  <c r="BJ175" i="8"/>
  <c r="BK175" i="8"/>
  <c r="BL175" i="8"/>
  <c r="BM175" i="8"/>
  <c r="BP176" i="8" s="1"/>
  <c r="BO175" i="8"/>
  <c r="X175" i="8" s="1"/>
  <c r="BU175" i="8"/>
  <c r="BV175" i="8"/>
  <c r="BX175" i="8"/>
  <c r="BY175" i="8"/>
  <c r="CN175" i="8"/>
  <c r="CO175" i="8"/>
  <c r="CV175" i="8"/>
  <c r="DE175" i="8"/>
  <c r="DK175" i="8"/>
  <c r="B176" i="8"/>
  <c r="C176" i="8"/>
  <c r="D176" i="8"/>
  <c r="E176" i="8"/>
  <c r="F176" i="8"/>
  <c r="G176" i="8"/>
  <c r="H176" i="8"/>
  <c r="K176" i="8"/>
  <c r="M176" i="8"/>
  <c r="U176" i="8"/>
  <c r="W176" i="8"/>
  <c r="Y176" i="8"/>
  <c r="Z176" i="8"/>
  <c r="AA176" i="8"/>
  <c r="AB176" i="8"/>
  <c r="AE176" i="8"/>
  <c r="AH176" i="8"/>
  <c r="AJ176" i="8"/>
  <c r="AK176" i="8"/>
  <c r="AL176" i="8"/>
  <c r="AQ176" i="8"/>
  <c r="AR176" i="8"/>
  <c r="AS176" i="8"/>
  <c r="AT176" i="8"/>
  <c r="AV176" i="8"/>
  <c r="AW176" i="8"/>
  <c r="BE176" i="8"/>
  <c r="BF176" i="8"/>
  <c r="BH176" i="8"/>
  <c r="BI176" i="8"/>
  <c r="BJ176" i="8"/>
  <c r="BK176" i="8"/>
  <c r="BL176" i="8"/>
  <c r="BM176" i="8"/>
  <c r="BP177" i="8" s="1"/>
  <c r="BO176" i="8"/>
  <c r="BU176" i="8"/>
  <c r="BV176" i="8"/>
  <c r="BX176" i="8"/>
  <c r="BY176" i="8"/>
  <c r="CN176" i="8"/>
  <c r="CO176" i="8"/>
  <c r="CV176" i="8"/>
  <c r="DE176" i="8"/>
  <c r="DK176" i="8"/>
  <c r="B177" i="8"/>
  <c r="C177" i="8"/>
  <c r="D177" i="8"/>
  <c r="E177" i="8"/>
  <c r="F177" i="8"/>
  <c r="G177" i="8"/>
  <c r="H177" i="8"/>
  <c r="K177" i="8"/>
  <c r="M177" i="8"/>
  <c r="U177" i="8"/>
  <c r="W177" i="8"/>
  <c r="Y177" i="8"/>
  <c r="Z177" i="8"/>
  <c r="AA177" i="8"/>
  <c r="AB177" i="8"/>
  <c r="AE177" i="8"/>
  <c r="AH177" i="8"/>
  <c r="AJ177" i="8"/>
  <c r="AK177" i="8"/>
  <c r="AL177" i="8"/>
  <c r="AQ177" i="8"/>
  <c r="AR177" i="8"/>
  <c r="AS177" i="8"/>
  <c r="AT177" i="8"/>
  <c r="AV177" i="8"/>
  <c r="AW177" i="8"/>
  <c r="BE177" i="8"/>
  <c r="BF177" i="8"/>
  <c r="BH177" i="8"/>
  <c r="BI177" i="8"/>
  <c r="BJ177" i="8"/>
  <c r="BK177" i="8"/>
  <c r="BL177" i="8"/>
  <c r="BM177" i="8"/>
  <c r="BP178" i="8" s="1"/>
  <c r="BO177" i="8"/>
  <c r="X177" i="8" s="1"/>
  <c r="BU177" i="8"/>
  <c r="BV177" i="8"/>
  <c r="BX177" i="8"/>
  <c r="BY177" i="8"/>
  <c r="CN177" i="8"/>
  <c r="CO177" i="8"/>
  <c r="CV177" i="8"/>
  <c r="DE177" i="8"/>
  <c r="DK177" i="8"/>
  <c r="B178" i="8"/>
  <c r="C178" i="8"/>
  <c r="D178" i="8"/>
  <c r="E178" i="8"/>
  <c r="F178" i="8"/>
  <c r="G178" i="8"/>
  <c r="H178" i="8"/>
  <c r="K178" i="8"/>
  <c r="M178" i="8"/>
  <c r="U178" i="8"/>
  <c r="W178" i="8"/>
  <c r="Y178" i="8"/>
  <c r="Z178" i="8"/>
  <c r="AA178" i="8"/>
  <c r="AB178" i="8"/>
  <c r="AE178" i="8"/>
  <c r="AH178" i="8"/>
  <c r="AJ178" i="8"/>
  <c r="AK178" i="8"/>
  <c r="AL178" i="8"/>
  <c r="AQ178" i="8"/>
  <c r="AR178" i="8"/>
  <c r="AS178" i="8"/>
  <c r="AT178" i="8"/>
  <c r="AV178" i="8"/>
  <c r="AW178" i="8"/>
  <c r="BE178" i="8"/>
  <c r="BF178" i="8"/>
  <c r="BH178" i="8"/>
  <c r="BI178" i="8"/>
  <c r="BJ178" i="8"/>
  <c r="BK178" i="8"/>
  <c r="BL178" i="8"/>
  <c r="BM178" i="8"/>
  <c r="BP179" i="8" s="1"/>
  <c r="BO178" i="8"/>
  <c r="BU178" i="8"/>
  <c r="BV178" i="8"/>
  <c r="BX178" i="8"/>
  <c r="BY178" i="8"/>
  <c r="CN178" i="8"/>
  <c r="CO178" i="8"/>
  <c r="CV178" i="8"/>
  <c r="DE178" i="8"/>
  <c r="DK178" i="8"/>
  <c r="B179" i="8"/>
  <c r="C179" i="8"/>
  <c r="D179" i="8"/>
  <c r="E179" i="8"/>
  <c r="F179" i="8"/>
  <c r="G179" i="8"/>
  <c r="H179" i="8"/>
  <c r="K179" i="8"/>
  <c r="M179" i="8"/>
  <c r="U179" i="8"/>
  <c r="W179" i="8"/>
  <c r="Y179" i="8"/>
  <c r="Z179" i="8"/>
  <c r="AA179" i="8"/>
  <c r="AB179" i="8"/>
  <c r="AE179" i="8"/>
  <c r="AH179" i="8"/>
  <c r="AJ179" i="8"/>
  <c r="AK179" i="8"/>
  <c r="AL179" i="8"/>
  <c r="AQ179" i="8"/>
  <c r="AR179" i="8"/>
  <c r="AS179" i="8"/>
  <c r="AT179" i="8"/>
  <c r="AV179" i="8"/>
  <c r="AW179" i="8"/>
  <c r="BE179" i="8"/>
  <c r="BF179" i="8"/>
  <c r="BH179" i="8"/>
  <c r="BI179" i="8"/>
  <c r="BJ179" i="8"/>
  <c r="BK179" i="8"/>
  <c r="BL179" i="8"/>
  <c r="BM179" i="8"/>
  <c r="BP180" i="8" s="1"/>
  <c r="BO179" i="8"/>
  <c r="X179" i="8" s="1"/>
  <c r="BU179" i="8"/>
  <c r="BV179" i="8"/>
  <c r="BX179" i="8"/>
  <c r="BY179" i="8"/>
  <c r="CN179" i="8"/>
  <c r="CO179" i="8"/>
  <c r="CV179" i="8"/>
  <c r="DE179" i="8"/>
  <c r="DK179" i="8"/>
  <c r="B180" i="8"/>
  <c r="C180" i="8"/>
  <c r="D180" i="8"/>
  <c r="E180" i="8"/>
  <c r="F180" i="8"/>
  <c r="G180" i="8"/>
  <c r="H180" i="8"/>
  <c r="K180" i="8"/>
  <c r="M180" i="8"/>
  <c r="U180" i="8"/>
  <c r="W180" i="8"/>
  <c r="Y180" i="8"/>
  <c r="Z180" i="8"/>
  <c r="AA180" i="8"/>
  <c r="AB180" i="8"/>
  <c r="AE180" i="8"/>
  <c r="AH180" i="8"/>
  <c r="AJ180" i="8"/>
  <c r="AK180" i="8"/>
  <c r="AL180" i="8"/>
  <c r="AQ180" i="8"/>
  <c r="AR180" i="8"/>
  <c r="AS180" i="8"/>
  <c r="AT180" i="8"/>
  <c r="AV180" i="8"/>
  <c r="AW180" i="8"/>
  <c r="BE180" i="8"/>
  <c r="BF180" i="8"/>
  <c r="BH180" i="8"/>
  <c r="BI180" i="8"/>
  <c r="BJ180" i="8"/>
  <c r="BK180" i="8"/>
  <c r="BL180" i="8"/>
  <c r="BM180" i="8"/>
  <c r="BP181" i="8" s="1"/>
  <c r="BO180" i="8"/>
  <c r="X180" i="8" s="1"/>
  <c r="BU180" i="8"/>
  <c r="BV180" i="8"/>
  <c r="BX180" i="8"/>
  <c r="BY180" i="8"/>
  <c r="CN180" i="8"/>
  <c r="CO180" i="8"/>
  <c r="CV180" i="8"/>
  <c r="DE180" i="8"/>
  <c r="DK180" i="8"/>
  <c r="B181" i="8"/>
  <c r="C181" i="8"/>
  <c r="D181" i="8"/>
  <c r="E181" i="8"/>
  <c r="F181" i="8"/>
  <c r="G181" i="8"/>
  <c r="H181" i="8"/>
  <c r="K181" i="8"/>
  <c r="M181" i="8"/>
  <c r="U181" i="8"/>
  <c r="W181" i="8"/>
  <c r="Y181" i="8"/>
  <c r="Z181" i="8"/>
  <c r="AA181" i="8"/>
  <c r="AB181" i="8"/>
  <c r="AE181" i="8"/>
  <c r="AH181" i="8"/>
  <c r="AJ181" i="8"/>
  <c r="AK181" i="8"/>
  <c r="AL181" i="8"/>
  <c r="AQ181" i="8"/>
  <c r="AR181" i="8"/>
  <c r="AS181" i="8"/>
  <c r="AT181" i="8"/>
  <c r="AV181" i="8"/>
  <c r="AW181" i="8"/>
  <c r="BE181" i="8"/>
  <c r="BF181" i="8"/>
  <c r="BH181" i="8"/>
  <c r="BI181" i="8"/>
  <c r="BJ181" i="8"/>
  <c r="BK181" i="8"/>
  <c r="BL181" i="8"/>
  <c r="BM181" i="8"/>
  <c r="BP182" i="8" s="1"/>
  <c r="BO181" i="8"/>
  <c r="BU181" i="8"/>
  <c r="BV181" i="8"/>
  <c r="BX181" i="8"/>
  <c r="BY181" i="8"/>
  <c r="CN181" i="8"/>
  <c r="CO181" i="8"/>
  <c r="CV181" i="8"/>
  <c r="DE181" i="8"/>
  <c r="DK181" i="8"/>
  <c r="B182" i="8"/>
  <c r="C182" i="8"/>
  <c r="D182" i="8"/>
  <c r="E182" i="8"/>
  <c r="F182" i="8"/>
  <c r="G182" i="8"/>
  <c r="H182" i="8"/>
  <c r="K182" i="8"/>
  <c r="M182" i="8"/>
  <c r="U182" i="8"/>
  <c r="W182" i="8"/>
  <c r="Y182" i="8"/>
  <c r="Z182" i="8"/>
  <c r="AA182" i="8"/>
  <c r="AB182" i="8"/>
  <c r="AE182" i="8"/>
  <c r="AH182" i="8"/>
  <c r="AJ182" i="8"/>
  <c r="AK182" i="8"/>
  <c r="AL182" i="8"/>
  <c r="AQ182" i="8"/>
  <c r="AR182" i="8"/>
  <c r="AS182" i="8"/>
  <c r="AT182" i="8"/>
  <c r="AV182" i="8"/>
  <c r="AW182" i="8"/>
  <c r="BE182" i="8"/>
  <c r="BF182" i="8"/>
  <c r="BH182" i="8"/>
  <c r="BI182" i="8"/>
  <c r="BJ182" i="8"/>
  <c r="BK182" i="8"/>
  <c r="BL182" i="8"/>
  <c r="BM182" i="8"/>
  <c r="BP183" i="8" s="1"/>
  <c r="BO182" i="8"/>
  <c r="BU182" i="8"/>
  <c r="BV182" i="8"/>
  <c r="BX182" i="8"/>
  <c r="BY182" i="8"/>
  <c r="CN182" i="8"/>
  <c r="CO182" i="8"/>
  <c r="CV182" i="8"/>
  <c r="DE182" i="8"/>
  <c r="DK182" i="8"/>
  <c r="B183" i="8"/>
  <c r="C183" i="8"/>
  <c r="D183" i="8"/>
  <c r="E183" i="8"/>
  <c r="F183" i="8"/>
  <c r="G183" i="8"/>
  <c r="H183" i="8"/>
  <c r="K183" i="8"/>
  <c r="M183" i="8"/>
  <c r="U183" i="8"/>
  <c r="W183" i="8"/>
  <c r="Y183" i="8"/>
  <c r="Z183" i="8"/>
  <c r="AA183" i="8"/>
  <c r="AB183" i="8"/>
  <c r="AE183" i="8"/>
  <c r="AH183" i="8"/>
  <c r="AJ183" i="8"/>
  <c r="AK183" i="8"/>
  <c r="AL183" i="8"/>
  <c r="AQ183" i="8"/>
  <c r="AR183" i="8"/>
  <c r="AS183" i="8"/>
  <c r="AT183" i="8"/>
  <c r="AV183" i="8"/>
  <c r="AW183" i="8"/>
  <c r="BE183" i="8"/>
  <c r="BF183" i="8"/>
  <c r="BH183" i="8"/>
  <c r="BI183" i="8"/>
  <c r="BJ183" i="8"/>
  <c r="BK183" i="8"/>
  <c r="BL183" i="8"/>
  <c r="BM183" i="8"/>
  <c r="BP184" i="8" s="1"/>
  <c r="BO183" i="8"/>
  <c r="X183" i="8" s="1"/>
  <c r="BU183" i="8"/>
  <c r="BV183" i="8"/>
  <c r="BX183" i="8"/>
  <c r="BY183" i="8"/>
  <c r="CN183" i="8"/>
  <c r="CO183" i="8"/>
  <c r="CV183" i="8"/>
  <c r="DE183" i="8"/>
  <c r="DK183" i="8"/>
  <c r="B184" i="8"/>
  <c r="C184" i="8"/>
  <c r="D184" i="8"/>
  <c r="E184" i="8"/>
  <c r="F184" i="8"/>
  <c r="G184" i="8"/>
  <c r="H184" i="8"/>
  <c r="K184" i="8"/>
  <c r="M184" i="8"/>
  <c r="U184" i="8"/>
  <c r="W184" i="8"/>
  <c r="Y184" i="8"/>
  <c r="Z184" i="8"/>
  <c r="AA184" i="8"/>
  <c r="AB184" i="8"/>
  <c r="AE184" i="8"/>
  <c r="AH184" i="8"/>
  <c r="AJ184" i="8"/>
  <c r="AK184" i="8"/>
  <c r="AL184" i="8"/>
  <c r="AQ184" i="8"/>
  <c r="AR184" i="8"/>
  <c r="AS184" i="8"/>
  <c r="AT184" i="8"/>
  <c r="AV184" i="8"/>
  <c r="AW184" i="8"/>
  <c r="BE184" i="8"/>
  <c r="BF184" i="8"/>
  <c r="BH184" i="8"/>
  <c r="BI184" i="8"/>
  <c r="BJ184" i="8"/>
  <c r="BK184" i="8"/>
  <c r="BL184" i="8"/>
  <c r="BM184" i="8"/>
  <c r="BP185" i="8" s="1"/>
  <c r="BO184" i="8"/>
  <c r="BU184" i="8"/>
  <c r="BV184" i="8"/>
  <c r="BX184" i="8"/>
  <c r="BY184" i="8"/>
  <c r="CN184" i="8"/>
  <c r="CO184" i="8"/>
  <c r="CV184" i="8"/>
  <c r="DE184" i="8"/>
  <c r="DK184" i="8"/>
  <c r="B185" i="8"/>
  <c r="C185" i="8"/>
  <c r="D185" i="8"/>
  <c r="E185" i="8"/>
  <c r="F185" i="8"/>
  <c r="G185" i="8"/>
  <c r="H185" i="8"/>
  <c r="K185" i="8"/>
  <c r="M185" i="8"/>
  <c r="U185" i="8"/>
  <c r="W185" i="8"/>
  <c r="Y185" i="8"/>
  <c r="Z185" i="8"/>
  <c r="AA185" i="8"/>
  <c r="AB185" i="8"/>
  <c r="AE185" i="8"/>
  <c r="AH185" i="8"/>
  <c r="AJ185" i="8"/>
  <c r="AK185" i="8"/>
  <c r="AL185" i="8"/>
  <c r="AQ185" i="8"/>
  <c r="AR185" i="8"/>
  <c r="AS185" i="8"/>
  <c r="AT185" i="8"/>
  <c r="AV185" i="8"/>
  <c r="AW185" i="8"/>
  <c r="BE185" i="8"/>
  <c r="BF185" i="8"/>
  <c r="BH185" i="8"/>
  <c r="BI185" i="8"/>
  <c r="BJ185" i="8"/>
  <c r="BK185" i="8"/>
  <c r="BL185" i="8"/>
  <c r="BM185" i="8"/>
  <c r="BP186" i="8" s="1"/>
  <c r="BO185" i="8"/>
  <c r="X185" i="8" s="1"/>
  <c r="BU185" i="8"/>
  <c r="BV185" i="8"/>
  <c r="BX185" i="8"/>
  <c r="BY185" i="8"/>
  <c r="CN185" i="8"/>
  <c r="CO185" i="8"/>
  <c r="CV185" i="8"/>
  <c r="DE185" i="8"/>
  <c r="DK185" i="8"/>
  <c r="B186" i="8"/>
  <c r="C186" i="8"/>
  <c r="D186" i="8"/>
  <c r="E186" i="8"/>
  <c r="F186" i="8"/>
  <c r="G186" i="8"/>
  <c r="H186" i="8"/>
  <c r="K186" i="8"/>
  <c r="M186" i="8"/>
  <c r="U186" i="8"/>
  <c r="W186" i="8"/>
  <c r="Y186" i="8"/>
  <c r="Z186" i="8"/>
  <c r="AA186" i="8"/>
  <c r="AB186" i="8"/>
  <c r="AE186" i="8"/>
  <c r="AH186" i="8"/>
  <c r="AJ186" i="8"/>
  <c r="AK186" i="8"/>
  <c r="AL186" i="8"/>
  <c r="AQ186" i="8"/>
  <c r="AR186" i="8"/>
  <c r="AS186" i="8"/>
  <c r="AT186" i="8"/>
  <c r="AV186" i="8"/>
  <c r="AW186" i="8"/>
  <c r="BE186" i="8"/>
  <c r="BF186" i="8"/>
  <c r="BH186" i="8"/>
  <c r="BI186" i="8"/>
  <c r="BJ186" i="8"/>
  <c r="BK186" i="8"/>
  <c r="BL186" i="8"/>
  <c r="BM186" i="8"/>
  <c r="BP187" i="8" s="1"/>
  <c r="BO186" i="8"/>
  <c r="X186" i="8" s="1"/>
  <c r="BU186" i="8"/>
  <c r="BV186" i="8"/>
  <c r="BX186" i="8"/>
  <c r="BY186" i="8"/>
  <c r="CN186" i="8"/>
  <c r="CO186" i="8"/>
  <c r="CV186" i="8"/>
  <c r="DE186" i="8"/>
  <c r="DK186" i="8"/>
  <c r="B187" i="8"/>
  <c r="C187" i="8"/>
  <c r="D187" i="8"/>
  <c r="E187" i="8"/>
  <c r="F187" i="8"/>
  <c r="G187" i="8"/>
  <c r="H187" i="8"/>
  <c r="K187" i="8"/>
  <c r="M187" i="8"/>
  <c r="U187" i="8"/>
  <c r="W187" i="8"/>
  <c r="Y187" i="8"/>
  <c r="Z187" i="8"/>
  <c r="AA187" i="8"/>
  <c r="AB187" i="8"/>
  <c r="AE187" i="8"/>
  <c r="AH187" i="8"/>
  <c r="AJ187" i="8"/>
  <c r="AK187" i="8"/>
  <c r="AL187" i="8"/>
  <c r="AQ187" i="8"/>
  <c r="AR187" i="8"/>
  <c r="AS187" i="8"/>
  <c r="AT187" i="8"/>
  <c r="AV187" i="8"/>
  <c r="AW187" i="8"/>
  <c r="BE187" i="8"/>
  <c r="BF187" i="8"/>
  <c r="BH187" i="8"/>
  <c r="BI187" i="8"/>
  <c r="BJ187" i="8"/>
  <c r="BK187" i="8"/>
  <c r="BL187" i="8"/>
  <c r="BM187" i="8"/>
  <c r="BP188" i="8" s="1"/>
  <c r="BO187" i="8"/>
  <c r="X187" i="8" s="1"/>
  <c r="BU187" i="8"/>
  <c r="BV187" i="8"/>
  <c r="BX187" i="8"/>
  <c r="BY187" i="8"/>
  <c r="CN187" i="8"/>
  <c r="CO187" i="8"/>
  <c r="CV187" i="8"/>
  <c r="DE187" i="8"/>
  <c r="DK187" i="8"/>
  <c r="B188" i="8"/>
  <c r="C188" i="8"/>
  <c r="D188" i="8"/>
  <c r="E188" i="8"/>
  <c r="F188" i="8"/>
  <c r="G188" i="8"/>
  <c r="H188" i="8"/>
  <c r="K188" i="8"/>
  <c r="M188" i="8"/>
  <c r="U188" i="8"/>
  <c r="W188" i="8"/>
  <c r="Y188" i="8"/>
  <c r="Z188" i="8"/>
  <c r="AA188" i="8"/>
  <c r="AB188" i="8"/>
  <c r="AE188" i="8"/>
  <c r="AH188" i="8"/>
  <c r="AJ188" i="8"/>
  <c r="AK188" i="8"/>
  <c r="AL188" i="8"/>
  <c r="AQ188" i="8"/>
  <c r="AR188" i="8"/>
  <c r="AS188" i="8"/>
  <c r="AT188" i="8"/>
  <c r="AV188" i="8"/>
  <c r="AW188" i="8"/>
  <c r="BE188" i="8"/>
  <c r="BF188" i="8"/>
  <c r="BH188" i="8"/>
  <c r="BI188" i="8"/>
  <c r="BJ188" i="8"/>
  <c r="BK188" i="8"/>
  <c r="BL188" i="8"/>
  <c r="BM188" i="8"/>
  <c r="BP189" i="8" s="1"/>
  <c r="BO188" i="8"/>
  <c r="BU188" i="8"/>
  <c r="BV188" i="8"/>
  <c r="BX188" i="8"/>
  <c r="BY188" i="8"/>
  <c r="CN188" i="8"/>
  <c r="CO188" i="8"/>
  <c r="CV188" i="8"/>
  <c r="DE188" i="8"/>
  <c r="DK188" i="8"/>
  <c r="B189" i="8"/>
  <c r="C189" i="8"/>
  <c r="D189" i="8"/>
  <c r="E189" i="8"/>
  <c r="F189" i="8"/>
  <c r="G189" i="8"/>
  <c r="H189" i="8"/>
  <c r="K189" i="8"/>
  <c r="M189" i="8"/>
  <c r="U189" i="8"/>
  <c r="W189" i="8"/>
  <c r="Y189" i="8"/>
  <c r="Z189" i="8"/>
  <c r="AA189" i="8"/>
  <c r="AB189" i="8"/>
  <c r="AE189" i="8"/>
  <c r="AH189" i="8"/>
  <c r="AJ189" i="8"/>
  <c r="AK189" i="8"/>
  <c r="AL189" i="8"/>
  <c r="AQ189" i="8"/>
  <c r="AR189" i="8"/>
  <c r="AS189" i="8"/>
  <c r="AT189" i="8"/>
  <c r="AV189" i="8"/>
  <c r="AW189" i="8"/>
  <c r="BE189" i="8"/>
  <c r="BF189" i="8"/>
  <c r="BH189" i="8"/>
  <c r="BI189" i="8"/>
  <c r="BJ189" i="8"/>
  <c r="BK189" i="8"/>
  <c r="BL189" i="8"/>
  <c r="BM189" i="8"/>
  <c r="BP190" i="8" s="1"/>
  <c r="BO189" i="8"/>
  <c r="BU189" i="8"/>
  <c r="BV189" i="8"/>
  <c r="BX189" i="8"/>
  <c r="BY189" i="8"/>
  <c r="CN189" i="8"/>
  <c r="CO189" i="8"/>
  <c r="CV189" i="8"/>
  <c r="DE189" i="8"/>
  <c r="DK189" i="8"/>
  <c r="B190" i="8"/>
  <c r="C190" i="8"/>
  <c r="D190" i="8"/>
  <c r="E190" i="8"/>
  <c r="F190" i="8"/>
  <c r="G190" i="8"/>
  <c r="H190" i="8"/>
  <c r="K190" i="8"/>
  <c r="M190" i="8"/>
  <c r="U190" i="8"/>
  <c r="W190" i="8"/>
  <c r="Y190" i="8"/>
  <c r="Z190" i="8"/>
  <c r="AA190" i="8"/>
  <c r="AB190" i="8"/>
  <c r="AE190" i="8"/>
  <c r="AH190" i="8"/>
  <c r="AJ190" i="8"/>
  <c r="AK190" i="8"/>
  <c r="AL190" i="8"/>
  <c r="AQ190" i="8"/>
  <c r="AR190" i="8"/>
  <c r="AS190" i="8"/>
  <c r="AT190" i="8"/>
  <c r="AV190" i="8"/>
  <c r="AW190" i="8"/>
  <c r="BE190" i="8"/>
  <c r="BF190" i="8"/>
  <c r="BH190" i="8"/>
  <c r="BI190" i="8"/>
  <c r="BJ190" i="8"/>
  <c r="BK190" i="8"/>
  <c r="BL190" i="8"/>
  <c r="BM190" i="8"/>
  <c r="BP191" i="8" s="1"/>
  <c r="BO190" i="8"/>
  <c r="X190" i="8" s="1"/>
  <c r="BU190" i="8"/>
  <c r="BV190" i="8"/>
  <c r="BX190" i="8"/>
  <c r="BY190" i="8"/>
  <c r="CN190" i="8"/>
  <c r="CO190" i="8"/>
  <c r="CV190" i="8"/>
  <c r="DE190" i="8"/>
  <c r="DK190" i="8"/>
  <c r="B191" i="8"/>
  <c r="C191" i="8"/>
  <c r="D191" i="8"/>
  <c r="E191" i="8"/>
  <c r="F191" i="8"/>
  <c r="G191" i="8"/>
  <c r="H191" i="8"/>
  <c r="K191" i="8"/>
  <c r="M191" i="8"/>
  <c r="U191" i="8"/>
  <c r="W191" i="8"/>
  <c r="Y191" i="8"/>
  <c r="Z191" i="8"/>
  <c r="AA191" i="8"/>
  <c r="AB191" i="8"/>
  <c r="AE191" i="8"/>
  <c r="AH191" i="8"/>
  <c r="AJ191" i="8"/>
  <c r="AK191" i="8"/>
  <c r="AL191" i="8"/>
  <c r="AQ191" i="8"/>
  <c r="AR191" i="8"/>
  <c r="AS191" i="8"/>
  <c r="AT191" i="8"/>
  <c r="AV191" i="8"/>
  <c r="AW191" i="8"/>
  <c r="BE191" i="8"/>
  <c r="BF191" i="8"/>
  <c r="BH191" i="8"/>
  <c r="BI191" i="8"/>
  <c r="BJ191" i="8"/>
  <c r="BK191" i="8"/>
  <c r="BL191" i="8"/>
  <c r="BM191" i="8"/>
  <c r="BP192" i="8" s="1"/>
  <c r="BO191" i="8"/>
  <c r="X191" i="8" s="1"/>
  <c r="BU191" i="8"/>
  <c r="BV191" i="8"/>
  <c r="BX191" i="8"/>
  <c r="BY191" i="8"/>
  <c r="CN191" i="8"/>
  <c r="CO191" i="8"/>
  <c r="CV191" i="8"/>
  <c r="DE191" i="8"/>
  <c r="DK191" i="8"/>
  <c r="B192" i="8"/>
  <c r="C192" i="8"/>
  <c r="D192" i="8"/>
  <c r="E192" i="8"/>
  <c r="F192" i="8"/>
  <c r="G192" i="8"/>
  <c r="H192" i="8"/>
  <c r="K192" i="8"/>
  <c r="M192" i="8"/>
  <c r="U192" i="8"/>
  <c r="W192" i="8"/>
  <c r="Y192" i="8"/>
  <c r="Z192" i="8"/>
  <c r="AA192" i="8"/>
  <c r="AB192" i="8"/>
  <c r="AE192" i="8"/>
  <c r="AH192" i="8"/>
  <c r="AJ192" i="8"/>
  <c r="AK192" i="8"/>
  <c r="AL192" i="8"/>
  <c r="AQ192" i="8"/>
  <c r="AR192" i="8"/>
  <c r="AS192" i="8"/>
  <c r="AT192" i="8"/>
  <c r="AV192" i="8"/>
  <c r="AW192" i="8"/>
  <c r="BE192" i="8"/>
  <c r="BF192" i="8"/>
  <c r="BH192" i="8"/>
  <c r="BI192" i="8"/>
  <c r="BJ192" i="8"/>
  <c r="BK192" i="8"/>
  <c r="BL192" i="8"/>
  <c r="BM192" i="8"/>
  <c r="BP193" i="8" s="1"/>
  <c r="BO192" i="8"/>
  <c r="X192" i="8" s="1"/>
  <c r="BU192" i="8"/>
  <c r="BV192" i="8"/>
  <c r="BX192" i="8"/>
  <c r="BY192" i="8"/>
  <c r="CN192" i="8"/>
  <c r="CO192" i="8"/>
  <c r="CV192" i="8"/>
  <c r="DE192" i="8"/>
  <c r="DK192" i="8"/>
  <c r="B193" i="8"/>
  <c r="C193" i="8"/>
  <c r="D193" i="8"/>
  <c r="E193" i="8"/>
  <c r="F193" i="8"/>
  <c r="G193" i="8"/>
  <c r="H193" i="8"/>
  <c r="K193" i="8"/>
  <c r="M193" i="8"/>
  <c r="U193" i="8"/>
  <c r="W193" i="8"/>
  <c r="Y193" i="8"/>
  <c r="Z193" i="8"/>
  <c r="AA193" i="8"/>
  <c r="AB193" i="8"/>
  <c r="AE193" i="8"/>
  <c r="AH193" i="8"/>
  <c r="AJ193" i="8"/>
  <c r="AK193" i="8"/>
  <c r="AL193" i="8"/>
  <c r="AQ193" i="8"/>
  <c r="AR193" i="8"/>
  <c r="AS193" i="8"/>
  <c r="AT193" i="8"/>
  <c r="AV193" i="8"/>
  <c r="AW193" i="8"/>
  <c r="BE193" i="8"/>
  <c r="BF193" i="8"/>
  <c r="BH193" i="8"/>
  <c r="BI193" i="8"/>
  <c r="BJ193" i="8"/>
  <c r="BK193" i="8"/>
  <c r="BL193" i="8"/>
  <c r="BM193" i="8"/>
  <c r="BP194" i="8" s="1"/>
  <c r="BO193" i="8"/>
  <c r="X193" i="8" s="1"/>
  <c r="BU193" i="8"/>
  <c r="BV193" i="8"/>
  <c r="BX193" i="8"/>
  <c r="BY193" i="8"/>
  <c r="CN193" i="8"/>
  <c r="CO193" i="8"/>
  <c r="CV193" i="8"/>
  <c r="DE193" i="8"/>
  <c r="DK193" i="8"/>
  <c r="B194" i="8"/>
  <c r="C194" i="8"/>
  <c r="D194" i="8"/>
  <c r="E194" i="8"/>
  <c r="F194" i="8"/>
  <c r="G194" i="8"/>
  <c r="H194" i="8"/>
  <c r="K194" i="8"/>
  <c r="M194" i="8"/>
  <c r="U194" i="8"/>
  <c r="W194" i="8"/>
  <c r="Y194" i="8"/>
  <c r="Z194" i="8"/>
  <c r="AA194" i="8"/>
  <c r="AB194" i="8"/>
  <c r="AE194" i="8"/>
  <c r="AH194" i="8"/>
  <c r="AJ194" i="8"/>
  <c r="AK194" i="8"/>
  <c r="AL194" i="8"/>
  <c r="AQ194" i="8"/>
  <c r="AR194" i="8"/>
  <c r="AS194" i="8"/>
  <c r="AT194" i="8"/>
  <c r="AV194" i="8"/>
  <c r="AW194" i="8"/>
  <c r="BE194" i="8"/>
  <c r="BF194" i="8"/>
  <c r="BH194" i="8"/>
  <c r="BI194" i="8"/>
  <c r="BJ194" i="8"/>
  <c r="BK194" i="8"/>
  <c r="BL194" i="8"/>
  <c r="BM194" i="8"/>
  <c r="BP195" i="8" s="1"/>
  <c r="BO194" i="8"/>
  <c r="X194" i="8" s="1"/>
  <c r="BU194" i="8"/>
  <c r="BV194" i="8"/>
  <c r="BX194" i="8"/>
  <c r="BY194" i="8"/>
  <c r="CN194" i="8"/>
  <c r="CO194" i="8"/>
  <c r="CV194" i="8"/>
  <c r="DE194" i="8"/>
  <c r="DK194" i="8"/>
  <c r="B195" i="8"/>
  <c r="C195" i="8"/>
  <c r="D195" i="8"/>
  <c r="E195" i="8"/>
  <c r="F195" i="8"/>
  <c r="G195" i="8"/>
  <c r="H195" i="8"/>
  <c r="K195" i="8"/>
  <c r="M195" i="8"/>
  <c r="U195" i="8"/>
  <c r="W195" i="8"/>
  <c r="Y195" i="8"/>
  <c r="Z195" i="8"/>
  <c r="AA195" i="8"/>
  <c r="AB195" i="8"/>
  <c r="AE195" i="8"/>
  <c r="AH195" i="8"/>
  <c r="AJ195" i="8"/>
  <c r="AK195" i="8"/>
  <c r="AL195" i="8"/>
  <c r="AQ195" i="8"/>
  <c r="AR195" i="8"/>
  <c r="AS195" i="8"/>
  <c r="AT195" i="8"/>
  <c r="AV195" i="8"/>
  <c r="AW195" i="8"/>
  <c r="BE195" i="8"/>
  <c r="BF195" i="8"/>
  <c r="BH195" i="8"/>
  <c r="BI195" i="8"/>
  <c r="BJ195" i="8"/>
  <c r="BK195" i="8"/>
  <c r="BL195" i="8"/>
  <c r="BM195" i="8"/>
  <c r="BP196" i="8" s="1"/>
  <c r="BO195" i="8"/>
  <c r="BU195" i="8"/>
  <c r="BV195" i="8"/>
  <c r="BX195" i="8"/>
  <c r="BY195" i="8"/>
  <c r="CN195" i="8"/>
  <c r="CO195" i="8"/>
  <c r="CV195" i="8"/>
  <c r="DE195" i="8"/>
  <c r="DK195" i="8"/>
  <c r="B196" i="8"/>
  <c r="C196" i="8"/>
  <c r="D196" i="8"/>
  <c r="E196" i="8"/>
  <c r="F196" i="8"/>
  <c r="G196" i="8"/>
  <c r="H196" i="8"/>
  <c r="K196" i="8"/>
  <c r="M196" i="8"/>
  <c r="U196" i="8"/>
  <c r="W196" i="8"/>
  <c r="Y196" i="8"/>
  <c r="Z196" i="8"/>
  <c r="AA196" i="8"/>
  <c r="AB196" i="8"/>
  <c r="AE196" i="8"/>
  <c r="AH196" i="8"/>
  <c r="AJ196" i="8"/>
  <c r="AK196" i="8"/>
  <c r="AL196" i="8"/>
  <c r="AQ196" i="8"/>
  <c r="AR196" i="8"/>
  <c r="AS196" i="8"/>
  <c r="AT196" i="8"/>
  <c r="AV196" i="8"/>
  <c r="AW196" i="8"/>
  <c r="BE196" i="8"/>
  <c r="BF196" i="8"/>
  <c r="BH196" i="8"/>
  <c r="BI196" i="8"/>
  <c r="BJ196" i="8"/>
  <c r="BK196" i="8"/>
  <c r="BL196" i="8"/>
  <c r="BM196" i="8"/>
  <c r="BP197" i="8" s="1"/>
  <c r="BO196" i="8"/>
  <c r="BU196" i="8"/>
  <c r="BV196" i="8"/>
  <c r="BX196" i="8"/>
  <c r="BY196" i="8"/>
  <c r="CN196" i="8"/>
  <c r="CO196" i="8"/>
  <c r="CV196" i="8"/>
  <c r="DE196" i="8"/>
  <c r="DK196" i="8"/>
  <c r="B197" i="8"/>
  <c r="C197" i="8"/>
  <c r="D197" i="8"/>
  <c r="E197" i="8"/>
  <c r="F197" i="8"/>
  <c r="G197" i="8"/>
  <c r="H197" i="8"/>
  <c r="K197" i="8"/>
  <c r="M197" i="8"/>
  <c r="U197" i="8"/>
  <c r="W197" i="8"/>
  <c r="Y197" i="8"/>
  <c r="Z197" i="8"/>
  <c r="AA197" i="8"/>
  <c r="AB197" i="8"/>
  <c r="AE197" i="8"/>
  <c r="AH197" i="8"/>
  <c r="AJ197" i="8"/>
  <c r="AK197" i="8"/>
  <c r="AL197" i="8"/>
  <c r="AQ197" i="8"/>
  <c r="AR197" i="8"/>
  <c r="AS197" i="8"/>
  <c r="AT197" i="8"/>
  <c r="AV197" i="8"/>
  <c r="AW197" i="8"/>
  <c r="BE197" i="8"/>
  <c r="BF197" i="8"/>
  <c r="BH197" i="8"/>
  <c r="BI197" i="8"/>
  <c r="BJ197" i="8"/>
  <c r="BK197" i="8"/>
  <c r="BL197" i="8"/>
  <c r="BM197" i="8"/>
  <c r="BP198" i="8" s="1"/>
  <c r="BO197" i="8"/>
  <c r="X197" i="8" s="1"/>
  <c r="BU197" i="8"/>
  <c r="BV197" i="8"/>
  <c r="BX197" i="8"/>
  <c r="BY197" i="8"/>
  <c r="CN197" i="8"/>
  <c r="CO197" i="8"/>
  <c r="CV197" i="8"/>
  <c r="DE197" i="8"/>
  <c r="DK197" i="8"/>
  <c r="B198" i="8"/>
  <c r="C198" i="8"/>
  <c r="D198" i="8"/>
  <c r="E198" i="8"/>
  <c r="F198" i="8"/>
  <c r="G198" i="8"/>
  <c r="H198" i="8"/>
  <c r="K198" i="8"/>
  <c r="M198" i="8"/>
  <c r="U198" i="8"/>
  <c r="W198" i="8"/>
  <c r="Y198" i="8"/>
  <c r="Z198" i="8"/>
  <c r="AA198" i="8"/>
  <c r="AB198" i="8"/>
  <c r="AE198" i="8"/>
  <c r="AH198" i="8"/>
  <c r="AJ198" i="8"/>
  <c r="AK198" i="8"/>
  <c r="AL198" i="8"/>
  <c r="AQ198" i="8"/>
  <c r="AR198" i="8"/>
  <c r="AS198" i="8"/>
  <c r="AT198" i="8"/>
  <c r="AV198" i="8"/>
  <c r="AW198" i="8"/>
  <c r="BE198" i="8"/>
  <c r="BF198" i="8"/>
  <c r="BH198" i="8"/>
  <c r="BI198" i="8"/>
  <c r="BJ198" i="8"/>
  <c r="BK198" i="8"/>
  <c r="BL198" i="8"/>
  <c r="BM198" i="8"/>
  <c r="BP199" i="8" s="1"/>
  <c r="BO198" i="8"/>
  <c r="BU198" i="8"/>
  <c r="BV198" i="8"/>
  <c r="BX198" i="8"/>
  <c r="BY198" i="8"/>
  <c r="CN198" i="8"/>
  <c r="CO198" i="8"/>
  <c r="CV198" i="8"/>
  <c r="DE198" i="8"/>
  <c r="DK198" i="8"/>
  <c r="B199" i="8"/>
  <c r="C199" i="8"/>
  <c r="D199" i="8"/>
  <c r="E199" i="8"/>
  <c r="F199" i="8"/>
  <c r="G199" i="8"/>
  <c r="H199" i="8"/>
  <c r="K199" i="8"/>
  <c r="M199" i="8"/>
  <c r="U199" i="8"/>
  <c r="W199" i="8"/>
  <c r="Y199" i="8"/>
  <c r="Z199" i="8"/>
  <c r="AA199" i="8"/>
  <c r="AB199" i="8"/>
  <c r="AE199" i="8"/>
  <c r="AH199" i="8"/>
  <c r="AJ199" i="8"/>
  <c r="AK199" i="8"/>
  <c r="AL199" i="8"/>
  <c r="AQ199" i="8"/>
  <c r="AR199" i="8"/>
  <c r="AS199" i="8"/>
  <c r="AT199" i="8"/>
  <c r="AV199" i="8"/>
  <c r="AW199" i="8"/>
  <c r="BE199" i="8"/>
  <c r="BF199" i="8"/>
  <c r="BH199" i="8"/>
  <c r="BI199" i="8"/>
  <c r="BJ199" i="8"/>
  <c r="BK199" i="8"/>
  <c r="BL199" i="8"/>
  <c r="BM199" i="8"/>
  <c r="BP200" i="8" s="1"/>
  <c r="BO199" i="8"/>
  <c r="BU199" i="8"/>
  <c r="BV199" i="8"/>
  <c r="BX199" i="8"/>
  <c r="BY199" i="8"/>
  <c r="CN199" i="8"/>
  <c r="CO199" i="8"/>
  <c r="CV199" i="8"/>
  <c r="DE199" i="8"/>
  <c r="DK199" i="8"/>
  <c r="B200" i="8"/>
  <c r="C200" i="8"/>
  <c r="D200" i="8"/>
  <c r="E200" i="8"/>
  <c r="F200" i="8"/>
  <c r="G200" i="8"/>
  <c r="H200" i="8"/>
  <c r="K200" i="8"/>
  <c r="M200" i="8"/>
  <c r="U200" i="8"/>
  <c r="W200" i="8"/>
  <c r="Y200" i="8"/>
  <c r="Z200" i="8"/>
  <c r="AA200" i="8"/>
  <c r="AB200" i="8"/>
  <c r="AE200" i="8"/>
  <c r="AH200" i="8"/>
  <c r="AJ200" i="8"/>
  <c r="AK200" i="8"/>
  <c r="AL200" i="8"/>
  <c r="AQ200" i="8"/>
  <c r="AR200" i="8"/>
  <c r="AS200" i="8"/>
  <c r="AT200" i="8"/>
  <c r="AV200" i="8"/>
  <c r="AW200" i="8"/>
  <c r="BE200" i="8"/>
  <c r="BF200" i="8"/>
  <c r="BH200" i="8"/>
  <c r="BI200" i="8"/>
  <c r="BJ200" i="8"/>
  <c r="BK200" i="8"/>
  <c r="BL200" i="8"/>
  <c r="BM200" i="8"/>
  <c r="BP201" i="8" s="1"/>
  <c r="BO200" i="8"/>
  <c r="BU200" i="8"/>
  <c r="BV200" i="8"/>
  <c r="BX200" i="8"/>
  <c r="BY200" i="8"/>
  <c r="CN200" i="8"/>
  <c r="CO200" i="8"/>
  <c r="CV200" i="8"/>
  <c r="DE200" i="8"/>
  <c r="DK200" i="8"/>
  <c r="B201" i="8"/>
  <c r="C201" i="8"/>
  <c r="D201" i="8"/>
  <c r="E201" i="8"/>
  <c r="F201" i="8"/>
  <c r="G201" i="8"/>
  <c r="H201" i="8"/>
  <c r="K201" i="8"/>
  <c r="M201" i="8"/>
  <c r="U201" i="8"/>
  <c r="W201" i="8"/>
  <c r="Y201" i="8"/>
  <c r="Z201" i="8"/>
  <c r="AA201" i="8"/>
  <c r="AB201" i="8"/>
  <c r="AE201" i="8"/>
  <c r="AH201" i="8"/>
  <c r="AJ201" i="8"/>
  <c r="AK201" i="8"/>
  <c r="AL201" i="8"/>
  <c r="AQ201" i="8"/>
  <c r="AR201" i="8"/>
  <c r="AS201" i="8"/>
  <c r="AT201" i="8"/>
  <c r="AV201" i="8"/>
  <c r="AW201" i="8"/>
  <c r="BE201" i="8"/>
  <c r="BF201" i="8"/>
  <c r="BH201" i="8"/>
  <c r="BI201" i="8"/>
  <c r="BJ201" i="8"/>
  <c r="BK201" i="8"/>
  <c r="BL201" i="8"/>
  <c r="BM201" i="8"/>
  <c r="BP202" i="8" s="1"/>
  <c r="BO201" i="8"/>
  <c r="BU201" i="8"/>
  <c r="BV201" i="8"/>
  <c r="BX201" i="8"/>
  <c r="BY201" i="8"/>
  <c r="CN201" i="8"/>
  <c r="CO201" i="8"/>
  <c r="CV201" i="8"/>
  <c r="DE201" i="8"/>
  <c r="DK201" i="8"/>
  <c r="B202" i="8"/>
  <c r="C202" i="8"/>
  <c r="D202" i="8"/>
  <c r="E202" i="8"/>
  <c r="F202" i="8"/>
  <c r="G202" i="8"/>
  <c r="H202" i="8"/>
  <c r="K202" i="8"/>
  <c r="M202" i="8"/>
  <c r="U202" i="8"/>
  <c r="W202" i="8"/>
  <c r="Y202" i="8"/>
  <c r="Z202" i="8"/>
  <c r="AA202" i="8"/>
  <c r="AB202" i="8"/>
  <c r="AE202" i="8"/>
  <c r="AH202" i="8"/>
  <c r="AJ202" i="8"/>
  <c r="AK202" i="8"/>
  <c r="AL202" i="8"/>
  <c r="AQ202" i="8"/>
  <c r="AR202" i="8"/>
  <c r="AS202" i="8"/>
  <c r="AT202" i="8"/>
  <c r="AV202" i="8"/>
  <c r="AW202" i="8"/>
  <c r="BE202" i="8"/>
  <c r="BF202" i="8"/>
  <c r="BH202" i="8"/>
  <c r="BI202" i="8"/>
  <c r="BJ202" i="8"/>
  <c r="BK202" i="8"/>
  <c r="BL202" i="8"/>
  <c r="BM202" i="8"/>
  <c r="BP203" i="8" s="1"/>
  <c r="BO202" i="8"/>
  <c r="BU202" i="8"/>
  <c r="BV202" i="8"/>
  <c r="BX202" i="8"/>
  <c r="BY202" i="8"/>
  <c r="CN202" i="8"/>
  <c r="CO202" i="8"/>
  <c r="CV202" i="8"/>
  <c r="DE202" i="8"/>
  <c r="DK202" i="8"/>
  <c r="B203" i="8"/>
  <c r="C203" i="8"/>
  <c r="D203" i="8"/>
  <c r="E203" i="8"/>
  <c r="F203" i="8"/>
  <c r="G203" i="8"/>
  <c r="H203" i="8"/>
  <c r="K203" i="8"/>
  <c r="M203" i="8"/>
  <c r="U203" i="8"/>
  <c r="W203" i="8"/>
  <c r="Y203" i="8"/>
  <c r="Z203" i="8"/>
  <c r="AA203" i="8"/>
  <c r="AB203" i="8"/>
  <c r="AE203" i="8"/>
  <c r="AH203" i="8"/>
  <c r="AJ203" i="8"/>
  <c r="AK203" i="8"/>
  <c r="AL203" i="8"/>
  <c r="AQ203" i="8"/>
  <c r="AR203" i="8"/>
  <c r="AS203" i="8"/>
  <c r="AT203" i="8"/>
  <c r="AV203" i="8"/>
  <c r="AW203" i="8"/>
  <c r="BE203" i="8"/>
  <c r="BF203" i="8"/>
  <c r="BH203" i="8"/>
  <c r="BI203" i="8"/>
  <c r="BJ203" i="8"/>
  <c r="BK203" i="8"/>
  <c r="BL203" i="8"/>
  <c r="BM203" i="8"/>
  <c r="BP204" i="8" s="1"/>
  <c r="BO203" i="8"/>
  <c r="X203" i="8" s="1"/>
  <c r="BU203" i="8"/>
  <c r="BV203" i="8"/>
  <c r="BX203" i="8"/>
  <c r="BY203" i="8"/>
  <c r="CN203" i="8"/>
  <c r="CO203" i="8"/>
  <c r="CV203" i="8"/>
  <c r="DE203" i="8"/>
  <c r="DK203" i="8"/>
  <c r="B204" i="8"/>
  <c r="C204" i="8"/>
  <c r="D204" i="8"/>
  <c r="E204" i="8"/>
  <c r="F204" i="8"/>
  <c r="G204" i="8"/>
  <c r="H204" i="8"/>
  <c r="K204" i="8"/>
  <c r="M204" i="8"/>
  <c r="U204" i="8"/>
  <c r="W204" i="8"/>
  <c r="Y204" i="8"/>
  <c r="Z204" i="8"/>
  <c r="AA204" i="8"/>
  <c r="AB204" i="8"/>
  <c r="AE204" i="8"/>
  <c r="AH204" i="8"/>
  <c r="AJ204" i="8"/>
  <c r="AK204" i="8"/>
  <c r="AL204" i="8"/>
  <c r="AQ204" i="8"/>
  <c r="AR204" i="8"/>
  <c r="AS204" i="8"/>
  <c r="AT204" i="8"/>
  <c r="AV204" i="8"/>
  <c r="AW204" i="8"/>
  <c r="BE204" i="8"/>
  <c r="BF204" i="8"/>
  <c r="BH204" i="8"/>
  <c r="BI204" i="8"/>
  <c r="BJ204" i="8"/>
  <c r="BK204" i="8"/>
  <c r="BL204" i="8"/>
  <c r="BM204" i="8"/>
  <c r="BP205" i="8" s="1"/>
  <c r="BO204" i="8"/>
  <c r="X204" i="8" s="1"/>
  <c r="BU204" i="8"/>
  <c r="BV204" i="8"/>
  <c r="BX204" i="8"/>
  <c r="BY204" i="8"/>
  <c r="CN204" i="8"/>
  <c r="CO204" i="8"/>
  <c r="CV204" i="8"/>
  <c r="DE204" i="8"/>
  <c r="DK204" i="8"/>
  <c r="B205" i="8"/>
  <c r="C205" i="8"/>
  <c r="D205" i="8"/>
  <c r="E205" i="8"/>
  <c r="F205" i="8"/>
  <c r="G205" i="8"/>
  <c r="H205" i="8"/>
  <c r="K205" i="8"/>
  <c r="M205" i="8"/>
  <c r="U205" i="8"/>
  <c r="W205" i="8"/>
  <c r="Y205" i="8"/>
  <c r="Z205" i="8"/>
  <c r="AA205" i="8"/>
  <c r="AB205" i="8"/>
  <c r="AE205" i="8"/>
  <c r="AH205" i="8"/>
  <c r="AJ205" i="8"/>
  <c r="AK205" i="8"/>
  <c r="AL205" i="8"/>
  <c r="AQ205" i="8"/>
  <c r="AR205" i="8"/>
  <c r="AS205" i="8"/>
  <c r="AT205" i="8"/>
  <c r="AV205" i="8"/>
  <c r="AW205" i="8"/>
  <c r="BE205" i="8"/>
  <c r="BF205" i="8"/>
  <c r="BH205" i="8"/>
  <c r="BI205" i="8"/>
  <c r="BJ205" i="8"/>
  <c r="BK205" i="8"/>
  <c r="BL205" i="8"/>
  <c r="BM205" i="8"/>
  <c r="BP206" i="8" s="1"/>
  <c r="BO205" i="8"/>
  <c r="X205" i="8" s="1"/>
  <c r="BU205" i="8"/>
  <c r="BV205" i="8"/>
  <c r="BX205" i="8"/>
  <c r="BY205" i="8"/>
  <c r="CN205" i="8"/>
  <c r="CO205" i="8"/>
  <c r="CV205" i="8"/>
  <c r="DE205" i="8"/>
  <c r="DK205" i="8"/>
  <c r="B206" i="8"/>
  <c r="C206" i="8"/>
  <c r="D206" i="8"/>
  <c r="E206" i="8"/>
  <c r="F206" i="8"/>
  <c r="G206" i="8"/>
  <c r="H206" i="8"/>
  <c r="K206" i="8"/>
  <c r="M206" i="8"/>
  <c r="U206" i="8"/>
  <c r="W206" i="8"/>
  <c r="Y206" i="8"/>
  <c r="Z206" i="8"/>
  <c r="AA206" i="8"/>
  <c r="AB206" i="8"/>
  <c r="AE206" i="8"/>
  <c r="AH206" i="8"/>
  <c r="AJ206" i="8"/>
  <c r="AK206" i="8"/>
  <c r="AL206" i="8"/>
  <c r="AQ206" i="8"/>
  <c r="AR206" i="8"/>
  <c r="AS206" i="8"/>
  <c r="AT206" i="8"/>
  <c r="AV206" i="8"/>
  <c r="AW206" i="8"/>
  <c r="BE206" i="8"/>
  <c r="BF206" i="8"/>
  <c r="BH206" i="8"/>
  <c r="BI206" i="8"/>
  <c r="BJ206" i="8"/>
  <c r="BK206" i="8"/>
  <c r="BL206" i="8"/>
  <c r="BM206" i="8"/>
  <c r="BP207" i="8" s="1"/>
  <c r="BO206" i="8"/>
  <c r="BU206" i="8"/>
  <c r="BV206" i="8"/>
  <c r="BX206" i="8"/>
  <c r="BY206" i="8"/>
  <c r="CN206" i="8"/>
  <c r="CO206" i="8"/>
  <c r="CV206" i="8"/>
  <c r="DE206" i="8"/>
  <c r="DK206" i="8"/>
  <c r="B207" i="8"/>
  <c r="C207" i="8"/>
  <c r="D207" i="8"/>
  <c r="E207" i="8"/>
  <c r="F207" i="8"/>
  <c r="G207" i="8"/>
  <c r="H207" i="8"/>
  <c r="K207" i="8"/>
  <c r="M207" i="8"/>
  <c r="U207" i="8"/>
  <c r="W207" i="8"/>
  <c r="Y207" i="8"/>
  <c r="Z207" i="8"/>
  <c r="AA207" i="8"/>
  <c r="AB207" i="8"/>
  <c r="AE207" i="8"/>
  <c r="AH207" i="8"/>
  <c r="AJ207" i="8"/>
  <c r="AK207" i="8"/>
  <c r="AL207" i="8"/>
  <c r="AQ207" i="8"/>
  <c r="AR207" i="8"/>
  <c r="AS207" i="8"/>
  <c r="AT207" i="8"/>
  <c r="AV207" i="8"/>
  <c r="AW207" i="8"/>
  <c r="BE207" i="8"/>
  <c r="BF207" i="8"/>
  <c r="BH207" i="8"/>
  <c r="BI207" i="8"/>
  <c r="BJ207" i="8"/>
  <c r="BK207" i="8"/>
  <c r="BL207" i="8"/>
  <c r="BM207" i="8"/>
  <c r="BP208" i="8" s="1"/>
  <c r="BO207" i="8"/>
  <c r="BU207" i="8"/>
  <c r="BV207" i="8"/>
  <c r="BX207" i="8"/>
  <c r="BY207" i="8"/>
  <c r="CN207" i="8"/>
  <c r="CO207" i="8"/>
  <c r="CV207" i="8"/>
  <c r="DE207" i="8"/>
  <c r="DK207" i="8"/>
  <c r="B208" i="8"/>
  <c r="C208" i="8"/>
  <c r="D208" i="8"/>
  <c r="E208" i="8"/>
  <c r="F208" i="8"/>
  <c r="G208" i="8"/>
  <c r="H208" i="8"/>
  <c r="K208" i="8"/>
  <c r="M208" i="8"/>
  <c r="U208" i="8"/>
  <c r="W208" i="8"/>
  <c r="Y208" i="8"/>
  <c r="Z208" i="8"/>
  <c r="AA208" i="8"/>
  <c r="AB208" i="8"/>
  <c r="AE208" i="8"/>
  <c r="AH208" i="8"/>
  <c r="AJ208" i="8"/>
  <c r="AK208" i="8"/>
  <c r="AL208" i="8"/>
  <c r="AQ208" i="8"/>
  <c r="AR208" i="8"/>
  <c r="AS208" i="8"/>
  <c r="AT208" i="8"/>
  <c r="AV208" i="8"/>
  <c r="AW208" i="8"/>
  <c r="BE208" i="8"/>
  <c r="BF208" i="8"/>
  <c r="BH208" i="8"/>
  <c r="BI208" i="8"/>
  <c r="BJ208" i="8"/>
  <c r="BK208" i="8"/>
  <c r="BL208" i="8"/>
  <c r="BM208" i="8"/>
  <c r="BP209" i="8" s="1"/>
  <c r="BO208" i="8"/>
  <c r="BU208" i="8"/>
  <c r="BV208" i="8"/>
  <c r="BX208" i="8"/>
  <c r="BY208" i="8"/>
  <c r="CN208" i="8"/>
  <c r="CO208" i="8"/>
  <c r="CV208" i="8"/>
  <c r="DE208" i="8"/>
  <c r="DK208" i="8"/>
  <c r="B209" i="8"/>
  <c r="C209" i="8"/>
  <c r="D209" i="8"/>
  <c r="E209" i="8"/>
  <c r="F209" i="8"/>
  <c r="G209" i="8"/>
  <c r="H209" i="8"/>
  <c r="K209" i="8"/>
  <c r="M209" i="8"/>
  <c r="U209" i="8"/>
  <c r="W209" i="8"/>
  <c r="Y209" i="8"/>
  <c r="Z209" i="8"/>
  <c r="AA209" i="8"/>
  <c r="AB209" i="8"/>
  <c r="AE209" i="8"/>
  <c r="AH209" i="8"/>
  <c r="AJ209" i="8"/>
  <c r="AK209" i="8"/>
  <c r="AL209" i="8"/>
  <c r="AQ209" i="8"/>
  <c r="AR209" i="8"/>
  <c r="AS209" i="8"/>
  <c r="AT209" i="8"/>
  <c r="AV209" i="8"/>
  <c r="AW209" i="8"/>
  <c r="BE209" i="8"/>
  <c r="BF209" i="8"/>
  <c r="BH209" i="8"/>
  <c r="BI209" i="8"/>
  <c r="BJ209" i="8"/>
  <c r="BK209" i="8"/>
  <c r="BL209" i="8"/>
  <c r="BM209" i="8"/>
  <c r="BP210" i="8" s="1"/>
  <c r="BO209" i="8"/>
  <c r="X209" i="8" s="1"/>
  <c r="BU209" i="8"/>
  <c r="BV209" i="8"/>
  <c r="BX209" i="8"/>
  <c r="BY209" i="8"/>
  <c r="CN209" i="8"/>
  <c r="CO209" i="8"/>
  <c r="CV209" i="8"/>
  <c r="DE209" i="8"/>
  <c r="DK209" i="8"/>
  <c r="B210" i="8"/>
  <c r="C210" i="8"/>
  <c r="D210" i="8"/>
  <c r="E210" i="8"/>
  <c r="F210" i="8"/>
  <c r="G210" i="8"/>
  <c r="H210" i="8"/>
  <c r="K210" i="8"/>
  <c r="M210" i="8"/>
  <c r="U210" i="8"/>
  <c r="W210" i="8"/>
  <c r="Y210" i="8"/>
  <c r="Z210" i="8"/>
  <c r="AA210" i="8"/>
  <c r="AB210" i="8"/>
  <c r="AE210" i="8"/>
  <c r="AH210" i="8"/>
  <c r="AJ210" i="8"/>
  <c r="AK210" i="8"/>
  <c r="AL210" i="8"/>
  <c r="AQ210" i="8"/>
  <c r="AR210" i="8"/>
  <c r="AS210" i="8"/>
  <c r="AT210" i="8"/>
  <c r="AV210" i="8"/>
  <c r="AW210" i="8"/>
  <c r="BE210" i="8"/>
  <c r="BF210" i="8"/>
  <c r="BH210" i="8"/>
  <c r="BI210" i="8"/>
  <c r="BJ210" i="8"/>
  <c r="BK210" i="8"/>
  <c r="BL210" i="8"/>
  <c r="BM210" i="8"/>
  <c r="BP211" i="8" s="1"/>
  <c r="BO210" i="8"/>
  <c r="BU210" i="8"/>
  <c r="BV210" i="8"/>
  <c r="BX210" i="8"/>
  <c r="BY210" i="8"/>
  <c r="CN210" i="8"/>
  <c r="CO210" i="8"/>
  <c r="CV210" i="8"/>
  <c r="DE210" i="8"/>
  <c r="DK210" i="8"/>
  <c r="B211" i="8"/>
  <c r="C211" i="8"/>
  <c r="D211" i="8"/>
  <c r="E211" i="8"/>
  <c r="F211" i="8"/>
  <c r="G211" i="8"/>
  <c r="H211" i="8"/>
  <c r="K211" i="8"/>
  <c r="M211" i="8"/>
  <c r="U211" i="8"/>
  <c r="W211" i="8"/>
  <c r="Y211" i="8"/>
  <c r="Z211" i="8"/>
  <c r="AA211" i="8"/>
  <c r="AB211" i="8"/>
  <c r="AE211" i="8"/>
  <c r="AH211" i="8"/>
  <c r="AJ211" i="8"/>
  <c r="AK211" i="8"/>
  <c r="AL211" i="8"/>
  <c r="AQ211" i="8"/>
  <c r="AR211" i="8"/>
  <c r="AS211" i="8"/>
  <c r="AT211" i="8"/>
  <c r="AV211" i="8"/>
  <c r="AW211" i="8"/>
  <c r="BE211" i="8"/>
  <c r="BF211" i="8"/>
  <c r="BH211" i="8"/>
  <c r="BI211" i="8"/>
  <c r="BJ211" i="8"/>
  <c r="BK211" i="8"/>
  <c r="BL211" i="8"/>
  <c r="BM211" i="8"/>
  <c r="BP212" i="8" s="1"/>
  <c r="BO211" i="8"/>
  <c r="BU211" i="8"/>
  <c r="BV211" i="8"/>
  <c r="BX211" i="8"/>
  <c r="BY211" i="8"/>
  <c r="CN211" i="8"/>
  <c r="CO211" i="8"/>
  <c r="CV211" i="8"/>
  <c r="DE211" i="8"/>
  <c r="DK211" i="8"/>
  <c r="B212" i="8"/>
  <c r="C212" i="8"/>
  <c r="D212" i="8"/>
  <c r="E212" i="8"/>
  <c r="F212" i="8"/>
  <c r="G212" i="8"/>
  <c r="H212" i="8"/>
  <c r="K212" i="8"/>
  <c r="M212" i="8"/>
  <c r="U212" i="8"/>
  <c r="W212" i="8"/>
  <c r="Y212" i="8"/>
  <c r="Z212" i="8"/>
  <c r="AA212" i="8"/>
  <c r="AB212" i="8"/>
  <c r="AE212" i="8"/>
  <c r="AH212" i="8"/>
  <c r="AJ212" i="8"/>
  <c r="AK212" i="8"/>
  <c r="AL212" i="8"/>
  <c r="AQ212" i="8"/>
  <c r="AR212" i="8"/>
  <c r="AS212" i="8"/>
  <c r="AT212" i="8"/>
  <c r="AV212" i="8"/>
  <c r="AW212" i="8"/>
  <c r="BE212" i="8"/>
  <c r="BF212" i="8"/>
  <c r="BH212" i="8"/>
  <c r="BI212" i="8"/>
  <c r="BJ212" i="8"/>
  <c r="BK212" i="8"/>
  <c r="BL212" i="8"/>
  <c r="BM212" i="8"/>
  <c r="BP213" i="8" s="1"/>
  <c r="BO212" i="8"/>
  <c r="BU212" i="8"/>
  <c r="BV212" i="8"/>
  <c r="BX212" i="8"/>
  <c r="BY212" i="8"/>
  <c r="CN212" i="8"/>
  <c r="CO212" i="8"/>
  <c r="CV212" i="8"/>
  <c r="DE212" i="8"/>
  <c r="DK212" i="8"/>
  <c r="B213" i="8"/>
  <c r="C213" i="8"/>
  <c r="D213" i="8"/>
  <c r="E213" i="8"/>
  <c r="F213" i="8"/>
  <c r="G213" i="8"/>
  <c r="H213" i="8"/>
  <c r="K213" i="8"/>
  <c r="M213" i="8"/>
  <c r="U213" i="8"/>
  <c r="W213" i="8"/>
  <c r="Y213" i="8"/>
  <c r="Z213" i="8"/>
  <c r="AA213" i="8"/>
  <c r="AB213" i="8"/>
  <c r="AE213" i="8"/>
  <c r="AH213" i="8"/>
  <c r="AJ213" i="8"/>
  <c r="AK213" i="8"/>
  <c r="AL213" i="8"/>
  <c r="AQ213" i="8"/>
  <c r="AR213" i="8"/>
  <c r="AS213" i="8"/>
  <c r="AT213" i="8"/>
  <c r="AV213" i="8"/>
  <c r="AW213" i="8"/>
  <c r="BE213" i="8"/>
  <c r="BF213" i="8"/>
  <c r="BH213" i="8"/>
  <c r="BI213" i="8"/>
  <c r="BJ213" i="8"/>
  <c r="BK213" i="8"/>
  <c r="BL213" i="8"/>
  <c r="BM213" i="8"/>
  <c r="BP214" i="8" s="1"/>
  <c r="BO213" i="8"/>
  <c r="BU213" i="8"/>
  <c r="BV213" i="8"/>
  <c r="BX213" i="8"/>
  <c r="BY213" i="8"/>
  <c r="CN213" i="8"/>
  <c r="CO213" i="8"/>
  <c r="CV213" i="8"/>
  <c r="DE213" i="8"/>
  <c r="DK213" i="8"/>
  <c r="B214" i="8"/>
  <c r="C214" i="8"/>
  <c r="D214" i="8"/>
  <c r="E214" i="8"/>
  <c r="F214" i="8"/>
  <c r="G214" i="8"/>
  <c r="H214" i="8"/>
  <c r="K214" i="8"/>
  <c r="M214" i="8"/>
  <c r="U214" i="8"/>
  <c r="W214" i="8"/>
  <c r="Y214" i="8"/>
  <c r="Z214" i="8"/>
  <c r="AA214" i="8"/>
  <c r="AB214" i="8"/>
  <c r="AE214" i="8"/>
  <c r="AH214" i="8"/>
  <c r="AJ214" i="8"/>
  <c r="AK214" i="8"/>
  <c r="AL214" i="8"/>
  <c r="AQ214" i="8"/>
  <c r="AR214" i="8"/>
  <c r="AS214" i="8"/>
  <c r="AT214" i="8"/>
  <c r="AV214" i="8"/>
  <c r="AW214" i="8"/>
  <c r="BE214" i="8"/>
  <c r="BF214" i="8"/>
  <c r="BH214" i="8"/>
  <c r="BI214" i="8"/>
  <c r="BJ214" i="8"/>
  <c r="BK214" i="8"/>
  <c r="BL214" i="8"/>
  <c r="BM214" i="8"/>
  <c r="BP215" i="8" s="1"/>
  <c r="BO214" i="8"/>
  <c r="BU214" i="8"/>
  <c r="BV214" i="8"/>
  <c r="BX214" i="8"/>
  <c r="BY214" i="8"/>
  <c r="CN214" i="8"/>
  <c r="CO214" i="8"/>
  <c r="CV214" i="8"/>
  <c r="DE214" i="8"/>
  <c r="DK214" i="8"/>
  <c r="B215" i="8"/>
  <c r="C215" i="8"/>
  <c r="D215" i="8"/>
  <c r="E215" i="8"/>
  <c r="F215" i="8"/>
  <c r="G215" i="8"/>
  <c r="H215" i="8"/>
  <c r="K215" i="8"/>
  <c r="M215" i="8"/>
  <c r="U215" i="8"/>
  <c r="W215" i="8"/>
  <c r="Y215" i="8"/>
  <c r="Z215" i="8"/>
  <c r="AA215" i="8"/>
  <c r="AB215" i="8"/>
  <c r="AE215" i="8"/>
  <c r="AH215" i="8"/>
  <c r="AJ215" i="8"/>
  <c r="AK215" i="8"/>
  <c r="AL215" i="8"/>
  <c r="AQ215" i="8"/>
  <c r="AR215" i="8"/>
  <c r="AS215" i="8"/>
  <c r="AT215" i="8"/>
  <c r="AV215" i="8"/>
  <c r="AW215" i="8"/>
  <c r="BE215" i="8"/>
  <c r="BF215" i="8"/>
  <c r="BH215" i="8"/>
  <c r="BI215" i="8"/>
  <c r="BJ215" i="8"/>
  <c r="BK215" i="8"/>
  <c r="BL215" i="8"/>
  <c r="BM215" i="8"/>
  <c r="BP216" i="8" s="1"/>
  <c r="BO215" i="8"/>
  <c r="X215" i="8" s="1"/>
  <c r="BU215" i="8"/>
  <c r="BV215" i="8"/>
  <c r="BX215" i="8"/>
  <c r="BY215" i="8"/>
  <c r="CN215" i="8"/>
  <c r="CO215" i="8"/>
  <c r="CV215" i="8"/>
  <c r="DE215" i="8"/>
  <c r="DK215" i="8"/>
  <c r="B216" i="8"/>
  <c r="C216" i="8"/>
  <c r="D216" i="8"/>
  <c r="E216" i="8"/>
  <c r="F216" i="8"/>
  <c r="G216" i="8"/>
  <c r="H216" i="8"/>
  <c r="K216" i="8"/>
  <c r="M216" i="8"/>
  <c r="U216" i="8"/>
  <c r="W216" i="8"/>
  <c r="Y216" i="8"/>
  <c r="Z216" i="8"/>
  <c r="AA216" i="8"/>
  <c r="AB216" i="8"/>
  <c r="AE216" i="8"/>
  <c r="AH216" i="8"/>
  <c r="AJ216" i="8"/>
  <c r="AK216" i="8"/>
  <c r="AL216" i="8"/>
  <c r="AQ216" i="8"/>
  <c r="AR216" i="8"/>
  <c r="AS216" i="8"/>
  <c r="AT216" i="8"/>
  <c r="AV216" i="8"/>
  <c r="AW216" i="8"/>
  <c r="BE216" i="8"/>
  <c r="BF216" i="8"/>
  <c r="BH216" i="8"/>
  <c r="BI216" i="8"/>
  <c r="BJ216" i="8"/>
  <c r="BK216" i="8"/>
  <c r="BL216" i="8"/>
  <c r="BM216" i="8"/>
  <c r="BP217" i="8" s="1"/>
  <c r="BO216" i="8"/>
  <c r="BU216" i="8"/>
  <c r="BV216" i="8"/>
  <c r="BX216" i="8"/>
  <c r="BY216" i="8"/>
  <c r="CN216" i="8"/>
  <c r="CO216" i="8"/>
  <c r="CV216" i="8"/>
  <c r="DE216" i="8"/>
  <c r="DK216" i="8"/>
  <c r="B217" i="8"/>
  <c r="C217" i="8"/>
  <c r="D217" i="8"/>
  <c r="E217" i="8"/>
  <c r="F217" i="8"/>
  <c r="G217" i="8"/>
  <c r="H217" i="8"/>
  <c r="K217" i="8"/>
  <c r="M217" i="8"/>
  <c r="U217" i="8"/>
  <c r="W217" i="8"/>
  <c r="Y217" i="8"/>
  <c r="Z217" i="8"/>
  <c r="AA217" i="8"/>
  <c r="AB217" i="8"/>
  <c r="AE217" i="8"/>
  <c r="AH217" i="8"/>
  <c r="AJ217" i="8"/>
  <c r="AK217" i="8"/>
  <c r="AL217" i="8"/>
  <c r="AQ217" i="8"/>
  <c r="AR217" i="8"/>
  <c r="AS217" i="8"/>
  <c r="AT217" i="8"/>
  <c r="AV217" i="8"/>
  <c r="AW217" i="8"/>
  <c r="BE217" i="8"/>
  <c r="BF217" i="8"/>
  <c r="BH217" i="8"/>
  <c r="BI217" i="8"/>
  <c r="BJ217" i="8"/>
  <c r="BK217" i="8"/>
  <c r="BL217" i="8"/>
  <c r="BM217" i="8"/>
  <c r="BP218" i="8" s="1"/>
  <c r="BO217" i="8"/>
  <c r="BU217" i="8"/>
  <c r="BV217" i="8"/>
  <c r="BX217" i="8"/>
  <c r="BY217" i="8"/>
  <c r="CN217" i="8"/>
  <c r="CO217" i="8"/>
  <c r="CV217" i="8"/>
  <c r="DE217" i="8"/>
  <c r="DK217" i="8"/>
  <c r="B218" i="8"/>
  <c r="C218" i="8"/>
  <c r="D218" i="8"/>
  <c r="E218" i="8"/>
  <c r="F218" i="8"/>
  <c r="G218" i="8"/>
  <c r="H218" i="8"/>
  <c r="K218" i="8"/>
  <c r="M218" i="8"/>
  <c r="U218" i="8"/>
  <c r="W218" i="8"/>
  <c r="Y218" i="8"/>
  <c r="Z218" i="8"/>
  <c r="AA218" i="8"/>
  <c r="AB218" i="8"/>
  <c r="AE218" i="8"/>
  <c r="AH218" i="8"/>
  <c r="AJ218" i="8"/>
  <c r="AK218" i="8"/>
  <c r="AL218" i="8"/>
  <c r="AQ218" i="8"/>
  <c r="AR218" i="8"/>
  <c r="AS218" i="8"/>
  <c r="AT218" i="8"/>
  <c r="AV218" i="8"/>
  <c r="AW218" i="8"/>
  <c r="BE218" i="8"/>
  <c r="BF218" i="8"/>
  <c r="BH218" i="8"/>
  <c r="BI218" i="8"/>
  <c r="BJ218" i="8"/>
  <c r="BK218" i="8"/>
  <c r="BL218" i="8"/>
  <c r="BM218" i="8"/>
  <c r="BP219" i="8" s="1"/>
  <c r="BO218" i="8"/>
  <c r="BU218" i="8"/>
  <c r="BV218" i="8"/>
  <c r="BX218" i="8"/>
  <c r="BY218" i="8"/>
  <c r="CN218" i="8"/>
  <c r="CO218" i="8"/>
  <c r="CV218" i="8"/>
  <c r="DE218" i="8"/>
  <c r="DK218" i="8"/>
  <c r="B219" i="8"/>
  <c r="C219" i="8"/>
  <c r="D219" i="8"/>
  <c r="E219" i="8"/>
  <c r="F219" i="8"/>
  <c r="G219" i="8"/>
  <c r="H219" i="8"/>
  <c r="K219" i="8"/>
  <c r="M219" i="8"/>
  <c r="U219" i="8"/>
  <c r="W219" i="8"/>
  <c r="Y219" i="8"/>
  <c r="Z219" i="8"/>
  <c r="AA219" i="8"/>
  <c r="AB219" i="8"/>
  <c r="AE219" i="8"/>
  <c r="AH219" i="8"/>
  <c r="AJ219" i="8"/>
  <c r="AK219" i="8"/>
  <c r="AL219" i="8"/>
  <c r="AQ219" i="8"/>
  <c r="AR219" i="8"/>
  <c r="AS219" i="8"/>
  <c r="AT219" i="8"/>
  <c r="AV219" i="8"/>
  <c r="AW219" i="8"/>
  <c r="BE219" i="8"/>
  <c r="BF219" i="8"/>
  <c r="BH219" i="8"/>
  <c r="BI219" i="8"/>
  <c r="BJ219" i="8"/>
  <c r="BK219" i="8"/>
  <c r="BL219" i="8"/>
  <c r="BM219" i="8"/>
  <c r="BP220" i="8" s="1"/>
  <c r="BO219" i="8"/>
  <c r="X219" i="8" s="1"/>
  <c r="BU219" i="8"/>
  <c r="BV219" i="8"/>
  <c r="BX219" i="8"/>
  <c r="BY219" i="8"/>
  <c r="CN219" i="8"/>
  <c r="CO219" i="8"/>
  <c r="CV219" i="8"/>
  <c r="DE219" i="8"/>
  <c r="DK219" i="8"/>
  <c r="B220" i="8"/>
  <c r="C220" i="8"/>
  <c r="D220" i="8"/>
  <c r="E220" i="8"/>
  <c r="F220" i="8"/>
  <c r="G220" i="8"/>
  <c r="H220" i="8"/>
  <c r="K220" i="8"/>
  <c r="M220" i="8"/>
  <c r="U220" i="8"/>
  <c r="W220" i="8"/>
  <c r="Y220" i="8"/>
  <c r="Z220" i="8"/>
  <c r="AA220" i="8"/>
  <c r="AB220" i="8"/>
  <c r="AE220" i="8"/>
  <c r="AH220" i="8"/>
  <c r="AJ220" i="8"/>
  <c r="AK220" i="8"/>
  <c r="AL220" i="8"/>
  <c r="AQ220" i="8"/>
  <c r="AR220" i="8"/>
  <c r="AS220" i="8"/>
  <c r="AT220" i="8"/>
  <c r="AV220" i="8"/>
  <c r="AW220" i="8"/>
  <c r="BE220" i="8"/>
  <c r="BF220" i="8"/>
  <c r="BH220" i="8"/>
  <c r="BI220" i="8"/>
  <c r="BJ220" i="8"/>
  <c r="BK220" i="8"/>
  <c r="BL220" i="8"/>
  <c r="BM220" i="8"/>
  <c r="BP221" i="8" s="1"/>
  <c r="BO220" i="8"/>
  <c r="BU220" i="8"/>
  <c r="BV220" i="8"/>
  <c r="BX220" i="8"/>
  <c r="BY220" i="8"/>
  <c r="CN220" i="8"/>
  <c r="CO220" i="8"/>
  <c r="CV220" i="8"/>
  <c r="DE220" i="8"/>
  <c r="DK220" i="8"/>
  <c r="B221" i="8"/>
  <c r="C221" i="8"/>
  <c r="D221" i="8"/>
  <c r="E221" i="8"/>
  <c r="F221" i="8"/>
  <c r="G221" i="8"/>
  <c r="H221" i="8"/>
  <c r="K221" i="8"/>
  <c r="M221" i="8"/>
  <c r="U221" i="8"/>
  <c r="W221" i="8"/>
  <c r="Y221" i="8"/>
  <c r="Z221" i="8"/>
  <c r="AA221" i="8"/>
  <c r="AB221" i="8"/>
  <c r="AE221" i="8"/>
  <c r="AH221" i="8"/>
  <c r="AJ221" i="8"/>
  <c r="AK221" i="8"/>
  <c r="AL221" i="8"/>
  <c r="AQ221" i="8"/>
  <c r="AR221" i="8"/>
  <c r="AS221" i="8"/>
  <c r="AT221" i="8"/>
  <c r="AV221" i="8"/>
  <c r="AW221" i="8"/>
  <c r="BE221" i="8"/>
  <c r="BF221" i="8"/>
  <c r="BH221" i="8"/>
  <c r="BI221" i="8"/>
  <c r="BJ221" i="8"/>
  <c r="BK221" i="8"/>
  <c r="BL221" i="8"/>
  <c r="BM221" i="8"/>
  <c r="BP222" i="8" s="1"/>
  <c r="BO221" i="8"/>
  <c r="BU221" i="8"/>
  <c r="BV221" i="8"/>
  <c r="BX221" i="8"/>
  <c r="BY221" i="8"/>
  <c r="CN221" i="8"/>
  <c r="CO221" i="8"/>
  <c r="CV221" i="8"/>
  <c r="DE221" i="8"/>
  <c r="DK221" i="8"/>
  <c r="B222" i="8"/>
  <c r="C222" i="8"/>
  <c r="D222" i="8"/>
  <c r="E222" i="8"/>
  <c r="F222" i="8"/>
  <c r="G222" i="8"/>
  <c r="H222" i="8"/>
  <c r="K222" i="8"/>
  <c r="M222" i="8"/>
  <c r="U222" i="8"/>
  <c r="W222" i="8"/>
  <c r="Y222" i="8"/>
  <c r="Z222" i="8"/>
  <c r="AA222" i="8"/>
  <c r="AB222" i="8"/>
  <c r="AE222" i="8"/>
  <c r="AH222" i="8"/>
  <c r="AJ222" i="8"/>
  <c r="AK222" i="8"/>
  <c r="AL222" i="8"/>
  <c r="AQ222" i="8"/>
  <c r="AR222" i="8"/>
  <c r="AS222" i="8"/>
  <c r="AT222" i="8"/>
  <c r="AV222" i="8"/>
  <c r="AW222" i="8"/>
  <c r="BE222" i="8"/>
  <c r="BF222" i="8"/>
  <c r="BH222" i="8"/>
  <c r="BI222" i="8"/>
  <c r="BJ222" i="8"/>
  <c r="BK222" i="8"/>
  <c r="BL222" i="8"/>
  <c r="BM222" i="8"/>
  <c r="BP223" i="8" s="1"/>
  <c r="BO222" i="8"/>
  <c r="X222" i="8" s="1"/>
  <c r="BU222" i="8"/>
  <c r="BV222" i="8"/>
  <c r="BX222" i="8"/>
  <c r="BY222" i="8"/>
  <c r="CN222" i="8"/>
  <c r="CO222" i="8"/>
  <c r="CV222" i="8"/>
  <c r="DE222" i="8"/>
  <c r="DK222" i="8"/>
  <c r="B223" i="8"/>
  <c r="C223" i="8"/>
  <c r="D223" i="8"/>
  <c r="E223" i="8"/>
  <c r="F223" i="8"/>
  <c r="G223" i="8"/>
  <c r="H223" i="8"/>
  <c r="K223" i="8"/>
  <c r="M223" i="8"/>
  <c r="U223" i="8"/>
  <c r="W223" i="8"/>
  <c r="Y223" i="8"/>
  <c r="Z223" i="8"/>
  <c r="AA223" i="8"/>
  <c r="AB223" i="8"/>
  <c r="AE223" i="8"/>
  <c r="AH223" i="8"/>
  <c r="AJ223" i="8"/>
  <c r="AK223" i="8"/>
  <c r="AL223" i="8"/>
  <c r="AQ223" i="8"/>
  <c r="AR223" i="8"/>
  <c r="AS223" i="8"/>
  <c r="AT223" i="8"/>
  <c r="AV223" i="8"/>
  <c r="AW223" i="8"/>
  <c r="BE223" i="8"/>
  <c r="BF223" i="8"/>
  <c r="BH223" i="8"/>
  <c r="BI223" i="8"/>
  <c r="BJ223" i="8"/>
  <c r="BK223" i="8"/>
  <c r="BL223" i="8"/>
  <c r="BM223" i="8"/>
  <c r="BP224" i="8" s="1"/>
  <c r="BO223" i="8"/>
  <c r="X223" i="8" s="1"/>
  <c r="BU223" i="8"/>
  <c r="BV223" i="8"/>
  <c r="BX223" i="8"/>
  <c r="BY223" i="8"/>
  <c r="CN223" i="8"/>
  <c r="CO223" i="8"/>
  <c r="CV223" i="8"/>
  <c r="DE223" i="8"/>
  <c r="DK223" i="8"/>
  <c r="B224" i="8"/>
  <c r="C224" i="8"/>
  <c r="D224" i="8"/>
  <c r="E224" i="8"/>
  <c r="F224" i="8"/>
  <c r="G224" i="8"/>
  <c r="H224" i="8"/>
  <c r="K224" i="8"/>
  <c r="M224" i="8"/>
  <c r="U224" i="8"/>
  <c r="W224" i="8"/>
  <c r="Y224" i="8"/>
  <c r="Z224" i="8"/>
  <c r="AA224" i="8"/>
  <c r="AB224" i="8"/>
  <c r="AE224" i="8"/>
  <c r="AH224" i="8"/>
  <c r="AJ224" i="8"/>
  <c r="AK224" i="8"/>
  <c r="AL224" i="8"/>
  <c r="AQ224" i="8"/>
  <c r="AR224" i="8"/>
  <c r="AS224" i="8"/>
  <c r="AT224" i="8"/>
  <c r="AV224" i="8"/>
  <c r="AW224" i="8"/>
  <c r="BE224" i="8"/>
  <c r="BF224" i="8"/>
  <c r="BH224" i="8"/>
  <c r="BI224" i="8"/>
  <c r="BJ224" i="8"/>
  <c r="BK224" i="8"/>
  <c r="BL224" i="8"/>
  <c r="BM224" i="8"/>
  <c r="BP225" i="8" s="1"/>
  <c r="BO224" i="8"/>
  <c r="BU224" i="8"/>
  <c r="BV224" i="8"/>
  <c r="BX224" i="8"/>
  <c r="BY224" i="8"/>
  <c r="CN224" i="8"/>
  <c r="CO224" i="8"/>
  <c r="CV224" i="8"/>
  <c r="DE224" i="8"/>
  <c r="DK224" i="8"/>
  <c r="B225" i="8"/>
  <c r="C225" i="8"/>
  <c r="D225" i="8"/>
  <c r="E225" i="8"/>
  <c r="F225" i="8"/>
  <c r="G225" i="8"/>
  <c r="H225" i="8"/>
  <c r="K225" i="8"/>
  <c r="M225" i="8"/>
  <c r="N225" i="8"/>
  <c r="O225" i="8"/>
  <c r="U225" i="8"/>
  <c r="W225" i="8"/>
  <c r="Y225" i="8"/>
  <c r="Z225" i="8"/>
  <c r="AA225" i="8"/>
  <c r="AB225" i="8"/>
  <c r="AE225" i="8"/>
  <c r="AH225" i="8"/>
  <c r="AJ225" i="8"/>
  <c r="AK225" i="8"/>
  <c r="AL225" i="8"/>
  <c r="AQ225" i="8"/>
  <c r="AR225" i="8"/>
  <c r="AS225" i="8"/>
  <c r="AT225" i="8"/>
  <c r="AV225" i="8"/>
  <c r="AW225" i="8"/>
  <c r="BE225" i="8"/>
  <c r="BF225" i="8"/>
  <c r="BH225" i="8"/>
  <c r="BI225" i="8"/>
  <c r="BJ225" i="8"/>
  <c r="BK225" i="8"/>
  <c r="BL225" i="8"/>
  <c r="BM225" i="8"/>
  <c r="BP226" i="8" s="1"/>
  <c r="BO225" i="8"/>
  <c r="X225" i="8" s="1"/>
  <c r="BU225" i="8"/>
  <c r="BV225" i="8"/>
  <c r="BX225" i="8"/>
  <c r="BY225" i="8"/>
  <c r="CN225" i="8"/>
  <c r="CO225" i="8"/>
  <c r="CV225" i="8"/>
  <c r="DE225" i="8"/>
  <c r="DK225" i="8"/>
  <c r="B226" i="8"/>
  <c r="C226" i="8"/>
  <c r="D226" i="8"/>
  <c r="E226" i="8"/>
  <c r="F226" i="8"/>
  <c r="G226" i="8"/>
  <c r="H226" i="8"/>
  <c r="K226" i="8"/>
  <c r="M226" i="8"/>
  <c r="N226" i="8"/>
  <c r="O226" i="8"/>
  <c r="U226" i="8"/>
  <c r="W226" i="8"/>
  <c r="Y226" i="8"/>
  <c r="Z226" i="8"/>
  <c r="AA226" i="8"/>
  <c r="AB226" i="8"/>
  <c r="AE226" i="8"/>
  <c r="AH226" i="8"/>
  <c r="AJ226" i="8"/>
  <c r="AK226" i="8"/>
  <c r="AL226" i="8"/>
  <c r="AQ226" i="8"/>
  <c r="AR226" i="8"/>
  <c r="AS226" i="8"/>
  <c r="AT226" i="8"/>
  <c r="AV226" i="8"/>
  <c r="AW226" i="8"/>
  <c r="BE226" i="8"/>
  <c r="BF226" i="8"/>
  <c r="BH226" i="8"/>
  <c r="BI226" i="8"/>
  <c r="BJ226" i="8"/>
  <c r="BK226" i="8"/>
  <c r="BL226" i="8"/>
  <c r="BM226" i="8"/>
  <c r="BP227" i="8" s="1"/>
  <c r="BO226" i="8"/>
  <c r="BU226" i="8"/>
  <c r="BV226" i="8"/>
  <c r="BX226" i="8"/>
  <c r="BY226" i="8"/>
  <c r="CN226" i="8"/>
  <c r="CO226" i="8"/>
  <c r="CV226" i="8"/>
  <c r="DE226" i="8"/>
  <c r="DK226" i="8"/>
  <c r="B227" i="8"/>
  <c r="C227" i="8"/>
  <c r="D227" i="8"/>
  <c r="E227" i="8"/>
  <c r="F227" i="8"/>
  <c r="G227" i="8"/>
  <c r="H227" i="8"/>
  <c r="K227" i="8"/>
  <c r="M227" i="8"/>
  <c r="U227" i="8"/>
  <c r="W227" i="8"/>
  <c r="Y227" i="8"/>
  <c r="Z227" i="8"/>
  <c r="AA227" i="8"/>
  <c r="AB227" i="8"/>
  <c r="AE227" i="8"/>
  <c r="AH227" i="8"/>
  <c r="AJ227" i="8"/>
  <c r="AK227" i="8"/>
  <c r="AL227" i="8"/>
  <c r="AQ227" i="8"/>
  <c r="AR227" i="8"/>
  <c r="AS227" i="8"/>
  <c r="AT227" i="8"/>
  <c r="AV227" i="8"/>
  <c r="AW227" i="8"/>
  <c r="BE227" i="8"/>
  <c r="BF227" i="8"/>
  <c r="BH227" i="8"/>
  <c r="BI227" i="8"/>
  <c r="BJ227" i="8"/>
  <c r="BK227" i="8"/>
  <c r="BL227" i="8"/>
  <c r="BM227" i="8"/>
  <c r="BP228" i="8" s="1"/>
  <c r="BO227" i="8"/>
  <c r="BU227" i="8"/>
  <c r="BV227" i="8"/>
  <c r="BX227" i="8"/>
  <c r="BY227" i="8"/>
  <c r="CN227" i="8"/>
  <c r="CO227" i="8"/>
  <c r="CV227" i="8"/>
  <c r="DE227" i="8"/>
  <c r="DK227" i="8"/>
  <c r="B228" i="8"/>
  <c r="C228" i="8"/>
  <c r="D228" i="8"/>
  <c r="E228" i="8"/>
  <c r="F228" i="8"/>
  <c r="G228" i="8"/>
  <c r="H228" i="8"/>
  <c r="K228" i="8"/>
  <c r="M228" i="8"/>
  <c r="N228" i="8"/>
  <c r="O228" i="8"/>
  <c r="P228" i="8"/>
  <c r="U228" i="8"/>
  <c r="W228" i="8"/>
  <c r="Y228" i="8"/>
  <c r="Z228" i="8"/>
  <c r="AA228" i="8"/>
  <c r="AB228" i="8"/>
  <c r="AE228" i="8"/>
  <c r="AH228" i="8"/>
  <c r="AJ228" i="8"/>
  <c r="AK228" i="8"/>
  <c r="AL228" i="8"/>
  <c r="AQ228" i="8"/>
  <c r="AR228" i="8"/>
  <c r="AS228" i="8"/>
  <c r="AT228" i="8"/>
  <c r="AV228" i="8"/>
  <c r="AW228" i="8"/>
  <c r="BE228" i="8"/>
  <c r="BF228" i="8"/>
  <c r="BH228" i="8"/>
  <c r="BI228" i="8"/>
  <c r="BJ228" i="8"/>
  <c r="BK228" i="8"/>
  <c r="BL228" i="8"/>
  <c r="BM228" i="8"/>
  <c r="BP229" i="8" s="1"/>
  <c r="BO228" i="8"/>
  <c r="BU228" i="8"/>
  <c r="BV228" i="8"/>
  <c r="BX228" i="8"/>
  <c r="BY228" i="8"/>
  <c r="CN228" i="8"/>
  <c r="CO228" i="8"/>
  <c r="CV228" i="8"/>
  <c r="DE228" i="8"/>
  <c r="DK228" i="8"/>
  <c r="B229" i="8"/>
  <c r="C229" i="8"/>
  <c r="D229" i="8"/>
  <c r="E229" i="8"/>
  <c r="F229" i="8"/>
  <c r="G229" i="8"/>
  <c r="H229" i="8"/>
  <c r="K229" i="8"/>
  <c r="M229" i="8"/>
  <c r="N229" i="8"/>
  <c r="O229" i="8"/>
  <c r="P229" i="8"/>
  <c r="U229" i="8"/>
  <c r="W229" i="8"/>
  <c r="Y229" i="8"/>
  <c r="Z229" i="8"/>
  <c r="AA229" i="8"/>
  <c r="AB229" i="8"/>
  <c r="AE229" i="8"/>
  <c r="AH229" i="8"/>
  <c r="AJ229" i="8"/>
  <c r="AK229" i="8"/>
  <c r="AL229" i="8"/>
  <c r="AQ229" i="8"/>
  <c r="AR229" i="8"/>
  <c r="AS229" i="8"/>
  <c r="AT229" i="8"/>
  <c r="AV229" i="8"/>
  <c r="AW229" i="8"/>
  <c r="BE229" i="8"/>
  <c r="BF229" i="8"/>
  <c r="BH229" i="8"/>
  <c r="BI229" i="8"/>
  <c r="BJ229" i="8"/>
  <c r="BK229" i="8"/>
  <c r="BL229" i="8"/>
  <c r="BM229" i="8"/>
  <c r="BP230" i="8" s="1"/>
  <c r="BO229" i="8"/>
  <c r="BU229" i="8"/>
  <c r="BV229" i="8"/>
  <c r="BX229" i="8"/>
  <c r="BY229" i="8"/>
  <c r="CN229" i="8"/>
  <c r="CO229" i="8"/>
  <c r="CV229" i="8"/>
  <c r="DE229" i="8"/>
  <c r="DK229" i="8"/>
  <c r="B230" i="8"/>
  <c r="C230" i="8"/>
  <c r="D230" i="8"/>
  <c r="E230" i="8"/>
  <c r="F230" i="8"/>
  <c r="G230" i="8"/>
  <c r="H230" i="8"/>
  <c r="K230" i="8"/>
  <c r="M230" i="8"/>
  <c r="N230" i="8"/>
  <c r="O230" i="8"/>
  <c r="P230" i="8"/>
  <c r="U230" i="8"/>
  <c r="W230" i="8"/>
  <c r="Y230" i="8"/>
  <c r="Z230" i="8"/>
  <c r="AA230" i="8"/>
  <c r="AB230" i="8"/>
  <c r="AE230" i="8"/>
  <c r="AH230" i="8"/>
  <c r="AJ230" i="8"/>
  <c r="AK230" i="8"/>
  <c r="AL230" i="8"/>
  <c r="AQ230" i="8"/>
  <c r="AR230" i="8"/>
  <c r="AS230" i="8"/>
  <c r="AT230" i="8"/>
  <c r="AV230" i="8"/>
  <c r="AW230" i="8"/>
  <c r="BE230" i="8"/>
  <c r="BF230" i="8"/>
  <c r="BH230" i="8"/>
  <c r="BI230" i="8"/>
  <c r="BJ230" i="8"/>
  <c r="BK230" i="8"/>
  <c r="BL230" i="8"/>
  <c r="BM230" i="8"/>
  <c r="BP231" i="8" s="1"/>
  <c r="BO230" i="8"/>
  <c r="BU230" i="8"/>
  <c r="BV230" i="8"/>
  <c r="BX230" i="8"/>
  <c r="BY230" i="8"/>
  <c r="CN230" i="8"/>
  <c r="CO230" i="8"/>
  <c r="CV230" i="8"/>
  <c r="DE230" i="8"/>
  <c r="DK230" i="8"/>
  <c r="B231" i="8"/>
  <c r="C231" i="8"/>
  <c r="D231" i="8"/>
  <c r="E231" i="8"/>
  <c r="F231" i="8"/>
  <c r="G231" i="8"/>
  <c r="H231" i="8"/>
  <c r="K231" i="8"/>
  <c r="M231" i="8"/>
  <c r="N231" i="8"/>
  <c r="O231" i="8"/>
  <c r="P231" i="8"/>
  <c r="U231" i="8"/>
  <c r="W231" i="8"/>
  <c r="Y231" i="8"/>
  <c r="Z231" i="8"/>
  <c r="AA231" i="8"/>
  <c r="AB231" i="8"/>
  <c r="AE231" i="8"/>
  <c r="AH231" i="8"/>
  <c r="AJ231" i="8"/>
  <c r="AK231" i="8"/>
  <c r="AL231" i="8"/>
  <c r="AQ231" i="8"/>
  <c r="AR231" i="8"/>
  <c r="AS231" i="8"/>
  <c r="AT231" i="8"/>
  <c r="AV231" i="8"/>
  <c r="AW231" i="8"/>
  <c r="BE231" i="8"/>
  <c r="BF231" i="8"/>
  <c r="BH231" i="8"/>
  <c r="BI231" i="8"/>
  <c r="BJ231" i="8"/>
  <c r="BK231" i="8"/>
  <c r="BL231" i="8"/>
  <c r="BM231" i="8"/>
  <c r="BP232" i="8" s="1"/>
  <c r="BO231" i="8"/>
  <c r="X231" i="8" s="1"/>
  <c r="BU231" i="8"/>
  <c r="BV231" i="8"/>
  <c r="BX231" i="8"/>
  <c r="BY231" i="8"/>
  <c r="CN231" i="8"/>
  <c r="CO231" i="8"/>
  <c r="CV231" i="8"/>
  <c r="DE231" i="8"/>
  <c r="DK231" i="8"/>
  <c r="B232" i="8"/>
  <c r="C232" i="8"/>
  <c r="D232" i="8"/>
  <c r="E232" i="8"/>
  <c r="F232" i="8"/>
  <c r="G232" i="8"/>
  <c r="H232" i="8"/>
  <c r="I232" i="8"/>
  <c r="J232" i="8"/>
  <c r="K232" i="8"/>
  <c r="L232" i="8"/>
  <c r="M232" i="8"/>
  <c r="N232" i="8"/>
  <c r="O232" i="8"/>
  <c r="P232" i="8"/>
  <c r="U232" i="8"/>
  <c r="W232" i="8"/>
  <c r="Y232" i="8"/>
  <c r="Z232" i="8"/>
  <c r="AA232" i="8"/>
  <c r="AB232" i="8"/>
  <c r="AE232" i="8"/>
  <c r="AH232" i="8"/>
  <c r="AJ232" i="8"/>
  <c r="AK232" i="8"/>
  <c r="AL232" i="8"/>
  <c r="AQ232" i="8"/>
  <c r="AR232" i="8"/>
  <c r="AS232" i="8"/>
  <c r="AT232" i="8"/>
  <c r="AV232" i="8"/>
  <c r="AW232" i="8"/>
  <c r="BE232" i="8"/>
  <c r="BF232" i="8"/>
  <c r="BH232" i="8"/>
  <c r="BI232" i="8"/>
  <c r="BJ232" i="8"/>
  <c r="BK232" i="8"/>
  <c r="BL232" i="8"/>
  <c r="BM232" i="8"/>
  <c r="BP233" i="8" s="1"/>
  <c r="BO232" i="8"/>
  <c r="BU232" i="8"/>
  <c r="BV232" i="8"/>
  <c r="BX232" i="8"/>
  <c r="BY232" i="8"/>
  <c r="CN232" i="8"/>
  <c r="CO232" i="8"/>
  <c r="CV232" i="8"/>
  <c r="DE232" i="8"/>
  <c r="DK232" i="8"/>
  <c r="B233" i="8"/>
  <c r="C233" i="8"/>
  <c r="D233" i="8"/>
  <c r="E233" i="8"/>
  <c r="F233" i="8"/>
  <c r="G233" i="8"/>
  <c r="H233" i="8"/>
  <c r="I233" i="8"/>
  <c r="J233" i="8"/>
  <c r="K233" i="8"/>
  <c r="L233" i="8"/>
  <c r="M233" i="8"/>
  <c r="N233" i="8"/>
  <c r="O233" i="8"/>
  <c r="P233" i="8"/>
  <c r="U233" i="8"/>
  <c r="W233" i="8"/>
  <c r="Y233" i="8"/>
  <c r="Z233" i="8"/>
  <c r="AA233" i="8"/>
  <c r="AB233" i="8"/>
  <c r="AE233" i="8"/>
  <c r="AH233" i="8"/>
  <c r="AJ233" i="8"/>
  <c r="AK233" i="8"/>
  <c r="AL233" i="8"/>
  <c r="AQ233" i="8"/>
  <c r="AR233" i="8"/>
  <c r="AS233" i="8"/>
  <c r="AT233" i="8"/>
  <c r="AV233" i="8"/>
  <c r="AW233" i="8"/>
  <c r="BE233" i="8"/>
  <c r="BF233" i="8"/>
  <c r="BH233" i="8"/>
  <c r="BI233" i="8"/>
  <c r="BJ233" i="8"/>
  <c r="BK233" i="8"/>
  <c r="BL233" i="8"/>
  <c r="BM233" i="8"/>
  <c r="BP234" i="8" s="1"/>
  <c r="BO233" i="8"/>
  <c r="BU233" i="8"/>
  <c r="BV233" i="8"/>
  <c r="BX233" i="8"/>
  <c r="BY233" i="8"/>
  <c r="CN233" i="8"/>
  <c r="CO233" i="8"/>
  <c r="CV233" i="8"/>
  <c r="DE233" i="8"/>
  <c r="DK233" i="8"/>
  <c r="B234" i="8"/>
  <c r="C234" i="8"/>
  <c r="D234" i="8"/>
  <c r="E234" i="8"/>
  <c r="F234" i="8"/>
  <c r="G234" i="8"/>
  <c r="H234" i="8"/>
  <c r="I234" i="8"/>
  <c r="J234" i="8"/>
  <c r="K234" i="8"/>
  <c r="L234" i="8"/>
  <c r="M234" i="8"/>
  <c r="N234" i="8"/>
  <c r="O234" i="8"/>
  <c r="P234" i="8"/>
  <c r="U234" i="8"/>
  <c r="W234" i="8"/>
  <c r="Y234" i="8"/>
  <c r="Z234" i="8"/>
  <c r="AA234" i="8"/>
  <c r="AB234" i="8"/>
  <c r="AE234" i="8"/>
  <c r="AH234" i="8"/>
  <c r="AJ234" i="8"/>
  <c r="AK234" i="8"/>
  <c r="AL234" i="8"/>
  <c r="AQ234" i="8"/>
  <c r="AR234" i="8"/>
  <c r="AS234" i="8"/>
  <c r="AT234" i="8"/>
  <c r="AV234" i="8"/>
  <c r="AW234" i="8"/>
  <c r="BE234" i="8"/>
  <c r="BF234" i="8"/>
  <c r="BH234" i="8"/>
  <c r="BI234" i="8"/>
  <c r="BJ234" i="8"/>
  <c r="BK234" i="8"/>
  <c r="BL234" i="8"/>
  <c r="BM234" i="8"/>
  <c r="BP235" i="8" s="1"/>
  <c r="BO234" i="8"/>
  <c r="X234" i="8" s="1"/>
  <c r="BU234" i="8"/>
  <c r="BV234" i="8"/>
  <c r="BX234" i="8"/>
  <c r="BY234" i="8"/>
  <c r="CN234" i="8"/>
  <c r="CO234" i="8"/>
  <c r="CV234" i="8"/>
  <c r="DE234" i="8"/>
  <c r="DK234" i="8"/>
  <c r="B235" i="8"/>
  <c r="C235" i="8"/>
  <c r="D235" i="8"/>
  <c r="E235" i="8"/>
  <c r="F235" i="8"/>
  <c r="G235" i="8"/>
  <c r="H235" i="8"/>
  <c r="I235" i="8"/>
  <c r="J235" i="8"/>
  <c r="K235" i="8"/>
  <c r="L235" i="8"/>
  <c r="M235" i="8"/>
  <c r="N235" i="8"/>
  <c r="O235" i="8"/>
  <c r="P235" i="8"/>
  <c r="U235" i="8"/>
  <c r="W235" i="8"/>
  <c r="Y235" i="8"/>
  <c r="Z235" i="8"/>
  <c r="AA235" i="8"/>
  <c r="AB235" i="8"/>
  <c r="AE235" i="8"/>
  <c r="AH235" i="8"/>
  <c r="AJ235" i="8"/>
  <c r="AK235" i="8"/>
  <c r="AL235" i="8"/>
  <c r="AQ235" i="8"/>
  <c r="AR235" i="8"/>
  <c r="AS235" i="8"/>
  <c r="AT235" i="8"/>
  <c r="AV235" i="8"/>
  <c r="AW235" i="8"/>
  <c r="BE235" i="8"/>
  <c r="BF235" i="8"/>
  <c r="BH235" i="8"/>
  <c r="BI235" i="8"/>
  <c r="BJ235" i="8"/>
  <c r="BK235" i="8"/>
  <c r="BL235" i="8"/>
  <c r="BM235" i="8"/>
  <c r="BP236" i="8" s="1"/>
  <c r="BO235" i="8"/>
  <c r="BU235" i="8"/>
  <c r="BV235" i="8"/>
  <c r="BX235" i="8"/>
  <c r="BY235" i="8"/>
  <c r="CN235" i="8"/>
  <c r="CO235" i="8"/>
  <c r="CV235" i="8"/>
  <c r="DE235" i="8"/>
  <c r="DK235" i="8"/>
  <c r="B236" i="8"/>
  <c r="C236" i="8"/>
  <c r="D236" i="8"/>
  <c r="E236" i="8"/>
  <c r="F236" i="8"/>
  <c r="G236" i="8"/>
  <c r="H236" i="8"/>
  <c r="I236" i="8"/>
  <c r="J236" i="8"/>
  <c r="K236" i="8"/>
  <c r="L236" i="8"/>
  <c r="M236" i="8"/>
  <c r="N236" i="8"/>
  <c r="O236" i="8"/>
  <c r="P236" i="8"/>
  <c r="U236" i="8"/>
  <c r="W236" i="8"/>
  <c r="Y236" i="8"/>
  <c r="Z236" i="8"/>
  <c r="AA236" i="8"/>
  <c r="AB236" i="8"/>
  <c r="AE236" i="8"/>
  <c r="AH236" i="8"/>
  <c r="AJ236" i="8"/>
  <c r="AK236" i="8"/>
  <c r="AL236" i="8"/>
  <c r="AQ236" i="8"/>
  <c r="AR236" i="8"/>
  <c r="AS236" i="8"/>
  <c r="AT236" i="8"/>
  <c r="AV236" i="8"/>
  <c r="AW236" i="8"/>
  <c r="BE236" i="8"/>
  <c r="BF236" i="8"/>
  <c r="BH236" i="8"/>
  <c r="BI236" i="8"/>
  <c r="BJ236" i="8"/>
  <c r="BK236" i="8"/>
  <c r="BL236" i="8"/>
  <c r="BM236" i="8"/>
  <c r="BP237" i="8" s="1"/>
  <c r="BO236" i="8"/>
  <c r="BU236" i="8"/>
  <c r="BV236" i="8"/>
  <c r="BX236" i="8"/>
  <c r="BY236" i="8"/>
  <c r="CN236" i="8"/>
  <c r="CO236" i="8"/>
  <c r="CV236" i="8"/>
  <c r="DE236" i="8"/>
  <c r="DK236" i="8"/>
  <c r="B237" i="8"/>
  <c r="C237" i="8"/>
  <c r="D237" i="8"/>
  <c r="E237" i="8"/>
  <c r="F237" i="8"/>
  <c r="G237" i="8"/>
  <c r="H237" i="8"/>
  <c r="I237" i="8"/>
  <c r="J237" i="8"/>
  <c r="K237" i="8"/>
  <c r="L237" i="8"/>
  <c r="M237" i="8"/>
  <c r="N237" i="8"/>
  <c r="O237" i="8"/>
  <c r="P237" i="8"/>
  <c r="U237" i="8"/>
  <c r="W237" i="8"/>
  <c r="Y237" i="8"/>
  <c r="Z237" i="8"/>
  <c r="AA237" i="8"/>
  <c r="AB237" i="8"/>
  <c r="AE237" i="8"/>
  <c r="AH237" i="8"/>
  <c r="AJ237" i="8"/>
  <c r="AK237" i="8"/>
  <c r="AL237" i="8"/>
  <c r="AQ237" i="8"/>
  <c r="AR237" i="8"/>
  <c r="AS237" i="8"/>
  <c r="AT237" i="8"/>
  <c r="AV237" i="8"/>
  <c r="AW237" i="8"/>
  <c r="BE237" i="8"/>
  <c r="BF237" i="8"/>
  <c r="BH237" i="8"/>
  <c r="BI237" i="8"/>
  <c r="BJ237" i="8"/>
  <c r="BK237" i="8"/>
  <c r="BL237" i="8"/>
  <c r="BM237" i="8"/>
  <c r="BP238" i="8" s="1"/>
  <c r="BO237" i="8"/>
  <c r="BU237" i="8"/>
  <c r="BV237" i="8"/>
  <c r="BX237" i="8"/>
  <c r="BY237" i="8"/>
  <c r="CN237" i="8"/>
  <c r="CO237" i="8"/>
  <c r="CV237" i="8"/>
  <c r="DE237" i="8"/>
  <c r="DK237" i="8"/>
  <c r="B238" i="8"/>
  <c r="C238" i="8"/>
  <c r="D238" i="8"/>
  <c r="E238" i="8"/>
  <c r="F238" i="8"/>
  <c r="G238" i="8"/>
  <c r="H238" i="8"/>
  <c r="I238" i="8"/>
  <c r="J238" i="8"/>
  <c r="K238" i="8"/>
  <c r="L238" i="8"/>
  <c r="M238" i="8"/>
  <c r="N238" i="8"/>
  <c r="O238" i="8"/>
  <c r="P238" i="8"/>
  <c r="U238" i="8"/>
  <c r="W238" i="8"/>
  <c r="Y238" i="8"/>
  <c r="Z238" i="8"/>
  <c r="AA238" i="8"/>
  <c r="AB238" i="8"/>
  <c r="AE238" i="8"/>
  <c r="AH238" i="8"/>
  <c r="AJ238" i="8"/>
  <c r="AK238" i="8"/>
  <c r="AL238" i="8"/>
  <c r="AQ238" i="8"/>
  <c r="AR238" i="8"/>
  <c r="AS238" i="8"/>
  <c r="AT238" i="8"/>
  <c r="AV238" i="8"/>
  <c r="AW238" i="8"/>
  <c r="BE238" i="8"/>
  <c r="BF238" i="8"/>
  <c r="BH238" i="8"/>
  <c r="BI238" i="8"/>
  <c r="BJ238" i="8"/>
  <c r="BK238" i="8"/>
  <c r="BL238" i="8"/>
  <c r="BM238" i="8"/>
  <c r="BP239" i="8" s="1"/>
  <c r="BO238" i="8"/>
  <c r="X238" i="8" s="1"/>
  <c r="BU238" i="8"/>
  <c r="BV238" i="8"/>
  <c r="BX238" i="8"/>
  <c r="BY238" i="8"/>
  <c r="CN238" i="8"/>
  <c r="CO238" i="8"/>
  <c r="CV238" i="8"/>
  <c r="DE238" i="8"/>
  <c r="DK238" i="8"/>
  <c r="B239" i="8"/>
  <c r="C239" i="8"/>
  <c r="D239" i="8"/>
  <c r="E239" i="8"/>
  <c r="F239" i="8"/>
  <c r="G239" i="8"/>
  <c r="H239" i="8"/>
  <c r="I239" i="8"/>
  <c r="J239" i="8"/>
  <c r="K239" i="8"/>
  <c r="L239" i="8"/>
  <c r="M239" i="8"/>
  <c r="N239" i="8"/>
  <c r="O239" i="8"/>
  <c r="P239" i="8"/>
  <c r="U239" i="8"/>
  <c r="W239" i="8"/>
  <c r="Y239" i="8"/>
  <c r="Z239" i="8"/>
  <c r="AA239" i="8"/>
  <c r="AB239" i="8"/>
  <c r="AE239" i="8"/>
  <c r="AH239" i="8"/>
  <c r="AJ239" i="8"/>
  <c r="AK239" i="8"/>
  <c r="AL239" i="8"/>
  <c r="AQ239" i="8"/>
  <c r="AR239" i="8"/>
  <c r="AS239" i="8"/>
  <c r="AT239" i="8"/>
  <c r="AV239" i="8"/>
  <c r="AW239" i="8"/>
  <c r="BE239" i="8"/>
  <c r="BF239" i="8"/>
  <c r="BH239" i="8"/>
  <c r="BI239" i="8"/>
  <c r="BJ239" i="8"/>
  <c r="BK239" i="8"/>
  <c r="BL239" i="8"/>
  <c r="BM239" i="8"/>
  <c r="BP240" i="8" s="1"/>
  <c r="BO239" i="8"/>
  <c r="X239" i="8" s="1"/>
  <c r="BU239" i="8"/>
  <c r="BV239" i="8"/>
  <c r="BX239" i="8"/>
  <c r="BY239" i="8"/>
  <c r="CN239" i="8"/>
  <c r="CO239" i="8"/>
  <c r="CV239" i="8"/>
  <c r="DE239" i="8"/>
  <c r="DK239" i="8"/>
  <c r="B240" i="8"/>
  <c r="C240" i="8"/>
  <c r="D240" i="8"/>
  <c r="E240" i="8"/>
  <c r="F240" i="8"/>
  <c r="G240" i="8"/>
  <c r="H240" i="8"/>
  <c r="I240" i="8"/>
  <c r="J240" i="8"/>
  <c r="K240" i="8"/>
  <c r="L240" i="8"/>
  <c r="M240" i="8"/>
  <c r="N240" i="8"/>
  <c r="O240" i="8"/>
  <c r="P240" i="8"/>
  <c r="U240" i="8"/>
  <c r="W240" i="8"/>
  <c r="Y240" i="8"/>
  <c r="Z240" i="8"/>
  <c r="AA240" i="8"/>
  <c r="AB240" i="8"/>
  <c r="AE240" i="8"/>
  <c r="AH240" i="8"/>
  <c r="AJ240" i="8"/>
  <c r="AK240" i="8"/>
  <c r="AL240" i="8"/>
  <c r="AQ240" i="8"/>
  <c r="AR240" i="8"/>
  <c r="AS240" i="8"/>
  <c r="AT240" i="8"/>
  <c r="AV240" i="8"/>
  <c r="AW240" i="8"/>
  <c r="BE240" i="8"/>
  <c r="BF240" i="8"/>
  <c r="BH240" i="8"/>
  <c r="BI240" i="8"/>
  <c r="BJ240" i="8"/>
  <c r="BK240" i="8"/>
  <c r="BL240" i="8"/>
  <c r="BM240" i="8"/>
  <c r="BP241" i="8" s="1"/>
  <c r="BO240" i="8"/>
  <c r="BU240" i="8"/>
  <c r="BV240" i="8"/>
  <c r="BX240" i="8"/>
  <c r="BY240" i="8"/>
  <c r="CN240" i="8"/>
  <c r="CO240" i="8"/>
  <c r="CV240" i="8"/>
  <c r="DE240" i="8"/>
  <c r="DK240" i="8"/>
  <c r="B241" i="8"/>
  <c r="C241" i="8"/>
  <c r="D241" i="8"/>
  <c r="E241" i="8"/>
  <c r="F241" i="8"/>
  <c r="G241" i="8"/>
  <c r="H241" i="8"/>
  <c r="I241" i="8"/>
  <c r="J241" i="8"/>
  <c r="K241" i="8"/>
  <c r="L241" i="8"/>
  <c r="M241" i="8"/>
  <c r="N241" i="8"/>
  <c r="O241" i="8"/>
  <c r="P241" i="8"/>
  <c r="U241" i="8"/>
  <c r="W241" i="8"/>
  <c r="Y241" i="8"/>
  <c r="Z241" i="8"/>
  <c r="AA241" i="8"/>
  <c r="AB241" i="8"/>
  <c r="AE241" i="8"/>
  <c r="AH241" i="8"/>
  <c r="AJ241" i="8"/>
  <c r="AK241" i="8"/>
  <c r="AL241" i="8"/>
  <c r="AQ241" i="8"/>
  <c r="AR241" i="8"/>
  <c r="AS241" i="8"/>
  <c r="AT241" i="8"/>
  <c r="AV241" i="8"/>
  <c r="AW241" i="8"/>
  <c r="BE241" i="8"/>
  <c r="BF241" i="8"/>
  <c r="BH241" i="8"/>
  <c r="BI241" i="8"/>
  <c r="BJ241" i="8"/>
  <c r="BK241" i="8"/>
  <c r="BL241" i="8"/>
  <c r="BM241" i="8"/>
  <c r="BP242" i="8" s="1"/>
  <c r="BO241" i="8"/>
  <c r="BU241" i="8"/>
  <c r="BV241" i="8"/>
  <c r="BX241" i="8"/>
  <c r="BY241" i="8"/>
  <c r="CN241" i="8"/>
  <c r="CO241" i="8"/>
  <c r="CV241" i="8"/>
  <c r="DE241" i="8"/>
  <c r="DK241" i="8"/>
  <c r="B242" i="8"/>
  <c r="C242" i="8"/>
  <c r="D242" i="8"/>
  <c r="E242" i="8"/>
  <c r="F242" i="8"/>
  <c r="G242" i="8"/>
  <c r="H242" i="8"/>
  <c r="I242" i="8"/>
  <c r="J242" i="8"/>
  <c r="K242" i="8"/>
  <c r="L242" i="8"/>
  <c r="M242" i="8"/>
  <c r="N242" i="8"/>
  <c r="O242" i="8"/>
  <c r="P242" i="8"/>
  <c r="U242" i="8"/>
  <c r="W242" i="8"/>
  <c r="Y242" i="8"/>
  <c r="Z242" i="8"/>
  <c r="AA242" i="8"/>
  <c r="AB242" i="8"/>
  <c r="AE242" i="8"/>
  <c r="AH242" i="8"/>
  <c r="AJ242" i="8"/>
  <c r="AK242" i="8"/>
  <c r="AL242" i="8"/>
  <c r="AQ242" i="8"/>
  <c r="AR242" i="8"/>
  <c r="AS242" i="8"/>
  <c r="AT242" i="8"/>
  <c r="AV242" i="8"/>
  <c r="AW242" i="8"/>
  <c r="BE242" i="8"/>
  <c r="BF242" i="8"/>
  <c r="BH242" i="8"/>
  <c r="BI242" i="8"/>
  <c r="BJ242" i="8"/>
  <c r="BK242" i="8"/>
  <c r="BL242" i="8"/>
  <c r="BM242" i="8"/>
  <c r="BP243" i="8" s="1"/>
  <c r="BO242" i="8"/>
  <c r="X242" i="8" s="1"/>
  <c r="BU242" i="8"/>
  <c r="BV242" i="8"/>
  <c r="BX242" i="8"/>
  <c r="BY242" i="8"/>
  <c r="CN242" i="8"/>
  <c r="CO242" i="8"/>
  <c r="CV242" i="8"/>
  <c r="DE242" i="8"/>
  <c r="DK242" i="8"/>
  <c r="B243" i="8"/>
  <c r="C243" i="8"/>
  <c r="D243" i="8"/>
  <c r="E243" i="8"/>
  <c r="F243" i="8"/>
  <c r="G243" i="8"/>
  <c r="H243" i="8"/>
  <c r="I243" i="8"/>
  <c r="J243" i="8"/>
  <c r="K243" i="8"/>
  <c r="L243" i="8"/>
  <c r="M243" i="8"/>
  <c r="N243" i="8"/>
  <c r="O243" i="8"/>
  <c r="P243" i="8"/>
  <c r="U243" i="8"/>
  <c r="W243" i="8"/>
  <c r="Y243" i="8"/>
  <c r="Z243" i="8"/>
  <c r="AA243" i="8"/>
  <c r="AB243" i="8"/>
  <c r="AE243" i="8"/>
  <c r="AH243" i="8"/>
  <c r="AJ243" i="8"/>
  <c r="AK243" i="8"/>
  <c r="AL243" i="8"/>
  <c r="AQ243" i="8"/>
  <c r="AR243" i="8"/>
  <c r="AS243" i="8"/>
  <c r="AT243" i="8"/>
  <c r="AV243" i="8"/>
  <c r="AW243" i="8"/>
  <c r="BE243" i="8"/>
  <c r="BF243" i="8"/>
  <c r="BH243" i="8"/>
  <c r="BI243" i="8"/>
  <c r="BJ243" i="8"/>
  <c r="BK243" i="8"/>
  <c r="BL243" i="8"/>
  <c r="BM243" i="8"/>
  <c r="BP244" i="8" s="1"/>
  <c r="BO243" i="8"/>
  <c r="X243" i="8" s="1"/>
  <c r="BU243" i="8"/>
  <c r="BV243" i="8"/>
  <c r="BX243" i="8"/>
  <c r="BY243" i="8"/>
  <c r="CN243" i="8"/>
  <c r="CO243" i="8"/>
  <c r="CV243" i="8"/>
  <c r="DE243" i="8"/>
  <c r="DK243" i="8"/>
  <c r="B244" i="8"/>
  <c r="C244" i="8"/>
  <c r="D244" i="8"/>
  <c r="E244" i="8"/>
  <c r="F244" i="8"/>
  <c r="G244" i="8"/>
  <c r="H244" i="8"/>
  <c r="I244" i="8"/>
  <c r="J244" i="8"/>
  <c r="K244" i="8"/>
  <c r="L244" i="8"/>
  <c r="M244" i="8"/>
  <c r="N244" i="8"/>
  <c r="O244" i="8"/>
  <c r="P244" i="8"/>
  <c r="U244" i="8"/>
  <c r="W244" i="8"/>
  <c r="Y244" i="8"/>
  <c r="Z244" i="8"/>
  <c r="AA244" i="8"/>
  <c r="AB244" i="8"/>
  <c r="AE244" i="8"/>
  <c r="AH244" i="8"/>
  <c r="AJ244" i="8"/>
  <c r="AK244" i="8"/>
  <c r="AL244" i="8"/>
  <c r="AQ244" i="8"/>
  <c r="AR244" i="8"/>
  <c r="AS244" i="8"/>
  <c r="AT244" i="8"/>
  <c r="AV244" i="8"/>
  <c r="AW244" i="8"/>
  <c r="BE244" i="8"/>
  <c r="BF244" i="8"/>
  <c r="BH244" i="8"/>
  <c r="BI244" i="8"/>
  <c r="BJ244" i="8"/>
  <c r="BK244" i="8"/>
  <c r="BL244" i="8"/>
  <c r="BM244" i="8"/>
  <c r="BP245" i="8" s="1"/>
  <c r="BO244" i="8"/>
  <c r="BU244" i="8"/>
  <c r="BV244" i="8"/>
  <c r="BX244" i="8"/>
  <c r="BY244" i="8"/>
  <c r="CN244" i="8"/>
  <c r="CO244" i="8"/>
  <c r="CV244" i="8"/>
  <c r="DE244" i="8"/>
  <c r="DK244" i="8"/>
  <c r="B245" i="8"/>
  <c r="C245" i="8"/>
  <c r="D245" i="8"/>
  <c r="E245" i="8"/>
  <c r="F245" i="8"/>
  <c r="G245" i="8"/>
  <c r="H245" i="8"/>
  <c r="I245" i="8"/>
  <c r="J245" i="8"/>
  <c r="K245" i="8"/>
  <c r="L245" i="8"/>
  <c r="M245" i="8"/>
  <c r="N245" i="8"/>
  <c r="O245" i="8"/>
  <c r="P245" i="8"/>
  <c r="U245" i="8"/>
  <c r="W245" i="8"/>
  <c r="Y245" i="8"/>
  <c r="Z245" i="8"/>
  <c r="AA245" i="8"/>
  <c r="AB245" i="8"/>
  <c r="AE245" i="8"/>
  <c r="AH245" i="8"/>
  <c r="AJ245" i="8"/>
  <c r="AK245" i="8"/>
  <c r="AL245" i="8"/>
  <c r="AQ245" i="8"/>
  <c r="AR245" i="8"/>
  <c r="AS245" i="8"/>
  <c r="AT245" i="8"/>
  <c r="AV245" i="8"/>
  <c r="AW245" i="8"/>
  <c r="BE245" i="8"/>
  <c r="BF245" i="8"/>
  <c r="BH245" i="8"/>
  <c r="BI245" i="8"/>
  <c r="BJ245" i="8"/>
  <c r="BK245" i="8"/>
  <c r="BL245" i="8"/>
  <c r="BM245" i="8"/>
  <c r="BP246" i="8" s="1"/>
  <c r="BO245" i="8"/>
  <c r="BU245" i="8"/>
  <c r="BV245" i="8"/>
  <c r="BX245" i="8"/>
  <c r="BY245" i="8"/>
  <c r="CN245" i="8"/>
  <c r="CO245" i="8"/>
  <c r="CV245" i="8"/>
  <c r="DE245" i="8"/>
  <c r="DK245" i="8"/>
  <c r="B246" i="8"/>
  <c r="C246" i="8"/>
  <c r="D246" i="8"/>
  <c r="E246" i="8"/>
  <c r="F246" i="8"/>
  <c r="G246" i="8"/>
  <c r="H246" i="8"/>
  <c r="I246" i="8"/>
  <c r="J246" i="8"/>
  <c r="K246" i="8"/>
  <c r="L246" i="8"/>
  <c r="M246" i="8"/>
  <c r="N246" i="8"/>
  <c r="O246" i="8"/>
  <c r="P246" i="8"/>
  <c r="U246" i="8"/>
  <c r="W246" i="8"/>
  <c r="Y246" i="8"/>
  <c r="Z246" i="8"/>
  <c r="AA246" i="8"/>
  <c r="AB246" i="8"/>
  <c r="AE246" i="8"/>
  <c r="AH246" i="8"/>
  <c r="AJ246" i="8"/>
  <c r="AK246" i="8"/>
  <c r="AL246" i="8"/>
  <c r="AQ246" i="8"/>
  <c r="AR246" i="8"/>
  <c r="AS246" i="8"/>
  <c r="AT246" i="8"/>
  <c r="AV246" i="8"/>
  <c r="AW246" i="8"/>
  <c r="BE246" i="8"/>
  <c r="BF246" i="8"/>
  <c r="BH246" i="8"/>
  <c r="BI246" i="8"/>
  <c r="BJ246" i="8"/>
  <c r="BK246" i="8"/>
  <c r="BL246" i="8"/>
  <c r="BM246" i="8"/>
  <c r="BP247" i="8" s="1"/>
  <c r="BO246" i="8"/>
  <c r="X246" i="8" s="1"/>
  <c r="BU246" i="8"/>
  <c r="BV246" i="8"/>
  <c r="BX246" i="8"/>
  <c r="BY246" i="8"/>
  <c r="CN246" i="8"/>
  <c r="CO246" i="8"/>
  <c r="CV246" i="8"/>
  <c r="DE246" i="8"/>
  <c r="DK246" i="8"/>
  <c r="B247" i="8"/>
  <c r="C247" i="8"/>
  <c r="D247" i="8"/>
  <c r="E247" i="8"/>
  <c r="F247" i="8"/>
  <c r="G247" i="8"/>
  <c r="H247" i="8"/>
  <c r="I247" i="8"/>
  <c r="J247" i="8"/>
  <c r="K247" i="8"/>
  <c r="L247" i="8"/>
  <c r="M247" i="8"/>
  <c r="N247" i="8"/>
  <c r="O247" i="8"/>
  <c r="P247" i="8"/>
  <c r="U247" i="8"/>
  <c r="W247" i="8"/>
  <c r="Y247" i="8"/>
  <c r="Z247" i="8"/>
  <c r="AA247" i="8"/>
  <c r="AB247" i="8"/>
  <c r="AE247" i="8"/>
  <c r="AH247" i="8"/>
  <c r="AJ247" i="8"/>
  <c r="AK247" i="8"/>
  <c r="AL247" i="8"/>
  <c r="AQ247" i="8"/>
  <c r="AR247" i="8"/>
  <c r="AS247" i="8"/>
  <c r="AT247" i="8"/>
  <c r="AV247" i="8"/>
  <c r="AW247" i="8"/>
  <c r="BE247" i="8"/>
  <c r="BF247" i="8"/>
  <c r="BH247" i="8"/>
  <c r="BI247" i="8"/>
  <c r="BJ247" i="8"/>
  <c r="BK247" i="8"/>
  <c r="BL247" i="8"/>
  <c r="BM247" i="8"/>
  <c r="BP248" i="8" s="1"/>
  <c r="BO247" i="8"/>
  <c r="X247" i="8" s="1"/>
  <c r="BU247" i="8"/>
  <c r="BV247" i="8"/>
  <c r="BX247" i="8"/>
  <c r="BY247" i="8"/>
  <c r="CN247" i="8"/>
  <c r="CO247" i="8"/>
  <c r="CV247" i="8"/>
  <c r="DE247" i="8"/>
  <c r="DK247" i="8"/>
  <c r="B248" i="8"/>
  <c r="C248" i="8"/>
  <c r="D248" i="8"/>
  <c r="E248" i="8"/>
  <c r="F248" i="8"/>
  <c r="G248" i="8"/>
  <c r="H248" i="8"/>
  <c r="I248" i="8"/>
  <c r="J248" i="8"/>
  <c r="K248" i="8"/>
  <c r="L248" i="8"/>
  <c r="M248" i="8"/>
  <c r="N248" i="8"/>
  <c r="O248" i="8"/>
  <c r="P248" i="8"/>
  <c r="U248" i="8"/>
  <c r="W248" i="8"/>
  <c r="Y248" i="8"/>
  <c r="Z248" i="8"/>
  <c r="AA248" i="8"/>
  <c r="AB248" i="8"/>
  <c r="AE248" i="8"/>
  <c r="AH248" i="8"/>
  <c r="AJ248" i="8"/>
  <c r="AK248" i="8"/>
  <c r="AL248" i="8"/>
  <c r="AQ248" i="8"/>
  <c r="AR248" i="8"/>
  <c r="AS248" i="8"/>
  <c r="AT248" i="8"/>
  <c r="AV248" i="8"/>
  <c r="AW248" i="8"/>
  <c r="BE248" i="8"/>
  <c r="BF248" i="8"/>
  <c r="BH248" i="8"/>
  <c r="BI248" i="8"/>
  <c r="BJ248" i="8"/>
  <c r="BK248" i="8"/>
  <c r="BL248" i="8"/>
  <c r="BM248" i="8"/>
  <c r="BP249" i="8" s="1"/>
  <c r="BO248" i="8"/>
  <c r="X248" i="8" s="1"/>
  <c r="BU248" i="8"/>
  <c r="BV248" i="8"/>
  <c r="BX248" i="8"/>
  <c r="BY248" i="8"/>
  <c r="CN248" i="8"/>
  <c r="CO248" i="8"/>
  <c r="CV248" i="8"/>
  <c r="DE248" i="8"/>
  <c r="DK248" i="8"/>
  <c r="B249" i="8"/>
  <c r="C249" i="8"/>
  <c r="D249" i="8"/>
  <c r="E249" i="8"/>
  <c r="F249" i="8"/>
  <c r="G249" i="8"/>
  <c r="H249" i="8"/>
  <c r="I249" i="8"/>
  <c r="J249" i="8"/>
  <c r="K249" i="8"/>
  <c r="L249" i="8"/>
  <c r="M249" i="8"/>
  <c r="N249" i="8"/>
  <c r="O249" i="8"/>
  <c r="P249" i="8"/>
  <c r="U249" i="8"/>
  <c r="W249" i="8"/>
  <c r="Y249" i="8"/>
  <c r="Z249" i="8"/>
  <c r="AA249" i="8"/>
  <c r="AB249" i="8"/>
  <c r="AE249" i="8"/>
  <c r="AH249" i="8"/>
  <c r="AJ249" i="8"/>
  <c r="AK249" i="8"/>
  <c r="AL249" i="8"/>
  <c r="AQ249" i="8"/>
  <c r="AR249" i="8"/>
  <c r="AS249" i="8"/>
  <c r="AT249" i="8"/>
  <c r="AV249" i="8"/>
  <c r="AW249" i="8"/>
  <c r="BE249" i="8"/>
  <c r="BF249" i="8"/>
  <c r="BH249" i="8"/>
  <c r="BI249" i="8"/>
  <c r="BJ249" i="8"/>
  <c r="BK249" i="8"/>
  <c r="BL249" i="8"/>
  <c r="BM249" i="8"/>
  <c r="BP250" i="8" s="1"/>
  <c r="BO249" i="8"/>
  <c r="BU249" i="8"/>
  <c r="BV249" i="8"/>
  <c r="BX249" i="8"/>
  <c r="BY249" i="8"/>
  <c r="CN249" i="8"/>
  <c r="CO249" i="8"/>
  <c r="CV249" i="8"/>
  <c r="DE249" i="8"/>
  <c r="DK249" i="8"/>
  <c r="B250" i="8"/>
  <c r="C250" i="8"/>
  <c r="D250" i="8"/>
  <c r="E250" i="8"/>
  <c r="F250" i="8"/>
  <c r="G250" i="8"/>
  <c r="H250" i="8"/>
  <c r="I250" i="8"/>
  <c r="J250" i="8"/>
  <c r="K250" i="8"/>
  <c r="L250" i="8"/>
  <c r="M250" i="8"/>
  <c r="N250" i="8"/>
  <c r="O250" i="8"/>
  <c r="P250" i="8"/>
  <c r="U250" i="8"/>
  <c r="W250" i="8"/>
  <c r="Y250" i="8"/>
  <c r="Z250" i="8"/>
  <c r="AA250" i="8"/>
  <c r="AB250" i="8"/>
  <c r="AE250" i="8"/>
  <c r="AH250" i="8"/>
  <c r="AJ250" i="8"/>
  <c r="AK250" i="8"/>
  <c r="AL250" i="8"/>
  <c r="AQ250" i="8"/>
  <c r="AR250" i="8"/>
  <c r="AS250" i="8"/>
  <c r="AT250" i="8"/>
  <c r="AV250" i="8"/>
  <c r="AW250" i="8"/>
  <c r="BE250" i="8"/>
  <c r="BF250" i="8"/>
  <c r="BH250" i="8"/>
  <c r="BI250" i="8"/>
  <c r="BJ250" i="8"/>
  <c r="BK250" i="8"/>
  <c r="BL250" i="8"/>
  <c r="BM250" i="8"/>
  <c r="BP251" i="8" s="1"/>
  <c r="BO250" i="8"/>
  <c r="X250" i="8" s="1"/>
  <c r="BU250" i="8"/>
  <c r="BV250" i="8"/>
  <c r="BX250" i="8"/>
  <c r="BY250" i="8"/>
  <c r="CN250" i="8"/>
  <c r="CO250" i="8"/>
  <c r="CV250" i="8"/>
  <c r="DE250" i="8"/>
  <c r="DK250" i="8"/>
  <c r="B251" i="8"/>
  <c r="C251" i="8"/>
  <c r="D251" i="8"/>
  <c r="E251" i="8"/>
  <c r="F251" i="8"/>
  <c r="G251" i="8"/>
  <c r="H251" i="8"/>
  <c r="I251" i="8"/>
  <c r="J251" i="8"/>
  <c r="K251" i="8"/>
  <c r="L251" i="8"/>
  <c r="M251" i="8"/>
  <c r="N251" i="8"/>
  <c r="O251" i="8"/>
  <c r="P251" i="8"/>
  <c r="U251" i="8"/>
  <c r="W251" i="8"/>
  <c r="Y251" i="8"/>
  <c r="Z251" i="8"/>
  <c r="AA251" i="8"/>
  <c r="AB251" i="8"/>
  <c r="AE251" i="8"/>
  <c r="AH251" i="8"/>
  <c r="AJ251" i="8"/>
  <c r="AK251" i="8"/>
  <c r="AL251" i="8"/>
  <c r="AQ251" i="8"/>
  <c r="AR251" i="8"/>
  <c r="AS251" i="8"/>
  <c r="AT251" i="8"/>
  <c r="AV251" i="8"/>
  <c r="AW251" i="8"/>
  <c r="BE251" i="8"/>
  <c r="BF251" i="8"/>
  <c r="BH251" i="8"/>
  <c r="BI251" i="8"/>
  <c r="BJ251" i="8"/>
  <c r="BK251" i="8"/>
  <c r="BL251" i="8"/>
  <c r="BM251" i="8"/>
  <c r="BP252" i="8" s="1"/>
  <c r="BO251" i="8"/>
  <c r="BU251" i="8"/>
  <c r="BV251" i="8"/>
  <c r="BX251" i="8"/>
  <c r="BY251" i="8"/>
  <c r="CN251" i="8"/>
  <c r="CO251" i="8"/>
  <c r="CV251" i="8"/>
  <c r="DE251" i="8"/>
  <c r="DK251" i="8"/>
  <c r="B252" i="8"/>
  <c r="C252" i="8"/>
  <c r="D252" i="8"/>
  <c r="E252" i="8"/>
  <c r="F252" i="8"/>
  <c r="G252" i="8"/>
  <c r="H252" i="8"/>
  <c r="I252" i="8"/>
  <c r="J252" i="8"/>
  <c r="K252" i="8"/>
  <c r="L252" i="8"/>
  <c r="M252" i="8"/>
  <c r="N252" i="8"/>
  <c r="O252" i="8"/>
  <c r="P252" i="8"/>
  <c r="U252" i="8"/>
  <c r="W252" i="8"/>
  <c r="Y252" i="8"/>
  <c r="Z252" i="8"/>
  <c r="AA252" i="8"/>
  <c r="AB252" i="8"/>
  <c r="AE252" i="8"/>
  <c r="AH252" i="8"/>
  <c r="AJ252" i="8"/>
  <c r="AK252" i="8"/>
  <c r="AL252" i="8"/>
  <c r="AQ252" i="8"/>
  <c r="AR252" i="8"/>
  <c r="AS252" i="8"/>
  <c r="AT252" i="8"/>
  <c r="AV252" i="8"/>
  <c r="AW252" i="8"/>
  <c r="BE252" i="8"/>
  <c r="BF252" i="8"/>
  <c r="BH252" i="8"/>
  <c r="BI252" i="8"/>
  <c r="BJ252" i="8"/>
  <c r="BK252" i="8"/>
  <c r="BL252" i="8"/>
  <c r="BM252" i="8"/>
  <c r="BP253" i="8" s="1"/>
  <c r="BO252" i="8"/>
  <c r="BU252" i="8"/>
  <c r="BV252" i="8"/>
  <c r="BX252" i="8"/>
  <c r="BY252" i="8"/>
  <c r="CN252" i="8"/>
  <c r="CO252" i="8"/>
  <c r="CV252" i="8"/>
  <c r="DE252" i="8"/>
  <c r="DK252" i="8"/>
  <c r="B253" i="8"/>
  <c r="C253" i="8"/>
  <c r="D253" i="8"/>
  <c r="E253" i="8"/>
  <c r="F253" i="8"/>
  <c r="G253" i="8"/>
  <c r="H253" i="8"/>
  <c r="I253" i="8"/>
  <c r="J253" i="8"/>
  <c r="K253" i="8"/>
  <c r="L253" i="8"/>
  <c r="M253" i="8"/>
  <c r="N253" i="8"/>
  <c r="O253" i="8"/>
  <c r="P253" i="8"/>
  <c r="U253" i="8"/>
  <c r="W253" i="8"/>
  <c r="Y253" i="8"/>
  <c r="Z253" i="8"/>
  <c r="AA253" i="8"/>
  <c r="AB253" i="8"/>
  <c r="AE253" i="8"/>
  <c r="AH253" i="8"/>
  <c r="AJ253" i="8"/>
  <c r="AK253" i="8"/>
  <c r="AL253" i="8"/>
  <c r="AQ253" i="8"/>
  <c r="AR253" i="8"/>
  <c r="AS253" i="8"/>
  <c r="AT253" i="8"/>
  <c r="AV253" i="8"/>
  <c r="AW253" i="8"/>
  <c r="BE253" i="8"/>
  <c r="BF253" i="8"/>
  <c r="BH253" i="8"/>
  <c r="BI253" i="8"/>
  <c r="BJ253" i="8"/>
  <c r="BK253" i="8"/>
  <c r="BL253" i="8"/>
  <c r="BM253" i="8"/>
  <c r="BP254" i="8" s="1"/>
  <c r="BO253" i="8"/>
  <c r="X253" i="8" s="1"/>
  <c r="BU253" i="8"/>
  <c r="BV253" i="8"/>
  <c r="BX253" i="8"/>
  <c r="BY253" i="8"/>
  <c r="CN253" i="8"/>
  <c r="CO253" i="8"/>
  <c r="CV253" i="8"/>
  <c r="DE253" i="8"/>
  <c r="DK253" i="8"/>
  <c r="B254" i="8"/>
  <c r="C254" i="8"/>
  <c r="D254" i="8"/>
  <c r="E254" i="8"/>
  <c r="F254" i="8"/>
  <c r="G254" i="8"/>
  <c r="H254" i="8"/>
  <c r="I254" i="8"/>
  <c r="J254" i="8"/>
  <c r="K254" i="8"/>
  <c r="L254" i="8"/>
  <c r="M254" i="8"/>
  <c r="N254" i="8"/>
  <c r="O254" i="8"/>
  <c r="P254" i="8"/>
  <c r="U254" i="8"/>
  <c r="W254" i="8"/>
  <c r="Y254" i="8"/>
  <c r="Z254" i="8"/>
  <c r="AA254" i="8"/>
  <c r="AB254" i="8"/>
  <c r="AE254" i="8"/>
  <c r="AH254" i="8"/>
  <c r="AJ254" i="8"/>
  <c r="AK254" i="8"/>
  <c r="AL254" i="8"/>
  <c r="AQ254" i="8"/>
  <c r="AR254" i="8"/>
  <c r="AS254" i="8"/>
  <c r="AT254" i="8"/>
  <c r="AV254" i="8"/>
  <c r="AW254" i="8"/>
  <c r="BE254" i="8"/>
  <c r="BF254" i="8"/>
  <c r="BH254" i="8"/>
  <c r="BI254" i="8"/>
  <c r="BJ254" i="8"/>
  <c r="BK254" i="8"/>
  <c r="BL254" i="8"/>
  <c r="BM254" i="8"/>
  <c r="BP255" i="8" s="1"/>
  <c r="BO254" i="8"/>
  <c r="BU254" i="8"/>
  <c r="BV254" i="8"/>
  <c r="BX254" i="8"/>
  <c r="BY254" i="8"/>
  <c r="CN254" i="8"/>
  <c r="CO254" i="8"/>
  <c r="CV254" i="8"/>
  <c r="DE254" i="8"/>
  <c r="DK254" i="8"/>
  <c r="B255" i="8"/>
  <c r="C255" i="8"/>
  <c r="D255" i="8"/>
  <c r="E255" i="8"/>
  <c r="F255" i="8"/>
  <c r="G255" i="8"/>
  <c r="H255" i="8"/>
  <c r="I255" i="8"/>
  <c r="J255" i="8"/>
  <c r="K255" i="8"/>
  <c r="L255" i="8"/>
  <c r="M255" i="8"/>
  <c r="N255" i="8"/>
  <c r="O255" i="8"/>
  <c r="P255" i="8"/>
  <c r="U255" i="8"/>
  <c r="W255" i="8"/>
  <c r="Y255" i="8"/>
  <c r="Z255" i="8"/>
  <c r="AA255" i="8"/>
  <c r="AB255" i="8"/>
  <c r="AE255" i="8"/>
  <c r="AH255" i="8"/>
  <c r="AJ255" i="8"/>
  <c r="AK255" i="8"/>
  <c r="AL255" i="8"/>
  <c r="AQ255" i="8"/>
  <c r="AR255" i="8"/>
  <c r="AS255" i="8"/>
  <c r="AT255" i="8"/>
  <c r="AV255" i="8"/>
  <c r="AW255" i="8"/>
  <c r="BE255" i="8"/>
  <c r="BF255" i="8"/>
  <c r="BH255" i="8"/>
  <c r="BI255" i="8"/>
  <c r="BJ255" i="8"/>
  <c r="BK255" i="8"/>
  <c r="BL255" i="8"/>
  <c r="BM255" i="8"/>
  <c r="BP256" i="8" s="1"/>
  <c r="BO255" i="8"/>
  <c r="BU255" i="8"/>
  <c r="BV255" i="8"/>
  <c r="BX255" i="8"/>
  <c r="BY255" i="8"/>
  <c r="CN255" i="8"/>
  <c r="CO255" i="8"/>
  <c r="CV255" i="8"/>
  <c r="DE255" i="8"/>
  <c r="DK255" i="8"/>
  <c r="B256" i="8"/>
  <c r="C256" i="8"/>
  <c r="D256" i="8"/>
  <c r="E256" i="8"/>
  <c r="F256" i="8"/>
  <c r="G256" i="8"/>
  <c r="H256" i="8"/>
  <c r="I256" i="8"/>
  <c r="J256" i="8"/>
  <c r="K256" i="8"/>
  <c r="L256" i="8"/>
  <c r="M256" i="8"/>
  <c r="N256" i="8"/>
  <c r="O256" i="8"/>
  <c r="P256" i="8"/>
  <c r="U256" i="8"/>
  <c r="W256" i="8"/>
  <c r="Y256" i="8"/>
  <c r="Z256" i="8"/>
  <c r="AA256" i="8"/>
  <c r="AB256" i="8"/>
  <c r="AE256" i="8"/>
  <c r="AH256" i="8"/>
  <c r="AJ256" i="8"/>
  <c r="AK256" i="8"/>
  <c r="AL256" i="8"/>
  <c r="AQ256" i="8"/>
  <c r="AR256" i="8"/>
  <c r="AS256" i="8"/>
  <c r="AT256" i="8"/>
  <c r="AV256" i="8"/>
  <c r="AW256" i="8"/>
  <c r="BE256" i="8"/>
  <c r="BF256" i="8"/>
  <c r="BH256" i="8"/>
  <c r="BI256" i="8"/>
  <c r="BJ256" i="8"/>
  <c r="BK256" i="8"/>
  <c r="BL256" i="8"/>
  <c r="BM256" i="8"/>
  <c r="BP257" i="8" s="1"/>
  <c r="BO256" i="8"/>
  <c r="BU256" i="8"/>
  <c r="BV256" i="8"/>
  <c r="BX256" i="8"/>
  <c r="BY256" i="8"/>
  <c r="CN256" i="8"/>
  <c r="CO256" i="8"/>
  <c r="CV256" i="8"/>
  <c r="DE256" i="8"/>
  <c r="DK256" i="8"/>
  <c r="B257" i="8"/>
  <c r="C257" i="8"/>
  <c r="D257" i="8"/>
  <c r="E257" i="8"/>
  <c r="F257" i="8"/>
  <c r="G257" i="8"/>
  <c r="H257" i="8"/>
  <c r="I257" i="8"/>
  <c r="J257" i="8"/>
  <c r="K257" i="8"/>
  <c r="L257" i="8"/>
  <c r="M257" i="8"/>
  <c r="N257" i="8"/>
  <c r="O257" i="8"/>
  <c r="P257" i="8"/>
  <c r="U257" i="8"/>
  <c r="W257" i="8"/>
  <c r="Y257" i="8"/>
  <c r="Z257" i="8"/>
  <c r="AA257" i="8"/>
  <c r="AB257" i="8"/>
  <c r="AE257" i="8"/>
  <c r="AH257" i="8"/>
  <c r="AJ257" i="8"/>
  <c r="AK257" i="8"/>
  <c r="AL257" i="8"/>
  <c r="AQ257" i="8"/>
  <c r="AR257" i="8"/>
  <c r="AS257" i="8"/>
  <c r="AT257" i="8"/>
  <c r="AV257" i="8"/>
  <c r="AW257" i="8"/>
  <c r="BE257" i="8"/>
  <c r="BF257" i="8"/>
  <c r="BH257" i="8"/>
  <c r="BI257" i="8"/>
  <c r="BJ257" i="8"/>
  <c r="BK257" i="8"/>
  <c r="BL257" i="8"/>
  <c r="BM257" i="8"/>
  <c r="BP258" i="8" s="1"/>
  <c r="BO257" i="8"/>
  <c r="BU257" i="8"/>
  <c r="BV257" i="8"/>
  <c r="BX257" i="8"/>
  <c r="BY257" i="8"/>
  <c r="CN257" i="8"/>
  <c r="CO257" i="8"/>
  <c r="CV257" i="8"/>
  <c r="DE257" i="8"/>
  <c r="DK257" i="8"/>
  <c r="B258" i="8"/>
  <c r="C258" i="8"/>
  <c r="D258" i="8"/>
  <c r="E258" i="8"/>
  <c r="F258" i="8"/>
  <c r="G258" i="8"/>
  <c r="H258" i="8"/>
  <c r="I258" i="8"/>
  <c r="J258" i="8"/>
  <c r="K258" i="8"/>
  <c r="L258" i="8"/>
  <c r="M258" i="8"/>
  <c r="N258" i="8"/>
  <c r="O258" i="8"/>
  <c r="P258" i="8"/>
  <c r="U258" i="8"/>
  <c r="W258" i="8"/>
  <c r="Y258" i="8"/>
  <c r="Z258" i="8"/>
  <c r="AA258" i="8"/>
  <c r="AB258" i="8"/>
  <c r="AE258" i="8"/>
  <c r="AH258" i="8"/>
  <c r="AJ258" i="8"/>
  <c r="AK258" i="8"/>
  <c r="AL258" i="8"/>
  <c r="AQ258" i="8"/>
  <c r="AR258" i="8"/>
  <c r="AS258" i="8"/>
  <c r="AT258" i="8"/>
  <c r="AV258" i="8"/>
  <c r="AW258" i="8"/>
  <c r="BE258" i="8"/>
  <c r="BF258" i="8"/>
  <c r="BH258" i="8"/>
  <c r="BI258" i="8"/>
  <c r="BJ258" i="8"/>
  <c r="BK258" i="8"/>
  <c r="BL258" i="8"/>
  <c r="BM258" i="8"/>
  <c r="BP259" i="8" s="1"/>
  <c r="BO258" i="8"/>
  <c r="X258" i="8" s="1"/>
  <c r="BU258" i="8"/>
  <c r="BV258" i="8"/>
  <c r="BX258" i="8"/>
  <c r="BY258" i="8"/>
  <c r="CN258" i="8"/>
  <c r="CO258" i="8"/>
  <c r="CV258" i="8"/>
  <c r="DE258" i="8"/>
  <c r="DK258" i="8"/>
  <c r="B259" i="8"/>
  <c r="C259" i="8"/>
  <c r="D259" i="8"/>
  <c r="E259" i="8"/>
  <c r="F259" i="8"/>
  <c r="G259" i="8"/>
  <c r="H259" i="8"/>
  <c r="I259" i="8"/>
  <c r="J259" i="8"/>
  <c r="K259" i="8"/>
  <c r="L259" i="8"/>
  <c r="M259" i="8"/>
  <c r="N259" i="8"/>
  <c r="O259" i="8"/>
  <c r="P259" i="8"/>
  <c r="U259" i="8"/>
  <c r="W259" i="8"/>
  <c r="Y259" i="8"/>
  <c r="Z259" i="8"/>
  <c r="AA259" i="8"/>
  <c r="AB259" i="8"/>
  <c r="AE259" i="8"/>
  <c r="AH259" i="8"/>
  <c r="AJ259" i="8"/>
  <c r="AK259" i="8"/>
  <c r="AL259" i="8"/>
  <c r="AQ259" i="8"/>
  <c r="AR259" i="8"/>
  <c r="AS259" i="8"/>
  <c r="AT259" i="8"/>
  <c r="AV259" i="8"/>
  <c r="AW259" i="8"/>
  <c r="BE259" i="8"/>
  <c r="BF259" i="8"/>
  <c r="BH259" i="8"/>
  <c r="BI259" i="8"/>
  <c r="BJ259" i="8"/>
  <c r="BK259" i="8"/>
  <c r="BL259" i="8"/>
  <c r="BM259" i="8"/>
  <c r="BP260" i="8" s="1"/>
  <c r="BO259" i="8"/>
  <c r="X259" i="8" s="1"/>
  <c r="BU259" i="8"/>
  <c r="BV259" i="8"/>
  <c r="BX259" i="8"/>
  <c r="BY259" i="8"/>
  <c r="CN259" i="8"/>
  <c r="CO259" i="8"/>
  <c r="CV259" i="8"/>
  <c r="DE259" i="8"/>
  <c r="DK259" i="8"/>
  <c r="B260" i="8"/>
  <c r="C260" i="8"/>
  <c r="D260" i="8"/>
  <c r="E260" i="8"/>
  <c r="F260" i="8"/>
  <c r="G260" i="8"/>
  <c r="H260" i="8"/>
  <c r="I260" i="8"/>
  <c r="J260" i="8"/>
  <c r="K260" i="8"/>
  <c r="L260" i="8"/>
  <c r="M260" i="8"/>
  <c r="N260" i="8"/>
  <c r="O260" i="8"/>
  <c r="P260" i="8"/>
  <c r="U260" i="8"/>
  <c r="W260" i="8"/>
  <c r="Y260" i="8"/>
  <c r="Z260" i="8"/>
  <c r="AA260" i="8"/>
  <c r="AB260" i="8"/>
  <c r="AE260" i="8"/>
  <c r="AH260" i="8"/>
  <c r="AJ260" i="8"/>
  <c r="AK260" i="8"/>
  <c r="AL260" i="8"/>
  <c r="AQ260" i="8"/>
  <c r="AR260" i="8"/>
  <c r="AS260" i="8"/>
  <c r="AT260" i="8"/>
  <c r="AV260" i="8"/>
  <c r="AW260" i="8"/>
  <c r="BE260" i="8"/>
  <c r="BF260" i="8"/>
  <c r="BH260" i="8"/>
  <c r="BI260" i="8"/>
  <c r="BJ260" i="8"/>
  <c r="BK260" i="8"/>
  <c r="BL260" i="8"/>
  <c r="BM260" i="8"/>
  <c r="BP261" i="8" s="1"/>
  <c r="BO260" i="8"/>
  <c r="BU260" i="8"/>
  <c r="BV260" i="8"/>
  <c r="BX260" i="8"/>
  <c r="BY260" i="8"/>
  <c r="CN260" i="8"/>
  <c r="CO260" i="8"/>
  <c r="CV260" i="8"/>
  <c r="DE260" i="8"/>
  <c r="DK260" i="8"/>
  <c r="B261" i="8"/>
  <c r="C261" i="8"/>
  <c r="D261" i="8"/>
  <c r="E261" i="8"/>
  <c r="F261" i="8"/>
  <c r="G261" i="8"/>
  <c r="H261" i="8"/>
  <c r="I261" i="8"/>
  <c r="J261" i="8"/>
  <c r="K261" i="8"/>
  <c r="L261" i="8"/>
  <c r="M261" i="8"/>
  <c r="N261" i="8"/>
  <c r="O261" i="8"/>
  <c r="P261" i="8"/>
  <c r="U261" i="8"/>
  <c r="W261" i="8"/>
  <c r="Y261" i="8"/>
  <c r="Z261" i="8"/>
  <c r="AA261" i="8"/>
  <c r="AB261" i="8"/>
  <c r="AE261" i="8"/>
  <c r="AH261" i="8"/>
  <c r="AJ261" i="8"/>
  <c r="AK261" i="8"/>
  <c r="AL261" i="8"/>
  <c r="AQ261" i="8"/>
  <c r="AR261" i="8"/>
  <c r="AS261" i="8"/>
  <c r="AT261" i="8"/>
  <c r="AV261" i="8"/>
  <c r="AW261" i="8"/>
  <c r="BE261" i="8"/>
  <c r="BF261" i="8"/>
  <c r="BH261" i="8"/>
  <c r="BI261" i="8"/>
  <c r="BJ261" i="8"/>
  <c r="BK261" i="8"/>
  <c r="BL261" i="8"/>
  <c r="BM261" i="8"/>
  <c r="BP262" i="8" s="1"/>
  <c r="BO261" i="8"/>
  <c r="BU261" i="8"/>
  <c r="BV261" i="8"/>
  <c r="BX261" i="8"/>
  <c r="BY261" i="8"/>
  <c r="CN261" i="8"/>
  <c r="CO261" i="8"/>
  <c r="CV261" i="8"/>
  <c r="DE261" i="8"/>
  <c r="DK261" i="8"/>
  <c r="B262" i="8"/>
  <c r="C262" i="8"/>
  <c r="D262" i="8"/>
  <c r="E262" i="8"/>
  <c r="F262" i="8"/>
  <c r="G262" i="8"/>
  <c r="H262" i="8"/>
  <c r="I262" i="8"/>
  <c r="J262" i="8"/>
  <c r="K262" i="8"/>
  <c r="L262" i="8"/>
  <c r="M262" i="8"/>
  <c r="N262" i="8"/>
  <c r="O262" i="8"/>
  <c r="P262" i="8"/>
  <c r="U262" i="8"/>
  <c r="W262" i="8"/>
  <c r="Y262" i="8"/>
  <c r="Z262" i="8"/>
  <c r="AA262" i="8"/>
  <c r="AB262" i="8"/>
  <c r="AE262" i="8"/>
  <c r="AH262" i="8"/>
  <c r="AJ262" i="8"/>
  <c r="AK262" i="8"/>
  <c r="AL262" i="8"/>
  <c r="AQ262" i="8"/>
  <c r="AR262" i="8"/>
  <c r="AS262" i="8"/>
  <c r="AT262" i="8"/>
  <c r="AV262" i="8"/>
  <c r="AW262" i="8"/>
  <c r="BE262" i="8"/>
  <c r="BF262" i="8"/>
  <c r="BH262" i="8"/>
  <c r="BI262" i="8"/>
  <c r="BJ262" i="8"/>
  <c r="BK262" i="8"/>
  <c r="BL262" i="8"/>
  <c r="BM262" i="8"/>
  <c r="BP263" i="8" s="1"/>
  <c r="BO262" i="8"/>
  <c r="BU262" i="8"/>
  <c r="BV262" i="8"/>
  <c r="BX262" i="8"/>
  <c r="BY262" i="8"/>
  <c r="CN262" i="8"/>
  <c r="CO262" i="8"/>
  <c r="CV262" i="8"/>
  <c r="DE262" i="8"/>
  <c r="DK262" i="8"/>
  <c r="B263" i="8"/>
  <c r="C263" i="8"/>
  <c r="D263" i="8"/>
  <c r="E263" i="8"/>
  <c r="F263" i="8"/>
  <c r="G263" i="8"/>
  <c r="H263" i="8"/>
  <c r="I263" i="8"/>
  <c r="J263" i="8"/>
  <c r="K263" i="8"/>
  <c r="L263" i="8"/>
  <c r="M263" i="8"/>
  <c r="N263" i="8"/>
  <c r="O263" i="8"/>
  <c r="P263" i="8"/>
  <c r="U263" i="8"/>
  <c r="W263" i="8"/>
  <c r="Y263" i="8"/>
  <c r="Z263" i="8"/>
  <c r="AA263" i="8"/>
  <c r="AB263" i="8"/>
  <c r="AE263" i="8"/>
  <c r="AH263" i="8"/>
  <c r="AJ263" i="8"/>
  <c r="AK263" i="8"/>
  <c r="AL263" i="8"/>
  <c r="AQ263" i="8"/>
  <c r="AR263" i="8"/>
  <c r="AS263" i="8"/>
  <c r="AT263" i="8"/>
  <c r="AV263" i="8"/>
  <c r="AW263" i="8"/>
  <c r="BE263" i="8"/>
  <c r="BF263" i="8"/>
  <c r="BH263" i="8"/>
  <c r="BI263" i="8"/>
  <c r="BJ263" i="8"/>
  <c r="BK263" i="8"/>
  <c r="BL263" i="8"/>
  <c r="BM263" i="8"/>
  <c r="BP264" i="8" s="1"/>
  <c r="BO263" i="8"/>
  <c r="X263" i="8" s="1"/>
  <c r="BU263" i="8"/>
  <c r="BV263" i="8"/>
  <c r="BX263" i="8"/>
  <c r="BY263" i="8"/>
  <c r="CN263" i="8"/>
  <c r="CO263" i="8"/>
  <c r="CV263" i="8"/>
  <c r="DE263" i="8"/>
  <c r="DK263" i="8"/>
  <c r="B264" i="8"/>
  <c r="C264" i="8"/>
  <c r="D264" i="8"/>
  <c r="E264" i="8"/>
  <c r="F264" i="8"/>
  <c r="G264" i="8"/>
  <c r="H264" i="8"/>
  <c r="I264" i="8"/>
  <c r="J264" i="8"/>
  <c r="K264" i="8"/>
  <c r="L264" i="8"/>
  <c r="M264" i="8"/>
  <c r="N264" i="8"/>
  <c r="O264" i="8"/>
  <c r="P264" i="8"/>
  <c r="U264" i="8"/>
  <c r="W264" i="8"/>
  <c r="Y264" i="8"/>
  <c r="Z264" i="8"/>
  <c r="AA264" i="8"/>
  <c r="AB264" i="8"/>
  <c r="AE264" i="8"/>
  <c r="AH264" i="8"/>
  <c r="AJ264" i="8"/>
  <c r="AK264" i="8"/>
  <c r="AL264" i="8"/>
  <c r="AQ264" i="8"/>
  <c r="AR264" i="8"/>
  <c r="AS264" i="8"/>
  <c r="AT264" i="8"/>
  <c r="AV264" i="8"/>
  <c r="AW264" i="8"/>
  <c r="BE264" i="8"/>
  <c r="BF264" i="8"/>
  <c r="BH264" i="8"/>
  <c r="BI264" i="8"/>
  <c r="BJ264" i="8"/>
  <c r="BK264" i="8"/>
  <c r="BL264" i="8"/>
  <c r="BM264" i="8"/>
  <c r="BP265" i="8" s="1"/>
  <c r="BO264" i="8"/>
  <c r="BU264" i="8"/>
  <c r="BV264" i="8"/>
  <c r="BX264" i="8"/>
  <c r="BY264" i="8"/>
  <c r="CN264" i="8"/>
  <c r="CO264" i="8"/>
  <c r="CV264" i="8"/>
  <c r="DE264" i="8"/>
  <c r="DK264" i="8"/>
  <c r="B265" i="8"/>
  <c r="C265" i="8"/>
  <c r="D265" i="8"/>
  <c r="E265" i="8"/>
  <c r="F265" i="8"/>
  <c r="G265" i="8"/>
  <c r="H265" i="8"/>
  <c r="I265" i="8"/>
  <c r="J265" i="8"/>
  <c r="K265" i="8"/>
  <c r="L265" i="8"/>
  <c r="M265" i="8"/>
  <c r="N265" i="8"/>
  <c r="O265" i="8"/>
  <c r="P265" i="8"/>
  <c r="U265" i="8"/>
  <c r="W265" i="8"/>
  <c r="Y265" i="8"/>
  <c r="Z265" i="8"/>
  <c r="AA265" i="8"/>
  <c r="AB265" i="8"/>
  <c r="AE265" i="8"/>
  <c r="AH265" i="8"/>
  <c r="AJ265" i="8"/>
  <c r="AK265" i="8"/>
  <c r="AL265" i="8"/>
  <c r="AQ265" i="8"/>
  <c r="AR265" i="8"/>
  <c r="AS265" i="8"/>
  <c r="AT265" i="8"/>
  <c r="AV265" i="8"/>
  <c r="AW265" i="8"/>
  <c r="BE265" i="8"/>
  <c r="BF265" i="8"/>
  <c r="BH265" i="8"/>
  <c r="BI265" i="8"/>
  <c r="BJ265" i="8"/>
  <c r="BK265" i="8"/>
  <c r="BL265" i="8"/>
  <c r="BM265" i="8"/>
  <c r="BP266" i="8" s="1"/>
  <c r="BO265" i="8"/>
  <c r="BU265" i="8"/>
  <c r="BV265" i="8"/>
  <c r="BX265" i="8"/>
  <c r="BY265" i="8"/>
  <c r="CN265" i="8"/>
  <c r="CO265" i="8"/>
  <c r="CV265" i="8"/>
  <c r="DE265" i="8"/>
  <c r="DK265" i="8"/>
  <c r="B266" i="8"/>
  <c r="C266" i="8"/>
  <c r="D266" i="8"/>
  <c r="E266" i="8"/>
  <c r="F266" i="8"/>
  <c r="G266" i="8"/>
  <c r="H266" i="8"/>
  <c r="I266" i="8"/>
  <c r="J266" i="8"/>
  <c r="K266" i="8"/>
  <c r="L266" i="8"/>
  <c r="M266" i="8"/>
  <c r="N266" i="8"/>
  <c r="O266" i="8"/>
  <c r="P266" i="8"/>
  <c r="U266" i="8"/>
  <c r="W266" i="8"/>
  <c r="Y266" i="8"/>
  <c r="Z266" i="8"/>
  <c r="AA266" i="8"/>
  <c r="AB266" i="8"/>
  <c r="AE266" i="8"/>
  <c r="AH266" i="8"/>
  <c r="AJ266" i="8"/>
  <c r="AK266" i="8"/>
  <c r="AL266" i="8"/>
  <c r="AQ266" i="8"/>
  <c r="AR266" i="8"/>
  <c r="AS266" i="8"/>
  <c r="AT266" i="8"/>
  <c r="AV266" i="8"/>
  <c r="AW266" i="8"/>
  <c r="BE266" i="8"/>
  <c r="BF266" i="8"/>
  <c r="BH266" i="8"/>
  <c r="BI266" i="8"/>
  <c r="BJ266" i="8"/>
  <c r="BK266" i="8"/>
  <c r="BL266" i="8"/>
  <c r="BM266" i="8"/>
  <c r="BP267" i="8" s="1"/>
  <c r="BO266" i="8"/>
  <c r="X266" i="8" s="1"/>
  <c r="BU266" i="8"/>
  <c r="BV266" i="8"/>
  <c r="BX266" i="8"/>
  <c r="BY266" i="8"/>
  <c r="CN266" i="8"/>
  <c r="CO266" i="8"/>
  <c r="CV266" i="8"/>
  <c r="DE266" i="8"/>
  <c r="DK266" i="8"/>
  <c r="B267" i="8"/>
  <c r="C267" i="8"/>
  <c r="D267" i="8"/>
  <c r="E267" i="8"/>
  <c r="F267" i="8"/>
  <c r="G267" i="8"/>
  <c r="H267" i="8"/>
  <c r="I267" i="8"/>
  <c r="J267" i="8"/>
  <c r="K267" i="8"/>
  <c r="L267" i="8"/>
  <c r="M267" i="8"/>
  <c r="N267" i="8"/>
  <c r="O267" i="8"/>
  <c r="P267" i="8"/>
  <c r="U267" i="8"/>
  <c r="W267" i="8"/>
  <c r="Y267" i="8"/>
  <c r="Z267" i="8"/>
  <c r="AA267" i="8"/>
  <c r="AB267" i="8"/>
  <c r="AE267" i="8"/>
  <c r="AH267" i="8"/>
  <c r="AJ267" i="8"/>
  <c r="AK267" i="8"/>
  <c r="AL267" i="8"/>
  <c r="AQ267" i="8"/>
  <c r="AR267" i="8"/>
  <c r="AS267" i="8"/>
  <c r="AT267" i="8"/>
  <c r="AV267" i="8"/>
  <c r="AW267" i="8"/>
  <c r="BE267" i="8"/>
  <c r="BF267" i="8"/>
  <c r="BH267" i="8"/>
  <c r="BI267" i="8"/>
  <c r="BJ267" i="8"/>
  <c r="BK267" i="8"/>
  <c r="BL267" i="8"/>
  <c r="BM267" i="8"/>
  <c r="BP268" i="8" s="1"/>
  <c r="BO267" i="8"/>
  <c r="BU267" i="8"/>
  <c r="BV267" i="8"/>
  <c r="BX267" i="8"/>
  <c r="BY267" i="8"/>
  <c r="CN267" i="8"/>
  <c r="CO267" i="8"/>
  <c r="CV267" i="8"/>
  <c r="DE267" i="8"/>
  <c r="DK267" i="8"/>
  <c r="B268" i="8"/>
  <c r="C268" i="8"/>
  <c r="D268" i="8"/>
  <c r="E268" i="8"/>
  <c r="F268" i="8"/>
  <c r="G268" i="8"/>
  <c r="H268" i="8"/>
  <c r="I268" i="8"/>
  <c r="J268" i="8"/>
  <c r="K268" i="8"/>
  <c r="L268" i="8"/>
  <c r="M268" i="8"/>
  <c r="N268" i="8"/>
  <c r="O268" i="8"/>
  <c r="P268" i="8"/>
  <c r="U268" i="8"/>
  <c r="W268" i="8"/>
  <c r="Y268" i="8"/>
  <c r="Z268" i="8"/>
  <c r="AA268" i="8"/>
  <c r="AB268" i="8"/>
  <c r="AE268" i="8"/>
  <c r="AH268" i="8"/>
  <c r="AJ268" i="8"/>
  <c r="AK268" i="8"/>
  <c r="AL268" i="8"/>
  <c r="AQ268" i="8"/>
  <c r="AR268" i="8"/>
  <c r="AS268" i="8"/>
  <c r="AT268" i="8"/>
  <c r="AV268" i="8"/>
  <c r="AW268" i="8"/>
  <c r="BE268" i="8"/>
  <c r="BF268" i="8"/>
  <c r="BH268" i="8"/>
  <c r="BI268" i="8"/>
  <c r="BJ268" i="8"/>
  <c r="BK268" i="8"/>
  <c r="BL268" i="8"/>
  <c r="BM268" i="8"/>
  <c r="BP269" i="8" s="1"/>
  <c r="BO268" i="8"/>
  <c r="BU268" i="8"/>
  <c r="BV268" i="8"/>
  <c r="BX268" i="8"/>
  <c r="BY268" i="8"/>
  <c r="CN268" i="8"/>
  <c r="CO268" i="8"/>
  <c r="CV268" i="8"/>
  <c r="DE268" i="8"/>
  <c r="DK268" i="8"/>
  <c r="B269" i="8"/>
  <c r="C269" i="8"/>
  <c r="D269" i="8"/>
  <c r="E269" i="8"/>
  <c r="F269" i="8"/>
  <c r="G269" i="8"/>
  <c r="H269" i="8"/>
  <c r="I269" i="8"/>
  <c r="J269" i="8"/>
  <c r="K269" i="8"/>
  <c r="L269" i="8"/>
  <c r="M269" i="8"/>
  <c r="N269" i="8"/>
  <c r="O269" i="8"/>
  <c r="P269" i="8"/>
  <c r="U269" i="8"/>
  <c r="W269" i="8"/>
  <c r="Y269" i="8"/>
  <c r="Z269" i="8"/>
  <c r="AA269" i="8"/>
  <c r="AB269" i="8"/>
  <c r="AE269" i="8"/>
  <c r="AH269" i="8"/>
  <c r="AJ269" i="8"/>
  <c r="AK269" i="8"/>
  <c r="AL269" i="8"/>
  <c r="AQ269" i="8"/>
  <c r="AR269" i="8"/>
  <c r="AS269" i="8"/>
  <c r="AT269" i="8"/>
  <c r="AV269" i="8"/>
  <c r="AW269" i="8"/>
  <c r="BE269" i="8"/>
  <c r="BF269" i="8"/>
  <c r="BH269" i="8"/>
  <c r="BI269" i="8"/>
  <c r="BJ269" i="8"/>
  <c r="BK269" i="8"/>
  <c r="BL269" i="8"/>
  <c r="BM269" i="8"/>
  <c r="BP270" i="8" s="1"/>
  <c r="BO269" i="8"/>
  <c r="BU269" i="8"/>
  <c r="BV269" i="8"/>
  <c r="BX269" i="8"/>
  <c r="BY269" i="8"/>
  <c r="CN269" i="8"/>
  <c r="CO269" i="8"/>
  <c r="CV269" i="8"/>
  <c r="DE269" i="8"/>
  <c r="DK269" i="8"/>
  <c r="B270" i="8"/>
  <c r="C270" i="8"/>
  <c r="D270" i="8"/>
  <c r="E270" i="8"/>
  <c r="F270" i="8"/>
  <c r="G270" i="8"/>
  <c r="H270" i="8"/>
  <c r="I270" i="8"/>
  <c r="J270" i="8"/>
  <c r="K270" i="8"/>
  <c r="L270" i="8"/>
  <c r="M270" i="8"/>
  <c r="N270" i="8"/>
  <c r="O270" i="8"/>
  <c r="P270" i="8"/>
  <c r="U270" i="8"/>
  <c r="W270" i="8"/>
  <c r="Y270" i="8"/>
  <c r="Z270" i="8"/>
  <c r="AA270" i="8"/>
  <c r="AB270" i="8"/>
  <c r="AE270" i="8"/>
  <c r="AH270" i="8"/>
  <c r="AJ270" i="8"/>
  <c r="AK270" i="8"/>
  <c r="AL270" i="8"/>
  <c r="AQ270" i="8"/>
  <c r="AR270" i="8"/>
  <c r="AS270" i="8"/>
  <c r="AT270" i="8"/>
  <c r="AV270" i="8"/>
  <c r="AW270" i="8"/>
  <c r="BE270" i="8"/>
  <c r="BF270" i="8"/>
  <c r="BH270" i="8"/>
  <c r="BI270" i="8"/>
  <c r="BJ270" i="8"/>
  <c r="BK270" i="8"/>
  <c r="BL270" i="8"/>
  <c r="BM270" i="8"/>
  <c r="BP271" i="8" s="1"/>
  <c r="BO270" i="8"/>
  <c r="BU270" i="8"/>
  <c r="BV270" i="8"/>
  <c r="BX270" i="8"/>
  <c r="BY270" i="8"/>
  <c r="CN270" i="8"/>
  <c r="CO270" i="8"/>
  <c r="CV270" i="8"/>
  <c r="DE270" i="8"/>
  <c r="DK270" i="8"/>
  <c r="B271" i="8"/>
  <c r="C271" i="8"/>
  <c r="D271" i="8"/>
  <c r="E271" i="8"/>
  <c r="F271" i="8"/>
  <c r="G271" i="8"/>
  <c r="H271" i="8"/>
  <c r="I271" i="8"/>
  <c r="J271" i="8"/>
  <c r="K271" i="8"/>
  <c r="L271" i="8"/>
  <c r="M271" i="8"/>
  <c r="N271" i="8"/>
  <c r="O271" i="8"/>
  <c r="P271" i="8"/>
  <c r="U271" i="8"/>
  <c r="W271" i="8"/>
  <c r="Y271" i="8"/>
  <c r="Z271" i="8"/>
  <c r="AA271" i="8"/>
  <c r="AB271" i="8"/>
  <c r="AE271" i="8"/>
  <c r="AH271" i="8"/>
  <c r="AJ271" i="8"/>
  <c r="AK271" i="8"/>
  <c r="AL271" i="8"/>
  <c r="AQ271" i="8"/>
  <c r="AR271" i="8"/>
  <c r="AS271" i="8"/>
  <c r="AT271" i="8"/>
  <c r="AV271" i="8"/>
  <c r="AW271" i="8"/>
  <c r="BE271" i="8"/>
  <c r="BF271" i="8"/>
  <c r="BH271" i="8"/>
  <c r="BI271" i="8"/>
  <c r="BJ271" i="8"/>
  <c r="BK271" i="8"/>
  <c r="BL271" i="8"/>
  <c r="BM271" i="8"/>
  <c r="BP272" i="8" s="1"/>
  <c r="BO271" i="8"/>
  <c r="X271" i="8" s="1"/>
  <c r="BU271" i="8"/>
  <c r="BV271" i="8"/>
  <c r="BX271" i="8"/>
  <c r="BY271" i="8"/>
  <c r="CN271" i="8"/>
  <c r="CO271" i="8"/>
  <c r="CV271" i="8"/>
  <c r="DE271" i="8"/>
  <c r="DK271" i="8"/>
  <c r="B272" i="8"/>
  <c r="C272" i="8"/>
  <c r="D272" i="8"/>
  <c r="E272" i="8"/>
  <c r="F272" i="8"/>
  <c r="G272" i="8"/>
  <c r="H272" i="8"/>
  <c r="I272" i="8"/>
  <c r="J272" i="8"/>
  <c r="K272" i="8"/>
  <c r="L272" i="8"/>
  <c r="M272" i="8"/>
  <c r="N272" i="8"/>
  <c r="O272" i="8"/>
  <c r="P272" i="8"/>
  <c r="U272" i="8"/>
  <c r="W272" i="8"/>
  <c r="Y272" i="8"/>
  <c r="Z272" i="8"/>
  <c r="AA272" i="8"/>
  <c r="AB272" i="8"/>
  <c r="AE272" i="8"/>
  <c r="AH272" i="8"/>
  <c r="AJ272" i="8"/>
  <c r="AK272" i="8"/>
  <c r="AL272" i="8"/>
  <c r="AQ272" i="8"/>
  <c r="AR272" i="8"/>
  <c r="AS272" i="8"/>
  <c r="AT272" i="8"/>
  <c r="AV272" i="8"/>
  <c r="AW272" i="8"/>
  <c r="BE272" i="8"/>
  <c r="BF272" i="8"/>
  <c r="BH272" i="8"/>
  <c r="BI272" i="8"/>
  <c r="BJ272" i="8"/>
  <c r="BK272" i="8"/>
  <c r="BL272" i="8"/>
  <c r="BM272" i="8"/>
  <c r="BP273" i="8" s="1"/>
  <c r="BO272" i="8"/>
  <c r="BU272" i="8"/>
  <c r="BV272" i="8"/>
  <c r="BX272" i="8"/>
  <c r="BY272" i="8"/>
  <c r="CN272" i="8"/>
  <c r="CO272" i="8"/>
  <c r="CV272" i="8"/>
  <c r="DE272" i="8"/>
  <c r="DK272" i="8"/>
  <c r="B273" i="8"/>
  <c r="C273" i="8"/>
  <c r="D273" i="8"/>
  <c r="E273" i="8"/>
  <c r="F273" i="8"/>
  <c r="G273" i="8"/>
  <c r="H273" i="8"/>
  <c r="I273" i="8"/>
  <c r="J273" i="8"/>
  <c r="K273" i="8"/>
  <c r="L273" i="8"/>
  <c r="M273" i="8"/>
  <c r="N273" i="8"/>
  <c r="O273" i="8"/>
  <c r="P273" i="8"/>
  <c r="U273" i="8"/>
  <c r="W273" i="8"/>
  <c r="Y273" i="8"/>
  <c r="Z273" i="8"/>
  <c r="AA273" i="8"/>
  <c r="AB273" i="8"/>
  <c r="AE273" i="8"/>
  <c r="AH273" i="8"/>
  <c r="AJ273" i="8"/>
  <c r="AK273" i="8"/>
  <c r="AL273" i="8"/>
  <c r="AQ273" i="8"/>
  <c r="AR273" i="8"/>
  <c r="AS273" i="8"/>
  <c r="AT273" i="8"/>
  <c r="AV273" i="8"/>
  <c r="AW273" i="8"/>
  <c r="BE273" i="8"/>
  <c r="BF273" i="8"/>
  <c r="BH273" i="8"/>
  <c r="BI273" i="8"/>
  <c r="BJ273" i="8"/>
  <c r="BK273" i="8"/>
  <c r="BL273" i="8"/>
  <c r="BM273" i="8"/>
  <c r="BP274" i="8" s="1"/>
  <c r="BO273" i="8"/>
  <c r="BU273" i="8"/>
  <c r="BV273" i="8"/>
  <c r="BX273" i="8"/>
  <c r="BY273" i="8"/>
  <c r="CN273" i="8"/>
  <c r="CO273" i="8"/>
  <c r="CV273" i="8"/>
  <c r="DE273" i="8"/>
  <c r="DK273" i="8"/>
  <c r="B274" i="8"/>
  <c r="C274" i="8"/>
  <c r="D274" i="8"/>
  <c r="E274" i="8"/>
  <c r="F274" i="8"/>
  <c r="G274" i="8"/>
  <c r="H274" i="8"/>
  <c r="I274" i="8"/>
  <c r="J274" i="8"/>
  <c r="K274" i="8"/>
  <c r="L274" i="8"/>
  <c r="M274" i="8"/>
  <c r="N274" i="8"/>
  <c r="O274" i="8"/>
  <c r="P274" i="8"/>
  <c r="U274" i="8"/>
  <c r="W274" i="8"/>
  <c r="Y274" i="8"/>
  <c r="Z274" i="8"/>
  <c r="AA274" i="8"/>
  <c r="AB274" i="8"/>
  <c r="AE274" i="8"/>
  <c r="AH274" i="8"/>
  <c r="AJ274" i="8"/>
  <c r="AK274" i="8"/>
  <c r="AL274" i="8"/>
  <c r="AQ274" i="8"/>
  <c r="AR274" i="8"/>
  <c r="AS274" i="8"/>
  <c r="AT274" i="8"/>
  <c r="AV274" i="8"/>
  <c r="AW274" i="8"/>
  <c r="BE274" i="8"/>
  <c r="BF274" i="8"/>
  <c r="BH274" i="8"/>
  <c r="BI274" i="8"/>
  <c r="BJ274" i="8"/>
  <c r="BK274" i="8"/>
  <c r="BL274" i="8"/>
  <c r="BM274" i="8"/>
  <c r="BP275" i="8" s="1"/>
  <c r="BO274" i="8"/>
  <c r="BU274" i="8"/>
  <c r="BV274" i="8"/>
  <c r="BX274" i="8"/>
  <c r="BY274" i="8"/>
  <c r="CN274" i="8"/>
  <c r="CO274" i="8"/>
  <c r="CV274" i="8"/>
  <c r="DE274" i="8"/>
  <c r="DK274" i="8"/>
  <c r="B275" i="8"/>
  <c r="C275" i="8"/>
  <c r="D275" i="8"/>
  <c r="E275" i="8"/>
  <c r="F275" i="8"/>
  <c r="G275" i="8"/>
  <c r="H275" i="8"/>
  <c r="I275" i="8"/>
  <c r="J275" i="8"/>
  <c r="K275" i="8"/>
  <c r="L275" i="8"/>
  <c r="M275" i="8"/>
  <c r="N275" i="8"/>
  <c r="O275" i="8"/>
  <c r="P275" i="8"/>
  <c r="U275" i="8"/>
  <c r="W275" i="8"/>
  <c r="Y275" i="8"/>
  <c r="Z275" i="8"/>
  <c r="AA275" i="8"/>
  <c r="AB275" i="8"/>
  <c r="AE275" i="8"/>
  <c r="AH275" i="8"/>
  <c r="AJ275" i="8"/>
  <c r="AK275" i="8"/>
  <c r="AL275" i="8"/>
  <c r="AQ275" i="8"/>
  <c r="AR275" i="8"/>
  <c r="AS275" i="8"/>
  <c r="AT275" i="8"/>
  <c r="AV275" i="8"/>
  <c r="AW275" i="8"/>
  <c r="BE275" i="8"/>
  <c r="BF275" i="8"/>
  <c r="BH275" i="8"/>
  <c r="BI275" i="8"/>
  <c r="BJ275" i="8"/>
  <c r="BK275" i="8"/>
  <c r="BL275" i="8"/>
  <c r="BM275" i="8"/>
  <c r="BP276" i="8" s="1"/>
  <c r="BO275" i="8"/>
  <c r="BU275" i="8"/>
  <c r="BV275" i="8"/>
  <c r="BX275" i="8"/>
  <c r="BY275" i="8"/>
  <c r="CN275" i="8"/>
  <c r="CO275" i="8"/>
  <c r="CV275" i="8"/>
  <c r="DE275" i="8"/>
  <c r="DK275" i="8"/>
  <c r="B276" i="8"/>
  <c r="C276" i="8"/>
  <c r="D276" i="8"/>
  <c r="E276" i="8"/>
  <c r="F276" i="8"/>
  <c r="G276" i="8"/>
  <c r="H276" i="8"/>
  <c r="I276" i="8"/>
  <c r="J276" i="8"/>
  <c r="K276" i="8"/>
  <c r="L276" i="8"/>
  <c r="M276" i="8"/>
  <c r="N276" i="8"/>
  <c r="O276" i="8"/>
  <c r="P276" i="8"/>
  <c r="U276" i="8"/>
  <c r="W276" i="8"/>
  <c r="Y276" i="8"/>
  <c r="Z276" i="8"/>
  <c r="AA276" i="8"/>
  <c r="AB276" i="8"/>
  <c r="AE276" i="8"/>
  <c r="AH276" i="8"/>
  <c r="AJ276" i="8"/>
  <c r="AK276" i="8"/>
  <c r="AL276" i="8"/>
  <c r="AQ276" i="8"/>
  <c r="AR276" i="8"/>
  <c r="AS276" i="8"/>
  <c r="AT276" i="8"/>
  <c r="AV276" i="8"/>
  <c r="AW276" i="8"/>
  <c r="BE276" i="8"/>
  <c r="BF276" i="8"/>
  <c r="BH276" i="8"/>
  <c r="BI276" i="8"/>
  <c r="BJ276" i="8"/>
  <c r="BK276" i="8"/>
  <c r="BL276" i="8"/>
  <c r="BM276" i="8"/>
  <c r="BP277" i="8" s="1"/>
  <c r="BO276" i="8"/>
  <c r="BU276" i="8"/>
  <c r="BV276" i="8"/>
  <c r="BX276" i="8"/>
  <c r="BY276" i="8"/>
  <c r="CN276" i="8"/>
  <c r="CO276" i="8"/>
  <c r="CV276" i="8"/>
  <c r="DE276" i="8"/>
  <c r="DK276" i="8"/>
  <c r="B277" i="8"/>
  <c r="C277" i="8"/>
  <c r="D277" i="8"/>
  <c r="E277" i="8"/>
  <c r="F277" i="8"/>
  <c r="G277" i="8"/>
  <c r="H277" i="8"/>
  <c r="I277" i="8"/>
  <c r="J277" i="8"/>
  <c r="K277" i="8"/>
  <c r="L277" i="8"/>
  <c r="M277" i="8"/>
  <c r="N277" i="8"/>
  <c r="O277" i="8"/>
  <c r="P277" i="8"/>
  <c r="U277" i="8"/>
  <c r="W277" i="8"/>
  <c r="Y277" i="8"/>
  <c r="Z277" i="8"/>
  <c r="AA277" i="8"/>
  <c r="AB277" i="8"/>
  <c r="AE277" i="8"/>
  <c r="AH277" i="8"/>
  <c r="AJ277" i="8"/>
  <c r="AK277" i="8"/>
  <c r="AL277" i="8"/>
  <c r="AQ277" i="8"/>
  <c r="AR277" i="8"/>
  <c r="AS277" i="8"/>
  <c r="AT277" i="8"/>
  <c r="AV277" i="8"/>
  <c r="AW277" i="8"/>
  <c r="BE277" i="8"/>
  <c r="BF277" i="8"/>
  <c r="BH277" i="8"/>
  <c r="BI277" i="8"/>
  <c r="BJ277" i="8"/>
  <c r="BK277" i="8"/>
  <c r="BL277" i="8"/>
  <c r="BM277" i="8"/>
  <c r="BP278" i="8" s="1"/>
  <c r="BO277" i="8"/>
  <c r="BU277" i="8"/>
  <c r="BV277" i="8"/>
  <c r="BX277" i="8"/>
  <c r="BY277" i="8"/>
  <c r="CN277" i="8"/>
  <c r="CO277" i="8"/>
  <c r="CV277" i="8"/>
  <c r="DE277" i="8"/>
  <c r="DK277" i="8"/>
  <c r="B278" i="8"/>
  <c r="C278" i="8"/>
  <c r="D278" i="8"/>
  <c r="E278" i="8"/>
  <c r="F278" i="8"/>
  <c r="G278" i="8"/>
  <c r="H278" i="8"/>
  <c r="I278" i="8"/>
  <c r="J278" i="8"/>
  <c r="K278" i="8"/>
  <c r="L278" i="8"/>
  <c r="M278" i="8"/>
  <c r="N278" i="8"/>
  <c r="O278" i="8"/>
  <c r="P278" i="8"/>
  <c r="U278" i="8"/>
  <c r="W278" i="8"/>
  <c r="Y278" i="8"/>
  <c r="Z278" i="8"/>
  <c r="AA278" i="8"/>
  <c r="AB278" i="8"/>
  <c r="AE278" i="8"/>
  <c r="AH278" i="8"/>
  <c r="AJ278" i="8"/>
  <c r="AK278" i="8"/>
  <c r="AL278" i="8"/>
  <c r="AQ278" i="8"/>
  <c r="AR278" i="8"/>
  <c r="AS278" i="8"/>
  <c r="AT278" i="8"/>
  <c r="AV278" i="8"/>
  <c r="AW278" i="8"/>
  <c r="BE278" i="8"/>
  <c r="BF278" i="8"/>
  <c r="BH278" i="8"/>
  <c r="BI278" i="8"/>
  <c r="BJ278" i="8"/>
  <c r="BK278" i="8"/>
  <c r="BL278" i="8"/>
  <c r="BM278" i="8"/>
  <c r="BP279" i="8" s="1"/>
  <c r="BO278" i="8"/>
  <c r="BU278" i="8"/>
  <c r="BV278" i="8"/>
  <c r="BX278" i="8"/>
  <c r="BY278" i="8"/>
  <c r="CN278" i="8"/>
  <c r="CO278" i="8"/>
  <c r="CV278" i="8"/>
  <c r="DE278" i="8"/>
  <c r="DK278" i="8"/>
  <c r="B279" i="8"/>
  <c r="C279" i="8"/>
  <c r="D279" i="8"/>
  <c r="E279" i="8"/>
  <c r="F279" i="8"/>
  <c r="G279" i="8"/>
  <c r="H279" i="8"/>
  <c r="I279" i="8"/>
  <c r="J279" i="8"/>
  <c r="K279" i="8"/>
  <c r="L279" i="8"/>
  <c r="M279" i="8"/>
  <c r="N279" i="8"/>
  <c r="O279" i="8"/>
  <c r="P279" i="8"/>
  <c r="U279" i="8"/>
  <c r="W279" i="8"/>
  <c r="Y279" i="8"/>
  <c r="Z279" i="8"/>
  <c r="AA279" i="8"/>
  <c r="AB279" i="8"/>
  <c r="AE279" i="8"/>
  <c r="AH279" i="8"/>
  <c r="AJ279" i="8"/>
  <c r="AK279" i="8"/>
  <c r="AL279" i="8"/>
  <c r="AQ279" i="8"/>
  <c r="AR279" i="8"/>
  <c r="AS279" i="8"/>
  <c r="AT279" i="8"/>
  <c r="AV279" i="8"/>
  <c r="AW279" i="8"/>
  <c r="BE279" i="8"/>
  <c r="BF279" i="8"/>
  <c r="BH279" i="8"/>
  <c r="BI279" i="8"/>
  <c r="BJ279" i="8"/>
  <c r="BK279" i="8"/>
  <c r="BL279" i="8"/>
  <c r="BM279" i="8"/>
  <c r="BP280" i="8" s="1"/>
  <c r="BO279" i="8"/>
  <c r="BU279" i="8"/>
  <c r="BV279" i="8"/>
  <c r="BX279" i="8"/>
  <c r="BY279" i="8"/>
  <c r="CN279" i="8"/>
  <c r="CO279" i="8"/>
  <c r="CV279" i="8"/>
  <c r="DE279" i="8"/>
  <c r="DK279" i="8"/>
  <c r="B280" i="8"/>
  <c r="C280" i="8"/>
  <c r="D280" i="8"/>
  <c r="E280" i="8"/>
  <c r="F280" i="8"/>
  <c r="G280" i="8"/>
  <c r="H280" i="8"/>
  <c r="I280" i="8"/>
  <c r="J280" i="8"/>
  <c r="K280" i="8"/>
  <c r="L280" i="8"/>
  <c r="M280" i="8"/>
  <c r="N280" i="8"/>
  <c r="O280" i="8"/>
  <c r="P280" i="8"/>
  <c r="U280" i="8"/>
  <c r="W280" i="8"/>
  <c r="Y280" i="8"/>
  <c r="Z280" i="8"/>
  <c r="AA280" i="8"/>
  <c r="AB280" i="8"/>
  <c r="AE280" i="8"/>
  <c r="AH280" i="8"/>
  <c r="AJ280" i="8"/>
  <c r="AK280" i="8"/>
  <c r="AL280" i="8"/>
  <c r="AQ280" i="8"/>
  <c r="AR280" i="8"/>
  <c r="AS280" i="8"/>
  <c r="AT280" i="8"/>
  <c r="AV280" i="8"/>
  <c r="AW280" i="8"/>
  <c r="BE280" i="8"/>
  <c r="BF280" i="8"/>
  <c r="BH280" i="8"/>
  <c r="BI280" i="8"/>
  <c r="BJ280" i="8"/>
  <c r="BK280" i="8"/>
  <c r="BL280" i="8"/>
  <c r="BM280" i="8"/>
  <c r="BP281" i="8" s="1"/>
  <c r="BO280" i="8"/>
  <c r="BU280" i="8"/>
  <c r="BV280" i="8"/>
  <c r="BX280" i="8"/>
  <c r="BY280" i="8"/>
  <c r="CN280" i="8"/>
  <c r="CO280" i="8"/>
  <c r="CV280" i="8"/>
  <c r="DE280" i="8"/>
  <c r="DK280" i="8"/>
  <c r="B281" i="8"/>
  <c r="C281" i="8"/>
  <c r="D281" i="8"/>
  <c r="E281" i="8"/>
  <c r="F281" i="8"/>
  <c r="G281" i="8"/>
  <c r="H281" i="8"/>
  <c r="I281" i="8"/>
  <c r="J281" i="8"/>
  <c r="K281" i="8"/>
  <c r="L281" i="8"/>
  <c r="M281" i="8"/>
  <c r="N281" i="8"/>
  <c r="O281" i="8"/>
  <c r="P281" i="8"/>
  <c r="U281" i="8"/>
  <c r="W281" i="8"/>
  <c r="Y281" i="8"/>
  <c r="Z281" i="8"/>
  <c r="AA281" i="8"/>
  <c r="AB281" i="8"/>
  <c r="AE281" i="8"/>
  <c r="AH281" i="8"/>
  <c r="AJ281" i="8"/>
  <c r="AK281" i="8"/>
  <c r="AL281" i="8"/>
  <c r="AQ281" i="8"/>
  <c r="AR281" i="8"/>
  <c r="AS281" i="8"/>
  <c r="AT281" i="8"/>
  <c r="AV281" i="8"/>
  <c r="AW281" i="8"/>
  <c r="BE281" i="8"/>
  <c r="BF281" i="8"/>
  <c r="BH281" i="8"/>
  <c r="BI281" i="8"/>
  <c r="BJ281" i="8"/>
  <c r="BK281" i="8"/>
  <c r="BL281" i="8"/>
  <c r="BM281" i="8"/>
  <c r="BP282" i="8" s="1"/>
  <c r="BO281" i="8"/>
  <c r="X281" i="8" s="1"/>
  <c r="BU281" i="8"/>
  <c r="BV281" i="8"/>
  <c r="BX281" i="8"/>
  <c r="BY281" i="8"/>
  <c r="CN281" i="8"/>
  <c r="CO281" i="8"/>
  <c r="CV281" i="8"/>
  <c r="DE281" i="8"/>
  <c r="DK281" i="8"/>
  <c r="B282" i="8"/>
  <c r="C282" i="8"/>
  <c r="D282" i="8"/>
  <c r="E282" i="8"/>
  <c r="F282" i="8"/>
  <c r="G282" i="8"/>
  <c r="H282" i="8"/>
  <c r="I282" i="8"/>
  <c r="J282" i="8"/>
  <c r="K282" i="8"/>
  <c r="L282" i="8"/>
  <c r="M282" i="8"/>
  <c r="N282" i="8"/>
  <c r="O282" i="8"/>
  <c r="P282" i="8"/>
  <c r="U282" i="8"/>
  <c r="W282" i="8"/>
  <c r="Y282" i="8"/>
  <c r="Z282" i="8"/>
  <c r="AA282" i="8"/>
  <c r="AB282" i="8"/>
  <c r="AE282" i="8"/>
  <c r="AH282" i="8"/>
  <c r="AJ282" i="8"/>
  <c r="AK282" i="8"/>
  <c r="AL282" i="8"/>
  <c r="AQ282" i="8"/>
  <c r="AR282" i="8"/>
  <c r="AS282" i="8"/>
  <c r="AT282" i="8"/>
  <c r="AV282" i="8"/>
  <c r="AW282" i="8"/>
  <c r="BE282" i="8"/>
  <c r="BF282" i="8"/>
  <c r="BH282" i="8"/>
  <c r="BI282" i="8"/>
  <c r="BJ282" i="8"/>
  <c r="BK282" i="8"/>
  <c r="BL282" i="8"/>
  <c r="BM282" i="8"/>
  <c r="BP283" i="8" s="1"/>
  <c r="BO282" i="8"/>
  <c r="BU282" i="8"/>
  <c r="BV282" i="8"/>
  <c r="BX282" i="8"/>
  <c r="BY282" i="8"/>
  <c r="CN282" i="8"/>
  <c r="CO282" i="8"/>
  <c r="CV282" i="8"/>
  <c r="DE282" i="8"/>
  <c r="DK282" i="8"/>
  <c r="B283" i="8"/>
  <c r="C283" i="8"/>
  <c r="D283" i="8"/>
  <c r="E283" i="8"/>
  <c r="F283" i="8"/>
  <c r="G283" i="8"/>
  <c r="H283" i="8"/>
  <c r="I283" i="8"/>
  <c r="J283" i="8"/>
  <c r="K283" i="8"/>
  <c r="L283" i="8"/>
  <c r="M283" i="8"/>
  <c r="N283" i="8"/>
  <c r="O283" i="8"/>
  <c r="P283" i="8"/>
  <c r="U283" i="8"/>
  <c r="W283" i="8"/>
  <c r="Y283" i="8"/>
  <c r="Z283" i="8"/>
  <c r="AA283" i="8"/>
  <c r="AB283" i="8"/>
  <c r="AE283" i="8"/>
  <c r="AH283" i="8"/>
  <c r="AJ283" i="8"/>
  <c r="AK283" i="8"/>
  <c r="AL283" i="8"/>
  <c r="AQ283" i="8"/>
  <c r="AR283" i="8"/>
  <c r="AS283" i="8"/>
  <c r="AT283" i="8"/>
  <c r="AV283" i="8"/>
  <c r="AW283" i="8"/>
  <c r="BE283" i="8"/>
  <c r="BF283" i="8"/>
  <c r="BH283" i="8"/>
  <c r="BI283" i="8"/>
  <c r="BJ283" i="8"/>
  <c r="BK283" i="8"/>
  <c r="BL283" i="8"/>
  <c r="BM283" i="8"/>
  <c r="BP284" i="8" s="1"/>
  <c r="BO283" i="8"/>
  <c r="BU283" i="8"/>
  <c r="BV283" i="8"/>
  <c r="BX283" i="8"/>
  <c r="BY283" i="8"/>
  <c r="CN283" i="8"/>
  <c r="CO283" i="8"/>
  <c r="CV283" i="8"/>
  <c r="DE283" i="8"/>
  <c r="DK283" i="8"/>
  <c r="B284" i="8"/>
  <c r="C284" i="8"/>
  <c r="D284" i="8"/>
  <c r="E284" i="8"/>
  <c r="F284" i="8"/>
  <c r="G284" i="8"/>
  <c r="H284" i="8"/>
  <c r="I284" i="8"/>
  <c r="J284" i="8"/>
  <c r="K284" i="8"/>
  <c r="L284" i="8"/>
  <c r="M284" i="8"/>
  <c r="N284" i="8"/>
  <c r="O284" i="8"/>
  <c r="P284" i="8"/>
  <c r="U284" i="8"/>
  <c r="W284" i="8"/>
  <c r="Y284" i="8"/>
  <c r="Z284" i="8"/>
  <c r="AA284" i="8"/>
  <c r="AB284" i="8"/>
  <c r="AE284" i="8"/>
  <c r="AH284" i="8"/>
  <c r="AJ284" i="8"/>
  <c r="AK284" i="8"/>
  <c r="AL284" i="8"/>
  <c r="AQ284" i="8"/>
  <c r="AR284" i="8"/>
  <c r="AS284" i="8"/>
  <c r="AT284" i="8"/>
  <c r="AV284" i="8"/>
  <c r="AW284" i="8"/>
  <c r="BE284" i="8"/>
  <c r="BF284" i="8"/>
  <c r="BH284" i="8"/>
  <c r="BI284" i="8"/>
  <c r="BJ284" i="8"/>
  <c r="BK284" i="8"/>
  <c r="BL284" i="8"/>
  <c r="BM284" i="8"/>
  <c r="BP285" i="8" s="1"/>
  <c r="BO284" i="8"/>
  <c r="BU284" i="8"/>
  <c r="BV284" i="8"/>
  <c r="BX284" i="8"/>
  <c r="BY284" i="8"/>
  <c r="CN284" i="8"/>
  <c r="CO284" i="8"/>
  <c r="CV284" i="8"/>
  <c r="DE284" i="8"/>
  <c r="DK284" i="8"/>
  <c r="B285" i="8"/>
  <c r="C285" i="8"/>
  <c r="D285" i="8"/>
  <c r="E285" i="8"/>
  <c r="F285" i="8"/>
  <c r="G285" i="8"/>
  <c r="H285" i="8"/>
  <c r="I285" i="8"/>
  <c r="J285" i="8"/>
  <c r="K285" i="8"/>
  <c r="L285" i="8"/>
  <c r="M285" i="8"/>
  <c r="N285" i="8"/>
  <c r="O285" i="8"/>
  <c r="P285" i="8"/>
  <c r="U285" i="8"/>
  <c r="W285" i="8"/>
  <c r="Y285" i="8"/>
  <c r="Z285" i="8"/>
  <c r="AA285" i="8"/>
  <c r="AB285" i="8"/>
  <c r="AE285" i="8"/>
  <c r="AH285" i="8"/>
  <c r="AJ285" i="8"/>
  <c r="AK285" i="8"/>
  <c r="AL285" i="8"/>
  <c r="AQ285" i="8"/>
  <c r="AR285" i="8"/>
  <c r="AS285" i="8"/>
  <c r="AT285" i="8"/>
  <c r="AV285" i="8"/>
  <c r="AW285" i="8"/>
  <c r="BE285" i="8"/>
  <c r="BF285" i="8"/>
  <c r="BH285" i="8"/>
  <c r="BI285" i="8"/>
  <c r="BJ285" i="8"/>
  <c r="BK285" i="8"/>
  <c r="BL285" i="8"/>
  <c r="BM285" i="8"/>
  <c r="BP286" i="8" s="1"/>
  <c r="BO285" i="8"/>
  <c r="BU285" i="8"/>
  <c r="BV285" i="8"/>
  <c r="BX285" i="8"/>
  <c r="BY285" i="8"/>
  <c r="CN285" i="8"/>
  <c r="CO285" i="8"/>
  <c r="CV285" i="8"/>
  <c r="DE285" i="8"/>
  <c r="DK285" i="8"/>
  <c r="B286" i="8"/>
  <c r="C286" i="8"/>
  <c r="D286" i="8"/>
  <c r="E286" i="8"/>
  <c r="F286" i="8"/>
  <c r="G286" i="8"/>
  <c r="H286" i="8"/>
  <c r="I286" i="8"/>
  <c r="J286" i="8"/>
  <c r="K286" i="8"/>
  <c r="L286" i="8"/>
  <c r="M286" i="8"/>
  <c r="N286" i="8"/>
  <c r="O286" i="8"/>
  <c r="P286" i="8"/>
  <c r="U286" i="8"/>
  <c r="W286" i="8"/>
  <c r="Y286" i="8"/>
  <c r="Z286" i="8"/>
  <c r="AA286" i="8"/>
  <c r="AB286" i="8"/>
  <c r="AE286" i="8"/>
  <c r="AH286" i="8"/>
  <c r="AJ286" i="8"/>
  <c r="AK286" i="8"/>
  <c r="AL286" i="8"/>
  <c r="AQ286" i="8"/>
  <c r="AR286" i="8"/>
  <c r="AS286" i="8"/>
  <c r="AT286" i="8"/>
  <c r="AV286" i="8"/>
  <c r="AW286" i="8"/>
  <c r="BE286" i="8"/>
  <c r="BF286" i="8"/>
  <c r="BH286" i="8"/>
  <c r="BI286" i="8"/>
  <c r="BJ286" i="8"/>
  <c r="BK286" i="8"/>
  <c r="BL286" i="8"/>
  <c r="BM286" i="8"/>
  <c r="BP287" i="8" s="1"/>
  <c r="BO286" i="8"/>
  <c r="BU286" i="8"/>
  <c r="BV286" i="8"/>
  <c r="BX286" i="8"/>
  <c r="BY286" i="8"/>
  <c r="CN286" i="8"/>
  <c r="CO286" i="8"/>
  <c r="CV286" i="8"/>
  <c r="DE286" i="8"/>
  <c r="DK286" i="8"/>
  <c r="B287" i="8"/>
  <c r="C287" i="8"/>
  <c r="D287" i="8"/>
  <c r="E287" i="8"/>
  <c r="F287" i="8"/>
  <c r="G287" i="8"/>
  <c r="H287" i="8"/>
  <c r="I287" i="8"/>
  <c r="J287" i="8"/>
  <c r="K287" i="8"/>
  <c r="L287" i="8"/>
  <c r="M287" i="8"/>
  <c r="N287" i="8"/>
  <c r="O287" i="8"/>
  <c r="P287" i="8"/>
  <c r="U287" i="8"/>
  <c r="W287" i="8"/>
  <c r="Y287" i="8"/>
  <c r="Z287" i="8"/>
  <c r="AA287" i="8"/>
  <c r="AB287" i="8"/>
  <c r="AE287" i="8"/>
  <c r="AH287" i="8"/>
  <c r="AJ287" i="8"/>
  <c r="AK287" i="8"/>
  <c r="AL287" i="8"/>
  <c r="AQ287" i="8"/>
  <c r="AR287" i="8"/>
  <c r="AS287" i="8"/>
  <c r="AT287" i="8"/>
  <c r="AV287" i="8"/>
  <c r="AW287" i="8"/>
  <c r="BE287" i="8"/>
  <c r="BF287" i="8"/>
  <c r="BH287" i="8"/>
  <c r="BI287" i="8"/>
  <c r="BJ287" i="8"/>
  <c r="BK287" i="8"/>
  <c r="BL287" i="8"/>
  <c r="BM287" i="8"/>
  <c r="BP288" i="8" s="1"/>
  <c r="BO287" i="8"/>
  <c r="BU287" i="8"/>
  <c r="BV287" i="8"/>
  <c r="BX287" i="8"/>
  <c r="BY287" i="8"/>
  <c r="CN287" i="8"/>
  <c r="CO287" i="8"/>
  <c r="CV287" i="8"/>
  <c r="DE287" i="8"/>
  <c r="DK287" i="8"/>
  <c r="B288" i="8"/>
  <c r="C288" i="8"/>
  <c r="D288" i="8"/>
  <c r="E288" i="8"/>
  <c r="F288" i="8"/>
  <c r="G288" i="8"/>
  <c r="H288" i="8"/>
  <c r="I288" i="8"/>
  <c r="J288" i="8"/>
  <c r="K288" i="8"/>
  <c r="L288" i="8"/>
  <c r="M288" i="8"/>
  <c r="N288" i="8"/>
  <c r="O288" i="8"/>
  <c r="P288" i="8"/>
  <c r="U288" i="8"/>
  <c r="W288" i="8"/>
  <c r="Y288" i="8"/>
  <c r="Z288" i="8"/>
  <c r="AA288" i="8"/>
  <c r="AB288" i="8"/>
  <c r="AE288" i="8"/>
  <c r="AH288" i="8"/>
  <c r="AJ288" i="8"/>
  <c r="AK288" i="8"/>
  <c r="AL288" i="8"/>
  <c r="AQ288" i="8"/>
  <c r="AR288" i="8"/>
  <c r="AS288" i="8"/>
  <c r="AT288" i="8"/>
  <c r="AV288" i="8"/>
  <c r="AW288" i="8"/>
  <c r="BE288" i="8"/>
  <c r="BF288" i="8"/>
  <c r="BH288" i="8"/>
  <c r="BI288" i="8"/>
  <c r="BJ288" i="8"/>
  <c r="BK288" i="8"/>
  <c r="BL288" i="8"/>
  <c r="BM288" i="8"/>
  <c r="BP289" i="8" s="1"/>
  <c r="BO288" i="8"/>
  <c r="BU288" i="8"/>
  <c r="BV288" i="8"/>
  <c r="BX288" i="8"/>
  <c r="BY288" i="8"/>
  <c r="CN288" i="8"/>
  <c r="CO288" i="8"/>
  <c r="CV288" i="8"/>
  <c r="DE288" i="8"/>
  <c r="DK288" i="8"/>
  <c r="B289" i="8"/>
  <c r="C289" i="8"/>
  <c r="D289" i="8"/>
  <c r="E289" i="8"/>
  <c r="F289" i="8"/>
  <c r="G289" i="8"/>
  <c r="H289" i="8"/>
  <c r="I289" i="8"/>
  <c r="J289" i="8"/>
  <c r="K289" i="8"/>
  <c r="L289" i="8"/>
  <c r="M289" i="8"/>
  <c r="N289" i="8"/>
  <c r="O289" i="8"/>
  <c r="P289" i="8"/>
  <c r="U289" i="8"/>
  <c r="W289" i="8"/>
  <c r="Y289" i="8"/>
  <c r="Z289" i="8"/>
  <c r="AA289" i="8"/>
  <c r="AB289" i="8"/>
  <c r="AE289" i="8"/>
  <c r="AH289" i="8"/>
  <c r="AJ289" i="8"/>
  <c r="AK289" i="8"/>
  <c r="AL289" i="8"/>
  <c r="AQ289" i="8"/>
  <c r="AR289" i="8"/>
  <c r="AS289" i="8"/>
  <c r="AT289" i="8"/>
  <c r="AV289" i="8"/>
  <c r="AW289" i="8"/>
  <c r="BE289" i="8"/>
  <c r="BF289" i="8"/>
  <c r="BH289" i="8"/>
  <c r="BI289" i="8"/>
  <c r="BJ289" i="8"/>
  <c r="BK289" i="8"/>
  <c r="BL289" i="8"/>
  <c r="BM289" i="8"/>
  <c r="BP290" i="8" s="1"/>
  <c r="BO289" i="8"/>
  <c r="BU289" i="8"/>
  <c r="BV289" i="8"/>
  <c r="BX289" i="8"/>
  <c r="BY289" i="8"/>
  <c r="CN289" i="8"/>
  <c r="CO289" i="8"/>
  <c r="CV289" i="8"/>
  <c r="DE289" i="8"/>
  <c r="DK289" i="8"/>
  <c r="B290" i="8"/>
  <c r="C290" i="8"/>
  <c r="D290" i="8"/>
  <c r="E290" i="8"/>
  <c r="F290" i="8"/>
  <c r="G290" i="8"/>
  <c r="H290" i="8"/>
  <c r="I290" i="8"/>
  <c r="J290" i="8"/>
  <c r="K290" i="8"/>
  <c r="L290" i="8"/>
  <c r="M290" i="8"/>
  <c r="N290" i="8"/>
  <c r="O290" i="8"/>
  <c r="P290" i="8"/>
  <c r="U290" i="8"/>
  <c r="W290" i="8"/>
  <c r="Y290" i="8"/>
  <c r="Z290" i="8"/>
  <c r="AA290" i="8"/>
  <c r="AB290" i="8"/>
  <c r="AE290" i="8"/>
  <c r="AH290" i="8"/>
  <c r="AJ290" i="8"/>
  <c r="AK290" i="8"/>
  <c r="AL290" i="8"/>
  <c r="AQ290" i="8"/>
  <c r="AR290" i="8"/>
  <c r="AS290" i="8"/>
  <c r="AT290" i="8"/>
  <c r="AV290" i="8"/>
  <c r="AW290" i="8"/>
  <c r="BE290" i="8"/>
  <c r="BF290" i="8"/>
  <c r="BH290" i="8"/>
  <c r="BI290" i="8"/>
  <c r="BJ290" i="8"/>
  <c r="BK290" i="8"/>
  <c r="BL290" i="8"/>
  <c r="BM290" i="8"/>
  <c r="BP291" i="8" s="1"/>
  <c r="BO290" i="8"/>
  <c r="X290" i="8" s="1"/>
  <c r="BU290" i="8"/>
  <c r="BV290" i="8"/>
  <c r="BX290" i="8"/>
  <c r="BY290" i="8"/>
  <c r="CN290" i="8"/>
  <c r="CO290" i="8"/>
  <c r="CV290" i="8"/>
  <c r="DE290" i="8"/>
  <c r="DK290" i="8"/>
  <c r="B291" i="8"/>
  <c r="C291" i="8"/>
  <c r="D291" i="8"/>
  <c r="E291" i="8"/>
  <c r="F291" i="8"/>
  <c r="G291" i="8"/>
  <c r="H291" i="8"/>
  <c r="I291" i="8"/>
  <c r="J291" i="8"/>
  <c r="K291" i="8"/>
  <c r="L291" i="8"/>
  <c r="M291" i="8"/>
  <c r="N291" i="8"/>
  <c r="O291" i="8"/>
  <c r="P291" i="8"/>
  <c r="U291" i="8"/>
  <c r="W291" i="8"/>
  <c r="Y291" i="8"/>
  <c r="Z291" i="8"/>
  <c r="AA291" i="8"/>
  <c r="AB291" i="8"/>
  <c r="AE291" i="8"/>
  <c r="AH291" i="8"/>
  <c r="AJ291" i="8"/>
  <c r="AK291" i="8"/>
  <c r="AL291" i="8"/>
  <c r="AQ291" i="8"/>
  <c r="AR291" i="8"/>
  <c r="AS291" i="8"/>
  <c r="AT291" i="8"/>
  <c r="AV291" i="8"/>
  <c r="AW291" i="8"/>
  <c r="BE291" i="8"/>
  <c r="BF291" i="8"/>
  <c r="BH291" i="8"/>
  <c r="BI291" i="8"/>
  <c r="BJ291" i="8"/>
  <c r="BK291" i="8"/>
  <c r="BL291" i="8"/>
  <c r="BM291" i="8"/>
  <c r="BP292" i="8" s="1"/>
  <c r="BO291" i="8"/>
  <c r="X291" i="8" s="1"/>
  <c r="BU291" i="8"/>
  <c r="BV291" i="8"/>
  <c r="BX291" i="8"/>
  <c r="BY291" i="8"/>
  <c r="CN291" i="8"/>
  <c r="CO291" i="8"/>
  <c r="CV291" i="8"/>
  <c r="DE291" i="8"/>
  <c r="DK291" i="8"/>
  <c r="B292" i="8"/>
  <c r="C292" i="8"/>
  <c r="D292" i="8"/>
  <c r="E292" i="8"/>
  <c r="F292" i="8"/>
  <c r="G292" i="8"/>
  <c r="H292" i="8"/>
  <c r="I292" i="8"/>
  <c r="J292" i="8"/>
  <c r="K292" i="8"/>
  <c r="L292" i="8"/>
  <c r="M292" i="8"/>
  <c r="N292" i="8"/>
  <c r="O292" i="8"/>
  <c r="P292" i="8"/>
  <c r="U292" i="8"/>
  <c r="W292" i="8"/>
  <c r="Y292" i="8"/>
  <c r="Z292" i="8"/>
  <c r="AA292" i="8"/>
  <c r="AB292" i="8"/>
  <c r="AE292" i="8"/>
  <c r="AH292" i="8"/>
  <c r="AJ292" i="8"/>
  <c r="AK292" i="8"/>
  <c r="AL292" i="8"/>
  <c r="AQ292" i="8"/>
  <c r="AR292" i="8"/>
  <c r="AS292" i="8"/>
  <c r="AT292" i="8"/>
  <c r="AV292" i="8"/>
  <c r="AW292" i="8"/>
  <c r="BE292" i="8"/>
  <c r="BF292" i="8"/>
  <c r="BH292" i="8"/>
  <c r="BI292" i="8"/>
  <c r="BJ292" i="8"/>
  <c r="BK292" i="8"/>
  <c r="BL292" i="8"/>
  <c r="BM292" i="8"/>
  <c r="BP293" i="8" s="1"/>
  <c r="BO292" i="8"/>
  <c r="BU292" i="8"/>
  <c r="BV292" i="8"/>
  <c r="BX292" i="8"/>
  <c r="BY292" i="8"/>
  <c r="CN292" i="8"/>
  <c r="CO292" i="8"/>
  <c r="CV292" i="8"/>
  <c r="DE292" i="8"/>
  <c r="DK292" i="8"/>
  <c r="B293" i="8"/>
  <c r="C293" i="8"/>
  <c r="D293" i="8"/>
  <c r="E293" i="8"/>
  <c r="F293" i="8"/>
  <c r="G293" i="8"/>
  <c r="H293" i="8"/>
  <c r="I293" i="8"/>
  <c r="J293" i="8"/>
  <c r="K293" i="8"/>
  <c r="L293" i="8"/>
  <c r="M293" i="8"/>
  <c r="N293" i="8"/>
  <c r="O293" i="8"/>
  <c r="P293" i="8"/>
  <c r="U293" i="8"/>
  <c r="W293" i="8"/>
  <c r="Y293" i="8"/>
  <c r="Z293" i="8"/>
  <c r="AA293" i="8"/>
  <c r="AB293" i="8"/>
  <c r="AE293" i="8"/>
  <c r="AH293" i="8"/>
  <c r="AJ293" i="8"/>
  <c r="AK293" i="8"/>
  <c r="AL293" i="8"/>
  <c r="AQ293" i="8"/>
  <c r="AR293" i="8"/>
  <c r="AS293" i="8"/>
  <c r="AT293" i="8"/>
  <c r="AV293" i="8"/>
  <c r="AW293" i="8"/>
  <c r="BE293" i="8"/>
  <c r="BF293" i="8"/>
  <c r="BH293" i="8"/>
  <c r="BI293" i="8"/>
  <c r="BJ293" i="8"/>
  <c r="BK293" i="8"/>
  <c r="BL293" i="8"/>
  <c r="BM293" i="8"/>
  <c r="BP294" i="8" s="1"/>
  <c r="BO293" i="8"/>
  <c r="BU293" i="8"/>
  <c r="BV293" i="8"/>
  <c r="BX293" i="8"/>
  <c r="BY293" i="8"/>
  <c r="CN293" i="8"/>
  <c r="CO293" i="8"/>
  <c r="CV293" i="8"/>
  <c r="DE293" i="8"/>
  <c r="DK293" i="8"/>
  <c r="B294" i="8"/>
  <c r="C294" i="8"/>
  <c r="D294" i="8"/>
  <c r="E294" i="8"/>
  <c r="F294" i="8"/>
  <c r="G294" i="8"/>
  <c r="H294" i="8"/>
  <c r="I294" i="8"/>
  <c r="J294" i="8"/>
  <c r="K294" i="8"/>
  <c r="L294" i="8"/>
  <c r="M294" i="8"/>
  <c r="N294" i="8"/>
  <c r="O294" i="8"/>
  <c r="P294" i="8"/>
  <c r="U294" i="8"/>
  <c r="W294" i="8"/>
  <c r="Y294" i="8"/>
  <c r="Z294" i="8"/>
  <c r="AA294" i="8"/>
  <c r="AB294" i="8"/>
  <c r="AE294" i="8"/>
  <c r="AH294" i="8"/>
  <c r="AJ294" i="8"/>
  <c r="AK294" i="8"/>
  <c r="AL294" i="8"/>
  <c r="AQ294" i="8"/>
  <c r="AR294" i="8"/>
  <c r="AS294" i="8"/>
  <c r="AT294" i="8"/>
  <c r="AV294" i="8"/>
  <c r="AW294" i="8"/>
  <c r="BE294" i="8"/>
  <c r="BF294" i="8"/>
  <c r="BH294" i="8"/>
  <c r="BI294" i="8"/>
  <c r="BJ294" i="8"/>
  <c r="BK294" i="8"/>
  <c r="BL294" i="8"/>
  <c r="BM294" i="8"/>
  <c r="BP295" i="8" s="1"/>
  <c r="BO294" i="8"/>
  <c r="X294" i="8" s="1"/>
  <c r="BU294" i="8"/>
  <c r="BV294" i="8"/>
  <c r="BX294" i="8"/>
  <c r="BY294" i="8"/>
  <c r="CN294" i="8"/>
  <c r="CO294" i="8"/>
  <c r="CV294" i="8"/>
  <c r="DE294" i="8"/>
  <c r="DK294" i="8"/>
  <c r="B295" i="8"/>
  <c r="C295" i="8"/>
  <c r="D295" i="8"/>
  <c r="E295" i="8"/>
  <c r="F295" i="8"/>
  <c r="G295" i="8"/>
  <c r="H295" i="8"/>
  <c r="I295" i="8"/>
  <c r="J295" i="8"/>
  <c r="K295" i="8"/>
  <c r="L295" i="8"/>
  <c r="M295" i="8"/>
  <c r="N295" i="8"/>
  <c r="O295" i="8"/>
  <c r="P295" i="8"/>
  <c r="U295" i="8"/>
  <c r="W295" i="8"/>
  <c r="Y295" i="8"/>
  <c r="Z295" i="8"/>
  <c r="AA295" i="8"/>
  <c r="AB295" i="8"/>
  <c r="AE295" i="8"/>
  <c r="AH295" i="8"/>
  <c r="AJ295" i="8"/>
  <c r="AK295" i="8"/>
  <c r="AL295" i="8"/>
  <c r="AQ295" i="8"/>
  <c r="AR295" i="8"/>
  <c r="AS295" i="8"/>
  <c r="AT295" i="8"/>
  <c r="AV295" i="8"/>
  <c r="AW295" i="8"/>
  <c r="BE295" i="8"/>
  <c r="BF295" i="8"/>
  <c r="BH295" i="8"/>
  <c r="BI295" i="8"/>
  <c r="BJ295" i="8"/>
  <c r="BK295" i="8"/>
  <c r="BL295" i="8"/>
  <c r="BM295" i="8"/>
  <c r="BP296" i="8" s="1"/>
  <c r="BO295" i="8"/>
  <c r="BU295" i="8"/>
  <c r="BV295" i="8"/>
  <c r="BX295" i="8"/>
  <c r="BY295" i="8"/>
  <c r="CN295" i="8"/>
  <c r="CO295" i="8"/>
  <c r="CV295" i="8"/>
  <c r="DE295" i="8"/>
  <c r="DK295" i="8"/>
  <c r="B296" i="8"/>
  <c r="C296" i="8"/>
  <c r="D296" i="8"/>
  <c r="E296" i="8"/>
  <c r="F296" i="8"/>
  <c r="G296" i="8"/>
  <c r="H296" i="8"/>
  <c r="I296" i="8"/>
  <c r="J296" i="8"/>
  <c r="K296" i="8"/>
  <c r="L296" i="8"/>
  <c r="M296" i="8"/>
  <c r="N296" i="8"/>
  <c r="O296" i="8"/>
  <c r="P296" i="8"/>
  <c r="U296" i="8"/>
  <c r="W296" i="8"/>
  <c r="Y296" i="8"/>
  <c r="Z296" i="8"/>
  <c r="AA296" i="8"/>
  <c r="AB296" i="8"/>
  <c r="AE296" i="8"/>
  <c r="AH296" i="8"/>
  <c r="AJ296" i="8"/>
  <c r="AK296" i="8"/>
  <c r="AL296" i="8"/>
  <c r="AQ296" i="8"/>
  <c r="AR296" i="8"/>
  <c r="AS296" i="8"/>
  <c r="AT296" i="8"/>
  <c r="AV296" i="8"/>
  <c r="AW296" i="8"/>
  <c r="BE296" i="8"/>
  <c r="BF296" i="8"/>
  <c r="BH296" i="8"/>
  <c r="BI296" i="8"/>
  <c r="BJ296" i="8"/>
  <c r="BK296" i="8"/>
  <c r="BL296" i="8"/>
  <c r="BM296" i="8"/>
  <c r="BP297" i="8" s="1"/>
  <c r="BO296" i="8"/>
  <c r="X296" i="8" s="1"/>
  <c r="BU296" i="8"/>
  <c r="BV296" i="8"/>
  <c r="BX296" i="8"/>
  <c r="BY296" i="8"/>
  <c r="CN296" i="8"/>
  <c r="CO296" i="8"/>
  <c r="CV296" i="8"/>
  <c r="DE296" i="8"/>
  <c r="DK296" i="8"/>
  <c r="B297" i="8"/>
  <c r="C297" i="8"/>
  <c r="D297" i="8"/>
  <c r="E297" i="8"/>
  <c r="F297" i="8"/>
  <c r="G297" i="8"/>
  <c r="H297" i="8"/>
  <c r="I297" i="8"/>
  <c r="J297" i="8"/>
  <c r="K297" i="8"/>
  <c r="L297" i="8"/>
  <c r="M297" i="8"/>
  <c r="N297" i="8"/>
  <c r="O297" i="8"/>
  <c r="P297" i="8"/>
  <c r="U297" i="8"/>
  <c r="W297" i="8"/>
  <c r="Y297" i="8"/>
  <c r="Z297" i="8"/>
  <c r="AA297" i="8"/>
  <c r="AB297" i="8"/>
  <c r="AE297" i="8"/>
  <c r="AH297" i="8"/>
  <c r="AJ297" i="8"/>
  <c r="AK297" i="8"/>
  <c r="AL297" i="8"/>
  <c r="AQ297" i="8"/>
  <c r="AR297" i="8"/>
  <c r="AS297" i="8"/>
  <c r="AT297" i="8"/>
  <c r="AV297" i="8"/>
  <c r="AW297" i="8"/>
  <c r="BE297" i="8"/>
  <c r="BF297" i="8"/>
  <c r="BH297" i="8"/>
  <c r="BI297" i="8"/>
  <c r="BJ297" i="8"/>
  <c r="BK297" i="8"/>
  <c r="BL297" i="8"/>
  <c r="BM297" i="8"/>
  <c r="BP298" i="8" s="1"/>
  <c r="BO297" i="8"/>
  <c r="BU297" i="8"/>
  <c r="BV297" i="8"/>
  <c r="BX297" i="8"/>
  <c r="BY297" i="8"/>
  <c r="CN297" i="8"/>
  <c r="CO297" i="8"/>
  <c r="CV297" i="8"/>
  <c r="DE297" i="8"/>
  <c r="DK297" i="8"/>
  <c r="B298" i="8"/>
  <c r="C298" i="8"/>
  <c r="D298" i="8"/>
  <c r="E298" i="8"/>
  <c r="F298" i="8"/>
  <c r="G298" i="8"/>
  <c r="H298" i="8"/>
  <c r="I298" i="8"/>
  <c r="J298" i="8"/>
  <c r="K298" i="8"/>
  <c r="L298" i="8"/>
  <c r="M298" i="8"/>
  <c r="N298" i="8"/>
  <c r="O298" i="8"/>
  <c r="P298" i="8"/>
  <c r="U298" i="8"/>
  <c r="W298" i="8"/>
  <c r="Y298" i="8"/>
  <c r="Z298" i="8"/>
  <c r="AA298" i="8"/>
  <c r="AB298" i="8"/>
  <c r="AE298" i="8"/>
  <c r="AH298" i="8"/>
  <c r="AJ298" i="8"/>
  <c r="AK298" i="8"/>
  <c r="AL298" i="8"/>
  <c r="AQ298" i="8"/>
  <c r="AR298" i="8"/>
  <c r="AS298" i="8"/>
  <c r="AT298" i="8"/>
  <c r="AV298" i="8"/>
  <c r="AW298" i="8"/>
  <c r="BE298" i="8"/>
  <c r="BF298" i="8"/>
  <c r="BH298" i="8"/>
  <c r="BI298" i="8"/>
  <c r="BJ298" i="8"/>
  <c r="BK298" i="8"/>
  <c r="BL298" i="8"/>
  <c r="BM298" i="8"/>
  <c r="BP299" i="8" s="1"/>
  <c r="BO298" i="8"/>
  <c r="BU298" i="8"/>
  <c r="BV298" i="8"/>
  <c r="BX298" i="8"/>
  <c r="BY298" i="8"/>
  <c r="CN298" i="8"/>
  <c r="CO298" i="8"/>
  <c r="CV298" i="8"/>
  <c r="DE298" i="8"/>
  <c r="DK298" i="8"/>
  <c r="B299" i="8"/>
  <c r="C299" i="8"/>
  <c r="D299" i="8"/>
  <c r="E299" i="8"/>
  <c r="F299" i="8"/>
  <c r="G299" i="8"/>
  <c r="H299" i="8"/>
  <c r="I299" i="8"/>
  <c r="J299" i="8"/>
  <c r="K299" i="8"/>
  <c r="L299" i="8"/>
  <c r="M299" i="8"/>
  <c r="N299" i="8"/>
  <c r="O299" i="8"/>
  <c r="P299" i="8"/>
  <c r="U299" i="8"/>
  <c r="W299" i="8"/>
  <c r="Y299" i="8"/>
  <c r="Z299" i="8"/>
  <c r="AA299" i="8"/>
  <c r="AB299" i="8"/>
  <c r="AE299" i="8"/>
  <c r="AH299" i="8"/>
  <c r="AJ299" i="8"/>
  <c r="AK299" i="8"/>
  <c r="AL299" i="8"/>
  <c r="AQ299" i="8"/>
  <c r="AR299" i="8"/>
  <c r="AS299" i="8"/>
  <c r="AT299" i="8"/>
  <c r="AV299" i="8"/>
  <c r="AW299" i="8"/>
  <c r="BE299" i="8"/>
  <c r="BF299" i="8"/>
  <c r="BH299" i="8"/>
  <c r="BI299" i="8"/>
  <c r="BJ299" i="8"/>
  <c r="BK299" i="8"/>
  <c r="BL299" i="8"/>
  <c r="BM299" i="8"/>
  <c r="BP300" i="8" s="1"/>
  <c r="BO299" i="8"/>
  <c r="X299" i="8" s="1"/>
  <c r="BU299" i="8"/>
  <c r="BV299" i="8"/>
  <c r="BX299" i="8"/>
  <c r="BY299" i="8"/>
  <c r="CN299" i="8"/>
  <c r="CO299" i="8"/>
  <c r="CV299" i="8"/>
  <c r="DE299" i="8"/>
  <c r="DK299" i="8"/>
  <c r="B300" i="8"/>
  <c r="C300" i="8"/>
  <c r="D300" i="8"/>
  <c r="E300" i="8"/>
  <c r="F300" i="8"/>
  <c r="G300" i="8"/>
  <c r="H300" i="8"/>
  <c r="I300" i="8"/>
  <c r="J300" i="8"/>
  <c r="K300" i="8"/>
  <c r="L300" i="8"/>
  <c r="M300" i="8"/>
  <c r="N300" i="8"/>
  <c r="O300" i="8"/>
  <c r="P300" i="8"/>
  <c r="U300" i="8"/>
  <c r="W300" i="8"/>
  <c r="Y300" i="8"/>
  <c r="Z300" i="8"/>
  <c r="AA300" i="8"/>
  <c r="AB300" i="8"/>
  <c r="AE300" i="8"/>
  <c r="AH300" i="8"/>
  <c r="AJ300" i="8"/>
  <c r="AK300" i="8"/>
  <c r="AL300" i="8"/>
  <c r="AQ300" i="8"/>
  <c r="AR300" i="8"/>
  <c r="AS300" i="8"/>
  <c r="AT300" i="8"/>
  <c r="AV300" i="8"/>
  <c r="AW300" i="8"/>
  <c r="BE300" i="8"/>
  <c r="BF300" i="8"/>
  <c r="BH300" i="8"/>
  <c r="BI300" i="8"/>
  <c r="BJ300" i="8"/>
  <c r="BK300" i="8"/>
  <c r="BL300" i="8"/>
  <c r="BM300" i="8"/>
  <c r="BP301" i="8" s="1"/>
  <c r="BO300" i="8"/>
  <c r="BU300" i="8"/>
  <c r="BV300" i="8"/>
  <c r="BX300" i="8"/>
  <c r="BY300" i="8"/>
  <c r="CN300" i="8"/>
  <c r="CO300" i="8"/>
  <c r="CV300" i="8"/>
  <c r="DE300" i="8"/>
  <c r="DK300" i="8"/>
  <c r="B301" i="8"/>
  <c r="C301" i="8"/>
  <c r="D301" i="8"/>
  <c r="E301" i="8"/>
  <c r="F301" i="8"/>
  <c r="G301" i="8"/>
  <c r="H301" i="8"/>
  <c r="I301" i="8"/>
  <c r="J301" i="8"/>
  <c r="K301" i="8"/>
  <c r="L301" i="8"/>
  <c r="M301" i="8"/>
  <c r="N301" i="8"/>
  <c r="O301" i="8"/>
  <c r="P301" i="8"/>
  <c r="U301" i="8"/>
  <c r="W301" i="8"/>
  <c r="Y301" i="8"/>
  <c r="Z301" i="8"/>
  <c r="AA301" i="8"/>
  <c r="AB301" i="8"/>
  <c r="AE301" i="8"/>
  <c r="AH301" i="8"/>
  <c r="AJ301" i="8"/>
  <c r="AK301" i="8"/>
  <c r="AL301" i="8"/>
  <c r="AQ301" i="8"/>
  <c r="AR301" i="8"/>
  <c r="AS301" i="8"/>
  <c r="AT301" i="8"/>
  <c r="AV301" i="8"/>
  <c r="AW301" i="8"/>
  <c r="BE301" i="8"/>
  <c r="BF301" i="8"/>
  <c r="BH301" i="8"/>
  <c r="BI301" i="8"/>
  <c r="BJ301" i="8"/>
  <c r="BK301" i="8"/>
  <c r="BL301" i="8"/>
  <c r="BM301" i="8"/>
  <c r="BP302" i="8" s="1"/>
  <c r="BO301" i="8"/>
  <c r="BU301" i="8"/>
  <c r="BV301" i="8"/>
  <c r="BX301" i="8"/>
  <c r="BY301" i="8"/>
  <c r="CN301" i="8"/>
  <c r="CO301" i="8"/>
  <c r="CV301" i="8"/>
  <c r="DE301" i="8"/>
  <c r="DK301" i="8"/>
  <c r="B302" i="8"/>
  <c r="C302" i="8"/>
  <c r="D302" i="8"/>
  <c r="E302" i="8"/>
  <c r="F302" i="8"/>
  <c r="G302" i="8"/>
  <c r="H302" i="8"/>
  <c r="I302" i="8"/>
  <c r="J302" i="8"/>
  <c r="K302" i="8"/>
  <c r="L302" i="8"/>
  <c r="M302" i="8"/>
  <c r="N302" i="8"/>
  <c r="O302" i="8"/>
  <c r="P302" i="8"/>
  <c r="U302" i="8"/>
  <c r="W302" i="8"/>
  <c r="Y302" i="8"/>
  <c r="Z302" i="8"/>
  <c r="AA302" i="8"/>
  <c r="AB302" i="8"/>
  <c r="AE302" i="8"/>
  <c r="AH302" i="8"/>
  <c r="AJ302" i="8"/>
  <c r="AK302" i="8"/>
  <c r="AL302" i="8"/>
  <c r="AQ302" i="8"/>
  <c r="AR302" i="8"/>
  <c r="AS302" i="8"/>
  <c r="AT302" i="8"/>
  <c r="AV302" i="8"/>
  <c r="AW302" i="8"/>
  <c r="AY302" i="8"/>
  <c r="AZ302" i="8"/>
  <c r="BE302" i="8"/>
  <c r="BF302" i="8"/>
  <c r="BH302" i="8"/>
  <c r="BI302" i="8"/>
  <c r="BJ302" i="8"/>
  <c r="BK302" i="8"/>
  <c r="BL302" i="8"/>
  <c r="BM302" i="8"/>
  <c r="BP303" i="8" s="1"/>
  <c r="BO302" i="8"/>
  <c r="BU302" i="8"/>
  <c r="BV302" i="8"/>
  <c r="BX302" i="8"/>
  <c r="BY302" i="8"/>
  <c r="CN302" i="8"/>
  <c r="CO302" i="8"/>
  <c r="CV302" i="8"/>
  <c r="DE302" i="8"/>
  <c r="DK302" i="8"/>
  <c r="B303" i="8"/>
  <c r="C303" i="8"/>
  <c r="D303" i="8"/>
  <c r="E303" i="8"/>
  <c r="F303" i="8"/>
  <c r="G303" i="8"/>
  <c r="H303" i="8"/>
  <c r="I303" i="8"/>
  <c r="J303" i="8"/>
  <c r="K303" i="8"/>
  <c r="L303" i="8"/>
  <c r="M303" i="8"/>
  <c r="N303" i="8"/>
  <c r="O303" i="8"/>
  <c r="P303" i="8"/>
  <c r="U303" i="8"/>
  <c r="W303" i="8"/>
  <c r="Y303" i="8"/>
  <c r="Z303" i="8"/>
  <c r="AA303" i="8"/>
  <c r="AB303" i="8"/>
  <c r="AE303" i="8"/>
  <c r="AH303" i="8"/>
  <c r="AJ303" i="8"/>
  <c r="AK303" i="8"/>
  <c r="AL303" i="8"/>
  <c r="AQ303" i="8"/>
  <c r="AR303" i="8"/>
  <c r="AS303" i="8"/>
  <c r="AT303" i="8"/>
  <c r="AV303" i="8"/>
  <c r="AW303" i="8"/>
  <c r="AY303" i="8"/>
  <c r="AZ303" i="8"/>
  <c r="BE303" i="8"/>
  <c r="BF303" i="8"/>
  <c r="BH303" i="8"/>
  <c r="BI303" i="8"/>
  <c r="BJ303" i="8"/>
  <c r="BK303" i="8"/>
  <c r="BL303" i="8"/>
  <c r="BM303" i="8"/>
  <c r="BP304" i="8" s="1"/>
  <c r="BO303" i="8"/>
  <c r="BU303" i="8"/>
  <c r="BV303" i="8"/>
  <c r="BX303" i="8"/>
  <c r="BY303" i="8"/>
  <c r="CN303" i="8"/>
  <c r="CO303" i="8"/>
  <c r="CV303" i="8"/>
  <c r="DE303" i="8"/>
  <c r="DK303" i="8"/>
  <c r="B304" i="8"/>
  <c r="C304" i="8"/>
  <c r="D304" i="8"/>
  <c r="E304" i="8"/>
  <c r="F304" i="8"/>
  <c r="G304" i="8"/>
  <c r="H304" i="8"/>
  <c r="I304" i="8"/>
  <c r="J304" i="8"/>
  <c r="K304" i="8"/>
  <c r="L304" i="8"/>
  <c r="M304" i="8"/>
  <c r="N304" i="8"/>
  <c r="O304" i="8"/>
  <c r="P304" i="8"/>
  <c r="U304" i="8"/>
  <c r="W304" i="8"/>
  <c r="Y304" i="8"/>
  <c r="Z304" i="8"/>
  <c r="AA304" i="8"/>
  <c r="AB304" i="8"/>
  <c r="AE304" i="8"/>
  <c r="AH304" i="8"/>
  <c r="AJ304" i="8"/>
  <c r="AK304" i="8"/>
  <c r="AL304" i="8"/>
  <c r="AQ304" i="8"/>
  <c r="AR304" i="8"/>
  <c r="AS304" i="8"/>
  <c r="AT304" i="8"/>
  <c r="AV304" i="8"/>
  <c r="AW304" i="8"/>
  <c r="AY304" i="8"/>
  <c r="AZ304" i="8"/>
  <c r="BE304" i="8"/>
  <c r="BF304" i="8"/>
  <c r="BH304" i="8"/>
  <c r="BI304" i="8"/>
  <c r="BJ304" i="8"/>
  <c r="BK304" i="8"/>
  <c r="BL304" i="8"/>
  <c r="BM304" i="8"/>
  <c r="BP305" i="8" s="1"/>
  <c r="BO304" i="8"/>
  <c r="BU304" i="8"/>
  <c r="BV304" i="8"/>
  <c r="BX304" i="8"/>
  <c r="BY304" i="8"/>
  <c r="CN304" i="8"/>
  <c r="CO304" i="8"/>
  <c r="CV304" i="8"/>
  <c r="DE304" i="8"/>
  <c r="DK304" i="8"/>
  <c r="B305" i="8"/>
  <c r="C305" i="8"/>
  <c r="D305" i="8"/>
  <c r="E305" i="8"/>
  <c r="F305" i="8"/>
  <c r="G305" i="8"/>
  <c r="H305" i="8"/>
  <c r="I305" i="8"/>
  <c r="J305" i="8"/>
  <c r="K305" i="8"/>
  <c r="L305" i="8"/>
  <c r="M305" i="8"/>
  <c r="N305" i="8"/>
  <c r="O305" i="8"/>
  <c r="P305" i="8"/>
  <c r="U305" i="8"/>
  <c r="W305" i="8"/>
  <c r="Y305" i="8"/>
  <c r="Z305" i="8"/>
  <c r="AA305" i="8"/>
  <c r="AB305" i="8"/>
  <c r="AE305" i="8"/>
  <c r="AH305" i="8"/>
  <c r="AJ305" i="8"/>
  <c r="AK305" i="8"/>
  <c r="AL305" i="8"/>
  <c r="AQ305" i="8"/>
  <c r="AR305" i="8"/>
  <c r="AS305" i="8"/>
  <c r="AT305" i="8"/>
  <c r="AV305" i="8"/>
  <c r="AW305" i="8"/>
  <c r="AY305" i="8"/>
  <c r="AZ305" i="8"/>
  <c r="BE305" i="8"/>
  <c r="BF305" i="8"/>
  <c r="BH305" i="8"/>
  <c r="BI305" i="8"/>
  <c r="BJ305" i="8"/>
  <c r="BK305" i="8"/>
  <c r="BL305" i="8"/>
  <c r="BM305" i="8"/>
  <c r="BP306" i="8" s="1"/>
  <c r="BO305" i="8"/>
  <c r="BU305" i="8"/>
  <c r="BV305" i="8"/>
  <c r="BX305" i="8"/>
  <c r="BY305" i="8"/>
  <c r="CN305" i="8"/>
  <c r="CO305" i="8"/>
  <c r="CV305" i="8"/>
  <c r="DE305" i="8"/>
  <c r="DK305" i="8"/>
  <c r="B306" i="8"/>
  <c r="C306" i="8"/>
  <c r="D306" i="8"/>
  <c r="E306" i="8"/>
  <c r="F306" i="8"/>
  <c r="G306" i="8"/>
  <c r="H306" i="8"/>
  <c r="I306" i="8"/>
  <c r="J306" i="8"/>
  <c r="K306" i="8"/>
  <c r="L306" i="8"/>
  <c r="M306" i="8"/>
  <c r="N306" i="8"/>
  <c r="O306" i="8"/>
  <c r="P306" i="8"/>
  <c r="U306" i="8"/>
  <c r="W306" i="8"/>
  <c r="Y306" i="8"/>
  <c r="Z306" i="8"/>
  <c r="AA306" i="8"/>
  <c r="AB306" i="8"/>
  <c r="AE306" i="8"/>
  <c r="AH306" i="8"/>
  <c r="AJ306" i="8"/>
  <c r="AK306" i="8"/>
  <c r="AL306" i="8"/>
  <c r="AQ306" i="8"/>
  <c r="AR306" i="8"/>
  <c r="AS306" i="8"/>
  <c r="AT306" i="8"/>
  <c r="AV306" i="8"/>
  <c r="AW306" i="8"/>
  <c r="AY306" i="8"/>
  <c r="AZ306" i="8"/>
  <c r="BE306" i="8"/>
  <c r="BF306" i="8"/>
  <c r="BH306" i="8"/>
  <c r="BI306" i="8"/>
  <c r="BJ306" i="8"/>
  <c r="BK306" i="8"/>
  <c r="BL306" i="8"/>
  <c r="BM306" i="8"/>
  <c r="BP307" i="8" s="1"/>
  <c r="BO306" i="8"/>
  <c r="BU306" i="8"/>
  <c r="BV306" i="8"/>
  <c r="BX306" i="8"/>
  <c r="BY306" i="8"/>
  <c r="CN306" i="8"/>
  <c r="CO306" i="8"/>
  <c r="CV306" i="8"/>
  <c r="DE306" i="8"/>
  <c r="DK306" i="8"/>
  <c r="B307" i="8"/>
  <c r="C307" i="8"/>
  <c r="D307" i="8"/>
  <c r="E307" i="8"/>
  <c r="F307" i="8"/>
  <c r="G307" i="8"/>
  <c r="H307" i="8"/>
  <c r="I307" i="8"/>
  <c r="J307" i="8"/>
  <c r="K307" i="8"/>
  <c r="L307" i="8"/>
  <c r="M307" i="8"/>
  <c r="N307" i="8"/>
  <c r="O307" i="8"/>
  <c r="P307" i="8"/>
  <c r="U307" i="8"/>
  <c r="W307" i="8"/>
  <c r="Y307" i="8"/>
  <c r="Z307" i="8"/>
  <c r="AA307" i="8"/>
  <c r="AB307" i="8"/>
  <c r="AE307" i="8"/>
  <c r="AH307" i="8"/>
  <c r="AJ307" i="8"/>
  <c r="AK307" i="8"/>
  <c r="AL307" i="8"/>
  <c r="AQ307" i="8"/>
  <c r="AR307" i="8"/>
  <c r="AS307" i="8"/>
  <c r="AT307" i="8"/>
  <c r="AV307" i="8"/>
  <c r="AW307" i="8"/>
  <c r="AY307" i="8"/>
  <c r="AZ307" i="8"/>
  <c r="BE307" i="8"/>
  <c r="BF307" i="8"/>
  <c r="BH307" i="8"/>
  <c r="BI307" i="8"/>
  <c r="BJ307" i="8"/>
  <c r="BK307" i="8"/>
  <c r="BL307" i="8"/>
  <c r="BM307" i="8"/>
  <c r="BP308" i="8" s="1"/>
  <c r="BO307" i="8"/>
  <c r="BU307" i="8"/>
  <c r="BV307" i="8"/>
  <c r="BX307" i="8"/>
  <c r="BY307" i="8"/>
  <c r="CN307" i="8"/>
  <c r="CO307" i="8"/>
  <c r="CV307" i="8"/>
  <c r="DE307" i="8"/>
  <c r="DK307" i="8"/>
  <c r="B308" i="8"/>
  <c r="C308" i="8"/>
  <c r="D308" i="8"/>
  <c r="E308" i="8"/>
  <c r="F308" i="8"/>
  <c r="G308" i="8"/>
  <c r="H308" i="8"/>
  <c r="I308" i="8"/>
  <c r="J308" i="8"/>
  <c r="K308" i="8"/>
  <c r="L308" i="8"/>
  <c r="M308" i="8"/>
  <c r="N308" i="8"/>
  <c r="O308" i="8"/>
  <c r="P308" i="8"/>
  <c r="U308" i="8"/>
  <c r="W308" i="8"/>
  <c r="Y308" i="8"/>
  <c r="Z308" i="8"/>
  <c r="AA308" i="8"/>
  <c r="AB308" i="8"/>
  <c r="AE308" i="8"/>
  <c r="AH308" i="8"/>
  <c r="AJ308" i="8"/>
  <c r="AK308" i="8"/>
  <c r="AL308" i="8"/>
  <c r="AQ308" i="8"/>
  <c r="AR308" i="8"/>
  <c r="AS308" i="8"/>
  <c r="AT308" i="8"/>
  <c r="AV308" i="8"/>
  <c r="AW308" i="8"/>
  <c r="AY308" i="8"/>
  <c r="AZ308" i="8"/>
  <c r="BE308" i="8"/>
  <c r="BF308" i="8"/>
  <c r="BH308" i="8"/>
  <c r="BI308" i="8"/>
  <c r="BJ308" i="8"/>
  <c r="BK308" i="8"/>
  <c r="BL308" i="8"/>
  <c r="BM308" i="8"/>
  <c r="BP309" i="8" s="1"/>
  <c r="BO308" i="8"/>
  <c r="BU308" i="8"/>
  <c r="BV308" i="8"/>
  <c r="BX308" i="8"/>
  <c r="BY308" i="8"/>
  <c r="CN308" i="8"/>
  <c r="CO308" i="8"/>
  <c r="CV308" i="8"/>
  <c r="DE308" i="8"/>
  <c r="DK308" i="8"/>
  <c r="B309" i="8"/>
  <c r="C309" i="8"/>
  <c r="D309" i="8"/>
  <c r="E309" i="8"/>
  <c r="F309" i="8"/>
  <c r="G309" i="8"/>
  <c r="H309" i="8"/>
  <c r="I309" i="8"/>
  <c r="J309" i="8"/>
  <c r="K309" i="8"/>
  <c r="L309" i="8"/>
  <c r="M309" i="8"/>
  <c r="N309" i="8"/>
  <c r="O309" i="8"/>
  <c r="P309" i="8"/>
  <c r="U309" i="8"/>
  <c r="W309" i="8"/>
  <c r="Y309" i="8"/>
  <c r="Z309" i="8"/>
  <c r="AA309" i="8"/>
  <c r="AB309" i="8"/>
  <c r="AE309" i="8"/>
  <c r="AH309" i="8"/>
  <c r="AJ309" i="8"/>
  <c r="AK309" i="8"/>
  <c r="AL309" i="8"/>
  <c r="AQ309" i="8"/>
  <c r="AR309" i="8"/>
  <c r="AS309" i="8"/>
  <c r="AT309" i="8"/>
  <c r="AV309" i="8"/>
  <c r="AW309" i="8"/>
  <c r="AY309" i="8"/>
  <c r="AZ309" i="8"/>
  <c r="BE309" i="8"/>
  <c r="BF309" i="8"/>
  <c r="BH309" i="8"/>
  <c r="BI309" i="8"/>
  <c r="BJ309" i="8"/>
  <c r="BK309" i="8"/>
  <c r="BL309" i="8"/>
  <c r="BM309" i="8"/>
  <c r="BP310" i="8" s="1"/>
  <c r="BO309" i="8"/>
  <c r="BU309" i="8"/>
  <c r="BV309" i="8"/>
  <c r="BX309" i="8"/>
  <c r="BY309" i="8"/>
  <c r="CN309" i="8"/>
  <c r="CO309" i="8"/>
  <c r="CV309" i="8"/>
  <c r="DE309" i="8"/>
  <c r="DK309" i="8"/>
  <c r="B310" i="8"/>
  <c r="C310" i="8"/>
  <c r="D310" i="8"/>
  <c r="E310" i="8"/>
  <c r="F310" i="8"/>
  <c r="G310" i="8"/>
  <c r="H310" i="8"/>
  <c r="I310" i="8"/>
  <c r="J310" i="8"/>
  <c r="K310" i="8"/>
  <c r="L310" i="8"/>
  <c r="M310" i="8"/>
  <c r="N310" i="8"/>
  <c r="O310" i="8"/>
  <c r="P310" i="8"/>
  <c r="U310" i="8"/>
  <c r="W310" i="8"/>
  <c r="Y310" i="8"/>
  <c r="Z310" i="8"/>
  <c r="AA310" i="8"/>
  <c r="AB310" i="8"/>
  <c r="AE310" i="8"/>
  <c r="AH310" i="8"/>
  <c r="AJ310" i="8"/>
  <c r="AK310" i="8"/>
  <c r="AL310" i="8"/>
  <c r="AQ310" i="8"/>
  <c r="AR310" i="8"/>
  <c r="AS310" i="8"/>
  <c r="AT310" i="8"/>
  <c r="AV310" i="8"/>
  <c r="AW310" i="8"/>
  <c r="AY310" i="8"/>
  <c r="AZ310" i="8"/>
  <c r="BE310" i="8"/>
  <c r="BF310" i="8"/>
  <c r="BH310" i="8"/>
  <c r="BI310" i="8"/>
  <c r="BJ310" i="8"/>
  <c r="BK310" i="8"/>
  <c r="BL310" i="8"/>
  <c r="BM310" i="8"/>
  <c r="BP311" i="8" s="1"/>
  <c r="BO310" i="8"/>
  <c r="BU310" i="8"/>
  <c r="BV310" i="8"/>
  <c r="BX310" i="8"/>
  <c r="BY310" i="8"/>
  <c r="CN310" i="8"/>
  <c r="CO310" i="8"/>
  <c r="CV310" i="8"/>
  <c r="DE310" i="8"/>
  <c r="DK310" i="8"/>
  <c r="B311" i="8"/>
  <c r="C311" i="8"/>
  <c r="D311" i="8"/>
  <c r="E311" i="8"/>
  <c r="F311" i="8"/>
  <c r="G311" i="8"/>
  <c r="H311" i="8"/>
  <c r="I311" i="8"/>
  <c r="J311" i="8"/>
  <c r="K311" i="8"/>
  <c r="L311" i="8"/>
  <c r="M311" i="8"/>
  <c r="N311" i="8"/>
  <c r="O311" i="8"/>
  <c r="P311" i="8"/>
  <c r="U311" i="8"/>
  <c r="W311" i="8"/>
  <c r="Y311" i="8"/>
  <c r="Z311" i="8"/>
  <c r="AA311" i="8"/>
  <c r="AB311" i="8"/>
  <c r="AE311" i="8"/>
  <c r="AH311" i="8"/>
  <c r="AJ311" i="8"/>
  <c r="AK311" i="8"/>
  <c r="AL311" i="8"/>
  <c r="AQ311" i="8"/>
  <c r="AR311" i="8"/>
  <c r="AS311" i="8"/>
  <c r="AT311" i="8"/>
  <c r="AV311" i="8"/>
  <c r="AW311" i="8"/>
  <c r="AY311" i="8"/>
  <c r="AZ311" i="8"/>
  <c r="BE311" i="8"/>
  <c r="BF311" i="8"/>
  <c r="BH311" i="8"/>
  <c r="BI311" i="8"/>
  <c r="BJ311" i="8"/>
  <c r="BK311" i="8"/>
  <c r="BL311" i="8"/>
  <c r="BM311" i="8"/>
  <c r="BP312" i="8" s="1"/>
  <c r="BO311" i="8"/>
  <c r="BU311" i="8"/>
  <c r="BV311" i="8"/>
  <c r="BX311" i="8"/>
  <c r="BY311" i="8"/>
  <c r="CN311" i="8"/>
  <c r="CO311" i="8"/>
  <c r="CV311" i="8"/>
  <c r="DE311" i="8"/>
  <c r="DK311" i="8"/>
  <c r="B312" i="8"/>
  <c r="C312" i="8"/>
  <c r="D312" i="8"/>
  <c r="E312" i="8"/>
  <c r="F312" i="8"/>
  <c r="G312" i="8"/>
  <c r="H312" i="8"/>
  <c r="I312" i="8"/>
  <c r="J312" i="8"/>
  <c r="K312" i="8"/>
  <c r="L312" i="8"/>
  <c r="M312" i="8"/>
  <c r="N312" i="8"/>
  <c r="O312" i="8"/>
  <c r="P312" i="8"/>
  <c r="U312" i="8"/>
  <c r="W312" i="8"/>
  <c r="Y312" i="8"/>
  <c r="Z312" i="8"/>
  <c r="AA312" i="8"/>
  <c r="AB312" i="8"/>
  <c r="AE312" i="8"/>
  <c r="AH312" i="8"/>
  <c r="AJ312" i="8"/>
  <c r="AK312" i="8"/>
  <c r="AL312" i="8"/>
  <c r="AQ312" i="8"/>
  <c r="AR312" i="8"/>
  <c r="AS312" i="8"/>
  <c r="AT312" i="8"/>
  <c r="AV312" i="8"/>
  <c r="AW312" i="8"/>
  <c r="AY312" i="8"/>
  <c r="AZ312" i="8"/>
  <c r="BE312" i="8"/>
  <c r="BF312" i="8"/>
  <c r="BH312" i="8"/>
  <c r="BI312" i="8"/>
  <c r="BJ312" i="8"/>
  <c r="BK312" i="8"/>
  <c r="BL312" i="8"/>
  <c r="BM312" i="8"/>
  <c r="BP313" i="8" s="1"/>
  <c r="BO312" i="8"/>
  <c r="BU312" i="8"/>
  <c r="BV312" i="8"/>
  <c r="BX312" i="8"/>
  <c r="BY312" i="8"/>
  <c r="CN312" i="8"/>
  <c r="CO312" i="8"/>
  <c r="CV312" i="8"/>
  <c r="DE312" i="8"/>
  <c r="DK312" i="8"/>
  <c r="B313" i="8"/>
  <c r="C313" i="8"/>
  <c r="D313" i="8"/>
  <c r="E313" i="8"/>
  <c r="F313" i="8"/>
  <c r="G313" i="8"/>
  <c r="H313" i="8"/>
  <c r="I313" i="8"/>
  <c r="J313" i="8"/>
  <c r="K313" i="8"/>
  <c r="L313" i="8"/>
  <c r="M313" i="8"/>
  <c r="N313" i="8"/>
  <c r="O313" i="8"/>
  <c r="P313" i="8"/>
  <c r="U313" i="8"/>
  <c r="W313" i="8"/>
  <c r="Y313" i="8"/>
  <c r="Z313" i="8"/>
  <c r="AA313" i="8"/>
  <c r="AB313" i="8"/>
  <c r="AE313" i="8"/>
  <c r="AH313" i="8"/>
  <c r="AJ313" i="8"/>
  <c r="AK313" i="8"/>
  <c r="AL313" i="8"/>
  <c r="AQ313" i="8"/>
  <c r="AR313" i="8"/>
  <c r="AS313" i="8"/>
  <c r="AT313" i="8"/>
  <c r="AV313" i="8"/>
  <c r="AW313" i="8"/>
  <c r="AY313" i="8"/>
  <c r="AZ313" i="8"/>
  <c r="BE313" i="8"/>
  <c r="BF313" i="8"/>
  <c r="BH313" i="8"/>
  <c r="BI313" i="8"/>
  <c r="BJ313" i="8"/>
  <c r="BK313" i="8"/>
  <c r="BL313" i="8"/>
  <c r="BM313" i="8"/>
  <c r="BP314" i="8" s="1"/>
  <c r="BO313" i="8"/>
  <c r="BU313" i="8"/>
  <c r="BV313" i="8"/>
  <c r="BX313" i="8"/>
  <c r="BY313" i="8"/>
  <c r="CN313" i="8"/>
  <c r="CO313" i="8"/>
  <c r="CV313" i="8"/>
  <c r="DE313" i="8"/>
  <c r="DK313" i="8"/>
  <c r="B314" i="8"/>
  <c r="C314" i="8"/>
  <c r="D314" i="8"/>
  <c r="E314" i="8"/>
  <c r="F314" i="8"/>
  <c r="G314" i="8"/>
  <c r="H314" i="8"/>
  <c r="I314" i="8"/>
  <c r="J314" i="8"/>
  <c r="K314" i="8"/>
  <c r="L314" i="8"/>
  <c r="M314" i="8"/>
  <c r="N314" i="8"/>
  <c r="O314" i="8"/>
  <c r="P314" i="8"/>
  <c r="U314" i="8"/>
  <c r="W314" i="8"/>
  <c r="Y314" i="8"/>
  <c r="Z314" i="8"/>
  <c r="AA314" i="8"/>
  <c r="AB314" i="8"/>
  <c r="AE314" i="8"/>
  <c r="AH314" i="8"/>
  <c r="AJ314" i="8"/>
  <c r="AK314" i="8"/>
  <c r="AL314" i="8"/>
  <c r="AQ314" i="8"/>
  <c r="AR314" i="8"/>
  <c r="AS314" i="8"/>
  <c r="AT314" i="8"/>
  <c r="AV314" i="8"/>
  <c r="AW314" i="8"/>
  <c r="AY314" i="8"/>
  <c r="AZ314" i="8"/>
  <c r="BE314" i="8"/>
  <c r="BF314" i="8"/>
  <c r="BH314" i="8"/>
  <c r="BI314" i="8"/>
  <c r="BJ314" i="8"/>
  <c r="BK314" i="8"/>
  <c r="BL314" i="8"/>
  <c r="BM314" i="8"/>
  <c r="BP315" i="8" s="1"/>
  <c r="BO314" i="8"/>
  <c r="BU314" i="8"/>
  <c r="BV314" i="8"/>
  <c r="BX314" i="8"/>
  <c r="BY314" i="8"/>
  <c r="CN314" i="8"/>
  <c r="CO314" i="8"/>
  <c r="CV314" i="8"/>
  <c r="DE314" i="8"/>
  <c r="DK314" i="8"/>
  <c r="B315" i="8"/>
  <c r="C315" i="8"/>
  <c r="D315" i="8"/>
  <c r="E315" i="8"/>
  <c r="F315" i="8"/>
  <c r="G315" i="8"/>
  <c r="H315" i="8"/>
  <c r="I315" i="8"/>
  <c r="J315" i="8"/>
  <c r="K315" i="8"/>
  <c r="L315" i="8"/>
  <c r="M315" i="8"/>
  <c r="N315" i="8"/>
  <c r="O315" i="8"/>
  <c r="P315" i="8"/>
  <c r="U315" i="8"/>
  <c r="W315" i="8"/>
  <c r="Y315" i="8"/>
  <c r="Z315" i="8"/>
  <c r="AA315" i="8"/>
  <c r="AB315" i="8"/>
  <c r="AE315" i="8"/>
  <c r="AH315" i="8"/>
  <c r="AJ315" i="8"/>
  <c r="AK315" i="8"/>
  <c r="AL315" i="8"/>
  <c r="AQ315" i="8"/>
  <c r="AR315" i="8"/>
  <c r="AS315" i="8"/>
  <c r="AT315" i="8"/>
  <c r="AV315" i="8"/>
  <c r="AW315" i="8"/>
  <c r="AY315" i="8"/>
  <c r="AZ315" i="8"/>
  <c r="BE315" i="8"/>
  <c r="BF315" i="8"/>
  <c r="BH315" i="8"/>
  <c r="BI315" i="8"/>
  <c r="BJ315" i="8"/>
  <c r="BK315" i="8"/>
  <c r="BL315" i="8"/>
  <c r="BM315" i="8"/>
  <c r="BP316" i="8" s="1"/>
  <c r="BO315" i="8"/>
  <c r="BU315" i="8"/>
  <c r="BV315" i="8"/>
  <c r="BX315" i="8"/>
  <c r="BY315" i="8"/>
  <c r="CN315" i="8"/>
  <c r="CO315" i="8"/>
  <c r="CV315" i="8"/>
  <c r="DE315" i="8"/>
  <c r="DK315" i="8"/>
  <c r="B316" i="8"/>
  <c r="C316" i="8"/>
  <c r="D316" i="8"/>
  <c r="E316" i="8"/>
  <c r="F316" i="8"/>
  <c r="G316" i="8"/>
  <c r="H316" i="8"/>
  <c r="I316" i="8"/>
  <c r="J316" i="8"/>
  <c r="K316" i="8"/>
  <c r="L316" i="8"/>
  <c r="M316" i="8"/>
  <c r="N316" i="8"/>
  <c r="O316" i="8"/>
  <c r="P316" i="8"/>
  <c r="U316" i="8"/>
  <c r="W316" i="8"/>
  <c r="Y316" i="8"/>
  <c r="Z316" i="8"/>
  <c r="AA316" i="8"/>
  <c r="AB316" i="8"/>
  <c r="AE316" i="8"/>
  <c r="AH316" i="8"/>
  <c r="AJ316" i="8"/>
  <c r="AK316" i="8"/>
  <c r="AL316" i="8"/>
  <c r="AQ316" i="8"/>
  <c r="AR316" i="8"/>
  <c r="AS316" i="8"/>
  <c r="AT316" i="8"/>
  <c r="AV316" i="8"/>
  <c r="AW316" i="8"/>
  <c r="AY316" i="8"/>
  <c r="AZ316" i="8"/>
  <c r="BE316" i="8"/>
  <c r="BF316" i="8"/>
  <c r="BH316" i="8"/>
  <c r="BI316" i="8"/>
  <c r="BJ316" i="8"/>
  <c r="BK316" i="8"/>
  <c r="BL316" i="8"/>
  <c r="BM316" i="8"/>
  <c r="BP317" i="8" s="1"/>
  <c r="BO316" i="8"/>
  <c r="BU316" i="8"/>
  <c r="BV316" i="8"/>
  <c r="BX316" i="8"/>
  <c r="BY316" i="8"/>
  <c r="CN316" i="8"/>
  <c r="CO316" i="8"/>
  <c r="CV316" i="8"/>
  <c r="DE316" i="8"/>
  <c r="DK316" i="8"/>
  <c r="B317" i="8"/>
  <c r="C317" i="8"/>
  <c r="D317" i="8"/>
  <c r="E317" i="8"/>
  <c r="F317" i="8"/>
  <c r="G317" i="8"/>
  <c r="H317" i="8"/>
  <c r="I317" i="8"/>
  <c r="J317" i="8"/>
  <c r="K317" i="8"/>
  <c r="L317" i="8"/>
  <c r="M317" i="8"/>
  <c r="N317" i="8"/>
  <c r="O317" i="8"/>
  <c r="P317" i="8"/>
  <c r="U317" i="8"/>
  <c r="W317" i="8"/>
  <c r="Y317" i="8"/>
  <c r="Z317" i="8"/>
  <c r="AA317" i="8"/>
  <c r="AB317" i="8"/>
  <c r="AE317" i="8"/>
  <c r="AH317" i="8"/>
  <c r="AJ317" i="8"/>
  <c r="AK317" i="8"/>
  <c r="AL317" i="8"/>
  <c r="AQ317" i="8"/>
  <c r="AR317" i="8"/>
  <c r="AS317" i="8"/>
  <c r="AT317" i="8"/>
  <c r="AV317" i="8"/>
  <c r="AW317" i="8"/>
  <c r="AY317" i="8"/>
  <c r="AZ317" i="8"/>
  <c r="BE317" i="8"/>
  <c r="BF317" i="8"/>
  <c r="BH317" i="8"/>
  <c r="BI317" i="8"/>
  <c r="BJ317" i="8"/>
  <c r="BK317" i="8"/>
  <c r="BL317" i="8"/>
  <c r="BM317" i="8"/>
  <c r="BP318" i="8" s="1"/>
  <c r="BO317" i="8"/>
  <c r="BU317" i="8"/>
  <c r="BV317" i="8"/>
  <c r="BX317" i="8"/>
  <c r="BY317" i="8"/>
  <c r="CN317" i="8"/>
  <c r="CO317" i="8"/>
  <c r="CV317" i="8"/>
  <c r="DE317" i="8"/>
  <c r="DK317" i="8"/>
  <c r="B318" i="8"/>
  <c r="C318" i="8"/>
  <c r="D318" i="8"/>
  <c r="E318" i="8"/>
  <c r="F318" i="8"/>
  <c r="G318" i="8"/>
  <c r="H318" i="8"/>
  <c r="I318" i="8"/>
  <c r="J318" i="8"/>
  <c r="K318" i="8"/>
  <c r="L318" i="8"/>
  <c r="M318" i="8"/>
  <c r="N318" i="8"/>
  <c r="O318" i="8"/>
  <c r="P318" i="8"/>
  <c r="U318" i="8"/>
  <c r="W318" i="8"/>
  <c r="Y318" i="8"/>
  <c r="Z318" i="8"/>
  <c r="AA318" i="8"/>
  <c r="AB318" i="8"/>
  <c r="AE318" i="8"/>
  <c r="AH318" i="8"/>
  <c r="AJ318" i="8"/>
  <c r="AK318" i="8"/>
  <c r="AL318" i="8"/>
  <c r="AQ318" i="8"/>
  <c r="AR318" i="8"/>
  <c r="AS318" i="8"/>
  <c r="AT318" i="8"/>
  <c r="AV318" i="8"/>
  <c r="AW318" i="8"/>
  <c r="AY318" i="8"/>
  <c r="AZ318" i="8"/>
  <c r="BE318" i="8"/>
  <c r="BF318" i="8"/>
  <c r="BH318" i="8"/>
  <c r="BI318" i="8"/>
  <c r="BJ318" i="8"/>
  <c r="BK318" i="8"/>
  <c r="BL318" i="8"/>
  <c r="BM318" i="8"/>
  <c r="BP319" i="8" s="1"/>
  <c r="BO318" i="8"/>
  <c r="BU318" i="8"/>
  <c r="BV318" i="8"/>
  <c r="BX318" i="8"/>
  <c r="BY318" i="8"/>
  <c r="CN318" i="8"/>
  <c r="CO318" i="8"/>
  <c r="CV318" i="8"/>
  <c r="DE318" i="8"/>
  <c r="DK318" i="8"/>
  <c r="B319" i="8"/>
  <c r="C319" i="8"/>
  <c r="D319" i="8"/>
  <c r="E319" i="8"/>
  <c r="F319" i="8"/>
  <c r="G319" i="8"/>
  <c r="H319" i="8"/>
  <c r="I319" i="8"/>
  <c r="J319" i="8"/>
  <c r="K319" i="8"/>
  <c r="L319" i="8"/>
  <c r="M319" i="8"/>
  <c r="N319" i="8"/>
  <c r="O319" i="8"/>
  <c r="P319" i="8"/>
  <c r="U319" i="8"/>
  <c r="W319" i="8"/>
  <c r="Y319" i="8"/>
  <c r="Z319" i="8"/>
  <c r="AA319" i="8"/>
  <c r="AB319" i="8"/>
  <c r="AE319" i="8"/>
  <c r="AH319" i="8"/>
  <c r="AJ319" i="8"/>
  <c r="AK319" i="8"/>
  <c r="AL319" i="8"/>
  <c r="AQ319" i="8"/>
  <c r="AR319" i="8"/>
  <c r="AS319" i="8"/>
  <c r="AT319" i="8"/>
  <c r="AV319" i="8"/>
  <c r="AW319" i="8"/>
  <c r="AY319" i="8"/>
  <c r="AZ319" i="8"/>
  <c r="BE319" i="8"/>
  <c r="BF319" i="8"/>
  <c r="BH319" i="8"/>
  <c r="BI319" i="8"/>
  <c r="BJ319" i="8"/>
  <c r="BK319" i="8"/>
  <c r="BL319" i="8"/>
  <c r="BM319" i="8"/>
  <c r="BP320" i="8" s="1"/>
  <c r="BO319" i="8"/>
  <c r="BU319" i="8"/>
  <c r="BV319" i="8"/>
  <c r="BX319" i="8"/>
  <c r="BY319" i="8"/>
  <c r="CN319" i="8"/>
  <c r="CO319" i="8"/>
  <c r="CV319" i="8"/>
  <c r="DE319" i="8"/>
  <c r="DK319" i="8"/>
  <c r="B320" i="8"/>
  <c r="C320" i="8"/>
  <c r="D320" i="8"/>
  <c r="E320" i="8"/>
  <c r="F320" i="8"/>
  <c r="G320" i="8"/>
  <c r="H320" i="8"/>
  <c r="I320" i="8"/>
  <c r="J320" i="8"/>
  <c r="K320" i="8"/>
  <c r="L320" i="8"/>
  <c r="M320" i="8"/>
  <c r="N320" i="8"/>
  <c r="O320" i="8"/>
  <c r="P320" i="8"/>
  <c r="U320" i="8"/>
  <c r="W320" i="8"/>
  <c r="Y320" i="8"/>
  <c r="Z320" i="8"/>
  <c r="AA320" i="8"/>
  <c r="AB320" i="8"/>
  <c r="AE320" i="8"/>
  <c r="AH320" i="8"/>
  <c r="AJ320" i="8"/>
  <c r="AK320" i="8"/>
  <c r="AL320" i="8"/>
  <c r="AQ320" i="8"/>
  <c r="AR320" i="8"/>
  <c r="AS320" i="8"/>
  <c r="AT320" i="8"/>
  <c r="AV320" i="8"/>
  <c r="AW320" i="8"/>
  <c r="AY320" i="8"/>
  <c r="AZ320" i="8"/>
  <c r="BE320" i="8"/>
  <c r="BF320" i="8"/>
  <c r="BH320" i="8"/>
  <c r="BI320" i="8"/>
  <c r="BJ320" i="8"/>
  <c r="BK320" i="8"/>
  <c r="BL320" i="8"/>
  <c r="BM320" i="8"/>
  <c r="BP321" i="8" s="1"/>
  <c r="BO320" i="8"/>
  <c r="BU320" i="8"/>
  <c r="BV320" i="8"/>
  <c r="BX320" i="8"/>
  <c r="BY320" i="8"/>
  <c r="CN320" i="8"/>
  <c r="CO320" i="8"/>
  <c r="CV320" i="8"/>
  <c r="DE320" i="8"/>
  <c r="DK320" i="8"/>
  <c r="B321" i="8"/>
  <c r="C321" i="8"/>
  <c r="D321" i="8"/>
  <c r="E321" i="8"/>
  <c r="F321" i="8"/>
  <c r="G321" i="8"/>
  <c r="H321" i="8"/>
  <c r="I321" i="8"/>
  <c r="J321" i="8"/>
  <c r="K321" i="8"/>
  <c r="L321" i="8"/>
  <c r="M321" i="8"/>
  <c r="N321" i="8"/>
  <c r="O321" i="8"/>
  <c r="P321" i="8"/>
  <c r="U321" i="8"/>
  <c r="W321" i="8"/>
  <c r="Y321" i="8"/>
  <c r="Z321" i="8"/>
  <c r="AA321" i="8"/>
  <c r="AB321" i="8"/>
  <c r="AE321" i="8"/>
  <c r="AH321" i="8"/>
  <c r="AJ321" i="8"/>
  <c r="AK321" i="8"/>
  <c r="AL321" i="8"/>
  <c r="AQ321" i="8"/>
  <c r="AR321" i="8"/>
  <c r="AS321" i="8"/>
  <c r="AT321" i="8"/>
  <c r="AV321" i="8"/>
  <c r="AW321" i="8"/>
  <c r="AY321" i="8"/>
  <c r="AZ321" i="8"/>
  <c r="BE321" i="8"/>
  <c r="BF321" i="8"/>
  <c r="BH321" i="8"/>
  <c r="BI321" i="8"/>
  <c r="BJ321" i="8"/>
  <c r="BK321" i="8"/>
  <c r="BL321" i="8"/>
  <c r="BM321" i="8"/>
  <c r="BP322" i="8" s="1"/>
  <c r="BO321" i="8"/>
  <c r="BU321" i="8"/>
  <c r="BV321" i="8"/>
  <c r="BX321" i="8"/>
  <c r="BY321" i="8"/>
  <c r="CN321" i="8"/>
  <c r="CO321" i="8"/>
  <c r="CV321" i="8"/>
  <c r="DE321" i="8"/>
  <c r="DK321" i="8"/>
  <c r="B322" i="8"/>
  <c r="C322" i="8"/>
  <c r="D322" i="8"/>
  <c r="E322" i="8"/>
  <c r="F322" i="8"/>
  <c r="G322" i="8"/>
  <c r="H322" i="8"/>
  <c r="I322" i="8"/>
  <c r="J322" i="8"/>
  <c r="K322" i="8"/>
  <c r="L322" i="8"/>
  <c r="M322" i="8"/>
  <c r="N322" i="8"/>
  <c r="O322" i="8"/>
  <c r="P322" i="8"/>
  <c r="U322" i="8"/>
  <c r="W322" i="8"/>
  <c r="Y322" i="8"/>
  <c r="Z322" i="8"/>
  <c r="AA322" i="8"/>
  <c r="AB322" i="8"/>
  <c r="AE322" i="8"/>
  <c r="AH322" i="8"/>
  <c r="AJ322" i="8"/>
  <c r="AK322" i="8"/>
  <c r="AL322" i="8"/>
  <c r="AQ322" i="8"/>
  <c r="AR322" i="8"/>
  <c r="AS322" i="8"/>
  <c r="AT322" i="8"/>
  <c r="AV322" i="8"/>
  <c r="AW322" i="8"/>
  <c r="AY322" i="8"/>
  <c r="AZ322" i="8"/>
  <c r="BE322" i="8"/>
  <c r="BF322" i="8"/>
  <c r="BH322" i="8"/>
  <c r="BI322" i="8"/>
  <c r="BJ322" i="8"/>
  <c r="BK322" i="8"/>
  <c r="BL322" i="8"/>
  <c r="BM322" i="8"/>
  <c r="BP323" i="8" s="1"/>
  <c r="BO322" i="8"/>
  <c r="BU322" i="8"/>
  <c r="BV322" i="8"/>
  <c r="BX322" i="8"/>
  <c r="BY322" i="8"/>
  <c r="CN322" i="8"/>
  <c r="CO322" i="8"/>
  <c r="CV322" i="8"/>
  <c r="DE322" i="8"/>
  <c r="DK322" i="8"/>
  <c r="B323" i="8"/>
  <c r="C323" i="8"/>
  <c r="D323" i="8"/>
  <c r="E323" i="8"/>
  <c r="F323" i="8"/>
  <c r="G323" i="8"/>
  <c r="H323" i="8"/>
  <c r="I323" i="8"/>
  <c r="J323" i="8"/>
  <c r="K323" i="8"/>
  <c r="L323" i="8"/>
  <c r="M323" i="8"/>
  <c r="N323" i="8"/>
  <c r="O323" i="8"/>
  <c r="P323" i="8"/>
  <c r="U323" i="8"/>
  <c r="W323" i="8"/>
  <c r="Y323" i="8"/>
  <c r="Z323" i="8"/>
  <c r="AA323" i="8"/>
  <c r="AB323" i="8"/>
  <c r="AE323" i="8"/>
  <c r="AH323" i="8"/>
  <c r="AJ323" i="8"/>
  <c r="AK323" i="8"/>
  <c r="AL323" i="8"/>
  <c r="AQ323" i="8"/>
  <c r="AR323" i="8"/>
  <c r="AS323" i="8"/>
  <c r="AT323" i="8"/>
  <c r="AV323" i="8"/>
  <c r="AW323" i="8"/>
  <c r="AY323" i="8"/>
  <c r="AZ323" i="8"/>
  <c r="BE323" i="8"/>
  <c r="BF323" i="8"/>
  <c r="BH323" i="8"/>
  <c r="BI323" i="8"/>
  <c r="BJ323" i="8"/>
  <c r="BK323" i="8"/>
  <c r="BL323" i="8"/>
  <c r="BM323" i="8"/>
  <c r="BP324" i="8" s="1"/>
  <c r="BO323" i="8"/>
  <c r="BU323" i="8"/>
  <c r="BV323" i="8"/>
  <c r="BX323" i="8"/>
  <c r="BY323" i="8"/>
  <c r="CN323" i="8"/>
  <c r="CO323" i="8"/>
  <c r="CV323" i="8"/>
  <c r="DE323" i="8"/>
  <c r="DK323" i="8"/>
  <c r="B324" i="8"/>
  <c r="C324" i="8"/>
  <c r="D324" i="8"/>
  <c r="E324" i="8"/>
  <c r="F324" i="8"/>
  <c r="G324" i="8"/>
  <c r="H324" i="8"/>
  <c r="I324" i="8"/>
  <c r="J324" i="8"/>
  <c r="K324" i="8"/>
  <c r="L324" i="8"/>
  <c r="M324" i="8"/>
  <c r="N324" i="8"/>
  <c r="O324" i="8"/>
  <c r="P324" i="8"/>
  <c r="U324" i="8"/>
  <c r="W324" i="8"/>
  <c r="Y324" i="8"/>
  <c r="Z324" i="8"/>
  <c r="AA324" i="8"/>
  <c r="AB324" i="8"/>
  <c r="AE324" i="8"/>
  <c r="AH324" i="8"/>
  <c r="AJ324" i="8"/>
  <c r="AK324" i="8"/>
  <c r="AL324" i="8"/>
  <c r="AQ324" i="8"/>
  <c r="AR324" i="8"/>
  <c r="AS324" i="8"/>
  <c r="AT324" i="8"/>
  <c r="AV324" i="8"/>
  <c r="AW324" i="8"/>
  <c r="AY324" i="8"/>
  <c r="AZ324" i="8"/>
  <c r="BE324" i="8"/>
  <c r="BF324" i="8"/>
  <c r="BH324" i="8"/>
  <c r="BI324" i="8"/>
  <c r="BJ324" i="8"/>
  <c r="BK324" i="8"/>
  <c r="BL324" i="8"/>
  <c r="BM324" i="8"/>
  <c r="BP325" i="8" s="1"/>
  <c r="BO324" i="8"/>
  <c r="BU324" i="8"/>
  <c r="BV324" i="8"/>
  <c r="BX324" i="8"/>
  <c r="BY324" i="8"/>
  <c r="CN324" i="8"/>
  <c r="CO324" i="8"/>
  <c r="CV324" i="8"/>
  <c r="DE324" i="8"/>
  <c r="DK324" i="8"/>
  <c r="B325" i="8"/>
  <c r="C325" i="8"/>
  <c r="D325" i="8"/>
  <c r="E325" i="8"/>
  <c r="F325" i="8"/>
  <c r="G325" i="8"/>
  <c r="H325" i="8"/>
  <c r="I325" i="8"/>
  <c r="J325" i="8"/>
  <c r="K325" i="8"/>
  <c r="L325" i="8"/>
  <c r="M325" i="8"/>
  <c r="N325" i="8"/>
  <c r="O325" i="8"/>
  <c r="P325" i="8"/>
  <c r="U325" i="8"/>
  <c r="W325" i="8"/>
  <c r="Y325" i="8"/>
  <c r="Z325" i="8"/>
  <c r="AA325" i="8"/>
  <c r="AB325" i="8"/>
  <c r="AE325" i="8"/>
  <c r="AH325" i="8"/>
  <c r="AJ325" i="8"/>
  <c r="AK325" i="8"/>
  <c r="AL325" i="8"/>
  <c r="AQ325" i="8"/>
  <c r="AR325" i="8"/>
  <c r="AS325" i="8"/>
  <c r="AT325" i="8"/>
  <c r="AV325" i="8"/>
  <c r="AW325" i="8"/>
  <c r="AY325" i="8"/>
  <c r="AZ325" i="8"/>
  <c r="BE325" i="8"/>
  <c r="BF325" i="8"/>
  <c r="BH325" i="8"/>
  <c r="BI325" i="8"/>
  <c r="BJ325" i="8"/>
  <c r="BK325" i="8"/>
  <c r="BL325" i="8"/>
  <c r="BM325" i="8"/>
  <c r="BP326" i="8" s="1"/>
  <c r="BO325" i="8"/>
  <c r="BU325" i="8"/>
  <c r="BV325" i="8"/>
  <c r="BX325" i="8"/>
  <c r="BY325" i="8"/>
  <c r="CN325" i="8"/>
  <c r="CO325" i="8"/>
  <c r="CV325" i="8"/>
  <c r="DE325" i="8"/>
  <c r="DK325" i="8"/>
  <c r="B326" i="8"/>
  <c r="C326" i="8"/>
  <c r="D326" i="8"/>
  <c r="E326" i="8"/>
  <c r="F326" i="8"/>
  <c r="G326" i="8"/>
  <c r="H326" i="8"/>
  <c r="I326" i="8"/>
  <c r="J326" i="8"/>
  <c r="K326" i="8"/>
  <c r="L326" i="8"/>
  <c r="M326" i="8"/>
  <c r="N326" i="8"/>
  <c r="O326" i="8"/>
  <c r="P326" i="8"/>
  <c r="U326" i="8"/>
  <c r="W326" i="8"/>
  <c r="Y326" i="8"/>
  <c r="Z326" i="8"/>
  <c r="AA326" i="8"/>
  <c r="AB326" i="8"/>
  <c r="AE326" i="8"/>
  <c r="AH326" i="8"/>
  <c r="AJ326" i="8"/>
  <c r="AK326" i="8"/>
  <c r="AL326" i="8"/>
  <c r="AQ326" i="8"/>
  <c r="AR326" i="8"/>
  <c r="AS326" i="8"/>
  <c r="AT326" i="8"/>
  <c r="AU326" i="8"/>
  <c r="AV326" i="8"/>
  <c r="AW326" i="8"/>
  <c r="AY326" i="8"/>
  <c r="AZ326" i="8"/>
  <c r="BE326" i="8"/>
  <c r="BF326" i="8"/>
  <c r="BH326" i="8"/>
  <c r="BI326" i="8"/>
  <c r="BJ326" i="8"/>
  <c r="BK326" i="8"/>
  <c r="BL326" i="8"/>
  <c r="BM326" i="8"/>
  <c r="BP327" i="8" s="1"/>
  <c r="BO326" i="8"/>
  <c r="BU326" i="8"/>
  <c r="BV326" i="8"/>
  <c r="BX326" i="8"/>
  <c r="BY326" i="8"/>
  <c r="CN326" i="8"/>
  <c r="CO326" i="8"/>
  <c r="CV326" i="8"/>
  <c r="DE326" i="8"/>
  <c r="DK326" i="8"/>
  <c r="B327" i="8"/>
  <c r="C327" i="8"/>
  <c r="D327" i="8"/>
  <c r="E327" i="8"/>
  <c r="F327" i="8"/>
  <c r="G327" i="8"/>
  <c r="H327" i="8"/>
  <c r="I327" i="8"/>
  <c r="J327" i="8"/>
  <c r="K327" i="8"/>
  <c r="L327" i="8"/>
  <c r="M327" i="8"/>
  <c r="N327" i="8"/>
  <c r="O327" i="8"/>
  <c r="P327" i="8"/>
  <c r="U327" i="8"/>
  <c r="W327" i="8"/>
  <c r="Y327" i="8"/>
  <c r="Z327" i="8"/>
  <c r="AA327" i="8"/>
  <c r="AB327" i="8"/>
  <c r="AE327" i="8"/>
  <c r="AH327" i="8"/>
  <c r="AJ327" i="8"/>
  <c r="AK327" i="8"/>
  <c r="AL327" i="8"/>
  <c r="AQ327" i="8"/>
  <c r="AR327" i="8"/>
  <c r="AS327" i="8"/>
  <c r="AT327" i="8"/>
  <c r="AU327" i="8"/>
  <c r="AV327" i="8"/>
  <c r="AW327" i="8"/>
  <c r="AY327" i="8"/>
  <c r="AZ327" i="8"/>
  <c r="BE327" i="8"/>
  <c r="BF327" i="8"/>
  <c r="BH327" i="8"/>
  <c r="BI327" i="8"/>
  <c r="BJ327" i="8"/>
  <c r="BK327" i="8"/>
  <c r="BL327" i="8"/>
  <c r="BM327" i="8"/>
  <c r="BP328" i="8" s="1"/>
  <c r="BO327" i="8"/>
  <c r="BU327" i="8"/>
  <c r="BV327" i="8"/>
  <c r="BX327" i="8"/>
  <c r="BY327" i="8"/>
  <c r="CN327" i="8"/>
  <c r="CO327" i="8"/>
  <c r="CV327" i="8"/>
  <c r="DE327" i="8"/>
  <c r="DK327" i="8"/>
  <c r="B328" i="8"/>
  <c r="C328" i="8"/>
  <c r="D328" i="8"/>
  <c r="E328" i="8"/>
  <c r="F328" i="8"/>
  <c r="G328" i="8"/>
  <c r="H328" i="8"/>
  <c r="I328" i="8"/>
  <c r="J328" i="8"/>
  <c r="K328" i="8"/>
  <c r="L328" i="8"/>
  <c r="M328" i="8"/>
  <c r="N328" i="8"/>
  <c r="O328" i="8"/>
  <c r="P328" i="8"/>
  <c r="U328" i="8"/>
  <c r="W328" i="8"/>
  <c r="Y328" i="8"/>
  <c r="Z328" i="8"/>
  <c r="AA328" i="8"/>
  <c r="AB328" i="8"/>
  <c r="AE328" i="8"/>
  <c r="AH328" i="8"/>
  <c r="AJ328" i="8"/>
  <c r="AK328" i="8"/>
  <c r="AL328" i="8"/>
  <c r="AQ328" i="8"/>
  <c r="AR328" i="8"/>
  <c r="AS328" i="8"/>
  <c r="AT328" i="8"/>
  <c r="AU328" i="8"/>
  <c r="AV328" i="8"/>
  <c r="AW328" i="8"/>
  <c r="AY328" i="8"/>
  <c r="AZ328" i="8"/>
  <c r="BE328" i="8"/>
  <c r="BF328" i="8"/>
  <c r="BH328" i="8"/>
  <c r="BI328" i="8"/>
  <c r="BJ328" i="8"/>
  <c r="BK328" i="8"/>
  <c r="BL328" i="8"/>
  <c r="BM328" i="8"/>
  <c r="BP329" i="8" s="1"/>
  <c r="BO328" i="8"/>
  <c r="BU328" i="8"/>
  <c r="BV328" i="8"/>
  <c r="BX328" i="8"/>
  <c r="BY328" i="8"/>
  <c r="CN328" i="8"/>
  <c r="CO328" i="8"/>
  <c r="CV328" i="8"/>
  <c r="DE328" i="8"/>
  <c r="DK328" i="8"/>
  <c r="B329" i="8"/>
  <c r="C329" i="8"/>
  <c r="D329" i="8"/>
  <c r="E329" i="8"/>
  <c r="F329" i="8"/>
  <c r="G329" i="8"/>
  <c r="H329" i="8"/>
  <c r="I329" i="8"/>
  <c r="J329" i="8"/>
  <c r="K329" i="8"/>
  <c r="L329" i="8"/>
  <c r="M329" i="8"/>
  <c r="N329" i="8"/>
  <c r="O329" i="8"/>
  <c r="P329" i="8"/>
  <c r="U329" i="8"/>
  <c r="W329" i="8"/>
  <c r="Y329" i="8"/>
  <c r="Z329" i="8"/>
  <c r="AA329" i="8"/>
  <c r="AB329" i="8"/>
  <c r="AE329" i="8"/>
  <c r="AH329" i="8"/>
  <c r="AJ329" i="8"/>
  <c r="AK329" i="8"/>
  <c r="AL329" i="8"/>
  <c r="AQ329" i="8"/>
  <c r="AR329" i="8"/>
  <c r="AS329" i="8"/>
  <c r="AT329" i="8"/>
  <c r="AU329" i="8"/>
  <c r="AV329" i="8"/>
  <c r="AW329" i="8"/>
  <c r="AY329" i="8"/>
  <c r="AZ329" i="8"/>
  <c r="BE329" i="8"/>
  <c r="BF329" i="8"/>
  <c r="BH329" i="8"/>
  <c r="BI329" i="8"/>
  <c r="BJ329" i="8"/>
  <c r="BK329" i="8"/>
  <c r="BL329" i="8"/>
  <c r="BM329" i="8"/>
  <c r="BP330" i="8" s="1"/>
  <c r="BO329" i="8"/>
  <c r="BU329" i="8"/>
  <c r="BV329" i="8"/>
  <c r="BX329" i="8"/>
  <c r="BY329" i="8"/>
  <c r="CN329" i="8"/>
  <c r="CO329" i="8"/>
  <c r="CV329" i="8"/>
  <c r="DE329" i="8"/>
  <c r="DK329" i="8"/>
  <c r="B330" i="8"/>
  <c r="C330" i="8"/>
  <c r="D330" i="8"/>
  <c r="E330" i="8"/>
  <c r="F330" i="8"/>
  <c r="G330" i="8"/>
  <c r="H330" i="8"/>
  <c r="I330" i="8"/>
  <c r="J330" i="8"/>
  <c r="K330" i="8"/>
  <c r="L330" i="8"/>
  <c r="M330" i="8"/>
  <c r="N330" i="8"/>
  <c r="O330" i="8"/>
  <c r="P330" i="8"/>
  <c r="U330" i="8"/>
  <c r="W330" i="8"/>
  <c r="Y330" i="8"/>
  <c r="Z330" i="8"/>
  <c r="AA330" i="8"/>
  <c r="AB330" i="8"/>
  <c r="AE330" i="8"/>
  <c r="AH330" i="8"/>
  <c r="AJ330" i="8"/>
  <c r="AK330" i="8"/>
  <c r="AL330" i="8"/>
  <c r="AQ330" i="8"/>
  <c r="AR330" i="8"/>
  <c r="AS330" i="8"/>
  <c r="AT330" i="8"/>
  <c r="AU330" i="8"/>
  <c r="AV330" i="8"/>
  <c r="AW330" i="8"/>
  <c r="AY330" i="8"/>
  <c r="AZ330" i="8"/>
  <c r="BE330" i="8"/>
  <c r="BF330" i="8"/>
  <c r="BH330" i="8"/>
  <c r="BI330" i="8"/>
  <c r="BJ330" i="8"/>
  <c r="BK330" i="8"/>
  <c r="BL330" i="8"/>
  <c r="BM330" i="8"/>
  <c r="BP331" i="8" s="1"/>
  <c r="BO330" i="8"/>
  <c r="BU330" i="8"/>
  <c r="BV330" i="8"/>
  <c r="BX330" i="8"/>
  <c r="BY330" i="8"/>
  <c r="CN330" i="8"/>
  <c r="CO330" i="8"/>
  <c r="CV330" i="8"/>
  <c r="DE330" i="8"/>
  <c r="DK330" i="8"/>
  <c r="B331" i="8"/>
  <c r="C331" i="8"/>
  <c r="D331" i="8"/>
  <c r="E331" i="8"/>
  <c r="F331" i="8"/>
  <c r="G331" i="8"/>
  <c r="H331" i="8"/>
  <c r="I331" i="8"/>
  <c r="J331" i="8"/>
  <c r="K331" i="8"/>
  <c r="L331" i="8"/>
  <c r="M331" i="8"/>
  <c r="N331" i="8"/>
  <c r="O331" i="8"/>
  <c r="P331" i="8"/>
  <c r="U331" i="8"/>
  <c r="W331" i="8"/>
  <c r="Y331" i="8"/>
  <c r="Z331" i="8"/>
  <c r="AA331" i="8"/>
  <c r="AB331" i="8"/>
  <c r="AE331" i="8"/>
  <c r="AH331" i="8"/>
  <c r="AJ331" i="8"/>
  <c r="AK331" i="8"/>
  <c r="AL331" i="8"/>
  <c r="AQ331" i="8"/>
  <c r="AR331" i="8"/>
  <c r="AS331" i="8"/>
  <c r="AT331" i="8"/>
  <c r="AU331" i="8"/>
  <c r="AV331" i="8"/>
  <c r="AW331" i="8"/>
  <c r="AY331" i="8"/>
  <c r="AZ331" i="8"/>
  <c r="BE331" i="8"/>
  <c r="BF331" i="8"/>
  <c r="BH331" i="8"/>
  <c r="BI331" i="8"/>
  <c r="BJ331" i="8"/>
  <c r="BK331" i="8"/>
  <c r="BL331" i="8"/>
  <c r="BM331" i="8"/>
  <c r="BP332" i="8" s="1"/>
  <c r="BO331" i="8"/>
  <c r="BU331" i="8"/>
  <c r="BV331" i="8"/>
  <c r="BX331" i="8"/>
  <c r="BY331" i="8"/>
  <c r="CN331" i="8"/>
  <c r="CO331" i="8"/>
  <c r="CV331" i="8"/>
  <c r="DE331" i="8"/>
  <c r="DK331" i="8"/>
  <c r="B332" i="8"/>
  <c r="C332" i="8"/>
  <c r="D332" i="8"/>
  <c r="E332" i="8"/>
  <c r="F332" i="8"/>
  <c r="G332" i="8"/>
  <c r="H332" i="8"/>
  <c r="I332" i="8"/>
  <c r="J332" i="8"/>
  <c r="K332" i="8"/>
  <c r="L332" i="8"/>
  <c r="M332" i="8"/>
  <c r="N332" i="8"/>
  <c r="O332" i="8"/>
  <c r="P332" i="8"/>
  <c r="U332" i="8"/>
  <c r="W332" i="8"/>
  <c r="Y332" i="8"/>
  <c r="Z332" i="8"/>
  <c r="AA332" i="8"/>
  <c r="AB332" i="8"/>
  <c r="AE332" i="8"/>
  <c r="AH332" i="8"/>
  <c r="AJ332" i="8"/>
  <c r="AK332" i="8"/>
  <c r="AL332" i="8"/>
  <c r="AQ332" i="8"/>
  <c r="AR332" i="8"/>
  <c r="AS332" i="8"/>
  <c r="AT332" i="8"/>
  <c r="AU332" i="8"/>
  <c r="AV332" i="8"/>
  <c r="AW332" i="8"/>
  <c r="AY332" i="8"/>
  <c r="AZ332" i="8"/>
  <c r="BE332" i="8"/>
  <c r="BF332" i="8"/>
  <c r="BH332" i="8"/>
  <c r="BI332" i="8"/>
  <c r="BJ332" i="8"/>
  <c r="BK332" i="8"/>
  <c r="BL332" i="8"/>
  <c r="BM332" i="8"/>
  <c r="BP333" i="8" s="1"/>
  <c r="BO332" i="8"/>
  <c r="BU332" i="8"/>
  <c r="BV332" i="8"/>
  <c r="BX332" i="8"/>
  <c r="BY332" i="8"/>
  <c r="CN332" i="8"/>
  <c r="CO332" i="8"/>
  <c r="CV332" i="8"/>
  <c r="DE332" i="8"/>
  <c r="DK332" i="8"/>
  <c r="B333" i="8"/>
  <c r="C333" i="8"/>
  <c r="D333" i="8"/>
  <c r="E333" i="8"/>
  <c r="F333" i="8"/>
  <c r="G333" i="8"/>
  <c r="H333" i="8"/>
  <c r="I333" i="8"/>
  <c r="J333" i="8"/>
  <c r="K333" i="8"/>
  <c r="L333" i="8"/>
  <c r="M333" i="8"/>
  <c r="N333" i="8"/>
  <c r="O333" i="8"/>
  <c r="P333" i="8"/>
  <c r="U333" i="8"/>
  <c r="W333" i="8"/>
  <c r="Y333" i="8"/>
  <c r="Z333" i="8"/>
  <c r="AA333" i="8"/>
  <c r="AB333" i="8"/>
  <c r="AE333" i="8"/>
  <c r="AH333" i="8"/>
  <c r="AJ333" i="8"/>
  <c r="AK333" i="8"/>
  <c r="AL333" i="8"/>
  <c r="AQ333" i="8"/>
  <c r="AR333" i="8"/>
  <c r="AS333" i="8"/>
  <c r="AT333" i="8"/>
  <c r="AU333" i="8"/>
  <c r="AV333" i="8"/>
  <c r="AW333" i="8"/>
  <c r="AY333" i="8"/>
  <c r="AZ333" i="8"/>
  <c r="BE333" i="8"/>
  <c r="BF333" i="8"/>
  <c r="BH333" i="8"/>
  <c r="BI333" i="8"/>
  <c r="BJ333" i="8"/>
  <c r="BK333" i="8"/>
  <c r="BL333" i="8"/>
  <c r="BM333" i="8"/>
  <c r="BP334" i="8" s="1"/>
  <c r="BO333" i="8"/>
  <c r="BU333" i="8"/>
  <c r="BV333" i="8"/>
  <c r="BX333" i="8"/>
  <c r="BY333" i="8"/>
  <c r="CN333" i="8"/>
  <c r="CO333" i="8"/>
  <c r="CV333" i="8"/>
  <c r="DE333" i="8"/>
  <c r="DK333" i="8"/>
  <c r="B334" i="8"/>
  <c r="C334" i="8"/>
  <c r="D334" i="8"/>
  <c r="E334" i="8"/>
  <c r="F334" i="8"/>
  <c r="G334" i="8"/>
  <c r="H334" i="8"/>
  <c r="I334" i="8"/>
  <c r="J334" i="8"/>
  <c r="K334" i="8"/>
  <c r="L334" i="8"/>
  <c r="M334" i="8"/>
  <c r="N334" i="8"/>
  <c r="O334" i="8"/>
  <c r="P334" i="8"/>
  <c r="U334" i="8"/>
  <c r="W334" i="8"/>
  <c r="Y334" i="8"/>
  <c r="Z334" i="8"/>
  <c r="AA334" i="8"/>
  <c r="AB334" i="8"/>
  <c r="AE334" i="8"/>
  <c r="AH334" i="8"/>
  <c r="AJ334" i="8"/>
  <c r="AK334" i="8"/>
  <c r="AL334" i="8"/>
  <c r="AQ334" i="8"/>
  <c r="AR334" i="8"/>
  <c r="AS334" i="8"/>
  <c r="AT334" i="8"/>
  <c r="AU334" i="8"/>
  <c r="AV334" i="8"/>
  <c r="AW334" i="8"/>
  <c r="AY334" i="8"/>
  <c r="AZ334" i="8"/>
  <c r="BE334" i="8"/>
  <c r="BF334" i="8"/>
  <c r="BH334" i="8"/>
  <c r="BI334" i="8"/>
  <c r="BJ334" i="8"/>
  <c r="BK334" i="8"/>
  <c r="BL334" i="8"/>
  <c r="BM334" i="8"/>
  <c r="BP335" i="8" s="1"/>
  <c r="BO334" i="8"/>
  <c r="BU334" i="8"/>
  <c r="BV334" i="8"/>
  <c r="BX334" i="8"/>
  <c r="BY334" i="8"/>
  <c r="CN334" i="8"/>
  <c r="CO334" i="8"/>
  <c r="CV334" i="8"/>
  <c r="DE334" i="8"/>
  <c r="DK334" i="8"/>
  <c r="B335" i="8"/>
  <c r="C335" i="8"/>
  <c r="D335" i="8"/>
  <c r="E335" i="8"/>
  <c r="F335" i="8"/>
  <c r="G335" i="8"/>
  <c r="H335" i="8"/>
  <c r="I335" i="8"/>
  <c r="J335" i="8"/>
  <c r="K335" i="8"/>
  <c r="L335" i="8"/>
  <c r="M335" i="8"/>
  <c r="N335" i="8"/>
  <c r="O335" i="8"/>
  <c r="P335" i="8"/>
  <c r="U335" i="8"/>
  <c r="W335" i="8"/>
  <c r="Y335" i="8"/>
  <c r="Z335" i="8"/>
  <c r="AA335" i="8"/>
  <c r="AB335" i="8"/>
  <c r="AE335" i="8"/>
  <c r="AH335" i="8"/>
  <c r="AJ335" i="8"/>
  <c r="AK335" i="8"/>
  <c r="AL335" i="8"/>
  <c r="AQ335" i="8"/>
  <c r="AR335" i="8"/>
  <c r="AS335" i="8"/>
  <c r="AT335" i="8"/>
  <c r="AU335" i="8"/>
  <c r="AV335" i="8"/>
  <c r="AW335" i="8"/>
  <c r="AY335" i="8"/>
  <c r="AZ335" i="8"/>
  <c r="BE335" i="8"/>
  <c r="BF335" i="8"/>
  <c r="BH335" i="8"/>
  <c r="BI335" i="8"/>
  <c r="BJ335" i="8"/>
  <c r="BK335" i="8"/>
  <c r="BL335" i="8"/>
  <c r="BM335" i="8"/>
  <c r="BP336" i="8" s="1"/>
  <c r="BO335" i="8"/>
  <c r="BU335" i="8"/>
  <c r="BV335" i="8"/>
  <c r="BX335" i="8"/>
  <c r="BY335" i="8"/>
  <c r="CN335" i="8"/>
  <c r="CO335" i="8"/>
  <c r="CV335" i="8"/>
  <c r="DE335" i="8"/>
  <c r="DK335" i="8"/>
  <c r="B336" i="8"/>
  <c r="C336" i="8"/>
  <c r="D336" i="8"/>
  <c r="E336" i="8"/>
  <c r="F336" i="8"/>
  <c r="G336" i="8"/>
  <c r="H336" i="8"/>
  <c r="I336" i="8"/>
  <c r="J336" i="8"/>
  <c r="K336" i="8"/>
  <c r="L336" i="8"/>
  <c r="M336" i="8"/>
  <c r="N336" i="8"/>
  <c r="O336" i="8"/>
  <c r="P336" i="8"/>
  <c r="U336" i="8"/>
  <c r="W336" i="8"/>
  <c r="Y336" i="8"/>
  <c r="Z336" i="8"/>
  <c r="AA336" i="8"/>
  <c r="AB336" i="8"/>
  <c r="AE336" i="8"/>
  <c r="AH336" i="8"/>
  <c r="AJ336" i="8"/>
  <c r="AK336" i="8"/>
  <c r="AL336" i="8"/>
  <c r="AQ336" i="8"/>
  <c r="AR336" i="8"/>
  <c r="AS336" i="8"/>
  <c r="AT336" i="8"/>
  <c r="AU336" i="8"/>
  <c r="AV336" i="8"/>
  <c r="AW336" i="8"/>
  <c r="AY336" i="8"/>
  <c r="AZ336" i="8"/>
  <c r="BE336" i="8"/>
  <c r="BF336" i="8"/>
  <c r="BH336" i="8"/>
  <c r="BI336" i="8"/>
  <c r="BJ336" i="8"/>
  <c r="BK336" i="8"/>
  <c r="BL336" i="8"/>
  <c r="BM336" i="8"/>
  <c r="BP337" i="8" s="1"/>
  <c r="BO336" i="8"/>
  <c r="BU336" i="8"/>
  <c r="BV336" i="8"/>
  <c r="BX336" i="8"/>
  <c r="BY336" i="8"/>
  <c r="CN336" i="8"/>
  <c r="CO336" i="8"/>
  <c r="CV336" i="8"/>
  <c r="DE336" i="8"/>
  <c r="DK336" i="8"/>
  <c r="B337" i="8"/>
  <c r="C337" i="8"/>
  <c r="D337" i="8"/>
  <c r="E337" i="8"/>
  <c r="F337" i="8"/>
  <c r="G337" i="8"/>
  <c r="H337" i="8"/>
  <c r="I337" i="8"/>
  <c r="J337" i="8"/>
  <c r="K337" i="8"/>
  <c r="L337" i="8"/>
  <c r="M337" i="8"/>
  <c r="N337" i="8"/>
  <c r="O337" i="8"/>
  <c r="P337" i="8"/>
  <c r="U337" i="8"/>
  <c r="W337" i="8"/>
  <c r="Y337" i="8"/>
  <c r="Z337" i="8"/>
  <c r="AA337" i="8"/>
  <c r="AB337" i="8"/>
  <c r="AE337" i="8"/>
  <c r="AH337" i="8"/>
  <c r="AJ337" i="8"/>
  <c r="AK337" i="8"/>
  <c r="AL337" i="8"/>
  <c r="AQ337" i="8"/>
  <c r="AR337" i="8"/>
  <c r="AS337" i="8"/>
  <c r="AT337" i="8"/>
  <c r="AU337" i="8"/>
  <c r="AV337" i="8"/>
  <c r="AW337" i="8"/>
  <c r="AY337" i="8"/>
  <c r="AZ337" i="8"/>
  <c r="BE337" i="8"/>
  <c r="BF337" i="8"/>
  <c r="BH337" i="8"/>
  <c r="BI337" i="8"/>
  <c r="BJ337" i="8"/>
  <c r="BK337" i="8"/>
  <c r="BL337" i="8"/>
  <c r="BM337" i="8"/>
  <c r="BP338" i="8" s="1"/>
  <c r="BO337" i="8"/>
  <c r="BU337" i="8"/>
  <c r="BV337" i="8"/>
  <c r="BX337" i="8"/>
  <c r="BY337" i="8"/>
  <c r="CN337" i="8"/>
  <c r="CO337" i="8"/>
  <c r="CV337" i="8"/>
  <c r="DE337" i="8"/>
  <c r="DK337" i="8"/>
  <c r="B338" i="8"/>
  <c r="C338" i="8"/>
  <c r="D338" i="8"/>
  <c r="E338" i="8"/>
  <c r="F338" i="8"/>
  <c r="G338" i="8"/>
  <c r="H338" i="8"/>
  <c r="I338" i="8"/>
  <c r="J338" i="8"/>
  <c r="K338" i="8"/>
  <c r="L338" i="8"/>
  <c r="M338" i="8"/>
  <c r="N338" i="8"/>
  <c r="O338" i="8"/>
  <c r="P338" i="8"/>
  <c r="U338" i="8"/>
  <c r="W338" i="8"/>
  <c r="Y338" i="8"/>
  <c r="Z338" i="8"/>
  <c r="AA338" i="8"/>
  <c r="AB338" i="8"/>
  <c r="AE338" i="8"/>
  <c r="AH338" i="8"/>
  <c r="AJ338" i="8"/>
  <c r="AK338" i="8"/>
  <c r="AL338" i="8"/>
  <c r="AQ338" i="8"/>
  <c r="AR338" i="8"/>
  <c r="AS338" i="8"/>
  <c r="AT338" i="8"/>
  <c r="AU338" i="8"/>
  <c r="AV338" i="8"/>
  <c r="AW338" i="8"/>
  <c r="AY338" i="8"/>
  <c r="AZ338" i="8"/>
  <c r="BE338" i="8"/>
  <c r="BF338" i="8"/>
  <c r="BH338" i="8"/>
  <c r="BI338" i="8"/>
  <c r="BJ338" i="8"/>
  <c r="BK338" i="8"/>
  <c r="BL338" i="8"/>
  <c r="BM338" i="8"/>
  <c r="BP339" i="8" s="1"/>
  <c r="BO338" i="8"/>
  <c r="BU338" i="8"/>
  <c r="BV338" i="8"/>
  <c r="BX338" i="8"/>
  <c r="BY338" i="8"/>
  <c r="CN338" i="8"/>
  <c r="CO338" i="8"/>
  <c r="CV338" i="8"/>
  <c r="DE338" i="8"/>
  <c r="DK338" i="8"/>
  <c r="B339" i="8"/>
  <c r="C339" i="8"/>
  <c r="D339" i="8"/>
  <c r="E339" i="8"/>
  <c r="F339" i="8"/>
  <c r="G339" i="8"/>
  <c r="H339" i="8"/>
  <c r="I339" i="8"/>
  <c r="J339" i="8"/>
  <c r="K339" i="8"/>
  <c r="L339" i="8"/>
  <c r="M339" i="8"/>
  <c r="N339" i="8"/>
  <c r="O339" i="8"/>
  <c r="P339" i="8"/>
  <c r="U339" i="8"/>
  <c r="W339" i="8"/>
  <c r="Y339" i="8"/>
  <c r="Z339" i="8"/>
  <c r="AA339" i="8"/>
  <c r="AB339" i="8"/>
  <c r="AE339" i="8"/>
  <c r="AH339" i="8"/>
  <c r="AJ339" i="8"/>
  <c r="AK339" i="8"/>
  <c r="AL339" i="8"/>
  <c r="AQ339" i="8"/>
  <c r="AR339" i="8"/>
  <c r="AS339" i="8"/>
  <c r="AT339" i="8"/>
  <c r="AU339" i="8"/>
  <c r="AV339" i="8"/>
  <c r="AW339" i="8"/>
  <c r="AY339" i="8"/>
  <c r="AZ339" i="8"/>
  <c r="BE339" i="8"/>
  <c r="BF339" i="8"/>
  <c r="BH339" i="8"/>
  <c r="BI339" i="8"/>
  <c r="BJ339" i="8"/>
  <c r="BK339" i="8"/>
  <c r="BL339" i="8"/>
  <c r="BM339" i="8"/>
  <c r="BP340" i="8" s="1"/>
  <c r="BO339" i="8"/>
  <c r="BU339" i="8"/>
  <c r="BV339" i="8"/>
  <c r="BX339" i="8"/>
  <c r="BY339" i="8"/>
  <c r="CN339" i="8"/>
  <c r="CO339" i="8"/>
  <c r="CV339" i="8"/>
  <c r="DE339" i="8"/>
  <c r="DK339" i="8"/>
  <c r="B340" i="8"/>
  <c r="C340" i="8"/>
  <c r="D340" i="8"/>
  <c r="E340" i="8"/>
  <c r="F340" i="8"/>
  <c r="G340" i="8"/>
  <c r="H340" i="8"/>
  <c r="I340" i="8"/>
  <c r="J340" i="8"/>
  <c r="K340" i="8"/>
  <c r="L340" i="8"/>
  <c r="M340" i="8"/>
  <c r="N340" i="8"/>
  <c r="O340" i="8"/>
  <c r="P340" i="8"/>
  <c r="U340" i="8"/>
  <c r="W340" i="8"/>
  <c r="Y340" i="8"/>
  <c r="Z340" i="8"/>
  <c r="AA340" i="8"/>
  <c r="AB340" i="8"/>
  <c r="AE340" i="8"/>
  <c r="AH340" i="8"/>
  <c r="AJ340" i="8"/>
  <c r="AK340" i="8"/>
  <c r="AL340" i="8"/>
  <c r="AQ340" i="8"/>
  <c r="AR340" i="8"/>
  <c r="AS340" i="8"/>
  <c r="AT340" i="8"/>
  <c r="AU340" i="8"/>
  <c r="AV340" i="8"/>
  <c r="AW340" i="8"/>
  <c r="AY340" i="8"/>
  <c r="AZ340" i="8"/>
  <c r="BE340" i="8"/>
  <c r="BF340" i="8"/>
  <c r="BH340" i="8"/>
  <c r="BI340" i="8"/>
  <c r="BJ340" i="8"/>
  <c r="BK340" i="8"/>
  <c r="BL340" i="8"/>
  <c r="BM340" i="8"/>
  <c r="BP341" i="8" s="1"/>
  <c r="BO340" i="8"/>
  <c r="BU340" i="8"/>
  <c r="BV340" i="8"/>
  <c r="BX340" i="8"/>
  <c r="BY340" i="8"/>
  <c r="CN340" i="8"/>
  <c r="CO340" i="8"/>
  <c r="CV340" i="8"/>
  <c r="DE340" i="8"/>
  <c r="DK340" i="8"/>
  <c r="B341" i="8"/>
  <c r="C341" i="8"/>
  <c r="D341" i="8"/>
  <c r="E341" i="8"/>
  <c r="F341" i="8"/>
  <c r="G341" i="8"/>
  <c r="H341" i="8"/>
  <c r="I341" i="8"/>
  <c r="J341" i="8"/>
  <c r="K341" i="8"/>
  <c r="L341" i="8"/>
  <c r="M341" i="8"/>
  <c r="N341" i="8"/>
  <c r="O341" i="8"/>
  <c r="P341" i="8"/>
  <c r="U341" i="8"/>
  <c r="W341" i="8"/>
  <c r="Y341" i="8"/>
  <c r="Z341" i="8"/>
  <c r="AA341" i="8"/>
  <c r="AB341" i="8"/>
  <c r="AE341" i="8"/>
  <c r="AH341" i="8"/>
  <c r="AJ341" i="8"/>
  <c r="AK341" i="8"/>
  <c r="AL341" i="8"/>
  <c r="AQ341" i="8"/>
  <c r="AR341" i="8"/>
  <c r="AS341" i="8"/>
  <c r="AT341" i="8"/>
  <c r="AU341" i="8"/>
  <c r="AV341" i="8"/>
  <c r="AW341" i="8"/>
  <c r="AY341" i="8"/>
  <c r="AZ341" i="8"/>
  <c r="BE341" i="8"/>
  <c r="BF341" i="8"/>
  <c r="BH341" i="8"/>
  <c r="BI341" i="8"/>
  <c r="BJ341" i="8"/>
  <c r="BK341" i="8"/>
  <c r="BL341" i="8"/>
  <c r="BM341" i="8"/>
  <c r="BP342" i="8" s="1"/>
  <c r="BO341" i="8"/>
  <c r="BU341" i="8"/>
  <c r="BV341" i="8"/>
  <c r="BX341" i="8"/>
  <c r="BY341" i="8"/>
  <c r="CN341" i="8"/>
  <c r="CO341" i="8"/>
  <c r="CV341" i="8"/>
  <c r="DE341" i="8"/>
  <c r="DK341" i="8"/>
  <c r="B342" i="8"/>
  <c r="C342" i="8"/>
  <c r="D342" i="8"/>
  <c r="E342" i="8"/>
  <c r="F342" i="8"/>
  <c r="G342" i="8"/>
  <c r="H342" i="8"/>
  <c r="I342" i="8"/>
  <c r="J342" i="8"/>
  <c r="K342" i="8"/>
  <c r="L342" i="8"/>
  <c r="M342" i="8"/>
  <c r="N342" i="8"/>
  <c r="O342" i="8"/>
  <c r="P342" i="8"/>
  <c r="U342" i="8"/>
  <c r="W342" i="8"/>
  <c r="Y342" i="8"/>
  <c r="Z342" i="8"/>
  <c r="AA342" i="8"/>
  <c r="AB342" i="8"/>
  <c r="AE342" i="8"/>
  <c r="AH342" i="8"/>
  <c r="AJ342" i="8"/>
  <c r="AK342" i="8"/>
  <c r="AL342" i="8"/>
  <c r="AQ342" i="8"/>
  <c r="AR342" i="8"/>
  <c r="AS342" i="8"/>
  <c r="AT342" i="8"/>
  <c r="AU342" i="8"/>
  <c r="AV342" i="8"/>
  <c r="AW342" i="8"/>
  <c r="AY342" i="8"/>
  <c r="AZ342" i="8"/>
  <c r="BE342" i="8"/>
  <c r="BF342" i="8"/>
  <c r="BH342" i="8"/>
  <c r="BI342" i="8"/>
  <c r="BJ342" i="8"/>
  <c r="BK342" i="8"/>
  <c r="BL342" i="8"/>
  <c r="BM342" i="8"/>
  <c r="BP343" i="8" s="1"/>
  <c r="BO342" i="8"/>
  <c r="BU342" i="8"/>
  <c r="BV342" i="8"/>
  <c r="BX342" i="8"/>
  <c r="BY342" i="8"/>
  <c r="CN342" i="8"/>
  <c r="CO342" i="8"/>
  <c r="CV342" i="8"/>
  <c r="DE342" i="8"/>
  <c r="DK342" i="8"/>
  <c r="B343" i="8"/>
  <c r="C343" i="8"/>
  <c r="D343" i="8"/>
  <c r="E343" i="8"/>
  <c r="F343" i="8"/>
  <c r="G343" i="8"/>
  <c r="H343" i="8"/>
  <c r="I343" i="8"/>
  <c r="J343" i="8"/>
  <c r="K343" i="8"/>
  <c r="L343" i="8"/>
  <c r="M343" i="8"/>
  <c r="N343" i="8"/>
  <c r="O343" i="8"/>
  <c r="P343" i="8"/>
  <c r="U343" i="8"/>
  <c r="W343" i="8"/>
  <c r="Y343" i="8"/>
  <c r="Z343" i="8"/>
  <c r="AA343" i="8"/>
  <c r="AB343" i="8"/>
  <c r="AE343" i="8"/>
  <c r="AH343" i="8"/>
  <c r="AJ343" i="8"/>
  <c r="AK343" i="8"/>
  <c r="AL343" i="8"/>
  <c r="AQ343" i="8"/>
  <c r="AR343" i="8"/>
  <c r="AS343" i="8"/>
  <c r="AT343" i="8"/>
  <c r="AU343" i="8"/>
  <c r="AV343" i="8"/>
  <c r="AW343" i="8"/>
  <c r="AY343" i="8"/>
  <c r="AZ343" i="8"/>
  <c r="BE343" i="8"/>
  <c r="BF343" i="8"/>
  <c r="BH343" i="8"/>
  <c r="BI343" i="8"/>
  <c r="BJ343" i="8"/>
  <c r="BK343" i="8"/>
  <c r="BL343" i="8"/>
  <c r="BM343" i="8"/>
  <c r="BP344" i="8" s="1"/>
  <c r="BO343" i="8"/>
  <c r="BU343" i="8"/>
  <c r="BV343" i="8"/>
  <c r="BX343" i="8"/>
  <c r="BY343" i="8"/>
  <c r="CN343" i="8"/>
  <c r="CO343" i="8"/>
  <c r="CV343" i="8"/>
  <c r="DE343" i="8"/>
  <c r="DK343" i="8"/>
  <c r="B344" i="8"/>
  <c r="C344" i="8"/>
  <c r="D344" i="8"/>
  <c r="E344" i="8"/>
  <c r="F344" i="8"/>
  <c r="G344" i="8"/>
  <c r="H344" i="8"/>
  <c r="I344" i="8"/>
  <c r="J344" i="8"/>
  <c r="K344" i="8"/>
  <c r="L344" i="8"/>
  <c r="M344" i="8"/>
  <c r="N344" i="8"/>
  <c r="O344" i="8"/>
  <c r="P344" i="8"/>
  <c r="U344" i="8"/>
  <c r="W344" i="8"/>
  <c r="Y344" i="8"/>
  <c r="Z344" i="8"/>
  <c r="AA344" i="8"/>
  <c r="AB344" i="8"/>
  <c r="AE344" i="8"/>
  <c r="AH344" i="8"/>
  <c r="AJ344" i="8"/>
  <c r="AK344" i="8"/>
  <c r="AL344" i="8"/>
  <c r="AQ344" i="8"/>
  <c r="AR344" i="8"/>
  <c r="AS344" i="8"/>
  <c r="AT344" i="8"/>
  <c r="AU344" i="8"/>
  <c r="AV344" i="8"/>
  <c r="AW344" i="8"/>
  <c r="AY344" i="8"/>
  <c r="AZ344" i="8"/>
  <c r="BE344" i="8"/>
  <c r="BF344" i="8"/>
  <c r="BH344" i="8"/>
  <c r="BI344" i="8"/>
  <c r="BJ344" i="8"/>
  <c r="BK344" i="8"/>
  <c r="BL344" i="8"/>
  <c r="BM344" i="8"/>
  <c r="BP345" i="8" s="1"/>
  <c r="BO344" i="8"/>
  <c r="BU344" i="8"/>
  <c r="BV344" i="8"/>
  <c r="BX344" i="8"/>
  <c r="BY344" i="8"/>
  <c r="CN344" i="8"/>
  <c r="CO344" i="8"/>
  <c r="CV344" i="8"/>
  <c r="DE344" i="8"/>
  <c r="DK344" i="8"/>
  <c r="B345" i="8"/>
  <c r="C345" i="8"/>
  <c r="D345" i="8"/>
  <c r="E345" i="8"/>
  <c r="F345" i="8"/>
  <c r="G345" i="8"/>
  <c r="H345" i="8"/>
  <c r="I345" i="8"/>
  <c r="J345" i="8"/>
  <c r="K345" i="8"/>
  <c r="L345" i="8"/>
  <c r="M345" i="8"/>
  <c r="N345" i="8"/>
  <c r="O345" i="8"/>
  <c r="P345" i="8"/>
  <c r="U345" i="8"/>
  <c r="W345" i="8"/>
  <c r="Y345" i="8"/>
  <c r="Z345" i="8"/>
  <c r="AA345" i="8"/>
  <c r="AB345" i="8"/>
  <c r="AE345" i="8"/>
  <c r="AH345" i="8"/>
  <c r="AJ345" i="8"/>
  <c r="AK345" i="8"/>
  <c r="AL345" i="8"/>
  <c r="AQ345" i="8"/>
  <c r="AR345" i="8"/>
  <c r="AS345" i="8"/>
  <c r="AT345" i="8"/>
  <c r="AU345" i="8"/>
  <c r="AV345" i="8"/>
  <c r="AW345" i="8"/>
  <c r="AY345" i="8"/>
  <c r="AZ345" i="8"/>
  <c r="BE345" i="8"/>
  <c r="BF345" i="8"/>
  <c r="BH345" i="8"/>
  <c r="BI345" i="8"/>
  <c r="BJ345" i="8"/>
  <c r="BK345" i="8"/>
  <c r="BL345" i="8"/>
  <c r="BM345" i="8"/>
  <c r="BP346" i="8" s="1"/>
  <c r="BO345" i="8"/>
  <c r="BU345" i="8"/>
  <c r="BV345" i="8"/>
  <c r="BX345" i="8"/>
  <c r="BY345" i="8"/>
  <c r="CN345" i="8"/>
  <c r="CO345" i="8"/>
  <c r="CV345" i="8"/>
  <c r="DE345" i="8"/>
  <c r="DK345" i="8"/>
  <c r="B346" i="8"/>
  <c r="C346" i="8"/>
  <c r="D346" i="8"/>
  <c r="E346" i="8"/>
  <c r="F346" i="8"/>
  <c r="G346" i="8"/>
  <c r="H346" i="8"/>
  <c r="I346" i="8"/>
  <c r="J346" i="8"/>
  <c r="K346" i="8"/>
  <c r="L346" i="8"/>
  <c r="M346" i="8"/>
  <c r="N346" i="8"/>
  <c r="O346" i="8"/>
  <c r="P346" i="8"/>
  <c r="U346" i="8"/>
  <c r="W346" i="8"/>
  <c r="Y346" i="8"/>
  <c r="Z346" i="8"/>
  <c r="AA346" i="8"/>
  <c r="AB346" i="8"/>
  <c r="AE346" i="8"/>
  <c r="AH346" i="8"/>
  <c r="AJ346" i="8"/>
  <c r="AK346" i="8"/>
  <c r="AL346" i="8"/>
  <c r="AQ346" i="8"/>
  <c r="AR346" i="8"/>
  <c r="AS346" i="8"/>
  <c r="AT346" i="8"/>
  <c r="AU346" i="8"/>
  <c r="AV346" i="8"/>
  <c r="AW346" i="8"/>
  <c r="AY346" i="8"/>
  <c r="AZ346" i="8"/>
  <c r="BE346" i="8"/>
  <c r="BF346" i="8"/>
  <c r="BH346" i="8"/>
  <c r="BI346" i="8"/>
  <c r="BJ346" i="8"/>
  <c r="BK346" i="8"/>
  <c r="BL346" i="8"/>
  <c r="BM346" i="8"/>
  <c r="BP347" i="8" s="1"/>
  <c r="BO346" i="8"/>
  <c r="BU346" i="8"/>
  <c r="BV346" i="8"/>
  <c r="BX346" i="8"/>
  <c r="BY346" i="8"/>
  <c r="CN346" i="8"/>
  <c r="CO346" i="8"/>
  <c r="CV346" i="8"/>
  <c r="DE346" i="8"/>
  <c r="DK346" i="8"/>
  <c r="B347" i="8"/>
  <c r="C347" i="8"/>
  <c r="D347" i="8"/>
  <c r="E347" i="8"/>
  <c r="F347" i="8"/>
  <c r="G347" i="8"/>
  <c r="H347" i="8"/>
  <c r="I347" i="8"/>
  <c r="J347" i="8"/>
  <c r="K347" i="8"/>
  <c r="L347" i="8"/>
  <c r="M347" i="8"/>
  <c r="N347" i="8"/>
  <c r="O347" i="8"/>
  <c r="P347" i="8"/>
  <c r="U347" i="8"/>
  <c r="W347" i="8"/>
  <c r="Y347" i="8"/>
  <c r="Z347" i="8"/>
  <c r="AA347" i="8"/>
  <c r="AB347" i="8"/>
  <c r="AE347" i="8"/>
  <c r="AH347" i="8"/>
  <c r="AJ347" i="8"/>
  <c r="AK347" i="8"/>
  <c r="AL347" i="8"/>
  <c r="AQ347" i="8"/>
  <c r="AR347" i="8"/>
  <c r="AS347" i="8"/>
  <c r="AT347" i="8"/>
  <c r="AU347" i="8"/>
  <c r="AV347" i="8"/>
  <c r="AW347" i="8"/>
  <c r="AY347" i="8"/>
  <c r="AZ347" i="8"/>
  <c r="BE347" i="8"/>
  <c r="BF347" i="8"/>
  <c r="BH347" i="8"/>
  <c r="BI347" i="8"/>
  <c r="BJ347" i="8"/>
  <c r="BK347" i="8"/>
  <c r="BL347" i="8"/>
  <c r="BM347" i="8"/>
  <c r="BP348" i="8" s="1"/>
  <c r="BO347" i="8"/>
  <c r="BU347" i="8"/>
  <c r="BV347" i="8"/>
  <c r="BX347" i="8"/>
  <c r="BY347" i="8"/>
  <c r="CN347" i="8"/>
  <c r="CO347" i="8"/>
  <c r="CV347" i="8"/>
  <c r="DE347" i="8"/>
  <c r="DK347" i="8"/>
  <c r="B348" i="8"/>
  <c r="C348" i="8"/>
  <c r="D348" i="8"/>
  <c r="E348" i="8"/>
  <c r="F348" i="8"/>
  <c r="G348" i="8"/>
  <c r="H348" i="8"/>
  <c r="I348" i="8"/>
  <c r="J348" i="8"/>
  <c r="K348" i="8"/>
  <c r="L348" i="8"/>
  <c r="M348" i="8"/>
  <c r="N348" i="8"/>
  <c r="O348" i="8"/>
  <c r="P348" i="8"/>
  <c r="U348" i="8"/>
  <c r="W348" i="8"/>
  <c r="Y348" i="8"/>
  <c r="Z348" i="8"/>
  <c r="AA348" i="8"/>
  <c r="AB348" i="8"/>
  <c r="AE348" i="8"/>
  <c r="AH348" i="8"/>
  <c r="AJ348" i="8"/>
  <c r="AK348" i="8"/>
  <c r="AL348" i="8"/>
  <c r="AQ348" i="8"/>
  <c r="AR348" i="8"/>
  <c r="AS348" i="8"/>
  <c r="AT348" i="8"/>
  <c r="AU348" i="8"/>
  <c r="AV348" i="8"/>
  <c r="AW348" i="8"/>
  <c r="AY348" i="8"/>
  <c r="AZ348" i="8"/>
  <c r="BE348" i="8"/>
  <c r="BF348" i="8"/>
  <c r="BH348" i="8"/>
  <c r="BI348" i="8"/>
  <c r="BJ348" i="8"/>
  <c r="BK348" i="8"/>
  <c r="BL348" i="8"/>
  <c r="BM348" i="8"/>
  <c r="BP349" i="8" s="1"/>
  <c r="BO348" i="8"/>
  <c r="BU348" i="8"/>
  <c r="BV348" i="8"/>
  <c r="BX348" i="8"/>
  <c r="BY348" i="8"/>
  <c r="CN348" i="8"/>
  <c r="CO348" i="8"/>
  <c r="CV348" i="8"/>
  <c r="DE348" i="8"/>
  <c r="DK348" i="8"/>
  <c r="B349" i="8"/>
  <c r="C349" i="8"/>
  <c r="D349" i="8"/>
  <c r="E349" i="8"/>
  <c r="F349" i="8"/>
  <c r="G349" i="8"/>
  <c r="H349" i="8"/>
  <c r="I349" i="8"/>
  <c r="J349" i="8"/>
  <c r="K349" i="8"/>
  <c r="L349" i="8"/>
  <c r="M349" i="8"/>
  <c r="N349" i="8"/>
  <c r="O349" i="8"/>
  <c r="P349" i="8"/>
  <c r="U349" i="8"/>
  <c r="W349" i="8"/>
  <c r="Y349" i="8"/>
  <c r="Z349" i="8"/>
  <c r="AA349" i="8"/>
  <c r="AB349" i="8"/>
  <c r="AE349" i="8"/>
  <c r="AH349" i="8"/>
  <c r="AJ349" i="8"/>
  <c r="AK349" i="8"/>
  <c r="AL349" i="8"/>
  <c r="AQ349" i="8"/>
  <c r="AR349" i="8"/>
  <c r="AS349" i="8"/>
  <c r="AT349" i="8"/>
  <c r="AU349" i="8"/>
  <c r="AV349" i="8"/>
  <c r="AW349" i="8"/>
  <c r="AY349" i="8"/>
  <c r="AZ349" i="8"/>
  <c r="BE349" i="8"/>
  <c r="BF349" i="8"/>
  <c r="BH349" i="8"/>
  <c r="BI349" i="8"/>
  <c r="BJ349" i="8"/>
  <c r="BK349" i="8"/>
  <c r="BL349" i="8"/>
  <c r="BM349" i="8"/>
  <c r="BP350" i="8" s="1"/>
  <c r="BO349" i="8"/>
  <c r="BU349" i="8"/>
  <c r="BV349" i="8"/>
  <c r="BX349" i="8"/>
  <c r="BY349" i="8"/>
  <c r="CN349" i="8"/>
  <c r="CO349" i="8"/>
  <c r="CV349" i="8"/>
  <c r="DE349" i="8"/>
  <c r="DK349" i="8"/>
  <c r="B350" i="8"/>
  <c r="C350" i="8"/>
  <c r="D350" i="8"/>
  <c r="E350" i="8"/>
  <c r="F350" i="8"/>
  <c r="G350" i="8"/>
  <c r="H350" i="8"/>
  <c r="I350" i="8"/>
  <c r="J350" i="8"/>
  <c r="K350" i="8"/>
  <c r="L350" i="8"/>
  <c r="M350" i="8"/>
  <c r="N350" i="8"/>
  <c r="O350" i="8"/>
  <c r="P350" i="8"/>
  <c r="U350" i="8"/>
  <c r="W350" i="8"/>
  <c r="Y350" i="8"/>
  <c r="Z350" i="8"/>
  <c r="AA350" i="8"/>
  <c r="AB350" i="8"/>
  <c r="AE350" i="8"/>
  <c r="AH350" i="8"/>
  <c r="AJ350" i="8"/>
  <c r="AK350" i="8"/>
  <c r="AL350" i="8"/>
  <c r="AQ350" i="8"/>
  <c r="AR350" i="8"/>
  <c r="AS350" i="8"/>
  <c r="AT350" i="8"/>
  <c r="AU350" i="8"/>
  <c r="AV350" i="8"/>
  <c r="AW350" i="8"/>
  <c r="AY350" i="8"/>
  <c r="AZ350" i="8"/>
  <c r="BE350" i="8"/>
  <c r="BF350" i="8"/>
  <c r="BH350" i="8"/>
  <c r="BI350" i="8"/>
  <c r="BJ350" i="8"/>
  <c r="BK350" i="8"/>
  <c r="BL350" i="8"/>
  <c r="BM350" i="8"/>
  <c r="BP351" i="8" s="1"/>
  <c r="BO350" i="8"/>
  <c r="BU350" i="8"/>
  <c r="BV350" i="8"/>
  <c r="BX350" i="8"/>
  <c r="BY350" i="8"/>
  <c r="CN350" i="8"/>
  <c r="CO350" i="8"/>
  <c r="CV350" i="8"/>
  <c r="DE350" i="8"/>
  <c r="DK350" i="8"/>
  <c r="B351" i="8"/>
  <c r="C351" i="8"/>
  <c r="D351" i="8"/>
  <c r="E351" i="8"/>
  <c r="F351" i="8"/>
  <c r="G351" i="8"/>
  <c r="H351" i="8"/>
  <c r="I351" i="8"/>
  <c r="J351" i="8"/>
  <c r="K351" i="8"/>
  <c r="L351" i="8"/>
  <c r="M351" i="8"/>
  <c r="N351" i="8"/>
  <c r="O351" i="8"/>
  <c r="P351" i="8"/>
  <c r="U351" i="8"/>
  <c r="W351" i="8"/>
  <c r="Y351" i="8"/>
  <c r="Z351" i="8"/>
  <c r="AA351" i="8"/>
  <c r="AB351" i="8"/>
  <c r="AE351" i="8"/>
  <c r="AH351" i="8"/>
  <c r="AJ351" i="8"/>
  <c r="AK351" i="8"/>
  <c r="AL351" i="8"/>
  <c r="AQ351" i="8"/>
  <c r="AR351" i="8"/>
  <c r="AS351" i="8"/>
  <c r="AT351" i="8"/>
  <c r="AU351" i="8"/>
  <c r="AV351" i="8"/>
  <c r="AW351" i="8"/>
  <c r="AY351" i="8"/>
  <c r="AZ351" i="8"/>
  <c r="BE351" i="8"/>
  <c r="BF351" i="8"/>
  <c r="BH351" i="8"/>
  <c r="BI351" i="8"/>
  <c r="BJ351" i="8"/>
  <c r="BK351" i="8"/>
  <c r="BL351" i="8"/>
  <c r="BM351" i="8"/>
  <c r="BP352" i="8" s="1"/>
  <c r="BO351" i="8"/>
  <c r="BU351" i="8"/>
  <c r="BV351" i="8"/>
  <c r="BX351" i="8"/>
  <c r="BY351" i="8"/>
  <c r="CN351" i="8"/>
  <c r="CO351" i="8"/>
  <c r="CV351" i="8"/>
  <c r="DE351" i="8"/>
  <c r="DK351" i="8"/>
  <c r="B352" i="8"/>
  <c r="C352" i="8"/>
  <c r="D352" i="8"/>
  <c r="E352" i="8"/>
  <c r="F352" i="8"/>
  <c r="G352" i="8"/>
  <c r="H352" i="8"/>
  <c r="I352" i="8"/>
  <c r="J352" i="8"/>
  <c r="K352" i="8"/>
  <c r="L352" i="8"/>
  <c r="M352" i="8"/>
  <c r="N352" i="8"/>
  <c r="O352" i="8"/>
  <c r="P352" i="8"/>
  <c r="U352" i="8"/>
  <c r="W352" i="8"/>
  <c r="Y352" i="8"/>
  <c r="Z352" i="8"/>
  <c r="AA352" i="8"/>
  <c r="AB352" i="8"/>
  <c r="AE352" i="8"/>
  <c r="AH352" i="8"/>
  <c r="AJ352" i="8"/>
  <c r="AK352" i="8"/>
  <c r="AL352" i="8"/>
  <c r="AQ352" i="8"/>
  <c r="AR352" i="8"/>
  <c r="AS352" i="8"/>
  <c r="AT352" i="8"/>
  <c r="AU352" i="8"/>
  <c r="AV352" i="8"/>
  <c r="AW352" i="8"/>
  <c r="AY352" i="8"/>
  <c r="AZ352" i="8"/>
  <c r="BE352" i="8"/>
  <c r="BF352" i="8"/>
  <c r="BH352" i="8"/>
  <c r="BI352" i="8"/>
  <c r="BJ352" i="8"/>
  <c r="BK352" i="8"/>
  <c r="BL352" i="8"/>
  <c r="BM352" i="8"/>
  <c r="BP353" i="8" s="1"/>
  <c r="BO352" i="8"/>
  <c r="BU352" i="8"/>
  <c r="BV352" i="8"/>
  <c r="BX352" i="8"/>
  <c r="BY352" i="8"/>
  <c r="CN352" i="8"/>
  <c r="CO352" i="8"/>
  <c r="CV352" i="8"/>
  <c r="DE352" i="8"/>
  <c r="DK352" i="8"/>
  <c r="B353" i="8"/>
  <c r="C353" i="8"/>
  <c r="D353" i="8"/>
  <c r="E353" i="8"/>
  <c r="F353" i="8"/>
  <c r="G353" i="8"/>
  <c r="H353" i="8"/>
  <c r="I353" i="8"/>
  <c r="J353" i="8"/>
  <c r="K353" i="8"/>
  <c r="L353" i="8"/>
  <c r="M353" i="8"/>
  <c r="N353" i="8"/>
  <c r="O353" i="8"/>
  <c r="P353" i="8"/>
  <c r="U353" i="8"/>
  <c r="W353" i="8"/>
  <c r="Y353" i="8"/>
  <c r="Z353" i="8"/>
  <c r="AA353" i="8"/>
  <c r="AB353" i="8"/>
  <c r="AE353" i="8"/>
  <c r="AH353" i="8"/>
  <c r="AJ353" i="8"/>
  <c r="AK353" i="8"/>
  <c r="AL353" i="8"/>
  <c r="AQ353" i="8"/>
  <c r="AR353" i="8"/>
  <c r="AS353" i="8"/>
  <c r="AT353" i="8"/>
  <c r="AU353" i="8"/>
  <c r="AV353" i="8"/>
  <c r="AW353" i="8"/>
  <c r="AY353" i="8"/>
  <c r="AZ353" i="8"/>
  <c r="BE353" i="8"/>
  <c r="BF353" i="8"/>
  <c r="BH353" i="8"/>
  <c r="BI353" i="8"/>
  <c r="BJ353" i="8"/>
  <c r="BK353" i="8"/>
  <c r="BL353" i="8"/>
  <c r="BM353" i="8"/>
  <c r="BP354" i="8" s="1"/>
  <c r="BO353" i="8"/>
  <c r="BU353" i="8"/>
  <c r="BV353" i="8"/>
  <c r="BX353" i="8"/>
  <c r="BY353" i="8"/>
  <c r="CN353" i="8"/>
  <c r="CO353" i="8"/>
  <c r="CV353" i="8"/>
  <c r="DE353" i="8"/>
  <c r="DK353" i="8"/>
  <c r="B354" i="8"/>
  <c r="C354" i="8"/>
  <c r="D354" i="8"/>
  <c r="E354" i="8"/>
  <c r="F354" i="8"/>
  <c r="G354" i="8"/>
  <c r="H354" i="8"/>
  <c r="I354" i="8"/>
  <c r="J354" i="8"/>
  <c r="K354" i="8"/>
  <c r="L354" i="8"/>
  <c r="M354" i="8"/>
  <c r="N354" i="8"/>
  <c r="O354" i="8"/>
  <c r="P354" i="8"/>
  <c r="U354" i="8"/>
  <c r="W354" i="8"/>
  <c r="Y354" i="8"/>
  <c r="Z354" i="8"/>
  <c r="AA354" i="8"/>
  <c r="AB354" i="8"/>
  <c r="AE354" i="8"/>
  <c r="AH354" i="8"/>
  <c r="AJ354" i="8"/>
  <c r="AK354" i="8"/>
  <c r="AL354" i="8"/>
  <c r="AQ354" i="8"/>
  <c r="AR354" i="8"/>
  <c r="AS354" i="8"/>
  <c r="AT354" i="8"/>
  <c r="AU354" i="8"/>
  <c r="AV354" i="8"/>
  <c r="AW354" i="8"/>
  <c r="AY354" i="8"/>
  <c r="AZ354" i="8"/>
  <c r="BE354" i="8"/>
  <c r="BF354" i="8"/>
  <c r="BH354" i="8"/>
  <c r="BI354" i="8"/>
  <c r="BJ354" i="8"/>
  <c r="BK354" i="8"/>
  <c r="BL354" i="8"/>
  <c r="BM354" i="8"/>
  <c r="BP355" i="8" s="1"/>
  <c r="BO354" i="8"/>
  <c r="BU354" i="8"/>
  <c r="BV354" i="8"/>
  <c r="BX354" i="8"/>
  <c r="BY354" i="8"/>
  <c r="CN354" i="8"/>
  <c r="CO354" i="8"/>
  <c r="CV354" i="8"/>
  <c r="DE354" i="8"/>
  <c r="DK354" i="8"/>
  <c r="B355" i="8"/>
  <c r="C355" i="8"/>
  <c r="D355" i="8"/>
  <c r="E355" i="8"/>
  <c r="F355" i="8"/>
  <c r="G355" i="8"/>
  <c r="H355" i="8"/>
  <c r="I355" i="8"/>
  <c r="J355" i="8"/>
  <c r="K355" i="8"/>
  <c r="L355" i="8"/>
  <c r="M355" i="8"/>
  <c r="N355" i="8"/>
  <c r="O355" i="8"/>
  <c r="P355" i="8"/>
  <c r="U355" i="8"/>
  <c r="W355" i="8"/>
  <c r="Y355" i="8"/>
  <c r="Z355" i="8"/>
  <c r="AA355" i="8"/>
  <c r="AB355" i="8"/>
  <c r="AE355" i="8"/>
  <c r="AH355" i="8"/>
  <c r="AJ355" i="8"/>
  <c r="AK355" i="8"/>
  <c r="AL355" i="8"/>
  <c r="AQ355" i="8"/>
  <c r="AR355" i="8"/>
  <c r="AS355" i="8"/>
  <c r="AT355" i="8"/>
  <c r="AU355" i="8"/>
  <c r="AV355" i="8"/>
  <c r="AW355" i="8"/>
  <c r="AY355" i="8"/>
  <c r="AZ355" i="8"/>
  <c r="BE355" i="8"/>
  <c r="BF355" i="8"/>
  <c r="BH355" i="8"/>
  <c r="BI355" i="8"/>
  <c r="BJ355" i="8"/>
  <c r="BK355" i="8"/>
  <c r="BL355" i="8"/>
  <c r="BM355" i="8"/>
  <c r="BP356" i="8" s="1"/>
  <c r="BO355" i="8"/>
  <c r="BU355" i="8"/>
  <c r="BV355" i="8"/>
  <c r="BX355" i="8"/>
  <c r="BY355" i="8"/>
  <c r="CN355" i="8"/>
  <c r="CO355" i="8"/>
  <c r="CV355" i="8"/>
  <c r="DE355" i="8"/>
  <c r="DK355" i="8"/>
  <c r="B356" i="8"/>
  <c r="C356" i="8"/>
  <c r="D356" i="8"/>
  <c r="E356" i="8"/>
  <c r="F356" i="8"/>
  <c r="G356" i="8"/>
  <c r="H356" i="8"/>
  <c r="I356" i="8"/>
  <c r="J356" i="8"/>
  <c r="K356" i="8"/>
  <c r="L356" i="8"/>
  <c r="M356" i="8"/>
  <c r="N356" i="8"/>
  <c r="O356" i="8"/>
  <c r="P356" i="8"/>
  <c r="U356" i="8"/>
  <c r="W356" i="8"/>
  <c r="Y356" i="8"/>
  <c r="Z356" i="8"/>
  <c r="AA356" i="8"/>
  <c r="AB356" i="8"/>
  <c r="AE356" i="8"/>
  <c r="AH356" i="8"/>
  <c r="AJ356" i="8"/>
  <c r="AK356" i="8"/>
  <c r="AL356" i="8"/>
  <c r="AQ356" i="8"/>
  <c r="AR356" i="8"/>
  <c r="AS356" i="8"/>
  <c r="AT356" i="8"/>
  <c r="AU356" i="8"/>
  <c r="AV356" i="8"/>
  <c r="AW356" i="8"/>
  <c r="AY356" i="8"/>
  <c r="AZ356" i="8"/>
  <c r="BE356" i="8"/>
  <c r="BF356" i="8"/>
  <c r="BH356" i="8"/>
  <c r="BI356" i="8"/>
  <c r="BJ356" i="8"/>
  <c r="BK356" i="8"/>
  <c r="BL356" i="8"/>
  <c r="BM356" i="8"/>
  <c r="BP357" i="8" s="1"/>
  <c r="BO356" i="8"/>
  <c r="BU356" i="8"/>
  <c r="BV356" i="8"/>
  <c r="BX356" i="8"/>
  <c r="BY356" i="8"/>
  <c r="CN356" i="8"/>
  <c r="CO356" i="8"/>
  <c r="CV356" i="8"/>
  <c r="DE356" i="8"/>
  <c r="DK356" i="8"/>
  <c r="B357" i="8"/>
  <c r="C357" i="8"/>
  <c r="D357" i="8"/>
  <c r="E357" i="8"/>
  <c r="F357" i="8"/>
  <c r="G357" i="8"/>
  <c r="H357" i="8"/>
  <c r="I357" i="8"/>
  <c r="J357" i="8"/>
  <c r="K357" i="8"/>
  <c r="L357" i="8"/>
  <c r="M357" i="8"/>
  <c r="N357" i="8"/>
  <c r="O357" i="8"/>
  <c r="P357" i="8"/>
  <c r="U357" i="8"/>
  <c r="W357" i="8"/>
  <c r="Y357" i="8"/>
  <c r="Z357" i="8"/>
  <c r="AA357" i="8"/>
  <c r="AB357" i="8"/>
  <c r="AE357" i="8"/>
  <c r="AH357" i="8"/>
  <c r="AJ357" i="8"/>
  <c r="AK357" i="8"/>
  <c r="AL357" i="8"/>
  <c r="AQ357" i="8"/>
  <c r="AR357" i="8"/>
  <c r="AS357" i="8"/>
  <c r="AT357" i="8"/>
  <c r="AU357" i="8"/>
  <c r="AV357" i="8"/>
  <c r="AW357" i="8"/>
  <c r="AY357" i="8"/>
  <c r="AZ357" i="8"/>
  <c r="BE357" i="8"/>
  <c r="BF357" i="8"/>
  <c r="BH357" i="8"/>
  <c r="BI357" i="8"/>
  <c r="BJ357" i="8"/>
  <c r="BK357" i="8"/>
  <c r="BL357" i="8"/>
  <c r="BM357" i="8"/>
  <c r="BP358" i="8" s="1"/>
  <c r="BO357" i="8"/>
  <c r="BU357" i="8"/>
  <c r="BV357" i="8"/>
  <c r="BX357" i="8"/>
  <c r="BY357" i="8"/>
  <c r="CN357" i="8"/>
  <c r="CO357" i="8"/>
  <c r="CV357" i="8"/>
  <c r="DE357" i="8"/>
  <c r="DK357" i="8"/>
  <c r="B358" i="8"/>
  <c r="C358" i="8"/>
  <c r="D358" i="8"/>
  <c r="E358" i="8"/>
  <c r="F358" i="8"/>
  <c r="G358" i="8"/>
  <c r="H358" i="8"/>
  <c r="I358" i="8"/>
  <c r="J358" i="8"/>
  <c r="K358" i="8"/>
  <c r="L358" i="8"/>
  <c r="M358" i="8"/>
  <c r="N358" i="8"/>
  <c r="O358" i="8"/>
  <c r="P358" i="8"/>
  <c r="U358" i="8"/>
  <c r="W358" i="8"/>
  <c r="Y358" i="8"/>
  <c r="Z358" i="8"/>
  <c r="AA358" i="8"/>
  <c r="AB358" i="8"/>
  <c r="AE358" i="8"/>
  <c r="AH358" i="8"/>
  <c r="AJ358" i="8"/>
  <c r="AK358" i="8"/>
  <c r="AL358" i="8"/>
  <c r="AQ358" i="8"/>
  <c r="AR358" i="8"/>
  <c r="AS358" i="8"/>
  <c r="AT358" i="8"/>
  <c r="AU358" i="8"/>
  <c r="AV358" i="8"/>
  <c r="AW358" i="8"/>
  <c r="AY358" i="8"/>
  <c r="AZ358" i="8"/>
  <c r="BE358" i="8"/>
  <c r="BF358" i="8"/>
  <c r="BH358" i="8"/>
  <c r="BI358" i="8"/>
  <c r="BJ358" i="8"/>
  <c r="BK358" i="8"/>
  <c r="BL358" i="8"/>
  <c r="BM358" i="8"/>
  <c r="BP359" i="8" s="1"/>
  <c r="BO358" i="8"/>
  <c r="BU358" i="8"/>
  <c r="BV358" i="8"/>
  <c r="BX358" i="8"/>
  <c r="BY358" i="8"/>
  <c r="CN358" i="8"/>
  <c r="CO358" i="8"/>
  <c r="CV358" i="8"/>
  <c r="DE358" i="8"/>
  <c r="DK358" i="8"/>
  <c r="B359" i="8"/>
  <c r="C359" i="8"/>
  <c r="D359" i="8"/>
  <c r="E359" i="8"/>
  <c r="F359" i="8"/>
  <c r="G359" i="8"/>
  <c r="H359" i="8"/>
  <c r="I359" i="8"/>
  <c r="J359" i="8"/>
  <c r="K359" i="8"/>
  <c r="L359" i="8"/>
  <c r="M359" i="8"/>
  <c r="N359" i="8"/>
  <c r="O359" i="8"/>
  <c r="P359" i="8"/>
  <c r="U359" i="8"/>
  <c r="W359" i="8"/>
  <c r="Y359" i="8"/>
  <c r="Z359" i="8"/>
  <c r="AA359" i="8"/>
  <c r="AB359" i="8"/>
  <c r="AE359" i="8"/>
  <c r="AH359" i="8"/>
  <c r="AJ359" i="8"/>
  <c r="AK359" i="8"/>
  <c r="AL359" i="8"/>
  <c r="AQ359" i="8"/>
  <c r="AR359" i="8"/>
  <c r="AS359" i="8"/>
  <c r="AT359" i="8"/>
  <c r="AU359" i="8"/>
  <c r="AV359" i="8"/>
  <c r="AW359" i="8"/>
  <c r="AY359" i="8"/>
  <c r="AZ359" i="8"/>
  <c r="BE359" i="8"/>
  <c r="BF359" i="8"/>
  <c r="BH359" i="8"/>
  <c r="BI359" i="8"/>
  <c r="BJ359" i="8"/>
  <c r="BK359" i="8"/>
  <c r="BL359" i="8"/>
  <c r="BM359" i="8"/>
  <c r="BP360" i="8" s="1"/>
  <c r="BO359" i="8"/>
  <c r="BU359" i="8"/>
  <c r="BV359" i="8"/>
  <c r="BX359" i="8"/>
  <c r="BY359" i="8"/>
  <c r="CN359" i="8"/>
  <c r="CO359" i="8"/>
  <c r="CV359" i="8"/>
  <c r="DE359" i="8"/>
  <c r="DK359" i="8"/>
  <c r="B360" i="8"/>
  <c r="C360" i="8"/>
  <c r="D360" i="8"/>
  <c r="E360" i="8"/>
  <c r="F360" i="8"/>
  <c r="G360" i="8"/>
  <c r="H360" i="8"/>
  <c r="I360" i="8"/>
  <c r="J360" i="8"/>
  <c r="K360" i="8"/>
  <c r="L360" i="8"/>
  <c r="M360" i="8"/>
  <c r="N360" i="8"/>
  <c r="O360" i="8"/>
  <c r="P360" i="8"/>
  <c r="U360" i="8"/>
  <c r="W360" i="8"/>
  <c r="Y360" i="8"/>
  <c r="Z360" i="8"/>
  <c r="AA360" i="8"/>
  <c r="AB360" i="8"/>
  <c r="AE360" i="8"/>
  <c r="AH360" i="8"/>
  <c r="AJ360" i="8"/>
  <c r="AK360" i="8"/>
  <c r="AL360" i="8"/>
  <c r="AQ360" i="8"/>
  <c r="AR360" i="8"/>
  <c r="AS360" i="8"/>
  <c r="AT360" i="8"/>
  <c r="AU360" i="8"/>
  <c r="AV360" i="8"/>
  <c r="AW360" i="8"/>
  <c r="AY360" i="8"/>
  <c r="AZ360" i="8"/>
  <c r="BE360" i="8"/>
  <c r="BF360" i="8"/>
  <c r="BH360" i="8"/>
  <c r="BI360" i="8"/>
  <c r="BJ360" i="8"/>
  <c r="BK360" i="8"/>
  <c r="BL360" i="8"/>
  <c r="BM360" i="8"/>
  <c r="BP361" i="8" s="1"/>
  <c r="BO360" i="8"/>
  <c r="BU360" i="8"/>
  <c r="BV360" i="8"/>
  <c r="BX360" i="8"/>
  <c r="BY360" i="8"/>
  <c r="CN360" i="8"/>
  <c r="CO360" i="8"/>
  <c r="CV360" i="8"/>
  <c r="DE360" i="8"/>
  <c r="DK360" i="8"/>
  <c r="B361" i="8"/>
  <c r="C361" i="8"/>
  <c r="D361" i="8"/>
  <c r="E361" i="8"/>
  <c r="F361" i="8"/>
  <c r="G361" i="8"/>
  <c r="H361" i="8"/>
  <c r="I361" i="8"/>
  <c r="J361" i="8"/>
  <c r="K361" i="8"/>
  <c r="L361" i="8"/>
  <c r="M361" i="8"/>
  <c r="N361" i="8"/>
  <c r="O361" i="8"/>
  <c r="P361" i="8"/>
  <c r="U361" i="8"/>
  <c r="W361" i="8"/>
  <c r="Y361" i="8"/>
  <c r="Z361" i="8"/>
  <c r="AA361" i="8"/>
  <c r="AB361" i="8"/>
  <c r="AE361" i="8"/>
  <c r="AH361" i="8"/>
  <c r="AJ361" i="8"/>
  <c r="AK361" i="8"/>
  <c r="AL361" i="8"/>
  <c r="AQ361" i="8"/>
  <c r="AR361" i="8"/>
  <c r="AS361" i="8"/>
  <c r="AT361" i="8"/>
  <c r="AU361" i="8"/>
  <c r="AV361" i="8"/>
  <c r="AW361" i="8"/>
  <c r="AY361" i="8"/>
  <c r="AZ361" i="8"/>
  <c r="BE361" i="8"/>
  <c r="BF361" i="8"/>
  <c r="BH361" i="8"/>
  <c r="BI361" i="8"/>
  <c r="BJ361" i="8"/>
  <c r="BK361" i="8"/>
  <c r="BL361" i="8"/>
  <c r="BM361" i="8"/>
  <c r="BP362" i="8" s="1"/>
  <c r="BO361" i="8"/>
  <c r="BU361" i="8"/>
  <c r="BV361" i="8"/>
  <c r="BX361" i="8"/>
  <c r="BY361" i="8"/>
  <c r="CN361" i="8"/>
  <c r="CO361" i="8"/>
  <c r="CV361" i="8"/>
  <c r="DE361" i="8"/>
  <c r="DK361" i="8"/>
  <c r="B362" i="8"/>
  <c r="C362" i="8"/>
  <c r="D362" i="8"/>
  <c r="E362" i="8"/>
  <c r="F362" i="8"/>
  <c r="G362" i="8"/>
  <c r="H362" i="8"/>
  <c r="I362" i="8"/>
  <c r="J362" i="8"/>
  <c r="K362" i="8"/>
  <c r="L362" i="8"/>
  <c r="M362" i="8"/>
  <c r="N362" i="8"/>
  <c r="O362" i="8"/>
  <c r="P362" i="8"/>
  <c r="U362" i="8"/>
  <c r="W362" i="8"/>
  <c r="Y362" i="8"/>
  <c r="Z362" i="8"/>
  <c r="AA362" i="8"/>
  <c r="AB362" i="8"/>
  <c r="AE362" i="8"/>
  <c r="AH362" i="8"/>
  <c r="AJ362" i="8"/>
  <c r="AK362" i="8"/>
  <c r="AL362" i="8"/>
  <c r="AQ362" i="8"/>
  <c r="AR362" i="8"/>
  <c r="AS362" i="8"/>
  <c r="AT362" i="8"/>
  <c r="AU362" i="8"/>
  <c r="AV362" i="8"/>
  <c r="AW362" i="8"/>
  <c r="AY362" i="8"/>
  <c r="AZ362" i="8"/>
  <c r="BE362" i="8"/>
  <c r="BF362" i="8"/>
  <c r="BH362" i="8"/>
  <c r="BI362" i="8"/>
  <c r="BJ362" i="8"/>
  <c r="BK362" i="8"/>
  <c r="BL362" i="8"/>
  <c r="BM362" i="8"/>
  <c r="BP363" i="8" s="1"/>
  <c r="BO362" i="8"/>
  <c r="BU362" i="8"/>
  <c r="BV362" i="8"/>
  <c r="BX362" i="8"/>
  <c r="BY362" i="8"/>
  <c r="CN362" i="8"/>
  <c r="CO362" i="8"/>
  <c r="CV362" i="8"/>
  <c r="DE362" i="8"/>
  <c r="DK362" i="8"/>
  <c r="B363" i="8"/>
  <c r="C363" i="8"/>
  <c r="D363" i="8"/>
  <c r="E363" i="8"/>
  <c r="F363" i="8"/>
  <c r="G363" i="8"/>
  <c r="H363" i="8"/>
  <c r="I363" i="8"/>
  <c r="J363" i="8"/>
  <c r="K363" i="8"/>
  <c r="L363" i="8"/>
  <c r="M363" i="8"/>
  <c r="N363" i="8"/>
  <c r="O363" i="8"/>
  <c r="P363" i="8"/>
  <c r="U363" i="8"/>
  <c r="W363" i="8"/>
  <c r="Y363" i="8"/>
  <c r="Z363" i="8"/>
  <c r="AA363" i="8"/>
  <c r="AB363" i="8"/>
  <c r="AE363" i="8"/>
  <c r="AH363" i="8"/>
  <c r="AJ363" i="8"/>
  <c r="AK363" i="8"/>
  <c r="AL363" i="8"/>
  <c r="AQ363" i="8"/>
  <c r="AR363" i="8"/>
  <c r="AS363" i="8"/>
  <c r="AT363" i="8"/>
  <c r="AU363" i="8"/>
  <c r="AV363" i="8"/>
  <c r="AW363" i="8"/>
  <c r="AY363" i="8"/>
  <c r="AZ363" i="8"/>
  <c r="BE363" i="8"/>
  <c r="BF363" i="8"/>
  <c r="BH363" i="8"/>
  <c r="BI363" i="8"/>
  <c r="BJ363" i="8"/>
  <c r="BK363" i="8"/>
  <c r="BL363" i="8"/>
  <c r="BM363" i="8"/>
  <c r="BP364" i="8" s="1"/>
  <c r="BO363" i="8"/>
  <c r="BU363" i="8"/>
  <c r="BV363" i="8"/>
  <c r="BX363" i="8"/>
  <c r="BY363" i="8"/>
  <c r="CN363" i="8"/>
  <c r="CO363" i="8"/>
  <c r="CV363" i="8"/>
  <c r="DE363" i="8"/>
  <c r="DK363" i="8"/>
  <c r="B364" i="8"/>
  <c r="C364" i="8"/>
  <c r="D364" i="8"/>
  <c r="E364" i="8"/>
  <c r="F364" i="8"/>
  <c r="G364" i="8"/>
  <c r="H364" i="8"/>
  <c r="I364" i="8"/>
  <c r="J364" i="8"/>
  <c r="K364" i="8"/>
  <c r="L364" i="8"/>
  <c r="M364" i="8"/>
  <c r="N364" i="8"/>
  <c r="O364" i="8"/>
  <c r="P364" i="8"/>
  <c r="U364" i="8"/>
  <c r="W364" i="8"/>
  <c r="Y364" i="8"/>
  <c r="Z364" i="8"/>
  <c r="AA364" i="8"/>
  <c r="AB364" i="8"/>
  <c r="AE364" i="8"/>
  <c r="AH364" i="8"/>
  <c r="AJ364" i="8"/>
  <c r="AK364" i="8"/>
  <c r="AL364" i="8"/>
  <c r="AQ364" i="8"/>
  <c r="AR364" i="8"/>
  <c r="AS364" i="8"/>
  <c r="AT364" i="8"/>
  <c r="AU364" i="8"/>
  <c r="AV364" i="8"/>
  <c r="AW364" i="8"/>
  <c r="AY364" i="8"/>
  <c r="AZ364" i="8"/>
  <c r="BE364" i="8"/>
  <c r="BF364" i="8"/>
  <c r="BH364" i="8"/>
  <c r="BI364" i="8"/>
  <c r="BJ364" i="8"/>
  <c r="BK364" i="8"/>
  <c r="BL364" i="8"/>
  <c r="BM364" i="8"/>
  <c r="BP365" i="8" s="1"/>
  <c r="BO364" i="8"/>
  <c r="BU364" i="8"/>
  <c r="BV364" i="8"/>
  <c r="BX364" i="8"/>
  <c r="BY364" i="8"/>
  <c r="CN364" i="8"/>
  <c r="CO364" i="8"/>
  <c r="CV364" i="8"/>
  <c r="DE364" i="8"/>
  <c r="DK364" i="8"/>
  <c r="B365" i="8"/>
  <c r="C365" i="8"/>
  <c r="D365" i="8"/>
  <c r="E365" i="8"/>
  <c r="F365" i="8"/>
  <c r="G365" i="8"/>
  <c r="H365" i="8"/>
  <c r="I365" i="8"/>
  <c r="J365" i="8"/>
  <c r="K365" i="8"/>
  <c r="L365" i="8"/>
  <c r="M365" i="8"/>
  <c r="N365" i="8"/>
  <c r="O365" i="8"/>
  <c r="P365" i="8"/>
  <c r="U365" i="8"/>
  <c r="W365" i="8"/>
  <c r="Y365" i="8"/>
  <c r="Z365" i="8"/>
  <c r="AA365" i="8"/>
  <c r="AB365" i="8"/>
  <c r="AE365" i="8"/>
  <c r="AH365" i="8"/>
  <c r="AJ365" i="8"/>
  <c r="AK365" i="8"/>
  <c r="AL365" i="8"/>
  <c r="AQ365" i="8"/>
  <c r="AR365" i="8"/>
  <c r="AS365" i="8"/>
  <c r="AT365" i="8"/>
  <c r="AU365" i="8"/>
  <c r="AV365" i="8"/>
  <c r="AW365" i="8"/>
  <c r="AY365" i="8"/>
  <c r="AZ365" i="8"/>
  <c r="BE365" i="8"/>
  <c r="BF365" i="8"/>
  <c r="BH365" i="8"/>
  <c r="BI365" i="8"/>
  <c r="BJ365" i="8"/>
  <c r="BK365" i="8"/>
  <c r="BL365" i="8"/>
  <c r="BM365" i="8"/>
  <c r="BP366" i="8" s="1"/>
  <c r="BO365" i="8"/>
  <c r="BU365" i="8"/>
  <c r="BV365" i="8"/>
  <c r="BX365" i="8"/>
  <c r="BY365" i="8"/>
  <c r="CN365" i="8"/>
  <c r="CO365" i="8"/>
  <c r="CV365" i="8"/>
  <c r="DE365" i="8"/>
  <c r="DK365" i="8"/>
  <c r="B366" i="8"/>
  <c r="C366" i="8"/>
  <c r="D366" i="8"/>
  <c r="E366" i="8"/>
  <c r="F366" i="8"/>
  <c r="G366" i="8"/>
  <c r="H366" i="8"/>
  <c r="I366" i="8"/>
  <c r="J366" i="8"/>
  <c r="K366" i="8"/>
  <c r="L366" i="8"/>
  <c r="M366" i="8"/>
  <c r="N366" i="8"/>
  <c r="O366" i="8"/>
  <c r="P366" i="8"/>
  <c r="U366" i="8"/>
  <c r="W366" i="8"/>
  <c r="Y366" i="8"/>
  <c r="Z366" i="8"/>
  <c r="AA366" i="8"/>
  <c r="AB366" i="8"/>
  <c r="AE366" i="8"/>
  <c r="AH366" i="8"/>
  <c r="AJ366" i="8"/>
  <c r="AK366" i="8"/>
  <c r="AL366" i="8"/>
  <c r="AQ366" i="8"/>
  <c r="AR366" i="8"/>
  <c r="AS366" i="8"/>
  <c r="AT366" i="8"/>
  <c r="AU366" i="8"/>
  <c r="AV366" i="8"/>
  <c r="AW366" i="8"/>
  <c r="AY366" i="8"/>
  <c r="AZ366" i="8"/>
  <c r="BE366" i="8"/>
  <c r="BF366" i="8"/>
  <c r="BH366" i="8"/>
  <c r="BI366" i="8"/>
  <c r="BJ366" i="8"/>
  <c r="BK366" i="8"/>
  <c r="BL366" i="8"/>
  <c r="BM366" i="8"/>
  <c r="BP367" i="8" s="1"/>
  <c r="BO366" i="8"/>
  <c r="BU366" i="8"/>
  <c r="BV366" i="8"/>
  <c r="BX366" i="8"/>
  <c r="BY366" i="8"/>
  <c r="CN366" i="8"/>
  <c r="CO366" i="8"/>
  <c r="CV366" i="8"/>
  <c r="DE366" i="8"/>
  <c r="DK366" i="8"/>
  <c r="B367" i="8"/>
  <c r="C367" i="8"/>
  <c r="D367" i="8"/>
  <c r="E367" i="8"/>
  <c r="F367" i="8"/>
  <c r="G367" i="8"/>
  <c r="H367" i="8"/>
  <c r="I367" i="8"/>
  <c r="J367" i="8"/>
  <c r="K367" i="8"/>
  <c r="L367" i="8"/>
  <c r="M367" i="8"/>
  <c r="N367" i="8"/>
  <c r="O367" i="8"/>
  <c r="P367" i="8"/>
  <c r="U367" i="8"/>
  <c r="W367" i="8"/>
  <c r="Y367" i="8"/>
  <c r="Z367" i="8"/>
  <c r="AA367" i="8"/>
  <c r="AB367" i="8"/>
  <c r="AE367" i="8"/>
  <c r="AH367" i="8"/>
  <c r="AJ367" i="8"/>
  <c r="AK367" i="8"/>
  <c r="AL367" i="8"/>
  <c r="AQ367" i="8"/>
  <c r="AR367" i="8"/>
  <c r="AS367" i="8"/>
  <c r="AT367" i="8"/>
  <c r="AU367" i="8"/>
  <c r="AV367" i="8"/>
  <c r="AW367" i="8"/>
  <c r="AY367" i="8"/>
  <c r="AZ367" i="8"/>
  <c r="BE367" i="8"/>
  <c r="BF367" i="8"/>
  <c r="BH367" i="8"/>
  <c r="BI367" i="8"/>
  <c r="BJ367" i="8"/>
  <c r="BK367" i="8"/>
  <c r="BL367" i="8"/>
  <c r="BM367" i="8"/>
  <c r="BP368" i="8" s="1"/>
  <c r="BO367" i="8"/>
  <c r="BU367" i="8"/>
  <c r="BV367" i="8"/>
  <c r="BX367" i="8"/>
  <c r="BY367" i="8"/>
  <c r="CN367" i="8"/>
  <c r="CO367" i="8"/>
  <c r="CV367" i="8"/>
  <c r="DE367" i="8"/>
  <c r="DK367" i="8"/>
  <c r="B368" i="8"/>
  <c r="C368" i="8"/>
  <c r="D368" i="8"/>
  <c r="E368" i="8"/>
  <c r="F368" i="8"/>
  <c r="G368" i="8"/>
  <c r="H368" i="8"/>
  <c r="I368" i="8"/>
  <c r="J368" i="8"/>
  <c r="K368" i="8"/>
  <c r="L368" i="8"/>
  <c r="M368" i="8"/>
  <c r="N368" i="8"/>
  <c r="O368" i="8"/>
  <c r="P368" i="8"/>
  <c r="U368" i="8"/>
  <c r="W368" i="8"/>
  <c r="Y368" i="8"/>
  <c r="Z368" i="8"/>
  <c r="AA368" i="8"/>
  <c r="AB368" i="8"/>
  <c r="AE368" i="8"/>
  <c r="AH368" i="8"/>
  <c r="AJ368" i="8"/>
  <c r="AK368" i="8"/>
  <c r="AL368" i="8"/>
  <c r="AQ368" i="8"/>
  <c r="AR368" i="8"/>
  <c r="AS368" i="8"/>
  <c r="AT368" i="8"/>
  <c r="AU368" i="8"/>
  <c r="AV368" i="8"/>
  <c r="AW368" i="8"/>
  <c r="AY368" i="8"/>
  <c r="AZ368" i="8"/>
  <c r="BE368" i="8"/>
  <c r="BF368" i="8"/>
  <c r="BH368" i="8"/>
  <c r="BI368" i="8"/>
  <c r="BJ368" i="8"/>
  <c r="BK368" i="8"/>
  <c r="BL368" i="8"/>
  <c r="BM368" i="8"/>
  <c r="BP369" i="8" s="1"/>
  <c r="BO368" i="8"/>
  <c r="BU368" i="8"/>
  <c r="BV368" i="8"/>
  <c r="BX368" i="8"/>
  <c r="BY368" i="8"/>
  <c r="CN368" i="8"/>
  <c r="CO368" i="8"/>
  <c r="CV368" i="8"/>
  <c r="DE368" i="8"/>
  <c r="DK368" i="8"/>
  <c r="B369" i="8"/>
  <c r="C369" i="8"/>
  <c r="D369" i="8"/>
  <c r="E369" i="8"/>
  <c r="F369" i="8"/>
  <c r="G369" i="8"/>
  <c r="H369" i="8"/>
  <c r="I369" i="8"/>
  <c r="J369" i="8"/>
  <c r="K369" i="8"/>
  <c r="L369" i="8"/>
  <c r="M369" i="8"/>
  <c r="N369" i="8"/>
  <c r="O369" i="8"/>
  <c r="P369" i="8"/>
  <c r="U369" i="8"/>
  <c r="W369" i="8"/>
  <c r="Y369" i="8"/>
  <c r="Z369" i="8"/>
  <c r="AA369" i="8"/>
  <c r="AB369" i="8"/>
  <c r="AE369" i="8"/>
  <c r="AH369" i="8"/>
  <c r="AJ369" i="8"/>
  <c r="AK369" i="8"/>
  <c r="AL369" i="8"/>
  <c r="AQ369" i="8"/>
  <c r="AR369" i="8"/>
  <c r="AS369" i="8"/>
  <c r="AT369" i="8"/>
  <c r="AU369" i="8"/>
  <c r="AV369" i="8"/>
  <c r="AW369" i="8"/>
  <c r="AY369" i="8"/>
  <c r="AZ369" i="8"/>
  <c r="BE369" i="8"/>
  <c r="BF369" i="8"/>
  <c r="BH369" i="8"/>
  <c r="BI369" i="8"/>
  <c r="BJ369" i="8"/>
  <c r="BK369" i="8"/>
  <c r="BL369" i="8"/>
  <c r="BM369" i="8"/>
  <c r="BP370" i="8" s="1"/>
  <c r="BO369" i="8"/>
  <c r="BU369" i="8"/>
  <c r="BV369" i="8"/>
  <c r="BX369" i="8"/>
  <c r="BY369" i="8"/>
  <c r="CN369" i="8"/>
  <c r="CO369" i="8"/>
  <c r="CV369" i="8"/>
  <c r="DE369" i="8"/>
  <c r="DK369" i="8"/>
  <c r="B370" i="8"/>
  <c r="C370" i="8"/>
  <c r="D370" i="8"/>
  <c r="E370" i="8"/>
  <c r="F370" i="8"/>
  <c r="G370" i="8"/>
  <c r="H370" i="8"/>
  <c r="I370" i="8"/>
  <c r="J370" i="8"/>
  <c r="K370" i="8"/>
  <c r="L370" i="8"/>
  <c r="M370" i="8"/>
  <c r="N370" i="8"/>
  <c r="O370" i="8"/>
  <c r="P370" i="8"/>
  <c r="U370" i="8"/>
  <c r="W370" i="8"/>
  <c r="Y370" i="8"/>
  <c r="Z370" i="8"/>
  <c r="AA370" i="8"/>
  <c r="AB370" i="8"/>
  <c r="AE370" i="8"/>
  <c r="AH370" i="8"/>
  <c r="AJ370" i="8"/>
  <c r="AK370" i="8"/>
  <c r="AL370" i="8"/>
  <c r="AQ370" i="8"/>
  <c r="AR370" i="8"/>
  <c r="AS370" i="8"/>
  <c r="AT370" i="8"/>
  <c r="AU370" i="8"/>
  <c r="AV370" i="8"/>
  <c r="AW370" i="8"/>
  <c r="AY370" i="8"/>
  <c r="AZ370" i="8"/>
  <c r="BE370" i="8"/>
  <c r="BF370" i="8"/>
  <c r="BH370" i="8"/>
  <c r="BI370" i="8"/>
  <c r="BJ370" i="8"/>
  <c r="BK370" i="8"/>
  <c r="BL370" i="8"/>
  <c r="BM370" i="8"/>
  <c r="BP371" i="8" s="1"/>
  <c r="BO370" i="8"/>
  <c r="BU370" i="8"/>
  <c r="BV370" i="8"/>
  <c r="BX370" i="8"/>
  <c r="BY370" i="8"/>
  <c r="CN370" i="8"/>
  <c r="CO370" i="8"/>
  <c r="CV370" i="8"/>
  <c r="DE370" i="8"/>
  <c r="DK370" i="8"/>
  <c r="B371" i="8"/>
  <c r="C371" i="8"/>
  <c r="D371" i="8"/>
  <c r="E371" i="8"/>
  <c r="F371" i="8"/>
  <c r="G371" i="8"/>
  <c r="H371" i="8"/>
  <c r="I371" i="8"/>
  <c r="J371" i="8"/>
  <c r="K371" i="8"/>
  <c r="L371" i="8"/>
  <c r="M371" i="8"/>
  <c r="N371" i="8"/>
  <c r="O371" i="8"/>
  <c r="P371" i="8"/>
  <c r="U371" i="8"/>
  <c r="W371" i="8"/>
  <c r="Y371" i="8"/>
  <c r="Z371" i="8"/>
  <c r="AA371" i="8"/>
  <c r="AB371" i="8"/>
  <c r="AE371" i="8"/>
  <c r="AH371" i="8"/>
  <c r="AJ371" i="8"/>
  <c r="AK371" i="8"/>
  <c r="AL371" i="8"/>
  <c r="AQ371" i="8"/>
  <c r="AR371" i="8"/>
  <c r="AS371" i="8"/>
  <c r="AT371" i="8"/>
  <c r="AU371" i="8"/>
  <c r="AV371" i="8"/>
  <c r="AW371" i="8"/>
  <c r="AY371" i="8"/>
  <c r="AZ371" i="8"/>
  <c r="BE371" i="8"/>
  <c r="BF371" i="8"/>
  <c r="BH371" i="8"/>
  <c r="BI371" i="8"/>
  <c r="BJ371" i="8"/>
  <c r="BK371" i="8"/>
  <c r="BL371" i="8"/>
  <c r="BM371" i="8"/>
  <c r="BP372" i="8" s="1"/>
  <c r="BO371" i="8"/>
  <c r="BU371" i="8"/>
  <c r="BV371" i="8"/>
  <c r="BX371" i="8"/>
  <c r="BY371" i="8"/>
  <c r="CN371" i="8"/>
  <c r="CO371" i="8"/>
  <c r="CV371" i="8"/>
  <c r="DE371" i="8"/>
  <c r="DK371" i="8"/>
  <c r="B372" i="8"/>
  <c r="C372" i="8"/>
  <c r="D372" i="8"/>
  <c r="E372" i="8"/>
  <c r="F372" i="8"/>
  <c r="G372" i="8"/>
  <c r="H372" i="8"/>
  <c r="I372" i="8"/>
  <c r="J372" i="8"/>
  <c r="K372" i="8"/>
  <c r="L372" i="8"/>
  <c r="M372" i="8"/>
  <c r="N372" i="8"/>
  <c r="O372" i="8"/>
  <c r="P372" i="8"/>
  <c r="U372" i="8"/>
  <c r="W372" i="8"/>
  <c r="Y372" i="8"/>
  <c r="Z372" i="8"/>
  <c r="AA372" i="8"/>
  <c r="AB372" i="8"/>
  <c r="AE372" i="8"/>
  <c r="AH372" i="8"/>
  <c r="AJ372" i="8"/>
  <c r="AK372" i="8"/>
  <c r="AL372" i="8"/>
  <c r="AQ372" i="8"/>
  <c r="AR372" i="8"/>
  <c r="AS372" i="8"/>
  <c r="AT372" i="8"/>
  <c r="AU372" i="8"/>
  <c r="AV372" i="8"/>
  <c r="AW372" i="8"/>
  <c r="AY372" i="8"/>
  <c r="AZ372" i="8"/>
  <c r="BE372" i="8"/>
  <c r="BF372" i="8"/>
  <c r="BH372" i="8"/>
  <c r="BI372" i="8"/>
  <c r="BJ372" i="8"/>
  <c r="BK372" i="8"/>
  <c r="BL372" i="8"/>
  <c r="BM372" i="8"/>
  <c r="BP373" i="8" s="1"/>
  <c r="BO372" i="8"/>
  <c r="BU372" i="8"/>
  <c r="BV372" i="8"/>
  <c r="BX372" i="8"/>
  <c r="BY372" i="8"/>
  <c r="CN372" i="8"/>
  <c r="CO372" i="8"/>
  <c r="CV372" i="8"/>
  <c r="DE372" i="8"/>
  <c r="DK372" i="8"/>
  <c r="B373" i="8"/>
  <c r="C373" i="8"/>
  <c r="D373" i="8"/>
  <c r="E373" i="8"/>
  <c r="F373" i="8"/>
  <c r="G373" i="8"/>
  <c r="H373" i="8"/>
  <c r="I373" i="8"/>
  <c r="J373" i="8"/>
  <c r="K373" i="8"/>
  <c r="L373" i="8"/>
  <c r="M373" i="8"/>
  <c r="N373" i="8"/>
  <c r="O373" i="8"/>
  <c r="P373" i="8"/>
  <c r="U373" i="8"/>
  <c r="W373" i="8"/>
  <c r="Y373" i="8"/>
  <c r="Z373" i="8"/>
  <c r="AA373" i="8"/>
  <c r="AB373" i="8"/>
  <c r="AE373" i="8"/>
  <c r="AH373" i="8"/>
  <c r="AJ373" i="8"/>
  <c r="AK373" i="8"/>
  <c r="AL373" i="8"/>
  <c r="AQ373" i="8"/>
  <c r="AR373" i="8"/>
  <c r="AS373" i="8"/>
  <c r="AT373" i="8"/>
  <c r="AU373" i="8"/>
  <c r="AV373" i="8"/>
  <c r="AW373" i="8"/>
  <c r="AY373" i="8"/>
  <c r="AZ373" i="8"/>
  <c r="BE373" i="8"/>
  <c r="BF373" i="8"/>
  <c r="BH373" i="8"/>
  <c r="BI373" i="8"/>
  <c r="BJ373" i="8"/>
  <c r="BK373" i="8"/>
  <c r="BL373" i="8"/>
  <c r="BM373" i="8"/>
  <c r="BP374" i="8" s="1"/>
  <c r="BO373" i="8"/>
  <c r="BU373" i="8"/>
  <c r="BV373" i="8"/>
  <c r="BX373" i="8"/>
  <c r="BY373" i="8"/>
  <c r="CN373" i="8"/>
  <c r="CO373" i="8"/>
  <c r="CV373" i="8"/>
  <c r="DE373" i="8"/>
  <c r="DK373" i="8"/>
  <c r="B374" i="8"/>
  <c r="C374" i="8"/>
  <c r="D374" i="8"/>
  <c r="E374" i="8"/>
  <c r="F374" i="8"/>
  <c r="G374" i="8"/>
  <c r="H374" i="8"/>
  <c r="I374" i="8"/>
  <c r="J374" i="8"/>
  <c r="K374" i="8"/>
  <c r="L374" i="8"/>
  <c r="M374" i="8"/>
  <c r="N374" i="8"/>
  <c r="O374" i="8"/>
  <c r="P374" i="8"/>
  <c r="Q374" i="8"/>
  <c r="R374" i="8"/>
  <c r="U374" i="8"/>
  <c r="W374" i="8"/>
  <c r="Y374" i="8"/>
  <c r="Z374" i="8"/>
  <c r="AA374" i="8"/>
  <c r="AB374" i="8"/>
  <c r="AE374" i="8"/>
  <c r="AH374" i="8"/>
  <c r="AI374" i="8"/>
  <c r="AJ374" i="8"/>
  <c r="AK374" i="8"/>
  <c r="AL374" i="8"/>
  <c r="AM374" i="8"/>
  <c r="AN374" i="8"/>
  <c r="AO374" i="8"/>
  <c r="AP374" i="8"/>
  <c r="AQ374" i="8"/>
  <c r="AR374" i="8"/>
  <c r="AS374" i="8"/>
  <c r="AT374" i="8"/>
  <c r="AU374" i="8"/>
  <c r="AV374" i="8"/>
  <c r="AW374" i="8"/>
  <c r="AY374" i="8"/>
  <c r="AZ374" i="8"/>
  <c r="BE374" i="8"/>
  <c r="BF374" i="8"/>
  <c r="BG374" i="8"/>
  <c r="BH374" i="8"/>
  <c r="BI374" i="8"/>
  <c r="BJ374" i="8"/>
  <c r="BK374" i="8"/>
  <c r="BL374" i="8"/>
  <c r="BM374" i="8"/>
  <c r="BP375" i="8" s="1"/>
  <c r="BN374" i="8"/>
  <c r="BO374" i="8"/>
  <c r="BS374" i="8"/>
  <c r="BT374" i="8"/>
  <c r="BU374" i="8"/>
  <c r="BV374" i="8"/>
  <c r="BX374" i="8"/>
  <c r="BY374" i="8"/>
  <c r="BZ374" i="8"/>
  <c r="CA374" i="8"/>
  <c r="CB374" i="8"/>
  <c r="CC374" i="8"/>
  <c r="CD374" i="8"/>
  <c r="CH374" i="8"/>
  <c r="CJ374" i="8"/>
  <c r="CK374" i="8"/>
  <c r="CL374" i="8"/>
  <c r="CN374" i="8"/>
  <c r="CO374" i="8"/>
  <c r="CP374" i="8"/>
  <c r="CV374" i="8"/>
  <c r="CX374" i="8"/>
  <c r="CY374" i="8"/>
  <c r="CZ374" i="8"/>
  <c r="DA374" i="8"/>
  <c r="DB374" i="8"/>
  <c r="DC374" i="8"/>
  <c r="DD374" i="8"/>
  <c r="DE374" i="8"/>
  <c r="DF374" i="8"/>
  <c r="DK374" i="8"/>
  <c r="DL374" i="8"/>
  <c r="DM374" i="8"/>
  <c r="DO374" i="8"/>
  <c r="B375" i="8"/>
  <c r="C375" i="8"/>
  <c r="D375" i="8"/>
  <c r="E375" i="8"/>
  <c r="F375" i="8"/>
  <c r="G375" i="8"/>
  <c r="H375" i="8"/>
  <c r="I375" i="8"/>
  <c r="J375" i="8"/>
  <c r="K375" i="8"/>
  <c r="L375" i="8"/>
  <c r="M375" i="8"/>
  <c r="N375" i="8"/>
  <c r="O375" i="8"/>
  <c r="P375" i="8"/>
  <c r="Q375" i="8"/>
  <c r="R375" i="8"/>
  <c r="U375" i="8"/>
  <c r="W375" i="8"/>
  <c r="Y375" i="8"/>
  <c r="Z375" i="8"/>
  <c r="AA375" i="8"/>
  <c r="AB375" i="8"/>
  <c r="AE375" i="8"/>
  <c r="AH375" i="8"/>
  <c r="AI375" i="8"/>
  <c r="AJ375" i="8"/>
  <c r="AK375" i="8"/>
  <c r="AL375" i="8"/>
  <c r="AM375" i="8"/>
  <c r="AN375" i="8"/>
  <c r="AO375" i="8"/>
  <c r="AP375" i="8"/>
  <c r="AQ375" i="8"/>
  <c r="AR375" i="8"/>
  <c r="AS375" i="8"/>
  <c r="AT375" i="8"/>
  <c r="AU375" i="8"/>
  <c r="AV375" i="8"/>
  <c r="AW375" i="8"/>
  <c r="AY375" i="8"/>
  <c r="AZ375" i="8"/>
  <c r="BE375" i="8"/>
  <c r="BF375" i="8"/>
  <c r="BG375" i="8"/>
  <c r="BH375" i="8"/>
  <c r="BI375" i="8"/>
  <c r="BJ375" i="8"/>
  <c r="BK375" i="8"/>
  <c r="BL375" i="8"/>
  <c r="BM375" i="8"/>
  <c r="BP376" i="8" s="1"/>
  <c r="BN375" i="8"/>
  <c r="BO375" i="8"/>
  <c r="BS375" i="8"/>
  <c r="BT375" i="8"/>
  <c r="BU375" i="8"/>
  <c r="BV375" i="8"/>
  <c r="BX375" i="8"/>
  <c r="BY375" i="8"/>
  <c r="BZ375" i="8"/>
  <c r="CA375" i="8"/>
  <c r="CB375" i="8"/>
  <c r="CC375" i="8"/>
  <c r="CD375" i="8"/>
  <c r="CH375" i="8"/>
  <c r="CJ375" i="8"/>
  <c r="CK375" i="8"/>
  <c r="CL375" i="8"/>
  <c r="CN375" i="8"/>
  <c r="CO375" i="8"/>
  <c r="CP375" i="8"/>
  <c r="CV375" i="8"/>
  <c r="CX375" i="8"/>
  <c r="CY375" i="8"/>
  <c r="CZ375" i="8"/>
  <c r="DA375" i="8"/>
  <c r="DB375" i="8"/>
  <c r="DC375" i="8"/>
  <c r="DD375" i="8"/>
  <c r="DE375" i="8"/>
  <c r="DF375" i="8"/>
  <c r="DK375" i="8"/>
  <c r="DL375" i="8"/>
  <c r="DM375" i="8"/>
  <c r="DO375" i="8"/>
  <c r="B376" i="8"/>
  <c r="C376" i="8"/>
  <c r="D376" i="8"/>
  <c r="E376" i="8"/>
  <c r="F376" i="8"/>
  <c r="G376" i="8"/>
  <c r="H376" i="8"/>
  <c r="I376" i="8"/>
  <c r="J376" i="8"/>
  <c r="K376" i="8"/>
  <c r="L376" i="8"/>
  <c r="M376" i="8"/>
  <c r="N376" i="8"/>
  <c r="O376" i="8"/>
  <c r="P376" i="8"/>
  <c r="Q376" i="8"/>
  <c r="R376" i="8"/>
  <c r="U376" i="8"/>
  <c r="W376" i="8"/>
  <c r="Y376" i="8"/>
  <c r="Z376" i="8"/>
  <c r="AA376" i="8"/>
  <c r="AB376" i="8"/>
  <c r="AE376" i="8"/>
  <c r="AH376" i="8"/>
  <c r="AI376" i="8"/>
  <c r="AJ376" i="8"/>
  <c r="AK376" i="8"/>
  <c r="AL376" i="8"/>
  <c r="AM376" i="8"/>
  <c r="AN376" i="8"/>
  <c r="AO376" i="8"/>
  <c r="AP376" i="8"/>
  <c r="AQ376" i="8"/>
  <c r="AR376" i="8"/>
  <c r="AS376" i="8"/>
  <c r="AT376" i="8"/>
  <c r="AU376" i="8"/>
  <c r="AV376" i="8"/>
  <c r="AW376" i="8"/>
  <c r="AY376" i="8"/>
  <c r="AZ376" i="8"/>
  <c r="BE376" i="8"/>
  <c r="BF376" i="8"/>
  <c r="BG376" i="8"/>
  <c r="BH376" i="8"/>
  <c r="BI376" i="8"/>
  <c r="BJ376" i="8"/>
  <c r="BK376" i="8"/>
  <c r="BL376" i="8"/>
  <c r="BM376" i="8"/>
  <c r="BP377" i="8" s="1"/>
  <c r="BN376" i="8"/>
  <c r="BO376" i="8"/>
  <c r="BS376" i="8"/>
  <c r="BT376" i="8"/>
  <c r="BU376" i="8"/>
  <c r="BV376" i="8"/>
  <c r="BX376" i="8"/>
  <c r="BY376" i="8"/>
  <c r="BZ376" i="8"/>
  <c r="CA376" i="8"/>
  <c r="CB376" i="8"/>
  <c r="CC376" i="8"/>
  <c r="CD376" i="8"/>
  <c r="CH376" i="8"/>
  <c r="CJ376" i="8"/>
  <c r="CK376" i="8"/>
  <c r="CL376" i="8"/>
  <c r="CN376" i="8"/>
  <c r="CO376" i="8"/>
  <c r="CP376" i="8"/>
  <c r="CV376" i="8"/>
  <c r="CX376" i="8"/>
  <c r="CY376" i="8"/>
  <c r="CZ376" i="8"/>
  <c r="DA376" i="8"/>
  <c r="DB376" i="8"/>
  <c r="DC376" i="8"/>
  <c r="DD376" i="8"/>
  <c r="DE376" i="8"/>
  <c r="DF376" i="8"/>
  <c r="DK376" i="8"/>
  <c r="DL376" i="8"/>
  <c r="DM376" i="8"/>
  <c r="DO376" i="8"/>
  <c r="B377" i="8"/>
  <c r="C377" i="8"/>
  <c r="D377" i="8"/>
  <c r="E377" i="8"/>
  <c r="F377" i="8"/>
  <c r="G377" i="8"/>
  <c r="H377" i="8"/>
  <c r="I377" i="8"/>
  <c r="J377" i="8"/>
  <c r="K377" i="8"/>
  <c r="L377" i="8"/>
  <c r="M377" i="8"/>
  <c r="N377" i="8"/>
  <c r="O377" i="8"/>
  <c r="P377" i="8"/>
  <c r="Q377" i="8"/>
  <c r="R377" i="8"/>
  <c r="U377" i="8"/>
  <c r="W377" i="8"/>
  <c r="Y377" i="8"/>
  <c r="Z377" i="8"/>
  <c r="AA377" i="8"/>
  <c r="AB377" i="8"/>
  <c r="AE377" i="8"/>
  <c r="AH377" i="8"/>
  <c r="AI377" i="8"/>
  <c r="AJ377" i="8"/>
  <c r="AK377" i="8"/>
  <c r="AL377" i="8"/>
  <c r="AM377" i="8"/>
  <c r="AN377" i="8"/>
  <c r="AO377" i="8"/>
  <c r="AP377" i="8"/>
  <c r="AQ377" i="8"/>
  <c r="AR377" i="8"/>
  <c r="AS377" i="8"/>
  <c r="AT377" i="8"/>
  <c r="AU377" i="8"/>
  <c r="AV377" i="8"/>
  <c r="AW377" i="8"/>
  <c r="AY377" i="8"/>
  <c r="AZ377" i="8"/>
  <c r="BE377" i="8"/>
  <c r="BF377" i="8"/>
  <c r="BG377" i="8"/>
  <c r="BH377" i="8"/>
  <c r="BI377" i="8"/>
  <c r="BJ377" i="8"/>
  <c r="BK377" i="8"/>
  <c r="BL377" i="8"/>
  <c r="BM377" i="8"/>
  <c r="BP378" i="8" s="1"/>
  <c r="BN377" i="8"/>
  <c r="BO377" i="8"/>
  <c r="BS377" i="8"/>
  <c r="BT377" i="8"/>
  <c r="BU377" i="8"/>
  <c r="BV377" i="8"/>
  <c r="BX377" i="8"/>
  <c r="BY377" i="8"/>
  <c r="BZ377" i="8"/>
  <c r="CA377" i="8"/>
  <c r="CB377" i="8"/>
  <c r="CC377" i="8"/>
  <c r="CD377" i="8"/>
  <c r="CH377" i="8"/>
  <c r="CJ377" i="8"/>
  <c r="CK377" i="8"/>
  <c r="CL377" i="8"/>
  <c r="CN377" i="8"/>
  <c r="CO377" i="8"/>
  <c r="CP377" i="8"/>
  <c r="CV377" i="8"/>
  <c r="CX377" i="8"/>
  <c r="CY377" i="8"/>
  <c r="CZ377" i="8"/>
  <c r="DA377" i="8"/>
  <c r="DB377" i="8"/>
  <c r="DC377" i="8"/>
  <c r="DD377" i="8"/>
  <c r="DE377" i="8"/>
  <c r="DF377" i="8"/>
  <c r="DK377" i="8"/>
  <c r="DL377" i="8"/>
  <c r="DM377" i="8"/>
  <c r="DO377" i="8"/>
  <c r="B378" i="8"/>
  <c r="C378" i="8"/>
  <c r="D378" i="8"/>
  <c r="E378" i="8"/>
  <c r="F378" i="8"/>
  <c r="G378" i="8"/>
  <c r="H378" i="8"/>
  <c r="I378" i="8"/>
  <c r="J378" i="8"/>
  <c r="K378" i="8"/>
  <c r="L378" i="8"/>
  <c r="M378" i="8"/>
  <c r="N378" i="8"/>
  <c r="O378" i="8"/>
  <c r="P378" i="8"/>
  <c r="Q378" i="8"/>
  <c r="R378" i="8"/>
  <c r="U378" i="8"/>
  <c r="W378" i="8"/>
  <c r="Y378" i="8"/>
  <c r="Z378" i="8"/>
  <c r="AA378" i="8"/>
  <c r="AB378" i="8"/>
  <c r="AE378" i="8"/>
  <c r="AH378" i="8"/>
  <c r="AI378" i="8"/>
  <c r="AJ378" i="8"/>
  <c r="AK378" i="8"/>
  <c r="AL378" i="8"/>
  <c r="AM378" i="8"/>
  <c r="AN378" i="8"/>
  <c r="AO378" i="8"/>
  <c r="AP378" i="8"/>
  <c r="AQ378" i="8"/>
  <c r="AR378" i="8"/>
  <c r="AS378" i="8"/>
  <c r="AT378" i="8"/>
  <c r="AU378" i="8"/>
  <c r="AV378" i="8"/>
  <c r="AW378" i="8"/>
  <c r="AY378" i="8"/>
  <c r="AZ378" i="8"/>
  <c r="BE378" i="8"/>
  <c r="BF378" i="8"/>
  <c r="BG378" i="8"/>
  <c r="BH378" i="8"/>
  <c r="BI378" i="8"/>
  <c r="BJ378" i="8"/>
  <c r="BK378" i="8"/>
  <c r="BL378" i="8"/>
  <c r="BM378" i="8"/>
  <c r="BP379" i="8" s="1"/>
  <c r="BN378" i="8"/>
  <c r="BO378" i="8"/>
  <c r="BS378" i="8"/>
  <c r="BT378" i="8"/>
  <c r="BU378" i="8"/>
  <c r="BV378" i="8"/>
  <c r="BX378" i="8"/>
  <c r="BY378" i="8"/>
  <c r="BZ378" i="8"/>
  <c r="CA378" i="8"/>
  <c r="CB378" i="8"/>
  <c r="CC378" i="8"/>
  <c r="CD378" i="8"/>
  <c r="CH378" i="8"/>
  <c r="CJ378" i="8"/>
  <c r="CK378" i="8"/>
  <c r="CL378" i="8"/>
  <c r="CN378" i="8"/>
  <c r="CO378" i="8"/>
  <c r="CP378" i="8"/>
  <c r="CV378" i="8"/>
  <c r="CX378" i="8"/>
  <c r="CY378" i="8"/>
  <c r="CZ378" i="8"/>
  <c r="DA378" i="8"/>
  <c r="DB378" i="8"/>
  <c r="DC378" i="8"/>
  <c r="DD378" i="8"/>
  <c r="DE378" i="8"/>
  <c r="DF378" i="8"/>
  <c r="DK378" i="8"/>
  <c r="DL378" i="8"/>
  <c r="DM378" i="8"/>
  <c r="DO378" i="8"/>
  <c r="B379" i="8"/>
  <c r="C379" i="8"/>
  <c r="D379" i="8"/>
  <c r="E379" i="8"/>
  <c r="F379" i="8"/>
  <c r="G379" i="8"/>
  <c r="H379" i="8"/>
  <c r="I379" i="8"/>
  <c r="J379" i="8"/>
  <c r="K379" i="8"/>
  <c r="L379" i="8"/>
  <c r="M379" i="8"/>
  <c r="N379" i="8"/>
  <c r="O379" i="8"/>
  <c r="P379" i="8"/>
  <c r="Q379" i="8"/>
  <c r="R379" i="8"/>
  <c r="U379" i="8"/>
  <c r="W379" i="8"/>
  <c r="Y379" i="8"/>
  <c r="Z379" i="8"/>
  <c r="AA379" i="8"/>
  <c r="AB379" i="8"/>
  <c r="AE379" i="8"/>
  <c r="AH379" i="8"/>
  <c r="AI379" i="8"/>
  <c r="AJ379" i="8"/>
  <c r="AK379" i="8"/>
  <c r="AL379" i="8"/>
  <c r="AM379" i="8"/>
  <c r="AN379" i="8"/>
  <c r="AO379" i="8"/>
  <c r="AP379" i="8"/>
  <c r="AQ379" i="8"/>
  <c r="AR379" i="8"/>
  <c r="AS379" i="8"/>
  <c r="AT379" i="8"/>
  <c r="AU379" i="8"/>
  <c r="AV379" i="8"/>
  <c r="AW379" i="8"/>
  <c r="AY379" i="8"/>
  <c r="AZ379" i="8"/>
  <c r="BE379" i="8"/>
  <c r="BF379" i="8"/>
  <c r="BG379" i="8"/>
  <c r="BH379" i="8"/>
  <c r="BI379" i="8"/>
  <c r="BJ379" i="8"/>
  <c r="BK379" i="8"/>
  <c r="BL379" i="8"/>
  <c r="BM379" i="8"/>
  <c r="BP380" i="8" s="1"/>
  <c r="BN379" i="8"/>
  <c r="BO379" i="8"/>
  <c r="BS379" i="8"/>
  <c r="BT379" i="8"/>
  <c r="BU379" i="8"/>
  <c r="BV379" i="8"/>
  <c r="BX379" i="8"/>
  <c r="BY379" i="8"/>
  <c r="BZ379" i="8"/>
  <c r="CA379" i="8"/>
  <c r="CB379" i="8"/>
  <c r="CC379" i="8"/>
  <c r="CD379" i="8"/>
  <c r="CH379" i="8"/>
  <c r="CJ379" i="8"/>
  <c r="CK379" i="8"/>
  <c r="CL379" i="8"/>
  <c r="CN379" i="8"/>
  <c r="CO379" i="8"/>
  <c r="CP379" i="8"/>
  <c r="CV379" i="8"/>
  <c r="CX379" i="8"/>
  <c r="CY379" i="8"/>
  <c r="CZ379" i="8"/>
  <c r="DA379" i="8"/>
  <c r="DB379" i="8"/>
  <c r="DC379" i="8"/>
  <c r="DD379" i="8"/>
  <c r="DE379" i="8"/>
  <c r="DF379" i="8"/>
  <c r="DK379" i="8"/>
  <c r="DL379" i="8"/>
  <c r="DM379" i="8"/>
  <c r="DO379" i="8"/>
  <c r="B380" i="8"/>
  <c r="C380" i="8"/>
  <c r="D380" i="8"/>
  <c r="E380" i="8"/>
  <c r="F380" i="8"/>
  <c r="G380" i="8"/>
  <c r="H380" i="8"/>
  <c r="I380" i="8"/>
  <c r="J380" i="8"/>
  <c r="K380" i="8"/>
  <c r="L380" i="8"/>
  <c r="M380" i="8"/>
  <c r="N380" i="8"/>
  <c r="O380" i="8"/>
  <c r="P380" i="8"/>
  <c r="Q380" i="8"/>
  <c r="R380" i="8"/>
  <c r="U380" i="8"/>
  <c r="W380" i="8"/>
  <c r="Y380" i="8"/>
  <c r="Z380" i="8"/>
  <c r="AA380" i="8"/>
  <c r="AB380" i="8"/>
  <c r="AE380" i="8"/>
  <c r="AH380" i="8"/>
  <c r="AI380" i="8"/>
  <c r="AJ380" i="8"/>
  <c r="AK380" i="8"/>
  <c r="AL380" i="8"/>
  <c r="AM380" i="8"/>
  <c r="AN380" i="8"/>
  <c r="AO380" i="8"/>
  <c r="AP380" i="8"/>
  <c r="AQ380" i="8"/>
  <c r="AR380" i="8"/>
  <c r="AS380" i="8"/>
  <c r="AT380" i="8"/>
  <c r="AU380" i="8"/>
  <c r="AV380" i="8"/>
  <c r="AW380" i="8"/>
  <c r="AY380" i="8"/>
  <c r="AZ380" i="8"/>
  <c r="BE380" i="8"/>
  <c r="BF380" i="8"/>
  <c r="BG380" i="8"/>
  <c r="BH380" i="8"/>
  <c r="BI380" i="8"/>
  <c r="BJ380" i="8"/>
  <c r="BK380" i="8"/>
  <c r="BL380" i="8"/>
  <c r="BM380" i="8"/>
  <c r="BP381" i="8" s="1"/>
  <c r="BN380" i="8"/>
  <c r="BO380" i="8"/>
  <c r="BS380" i="8"/>
  <c r="BT380" i="8"/>
  <c r="BU380" i="8"/>
  <c r="BV380" i="8"/>
  <c r="BX380" i="8"/>
  <c r="BY380" i="8"/>
  <c r="BZ380" i="8"/>
  <c r="CA380" i="8"/>
  <c r="CB380" i="8"/>
  <c r="CC380" i="8"/>
  <c r="CD380" i="8"/>
  <c r="CH380" i="8"/>
  <c r="CJ380" i="8"/>
  <c r="CK380" i="8"/>
  <c r="CL380" i="8"/>
  <c r="CN380" i="8"/>
  <c r="CO380" i="8"/>
  <c r="CP380" i="8"/>
  <c r="CV380" i="8"/>
  <c r="CX380" i="8"/>
  <c r="CY380" i="8"/>
  <c r="CZ380" i="8"/>
  <c r="DA380" i="8"/>
  <c r="DB380" i="8"/>
  <c r="DC380" i="8"/>
  <c r="DD380" i="8"/>
  <c r="DE380" i="8"/>
  <c r="DF380" i="8"/>
  <c r="DK380" i="8"/>
  <c r="DL380" i="8"/>
  <c r="DM380" i="8"/>
  <c r="DO380" i="8"/>
  <c r="B381" i="8"/>
  <c r="C381" i="8"/>
  <c r="D381" i="8"/>
  <c r="E381" i="8"/>
  <c r="F381" i="8"/>
  <c r="G381" i="8"/>
  <c r="H381" i="8"/>
  <c r="I381" i="8"/>
  <c r="J381" i="8"/>
  <c r="K381" i="8"/>
  <c r="L381" i="8"/>
  <c r="M381" i="8"/>
  <c r="N381" i="8"/>
  <c r="O381" i="8"/>
  <c r="P381" i="8"/>
  <c r="Q381" i="8"/>
  <c r="R381" i="8"/>
  <c r="U381" i="8"/>
  <c r="W381" i="8"/>
  <c r="Y381" i="8"/>
  <c r="Z381" i="8"/>
  <c r="AA381" i="8"/>
  <c r="AB381" i="8"/>
  <c r="AE381" i="8"/>
  <c r="AH381" i="8"/>
  <c r="AI381" i="8"/>
  <c r="AJ381" i="8"/>
  <c r="AK381" i="8"/>
  <c r="AL381" i="8"/>
  <c r="AM381" i="8"/>
  <c r="AN381" i="8"/>
  <c r="AO381" i="8"/>
  <c r="AP381" i="8"/>
  <c r="AQ381" i="8"/>
  <c r="AR381" i="8"/>
  <c r="AS381" i="8"/>
  <c r="AT381" i="8"/>
  <c r="AU381" i="8"/>
  <c r="AV381" i="8"/>
  <c r="AW381" i="8"/>
  <c r="AY381" i="8"/>
  <c r="AZ381" i="8"/>
  <c r="BE381" i="8"/>
  <c r="BF381" i="8"/>
  <c r="BG381" i="8"/>
  <c r="BH381" i="8"/>
  <c r="BI381" i="8"/>
  <c r="BJ381" i="8"/>
  <c r="BK381" i="8"/>
  <c r="BL381" i="8"/>
  <c r="BM381" i="8"/>
  <c r="BP382" i="8" s="1"/>
  <c r="BN381" i="8"/>
  <c r="BO381" i="8"/>
  <c r="BS381" i="8"/>
  <c r="BT381" i="8"/>
  <c r="BU381" i="8"/>
  <c r="BV381" i="8"/>
  <c r="BX381" i="8"/>
  <c r="BY381" i="8"/>
  <c r="BZ381" i="8"/>
  <c r="CA381" i="8"/>
  <c r="CB381" i="8"/>
  <c r="CC381" i="8"/>
  <c r="CD381" i="8"/>
  <c r="CH381" i="8"/>
  <c r="CJ381" i="8"/>
  <c r="CK381" i="8"/>
  <c r="CL381" i="8"/>
  <c r="CN381" i="8"/>
  <c r="CO381" i="8"/>
  <c r="CP381" i="8"/>
  <c r="CV381" i="8"/>
  <c r="CX381" i="8"/>
  <c r="CY381" i="8"/>
  <c r="CZ381" i="8"/>
  <c r="DA381" i="8"/>
  <c r="DB381" i="8"/>
  <c r="DC381" i="8"/>
  <c r="DD381" i="8"/>
  <c r="DE381" i="8"/>
  <c r="DF381" i="8"/>
  <c r="DK381" i="8"/>
  <c r="DL381" i="8"/>
  <c r="DM381" i="8"/>
  <c r="DO381" i="8"/>
  <c r="B382" i="8"/>
  <c r="C382" i="8"/>
  <c r="D382" i="8"/>
  <c r="E382" i="8"/>
  <c r="F382" i="8"/>
  <c r="G382" i="8"/>
  <c r="H382" i="8"/>
  <c r="I382" i="8"/>
  <c r="J382" i="8"/>
  <c r="K382" i="8"/>
  <c r="L382" i="8"/>
  <c r="M382" i="8"/>
  <c r="N382" i="8"/>
  <c r="O382" i="8"/>
  <c r="P382" i="8"/>
  <c r="Q382" i="8"/>
  <c r="R382" i="8"/>
  <c r="U382" i="8"/>
  <c r="W382" i="8"/>
  <c r="Y382" i="8"/>
  <c r="Z382" i="8"/>
  <c r="AA382" i="8"/>
  <c r="AB382" i="8"/>
  <c r="AE382" i="8"/>
  <c r="AH382" i="8"/>
  <c r="AI382" i="8"/>
  <c r="AJ382" i="8"/>
  <c r="AK382" i="8"/>
  <c r="AL382" i="8"/>
  <c r="AM382" i="8"/>
  <c r="AN382" i="8"/>
  <c r="AO382" i="8"/>
  <c r="AP382" i="8"/>
  <c r="AQ382" i="8"/>
  <c r="AR382" i="8"/>
  <c r="AS382" i="8"/>
  <c r="AT382" i="8"/>
  <c r="AU382" i="8"/>
  <c r="AV382" i="8"/>
  <c r="AW382" i="8"/>
  <c r="AY382" i="8"/>
  <c r="AZ382" i="8"/>
  <c r="BE382" i="8"/>
  <c r="BF382" i="8"/>
  <c r="BG382" i="8"/>
  <c r="BH382" i="8"/>
  <c r="BI382" i="8"/>
  <c r="BJ382" i="8"/>
  <c r="BK382" i="8"/>
  <c r="BL382" i="8"/>
  <c r="BM382" i="8"/>
  <c r="BP383" i="8" s="1"/>
  <c r="BN382" i="8"/>
  <c r="BO382" i="8"/>
  <c r="BS382" i="8"/>
  <c r="BT382" i="8"/>
  <c r="BU382" i="8"/>
  <c r="BV382" i="8"/>
  <c r="BX382" i="8"/>
  <c r="BY382" i="8"/>
  <c r="BZ382" i="8"/>
  <c r="CA382" i="8"/>
  <c r="CB382" i="8"/>
  <c r="CC382" i="8"/>
  <c r="CD382" i="8"/>
  <c r="CH382" i="8"/>
  <c r="CJ382" i="8"/>
  <c r="CK382" i="8"/>
  <c r="CL382" i="8"/>
  <c r="CN382" i="8"/>
  <c r="CO382" i="8"/>
  <c r="CP382" i="8"/>
  <c r="CV382" i="8"/>
  <c r="CX382" i="8"/>
  <c r="CY382" i="8"/>
  <c r="CZ382" i="8"/>
  <c r="DA382" i="8"/>
  <c r="DB382" i="8"/>
  <c r="DC382" i="8"/>
  <c r="DD382" i="8"/>
  <c r="DE382" i="8"/>
  <c r="DF382" i="8"/>
  <c r="DK382" i="8"/>
  <c r="DL382" i="8"/>
  <c r="DM382" i="8"/>
  <c r="DO382" i="8"/>
  <c r="B383" i="8"/>
  <c r="C383" i="8"/>
  <c r="D383" i="8"/>
  <c r="E383" i="8"/>
  <c r="F383" i="8"/>
  <c r="G383" i="8"/>
  <c r="H383" i="8"/>
  <c r="I383" i="8"/>
  <c r="J383" i="8"/>
  <c r="K383" i="8"/>
  <c r="L383" i="8"/>
  <c r="M383" i="8"/>
  <c r="N383" i="8"/>
  <c r="O383" i="8"/>
  <c r="P383" i="8"/>
  <c r="Q383" i="8"/>
  <c r="R383" i="8"/>
  <c r="U383" i="8"/>
  <c r="W383" i="8"/>
  <c r="Y383" i="8"/>
  <c r="Z383" i="8"/>
  <c r="AA383" i="8"/>
  <c r="AB383" i="8"/>
  <c r="AE383" i="8"/>
  <c r="AH383" i="8"/>
  <c r="AI383" i="8"/>
  <c r="AJ383" i="8"/>
  <c r="AK383" i="8"/>
  <c r="AL383" i="8"/>
  <c r="AM383" i="8"/>
  <c r="AN383" i="8"/>
  <c r="AO383" i="8"/>
  <c r="AP383" i="8"/>
  <c r="AQ383" i="8"/>
  <c r="AR383" i="8"/>
  <c r="AS383" i="8"/>
  <c r="AT383" i="8"/>
  <c r="AU383" i="8"/>
  <c r="AV383" i="8"/>
  <c r="AW383" i="8"/>
  <c r="AY383" i="8"/>
  <c r="AZ383" i="8"/>
  <c r="BE383" i="8"/>
  <c r="BF383" i="8"/>
  <c r="BG383" i="8"/>
  <c r="BH383" i="8"/>
  <c r="BI383" i="8"/>
  <c r="BJ383" i="8"/>
  <c r="BK383" i="8"/>
  <c r="BL383" i="8"/>
  <c r="BM383" i="8"/>
  <c r="BP384" i="8" s="1"/>
  <c r="BN383" i="8"/>
  <c r="BO383" i="8"/>
  <c r="BS383" i="8"/>
  <c r="BT383" i="8"/>
  <c r="BU383" i="8"/>
  <c r="BV383" i="8"/>
  <c r="BX383" i="8"/>
  <c r="BY383" i="8"/>
  <c r="BZ383" i="8"/>
  <c r="CA383" i="8"/>
  <c r="CB383" i="8"/>
  <c r="CC383" i="8"/>
  <c r="CD383" i="8"/>
  <c r="CH383" i="8"/>
  <c r="CJ383" i="8"/>
  <c r="CK383" i="8"/>
  <c r="CL383" i="8"/>
  <c r="CN383" i="8"/>
  <c r="CO383" i="8"/>
  <c r="CP383" i="8"/>
  <c r="CV383" i="8"/>
  <c r="CX383" i="8"/>
  <c r="CY383" i="8"/>
  <c r="CZ383" i="8"/>
  <c r="DA383" i="8"/>
  <c r="DB383" i="8"/>
  <c r="DC383" i="8"/>
  <c r="DD383" i="8"/>
  <c r="DE383" i="8"/>
  <c r="DF383" i="8"/>
  <c r="DK383" i="8"/>
  <c r="DL383" i="8"/>
  <c r="DM383" i="8"/>
  <c r="DO383" i="8"/>
  <c r="B384" i="8"/>
  <c r="C384" i="8"/>
  <c r="D384" i="8"/>
  <c r="E384" i="8"/>
  <c r="F384" i="8"/>
  <c r="G384" i="8"/>
  <c r="H384" i="8"/>
  <c r="I384" i="8"/>
  <c r="J384" i="8"/>
  <c r="K384" i="8"/>
  <c r="L384" i="8"/>
  <c r="M384" i="8"/>
  <c r="N384" i="8"/>
  <c r="O384" i="8"/>
  <c r="P384" i="8"/>
  <c r="Q384" i="8"/>
  <c r="R384" i="8"/>
  <c r="U384" i="8"/>
  <c r="W384" i="8"/>
  <c r="Y384" i="8"/>
  <c r="Z384" i="8"/>
  <c r="AA384" i="8"/>
  <c r="AB384" i="8"/>
  <c r="AE384" i="8"/>
  <c r="AH384" i="8"/>
  <c r="AI384" i="8"/>
  <c r="AJ384" i="8"/>
  <c r="AK384" i="8"/>
  <c r="AL384" i="8"/>
  <c r="AM384" i="8"/>
  <c r="AN384" i="8"/>
  <c r="AO384" i="8"/>
  <c r="AP384" i="8"/>
  <c r="AQ384" i="8"/>
  <c r="AR384" i="8"/>
  <c r="AS384" i="8"/>
  <c r="AT384" i="8"/>
  <c r="AU384" i="8"/>
  <c r="AV384" i="8"/>
  <c r="AW384" i="8"/>
  <c r="AY384" i="8"/>
  <c r="AZ384" i="8"/>
  <c r="BE384" i="8"/>
  <c r="BF384" i="8"/>
  <c r="BG384" i="8"/>
  <c r="BH384" i="8"/>
  <c r="BI384" i="8"/>
  <c r="BJ384" i="8"/>
  <c r="BK384" i="8"/>
  <c r="BL384" i="8"/>
  <c r="BM384" i="8"/>
  <c r="BP385" i="8" s="1"/>
  <c r="BN384" i="8"/>
  <c r="BO384" i="8"/>
  <c r="BS384" i="8"/>
  <c r="BT384" i="8"/>
  <c r="BU384" i="8"/>
  <c r="BV384" i="8"/>
  <c r="BX384" i="8"/>
  <c r="BY384" i="8"/>
  <c r="BZ384" i="8"/>
  <c r="CA384" i="8"/>
  <c r="CB384" i="8"/>
  <c r="CC384" i="8"/>
  <c r="CD384" i="8"/>
  <c r="CH384" i="8"/>
  <c r="CJ384" i="8"/>
  <c r="CK384" i="8"/>
  <c r="CL384" i="8"/>
  <c r="CN384" i="8"/>
  <c r="CO384" i="8"/>
  <c r="CP384" i="8"/>
  <c r="CV384" i="8"/>
  <c r="CX384" i="8"/>
  <c r="CY384" i="8"/>
  <c r="CZ384" i="8"/>
  <c r="DA384" i="8"/>
  <c r="DB384" i="8"/>
  <c r="DC384" i="8"/>
  <c r="DD384" i="8"/>
  <c r="DE384" i="8"/>
  <c r="DF384" i="8"/>
  <c r="DK384" i="8"/>
  <c r="DL384" i="8"/>
  <c r="DM384" i="8"/>
  <c r="DO384" i="8"/>
  <c r="B385" i="8"/>
  <c r="C385" i="8"/>
  <c r="D385" i="8"/>
  <c r="E385" i="8"/>
  <c r="F385" i="8"/>
  <c r="G385" i="8"/>
  <c r="H385" i="8"/>
  <c r="I385" i="8"/>
  <c r="J385" i="8"/>
  <c r="K385" i="8"/>
  <c r="L385" i="8"/>
  <c r="M385" i="8"/>
  <c r="N385" i="8"/>
  <c r="O385" i="8"/>
  <c r="P385" i="8"/>
  <c r="Q385" i="8"/>
  <c r="R385" i="8"/>
  <c r="U385" i="8"/>
  <c r="W385" i="8"/>
  <c r="Y385" i="8"/>
  <c r="Z385" i="8"/>
  <c r="AA385" i="8"/>
  <c r="AB385" i="8"/>
  <c r="AE385" i="8"/>
  <c r="AH385" i="8"/>
  <c r="AI385" i="8"/>
  <c r="AJ385" i="8"/>
  <c r="AK385" i="8"/>
  <c r="AL385" i="8"/>
  <c r="AM385" i="8"/>
  <c r="AN385" i="8"/>
  <c r="AO385" i="8"/>
  <c r="AP385" i="8"/>
  <c r="AQ385" i="8"/>
  <c r="AR385" i="8"/>
  <c r="AS385" i="8"/>
  <c r="AT385" i="8"/>
  <c r="AU385" i="8"/>
  <c r="AV385" i="8"/>
  <c r="AW385" i="8"/>
  <c r="AX385" i="8"/>
  <c r="AY385" i="8"/>
  <c r="AZ385" i="8"/>
  <c r="BE385" i="8"/>
  <c r="BF385" i="8"/>
  <c r="BG385" i="8"/>
  <c r="BH385" i="8"/>
  <c r="BI385" i="8"/>
  <c r="BJ385" i="8"/>
  <c r="BK385" i="8"/>
  <c r="BL385" i="8"/>
  <c r="BM385" i="8"/>
  <c r="BP386" i="8" s="1"/>
  <c r="BN385" i="8"/>
  <c r="BO385" i="8"/>
  <c r="BS385" i="8"/>
  <c r="BT385" i="8"/>
  <c r="BU385" i="8"/>
  <c r="BV385" i="8"/>
  <c r="BX385" i="8"/>
  <c r="BY385" i="8"/>
  <c r="BZ385" i="8"/>
  <c r="CA385" i="8"/>
  <c r="CB385" i="8"/>
  <c r="CC385" i="8"/>
  <c r="CD385" i="8"/>
  <c r="CH385" i="8"/>
  <c r="CJ385" i="8"/>
  <c r="CK385" i="8"/>
  <c r="CL385" i="8"/>
  <c r="CN385" i="8"/>
  <c r="CO385" i="8"/>
  <c r="CP385" i="8"/>
  <c r="CV385" i="8"/>
  <c r="CX385" i="8"/>
  <c r="CY385" i="8"/>
  <c r="CZ385" i="8"/>
  <c r="DA385" i="8"/>
  <c r="DB385" i="8"/>
  <c r="DC385" i="8"/>
  <c r="DD385" i="8"/>
  <c r="DE385" i="8"/>
  <c r="DF385" i="8"/>
  <c r="DK385" i="8"/>
  <c r="DL385" i="8"/>
  <c r="DM385" i="8"/>
  <c r="DO385" i="8"/>
  <c r="B386" i="8"/>
  <c r="C386" i="8"/>
  <c r="D386" i="8"/>
  <c r="E386" i="8"/>
  <c r="F386" i="8"/>
  <c r="G386" i="8"/>
  <c r="H386" i="8"/>
  <c r="I386" i="8"/>
  <c r="J386" i="8"/>
  <c r="K386" i="8"/>
  <c r="L386" i="8"/>
  <c r="M386" i="8"/>
  <c r="N386" i="8"/>
  <c r="O386" i="8"/>
  <c r="P386" i="8"/>
  <c r="Q386" i="8"/>
  <c r="R386" i="8"/>
  <c r="U386" i="8"/>
  <c r="W386" i="8"/>
  <c r="Y386" i="8"/>
  <c r="Z386" i="8"/>
  <c r="AA386" i="8"/>
  <c r="AB386" i="8"/>
  <c r="AE386" i="8"/>
  <c r="AH386" i="8"/>
  <c r="AI386" i="8"/>
  <c r="AJ386" i="8"/>
  <c r="AK386" i="8"/>
  <c r="AL386" i="8"/>
  <c r="AM386" i="8"/>
  <c r="AN386" i="8"/>
  <c r="AO386" i="8"/>
  <c r="AP386" i="8"/>
  <c r="AQ386" i="8"/>
  <c r="AR386" i="8"/>
  <c r="AS386" i="8"/>
  <c r="AT386" i="8"/>
  <c r="AU386" i="8"/>
  <c r="AV386" i="8"/>
  <c r="AW386" i="8"/>
  <c r="AX386" i="8"/>
  <c r="AY386" i="8"/>
  <c r="AZ386" i="8"/>
  <c r="BE386" i="8"/>
  <c r="BF386" i="8"/>
  <c r="BG386" i="8"/>
  <c r="BH386" i="8"/>
  <c r="BI386" i="8"/>
  <c r="BJ386" i="8"/>
  <c r="BK386" i="8"/>
  <c r="BL386" i="8"/>
  <c r="BM386" i="8"/>
  <c r="BP387" i="8" s="1"/>
  <c r="BN386" i="8"/>
  <c r="BO386" i="8"/>
  <c r="BS386" i="8"/>
  <c r="BT386" i="8"/>
  <c r="BU386" i="8"/>
  <c r="BV386" i="8"/>
  <c r="BX386" i="8"/>
  <c r="BY386" i="8"/>
  <c r="BZ386" i="8"/>
  <c r="CA386" i="8"/>
  <c r="CB386" i="8"/>
  <c r="CC386" i="8"/>
  <c r="CD386" i="8"/>
  <c r="CH386" i="8"/>
  <c r="CJ386" i="8"/>
  <c r="CK386" i="8"/>
  <c r="CL386" i="8"/>
  <c r="CN386" i="8"/>
  <c r="CO386" i="8"/>
  <c r="CP386" i="8"/>
  <c r="CR386" i="8"/>
  <c r="CS386" i="8"/>
  <c r="CT386" i="8"/>
  <c r="CU386" i="8"/>
  <c r="CV386" i="8"/>
  <c r="CX386" i="8"/>
  <c r="CY386" i="8"/>
  <c r="CZ386" i="8"/>
  <c r="DA386" i="8"/>
  <c r="DB386" i="8"/>
  <c r="DC386" i="8"/>
  <c r="DD386" i="8"/>
  <c r="DE386" i="8"/>
  <c r="DF386" i="8"/>
  <c r="DK386" i="8"/>
  <c r="DL386" i="8"/>
  <c r="DM386" i="8"/>
  <c r="DO386" i="8"/>
  <c r="B387" i="8"/>
  <c r="C387" i="8"/>
  <c r="D387" i="8"/>
  <c r="E387" i="8"/>
  <c r="F387" i="8"/>
  <c r="G387" i="8"/>
  <c r="H387" i="8"/>
  <c r="I387" i="8"/>
  <c r="J387" i="8"/>
  <c r="K387" i="8"/>
  <c r="L387" i="8"/>
  <c r="M387" i="8"/>
  <c r="N387" i="8"/>
  <c r="O387" i="8"/>
  <c r="P387" i="8"/>
  <c r="Q387" i="8"/>
  <c r="R387" i="8"/>
  <c r="U387" i="8"/>
  <c r="W387" i="8"/>
  <c r="Y387" i="8"/>
  <c r="Z387" i="8"/>
  <c r="AA387" i="8"/>
  <c r="AB387" i="8"/>
  <c r="AE387" i="8"/>
  <c r="AH387" i="8"/>
  <c r="AI387" i="8"/>
  <c r="AJ387" i="8"/>
  <c r="AK387" i="8"/>
  <c r="AL387" i="8"/>
  <c r="AM387" i="8"/>
  <c r="AN387" i="8"/>
  <c r="AO387" i="8"/>
  <c r="AP387" i="8"/>
  <c r="AQ387" i="8"/>
  <c r="AR387" i="8"/>
  <c r="AS387" i="8"/>
  <c r="AT387" i="8"/>
  <c r="AU387" i="8"/>
  <c r="AV387" i="8"/>
  <c r="AW387" i="8"/>
  <c r="AX387" i="8"/>
  <c r="AY387" i="8"/>
  <c r="AZ387" i="8"/>
  <c r="BE387" i="8"/>
  <c r="BF387" i="8"/>
  <c r="BG387" i="8"/>
  <c r="BH387" i="8"/>
  <c r="BI387" i="8"/>
  <c r="BJ387" i="8"/>
  <c r="BK387" i="8"/>
  <c r="BL387" i="8"/>
  <c r="BM387" i="8"/>
  <c r="BP388" i="8" s="1"/>
  <c r="BN387" i="8"/>
  <c r="BO387" i="8"/>
  <c r="BS387" i="8"/>
  <c r="BT387" i="8"/>
  <c r="BU387" i="8"/>
  <c r="BV387" i="8"/>
  <c r="BX387" i="8"/>
  <c r="BY387" i="8"/>
  <c r="BZ387" i="8"/>
  <c r="CA387" i="8"/>
  <c r="CB387" i="8"/>
  <c r="CC387" i="8"/>
  <c r="CD387" i="8"/>
  <c r="CH387" i="8"/>
  <c r="CJ387" i="8"/>
  <c r="CK387" i="8"/>
  <c r="CL387" i="8"/>
  <c r="CN387" i="8"/>
  <c r="CO387" i="8"/>
  <c r="CP387" i="8"/>
  <c r="CR387" i="8"/>
  <c r="CS387" i="8"/>
  <c r="CT387" i="8"/>
  <c r="CU387" i="8"/>
  <c r="CV387" i="8"/>
  <c r="CX387" i="8"/>
  <c r="CY387" i="8"/>
  <c r="CZ387" i="8"/>
  <c r="DA387" i="8"/>
  <c r="DB387" i="8"/>
  <c r="DC387" i="8"/>
  <c r="DD387" i="8"/>
  <c r="DE387" i="8"/>
  <c r="DF387" i="8"/>
  <c r="DI387" i="8"/>
  <c r="DK387" i="8"/>
  <c r="DL387" i="8"/>
  <c r="DM387" i="8"/>
  <c r="DO387" i="8"/>
  <c r="B388" i="8"/>
  <c r="C388" i="8"/>
  <c r="D388" i="8"/>
  <c r="E388" i="8"/>
  <c r="F388" i="8"/>
  <c r="G388" i="8"/>
  <c r="H388" i="8"/>
  <c r="I388" i="8"/>
  <c r="J388" i="8"/>
  <c r="K388" i="8"/>
  <c r="L388" i="8"/>
  <c r="M388" i="8"/>
  <c r="N388" i="8"/>
  <c r="O388" i="8"/>
  <c r="P388" i="8"/>
  <c r="Q388" i="8"/>
  <c r="R388" i="8"/>
  <c r="U388" i="8"/>
  <c r="W388" i="8"/>
  <c r="Y388" i="8"/>
  <c r="Z388" i="8"/>
  <c r="AA388" i="8"/>
  <c r="AB388" i="8"/>
  <c r="AE388" i="8"/>
  <c r="AH388" i="8"/>
  <c r="AI388" i="8"/>
  <c r="AJ388" i="8"/>
  <c r="AK388" i="8"/>
  <c r="AL388" i="8"/>
  <c r="AM388" i="8"/>
  <c r="AN388" i="8"/>
  <c r="AO388" i="8"/>
  <c r="AP388" i="8"/>
  <c r="AQ388" i="8"/>
  <c r="AR388" i="8"/>
  <c r="AS388" i="8"/>
  <c r="AT388" i="8"/>
  <c r="AU388" i="8"/>
  <c r="AV388" i="8"/>
  <c r="AW388" i="8"/>
  <c r="AX388" i="8"/>
  <c r="AY388" i="8"/>
  <c r="AZ388" i="8"/>
  <c r="BE388" i="8"/>
  <c r="BF388" i="8"/>
  <c r="BG388" i="8"/>
  <c r="BH388" i="8"/>
  <c r="BI388" i="8"/>
  <c r="BJ388" i="8"/>
  <c r="BK388" i="8"/>
  <c r="BL388" i="8"/>
  <c r="BM388" i="8"/>
  <c r="BP389" i="8" s="1"/>
  <c r="BN388" i="8"/>
  <c r="BO388" i="8"/>
  <c r="BS388" i="8"/>
  <c r="BT388" i="8"/>
  <c r="BU388" i="8"/>
  <c r="BV388" i="8"/>
  <c r="BX388" i="8"/>
  <c r="BY388" i="8"/>
  <c r="BZ388" i="8"/>
  <c r="CA388" i="8"/>
  <c r="CB388" i="8"/>
  <c r="CC388" i="8"/>
  <c r="CD388" i="8"/>
  <c r="CH388" i="8"/>
  <c r="CJ388" i="8"/>
  <c r="CK388" i="8"/>
  <c r="CL388" i="8"/>
  <c r="CN388" i="8"/>
  <c r="CO388" i="8"/>
  <c r="CP388" i="8"/>
  <c r="CR388" i="8"/>
  <c r="CS388" i="8"/>
  <c r="CT388" i="8"/>
  <c r="CU388" i="8"/>
  <c r="CV388" i="8"/>
  <c r="CX388" i="8"/>
  <c r="CY388" i="8"/>
  <c r="CZ388" i="8"/>
  <c r="DA388" i="8"/>
  <c r="DB388" i="8"/>
  <c r="DC388" i="8"/>
  <c r="DD388" i="8"/>
  <c r="DE388" i="8"/>
  <c r="DF388" i="8"/>
  <c r="DI388" i="8"/>
  <c r="DK388" i="8"/>
  <c r="DL388" i="8"/>
  <c r="DM388" i="8"/>
  <c r="DO388" i="8"/>
  <c r="B389" i="8"/>
  <c r="C389" i="8"/>
  <c r="D389" i="8"/>
  <c r="E389" i="8"/>
  <c r="F389" i="8"/>
  <c r="G389" i="8"/>
  <c r="H389" i="8"/>
  <c r="I389" i="8"/>
  <c r="J389" i="8"/>
  <c r="K389" i="8"/>
  <c r="L389" i="8"/>
  <c r="M389" i="8"/>
  <c r="N389" i="8"/>
  <c r="O389" i="8"/>
  <c r="P389" i="8"/>
  <c r="Q389" i="8"/>
  <c r="R389" i="8"/>
  <c r="U389" i="8"/>
  <c r="W389" i="8"/>
  <c r="Y389" i="8"/>
  <c r="Z389" i="8"/>
  <c r="AA389" i="8"/>
  <c r="AB389" i="8"/>
  <c r="AE389" i="8"/>
  <c r="AH389" i="8"/>
  <c r="AI389" i="8"/>
  <c r="AJ389" i="8"/>
  <c r="AK389" i="8"/>
  <c r="AL389" i="8"/>
  <c r="AM389" i="8"/>
  <c r="AN389" i="8"/>
  <c r="AO389" i="8"/>
  <c r="AP389" i="8"/>
  <c r="AQ389" i="8"/>
  <c r="AR389" i="8"/>
  <c r="AS389" i="8"/>
  <c r="AT389" i="8"/>
  <c r="AU389" i="8"/>
  <c r="AV389" i="8"/>
  <c r="AW389" i="8"/>
  <c r="AX389" i="8"/>
  <c r="AY389" i="8"/>
  <c r="AZ389" i="8"/>
  <c r="BE389" i="8"/>
  <c r="BF389" i="8"/>
  <c r="BG389" i="8"/>
  <c r="BH389" i="8"/>
  <c r="BI389" i="8"/>
  <c r="BJ389" i="8"/>
  <c r="BK389" i="8"/>
  <c r="BL389" i="8"/>
  <c r="BM389" i="8"/>
  <c r="BP390" i="8" s="1"/>
  <c r="BN389" i="8"/>
  <c r="BO389" i="8"/>
  <c r="BS389" i="8"/>
  <c r="BT389" i="8"/>
  <c r="BU389" i="8"/>
  <c r="BV389" i="8"/>
  <c r="BX389" i="8"/>
  <c r="BY389" i="8"/>
  <c r="BZ389" i="8"/>
  <c r="CA389" i="8"/>
  <c r="CB389" i="8"/>
  <c r="CC389" i="8"/>
  <c r="CD389" i="8"/>
  <c r="CH389" i="8"/>
  <c r="CJ389" i="8"/>
  <c r="CK389" i="8"/>
  <c r="CL389" i="8"/>
  <c r="CN389" i="8"/>
  <c r="CO389" i="8"/>
  <c r="CP389" i="8"/>
  <c r="CR389" i="8"/>
  <c r="CS389" i="8"/>
  <c r="CT389" i="8"/>
  <c r="CU389" i="8"/>
  <c r="CV389" i="8"/>
  <c r="CX389" i="8"/>
  <c r="CY389" i="8"/>
  <c r="CZ389" i="8"/>
  <c r="DA389" i="8"/>
  <c r="DB389" i="8"/>
  <c r="DC389" i="8"/>
  <c r="DD389" i="8"/>
  <c r="DE389" i="8"/>
  <c r="DF389" i="8"/>
  <c r="DI389" i="8"/>
  <c r="DK389" i="8"/>
  <c r="DL389" i="8"/>
  <c r="DM389" i="8"/>
  <c r="DO389" i="8"/>
  <c r="B390" i="8"/>
  <c r="C390" i="8"/>
  <c r="D390" i="8"/>
  <c r="E390" i="8"/>
  <c r="F390" i="8"/>
  <c r="G390" i="8"/>
  <c r="H390" i="8"/>
  <c r="I390" i="8"/>
  <c r="J390" i="8"/>
  <c r="K390" i="8"/>
  <c r="L390" i="8"/>
  <c r="M390" i="8"/>
  <c r="N390" i="8"/>
  <c r="O390" i="8"/>
  <c r="P390" i="8"/>
  <c r="Q390" i="8"/>
  <c r="R390" i="8"/>
  <c r="U390" i="8"/>
  <c r="W390" i="8"/>
  <c r="Y390" i="8"/>
  <c r="Z390" i="8"/>
  <c r="AA390" i="8"/>
  <c r="AB390" i="8"/>
  <c r="AE390" i="8"/>
  <c r="AH390" i="8"/>
  <c r="AI390" i="8"/>
  <c r="AJ390" i="8"/>
  <c r="AK390" i="8"/>
  <c r="AL390" i="8"/>
  <c r="AM390" i="8"/>
  <c r="AN390" i="8"/>
  <c r="AO390" i="8"/>
  <c r="AP390" i="8"/>
  <c r="AQ390" i="8"/>
  <c r="AR390" i="8"/>
  <c r="AS390" i="8"/>
  <c r="AT390" i="8"/>
  <c r="AU390" i="8"/>
  <c r="AV390" i="8"/>
  <c r="AW390" i="8"/>
  <c r="AX390" i="8"/>
  <c r="AY390" i="8"/>
  <c r="AZ390" i="8"/>
  <c r="BE390" i="8"/>
  <c r="BF390" i="8"/>
  <c r="BG390" i="8"/>
  <c r="BH390" i="8"/>
  <c r="BI390" i="8"/>
  <c r="BJ390" i="8"/>
  <c r="BK390" i="8"/>
  <c r="BL390" i="8"/>
  <c r="BM390" i="8"/>
  <c r="BP391" i="8" s="1"/>
  <c r="BN390" i="8"/>
  <c r="BO390" i="8"/>
  <c r="BS390" i="8"/>
  <c r="BT390" i="8"/>
  <c r="BU390" i="8"/>
  <c r="BV390" i="8"/>
  <c r="BX390" i="8"/>
  <c r="BY390" i="8"/>
  <c r="BZ390" i="8"/>
  <c r="CA390" i="8"/>
  <c r="CB390" i="8"/>
  <c r="CC390" i="8"/>
  <c r="CD390" i="8"/>
  <c r="CH390" i="8"/>
  <c r="CJ390" i="8"/>
  <c r="CK390" i="8"/>
  <c r="CL390" i="8"/>
  <c r="CN390" i="8"/>
  <c r="CO390" i="8"/>
  <c r="CP390" i="8"/>
  <c r="CR390" i="8"/>
  <c r="CS390" i="8"/>
  <c r="CT390" i="8"/>
  <c r="CU390" i="8"/>
  <c r="CV390" i="8"/>
  <c r="CX390" i="8"/>
  <c r="CY390" i="8"/>
  <c r="CZ390" i="8"/>
  <c r="DA390" i="8"/>
  <c r="DB390" i="8"/>
  <c r="DC390" i="8"/>
  <c r="DD390" i="8"/>
  <c r="DE390" i="8"/>
  <c r="DF390" i="8"/>
  <c r="DI390" i="8"/>
  <c r="DK390" i="8"/>
  <c r="DL390" i="8"/>
  <c r="DM390" i="8"/>
  <c r="DO390" i="8"/>
  <c r="B391" i="8"/>
  <c r="C391" i="8"/>
  <c r="D391" i="8"/>
  <c r="E391" i="8"/>
  <c r="F391" i="8"/>
  <c r="G391" i="8"/>
  <c r="H391" i="8"/>
  <c r="I391" i="8"/>
  <c r="J391" i="8"/>
  <c r="K391" i="8"/>
  <c r="L391" i="8"/>
  <c r="M391" i="8"/>
  <c r="N391" i="8"/>
  <c r="O391" i="8"/>
  <c r="P391" i="8"/>
  <c r="Q391" i="8"/>
  <c r="R391" i="8"/>
  <c r="U391" i="8"/>
  <c r="W391" i="8"/>
  <c r="Y391" i="8"/>
  <c r="Z391" i="8"/>
  <c r="AA391" i="8"/>
  <c r="AB391" i="8"/>
  <c r="AE391" i="8"/>
  <c r="AH391" i="8"/>
  <c r="AI391" i="8"/>
  <c r="AJ391" i="8"/>
  <c r="AK391" i="8"/>
  <c r="AL391" i="8"/>
  <c r="AM391" i="8"/>
  <c r="AN391" i="8"/>
  <c r="AO391" i="8"/>
  <c r="AP391" i="8"/>
  <c r="AQ391" i="8"/>
  <c r="AR391" i="8"/>
  <c r="AS391" i="8"/>
  <c r="AT391" i="8"/>
  <c r="AU391" i="8"/>
  <c r="AV391" i="8"/>
  <c r="AW391" i="8"/>
  <c r="AX391" i="8"/>
  <c r="AY391" i="8"/>
  <c r="AZ391" i="8"/>
  <c r="BE391" i="8"/>
  <c r="BF391" i="8"/>
  <c r="BG391" i="8"/>
  <c r="BH391" i="8"/>
  <c r="BI391" i="8"/>
  <c r="BJ391" i="8"/>
  <c r="BK391" i="8"/>
  <c r="BL391" i="8"/>
  <c r="BM391" i="8"/>
  <c r="BP392" i="8" s="1"/>
  <c r="BN391" i="8"/>
  <c r="BO391" i="8"/>
  <c r="BS391" i="8"/>
  <c r="BT391" i="8"/>
  <c r="BU391" i="8"/>
  <c r="BV391" i="8"/>
  <c r="BX391" i="8"/>
  <c r="BY391" i="8"/>
  <c r="BZ391" i="8"/>
  <c r="CA391" i="8"/>
  <c r="CB391" i="8"/>
  <c r="CC391" i="8"/>
  <c r="CD391" i="8"/>
  <c r="CH391" i="8"/>
  <c r="CJ391" i="8"/>
  <c r="CK391" i="8"/>
  <c r="CL391" i="8"/>
  <c r="CN391" i="8"/>
  <c r="CO391" i="8"/>
  <c r="CP391" i="8"/>
  <c r="CR391" i="8"/>
  <c r="CS391" i="8"/>
  <c r="CT391" i="8"/>
  <c r="CU391" i="8"/>
  <c r="CV391" i="8"/>
  <c r="CX391" i="8"/>
  <c r="CY391" i="8"/>
  <c r="CZ391" i="8"/>
  <c r="DA391" i="8"/>
  <c r="DB391" i="8"/>
  <c r="DC391" i="8"/>
  <c r="DD391" i="8"/>
  <c r="DE391" i="8"/>
  <c r="DF391" i="8"/>
  <c r="DI391" i="8"/>
  <c r="DK391" i="8"/>
  <c r="DL391" i="8"/>
  <c r="DM391" i="8"/>
  <c r="DO391" i="8"/>
  <c r="B392" i="8"/>
  <c r="C392" i="8"/>
  <c r="D392" i="8"/>
  <c r="E392" i="8"/>
  <c r="F392" i="8"/>
  <c r="G392" i="8"/>
  <c r="H392" i="8"/>
  <c r="I392" i="8"/>
  <c r="J392" i="8"/>
  <c r="K392" i="8"/>
  <c r="L392" i="8"/>
  <c r="M392" i="8"/>
  <c r="N392" i="8"/>
  <c r="O392" i="8"/>
  <c r="P392" i="8"/>
  <c r="Q392" i="8"/>
  <c r="R392" i="8"/>
  <c r="U392" i="8"/>
  <c r="W392" i="8"/>
  <c r="Y392" i="8"/>
  <c r="Z392" i="8"/>
  <c r="AA392" i="8"/>
  <c r="AB392" i="8"/>
  <c r="AE392" i="8"/>
  <c r="AH392" i="8"/>
  <c r="AI392" i="8"/>
  <c r="AJ392" i="8"/>
  <c r="AK392" i="8"/>
  <c r="AL392" i="8"/>
  <c r="AM392" i="8"/>
  <c r="AN392" i="8"/>
  <c r="AO392" i="8"/>
  <c r="AP392" i="8"/>
  <c r="AQ392" i="8"/>
  <c r="AR392" i="8"/>
  <c r="AS392" i="8"/>
  <c r="AT392" i="8"/>
  <c r="AU392" i="8"/>
  <c r="AV392" i="8"/>
  <c r="AW392" i="8"/>
  <c r="AX392" i="8"/>
  <c r="AY392" i="8"/>
  <c r="AZ392" i="8"/>
  <c r="BE392" i="8"/>
  <c r="BF392" i="8"/>
  <c r="BG392" i="8"/>
  <c r="BH392" i="8"/>
  <c r="BI392" i="8"/>
  <c r="BJ392" i="8"/>
  <c r="BK392" i="8"/>
  <c r="BL392" i="8"/>
  <c r="BM392" i="8"/>
  <c r="BP393" i="8" s="1"/>
  <c r="BN392" i="8"/>
  <c r="BO392" i="8"/>
  <c r="BS392" i="8"/>
  <c r="BT392" i="8"/>
  <c r="BU392" i="8"/>
  <c r="BV392" i="8"/>
  <c r="BX392" i="8"/>
  <c r="BY392" i="8"/>
  <c r="BZ392" i="8"/>
  <c r="CA392" i="8"/>
  <c r="CB392" i="8"/>
  <c r="CC392" i="8"/>
  <c r="CD392" i="8"/>
  <c r="CH392" i="8"/>
  <c r="CJ392" i="8"/>
  <c r="CK392" i="8"/>
  <c r="CL392" i="8"/>
  <c r="CN392" i="8"/>
  <c r="CO392" i="8"/>
  <c r="CP392" i="8"/>
  <c r="CR392" i="8"/>
  <c r="CS392" i="8"/>
  <c r="CT392" i="8"/>
  <c r="CU392" i="8"/>
  <c r="CV392" i="8"/>
  <c r="CX392" i="8"/>
  <c r="CY392" i="8"/>
  <c r="CZ392" i="8"/>
  <c r="DA392" i="8"/>
  <c r="DB392" i="8"/>
  <c r="DC392" i="8"/>
  <c r="DD392" i="8"/>
  <c r="DE392" i="8"/>
  <c r="DF392" i="8"/>
  <c r="DI392" i="8"/>
  <c r="DK392" i="8"/>
  <c r="DL392" i="8"/>
  <c r="DM392" i="8"/>
  <c r="DO392" i="8"/>
  <c r="B393" i="8"/>
  <c r="C393" i="8"/>
  <c r="D393" i="8"/>
  <c r="E393" i="8"/>
  <c r="F393" i="8"/>
  <c r="G393" i="8"/>
  <c r="H393" i="8"/>
  <c r="I393" i="8"/>
  <c r="J393" i="8"/>
  <c r="K393" i="8"/>
  <c r="L393" i="8"/>
  <c r="M393" i="8"/>
  <c r="N393" i="8"/>
  <c r="O393" i="8"/>
  <c r="P393" i="8"/>
  <c r="Q393" i="8"/>
  <c r="R393" i="8"/>
  <c r="U393" i="8"/>
  <c r="W393" i="8"/>
  <c r="Y393" i="8"/>
  <c r="Z393" i="8"/>
  <c r="AA393" i="8"/>
  <c r="AB393" i="8"/>
  <c r="AE393" i="8"/>
  <c r="AH393" i="8"/>
  <c r="AI393" i="8"/>
  <c r="AJ393" i="8"/>
  <c r="AK393" i="8"/>
  <c r="AL393" i="8"/>
  <c r="AM393" i="8"/>
  <c r="AN393" i="8"/>
  <c r="AO393" i="8"/>
  <c r="AP393" i="8"/>
  <c r="AQ393" i="8"/>
  <c r="AR393" i="8"/>
  <c r="AS393" i="8"/>
  <c r="AT393" i="8"/>
  <c r="AU393" i="8"/>
  <c r="AV393" i="8"/>
  <c r="AW393" i="8"/>
  <c r="AX393" i="8"/>
  <c r="AY393" i="8"/>
  <c r="AZ393" i="8"/>
  <c r="BE393" i="8"/>
  <c r="BF393" i="8"/>
  <c r="BG393" i="8"/>
  <c r="BH393" i="8"/>
  <c r="BI393" i="8"/>
  <c r="BJ393" i="8"/>
  <c r="BK393" i="8"/>
  <c r="BL393" i="8"/>
  <c r="BM393" i="8"/>
  <c r="BP394" i="8" s="1"/>
  <c r="BN393" i="8"/>
  <c r="BO393" i="8"/>
  <c r="BS393" i="8"/>
  <c r="BT393" i="8"/>
  <c r="BU393" i="8"/>
  <c r="BV393" i="8"/>
  <c r="BX393" i="8"/>
  <c r="BY393" i="8"/>
  <c r="BZ393" i="8"/>
  <c r="CA393" i="8"/>
  <c r="CB393" i="8"/>
  <c r="CC393" i="8"/>
  <c r="CD393" i="8"/>
  <c r="CH393" i="8"/>
  <c r="CJ393" i="8"/>
  <c r="CK393" i="8"/>
  <c r="CL393" i="8"/>
  <c r="CN393" i="8"/>
  <c r="CO393" i="8"/>
  <c r="CP393" i="8"/>
  <c r="CR393" i="8"/>
  <c r="CS393" i="8"/>
  <c r="CT393" i="8"/>
  <c r="CU393" i="8"/>
  <c r="CV393" i="8"/>
  <c r="CX393" i="8"/>
  <c r="CY393" i="8"/>
  <c r="CZ393" i="8"/>
  <c r="DA393" i="8"/>
  <c r="DB393" i="8"/>
  <c r="DC393" i="8"/>
  <c r="DD393" i="8"/>
  <c r="DE393" i="8"/>
  <c r="DF393" i="8"/>
  <c r="DI393" i="8"/>
  <c r="DK393" i="8"/>
  <c r="DL393" i="8"/>
  <c r="DM393" i="8"/>
  <c r="DO393" i="8"/>
  <c r="B394" i="8"/>
  <c r="C394" i="8"/>
  <c r="D394" i="8"/>
  <c r="E394" i="8"/>
  <c r="F394" i="8"/>
  <c r="G394" i="8"/>
  <c r="H394" i="8"/>
  <c r="I394" i="8"/>
  <c r="J394" i="8"/>
  <c r="K394" i="8"/>
  <c r="L394" i="8"/>
  <c r="M394" i="8"/>
  <c r="N394" i="8"/>
  <c r="O394" i="8"/>
  <c r="P394" i="8"/>
  <c r="Q394" i="8"/>
  <c r="R394" i="8"/>
  <c r="U394" i="8"/>
  <c r="W394" i="8"/>
  <c r="Y394" i="8"/>
  <c r="Z394" i="8"/>
  <c r="AA394" i="8"/>
  <c r="AB394" i="8"/>
  <c r="AE394" i="8"/>
  <c r="AH394" i="8"/>
  <c r="AI394" i="8"/>
  <c r="AJ394" i="8"/>
  <c r="AK394" i="8"/>
  <c r="AL394" i="8"/>
  <c r="AM394" i="8"/>
  <c r="AN394" i="8"/>
  <c r="AO394" i="8"/>
  <c r="AP394" i="8"/>
  <c r="AQ394" i="8"/>
  <c r="AR394" i="8"/>
  <c r="AS394" i="8"/>
  <c r="AT394" i="8"/>
  <c r="AU394" i="8"/>
  <c r="AV394" i="8"/>
  <c r="AW394" i="8"/>
  <c r="AX394" i="8"/>
  <c r="AY394" i="8"/>
  <c r="AZ394" i="8"/>
  <c r="BE394" i="8"/>
  <c r="BF394" i="8"/>
  <c r="BG394" i="8"/>
  <c r="BH394" i="8"/>
  <c r="BI394" i="8"/>
  <c r="BJ394" i="8"/>
  <c r="BK394" i="8"/>
  <c r="BL394" i="8"/>
  <c r="BM394" i="8"/>
  <c r="BP395" i="8" s="1"/>
  <c r="BN394" i="8"/>
  <c r="BO394" i="8"/>
  <c r="BS394" i="8"/>
  <c r="BT394" i="8"/>
  <c r="BU394" i="8"/>
  <c r="BV394" i="8"/>
  <c r="BX394" i="8"/>
  <c r="BY394" i="8"/>
  <c r="BZ394" i="8"/>
  <c r="CA394" i="8"/>
  <c r="CB394" i="8"/>
  <c r="CC394" i="8"/>
  <c r="CD394" i="8"/>
  <c r="CH394" i="8"/>
  <c r="CJ394" i="8"/>
  <c r="CK394" i="8"/>
  <c r="CL394" i="8"/>
  <c r="CN394" i="8"/>
  <c r="CO394" i="8"/>
  <c r="CP394" i="8"/>
  <c r="CR394" i="8"/>
  <c r="CS394" i="8"/>
  <c r="CT394" i="8"/>
  <c r="CU394" i="8"/>
  <c r="CV394" i="8"/>
  <c r="CX394" i="8"/>
  <c r="CY394" i="8"/>
  <c r="CZ394" i="8"/>
  <c r="DA394" i="8"/>
  <c r="DB394" i="8"/>
  <c r="DC394" i="8"/>
  <c r="DD394" i="8"/>
  <c r="DE394" i="8"/>
  <c r="DF394" i="8"/>
  <c r="DI394" i="8"/>
  <c r="DK394" i="8"/>
  <c r="DL394" i="8"/>
  <c r="DM394" i="8"/>
  <c r="DO394" i="8"/>
  <c r="B395" i="8"/>
  <c r="C395" i="8"/>
  <c r="D395" i="8"/>
  <c r="E395" i="8"/>
  <c r="F395" i="8"/>
  <c r="G395" i="8"/>
  <c r="H395" i="8"/>
  <c r="I395" i="8"/>
  <c r="J395" i="8"/>
  <c r="K395" i="8"/>
  <c r="L395" i="8"/>
  <c r="M395" i="8"/>
  <c r="N395" i="8"/>
  <c r="O395" i="8"/>
  <c r="P395" i="8"/>
  <c r="Q395" i="8"/>
  <c r="R395" i="8"/>
  <c r="U395" i="8"/>
  <c r="W395" i="8"/>
  <c r="Y395" i="8"/>
  <c r="Z395" i="8"/>
  <c r="AA395" i="8"/>
  <c r="AB395" i="8"/>
  <c r="AE395" i="8"/>
  <c r="AH395" i="8"/>
  <c r="AI395" i="8"/>
  <c r="AJ395" i="8"/>
  <c r="AK395" i="8"/>
  <c r="AL395" i="8"/>
  <c r="AM395" i="8"/>
  <c r="AN395" i="8"/>
  <c r="AO395" i="8"/>
  <c r="AP395" i="8"/>
  <c r="AQ395" i="8"/>
  <c r="AR395" i="8"/>
  <c r="AS395" i="8"/>
  <c r="AT395" i="8"/>
  <c r="AU395" i="8"/>
  <c r="AV395" i="8"/>
  <c r="AW395" i="8"/>
  <c r="AX395" i="8"/>
  <c r="AY395" i="8"/>
  <c r="AZ395" i="8"/>
  <c r="BE395" i="8"/>
  <c r="BF395" i="8"/>
  <c r="BG395" i="8"/>
  <c r="BH395" i="8"/>
  <c r="BI395" i="8"/>
  <c r="BJ395" i="8"/>
  <c r="BK395" i="8"/>
  <c r="BL395" i="8"/>
  <c r="BM395" i="8"/>
  <c r="BP396" i="8" s="1"/>
  <c r="BN395" i="8"/>
  <c r="BO395" i="8"/>
  <c r="BS395" i="8"/>
  <c r="BT395" i="8"/>
  <c r="BU395" i="8"/>
  <c r="BV395" i="8"/>
  <c r="BX395" i="8"/>
  <c r="BY395" i="8"/>
  <c r="BZ395" i="8"/>
  <c r="CA395" i="8"/>
  <c r="CB395" i="8"/>
  <c r="CC395" i="8"/>
  <c r="CD395" i="8"/>
  <c r="CH395" i="8"/>
  <c r="CJ395" i="8"/>
  <c r="CK395" i="8"/>
  <c r="CL395" i="8"/>
  <c r="CN395" i="8"/>
  <c r="CO395" i="8"/>
  <c r="CP395" i="8"/>
  <c r="CR395" i="8"/>
  <c r="CS395" i="8"/>
  <c r="CT395" i="8"/>
  <c r="CU395" i="8"/>
  <c r="CV395" i="8"/>
  <c r="CX395" i="8"/>
  <c r="CY395" i="8"/>
  <c r="CZ395" i="8"/>
  <c r="DA395" i="8"/>
  <c r="DB395" i="8"/>
  <c r="DC395" i="8"/>
  <c r="DD395" i="8"/>
  <c r="DE395" i="8"/>
  <c r="DF395" i="8"/>
  <c r="DI395" i="8"/>
  <c r="DK395" i="8"/>
  <c r="DL395" i="8"/>
  <c r="DM395" i="8"/>
  <c r="DO395" i="8"/>
  <c r="B396" i="8"/>
  <c r="C396" i="8"/>
  <c r="D396" i="8"/>
  <c r="E396" i="8"/>
  <c r="F396" i="8"/>
  <c r="G396" i="8"/>
  <c r="H396" i="8"/>
  <c r="I396" i="8"/>
  <c r="J396" i="8"/>
  <c r="K396" i="8"/>
  <c r="L396" i="8"/>
  <c r="M396" i="8"/>
  <c r="N396" i="8"/>
  <c r="O396" i="8"/>
  <c r="P396" i="8"/>
  <c r="Q396" i="8"/>
  <c r="R396" i="8"/>
  <c r="U396" i="8"/>
  <c r="W396" i="8"/>
  <c r="Y396" i="8"/>
  <c r="Z396" i="8"/>
  <c r="AA396" i="8"/>
  <c r="AB396" i="8"/>
  <c r="AE396" i="8"/>
  <c r="AH396" i="8"/>
  <c r="AI396" i="8"/>
  <c r="AJ396" i="8"/>
  <c r="AK396" i="8"/>
  <c r="AL396" i="8"/>
  <c r="AM396" i="8"/>
  <c r="AN396" i="8"/>
  <c r="AO396" i="8"/>
  <c r="AP396" i="8"/>
  <c r="AQ396" i="8"/>
  <c r="AR396" i="8"/>
  <c r="AS396" i="8"/>
  <c r="AT396" i="8"/>
  <c r="AU396" i="8"/>
  <c r="AV396" i="8"/>
  <c r="AW396" i="8"/>
  <c r="AX396" i="8"/>
  <c r="AY396" i="8"/>
  <c r="AZ396" i="8"/>
  <c r="BE396" i="8"/>
  <c r="BF396" i="8"/>
  <c r="BG396" i="8"/>
  <c r="BH396" i="8"/>
  <c r="BI396" i="8"/>
  <c r="BJ396" i="8"/>
  <c r="BK396" i="8"/>
  <c r="BL396" i="8"/>
  <c r="BM396" i="8"/>
  <c r="BP397" i="8" s="1"/>
  <c r="BN396" i="8"/>
  <c r="BO396" i="8"/>
  <c r="BS396" i="8"/>
  <c r="BT396" i="8"/>
  <c r="BU396" i="8"/>
  <c r="BV396" i="8"/>
  <c r="BX396" i="8"/>
  <c r="BY396" i="8"/>
  <c r="BZ396" i="8"/>
  <c r="CA396" i="8"/>
  <c r="CB396" i="8"/>
  <c r="CC396" i="8"/>
  <c r="CD396" i="8"/>
  <c r="CH396" i="8"/>
  <c r="CJ396" i="8"/>
  <c r="CK396" i="8"/>
  <c r="CL396" i="8"/>
  <c r="CN396" i="8"/>
  <c r="CO396" i="8"/>
  <c r="CP396" i="8"/>
  <c r="CR396" i="8"/>
  <c r="CS396" i="8"/>
  <c r="CT396" i="8"/>
  <c r="CU396" i="8"/>
  <c r="CV396" i="8"/>
  <c r="CX396" i="8"/>
  <c r="CY396" i="8"/>
  <c r="CZ396" i="8"/>
  <c r="DA396" i="8"/>
  <c r="DB396" i="8"/>
  <c r="DC396" i="8"/>
  <c r="DD396" i="8"/>
  <c r="DE396" i="8"/>
  <c r="DF396" i="8"/>
  <c r="DI396" i="8"/>
  <c r="DK396" i="8"/>
  <c r="DL396" i="8"/>
  <c r="DM396" i="8"/>
  <c r="DO396" i="8"/>
  <c r="B397" i="8"/>
  <c r="C397" i="8"/>
  <c r="D397" i="8"/>
  <c r="E397" i="8"/>
  <c r="F397" i="8"/>
  <c r="G397" i="8"/>
  <c r="H397" i="8"/>
  <c r="I397" i="8"/>
  <c r="J397" i="8"/>
  <c r="K397" i="8"/>
  <c r="L397" i="8"/>
  <c r="M397" i="8"/>
  <c r="N397" i="8"/>
  <c r="O397" i="8"/>
  <c r="P397" i="8"/>
  <c r="Q397" i="8"/>
  <c r="R397" i="8"/>
  <c r="U397" i="8"/>
  <c r="W397" i="8"/>
  <c r="Y397" i="8"/>
  <c r="Z397" i="8"/>
  <c r="AA397" i="8"/>
  <c r="AB397" i="8"/>
  <c r="AE397" i="8"/>
  <c r="AH397" i="8"/>
  <c r="AI397" i="8"/>
  <c r="AJ397" i="8"/>
  <c r="AK397" i="8"/>
  <c r="AL397" i="8"/>
  <c r="AM397" i="8"/>
  <c r="AN397" i="8"/>
  <c r="AO397" i="8"/>
  <c r="AP397" i="8"/>
  <c r="AQ397" i="8"/>
  <c r="AR397" i="8"/>
  <c r="AS397" i="8"/>
  <c r="AT397" i="8"/>
  <c r="AU397" i="8"/>
  <c r="AV397" i="8"/>
  <c r="AW397" i="8"/>
  <c r="AX397" i="8"/>
  <c r="AY397" i="8"/>
  <c r="AZ397" i="8"/>
  <c r="BE397" i="8"/>
  <c r="BF397" i="8"/>
  <c r="BG397" i="8"/>
  <c r="BH397" i="8"/>
  <c r="BI397" i="8"/>
  <c r="BJ397" i="8"/>
  <c r="BK397" i="8"/>
  <c r="BL397" i="8"/>
  <c r="BM397" i="8"/>
  <c r="BP398" i="8" s="1"/>
  <c r="BN397" i="8"/>
  <c r="BO397" i="8"/>
  <c r="BS397" i="8"/>
  <c r="BT397" i="8"/>
  <c r="BU397" i="8"/>
  <c r="BV397" i="8"/>
  <c r="BX397" i="8"/>
  <c r="BY397" i="8"/>
  <c r="BZ397" i="8"/>
  <c r="CA397" i="8"/>
  <c r="CB397" i="8"/>
  <c r="CC397" i="8"/>
  <c r="CD397" i="8"/>
  <c r="CH397" i="8"/>
  <c r="CJ397" i="8"/>
  <c r="CK397" i="8"/>
  <c r="CL397" i="8"/>
  <c r="CN397" i="8"/>
  <c r="CO397" i="8"/>
  <c r="CP397" i="8"/>
  <c r="CR397" i="8"/>
  <c r="CS397" i="8"/>
  <c r="CT397" i="8"/>
  <c r="CU397" i="8"/>
  <c r="CV397" i="8"/>
  <c r="CX397" i="8"/>
  <c r="CY397" i="8"/>
  <c r="CZ397" i="8"/>
  <c r="DA397" i="8"/>
  <c r="DB397" i="8"/>
  <c r="DC397" i="8"/>
  <c r="DD397" i="8"/>
  <c r="DE397" i="8"/>
  <c r="DF397" i="8"/>
  <c r="DI397" i="8"/>
  <c r="DK397" i="8"/>
  <c r="DL397" i="8"/>
  <c r="DM397" i="8"/>
  <c r="DO397" i="8"/>
  <c r="B398" i="8"/>
  <c r="C398" i="8"/>
  <c r="D398" i="8"/>
  <c r="E398" i="8"/>
  <c r="F398" i="8"/>
  <c r="G398" i="8"/>
  <c r="H398" i="8"/>
  <c r="I398" i="8"/>
  <c r="J398" i="8"/>
  <c r="K398" i="8"/>
  <c r="L398" i="8"/>
  <c r="M398" i="8"/>
  <c r="N398" i="8"/>
  <c r="O398" i="8"/>
  <c r="P398" i="8"/>
  <c r="Q398" i="8"/>
  <c r="R398" i="8"/>
  <c r="U398" i="8"/>
  <c r="W398" i="8"/>
  <c r="Y398" i="8"/>
  <c r="Z398" i="8"/>
  <c r="AA398" i="8"/>
  <c r="AB398" i="8"/>
  <c r="AC398" i="8"/>
  <c r="AD398" i="8"/>
  <c r="AE398" i="8"/>
  <c r="AH398" i="8"/>
  <c r="AI398" i="8"/>
  <c r="AJ398" i="8"/>
  <c r="AK398" i="8"/>
  <c r="AL398" i="8"/>
  <c r="AM398" i="8"/>
  <c r="AN398" i="8"/>
  <c r="AO398" i="8"/>
  <c r="AP398" i="8"/>
  <c r="AQ398" i="8"/>
  <c r="AR398" i="8"/>
  <c r="AS398" i="8"/>
  <c r="AT398" i="8"/>
  <c r="AU398" i="8"/>
  <c r="AV398" i="8"/>
  <c r="AW398" i="8"/>
  <c r="AX398" i="8"/>
  <c r="AY398" i="8"/>
  <c r="AZ398" i="8"/>
  <c r="BE398" i="8"/>
  <c r="BF398" i="8"/>
  <c r="BG398" i="8"/>
  <c r="BH398" i="8"/>
  <c r="BI398" i="8"/>
  <c r="BJ398" i="8"/>
  <c r="BK398" i="8"/>
  <c r="BL398" i="8"/>
  <c r="BM398" i="8"/>
  <c r="BP399" i="8" s="1"/>
  <c r="BN398" i="8"/>
  <c r="BO398" i="8"/>
  <c r="BR398" i="8"/>
  <c r="BS398" i="8"/>
  <c r="BT398" i="8"/>
  <c r="BU398" i="8"/>
  <c r="BV398" i="8"/>
  <c r="BW398" i="8"/>
  <c r="BX398" i="8"/>
  <c r="BY398" i="8"/>
  <c r="BZ398" i="8"/>
  <c r="CA398" i="8"/>
  <c r="CB398" i="8"/>
  <c r="CC398" i="8"/>
  <c r="CD398" i="8"/>
  <c r="CH398" i="8"/>
  <c r="CJ398" i="8"/>
  <c r="CK398" i="8"/>
  <c r="CL398" i="8"/>
  <c r="CN398" i="8"/>
  <c r="CO398" i="8"/>
  <c r="CP398" i="8"/>
  <c r="CR398" i="8"/>
  <c r="CS398" i="8"/>
  <c r="CT398" i="8"/>
  <c r="CU398" i="8"/>
  <c r="CV398" i="8"/>
  <c r="CX398" i="8"/>
  <c r="CY398" i="8"/>
  <c r="CZ398" i="8"/>
  <c r="DA398" i="8"/>
  <c r="DB398" i="8"/>
  <c r="DC398" i="8"/>
  <c r="DD398" i="8"/>
  <c r="DE398" i="8"/>
  <c r="DF398" i="8"/>
  <c r="DH398" i="8"/>
  <c r="DI398" i="8"/>
  <c r="DK398" i="8"/>
  <c r="DL398" i="8"/>
  <c r="DM398" i="8"/>
  <c r="DO398" i="8"/>
  <c r="B399" i="8"/>
  <c r="C399" i="8"/>
  <c r="D399" i="8"/>
  <c r="E399" i="8"/>
  <c r="F399" i="8"/>
  <c r="G399" i="8"/>
  <c r="H399" i="8"/>
  <c r="I399" i="8"/>
  <c r="J399" i="8"/>
  <c r="K399" i="8"/>
  <c r="L399" i="8"/>
  <c r="M399" i="8"/>
  <c r="N399" i="8"/>
  <c r="O399" i="8"/>
  <c r="P399" i="8"/>
  <c r="Q399" i="8"/>
  <c r="R399" i="8"/>
  <c r="U399" i="8"/>
  <c r="W399" i="8"/>
  <c r="Y399" i="8"/>
  <c r="Z399" i="8"/>
  <c r="AA399" i="8"/>
  <c r="AB399" i="8"/>
  <c r="AC399" i="8"/>
  <c r="AD399" i="8"/>
  <c r="AE399" i="8"/>
  <c r="AH399" i="8"/>
  <c r="AI399" i="8"/>
  <c r="AJ399" i="8"/>
  <c r="AK399" i="8"/>
  <c r="AL399" i="8"/>
  <c r="AM399" i="8"/>
  <c r="AN399" i="8"/>
  <c r="AO399" i="8"/>
  <c r="AP399" i="8"/>
  <c r="AQ399" i="8"/>
  <c r="AR399" i="8"/>
  <c r="AS399" i="8"/>
  <c r="AT399" i="8"/>
  <c r="AU399" i="8"/>
  <c r="AV399" i="8"/>
  <c r="AW399" i="8"/>
  <c r="AX399" i="8"/>
  <c r="AY399" i="8"/>
  <c r="AZ399" i="8"/>
  <c r="BE399" i="8"/>
  <c r="BF399" i="8"/>
  <c r="BG399" i="8"/>
  <c r="BH399" i="8"/>
  <c r="BI399" i="8"/>
  <c r="BJ399" i="8"/>
  <c r="BK399" i="8"/>
  <c r="BL399" i="8"/>
  <c r="BM399" i="8"/>
  <c r="BP400" i="8" s="1"/>
  <c r="BN399" i="8"/>
  <c r="BO399" i="8"/>
  <c r="BR399" i="8"/>
  <c r="BS399" i="8"/>
  <c r="BT399" i="8"/>
  <c r="BU399" i="8"/>
  <c r="BV399" i="8"/>
  <c r="BW399" i="8"/>
  <c r="BX399" i="8"/>
  <c r="BY399" i="8"/>
  <c r="BZ399" i="8"/>
  <c r="CA399" i="8"/>
  <c r="CB399" i="8"/>
  <c r="CC399" i="8"/>
  <c r="CD399" i="8"/>
  <c r="CH399" i="8"/>
  <c r="CJ399" i="8"/>
  <c r="CK399" i="8"/>
  <c r="CL399" i="8"/>
  <c r="CN399" i="8"/>
  <c r="CO399" i="8"/>
  <c r="CP399" i="8"/>
  <c r="CR399" i="8"/>
  <c r="CS399" i="8"/>
  <c r="CT399" i="8"/>
  <c r="CU399" i="8"/>
  <c r="CV399" i="8"/>
  <c r="CX399" i="8"/>
  <c r="CY399" i="8"/>
  <c r="CZ399" i="8"/>
  <c r="DA399" i="8"/>
  <c r="DB399" i="8"/>
  <c r="DC399" i="8"/>
  <c r="DD399" i="8"/>
  <c r="DE399" i="8"/>
  <c r="DF399" i="8"/>
  <c r="DH399" i="8"/>
  <c r="DI399" i="8"/>
  <c r="DK399" i="8"/>
  <c r="DL399" i="8"/>
  <c r="DM399" i="8"/>
  <c r="DO399" i="8"/>
  <c r="B400" i="8"/>
  <c r="C400" i="8"/>
  <c r="D400" i="8"/>
  <c r="E400" i="8"/>
  <c r="F400" i="8"/>
  <c r="G400" i="8"/>
  <c r="H400" i="8"/>
  <c r="I400" i="8"/>
  <c r="J400" i="8"/>
  <c r="K400" i="8"/>
  <c r="L400" i="8"/>
  <c r="M400" i="8"/>
  <c r="N400" i="8"/>
  <c r="O400" i="8"/>
  <c r="P400" i="8"/>
  <c r="Q400" i="8"/>
  <c r="R400" i="8"/>
  <c r="U400" i="8"/>
  <c r="W400" i="8"/>
  <c r="Y400" i="8"/>
  <c r="Z400" i="8"/>
  <c r="AA400" i="8"/>
  <c r="AB400" i="8"/>
  <c r="AC400" i="8"/>
  <c r="AD400" i="8"/>
  <c r="AE400" i="8"/>
  <c r="AH400" i="8"/>
  <c r="AI400" i="8"/>
  <c r="AJ400" i="8"/>
  <c r="AK400" i="8"/>
  <c r="AL400" i="8"/>
  <c r="AM400" i="8"/>
  <c r="AN400" i="8"/>
  <c r="AO400" i="8"/>
  <c r="AP400" i="8"/>
  <c r="AQ400" i="8"/>
  <c r="AR400" i="8"/>
  <c r="AS400" i="8"/>
  <c r="AT400" i="8"/>
  <c r="AU400" i="8"/>
  <c r="AV400" i="8"/>
  <c r="AW400" i="8"/>
  <c r="AX400" i="8"/>
  <c r="AY400" i="8"/>
  <c r="AZ400" i="8"/>
  <c r="BE400" i="8"/>
  <c r="BF400" i="8"/>
  <c r="BG400" i="8"/>
  <c r="BH400" i="8"/>
  <c r="BI400" i="8"/>
  <c r="BJ400" i="8"/>
  <c r="BK400" i="8"/>
  <c r="BL400" i="8"/>
  <c r="BM400" i="8"/>
  <c r="BP401" i="8" s="1"/>
  <c r="BN400" i="8"/>
  <c r="BO400" i="8"/>
  <c r="BR400" i="8"/>
  <c r="BS400" i="8"/>
  <c r="BT400" i="8"/>
  <c r="BU400" i="8"/>
  <c r="BV400" i="8"/>
  <c r="BW400" i="8"/>
  <c r="BX400" i="8"/>
  <c r="BY400" i="8"/>
  <c r="BZ400" i="8"/>
  <c r="CA400" i="8"/>
  <c r="CB400" i="8"/>
  <c r="CC400" i="8"/>
  <c r="CD400" i="8"/>
  <c r="CH400" i="8"/>
  <c r="CJ400" i="8"/>
  <c r="CK400" i="8"/>
  <c r="CL400" i="8"/>
  <c r="CN400" i="8"/>
  <c r="CO400" i="8"/>
  <c r="CP400" i="8"/>
  <c r="CR400" i="8"/>
  <c r="CS400" i="8"/>
  <c r="CT400" i="8"/>
  <c r="CU400" i="8"/>
  <c r="CV400" i="8"/>
  <c r="CX400" i="8"/>
  <c r="CY400" i="8"/>
  <c r="CZ400" i="8"/>
  <c r="DA400" i="8"/>
  <c r="DB400" i="8"/>
  <c r="DC400" i="8"/>
  <c r="DD400" i="8"/>
  <c r="DE400" i="8"/>
  <c r="DF400" i="8"/>
  <c r="DH400" i="8"/>
  <c r="DI400" i="8"/>
  <c r="DK400" i="8"/>
  <c r="DL400" i="8"/>
  <c r="DM400" i="8"/>
  <c r="DO400" i="8"/>
  <c r="B401" i="8"/>
  <c r="C401" i="8"/>
  <c r="D401" i="8"/>
  <c r="E401" i="8"/>
  <c r="F401" i="8"/>
  <c r="G401" i="8"/>
  <c r="H401" i="8"/>
  <c r="I401" i="8"/>
  <c r="J401" i="8"/>
  <c r="K401" i="8"/>
  <c r="L401" i="8"/>
  <c r="M401" i="8"/>
  <c r="N401" i="8"/>
  <c r="O401" i="8"/>
  <c r="P401" i="8"/>
  <c r="Q401" i="8"/>
  <c r="R401" i="8"/>
  <c r="U401" i="8"/>
  <c r="W401" i="8"/>
  <c r="Y401" i="8"/>
  <c r="Z401" i="8"/>
  <c r="AA401" i="8"/>
  <c r="AB401" i="8"/>
  <c r="AC401" i="8"/>
  <c r="AD401" i="8"/>
  <c r="AE401" i="8"/>
  <c r="AH401" i="8"/>
  <c r="AI401" i="8"/>
  <c r="AJ401" i="8"/>
  <c r="AK401" i="8"/>
  <c r="AL401" i="8"/>
  <c r="AM401" i="8"/>
  <c r="AN401" i="8"/>
  <c r="AO401" i="8"/>
  <c r="AP401" i="8"/>
  <c r="AQ401" i="8"/>
  <c r="AR401" i="8"/>
  <c r="AS401" i="8"/>
  <c r="AT401" i="8"/>
  <c r="AU401" i="8"/>
  <c r="AV401" i="8"/>
  <c r="AW401" i="8"/>
  <c r="AX401" i="8"/>
  <c r="AY401" i="8"/>
  <c r="AZ401" i="8"/>
  <c r="BE401" i="8"/>
  <c r="BF401" i="8"/>
  <c r="BG401" i="8"/>
  <c r="BH401" i="8"/>
  <c r="BI401" i="8"/>
  <c r="BJ401" i="8"/>
  <c r="BK401" i="8"/>
  <c r="BL401" i="8"/>
  <c r="BM401" i="8"/>
  <c r="BP402" i="8" s="1"/>
  <c r="BN401" i="8"/>
  <c r="BO401" i="8"/>
  <c r="BR401" i="8"/>
  <c r="BS401" i="8"/>
  <c r="BT401" i="8"/>
  <c r="BU401" i="8"/>
  <c r="BV401" i="8"/>
  <c r="BW401" i="8"/>
  <c r="BX401" i="8"/>
  <c r="BY401" i="8"/>
  <c r="BZ401" i="8"/>
  <c r="CA401" i="8"/>
  <c r="CB401" i="8"/>
  <c r="CC401" i="8"/>
  <c r="CD401" i="8"/>
  <c r="CH401" i="8"/>
  <c r="CJ401" i="8"/>
  <c r="CK401" i="8"/>
  <c r="CL401" i="8"/>
  <c r="CN401" i="8"/>
  <c r="CO401" i="8"/>
  <c r="CP401" i="8"/>
  <c r="CR401" i="8"/>
  <c r="CS401" i="8"/>
  <c r="CT401" i="8"/>
  <c r="CU401" i="8"/>
  <c r="CV401" i="8"/>
  <c r="CX401" i="8"/>
  <c r="CY401" i="8"/>
  <c r="CZ401" i="8"/>
  <c r="DA401" i="8"/>
  <c r="DB401" i="8"/>
  <c r="DC401" i="8"/>
  <c r="DD401" i="8"/>
  <c r="DE401" i="8"/>
  <c r="DF401" i="8"/>
  <c r="DH401" i="8"/>
  <c r="DI401" i="8"/>
  <c r="DK401" i="8"/>
  <c r="DL401" i="8"/>
  <c r="DM401" i="8"/>
  <c r="DO401" i="8"/>
  <c r="B402" i="8"/>
  <c r="C402" i="8"/>
  <c r="D402" i="8"/>
  <c r="E402" i="8"/>
  <c r="F402" i="8"/>
  <c r="G402" i="8"/>
  <c r="H402" i="8"/>
  <c r="I402" i="8"/>
  <c r="J402" i="8"/>
  <c r="K402" i="8"/>
  <c r="L402" i="8"/>
  <c r="M402" i="8"/>
  <c r="N402" i="8"/>
  <c r="O402" i="8"/>
  <c r="P402" i="8"/>
  <c r="Q402" i="8"/>
  <c r="R402" i="8"/>
  <c r="U402" i="8"/>
  <c r="W402" i="8"/>
  <c r="Y402" i="8"/>
  <c r="Z402" i="8"/>
  <c r="AA402" i="8"/>
  <c r="AB402" i="8"/>
  <c r="AC402" i="8"/>
  <c r="AD402" i="8"/>
  <c r="AE402" i="8"/>
  <c r="AH402" i="8"/>
  <c r="AI402" i="8"/>
  <c r="AJ402" i="8"/>
  <c r="AK402" i="8"/>
  <c r="AL402" i="8"/>
  <c r="AM402" i="8"/>
  <c r="AN402" i="8"/>
  <c r="AO402" i="8"/>
  <c r="AP402" i="8"/>
  <c r="AQ402" i="8"/>
  <c r="AR402" i="8"/>
  <c r="AS402" i="8"/>
  <c r="AT402" i="8"/>
  <c r="AU402" i="8"/>
  <c r="AV402" i="8"/>
  <c r="AW402" i="8"/>
  <c r="AX402" i="8"/>
  <c r="AY402" i="8"/>
  <c r="AZ402" i="8"/>
  <c r="BE402" i="8"/>
  <c r="BF402" i="8"/>
  <c r="BG402" i="8"/>
  <c r="BH402" i="8"/>
  <c r="BI402" i="8"/>
  <c r="BJ402" i="8"/>
  <c r="BK402" i="8"/>
  <c r="BL402" i="8"/>
  <c r="BM402" i="8"/>
  <c r="BP403" i="8" s="1"/>
  <c r="BN402" i="8"/>
  <c r="BO402" i="8"/>
  <c r="BR402" i="8"/>
  <c r="BS402" i="8"/>
  <c r="BT402" i="8"/>
  <c r="BU402" i="8"/>
  <c r="BV402" i="8"/>
  <c r="BW402" i="8"/>
  <c r="BX402" i="8"/>
  <c r="BY402" i="8"/>
  <c r="BZ402" i="8"/>
  <c r="CA402" i="8"/>
  <c r="CB402" i="8"/>
  <c r="CC402" i="8"/>
  <c r="CD402" i="8"/>
  <c r="CH402" i="8"/>
  <c r="CJ402" i="8"/>
  <c r="CK402" i="8"/>
  <c r="CL402" i="8"/>
  <c r="CN402" i="8"/>
  <c r="CO402" i="8"/>
  <c r="CP402" i="8"/>
  <c r="CR402" i="8"/>
  <c r="CS402" i="8"/>
  <c r="CT402" i="8"/>
  <c r="CU402" i="8"/>
  <c r="CV402" i="8"/>
  <c r="CX402" i="8"/>
  <c r="CY402" i="8"/>
  <c r="CZ402" i="8"/>
  <c r="DA402" i="8"/>
  <c r="DB402" i="8"/>
  <c r="DC402" i="8"/>
  <c r="DD402" i="8"/>
  <c r="DE402" i="8"/>
  <c r="DF402" i="8"/>
  <c r="DH402" i="8"/>
  <c r="DI402" i="8"/>
  <c r="DK402" i="8"/>
  <c r="DL402" i="8"/>
  <c r="DM402" i="8"/>
  <c r="DO402" i="8"/>
  <c r="B403" i="8"/>
  <c r="C403" i="8"/>
  <c r="D403" i="8"/>
  <c r="E403" i="8"/>
  <c r="F403" i="8"/>
  <c r="G403" i="8"/>
  <c r="H403" i="8"/>
  <c r="I403" i="8"/>
  <c r="J403" i="8"/>
  <c r="K403" i="8"/>
  <c r="L403" i="8"/>
  <c r="M403" i="8"/>
  <c r="N403" i="8"/>
  <c r="O403" i="8"/>
  <c r="P403" i="8"/>
  <c r="Q403" i="8"/>
  <c r="R403" i="8"/>
  <c r="U403" i="8"/>
  <c r="W403" i="8"/>
  <c r="Y403" i="8"/>
  <c r="Z403" i="8"/>
  <c r="AA403" i="8"/>
  <c r="AB403" i="8"/>
  <c r="AC403" i="8"/>
  <c r="AD403" i="8"/>
  <c r="AE403" i="8"/>
  <c r="AH403" i="8"/>
  <c r="AI403" i="8"/>
  <c r="AJ403" i="8"/>
  <c r="AK403" i="8"/>
  <c r="AL403" i="8"/>
  <c r="AM403" i="8"/>
  <c r="AN403" i="8"/>
  <c r="AO403" i="8"/>
  <c r="AP403" i="8"/>
  <c r="AQ403" i="8"/>
  <c r="AR403" i="8"/>
  <c r="AS403" i="8"/>
  <c r="AT403" i="8"/>
  <c r="AU403" i="8"/>
  <c r="AV403" i="8"/>
  <c r="AW403" i="8"/>
  <c r="AX403" i="8"/>
  <c r="AY403" i="8"/>
  <c r="AZ403" i="8"/>
  <c r="BE403" i="8"/>
  <c r="BF403" i="8"/>
  <c r="BG403" i="8"/>
  <c r="BH403" i="8"/>
  <c r="BI403" i="8"/>
  <c r="BJ403" i="8"/>
  <c r="BK403" i="8"/>
  <c r="BL403" i="8"/>
  <c r="BM403" i="8"/>
  <c r="BP404" i="8" s="1"/>
  <c r="BN403" i="8"/>
  <c r="BO403" i="8"/>
  <c r="BR403" i="8"/>
  <c r="BS403" i="8"/>
  <c r="BT403" i="8"/>
  <c r="BU403" i="8"/>
  <c r="BV403" i="8"/>
  <c r="BW403" i="8"/>
  <c r="BX403" i="8"/>
  <c r="BY403" i="8"/>
  <c r="BZ403" i="8"/>
  <c r="CA403" i="8"/>
  <c r="CB403" i="8"/>
  <c r="CC403" i="8"/>
  <c r="CD403" i="8"/>
  <c r="CH403" i="8"/>
  <c r="CJ403" i="8"/>
  <c r="CK403" i="8"/>
  <c r="CL403" i="8"/>
  <c r="CN403" i="8"/>
  <c r="CO403" i="8"/>
  <c r="CP403" i="8"/>
  <c r="CR403" i="8"/>
  <c r="CS403" i="8"/>
  <c r="CT403" i="8"/>
  <c r="CU403" i="8"/>
  <c r="CV403" i="8"/>
  <c r="CX403" i="8"/>
  <c r="CY403" i="8"/>
  <c r="CZ403" i="8"/>
  <c r="DA403" i="8"/>
  <c r="DB403" i="8"/>
  <c r="DC403" i="8"/>
  <c r="DD403" i="8"/>
  <c r="DE403" i="8"/>
  <c r="DF403" i="8"/>
  <c r="DH403" i="8"/>
  <c r="DI403" i="8"/>
  <c r="DK403" i="8"/>
  <c r="DL403" i="8"/>
  <c r="DM403" i="8"/>
  <c r="DO403" i="8"/>
  <c r="B404" i="8"/>
  <c r="C404" i="8"/>
  <c r="D404" i="8"/>
  <c r="E404" i="8"/>
  <c r="F404" i="8"/>
  <c r="G404" i="8"/>
  <c r="H404" i="8"/>
  <c r="I404" i="8"/>
  <c r="J404" i="8"/>
  <c r="K404" i="8"/>
  <c r="L404" i="8"/>
  <c r="M404" i="8"/>
  <c r="N404" i="8"/>
  <c r="O404" i="8"/>
  <c r="P404" i="8"/>
  <c r="Q404" i="8"/>
  <c r="R404" i="8"/>
  <c r="U404" i="8"/>
  <c r="W404" i="8"/>
  <c r="Y404" i="8"/>
  <c r="Z404" i="8"/>
  <c r="AA404" i="8"/>
  <c r="AB404" i="8"/>
  <c r="AC404" i="8"/>
  <c r="AD404" i="8"/>
  <c r="AE404" i="8"/>
  <c r="AH404" i="8"/>
  <c r="AI404" i="8"/>
  <c r="AJ404" i="8"/>
  <c r="AK404" i="8"/>
  <c r="AL404" i="8"/>
  <c r="AM404" i="8"/>
  <c r="AN404" i="8"/>
  <c r="AO404" i="8"/>
  <c r="AP404" i="8"/>
  <c r="AQ404" i="8"/>
  <c r="AR404" i="8"/>
  <c r="AS404" i="8"/>
  <c r="AT404" i="8"/>
  <c r="AU404" i="8"/>
  <c r="AV404" i="8"/>
  <c r="AW404" i="8"/>
  <c r="AX404" i="8"/>
  <c r="AY404" i="8"/>
  <c r="AZ404" i="8"/>
  <c r="BE404" i="8"/>
  <c r="BF404" i="8"/>
  <c r="BG404" i="8"/>
  <c r="BH404" i="8"/>
  <c r="BI404" i="8"/>
  <c r="BJ404" i="8"/>
  <c r="BK404" i="8"/>
  <c r="BL404" i="8"/>
  <c r="BM404" i="8"/>
  <c r="BP405" i="8" s="1"/>
  <c r="BN404" i="8"/>
  <c r="BO404" i="8"/>
  <c r="BR404" i="8"/>
  <c r="BS404" i="8"/>
  <c r="BT404" i="8"/>
  <c r="BU404" i="8"/>
  <c r="BV404" i="8"/>
  <c r="BW404" i="8"/>
  <c r="BX404" i="8"/>
  <c r="BY404" i="8"/>
  <c r="BZ404" i="8"/>
  <c r="CA404" i="8"/>
  <c r="CB404" i="8"/>
  <c r="CC404" i="8"/>
  <c r="CD404" i="8"/>
  <c r="CH404" i="8"/>
  <c r="CJ404" i="8"/>
  <c r="CK404" i="8"/>
  <c r="CL404" i="8"/>
  <c r="CN404" i="8"/>
  <c r="CO404" i="8"/>
  <c r="CP404" i="8"/>
  <c r="CR404" i="8"/>
  <c r="CS404" i="8"/>
  <c r="CT404" i="8"/>
  <c r="CU404" i="8"/>
  <c r="CV404" i="8"/>
  <c r="CX404" i="8"/>
  <c r="CY404" i="8"/>
  <c r="CZ404" i="8"/>
  <c r="DA404" i="8"/>
  <c r="DB404" i="8"/>
  <c r="DC404" i="8"/>
  <c r="DD404" i="8"/>
  <c r="DE404" i="8"/>
  <c r="DF404" i="8"/>
  <c r="DH404" i="8"/>
  <c r="DI404" i="8"/>
  <c r="DK404" i="8"/>
  <c r="DL404" i="8"/>
  <c r="DM404" i="8"/>
  <c r="DO404" i="8"/>
  <c r="B405" i="8"/>
  <c r="C405" i="8"/>
  <c r="D405" i="8"/>
  <c r="E405" i="8"/>
  <c r="F405" i="8"/>
  <c r="G405" i="8"/>
  <c r="H405" i="8"/>
  <c r="I405" i="8"/>
  <c r="J405" i="8"/>
  <c r="K405" i="8"/>
  <c r="L405" i="8"/>
  <c r="M405" i="8"/>
  <c r="N405" i="8"/>
  <c r="O405" i="8"/>
  <c r="P405" i="8"/>
  <c r="Q405" i="8"/>
  <c r="R405" i="8"/>
  <c r="U405" i="8"/>
  <c r="W405" i="8"/>
  <c r="Y405" i="8"/>
  <c r="Z405" i="8"/>
  <c r="AA405" i="8"/>
  <c r="AB405" i="8"/>
  <c r="AC405" i="8"/>
  <c r="AD405" i="8"/>
  <c r="AE405" i="8"/>
  <c r="AH405" i="8"/>
  <c r="AI405" i="8"/>
  <c r="AJ405" i="8"/>
  <c r="AK405" i="8"/>
  <c r="AL405" i="8"/>
  <c r="AM405" i="8"/>
  <c r="AN405" i="8"/>
  <c r="AO405" i="8"/>
  <c r="AP405" i="8"/>
  <c r="AQ405" i="8"/>
  <c r="AR405" i="8"/>
  <c r="AS405" i="8"/>
  <c r="AT405" i="8"/>
  <c r="AU405" i="8"/>
  <c r="AV405" i="8"/>
  <c r="AW405" i="8"/>
  <c r="AX405" i="8"/>
  <c r="AY405" i="8"/>
  <c r="AZ405" i="8"/>
  <c r="BE405" i="8"/>
  <c r="BF405" i="8"/>
  <c r="BG405" i="8"/>
  <c r="BH405" i="8"/>
  <c r="BI405" i="8"/>
  <c r="BJ405" i="8"/>
  <c r="BK405" i="8"/>
  <c r="BL405" i="8"/>
  <c r="BM405" i="8"/>
  <c r="BP406" i="8" s="1"/>
  <c r="BN405" i="8"/>
  <c r="BO405" i="8"/>
  <c r="BR405" i="8"/>
  <c r="BS405" i="8"/>
  <c r="BT405" i="8"/>
  <c r="BU405" i="8"/>
  <c r="BV405" i="8"/>
  <c r="BW405" i="8"/>
  <c r="BX405" i="8"/>
  <c r="BY405" i="8"/>
  <c r="BZ405" i="8"/>
  <c r="CA405" i="8"/>
  <c r="CB405" i="8"/>
  <c r="CC405" i="8"/>
  <c r="CD405" i="8"/>
  <c r="CH405" i="8"/>
  <c r="CJ405" i="8"/>
  <c r="CK405" i="8"/>
  <c r="CL405" i="8"/>
  <c r="CN405" i="8"/>
  <c r="CO405" i="8"/>
  <c r="CP405" i="8"/>
  <c r="CR405" i="8"/>
  <c r="CS405" i="8"/>
  <c r="CT405" i="8"/>
  <c r="CU405" i="8"/>
  <c r="CV405" i="8"/>
  <c r="CX405" i="8"/>
  <c r="CY405" i="8"/>
  <c r="CZ405" i="8"/>
  <c r="DA405" i="8"/>
  <c r="DB405" i="8"/>
  <c r="DC405" i="8"/>
  <c r="DD405" i="8"/>
  <c r="DE405" i="8"/>
  <c r="DF405" i="8"/>
  <c r="DH405" i="8"/>
  <c r="DI405" i="8"/>
  <c r="DK405" i="8"/>
  <c r="DL405" i="8"/>
  <c r="DM405" i="8"/>
  <c r="DO405" i="8"/>
  <c r="B406" i="8"/>
  <c r="C406" i="8"/>
  <c r="D406" i="8"/>
  <c r="E406" i="8"/>
  <c r="F406" i="8"/>
  <c r="G406" i="8"/>
  <c r="H406" i="8"/>
  <c r="I406" i="8"/>
  <c r="J406" i="8"/>
  <c r="K406" i="8"/>
  <c r="L406" i="8"/>
  <c r="M406" i="8"/>
  <c r="N406" i="8"/>
  <c r="O406" i="8"/>
  <c r="P406" i="8"/>
  <c r="Q406" i="8"/>
  <c r="R406" i="8"/>
  <c r="U406" i="8"/>
  <c r="W406" i="8"/>
  <c r="Y406" i="8"/>
  <c r="Z406" i="8"/>
  <c r="AA406" i="8"/>
  <c r="AB406" i="8"/>
  <c r="AC406" i="8"/>
  <c r="AD406" i="8"/>
  <c r="AE406" i="8"/>
  <c r="AH406" i="8"/>
  <c r="AI406" i="8"/>
  <c r="AJ406" i="8"/>
  <c r="AK406" i="8"/>
  <c r="AL406" i="8"/>
  <c r="AM406" i="8"/>
  <c r="AN406" i="8"/>
  <c r="AO406" i="8"/>
  <c r="AP406" i="8"/>
  <c r="AQ406" i="8"/>
  <c r="AR406" i="8"/>
  <c r="AS406" i="8"/>
  <c r="AT406" i="8"/>
  <c r="AU406" i="8"/>
  <c r="AV406" i="8"/>
  <c r="AW406" i="8"/>
  <c r="AX406" i="8"/>
  <c r="AY406" i="8"/>
  <c r="AZ406" i="8"/>
  <c r="BE406" i="8"/>
  <c r="BF406" i="8"/>
  <c r="BG406" i="8"/>
  <c r="BH406" i="8"/>
  <c r="BI406" i="8"/>
  <c r="BJ406" i="8"/>
  <c r="BK406" i="8"/>
  <c r="BL406" i="8"/>
  <c r="BM406" i="8"/>
  <c r="BP407" i="8" s="1"/>
  <c r="BN406" i="8"/>
  <c r="BO406" i="8"/>
  <c r="BR406" i="8"/>
  <c r="BS406" i="8"/>
  <c r="BT406" i="8"/>
  <c r="BU406" i="8"/>
  <c r="BV406" i="8"/>
  <c r="BW406" i="8"/>
  <c r="BX406" i="8"/>
  <c r="BY406" i="8"/>
  <c r="BZ406" i="8"/>
  <c r="CA406" i="8"/>
  <c r="CB406" i="8"/>
  <c r="CC406" i="8"/>
  <c r="CD406" i="8"/>
  <c r="CH406" i="8"/>
  <c r="CJ406" i="8"/>
  <c r="CK406" i="8"/>
  <c r="CL406" i="8"/>
  <c r="CN406" i="8"/>
  <c r="CO406" i="8"/>
  <c r="CP406" i="8"/>
  <c r="CR406" i="8"/>
  <c r="CS406" i="8"/>
  <c r="CT406" i="8"/>
  <c r="CU406" i="8"/>
  <c r="CV406" i="8"/>
  <c r="CX406" i="8"/>
  <c r="CY406" i="8"/>
  <c r="CZ406" i="8"/>
  <c r="DA406" i="8"/>
  <c r="DB406" i="8"/>
  <c r="DC406" i="8"/>
  <c r="DD406" i="8"/>
  <c r="DE406" i="8"/>
  <c r="DF406" i="8"/>
  <c r="DH406" i="8"/>
  <c r="DI406" i="8"/>
  <c r="DK406" i="8"/>
  <c r="DL406" i="8"/>
  <c r="DM406" i="8"/>
  <c r="DO406" i="8"/>
  <c r="B407" i="8"/>
  <c r="C407" i="8"/>
  <c r="D407" i="8"/>
  <c r="E407" i="8"/>
  <c r="F407" i="8"/>
  <c r="G407" i="8"/>
  <c r="H407" i="8"/>
  <c r="I407" i="8"/>
  <c r="J407" i="8"/>
  <c r="K407" i="8"/>
  <c r="L407" i="8"/>
  <c r="M407" i="8"/>
  <c r="N407" i="8"/>
  <c r="O407" i="8"/>
  <c r="P407" i="8"/>
  <c r="Q407" i="8"/>
  <c r="R407" i="8"/>
  <c r="U407" i="8"/>
  <c r="W407" i="8"/>
  <c r="Y407" i="8"/>
  <c r="Z407" i="8"/>
  <c r="AA407" i="8"/>
  <c r="AB407" i="8"/>
  <c r="AC407" i="8"/>
  <c r="AD407" i="8"/>
  <c r="AE407" i="8"/>
  <c r="AH407" i="8"/>
  <c r="AI407" i="8"/>
  <c r="AJ407" i="8"/>
  <c r="AK407" i="8"/>
  <c r="AL407" i="8"/>
  <c r="AM407" i="8"/>
  <c r="AN407" i="8"/>
  <c r="AO407" i="8"/>
  <c r="AP407" i="8"/>
  <c r="AQ407" i="8"/>
  <c r="AR407" i="8"/>
  <c r="AS407" i="8"/>
  <c r="AT407" i="8"/>
  <c r="AU407" i="8"/>
  <c r="AV407" i="8"/>
  <c r="AW407" i="8"/>
  <c r="AX407" i="8"/>
  <c r="AY407" i="8"/>
  <c r="AZ407" i="8"/>
  <c r="BE407" i="8"/>
  <c r="BF407" i="8"/>
  <c r="BG407" i="8"/>
  <c r="BH407" i="8"/>
  <c r="BI407" i="8"/>
  <c r="BJ407" i="8"/>
  <c r="BK407" i="8"/>
  <c r="BL407" i="8"/>
  <c r="BM407" i="8"/>
  <c r="BP408" i="8" s="1"/>
  <c r="BN407" i="8"/>
  <c r="BO407" i="8"/>
  <c r="BR407" i="8"/>
  <c r="BS407" i="8"/>
  <c r="BT407" i="8"/>
  <c r="BU407" i="8"/>
  <c r="BV407" i="8"/>
  <c r="BW407" i="8"/>
  <c r="BX407" i="8"/>
  <c r="BY407" i="8"/>
  <c r="BZ407" i="8"/>
  <c r="CA407" i="8"/>
  <c r="CB407" i="8"/>
  <c r="CC407" i="8"/>
  <c r="CD407" i="8"/>
  <c r="CH407" i="8"/>
  <c r="CJ407" i="8"/>
  <c r="CK407" i="8"/>
  <c r="CL407" i="8"/>
  <c r="CN407" i="8"/>
  <c r="CO407" i="8"/>
  <c r="CP407" i="8"/>
  <c r="CR407" i="8"/>
  <c r="CS407" i="8"/>
  <c r="CT407" i="8"/>
  <c r="CU407" i="8"/>
  <c r="CV407" i="8"/>
  <c r="CX407" i="8"/>
  <c r="CY407" i="8"/>
  <c r="CZ407" i="8"/>
  <c r="DA407" i="8"/>
  <c r="DB407" i="8"/>
  <c r="DC407" i="8"/>
  <c r="DD407" i="8"/>
  <c r="DE407" i="8"/>
  <c r="DF407" i="8"/>
  <c r="DH407" i="8"/>
  <c r="DI407" i="8"/>
  <c r="DK407" i="8"/>
  <c r="DL407" i="8"/>
  <c r="DM407" i="8"/>
  <c r="DO407" i="8"/>
  <c r="B408" i="8"/>
  <c r="C408" i="8"/>
  <c r="D408" i="8"/>
  <c r="E408" i="8"/>
  <c r="F408" i="8"/>
  <c r="G408" i="8"/>
  <c r="H408" i="8"/>
  <c r="I408" i="8"/>
  <c r="J408" i="8"/>
  <c r="K408" i="8"/>
  <c r="L408" i="8"/>
  <c r="M408" i="8"/>
  <c r="N408" i="8"/>
  <c r="O408" i="8"/>
  <c r="P408" i="8"/>
  <c r="Q408" i="8"/>
  <c r="R408" i="8"/>
  <c r="U408" i="8"/>
  <c r="W408" i="8"/>
  <c r="Y408" i="8"/>
  <c r="Z408" i="8"/>
  <c r="AA408" i="8"/>
  <c r="AB408" i="8"/>
  <c r="AC408" i="8"/>
  <c r="AD408" i="8"/>
  <c r="AE408" i="8"/>
  <c r="AH408" i="8"/>
  <c r="AI408" i="8"/>
  <c r="AJ408" i="8"/>
  <c r="AK408" i="8"/>
  <c r="AL408" i="8"/>
  <c r="AM408" i="8"/>
  <c r="AN408" i="8"/>
  <c r="AO408" i="8"/>
  <c r="AP408" i="8"/>
  <c r="AQ408" i="8"/>
  <c r="AR408" i="8"/>
  <c r="AS408" i="8"/>
  <c r="AT408" i="8"/>
  <c r="AU408" i="8"/>
  <c r="AV408" i="8"/>
  <c r="AW408" i="8"/>
  <c r="AX408" i="8"/>
  <c r="AY408" i="8"/>
  <c r="AZ408" i="8"/>
  <c r="BE408" i="8"/>
  <c r="BF408" i="8"/>
  <c r="BG408" i="8"/>
  <c r="BH408" i="8"/>
  <c r="BI408" i="8"/>
  <c r="BJ408" i="8"/>
  <c r="BK408" i="8"/>
  <c r="BL408" i="8"/>
  <c r="BM408" i="8"/>
  <c r="BP409" i="8" s="1"/>
  <c r="BN408" i="8"/>
  <c r="BO408" i="8"/>
  <c r="BR408" i="8"/>
  <c r="BS408" i="8"/>
  <c r="BT408" i="8"/>
  <c r="BU408" i="8"/>
  <c r="BV408" i="8"/>
  <c r="BW408" i="8"/>
  <c r="BX408" i="8"/>
  <c r="BY408" i="8"/>
  <c r="BZ408" i="8"/>
  <c r="CA408" i="8"/>
  <c r="CB408" i="8"/>
  <c r="CC408" i="8"/>
  <c r="CD408" i="8"/>
  <c r="CH408" i="8"/>
  <c r="CJ408" i="8"/>
  <c r="CK408" i="8"/>
  <c r="CL408" i="8"/>
  <c r="CN408" i="8"/>
  <c r="CO408" i="8"/>
  <c r="CP408" i="8"/>
  <c r="CR408" i="8"/>
  <c r="CS408" i="8"/>
  <c r="CT408" i="8"/>
  <c r="CU408" i="8"/>
  <c r="CV408" i="8"/>
  <c r="CX408" i="8"/>
  <c r="CY408" i="8"/>
  <c r="CZ408" i="8"/>
  <c r="DA408" i="8"/>
  <c r="DB408" i="8"/>
  <c r="DC408" i="8"/>
  <c r="DD408" i="8"/>
  <c r="DE408" i="8"/>
  <c r="DF408" i="8"/>
  <c r="DH408" i="8"/>
  <c r="DI408" i="8"/>
  <c r="DK408" i="8"/>
  <c r="DL408" i="8"/>
  <c r="DM408" i="8"/>
  <c r="DO408" i="8"/>
  <c r="B409" i="8"/>
  <c r="C409" i="8"/>
  <c r="D409" i="8"/>
  <c r="E409" i="8"/>
  <c r="F409" i="8"/>
  <c r="G409" i="8"/>
  <c r="H409" i="8"/>
  <c r="I409" i="8"/>
  <c r="J409" i="8"/>
  <c r="K409" i="8"/>
  <c r="L409" i="8"/>
  <c r="M409" i="8"/>
  <c r="N409" i="8"/>
  <c r="O409" i="8"/>
  <c r="P409" i="8"/>
  <c r="Q409" i="8"/>
  <c r="R409" i="8"/>
  <c r="U409" i="8"/>
  <c r="W409" i="8"/>
  <c r="Y409" i="8"/>
  <c r="Z409" i="8"/>
  <c r="AA409" i="8"/>
  <c r="AB409" i="8"/>
  <c r="AC409" i="8"/>
  <c r="AD409" i="8"/>
  <c r="AE409" i="8"/>
  <c r="AH409" i="8"/>
  <c r="AI409" i="8"/>
  <c r="AJ409" i="8"/>
  <c r="AK409" i="8"/>
  <c r="AL409" i="8"/>
  <c r="AM409" i="8"/>
  <c r="AN409" i="8"/>
  <c r="AO409" i="8"/>
  <c r="AP409" i="8"/>
  <c r="AQ409" i="8"/>
  <c r="AR409" i="8"/>
  <c r="AS409" i="8"/>
  <c r="AT409" i="8"/>
  <c r="AU409" i="8"/>
  <c r="AV409" i="8"/>
  <c r="AW409" i="8"/>
  <c r="AX409" i="8"/>
  <c r="AY409" i="8"/>
  <c r="AZ409" i="8"/>
  <c r="BE409" i="8"/>
  <c r="BF409" i="8"/>
  <c r="BG409" i="8"/>
  <c r="BH409" i="8"/>
  <c r="BI409" i="8"/>
  <c r="BJ409" i="8"/>
  <c r="BK409" i="8"/>
  <c r="BL409" i="8"/>
  <c r="BM409" i="8"/>
  <c r="BP410" i="8" s="1"/>
  <c r="BN409" i="8"/>
  <c r="BO409" i="8"/>
  <c r="BR409" i="8"/>
  <c r="BS409" i="8"/>
  <c r="BT409" i="8"/>
  <c r="BU409" i="8"/>
  <c r="BV409" i="8"/>
  <c r="BW409" i="8"/>
  <c r="BX409" i="8"/>
  <c r="BY409" i="8"/>
  <c r="BZ409" i="8"/>
  <c r="CA409" i="8"/>
  <c r="CB409" i="8"/>
  <c r="CC409" i="8"/>
  <c r="CD409" i="8"/>
  <c r="CH409" i="8"/>
  <c r="CJ409" i="8"/>
  <c r="CK409" i="8"/>
  <c r="CL409" i="8"/>
  <c r="CN409" i="8"/>
  <c r="CO409" i="8"/>
  <c r="CP409" i="8"/>
  <c r="CR409" i="8"/>
  <c r="CS409" i="8"/>
  <c r="CT409" i="8"/>
  <c r="CU409" i="8"/>
  <c r="CV409" i="8"/>
  <c r="CX409" i="8"/>
  <c r="CY409" i="8"/>
  <c r="CZ409" i="8"/>
  <c r="DA409" i="8"/>
  <c r="DB409" i="8"/>
  <c r="DC409" i="8"/>
  <c r="DD409" i="8"/>
  <c r="DE409" i="8"/>
  <c r="DF409" i="8"/>
  <c r="DH409" i="8"/>
  <c r="DI409" i="8"/>
  <c r="DK409" i="8"/>
  <c r="DL409" i="8"/>
  <c r="DM409" i="8"/>
  <c r="DO409" i="8"/>
  <c r="B410" i="8"/>
  <c r="C410" i="8"/>
  <c r="D410" i="8"/>
  <c r="E410" i="8"/>
  <c r="F410" i="8"/>
  <c r="G410" i="8"/>
  <c r="H410" i="8"/>
  <c r="I410" i="8"/>
  <c r="J410" i="8"/>
  <c r="K410" i="8"/>
  <c r="L410" i="8"/>
  <c r="M410" i="8"/>
  <c r="N410" i="8"/>
  <c r="O410" i="8"/>
  <c r="P410" i="8"/>
  <c r="Q410" i="8"/>
  <c r="R410" i="8"/>
  <c r="U410" i="8"/>
  <c r="W410" i="8"/>
  <c r="Y410" i="8"/>
  <c r="Z410" i="8"/>
  <c r="AA410" i="8"/>
  <c r="AB410" i="8"/>
  <c r="AC410" i="8"/>
  <c r="AD410" i="8"/>
  <c r="AE410" i="8"/>
  <c r="AH410" i="8"/>
  <c r="AI410" i="8"/>
  <c r="AJ410" i="8"/>
  <c r="AK410" i="8"/>
  <c r="AL410" i="8"/>
  <c r="AM410" i="8"/>
  <c r="AN410" i="8"/>
  <c r="AO410" i="8"/>
  <c r="AP410" i="8"/>
  <c r="AQ410" i="8"/>
  <c r="AR410" i="8"/>
  <c r="AS410" i="8"/>
  <c r="AT410" i="8"/>
  <c r="AU410" i="8"/>
  <c r="AV410" i="8"/>
  <c r="AW410" i="8"/>
  <c r="AX410" i="8"/>
  <c r="AY410" i="8"/>
  <c r="AZ410" i="8"/>
  <c r="BE410" i="8"/>
  <c r="BF410" i="8"/>
  <c r="BG410" i="8"/>
  <c r="BH410" i="8"/>
  <c r="BI410" i="8"/>
  <c r="BJ410" i="8"/>
  <c r="BK410" i="8"/>
  <c r="BL410" i="8"/>
  <c r="BM410" i="8"/>
  <c r="BP411" i="8" s="1"/>
  <c r="BN410" i="8"/>
  <c r="BO410" i="8"/>
  <c r="BR410" i="8"/>
  <c r="BS410" i="8"/>
  <c r="BT410" i="8"/>
  <c r="BU410" i="8"/>
  <c r="BV410" i="8"/>
  <c r="BW410" i="8"/>
  <c r="BX410" i="8"/>
  <c r="BY410" i="8"/>
  <c r="BZ410" i="8"/>
  <c r="CA410" i="8"/>
  <c r="CB410" i="8"/>
  <c r="CC410" i="8"/>
  <c r="CD410" i="8"/>
  <c r="CH410" i="8"/>
  <c r="CI410" i="8"/>
  <c r="CJ410" i="8"/>
  <c r="CK410" i="8"/>
  <c r="CL410" i="8"/>
  <c r="CN410" i="8"/>
  <c r="CO410" i="8"/>
  <c r="CP410" i="8"/>
  <c r="CR410" i="8"/>
  <c r="CS410" i="8"/>
  <c r="CT410" i="8"/>
  <c r="CU410" i="8"/>
  <c r="CV410" i="8"/>
  <c r="CX410" i="8"/>
  <c r="CY410" i="8"/>
  <c r="CZ410" i="8"/>
  <c r="DA410" i="8"/>
  <c r="DB410" i="8"/>
  <c r="DC410" i="8"/>
  <c r="DD410" i="8"/>
  <c r="DE410" i="8"/>
  <c r="DF410" i="8"/>
  <c r="DH410" i="8"/>
  <c r="DI410" i="8"/>
  <c r="DJ410" i="8"/>
  <c r="DK410" i="8"/>
  <c r="DL410" i="8"/>
  <c r="DM410" i="8"/>
  <c r="DO410" i="8"/>
  <c r="B411" i="8"/>
  <c r="C411" i="8"/>
  <c r="D411" i="8"/>
  <c r="E411" i="8"/>
  <c r="F411" i="8"/>
  <c r="G411" i="8"/>
  <c r="H411" i="8"/>
  <c r="I411" i="8"/>
  <c r="J411" i="8"/>
  <c r="K411" i="8"/>
  <c r="L411" i="8"/>
  <c r="M411" i="8"/>
  <c r="N411" i="8"/>
  <c r="O411" i="8"/>
  <c r="P411" i="8"/>
  <c r="Q411" i="8"/>
  <c r="R411" i="8"/>
  <c r="U411" i="8"/>
  <c r="W411" i="8"/>
  <c r="Y411" i="8"/>
  <c r="Z411" i="8"/>
  <c r="AA411" i="8"/>
  <c r="AB411" i="8"/>
  <c r="AC411" i="8"/>
  <c r="AD411" i="8"/>
  <c r="AE411" i="8"/>
  <c r="AH411" i="8"/>
  <c r="AI411" i="8"/>
  <c r="AJ411" i="8"/>
  <c r="AK411" i="8"/>
  <c r="AL411" i="8"/>
  <c r="AM411" i="8"/>
  <c r="AN411" i="8"/>
  <c r="AO411" i="8"/>
  <c r="AP411" i="8"/>
  <c r="AQ411" i="8"/>
  <c r="AR411" i="8"/>
  <c r="AS411" i="8"/>
  <c r="AT411" i="8"/>
  <c r="AU411" i="8"/>
  <c r="AV411" i="8"/>
  <c r="AW411" i="8"/>
  <c r="AX411" i="8"/>
  <c r="AY411" i="8"/>
  <c r="AZ411" i="8"/>
  <c r="BE411" i="8"/>
  <c r="BF411" i="8"/>
  <c r="BG411" i="8"/>
  <c r="BH411" i="8"/>
  <c r="BI411" i="8"/>
  <c r="BJ411" i="8"/>
  <c r="BK411" i="8"/>
  <c r="BL411" i="8"/>
  <c r="BM411" i="8"/>
  <c r="BP412" i="8" s="1"/>
  <c r="BN411" i="8"/>
  <c r="BO411" i="8"/>
  <c r="BR411" i="8"/>
  <c r="BS411" i="8"/>
  <c r="BT411" i="8"/>
  <c r="BU411" i="8"/>
  <c r="BV411" i="8"/>
  <c r="BW411" i="8"/>
  <c r="BX411" i="8"/>
  <c r="BY411" i="8"/>
  <c r="BZ411" i="8"/>
  <c r="CA411" i="8"/>
  <c r="CB411" i="8"/>
  <c r="CC411" i="8"/>
  <c r="CD411" i="8"/>
  <c r="CH411" i="8"/>
  <c r="CI411" i="8"/>
  <c r="CJ411" i="8"/>
  <c r="CK411" i="8"/>
  <c r="CL411" i="8"/>
  <c r="CN411" i="8"/>
  <c r="CO411" i="8"/>
  <c r="CP411" i="8"/>
  <c r="CR411" i="8"/>
  <c r="CS411" i="8"/>
  <c r="CT411" i="8"/>
  <c r="CU411" i="8"/>
  <c r="CV411" i="8"/>
  <c r="CX411" i="8"/>
  <c r="CY411" i="8"/>
  <c r="CZ411" i="8"/>
  <c r="DA411" i="8"/>
  <c r="DB411" i="8"/>
  <c r="DC411" i="8"/>
  <c r="DD411" i="8"/>
  <c r="DE411" i="8"/>
  <c r="DF411" i="8"/>
  <c r="DH411" i="8"/>
  <c r="DI411" i="8"/>
  <c r="DJ411" i="8"/>
  <c r="DK411" i="8"/>
  <c r="DL411" i="8"/>
  <c r="DM411" i="8"/>
  <c r="DO411" i="8"/>
  <c r="B412" i="8"/>
  <c r="C412" i="8"/>
  <c r="D412" i="8"/>
  <c r="E412" i="8"/>
  <c r="F412" i="8"/>
  <c r="G412" i="8"/>
  <c r="H412" i="8"/>
  <c r="I412" i="8"/>
  <c r="J412" i="8"/>
  <c r="K412" i="8"/>
  <c r="L412" i="8"/>
  <c r="M412" i="8"/>
  <c r="N412" i="8"/>
  <c r="O412" i="8"/>
  <c r="P412" i="8"/>
  <c r="Q412" i="8"/>
  <c r="R412" i="8"/>
  <c r="U412" i="8"/>
  <c r="W412" i="8"/>
  <c r="Y412" i="8"/>
  <c r="Z412" i="8"/>
  <c r="AA412" i="8"/>
  <c r="AB412" i="8"/>
  <c r="AC412" i="8"/>
  <c r="AD412" i="8"/>
  <c r="AE412" i="8"/>
  <c r="AH412" i="8"/>
  <c r="AI412" i="8"/>
  <c r="AJ412" i="8"/>
  <c r="AK412" i="8"/>
  <c r="AL412" i="8"/>
  <c r="AM412" i="8"/>
  <c r="AN412" i="8"/>
  <c r="AO412" i="8"/>
  <c r="AP412" i="8"/>
  <c r="AQ412" i="8"/>
  <c r="AR412" i="8"/>
  <c r="AS412" i="8"/>
  <c r="AT412" i="8"/>
  <c r="AU412" i="8"/>
  <c r="AV412" i="8"/>
  <c r="AW412" i="8"/>
  <c r="AX412" i="8"/>
  <c r="AY412" i="8"/>
  <c r="AZ412" i="8"/>
  <c r="BE412" i="8"/>
  <c r="BF412" i="8"/>
  <c r="BG412" i="8"/>
  <c r="BH412" i="8"/>
  <c r="BI412" i="8"/>
  <c r="BJ412" i="8"/>
  <c r="BK412" i="8"/>
  <c r="BL412" i="8"/>
  <c r="BM412" i="8"/>
  <c r="BP413" i="8" s="1"/>
  <c r="BN412" i="8"/>
  <c r="BO412" i="8"/>
  <c r="BR412" i="8"/>
  <c r="BS412" i="8"/>
  <c r="BT412" i="8"/>
  <c r="BU412" i="8"/>
  <c r="BV412" i="8"/>
  <c r="BW412" i="8"/>
  <c r="BX412" i="8"/>
  <c r="BY412" i="8"/>
  <c r="BZ412" i="8"/>
  <c r="CA412" i="8"/>
  <c r="CB412" i="8"/>
  <c r="CC412" i="8"/>
  <c r="CD412" i="8"/>
  <c r="CH412" i="8"/>
  <c r="CI412" i="8"/>
  <c r="CJ412" i="8"/>
  <c r="CK412" i="8"/>
  <c r="CL412" i="8"/>
  <c r="CN412" i="8"/>
  <c r="CO412" i="8"/>
  <c r="CP412" i="8"/>
  <c r="CR412" i="8"/>
  <c r="CS412" i="8"/>
  <c r="CT412" i="8"/>
  <c r="CU412" i="8"/>
  <c r="CV412" i="8"/>
  <c r="CX412" i="8"/>
  <c r="CY412" i="8"/>
  <c r="CZ412" i="8"/>
  <c r="DA412" i="8"/>
  <c r="DB412" i="8"/>
  <c r="DC412" i="8"/>
  <c r="DD412" i="8"/>
  <c r="DE412" i="8"/>
  <c r="DF412" i="8"/>
  <c r="DH412" i="8"/>
  <c r="DI412" i="8"/>
  <c r="DJ412" i="8"/>
  <c r="DK412" i="8"/>
  <c r="DL412" i="8"/>
  <c r="DM412" i="8"/>
  <c r="DO412" i="8"/>
  <c r="B413" i="8"/>
  <c r="C413" i="8"/>
  <c r="D413" i="8"/>
  <c r="E413" i="8"/>
  <c r="F413" i="8"/>
  <c r="G413" i="8"/>
  <c r="H413" i="8"/>
  <c r="I413" i="8"/>
  <c r="J413" i="8"/>
  <c r="K413" i="8"/>
  <c r="L413" i="8"/>
  <c r="M413" i="8"/>
  <c r="N413" i="8"/>
  <c r="O413" i="8"/>
  <c r="P413" i="8"/>
  <c r="Q413" i="8"/>
  <c r="R413" i="8"/>
  <c r="U413" i="8"/>
  <c r="W413" i="8"/>
  <c r="Y413" i="8"/>
  <c r="Z413" i="8"/>
  <c r="AA413" i="8"/>
  <c r="AB413" i="8"/>
  <c r="AC413" i="8"/>
  <c r="AD413" i="8"/>
  <c r="AE413" i="8"/>
  <c r="AH413" i="8"/>
  <c r="AI413" i="8"/>
  <c r="AJ413" i="8"/>
  <c r="AK413" i="8"/>
  <c r="AL413" i="8"/>
  <c r="AM413" i="8"/>
  <c r="AN413" i="8"/>
  <c r="AO413" i="8"/>
  <c r="AP413" i="8"/>
  <c r="AQ413" i="8"/>
  <c r="AR413" i="8"/>
  <c r="AS413" i="8"/>
  <c r="AT413" i="8"/>
  <c r="AU413" i="8"/>
  <c r="AV413" i="8"/>
  <c r="AW413" i="8"/>
  <c r="AX413" i="8"/>
  <c r="AY413" i="8"/>
  <c r="AZ413" i="8"/>
  <c r="BE413" i="8"/>
  <c r="BF413" i="8"/>
  <c r="BG413" i="8"/>
  <c r="BH413" i="8"/>
  <c r="BI413" i="8"/>
  <c r="BJ413" i="8"/>
  <c r="BK413" i="8"/>
  <c r="BL413" i="8"/>
  <c r="BM413" i="8"/>
  <c r="BP414" i="8" s="1"/>
  <c r="BN413" i="8"/>
  <c r="BO413" i="8"/>
  <c r="BR413" i="8"/>
  <c r="BS413" i="8"/>
  <c r="BT413" i="8"/>
  <c r="BU413" i="8"/>
  <c r="BV413" i="8"/>
  <c r="BW413" i="8"/>
  <c r="BX413" i="8"/>
  <c r="BY413" i="8"/>
  <c r="BZ413" i="8"/>
  <c r="CA413" i="8"/>
  <c r="CB413" i="8"/>
  <c r="CC413" i="8"/>
  <c r="CD413" i="8"/>
  <c r="CH413" i="8"/>
  <c r="CI413" i="8"/>
  <c r="CJ413" i="8"/>
  <c r="CK413" i="8"/>
  <c r="CL413" i="8"/>
  <c r="CN413" i="8"/>
  <c r="CO413" i="8"/>
  <c r="CP413" i="8"/>
  <c r="CR413" i="8"/>
  <c r="CS413" i="8"/>
  <c r="CT413" i="8"/>
  <c r="CU413" i="8"/>
  <c r="CV413" i="8"/>
  <c r="CX413" i="8"/>
  <c r="CY413" i="8"/>
  <c r="CZ413" i="8"/>
  <c r="DA413" i="8"/>
  <c r="DB413" i="8"/>
  <c r="DC413" i="8"/>
  <c r="DD413" i="8"/>
  <c r="DE413" i="8"/>
  <c r="DF413" i="8"/>
  <c r="DH413" i="8"/>
  <c r="DI413" i="8"/>
  <c r="DJ413" i="8"/>
  <c r="DK413" i="8"/>
  <c r="DL413" i="8"/>
  <c r="DM413" i="8"/>
  <c r="DO413" i="8"/>
  <c r="B414" i="8"/>
  <c r="C414" i="8"/>
  <c r="D414" i="8"/>
  <c r="E414" i="8"/>
  <c r="F414" i="8"/>
  <c r="G414" i="8"/>
  <c r="H414" i="8"/>
  <c r="I414" i="8"/>
  <c r="J414" i="8"/>
  <c r="K414" i="8"/>
  <c r="L414" i="8"/>
  <c r="M414" i="8"/>
  <c r="N414" i="8"/>
  <c r="O414" i="8"/>
  <c r="P414" i="8"/>
  <c r="Q414" i="8"/>
  <c r="R414" i="8"/>
  <c r="U414" i="8"/>
  <c r="W414" i="8"/>
  <c r="Y414" i="8"/>
  <c r="Z414" i="8"/>
  <c r="AA414" i="8"/>
  <c r="AB414" i="8"/>
  <c r="AC414" i="8"/>
  <c r="AD414" i="8"/>
  <c r="AE414" i="8"/>
  <c r="AH414" i="8"/>
  <c r="AI414" i="8"/>
  <c r="AJ414" i="8"/>
  <c r="AK414" i="8"/>
  <c r="AL414" i="8"/>
  <c r="AM414" i="8"/>
  <c r="AN414" i="8"/>
  <c r="AO414" i="8"/>
  <c r="AP414" i="8"/>
  <c r="AQ414" i="8"/>
  <c r="AR414" i="8"/>
  <c r="AS414" i="8"/>
  <c r="AT414" i="8"/>
  <c r="AU414" i="8"/>
  <c r="AV414" i="8"/>
  <c r="AW414" i="8"/>
  <c r="AX414" i="8"/>
  <c r="AY414" i="8"/>
  <c r="AZ414" i="8"/>
  <c r="BE414" i="8"/>
  <c r="BF414" i="8"/>
  <c r="BG414" i="8"/>
  <c r="BH414" i="8"/>
  <c r="BI414" i="8"/>
  <c r="BJ414" i="8"/>
  <c r="BK414" i="8"/>
  <c r="BL414" i="8"/>
  <c r="BM414" i="8"/>
  <c r="BP415" i="8" s="1"/>
  <c r="BN414" i="8"/>
  <c r="BO414" i="8"/>
  <c r="BR414" i="8"/>
  <c r="BS414" i="8"/>
  <c r="BT414" i="8"/>
  <c r="BU414" i="8"/>
  <c r="BV414" i="8"/>
  <c r="BW414" i="8"/>
  <c r="BX414" i="8"/>
  <c r="BY414" i="8"/>
  <c r="BZ414" i="8"/>
  <c r="CA414" i="8"/>
  <c r="CB414" i="8"/>
  <c r="CC414" i="8"/>
  <c r="CD414" i="8"/>
  <c r="CH414" i="8"/>
  <c r="CI414" i="8"/>
  <c r="CJ414" i="8"/>
  <c r="CK414" i="8"/>
  <c r="CL414" i="8"/>
  <c r="CN414" i="8"/>
  <c r="CO414" i="8"/>
  <c r="CP414" i="8"/>
  <c r="CR414" i="8"/>
  <c r="CS414" i="8"/>
  <c r="CT414" i="8"/>
  <c r="CU414" i="8"/>
  <c r="CV414" i="8"/>
  <c r="CX414" i="8"/>
  <c r="CY414" i="8"/>
  <c r="CZ414" i="8"/>
  <c r="DA414" i="8"/>
  <c r="DB414" i="8"/>
  <c r="DC414" i="8"/>
  <c r="DD414" i="8"/>
  <c r="DE414" i="8"/>
  <c r="DF414" i="8"/>
  <c r="DH414" i="8"/>
  <c r="DI414" i="8"/>
  <c r="DJ414" i="8"/>
  <c r="DK414" i="8"/>
  <c r="DL414" i="8"/>
  <c r="DM414" i="8"/>
  <c r="DO414" i="8"/>
  <c r="B415" i="8"/>
  <c r="C415" i="8"/>
  <c r="D415" i="8"/>
  <c r="E415" i="8"/>
  <c r="F415" i="8"/>
  <c r="G415" i="8"/>
  <c r="H415" i="8"/>
  <c r="I415" i="8"/>
  <c r="J415" i="8"/>
  <c r="K415" i="8"/>
  <c r="L415" i="8"/>
  <c r="M415" i="8"/>
  <c r="N415" i="8"/>
  <c r="O415" i="8"/>
  <c r="P415" i="8"/>
  <c r="Q415" i="8"/>
  <c r="R415" i="8"/>
  <c r="U415" i="8"/>
  <c r="W415" i="8"/>
  <c r="Y415" i="8"/>
  <c r="Z415" i="8"/>
  <c r="AA415" i="8"/>
  <c r="AB415" i="8"/>
  <c r="AC415" i="8"/>
  <c r="AD415" i="8"/>
  <c r="AE415" i="8"/>
  <c r="AH415" i="8"/>
  <c r="AI415" i="8"/>
  <c r="AJ415" i="8"/>
  <c r="AK415" i="8"/>
  <c r="AL415" i="8"/>
  <c r="AM415" i="8"/>
  <c r="AN415" i="8"/>
  <c r="AO415" i="8"/>
  <c r="AP415" i="8"/>
  <c r="AQ415" i="8"/>
  <c r="AR415" i="8"/>
  <c r="AS415" i="8"/>
  <c r="AT415" i="8"/>
  <c r="AU415" i="8"/>
  <c r="AV415" i="8"/>
  <c r="AW415" i="8"/>
  <c r="AX415" i="8"/>
  <c r="AY415" i="8"/>
  <c r="AZ415" i="8"/>
  <c r="BE415" i="8"/>
  <c r="BF415" i="8"/>
  <c r="BG415" i="8"/>
  <c r="BH415" i="8"/>
  <c r="BI415" i="8"/>
  <c r="BJ415" i="8"/>
  <c r="BK415" i="8"/>
  <c r="BL415" i="8"/>
  <c r="BM415" i="8"/>
  <c r="BP416" i="8" s="1"/>
  <c r="BN415" i="8"/>
  <c r="BO415" i="8"/>
  <c r="BR415" i="8"/>
  <c r="BS415" i="8"/>
  <c r="BT415" i="8"/>
  <c r="BU415" i="8"/>
  <c r="BV415" i="8"/>
  <c r="BW415" i="8"/>
  <c r="BX415" i="8"/>
  <c r="BY415" i="8"/>
  <c r="BZ415" i="8"/>
  <c r="CA415" i="8"/>
  <c r="CB415" i="8"/>
  <c r="CC415" i="8"/>
  <c r="CD415" i="8"/>
  <c r="CH415" i="8"/>
  <c r="CI415" i="8"/>
  <c r="CJ415" i="8"/>
  <c r="CK415" i="8"/>
  <c r="CL415" i="8"/>
  <c r="CN415" i="8"/>
  <c r="CO415" i="8"/>
  <c r="CP415" i="8"/>
  <c r="CR415" i="8"/>
  <c r="CS415" i="8"/>
  <c r="CT415" i="8"/>
  <c r="CU415" i="8"/>
  <c r="CV415" i="8"/>
  <c r="CX415" i="8"/>
  <c r="CY415" i="8"/>
  <c r="CZ415" i="8"/>
  <c r="DA415" i="8"/>
  <c r="DB415" i="8"/>
  <c r="DC415" i="8"/>
  <c r="DD415" i="8"/>
  <c r="DE415" i="8"/>
  <c r="DF415" i="8"/>
  <c r="DH415" i="8"/>
  <c r="DI415" i="8"/>
  <c r="DJ415" i="8"/>
  <c r="DK415" i="8"/>
  <c r="DL415" i="8"/>
  <c r="DM415" i="8"/>
  <c r="DO415" i="8"/>
  <c r="B416" i="8"/>
  <c r="C416" i="8"/>
  <c r="D416" i="8"/>
  <c r="E416" i="8"/>
  <c r="F416" i="8"/>
  <c r="G416" i="8"/>
  <c r="H416" i="8"/>
  <c r="I416" i="8"/>
  <c r="J416" i="8"/>
  <c r="K416" i="8"/>
  <c r="L416" i="8"/>
  <c r="M416" i="8"/>
  <c r="N416" i="8"/>
  <c r="O416" i="8"/>
  <c r="P416" i="8"/>
  <c r="Q416" i="8"/>
  <c r="R416" i="8"/>
  <c r="U416" i="8"/>
  <c r="W416" i="8"/>
  <c r="Y416" i="8"/>
  <c r="Z416" i="8"/>
  <c r="AA416" i="8"/>
  <c r="AB416" i="8"/>
  <c r="AC416" i="8"/>
  <c r="AD416" i="8"/>
  <c r="AE416" i="8"/>
  <c r="AH416" i="8"/>
  <c r="AI416" i="8"/>
  <c r="AJ416" i="8"/>
  <c r="AK416" i="8"/>
  <c r="AL416" i="8"/>
  <c r="AM416" i="8"/>
  <c r="AN416" i="8"/>
  <c r="AO416" i="8"/>
  <c r="AP416" i="8"/>
  <c r="AQ416" i="8"/>
  <c r="AR416" i="8"/>
  <c r="AS416" i="8"/>
  <c r="AT416" i="8"/>
  <c r="AU416" i="8"/>
  <c r="AV416" i="8"/>
  <c r="AW416" i="8"/>
  <c r="AX416" i="8"/>
  <c r="AY416" i="8"/>
  <c r="AZ416" i="8"/>
  <c r="BE416" i="8"/>
  <c r="BF416" i="8"/>
  <c r="BG416" i="8"/>
  <c r="BH416" i="8"/>
  <c r="BI416" i="8"/>
  <c r="BJ416" i="8"/>
  <c r="BK416" i="8"/>
  <c r="BL416" i="8"/>
  <c r="BM416" i="8"/>
  <c r="BP417" i="8" s="1"/>
  <c r="BN416" i="8"/>
  <c r="BO416" i="8"/>
  <c r="BR416" i="8"/>
  <c r="BS416" i="8"/>
  <c r="BT416" i="8"/>
  <c r="BU416" i="8"/>
  <c r="BV416" i="8"/>
  <c r="BW416" i="8"/>
  <c r="BX416" i="8"/>
  <c r="BY416" i="8"/>
  <c r="BZ416" i="8"/>
  <c r="CA416" i="8"/>
  <c r="CB416" i="8"/>
  <c r="CC416" i="8"/>
  <c r="CD416" i="8"/>
  <c r="CH416" i="8"/>
  <c r="CI416" i="8"/>
  <c r="CJ416" i="8"/>
  <c r="CK416" i="8"/>
  <c r="CL416" i="8"/>
  <c r="CN416" i="8"/>
  <c r="CO416" i="8"/>
  <c r="CP416" i="8"/>
  <c r="CR416" i="8"/>
  <c r="CS416" i="8"/>
  <c r="CT416" i="8"/>
  <c r="CU416" i="8"/>
  <c r="CV416" i="8"/>
  <c r="CX416" i="8"/>
  <c r="CY416" i="8"/>
  <c r="CZ416" i="8"/>
  <c r="DA416" i="8"/>
  <c r="DB416" i="8"/>
  <c r="DC416" i="8"/>
  <c r="DD416" i="8"/>
  <c r="DE416" i="8"/>
  <c r="DF416" i="8"/>
  <c r="DH416" i="8"/>
  <c r="DI416" i="8"/>
  <c r="DJ416" i="8"/>
  <c r="DK416" i="8"/>
  <c r="DL416" i="8"/>
  <c r="DM416" i="8"/>
  <c r="DO416" i="8"/>
  <c r="B417" i="8"/>
  <c r="C417" i="8"/>
  <c r="D417" i="8"/>
  <c r="E417" i="8"/>
  <c r="F417" i="8"/>
  <c r="G417" i="8"/>
  <c r="H417" i="8"/>
  <c r="I417" i="8"/>
  <c r="J417" i="8"/>
  <c r="K417" i="8"/>
  <c r="L417" i="8"/>
  <c r="M417" i="8"/>
  <c r="N417" i="8"/>
  <c r="O417" i="8"/>
  <c r="P417" i="8"/>
  <c r="Q417" i="8"/>
  <c r="R417" i="8"/>
  <c r="U417" i="8"/>
  <c r="W417" i="8"/>
  <c r="Y417" i="8"/>
  <c r="Z417" i="8"/>
  <c r="AA417" i="8"/>
  <c r="AB417" i="8"/>
  <c r="AC417" i="8"/>
  <c r="AD417" i="8"/>
  <c r="AE417" i="8"/>
  <c r="AH417" i="8"/>
  <c r="AI417" i="8"/>
  <c r="AJ417" i="8"/>
  <c r="AK417" i="8"/>
  <c r="AL417" i="8"/>
  <c r="AM417" i="8"/>
  <c r="AN417" i="8"/>
  <c r="AO417" i="8"/>
  <c r="AP417" i="8"/>
  <c r="AQ417" i="8"/>
  <c r="AR417" i="8"/>
  <c r="AS417" i="8"/>
  <c r="AT417" i="8"/>
  <c r="AU417" i="8"/>
  <c r="AV417" i="8"/>
  <c r="AW417" i="8"/>
  <c r="AX417" i="8"/>
  <c r="AY417" i="8"/>
  <c r="AZ417" i="8"/>
  <c r="BE417" i="8"/>
  <c r="BF417" i="8"/>
  <c r="BG417" i="8"/>
  <c r="BH417" i="8"/>
  <c r="BI417" i="8"/>
  <c r="BJ417" i="8"/>
  <c r="BK417" i="8"/>
  <c r="BL417" i="8"/>
  <c r="BM417" i="8"/>
  <c r="BP418" i="8" s="1"/>
  <c r="BN417" i="8"/>
  <c r="BO417" i="8"/>
  <c r="BR417" i="8"/>
  <c r="BS417" i="8"/>
  <c r="BT417" i="8"/>
  <c r="BU417" i="8"/>
  <c r="BV417" i="8"/>
  <c r="BW417" i="8"/>
  <c r="BX417" i="8"/>
  <c r="BY417" i="8"/>
  <c r="BZ417" i="8"/>
  <c r="CA417" i="8"/>
  <c r="CB417" i="8"/>
  <c r="CC417" i="8"/>
  <c r="CD417" i="8"/>
  <c r="CH417" i="8"/>
  <c r="CI417" i="8"/>
  <c r="CJ417" i="8"/>
  <c r="CK417" i="8"/>
  <c r="CL417" i="8"/>
  <c r="CN417" i="8"/>
  <c r="CO417" i="8"/>
  <c r="CP417" i="8"/>
  <c r="CR417" i="8"/>
  <c r="CS417" i="8"/>
  <c r="CT417" i="8"/>
  <c r="CU417" i="8"/>
  <c r="CV417" i="8"/>
  <c r="CX417" i="8"/>
  <c r="CY417" i="8"/>
  <c r="CZ417" i="8"/>
  <c r="DA417" i="8"/>
  <c r="DB417" i="8"/>
  <c r="DC417" i="8"/>
  <c r="DD417" i="8"/>
  <c r="DE417" i="8"/>
  <c r="DF417" i="8"/>
  <c r="DH417" i="8"/>
  <c r="DI417" i="8"/>
  <c r="DJ417" i="8"/>
  <c r="DK417" i="8"/>
  <c r="DL417" i="8"/>
  <c r="DM417" i="8"/>
  <c r="DO417" i="8"/>
  <c r="B418" i="8"/>
  <c r="C418" i="8"/>
  <c r="D418" i="8"/>
  <c r="E418" i="8"/>
  <c r="F418" i="8"/>
  <c r="G418" i="8"/>
  <c r="H418" i="8"/>
  <c r="I418" i="8"/>
  <c r="J418" i="8"/>
  <c r="K418" i="8"/>
  <c r="L418" i="8"/>
  <c r="M418" i="8"/>
  <c r="N418" i="8"/>
  <c r="O418" i="8"/>
  <c r="P418" i="8"/>
  <c r="Q418" i="8"/>
  <c r="R418" i="8"/>
  <c r="U418" i="8"/>
  <c r="W418" i="8"/>
  <c r="Y418" i="8"/>
  <c r="Z418" i="8"/>
  <c r="AA418" i="8"/>
  <c r="AB418" i="8"/>
  <c r="AC418" i="8"/>
  <c r="AD418" i="8"/>
  <c r="AE418" i="8"/>
  <c r="AH418" i="8"/>
  <c r="AI418" i="8"/>
  <c r="AJ418" i="8"/>
  <c r="AK418" i="8"/>
  <c r="AL418" i="8"/>
  <c r="AM418" i="8"/>
  <c r="AN418" i="8"/>
  <c r="AO418" i="8"/>
  <c r="AP418" i="8"/>
  <c r="AQ418" i="8"/>
  <c r="AR418" i="8"/>
  <c r="AS418" i="8"/>
  <c r="AT418" i="8"/>
  <c r="AU418" i="8"/>
  <c r="AV418" i="8"/>
  <c r="AW418" i="8"/>
  <c r="AX418" i="8"/>
  <c r="AY418" i="8"/>
  <c r="AZ418" i="8"/>
  <c r="BE418" i="8"/>
  <c r="BF418" i="8"/>
  <c r="BG418" i="8"/>
  <c r="BH418" i="8"/>
  <c r="BI418" i="8"/>
  <c r="BJ418" i="8"/>
  <c r="BK418" i="8"/>
  <c r="BL418" i="8"/>
  <c r="BM418" i="8"/>
  <c r="BP419" i="8" s="1"/>
  <c r="BN418" i="8"/>
  <c r="BO418" i="8"/>
  <c r="BR418" i="8"/>
  <c r="BS418" i="8"/>
  <c r="BT418" i="8"/>
  <c r="BU418" i="8"/>
  <c r="BV418" i="8"/>
  <c r="BW418" i="8"/>
  <c r="BX418" i="8"/>
  <c r="BY418" i="8"/>
  <c r="BZ418" i="8"/>
  <c r="CA418" i="8"/>
  <c r="CB418" i="8"/>
  <c r="CC418" i="8"/>
  <c r="CD418" i="8"/>
  <c r="CH418" i="8"/>
  <c r="CI418" i="8"/>
  <c r="CJ418" i="8"/>
  <c r="CK418" i="8"/>
  <c r="CL418" i="8"/>
  <c r="CN418" i="8"/>
  <c r="CO418" i="8"/>
  <c r="CP418" i="8"/>
  <c r="CR418" i="8"/>
  <c r="CS418" i="8"/>
  <c r="CT418" i="8"/>
  <c r="CU418" i="8"/>
  <c r="CV418" i="8"/>
  <c r="CX418" i="8"/>
  <c r="CY418" i="8"/>
  <c r="CZ418" i="8"/>
  <c r="DA418" i="8"/>
  <c r="DB418" i="8"/>
  <c r="DC418" i="8"/>
  <c r="DD418" i="8"/>
  <c r="DE418" i="8"/>
  <c r="DF418" i="8"/>
  <c r="DH418" i="8"/>
  <c r="DI418" i="8"/>
  <c r="DJ418" i="8"/>
  <c r="DK418" i="8"/>
  <c r="DL418" i="8"/>
  <c r="DM418" i="8"/>
  <c r="DO418" i="8"/>
  <c r="B419" i="8"/>
  <c r="C419" i="8"/>
  <c r="D419" i="8"/>
  <c r="E419" i="8"/>
  <c r="F419" i="8"/>
  <c r="G419" i="8"/>
  <c r="H419" i="8"/>
  <c r="I419" i="8"/>
  <c r="J419" i="8"/>
  <c r="K419" i="8"/>
  <c r="L419" i="8"/>
  <c r="M419" i="8"/>
  <c r="N419" i="8"/>
  <c r="O419" i="8"/>
  <c r="P419" i="8"/>
  <c r="Q419" i="8"/>
  <c r="R419" i="8"/>
  <c r="U419" i="8"/>
  <c r="W419" i="8"/>
  <c r="Y419" i="8"/>
  <c r="Z419" i="8"/>
  <c r="AA419" i="8"/>
  <c r="AB419" i="8"/>
  <c r="AC419" i="8"/>
  <c r="AD419" i="8"/>
  <c r="AE419" i="8"/>
  <c r="AH419" i="8"/>
  <c r="AI419" i="8"/>
  <c r="AJ419" i="8"/>
  <c r="AK419" i="8"/>
  <c r="AL419" i="8"/>
  <c r="AM419" i="8"/>
  <c r="AN419" i="8"/>
  <c r="AO419" i="8"/>
  <c r="AP419" i="8"/>
  <c r="AQ419" i="8"/>
  <c r="AR419" i="8"/>
  <c r="AS419" i="8"/>
  <c r="AT419" i="8"/>
  <c r="AU419" i="8"/>
  <c r="AV419" i="8"/>
  <c r="AW419" i="8"/>
  <c r="AX419" i="8"/>
  <c r="AY419" i="8"/>
  <c r="AZ419" i="8"/>
  <c r="BE419" i="8"/>
  <c r="BF419" i="8"/>
  <c r="BG419" i="8"/>
  <c r="BH419" i="8"/>
  <c r="BI419" i="8"/>
  <c r="BJ419" i="8"/>
  <c r="BK419" i="8"/>
  <c r="BL419" i="8"/>
  <c r="BM419" i="8"/>
  <c r="BP420" i="8" s="1"/>
  <c r="BN419" i="8"/>
  <c r="BO419" i="8"/>
  <c r="BR419" i="8"/>
  <c r="BS419" i="8"/>
  <c r="BT419" i="8"/>
  <c r="BU419" i="8"/>
  <c r="BV419" i="8"/>
  <c r="BW419" i="8"/>
  <c r="BX419" i="8"/>
  <c r="BY419" i="8"/>
  <c r="BZ419" i="8"/>
  <c r="CA419" i="8"/>
  <c r="CB419" i="8"/>
  <c r="CC419" i="8"/>
  <c r="CD419" i="8"/>
  <c r="CH419" i="8"/>
  <c r="CI419" i="8"/>
  <c r="CJ419" i="8"/>
  <c r="CK419" i="8"/>
  <c r="CL419" i="8"/>
  <c r="CN419" i="8"/>
  <c r="CO419" i="8"/>
  <c r="CP419" i="8"/>
  <c r="CR419" i="8"/>
  <c r="CS419" i="8"/>
  <c r="CT419" i="8"/>
  <c r="CU419" i="8"/>
  <c r="CV419" i="8"/>
  <c r="CX419" i="8"/>
  <c r="CY419" i="8"/>
  <c r="CZ419" i="8"/>
  <c r="DA419" i="8"/>
  <c r="DB419" i="8"/>
  <c r="DC419" i="8"/>
  <c r="DD419" i="8"/>
  <c r="DE419" i="8"/>
  <c r="DF419" i="8"/>
  <c r="DH419" i="8"/>
  <c r="DI419" i="8"/>
  <c r="DJ419" i="8"/>
  <c r="DK419" i="8"/>
  <c r="DL419" i="8"/>
  <c r="DM419" i="8"/>
  <c r="DO419" i="8"/>
  <c r="B420" i="8"/>
  <c r="C420" i="8"/>
  <c r="D420" i="8"/>
  <c r="E420" i="8"/>
  <c r="F420" i="8"/>
  <c r="G420" i="8"/>
  <c r="H420" i="8"/>
  <c r="I420" i="8"/>
  <c r="J420" i="8"/>
  <c r="K420" i="8"/>
  <c r="L420" i="8"/>
  <c r="M420" i="8"/>
  <c r="N420" i="8"/>
  <c r="O420" i="8"/>
  <c r="P420" i="8"/>
  <c r="Q420" i="8"/>
  <c r="R420" i="8"/>
  <c r="U420" i="8"/>
  <c r="W420" i="8"/>
  <c r="Y420" i="8"/>
  <c r="Z420" i="8"/>
  <c r="AA420" i="8"/>
  <c r="AB420" i="8"/>
  <c r="AC420" i="8"/>
  <c r="AD420" i="8"/>
  <c r="AE420" i="8"/>
  <c r="AH420" i="8"/>
  <c r="AI420" i="8"/>
  <c r="AJ420" i="8"/>
  <c r="AK420" i="8"/>
  <c r="AL420" i="8"/>
  <c r="AM420" i="8"/>
  <c r="AN420" i="8"/>
  <c r="AO420" i="8"/>
  <c r="AP420" i="8"/>
  <c r="AQ420" i="8"/>
  <c r="AR420" i="8"/>
  <c r="AS420" i="8"/>
  <c r="AT420" i="8"/>
  <c r="AU420" i="8"/>
  <c r="AV420" i="8"/>
  <c r="AW420" i="8"/>
  <c r="AX420" i="8"/>
  <c r="AY420" i="8"/>
  <c r="AZ420" i="8"/>
  <c r="BE420" i="8"/>
  <c r="BF420" i="8"/>
  <c r="BG420" i="8"/>
  <c r="BH420" i="8"/>
  <c r="BI420" i="8"/>
  <c r="BJ420" i="8"/>
  <c r="BK420" i="8"/>
  <c r="BL420" i="8"/>
  <c r="BM420" i="8"/>
  <c r="BP421" i="8" s="1"/>
  <c r="BN420" i="8"/>
  <c r="BO420" i="8"/>
  <c r="BR420" i="8"/>
  <c r="BS420" i="8"/>
  <c r="BT420" i="8"/>
  <c r="BU420" i="8"/>
  <c r="BV420" i="8"/>
  <c r="BW420" i="8"/>
  <c r="BX420" i="8"/>
  <c r="BY420" i="8"/>
  <c r="BZ420" i="8"/>
  <c r="CA420" i="8"/>
  <c r="CB420" i="8"/>
  <c r="CC420" i="8"/>
  <c r="CD420" i="8"/>
  <c r="CH420" i="8"/>
  <c r="CI420" i="8"/>
  <c r="CJ420" i="8"/>
  <c r="CK420" i="8"/>
  <c r="CL420" i="8"/>
  <c r="CN420" i="8"/>
  <c r="CO420" i="8"/>
  <c r="CP420" i="8"/>
  <c r="CR420" i="8"/>
  <c r="CS420" i="8"/>
  <c r="CT420" i="8"/>
  <c r="CU420" i="8"/>
  <c r="CV420" i="8"/>
  <c r="CX420" i="8"/>
  <c r="CY420" i="8"/>
  <c r="CZ420" i="8"/>
  <c r="DA420" i="8"/>
  <c r="DB420" i="8"/>
  <c r="DC420" i="8"/>
  <c r="DD420" i="8"/>
  <c r="DE420" i="8"/>
  <c r="DF420" i="8"/>
  <c r="DH420" i="8"/>
  <c r="DI420" i="8"/>
  <c r="DJ420" i="8"/>
  <c r="DK420" i="8"/>
  <c r="DL420" i="8"/>
  <c r="DM420" i="8"/>
  <c r="DO420" i="8"/>
  <c r="B421" i="8"/>
  <c r="C421" i="8"/>
  <c r="D421" i="8"/>
  <c r="E421" i="8"/>
  <c r="F421" i="8"/>
  <c r="G421" i="8"/>
  <c r="H421" i="8"/>
  <c r="I421" i="8"/>
  <c r="J421" i="8"/>
  <c r="K421" i="8"/>
  <c r="L421" i="8"/>
  <c r="M421" i="8"/>
  <c r="N421" i="8"/>
  <c r="O421" i="8"/>
  <c r="P421" i="8"/>
  <c r="Q421" i="8"/>
  <c r="R421" i="8"/>
  <c r="U421" i="8"/>
  <c r="W421" i="8"/>
  <c r="Y421" i="8"/>
  <c r="Z421" i="8"/>
  <c r="AA421" i="8"/>
  <c r="AB421" i="8"/>
  <c r="AC421" i="8"/>
  <c r="AD421" i="8"/>
  <c r="AE421" i="8"/>
  <c r="AH421" i="8"/>
  <c r="AI421" i="8"/>
  <c r="AJ421" i="8"/>
  <c r="AK421" i="8"/>
  <c r="AL421" i="8"/>
  <c r="AM421" i="8"/>
  <c r="AN421" i="8"/>
  <c r="AO421" i="8"/>
  <c r="AP421" i="8"/>
  <c r="AQ421" i="8"/>
  <c r="AR421" i="8"/>
  <c r="AS421" i="8"/>
  <c r="AT421" i="8"/>
  <c r="AU421" i="8"/>
  <c r="AV421" i="8"/>
  <c r="AW421" i="8"/>
  <c r="AX421" i="8"/>
  <c r="AY421" i="8"/>
  <c r="AZ421" i="8"/>
  <c r="BE421" i="8"/>
  <c r="BF421" i="8"/>
  <c r="BG421" i="8"/>
  <c r="BH421" i="8"/>
  <c r="BI421" i="8"/>
  <c r="BJ421" i="8"/>
  <c r="BK421" i="8"/>
  <c r="BL421" i="8"/>
  <c r="BM421" i="8"/>
  <c r="BP422" i="8" s="1"/>
  <c r="BN421" i="8"/>
  <c r="BO421" i="8"/>
  <c r="BR421" i="8"/>
  <c r="BS421" i="8"/>
  <c r="BT421" i="8"/>
  <c r="BU421" i="8"/>
  <c r="BV421" i="8"/>
  <c r="BW421" i="8"/>
  <c r="BX421" i="8"/>
  <c r="BY421" i="8"/>
  <c r="BZ421" i="8"/>
  <c r="CA421" i="8"/>
  <c r="CB421" i="8"/>
  <c r="CC421" i="8"/>
  <c r="CD421" i="8"/>
  <c r="CH421" i="8"/>
  <c r="CI421" i="8"/>
  <c r="CJ421" i="8"/>
  <c r="CK421" i="8"/>
  <c r="CL421" i="8"/>
  <c r="CN421" i="8"/>
  <c r="CO421" i="8"/>
  <c r="CP421" i="8"/>
  <c r="CR421" i="8"/>
  <c r="CS421" i="8"/>
  <c r="CT421" i="8"/>
  <c r="CU421" i="8"/>
  <c r="CV421" i="8"/>
  <c r="CX421" i="8"/>
  <c r="CY421" i="8"/>
  <c r="CZ421" i="8"/>
  <c r="DA421" i="8"/>
  <c r="DB421" i="8"/>
  <c r="DC421" i="8"/>
  <c r="DD421" i="8"/>
  <c r="DE421" i="8"/>
  <c r="DF421" i="8"/>
  <c r="DH421" i="8"/>
  <c r="DI421" i="8"/>
  <c r="DJ421" i="8"/>
  <c r="DK421" i="8"/>
  <c r="DL421" i="8"/>
  <c r="DM421" i="8"/>
  <c r="DO421" i="8"/>
  <c r="B422" i="8"/>
  <c r="C422" i="8"/>
  <c r="D422" i="8"/>
  <c r="E422" i="8"/>
  <c r="F422" i="8"/>
  <c r="G422" i="8"/>
  <c r="H422" i="8"/>
  <c r="I422" i="8"/>
  <c r="J422" i="8"/>
  <c r="K422" i="8"/>
  <c r="L422" i="8"/>
  <c r="M422" i="8"/>
  <c r="N422" i="8"/>
  <c r="O422" i="8"/>
  <c r="P422" i="8"/>
  <c r="Q422" i="8"/>
  <c r="R422" i="8"/>
  <c r="U422" i="8"/>
  <c r="W422" i="8"/>
  <c r="Y422" i="8"/>
  <c r="Z422" i="8"/>
  <c r="AA422" i="8"/>
  <c r="AB422" i="8"/>
  <c r="AC422" i="8"/>
  <c r="AD422" i="8"/>
  <c r="AE422" i="8"/>
  <c r="AH422" i="8"/>
  <c r="AI422" i="8"/>
  <c r="AJ422" i="8"/>
  <c r="AK422" i="8"/>
  <c r="AL422" i="8"/>
  <c r="AM422" i="8"/>
  <c r="AN422" i="8"/>
  <c r="AO422" i="8"/>
  <c r="AP422" i="8"/>
  <c r="AQ422" i="8"/>
  <c r="AR422" i="8"/>
  <c r="AS422" i="8"/>
  <c r="AT422" i="8"/>
  <c r="AU422" i="8"/>
  <c r="AV422" i="8"/>
  <c r="AW422" i="8"/>
  <c r="AX422" i="8"/>
  <c r="AY422" i="8"/>
  <c r="AZ422" i="8"/>
  <c r="BE422" i="8"/>
  <c r="BF422" i="8"/>
  <c r="BG422" i="8"/>
  <c r="BH422" i="8"/>
  <c r="BI422" i="8"/>
  <c r="BJ422" i="8"/>
  <c r="BK422" i="8"/>
  <c r="BL422" i="8"/>
  <c r="BM422" i="8"/>
  <c r="BP423" i="8" s="1"/>
  <c r="BN422" i="8"/>
  <c r="BO422" i="8"/>
  <c r="BR422" i="8"/>
  <c r="BS422" i="8"/>
  <c r="BT422" i="8"/>
  <c r="BU422" i="8"/>
  <c r="BV422" i="8"/>
  <c r="BW422" i="8"/>
  <c r="BX422" i="8"/>
  <c r="BY422" i="8"/>
  <c r="BZ422" i="8"/>
  <c r="CA422" i="8"/>
  <c r="CB422" i="8"/>
  <c r="CC422" i="8"/>
  <c r="CD422" i="8"/>
  <c r="CH422" i="8"/>
  <c r="CI422" i="8"/>
  <c r="CJ422" i="8"/>
  <c r="CK422" i="8"/>
  <c r="CL422" i="8"/>
  <c r="CN422" i="8"/>
  <c r="CO422" i="8"/>
  <c r="CP422" i="8"/>
  <c r="CR422" i="8"/>
  <c r="CS422" i="8"/>
  <c r="CT422" i="8"/>
  <c r="CU422" i="8"/>
  <c r="CV422" i="8"/>
  <c r="CX422" i="8"/>
  <c r="CY422" i="8"/>
  <c r="CZ422" i="8"/>
  <c r="DA422" i="8"/>
  <c r="DB422" i="8"/>
  <c r="DC422" i="8"/>
  <c r="DD422" i="8"/>
  <c r="DE422" i="8"/>
  <c r="DF422" i="8"/>
  <c r="DG422" i="8"/>
  <c r="DH422" i="8"/>
  <c r="DI422" i="8"/>
  <c r="DJ422" i="8"/>
  <c r="DK422" i="8"/>
  <c r="DL422" i="8"/>
  <c r="DM422" i="8"/>
  <c r="DO422" i="8"/>
  <c r="B423" i="8"/>
  <c r="C423" i="8"/>
  <c r="D423" i="8"/>
  <c r="E423" i="8"/>
  <c r="F423" i="8"/>
  <c r="G423" i="8"/>
  <c r="H423" i="8"/>
  <c r="I423" i="8"/>
  <c r="J423" i="8"/>
  <c r="K423" i="8"/>
  <c r="L423" i="8"/>
  <c r="M423" i="8"/>
  <c r="N423" i="8"/>
  <c r="O423" i="8"/>
  <c r="P423" i="8"/>
  <c r="Q423" i="8"/>
  <c r="R423" i="8"/>
  <c r="U423" i="8"/>
  <c r="W423" i="8"/>
  <c r="Y423" i="8"/>
  <c r="Z423" i="8"/>
  <c r="AA423" i="8"/>
  <c r="AB423" i="8"/>
  <c r="AC423" i="8"/>
  <c r="AD423" i="8"/>
  <c r="AE423" i="8"/>
  <c r="AH423" i="8"/>
  <c r="AI423" i="8"/>
  <c r="AJ423" i="8"/>
  <c r="AK423" i="8"/>
  <c r="AL423" i="8"/>
  <c r="AM423" i="8"/>
  <c r="AN423" i="8"/>
  <c r="AO423" i="8"/>
  <c r="AP423" i="8"/>
  <c r="AQ423" i="8"/>
  <c r="AR423" i="8"/>
  <c r="AS423" i="8"/>
  <c r="AT423" i="8"/>
  <c r="AU423" i="8"/>
  <c r="AV423" i="8"/>
  <c r="AW423" i="8"/>
  <c r="AX423" i="8"/>
  <c r="AY423" i="8"/>
  <c r="AZ423" i="8"/>
  <c r="BE423" i="8"/>
  <c r="BF423" i="8"/>
  <c r="BG423" i="8"/>
  <c r="BH423" i="8"/>
  <c r="BI423" i="8"/>
  <c r="BJ423" i="8"/>
  <c r="BK423" i="8"/>
  <c r="BL423" i="8"/>
  <c r="BM423" i="8"/>
  <c r="BP424" i="8" s="1"/>
  <c r="BN423" i="8"/>
  <c r="BO423" i="8"/>
  <c r="BR423" i="8"/>
  <c r="BS423" i="8"/>
  <c r="BT423" i="8"/>
  <c r="BU423" i="8"/>
  <c r="BV423" i="8"/>
  <c r="BW423" i="8"/>
  <c r="BX423" i="8"/>
  <c r="BY423" i="8"/>
  <c r="BZ423" i="8"/>
  <c r="CA423" i="8"/>
  <c r="CB423" i="8"/>
  <c r="CC423" i="8"/>
  <c r="CD423" i="8"/>
  <c r="CH423" i="8"/>
  <c r="CI423" i="8"/>
  <c r="CJ423" i="8"/>
  <c r="CK423" i="8"/>
  <c r="CL423" i="8"/>
  <c r="CN423" i="8"/>
  <c r="CO423" i="8"/>
  <c r="CP423" i="8"/>
  <c r="CR423" i="8"/>
  <c r="CS423" i="8"/>
  <c r="CT423" i="8"/>
  <c r="CU423" i="8"/>
  <c r="CV423" i="8"/>
  <c r="CX423" i="8"/>
  <c r="CY423" i="8"/>
  <c r="CZ423" i="8"/>
  <c r="DA423" i="8"/>
  <c r="DB423" i="8"/>
  <c r="DC423" i="8"/>
  <c r="DD423" i="8"/>
  <c r="DE423" i="8"/>
  <c r="DF423" i="8"/>
  <c r="DG423" i="8"/>
  <c r="DH423" i="8"/>
  <c r="DI423" i="8"/>
  <c r="DJ423" i="8"/>
  <c r="DK423" i="8"/>
  <c r="DL423" i="8"/>
  <c r="DM423" i="8"/>
  <c r="DO423" i="8"/>
  <c r="B424" i="8"/>
  <c r="C424" i="8"/>
  <c r="D424" i="8"/>
  <c r="E424" i="8"/>
  <c r="F424" i="8"/>
  <c r="G424" i="8"/>
  <c r="H424" i="8"/>
  <c r="I424" i="8"/>
  <c r="J424" i="8"/>
  <c r="K424" i="8"/>
  <c r="L424" i="8"/>
  <c r="M424" i="8"/>
  <c r="N424" i="8"/>
  <c r="O424" i="8"/>
  <c r="P424" i="8"/>
  <c r="Q424" i="8"/>
  <c r="R424" i="8"/>
  <c r="U424" i="8"/>
  <c r="W424" i="8"/>
  <c r="Y424" i="8"/>
  <c r="Z424" i="8"/>
  <c r="AA424" i="8"/>
  <c r="AB424" i="8"/>
  <c r="AC424" i="8"/>
  <c r="AD424" i="8"/>
  <c r="AE424" i="8"/>
  <c r="AH424" i="8"/>
  <c r="AI424" i="8"/>
  <c r="AJ424" i="8"/>
  <c r="AK424" i="8"/>
  <c r="AL424" i="8"/>
  <c r="AM424" i="8"/>
  <c r="AN424" i="8"/>
  <c r="AO424" i="8"/>
  <c r="AP424" i="8"/>
  <c r="AQ424" i="8"/>
  <c r="AR424" i="8"/>
  <c r="AS424" i="8"/>
  <c r="AT424" i="8"/>
  <c r="AU424" i="8"/>
  <c r="AV424" i="8"/>
  <c r="AW424" i="8"/>
  <c r="AX424" i="8"/>
  <c r="AY424" i="8"/>
  <c r="AZ424" i="8"/>
  <c r="BE424" i="8"/>
  <c r="BF424" i="8"/>
  <c r="BG424" i="8"/>
  <c r="BH424" i="8"/>
  <c r="BI424" i="8"/>
  <c r="BJ424" i="8"/>
  <c r="BK424" i="8"/>
  <c r="BL424" i="8"/>
  <c r="BM424" i="8"/>
  <c r="BP425" i="8" s="1"/>
  <c r="BN424" i="8"/>
  <c r="BO424" i="8"/>
  <c r="BR424" i="8"/>
  <c r="BS424" i="8"/>
  <c r="BT424" i="8"/>
  <c r="BU424" i="8"/>
  <c r="BV424" i="8"/>
  <c r="BW424" i="8"/>
  <c r="BX424" i="8"/>
  <c r="BY424" i="8"/>
  <c r="BZ424" i="8"/>
  <c r="CA424" i="8"/>
  <c r="CB424" i="8"/>
  <c r="CC424" i="8"/>
  <c r="CD424" i="8"/>
  <c r="CH424" i="8"/>
  <c r="CI424" i="8"/>
  <c r="CJ424" i="8"/>
  <c r="CK424" i="8"/>
  <c r="CL424" i="8"/>
  <c r="CN424" i="8"/>
  <c r="CO424" i="8"/>
  <c r="CP424" i="8"/>
  <c r="CR424" i="8"/>
  <c r="CS424" i="8"/>
  <c r="CT424" i="8"/>
  <c r="CU424" i="8"/>
  <c r="CV424" i="8"/>
  <c r="CX424" i="8"/>
  <c r="CY424" i="8"/>
  <c r="CZ424" i="8"/>
  <c r="DA424" i="8"/>
  <c r="DB424" i="8"/>
  <c r="DC424" i="8"/>
  <c r="DD424" i="8"/>
  <c r="DE424" i="8"/>
  <c r="DF424" i="8"/>
  <c r="DG424" i="8"/>
  <c r="DH424" i="8"/>
  <c r="DI424" i="8"/>
  <c r="DJ424" i="8"/>
  <c r="DK424" i="8"/>
  <c r="DL424" i="8"/>
  <c r="DM424" i="8"/>
  <c r="DO424" i="8"/>
  <c r="B425" i="8"/>
  <c r="C425" i="8"/>
  <c r="D425" i="8"/>
  <c r="E425" i="8"/>
  <c r="F425" i="8"/>
  <c r="G425" i="8"/>
  <c r="H425" i="8"/>
  <c r="I425" i="8"/>
  <c r="J425" i="8"/>
  <c r="K425" i="8"/>
  <c r="L425" i="8"/>
  <c r="M425" i="8"/>
  <c r="N425" i="8"/>
  <c r="O425" i="8"/>
  <c r="P425" i="8"/>
  <c r="Q425" i="8"/>
  <c r="R425" i="8"/>
  <c r="U425" i="8"/>
  <c r="W425" i="8"/>
  <c r="Y425" i="8"/>
  <c r="Z425" i="8"/>
  <c r="AA425" i="8"/>
  <c r="AB425" i="8"/>
  <c r="AC425" i="8"/>
  <c r="AD425" i="8"/>
  <c r="AE425" i="8"/>
  <c r="AH425" i="8"/>
  <c r="AI425" i="8"/>
  <c r="AJ425" i="8"/>
  <c r="AK425" i="8"/>
  <c r="AL425" i="8"/>
  <c r="AM425" i="8"/>
  <c r="AN425" i="8"/>
  <c r="AO425" i="8"/>
  <c r="AP425" i="8"/>
  <c r="AQ425" i="8"/>
  <c r="AR425" i="8"/>
  <c r="AS425" i="8"/>
  <c r="AT425" i="8"/>
  <c r="AU425" i="8"/>
  <c r="AV425" i="8"/>
  <c r="AW425" i="8"/>
  <c r="AX425" i="8"/>
  <c r="AY425" i="8"/>
  <c r="AZ425" i="8"/>
  <c r="BE425" i="8"/>
  <c r="BF425" i="8"/>
  <c r="BG425" i="8"/>
  <c r="BH425" i="8"/>
  <c r="BI425" i="8"/>
  <c r="BJ425" i="8"/>
  <c r="BK425" i="8"/>
  <c r="BL425" i="8"/>
  <c r="BM425" i="8"/>
  <c r="BP426" i="8" s="1"/>
  <c r="BN425" i="8"/>
  <c r="BO425" i="8"/>
  <c r="BR425" i="8"/>
  <c r="BS425" i="8"/>
  <c r="BT425" i="8"/>
  <c r="BU425" i="8"/>
  <c r="BV425" i="8"/>
  <c r="BW425" i="8"/>
  <c r="BX425" i="8"/>
  <c r="BY425" i="8"/>
  <c r="BZ425" i="8"/>
  <c r="CA425" i="8"/>
  <c r="CB425" i="8"/>
  <c r="CC425" i="8"/>
  <c r="CD425" i="8"/>
  <c r="CH425" i="8"/>
  <c r="CI425" i="8"/>
  <c r="CJ425" i="8"/>
  <c r="CK425" i="8"/>
  <c r="CL425" i="8"/>
  <c r="CN425" i="8"/>
  <c r="CO425" i="8"/>
  <c r="CP425" i="8"/>
  <c r="CR425" i="8"/>
  <c r="CS425" i="8"/>
  <c r="CT425" i="8"/>
  <c r="CU425" i="8"/>
  <c r="CV425" i="8"/>
  <c r="CX425" i="8"/>
  <c r="CY425" i="8"/>
  <c r="CZ425" i="8"/>
  <c r="DA425" i="8"/>
  <c r="DB425" i="8"/>
  <c r="DC425" i="8"/>
  <c r="DD425" i="8"/>
  <c r="DE425" i="8"/>
  <c r="DF425" i="8"/>
  <c r="DG425" i="8"/>
  <c r="DH425" i="8"/>
  <c r="DI425" i="8"/>
  <c r="DJ425" i="8"/>
  <c r="DK425" i="8"/>
  <c r="DL425" i="8"/>
  <c r="DM425" i="8"/>
  <c r="DO425" i="8"/>
  <c r="B426" i="8"/>
  <c r="C426" i="8"/>
  <c r="D426" i="8"/>
  <c r="E426" i="8"/>
  <c r="F426" i="8"/>
  <c r="G426" i="8"/>
  <c r="H426" i="8"/>
  <c r="I426" i="8"/>
  <c r="J426" i="8"/>
  <c r="K426" i="8"/>
  <c r="L426" i="8"/>
  <c r="M426" i="8"/>
  <c r="N426" i="8"/>
  <c r="O426" i="8"/>
  <c r="P426" i="8"/>
  <c r="Q426" i="8"/>
  <c r="R426" i="8"/>
  <c r="U426" i="8"/>
  <c r="W426" i="8"/>
  <c r="Y426" i="8"/>
  <c r="Z426" i="8"/>
  <c r="AA426" i="8"/>
  <c r="AB426" i="8"/>
  <c r="AC426" i="8"/>
  <c r="AD426" i="8"/>
  <c r="AE426" i="8"/>
  <c r="AH426" i="8"/>
  <c r="AI426" i="8"/>
  <c r="AJ426" i="8"/>
  <c r="AK426" i="8"/>
  <c r="AL426" i="8"/>
  <c r="AM426" i="8"/>
  <c r="AN426" i="8"/>
  <c r="AO426" i="8"/>
  <c r="AP426" i="8"/>
  <c r="AQ426" i="8"/>
  <c r="AR426" i="8"/>
  <c r="AS426" i="8"/>
  <c r="AT426" i="8"/>
  <c r="AU426" i="8"/>
  <c r="AV426" i="8"/>
  <c r="AW426" i="8"/>
  <c r="AX426" i="8"/>
  <c r="AY426" i="8"/>
  <c r="AZ426" i="8"/>
  <c r="BE426" i="8"/>
  <c r="BF426" i="8"/>
  <c r="BG426" i="8"/>
  <c r="BH426" i="8"/>
  <c r="BI426" i="8"/>
  <c r="BJ426" i="8"/>
  <c r="BK426" i="8"/>
  <c r="BL426" i="8"/>
  <c r="BM426" i="8"/>
  <c r="BP427" i="8" s="1"/>
  <c r="BN426" i="8"/>
  <c r="BO426" i="8"/>
  <c r="BR426" i="8"/>
  <c r="BS426" i="8"/>
  <c r="BT426" i="8"/>
  <c r="BU426" i="8"/>
  <c r="BV426" i="8"/>
  <c r="BW426" i="8"/>
  <c r="BX426" i="8"/>
  <c r="BY426" i="8"/>
  <c r="BZ426" i="8"/>
  <c r="CA426" i="8"/>
  <c r="CB426" i="8"/>
  <c r="CC426" i="8"/>
  <c r="CD426" i="8"/>
  <c r="CH426" i="8"/>
  <c r="CI426" i="8"/>
  <c r="CJ426" i="8"/>
  <c r="CK426" i="8"/>
  <c r="CL426" i="8"/>
  <c r="CN426" i="8"/>
  <c r="CO426" i="8"/>
  <c r="CP426" i="8"/>
  <c r="CR426" i="8"/>
  <c r="CS426" i="8"/>
  <c r="CT426" i="8"/>
  <c r="CU426" i="8"/>
  <c r="CV426" i="8"/>
  <c r="CX426" i="8"/>
  <c r="CY426" i="8"/>
  <c r="CZ426" i="8"/>
  <c r="DA426" i="8"/>
  <c r="DB426" i="8"/>
  <c r="DC426" i="8"/>
  <c r="DD426" i="8"/>
  <c r="DE426" i="8"/>
  <c r="DF426" i="8"/>
  <c r="DG426" i="8"/>
  <c r="DH426" i="8"/>
  <c r="DI426" i="8"/>
  <c r="DJ426" i="8"/>
  <c r="DK426" i="8"/>
  <c r="DL426" i="8"/>
  <c r="DM426" i="8"/>
  <c r="DO426" i="8"/>
  <c r="B427" i="8"/>
  <c r="C427" i="8"/>
  <c r="D427" i="8"/>
  <c r="E427" i="8"/>
  <c r="F427" i="8"/>
  <c r="G427" i="8"/>
  <c r="H427" i="8"/>
  <c r="I427" i="8"/>
  <c r="J427" i="8"/>
  <c r="K427" i="8"/>
  <c r="L427" i="8"/>
  <c r="M427" i="8"/>
  <c r="N427" i="8"/>
  <c r="O427" i="8"/>
  <c r="P427" i="8"/>
  <c r="Q427" i="8"/>
  <c r="R427" i="8"/>
  <c r="U427" i="8"/>
  <c r="W427" i="8"/>
  <c r="Y427" i="8"/>
  <c r="Z427" i="8"/>
  <c r="AA427" i="8"/>
  <c r="AB427" i="8"/>
  <c r="AC427" i="8"/>
  <c r="AD427" i="8"/>
  <c r="AE427" i="8"/>
  <c r="AH427" i="8"/>
  <c r="AI427" i="8"/>
  <c r="AJ427" i="8"/>
  <c r="AK427" i="8"/>
  <c r="AL427" i="8"/>
  <c r="AM427" i="8"/>
  <c r="AN427" i="8"/>
  <c r="AO427" i="8"/>
  <c r="AP427" i="8"/>
  <c r="AQ427" i="8"/>
  <c r="AR427" i="8"/>
  <c r="AS427" i="8"/>
  <c r="AT427" i="8"/>
  <c r="AU427" i="8"/>
  <c r="AV427" i="8"/>
  <c r="AW427" i="8"/>
  <c r="AX427" i="8"/>
  <c r="AY427" i="8"/>
  <c r="AZ427" i="8"/>
  <c r="BE427" i="8"/>
  <c r="BF427" i="8"/>
  <c r="BG427" i="8"/>
  <c r="BH427" i="8"/>
  <c r="BI427" i="8"/>
  <c r="BJ427" i="8"/>
  <c r="BK427" i="8"/>
  <c r="BL427" i="8"/>
  <c r="BM427" i="8"/>
  <c r="BP428" i="8" s="1"/>
  <c r="BN427" i="8"/>
  <c r="BO427" i="8"/>
  <c r="BR427" i="8"/>
  <c r="BS427" i="8"/>
  <c r="BT427" i="8"/>
  <c r="BU427" i="8"/>
  <c r="BV427" i="8"/>
  <c r="BW427" i="8"/>
  <c r="BX427" i="8"/>
  <c r="BY427" i="8"/>
  <c r="BZ427" i="8"/>
  <c r="CA427" i="8"/>
  <c r="CB427" i="8"/>
  <c r="CC427" i="8"/>
  <c r="CD427" i="8"/>
  <c r="CH427" i="8"/>
  <c r="CI427" i="8"/>
  <c r="CJ427" i="8"/>
  <c r="CK427" i="8"/>
  <c r="CL427" i="8"/>
  <c r="CN427" i="8"/>
  <c r="CO427" i="8"/>
  <c r="CP427" i="8"/>
  <c r="CR427" i="8"/>
  <c r="CS427" i="8"/>
  <c r="CT427" i="8"/>
  <c r="CU427" i="8"/>
  <c r="CV427" i="8"/>
  <c r="CX427" i="8"/>
  <c r="CY427" i="8"/>
  <c r="CZ427" i="8"/>
  <c r="DA427" i="8"/>
  <c r="DB427" i="8"/>
  <c r="DC427" i="8"/>
  <c r="DD427" i="8"/>
  <c r="DE427" i="8"/>
  <c r="DF427" i="8"/>
  <c r="DG427" i="8"/>
  <c r="DH427" i="8"/>
  <c r="DI427" i="8"/>
  <c r="DJ427" i="8"/>
  <c r="DK427" i="8"/>
  <c r="DL427" i="8"/>
  <c r="DM427" i="8"/>
  <c r="DO427" i="8"/>
  <c r="B428" i="8"/>
  <c r="C428" i="8"/>
  <c r="D428" i="8"/>
  <c r="E428" i="8"/>
  <c r="F428" i="8"/>
  <c r="G428" i="8"/>
  <c r="H428" i="8"/>
  <c r="I428" i="8"/>
  <c r="J428" i="8"/>
  <c r="K428" i="8"/>
  <c r="L428" i="8"/>
  <c r="M428" i="8"/>
  <c r="N428" i="8"/>
  <c r="O428" i="8"/>
  <c r="P428" i="8"/>
  <c r="Q428" i="8"/>
  <c r="R428" i="8"/>
  <c r="U428" i="8"/>
  <c r="W428" i="8"/>
  <c r="Y428" i="8"/>
  <c r="Z428" i="8"/>
  <c r="AA428" i="8"/>
  <c r="AB428" i="8"/>
  <c r="AC428" i="8"/>
  <c r="AD428" i="8"/>
  <c r="AE428" i="8"/>
  <c r="AH428" i="8"/>
  <c r="AI428" i="8"/>
  <c r="AJ428" i="8"/>
  <c r="AK428" i="8"/>
  <c r="AL428" i="8"/>
  <c r="AM428" i="8"/>
  <c r="AN428" i="8"/>
  <c r="AO428" i="8"/>
  <c r="AP428" i="8"/>
  <c r="AQ428" i="8"/>
  <c r="AR428" i="8"/>
  <c r="AS428" i="8"/>
  <c r="AT428" i="8"/>
  <c r="AU428" i="8"/>
  <c r="AV428" i="8"/>
  <c r="AW428" i="8"/>
  <c r="AX428" i="8"/>
  <c r="AY428" i="8"/>
  <c r="AZ428" i="8"/>
  <c r="BE428" i="8"/>
  <c r="BF428" i="8"/>
  <c r="BG428" i="8"/>
  <c r="BH428" i="8"/>
  <c r="BI428" i="8"/>
  <c r="BJ428" i="8"/>
  <c r="BK428" i="8"/>
  <c r="BL428" i="8"/>
  <c r="BM428" i="8"/>
  <c r="BP429" i="8" s="1"/>
  <c r="BN428" i="8"/>
  <c r="BO428" i="8"/>
  <c r="BR428" i="8"/>
  <c r="BS428" i="8"/>
  <c r="BT428" i="8"/>
  <c r="BU428" i="8"/>
  <c r="BV428" i="8"/>
  <c r="BW428" i="8"/>
  <c r="BX428" i="8"/>
  <c r="BY428" i="8"/>
  <c r="BZ428" i="8"/>
  <c r="CA428" i="8"/>
  <c r="CB428" i="8"/>
  <c r="CC428" i="8"/>
  <c r="CD428" i="8"/>
  <c r="CH428" i="8"/>
  <c r="CI428" i="8"/>
  <c r="CJ428" i="8"/>
  <c r="CK428" i="8"/>
  <c r="CL428" i="8"/>
  <c r="CN428" i="8"/>
  <c r="CO428" i="8"/>
  <c r="CP428" i="8"/>
  <c r="CR428" i="8"/>
  <c r="CS428" i="8"/>
  <c r="CT428" i="8"/>
  <c r="CU428" i="8"/>
  <c r="CV428" i="8"/>
  <c r="CX428" i="8"/>
  <c r="CY428" i="8"/>
  <c r="CZ428" i="8"/>
  <c r="DA428" i="8"/>
  <c r="DB428" i="8"/>
  <c r="DC428" i="8"/>
  <c r="DD428" i="8"/>
  <c r="DE428" i="8"/>
  <c r="DF428" i="8"/>
  <c r="DG428" i="8"/>
  <c r="DH428" i="8"/>
  <c r="DI428" i="8"/>
  <c r="DJ428" i="8"/>
  <c r="DK428" i="8"/>
  <c r="DL428" i="8"/>
  <c r="DM428" i="8"/>
  <c r="DO428" i="8"/>
  <c r="B429" i="8"/>
  <c r="C429" i="8"/>
  <c r="D429" i="8"/>
  <c r="E429" i="8"/>
  <c r="F429" i="8"/>
  <c r="G429" i="8"/>
  <c r="H429" i="8"/>
  <c r="I429" i="8"/>
  <c r="J429" i="8"/>
  <c r="K429" i="8"/>
  <c r="L429" i="8"/>
  <c r="M429" i="8"/>
  <c r="N429" i="8"/>
  <c r="O429" i="8"/>
  <c r="P429" i="8"/>
  <c r="Q429" i="8"/>
  <c r="R429" i="8"/>
  <c r="U429" i="8"/>
  <c r="W429" i="8"/>
  <c r="Y429" i="8"/>
  <c r="Z429" i="8"/>
  <c r="AA429" i="8"/>
  <c r="AB429" i="8"/>
  <c r="AC429" i="8"/>
  <c r="AD429" i="8"/>
  <c r="AE429" i="8"/>
  <c r="AH429" i="8"/>
  <c r="AI429" i="8"/>
  <c r="AJ429" i="8"/>
  <c r="AK429" i="8"/>
  <c r="AL429" i="8"/>
  <c r="AM429" i="8"/>
  <c r="AN429" i="8"/>
  <c r="AO429" i="8"/>
  <c r="AP429" i="8"/>
  <c r="AQ429" i="8"/>
  <c r="AR429" i="8"/>
  <c r="AS429" i="8"/>
  <c r="AT429" i="8"/>
  <c r="AU429" i="8"/>
  <c r="AV429" i="8"/>
  <c r="AW429" i="8"/>
  <c r="AX429" i="8"/>
  <c r="AY429" i="8"/>
  <c r="AZ429" i="8"/>
  <c r="BE429" i="8"/>
  <c r="BF429" i="8"/>
  <c r="BG429" i="8"/>
  <c r="BH429" i="8"/>
  <c r="BI429" i="8"/>
  <c r="BJ429" i="8"/>
  <c r="BK429" i="8"/>
  <c r="BL429" i="8"/>
  <c r="BM429" i="8"/>
  <c r="BP430" i="8" s="1"/>
  <c r="BN429" i="8"/>
  <c r="BO429" i="8"/>
  <c r="BR429" i="8"/>
  <c r="BS429" i="8"/>
  <c r="BT429" i="8"/>
  <c r="BU429" i="8"/>
  <c r="BV429" i="8"/>
  <c r="BW429" i="8"/>
  <c r="BX429" i="8"/>
  <c r="BY429" i="8"/>
  <c r="BZ429" i="8"/>
  <c r="CA429" i="8"/>
  <c r="CB429" i="8"/>
  <c r="CC429" i="8"/>
  <c r="CD429" i="8"/>
  <c r="CH429" i="8"/>
  <c r="CI429" i="8"/>
  <c r="CJ429" i="8"/>
  <c r="CK429" i="8"/>
  <c r="CL429" i="8"/>
  <c r="CN429" i="8"/>
  <c r="CO429" i="8"/>
  <c r="CP429" i="8"/>
  <c r="CR429" i="8"/>
  <c r="CS429" i="8"/>
  <c r="CT429" i="8"/>
  <c r="CU429" i="8"/>
  <c r="CV429" i="8"/>
  <c r="CX429" i="8"/>
  <c r="CY429" i="8"/>
  <c r="CZ429" i="8"/>
  <c r="DA429" i="8"/>
  <c r="DB429" i="8"/>
  <c r="DC429" i="8"/>
  <c r="DD429" i="8"/>
  <c r="DE429" i="8"/>
  <c r="DF429" i="8"/>
  <c r="DG429" i="8"/>
  <c r="DH429" i="8"/>
  <c r="DI429" i="8"/>
  <c r="DJ429" i="8"/>
  <c r="DK429" i="8"/>
  <c r="DL429" i="8"/>
  <c r="DM429" i="8"/>
  <c r="DO429" i="8"/>
  <c r="B430" i="8"/>
  <c r="C430" i="8"/>
  <c r="D430" i="8"/>
  <c r="E430" i="8"/>
  <c r="F430" i="8"/>
  <c r="G430" i="8"/>
  <c r="H430" i="8"/>
  <c r="I430" i="8"/>
  <c r="J430" i="8"/>
  <c r="K430" i="8"/>
  <c r="L430" i="8"/>
  <c r="M430" i="8"/>
  <c r="N430" i="8"/>
  <c r="O430" i="8"/>
  <c r="P430" i="8"/>
  <c r="Q430" i="8"/>
  <c r="R430" i="8"/>
  <c r="U430" i="8"/>
  <c r="W430" i="8"/>
  <c r="Y430" i="8"/>
  <c r="Z430" i="8"/>
  <c r="AA430" i="8"/>
  <c r="AB430" i="8"/>
  <c r="AC430" i="8"/>
  <c r="AD430" i="8"/>
  <c r="AE430" i="8"/>
  <c r="AH430" i="8"/>
  <c r="AI430" i="8"/>
  <c r="AJ430" i="8"/>
  <c r="AK430" i="8"/>
  <c r="AL430" i="8"/>
  <c r="AM430" i="8"/>
  <c r="AN430" i="8"/>
  <c r="AO430" i="8"/>
  <c r="AP430" i="8"/>
  <c r="AQ430" i="8"/>
  <c r="AR430" i="8"/>
  <c r="AS430" i="8"/>
  <c r="AT430" i="8"/>
  <c r="AU430" i="8"/>
  <c r="AV430" i="8"/>
  <c r="AW430" i="8"/>
  <c r="AX430" i="8"/>
  <c r="AY430" i="8"/>
  <c r="AZ430" i="8"/>
  <c r="BE430" i="8"/>
  <c r="BF430" i="8"/>
  <c r="BG430" i="8"/>
  <c r="BH430" i="8"/>
  <c r="BI430" i="8"/>
  <c r="BJ430" i="8"/>
  <c r="BK430" i="8"/>
  <c r="BL430" i="8"/>
  <c r="BM430" i="8"/>
  <c r="BP431" i="8" s="1"/>
  <c r="BN430" i="8"/>
  <c r="BO430" i="8"/>
  <c r="BR430" i="8"/>
  <c r="BS430" i="8"/>
  <c r="BT430" i="8"/>
  <c r="BU430" i="8"/>
  <c r="BV430" i="8"/>
  <c r="BW430" i="8"/>
  <c r="BX430" i="8"/>
  <c r="BY430" i="8"/>
  <c r="BZ430" i="8"/>
  <c r="CA430" i="8"/>
  <c r="CB430" i="8"/>
  <c r="CC430" i="8"/>
  <c r="CD430" i="8"/>
  <c r="CH430" i="8"/>
  <c r="CI430" i="8"/>
  <c r="CJ430" i="8"/>
  <c r="CK430" i="8"/>
  <c r="CL430" i="8"/>
  <c r="CN430" i="8"/>
  <c r="CO430" i="8"/>
  <c r="CP430" i="8"/>
  <c r="CR430" i="8"/>
  <c r="CS430" i="8"/>
  <c r="CT430" i="8"/>
  <c r="CU430" i="8"/>
  <c r="CV430" i="8"/>
  <c r="CX430" i="8"/>
  <c r="CY430" i="8"/>
  <c r="CZ430" i="8"/>
  <c r="DA430" i="8"/>
  <c r="DB430" i="8"/>
  <c r="DC430" i="8"/>
  <c r="DD430" i="8"/>
  <c r="DE430" i="8"/>
  <c r="DF430" i="8"/>
  <c r="DG430" i="8"/>
  <c r="DH430" i="8"/>
  <c r="DI430" i="8"/>
  <c r="DJ430" i="8"/>
  <c r="DK430" i="8"/>
  <c r="DL430" i="8"/>
  <c r="DM430" i="8"/>
  <c r="DO430" i="8"/>
  <c r="B431" i="8"/>
  <c r="C431" i="8"/>
  <c r="D431" i="8"/>
  <c r="E431" i="8"/>
  <c r="F431" i="8"/>
  <c r="G431" i="8"/>
  <c r="H431" i="8"/>
  <c r="I431" i="8"/>
  <c r="J431" i="8"/>
  <c r="K431" i="8"/>
  <c r="L431" i="8"/>
  <c r="M431" i="8"/>
  <c r="N431" i="8"/>
  <c r="O431" i="8"/>
  <c r="P431" i="8"/>
  <c r="Q431" i="8"/>
  <c r="R431" i="8"/>
  <c r="U431" i="8"/>
  <c r="W431" i="8"/>
  <c r="Y431" i="8"/>
  <c r="Z431" i="8"/>
  <c r="AA431" i="8"/>
  <c r="AB431" i="8"/>
  <c r="AC431" i="8"/>
  <c r="AD431" i="8"/>
  <c r="AE431" i="8"/>
  <c r="AH431" i="8"/>
  <c r="AI431" i="8"/>
  <c r="AJ431" i="8"/>
  <c r="AK431" i="8"/>
  <c r="AL431" i="8"/>
  <c r="AM431" i="8"/>
  <c r="AN431" i="8"/>
  <c r="AO431" i="8"/>
  <c r="AP431" i="8"/>
  <c r="AQ431" i="8"/>
  <c r="AR431" i="8"/>
  <c r="AS431" i="8"/>
  <c r="AT431" i="8"/>
  <c r="AU431" i="8"/>
  <c r="AV431" i="8"/>
  <c r="AW431" i="8"/>
  <c r="AX431" i="8"/>
  <c r="AY431" i="8"/>
  <c r="AZ431" i="8"/>
  <c r="BE431" i="8"/>
  <c r="BF431" i="8"/>
  <c r="BG431" i="8"/>
  <c r="BH431" i="8"/>
  <c r="BI431" i="8"/>
  <c r="BJ431" i="8"/>
  <c r="BK431" i="8"/>
  <c r="BL431" i="8"/>
  <c r="BM431" i="8"/>
  <c r="BP432" i="8" s="1"/>
  <c r="BN431" i="8"/>
  <c r="BO431" i="8"/>
  <c r="BR431" i="8"/>
  <c r="BS431" i="8"/>
  <c r="BT431" i="8"/>
  <c r="BU431" i="8"/>
  <c r="BV431" i="8"/>
  <c r="BW431" i="8"/>
  <c r="BX431" i="8"/>
  <c r="BY431" i="8"/>
  <c r="BZ431" i="8"/>
  <c r="CA431" i="8"/>
  <c r="CB431" i="8"/>
  <c r="CC431" i="8"/>
  <c r="CD431" i="8"/>
  <c r="CH431" i="8"/>
  <c r="CI431" i="8"/>
  <c r="CJ431" i="8"/>
  <c r="CK431" i="8"/>
  <c r="CL431" i="8"/>
  <c r="CN431" i="8"/>
  <c r="CO431" i="8"/>
  <c r="CP431" i="8"/>
  <c r="CR431" i="8"/>
  <c r="CS431" i="8"/>
  <c r="CT431" i="8"/>
  <c r="CU431" i="8"/>
  <c r="CV431" i="8"/>
  <c r="CX431" i="8"/>
  <c r="CY431" i="8"/>
  <c r="CZ431" i="8"/>
  <c r="DA431" i="8"/>
  <c r="DB431" i="8"/>
  <c r="DC431" i="8"/>
  <c r="DD431" i="8"/>
  <c r="DE431" i="8"/>
  <c r="DF431" i="8"/>
  <c r="DG431" i="8"/>
  <c r="DH431" i="8"/>
  <c r="DI431" i="8"/>
  <c r="DJ431" i="8"/>
  <c r="DK431" i="8"/>
  <c r="DL431" i="8"/>
  <c r="DM431" i="8"/>
  <c r="DO431" i="8"/>
  <c r="B432" i="8"/>
  <c r="C432" i="8"/>
  <c r="D432" i="8"/>
  <c r="E432" i="8"/>
  <c r="F432" i="8"/>
  <c r="G432" i="8"/>
  <c r="H432" i="8"/>
  <c r="I432" i="8"/>
  <c r="J432" i="8"/>
  <c r="K432" i="8"/>
  <c r="L432" i="8"/>
  <c r="M432" i="8"/>
  <c r="N432" i="8"/>
  <c r="O432" i="8"/>
  <c r="P432" i="8"/>
  <c r="Q432" i="8"/>
  <c r="R432" i="8"/>
  <c r="U432" i="8"/>
  <c r="W432" i="8"/>
  <c r="Y432" i="8"/>
  <c r="Z432" i="8"/>
  <c r="AA432" i="8"/>
  <c r="AB432" i="8"/>
  <c r="AC432" i="8"/>
  <c r="AD432" i="8"/>
  <c r="AE432" i="8"/>
  <c r="AH432" i="8"/>
  <c r="AI432" i="8"/>
  <c r="AJ432" i="8"/>
  <c r="AK432" i="8"/>
  <c r="AL432" i="8"/>
  <c r="AM432" i="8"/>
  <c r="AN432" i="8"/>
  <c r="AO432" i="8"/>
  <c r="AP432" i="8"/>
  <c r="AQ432" i="8"/>
  <c r="AR432" i="8"/>
  <c r="AS432" i="8"/>
  <c r="AT432" i="8"/>
  <c r="AU432" i="8"/>
  <c r="AV432" i="8"/>
  <c r="AW432" i="8"/>
  <c r="AX432" i="8"/>
  <c r="AY432" i="8"/>
  <c r="AZ432" i="8"/>
  <c r="BE432" i="8"/>
  <c r="BF432" i="8"/>
  <c r="BG432" i="8"/>
  <c r="BH432" i="8"/>
  <c r="BI432" i="8"/>
  <c r="BJ432" i="8"/>
  <c r="BK432" i="8"/>
  <c r="BL432" i="8"/>
  <c r="BM432" i="8"/>
  <c r="BP433" i="8" s="1"/>
  <c r="BN432" i="8"/>
  <c r="BO432" i="8"/>
  <c r="BR432" i="8"/>
  <c r="BS432" i="8"/>
  <c r="BT432" i="8"/>
  <c r="BU432" i="8"/>
  <c r="BV432" i="8"/>
  <c r="BW432" i="8"/>
  <c r="BX432" i="8"/>
  <c r="BY432" i="8"/>
  <c r="BZ432" i="8"/>
  <c r="CA432" i="8"/>
  <c r="CB432" i="8"/>
  <c r="CC432" i="8"/>
  <c r="CD432" i="8"/>
  <c r="CH432" i="8"/>
  <c r="CI432" i="8"/>
  <c r="CJ432" i="8"/>
  <c r="CK432" i="8"/>
  <c r="CL432" i="8"/>
  <c r="CN432" i="8"/>
  <c r="CO432" i="8"/>
  <c r="CP432" i="8"/>
  <c r="CR432" i="8"/>
  <c r="CS432" i="8"/>
  <c r="CT432" i="8"/>
  <c r="CU432" i="8"/>
  <c r="CV432" i="8"/>
  <c r="CX432" i="8"/>
  <c r="CY432" i="8"/>
  <c r="CZ432" i="8"/>
  <c r="DA432" i="8"/>
  <c r="DB432" i="8"/>
  <c r="DC432" i="8"/>
  <c r="DD432" i="8"/>
  <c r="DE432" i="8"/>
  <c r="DF432" i="8"/>
  <c r="DG432" i="8"/>
  <c r="DH432" i="8"/>
  <c r="DI432" i="8"/>
  <c r="DJ432" i="8"/>
  <c r="DK432" i="8"/>
  <c r="DL432" i="8"/>
  <c r="DM432" i="8"/>
  <c r="DO432" i="8"/>
  <c r="B433" i="8"/>
  <c r="C433" i="8"/>
  <c r="D433" i="8"/>
  <c r="E433" i="8"/>
  <c r="F433" i="8"/>
  <c r="G433" i="8"/>
  <c r="H433" i="8"/>
  <c r="I433" i="8"/>
  <c r="J433" i="8"/>
  <c r="K433" i="8"/>
  <c r="L433" i="8"/>
  <c r="M433" i="8"/>
  <c r="N433" i="8"/>
  <c r="O433" i="8"/>
  <c r="P433" i="8"/>
  <c r="Q433" i="8"/>
  <c r="R433" i="8"/>
  <c r="U433" i="8"/>
  <c r="W433" i="8"/>
  <c r="Y433" i="8"/>
  <c r="Z433" i="8"/>
  <c r="AA433" i="8"/>
  <c r="AB433" i="8"/>
  <c r="AC433" i="8"/>
  <c r="AD433" i="8"/>
  <c r="AE433" i="8"/>
  <c r="AH433" i="8"/>
  <c r="AI433" i="8"/>
  <c r="AJ433" i="8"/>
  <c r="AK433" i="8"/>
  <c r="AL433" i="8"/>
  <c r="AM433" i="8"/>
  <c r="AN433" i="8"/>
  <c r="AO433" i="8"/>
  <c r="AP433" i="8"/>
  <c r="AQ433" i="8"/>
  <c r="AR433" i="8"/>
  <c r="AS433" i="8"/>
  <c r="AT433" i="8"/>
  <c r="AU433" i="8"/>
  <c r="AV433" i="8"/>
  <c r="AW433" i="8"/>
  <c r="AX433" i="8"/>
  <c r="AY433" i="8"/>
  <c r="AZ433" i="8"/>
  <c r="BE433" i="8"/>
  <c r="BF433" i="8"/>
  <c r="BG433" i="8"/>
  <c r="BH433" i="8"/>
  <c r="BI433" i="8"/>
  <c r="BJ433" i="8"/>
  <c r="BK433" i="8"/>
  <c r="BL433" i="8"/>
  <c r="BM433" i="8"/>
  <c r="BP434" i="8" s="1"/>
  <c r="BN433" i="8"/>
  <c r="BO433" i="8"/>
  <c r="BR433" i="8"/>
  <c r="BS433" i="8"/>
  <c r="BT433" i="8"/>
  <c r="BU433" i="8"/>
  <c r="BV433" i="8"/>
  <c r="BW433" i="8"/>
  <c r="BX433" i="8"/>
  <c r="BY433" i="8"/>
  <c r="BZ433" i="8"/>
  <c r="CA433" i="8"/>
  <c r="CB433" i="8"/>
  <c r="CC433" i="8"/>
  <c r="CD433" i="8"/>
  <c r="CH433" i="8"/>
  <c r="CI433" i="8"/>
  <c r="CJ433" i="8"/>
  <c r="CK433" i="8"/>
  <c r="CL433" i="8"/>
  <c r="CN433" i="8"/>
  <c r="CO433" i="8"/>
  <c r="CP433" i="8"/>
  <c r="CR433" i="8"/>
  <c r="CS433" i="8"/>
  <c r="CT433" i="8"/>
  <c r="CU433" i="8"/>
  <c r="CV433" i="8"/>
  <c r="CX433" i="8"/>
  <c r="CY433" i="8"/>
  <c r="CZ433" i="8"/>
  <c r="DA433" i="8"/>
  <c r="DB433" i="8"/>
  <c r="DC433" i="8"/>
  <c r="DD433" i="8"/>
  <c r="DE433" i="8"/>
  <c r="DF433" i="8"/>
  <c r="DG433" i="8"/>
  <c r="DH433" i="8"/>
  <c r="DI433" i="8"/>
  <c r="DJ433" i="8"/>
  <c r="DK433" i="8"/>
  <c r="DL433" i="8"/>
  <c r="DM433" i="8"/>
  <c r="DO433" i="8"/>
  <c r="B434" i="8"/>
  <c r="C434" i="8"/>
  <c r="D434" i="8"/>
  <c r="E434" i="8"/>
  <c r="F434" i="8"/>
  <c r="G434" i="8"/>
  <c r="H434" i="8"/>
  <c r="I434" i="8"/>
  <c r="J434" i="8"/>
  <c r="K434" i="8"/>
  <c r="L434" i="8"/>
  <c r="M434" i="8"/>
  <c r="N434" i="8"/>
  <c r="O434" i="8"/>
  <c r="P434" i="8"/>
  <c r="Q434" i="8"/>
  <c r="R434" i="8"/>
  <c r="U434" i="8"/>
  <c r="W434" i="8"/>
  <c r="Y434" i="8"/>
  <c r="Z434" i="8"/>
  <c r="AA434" i="8"/>
  <c r="AB434" i="8"/>
  <c r="AC434" i="8"/>
  <c r="AD434" i="8"/>
  <c r="AE434" i="8"/>
  <c r="AH434" i="8"/>
  <c r="AI434" i="8"/>
  <c r="AJ434" i="8"/>
  <c r="AK434" i="8"/>
  <c r="AL434" i="8"/>
  <c r="AM434" i="8"/>
  <c r="AN434" i="8"/>
  <c r="AO434" i="8"/>
  <c r="AP434" i="8"/>
  <c r="AQ434" i="8"/>
  <c r="AR434" i="8"/>
  <c r="AS434" i="8"/>
  <c r="AT434" i="8"/>
  <c r="AU434" i="8"/>
  <c r="AV434" i="8"/>
  <c r="AW434" i="8"/>
  <c r="AX434" i="8"/>
  <c r="AY434" i="8"/>
  <c r="AZ434" i="8"/>
  <c r="BE434" i="8"/>
  <c r="BF434" i="8"/>
  <c r="BG434" i="8"/>
  <c r="BH434" i="8"/>
  <c r="BI434" i="8"/>
  <c r="BJ434" i="8"/>
  <c r="BK434" i="8"/>
  <c r="BL434" i="8"/>
  <c r="BM434" i="8"/>
  <c r="BP435" i="8" s="1"/>
  <c r="BN434" i="8"/>
  <c r="BO434" i="8"/>
  <c r="BR434" i="8"/>
  <c r="BS434" i="8"/>
  <c r="BT434" i="8"/>
  <c r="BU434" i="8"/>
  <c r="BV434" i="8"/>
  <c r="BW434" i="8"/>
  <c r="BX434" i="8"/>
  <c r="BY434" i="8"/>
  <c r="BZ434" i="8"/>
  <c r="CA434" i="8"/>
  <c r="CB434" i="8"/>
  <c r="CC434" i="8"/>
  <c r="CD434" i="8"/>
  <c r="CH434" i="8"/>
  <c r="CI434" i="8"/>
  <c r="CJ434" i="8"/>
  <c r="CK434" i="8"/>
  <c r="CL434" i="8"/>
  <c r="CN434" i="8"/>
  <c r="CO434" i="8"/>
  <c r="CP434" i="8"/>
  <c r="CR434" i="8"/>
  <c r="CS434" i="8"/>
  <c r="CT434" i="8"/>
  <c r="CU434" i="8"/>
  <c r="CV434" i="8"/>
  <c r="CX434" i="8"/>
  <c r="CY434" i="8"/>
  <c r="CZ434" i="8"/>
  <c r="DA434" i="8"/>
  <c r="DB434" i="8"/>
  <c r="DC434" i="8"/>
  <c r="DD434" i="8"/>
  <c r="DE434" i="8"/>
  <c r="DF434" i="8"/>
  <c r="DG434" i="8"/>
  <c r="DH434" i="8"/>
  <c r="DI434" i="8"/>
  <c r="DJ434" i="8"/>
  <c r="DK434" i="8"/>
  <c r="DL434" i="8"/>
  <c r="DM434" i="8"/>
  <c r="DO434" i="8"/>
  <c r="B435" i="8"/>
  <c r="C435" i="8"/>
  <c r="D435" i="8"/>
  <c r="E435" i="8"/>
  <c r="F435" i="8"/>
  <c r="G435" i="8"/>
  <c r="H435" i="8"/>
  <c r="I435" i="8"/>
  <c r="J435" i="8"/>
  <c r="K435" i="8"/>
  <c r="L435" i="8"/>
  <c r="M435" i="8"/>
  <c r="N435" i="8"/>
  <c r="O435" i="8"/>
  <c r="P435" i="8"/>
  <c r="Q435" i="8"/>
  <c r="R435" i="8"/>
  <c r="U435" i="8"/>
  <c r="W435" i="8"/>
  <c r="Y435" i="8"/>
  <c r="Z435" i="8"/>
  <c r="AA435" i="8"/>
  <c r="AB435" i="8"/>
  <c r="AC435" i="8"/>
  <c r="AD435" i="8"/>
  <c r="AE435" i="8"/>
  <c r="AH435" i="8"/>
  <c r="AI435" i="8"/>
  <c r="AJ435" i="8"/>
  <c r="AK435" i="8"/>
  <c r="AL435" i="8"/>
  <c r="AM435" i="8"/>
  <c r="AN435" i="8"/>
  <c r="AO435" i="8"/>
  <c r="AP435" i="8"/>
  <c r="AQ435" i="8"/>
  <c r="AR435" i="8"/>
  <c r="AS435" i="8"/>
  <c r="AT435" i="8"/>
  <c r="AU435" i="8"/>
  <c r="AV435" i="8"/>
  <c r="AW435" i="8"/>
  <c r="AX435" i="8"/>
  <c r="AY435" i="8"/>
  <c r="AZ435" i="8"/>
  <c r="BE435" i="8"/>
  <c r="BF435" i="8"/>
  <c r="BG435" i="8"/>
  <c r="BH435" i="8"/>
  <c r="BI435" i="8"/>
  <c r="BJ435" i="8"/>
  <c r="BK435" i="8"/>
  <c r="BL435" i="8"/>
  <c r="BM435" i="8"/>
  <c r="BP436" i="8" s="1"/>
  <c r="BN435" i="8"/>
  <c r="BO435" i="8"/>
  <c r="BR435" i="8"/>
  <c r="BS435" i="8"/>
  <c r="BT435" i="8"/>
  <c r="BU435" i="8"/>
  <c r="BV435" i="8"/>
  <c r="BW435" i="8"/>
  <c r="BX435" i="8"/>
  <c r="BY435" i="8"/>
  <c r="BZ435" i="8"/>
  <c r="CA435" i="8"/>
  <c r="CB435" i="8"/>
  <c r="CC435" i="8"/>
  <c r="CD435" i="8"/>
  <c r="CH435" i="8"/>
  <c r="CI435" i="8"/>
  <c r="CJ435" i="8"/>
  <c r="CK435" i="8"/>
  <c r="CL435" i="8"/>
  <c r="CN435" i="8"/>
  <c r="CO435" i="8"/>
  <c r="CP435" i="8"/>
  <c r="CR435" i="8"/>
  <c r="CS435" i="8"/>
  <c r="CT435" i="8"/>
  <c r="CU435" i="8"/>
  <c r="CV435" i="8"/>
  <c r="CX435" i="8"/>
  <c r="CY435" i="8"/>
  <c r="CZ435" i="8"/>
  <c r="DA435" i="8"/>
  <c r="DB435" i="8"/>
  <c r="DC435" i="8"/>
  <c r="DD435" i="8"/>
  <c r="DE435" i="8"/>
  <c r="DF435" i="8"/>
  <c r="DG435" i="8"/>
  <c r="DH435" i="8"/>
  <c r="DI435" i="8"/>
  <c r="DJ435" i="8"/>
  <c r="DK435" i="8"/>
  <c r="DL435" i="8"/>
  <c r="DM435" i="8"/>
  <c r="DO435" i="8"/>
  <c r="B436" i="8"/>
  <c r="C436" i="8"/>
  <c r="D436" i="8"/>
  <c r="E436" i="8"/>
  <c r="F436" i="8"/>
  <c r="G436" i="8"/>
  <c r="H436" i="8"/>
  <c r="I436" i="8"/>
  <c r="J436" i="8"/>
  <c r="K436" i="8"/>
  <c r="L436" i="8"/>
  <c r="M436" i="8"/>
  <c r="N436" i="8"/>
  <c r="O436" i="8"/>
  <c r="P436" i="8"/>
  <c r="Q436" i="8"/>
  <c r="R436" i="8"/>
  <c r="U436" i="8"/>
  <c r="W436" i="8"/>
  <c r="Y436" i="8"/>
  <c r="Z436" i="8"/>
  <c r="AA436" i="8"/>
  <c r="AB436" i="8"/>
  <c r="AC436" i="8"/>
  <c r="AD436" i="8"/>
  <c r="AE436" i="8"/>
  <c r="AH436" i="8"/>
  <c r="AI436" i="8"/>
  <c r="AJ436" i="8"/>
  <c r="AK436" i="8"/>
  <c r="AL436" i="8"/>
  <c r="AM436" i="8"/>
  <c r="AN436" i="8"/>
  <c r="AO436" i="8"/>
  <c r="AP436" i="8"/>
  <c r="AQ436" i="8"/>
  <c r="AR436" i="8"/>
  <c r="AS436" i="8"/>
  <c r="AT436" i="8"/>
  <c r="AU436" i="8"/>
  <c r="AV436" i="8"/>
  <c r="AW436" i="8"/>
  <c r="AX436" i="8"/>
  <c r="AY436" i="8"/>
  <c r="AZ436" i="8"/>
  <c r="BE436" i="8"/>
  <c r="BF436" i="8"/>
  <c r="BG436" i="8"/>
  <c r="BH436" i="8"/>
  <c r="BI436" i="8"/>
  <c r="BJ436" i="8"/>
  <c r="BK436" i="8"/>
  <c r="BL436" i="8"/>
  <c r="BM436" i="8"/>
  <c r="BP437" i="8" s="1"/>
  <c r="BN436" i="8"/>
  <c r="BO436" i="8"/>
  <c r="BR436" i="8"/>
  <c r="BS436" i="8"/>
  <c r="BT436" i="8"/>
  <c r="BU436" i="8"/>
  <c r="BV436" i="8"/>
  <c r="BW436" i="8"/>
  <c r="BX436" i="8"/>
  <c r="BY436" i="8"/>
  <c r="BZ436" i="8"/>
  <c r="CA436" i="8"/>
  <c r="CB436" i="8"/>
  <c r="CC436" i="8"/>
  <c r="CD436" i="8"/>
  <c r="CH436" i="8"/>
  <c r="CI436" i="8"/>
  <c r="CJ436" i="8"/>
  <c r="CK436" i="8"/>
  <c r="CL436" i="8"/>
  <c r="CN436" i="8"/>
  <c r="CO436" i="8"/>
  <c r="CP436" i="8"/>
  <c r="CR436" i="8"/>
  <c r="CS436" i="8"/>
  <c r="CT436" i="8"/>
  <c r="CU436" i="8"/>
  <c r="CV436" i="8"/>
  <c r="CX436" i="8"/>
  <c r="CY436" i="8"/>
  <c r="CZ436" i="8"/>
  <c r="DA436" i="8"/>
  <c r="DB436" i="8"/>
  <c r="DC436" i="8"/>
  <c r="DD436" i="8"/>
  <c r="DE436" i="8"/>
  <c r="DF436" i="8"/>
  <c r="DG436" i="8"/>
  <c r="DH436" i="8"/>
  <c r="DI436" i="8"/>
  <c r="DJ436" i="8"/>
  <c r="DK436" i="8"/>
  <c r="DL436" i="8"/>
  <c r="DM436" i="8"/>
  <c r="DO436" i="8"/>
  <c r="B437" i="8"/>
  <c r="C437" i="8"/>
  <c r="D437" i="8"/>
  <c r="E437" i="8"/>
  <c r="F437" i="8"/>
  <c r="G437" i="8"/>
  <c r="H437" i="8"/>
  <c r="I437" i="8"/>
  <c r="J437" i="8"/>
  <c r="K437" i="8"/>
  <c r="L437" i="8"/>
  <c r="M437" i="8"/>
  <c r="N437" i="8"/>
  <c r="O437" i="8"/>
  <c r="P437" i="8"/>
  <c r="Q437" i="8"/>
  <c r="R437" i="8"/>
  <c r="U437" i="8"/>
  <c r="W437" i="8"/>
  <c r="Y437" i="8"/>
  <c r="Z437" i="8"/>
  <c r="AA437" i="8"/>
  <c r="AB437" i="8"/>
  <c r="AC437" i="8"/>
  <c r="AD437" i="8"/>
  <c r="AE437" i="8"/>
  <c r="AH437" i="8"/>
  <c r="AI437" i="8"/>
  <c r="AJ437" i="8"/>
  <c r="AK437" i="8"/>
  <c r="AL437" i="8"/>
  <c r="AM437" i="8"/>
  <c r="AN437" i="8"/>
  <c r="AO437" i="8"/>
  <c r="AP437" i="8"/>
  <c r="AQ437" i="8"/>
  <c r="AR437" i="8"/>
  <c r="AS437" i="8"/>
  <c r="AT437" i="8"/>
  <c r="AU437" i="8"/>
  <c r="AV437" i="8"/>
  <c r="AW437" i="8"/>
  <c r="AX437" i="8"/>
  <c r="AY437" i="8"/>
  <c r="AZ437" i="8"/>
  <c r="BE437" i="8"/>
  <c r="BF437" i="8"/>
  <c r="BG437" i="8"/>
  <c r="BH437" i="8"/>
  <c r="BI437" i="8"/>
  <c r="BJ437" i="8"/>
  <c r="BK437" i="8"/>
  <c r="BL437" i="8"/>
  <c r="BM437" i="8"/>
  <c r="BP438" i="8" s="1"/>
  <c r="BN437" i="8"/>
  <c r="BO437" i="8"/>
  <c r="BR437" i="8"/>
  <c r="BS437" i="8"/>
  <c r="BT437" i="8"/>
  <c r="BU437" i="8"/>
  <c r="BV437" i="8"/>
  <c r="BW437" i="8"/>
  <c r="BX437" i="8"/>
  <c r="BY437" i="8"/>
  <c r="BZ437" i="8"/>
  <c r="CA437" i="8"/>
  <c r="CB437" i="8"/>
  <c r="CC437" i="8"/>
  <c r="CD437" i="8"/>
  <c r="CH437" i="8"/>
  <c r="CI437" i="8"/>
  <c r="CJ437" i="8"/>
  <c r="CK437" i="8"/>
  <c r="CL437" i="8"/>
  <c r="CN437" i="8"/>
  <c r="CO437" i="8"/>
  <c r="CP437" i="8"/>
  <c r="CR437" i="8"/>
  <c r="CS437" i="8"/>
  <c r="CT437" i="8"/>
  <c r="CU437" i="8"/>
  <c r="CV437" i="8"/>
  <c r="CX437" i="8"/>
  <c r="CY437" i="8"/>
  <c r="CZ437" i="8"/>
  <c r="DA437" i="8"/>
  <c r="DB437" i="8"/>
  <c r="DC437" i="8"/>
  <c r="DD437" i="8"/>
  <c r="DE437" i="8"/>
  <c r="DF437" i="8"/>
  <c r="DG437" i="8"/>
  <c r="DH437" i="8"/>
  <c r="DI437" i="8"/>
  <c r="DJ437" i="8"/>
  <c r="DK437" i="8"/>
  <c r="DL437" i="8"/>
  <c r="DM437" i="8"/>
  <c r="DO437" i="8"/>
  <c r="B438" i="8"/>
  <c r="C438" i="8"/>
  <c r="D438" i="8"/>
  <c r="E438" i="8"/>
  <c r="F438" i="8"/>
  <c r="G438" i="8"/>
  <c r="H438" i="8"/>
  <c r="I438" i="8"/>
  <c r="J438" i="8"/>
  <c r="K438" i="8"/>
  <c r="L438" i="8"/>
  <c r="M438" i="8"/>
  <c r="N438" i="8"/>
  <c r="O438" i="8"/>
  <c r="P438" i="8"/>
  <c r="Q438" i="8"/>
  <c r="R438" i="8"/>
  <c r="U438" i="8"/>
  <c r="W438" i="8"/>
  <c r="Y438" i="8"/>
  <c r="Z438" i="8"/>
  <c r="AA438" i="8"/>
  <c r="AB438" i="8"/>
  <c r="AC438" i="8"/>
  <c r="AD438" i="8"/>
  <c r="AE438" i="8"/>
  <c r="AH438" i="8"/>
  <c r="AI438" i="8"/>
  <c r="AJ438" i="8"/>
  <c r="AK438" i="8"/>
  <c r="AL438" i="8"/>
  <c r="AM438" i="8"/>
  <c r="AN438" i="8"/>
  <c r="AO438" i="8"/>
  <c r="AP438" i="8"/>
  <c r="AQ438" i="8"/>
  <c r="AR438" i="8"/>
  <c r="AS438" i="8"/>
  <c r="AT438" i="8"/>
  <c r="AU438" i="8"/>
  <c r="AV438" i="8"/>
  <c r="AW438" i="8"/>
  <c r="AX438" i="8"/>
  <c r="AY438" i="8"/>
  <c r="AZ438" i="8"/>
  <c r="BE438" i="8"/>
  <c r="BF438" i="8"/>
  <c r="BG438" i="8"/>
  <c r="BH438" i="8"/>
  <c r="BI438" i="8"/>
  <c r="BJ438" i="8"/>
  <c r="BK438" i="8"/>
  <c r="BL438" i="8"/>
  <c r="BM438" i="8"/>
  <c r="BP439" i="8" s="1"/>
  <c r="BN438" i="8"/>
  <c r="BO438" i="8"/>
  <c r="BR438" i="8"/>
  <c r="BS438" i="8"/>
  <c r="BT438" i="8"/>
  <c r="BU438" i="8"/>
  <c r="BV438" i="8"/>
  <c r="BW438" i="8"/>
  <c r="BX438" i="8"/>
  <c r="BY438" i="8"/>
  <c r="BZ438" i="8"/>
  <c r="CA438" i="8"/>
  <c r="CB438" i="8"/>
  <c r="CC438" i="8"/>
  <c r="CD438" i="8"/>
  <c r="CH438" i="8"/>
  <c r="CI438" i="8"/>
  <c r="CJ438" i="8"/>
  <c r="CK438" i="8"/>
  <c r="CL438" i="8"/>
  <c r="CN438" i="8"/>
  <c r="CO438" i="8"/>
  <c r="CP438" i="8"/>
  <c r="CR438" i="8"/>
  <c r="CS438" i="8"/>
  <c r="CT438" i="8"/>
  <c r="CU438" i="8"/>
  <c r="CV438" i="8"/>
  <c r="CX438" i="8"/>
  <c r="CY438" i="8"/>
  <c r="CZ438" i="8"/>
  <c r="DA438" i="8"/>
  <c r="DB438" i="8"/>
  <c r="DC438" i="8"/>
  <c r="DD438" i="8"/>
  <c r="DE438" i="8"/>
  <c r="DF438" i="8"/>
  <c r="DG438" i="8"/>
  <c r="DH438" i="8"/>
  <c r="DI438" i="8"/>
  <c r="DJ438" i="8"/>
  <c r="DK438" i="8"/>
  <c r="DL438" i="8"/>
  <c r="DM438" i="8"/>
  <c r="DO438" i="8"/>
  <c r="B439" i="8"/>
  <c r="C439" i="8"/>
  <c r="D439" i="8"/>
  <c r="E439" i="8"/>
  <c r="F439" i="8"/>
  <c r="G439" i="8"/>
  <c r="H439" i="8"/>
  <c r="I439" i="8"/>
  <c r="J439" i="8"/>
  <c r="K439" i="8"/>
  <c r="L439" i="8"/>
  <c r="M439" i="8"/>
  <c r="N439" i="8"/>
  <c r="O439" i="8"/>
  <c r="P439" i="8"/>
  <c r="Q439" i="8"/>
  <c r="R439" i="8"/>
  <c r="U439" i="8"/>
  <c r="W439" i="8"/>
  <c r="Y439" i="8"/>
  <c r="Z439" i="8"/>
  <c r="AA439" i="8"/>
  <c r="AB439" i="8"/>
  <c r="AC439" i="8"/>
  <c r="AD439" i="8"/>
  <c r="AE439" i="8"/>
  <c r="AH439" i="8"/>
  <c r="AI439" i="8"/>
  <c r="AJ439" i="8"/>
  <c r="AK439" i="8"/>
  <c r="AL439" i="8"/>
  <c r="AM439" i="8"/>
  <c r="AN439" i="8"/>
  <c r="AO439" i="8"/>
  <c r="AP439" i="8"/>
  <c r="AQ439" i="8"/>
  <c r="AR439" i="8"/>
  <c r="AS439" i="8"/>
  <c r="AT439" i="8"/>
  <c r="AU439" i="8"/>
  <c r="AV439" i="8"/>
  <c r="AW439" i="8"/>
  <c r="AX439" i="8"/>
  <c r="AY439" i="8"/>
  <c r="AZ439" i="8"/>
  <c r="BE439" i="8"/>
  <c r="BF439" i="8"/>
  <c r="BG439" i="8"/>
  <c r="BH439" i="8"/>
  <c r="BI439" i="8"/>
  <c r="BJ439" i="8"/>
  <c r="BK439" i="8"/>
  <c r="BL439" i="8"/>
  <c r="BM439" i="8"/>
  <c r="BP440" i="8" s="1"/>
  <c r="BN439" i="8"/>
  <c r="BO439" i="8"/>
  <c r="BR439" i="8"/>
  <c r="BS439" i="8"/>
  <c r="BT439" i="8"/>
  <c r="BU439" i="8"/>
  <c r="BV439" i="8"/>
  <c r="BW439" i="8"/>
  <c r="BX439" i="8"/>
  <c r="BY439" i="8"/>
  <c r="BZ439" i="8"/>
  <c r="CA439" i="8"/>
  <c r="CB439" i="8"/>
  <c r="CC439" i="8"/>
  <c r="CD439" i="8"/>
  <c r="CH439" i="8"/>
  <c r="CI439" i="8"/>
  <c r="CJ439" i="8"/>
  <c r="CK439" i="8"/>
  <c r="CL439" i="8"/>
  <c r="CN439" i="8"/>
  <c r="CO439" i="8"/>
  <c r="CP439" i="8"/>
  <c r="CR439" i="8"/>
  <c r="CS439" i="8"/>
  <c r="CT439" i="8"/>
  <c r="CU439" i="8"/>
  <c r="CV439" i="8"/>
  <c r="CX439" i="8"/>
  <c r="CY439" i="8"/>
  <c r="CZ439" i="8"/>
  <c r="DA439" i="8"/>
  <c r="DB439" i="8"/>
  <c r="DC439" i="8"/>
  <c r="DD439" i="8"/>
  <c r="DE439" i="8"/>
  <c r="DF439" i="8"/>
  <c r="DG439" i="8"/>
  <c r="DH439" i="8"/>
  <c r="DI439" i="8"/>
  <c r="DJ439" i="8"/>
  <c r="DK439" i="8"/>
  <c r="DL439" i="8"/>
  <c r="DM439" i="8"/>
  <c r="DO439" i="8"/>
  <c r="B440" i="8"/>
  <c r="C440" i="8"/>
  <c r="D440" i="8"/>
  <c r="E440" i="8"/>
  <c r="F440" i="8"/>
  <c r="G440" i="8"/>
  <c r="H440" i="8"/>
  <c r="I440" i="8"/>
  <c r="J440" i="8"/>
  <c r="K440" i="8"/>
  <c r="L440" i="8"/>
  <c r="M440" i="8"/>
  <c r="N440" i="8"/>
  <c r="O440" i="8"/>
  <c r="P440" i="8"/>
  <c r="Q440" i="8"/>
  <c r="R440" i="8"/>
  <c r="U440" i="8"/>
  <c r="W440" i="8"/>
  <c r="Y440" i="8"/>
  <c r="Z440" i="8"/>
  <c r="AA440" i="8"/>
  <c r="AB440" i="8"/>
  <c r="AC440" i="8"/>
  <c r="AD440" i="8"/>
  <c r="AE440" i="8"/>
  <c r="AH440" i="8"/>
  <c r="AI440" i="8"/>
  <c r="AJ440" i="8"/>
  <c r="AK440" i="8"/>
  <c r="AL440" i="8"/>
  <c r="AM440" i="8"/>
  <c r="AN440" i="8"/>
  <c r="AO440" i="8"/>
  <c r="AP440" i="8"/>
  <c r="AQ440" i="8"/>
  <c r="AR440" i="8"/>
  <c r="AS440" i="8"/>
  <c r="AT440" i="8"/>
  <c r="AU440" i="8"/>
  <c r="AV440" i="8"/>
  <c r="AW440" i="8"/>
  <c r="AX440" i="8"/>
  <c r="AY440" i="8"/>
  <c r="AZ440" i="8"/>
  <c r="BE440" i="8"/>
  <c r="BF440" i="8"/>
  <c r="BG440" i="8"/>
  <c r="BH440" i="8"/>
  <c r="BI440" i="8"/>
  <c r="BJ440" i="8"/>
  <c r="BK440" i="8"/>
  <c r="BL440" i="8"/>
  <c r="BM440" i="8"/>
  <c r="BP441" i="8" s="1"/>
  <c r="BN440" i="8"/>
  <c r="BO440" i="8"/>
  <c r="BR440" i="8"/>
  <c r="BS440" i="8"/>
  <c r="BT440" i="8"/>
  <c r="BU440" i="8"/>
  <c r="BV440" i="8"/>
  <c r="BW440" i="8"/>
  <c r="BX440" i="8"/>
  <c r="BY440" i="8"/>
  <c r="BZ440" i="8"/>
  <c r="CA440" i="8"/>
  <c r="CB440" i="8"/>
  <c r="CC440" i="8"/>
  <c r="CD440" i="8"/>
  <c r="CH440" i="8"/>
  <c r="CI440" i="8"/>
  <c r="CJ440" i="8"/>
  <c r="CK440" i="8"/>
  <c r="CL440" i="8"/>
  <c r="CN440" i="8"/>
  <c r="CO440" i="8"/>
  <c r="CP440" i="8"/>
  <c r="CR440" i="8"/>
  <c r="CS440" i="8"/>
  <c r="CT440" i="8"/>
  <c r="CU440" i="8"/>
  <c r="CV440" i="8"/>
  <c r="CX440" i="8"/>
  <c r="CY440" i="8"/>
  <c r="CZ440" i="8"/>
  <c r="DA440" i="8"/>
  <c r="DB440" i="8"/>
  <c r="DC440" i="8"/>
  <c r="DD440" i="8"/>
  <c r="DE440" i="8"/>
  <c r="DF440" i="8"/>
  <c r="DG440" i="8"/>
  <c r="DH440" i="8"/>
  <c r="DI440" i="8"/>
  <c r="DJ440" i="8"/>
  <c r="DK440" i="8"/>
  <c r="DL440" i="8"/>
  <c r="DM440" i="8"/>
  <c r="DO440" i="8"/>
  <c r="B441" i="8"/>
  <c r="C441" i="8"/>
  <c r="D441" i="8"/>
  <c r="E441" i="8"/>
  <c r="F441" i="8"/>
  <c r="G441" i="8"/>
  <c r="H441" i="8"/>
  <c r="I441" i="8"/>
  <c r="J441" i="8"/>
  <c r="K441" i="8"/>
  <c r="L441" i="8"/>
  <c r="M441" i="8"/>
  <c r="N441" i="8"/>
  <c r="O441" i="8"/>
  <c r="P441" i="8"/>
  <c r="Q441" i="8"/>
  <c r="R441" i="8"/>
  <c r="U441" i="8"/>
  <c r="W441" i="8"/>
  <c r="Y441" i="8"/>
  <c r="Z441" i="8"/>
  <c r="AA441" i="8"/>
  <c r="AB441" i="8"/>
  <c r="AC441" i="8"/>
  <c r="AD441" i="8"/>
  <c r="AE441" i="8"/>
  <c r="AH441" i="8"/>
  <c r="AI441" i="8"/>
  <c r="AJ441" i="8"/>
  <c r="AK441" i="8"/>
  <c r="AL441" i="8"/>
  <c r="AM441" i="8"/>
  <c r="AN441" i="8"/>
  <c r="AO441" i="8"/>
  <c r="AP441" i="8"/>
  <c r="AQ441" i="8"/>
  <c r="AR441" i="8"/>
  <c r="AS441" i="8"/>
  <c r="AT441" i="8"/>
  <c r="AU441" i="8"/>
  <c r="AV441" i="8"/>
  <c r="AW441" i="8"/>
  <c r="AX441" i="8"/>
  <c r="AY441" i="8"/>
  <c r="AZ441" i="8"/>
  <c r="BE441" i="8"/>
  <c r="BF441" i="8"/>
  <c r="BG441" i="8"/>
  <c r="BH441" i="8"/>
  <c r="BI441" i="8"/>
  <c r="BJ441" i="8"/>
  <c r="BK441" i="8"/>
  <c r="BL441" i="8"/>
  <c r="BM441" i="8"/>
  <c r="BP442" i="8" s="1"/>
  <c r="BN441" i="8"/>
  <c r="BO441" i="8"/>
  <c r="BR441" i="8"/>
  <c r="BS441" i="8"/>
  <c r="BT441" i="8"/>
  <c r="BU441" i="8"/>
  <c r="BV441" i="8"/>
  <c r="BW441" i="8"/>
  <c r="BX441" i="8"/>
  <c r="BY441" i="8"/>
  <c r="BZ441" i="8"/>
  <c r="CA441" i="8"/>
  <c r="CB441" i="8"/>
  <c r="CC441" i="8"/>
  <c r="CD441" i="8"/>
  <c r="CH441" i="8"/>
  <c r="CI441" i="8"/>
  <c r="CJ441" i="8"/>
  <c r="CK441" i="8"/>
  <c r="CL441" i="8"/>
  <c r="CN441" i="8"/>
  <c r="CO441" i="8"/>
  <c r="CP441" i="8"/>
  <c r="CR441" i="8"/>
  <c r="CS441" i="8"/>
  <c r="CT441" i="8"/>
  <c r="CU441" i="8"/>
  <c r="CV441" i="8"/>
  <c r="CX441" i="8"/>
  <c r="CY441" i="8"/>
  <c r="CZ441" i="8"/>
  <c r="DA441" i="8"/>
  <c r="DB441" i="8"/>
  <c r="DC441" i="8"/>
  <c r="DD441" i="8"/>
  <c r="DE441" i="8"/>
  <c r="DF441" i="8"/>
  <c r="DG441" i="8"/>
  <c r="DH441" i="8"/>
  <c r="DI441" i="8"/>
  <c r="DJ441" i="8"/>
  <c r="DK441" i="8"/>
  <c r="DL441" i="8"/>
  <c r="DM441" i="8"/>
  <c r="DO441" i="8"/>
  <c r="B442" i="8"/>
  <c r="C442" i="8"/>
  <c r="D442" i="8"/>
  <c r="E442" i="8"/>
  <c r="F442" i="8"/>
  <c r="G442" i="8"/>
  <c r="H442" i="8"/>
  <c r="I442" i="8"/>
  <c r="J442" i="8"/>
  <c r="K442" i="8"/>
  <c r="L442" i="8"/>
  <c r="M442" i="8"/>
  <c r="N442" i="8"/>
  <c r="O442" i="8"/>
  <c r="P442" i="8"/>
  <c r="Q442" i="8"/>
  <c r="R442" i="8"/>
  <c r="U442" i="8"/>
  <c r="W442" i="8"/>
  <c r="Y442" i="8"/>
  <c r="Z442" i="8"/>
  <c r="AA442" i="8"/>
  <c r="AB442" i="8"/>
  <c r="AC442" i="8"/>
  <c r="AD442" i="8"/>
  <c r="AE442" i="8"/>
  <c r="AH442" i="8"/>
  <c r="AI442" i="8"/>
  <c r="AJ442" i="8"/>
  <c r="AK442" i="8"/>
  <c r="AL442" i="8"/>
  <c r="AM442" i="8"/>
  <c r="AN442" i="8"/>
  <c r="AO442" i="8"/>
  <c r="AP442" i="8"/>
  <c r="AQ442" i="8"/>
  <c r="AR442" i="8"/>
  <c r="AS442" i="8"/>
  <c r="AT442" i="8"/>
  <c r="AU442" i="8"/>
  <c r="AV442" i="8"/>
  <c r="AW442" i="8"/>
  <c r="AX442" i="8"/>
  <c r="AY442" i="8"/>
  <c r="AZ442" i="8"/>
  <c r="BE442" i="8"/>
  <c r="BF442" i="8"/>
  <c r="BG442" i="8"/>
  <c r="BH442" i="8"/>
  <c r="BI442" i="8"/>
  <c r="BJ442" i="8"/>
  <c r="BK442" i="8"/>
  <c r="BL442" i="8"/>
  <c r="BM442" i="8"/>
  <c r="BP443" i="8" s="1"/>
  <c r="BN442" i="8"/>
  <c r="BO442" i="8"/>
  <c r="BR442" i="8"/>
  <c r="BS442" i="8"/>
  <c r="BT442" i="8"/>
  <c r="BU442" i="8"/>
  <c r="BV442" i="8"/>
  <c r="BW442" i="8"/>
  <c r="BX442" i="8"/>
  <c r="BY442" i="8"/>
  <c r="BZ442" i="8"/>
  <c r="CA442" i="8"/>
  <c r="CB442" i="8"/>
  <c r="CC442" i="8"/>
  <c r="CD442" i="8"/>
  <c r="CH442" i="8"/>
  <c r="CI442" i="8"/>
  <c r="CJ442" i="8"/>
  <c r="CK442" i="8"/>
  <c r="CL442" i="8"/>
  <c r="CN442" i="8"/>
  <c r="CO442" i="8"/>
  <c r="CP442" i="8"/>
  <c r="CR442" i="8"/>
  <c r="CS442" i="8"/>
  <c r="CT442" i="8"/>
  <c r="CU442" i="8"/>
  <c r="CV442" i="8"/>
  <c r="CX442" i="8"/>
  <c r="CY442" i="8"/>
  <c r="CZ442" i="8"/>
  <c r="DA442" i="8"/>
  <c r="DB442" i="8"/>
  <c r="DC442" i="8"/>
  <c r="DD442" i="8"/>
  <c r="DE442" i="8"/>
  <c r="DF442" i="8"/>
  <c r="DG442" i="8"/>
  <c r="DH442" i="8"/>
  <c r="DI442" i="8"/>
  <c r="DJ442" i="8"/>
  <c r="DK442" i="8"/>
  <c r="DL442" i="8"/>
  <c r="DM442" i="8"/>
  <c r="DO442" i="8"/>
  <c r="B443" i="8"/>
  <c r="C443" i="8"/>
  <c r="D443" i="8"/>
  <c r="E443" i="8"/>
  <c r="F443" i="8"/>
  <c r="G443" i="8"/>
  <c r="H443" i="8"/>
  <c r="I443" i="8"/>
  <c r="J443" i="8"/>
  <c r="K443" i="8"/>
  <c r="L443" i="8"/>
  <c r="M443" i="8"/>
  <c r="N443" i="8"/>
  <c r="O443" i="8"/>
  <c r="P443" i="8"/>
  <c r="Q443" i="8"/>
  <c r="R443" i="8"/>
  <c r="U443" i="8"/>
  <c r="W443" i="8"/>
  <c r="Y443" i="8"/>
  <c r="Z443" i="8"/>
  <c r="AA443" i="8"/>
  <c r="AB443" i="8"/>
  <c r="AC443" i="8"/>
  <c r="AD443" i="8"/>
  <c r="AE443" i="8"/>
  <c r="AH443" i="8"/>
  <c r="AI443" i="8"/>
  <c r="AJ443" i="8"/>
  <c r="AK443" i="8"/>
  <c r="AL443" i="8"/>
  <c r="AM443" i="8"/>
  <c r="AN443" i="8"/>
  <c r="AO443" i="8"/>
  <c r="AP443" i="8"/>
  <c r="AQ443" i="8"/>
  <c r="AR443" i="8"/>
  <c r="AS443" i="8"/>
  <c r="AT443" i="8"/>
  <c r="AU443" i="8"/>
  <c r="AV443" i="8"/>
  <c r="AW443" i="8"/>
  <c r="AX443" i="8"/>
  <c r="AY443" i="8"/>
  <c r="AZ443" i="8"/>
  <c r="BE443" i="8"/>
  <c r="BF443" i="8"/>
  <c r="BG443" i="8"/>
  <c r="BH443" i="8"/>
  <c r="BI443" i="8"/>
  <c r="BJ443" i="8"/>
  <c r="BK443" i="8"/>
  <c r="BL443" i="8"/>
  <c r="BM443" i="8"/>
  <c r="BP444" i="8" s="1"/>
  <c r="BN443" i="8"/>
  <c r="BO443" i="8"/>
  <c r="BR443" i="8"/>
  <c r="BS443" i="8"/>
  <c r="BT443" i="8"/>
  <c r="BU443" i="8"/>
  <c r="BV443" i="8"/>
  <c r="BW443" i="8"/>
  <c r="BX443" i="8"/>
  <c r="BY443" i="8"/>
  <c r="BZ443" i="8"/>
  <c r="CA443" i="8"/>
  <c r="CB443" i="8"/>
  <c r="CC443" i="8"/>
  <c r="CD443" i="8"/>
  <c r="CH443" i="8"/>
  <c r="CI443" i="8"/>
  <c r="CJ443" i="8"/>
  <c r="CK443" i="8"/>
  <c r="CL443" i="8"/>
  <c r="CN443" i="8"/>
  <c r="CO443" i="8"/>
  <c r="CP443" i="8"/>
  <c r="CR443" i="8"/>
  <c r="CS443" i="8"/>
  <c r="CT443" i="8"/>
  <c r="CU443" i="8"/>
  <c r="CV443" i="8"/>
  <c r="CX443" i="8"/>
  <c r="CY443" i="8"/>
  <c r="CZ443" i="8"/>
  <c r="DA443" i="8"/>
  <c r="DB443" i="8"/>
  <c r="DC443" i="8"/>
  <c r="DD443" i="8"/>
  <c r="DE443" i="8"/>
  <c r="DF443" i="8"/>
  <c r="DG443" i="8"/>
  <c r="DH443" i="8"/>
  <c r="DI443" i="8"/>
  <c r="DJ443" i="8"/>
  <c r="DK443" i="8"/>
  <c r="DL443" i="8"/>
  <c r="DM443" i="8"/>
  <c r="DO443" i="8"/>
  <c r="B444" i="8"/>
  <c r="C444" i="8"/>
  <c r="D444" i="8"/>
  <c r="E444" i="8"/>
  <c r="F444" i="8"/>
  <c r="G444" i="8"/>
  <c r="H444" i="8"/>
  <c r="I444" i="8"/>
  <c r="J444" i="8"/>
  <c r="K444" i="8"/>
  <c r="L444" i="8"/>
  <c r="M444" i="8"/>
  <c r="N444" i="8"/>
  <c r="O444" i="8"/>
  <c r="P444" i="8"/>
  <c r="Q444" i="8"/>
  <c r="R444" i="8"/>
  <c r="U444" i="8"/>
  <c r="W444" i="8"/>
  <c r="Y444" i="8"/>
  <c r="Z444" i="8"/>
  <c r="AA444" i="8"/>
  <c r="AB444" i="8"/>
  <c r="AC444" i="8"/>
  <c r="AD444" i="8"/>
  <c r="AE444" i="8"/>
  <c r="AH444" i="8"/>
  <c r="AI444" i="8"/>
  <c r="AJ444" i="8"/>
  <c r="AK444" i="8"/>
  <c r="AL444" i="8"/>
  <c r="AM444" i="8"/>
  <c r="AN444" i="8"/>
  <c r="AO444" i="8"/>
  <c r="AP444" i="8"/>
  <c r="AQ444" i="8"/>
  <c r="AR444" i="8"/>
  <c r="AS444" i="8"/>
  <c r="AT444" i="8"/>
  <c r="AU444" i="8"/>
  <c r="AV444" i="8"/>
  <c r="AW444" i="8"/>
  <c r="AX444" i="8"/>
  <c r="AY444" i="8"/>
  <c r="AZ444" i="8"/>
  <c r="BE444" i="8"/>
  <c r="BF444" i="8"/>
  <c r="BG444" i="8"/>
  <c r="BH444" i="8"/>
  <c r="BI444" i="8"/>
  <c r="BJ444" i="8"/>
  <c r="BK444" i="8"/>
  <c r="BL444" i="8"/>
  <c r="BM444" i="8"/>
  <c r="BP445" i="8" s="1"/>
  <c r="BN444" i="8"/>
  <c r="BO444" i="8"/>
  <c r="BR444" i="8"/>
  <c r="BS444" i="8"/>
  <c r="BT444" i="8"/>
  <c r="BU444" i="8"/>
  <c r="BV444" i="8"/>
  <c r="BW444" i="8"/>
  <c r="BX444" i="8"/>
  <c r="BY444" i="8"/>
  <c r="BZ444" i="8"/>
  <c r="CA444" i="8"/>
  <c r="CB444" i="8"/>
  <c r="CC444" i="8"/>
  <c r="CD444" i="8"/>
  <c r="CH444" i="8"/>
  <c r="CI444" i="8"/>
  <c r="CJ444" i="8"/>
  <c r="CK444" i="8"/>
  <c r="CL444" i="8"/>
  <c r="CN444" i="8"/>
  <c r="CO444" i="8"/>
  <c r="CP444" i="8"/>
  <c r="CR444" i="8"/>
  <c r="CS444" i="8"/>
  <c r="CT444" i="8"/>
  <c r="CU444" i="8"/>
  <c r="CV444" i="8"/>
  <c r="CX444" i="8"/>
  <c r="CY444" i="8"/>
  <c r="CZ444" i="8"/>
  <c r="DA444" i="8"/>
  <c r="DB444" i="8"/>
  <c r="DC444" i="8"/>
  <c r="DD444" i="8"/>
  <c r="DE444" i="8"/>
  <c r="DF444" i="8"/>
  <c r="DG444" i="8"/>
  <c r="DH444" i="8"/>
  <c r="DI444" i="8"/>
  <c r="DJ444" i="8"/>
  <c r="DK444" i="8"/>
  <c r="DL444" i="8"/>
  <c r="DM444" i="8"/>
  <c r="DO444" i="8"/>
  <c r="B445" i="8"/>
  <c r="C445" i="8"/>
  <c r="D445" i="8"/>
  <c r="E445" i="8"/>
  <c r="F445" i="8"/>
  <c r="G445" i="8"/>
  <c r="H445" i="8"/>
  <c r="I445" i="8"/>
  <c r="J445" i="8"/>
  <c r="K445" i="8"/>
  <c r="L445" i="8"/>
  <c r="M445" i="8"/>
  <c r="N445" i="8"/>
  <c r="O445" i="8"/>
  <c r="P445" i="8"/>
  <c r="Q445" i="8"/>
  <c r="R445" i="8"/>
  <c r="U445" i="8"/>
  <c r="W445" i="8"/>
  <c r="Y445" i="8"/>
  <c r="Z445" i="8"/>
  <c r="AA445" i="8"/>
  <c r="AB445" i="8"/>
  <c r="AC445" i="8"/>
  <c r="AD445" i="8"/>
  <c r="AE445" i="8"/>
  <c r="AH445" i="8"/>
  <c r="AI445" i="8"/>
  <c r="AJ445" i="8"/>
  <c r="AK445" i="8"/>
  <c r="AL445" i="8"/>
  <c r="AM445" i="8"/>
  <c r="AN445" i="8"/>
  <c r="AO445" i="8"/>
  <c r="AP445" i="8"/>
  <c r="AQ445" i="8"/>
  <c r="AR445" i="8"/>
  <c r="AS445" i="8"/>
  <c r="AT445" i="8"/>
  <c r="AU445" i="8"/>
  <c r="AV445" i="8"/>
  <c r="AW445" i="8"/>
  <c r="AX445" i="8"/>
  <c r="AY445" i="8"/>
  <c r="AZ445" i="8"/>
  <c r="BE445" i="8"/>
  <c r="BF445" i="8"/>
  <c r="BG445" i="8"/>
  <c r="BH445" i="8"/>
  <c r="BI445" i="8"/>
  <c r="BJ445" i="8"/>
  <c r="BK445" i="8"/>
  <c r="BL445" i="8"/>
  <c r="BM445" i="8"/>
  <c r="BP446" i="8" s="1"/>
  <c r="BN445" i="8"/>
  <c r="BO445" i="8"/>
  <c r="BR445" i="8"/>
  <c r="BS445" i="8"/>
  <c r="BT445" i="8"/>
  <c r="BU445" i="8"/>
  <c r="BV445" i="8"/>
  <c r="BW445" i="8"/>
  <c r="BX445" i="8"/>
  <c r="BY445" i="8"/>
  <c r="BZ445" i="8"/>
  <c r="CA445" i="8"/>
  <c r="CB445" i="8"/>
  <c r="CC445" i="8"/>
  <c r="CD445" i="8"/>
  <c r="CH445" i="8"/>
  <c r="CI445" i="8"/>
  <c r="CJ445" i="8"/>
  <c r="CK445" i="8"/>
  <c r="CL445" i="8"/>
  <c r="CN445" i="8"/>
  <c r="CO445" i="8"/>
  <c r="CP445" i="8"/>
  <c r="CR445" i="8"/>
  <c r="CS445" i="8"/>
  <c r="CT445" i="8"/>
  <c r="CU445" i="8"/>
  <c r="CV445" i="8"/>
  <c r="CX445" i="8"/>
  <c r="CY445" i="8"/>
  <c r="CZ445" i="8"/>
  <c r="DA445" i="8"/>
  <c r="DB445" i="8"/>
  <c r="DC445" i="8"/>
  <c r="DD445" i="8"/>
  <c r="DE445" i="8"/>
  <c r="DF445" i="8"/>
  <c r="DG445" i="8"/>
  <c r="DH445" i="8"/>
  <c r="DI445" i="8"/>
  <c r="DJ445" i="8"/>
  <c r="DK445" i="8"/>
  <c r="DL445" i="8"/>
  <c r="DM445" i="8"/>
  <c r="DO445" i="8"/>
  <c r="B446" i="8"/>
  <c r="C446" i="8"/>
  <c r="D446" i="8"/>
  <c r="E446" i="8"/>
  <c r="F446" i="8"/>
  <c r="G446" i="8"/>
  <c r="H446" i="8"/>
  <c r="I446" i="8"/>
  <c r="J446" i="8"/>
  <c r="K446" i="8"/>
  <c r="L446" i="8"/>
  <c r="M446" i="8"/>
  <c r="N446" i="8"/>
  <c r="O446" i="8"/>
  <c r="P446" i="8"/>
  <c r="Q446" i="8"/>
  <c r="R446" i="8"/>
  <c r="U446" i="8"/>
  <c r="W446" i="8"/>
  <c r="Y446" i="8"/>
  <c r="Z446" i="8"/>
  <c r="AA446" i="8"/>
  <c r="AB446" i="8"/>
  <c r="AC446" i="8"/>
  <c r="AD446" i="8"/>
  <c r="AE446" i="8"/>
  <c r="AH446" i="8"/>
  <c r="AI446" i="8"/>
  <c r="AJ446" i="8"/>
  <c r="AK446" i="8"/>
  <c r="AL446" i="8"/>
  <c r="AM446" i="8"/>
  <c r="AN446" i="8"/>
  <c r="AO446" i="8"/>
  <c r="AP446" i="8"/>
  <c r="AQ446" i="8"/>
  <c r="AR446" i="8"/>
  <c r="AS446" i="8"/>
  <c r="AT446" i="8"/>
  <c r="AU446" i="8"/>
  <c r="AV446" i="8"/>
  <c r="AW446" i="8"/>
  <c r="AX446" i="8"/>
  <c r="AY446" i="8"/>
  <c r="AZ446" i="8"/>
  <c r="BE446" i="8"/>
  <c r="BF446" i="8"/>
  <c r="BG446" i="8"/>
  <c r="BH446" i="8"/>
  <c r="BI446" i="8"/>
  <c r="BJ446" i="8"/>
  <c r="BK446" i="8"/>
  <c r="BL446" i="8"/>
  <c r="BM446" i="8"/>
  <c r="BP447" i="8" s="1"/>
  <c r="BN446" i="8"/>
  <c r="BO446" i="8"/>
  <c r="BR446" i="8"/>
  <c r="BS446" i="8"/>
  <c r="BT446" i="8"/>
  <c r="BU446" i="8"/>
  <c r="BV446" i="8"/>
  <c r="BW446" i="8"/>
  <c r="BX446" i="8"/>
  <c r="BY446" i="8"/>
  <c r="BZ446" i="8"/>
  <c r="CA446" i="8"/>
  <c r="CB446" i="8"/>
  <c r="CC446" i="8"/>
  <c r="CD446" i="8"/>
  <c r="CH446" i="8"/>
  <c r="CI446" i="8"/>
  <c r="CJ446" i="8"/>
  <c r="CK446" i="8"/>
  <c r="CL446" i="8"/>
  <c r="CN446" i="8"/>
  <c r="CO446" i="8"/>
  <c r="CP446" i="8"/>
  <c r="CR446" i="8"/>
  <c r="CS446" i="8"/>
  <c r="CT446" i="8"/>
  <c r="CU446" i="8"/>
  <c r="CV446" i="8"/>
  <c r="CX446" i="8"/>
  <c r="CY446" i="8"/>
  <c r="CZ446" i="8"/>
  <c r="DA446" i="8"/>
  <c r="DB446" i="8"/>
  <c r="DC446" i="8"/>
  <c r="DD446" i="8"/>
  <c r="DE446" i="8"/>
  <c r="DF446" i="8"/>
  <c r="DG446" i="8"/>
  <c r="DH446" i="8"/>
  <c r="DI446" i="8"/>
  <c r="DJ446" i="8"/>
  <c r="DK446" i="8"/>
  <c r="DL446" i="8"/>
  <c r="DM446" i="8"/>
  <c r="DO446" i="8"/>
  <c r="B447" i="8"/>
  <c r="C447" i="8"/>
  <c r="D447" i="8"/>
  <c r="E447" i="8"/>
  <c r="F447" i="8"/>
  <c r="G447" i="8"/>
  <c r="H447" i="8"/>
  <c r="I447" i="8"/>
  <c r="J447" i="8"/>
  <c r="K447" i="8"/>
  <c r="L447" i="8"/>
  <c r="M447" i="8"/>
  <c r="N447" i="8"/>
  <c r="O447" i="8"/>
  <c r="P447" i="8"/>
  <c r="Q447" i="8"/>
  <c r="R447" i="8"/>
  <c r="U447" i="8"/>
  <c r="W447" i="8"/>
  <c r="Y447" i="8"/>
  <c r="Z447" i="8"/>
  <c r="AA447" i="8"/>
  <c r="AB447" i="8"/>
  <c r="AC447" i="8"/>
  <c r="AD447" i="8"/>
  <c r="AE447" i="8"/>
  <c r="AH447" i="8"/>
  <c r="AI447" i="8"/>
  <c r="AJ447" i="8"/>
  <c r="AK447" i="8"/>
  <c r="AL447" i="8"/>
  <c r="AM447" i="8"/>
  <c r="AN447" i="8"/>
  <c r="AO447" i="8"/>
  <c r="AP447" i="8"/>
  <c r="AQ447" i="8"/>
  <c r="AR447" i="8"/>
  <c r="AS447" i="8"/>
  <c r="AT447" i="8"/>
  <c r="AU447" i="8"/>
  <c r="AV447" i="8"/>
  <c r="AW447" i="8"/>
  <c r="AX447" i="8"/>
  <c r="AY447" i="8"/>
  <c r="AZ447" i="8"/>
  <c r="BE447" i="8"/>
  <c r="BF447" i="8"/>
  <c r="BG447" i="8"/>
  <c r="BH447" i="8"/>
  <c r="BI447" i="8"/>
  <c r="BJ447" i="8"/>
  <c r="BK447" i="8"/>
  <c r="BL447" i="8"/>
  <c r="BM447" i="8"/>
  <c r="BP448" i="8" s="1"/>
  <c r="BN447" i="8"/>
  <c r="BO447" i="8"/>
  <c r="BR447" i="8"/>
  <c r="BS447" i="8"/>
  <c r="BT447" i="8"/>
  <c r="BU447" i="8"/>
  <c r="BV447" i="8"/>
  <c r="BW447" i="8"/>
  <c r="BX447" i="8"/>
  <c r="BY447" i="8"/>
  <c r="BZ447" i="8"/>
  <c r="CA447" i="8"/>
  <c r="CB447" i="8"/>
  <c r="CC447" i="8"/>
  <c r="CD447" i="8"/>
  <c r="CH447" i="8"/>
  <c r="CI447" i="8"/>
  <c r="CJ447" i="8"/>
  <c r="CK447" i="8"/>
  <c r="CL447" i="8"/>
  <c r="CN447" i="8"/>
  <c r="CO447" i="8"/>
  <c r="CP447" i="8"/>
  <c r="CR447" i="8"/>
  <c r="CS447" i="8"/>
  <c r="CT447" i="8"/>
  <c r="CU447" i="8"/>
  <c r="CV447" i="8"/>
  <c r="CX447" i="8"/>
  <c r="CY447" i="8"/>
  <c r="CZ447" i="8"/>
  <c r="DA447" i="8"/>
  <c r="DB447" i="8"/>
  <c r="DC447" i="8"/>
  <c r="DD447" i="8"/>
  <c r="DE447" i="8"/>
  <c r="DF447" i="8"/>
  <c r="DG447" i="8"/>
  <c r="DH447" i="8"/>
  <c r="DI447" i="8"/>
  <c r="DJ447" i="8"/>
  <c r="DK447" i="8"/>
  <c r="DL447" i="8"/>
  <c r="DM447" i="8"/>
  <c r="DO447" i="8"/>
  <c r="B448" i="8"/>
  <c r="C448" i="8"/>
  <c r="D448" i="8"/>
  <c r="E448" i="8"/>
  <c r="F448" i="8"/>
  <c r="G448" i="8"/>
  <c r="H448" i="8"/>
  <c r="I448" i="8"/>
  <c r="J448" i="8"/>
  <c r="K448" i="8"/>
  <c r="L448" i="8"/>
  <c r="M448" i="8"/>
  <c r="N448" i="8"/>
  <c r="O448" i="8"/>
  <c r="P448" i="8"/>
  <c r="Q448" i="8"/>
  <c r="R448" i="8"/>
  <c r="U448" i="8"/>
  <c r="W448" i="8"/>
  <c r="Y448" i="8"/>
  <c r="Z448" i="8"/>
  <c r="AA448" i="8"/>
  <c r="AB448" i="8"/>
  <c r="AC448" i="8"/>
  <c r="AD448" i="8"/>
  <c r="AE448" i="8"/>
  <c r="AH448" i="8"/>
  <c r="AI448" i="8"/>
  <c r="AJ448" i="8"/>
  <c r="AK448" i="8"/>
  <c r="AL448" i="8"/>
  <c r="AM448" i="8"/>
  <c r="AN448" i="8"/>
  <c r="AO448" i="8"/>
  <c r="AP448" i="8"/>
  <c r="AQ448" i="8"/>
  <c r="AR448" i="8"/>
  <c r="AS448" i="8"/>
  <c r="AT448" i="8"/>
  <c r="AU448" i="8"/>
  <c r="AV448" i="8"/>
  <c r="AW448" i="8"/>
  <c r="AX448" i="8"/>
  <c r="AY448" i="8"/>
  <c r="AZ448" i="8"/>
  <c r="BE448" i="8"/>
  <c r="BF448" i="8"/>
  <c r="BG448" i="8"/>
  <c r="BH448" i="8"/>
  <c r="BI448" i="8"/>
  <c r="BJ448" i="8"/>
  <c r="BK448" i="8"/>
  <c r="BL448" i="8"/>
  <c r="BM448" i="8"/>
  <c r="BP449" i="8" s="1"/>
  <c r="BN448" i="8"/>
  <c r="BO448" i="8"/>
  <c r="BR448" i="8"/>
  <c r="BS448" i="8"/>
  <c r="BT448" i="8"/>
  <c r="BU448" i="8"/>
  <c r="BV448" i="8"/>
  <c r="BW448" i="8"/>
  <c r="BX448" i="8"/>
  <c r="BY448" i="8"/>
  <c r="BZ448" i="8"/>
  <c r="CA448" i="8"/>
  <c r="CB448" i="8"/>
  <c r="CC448" i="8"/>
  <c r="CD448" i="8"/>
  <c r="CH448" i="8"/>
  <c r="CI448" i="8"/>
  <c r="CJ448" i="8"/>
  <c r="CK448" i="8"/>
  <c r="CL448" i="8"/>
  <c r="CN448" i="8"/>
  <c r="CO448" i="8"/>
  <c r="CP448" i="8"/>
  <c r="CR448" i="8"/>
  <c r="CS448" i="8"/>
  <c r="CT448" i="8"/>
  <c r="CU448" i="8"/>
  <c r="CV448" i="8"/>
  <c r="CX448" i="8"/>
  <c r="CY448" i="8"/>
  <c r="CZ448" i="8"/>
  <c r="DA448" i="8"/>
  <c r="DB448" i="8"/>
  <c r="DC448" i="8"/>
  <c r="DD448" i="8"/>
  <c r="DE448" i="8"/>
  <c r="DF448" i="8"/>
  <c r="DG448" i="8"/>
  <c r="DH448" i="8"/>
  <c r="DI448" i="8"/>
  <c r="DJ448" i="8"/>
  <c r="DK448" i="8"/>
  <c r="DL448" i="8"/>
  <c r="DM448" i="8"/>
  <c r="DO448" i="8"/>
  <c r="B449" i="8"/>
  <c r="C449" i="8"/>
  <c r="D449" i="8"/>
  <c r="E449" i="8"/>
  <c r="F449" i="8"/>
  <c r="G449" i="8"/>
  <c r="H449" i="8"/>
  <c r="I449" i="8"/>
  <c r="J449" i="8"/>
  <c r="K449" i="8"/>
  <c r="L449" i="8"/>
  <c r="M449" i="8"/>
  <c r="N449" i="8"/>
  <c r="O449" i="8"/>
  <c r="P449" i="8"/>
  <c r="Q449" i="8"/>
  <c r="R449" i="8"/>
  <c r="U449" i="8"/>
  <c r="W449" i="8"/>
  <c r="Y449" i="8"/>
  <c r="Z449" i="8"/>
  <c r="AA449" i="8"/>
  <c r="AB449" i="8"/>
  <c r="AC449" i="8"/>
  <c r="AD449" i="8"/>
  <c r="AE449" i="8"/>
  <c r="AH449" i="8"/>
  <c r="AI449" i="8"/>
  <c r="AJ449" i="8"/>
  <c r="AK449" i="8"/>
  <c r="AL449" i="8"/>
  <c r="AM449" i="8"/>
  <c r="AN449" i="8"/>
  <c r="AO449" i="8"/>
  <c r="AP449" i="8"/>
  <c r="AQ449" i="8"/>
  <c r="AR449" i="8"/>
  <c r="AS449" i="8"/>
  <c r="AT449" i="8"/>
  <c r="AU449" i="8"/>
  <c r="AV449" i="8"/>
  <c r="AW449" i="8"/>
  <c r="AX449" i="8"/>
  <c r="AY449" i="8"/>
  <c r="AZ449" i="8"/>
  <c r="BE449" i="8"/>
  <c r="BF449" i="8"/>
  <c r="BG449" i="8"/>
  <c r="BH449" i="8"/>
  <c r="BI449" i="8"/>
  <c r="BJ449" i="8"/>
  <c r="BK449" i="8"/>
  <c r="BL449" i="8"/>
  <c r="BM449" i="8"/>
  <c r="BP450" i="8" s="1"/>
  <c r="BN449" i="8"/>
  <c r="BO449" i="8"/>
  <c r="BR449" i="8"/>
  <c r="BS449" i="8"/>
  <c r="BT449" i="8"/>
  <c r="BU449" i="8"/>
  <c r="BV449" i="8"/>
  <c r="BW449" i="8"/>
  <c r="BX449" i="8"/>
  <c r="BY449" i="8"/>
  <c r="BZ449" i="8"/>
  <c r="CA449" i="8"/>
  <c r="CB449" i="8"/>
  <c r="CC449" i="8"/>
  <c r="CD449" i="8"/>
  <c r="CH449" i="8"/>
  <c r="CI449" i="8"/>
  <c r="CJ449" i="8"/>
  <c r="CK449" i="8"/>
  <c r="CL449" i="8"/>
  <c r="CN449" i="8"/>
  <c r="CO449" i="8"/>
  <c r="CP449" i="8"/>
  <c r="CR449" i="8"/>
  <c r="CS449" i="8"/>
  <c r="CT449" i="8"/>
  <c r="CU449" i="8"/>
  <c r="CV449" i="8"/>
  <c r="CX449" i="8"/>
  <c r="CY449" i="8"/>
  <c r="CZ449" i="8"/>
  <c r="DA449" i="8"/>
  <c r="DB449" i="8"/>
  <c r="DC449" i="8"/>
  <c r="DD449" i="8"/>
  <c r="DE449" i="8"/>
  <c r="DF449" i="8"/>
  <c r="DG449" i="8"/>
  <c r="DH449" i="8"/>
  <c r="DI449" i="8"/>
  <c r="DJ449" i="8"/>
  <c r="DK449" i="8"/>
  <c r="DL449" i="8"/>
  <c r="DM449" i="8"/>
  <c r="DO449" i="8"/>
  <c r="B450" i="8"/>
  <c r="C450" i="8"/>
  <c r="D450" i="8"/>
  <c r="E450" i="8"/>
  <c r="F450" i="8"/>
  <c r="G450" i="8"/>
  <c r="H450" i="8"/>
  <c r="I450" i="8"/>
  <c r="J450" i="8"/>
  <c r="K450" i="8"/>
  <c r="L450" i="8"/>
  <c r="M450" i="8"/>
  <c r="N450" i="8"/>
  <c r="O450" i="8"/>
  <c r="P450" i="8"/>
  <c r="Q450" i="8"/>
  <c r="R450" i="8"/>
  <c r="U450" i="8"/>
  <c r="W450" i="8"/>
  <c r="Y450" i="8"/>
  <c r="Z450" i="8"/>
  <c r="AA450" i="8"/>
  <c r="AB450" i="8"/>
  <c r="AC450" i="8"/>
  <c r="AD450" i="8"/>
  <c r="AE450" i="8"/>
  <c r="AH450" i="8"/>
  <c r="AI450" i="8"/>
  <c r="AJ450" i="8"/>
  <c r="AK450" i="8"/>
  <c r="AL450" i="8"/>
  <c r="AM450" i="8"/>
  <c r="AN450" i="8"/>
  <c r="AO450" i="8"/>
  <c r="AP450" i="8"/>
  <c r="AQ450" i="8"/>
  <c r="AR450" i="8"/>
  <c r="AS450" i="8"/>
  <c r="AT450" i="8"/>
  <c r="AU450" i="8"/>
  <c r="AV450" i="8"/>
  <c r="AW450" i="8"/>
  <c r="AX450" i="8"/>
  <c r="AY450" i="8"/>
  <c r="AZ450" i="8"/>
  <c r="BE450" i="8"/>
  <c r="BF450" i="8"/>
  <c r="BG450" i="8"/>
  <c r="BH450" i="8"/>
  <c r="BI450" i="8"/>
  <c r="BJ450" i="8"/>
  <c r="BK450" i="8"/>
  <c r="BL450" i="8"/>
  <c r="BM450" i="8"/>
  <c r="BP451" i="8" s="1"/>
  <c r="BN450" i="8"/>
  <c r="BO450" i="8"/>
  <c r="BR450" i="8"/>
  <c r="BS450" i="8"/>
  <c r="BT450" i="8"/>
  <c r="BU450" i="8"/>
  <c r="BV450" i="8"/>
  <c r="BW450" i="8"/>
  <c r="BX450" i="8"/>
  <c r="BY450" i="8"/>
  <c r="BZ450" i="8"/>
  <c r="CA450" i="8"/>
  <c r="CB450" i="8"/>
  <c r="CC450" i="8"/>
  <c r="CD450" i="8"/>
  <c r="CH450" i="8"/>
  <c r="CI450" i="8"/>
  <c r="CJ450" i="8"/>
  <c r="CK450" i="8"/>
  <c r="CL450" i="8"/>
  <c r="CN450" i="8"/>
  <c r="CO450" i="8"/>
  <c r="CP450" i="8"/>
  <c r="CR450" i="8"/>
  <c r="CS450" i="8"/>
  <c r="CT450" i="8"/>
  <c r="CU450" i="8"/>
  <c r="CV450" i="8"/>
  <c r="CX450" i="8"/>
  <c r="CY450" i="8"/>
  <c r="CZ450" i="8"/>
  <c r="DA450" i="8"/>
  <c r="DB450" i="8"/>
  <c r="DC450" i="8"/>
  <c r="DD450" i="8"/>
  <c r="DE450" i="8"/>
  <c r="DF450" i="8"/>
  <c r="DG450" i="8"/>
  <c r="DH450" i="8"/>
  <c r="DI450" i="8"/>
  <c r="DJ450" i="8"/>
  <c r="DK450" i="8"/>
  <c r="DL450" i="8"/>
  <c r="DM450" i="8"/>
  <c r="DO450" i="8"/>
  <c r="B451" i="8"/>
  <c r="C451" i="8"/>
  <c r="D451" i="8"/>
  <c r="E451" i="8"/>
  <c r="F451" i="8"/>
  <c r="G451" i="8"/>
  <c r="H451" i="8"/>
  <c r="I451" i="8"/>
  <c r="J451" i="8"/>
  <c r="K451" i="8"/>
  <c r="L451" i="8"/>
  <c r="M451" i="8"/>
  <c r="N451" i="8"/>
  <c r="O451" i="8"/>
  <c r="P451" i="8"/>
  <c r="Q451" i="8"/>
  <c r="R451" i="8"/>
  <c r="U451" i="8"/>
  <c r="W451" i="8"/>
  <c r="Y451" i="8"/>
  <c r="Z451" i="8"/>
  <c r="AA451" i="8"/>
  <c r="AB451" i="8"/>
  <c r="AC451" i="8"/>
  <c r="AD451" i="8"/>
  <c r="AE451" i="8"/>
  <c r="AH451" i="8"/>
  <c r="AI451" i="8"/>
  <c r="AJ451" i="8"/>
  <c r="AK451" i="8"/>
  <c r="AL451" i="8"/>
  <c r="AM451" i="8"/>
  <c r="AN451" i="8"/>
  <c r="AO451" i="8"/>
  <c r="AP451" i="8"/>
  <c r="AQ451" i="8"/>
  <c r="AR451" i="8"/>
  <c r="AS451" i="8"/>
  <c r="AT451" i="8"/>
  <c r="AU451" i="8"/>
  <c r="AV451" i="8"/>
  <c r="AW451" i="8"/>
  <c r="AX451" i="8"/>
  <c r="AY451" i="8"/>
  <c r="AZ451" i="8"/>
  <c r="BE451" i="8"/>
  <c r="BF451" i="8"/>
  <c r="BG451" i="8"/>
  <c r="BH451" i="8"/>
  <c r="BI451" i="8"/>
  <c r="BJ451" i="8"/>
  <c r="BK451" i="8"/>
  <c r="BL451" i="8"/>
  <c r="BM451" i="8"/>
  <c r="BP452" i="8" s="1"/>
  <c r="BN451" i="8"/>
  <c r="BO451" i="8"/>
  <c r="BR451" i="8"/>
  <c r="BS451" i="8"/>
  <c r="BT451" i="8"/>
  <c r="BU451" i="8"/>
  <c r="BV451" i="8"/>
  <c r="BW451" i="8"/>
  <c r="BX451" i="8"/>
  <c r="BY451" i="8"/>
  <c r="BZ451" i="8"/>
  <c r="CA451" i="8"/>
  <c r="CB451" i="8"/>
  <c r="CC451" i="8"/>
  <c r="CD451" i="8"/>
  <c r="CH451" i="8"/>
  <c r="CI451" i="8"/>
  <c r="CJ451" i="8"/>
  <c r="CK451" i="8"/>
  <c r="CL451" i="8"/>
  <c r="CN451" i="8"/>
  <c r="CO451" i="8"/>
  <c r="CP451" i="8"/>
  <c r="CR451" i="8"/>
  <c r="CS451" i="8"/>
  <c r="CT451" i="8"/>
  <c r="CU451" i="8"/>
  <c r="CV451" i="8"/>
  <c r="CX451" i="8"/>
  <c r="CY451" i="8"/>
  <c r="CZ451" i="8"/>
  <c r="DA451" i="8"/>
  <c r="DB451" i="8"/>
  <c r="DC451" i="8"/>
  <c r="DD451" i="8"/>
  <c r="DE451" i="8"/>
  <c r="DF451" i="8"/>
  <c r="DG451" i="8"/>
  <c r="DH451" i="8"/>
  <c r="DI451" i="8"/>
  <c r="DJ451" i="8"/>
  <c r="DK451" i="8"/>
  <c r="DL451" i="8"/>
  <c r="DM451" i="8"/>
  <c r="DO451" i="8"/>
  <c r="B452" i="8"/>
  <c r="C452" i="8"/>
  <c r="D452" i="8"/>
  <c r="E452" i="8"/>
  <c r="F452" i="8"/>
  <c r="G452" i="8"/>
  <c r="H452" i="8"/>
  <c r="I452" i="8"/>
  <c r="J452" i="8"/>
  <c r="K452" i="8"/>
  <c r="L452" i="8"/>
  <c r="M452" i="8"/>
  <c r="N452" i="8"/>
  <c r="O452" i="8"/>
  <c r="P452" i="8"/>
  <c r="Q452" i="8"/>
  <c r="R452" i="8"/>
  <c r="U452" i="8"/>
  <c r="W452" i="8"/>
  <c r="Y452" i="8"/>
  <c r="Z452" i="8"/>
  <c r="AA452" i="8"/>
  <c r="AB452" i="8"/>
  <c r="AC452" i="8"/>
  <c r="AD452" i="8"/>
  <c r="AE452" i="8"/>
  <c r="AH452" i="8"/>
  <c r="AI452" i="8"/>
  <c r="AJ452" i="8"/>
  <c r="AK452" i="8"/>
  <c r="AL452" i="8"/>
  <c r="AM452" i="8"/>
  <c r="AN452" i="8"/>
  <c r="AO452" i="8"/>
  <c r="AP452" i="8"/>
  <c r="AQ452" i="8"/>
  <c r="AR452" i="8"/>
  <c r="AS452" i="8"/>
  <c r="AT452" i="8"/>
  <c r="AU452" i="8"/>
  <c r="AV452" i="8"/>
  <c r="AW452" i="8"/>
  <c r="AX452" i="8"/>
  <c r="AY452" i="8"/>
  <c r="AZ452" i="8"/>
  <c r="BE452" i="8"/>
  <c r="BF452" i="8"/>
  <c r="BG452" i="8"/>
  <c r="BH452" i="8"/>
  <c r="BI452" i="8"/>
  <c r="BJ452" i="8"/>
  <c r="BK452" i="8"/>
  <c r="BL452" i="8"/>
  <c r="BM452" i="8"/>
  <c r="BP453" i="8" s="1"/>
  <c r="BN452" i="8"/>
  <c r="BO452" i="8"/>
  <c r="BR452" i="8"/>
  <c r="BS452" i="8"/>
  <c r="BT452" i="8"/>
  <c r="BU452" i="8"/>
  <c r="BV452" i="8"/>
  <c r="BW452" i="8"/>
  <c r="BX452" i="8"/>
  <c r="BY452" i="8"/>
  <c r="BZ452" i="8"/>
  <c r="CA452" i="8"/>
  <c r="CB452" i="8"/>
  <c r="CC452" i="8"/>
  <c r="CD452" i="8"/>
  <c r="CH452" i="8"/>
  <c r="CI452" i="8"/>
  <c r="CJ452" i="8"/>
  <c r="CK452" i="8"/>
  <c r="CL452" i="8"/>
  <c r="CN452" i="8"/>
  <c r="CO452" i="8"/>
  <c r="CP452" i="8"/>
  <c r="CR452" i="8"/>
  <c r="CS452" i="8"/>
  <c r="CT452" i="8"/>
  <c r="CU452" i="8"/>
  <c r="CV452" i="8"/>
  <c r="CX452" i="8"/>
  <c r="CY452" i="8"/>
  <c r="CZ452" i="8"/>
  <c r="DA452" i="8"/>
  <c r="DB452" i="8"/>
  <c r="DC452" i="8"/>
  <c r="DD452" i="8"/>
  <c r="DE452" i="8"/>
  <c r="DF452" i="8"/>
  <c r="DG452" i="8"/>
  <c r="DH452" i="8"/>
  <c r="DI452" i="8"/>
  <c r="DJ452" i="8"/>
  <c r="DK452" i="8"/>
  <c r="DL452" i="8"/>
  <c r="DM452" i="8"/>
  <c r="DO452" i="8"/>
  <c r="B453" i="8"/>
  <c r="C453" i="8"/>
  <c r="D453" i="8"/>
  <c r="E453" i="8"/>
  <c r="F453" i="8"/>
  <c r="G453" i="8"/>
  <c r="H453" i="8"/>
  <c r="I453" i="8"/>
  <c r="J453" i="8"/>
  <c r="K453" i="8"/>
  <c r="L453" i="8"/>
  <c r="M453" i="8"/>
  <c r="N453" i="8"/>
  <c r="O453" i="8"/>
  <c r="P453" i="8"/>
  <c r="Q453" i="8"/>
  <c r="R453" i="8"/>
  <c r="U453" i="8"/>
  <c r="W453" i="8"/>
  <c r="Y453" i="8"/>
  <c r="Z453" i="8"/>
  <c r="AA453" i="8"/>
  <c r="AB453" i="8"/>
  <c r="AC453" i="8"/>
  <c r="AD453" i="8"/>
  <c r="AE453" i="8"/>
  <c r="AH453" i="8"/>
  <c r="AI453" i="8"/>
  <c r="AJ453" i="8"/>
  <c r="AK453" i="8"/>
  <c r="AL453" i="8"/>
  <c r="AM453" i="8"/>
  <c r="AN453" i="8"/>
  <c r="AO453" i="8"/>
  <c r="AP453" i="8"/>
  <c r="AQ453" i="8"/>
  <c r="AR453" i="8"/>
  <c r="AS453" i="8"/>
  <c r="AT453" i="8"/>
  <c r="AU453" i="8"/>
  <c r="AV453" i="8"/>
  <c r="AW453" i="8"/>
  <c r="AX453" i="8"/>
  <c r="AY453" i="8"/>
  <c r="AZ453" i="8"/>
  <c r="BE453" i="8"/>
  <c r="BF453" i="8"/>
  <c r="BG453" i="8"/>
  <c r="BH453" i="8"/>
  <c r="BI453" i="8"/>
  <c r="BJ453" i="8"/>
  <c r="BK453" i="8"/>
  <c r="BL453" i="8"/>
  <c r="BM453" i="8"/>
  <c r="BP454" i="8" s="1"/>
  <c r="BN453" i="8"/>
  <c r="BO453" i="8"/>
  <c r="BR453" i="8"/>
  <c r="BS453" i="8"/>
  <c r="BT453" i="8"/>
  <c r="BU453" i="8"/>
  <c r="BV453" i="8"/>
  <c r="BW453" i="8"/>
  <c r="BX453" i="8"/>
  <c r="BY453" i="8"/>
  <c r="BZ453" i="8"/>
  <c r="CA453" i="8"/>
  <c r="CB453" i="8"/>
  <c r="CC453" i="8"/>
  <c r="CD453" i="8"/>
  <c r="CH453" i="8"/>
  <c r="CI453" i="8"/>
  <c r="CJ453" i="8"/>
  <c r="CK453" i="8"/>
  <c r="CL453" i="8"/>
  <c r="CN453" i="8"/>
  <c r="CO453" i="8"/>
  <c r="CP453" i="8"/>
  <c r="CR453" i="8"/>
  <c r="CS453" i="8"/>
  <c r="CT453" i="8"/>
  <c r="CU453" i="8"/>
  <c r="CV453" i="8"/>
  <c r="CX453" i="8"/>
  <c r="CY453" i="8"/>
  <c r="CZ453" i="8"/>
  <c r="DA453" i="8"/>
  <c r="DB453" i="8"/>
  <c r="DC453" i="8"/>
  <c r="DD453" i="8"/>
  <c r="DE453" i="8"/>
  <c r="DF453" i="8"/>
  <c r="DG453" i="8"/>
  <c r="DH453" i="8"/>
  <c r="DI453" i="8"/>
  <c r="DJ453" i="8"/>
  <c r="DK453" i="8"/>
  <c r="DL453" i="8"/>
  <c r="DM453" i="8"/>
  <c r="DO453" i="8"/>
  <c r="B454" i="8"/>
  <c r="C454" i="8"/>
  <c r="D454" i="8"/>
  <c r="E454" i="8"/>
  <c r="F454" i="8"/>
  <c r="G454" i="8"/>
  <c r="H454" i="8"/>
  <c r="I454" i="8"/>
  <c r="J454" i="8"/>
  <c r="K454" i="8"/>
  <c r="L454" i="8"/>
  <c r="M454" i="8"/>
  <c r="N454" i="8"/>
  <c r="O454" i="8"/>
  <c r="P454" i="8"/>
  <c r="Q454" i="8"/>
  <c r="R454" i="8"/>
  <c r="U454" i="8"/>
  <c r="W454" i="8"/>
  <c r="Y454" i="8"/>
  <c r="Z454" i="8"/>
  <c r="AA454" i="8"/>
  <c r="AB454" i="8"/>
  <c r="AC454" i="8"/>
  <c r="AD454" i="8"/>
  <c r="AE454" i="8"/>
  <c r="AH454" i="8"/>
  <c r="AI454" i="8"/>
  <c r="AJ454" i="8"/>
  <c r="AK454" i="8"/>
  <c r="AL454" i="8"/>
  <c r="AM454" i="8"/>
  <c r="AN454" i="8"/>
  <c r="AO454" i="8"/>
  <c r="AP454" i="8"/>
  <c r="AQ454" i="8"/>
  <c r="AR454" i="8"/>
  <c r="AS454" i="8"/>
  <c r="AT454" i="8"/>
  <c r="AU454" i="8"/>
  <c r="AV454" i="8"/>
  <c r="AW454" i="8"/>
  <c r="AX454" i="8"/>
  <c r="AY454" i="8"/>
  <c r="AZ454" i="8"/>
  <c r="BE454" i="8"/>
  <c r="BF454" i="8"/>
  <c r="BG454" i="8"/>
  <c r="BH454" i="8"/>
  <c r="BI454" i="8"/>
  <c r="BJ454" i="8"/>
  <c r="BK454" i="8"/>
  <c r="BL454" i="8"/>
  <c r="BM454" i="8"/>
  <c r="BP455" i="8" s="1"/>
  <c r="BN454" i="8"/>
  <c r="BO454" i="8"/>
  <c r="BR454" i="8"/>
  <c r="BS454" i="8"/>
  <c r="BT454" i="8"/>
  <c r="BU454" i="8"/>
  <c r="BV454" i="8"/>
  <c r="BW454" i="8"/>
  <c r="BX454" i="8"/>
  <c r="BY454" i="8"/>
  <c r="BZ454" i="8"/>
  <c r="CA454" i="8"/>
  <c r="CB454" i="8"/>
  <c r="CC454" i="8"/>
  <c r="CD454" i="8"/>
  <c r="CH454" i="8"/>
  <c r="CI454" i="8"/>
  <c r="CJ454" i="8"/>
  <c r="CK454" i="8"/>
  <c r="CL454" i="8"/>
  <c r="CN454" i="8"/>
  <c r="CO454" i="8"/>
  <c r="CP454" i="8"/>
  <c r="CR454" i="8"/>
  <c r="CS454" i="8"/>
  <c r="CT454" i="8"/>
  <c r="CU454" i="8"/>
  <c r="CV454" i="8"/>
  <c r="CX454" i="8"/>
  <c r="CY454" i="8"/>
  <c r="CZ454" i="8"/>
  <c r="DA454" i="8"/>
  <c r="DB454" i="8"/>
  <c r="DC454" i="8"/>
  <c r="DD454" i="8"/>
  <c r="DE454" i="8"/>
  <c r="DF454" i="8"/>
  <c r="DG454" i="8"/>
  <c r="DH454" i="8"/>
  <c r="DI454" i="8"/>
  <c r="DJ454" i="8"/>
  <c r="DK454" i="8"/>
  <c r="DL454" i="8"/>
  <c r="DM454" i="8"/>
  <c r="DO454" i="8"/>
  <c r="B455" i="8"/>
  <c r="C455" i="8"/>
  <c r="D455" i="8"/>
  <c r="E455" i="8"/>
  <c r="F455" i="8"/>
  <c r="G455" i="8"/>
  <c r="H455" i="8"/>
  <c r="I455" i="8"/>
  <c r="J455" i="8"/>
  <c r="K455" i="8"/>
  <c r="L455" i="8"/>
  <c r="M455" i="8"/>
  <c r="N455" i="8"/>
  <c r="O455" i="8"/>
  <c r="P455" i="8"/>
  <c r="Q455" i="8"/>
  <c r="R455" i="8"/>
  <c r="U455" i="8"/>
  <c r="W455" i="8"/>
  <c r="Y455" i="8"/>
  <c r="Z455" i="8"/>
  <c r="AA455" i="8"/>
  <c r="AB455" i="8"/>
  <c r="AC455" i="8"/>
  <c r="AD455" i="8"/>
  <c r="AE455" i="8"/>
  <c r="AH455" i="8"/>
  <c r="AI455" i="8"/>
  <c r="AJ455" i="8"/>
  <c r="AK455" i="8"/>
  <c r="AL455" i="8"/>
  <c r="AM455" i="8"/>
  <c r="AN455" i="8"/>
  <c r="AO455" i="8"/>
  <c r="AP455" i="8"/>
  <c r="AQ455" i="8"/>
  <c r="AR455" i="8"/>
  <c r="AS455" i="8"/>
  <c r="AT455" i="8"/>
  <c r="AU455" i="8"/>
  <c r="AV455" i="8"/>
  <c r="AW455" i="8"/>
  <c r="AX455" i="8"/>
  <c r="AY455" i="8"/>
  <c r="AZ455" i="8"/>
  <c r="BE455" i="8"/>
  <c r="BF455" i="8"/>
  <c r="BG455" i="8"/>
  <c r="BH455" i="8"/>
  <c r="BI455" i="8"/>
  <c r="BJ455" i="8"/>
  <c r="BK455" i="8"/>
  <c r="BL455" i="8"/>
  <c r="BM455" i="8"/>
  <c r="BP456" i="8" s="1"/>
  <c r="BN455" i="8"/>
  <c r="BO455" i="8"/>
  <c r="BR455" i="8"/>
  <c r="BS455" i="8"/>
  <c r="BT455" i="8"/>
  <c r="BU455" i="8"/>
  <c r="BV455" i="8"/>
  <c r="BW455" i="8"/>
  <c r="BX455" i="8"/>
  <c r="BY455" i="8"/>
  <c r="BZ455" i="8"/>
  <c r="CA455" i="8"/>
  <c r="CB455" i="8"/>
  <c r="CC455" i="8"/>
  <c r="CD455" i="8"/>
  <c r="CH455" i="8"/>
  <c r="CI455" i="8"/>
  <c r="CJ455" i="8"/>
  <c r="CK455" i="8"/>
  <c r="CL455" i="8"/>
  <c r="CN455" i="8"/>
  <c r="CO455" i="8"/>
  <c r="CP455" i="8"/>
  <c r="CR455" i="8"/>
  <c r="CS455" i="8"/>
  <c r="CT455" i="8"/>
  <c r="CU455" i="8"/>
  <c r="CV455" i="8"/>
  <c r="CX455" i="8"/>
  <c r="CY455" i="8"/>
  <c r="CZ455" i="8"/>
  <c r="DA455" i="8"/>
  <c r="DB455" i="8"/>
  <c r="DC455" i="8"/>
  <c r="DD455" i="8"/>
  <c r="DE455" i="8"/>
  <c r="DF455" i="8"/>
  <c r="DG455" i="8"/>
  <c r="DH455" i="8"/>
  <c r="DI455" i="8"/>
  <c r="DJ455" i="8"/>
  <c r="DK455" i="8"/>
  <c r="DL455" i="8"/>
  <c r="DM455" i="8"/>
  <c r="DO455" i="8"/>
  <c r="B456" i="8"/>
  <c r="C456" i="8"/>
  <c r="D456" i="8"/>
  <c r="E456" i="8"/>
  <c r="F456" i="8"/>
  <c r="G456" i="8"/>
  <c r="H456" i="8"/>
  <c r="I456" i="8"/>
  <c r="J456" i="8"/>
  <c r="K456" i="8"/>
  <c r="L456" i="8"/>
  <c r="M456" i="8"/>
  <c r="N456" i="8"/>
  <c r="O456" i="8"/>
  <c r="P456" i="8"/>
  <c r="Q456" i="8"/>
  <c r="R456" i="8"/>
  <c r="U456" i="8"/>
  <c r="W456" i="8"/>
  <c r="Y456" i="8"/>
  <c r="Z456" i="8"/>
  <c r="AA456" i="8"/>
  <c r="AB456" i="8"/>
  <c r="AC456" i="8"/>
  <c r="AD456" i="8"/>
  <c r="AE456" i="8"/>
  <c r="AH456" i="8"/>
  <c r="AI456" i="8"/>
  <c r="AJ456" i="8"/>
  <c r="AK456" i="8"/>
  <c r="AL456" i="8"/>
  <c r="AM456" i="8"/>
  <c r="AN456" i="8"/>
  <c r="AO456" i="8"/>
  <c r="AP456" i="8"/>
  <c r="AQ456" i="8"/>
  <c r="AR456" i="8"/>
  <c r="AS456" i="8"/>
  <c r="AT456" i="8"/>
  <c r="AU456" i="8"/>
  <c r="AV456" i="8"/>
  <c r="AW456" i="8"/>
  <c r="AX456" i="8"/>
  <c r="AY456" i="8"/>
  <c r="AZ456" i="8"/>
  <c r="BE456" i="8"/>
  <c r="BF456" i="8"/>
  <c r="BG456" i="8"/>
  <c r="BH456" i="8"/>
  <c r="BI456" i="8"/>
  <c r="BJ456" i="8"/>
  <c r="BK456" i="8"/>
  <c r="BL456" i="8"/>
  <c r="BM456" i="8"/>
  <c r="BP457" i="8" s="1"/>
  <c r="BN456" i="8"/>
  <c r="BO456" i="8"/>
  <c r="BR456" i="8"/>
  <c r="BS456" i="8"/>
  <c r="BT456" i="8"/>
  <c r="BU456" i="8"/>
  <c r="BV456" i="8"/>
  <c r="BW456" i="8"/>
  <c r="BX456" i="8"/>
  <c r="BY456" i="8"/>
  <c r="BZ456" i="8"/>
  <c r="CA456" i="8"/>
  <c r="CB456" i="8"/>
  <c r="CC456" i="8"/>
  <c r="CD456" i="8"/>
  <c r="CH456" i="8"/>
  <c r="CI456" i="8"/>
  <c r="CJ456" i="8"/>
  <c r="CK456" i="8"/>
  <c r="CL456" i="8"/>
  <c r="CN456" i="8"/>
  <c r="CO456" i="8"/>
  <c r="CP456" i="8"/>
  <c r="CR456" i="8"/>
  <c r="CS456" i="8"/>
  <c r="CT456" i="8"/>
  <c r="CU456" i="8"/>
  <c r="CV456" i="8"/>
  <c r="CX456" i="8"/>
  <c r="CY456" i="8"/>
  <c r="CZ456" i="8"/>
  <c r="DA456" i="8"/>
  <c r="DB456" i="8"/>
  <c r="DC456" i="8"/>
  <c r="DD456" i="8"/>
  <c r="DE456" i="8"/>
  <c r="DF456" i="8"/>
  <c r="DG456" i="8"/>
  <c r="DH456" i="8"/>
  <c r="DI456" i="8"/>
  <c r="DJ456" i="8"/>
  <c r="DK456" i="8"/>
  <c r="DL456" i="8"/>
  <c r="DM456" i="8"/>
  <c r="DO456" i="8"/>
  <c r="B457" i="8"/>
  <c r="C457" i="8"/>
  <c r="D457" i="8"/>
  <c r="E457" i="8"/>
  <c r="F457" i="8"/>
  <c r="G457" i="8"/>
  <c r="H457" i="8"/>
  <c r="I457" i="8"/>
  <c r="J457" i="8"/>
  <c r="K457" i="8"/>
  <c r="L457" i="8"/>
  <c r="M457" i="8"/>
  <c r="N457" i="8"/>
  <c r="O457" i="8"/>
  <c r="P457" i="8"/>
  <c r="Q457" i="8"/>
  <c r="R457" i="8"/>
  <c r="U457" i="8"/>
  <c r="W457" i="8"/>
  <c r="Y457" i="8"/>
  <c r="Z457" i="8"/>
  <c r="AA457" i="8"/>
  <c r="AB457" i="8"/>
  <c r="AC457" i="8"/>
  <c r="AD457" i="8"/>
  <c r="AE457" i="8"/>
  <c r="AH457" i="8"/>
  <c r="AI457" i="8"/>
  <c r="AJ457" i="8"/>
  <c r="AK457" i="8"/>
  <c r="AL457" i="8"/>
  <c r="AM457" i="8"/>
  <c r="AN457" i="8"/>
  <c r="AO457" i="8"/>
  <c r="AP457" i="8"/>
  <c r="AQ457" i="8"/>
  <c r="AR457" i="8"/>
  <c r="AS457" i="8"/>
  <c r="AT457" i="8"/>
  <c r="AU457" i="8"/>
  <c r="AV457" i="8"/>
  <c r="AW457" i="8"/>
  <c r="AX457" i="8"/>
  <c r="AY457" i="8"/>
  <c r="AZ457" i="8"/>
  <c r="BE457" i="8"/>
  <c r="BF457" i="8"/>
  <c r="BG457" i="8"/>
  <c r="BH457" i="8"/>
  <c r="BI457" i="8"/>
  <c r="BJ457" i="8"/>
  <c r="BK457" i="8"/>
  <c r="BL457" i="8"/>
  <c r="BM457" i="8"/>
  <c r="BP458" i="8" s="1"/>
  <c r="BN457" i="8"/>
  <c r="BO457" i="8"/>
  <c r="BR457" i="8"/>
  <c r="BS457" i="8"/>
  <c r="BT457" i="8"/>
  <c r="BU457" i="8"/>
  <c r="BV457" i="8"/>
  <c r="BW457" i="8"/>
  <c r="BX457" i="8"/>
  <c r="BY457" i="8"/>
  <c r="BZ457" i="8"/>
  <c r="CA457" i="8"/>
  <c r="CB457" i="8"/>
  <c r="CC457" i="8"/>
  <c r="CD457" i="8"/>
  <c r="CH457" i="8"/>
  <c r="CI457" i="8"/>
  <c r="CJ457" i="8"/>
  <c r="CK457" i="8"/>
  <c r="CL457" i="8"/>
  <c r="CN457" i="8"/>
  <c r="CO457" i="8"/>
  <c r="CP457" i="8"/>
  <c r="CR457" i="8"/>
  <c r="CS457" i="8"/>
  <c r="CT457" i="8"/>
  <c r="CU457" i="8"/>
  <c r="CV457" i="8"/>
  <c r="CX457" i="8"/>
  <c r="CY457" i="8"/>
  <c r="CZ457" i="8"/>
  <c r="DA457" i="8"/>
  <c r="DB457" i="8"/>
  <c r="DC457" i="8"/>
  <c r="DD457" i="8"/>
  <c r="DE457" i="8"/>
  <c r="DF457" i="8"/>
  <c r="DG457" i="8"/>
  <c r="DH457" i="8"/>
  <c r="DI457" i="8"/>
  <c r="DJ457" i="8"/>
  <c r="DK457" i="8"/>
  <c r="DL457" i="8"/>
  <c r="DM457" i="8"/>
  <c r="DO457" i="8"/>
  <c r="B458" i="8"/>
  <c r="C458" i="8"/>
  <c r="D458" i="8"/>
  <c r="E458" i="8"/>
  <c r="F458" i="8"/>
  <c r="G458" i="8"/>
  <c r="H458" i="8"/>
  <c r="I458" i="8"/>
  <c r="J458" i="8"/>
  <c r="K458" i="8"/>
  <c r="L458" i="8"/>
  <c r="M458" i="8"/>
  <c r="N458" i="8"/>
  <c r="O458" i="8"/>
  <c r="P458" i="8"/>
  <c r="Q458" i="8"/>
  <c r="R458" i="8"/>
  <c r="U458" i="8"/>
  <c r="W458" i="8"/>
  <c r="Y458" i="8"/>
  <c r="Z458" i="8"/>
  <c r="AA458" i="8"/>
  <c r="AB458" i="8"/>
  <c r="AC458" i="8"/>
  <c r="AD458" i="8"/>
  <c r="AE458" i="8"/>
  <c r="AH458" i="8"/>
  <c r="AI458" i="8"/>
  <c r="AJ458" i="8"/>
  <c r="AK458" i="8"/>
  <c r="AL458" i="8"/>
  <c r="AM458" i="8"/>
  <c r="AN458" i="8"/>
  <c r="AO458" i="8"/>
  <c r="AP458" i="8"/>
  <c r="AQ458" i="8"/>
  <c r="AR458" i="8"/>
  <c r="AS458" i="8"/>
  <c r="AT458" i="8"/>
  <c r="AU458" i="8"/>
  <c r="AV458" i="8"/>
  <c r="AW458" i="8"/>
  <c r="AX458" i="8"/>
  <c r="AY458" i="8"/>
  <c r="AZ458" i="8"/>
  <c r="BE458" i="8"/>
  <c r="BF458" i="8"/>
  <c r="BG458" i="8"/>
  <c r="BH458" i="8"/>
  <c r="BI458" i="8"/>
  <c r="BJ458" i="8"/>
  <c r="BK458" i="8"/>
  <c r="BL458" i="8"/>
  <c r="BM458" i="8"/>
  <c r="BP459" i="8" s="1"/>
  <c r="BN458" i="8"/>
  <c r="BO458" i="8"/>
  <c r="BR458" i="8"/>
  <c r="BS458" i="8"/>
  <c r="BT458" i="8"/>
  <c r="BU458" i="8"/>
  <c r="BV458" i="8"/>
  <c r="BW458" i="8"/>
  <c r="BX458" i="8"/>
  <c r="BY458" i="8"/>
  <c r="BZ458" i="8"/>
  <c r="CA458" i="8"/>
  <c r="CB458" i="8"/>
  <c r="CC458" i="8"/>
  <c r="CD458" i="8"/>
  <c r="CH458" i="8"/>
  <c r="CI458" i="8"/>
  <c r="CJ458" i="8"/>
  <c r="CK458" i="8"/>
  <c r="CL458" i="8"/>
  <c r="CN458" i="8"/>
  <c r="CO458" i="8"/>
  <c r="CP458" i="8"/>
  <c r="CR458" i="8"/>
  <c r="CS458" i="8"/>
  <c r="CT458" i="8"/>
  <c r="CU458" i="8"/>
  <c r="CV458" i="8"/>
  <c r="CX458" i="8"/>
  <c r="CY458" i="8"/>
  <c r="CZ458" i="8"/>
  <c r="DA458" i="8"/>
  <c r="DB458" i="8"/>
  <c r="DC458" i="8"/>
  <c r="DD458" i="8"/>
  <c r="DE458" i="8"/>
  <c r="DF458" i="8"/>
  <c r="DG458" i="8"/>
  <c r="DH458" i="8"/>
  <c r="DI458" i="8"/>
  <c r="DJ458" i="8"/>
  <c r="DK458" i="8"/>
  <c r="DL458" i="8"/>
  <c r="DM458" i="8"/>
  <c r="DO458" i="8"/>
  <c r="B459" i="8"/>
  <c r="C459" i="8"/>
  <c r="D459" i="8"/>
  <c r="E459" i="8"/>
  <c r="F459" i="8"/>
  <c r="G459" i="8"/>
  <c r="H459" i="8"/>
  <c r="I459" i="8"/>
  <c r="J459" i="8"/>
  <c r="K459" i="8"/>
  <c r="L459" i="8"/>
  <c r="M459" i="8"/>
  <c r="N459" i="8"/>
  <c r="O459" i="8"/>
  <c r="P459" i="8"/>
  <c r="Q459" i="8"/>
  <c r="R459" i="8"/>
  <c r="U459" i="8"/>
  <c r="W459" i="8"/>
  <c r="Y459" i="8"/>
  <c r="Z459" i="8"/>
  <c r="AA459" i="8"/>
  <c r="AB459" i="8"/>
  <c r="AC459" i="8"/>
  <c r="AD459" i="8"/>
  <c r="AE459" i="8"/>
  <c r="AH459" i="8"/>
  <c r="AI459" i="8"/>
  <c r="AJ459" i="8"/>
  <c r="AK459" i="8"/>
  <c r="AL459" i="8"/>
  <c r="AM459" i="8"/>
  <c r="AN459" i="8"/>
  <c r="AO459" i="8"/>
  <c r="AP459" i="8"/>
  <c r="AQ459" i="8"/>
  <c r="AR459" i="8"/>
  <c r="AS459" i="8"/>
  <c r="AT459" i="8"/>
  <c r="AU459" i="8"/>
  <c r="AV459" i="8"/>
  <c r="AW459" i="8"/>
  <c r="AX459" i="8"/>
  <c r="AY459" i="8"/>
  <c r="AZ459" i="8"/>
  <c r="BE459" i="8"/>
  <c r="BF459" i="8"/>
  <c r="BG459" i="8"/>
  <c r="BH459" i="8"/>
  <c r="BI459" i="8"/>
  <c r="BJ459" i="8"/>
  <c r="BK459" i="8"/>
  <c r="BL459" i="8"/>
  <c r="BM459" i="8"/>
  <c r="BP460" i="8" s="1"/>
  <c r="BN459" i="8"/>
  <c r="BO459" i="8"/>
  <c r="BR459" i="8"/>
  <c r="BS459" i="8"/>
  <c r="BT459" i="8"/>
  <c r="BU459" i="8"/>
  <c r="BV459" i="8"/>
  <c r="BW459" i="8"/>
  <c r="BX459" i="8"/>
  <c r="BY459" i="8"/>
  <c r="BZ459" i="8"/>
  <c r="CA459" i="8"/>
  <c r="CB459" i="8"/>
  <c r="CC459" i="8"/>
  <c r="CD459" i="8"/>
  <c r="CH459" i="8"/>
  <c r="CI459" i="8"/>
  <c r="CJ459" i="8"/>
  <c r="CK459" i="8"/>
  <c r="CL459" i="8"/>
  <c r="CN459" i="8"/>
  <c r="CO459" i="8"/>
  <c r="CP459" i="8"/>
  <c r="CR459" i="8"/>
  <c r="CS459" i="8"/>
  <c r="CT459" i="8"/>
  <c r="CU459" i="8"/>
  <c r="CV459" i="8"/>
  <c r="CX459" i="8"/>
  <c r="CY459" i="8"/>
  <c r="CZ459" i="8"/>
  <c r="DA459" i="8"/>
  <c r="DB459" i="8"/>
  <c r="DC459" i="8"/>
  <c r="DD459" i="8"/>
  <c r="DE459" i="8"/>
  <c r="DF459" i="8"/>
  <c r="DG459" i="8"/>
  <c r="DH459" i="8"/>
  <c r="DI459" i="8"/>
  <c r="DJ459" i="8"/>
  <c r="DK459" i="8"/>
  <c r="DL459" i="8"/>
  <c r="DM459" i="8"/>
  <c r="DO459" i="8"/>
  <c r="B460" i="8"/>
  <c r="C460" i="8"/>
  <c r="D460" i="8"/>
  <c r="E460" i="8"/>
  <c r="F460" i="8"/>
  <c r="G460" i="8"/>
  <c r="H460" i="8"/>
  <c r="I460" i="8"/>
  <c r="J460" i="8"/>
  <c r="K460" i="8"/>
  <c r="L460" i="8"/>
  <c r="M460" i="8"/>
  <c r="N460" i="8"/>
  <c r="O460" i="8"/>
  <c r="P460" i="8"/>
  <c r="Q460" i="8"/>
  <c r="R460" i="8"/>
  <c r="U460" i="8"/>
  <c r="W460" i="8"/>
  <c r="Y460" i="8"/>
  <c r="Z460" i="8"/>
  <c r="AA460" i="8"/>
  <c r="AB460" i="8"/>
  <c r="AC460" i="8"/>
  <c r="AD460" i="8"/>
  <c r="AE460" i="8"/>
  <c r="AH460" i="8"/>
  <c r="AI460" i="8"/>
  <c r="AJ460" i="8"/>
  <c r="AK460" i="8"/>
  <c r="AL460" i="8"/>
  <c r="AM460" i="8"/>
  <c r="AN460" i="8"/>
  <c r="AO460" i="8"/>
  <c r="AP460" i="8"/>
  <c r="AQ460" i="8"/>
  <c r="AR460" i="8"/>
  <c r="AS460" i="8"/>
  <c r="AT460" i="8"/>
  <c r="AU460" i="8"/>
  <c r="AV460" i="8"/>
  <c r="AW460" i="8"/>
  <c r="AX460" i="8"/>
  <c r="AY460" i="8"/>
  <c r="AZ460" i="8"/>
  <c r="BE460" i="8"/>
  <c r="BF460" i="8"/>
  <c r="BG460" i="8"/>
  <c r="BH460" i="8"/>
  <c r="BI460" i="8"/>
  <c r="BJ460" i="8"/>
  <c r="BK460" i="8"/>
  <c r="BL460" i="8"/>
  <c r="BM460" i="8"/>
  <c r="BP461" i="8" s="1"/>
  <c r="BN460" i="8"/>
  <c r="BO460" i="8"/>
  <c r="BR460" i="8"/>
  <c r="BS460" i="8"/>
  <c r="BT460" i="8"/>
  <c r="BU460" i="8"/>
  <c r="BV460" i="8"/>
  <c r="BW460" i="8"/>
  <c r="BX460" i="8"/>
  <c r="BY460" i="8"/>
  <c r="BZ460" i="8"/>
  <c r="CA460" i="8"/>
  <c r="CB460" i="8"/>
  <c r="CC460" i="8"/>
  <c r="CD460" i="8"/>
  <c r="CH460" i="8"/>
  <c r="CI460" i="8"/>
  <c r="CJ460" i="8"/>
  <c r="CK460" i="8"/>
  <c r="CL460" i="8"/>
  <c r="CN460" i="8"/>
  <c r="CO460" i="8"/>
  <c r="CP460" i="8"/>
  <c r="CR460" i="8"/>
  <c r="CS460" i="8"/>
  <c r="CT460" i="8"/>
  <c r="CU460" i="8"/>
  <c r="CV460" i="8"/>
  <c r="CX460" i="8"/>
  <c r="CY460" i="8"/>
  <c r="CZ460" i="8"/>
  <c r="DA460" i="8"/>
  <c r="DB460" i="8"/>
  <c r="DC460" i="8"/>
  <c r="DD460" i="8"/>
  <c r="DE460" i="8"/>
  <c r="DF460" i="8"/>
  <c r="DG460" i="8"/>
  <c r="DH460" i="8"/>
  <c r="DI460" i="8"/>
  <c r="DJ460" i="8"/>
  <c r="DK460" i="8"/>
  <c r="DL460" i="8"/>
  <c r="DM460" i="8"/>
  <c r="DO460" i="8"/>
  <c r="B461" i="8"/>
  <c r="C461" i="8"/>
  <c r="D461" i="8"/>
  <c r="E461" i="8"/>
  <c r="F461" i="8"/>
  <c r="G461" i="8"/>
  <c r="H461" i="8"/>
  <c r="I461" i="8"/>
  <c r="J461" i="8"/>
  <c r="K461" i="8"/>
  <c r="L461" i="8"/>
  <c r="M461" i="8"/>
  <c r="N461" i="8"/>
  <c r="O461" i="8"/>
  <c r="P461" i="8"/>
  <c r="Q461" i="8"/>
  <c r="R461" i="8"/>
  <c r="U461" i="8"/>
  <c r="W461" i="8"/>
  <c r="Y461" i="8"/>
  <c r="Z461" i="8"/>
  <c r="AA461" i="8"/>
  <c r="AB461" i="8"/>
  <c r="AC461" i="8"/>
  <c r="AD461" i="8"/>
  <c r="AE461" i="8"/>
  <c r="AH461" i="8"/>
  <c r="AI461" i="8"/>
  <c r="AJ461" i="8"/>
  <c r="AK461" i="8"/>
  <c r="AL461" i="8"/>
  <c r="AM461" i="8"/>
  <c r="AN461" i="8"/>
  <c r="AO461" i="8"/>
  <c r="AP461" i="8"/>
  <c r="AQ461" i="8"/>
  <c r="AR461" i="8"/>
  <c r="AS461" i="8"/>
  <c r="AT461" i="8"/>
  <c r="AU461" i="8"/>
  <c r="AV461" i="8"/>
  <c r="AW461" i="8"/>
  <c r="AX461" i="8"/>
  <c r="AY461" i="8"/>
  <c r="AZ461" i="8"/>
  <c r="BE461" i="8"/>
  <c r="BF461" i="8"/>
  <c r="BG461" i="8"/>
  <c r="BH461" i="8"/>
  <c r="BI461" i="8"/>
  <c r="BJ461" i="8"/>
  <c r="BK461" i="8"/>
  <c r="BL461" i="8"/>
  <c r="BM461" i="8"/>
  <c r="BP462" i="8" s="1"/>
  <c r="BN461" i="8"/>
  <c r="BO461" i="8"/>
  <c r="BR461" i="8"/>
  <c r="BS461" i="8"/>
  <c r="BT461" i="8"/>
  <c r="BU461" i="8"/>
  <c r="BV461" i="8"/>
  <c r="BW461" i="8"/>
  <c r="BX461" i="8"/>
  <c r="BY461" i="8"/>
  <c r="BZ461" i="8"/>
  <c r="CA461" i="8"/>
  <c r="CB461" i="8"/>
  <c r="CC461" i="8"/>
  <c r="CD461" i="8"/>
  <c r="CH461" i="8"/>
  <c r="CI461" i="8"/>
  <c r="CJ461" i="8"/>
  <c r="CK461" i="8"/>
  <c r="CL461" i="8"/>
  <c r="CN461" i="8"/>
  <c r="CO461" i="8"/>
  <c r="CP461" i="8"/>
  <c r="CR461" i="8"/>
  <c r="CS461" i="8"/>
  <c r="CT461" i="8"/>
  <c r="CU461" i="8"/>
  <c r="CV461" i="8"/>
  <c r="CX461" i="8"/>
  <c r="CY461" i="8"/>
  <c r="CZ461" i="8"/>
  <c r="DA461" i="8"/>
  <c r="DB461" i="8"/>
  <c r="DC461" i="8"/>
  <c r="DD461" i="8"/>
  <c r="DE461" i="8"/>
  <c r="DF461" i="8"/>
  <c r="DG461" i="8"/>
  <c r="DH461" i="8"/>
  <c r="DI461" i="8"/>
  <c r="DJ461" i="8"/>
  <c r="DK461" i="8"/>
  <c r="DL461" i="8"/>
  <c r="DM461" i="8"/>
  <c r="DO461" i="8"/>
  <c r="B462" i="8"/>
  <c r="C462" i="8"/>
  <c r="D462" i="8"/>
  <c r="E462" i="8"/>
  <c r="F462" i="8"/>
  <c r="G462" i="8"/>
  <c r="H462" i="8"/>
  <c r="I462" i="8"/>
  <c r="J462" i="8"/>
  <c r="K462" i="8"/>
  <c r="L462" i="8"/>
  <c r="M462" i="8"/>
  <c r="N462" i="8"/>
  <c r="O462" i="8"/>
  <c r="P462" i="8"/>
  <c r="Q462" i="8"/>
  <c r="R462" i="8"/>
  <c r="U462" i="8"/>
  <c r="W462" i="8"/>
  <c r="Y462" i="8"/>
  <c r="Z462" i="8"/>
  <c r="AA462" i="8"/>
  <c r="AB462" i="8"/>
  <c r="AC462" i="8"/>
  <c r="AD462" i="8"/>
  <c r="AE462" i="8"/>
  <c r="AH462" i="8"/>
  <c r="AI462" i="8"/>
  <c r="AJ462" i="8"/>
  <c r="AK462" i="8"/>
  <c r="AL462" i="8"/>
  <c r="AM462" i="8"/>
  <c r="AN462" i="8"/>
  <c r="AO462" i="8"/>
  <c r="AP462" i="8"/>
  <c r="AQ462" i="8"/>
  <c r="AR462" i="8"/>
  <c r="AS462" i="8"/>
  <c r="AT462" i="8"/>
  <c r="AU462" i="8"/>
  <c r="AV462" i="8"/>
  <c r="AW462" i="8"/>
  <c r="AX462" i="8"/>
  <c r="AY462" i="8"/>
  <c r="AZ462" i="8"/>
  <c r="BE462" i="8"/>
  <c r="BF462" i="8"/>
  <c r="BG462" i="8"/>
  <c r="BH462" i="8"/>
  <c r="BI462" i="8"/>
  <c r="BJ462" i="8"/>
  <c r="BK462" i="8"/>
  <c r="BL462" i="8"/>
  <c r="BM462" i="8"/>
  <c r="BP463" i="8" s="1"/>
  <c r="BN462" i="8"/>
  <c r="BO462" i="8"/>
  <c r="BR462" i="8"/>
  <c r="BS462" i="8"/>
  <c r="BT462" i="8"/>
  <c r="BU462" i="8"/>
  <c r="BV462" i="8"/>
  <c r="BW462" i="8"/>
  <c r="BX462" i="8"/>
  <c r="BY462" i="8"/>
  <c r="BZ462" i="8"/>
  <c r="CA462" i="8"/>
  <c r="CB462" i="8"/>
  <c r="CC462" i="8"/>
  <c r="CD462" i="8"/>
  <c r="CH462" i="8"/>
  <c r="CI462" i="8"/>
  <c r="CJ462" i="8"/>
  <c r="CK462" i="8"/>
  <c r="CL462" i="8"/>
  <c r="CN462" i="8"/>
  <c r="CO462" i="8"/>
  <c r="CP462" i="8"/>
  <c r="CR462" i="8"/>
  <c r="CS462" i="8"/>
  <c r="CT462" i="8"/>
  <c r="CU462" i="8"/>
  <c r="CV462" i="8"/>
  <c r="CX462" i="8"/>
  <c r="CY462" i="8"/>
  <c r="CZ462" i="8"/>
  <c r="DA462" i="8"/>
  <c r="DB462" i="8"/>
  <c r="DC462" i="8"/>
  <c r="DD462" i="8"/>
  <c r="DE462" i="8"/>
  <c r="DF462" i="8"/>
  <c r="DG462" i="8"/>
  <c r="DH462" i="8"/>
  <c r="DI462" i="8"/>
  <c r="DJ462" i="8"/>
  <c r="DK462" i="8"/>
  <c r="DL462" i="8"/>
  <c r="DM462" i="8"/>
  <c r="DO462" i="8"/>
  <c r="B463" i="8"/>
  <c r="C463" i="8"/>
  <c r="D463" i="8"/>
  <c r="E463" i="8"/>
  <c r="F463" i="8"/>
  <c r="G463" i="8"/>
  <c r="H463" i="8"/>
  <c r="I463" i="8"/>
  <c r="J463" i="8"/>
  <c r="K463" i="8"/>
  <c r="L463" i="8"/>
  <c r="M463" i="8"/>
  <c r="N463" i="8"/>
  <c r="O463" i="8"/>
  <c r="P463" i="8"/>
  <c r="Q463" i="8"/>
  <c r="R463" i="8"/>
  <c r="U463" i="8"/>
  <c r="W463" i="8"/>
  <c r="Y463" i="8"/>
  <c r="Z463" i="8"/>
  <c r="AA463" i="8"/>
  <c r="AB463" i="8"/>
  <c r="AC463" i="8"/>
  <c r="AD463" i="8"/>
  <c r="AE463" i="8"/>
  <c r="AH463" i="8"/>
  <c r="AI463" i="8"/>
  <c r="AJ463" i="8"/>
  <c r="AK463" i="8"/>
  <c r="AL463" i="8"/>
  <c r="AM463" i="8"/>
  <c r="AN463" i="8"/>
  <c r="AO463" i="8"/>
  <c r="AP463" i="8"/>
  <c r="AQ463" i="8"/>
  <c r="AR463" i="8"/>
  <c r="AS463" i="8"/>
  <c r="AT463" i="8"/>
  <c r="AU463" i="8"/>
  <c r="AV463" i="8"/>
  <c r="AW463" i="8"/>
  <c r="AX463" i="8"/>
  <c r="AY463" i="8"/>
  <c r="AZ463" i="8"/>
  <c r="BE463" i="8"/>
  <c r="BF463" i="8"/>
  <c r="BG463" i="8"/>
  <c r="BH463" i="8"/>
  <c r="BI463" i="8"/>
  <c r="BJ463" i="8"/>
  <c r="BK463" i="8"/>
  <c r="BL463" i="8"/>
  <c r="BM463" i="8"/>
  <c r="BP464" i="8" s="1"/>
  <c r="BN463" i="8"/>
  <c r="BO463" i="8"/>
  <c r="BR463" i="8"/>
  <c r="BS463" i="8"/>
  <c r="BT463" i="8"/>
  <c r="BU463" i="8"/>
  <c r="BV463" i="8"/>
  <c r="BW463" i="8"/>
  <c r="BX463" i="8"/>
  <c r="BY463" i="8"/>
  <c r="BZ463" i="8"/>
  <c r="CA463" i="8"/>
  <c r="CB463" i="8"/>
  <c r="CC463" i="8"/>
  <c r="CD463" i="8"/>
  <c r="CH463" i="8"/>
  <c r="CI463" i="8"/>
  <c r="CJ463" i="8"/>
  <c r="CK463" i="8"/>
  <c r="CL463" i="8"/>
  <c r="CN463" i="8"/>
  <c r="CO463" i="8"/>
  <c r="CP463" i="8"/>
  <c r="CR463" i="8"/>
  <c r="CS463" i="8"/>
  <c r="CT463" i="8"/>
  <c r="CU463" i="8"/>
  <c r="CV463" i="8"/>
  <c r="CX463" i="8"/>
  <c r="CY463" i="8"/>
  <c r="CZ463" i="8"/>
  <c r="DA463" i="8"/>
  <c r="DB463" i="8"/>
  <c r="DC463" i="8"/>
  <c r="DD463" i="8"/>
  <c r="DE463" i="8"/>
  <c r="DF463" i="8"/>
  <c r="DG463" i="8"/>
  <c r="DH463" i="8"/>
  <c r="DI463" i="8"/>
  <c r="DJ463" i="8"/>
  <c r="DK463" i="8"/>
  <c r="DL463" i="8"/>
  <c r="DM463" i="8"/>
  <c r="DO463" i="8"/>
  <c r="B464" i="8"/>
  <c r="C464" i="8"/>
  <c r="D464" i="8"/>
  <c r="E464" i="8"/>
  <c r="F464" i="8"/>
  <c r="G464" i="8"/>
  <c r="H464" i="8"/>
  <c r="I464" i="8"/>
  <c r="J464" i="8"/>
  <c r="K464" i="8"/>
  <c r="L464" i="8"/>
  <c r="M464" i="8"/>
  <c r="N464" i="8"/>
  <c r="O464" i="8"/>
  <c r="P464" i="8"/>
  <c r="Q464" i="8"/>
  <c r="R464" i="8"/>
  <c r="U464" i="8"/>
  <c r="W464" i="8"/>
  <c r="Y464" i="8"/>
  <c r="Z464" i="8"/>
  <c r="AA464" i="8"/>
  <c r="AB464" i="8"/>
  <c r="AC464" i="8"/>
  <c r="AD464" i="8"/>
  <c r="AE464" i="8"/>
  <c r="AH464" i="8"/>
  <c r="AI464" i="8"/>
  <c r="AJ464" i="8"/>
  <c r="AK464" i="8"/>
  <c r="AL464" i="8"/>
  <c r="AM464" i="8"/>
  <c r="AN464" i="8"/>
  <c r="AO464" i="8"/>
  <c r="AP464" i="8"/>
  <c r="AQ464" i="8"/>
  <c r="AR464" i="8"/>
  <c r="AS464" i="8"/>
  <c r="AT464" i="8"/>
  <c r="AU464" i="8"/>
  <c r="AV464" i="8"/>
  <c r="AW464" i="8"/>
  <c r="AX464" i="8"/>
  <c r="AY464" i="8"/>
  <c r="AZ464" i="8"/>
  <c r="BE464" i="8"/>
  <c r="BF464" i="8"/>
  <c r="BG464" i="8"/>
  <c r="BH464" i="8"/>
  <c r="BI464" i="8"/>
  <c r="BJ464" i="8"/>
  <c r="BK464" i="8"/>
  <c r="BL464" i="8"/>
  <c r="BM464" i="8"/>
  <c r="BP465" i="8" s="1"/>
  <c r="BN464" i="8"/>
  <c r="BO464" i="8"/>
  <c r="BR464" i="8"/>
  <c r="BS464" i="8"/>
  <c r="BT464" i="8"/>
  <c r="BU464" i="8"/>
  <c r="BV464" i="8"/>
  <c r="BW464" i="8"/>
  <c r="BX464" i="8"/>
  <c r="BY464" i="8"/>
  <c r="BZ464" i="8"/>
  <c r="CA464" i="8"/>
  <c r="CB464" i="8"/>
  <c r="CC464" i="8"/>
  <c r="CD464" i="8"/>
  <c r="CH464" i="8"/>
  <c r="CI464" i="8"/>
  <c r="CJ464" i="8"/>
  <c r="CK464" i="8"/>
  <c r="CL464" i="8"/>
  <c r="CN464" i="8"/>
  <c r="CO464" i="8"/>
  <c r="CP464" i="8"/>
  <c r="CR464" i="8"/>
  <c r="CS464" i="8"/>
  <c r="CT464" i="8"/>
  <c r="CU464" i="8"/>
  <c r="CV464" i="8"/>
  <c r="CX464" i="8"/>
  <c r="CY464" i="8"/>
  <c r="CZ464" i="8"/>
  <c r="DA464" i="8"/>
  <c r="DB464" i="8"/>
  <c r="DC464" i="8"/>
  <c r="DD464" i="8"/>
  <c r="DE464" i="8"/>
  <c r="DF464" i="8"/>
  <c r="DG464" i="8"/>
  <c r="DH464" i="8"/>
  <c r="DI464" i="8"/>
  <c r="DJ464" i="8"/>
  <c r="DK464" i="8"/>
  <c r="DL464" i="8"/>
  <c r="DM464" i="8"/>
  <c r="DO464" i="8"/>
  <c r="B465" i="8"/>
  <c r="C465" i="8"/>
  <c r="D465" i="8"/>
  <c r="E465" i="8"/>
  <c r="F465" i="8"/>
  <c r="G465" i="8"/>
  <c r="H465" i="8"/>
  <c r="I465" i="8"/>
  <c r="J465" i="8"/>
  <c r="K465" i="8"/>
  <c r="L465" i="8"/>
  <c r="M465" i="8"/>
  <c r="N465" i="8"/>
  <c r="O465" i="8"/>
  <c r="P465" i="8"/>
  <c r="Q465" i="8"/>
  <c r="R465" i="8"/>
  <c r="U465" i="8"/>
  <c r="W465" i="8"/>
  <c r="Y465" i="8"/>
  <c r="Z465" i="8"/>
  <c r="AA465" i="8"/>
  <c r="AB465" i="8"/>
  <c r="AC465" i="8"/>
  <c r="AD465" i="8"/>
  <c r="AE465" i="8"/>
  <c r="AH465" i="8"/>
  <c r="AI465" i="8"/>
  <c r="AJ465" i="8"/>
  <c r="AK465" i="8"/>
  <c r="AL465" i="8"/>
  <c r="AM465" i="8"/>
  <c r="AN465" i="8"/>
  <c r="AO465" i="8"/>
  <c r="AP465" i="8"/>
  <c r="AQ465" i="8"/>
  <c r="AR465" i="8"/>
  <c r="AS465" i="8"/>
  <c r="AT465" i="8"/>
  <c r="AU465" i="8"/>
  <c r="AV465" i="8"/>
  <c r="AW465" i="8"/>
  <c r="AX465" i="8"/>
  <c r="AY465" i="8"/>
  <c r="AZ465" i="8"/>
  <c r="BE465" i="8"/>
  <c r="BF465" i="8"/>
  <c r="BG465" i="8"/>
  <c r="BH465" i="8"/>
  <c r="BI465" i="8"/>
  <c r="BJ465" i="8"/>
  <c r="BK465" i="8"/>
  <c r="BL465" i="8"/>
  <c r="BM465" i="8"/>
  <c r="BP466" i="8" s="1"/>
  <c r="BN465" i="8"/>
  <c r="BO465" i="8"/>
  <c r="BR465" i="8"/>
  <c r="BS465" i="8"/>
  <c r="BT465" i="8"/>
  <c r="BU465" i="8"/>
  <c r="BV465" i="8"/>
  <c r="BW465" i="8"/>
  <c r="BX465" i="8"/>
  <c r="BY465" i="8"/>
  <c r="BZ465" i="8"/>
  <c r="CA465" i="8"/>
  <c r="CB465" i="8"/>
  <c r="CC465" i="8"/>
  <c r="CD465" i="8"/>
  <c r="CH465" i="8"/>
  <c r="CI465" i="8"/>
  <c r="CJ465" i="8"/>
  <c r="CK465" i="8"/>
  <c r="CL465" i="8"/>
  <c r="CN465" i="8"/>
  <c r="CO465" i="8"/>
  <c r="CP465" i="8"/>
  <c r="CR465" i="8"/>
  <c r="CS465" i="8"/>
  <c r="CT465" i="8"/>
  <c r="CU465" i="8"/>
  <c r="CV465" i="8"/>
  <c r="CX465" i="8"/>
  <c r="CY465" i="8"/>
  <c r="CZ465" i="8"/>
  <c r="DA465" i="8"/>
  <c r="DB465" i="8"/>
  <c r="DC465" i="8"/>
  <c r="DD465" i="8"/>
  <c r="DE465" i="8"/>
  <c r="DF465" i="8"/>
  <c r="DG465" i="8"/>
  <c r="DH465" i="8"/>
  <c r="DI465" i="8"/>
  <c r="DJ465" i="8"/>
  <c r="DK465" i="8"/>
  <c r="DL465" i="8"/>
  <c r="DM465" i="8"/>
  <c r="DO465" i="8"/>
  <c r="B466" i="8"/>
  <c r="C466" i="8"/>
  <c r="D466" i="8"/>
  <c r="E466" i="8"/>
  <c r="F466" i="8"/>
  <c r="G466" i="8"/>
  <c r="H466" i="8"/>
  <c r="I466" i="8"/>
  <c r="J466" i="8"/>
  <c r="K466" i="8"/>
  <c r="L466" i="8"/>
  <c r="M466" i="8"/>
  <c r="N466" i="8"/>
  <c r="O466" i="8"/>
  <c r="P466" i="8"/>
  <c r="Q466" i="8"/>
  <c r="R466" i="8"/>
  <c r="U466" i="8"/>
  <c r="W466" i="8"/>
  <c r="Y466" i="8"/>
  <c r="Z466" i="8"/>
  <c r="AA466" i="8"/>
  <c r="AB466" i="8"/>
  <c r="AC466" i="8"/>
  <c r="AD466" i="8"/>
  <c r="AE466" i="8"/>
  <c r="AH466" i="8"/>
  <c r="AI466" i="8"/>
  <c r="AJ466" i="8"/>
  <c r="AK466" i="8"/>
  <c r="AL466" i="8"/>
  <c r="AM466" i="8"/>
  <c r="AN466" i="8"/>
  <c r="AO466" i="8"/>
  <c r="AP466" i="8"/>
  <c r="AQ466" i="8"/>
  <c r="AR466" i="8"/>
  <c r="AS466" i="8"/>
  <c r="AT466" i="8"/>
  <c r="AU466" i="8"/>
  <c r="AV466" i="8"/>
  <c r="AW466" i="8"/>
  <c r="AX466" i="8"/>
  <c r="AY466" i="8"/>
  <c r="AZ466" i="8"/>
  <c r="BE466" i="8"/>
  <c r="BF466" i="8"/>
  <c r="BG466" i="8"/>
  <c r="BH466" i="8"/>
  <c r="BI466" i="8"/>
  <c r="BJ466" i="8"/>
  <c r="BK466" i="8"/>
  <c r="BL466" i="8"/>
  <c r="BM466" i="8"/>
  <c r="BP467" i="8" s="1"/>
  <c r="BN466" i="8"/>
  <c r="BO466" i="8"/>
  <c r="BR466" i="8"/>
  <c r="BS466" i="8"/>
  <c r="BT466" i="8"/>
  <c r="BU466" i="8"/>
  <c r="BV466" i="8"/>
  <c r="BW466" i="8"/>
  <c r="BX466" i="8"/>
  <c r="BY466" i="8"/>
  <c r="BZ466" i="8"/>
  <c r="CA466" i="8"/>
  <c r="CB466" i="8"/>
  <c r="CC466" i="8"/>
  <c r="CD466" i="8"/>
  <c r="CH466" i="8"/>
  <c r="CI466" i="8"/>
  <c r="CJ466" i="8"/>
  <c r="CK466" i="8"/>
  <c r="CL466" i="8"/>
  <c r="CN466" i="8"/>
  <c r="CO466" i="8"/>
  <c r="CP466" i="8"/>
  <c r="CR466" i="8"/>
  <c r="CS466" i="8"/>
  <c r="CT466" i="8"/>
  <c r="CU466" i="8"/>
  <c r="CV466" i="8"/>
  <c r="CX466" i="8"/>
  <c r="CY466" i="8"/>
  <c r="CZ466" i="8"/>
  <c r="DA466" i="8"/>
  <c r="DB466" i="8"/>
  <c r="DC466" i="8"/>
  <c r="DD466" i="8"/>
  <c r="DE466" i="8"/>
  <c r="DF466" i="8"/>
  <c r="DG466" i="8"/>
  <c r="DH466" i="8"/>
  <c r="DI466" i="8"/>
  <c r="DJ466" i="8"/>
  <c r="DK466" i="8"/>
  <c r="DL466" i="8"/>
  <c r="DM466" i="8"/>
  <c r="DO466" i="8"/>
  <c r="B467" i="8"/>
  <c r="C467" i="8"/>
  <c r="D467" i="8"/>
  <c r="E467" i="8"/>
  <c r="F467" i="8"/>
  <c r="G467" i="8"/>
  <c r="H467" i="8"/>
  <c r="I467" i="8"/>
  <c r="J467" i="8"/>
  <c r="K467" i="8"/>
  <c r="L467" i="8"/>
  <c r="M467" i="8"/>
  <c r="N467" i="8"/>
  <c r="O467" i="8"/>
  <c r="P467" i="8"/>
  <c r="Q467" i="8"/>
  <c r="R467" i="8"/>
  <c r="U467" i="8"/>
  <c r="W467" i="8"/>
  <c r="Y467" i="8"/>
  <c r="Z467" i="8"/>
  <c r="AA467" i="8"/>
  <c r="AB467" i="8"/>
  <c r="AC467" i="8"/>
  <c r="AD467" i="8"/>
  <c r="AE467" i="8"/>
  <c r="AH467" i="8"/>
  <c r="AI467" i="8"/>
  <c r="AJ467" i="8"/>
  <c r="AK467" i="8"/>
  <c r="AL467" i="8"/>
  <c r="AM467" i="8"/>
  <c r="AN467" i="8"/>
  <c r="AO467" i="8"/>
  <c r="AP467" i="8"/>
  <c r="AQ467" i="8"/>
  <c r="AR467" i="8"/>
  <c r="AS467" i="8"/>
  <c r="AT467" i="8"/>
  <c r="AU467" i="8"/>
  <c r="AV467" i="8"/>
  <c r="AW467" i="8"/>
  <c r="AX467" i="8"/>
  <c r="AY467" i="8"/>
  <c r="AZ467" i="8"/>
  <c r="BE467" i="8"/>
  <c r="BF467" i="8"/>
  <c r="BG467" i="8"/>
  <c r="BH467" i="8"/>
  <c r="BI467" i="8"/>
  <c r="BJ467" i="8"/>
  <c r="BK467" i="8"/>
  <c r="BL467" i="8"/>
  <c r="BM467" i="8"/>
  <c r="BP468" i="8" s="1"/>
  <c r="BN467" i="8"/>
  <c r="BO467" i="8"/>
  <c r="BR467" i="8"/>
  <c r="BS467" i="8"/>
  <c r="BT467" i="8"/>
  <c r="BU467" i="8"/>
  <c r="BV467" i="8"/>
  <c r="BW467" i="8"/>
  <c r="BX467" i="8"/>
  <c r="BY467" i="8"/>
  <c r="BZ467" i="8"/>
  <c r="CA467" i="8"/>
  <c r="CB467" i="8"/>
  <c r="CC467" i="8"/>
  <c r="CD467" i="8"/>
  <c r="CH467" i="8"/>
  <c r="CI467" i="8"/>
  <c r="CJ467" i="8"/>
  <c r="CK467" i="8"/>
  <c r="CL467" i="8"/>
  <c r="CN467" i="8"/>
  <c r="CO467" i="8"/>
  <c r="CP467" i="8"/>
  <c r="CR467" i="8"/>
  <c r="CS467" i="8"/>
  <c r="CT467" i="8"/>
  <c r="CU467" i="8"/>
  <c r="CV467" i="8"/>
  <c r="CX467" i="8"/>
  <c r="CY467" i="8"/>
  <c r="CZ467" i="8"/>
  <c r="DA467" i="8"/>
  <c r="DB467" i="8"/>
  <c r="DC467" i="8"/>
  <c r="DD467" i="8"/>
  <c r="DE467" i="8"/>
  <c r="DF467" i="8"/>
  <c r="DG467" i="8"/>
  <c r="DH467" i="8"/>
  <c r="DI467" i="8"/>
  <c r="DJ467" i="8"/>
  <c r="DK467" i="8"/>
  <c r="DL467" i="8"/>
  <c r="DM467" i="8"/>
  <c r="DO467" i="8"/>
  <c r="B468" i="8"/>
  <c r="C468" i="8"/>
  <c r="D468" i="8"/>
  <c r="E468" i="8"/>
  <c r="F468" i="8"/>
  <c r="G468" i="8"/>
  <c r="H468" i="8"/>
  <c r="I468" i="8"/>
  <c r="J468" i="8"/>
  <c r="K468" i="8"/>
  <c r="L468" i="8"/>
  <c r="M468" i="8"/>
  <c r="N468" i="8"/>
  <c r="O468" i="8"/>
  <c r="P468" i="8"/>
  <c r="Q468" i="8"/>
  <c r="R468" i="8"/>
  <c r="U468" i="8"/>
  <c r="W468" i="8"/>
  <c r="Y468" i="8"/>
  <c r="Z468" i="8"/>
  <c r="AA468" i="8"/>
  <c r="AB468" i="8"/>
  <c r="AC468" i="8"/>
  <c r="AD468" i="8"/>
  <c r="AE468" i="8"/>
  <c r="AH468" i="8"/>
  <c r="AI468" i="8"/>
  <c r="AJ468" i="8"/>
  <c r="AK468" i="8"/>
  <c r="AL468" i="8"/>
  <c r="AM468" i="8"/>
  <c r="AN468" i="8"/>
  <c r="AO468" i="8"/>
  <c r="AP468" i="8"/>
  <c r="AQ468" i="8"/>
  <c r="AR468" i="8"/>
  <c r="AS468" i="8"/>
  <c r="AT468" i="8"/>
  <c r="AU468" i="8"/>
  <c r="AV468" i="8"/>
  <c r="AW468" i="8"/>
  <c r="AX468" i="8"/>
  <c r="AY468" i="8"/>
  <c r="AZ468" i="8"/>
  <c r="BE468" i="8"/>
  <c r="BF468" i="8"/>
  <c r="BG468" i="8"/>
  <c r="BH468" i="8"/>
  <c r="BI468" i="8"/>
  <c r="BJ468" i="8"/>
  <c r="BK468" i="8"/>
  <c r="BL468" i="8"/>
  <c r="BM468" i="8"/>
  <c r="BP469" i="8" s="1"/>
  <c r="BN468" i="8"/>
  <c r="BO468" i="8"/>
  <c r="BR468" i="8"/>
  <c r="BS468" i="8"/>
  <c r="BT468" i="8"/>
  <c r="BU468" i="8"/>
  <c r="BV468" i="8"/>
  <c r="BW468" i="8"/>
  <c r="BX468" i="8"/>
  <c r="BY468" i="8"/>
  <c r="BZ468" i="8"/>
  <c r="CA468" i="8"/>
  <c r="CB468" i="8"/>
  <c r="CC468" i="8"/>
  <c r="CD468" i="8"/>
  <c r="CH468" i="8"/>
  <c r="CI468" i="8"/>
  <c r="CJ468" i="8"/>
  <c r="CK468" i="8"/>
  <c r="CL468" i="8"/>
  <c r="CN468" i="8"/>
  <c r="CO468" i="8"/>
  <c r="CP468" i="8"/>
  <c r="CR468" i="8"/>
  <c r="CS468" i="8"/>
  <c r="CT468" i="8"/>
  <c r="CU468" i="8"/>
  <c r="CV468" i="8"/>
  <c r="CX468" i="8"/>
  <c r="CY468" i="8"/>
  <c r="CZ468" i="8"/>
  <c r="DA468" i="8"/>
  <c r="DB468" i="8"/>
  <c r="DC468" i="8"/>
  <c r="DD468" i="8"/>
  <c r="DE468" i="8"/>
  <c r="DF468" i="8"/>
  <c r="DG468" i="8"/>
  <c r="DH468" i="8"/>
  <c r="DI468" i="8"/>
  <c r="DJ468" i="8"/>
  <c r="DK468" i="8"/>
  <c r="DL468" i="8"/>
  <c r="DM468" i="8"/>
  <c r="DO468" i="8"/>
  <c r="B469" i="8"/>
  <c r="C469" i="8"/>
  <c r="D469" i="8"/>
  <c r="E469" i="8"/>
  <c r="F469" i="8"/>
  <c r="G469" i="8"/>
  <c r="H469" i="8"/>
  <c r="I469" i="8"/>
  <c r="J469" i="8"/>
  <c r="K469" i="8"/>
  <c r="L469" i="8"/>
  <c r="M469" i="8"/>
  <c r="N469" i="8"/>
  <c r="O469" i="8"/>
  <c r="P469" i="8"/>
  <c r="Q469" i="8"/>
  <c r="R469" i="8"/>
  <c r="U469" i="8"/>
  <c r="W469" i="8"/>
  <c r="Y469" i="8"/>
  <c r="Z469" i="8"/>
  <c r="AA469" i="8"/>
  <c r="AB469" i="8"/>
  <c r="AC469" i="8"/>
  <c r="AD469" i="8"/>
  <c r="AE469" i="8"/>
  <c r="AH469" i="8"/>
  <c r="AI469" i="8"/>
  <c r="AJ469" i="8"/>
  <c r="AK469" i="8"/>
  <c r="AL469" i="8"/>
  <c r="AM469" i="8"/>
  <c r="AN469" i="8"/>
  <c r="AO469" i="8"/>
  <c r="AP469" i="8"/>
  <c r="AQ469" i="8"/>
  <c r="AR469" i="8"/>
  <c r="AS469" i="8"/>
  <c r="AT469" i="8"/>
  <c r="AU469" i="8"/>
  <c r="AV469" i="8"/>
  <c r="AW469" i="8"/>
  <c r="AX469" i="8"/>
  <c r="AY469" i="8"/>
  <c r="AZ469" i="8"/>
  <c r="BE469" i="8"/>
  <c r="BF469" i="8"/>
  <c r="BG469" i="8"/>
  <c r="BH469" i="8"/>
  <c r="BI469" i="8"/>
  <c r="BJ469" i="8"/>
  <c r="BK469" i="8"/>
  <c r="BL469" i="8"/>
  <c r="BM469" i="8"/>
  <c r="BP470" i="8" s="1"/>
  <c r="BN469" i="8"/>
  <c r="BO469" i="8"/>
  <c r="BR469" i="8"/>
  <c r="BS469" i="8"/>
  <c r="BT469" i="8"/>
  <c r="BU469" i="8"/>
  <c r="BV469" i="8"/>
  <c r="BW469" i="8"/>
  <c r="BX469" i="8"/>
  <c r="BY469" i="8"/>
  <c r="BZ469" i="8"/>
  <c r="CA469" i="8"/>
  <c r="CB469" i="8"/>
  <c r="CC469" i="8"/>
  <c r="CD469" i="8"/>
  <c r="CH469" i="8"/>
  <c r="CI469" i="8"/>
  <c r="CJ469" i="8"/>
  <c r="CK469" i="8"/>
  <c r="CL469" i="8"/>
  <c r="CN469" i="8"/>
  <c r="CO469" i="8"/>
  <c r="CP469" i="8"/>
  <c r="CR469" i="8"/>
  <c r="CS469" i="8"/>
  <c r="CT469" i="8"/>
  <c r="CU469" i="8"/>
  <c r="CV469" i="8"/>
  <c r="CX469" i="8"/>
  <c r="CY469" i="8"/>
  <c r="CZ469" i="8"/>
  <c r="DA469" i="8"/>
  <c r="DB469" i="8"/>
  <c r="DC469" i="8"/>
  <c r="DD469" i="8"/>
  <c r="DE469" i="8"/>
  <c r="DF469" i="8"/>
  <c r="DG469" i="8"/>
  <c r="DH469" i="8"/>
  <c r="DI469" i="8"/>
  <c r="DJ469" i="8"/>
  <c r="DK469" i="8"/>
  <c r="DL469" i="8"/>
  <c r="DM469" i="8"/>
  <c r="DO469" i="8"/>
  <c r="B470" i="8"/>
  <c r="C470" i="8"/>
  <c r="D470" i="8"/>
  <c r="E470" i="8"/>
  <c r="F470" i="8"/>
  <c r="G470" i="8"/>
  <c r="H470" i="8"/>
  <c r="I470" i="8"/>
  <c r="J470" i="8"/>
  <c r="K470" i="8"/>
  <c r="L470" i="8"/>
  <c r="M470" i="8"/>
  <c r="N470" i="8"/>
  <c r="O470" i="8"/>
  <c r="P470" i="8"/>
  <c r="Q470" i="8"/>
  <c r="R470" i="8"/>
  <c r="U470" i="8"/>
  <c r="W470" i="8"/>
  <c r="Y470" i="8"/>
  <c r="Z470" i="8"/>
  <c r="AA470" i="8"/>
  <c r="AB470" i="8"/>
  <c r="AC470" i="8"/>
  <c r="AD470" i="8"/>
  <c r="AE470" i="8"/>
  <c r="AH470" i="8"/>
  <c r="AI470" i="8"/>
  <c r="AJ470" i="8"/>
  <c r="AK470" i="8"/>
  <c r="AL470" i="8"/>
  <c r="AM470" i="8"/>
  <c r="AN470" i="8"/>
  <c r="AO470" i="8"/>
  <c r="AP470" i="8"/>
  <c r="AQ470" i="8"/>
  <c r="AR470" i="8"/>
  <c r="AS470" i="8"/>
  <c r="AT470" i="8"/>
  <c r="AU470" i="8"/>
  <c r="AV470" i="8"/>
  <c r="AW470" i="8"/>
  <c r="AX470" i="8"/>
  <c r="AY470" i="8"/>
  <c r="AZ470" i="8"/>
  <c r="BE470" i="8"/>
  <c r="BF470" i="8"/>
  <c r="BG470" i="8"/>
  <c r="BH470" i="8"/>
  <c r="BI470" i="8"/>
  <c r="BJ470" i="8"/>
  <c r="BK470" i="8"/>
  <c r="BL470" i="8"/>
  <c r="BM470" i="8"/>
  <c r="BP471" i="8" s="1"/>
  <c r="BN470" i="8"/>
  <c r="BO470" i="8"/>
  <c r="BR470" i="8"/>
  <c r="BS470" i="8"/>
  <c r="BT470" i="8"/>
  <c r="BU470" i="8"/>
  <c r="BV470" i="8"/>
  <c r="BW470" i="8"/>
  <c r="BX470" i="8"/>
  <c r="BY470" i="8"/>
  <c r="BZ470" i="8"/>
  <c r="CA470" i="8"/>
  <c r="CB470" i="8"/>
  <c r="CC470" i="8"/>
  <c r="CD470" i="8"/>
  <c r="CH470" i="8"/>
  <c r="CI470" i="8"/>
  <c r="CJ470" i="8"/>
  <c r="CK470" i="8"/>
  <c r="CL470" i="8"/>
  <c r="CN470" i="8"/>
  <c r="CO470" i="8"/>
  <c r="CP470" i="8"/>
  <c r="CR470" i="8"/>
  <c r="CS470" i="8"/>
  <c r="CT470" i="8"/>
  <c r="CU470" i="8"/>
  <c r="CV470" i="8"/>
  <c r="CX470" i="8"/>
  <c r="CY470" i="8"/>
  <c r="CZ470" i="8"/>
  <c r="DA470" i="8"/>
  <c r="DB470" i="8"/>
  <c r="DC470" i="8"/>
  <c r="DD470" i="8"/>
  <c r="DE470" i="8"/>
  <c r="DF470" i="8"/>
  <c r="DG470" i="8"/>
  <c r="DH470" i="8"/>
  <c r="DI470" i="8"/>
  <c r="DJ470" i="8"/>
  <c r="DK470" i="8"/>
  <c r="DL470" i="8"/>
  <c r="DM470" i="8"/>
  <c r="DO470" i="8"/>
  <c r="B471" i="8"/>
  <c r="C471" i="8"/>
  <c r="D471" i="8"/>
  <c r="E471" i="8"/>
  <c r="F471" i="8"/>
  <c r="G471" i="8"/>
  <c r="H471" i="8"/>
  <c r="I471" i="8"/>
  <c r="J471" i="8"/>
  <c r="K471" i="8"/>
  <c r="L471" i="8"/>
  <c r="M471" i="8"/>
  <c r="N471" i="8"/>
  <c r="O471" i="8"/>
  <c r="P471" i="8"/>
  <c r="Q471" i="8"/>
  <c r="R471" i="8"/>
  <c r="U471" i="8"/>
  <c r="W471" i="8"/>
  <c r="Y471" i="8"/>
  <c r="Z471" i="8"/>
  <c r="AA471" i="8"/>
  <c r="AB471" i="8"/>
  <c r="AC471" i="8"/>
  <c r="AD471" i="8"/>
  <c r="AE471" i="8"/>
  <c r="AH471" i="8"/>
  <c r="AI471" i="8"/>
  <c r="AJ471" i="8"/>
  <c r="AK471" i="8"/>
  <c r="AL471" i="8"/>
  <c r="AM471" i="8"/>
  <c r="AN471" i="8"/>
  <c r="AO471" i="8"/>
  <c r="AP471" i="8"/>
  <c r="AQ471" i="8"/>
  <c r="AR471" i="8"/>
  <c r="AS471" i="8"/>
  <c r="AT471" i="8"/>
  <c r="AU471" i="8"/>
  <c r="AV471" i="8"/>
  <c r="AW471" i="8"/>
  <c r="AX471" i="8"/>
  <c r="AY471" i="8"/>
  <c r="AZ471" i="8"/>
  <c r="BE471" i="8"/>
  <c r="BF471" i="8"/>
  <c r="BG471" i="8"/>
  <c r="BH471" i="8"/>
  <c r="BI471" i="8"/>
  <c r="BJ471" i="8"/>
  <c r="BK471" i="8"/>
  <c r="BL471" i="8"/>
  <c r="BM471" i="8"/>
  <c r="BP472" i="8" s="1"/>
  <c r="BN471" i="8"/>
  <c r="BO471" i="8"/>
  <c r="BR471" i="8"/>
  <c r="BS471" i="8"/>
  <c r="BT471" i="8"/>
  <c r="BU471" i="8"/>
  <c r="BV471" i="8"/>
  <c r="BW471" i="8"/>
  <c r="BX471" i="8"/>
  <c r="BY471" i="8"/>
  <c r="BZ471" i="8"/>
  <c r="CA471" i="8"/>
  <c r="CB471" i="8"/>
  <c r="CC471" i="8"/>
  <c r="CD471" i="8"/>
  <c r="CH471" i="8"/>
  <c r="CI471" i="8"/>
  <c r="CJ471" i="8"/>
  <c r="CK471" i="8"/>
  <c r="CL471" i="8"/>
  <c r="CN471" i="8"/>
  <c r="CO471" i="8"/>
  <c r="CP471" i="8"/>
  <c r="CR471" i="8"/>
  <c r="CS471" i="8"/>
  <c r="CT471" i="8"/>
  <c r="CU471" i="8"/>
  <c r="CV471" i="8"/>
  <c r="CX471" i="8"/>
  <c r="CY471" i="8"/>
  <c r="CZ471" i="8"/>
  <c r="DA471" i="8"/>
  <c r="DB471" i="8"/>
  <c r="DC471" i="8"/>
  <c r="DD471" i="8"/>
  <c r="DE471" i="8"/>
  <c r="DF471" i="8"/>
  <c r="DG471" i="8"/>
  <c r="DH471" i="8"/>
  <c r="DI471" i="8"/>
  <c r="DJ471" i="8"/>
  <c r="DK471" i="8"/>
  <c r="DL471" i="8"/>
  <c r="DM471" i="8"/>
  <c r="DO471" i="8"/>
  <c r="B472" i="8"/>
  <c r="C472" i="8"/>
  <c r="D472" i="8"/>
  <c r="E472" i="8"/>
  <c r="F472" i="8"/>
  <c r="G472" i="8"/>
  <c r="H472" i="8"/>
  <c r="I472" i="8"/>
  <c r="J472" i="8"/>
  <c r="K472" i="8"/>
  <c r="L472" i="8"/>
  <c r="M472" i="8"/>
  <c r="N472" i="8"/>
  <c r="O472" i="8"/>
  <c r="P472" i="8"/>
  <c r="Q472" i="8"/>
  <c r="R472" i="8"/>
  <c r="U472" i="8"/>
  <c r="W472" i="8"/>
  <c r="Y472" i="8"/>
  <c r="Z472" i="8"/>
  <c r="AA472" i="8"/>
  <c r="AB472" i="8"/>
  <c r="AC472" i="8"/>
  <c r="AD472" i="8"/>
  <c r="AE472" i="8"/>
  <c r="AH472" i="8"/>
  <c r="AI472" i="8"/>
  <c r="AJ472" i="8"/>
  <c r="AK472" i="8"/>
  <c r="AL472" i="8"/>
  <c r="AM472" i="8"/>
  <c r="AN472" i="8"/>
  <c r="AO472" i="8"/>
  <c r="AP472" i="8"/>
  <c r="AQ472" i="8"/>
  <c r="AR472" i="8"/>
  <c r="AS472" i="8"/>
  <c r="AT472" i="8"/>
  <c r="AU472" i="8"/>
  <c r="AV472" i="8"/>
  <c r="AW472" i="8"/>
  <c r="AX472" i="8"/>
  <c r="AY472" i="8"/>
  <c r="AZ472" i="8"/>
  <c r="BE472" i="8"/>
  <c r="BF472" i="8"/>
  <c r="BG472" i="8"/>
  <c r="BH472" i="8"/>
  <c r="BI472" i="8"/>
  <c r="BJ472" i="8"/>
  <c r="BK472" i="8"/>
  <c r="BL472" i="8"/>
  <c r="BM472" i="8"/>
  <c r="BP473" i="8" s="1"/>
  <c r="BN472" i="8"/>
  <c r="BO472" i="8"/>
  <c r="BR472" i="8"/>
  <c r="BS472" i="8"/>
  <c r="BT472" i="8"/>
  <c r="BU472" i="8"/>
  <c r="BV472" i="8"/>
  <c r="BW472" i="8"/>
  <c r="BX472" i="8"/>
  <c r="BY472" i="8"/>
  <c r="BZ472" i="8"/>
  <c r="CA472" i="8"/>
  <c r="CB472" i="8"/>
  <c r="CC472" i="8"/>
  <c r="CD472" i="8"/>
  <c r="CH472" i="8"/>
  <c r="CI472" i="8"/>
  <c r="CJ472" i="8"/>
  <c r="CK472" i="8"/>
  <c r="CL472" i="8"/>
  <c r="CN472" i="8"/>
  <c r="CO472" i="8"/>
  <c r="CP472" i="8"/>
  <c r="CR472" i="8"/>
  <c r="CS472" i="8"/>
  <c r="CT472" i="8"/>
  <c r="CU472" i="8"/>
  <c r="CV472" i="8"/>
  <c r="CX472" i="8"/>
  <c r="CY472" i="8"/>
  <c r="CZ472" i="8"/>
  <c r="DA472" i="8"/>
  <c r="DB472" i="8"/>
  <c r="DC472" i="8"/>
  <c r="DD472" i="8"/>
  <c r="DE472" i="8"/>
  <c r="DF472" i="8"/>
  <c r="DG472" i="8"/>
  <c r="DH472" i="8"/>
  <c r="DI472" i="8"/>
  <c r="DJ472" i="8"/>
  <c r="DK472" i="8"/>
  <c r="DL472" i="8"/>
  <c r="DM472" i="8"/>
  <c r="DO472" i="8"/>
  <c r="B473" i="8"/>
  <c r="C473" i="8"/>
  <c r="D473" i="8"/>
  <c r="E473" i="8"/>
  <c r="F473" i="8"/>
  <c r="G473" i="8"/>
  <c r="H473" i="8"/>
  <c r="I473" i="8"/>
  <c r="J473" i="8"/>
  <c r="K473" i="8"/>
  <c r="L473" i="8"/>
  <c r="M473" i="8"/>
  <c r="N473" i="8"/>
  <c r="O473" i="8"/>
  <c r="P473" i="8"/>
  <c r="Q473" i="8"/>
  <c r="R473" i="8"/>
  <c r="U473" i="8"/>
  <c r="W473" i="8"/>
  <c r="Y473" i="8"/>
  <c r="Z473" i="8"/>
  <c r="AA473" i="8"/>
  <c r="AB473" i="8"/>
  <c r="AC473" i="8"/>
  <c r="AD473" i="8"/>
  <c r="AE473" i="8"/>
  <c r="AH473" i="8"/>
  <c r="AI473" i="8"/>
  <c r="AJ473" i="8"/>
  <c r="AK473" i="8"/>
  <c r="AL473" i="8"/>
  <c r="AM473" i="8"/>
  <c r="AN473" i="8"/>
  <c r="AO473" i="8"/>
  <c r="AP473" i="8"/>
  <c r="AQ473" i="8"/>
  <c r="AR473" i="8"/>
  <c r="AS473" i="8"/>
  <c r="AT473" i="8"/>
  <c r="AU473" i="8"/>
  <c r="AV473" i="8"/>
  <c r="AW473" i="8"/>
  <c r="AX473" i="8"/>
  <c r="AY473" i="8"/>
  <c r="AZ473" i="8"/>
  <c r="BE473" i="8"/>
  <c r="BF473" i="8"/>
  <c r="BG473" i="8"/>
  <c r="BH473" i="8"/>
  <c r="BI473" i="8"/>
  <c r="BJ473" i="8"/>
  <c r="BK473" i="8"/>
  <c r="BL473" i="8"/>
  <c r="BM473" i="8"/>
  <c r="BP474" i="8" s="1"/>
  <c r="BN473" i="8"/>
  <c r="BO473" i="8"/>
  <c r="BR473" i="8"/>
  <c r="BS473" i="8"/>
  <c r="BT473" i="8"/>
  <c r="BU473" i="8"/>
  <c r="BV473" i="8"/>
  <c r="BW473" i="8"/>
  <c r="BX473" i="8"/>
  <c r="BY473" i="8"/>
  <c r="BZ473" i="8"/>
  <c r="CA473" i="8"/>
  <c r="CB473" i="8"/>
  <c r="CC473" i="8"/>
  <c r="CD473" i="8"/>
  <c r="CH473" i="8"/>
  <c r="CI473" i="8"/>
  <c r="CJ473" i="8"/>
  <c r="CK473" i="8"/>
  <c r="CL473" i="8"/>
  <c r="CN473" i="8"/>
  <c r="CO473" i="8"/>
  <c r="CP473" i="8"/>
  <c r="CR473" i="8"/>
  <c r="CS473" i="8"/>
  <c r="CT473" i="8"/>
  <c r="CU473" i="8"/>
  <c r="CV473" i="8"/>
  <c r="CX473" i="8"/>
  <c r="CY473" i="8"/>
  <c r="CZ473" i="8"/>
  <c r="DA473" i="8"/>
  <c r="DB473" i="8"/>
  <c r="DC473" i="8"/>
  <c r="DD473" i="8"/>
  <c r="DE473" i="8"/>
  <c r="DF473" i="8"/>
  <c r="DG473" i="8"/>
  <c r="DH473" i="8"/>
  <c r="DI473" i="8"/>
  <c r="DJ473" i="8"/>
  <c r="DK473" i="8"/>
  <c r="DL473" i="8"/>
  <c r="DM473" i="8"/>
  <c r="DO473" i="8"/>
  <c r="B474" i="8"/>
  <c r="C474" i="8"/>
  <c r="D474" i="8"/>
  <c r="E474" i="8"/>
  <c r="F474" i="8"/>
  <c r="G474" i="8"/>
  <c r="H474" i="8"/>
  <c r="I474" i="8"/>
  <c r="J474" i="8"/>
  <c r="K474" i="8"/>
  <c r="L474" i="8"/>
  <c r="M474" i="8"/>
  <c r="N474" i="8"/>
  <c r="O474" i="8"/>
  <c r="P474" i="8"/>
  <c r="Q474" i="8"/>
  <c r="R474" i="8"/>
  <c r="U474" i="8"/>
  <c r="W474" i="8"/>
  <c r="Y474" i="8"/>
  <c r="Z474" i="8"/>
  <c r="AA474" i="8"/>
  <c r="AB474" i="8"/>
  <c r="AC474" i="8"/>
  <c r="AD474" i="8"/>
  <c r="AE474" i="8"/>
  <c r="AH474" i="8"/>
  <c r="AI474" i="8"/>
  <c r="AJ474" i="8"/>
  <c r="AK474" i="8"/>
  <c r="AL474" i="8"/>
  <c r="AM474" i="8"/>
  <c r="AN474" i="8"/>
  <c r="AO474" i="8"/>
  <c r="AP474" i="8"/>
  <c r="AQ474" i="8"/>
  <c r="AR474" i="8"/>
  <c r="AS474" i="8"/>
  <c r="AT474" i="8"/>
  <c r="AU474" i="8"/>
  <c r="AV474" i="8"/>
  <c r="AW474" i="8"/>
  <c r="AX474" i="8"/>
  <c r="AY474" i="8"/>
  <c r="AZ474" i="8"/>
  <c r="BE474" i="8"/>
  <c r="BF474" i="8"/>
  <c r="BG474" i="8"/>
  <c r="BH474" i="8"/>
  <c r="BI474" i="8"/>
  <c r="BJ474" i="8"/>
  <c r="BK474" i="8"/>
  <c r="BL474" i="8"/>
  <c r="BM474" i="8"/>
  <c r="BP475" i="8" s="1"/>
  <c r="BN474" i="8"/>
  <c r="BO474" i="8"/>
  <c r="BR474" i="8"/>
  <c r="BS474" i="8"/>
  <c r="BT474" i="8"/>
  <c r="BU474" i="8"/>
  <c r="BV474" i="8"/>
  <c r="BW474" i="8"/>
  <c r="BX474" i="8"/>
  <c r="BY474" i="8"/>
  <c r="BZ474" i="8"/>
  <c r="CA474" i="8"/>
  <c r="CB474" i="8"/>
  <c r="CC474" i="8"/>
  <c r="CD474" i="8"/>
  <c r="CH474" i="8"/>
  <c r="CI474" i="8"/>
  <c r="CJ474" i="8"/>
  <c r="CK474" i="8"/>
  <c r="CL474" i="8"/>
  <c r="CN474" i="8"/>
  <c r="CO474" i="8"/>
  <c r="CP474" i="8"/>
  <c r="CR474" i="8"/>
  <c r="CS474" i="8"/>
  <c r="CT474" i="8"/>
  <c r="CU474" i="8"/>
  <c r="CV474" i="8"/>
  <c r="CX474" i="8"/>
  <c r="CY474" i="8"/>
  <c r="CZ474" i="8"/>
  <c r="DA474" i="8"/>
  <c r="DB474" i="8"/>
  <c r="DC474" i="8"/>
  <c r="DD474" i="8"/>
  <c r="DE474" i="8"/>
  <c r="DF474" i="8"/>
  <c r="DG474" i="8"/>
  <c r="DH474" i="8"/>
  <c r="DI474" i="8"/>
  <c r="DJ474" i="8"/>
  <c r="DK474" i="8"/>
  <c r="DL474" i="8"/>
  <c r="DM474" i="8"/>
  <c r="DO474" i="8"/>
  <c r="B475" i="8"/>
  <c r="C475" i="8"/>
  <c r="D475" i="8"/>
  <c r="E475" i="8"/>
  <c r="F475" i="8"/>
  <c r="G475" i="8"/>
  <c r="H475" i="8"/>
  <c r="I475" i="8"/>
  <c r="J475" i="8"/>
  <c r="K475" i="8"/>
  <c r="L475" i="8"/>
  <c r="M475" i="8"/>
  <c r="N475" i="8"/>
  <c r="O475" i="8"/>
  <c r="P475" i="8"/>
  <c r="Q475" i="8"/>
  <c r="R475" i="8"/>
  <c r="U475" i="8"/>
  <c r="W475" i="8"/>
  <c r="Y475" i="8"/>
  <c r="Z475" i="8"/>
  <c r="AA475" i="8"/>
  <c r="AB475" i="8"/>
  <c r="AC475" i="8"/>
  <c r="AD475" i="8"/>
  <c r="AE475" i="8"/>
  <c r="AH475" i="8"/>
  <c r="AI475" i="8"/>
  <c r="AJ475" i="8"/>
  <c r="AK475" i="8"/>
  <c r="AL475" i="8"/>
  <c r="AM475" i="8"/>
  <c r="AN475" i="8"/>
  <c r="AO475" i="8"/>
  <c r="AP475" i="8"/>
  <c r="AQ475" i="8"/>
  <c r="AR475" i="8"/>
  <c r="AS475" i="8"/>
  <c r="AT475" i="8"/>
  <c r="AU475" i="8"/>
  <c r="AV475" i="8"/>
  <c r="AW475" i="8"/>
  <c r="AX475" i="8"/>
  <c r="AY475" i="8"/>
  <c r="AZ475" i="8"/>
  <c r="BE475" i="8"/>
  <c r="BF475" i="8"/>
  <c r="BG475" i="8"/>
  <c r="BH475" i="8"/>
  <c r="BI475" i="8"/>
  <c r="BJ475" i="8"/>
  <c r="BK475" i="8"/>
  <c r="BL475" i="8"/>
  <c r="BM475" i="8"/>
  <c r="BP476" i="8" s="1"/>
  <c r="BN475" i="8"/>
  <c r="BO475" i="8"/>
  <c r="BR475" i="8"/>
  <c r="BS475" i="8"/>
  <c r="BT475" i="8"/>
  <c r="BU475" i="8"/>
  <c r="BV475" i="8"/>
  <c r="BW475" i="8"/>
  <c r="BX475" i="8"/>
  <c r="BY475" i="8"/>
  <c r="BZ475" i="8"/>
  <c r="CA475" i="8"/>
  <c r="CB475" i="8"/>
  <c r="CC475" i="8"/>
  <c r="CD475" i="8"/>
  <c r="CH475" i="8"/>
  <c r="CI475" i="8"/>
  <c r="CJ475" i="8"/>
  <c r="CK475" i="8"/>
  <c r="CL475" i="8"/>
  <c r="CN475" i="8"/>
  <c r="CO475" i="8"/>
  <c r="CP475" i="8"/>
  <c r="CR475" i="8"/>
  <c r="CS475" i="8"/>
  <c r="CT475" i="8"/>
  <c r="CU475" i="8"/>
  <c r="CV475" i="8"/>
  <c r="CX475" i="8"/>
  <c r="CY475" i="8"/>
  <c r="CZ475" i="8"/>
  <c r="DA475" i="8"/>
  <c r="DB475" i="8"/>
  <c r="DC475" i="8"/>
  <c r="DD475" i="8"/>
  <c r="DE475" i="8"/>
  <c r="DF475" i="8"/>
  <c r="DG475" i="8"/>
  <c r="DH475" i="8"/>
  <c r="DI475" i="8"/>
  <c r="DJ475" i="8"/>
  <c r="DK475" i="8"/>
  <c r="DL475" i="8"/>
  <c r="DM475" i="8"/>
  <c r="DO475" i="8"/>
  <c r="B476" i="8"/>
  <c r="C476" i="8"/>
  <c r="D476" i="8"/>
  <c r="E476" i="8"/>
  <c r="F476" i="8"/>
  <c r="G476" i="8"/>
  <c r="H476" i="8"/>
  <c r="I476" i="8"/>
  <c r="J476" i="8"/>
  <c r="K476" i="8"/>
  <c r="L476" i="8"/>
  <c r="M476" i="8"/>
  <c r="N476" i="8"/>
  <c r="O476" i="8"/>
  <c r="P476" i="8"/>
  <c r="Q476" i="8"/>
  <c r="R476" i="8"/>
  <c r="U476" i="8"/>
  <c r="W476" i="8"/>
  <c r="Y476" i="8"/>
  <c r="Z476" i="8"/>
  <c r="AA476" i="8"/>
  <c r="AB476" i="8"/>
  <c r="AC476" i="8"/>
  <c r="AD476" i="8"/>
  <c r="AE476" i="8"/>
  <c r="AH476" i="8"/>
  <c r="AI476" i="8"/>
  <c r="AJ476" i="8"/>
  <c r="AK476" i="8"/>
  <c r="AL476" i="8"/>
  <c r="AM476" i="8"/>
  <c r="AN476" i="8"/>
  <c r="AO476" i="8"/>
  <c r="AP476" i="8"/>
  <c r="AQ476" i="8"/>
  <c r="AR476" i="8"/>
  <c r="AS476" i="8"/>
  <c r="AT476" i="8"/>
  <c r="AU476" i="8"/>
  <c r="AV476" i="8"/>
  <c r="AW476" i="8"/>
  <c r="AX476" i="8"/>
  <c r="AY476" i="8"/>
  <c r="AZ476" i="8"/>
  <c r="BE476" i="8"/>
  <c r="BF476" i="8"/>
  <c r="BG476" i="8"/>
  <c r="BH476" i="8"/>
  <c r="BI476" i="8"/>
  <c r="BJ476" i="8"/>
  <c r="BK476" i="8"/>
  <c r="BL476" i="8"/>
  <c r="BM476" i="8"/>
  <c r="BP477" i="8" s="1"/>
  <c r="BN476" i="8"/>
  <c r="BO476" i="8"/>
  <c r="BR476" i="8"/>
  <c r="BS476" i="8"/>
  <c r="BT476" i="8"/>
  <c r="BU476" i="8"/>
  <c r="BV476" i="8"/>
  <c r="BW476" i="8"/>
  <c r="BX476" i="8"/>
  <c r="BY476" i="8"/>
  <c r="BZ476" i="8"/>
  <c r="CA476" i="8"/>
  <c r="CB476" i="8"/>
  <c r="CC476" i="8"/>
  <c r="CD476" i="8"/>
  <c r="CH476" i="8"/>
  <c r="CI476" i="8"/>
  <c r="CJ476" i="8"/>
  <c r="CK476" i="8"/>
  <c r="CL476" i="8"/>
  <c r="CN476" i="8"/>
  <c r="CO476" i="8"/>
  <c r="CP476" i="8"/>
  <c r="CR476" i="8"/>
  <c r="CS476" i="8"/>
  <c r="CT476" i="8"/>
  <c r="CU476" i="8"/>
  <c r="CV476" i="8"/>
  <c r="CX476" i="8"/>
  <c r="CY476" i="8"/>
  <c r="CZ476" i="8"/>
  <c r="DA476" i="8"/>
  <c r="DB476" i="8"/>
  <c r="DC476" i="8"/>
  <c r="DD476" i="8"/>
  <c r="DE476" i="8"/>
  <c r="DF476" i="8"/>
  <c r="DG476" i="8"/>
  <c r="DH476" i="8"/>
  <c r="DI476" i="8"/>
  <c r="DJ476" i="8"/>
  <c r="DK476" i="8"/>
  <c r="DL476" i="8"/>
  <c r="DM476" i="8"/>
  <c r="DO476" i="8"/>
  <c r="B477" i="8"/>
  <c r="C477" i="8"/>
  <c r="D477" i="8"/>
  <c r="E477" i="8"/>
  <c r="F477" i="8"/>
  <c r="G477" i="8"/>
  <c r="H477" i="8"/>
  <c r="I477" i="8"/>
  <c r="J477" i="8"/>
  <c r="K477" i="8"/>
  <c r="L477" i="8"/>
  <c r="M477" i="8"/>
  <c r="N477" i="8"/>
  <c r="O477" i="8"/>
  <c r="P477" i="8"/>
  <c r="Q477" i="8"/>
  <c r="R477" i="8"/>
  <c r="U477" i="8"/>
  <c r="W477" i="8"/>
  <c r="Y477" i="8"/>
  <c r="Z477" i="8"/>
  <c r="AA477" i="8"/>
  <c r="AB477" i="8"/>
  <c r="AC477" i="8"/>
  <c r="AD477" i="8"/>
  <c r="AE477" i="8"/>
  <c r="AH477" i="8"/>
  <c r="AI477" i="8"/>
  <c r="AJ477" i="8"/>
  <c r="AK477" i="8"/>
  <c r="AL477" i="8"/>
  <c r="AM477" i="8"/>
  <c r="AN477" i="8"/>
  <c r="AO477" i="8"/>
  <c r="AP477" i="8"/>
  <c r="AQ477" i="8"/>
  <c r="AR477" i="8"/>
  <c r="AS477" i="8"/>
  <c r="AT477" i="8"/>
  <c r="AU477" i="8"/>
  <c r="AV477" i="8"/>
  <c r="AW477" i="8"/>
  <c r="AX477" i="8"/>
  <c r="AY477" i="8"/>
  <c r="AZ477" i="8"/>
  <c r="BE477" i="8"/>
  <c r="BF477" i="8"/>
  <c r="BG477" i="8"/>
  <c r="BH477" i="8"/>
  <c r="BI477" i="8"/>
  <c r="BJ477" i="8"/>
  <c r="BK477" i="8"/>
  <c r="BL477" i="8"/>
  <c r="BM477" i="8"/>
  <c r="BP478" i="8" s="1"/>
  <c r="BN477" i="8"/>
  <c r="BO477" i="8"/>
  <c r="BR477" i="8"/>
  <c r="BS477" i="8"/>
  <c r="BT477" i="8"/>
  <c r="BU477" i="8"/>
  <c r="BV477" i="8"/>
  <c r="BW477" i="8"/>
  <c r="BX477" i="8"/>
  <c r="BY477" i="8"/>
  <c r="BZ477" i="8"/>
  <c r="CA477" i="8"/>
  <c r="CB477" i="8"/>
  <c r="CC477" i="8"/>
  <c r="CD477" i="8"/>
  <c r="CH477" i="8"/>
  <c r="CI477" i="8"/>
  <c r="CJ477" i="8"/>
  <c r="CK477" i="8"/>
  <c r="CL477" i="8"/>
  <c r="CN477" i="8"/>
  <c r="CO477" i="8"/>
  <c r="CP477" i="8"/>
  <c r="CR477" i="8"/>
  <c r="CS477" i="8"/>
  <c r="CT477" i="8"/>
  <c r="CU477" i="8"/>
  <c r="CV477" i="8"/>
  <c r="CX477" i="8"/>
  <c r="CY477" i="8"/>
  <c r="CZ477" i="8"/>
  <c r="DA477" i="8"/>
  <c r="DB477" i="8"/>
  <c r="DC477" i="8"/>
  <c r="DD477" i="8"/>
  <c r="DE477" i="8"/>
  <c r="DF477" i="8"/>
  <c r="DG477" i="8"/>
  <c r="DH477" i="8"/>
  <c r="DI477" i="8"/>
  <c r="DJ477" i="8"/>
  <c r="DK477" i="8"/>
  <c r="DL477" i="8"/>
  <c r="DM477" i="8"/>
  <c r="DO477" i="8"/>
  <c r="B478" i="8"/>
  <c r="C478" i="8"/>
  <c r="D478" i="8"/>
  <c r="E478" i="8"/>
  <c r="F478" i="8"/>
  <c r="G478" i="8"/>
  <c r="H478" i="8"/>
  <c r="I478" i="8"/>
  <c r="J478" i="8"/>
  <c r="K478" i="8"/>
  <c r="L478" i="8"/>
  <c r="M478" i="8"/>
  <c r="N478" i="8"/>
  <c r="O478" i="8"/>
  <c r="P478" i="8"/>
  <c r="Q478" i="8"/>
  <c r="R478" i="8"/>
  <c r="U478" i="8"/>
  <c r="W478" i="8"/>
  <c r="Y478" i="8"/>
  <c r="Z478" i="8"/>
  <c r="AA478" i="8"/>
  <c r="AB478" i="8"/>
  <c r="AC478" i="8"/>
  <c r="AD478" i="8"/>
  <c r="AE478" i="8"/>
  <c r="AH478" i="8"/>
  <c r="AI478" i="8"/>
  <c r="AJ478" i="8"/>
  <c r="AK478" i="8"/>
  <c r="AL478" i="8"/>
  <c r="AM478" i="8"/>
  <c r="AN478" i="8"/>
  <c r="AO478" i="8"/>
  <c r="AP478" i="8"/>
  <c r="AQ478" i="8"/>
  <c r="AR478" i="8"/>
  <c r="AS478" i="8"/>
  <c r="AT478" i="8"/>
  <c r="AU478" i="8"/>
  <c r="AV478" i="8"/>
  <c r="AW478" i="8"/>
  <c r="AX478" i="8"/>
  <c r="AY478" i="8"/>
  <c r="AZ478" i="8"/>
  <c r="BE478" i="8"/>
  <c r="BF478" i="8"/>
  <c r="BG478" i="8"/>
  <c r="BH478" i="8"/>
  <c r="BI478" i="8"/>
  <c r="BJ478" i="8"/>
  <c r="BK478" i="8"/>
  <c r="BL478" i="8"/>
  <c r="BM478" i="8"/>
  <c r="BP479" i="8" s="1"/>
  <c r="BN478" i="8"/>
  <c r="BO478" i="8"/>
  <c r="BR478" i="8"/>
  <c r="BS478" i="8"/>
  <c r="BT478" i="8"/>
  <c r="BU478" i="8"/>
  <c r="BV478" i="8"/>
  <c r="BW478" i="8"/>
  <c r="BX478" i="8"/>
  <c r="BY478" i="8"/>
  <c r="BZ478" i="8"/>
  <c r="CA478" i="8"/>
  <c r="CB478" i="8"/>
  <c r="CC478" i="8"/>
  <c r="CD478" i="8"/>
  <c r="CH478" i="8"/>
  <c r="CI478" i="8"/>
  <c r="CJ478" i="8"/>
  <c r="CK478" i="8"/>
  <c r="CL478" i="8"/>
  <c r="CN478" i="8"/>
  <c r="CO478" i="8"/>
  <c r="CP478" i="8"/>
  <c r="CR478" i="8"/>
  <c r="CS478" i="8"/>
  <c r="CT478" i="8"/>
  <c r="CU478" i="8"/>
  <c r="CV478" i="8"/>
  <c r="CX478" i="8"/>
  <c r="CY478" i="8"/>
  <c r="CZ478" i="8"/>
  <c r="DA478" i="8"/>
  <c r="DB478" i="8"/>
  <c r="DC478" i="8"/>
  <c r="DD478" i="8"/>
  <c r="DE478" i="8"/>
  <c r="DF478" i="8"/>
  <c r="DG478" i="8"/>
  <c r="DH478" i="8"/>
  <c r="DI478" i="8"/>
  <c r="DJ478" i="8"/>
  <c r="DK478" i="8"/>
  <c r="DL478" i="8"/>
  <c r="DM478" i="8"/>
  <c r="DO478" i="8"/>
  <c r="B479" i="8"/>
  <c r="C479" i="8"/>
  <c r="D479" i="8"/>
  <c r="E479" i="8"/>
  <c r="F479" i="8"/>
  <c r="G479" i="8"/>
  <c r="H479" i="8"/>
  <c r="I479" i="8"/>
  <c r="J479" i="8"/>
  <c r="K479" i="8"/>
  <c r="L479" i="8"/>
  <c r="M479" i="8"/>
  <c r="N479" i="8"/>
  <c r="O479" i="8"/>
  <c r="P479" i="8"/>
  <c r="Q479" i="8"/>
  <c r="R479" i="8"/>
  <c r="U479" i="8"/>
  <c r="W479" i="8"/>
  <c r="Y479" i="8"/>
  <c r="Z479" i="8"/>
  <c r="AA479" i="8"/>
  <c r="AB479" i="8"/>
  <c r="AC479" i="8"/>
  <c r="AD479" i="8"/>
  <c r="AE479" i="8"/>
  <c r="AH479" i="8"/>
  <c r="AI479" i="8"/>
  <c r="AJ479" i="8"/>
  <c r="AK479" i="8"/>
  <c r="AL479" i="8"/>
  <c r="AM479" i="8"/>
  <c r="AN479" i="8"/>
  <c r="AO479" i="8"/>
  <c r="AP479" i="8"/>
  <c r="AQ479" i="8"/>
  <c r="AR479" i="8"/>
  <c r="AS479" i="8"/>
  <c r="AT479" i="8"/>
  <c r="AU479" i="8"/>
  <c r="AV479" i="8"/>
  <c r="AW479" i="8"/>
  <c r="AX479" i="8"/>
  <c r="AY479" i="8"/>
  <c r="AZ479" i="8"/>
  <c r="BE479" i="8"/>
  <c r="BF479" i="8"/>
  <c r="BG479" i="8"/>
  <c r="BH479" i="8"/>
  <c r="BI479" i="8"/>
  <c r="BJ479" i="8"/>
  <c r="BK479" i="8"/>
  <c r="BL479" i="8"/>
  <c r="BM479" i="8"/>
  <c r="BP480" i="8" s="1"/>
  <c r="BN479" i="8"/>
  <c r="BO479" i="8"/>
  <c r="BR479" i="8"/>
  <c r="BS479" i="8"/>
  <c r="BT479" i="8"/>
  <c r="BU479" i="8"/>
  <c r="BV479" i="8"/>
  <c r="BW479" i="8"/>
  <c r="BX479" i="8"/>
  <c r="BY479" i="8"/>
  <c r="BZ479" i="8"/>
  <c r="CA479" i="8"/>
  <c r="CB479" i="8"/>
  <c r="CC479" i="8"/>
  <c r="CD479" i="8"/>
  <c r="CH479" i="8"/>
  <c r="CI479" i="8"/>
  <c r="CJ479" i="8"/>
  <c r="CK479" i="8"/>
  <c r="CL479" i="8"/>
  <c r="CN479" i="8"/>
  <c r="CO479" i="8"/>
  <c r="CP479" i="8"/>
  <c r="CR479" i="8"/>
  <c r="CS479" i="8"/>
  <c r="CT479" i="8"/>
  <c r="CU479" i="8"/>
  <c r="CV479" i="8"/>
  <c r="CX479" i="8"/>
  <c r="CY479" i="8"/>
  <c r="CZ479" i="8"/>
  <c r="DA479" i="8"/>
  <c r="DB479" i="8"/>
  <c r="DC479" i="8"/>
  <c r="DD479" i="8"/>
  <c r="DE479" i="8"/>
  <c r="DF479" i="8"/>
  <c r="DG479" i="8"/>
  <c r="DH479" i="8"/>
  <c r="DI479" i="8"/>
  <c r="DJ479" i="8"/>
  <c r="DK479" i="8"/>
  <c r="DL479" i="8"/>
  <c r="DM479" i="8"/>
  <c r="DO479" i="8"/>
  <c r="B480" i="8"/>
  <c r="C480" i="8"/>
  <c r="D480" i="8"/>
  <c r="E480" i="8"/>
  <c r="F480" i="8"/>
  <c r="G480" i="8"/>
  <c r="H480" i="8"/>
  <c r="I480" i="8"/>
  <c r="J480" i="8"/>
  <c r="K480" i="8"/>
  <c r="L480" i="8"/>
  <c r="M480" i="8"/>
  <c r="N480" i="8"/>
  <c r="O480" i="8"/>
  <c r="P480" i="8"/>
  <c r="Q480" i="8"/>
  <c r="R480" i="8"/>
  <c r="U480" i="8"/>
  <c r="W480" i="8"/>
  <c r="Y480" i="8"/>
  <c r="Z480" i="8"/>
  <c r="AA480" i="8"/>
  <c r="AB480" i="8"/>
  <c r="AC480" i="8"/>
  <c r="AD480" i="8"/>
  <c r="AE480" i="8"/>
  <c r="AH480" i="8"/>
  <c r="AI480" i="8"/>
  <c r="AJ480" i="8"/>
  <c r="AK480" i="8"/>
  <c r="AL480" i="8"/>
  <c r="AM480" i="8"/>
  <c r="AN480" i="8"/>
  <c r="AO480" i="8"/>
  <c r="AP480" i="8"/>
  <c r="AQ480" i="8"/>
  <c r="AR480" i="8"/>
  <c r="AS480" i="8"/>
  <c r="AT480" i="8"/>
  <c r="AU480" i="8"/>
  <c r="AV480" i="8"/>
  <c r="AW480" i="8"/>
  <c r="AX480" i="8"/>
  <c r="AY480" i="8"/>
  <c r="AZ480" i="8"/>
  <c r="BE480" i="8"/>
  <c r="BF480" i="8"/>
  <c r="BG480" i="8"/>
  <c r="BH480" i="8"/>
  <c r="BI480" i="8"/>
  <c r="BJ480" i="8"/>
  <c r="BK480" i="8"/>
  <c r="BL480" i="8"/>
  <c r="BM480" i="8"/>
  <c r="BP481" i="8" s="1"/>
  <c r="BN480" i="8"/>
  <c r="BO480" i="8"/>
  <c r="BR480" i="8"/>
  <c r="BS480" i="8"/>
  <c r="BT480" i="8"/>
  <c r="BU480" i="8"/>
  <c r="BV480" i="8"/>
  <c r="BW480" i="8"/>
  <c r="BX480" i="8"/>
  <c r="BY480" i="8"/>
  <c r="BZ480" i="8"/>
  <c r="CA480" i="8"/>
  <c r="CB480" i="8"/>
  <c r="CC480" i="8"/>
  <c r="CD480" i="8"/>
  <c r="CH480" i="8"/>
  <c r="CI480" i="8"/>
  <c r="CJ480" i="8"/>
  <c r="CK480" i="8"/>
  <c r="CL480" i="8"/>
  <c r="CN480" i="8"/>
  <c r="CO480" i="8"/>
  <c r="CP480" i="8"/>
  <c r="CR480" i="8"/>
  <c r="CS480" i="8"/>
  <c r="CT480" i="8"/>
  <c r="CU480" i="8"/>
  <c r="CV480" i="8"/>
  <c r="CX480" i="8"/>
  <c r="CY480" i="8"/>
  <c r="CZ480" i="8"/>
  <c r="DA480" i="8"/>
  <c r="DB480" i="8"/>
  <c r="DC480" i="8"/>
  <c r="DD480" i="8"/>
  <c r="DE480" i="8"/>
  <c r="DF480" i="8"/>
  <c r="DG480" i="8"/>
  <c r="DH480" i="8"/>
  <c r="DI480" i="8"/>
  <c r="DJ480" i="8"/>
  <c r="DK480" i="8"/>
  <c r="DL480" i="8"/>
  <c r="DM480" i="8"/>
  <c r="DO480" i="8"/>
  <c r="B481" i="8"/>
  <c r="C481" i="8"/>
  <c r="D481" i="8"/>
  <c r="E481" i="8"/>
  <c r="F481" i="8"/>
  <c r="G481" i="8"/>
  <c r="H481" i="8"/>
  <c r="I481" i="8"/>
  <c r="J481" i="8"/>
  <c r="K481" i="8"/>
  <c r="L481" i="8"/>
  <c r="M481" i="8"/>
  <c r="N481" i="8"/>
  <c r="O481" i="8"/>
  <c r="P481" i="8"/>
  <c r="Q481" i="8"/>
  <c r="R481" i="8"/>
  <c r="U481" i="8"/>
  <c r="W481" i="8"/>
  <c r="Y481" i="8"/>
  <c r="Z481" i="8"/>
  <c r="AA481" i="8"/>
  <c r="AB481" i="8"/>
  <c r="AC481" i="8"/>
  <c r="AD481" i="8"/>
  <c r="AE481" i="8"/>
  <c r="AH481" i="8"/>
  <c r="AI481" i="8"/>
  <c r="AJ481" i="8"/>
  <c r="AK481" i="8"/>
  <c r="AL481" i="8"/>
  <c r="AM481" i="8"/>
  <c r="AN481" i="8"/>
  <c r="AO481" i="8"/>
  <c r="AP481" i="8"/>
  <c r="AQ481" i="8"/>
  <c r="AR481" i="8"/>
  <c r="AS481" i="8"/>
  <c r="AT481" i="8"/>
  <c r="AU481" i="8"/>
  <c r="AV481" i="8"/>
  <c r="AW481" i="8"/>
  <c r="AX481" i="8"/>
  <c r="AY481" i="8"/>
  <c r="AZ481" i="8"/>
  <c r="BE481" i="8"/>
  <c r="BF481" i="8"/>
  <c r="BG481" i="8"/>
  <c r="BH481" i="8"/>
  <c r="BI481" i="8"/>
  <c r="BJ481" i="8"/>
  <c r="BK481" i="8"/>
  <c r="BL481" i="8"/>
  <c r="BM481" i="8"/>
  <c r="BP482" i="8" s="1"/>
  <c r="BN481" i="8"/>
  <c r="BO481" i="8"/>
  <c r="BR481" i="8"/>
  <c r="BS481" i="8"/>
  <c r="BT481" i="8"/>
  <c r="BU481" i="8"/>
  <c r="BV481" i="8"/>
  <c r="BW481" i="8"/>
  <c r="BX481" i="8"/>
  <c r="BY481" i="8"/>
  <c r="BZ481" i="8"/>
  <c r="CA481" i="8"/>
  <c r="CB481" i="8"/>
  <c r="CC481" i="8"/>
  <c r="CD481" i="8"/>
  <c r="CH481" i="8"/>
  <c r="CI481" i="8"/>
  <c r="CJ481" i="8"/>
  <c r="CK481" i="8"/>
  <c r="CL481" i="8"/>
  <c r="CN481" i="8"/>
  <c r="CO481" i="8"/>
  <c r="CP481" i="8"/>
  <c r="CR481" i="8"/>
  <c r="CS481" i="8"/>
  <c r="CT481" i="8"/>
  <c r="CU481" i="8"/>
  <c r="CV481" i="8"/>
  <c r="CX481" i="8"/>
  <c r="CY481" i="8"/>
  <c r="CZ481" i="8"/>
  <c r="DA481" i="8"/>
  <c r="DB481" i="8"/>
  <c r="DC481" i="8"/>
  <c r="DD481" i="8"/>
  <c r="DE481" i="8"/>
  <c r="DF481" i="8"/>
  <c r="DG481" i="8"/>
  <c r="DH481" i="8"/>
  <c r="DI481" i="8"/>
  <c r="DJ481" i="8"/>
  <c r="DK481" i="8"/>
  <c r="DL481" i="8"/>
  <c r="DM481" i="8"/>
  <c r="DO481" i="8"/>
  <c r="B482" i="8"/>
  <c r="C482" i="8"/>
  <c r="D482" i="8"/>
  <c r="E482" i="8"/>
  <c r="F482" i="8"/>
  <c r="G482" i="8"/>
  <c r="H482" i="8"/>
  <c r="I482" i="8"/>
  <c r="J482" i="8"/>
  <c r="K482" i="8"/>
  <c r="L482" i="8"/>
  <c r="M482" i="8"/>
  <c r="N482" i="8"/>
  <c r="O482" i="8"/>
  <c r="P482" i="8"/>
  <c r="Q482" i="8"/>
  <c r="R482" i="8"/>
  <c r="U482" i="8"/>
  <c r="W482" i="8"/>
  <c r="Y482" i="8"/>
  <c r="Z482" i="8"/>
  <c r="AA482" i="8"/>
  <c r="AB482" i="8"/>
  <c r="AC482" i="8"/>
  <c r="AD482" i="8"/>
  <c r="AE482" i="8"/>
  <c r="AH482" i="8"/>
  <c r="AI482" i="8"/>
  <c r="AJ482" i="8"/>
  <c r="AK482" i="8"/>
  <c r="AL482" i="8"/>
  <c r="AM482" i="8"/>
  <c r="AN482" i="8"/>
  <c r="AO482" i="8"/>
  <c r="AP482" i="8"/>
  <c r="AQ482" i="8"/>
  <c r="AR482" i="8"/>
  <c r="AS482" i="8"/>
  <c r="AT482" i="8"/>
  <c r="AU482" i="8"/>
  <c r="AV482" i="8"/>
  <c r="AW482" i="8"/>
  <c r="AX482" i="8"/>
  <c r="AY482" i="8"/>
  <c r="AZ482" i="8"/>
  <c r="BE482" i="8"/>
  <c r="BF482" i="8"/>
  <c r="BG482" i="8"/>
  <c r="BH482" i="8"/>
  <c r="BI482" i="8"/>
  <c r="BJ482" i="8"/>
  <c r="BK482" i="8"/>
  <c r="BL482" i="8"/>
  <c r="BM482" i="8"/>
  <c r="BP483" i="8" s="1"/>
  <c r="BN482" i="8"/>
  <c r="BO482" i="8"/>
  <c r="BR482" i="8"/>
  <c r="BS482" i="8"/>
  <c r="BT482" i="8"/>
  <c r="BU482" i="8"/>
  <c r="BV482" i="8"/>
  <c r="BW482" i="8"/>
  <c r="BX482" i="8"/>
  <c r="BY482" i="8"/>
  <c r="BZ482" i="8"/>
  <c r="CA482" i="8"/>
  <c r="CB482" i="8"/>
  <c r="CC482" i="8"/>
  <c r="CD482" i="8"/>
  <c r="CH482" i="8"/>
  <c r="CI482" i="8"/>
  <c r="CJ482" i="8"/>
  <c r="CK482" i="8"/>
  <c r="CL482" i="8"/>
  <c r="CN482" i="8"/>
  <c r="CO482" i="8"/>
  <c r="CP482" i="8"/>
  <c r="CR482" i="8"/>
  <c r="CS482" i="8"/>
  <c r="CT482" i="8"/>
  <c r="CU482" i="8"/>
  <c r="CV482" i="8"/>
  <c r="CX482" i="8"/>
  <c r="CY482" i="8"/>
  <c r="CZ482" i="8"/>
  <c r="DA482" i="8"/>
  <c r="DB482" i="8"/>
  <c r="DC482" i="8"/>
  <c r="DD482" i="8"/>
  <c r="DE482" i="8"/>
  <c r="DF482" i="8"/>
  <c r="DG482" i="8"/>
  <c r="DH482" i="8"/>
  <c r="DI482" i="8"/>
  <c r="DJ482" i="8"/>
  <c r="DK482" i="8"/>
  <c r="DL482" i="8"/>
  <c r="DM482" i="8"/>
  <c r="DO482" i="8"/>
  <c r="B483" i="8"/>
  <c r="C483" i="8"/>
  <c r="D483" i="8"/>
  <c r="E483" i="8"/>
  <c r="F483" i="8"/>
  <c r="G483" i="8"/>
  <c r="H483" i="8"/>
  <c r="I483" i="8"/>
  <c r="J483" i="8"/>
  <c r="K483" i="8"/>
  <c r="L483" i="8"/>
  <c r="M483" i="8"/>
  <c r="N483" i="8"/>
  <c r="O483" i="8"/>
  <c r="P483" i="8"/>
  <c r="Q483" i="8"/>
  <c r="R483" i="8"/>
  <c r="U483" i="8"/>
  <c r="W483" i="8"/>
  <c r="Y483" i="8"/>
  <c r="Z483" i="8"/>
  <c r="AA483" i="8"/>
  <c r="AB483" i="8"/>
  <c r="AC483" i="8"/>
  <c r="AD483" i="8"/>
  <c r="AE483" i="8"/>
  <c r="AH483" i="8"/>
  <c r="AI483" i="8"/>
  <c r="AJ483" i="8"/>
  <c r="AK483" i="8"/>
  <c r="AL483" i="8"/>
  <c r="AM483" i="8"/>
  <c r="AN483" i="8"/>
  <c r="AO483" i="8"/>
  <c r="AP483" i="8"/>
  <c r="AQ483" i="8"/>
  <c r="AR483" i="8"/>
  <c r="AS483" i="8"/>
  <c r="AT483" i="8"/>
  <c r="AU483" i="8"/>
  <c r="AV483" i="8"/>
  <c r="AW483" i="8"/>
  <c r="AX483" i="8"/>
  <c r="AY483" i="8"/>
  <c r="AZ483" i="8"/>
  <c r="BE483" i="8"/>
  <c r="BF483" i="8"/>
  <c r="BG483" i="8"/>
  <c r="BH483" i="8"/>
  <c r="BI483" i="8"/>
  <c r="BJ483" i="8"/>
  <c r="BK483" i="8"/>
  <c r="BL483" i="8"/>
  <c r="BM483" i="8"/>
  <c r="BP484" i="8" s="1"/>
  <c r="BN483" i="8"/>
  <c r="BO483" i="8"/>
  <c r="BR483" i="8"/>
  <c r="BS483" i="8"/>
  <c r="BT483" i="8"/>
  <c r="BU483" i="8"/>
  <c r="BV483" i="8"/>
  <c r="BW483" i="8"/>
  <c r="BX483" i="8"/>
  <c r="BY483" i="8"/>
  <c r="BZ483" i="8"/>
  <c r="CA483" i="8"/>
  <c r="CB483" i="8"/>
  <c r="CC483" i="8"/>
  <c r="CD483" i="8"/>
  <c r="CH483" i="8"/>
  <c r="CI483" i="8"/>
  <c r="CJ483" i="8"/>
  <c r="CK483" i="8"/>
  <c r="CL483" i="8"/>
  <c r="CN483" i="8"/>
  <c r="CO483" i="8"/>
  <c r="CP483" i="8"/>
  <c r="CR483" i="8"/>
  <c r="CS483" i="8"/>
  <c r="CT483" i="8"/>
  <c r="CU483" i="8"/>
  <c r="CV483" i="8"/>
  <c r="CX483" i="8"/>
  <c r="CY483" i="8"/>
  <c r="CZ483" i="8"/>
  <c r="DA483" i="8"/>
  <c r="DB483" i="8"/>
  <c r="DC483" i="8"/>
  <c r="DD483" i="8"/>
  <c r="DE483" i="8"/>
  <c r="DF483" i="8"/>
  <c r="DG483" i="8"/>
  <c r="DH483" i="8"/>
  <c r="DI483" i="8"/>
  <c r="DJ483" i="8"/>
  <c r="DK483" i="8"/>
  <c r="DL483" i="8"/>
  <c r="DM483" i="8"/>
  <c r="DO483" i="8"/>
  <c r="B484" i="8"/>
  <c r="C484" i="8"/>
  <c r="D484" i="8"/>
  <c r="E484" i="8"/>
  <c r="F484" i="8"/>
  <c r="G484" i="8"/>
  <c r="H484" i="8"/>
  <c r="I484" i="8"/>
  <c r="J484" i="8"/>
  <c r="K484" i="8"/>
  <c r="L484" i="8"/>
  <c r="M484" i="8"/>
  <c r="N484" i="8"/>
  <c r="O484" i="8"/>
  <c r="P484" i="8"/>
  <c r="Q484" i="8"/>
  <c r="R484" i="8"/>
  <c r="U484" i="8"/>
  <c r="W484" i="8"/>
  <c r="Y484" i="8"/>
  <c r="Z484" i="8"/>
  <c r="AA484" i="8"/>
  <c r="AB484" i="8"/>
  <c r="AC484" i="8"/>
  <c r="AD484" i="8"/>
  <c r="AE484" i="8"/>
  <c r="AH484" i="8"/>
  <c r="AI484" i="8"/>
  <c r="AJ484" i="8"/>
  <c r="AK484" i="8"/>
  <c r="AL484" i="8"/>
  <c r="AM484" i="8"/>
  <c r="AN484" i="8"/>
  <c r="AO484" i="8"/>
  <c r="AP484" i="8"/>
  <c r="AQ484" i="8"/>
  <c r="AR484" i="8"/>
  <c r="AS484" i="8"/>
  <c r="AT484" i="8"/>
  <c r="AU484" i="8"/>
  <c r="AV484" i="8"/>
  <c r="AW484" i="8"/>
  <c r="AX484" i="8"/>
  <c r="AY484" i="8"/>
  <c r="AZ484" i="8"/>
  <c r="BE484" i="8"/>
  <c r="BF484" i="8"/>
  <c r="BG484" i="8"/>
  <c r="BH484" i="8"/>
  <c r="BI484" i="8"/>
  <c r="BJ484" i="8"/>
  <c r="BK484" i="8"/>
  <c r="BL484" i="8"/>
  <c r="BM484" i="8"/>
  <c r="BP485" i="8" s="1"/>
  <c r="BN484" i="8"/>
  <c r="BO484" i="8"/>
  <c r="BR484" i="8"/>
  <c r="BS484" i="8"/>
  <c r="BT484" i="8"/>
  <c r="BU484" i="8"/>
  <c r="BV484" i="8"/>
  <c r="BW484" i="8"/>
  <c r="BX484" i="8"/>
  <c r="BY484" i="8"/>
  <c r="BZ484" i="8"/>
  <c r="CA484" i="8"/>
  <c r="CB484" i="8"/>
  <c r="CC484" i="8"/>
  <c r="CD484" i="8"/>
  <c r="CH484" i="8"/>
  <c r="CI484" i="8"/>
  <c r="CJ484" i="8"/>
  <c r="CK484" i="8"/>
  <c r="CL484" i="8"/>
  <c r="CN484" i="8"/>
  <c r="CO484" i="8"/>
  <c r="CP484" i="8"/>
  <c r="CR484" i="8"/>
  <c r="CS484" i="8"/>
  <c r="CT484" i="8"/>
  <c r="CU484" i="8"/>
  <c r="CV484" i="8"/>
  <c r="CX484" i="8"/>
  <c r="CY484" i="8"/>
  <c r="CZ484" i="8"/>
  <c r="DA484" i="8"/>
  <c r="DB484" i="8"/>
  <c r="DC484" i="8"/>
  <c r="DD484" i="8"/>
  <c r="DE484" i="8"/>
  <c r="DF484" i="8"/>
  <c r="DG484" i="8"/>
  <c r="DH484" i="8"/>
  <c r="DI484" i="8"/>
  <c r="DJ484" i="8"/>
  <c r="DK484" i="8"/>
  <c r="DL484" i="8"/>
  <c r="DM484" i="8"/>
  <c r="DO484" i="8"/>
  <c r="B485" i="8"/>
  <c r="C485" i="8"/>
  <c r="D485" i="8"/>
  <c r="E485" i="8"/>
  <c r="F485" i="8"/>
  <c r="G485" i="8"/>
  <c r="H485" i="8"/>
  <c r="I485" i="8"/>
  <c r="J485" i="8"/>
  <c r="K485" i="8"/>
  <c r="L485" i="8"/>
  <c r="M485" i="8"/>
  <c r="N485" i="8"/>
  <c r="O485" i="8"/>
  <c r="P485" i="8"/>
  <c r="Q485" i="8"/>
  <c r="R485" i="8"/>
  <c r="U485" i="8"/>
  <c r="W485" i="8"/>
  <c r="Y485" i="8"/>
  <c r="Z485" i="8"/>
  <c r="AA485" i="8"/>
  <c r="AB485" i="8"/>
  <c r="AC485" i="8"/>
  <c r="AD485" i="8"/>
  <c r="AE485" i="8"/>
  <c r="AH485" i="8"/>
  <c r="AI485" i="8"/>
  <c r="AJ485" i="8"/>
  <c r="AK485" i="8"/>
  <c r="AL485" i="8"/>
  <c r="AM485" i="8"/>
  <c r="AN485" i="8"/>
  <c r="AO485" i="8"/>
  <c r="AP485" i="8"/>
  <c r="AQ485" i="8"/>
  <c r="AR485" i="8"/>
  <c r="AS485" i="8"/>
  <c r="AT485" i="8"/>
  <c r="AU485" i="8"/>
  <c r="AV485" i="8"/>
  <c r="AW485" i="8"/>
  <c r="AX485" i="8"/>
  <c r="AY485" i="8"/>
  <c r="AZ485" i="8"/>
  <c r="BE485" i="8"/>
  <c r="BF485" i="8"/>
  <c r="BG485" i="8"/>
  <c r="BH485" i="8"/>
  <c r="BI485" i="8"/>
  <c r="BJ485" i="8"/>
  <c r="BK485" i="8"/>
  <c r="BL485" i="8"/>
  <c r="BM485" i="8"/>
  <c r="BP486" i="8" s="1"/>
  <c r="BN485" i="8"/>
  <c r="BO485" i="8"/>
  <c r="BR485" i="8"/>
  <c r="BS485" i="8"/>
  <c r="BT485" i="8"/>
  <c r="BU485" i="8"/>
  <c r="BV485" i="8"/>
  <c r="BW485" i="8"/>
  <c r="BX485" i="8"/>
  <c r="BY485" i="8"/>
  <c r="BZ485" i="8"/>
  <c r="CA485" i="8"/>
  <c r="CB485" i="8"/>
  <c r="CC485" i="8"/>
  <c r="CD485" i="8"/>
  <c r="CH485" i="8"/>
  <c r="CI485" i="8"/>
  <c r="CJ485" i="8"/>
  <c r="CK485" i="8"/>
  <c r="CL485" i="8"/>
  <c r="CN485" i="8"/>
  <c r="CO485" i="8"/>
  <c r="CP485" i="8"/>
  <c r="CR485" i="8"/>
  <c r="CS485" i="8"/>
  <c r="CT485" i="8"/>
  <c r="CU485" i="8"/>
  <c r="CV485" i="8"/>
  <c r="CX485" i="8"/>
  <c r="CY485" i="8"/>
  <c r="CZ485" i="8"/>
  <c r="DA485" i="8"/>
  <c r="DB485" i="8"/>
  <c r="DC485" i="8"/>
  <c r="DD485" i="8"/>
  <c r="DE485" i="8"/>
  <c r="DF485" i="8"/>
  <c r="DG485" i="8"/>
  <c r="DH485" i="8"/>
  <c r="DI485" i="8"/>
  <c r="DJ485" i="8"/>
  <c r="DK485" i="8"/>
  <c r="DL485" i="8"/>
  <c r="DM485" i="8"/>
  <c r="DO485" i="8"/>
  <c r="B486" i="8"/>
  <c r="C486" i="8"/>
  <c r="D486" i="8"/>
  <c r="E486" i="8"/>
  <c r="F486" i="8"/>
  <c r="G486" i="8"/>
  <c r="H486" i="8"/>
  <c r="I486" i="8"/>
  <c r="J486" i="8"/>
  <c r="K486" i="8"/>
  <c r="L486" i="8"/>
  <c r="M486" i="8"/>
  <c r="N486" i="8"/>
  <c r="O486" i="8"/>
  <c r="P486" i="8"/>
  <c r="Q486" i="8"/>
  <c r="R486" i="8"/>
  <c r="U486" i="8"/>
  <c r="W486" i="8"/>
  <c r="Y486" i="8"/>
  <c r="Z486" i="8"/>
  <c r="AA486" i="8"/>
  <c r="AB486" i="8"/>
  <c r="AC486" i="8"/>
  <c r="AD486" i="8"/>
  <c r="AE486" i="8"/>
  <c r="AH486" i="8"/>
  <c r="AI486" i="8"/>
  <c r="AJ486" i="8"/>
  <c r="AK486" i="8"/>
  <c r="AL486" i="8"/>
  <c r="AM486" i="8"/>
  <c r="AN486" i="8"/>
  <c r="AO486" i="8"/>
  <c r="AP486" i="8"/>
  <c r="AQ486" i="8"/>
  <c r="AR486" i="8"/>
  <c r="AS486" i="8"/>
  <c r="AT486" i="8"/>
  <c r="AU486" i="8"/>
  <c r="AV486" i="8"/>
  <c r="AW486" i="8"/>
  <c r="AX486" i="8"/>
  <c r="AY486" i="8"/>
  <c r="AZ486" i="8"/>
  <c r="BE486" i="8"/>
  <c r="BF486" i="8"/>
  <c r="BG486" i="8"/>
  <c r="BH486" i="8"/>
  <c r="BI486" i="8"/>
  <c r="BJ486" i="8"/>
  <c r="BK486" i="8"/>
  <c r="BL486" i="8"/>
  <c r="BM486" i="8"/>
  <c r="BP487" i="8" s="1"/>
  <c r="BN486" i="8"/>
  <c r="BO486" i="8"/>
  <c r="BR486" i="8"/>
  <c r="BS486" i="8"/>
  <c r="BT486" i="8"/>
  <c r="BU486" i="8"/>
  <c r="BV486" i="8"/>
  <c r="BW486" i="8"/>
  <c r="BX486" i="8"/>
  <c r="BY486" i="8"/>
  <c r="BZ486" i="8"/>
  <c r="CA486" i="8"/>
  <c r="CB486" i="8"/>
  <c r="CC486" i="8"/>
  <c r="CD486" i="8"/>
  <c r="CH486" i="8"/>
  <c r="CI486" i="8"/>
  <c r="CJ486" i="8"/>
  <c r="CK486" i="8"/>
  <c r="CL486" i="8"/>
  <c r="CN486" i="8"/>
  <c r="CO486" i="8"/>
  <c r="CP486" i="8"/>
  <c r="CR486" i="8"/>
  <c r="CS486" i="8"/>
  <c r="CT486" i="8"/>
  <c r="CU486" i="8"/>
  <c r="CV486" i="8"/>
  <c r="CX486" i="8"/>
  <c r="CY486" i="8"/>
  <c r="CZ486" i="8"/>
  <c r="DA486" i="8"/>
  <c r="DB486" i="8"/>
  <c r="DC486" i="8"/>
  <c r="DD486" i="8"/>
  <c r="DE486" i="8"/>
  <c r="DF486" i="8"/>
  <c r="DG486" i="8"/>
  <c r="DH486" i="8"/>
  <c r="DI486" i="8"/>
  <c r="DJ486" i="8"/>
  <c r="DK486" i="8"/>
  <c r="DL486" i="8"/>
  <c r="DM486" i="8"/>
  <c r="DO486" i="8"/>
  <c r="B487" i="8"/>
  <c r="C487" i="8"/>
  <c r="D487" i="8"/>
  <c r="E487" i="8"/>
  <c r="F487" i="8"/>
  <c r="G487" i="8"/>
  <c r="H487" i="8"/>
  <c r="I487" i="8"/>
  <c r="J487" i="8"/>
  <c r="K487" i="8"/>
  <c r="L487" i="8"/>
  <c r="M487" i="8"/>
  <c r="N487" i="8"/>
  <c r="O487" i="8"/>
  <c r="P487" i="8"/>
  <c r="Q487" i="8"/>
  <c r="R487" i="8"/>
  <c r="U487" i="8"/>
  <c r="W487" i="8"/>
  <c r="Y487" i="8"/>
  <c r="Z487" i="8"/>
  <c r="AA487" i="8"/>
  <c r="AB487" i="8"/>
  <c r="AC487" i="8"/>
  <c r="AD487" i="8"/>
  <c r="AE487" i="8"/>
  <c r="AH487" i="8"/>
  <c r="AI487" i="8"/>
  <c r="AJ487" i="8"/>
  <c r="AK487" i="8"/>
  <c r="AL487" i="8"/>
  <c r="AM487" i="8"/>
  <c r="AN487" i="8"/>
  <c r="AO487" i="8"/>
  <c r="AP487" i="8"/>
  <c r="AQ487" i="8"/>
  <c r="AR487" i="8"/>
  <c r="AS487" i="8"/>
  <c r="AT487" i="8"/>
  <c r="AU487" i="8"/>
  <c r="AV487" i="8"/>
  <c r="AW487" i="8"/>
  <c r="AX487" i="8"/>
  <c r="AY487" i="8"/>
  <c r="AZ487" i="8"/>
  <c r="BE487" i="8"/>
  <c r="BF487" i="8"/>
  <c r="BG487" i="8"/>
  <c r="BH487" i="8"/>
  <c r="BI487" i="8"/>
  <c r="BJ487" i="8"/>
  <c r="BK487" i="8"/>
  <c r="BL487" i="8"/>
  <c r="BM487" i="8"/>
  <c r="BP488" i="8" s="1"/>
  <c r="BN487" i="8"/>
  <c r="BO487" i="8"/>
  <c r="BR487" i="8"/>
  <c r="BS487" i="8"/>
  <c r="BT487" i="8"/>
  <c r="BU487" i="8"/>
  <c r="BV487" i="8"/>
  <c r="BW487" i="8"/>
  <c r="BX487" i="8"/>
  <c r="BY487" i="8"/>
  <c r="BZ487" i="8"/>
  <c r="CA487" i="8"/>
  <c r="CB487" i="8"/>
  <c r="CC487" i="8"/>
  <c r="CD487" i="8"/>
  <c r="CH487" i="8"/>
  <c r="CI487" i="8"/>
  <c r="CJ487" i="8"/>
  <c r="CK487" i="8"/>
  <c r="CL487" i="8"/>
  <c r="CN487" i="8"/>
  <c r="CO487" i="8"/>
  <c r="CP487" i="8"/>
  <c r="CR487" i="8"/>
  <c r="CS487" i="8"/>
  <c r="CT487" i="8"/>
  <c r="CU487" i="8"/>
  <c r="CV487" i="8"/>
  <c r="CX487" i="8"/>
  <c r="CY487" i="8"/>
  <c r="CZ487" i="8"/>
  <c r="DA487" i="8"/>
  <c r="DB487" i="8"/>
  <c r="DC487" i="8"/>
  <c r="DD487" i="8"/>
  <c r="DE487" i="8"/>
  <c r="DF487" i="8"/>
  <c r="DG487" i="8"/>
  <c r="DH487" i="8"/>
  <c r="DI487" i="8"/>
  <c r="DJ487" i="8"/>
  <c r="DK487" i="8"/>
  <c r="DL487" i="8"/>
  <c r="DM487" i="8"/>
  <c r="DO487" i="8"/>
  <c r="B488" i="8"/>
  <c r="C488" i="8"/>
  <c r="D488" i="8"/>
  <c r="E488" i="8"/>
  <c r="F488" i="8"/>
  <c r="G488" i="8"/>
  <c r="H488" i="8"/>
  <c r="I488" i="8"/>
  <c r="J488" i="8"/>
  <c r="K488" i="8"/>
  <c r="L488" i="8"/>
  <c r="M488" i="8"/>
  <c r="N488" i="8"/>
  <c r="O488" i="8"/>
  <c r="P488" i="8"/>
  <c r="Q488" i="8"/>
  <c r="R488" i="8"/>
  <c r="U488" i="8"/>
  <c r="W488" i="8"/>
  <c r="Y488" i="8"/>
  <c r="Z488" i="8"/>
  <c r="AA488" i="8"/>
  <c r="AB488" i="8"/>
  <c r="AC488" i="8"/>
  <c r="AD488" i="8"/>
  <c r="AE488" i="8"/>
  <c r="AH488" i="8"/>
  <c r="AI488" i="8"/>
  <c r="AJ488" i="8"/>
  <c r="AK488" i="8"/>
  <c r="AL488" i="8"/>
  <c r="AM488" i="8"/>
  <c r="AN488" i="8"/>
  <c r="AO488" i="8"/>
  <c r="AP488" i="8"/>
  <c r="AQ488" i="8"/>
  <c r="AR488" i="8"/>
  <c r="AS488" i="8"/>
  <c r="AT488" i="8"/>
  <c r="AU488" i="8"/>
  <c r="AV488" i="8"/>
  <c r="AW488" i="8"/>
  <c r="AX488" i="8"/>
  <c r="AY488" i="8"/>
  <c r="AZ488" i="8"/>
  <c r="BE488" i="8"/>
  <c r="BF488" i="8"/>
  <c r="BG488" i="8"/>
  <c r="BH488" i="8"/>
  <c r="BI488" i="8"/>
  <c r="BJ488" i="8"/>
  <c r="BK488" i="8"/>
  <c r="BL488" i="8"/>
  <c r="BM488" i="8"/>
  <c r="BP489" i="8" s="1"/>
  <c r="BN488" i="8"/>
  <c r="BO488" i="8"/>
  <c r="BR488" i="8"/>
  <c r="BS488" i="8"/>
  <c r="BT488" i="8"/>
  <c r="BU488" i="8"/>
  <c r="BV488" i="8"/>
  <c r="BW488" i="8"/>
  <c r="BX488" i="8"/>
  <c r="BY488" i="8"/>
  <c r="BZ488" i="8"/>
  <c r="CA488" i="8"/>
  <c r="CB488" i="8"/>
  <c r="CC488" i="8"/>
  <c r="CD488" i="8"/>
  <c r="CH488" i="8"/>
  <c r="CI488" i="8"/>
  <c r="CJ488" i="8"/>
  <c r="CK488" i="8"/>
  <c r="CL488" i="8"/>
  <c r="CN488" i="8"/>
  <c r="CO488" i="8"/>
  <c r="CP488" i="8"/>
  <c r="CR488" i="8"/>
  <c r="CS488" i="8"/>
  <c r="CT488" i="8"/>
  <c r="CU488" i="8"/>
  <c r="CV488" i="8"/>
  <c r="CX488" i="8"/>
  <c r="CY488" i="8"/>
  <c r="CZ488" i="8"/>
  <c r="DA488" i="8"/>
  <c r="DB488" i="8"/>
  <c r="DC488" i="8"/>
  <c r="DD488" i="8"/>
  <c r="DE488" i="8"/>
  <c r="DF488" i="8"/>
  <c r="DG488" i="8"/>
  <c r="DH488" i="8"/>
  <c r="DI488" i="8"/>
  <c r="DJ488" i="8"/>
  <c r="DK488" i="8"/>
  <c r="DL488" i="8"/>
  <c r="DM488" i="8"/>
  <c r="DO488" i="8"/>
  <c r="B489" i="8"/>
  <c r="C489" i="8"/>
  <c r="D489" i="8"/>
  <c r="E489" i="8"/>
  <c r="F489" i="8"/>
  <c r="G489" i="8"/>
  <c r="H489" i="8"/>
  <c r="I489" i="8"/>
  <c r="J489" i="8"/>
  <c r="K489" i="8"/>
  <c r="L489" i="8"/>
  <c r="M489" i="8"/>
  <c r="N489" i="8"/>
  <c r="O489" i="8"/>
  <c r="P489" i="8"/>
  <c r="Q489" i="8"/>
  <c r="R489" i="8"/>
  <c r="U489" i="8"/>
  <c r="W489" i="8"/>
  <c r="Y489" i="8"/>
  <c r="Z489" i="8"/>
  <c r="AA489" i="8"/>
  <c r="AB489" i="8"/>
  <c r="AC489" i="8"/>
  <c r="AD489" i="8"/>
  <c r="AE489" i="8"/>
  <c r="AH489" i="8"/>
  <c r="AI489" i="8"/>
  <c r="AJ489" i="8"/>
  <c r="AK489" i="8"/>
  <c r="AL489" i="8"/>
  <c r="AM489" i="8"/>
  <c r="AN489" i="8"/>
  <c r="AO489" i="8"/>
  <c r="AP489" i="8"/>
  <c r="AQ489" i="8"/>
  <c r="AR489" i="8"/>
  <c r="AS489" i="8"/>
  <c r="AT489" i="8"/>
  <c r="AU489" i="8"/>
  <c r="AV489" i="8"/>
  <c r="AW489" i="8"/>
  <c r="AX489" i="8"/>
  <c r="AY489" i="8"/>
  <c r="AZ489" i="8"/>
  <c r="BE489" i="8"/>
  <c r="BF489" i="8"/>
  <c r="BG489" i="8"/>
  <c r="BH489" i="8"/>
  <c r="BI489" i="8"/>
  <c r="BJ489" i="8"/>
  <c r="BK489" i="8"/>
  <c r="BL489" i="8"/>
  <c r="BM489" i="8"/>
  <c r="BP490" i="8" s="1"/>
  <c r="BN489" i="8"/>
  <c r="BO489" i="8"/>
  <c r="BR489" i="8"/>
  <c r="BS489" i="8"/>
  <c r="BT489" i="8"/>
  <c r="BU489" i="8"/>
  <c r="BV489" i="8"/>
  <c r="BW489" i="8"/>
  <c r="BX489" i="8"/>
  <c r="BY489" i="8"/>
  <c r="BZ489" i="8"/>
  <c r="CA489" i="8"/>
  <c r="CB489" i="8"/>
  <c r="CC489" i="8"/>
  <c r="CD489" i="8"/>
  <c r="CH489" i="8"/>
  <c r="CI489" i="8"/>
  <c r="CJ489" i="8"/>
  <c r="CK489" i="8"/>
  <c r="CL489" i="8"/>
  <c r="CN489" i="8"/>
  <c r="CO489" i="8"/>
  <c r="CP489" i="8"/>
  <c r="CR489" i="8"/>
  <c r="CS489" i="8"/>
  <c r="CT489" i="8"/>
  <c r="CU489" i="8"/>
  <c r="CV489" i="8"/>
  <c r="CX489" i="8"/>
  <c r="CY489" i="8"/>
  <c r="CZ489" i="8"/>
  <c r="DA489" i="8"/>
  <c r="DB489" i="8"/>
  <c r="DC489" i="8"/>
  <c r="DD489" i="8"/>
  <c r="DE489" i="8"/>
  <c r="DF489" i="8"/>
  <c r="DG489" i="8"/>
  <c r="DH489" i="8"/>
  <c r="DI489" i="8"/>
  <c r="DJ489" i="8"/>
  <c r="DK489" i="8"/>
  <c r="DL489" i="8"/>
  <c r="DM489" i="8"/>
  <c r="DO489" i="8"/>
  <c r="B490" i="8"/>
  <c r="C490" i="8"/>
  <c r="D490" i="8"/>
  <c r="E490" i="8"/>
  <c r="F490" i="8"/>
  <c r="G490" i="8"/>
  <c r="H490" i="8"/>
  <c r="I490" i="8"/>
  <c r="J490" i="8"/>
  <c r="K490" i="8"/>
  <c r="L490" i="8"/>
  <c r="M490" i="8"/>
  <c r="N490" i="8"/>
  <c r="O490" i="8"/>
  <c r="P490" i="8"/>
  <c r="Q490" i="8"/>
  <c r="R490" i="8"/>
  <c r="U490" i="8"/>
  <c r="W490" i="8"/>
  <c r="Y490" i="8"/>
  <c r="Z490" i="8"/>
  <c r="AA490" i="8"/>
  <c r="AB490" i="8"/>
  <c r="AC490" i="8"/>
  <c r="AD490" i="8"/>
  <c r="AE490" i="8"/>
  <c r="AH490" i="8"/>
  <c r="AI490" i="8"/>
  <c r="AJ490" i="8"/>
  <c r="AK490" i="8"/>
  <c r="AL490" i="8"/>
  <c r="AM490" i="8"/>
  <c r="AN490" i="8"/>
  <c r="AO490" i="8"/>
  <c r="AP490" i="8"/>
  <c r="AQ490" i="8"/>
  <c r="AR490" i="8"/>
  <c r="AS490" i="8"/>
  <c r="AT490" i="8"/>
  <c r="AU490" i="8"/>
  <c r="AV490" i="8"/>
  <c r="AW490" i="8"/>
  <c r="AX490" i="8"/>
  <c r="AY490" i="8"/>
  <c r="AZ490" i="8"/>
  <c r="BE490" i="8"/>
  <c r="BF490" i="8"/>
  <c r="BG490" i="8"/>
  <c r="BH490" i="8"/>
  <c r="BI490" i="8"/>
  <c r="BJ490" i="8"/>
  <c r="BK490" i="8"/>
  <c r="BL490" i="8"/>
  <c r="BM490" i="8"/>
  <c r="BP491" i="8" s="1"/>
  <c r="BN490" i="8"/>
  <c r="BO490" i="8"/>
  <c r="BR490" i="8"/>
  <c r="BS490" i="8"/>
  <c r="BT490" i="8"/>
  <c r="BU490" i="8"/>
  <c r="BV490" i="8"/>
  <c r="BW490" i="8"/>
  <c r="BX490" i="8"/>
  <c r="BY490" i="8"/>
  <c r="BZ490" i="8"/>
  <c r="CA490" i="8"/>
  <c r="CB490" i="8"/>
  <c r="CC490" i="8"/>
  <c r="CD490" i="8"/>
  <c r="CH490" i="8"/>
  <c r="CI490" i="8"/>
  <c r="CJ490" i="8"/>
  <c r="CK490" i="8"/>
  <c r="CL490" i="8"/>
  <c r="CN490" i="8"/>
  <c r="CO490" i="8"/>
  <c r="CP490" i="8"/>
  <c r="CR490" i="8"/>
  <c r="CS490" i="8"/>
  <c r="CT490" i="8"/>
  <c r="CU490" i="8"/>
  <c r="CV490" i="8"/>
  <c r="CX490" i="8"/>
  <c r="CY490" i="8"/>
  <c r="CZ490" i="8"/>
  <c r="DA490" i="8"/>
  <c r="DB490" i="8"/>
  <c r="DC490" i="8"/>
  <c r="DD490" i="8"/>
  <c r="DE490" i="8"/>
  <c r="DF490" i="8"/>
  <c r="DG490" i="8"/>
  <c r="DH490" i="8"/>
  <c r="DI490" i="8"/>
  <c r="DJ490" i="8"/>
  <c r="DK490" i="8"/>
  <c r="DL490" i="8"/>
  <c r="DM490" i="8"/>
  <c r="DO490" i="8"/>
  <c r="B491" i="8"/>
  <c r="C491" i="8"/>
  <c r="D491" i="8"/>
  <c r="E491" i="8"/>
  <c r="F491" i="8"/>
  <c r="G491" i="8"/>
  <c r="H491" i="8"/>
  <c r="I491" i="8"/>
  <c r="J491" i="8"/>
  <c r="K491" i="8"/>
  <c r="L491" i="8"/>
  <c r="M491" i="8"/>
  <c r="N491" i="8"/>
  <c r="O491" i="8"/>
  <c r="P491" i="8"/>
  <c r="Q491" i="8"/>
  <c r="R491" i="8"/>
  <c r="U491" i="8"/>
  <c r="W491" i="8"/>
  <c r="Y491" i="8"/>
  <c r="Z491" i="8"/>
  <c r="AA491" i="8"/>
  <c r="AB491" i="8"/>
  <c r="AC491" i="8"/>
  <c r="AD491" i="8"/>
  <c r="AE491" i="8"/>
  <c r="AH491" i="8"/>
  <c r="AI491" i="8"/>
  <c r="AJ491" i="8"/>
  <c r="AK491" i="8"/>
  <c r="AL491" i="8"/>
  <c r="AM491" i="8"/>
  <c r="AN491" i="8"/>
  <c r="AO491" i="8"/>
  <c r="AP491" i="8"/>
  <c r="AQ491" i="8"/>
  <c r="AR491" i="8"/>
  <c r="AS491" i="8"/>
  <c r="AT491" i="8"/>
  <c r="AU491" i="8"/>
  <c r="AV491" i="8"/>
  <c r="AW491" i="8"/>
  <c r="AX491" i="8"/>
  <c r="AY491" i="8"/>
  <c r="AZ491" i="8"/>
  <c r="BE491" i="8"/>
  <c r="BF491" i="8"/>
  <c r="BG491" i="8"/>
  <c r="BH491" i="8"/>
  <c r="BI491" i="8"/>
  <c r="BJ491" i="8"/>
  <c r="BK491" i="8"/>
  <c r="BL491" i="8"/>
  <c r="BM491" i="8"/>
  <c r="BP492" i="8" s="1"/>
  <c r="BN491" i="8"/>
  <c r="BO491" i="8"/>
  <c r="BR491" i="8"/>
  <c r="BS491" i="8"/>
  <c r="BT491" i="8"/>
  <c r="BU491" i="8"/>
  <c r="BV491" i="8"/>
  <c r="BW491" i="8"/>
  <c r="BX491" i="8"/>
  <c r="BY491" i="8"/>
  <c r="BZ491" i="8"/>
  <c r="CA491" i="8"/>
  <c r="CB491" i="8"/>
  <c r="CC491" i="8"/>
  <c r="CD491" i="8"/>
  <c r="CH491" i="8"/>
  <c r="CI491" i="8"/>
  <c r="CJ491" i="8"/>
  <c r="CK491" i="8"/>
  <c r="CL491" i="8"/>
  <c r="CN491" i="8"/>
  <c r="CO491" i="8"/>
  <c r="CP491" i="8"/>
  <c r="CR491" i="8"/>
  <c r="CS491" i="8"/>
  <c r="CT491" i="8"/>
  <c r="CU491" i="8"/>
  <c r="CV491" i="8"/>
  <c r="CX491" i="8"/>
  <c r="CY491" i="8"/>
  <c r="CZ491" i="8"/>
  <c r="DA491" i="8"/>
  <c r="DB491" i="8"/>
  <c r="DC491" i="8"/>
  <c r="DD491" i="8"/>
  <c r="DE491" i="8"/>
  <c r="DF491" i="8"/>
  <c r="DG491" i="8"/>
  <c r="DH491" i="8"/>
  <c r="DI491" i="8"/>
  <c r="DJ491" i="8"/>
  <c r="DK491" i="8"/>
  <c r="DL491" i="8"/>
  <c r="DM491" i="8"/>
  <c r="DO491" i="8"/>
  <c r="B492" i="8"/>
  <c r="C492" i="8"/>
  <c r="D492" i="8"/>
  <c r="E492" i="8"/>
  <c r="F492" i="8"/>
  <c r="G492" i="8"/>
  <c r="H492" i="8"/>
  <c r="I492" i="8"/>
  <c r="J492" i="8"/>
  <c r="K492" i="8"/>
  <c r="L492" i="8"/>
  <c r="M492" i="8"/>
  <c r="N492" i="8"/>
  <c r="O492" i="8"/>
  <c r="P492" i="8"/>
  <c r="Q492" i="8"/>
  <c r="R492" i="8"/>
  <c r="U492" i="8"/>
  <c r="W492" i="8"/>
  <c r="Y492" i="8"/>
  <c r="Z492" i="8"/>
  <c r="AA492" i="8"/>
  <c r="AB492" i="8"/>
  <c r="AC492" i="8"/>
  <c r="AD492" i="8"/>
  <c r="AE492" i="8"/>
  <c r="AH492" i="8"/>
  <c r="AI492" i="8"/>
  <c r="AJ492" i="8"/>
  <c r="AK492" i="8"/>
  <c r="AL492" i="8"/>
  <c r="AM492" i="8"/>
  <c r="AN492" i="8"/>
  <c r="AO492" i="8"/>
  <c r="AP492" i="8"/>
  <c r="AQ492" i="8"/>
  <c r="AR492" i="8"/>
  <c r="AS492" i="8"/>
  <c r="AT492" i="8"/>
  <c r="AU492" i="8"/>
  <c r="AV492" i="8"/>
  <c r="AW492" i="8"/>
  <c r="AX492" i="8"/>
  <c r="AY492" i="8"/>
  <c r="AZ492" i="8"/>
  <c r="BE492" i="8"/>
  <c r="BF492" i="8"/>
  <c r="BG492" i="8"/>
  <c r="BH492" i="8"/>
  <c r="BI492" i="8"/>
  <c r="BJ492" i="8"/>
  <c r="BK492" i="8"/>
  <c r="BL492" i="8"/>
  <c r="BM492" i="8"/>
  <c r="BP493" i="8" s="1"/>
  <c r="BN492" i="8"/>
  <c r="BO492" i="8"/>
  <c r="BR492" i="8"/>
  <c r="BS492" i="8"/>
  <c r="BT492" i="8"/>
  <c r="BU492" i="8"/>
  <c r="BV492" i="8"/>
  <c r="BW492" i="8"/>
  <c r="BX492" i="8"/>
  <c r="BY492" i="8"/>
  <c r="BZ492" i="8"/>
  <c r="CA492" i="8"/>
  <c r="CB492" i="8"/>
  <c r="CC492" i="8"/>
  <c r="CD492" i="8"/>
  <c r="CH492" i="8"/>
  <c r="CI492" i="8"/>
  <c r="CJ492" i="8"/>
  <c r="CK492" i="8"/>
  <c r="CL492" i="8"/>
  <c r="CN492" i="8"/>
  <c r="CO492" i="8"/>
  <c r="CP492" i="8"/>
  <c r="CR492" i="8"/>
  <c r="CS492" i="8"/>
  <c r="CT492" i="8"/>
  <c r="CU492" i="8"/>
  <c r="CV492" i="8"/>
  <c r="CX492" i="8"/>
  <c r="CY492" i="8"/>
  <c r="CZ492" i="8"/>
  <c r="DA492" i="8"/>
  <c r="DB492" i="8"/>
  <c r="DC492" i="8"/>
  <c r="DD492" i="8"/>
  <c r="DE492" i="8"/>
  <c r="DF492" i="8"/>
  <c r="DG492" i="8"/>
  <c r="DH492" i="8"/>
  <c r="DI492" i="8"/>
  <c r="DJ492" i="8"/>
  <c r="DK492" i="8"/>
  <c r="DL492" i="8"/>
  <c r="DM492" i="8"/>
  <c r="DO492" i="8"/>
  <c r="B493" i="8"/>
  <c r="C493" i="8"/>
  <c r="D493" i="8"/>
  <c r="E493" i="8"/>
  <c r="F493" i="8"/>
  <c r="G493" i="8"/>
  <c r="H493" i="8"/>
  <c r="I493" i="8"/>
  <c r="J493" i="8"/>
  <c r="K493" i="8"/>
  <c r="L493" i="8"/>
  <c r="M493" i="8"/>
  <c r="N493" i="8"/>
  <c r="O493" i="8"/>
  <c r="P493" i="8"/>
  <c r="Q493" i="8"/>
  <c r="R493" i="8"/>
  <c r="U493" i="8"/>
  <c r="W493" i="8"/>
  <c r="Y493" i="8"/>
  <c r="Z493" i="8"/>
  <c r="AA493" i="8"/>
  <c r="AB493" i="8"/>
  <c r="AC493" i="8"/>
  <c r="AD493" i="8"/>
  <c r="AE493" i="8"/>
  <c r="AH493" i="8"/>
  <c r="AI493" i="8"/>
  <c r="AJ493" i="8"/>
  <c r="AK493" i="8"/>
  <c r="AL493" i="8"/>
  <c r="AM493" i="8"/>
  <c r="AN493" i="8"/>
  <c r="AO493" i="8"/>
  <c r="AP493" i="8"/>
  <c r="AQ493" i="8"/>
  <c r="AR493" i="8"/>
  <c r="AS493" i="8"/>
  <c r="AT493" i="8"/>
  <c r="AU493" i="8"/>
  <c r="AV493" i="8"/>
  <c r="AW493" i="8"/>
  <c r="AX493" i="8"/>
  <c r="AY493" i="8"/>
  <c r="AZ493" i="8"/>
  <c r="BE493" i="8"/>
  <c r="BF493" i="8"/>
  <c r="BG493" i="8"/>
  <c r="BH493" i="8"/>
  <c r="BI493" i="8"/>
  <c r="BJ493" i="8"/>
  <c r="BK493" i="8"/>
  <c r="BL493" i="8"/>
  <c r="BM493" i="8"/>
  <c r="BP494" i="8" s="1"/>
  <c r="BN493" i="8"/>
  <c r="BO493" i="8"/>
  <c r="BR493" i="8"/>
  <c r="BS493" i="8"/>
  <c r="BT493" i="8"/>
  <c r="BU493" i="8"/>
  <c r="BV493" i="8"/>
  <c r="BW493" i="8"/>
  <c r="BX493" i="8"/>
  <c r="BY493" i="8"/>
  <c r="BZ493" i="8"/>
  <c r="CA493" i="8"/>
  <c r="CB493" i="8"/>
  <c r="CC493" i="8"/>
  <c r="CD493" i="8"/>
  <c r="CH493" i="8"/>
  <c r="CI493" i="8"/>
  <c r="CJ493" i="8"/>
  <c r="CK493" i="8"/>
  <c r="CL493" i="8"/>
  <c r="CN493" i="8"/>
  <c r="CO493" i="8"/>
  <c r="CP493" i="8"/>
  <c r="CR493" i="8"/>
  <c r="CS493" i="8"/>
  <c r="CT493" i="8"/>
  <c r="CU493" i="8"/>
  <c r="CV493" i="8"/>
  <c r="CX493" i="8"/>
  <c r="CY493" i="8"/>
  <c r="CZ493" i="8"/>
  <c r="DA493" i="8"/>
  <c r="DB493" i="8"/>
  <c r="DC493" i="8"/>
  <c r="DD493" i="8"/>
  <c r="DE493" i="8"/>
  <c r="DF493" i="8"/>
  <c r="DG493" i="8"/>
  <c r="DH493" i="8"/>
  <c r="DI493" i="8"/>
  <c r="DJ493" i="8"/>
  <c r="DK493" i="8"/>
  <c r="DL493" i="8"/>
  <c r="DM493" i="8"/>
  <c r="DO493" i="8"/>
  <c r="B494" i="8"/>
  <c r="C494" i="8"/>
  <c r="D494" i="8"/>
  <c r="E494" i="8"/>
  <c r="F494" i="8"/>
  <c r="G494" i="8"/>
  <c r="H494" i="8"/>
  <c r="I494" i="8"/>
  <c r="J494" i="8"/>
  <c r="K494" i="8"/>
  <c r="L494" i="8"/>
  <c r="M494" i="8"/>
  <c r="N494" i="8"/>
  <c r="O494" i="8"/>
  <c r="P494" i="8"/>
  <c r="Q494" i="8"/>
  <c r="R494" i="8"/>
  <c r="U494" i="8"/>
  <c r="W494" i="8"/>
  <c r="Y494" i="8"/>
  <c r="Z494" i="8"/>
  <c r="AA494" i="8"/>
  <c r="AB494" i="8"/>
  <c r="AC494" i="8"/>
  <c r="AD494" i="8"/>
  <c r="AE494" i="8"/>
  <c r="AH494" i="8"/>
  <c r="AI494" i="8"/>
  <c r="AJ494" i="8"/>
  <c r="AK494" i="8"/>
  <c r="AL494" i="8"/>
  <c r="AM494" i="8"/>
  <c r="AN494" i="8"/>
  <c r="AO494" i="8"/>
  <c r="AP494" i="8"/>
  <c r="AQ494" i="8"/>
  <c r="AR494" i="8"/>
  <c r="AS494" i="8"/>
  <c r="AT494" i="8"/>
  <c r="AU494" i="8"/>
  <c r="AV494" i="8"/>
  <c r="AW494" i="8"/>
  <c r="AX494" i="8"/>
  <c r="AY494" i="8"/>
  <c r="AZ494" i="8"/>
  <c r="BE494" i="8"/>
  <c r="BF494" i="8"/>
  <c r="BG494" i="8"/>
  <c r="BH494" i="8"/>
  <c r="BI494" i="8"/>
  <c r="BJ494" i="8"/>
  <c r="BK494" i="8"/>
  <c r="BL494" i="8"/>
  <c r="BM494" i="8"/>
  <c r="BP495" i="8" s="1"/>
  <c r="BN494" i="8"/>
  <c r="BO494" i="8"/>
  <c r="BR494" i="8"/>
  <c r="BS494" i="8"/>
  <c r="BT494" i="8"/>
  <c r="BU494" i="8"/>
  <c r="BV494" i="8"/>
  <c r="BW494" i="8"/>
  <c r="BX494" i="8"/>
  <c r="BY494" i="8"/>
  <c r="BZ494" i="8"/>
  <c r="CA494" i="8"/>
  <c r="CB494" i="8"/>
  <c r="CC494" i="8"/>
  <c r="CD494" i="8"/>
  <c r="CH494" i="8"/>
  <c r="CI494" i="8"/>
  <c r="CJ494" i="8"/>
  <c r="CK494" i="8"/>
  <c r="CL494" i="8"/>
  <c r="CN494" i="8"/>
  <c r="CO494" i="8"/>
  <c r="CP494" i="8"/>
  <c r="CQ494" i="8"/>
  <c r="CR494" i="8"/>
  <c r="CS494" i="8"/>
  <c r="CT494" i="8"/>
  <c r="CU494" i="8"/>
  <c r="CV494" i="8"/>
  <c r="CX494" i="8"/>
  <c r="CY494" i="8"/>
  <c r="CZ494" i="8"/>
  <c r="DA494" i="8"/>
  <c r="DB494" i="8"/>
  <c r="DC494" i="8"/>
  <c r="DD494" i="8"/>
  <c r="DE494" i="8"/>
  <c r="DF494" i="8"/>
  <c r="DG494" i="8"/>
  <c r="DH494" i="8"/>
  <c r="DI494" i="8"/>
  <c r="DJ494" i="8"/>
  <c r="DK494" i="8"/>
  <c r="DL494" i="8"/>
  <c r="DM494" i="8"/>
  <c r="DO494" i="8"/>
  <c r="B495" i="8"/>
  <c r="C495" i="8"/>
  <c r="D495" i="8"/>
  <c r="E495" i="8"/>
  <c r="F495" i="8"/>
  <c r="G495" i="8"/>
  <c r="H495" i="8"/>
  <c r="I495" i="8"/>
  <c r="J495" i="8"/>
  <c r="K495" i="8"/>
  <c r="L495" i="8"/>
  <c r="M495" i="8"/>
  <c r="N495" i="8"/>
  <c r="O495" i="8"/>
  <c r="P495" i="8"/>
  <c r="Q495" i="8"/>
  <c r="R495" i="8"/>
  <c r="U495" i="8"/>
  <c r="W495" i="8"/>
  <c r="Y495" i="8"/>
  <c r="Z495" i="8"/>
  <c r="AA495" i="8"/>
  <c r="AB495" i="8"/>
  <c r="AC495" i="8"/>
  <c r="AD495" i="8"/>
  <c r="AE495" i="8"/>
  <c r="AH495" i="8"/>
  <c r="AI495" i="8"/>
  <c r="AJ495" i="8"/>
  <c r="AK495" i="8"/>
  <c r="AL495" i="8"/>
  <c r="AM495" i="8"/>
  <c r="AN495" i="8"/>
  <c r="AO495" i="8"/>
  <c r="AP495" i="8"/>
  <c r="AQ495" i="8"/>
  <c r="AR495" i="8"/>
  <c r="AS495" i="8"/>
  <c r="AT495" i="8"/>
  <c r="AU495" i="8"/>
  <c r="AV495" i="8"/>
  <c r="AW495" i="8"/>
  <c r="AX495" i="8"/>
  <c r="AY495" i="8"/>
  <c r="AZ495" i="8"/>
  <c r="BE495" i="8"/>
  <c r="BF495" i="8"/>
  <c r="BG495" i="8"/>
  <c r="BH495" i="8"/>
  <c r="BI495" i="8"/>
  <c r="BJ495" i="8"/>
  <c r="BK495" i="8"/>
  <c r="BL495" i="8"/>
  <c r="BM495" i="8"/>
  <c r="BP496" i="8" s="1"/>
  <c r="BN495" i="8"/>
  <c r="BO495" i="8"/>
  <c r="BR495" i="8"/>
  <c r="BS495" i="8"/>
  <c r="BT495" i="8"/>
  <c r="BU495" i="8"/>
  <c r="BV495" i="8"/>
  <c r="BW495" i="8"/>
  <c r="BX495" i="8"/>
  <c r="BY495" i="8"/>
  <c r="BZ495" i="8"/>
  <c r="CA495" i="8"/>
  <c r="CB495" i="8"/>
  <c r="CC495" i="8"/>
  <c r="CD495" i="8"/>
  <c r="CH495" i="8"/>
  <c r="CI495" i="8"/>
  <c r="CJ495" i="8"/>
  <c r="CK495" i="8"/>
  <c r="CL495" i="8"/>
  <c r="CN495" i="8"/>
  <c r="CO495" i="8"/>
  <c r="CP495" i="8"/>
  <c r="CQ495" i="8"/>
  <c r="CR495" i="8"/>
  <c r="CS495" i="8"/>
  <c r="CT495" i="8"/>
  <c r="CU495" i="8"/>
  <c r="CV495" i="8"/>
  <c r="CX495" i="8"/>
  <c r="CY495" i="8"/>
  <c r="CZ495" i="8"/>
  <c r="DA495" i="8"/>
  <c r="DB495" i="8"/>
  <c r="DC495" i="8"/>
  <c r="DD495" i="8"/>
  <c r="DE495" i="8"/>
  <c r="DF495" i="8"/>
  <c r="DG495" i="8"/>
  <c r="DH495" i="8"/>
  <c r="DI495" i="8"/>
  <c r="DJ495" i="8"/>
  <c r="DK495" i="8"/>
  <c r="DL495" i="8"/>
  <c r="DM495" i="8"/>
  <c r="DO495" i="8"/>
  <c r="B496" i="8"/>
  <c r="C496" i="8"/>
  <c r="D496" i="8"/>
  <c r="E496" i="8"/>
  <c r="F496" i="8"/>
  <c r="G496" i="8"/>
  <c r="H496" i="8"/>
  <c r="I496" i="8"/>
  <c r="J496" i="8"/>
  <c r="K496" i="8"/>
  <c r="L496" i="8"/>
  <c r="M496" i="8"/>
  <c r="N496" i="8"/>
  <c r="O496" i="8"/>
  <c r="P496" i="8"/>
  <c r="Q496" i="8"/>
  <c r="R496" i="8"/>
  <c r="U496" i="8"/>
  <c r="W496" i="8"/>
  <c r="Y496" i="8"/>
  <c r="Z496" i="8"/>
  <c r="AA496" i="8"/>
  <c r="AB496" i="8"/>
  <c r="AC496" i="8"/>
  <c r="AD496" i="8"/>
  <c r="AE496" i="8"/>
  <c r="AH496" i="8"/>
  <c r="AI496" i="8"/>
  <c r="AJ496" i="8"/>
  <c r="AK496" i="8"/>
  <c r="AL496" i="8"/>
  <c r="AM496" i="8"/>
  <c r="AN496" i="8"/>
  <c r="AO496" i="8"/>
  <c r="AP496" i="8"/>
  <c r="AQ496" i="8"/>
  <c r="AR496" i="8"/>
  <c r="AS496" i="8"/>
  <c r="AT496" i="8"/>
  <c r="AU496" i="8"/>
  <c r="AV496" i="8"/>
  <c r="AW496" i="8"/>
  <c r="AX496" i="8"/>
  <c r="AY496" i="8"/>
  <c r="AZ496" i="8"/>
  <c r="BE496" i="8"/>
  <c r="BF496" i="8"/>
  <c r="BG496" i="8"/>
  <c r="BH496" i="8"/>
  <c r="BI496" i="8"/>
  <c r="BJ496" i="8"/>
  <c r="BK496" i="8"/>
  <c r="BL496" i="8"/>
  <c r="BM496" i="8"/>
  <c r="BP497" i="8" s="1"/>
  <c r="BN496" i="8"/>
  <c r="BO496" i="8"/>
  <c r="BR496" i="8"/>
  <c r="BS496" i="8"/>
  <c r="BT496" i="8"/>
  <c r="BU496" i="8"/>
  <c r="BV496" i="8"/>
  <c r="BW496" i="8"/>
  <c r="BX496" i="8"/>
  <c r="BY496" i="8"/>
  <c r="BZ496" i="8"/>
  <c r="CA496" i="8"/>
  <c r="CB496" i="8"/>
  <c r="CC496" i="8"/>
  <c r="CD496" i="8"/>
  <c r="CH496" i="8"/>
  <c r="CI496" i="8"/>
  <c r="CJ496" i="8"/>
  <c r="CK496" i="8"/>
  <c r="CL496" i="8"/>
  <c r="CN496" i="8"/>
  <c r="CO496" i="8"/>
  <c r="CP496" i="8"/>
  <c r="CQ496" i="8"/>
  <c r="CR496" i="8"/>
  <c r="CS496" i="8"/>
  <c r="CT496" i="8"/>
  <c r="CU496" i="8"/>
  <c r="CV496" i="8"/>
  <c r="CX496" i="8"/>
  <c r="CY496" i="8"/>
  <c r="CZ496" i="8"/>
  <c r="DA496" i="8"/>
  <c r="DB496" i="8"/>
  <c r="DC496" i="8"/>
  <c r="DD496" i="8"/>
  <c r="DE496" i="8"/>
  <c r="DF496" i="8"/>
  <c r="DG496" i="8"/>
  <c r="DH496" i="8"/>
  <c r="DI496" i="8"/>
  <c r="DJ496" i="8"/>
  <c r="DK496" i="8"/>
  <c r="DL496" i="8"/>
  <c r="DM496" i="8"/>
  <c r="DO496" i="8"/>
  <c r="B497" i="8"/>
  <c r="C497" i="8"/>
  <c r="D497" i="8"/>
  <c r="E497" i="8"/>
  <c r="F497" i="8"/>
  <c r="G497" i="8"/>
  <c r="H497" i="8"/>
  <c r="I497" i="8"/>
  <c r="J497" i="8"/>
  <c r="K497" i="8"/>
  <c r="L497" i="8"/>
  <c r="M497" i="8"/>
  <c r="N497" i="8"/>
  <c r="O497" i="8"/>
  <c r="P497" i="8"/>
  <c r="Q497" i="8"/>
  <c r="R497" i="8"/>
  <c r="U497" i="8"/>
  <c r="W497" i="8"/>
  <c r="Y497" i="8"/>
  <c r="Z497" i="8"/>
  <c r="AA497" i="8"/>
  <c r="AB497" i="8"/>
  <c r="AC497" i="8"/>
  <c r="AD497" i="8"/>
  <c r="AE497" i="8"/>
  <c r="AH497" i="8"/>
  <c r="AI497" i="8"/>
  <c r="AJ497" i="8"/>
  <c r="AK497" i="8"/>
  <c r="AL497" i="8"/>
  <c r="AM497" i="8"/>
  <c r="AN497" i="8"/>
  <c r="AO497" i="8"/>
  <c r="AP497" i="8"/>
  <c r="AQ497" i="8"/>
  <c r="AR497" i="8"/>
  <c r="AS497" i="8"/>
  <c r="AT497" i="8"/>
  <c r="AU497" i="8"/>
  <c r="AV497" i="8"/>
  <c r="AW497" i="8"/>
  <c r="AX497" i="8"/>
  <c r="AY497" i="8"/>
  <c r="AZ497" i="8"/>
  <c r="BE497" i="8"/>
  <c r="BF497" i="8"/>
  <c r="BG497" i="8"/>
  <c r="BH497" i="8"/>
  <c r="BI497" i="8"/>
  <c r="BJ497" i="8"/>
  <c r="BK497" i="8"/>
  <c r="BL497" i="8"/>
  <c r="BM497" i="8"/>
  <c r="BP498" i="8" s="1"/>
  <c r="BN497" i="8"/>
  <c r="BO497" i="8"/>
  <c r="BR497" i="8"/>
  <c r="BS497" i="8"/>
  <c r="BT497" i="8"/>
  <c r="BU497" i="8"/>
  <c r="BV497" i="8"/>
  <c r="BW497" i="8"/>
  <c r="BX497" i="8"/>
  <c r="BY497" i="8"/>
  <c r="BZ497" i="8"/>
  <c r="CA497" i="8"/>
  <c r="CB497" i="8"/>
  <c r="CC497" i="8"/>
  <c r="CD497" i="8"/>
  <c r="CH497" i="8"/>
  <c r="CI497" i="8"/>
  <c r="CJ497" i="8"/>
  <c r="CK497" i="8"/>
  <c r="CL497" i="8"/>
  <c r="CN497" i="8"/>
  <c r="CO497" i="8"/>
  <c r="CP497" i="8"/>
  <c r="CQ497" i="8"/>
  <c r="CR497" i="8"/>
  <c r="CS497" i="8"/>
  <c r="CT497" i="8"/>
  <c r="CU497" i="8"/>
  <c r="CV497" i="8"/>
  <c r="CX497" i="8"/>
  <c r="CY497" i="8"/>
  <c r="CZ497" i="8"/>
  <c r="DA497" i="8"/>
  <c r="DB497" i="8"/>
  <c r="DC497" i="8"/>
  <c r="DD497" i="8"/>
  <c r="DE497" i="8"/>
  <c r="DF497" i="8"/>
  <c r="DG497" i="8"/>
  <c r="DH497" i="8"/>
  <c r="DI497" i="8"/>
  <c r="DJ497" i="8"/>
  <c r="DK497" i="8"/>
  <c r="DL497" i="8"/>
  <c r="DM497" i="8"/>
  <c r="DO497" i="8"/>
  <c r="B498" i="8"/>
  <c r="C498" i="8"/>
  <c r="D498" i="8"/>
  <c r="E498" i="8"/>
  <c r="F498" i="8"/>
  <c r="G498" i="8"/>
  <c r="H498" i="8"/>
  <c r="I498" i="8"/>
  <c r="J498" i="8"/>
  <c r="K498" i="8"/>
  <c r="L498" i="8"/>
  <c r="M498" i="8"/>
  <c r="N498" i="8"/>
  <c r="O498" i="8"/>
  <c r="P498" i="8"/>
  <c r="Q498" i="8"/>
  <c r="R498" i="8"/>
  <c r="U498" i="8"/>
  <c r="W498" i="8"/>
  <c r="Y498" i="8"/>
  <c r="Z498" i="8"/>
  <c r="AA498" i="8"/>
  <c r="AB498" i="8"/>
  <c r="AC498" i="8"/>
  <c r="AD498" i="8"/>
  <c r="AE498" i="8"/>
  <c r="AH498" i="8"/>
  <c r="AI498" i="8"/>
  <c r="AJ498" i="8"/>
  <c r="AK498" i="8"/>
  <c r="AL498" i="8"/>
  <c r="AM498" i="8"/>
  <c r="AN498" i="8"/>
  <c r="AO498" i="8"/>
  <c r="AP498" i="8"/>
  <c r="AQ498" i="8"/>
  <c r="AR498" i="8"/>
  <c r="AS498" i="8"/>
  <c r="AT498" i="8"/>
  <c r="AU498" i="8"/>
  <c r="AV498" i="8"/>
  <c r="AW498" i="8"/>
  <c r="AX498" i="8"/>
  <c r="AY498" i="8"/>
  <c r="AZ498" i="8"/>
  <c r="BE498" i="8"/>
  <c r="BF498" i="8"/>
  <c r="BG498" i="8"/>
  <c r="BH498" i="8"/>
  <c r="BI498" i="8"/>
  <c r="BJ498" i="8"/>
  <c r="BK498" i="8"/>
  <c r="BL498" i="8"/>
  <c r="BM498" i="8"/>
  <c r="BP499" i="8" s="1"/>
  <c r="BN498" i="8"/>
  <c r="BO498" i="8"/>
  <c r="BR498" i="8"/>
  <c r="BS498" i="8"/>
  <c r="BT498" i="8"/>
  <c r="BU498" i="8"/>
  <c r="BV498" i="8"/>
  <c r="BW498" i="8"/>
  <c r="BX498" i="8"/>
  <c r="BY498" i="8"/>
  <c r="BZ498" i="8"/>
  <c r="CA498" i="8"/>
  <c r="CB498" i="8"/>
  <c r="CC498" i="8"/>
  <c r="CD498" i="8"/>
  <c r="CH498" i="8"/>
  <c r="CI498" i="8"/>
  <c r="CJ498" i="8"/>
  <c r="CK498" i="8"/>
  <c r="CL498" i="8"/>
  <c r="CN498" i="8"/>
  <c r="CO498" i="8"/>
  <c r="CP498" i="8"/>
  <c r="CQ498" i="8"/>
  <c r="CR498" i="8"/>
  <c r="CS498" i="8"/>
  <c r="CT498" i="8"/>
  <c r="CU498" i="8"/>
  <c r="CV498" i="8"/>
  <c r="CX498" i="8"/>
  <c r="CY498" i="8"/>
  <c r="CZ498" i="8"/>
  <c r="DA498" i="8"/>
  <c r="DB498" i="8"/>
  <c r="DC498" i="8"/>
  <c r="DD498" i="8"/>
  <c r="DE498" i="8"/>
  <c r="DF498" i="8"/>
  <c r="DG498" i="8"/>
  <c r="DH498" i="8"/>
  <c r="DI498" i="8"/>
  <c r="DJ498" i="8"/>
  <c r="DK498" i="8"/>
  <c r="DL498" i="8"/>
  <c r="DM498" i="8"/>
  <c r="DO498" i="8"/>
  <c r="B499" i="8"/>
  <c r="C499" i="8"/>
  <c r="D499" i="8"/>
  <c r="E499" i="8"/>
  <c r="F499" i="8"/>
  <c r="G499" i="8"/>
  <c r="H499" i="8"/>
  <c r="I499" i="8"/>
  <c r="J499" i="8"/>
  <c r="K499" i="8"/>
  <c r="L499" i="8"/>
  <c r="M499" i="8"/>
  <c r="N499" i="8"/>
  <c r="O499" i="8"/>
  <c r="P499" i="8"/>
  <c r="Q499" i="8"/>
  <c r="R499" i="8"/>
  <c r="U499" i="8"/>
  <c r="W499" i="8"/>
  <c r="Y499" i="8"/>
  <c r="Z499" i="8"/>
  <c r="AA499" i="8"/>
  <c r="AB499" i="8"/>
  <c r="AC499" i="8"/>
  <c r="AD499" i="8"/>
  <c r="AE499" i="8"/>
  <c r="AH499" i="8"/>
  <c r="AI499" i="8"/>
  <c r="AJ499" i="8"/>
  <c r="AK499" i="8"/>
  <c r="AL499" i="8"/>
  <c r="AM499" i="8"/>
  <c r="AN499" i="8"/>
  <c r="AO499" i="8"/>
  <c r="AP499" i="8"/>
  <c r="AQ499" i="8"/>
  <c r="AR499" i="8"/>
  <c r="AS499" i="8"/>
  <c r="AT499" i="8"/>
  <c r="AU499" i="8"/>
  <c r="AV499" i="8"/>
  <c r="AW499" i="8"/>
  <c r="AX499" i="8"/>
  <c r="AY499" i="8"/>
  <c r="AZ499" i="8"/>
  <c r="BE499" i="8"/>
  <c r="BF499" i="8"/>
  <c r="BG499" i="8"/>
  <c r="BH499" i="8"/>
  <c r="BI499" i="8"/>
  <c r="BJ499" i="8"/>
  <c r="BK499" i="8"/>
  <c r="BL499" i="8"/>
  <c r="BM499" i="8"/>
  <c r="BP500" i="8" s="1"/>
  <c r="BN499" i="8"/>
  <c r="BO499" i="8"/>
  <c r="BR499" i="8"/>
  <c r="BS499" i="8"/>
  <c r="BT499" i="8"/>
  <c r="BU499" i="8"/>
  <c r="BV499" i="8"/>
  <c r="BW499" i="8"/>
  <c r="BX499" i="8"/>
  <c r="BY499" i="8"/>
  <c r="BZ499" i="8"/>
  <c r="CA499" i="8"/>
  <c r="CB499" i="8"/>
  <c r="CC499" i="8"/>
  <c r="CD499" i="8"/>
  <c r="CH499" i="8"/>
  <c r="CI499" i="8"/>
  <c r="CJ499" i="8"/>
  <c r="CK499" i="8"/>
  <c r="CL499" i="8"/>
  <c r="CN499" i="8"/>
  <c r="CO499" i="8"/>
  <c r="CP499" i="8"/>
  <c r="CQ499" i="8"/>
  <c r="CR499" i="8"/>
  <c r="CS499" i="8"/>
  <c r="CT499" i="8"/>
  <c r="CU499" i="8"/>
  <c r="CV499" i="8"/>
  <c r="CX499" i="8"/>
  <c r="CY499" i="8"/>
  <c r="CZ499" i="8"/>
  <c r="DA499" i="8"/>
  <c r="DB499" i="8"/>
  <c r="DC499" i="8"/>
  <c r="DD499" i="8"/>
  <c r="DE499" i="8"/>
  <c r="DF499" i="8"/>
  <c r="DG499" i="8"/>
  <c r="DH499" i="8"/>
  <c r="DI499" i="8"/>
  <c r="DJ499" i="8"/>
  <c r="DK499" i="8"/>
  <c r="DL499" i="8"/>
  <c r="DM499" i="8"/>
  <c r="DO499" i="8"/>
  <c r="B500" i="8"/>
  <c r="C500" i="8"/>
  <c r="D500" i="8"/>
  <c r="E500" i="8"/>
  <c r="F500" i="8"/>
  <c r="G500" i="8"/>
  <c r="H500" i="8"/>
  <c r="I500" i="8"/>
  <c r="J500" i="8"/>
  <c r="K500" i="8"/>
  <c r="L500" i="8"/>
  <c r="M500" i="8"/>
  <c r="N500" i="8"/>
  <c r="O500" i="8"/>
  <c r="P500" i="8"/>
  <c r="Q500" i="8"/>
  <c r="R500" i="8"/>
  <c r="U500" i="8"/>
  <c r="W500" i="8"/>
  <c r="Y500" i="8"/>
  <c r="Z500" i="8"/>
  <c r="AA500" i="8"/>
  <c r="AB500" i="8"/>
  <c r="AC500" i="8"/>
  <c r="AD500" i="8"/>
  <c r="AE500" i="8"/>
  <c r="AH500" i="8"/>
  <c r="AI500" i="8"/>
  <c r="AJ500" i="8"/>
  <c r="AK500" i="8"/>
  <c r="AL500" i="8"/>
  <c r="AM500" i="8"/>
  <c r="AN500" i="8"/>
  <c r="AO500" i="8"/>
  <c r="AP500" i="8"/>
  <c r="AQ500" i="8"/>
  <c r="AR500" i="8"/>
  <c r="AS500" i="8"/>
  <c r="AT500" i="8"/>
  <c r="AU500" i="8"/>
  <c r="AV500" i="8"/>
  <c r="AW500" i="8"/>
  <c r="AX500" i="8"/>
  <c r="AY500" i="8"/>
  <c r="AZ500" i="8"/>
  <c r="BE500" i="8"/>
  <c r="BF500" i="8"/>
  <c r="BG500" i="8"/>
  <c r="BH500" i="8"/>
  <c r="BI500" i="8"/>
  <c r="BJ500" i="8"/>
  <c r="BK500" i="8"/>
  <c r="BL500" i="8"/>
  <c r="BM500" i="8"/>
  <c r="BP501" i="8" s="1"/>
  <c r="BN500" i="8"/>
  <c r="BO500" i="8"/>
  <c r="BR500" i="8"/>
  <c r="BS500" i="8"/>
  <c r="BT500" i="8"/>
  <c r="BU500" i="8"/>
  <c r="BV500" i="8"/>
  <c r="BW500" i="8"/>
  <c r="BX500" i="8"/>
  <c r="BY500" i="8"/>
  <c r="BZ500" i="8"/>
  <c r="CA500" i="8"/>
  <c r="CB500" i="8"/>
  <c r="CC500" i="8"/>
  <c r="CD500" i="8"/>
  <c r="CH500" i="8"/>
  <c r="CI500" i="8"/>
  <c r="CJ500" i="8"/>
  <c r="CK500" i="8"/>
  <c r="CL500" i="8"/>
  <c r="CN500" i="8"/>
  <c r="CO500" i="8"/>
  <c r="CP500" i="8"/>
  <c r="CQ500" i="8"/>
  <c r="CR500" i="8"/>
  <c r="CS500" i="8"/>
  <c r="CT500" i="8"/>
  <c r="CU500" i="8"/>
  <c r="CV500" i="8"/>
  <c r="CX500" i="8"/>
  <c r="CY500" i="8"/>
  <c r="CZ500" i="8"/>
  <c r="DA500" i="8"/>
  <c r="DB500" i="8"/>
  <c r="DC500" i="8"/>
  <c r="DD500" i="8"/>
  <c r="DE500" i="8"/>
  <c r="DF500" i="8"/>
  <c r="DG500" i="8"/>
  <c r="DH500" i="8"/>
  <c r="DI500" i="8"/>
  <c r="DJ500" i="8"/>
  <c r="DK500" i="8"/>
  <c r="DL500" i="8"/>
  <c r="DM500" i="8"/>
  <c r="DO500" i="8"/>
  <c r="B501" i="8"/>
  <c r="C501" i="8"/>
  <c r="D501" i="8"/>
  <c r="E501" i="8"/>
  <c r="F501" i="8"/>
  <c r="G501" i="8"/>
  <c r="H501" i="8"/>
  <c r="I501" i="8"/>
  <c r="J501" i="8"/>
  <c r="K501" i="8"/>
  <c r="L501" i="8"/>
  <c r="M501" i="8"/>
  <c r="N501" i="8"/>
  <c r="O501" i="8"/>
  <c r="P501" i="8"/>
  <c r="Q501" i="8"/>
  <c r="R501" i="8"/>
  <c r="U501" i="8"/>
  <c r="W501" i="8"/>
  <c r="Y501" i="8"/>
  <c r="Z501" i="8"/>
  <c r="AA501" i="8"/>
  <c r="AB501" i="8"/>
  <c r="AC501" i="8"/>
  <c r="AD501" i="8"/>
  <c r="AE501" i="8"/>
  <c r="AH501" i="8"/>
  <c r="AI501" i="8"/>
  <c r="AJ501" i="8"/>
  <c r="AK501" i="8"/>
  <c r="AL501" i="8"/>
  <c r="AM501" i="8"/>
  <c r="AN501" i="8"/>
  <c r="AO501" i="8"/>
  <c r="AP501" i="8"/>
  <c r="AQ501" i="8"/>
  <c r="AR501" i="8"/>
  <c r="AS501" i="8"/>
  <c r="AT501" i="8"/>
  <c r="AU501" i="8"/>
  <c r="AV501" i="8"/>
  <c r="AW501" i="8"/>
  <c r="AX501" i="8"/>
  <c r="AY501" i="8"/>
  <c r="AZ501" i="8"/>
  <c r="BE501" i="8"/>
  <c r="BF501" i="8"/>
  <c r="BG501" i="8"/>
  <c r="BH501" i="8"/>
  <c r="BI501" i="8"/>
  <c r="BJ501" i="8"/>
  <c r="BK501" i="8"/>
  <c r="BL501" i="8"/>
  <c r="BM501" i="8"/>
  <c r="BP502" i="8" s="1"/>
  <c r="BN501" i="8"/>
  <c r="BO501" i="8"/>
  <c r="BR501" i="8"/>
  <c r="BS501" i="8"/>
  <c r="BT501" i="8"/>
  <c r="BU501" i="8"/>
  <c r="BV501" i="8"/>
  <c r="BW501" i="8"/>
  <c r="BX501" i="8"/>
  <c r="BY501" i="8"/>
  <c r="BZ501" i="8"/>
  <c r="CA501" i="8"/>
  <c r="CB501" i="8"/>
  <c r="CC501" i="8"/>
  <c r="CD501" i="8"/>
  <c r="CH501" i="8"/>
  <c r="CI501" i="8"/>
  <c r="CJ501" i="8"/>
  <c r="CK501" i="8"/>
  <c r="CL501" i="8"/>
  <c r="CN501" i="8"/>
  <c r="CO501" i="8"/>
  <c r="CP501" i="8"/>
  <c r="CQ501" i="8"/>
  <c r="CR501" i="8"/>
  <c r="CS501" i="8"/>
  <c r="CT501" i="8"/>
  <c r="CU501" i="8"/>
  <c r="CV501" i="8"/>
  <c r="CX501" i="8"/>
  <c r="CY501" i="8"/>
  <c r="CZ501" i="8"/>
  <c r="DA501" i="8"/>
  <c r="DB501" i="8"/>
  <c r="DC501" i="8"/>
  <c r="DD501" i="8"/>
  <c r="DE501" i="8"/>
  <c r="DF501" i="8"/>
  <c r="DG501" i="8"/>
  <c r="DH501" i="8"/>
  <c r="DI501" i="8"/>
  <c r="DJ501" i="8"/>
  <c r="DK501" i="8"/>
  <c r="DL501" i="8"/>
  <c r="DM501" i="8"/>
  <c r="DO501" i="8"/>
  <c r="B502" i="8"/>
  <c r="C502" i="8"/>
  <c r="D502" i="8"/>
  <c r="E502" i="8"/>
  <c r="F502" i="8"/>
  <c r="G502" i="8"/>
  <c r="H502" i="8"/>
  <c r="I502" i="8"/>
  <c r="J502" i="8"/>
  <c r="K502" i="8"/>
  <c r="L502" i="8"/>
  <c r="M502" i="8"/>
  <c r="N502" i="8"/>
  <c r="O502" i="8"/>
  <c r="P502" i="8"/>
  <c r="Q502" i="8"/>
  <c r="R502" i="8"/>
  <c r="U502" i="8"/>
  <c r="W502" i="8"/>
  <c r="Y502" i="8"/>
  <c r="Z502" i="8"/>
  <c r="AA502" i="8"/>
  <c r="AB502" i="8"/>
  <c r="AC502" i="8"/>
  <c r="AD502" i="8"/>
  <c r="AE502" i="8"/>
  <c r="AH502" i="8"/>
  <c r="AI502" i="8"/>
  <c r="AJ502" i="8"/>
  <c r="AK502" i="8"/>
  <c r="AL502" i="8"/>
  <c r="AM502" i="8"/>
  <c r="AN502" i="8"/>
  <c r="AO502" i="8"/>
  <c r="AP502" i="8"/>
  <c r="AQ502" i="8"/>
  <c r="AR502" i="8"/>
  <c r="AS502" i="8"/>
  <c r="AT502" i="8"/>
  <c r="AU502" i="8"/>
  <c r="AV502" i="8"/>
  <c r="AW502" i="8"/>
  <c r="AX502" i="8"/>
  <c r="AY502" i="8"/>
  <c r="AZ502" i="8"/>
  <c r="BE502" i="8"/>
  <c r="BF502" i="8"/>
  <c r="BG502" i="8"/>
  <c r="BH502" i="8"/>
  <c r="BI502" i="8"/>
  <c r="BJ502" i="8"/>
  <c r="BK502" i="8"/>
  <c r="BL502" i="8"/>
  <c r="BM502" i="8"/>
  <c r="BP503" i="8" s="1"/>
  <c r="BN502" i="8"/>
  <c r="BO502" i="8"/>
  <c r="BR502" i="8"/>
  <c r="BS502" i="8"/>
  <c r="BT502" i="8"/>
  <c r="BU502" i="8"/>
  <c r="BV502" i="8"/>
  <c r="BW502" i="8"/>
  <c r="BX502" i="8"/>
  <c r="BY502" i="8"/>
  <c r="BZ502" i="8"/>
  <c r="CA502" i="8"/>
  <c r="CB502" i="8"/>
  <c r="CC502" i="8"/>
  <c r="CD502" i="8"/>
  <c r="CH502" i="8"/>
  <c r="CI502" i="8"/>
  <c r="CJ502" i="8"/>
  <c r="CK502" i="8"/>
  <c r="CL502" i="8"/>
  <c r="CN502" i="8"/>
  <c r="CO502" i="8"/>
  <c r="CP502" i="8"/>
  <c r="CQ502" i="8"/>
  <c r="CR502" i="8"/>
  <c r="CS502" i="8"/>
  <c r="CT502" i="8"/>
  <c r="CU502" i="8"/>
  <c r="CV502" i="8"/>
  <c r="CX502" i="8"/>
  <c r="CY502" i="8"/>
  <c r="CZ502" i="8"/>
  <c r="DA502" i="8"/>
  <c r="DB502" i="8"/>
  <c r="DC502" i="8"/>
  <c r="DD502" i="8"/>
  <c r="DE502" i="8"/>
  <c r="DF502" i="8"/>
  <c r="DG502" i="8"/>
  <c r="DH502" i="8"/>
  <c r="DI502" i="8"/>
  <c r="DJ502" i="8"/>
  <c r="DK502" i="8"/>
  <c r="DL502" i="8"/>
  <c r="DM502" i="8"/>
  <c r="DO502" i="8"/>
  <c r="B503" i="8"/>
  <c r="C503" i="8"/>
  <c r="D503" i="8"/>
  <c r="E503" i="8"/>
  <c r="F503" i="8"/>
  <c r="G503" i="8"/>
  <c r="H503" i="8"/>
  <c r="I503" i="8"/>
  <c r="J503" i="8"/>
  <c r="K503" i="8"/>
  <c r="L503" i="8"/>
  <c r="M503" i="8"/>
  <c r="N503" i="8"/>
  <c r="O503" i="8"/>
  <c r="P503" i="8"/>
  <c r="Q503" i="8"/>
  <c r="R503" i="8"/>
  <c r="U503" i="8"/>
  <c r="W503" i="8"/>
  <c r="Y503" i="8"/>
  <c r="Z503" i="8"/>
  <c r="AA503" i="8"/>
  <c r="AB503" i="8"/>
  <c r="AC503" i="8"/>
  <c r="AD503" i="8"/>
  <c r="AE503" i="8"/>
  <c r="AH503" i="8"/>
  <c r="AI503" i="8"/>
  <c r="AJ503" i="8"/>
  <c r="AK503" i="8"/>
  <c r="AL503" i="8"/>
  <c r="AM503" i="8"/>
  <c r="AN503" i="8"/>
  <c r="AO503" i="8"/>
  <c r="AP503" i="8"/>
  <c r="AQ503" i="8"/>
  <c r="AR503" i="8"/>
  <c r="AS503" i="8"/>
  <c r="AT503" i="8"/>
  <c r="AU503" i="8"/>
  <c r="AV503" i="8"/>
  <c r="AW503" i="8"/>
  <c r="AX503" i="8"/>
  <c r="AY503" i="8"/>
  <c r="AZ503" i="8"/>
  <c r="BE503" i="8"/>
  <c r="BF503" i="8"/>
  <c r="BG503" i="8"/>
  <c r="BH503" i="8"/>
  <c r="BI503" i="8"/>
  <c r="BJ503" i="8"/>
  <c r="BK503" i="8"/>
  <c r="BL503" i="8"/>
  <c r="BM503" i="8"/>
  <c r="BP504" i="8" s="1"/>
  <c r="BN503" i="8"/>
  <c r="BO503" i="8"/>
  <c r="BR503" i="8"/>
  <c r="BS503" i="8"/>
  <c r="BT503" i="8"/>
  <c r="BU503" i="8"/>
  <c r="BV503" i="8"/>
  <c r="BW503" i="8"/>
  <c r="BX503" i="8"/>
  <c r="BY503" i="8"/>
  <c r="BZ503" i="8"/>
  <c r="CA503" i="8"/>
  <c r="CB503" i="8"/>
  <c r="CC503" i="8"/>
  <c r="CD503" i="8"/>
  <c r="CH503" i="8"/>
  <c r="CI503" i="8"/>
  <c r="CJ503" i="8"/>
  <c r="CK503" i="8"/>
  <c r="CL503" i="8"/>
  <c r="CN503" i="8"/>
  <c r="CO503" i="8"/>
  <c r="CP503" i="8"/>
  <c r="CQ503" i="8"/>
  <c r="CR503" i="8"/>
  <c r="CS503" i="8"/>
  <c r="CT503" i="8"/>
  <c r="CU503" i="8"/>
  <c r="CV503" i="8"/>
  <c r="CX503" i="8"/>
  <c r="CY503" i="8"/>
  <c r="CZ503" i="8"/>
  <c r="DA503" i="8"/>
  <c r="DB503" i="8"/>
  <c r="DC503" i="8"/>
  <c r="DD503" i="8"/>
  <c r="DE503" i="8"/>
  <c r="DF503" i="8"/>
  <c r="DG503" i="8"/>
  <c r="DH503" i="8"/>
  <c r="DI503" i="8"/>
  <c r="DJ503" i="8"/>
  <c r="DK503" i="8"/>
  <c r="DL503" i="8"/>
  <c r="DM503" i="8"/>
  <c r="DO503" i="8"/>
  <c r="B504" i="8"/>
  <c r="C504" i="8"/>
  <c r="D504" i="8"/>
  <c r="E504" i="8"/>
  <c r="F504" i="8"/>
  <c r="G504" i="8"/>
  <c r="H504" i="8"/>
  <c r="I504" i="8"/>
  <c r="J504" i="8"/>
  <c r="K504" i="8"/>
  <c r="L504" i="8"/>
  <c r="M504" i="8"/>
  <c r="N504" i="8"/>
  <c r="O504" i="8"/>
  <c r="P504" i="8"/>
  <c r="Q504" i="8"/>
  <c r="R504" i="8"/>
  <c r="U504" i="8"/>
  <c r="W504" i="8"/>
  <c r="Y504" i="8"/>
  <c r="Z504" i="8"/>
  <c r="AA504" i="8"/>
  <c r="AB504" i="8"/>
  <c r="AC504" i="8"/>
  <c r="AD504" i="8"/>
  <c r="AE504" i="8"/>
  <c r="AH504" i="8"/>
  <c r="AI504" i="8"/>
  <c r="AJ504" i="8"/>
  <c r="AK504" i="8"/>
  <c r="AL504" i="8"/>
  <c r="AM504" i="8"/>
  <c r="AN504" i="8"/>
  <c r="AO504" i="8"/>
  <c r="AP504" i="8"/>
  <c r="AQ504" i="8"/>
  <c r="AR504" i="8"/>
  <c r="AS504" i="8"/>
  <c r="AT504" i="8"/>
  <c r="AU504" i="8"/>
  <c r="AV504" i="8"/>
  <c r="AW504" i="8"/>
  <c r="AX504" i="8"/>
  <c r="AY504" i="8"/>
  <c r="AZ504" i="8"/>
  <c r="BE504" i="8"/>
  <c r="BF504" i="8"/>
  <c r="BG504" i="8"/>
  <c r="BH504" i="8"/>
  <c r="BI504" i="8"/>
  <c r="BJ504" i="8"/>
  <c r="BK504" i="8"/>
  <c r="BL504" i="8"/>
  <c r="BM504" i="8"/>
  <c r="BP505" i="8" s="1"/>
  <c r="BN504" i="8"/>
  <c r="BO504" i="8"/>
  <c r="BR504" i="8"/>
  <c r="BS504" i="8"/>
  <c r="BT504" i="8"/>
  <c r="BU504" i="8"/>
  <c r="BV504" i="8"/>
  <c r="BW504" i="8"/>
  <c r="BX504" i="8"/>
  <c r="BY504" i="8"/>
  <c r="BZ504" i="8"/>
  <c r="CA504" i="8"/>
  <c r="CB504" i="8"/>
  <c r="CC504" i="8"/>
  <c r="CD504" i="8"/>
  <c r="CH504" i="8"/>
  <c r="CI504" i="8"/>
  <c r="CJ504" i="8"/>
  <c r="CK504" i="8"/>
  <c r="CL504" i="8"/>
  <c r="CN504" i="8"/>
  <c r="CO504" i="8"/>
  <c r="CP504" i="8"/>
  <c r="CQ504" i="8"/>
  <c r="CR504" i="8"/>
  <c r="CS504" i="8"/>
  <c r="CT504" i="8"/>
  <c r="CU504" i="8"/>
  <c r="CV504" i="8"/>
  <c r="CX504" i="8"/>
  <c r="CY504" i="8"/>
  <c r="CZ504" i="8"/>
  <c r="DA504" i="8"/>
  <c r="DB504" i="8"/>
  <c r="DC504" i="8"/>
  <c r="DD504" i="8"/>
  <c r="DE504" i="8"/>
  <c r="DF504" i="8"/>
  <c r="DG504" i="8"/>
  <c r="DH504" i="8"/>
  <c r="DI504" i="8"/>
  <c r="DJ504" i="8"/>
  <c r="DK504" i="8"/>
  <c r="DL504" i="8"/>
  <c r="DM504" i="8"/>
  <c r="DO504" i="8"/>
  <c r="B505" i="8"/>
  <c r="C505" i="8"/>
  <c r="D505" i="8"/>
  <c r="E505" i="8"/>
  <c r="F505" i="8"/>
  <c r="G505" i="8"/>
  <c r="H505" i="8"/>
  <c r="I505" i="8"/>
  <c r="J505" i="8"/>
  <c r="K505" i="8"/>
  <c r="L505" i="8"/>
  <c r="M505" i="8"/>
  <c r="N505" i="8"/>
  <c r="O505" i="8"/>
  <c r="P505" i="8"/>
  <c r="Q505" i="8"/>
  <c r="R505" i="8"/>
  <c r="U505" i="8"/>
  <c r="W505" i="8"/>
  <c r="Y505" i="8"/>
  <c r="Z505" i="8"/>
  <c r="AA505" i="8"/>
  <c r="AB505" i="8"/>
  <c r="AC505" i="8"/>
  <c r="AD505" i="8"/>
  <c r="AE505" i="8"/>
  <c r="AH505" i="8"/>
  <c r="AI505" i="8"/>
  <c r="AJ505" i="8"/>
  <c r="AK505" i="8"/>
  <c r="AL505" i="8"/>
  <c r="AM505" i="8"/>
  <c r="AN505" i="8"/>
  <c r="AO505" i="8"/>
  <c r="AP505" i="8"/>
  <c r="AQ505" i="8"/>
  <c r="AR505" i="8"/>
  <c r="AS505" i="8"/>
  <c r="AT505" i="8"/>
  <c r="AU505" i="8"/>
  <c r="AV505" i="8"/>
  <c r="AW505" i="8"/>
  <c r="AX505" i="8"/>
  <c r="AY505" i="8"/>
  <c r="AZ505" i="8"/>
  <c r="BE505" i="8"/>
  <c r="BF505" i="8"/>
  <c r="BG505" i="8"/>
  <c r="BH505" i="8"/>
  <c r="BI505" i="8"/>
  <c r="BJ505" i="8"/>
  <c r="BK505" i="8"/>
  <c r="BL505" i="8"/>
  <c r="BM505" i="8"/>
  <c r="BP506" i="8" s="1"/>
  <c r="BN505" i="8"/>
  <c r="BO505" i="8"/>
  <c r="BR505" i="8"/>
  <c r="BS505" i="8"/>
  <c r="BT505" i="8"/>
  <c r="BU505" i="8"/>
  <c r="BV505" i="8"/>
  <c r="BW505" i="8"/>
  <c r="BX505" i="8"/>
  <c r="BY505" i="8"/>
  <c r="BZ505" i="8"/>
  <c r="CA505" i="8"/>
  <c r="CB505" i="8"/>
  <c r="CC505" i="8"/>
  <c r="CD505" i="8"/>
  <c r="CH505" i="8"/>
  <c r="CI505" i="8"/>
  <c r="CJ505" i="8"/>
  <c r="CK505" i="8"/>
  <c r="CL505" i="8"/>
  <c r="CN505" i="8"/>
  <c r="CO505" i="8"/>
  <c r="CP505" i="8"/>
  <c r="CQ505" i="8"/>
  <c r="CR505" i="8"/>
  <c r="CS505" i="8"/>
  <c r="CT505" i="8"/>
  <c r="CU505" i="8"/>
  <c r="CV505" i="8"/>
  <c r="CX505" i="8"/>
  <c r="CY505" i="8"/>
  <c r="CZ505" i="8"/>
  <c r="DA505" i="8"/>
  <c r="DB505" i="8"/>
  <c r="DC505" i="8"/>
  <c r="DD505" i="8"/>
  <c r="DE505" i="8"/>
  <c r="DF505" i="8"/>
  <c r="DG505" i="8"/>
  <c r="DH505" i="8"/>
  <c r="DI505" i="8"/>
  <c r="DJ505" i="8"/>
  <c r="DK505" i="8"/>
  <c r="DL505" i="8"/>
  <c r="DM505" i="8"/>
  <c r="DO505" i="8"/>
  <c r="B506" i="8"/>
  <c r="C506" i="8"/>
  <c r="D506" i="8"/>
  <c r="E506" i="8"/>
  <c r="F506" i="8"/>
  <c r="G506" i="8"/>
  <c r="H506" i="8"/>
  <c r="I506" i="8"/>
  <c r="J506" i="8"/>
  <c r="K506" i="8"/>
  <c r="L506" i="8"/>
  <c r="M506" i="8"/>
  <c r="N506" i="8"/>
  <c r="O506" i="8"/>
  <c r="P506" i="8"/>
  <c r="Q506" i="8"/>
  <c r="R506" i="8"/>
  <c r="U506" i="8"/>
  <c r="W506" i="8"/>
  <c r="Y506" i="8"/>
  <c r="Z506" i="8"/>
  <c r="AA506" i="8"/>
  <c r="AB506" i="8"/>
  <c r="AC506" i="8"/>
  <c r="AD506" i="8"/>
  <c r="AE506" i="8"/>
  <c r="AH506" i="8"/>
  <c r="AI506" i="8"/>
  <c r="AJ506" i="8"/>
  <c r="AK506" i="8"/>
  <c r="AL506" i="8"/>
  <c r="AM506" i="8"/>
  <c r="AN506" i="8"/>
  <c r="AO506" i="8"/>
  <c r="AP506" i="8"/>
  <c r="AQ506" i="8"/>
  <c r="AR506" i="8"/>
  <c r="AS506" i="8"/>
  <c r="AT506" i="8"/>
  <c r="AU506" i="8"/>
  <c r="AV506" i="8"/>
  <c r="AW506" i="8"/>
  <c r="AX506" i="8"/>
  <c r="AY506" i="8"/>
  <c r="AZ506" i="8"/>
  <c r="BE506" i="8"/>
  <c r="BF506" i="8"/>
  <c r="BG506" i="8"/>
  <c r="BH506" i="8"/>
  <c r="BI506" i="8"/>
  <c r="BJ506" i="8"/>
  <c r="BK506" i="8"/>
  <c r="BL506" i="8"/>
  <c r="BM506" i="8"/>
  <c r="BP507" i="8" s="1"/>
  <c r="BN506" i="8"/>
  <c r="BO506" i="8"/>
  <c r="BR506" i="8"/>
  <c r="BS506" i="8"/>
  <c r="BT506" i="8"/>
  <c r="BU506" i="8"/>
  <c r="BV506" i="8"/>
  <c r="BW506" i="8"/>
  <c r="BX506" i="8"/>
  <c r="BY506" i="8"/>
  <c r="BZ506" i="8"/>
  <c r="CA506" i="8"/>
  <c r="CB506" i="8"/>
  <c r="CC506" i="8"/>
  <c r="CD506" i="8"/>
  <c r="CH506" i="8"/>
  <c r="CI506" i="8"/>
  <c r="CJ506" i="8"/>
  <c r="CK506" i="8"/>
  <c r="CL506" i="8"/>
  <c r="CN506" i="8"/>
  <c r="CO506" i="8"/>
  <c r="CP506" i="8"/>
  <c r="CQ506" i="8"/>
  <c r="CR506" i="8"/>
  <c r="CS506" i="8"/>
  <c r="CT506" i="8"/>
  <c r="CU506" i="8"/>
  <c r="CV506" i="8"/>
  <c r="CX506" i="8"/>
  <c r="CY506" i="8"/>
  <c r="CZ506" i="8"/>
  <c r="DA506" i="8"/>
  <c r="DB506" i="8"/>
  <c r="DC506" i="8"/>
  <c r="DD506" i="8"/>
  <c r="DE506" i="8"/>
  <c r="DF506" i="8"/>
  <c r="DG506" i="8"/>
  <c r="DH506" i="8"/>
  <c r="DI506" i="8"/>
  <c r="DJ506" i="8"/>
  <c r="DK506" i="8"/>
  <c r="DL506" i="8"/>
  <c r="DM506" i="8"/>
  <c r="DO506" i="8"/>
  <c r="B507" i="8"/>
  <c r="C507" i="8"/>
  <c r="D507" i="8"/>
  <c r="E507" i="8"/>
  <c r="F507" i="8"/>
  <c r="G507" i="8"/>
  <c r="H507" i="8"/>
  <c r="I507" i="8"/>
  <c r="J507" i="8"/>
  <c r="K507" i="8"/>
  <c r="L507" i="8"/>
  <c r="M507" i="8"/>
  <c r="N507" i="8"/>
  <c r="O507" i="8"/>
  <c r="P507" i="8"/>
  <c r="Q507" i="8"/>
  <c r="R507" i="8"/>
  <c r="U507" i="8"/>
  <c r="W507" i="8"/>
  <c r="Y507" i="8"/>
  <c r="Z507" i="8"/>
  <c r="AA507" i="8"/>
  <c r="AB507" i="8"/>
  <c r="AC507" i="8"/>
  <c r="AD507" i="8"/>
  <c r="AE507" i="8"/>
  <c r="AH507" i="8"/>
  <c r="AI507" i="8"/>
  <c r="AJ507" i="8"/>
  <c r="AK507" i="8"/>
  <c r="AL507" i="8"/>
  <c r="AM507" i="8"/>
  <c r="AN507" i="8"/>
  <c r="AO507" i="8"/>
  <c r="AP507" i="8"/>
  <c r="AQ507" i="8"/>
  <c r="AR507" i="8"/>
  <c r="AS507" i="8"/>
  <c r="AT507" i="8"/>
  <c r="AU507" i="8"/>
  <c r="AV507" i="8"/>
  <c r="AW507" i="8"/>
  <c r="AX507" i="8"/>
  <c r="AY507" i="8"/>
  <c r="AZ507" i="8"/>
  <c r="BE507" i="8"/>
  <c r="BF507" i="8"/>
  <c r="BG507" i="8"/>
  <c r="BH507" i="8"/>
  <c r="BI507" i="8"/>
  <c r="BJ507" i="8"/>
  <c r="BK507" i="8"/>
  <c r="BL507" i="8"/>
  <c r="BM507" i="8"/>
  <c r="BP508" i="8" s="1"/>
  <c r="BN507" i="8"/>
  <c r="BO507" i="8"/>
  <c r="BR507" i="8"/>
  <c r="BS507" i="8"/>
  <c r="BT507" i="8"/>
  <c r="BU507" i="8"/>
  <c r="BV507" i="8"/>
  <c r="BW507" i="8"/>
  <c r="BX507" i="8"/>
  <c r="BY507" i="8"/>
  <c r="BZ507" i="8"/>
  <c r="CA507" i="8"/>
  <c r="CB507" i="8"/>
  <c r="CC507" i="8"/>
  <c r="CD507" i="8"/>
  <c r="CH507" i="8"/>
  <c r="CI507" i="8"/>
  <c r="CJ507" i="8"/>
  <c r="CK507" i="8"/>
  <c r="CL507" i="8"/>
  <c r="CN507" i="8"/>
  <c r="CO507" i="8"/>
  <c r="CP507" i="8"/>
  <c r="CQ507" i="8"/>
  <c r="CR507" i="8"/>
  <c r="CS507" i="8"/>
  <c r="CT507" i="8"/>
  <c r="CU507" i="8"/>
  <c r="CV507" i="8"/>
  <c r="CX507" i="8"/>
  <c r="CY507" i="8"/>
  <c r="CZ507" i="8"/>
  <c r="DA507" i="8"/>
  <c r="DB507" i="8"/>
  <c r="DC507" i="8"/>
  <c r="DD507" i="8"/>
  <c r="DE507" i="8"/>
  <c r="DF507" i="8"/>
  <c r="DG507" i="8"/>
  <c r="DH507" i="8"/>
  <c r="DI507" i="8"/>
  <c r="DJ507" i="8"/>
  <c r="DK507" i="8"/>
  <c r="DL507" i="8"/>
  <c r="DM507" i="8"/>
  <c r="DO507" i="8"/>
  <c r="B508" i="8"/>
  <c r="C508" i="8"/>
  <c r="D508" i="8"/>
  <c r="E508" i="8"/>
  <c r="F508" i="8"/>
  <c r="G508" i="8"/>
  <c r="H508" i="8"/>
  <c r="I508" i="8"/>
  <c r="J508" i="8"/>
  <c r="K508" i="8"/>
  <c r="L508" i="8"/>
  <c r="M508" i="8"/>
  <c r="N508" i="8"/>
  <c r="O508" i="8"/>
  <c r="P508" i="8"/>
  <c r="Q508" i="8"/>
  <c r="R508" i="8"/>
  <c r="U508" i="8"/>
  <c r="W508" i="8"/>
  <c r="Y508" i="8"/>
  <c r="Z508" i="8"/>
  <c r="AA508" i="8"/>
  <c r="AB508" i="8"/>
  <c r="AC508" i="8"/>
  <c r="AD508" i="8"/>
  <c r="AE508" i="8"/>
  <c r="AH508" i="8"/>
  <c r="AI508" i="8"/>
  <c r="AJ508" i="8"/>
  <c r="AK508" i="8"/>
  <c r="AL508" i="8"/>
  <c r="AM508" i="8"/>
  <c r="AN508" i="8"/>
  <c r="AO508" i="8"/>
  <c r="AP508" i="8"/>
  <c r="AQ508" i="8"/>
  <c r="AR508" i="8"/>
  <c r="AS508" i="8"/>
  <c r="AT508" i="8"/>
  <c r="AU508" i="8"/>
  <c r="AV508" i="8"/>
  <c r="AW508" i="8"/>
  <c r="AX508" i="8"/>
  <c r="AY508" i="8"/>
  <c r="AZ508" i="8"/>
  <c r="BE508" i="8"/>
  <c r="BF508" i="8"/>
  <c r="BG508" i="8"/>
  <c r="BH508" i="8"/>
  <c r="BI508" i="8"/>
  <c r="BJ508" i="8"/>
  <c r="BK508" i="8"/>
  <c r="BL508" i="8"/>
  <c r="BM508" i="8"/>
  <c r="BP509" i="8" s="1"/>
  <c r="BN508" i="8"/>
  <c r="BO508" i="8"/>
  <c r="BR508" i="8"/>
  <c r="BS508" i="8"/>
  <c r="BT508" i="8"/>
  <c r="BU508" i="8"/>
  <c r="BV508" i="8"/>
  <c r="BW508" i="8"/>
  <c r="BX508" i="8"/>
  <c r="BY508" i="8"/>
  <c r="BZ508" i="8"/>
  <c r="CA508" i="8"/>
  <c r="CB508" i="8"/>
  <c r="CC508" i="8"/>
  <c r="CD508" i="8"/>
  <c r="CH508" i="8"/>
  <c r="CI508" i="8"/>
  <c r="CJ508" i="8"/>
  <c r="CK508" i="8"/>
  <c r="CL508" i="8"/>
  <c r="CN508" i="8"/>
  <c r="CO508" i="8"/>
  <c r="CP508" i="8"/>
  <c r="CQ508" i="8"/>
  <c r="CR508" i="8"/>
  <c r="CS508" i="8"/>
  <c r="CT508" i="8"/>
  <c r="CU508" i="8"/>
  <c r="CV508" i="8"/>
  <c r="CX508" i="8"/>
  <c r="CY508" i="8"/>
  <c r="CZ508" i="8"/>
  <c r="DA508" i="8"/>
  <c r="DB508" i="8"/>
  <c r="DC508" i="8"/>
  <c r="DD508" i="8"/>
  <c r="DE508" i="8"/>
  <c r="DF508" i="8"/>
  <c r="DG508" i="8"/>
  <c r="DH508" i="8"/>
  <c r="DI508" i="8"/>
  <c r="DJ508" i="8"/>
  <c r="DK508" i="8"/>
  <c r="DL508" i="8"/>
  <c r="DM508" i="8"/>
  <c r="DO508" i="8"/>
  <c r="B509" i="8"/>
  <c r="C509" i="8"/>
  <c r="D509" i="8"/>
  <c r="E509" i="8"/>
  <c r="F509" i="8"/>
  <c r="G509" i="8"/>
  <c r="H509" i="8"/>
  <c r="I509" i="8"/>
  <c r="J509" i="8"/>
  <c r="K509" i="8"/>
  <c r="L509" i="8"/>
  <c r="M509" i="8"/>
  <c r="N509" i="8"/>
  <c r="O509" i="8"/>
  <c r="P509" i="8"/>
  <c r="Q509" i="8"/>
  <c r="R509" i="8"/>
  <c r="U509" i="8"/>
  <c r="W509" i="8"/>
  <c r="Y509" i="8"/>
  <c r="Z509" i="8"/>
  <c r="AA509" i="8"/>
  <c r="AB509" i="8"/>
  <c r="AC509" i="8"/>
  <c r="AD509" i="8"/>
  <c r="AE509" i="8"/>
  <c r="AH509" i="8"/>
  <c r="AI509" i="8"/>
  <c r="AJ509" i="8"/>
  <c r="AK509" i="8"/>
  <c r="AL509" i="8"/>
  <c r="AM509" i="8"/>
  <c r="AN509" i="8"/>
  <c r="AO509" i="8"/>
  <c r="AP509" i="8"/>
  <c r="AQ509" i="8"/>
  <c r="AR509" i="8"/>
  <c r="AS509" i="8"/>
  <c r="AT509" i="8"/>
  <c r="AU509" i="8"/>
  <c r="AV509" i="8"/>
  <c r="AW509" i="8"/>
  <c r="AX509" i="8"/>
  <c r="AY509" i="8"/>
  <c r="AZ509" i="8"/>
  <c r="BE509" i="8"/>
  <c r="BF509" i="8"/>
  <c r="BG509" i="8"/>
  <c r="BH509" i="8"/>
  <c r="BI509" i="8"/>
  <c r="BJ509" i="8"/>
  <c r="BK509" i="8"/>
  <c r="BL509" i="8"/>
  <c r="BM509" i="8"/>
  <c r="BP510" i="8" s="1"/>
  <c r="BN509" i="8"/>
  <c r="BO509" i="8"/>
  <c r="BR509" i="8"/>
  <c r="BS509" i="8"/>
  <c r="BT509" i="8"/>
  <c r="BU509" i="8"/>
  <c r="BV509" i="8"/>
  <c r="BW509" i="8"/>
  <c r="BX509" i="8"/>
  <c r="BY509" i="8"/>
  <c r="BZ509" i="8"/>
  <c r="CA509" i="8"/>
  <c r="CB509" i="8"/>
  <c r="CC509" i="8"/>
  <c r="CD509" i="8"/>
  <c r="CH509" i="8"/>
  <c r="CI509" i="8"/>
  <c r="CJ509" i="8"/>
  <c r="CK509" i="8"/>
  <c r="CL509" i="8"/>
  <c r="CN509" i="8"/>
  <c r="CO509" i="8"/>
  <c r="CP509" i="8"/>
  <c r="CQ509" i="8"/>
  <c r="CR509" i="8"/>
  <c r="CS509" i="8"/>
  <c r="CT509" i="8"/>
  <c r="CU509" i="8"/>
  <c r="CV509" i="8"/>
  <c r="CX509" i="8"/>
  <c r="CY509" i="8"/>
  <c r="CZ509" i="8"/>
  <c r="DA509" i="8"/>
  <c r="DB509" i="8"/>
  <c r="DC509" i="8"/>
  <c r="DD509" i="8"/>
  <c r="DE509" i="8"/>
  <c r="DF509" i="8"/>
  <c r="DG509" i="8"/>
  <c r="DH509" i="8"/>
  <c r="DI509" i="8"/>
  <c r="DJ509" i="8"/>
  <c r="DK509" i="8"/>
  <c r="DL509" i="8"/>
  <c r="DM509" i="8"/>
  <c r="DO509" i="8"/>
  <c r="B510" i="8"/>
  <c r="C510" i="8"/>
  <c r="D510" i="8"/>
  <c r="E510" i="8"/>
  <c r="F510" i="8"/>
  <c r="G510" i="8"/>
  <c r="H510" i="8"/>
  <c r="I510" i="8"/>
  <c r="J510" i="8"/>
  <c r="K510" i="8"/>
  <c r="L510" i="8"/>
  <c r="M510" i="8"/>
  <c r="N510" i="8"/>
  <c r="O510" i="8"/>
  <c r="P510" i="8"/>
  <c r="Q510" i="8"/>
  <c r="R510" i="8"/>
  <c r="U510" i="8"/>
  <c r="W510" i="8"/>
  <c r="Y510" i="8"/>
  <c r="Z510" i="8"/>
  <c r="AA510" i="8"/>
  <c r="AB510" i="8"/>
  <c r="AC510" i="8"/>
  <c r="AD510" i="8"/>
  <c r="AE510" i="8"/>
  <c r="AH510" i="8"/>
  <c r="AI510" i="8"/>
  <c r="AJ510" i="8"/>
  <c r="AK510" i="8"/>
  <c r="AL510" i="8"/>
  <c r="AM510" i="8"/>
  <c r="AN510" i="8"/>
  <c r="AO510" i="8"/>
  <c r="AP510" i="8"/>
  <c r="AQ510" i="8"/>
  <c r="AR510" i="8"/>
  <c r="AS510" i="8"/>
  <c r="AT510" i="8"/>
  <c r="AU510" i="8"/>
  <c r="AV510" i="8"/>
  <c r="AW510" i="8"/>
  <c r="AX510" i="8"/>
  <c r="AY510" i="8"/>
  <c r="AZ510" i="8"/>
  <c r="BE510" i="8"/>
  <c r="BF510" i="8"/>
  <c r="BG510" i="8"/>
  <c r="BH510" i="8"/>
  <c r="BI510" i="8"/>
  <c r="BJ510" i="8"/>
  <c r="BK510" i="8"/>
  <c r="BL510" i="8"/>
  <c r="BM510" i="8"/>
  <c r="BP511" i="8" s="1"/>
  <c r="BN510" i="8"/>
  <c r="BO510" i="8"/>
  <c r="BR510" i="8"/>
  <c r="BS510" i="8"/>
  <c r="BT510" i="8"/>
  <c r="BU510" i="8"/>
  <c r="BV510" i="8"/>
  <c r="BW510" i="8"/>
  <c r="BX510" i="8"/>
  <c r="BY510" i="8"/>
  <c r="BZ510" i="8"/>
  <c r="CA510" i="8"/>
  <c r="CB510" i="8"/>
  <c r="CC510" i="8"/>
  <c r="CD510" i="8"/>
  <c r="CH510" i="8"/>
  <c r="CI510" i="8"/>
  <c r="CJ510" i="8"/>
  <c r="CK510" i="8"/>
  <c r="CL510" i="8"/>
  <c r="CN510" i="8"/>
  <c r="CO510" i="8"/>
  <c r="CP510" i="8"/>
  <c r="CQ510" i="8"/>
  <c r="CR510" i="8"/>
  <c r="CS510" i="8"/>
  <c r="CT510" i="8"/>
  <c r="CU510" i="8"/>
  <c r="CV510" i="8"/>
  <c r="CX510" i="8"/>
  <c r="CY510" i="8"/>
  <c r="CZ510" i="8"/>
  <c r="DA510" i="8"/>
  <c r="DB510" i="8"/>
  <c r="DC510" i="8"/>
  <c r="DD510" i="8"/>
  <c r="DE510" i="8"/>
  <c r="DF510" i="8"/>
  <c r="DG510" i="8"/>
  <c r="DH510" i="8"/>
  <c r="DI510" i="8"/>
  <c r="DJ510" i="8"/>
  <c r="DK510" i="8"/>
  <c r="DL510" i="8"/>
  <c r="DM510" i="8"/>
  <c r="DO510" i="8"/>
  <c r="B511" i="8"/>
  <c r="C511" i="8"/>
  <c r="D511" i="8"/>
  <c r="E511" i="8"/>
  <c r="F511" i="8"/>
  <c r="G511" i="8"/>
  <c r="H511" i="8"/>
  <c r="I511" i="8"/>
  <c r="J511" i="8"/>
  <c r="K511" i="8"/>
  <c r="L511" i="8"/>
  <c r="M511" i="8"/>
  <c r="N511" i="8"/>
  <c r="O511" i="8"/>
  <c r="P511" i="8"/>
  <c r="Q511" i="8"/>
  <c r="R511" i="8"/>
  <c r="U511" i="8"/>
  <c r="W511" i="8"/>
  <c r="Y511" i="8"/>
  <c r="Z511" i="8"/>
  <c r="AA511" i="8"/>
  <c r="AB511" i="8"/>
  <c r="AC511" i="8"/>
  <c r="AD511" i="8"/>
  <c r="AE511" i="8"/>
  <c r="AH511" i="8"/>
  <c r="AI511" i="8"/>
  <c r="AJ511" i="8"/>
  <c r="AK511" i="8"/>
  <c r="AL511" i="8"/>
  <c r="AM511" i="8"/>
  <c r="AN511" i="8"/>
  <c r="AO511" i="8"/>
  <c r="AP511" i="8"/>
  <c r="AQ511" i="8"/>
  <c r="AR511" i="8"/>
  <c r="AS511" i="8"/>
  <c r="AT511" i="8"/>
  <c r="AU511" i="8"/>
  <c r="AV511" i="8"/>
  <c r="AW511" i="8"/>
  <c r="AX511" i="8"/>
  <c r="AY511" i="8"/>
  <c r="AZ511" i="8"/>
  <c r="BE511" i="8"/>
  <c r="BF511" i="8"/>
  <c r="BG511" i="8"/>
  <c r="BH511" i="8"/>
  <c r="BI511" i="8"/>
  <c r="BJ511" i="8"/>
  <c r="BK511" i="8"/>
  <c r="BL511" i="8"/>
  <c r="BM511" i="8"/>
  <c r="BP512" i="8" s="1"/>
  <c r="BN511" i="8"/>
  <c r="BO511" i="8"/>
  <c r="BR511" i="8"/>
  <c r="BS511" i="8"/>
  <c r="BT511" i="8"/>
  <c r="BU511" i="8"/>
  <c r="BV511" i="8"/>
  <c r="BW511" i="8"/>
  <c r="BX511" i="8"/>
  <c r="BY511" i="8"/>
  <c r="BZ511" i="8"/>
  <c r="CA511" i="8"/>
  <c r="CB511" i="8"/>
  <c r="CC511" i="8"/>
  <c r="CD511" i="8"/>
  <c r="CH511" i="8"/>
  <c r="CI511" i="8"/>
  <c r="CJ511" i="8"/>
  <c r="CK511" i="8"/>
  <c r="CL511" i="8"/>
  <c r="CN511" i="8"/>
  <c r="CO511" i="8"/>
  <c r="CP511" i="8"/>
  <c r="CQ511" i="8"/>
  <c r="CR511" i="8"/>
  <c r="CS511" i="8"/>
  <c r="CT511" i="8"/>
  <c r="CU511" i="8"/>
  <c r="CV511" i="8"/>
  <c r="CX511" i="8"/>
  <c r="CY511" i="8"/>
  <c r="CZ511" i="8"/>
  <c r="DA511" i="8"/>
  <c r="DB511" i="8"/>
  <c r="DC511" i="8"/>
  <c r="DD511" i="8"/>
  <c r="DE511" i="8"/>
  <c r="DF511" i="8"/>
  <c r="DG511" i="8"/>
  <c r="DH511" i="8"/>
  <c r="DI511" i="8"/>
  <c r="DJ511" i="8"/>
  <c r="DK511" i="8"/>
  <c r="DL511" i="8"/>
  <c r="DM511" i="8"/>
  <c r="DO511" i="8"/>
  <c r="B512" i="8"/>
  <c r="C512" i="8"/>
  <c r="D512" i="8"/>
  <c r="E512" i="8"/>
  <c r="F512" i="8"/>
  <c r="G512" i="8"/>
  <c r="H512" i="8"/>
  <c r="I512" i="8"/>
  <c r="J512" i="8"/>
  <c r="K512" i="8"/>
  <c r="L512" i="8"/>
  <c r="M512" i="8"/>
  <c r="N512" i="8"/>
  <c r="O512" i="8"/>
  <c r="P512" i="8"/>
  <c r="Q512" i="8"/>
  <c r="R512" i="8"/>
  <c r="U512" i="8"/>
  <c r="W512" i="8"/>
  <c r="Y512" i="8"/>
  <c r="Z512" i="8"/>
  <c r="AA512" i="8"/>
  <c r="AB512" i="8"/>
  <c r="AC512" i="8"/>
  <c r="AD512" i="8"/>
  <c r="AE512" i="8"/>
  <c r="AH512" i="8"/>
  <c r="AI512" i="8"/>
  <c r="AJ512" i="8"/>
  <c r="AK512" i="8"/>
  <c r="AL512" i="8"/>
  <c r="AM512" i="8"/>
  <c r="AN512" i="8"/>
  <c r="AO512" i="8"/>
  <c r="AP512" i="8"/>
  <c r="AQ512" i="8"/>
  <c r="AR512" i="8"/>
  <c r="AS512" i="8"/>
  <c r="AT512" i="8"/>
  <c r="AU512" i="8"/>
  <c r="AV512" i="8"/>
  <c r="AW512" i="8"/>
  <c r="AX512" i="8"/>
  <c r="AY512" i="8"/>
  <c r="AZ512" i="8"/>
  <c r="BE512" i="8"/>
  <c r="BF512" i="8"/>
  <c r="BG512" i="8"/>
  <c r="BH512" i="8"/>
  <c r="BI512" i="8"/>
  <c r="BJ512" i="8"/>
  <c r="BK512" i="8"/>
  <c r="BL512" i="8"/>
  <c r="BM512" i="8"/>
  <c r="BP513" i="8" s="1"/>
  <c r="BN512" i="8"/>
  <c r="BO512" i="8"/>
  <c r="BR512" i="8"/>
  <c r="BS512" i="8"/>
  <c r="BT512" i="8"/>
  <c r="BU512" i="8"/>
  <c r="BV512" i="8"/>
  <c r="BW512" i="8"/>
  <c r="BX512" i="8"/>
  <c r="BY512" i="8"/>
  <c r="BZ512" i="8"/>
  <c r="CA512" i="8"/>
  <c r="CB512" i="8"/>
  <c r="CC512" i="8"/>
  <c r="CD512" i="8"/>
  <c r="CH512" i="8"/>
  <c r="CI512" i="8"/>
  <c r="CJ512" i="8"/>
  <c r="CK512" i="8"/>
  <c r="CL512" i="8"/>
  <c r="CN512" i="8"/>
  <c r="CO512" i="8"/>
  <c r="CP512" i="8"/>
  <c r="CQ512" i="8"/>
  <c r="CR512" i="8"/>
  <c r="CS512" i="8"/>
  <c r="CT512" i="8"/>
  <c r="CU512" i="8"/>
  <c r="CV512" i="8"/>
  <c r="CX512" i="8"/>
  <c r="CY512" i="8"/>
  <c r="CZ512" i="8"/>
  <c r="DA512" i="8"/>
  <c r="DB512" i="8"/>
  <c r="DC512" i="8"/>
  <c r="DD512" i="8"/>
  <c r="DE512" i="8"/>
  <c r="DF512" i="8"/>
  <c r="DG512" i="8"/>
  <c r="DH512" i="8"/>
  <c r="DI512" i="8"/>
  <c r="DJ512" i="8"/>
  <c r="DK512" i="8"/>
  <c r="DL512" i="8"/>
  <c r="DM512" i="8"/>
  <c r="DO512" i="8"/>
  <c r="B513" i="8"/>
  <c r="C513" i="8"/>
  <c r="D513" i="8"/>
  <c r="E513" i="8"/>
  <c r="F513" i="8"/>
  <c r="G513" i="8"/>
  <c r="H513" i="8"/>
  <c r="I513" i="8"/>
  <c r="J513" i="8"/>
  <c r="K513" i="8"/>
  <c r="L513" i="8"/>
  <c r="M513" i="8"/>
  <c r="N513" i="8"/>
  <c r="O513" i="8"/>
  <c r="P513" i="8"/>
  <c r="Q513" i="8"/>
  <c r="R513" i="8"/>
  <c r="U513" i="8"/>
  <c r="W513" i="8"/>
  <c r="Y513" i="8"/>
  <c r="Z513" i="8"/>
  <c r="AA513" i="8"/>
  <c r="AB513" i="8"/>
  <c r="AC513" i="8"/>
  <c r="AD513" i="8"/>
  <c r="AE513" i="8"/>
  <c r="AH513" i="8"/>
  <c r="AI513" i="8"/>
  <c r="AJ513" i="8"/>
  <c r="AK513" i="8"/>
  <c r="AL513" i="8"/>
  <c r="AM513" i="8"/>
  <c r="AN513" i="8"/>
  <c r="AO513" i="8"/>
  <c r="AP513" i="8"/>
  <c r="AQ513" i="8"/>
  <c r="AR513" i="8"/>
  <c r="AS513" i="8"/>
  <c r="AT513" i="8"/>
  <c r="AU513" i="8"/>
  <c r="AV513" i="8"/>
  <c r="AW513" i="8"/>
  <c r="AX513" i="8"/>
  <c r="AY513" i="8"/>
  <c r="AZ513" i="8"/>
  <c r="BE513" i="8"/>
  <c r="BF513" i="8"/>
  <c r="BG513" i="8"/>
  <c r="BH513" i="8"/>
  <c r="BI513" i="8"/>
  <c r="BJ513" i="8"/>
  <c r="BK513" i="8"/>
  <c r="BL513" i="8"/>
  <c r="BM513" i="8"/>
  <c r="BP514" i="8" s="1"/>
  <c r="BN513" i="8"/>
  <c r="BO513" i="8"/>
  <c r="BR513" i="8"/>
  <c r="BS513" i="8"/>
  <c r="BT513" i="8"/>
  <c r="BU513" i="8"/>
  <c r="BV513" i="8"/>
  <c r="BW513" i="8"/>
  <c r="BX513" i="8"/>
  <c r="BY513" i="8"/>
  <c r="BZ513" i="8"/>
  <c r="CA513" i="8"/>
  <c r="CB513" i="8"/>
  <c r="CC513" i="8"/>
  <c r="CD513" i="8"/>
  <c r="CH513" i="8"/>
  <c r="CI513" i="8"/>
  <c r="CJ513" i="8"/>
  <c r="CK513" i="8"/>
  <c r="CL513" i="8"/>
  <c r="CN513" i="8"/>
  <c r="CO513" i="8"/>
  <c r="CP513" i="8"/>
  <c r="CQ513" i="8"/>
  <c r="CR513" i="8"/>
  <c r="CS513" i="8"/>
  <c r="CT513" i="8"/>
  <c r="CU513" i="8"/>
  <c r="CV513" i="8"/>
  <c r="CX513" i="8"/>
  <c r="CY513" i="8"/>
  <c r="CZ513" i="8"/>
  <c r="DA513" i="8"/>
  <c r="DB513" i="8"/>
  <c r="DC513" i="8"/>
  <c r="DD513" i="8"/>
  <c r="DE513" i="8"/>
  <c r="DF513" i="8"/>
  <c r="DG513" i="8"/>
  <c r="DH513" i="8"/>
  <c r="DI513" i="8"/>
  <c r="DJ513" i="8"/>
  <c r="DK513" i="8"/>
  <c r="DL513" i="8"/>
  <c r="DM513" i="8"/>
  <c r="DO513" i="8"/>
  <c r="B514" i="8"/>
  <c r="C514" i="8"/>
  <c r="D514" i="8"/>
  <c r="E514" i="8"/>
  <c r="F514" i="8"/>
  <c r="G514" i="8"/>
  <c r="H514" i="8"/>
  <c r="I514" i="8"/>
  <c r="J514" i="8"/>
  <c r="K514" i="8"/>
  <c r="L514" i="8"/>
  <c r="M514" i="8"/>
  <c r="N514" i="8"/>
  <c r="O514" i="8"/>
  <c r="P514" i="8"/>
  <c r="Q514" i="8"/>
  <c r="R514" i="8"/>
  <c r="U514" i="8"/>
  <c r="W514" i="8"/>
  <c r="Y514" i="8"/>
  <c r="Z514" i="8"/>
  <c r="AA514" i="8"/>
  <c r="AB514" i="8"/>
  <c r="AC514" i="8"/>
  <c r="AD514" i="8"/>
  <c r="AE514" i="8"/>
  <c r="AH514" i="8"/>
  <c r="AI514" i="8"/>
  <c r="AJ514" i="8"/>
  <c r="AK514" i="8"/>
  <c r="AL514" i="8"/>
  <c r="AM514" i="8"/>
  <c r="AN514" i="8"/>
  <c r="AO514" i="8"/>
  <c r="AP514" i="8"/>
  <c r="AQ514" i="8"/>
  <c r="AR514" i="8"/>
  <c r="AS514" i="8"/>
  <c r="AT514" i="8"/>
  <c r="AU514" i="8"/>
  <c r="AV514" i="8"/>
  <c r="AW514" i="8"/>
  <c r="AX514" i="8"/>
  <c r="AY514" i="8"/>
  <c r="AZ514" i="8"/>
  <c r="BE514" i="8"/>
  <c r="BF514" i="8"/>
  <c r="BG514" i="8"/>
  <c r="BH514" i="8"/>
  <c r="BI514" i="8"/>
  <c r="BJ514" i="8"/>
  <c r="BK514" i="8"/>
  <c r="BL514" i="8"/>
  <c r="BM514" i="8"/>
  <c r="BP515" i="8" s="1"/>
  <c r="BN514" i="8"/>
  <c r="BO514" i="8"/>
  <c r="BR514" i="8"/>
  <c r="BS514" i="8"/>
  <c r="BT514" i="8"/>
  <c r="BU514" i="8"/>
  <c r="BV514" i="8"/>
  <c r="BW514" i="8"/>
  <c r="BX514" i="8"/>
  <c r="BY514" i="8"/>
  <c r="BZ514" i="8"/>
  <c r="CA514" i="8"/>
  <c r="CB514" i="8"/>
  <c r="CC514" i="8"/>
  <c r="CD514" i="8"/>
  <c r="CH514" i="8"/>
  <c r="CI514" i="8"/>
  <c r="CJ514" i="8"/>
  <c r="CK514" i="8"/>
  <c r="CL514" i="8"/>
  <c r="CN514" i="8"/>
  <c r="CO514" i="8"/>
  <c r="CP514" i="8"/>
  <c r="CQ514" i="8"/>
  <c r="CR514" i="8"/>
  <c r="CS514" i="8"/>
  <c r="CT514" i="8"/>
  <c r="CU514" i="8"/>
  <c r="CV514" i="8"/>
  <c r="CX514" i="8"/>
  <c r="CY514" i="8"/>
  <c r="CZ514" i="8"/>
  <c r="DA514" i="8"/>
  <c r="DB514" i="8"/>
  <c r="DC514" i="8"/>
  <c r="DD514" i="8"/>
  <c r="DE514" i="8"/>
  <c r="DF514" i="8"/>
  <c r="DG514" i="8"/>
  <c r="DH514" i="8"/>
  <c r="DI514" i="8"/>
  <c r="DJ514" i="8"/>
  <c r="DK514" i="8"/>
  <c r="DL514" i="8"/>
  <c r="DM514" i="8"/>
  <c r="DO514" i="8"/>
  <c r="B515" i="8"/>
  <c r="C515" i="8"/>
  <c r="D515" i="8"/>
  <c r="E515" i="8"/>
  <c r="F515" i="8"/>
  <c r="G515" i="8"/>
  <c r="H515" i="8"/>
  <c r="I515" i="8"/>
  <c r="J515" i="8"/>
  <c r="K515" i="8"/>
  <c r="L515" i="8"/>
  <c r="M515" i="8"/>
  <c r="N515" i="8"/>
  <c r="O515" i="8"/>
  <c r="P515" i="8"/>
  <c r="Q515" i="8"/>
  <c r="R515" i="8"/>
  <c r="U515" i="8"/>
  <c r="W515" i="8"/>
  <c r="Y515" i="8"/>
  <c r="Z515" i="8"/>
  <c r="AA515" i="8"/>
  <c r="AB515" i="8"/>
  <c r="AC515" i="8"/>
  <c r="AD515" i="8"/>
  <c r="AE515" i="8"/>
  <c r="AH515" i="8"/>
  <c r="AI515" i="8"/>
  <c r="AJ515" i="8"/>
  <c r="AK515" i="8"/>
  <c r="AL515" i="8"/>
  <c r="AM515" i="8"/>
  <c r="AN515" i="8"/>
  <c r="AO515" i="8"/>
  <c r="AP515" i="8"/>
  <c r="AQ515" i="8"/>
  <c r="AR515" i="8"/>
  <c r="AS515" i="8"/>
  <c r="AT515" i="8"/>
  <c r="AU515" i="8"/>
  <c r="AV515" i="8"/>
  <c r="AW515" i="8"/>
  <c r="AX515" i="8"/>
  <c r="AY515" i="8"/>
  <c r="AZ515" i="8"/>
  <c r="BE515" i="8"/>
  <c r="BF515" i="8"/>
  <c r="BG515" i="8"/>
  <c r="BH515" i="8"/>
  <c r="BI515" i="8"/>
  <c r="BJ515" i="8"/>
  <c r="BK515" i="8"/>
  <c r="BL515" i="8"/>
  <c r="BM515" i="8"/>
  <c r="BP516" i="8" s="1"/>
  <c r="BN515" i="8"/>
  <c r="BO515" i="8"/>
  <c r="BR515" i="8"/>
  <c r="BS515" i="8"/>
  <c r="BT515" i="8"/>
  <c r="BU515" i="8"/>
  <c r="BV515" i="8"/>
  <c r="BW515" i="8"/>
  <c r="BX515" i="8"/>
  <c r="BY515" i="8"/>
  <c r="BZ515" i="8"/>
  <c r="CA515" i="8"/>
  <c r="CB515" i="8"/>
  <c r="CC515" i="8"/>
  <c r="CD515" i="8"/>
  <c r="CH515" i="8"/>
  <c r="CI515" i="8"/>
  <c r="CJ515" i="8"/>
  <c r="CK515" i="8"/>
  <c r="CL515" i="8"/>
  <c r="CN515" i="8"/>
  <c r="CO515" i="8"/>
  <c r="CP515" i="8"/>
  <c r="CQ515" i="8"/>
  <c r="CR515" i="8"/>
  <c r="CS515" i="8"/>
  <c r="CT515" i="8"/>
  <c r="CU515" i="8"/>
  <c r="CV515" i="8"/>
  <c r="CX515" i="8"/>
  <c r="CY515" i="8"/>
  <c r="CZ515" i="8"/>
  <c r="DA515" i="8"/>
  <c r="DB515" i="8"/>
  <c r="DC515" i="8"/>
  <c r="DD515" i="8"/>
  <c r="DE515" i="8"/>
  <c r="DF515" i="8"/>
  <c r="DG515" i="8"/>
  <c r="DH515" i="8"/>
  <c r="DI515" i="8"/>
  <c r="DJ515" i="8"/>
  <c r="DK515" i="8"/>
  <c r="DL515" i="8"/>
  <c r="DM515" i="8"/>
  <c r="DO515" i="8"/>
  <c r="B516" i="8"/>
  <c r="C516" i="8"/>
  <c r="D516" i="8"/>
  <c r="E516" i="8"/>
  <c r="F516" i="8"/>
  <c r="G516" i="8"/>
  <c r="H516" i="8"/>
  <c r="I516" i="8"/>
  <c r="J516" i="8"/>
  <c r="K516" i="8"/>
  <c r="L516" i="8"/>
  <c r="M516" i="8"/>
  <c r="N516" i="8"/>
  <c r="O516" i="8"/>
  <c r="P516" i="8"/>
  <c r="Q516" i="8"/>
  <c r="R516" i="8"/>
  <c r="U516" i="8"/>
  <c r="W516" i="8"/>
  <c r="Y516" i="8"/>
  <c r="Z516" i="8"/>
  <c r="AA516" i="8"/>
  <c r="AB516" i="8"/>
  <c r="AC516" i="8"/>
  <c r="AD516" i="8"/>
  <c r="AE516" i="8"/>
  <c r="AH516" i="8"/>
  <c r="AI516" i="8"/>
  <c r="AJ516" i="8"/>
  <c r="AK516" i="8"/>
  <c r="AL516" i="8"/>
  <c r="AM516" i="8"/>
  <c r="AN516" i="8"/>
  <c r="AO516" i="8"/>
  <c r="AP516" i="8"/>
  <c r="AQ516" i="8"/>
  <c r="AR516" i="8"/>
  <c r="AS516" i="8"/>
  <c r="AT516" i="8"/>
  <c r="AU516" i="8"/>
  <c r="AV516" i="8"/>
  <c r="AW516" i="8"/>
  <c r="AX516" i="8"/>
  <c r="AY516" i="8"/>
  <c r="AZ516" i="8"/>
  <c r="BE516" i="8"/>
  <c r="BF516" i="8"/>
  <c r="BG516" i="8"/>
  <c r="BH516" i="8"/>
  <c r="BI516" i="8"/>
  <c r="BJ516" i="8"/>
  <c r="BK516" i="8"/>
  <c r="BL516" i="8"/>
  <c r="BM516" i="8"/>
  <c r="BP517" i="8" s="1"/>
  <c r="BN516" i="8"/>
  <c r="BO516" i="8"/>
  <c r="BR516" i="8"/>
  <c r="BS516" i="8"/>
  <c r="BT516" i="8"/>
  <c r="BU516" i="8"/>
  <c r="BV516" i="8"/>
  <c r="BW516" i="8"/>
  <c r="BX516" i="8"/>
  <c r="BY516" i="8"/>
  <c r="BZ516" i="8"/>
  <c r="CA516" i="8"/>
  <c r="CB516" i="8"/>
  <c r="CC516" i="8"/>
  <c r="CD516" i="8"/>
  <c r="CH516" i="8"/>
  <c r="CI516" i="8"/>
  <c r="CJ516" i="8"/>
  <c r="CK516" i="8"/>
  <c r="CL516" i="8"/>
  <c r="CN516" i="8"/>
  <c r="CO516" i="8"/>
  <c r="CP516" i="8"/>
  <c r="CQ516" i="8"/>
  <c r="CR516" i="8"/>
  <c r="CS516" i="8"/>
  <c r="CT516" i="8"/>
  <c r="CU516" i="8"/>
  <c r="CV516" i="8"/>
  <c r="CX516" i="8"/>
  <c r="CY516" i="8"/>
  <c r="CZ516" i="8"/>
  <c r="DA516" i="8"/>
  <c r="DB516" i="8"/>
  <c r="DC516" i="8"/>
  <c r="DD516" i="8"/>
  <c r="DE516" i="8"/>
  <c r="DF516" i="8"/>
  <c r="DG516" i="8"/>
  <c r="DH516" i="8"/>
  <c r="DI516" i="8"/>
  <c r="DJ516" i="8"/>
  <c r="DK516" i="8"/>
  <c r="DL516" i="8"/>
  <c r="DM516" i="8"/>
  <c r="DO516" i="8"/>
  <c r="B517" i="8"/>
  <c r="C517" i="8"/>
  <c r="D517" i="8"/>
  <c r="E517" i="8"/>
  <c r="F517" i="8"/>
  <c r="G517" i="8"/>
  <c r="H517" i="8"/>
  <c r="I517" i="8"/>
  <c r="J517" i="8"/>
  <c r="K517" i="8"/>
  <c r="L517" i="8"/>
  <c r="M517" i="8"/>
  <c r="N517" i="8"/>
  <c r="O517" i="8"/>
  <c r="P517" i="8"/>
  <c r="Q517" i="8"/>
  <c r="R517" i="8"/>
  <c r="U517" i="8"/>
  <c r="W517" i="8"/>
  <c r="Y517" i="8"/>
  <c r="Z517" i="8"/>
  <c r="AA517" i="8"/>
  <c r="AB517" i="8"/>
  <c r="AC517" i="8"/>
  <c r="AD517" i="8"/>
  <c r="AE517" i="8"/>
  <c r="AH517" i="8"/>
  <c r="AI517" i="8"/>
  <c r="AJ517" i="8"/>
  <c r="AK517" i="8"/>
  <c r="AL517" i="8"/>
  <c r="AM517" i="8"/>
  <c r="AN517" i="8"/>
  <c r="AO517" i="8"/>
  <c r="AP517" i="8"/>
  <c r="AQ517" i="8"/>
  <c r="AR517" i="8"/>
  <c r="AS517" i="8"/>
  <c r="AT517" i="8"/>
  <c r="AU517" i="8"/>
  <c r="AV517" i="8"/>
  <c r="AW517" i="8"/>
  <c r="AX517" i="8"/>
  <c r="AY517" i="8"/>
  <c r="AZ517" i="8"/>
  <c r="BE517" i="8"/>
  <c r="BF517" i="8"/>
  <c r="BG517" i="8"/>
  <c r="BH517" i="8"/>
  <c r="BI517" i="8"/>
  <c r="BJ517" i="8"/>
  <c r="BK517" i="8"/>
  <c r="BL517" i="8"/>
  <c r="BM517" i="8"/>
  <c r="BP518" i="8" s="1"/>
  <c r="BN517" i="8"/>
  <c r="BO517" i="8"/>
  <c r="BR517" i="8"/>
  <c r="BS517" i="8"/>
  <c r="BT517" i="8"/>
  <c r="BU517" i="8"/>
  <c r="BV517" i="8"/>
  <c r="BW517" i="8"/>
  <c r="BX517" i="8"/>
  <c r="BY517" i="8"/>
  <c r="BZ517" i="8"/>
  <c r="CA517" i="8"/>
  <c r="CB517" i="8"/>
  <c r="CC517" i="8"/>
  <c r="CD517" i="8"/>
  <c r="CH517" i="8"/>
  <c r="CI517" i="8"/>
  <c r="CJ517" i="8"/>
  <c r="CK517" i="8"/>
  <c r="CL517" i="8"/>
  <c r="CN517" i="8"/>
  <c r="CO517" i="8"/>
  <c r="CP517" i="8"/>
  <c r="CQ517" i="8"/>
  <c r="CR517" i="8"/>
  <c r="CS517" i="8"/>
  <c r="CT517" i="8"/>
  <c r="CU517" i="8"/>
  <c r="CV517" i="8"/>
  <c r="CX517" i="8"/>
  <c r="CY517" i="8"/>
  <c r="CZ517" i="8"/>
  <c r="DA517" i="8"/>
  <c r="DB517" i="8"/>
  <c r="DC517" i="8"/>
  <c r="DD517" i="8"/>
  <c r="DE517" i="8"/>
  <c r="DF517" i="8"/>
  <c r="DG517" i="8"/>
  <c r="DH517" i="8"/>
  <c r="DI517" i="8"/>
  <c r="DJ517" i="8"/>
  <c r="DK517" i="8"/>
  <c r="DL517" i="8"/>
  <c r="DM517" i="8"/>
  <c r="DO517" i="8"/>
  <c r="B518" i="8"/>
  <c r="C518" i="8"/>
  <c r="D518" i="8"/>
  <c r="E518" i="8"/>
  <c r="F518" i="8"/>
  <c r="G518" i="8"/>
  <c r="H518" i="8"/>
  <c r="I518" i="8"/>
  <c r="J518" i="8"/>
  <c r="K518" i="8"/>
  <c r="L518" i="8"/>
  <c r="M518" i="8"/>
  <c r="N518" i="8"/>
  <c r="O518" i="8"/>
  <c r="P518" i="8"/>
  <c r="Q518" i="8"/>
  <c r="R518" i="8"/>
  <c r="U518" i="8"/>
  <c r="W518" i="8"/>
  <c r="Y518" i="8"/>
  <c r="Z518" i="8"/>
  <c r="AA518" i="8"/>
  <c r="AB518" i="8"/>
  <c r="AC518" i="8"/>
  <c r="AD518" i="8"/>
  <c r="AE518" i="8"/>
  <c r="AH518" i="8"/>
  <c r="AI518" i="8"/>
  <c r="AJ518" i="8"/>
  <c r="AK518" i="8"/>
  <c r="AL518" i="8"/>
  <c r="AM518" i="8"/>
  <c r="AN518" i="8"/>
  <c r="AO518" i="8"/>
  <c r="AP518" i="8"/>
  <c r="AQ518" i="8"/>
  <c r="AR518" i="8"/>
  <c r="AS518" i="8"/>
  <c r="AT518" i="8"/>
  <c r="AU518" i="8"/>
  <c r="AV518" i="8"/>
  <c r="AW518" i="8"/>
  <c r="AX518" i="8"/>
  <c r="AY518" i="8"/>
  <c r="AZ518" i="8"/>
  <c r="BE518" i="8"/>
  <c r="BF518" i="8"/>
  <c r="BG518" i="8"/>
  <c r="BH518" i="8"/>
  <c r="BI518" i="8"/>
  <c r="BJ518" i="8"/>
  <c r="BK518" i="8"/>
  <c r="BL518" i="8"/>
  <c r="BM518" i="8"/>
  <c r="BP519" i="8" s="1"/>
  <c r="BN518" i="8"/>
  <c r="BO518" i="8"/>
  <c r="BR518" i="8"/>
  <c r="BS518" i="8"/>
  <c r="BT518" i="8"/>
  <c r="BU518" i="8"/>
  <c r="BV518" i="8"/>
  <c r="BW518" i="8"/>
  <c r="BX518" i="8"/>
  <c r="BY518" i="8"/>
  <c r="BZ518" i="8"/>
  <c r="CA518" i="8"/>
  <c r="CB518" i="8"/>
  <c r="CC518" i="8"/>
  <c r="CD518" i="8"/>
  <c r="CH518" i="8"/>
  <c r="CI518" i="8"/>
  <c r="CJ518" i="8"/>
  <c r="CK518" i="8"/>
  <c r="CL518" i="8"/>
  <c r="CN518" i="8"/>
  <c r="CO518" i="8"/>
  <c r="CP518" i="8"/>
  <c r="CQ518" i="8"/>
  <c r="CR518" i="8"/>
  <c r="CS518" i="8"/>
  <c r="CT518" i="8"/>
  <c r="CU518" i="8"/>
  <c r="CV518" i="8"/>
  <c r="CX518" i="8"/>
  <c r="CY518" i="8"/>
  <c r="CZ518" i="8"/>
  <c r="DA518" i="8"/>
  <c r="DB518" i="8"/>
  <c r="DC518" i="8"/>
  <c r="DD518" i="8"/>
  <c r="DE518" i="8"/>
  <c r="DF518" i="8"/>
  <c r="DG518" i="8"/>
  <c r="DH518" i="8"/>
  <c r="DI518" i="8"/>
  <c r="DJ518" i="8"/>
  <c r="DK518" i="8"/>
  <c r="DL518" i="8"/>
  <c r="DM518" i="8"/>
  <c r="DO518" i="8"/>
  <c r="B519" i="8"/>
  <c r="C519" i="8"/>
  <c r="D519" i="8"/>
  <c r="E519" i="8"/>
  <c r="F519" i="8"/>
  <c r="G519" i="8"/>
  <c r="H519" i="8"/>
  <c r="I519" i="8"/>
  <c r="J519" i="8"/>
  <c r="K519" i="8"/>
  <c r="L519" i="8"/>
  <c r="M519" i="8"/>
  <c r="N519" i="8"/>
  <c r="O519" i="8"/>
  <c r="P519" i="8"/>
  <c r="Q519" i="8"/>
  <c r="R519" i="8"/>
  <c r="U519" i="8"/>
  <c r="W519" i="8"/>
  <c r="Y519" i="8"/>
  <c r="Z519" i="8"/>
  <c r="AA519" i="8"/>
  <c r="AB519" i="8"/>
  <c r="AC519" i="8"/>
  <c r="AD519" i="8"/>
  <c r="AE519" i="8"/>
  <c r="AH519" i="8"/>
  <c r="AI519" i="8"/>
  <c r="AJ519" i="8"/>
  <c r="AK519" i="8"/>
  <c r="AL519" i="8"/>
  <c r="AM519" i="8"/>
  <c r="AN519" i="8"/>
  <c r="AO519" i="8"/>
  <c r="AP519" i="8"/>
  <c r="AQ519" i="8"/>
  <c r="AR519" i="8"/>
  <c r="AS519" i="8"/>
  <c r="AT519" i="8"/>
  <c r="AU519" i="8"/>
  <c r="AV519" i="8"/>
  <c r="AW519" i="8"/>
  <c r="AX519" i="8"/>
  <c r="AY519" i="8"/>
  <c r="AZ519" i="8"/>
  <c r="BE519" i="8"/>
  <c r="BF519" i="8"/>
  <c r="BG519" i="8"/>
  <c r="BH519" i="8"/>
  <c r="BI519" i="8"/>
  <c r="BJ519" i="8"/>
  <c r="BK519" i="8"/>
  <c r="BL519" i="8"/>
  <c r="BM519" i="8"/>
  <c r="BP520" i="8" s="1"/>
  <c r="BN519" i="8"/>
  <c r="BO519" i="8"/>
  <c r="BR519" i="8"/>
  <c r="BS519" i="8"/>
  <c r="BT519" i="8"/>
  <c r="BU519" i="8"/>
  <c r="BV519" i="8"/>
  <c r="BW519" i="8"/>
  <c r="BX519" i="8"/>
  <c r="BY519" i="8"/>
  <c r="BZ519" i="8"/>
  <c r="CA519" i="8"/>
  <c r="CB519" i="8"/>
  <c r="CC519" i="8"/>
  <c r="CD519" i="8"/>
  <c r="CH519" i="8"/>
  <c r="CI519" i="8"/>
  <c r="CJ519" i="8"/>
  <c r="CK519" i="8"/>
  <c r="CL519" i="8"/>
  <c r="CN519" i="8"/>
  <c r="CO519" i="8"/>
  <c r="CP519" i="8"/>
  <c r="CQ519" i="8"/>
  <c r="CR519" i="8"/>
  <c r="CS519" i="8"/>
  <c r="CT519" i="8"/>
  <c r="CU519" i="8"/>
  <c r="CV519" i="8"/>
  <c r="CX519" i="8"/>
  <c r="CY519" i="8"/>
  <c r="CZ519" i="8"/>
  <c r="DA519" i="8"/>
  <c r="DB519" i="8"/>
  <c r="DC519" i="8"/>
  <c r="DD519" i="8"/>
  <c r="DE519" i="8"/>
  <c r="DF519" i="8"/>
  <c r="DG519" i="8"/>
  <c r="DH519" i="8"/>
  <c r="DI519" i="8"/>
  <c r="DJ519" i="8"/>
  <c r="DK519" i="8"/>
  <c r="DL519" i="8"/>
  <c r="DM519" i="8"/>
  <c r="DO519" i="8"/>
  <c r="B520" i="8"/>
  <c r="C520" i="8"/>
  <c r="D520" i="8"/>
  <c r="E520" i="8"/>
  <c r="F520" i="8"/>
  <c r="G520" i="8"/>
  <c r="H520" i="8"/>
  <c r="I520" i="8"/>
  <c r="J520" i="8"/>
  <c r="K520" i="8"/>
  <c r="L520" i="8"/>
  <c r="M520" i="8"/>
  <c r="N520" i="8"/>
  <c r="O520" i="8"/>
  <c r="P520" i="8"/>
  <c r="Q520" i="8"/>
  <c r="R520" i="8"/>
  <c r="U520" i="8"/>
  <c r="W520" i="8"/>
  <c r="Y520" i="8"/>
  <c r="Z520" i="8"/>
  <c r="AA520" i="8"/>
  <c r="AB520" i="8"/>
  <c r="AC520" i="8"/>
  <c r="AD520" i="8"/>
  <c r="AE520" i="8"/>
  <c r="AH520" i="8"/>
  <c r="AI520" i="8"/>
  <c r="AJ520" i="8"/>
  <c r="AK520" i="8"/>
  <c r="AL520" i="8"/>
  <c r="AM520" i="8"/>
  <c r="AN520" i="8"/>
  <c r="AO520" i="8"/>
  <c r="AP520" i="8"/>
  <c r="AQ520" i="8"/>
  <c r="AR520" i="8"/>
  <c r="AS520" i="8"/>
  <c r="AT520" i="8"/>
  <c r="AU520" i="8"/>
  <c r="AV520" i="8"/>
  <c r="AW520" i="8"/>
  <c r="AX520" i="8"/>
  <c r="AY520" i="8"/>
  <c r="AZ520" i="8"/>
  <c r="BE520" i="8"/>
  <c r="BF520" i="8"/>
  <c r="BG520" i="8"/>
  <c r="BH520" i="8"/>
  <c r="BI520" i="8"/>
  <c r="BJ520" i="8"/>
  <c r="BK520" i="8"/>
  <c r="BL520" i="8"/>
  <c r="BM520" i="8"/>
  <c r="BP521" i="8" s="1"/>
  <c r="BN520" i="8"/>
  <c r="BO520" i="8"/>
  <c r="BR520" i="8"/>
  <c r="BS520" i="8"/>
  <c r="BT520" i="8"/>
  <c r="BU520" i="8"/>
  <c r="BV520" i="8"/>
  <c r="BW520" i="8"/>
  <c r="BX520" i="8"/>
  <c r="BY520" i="8"/>
  <c r="BZ520" i="8"/>
  <c r="CA520" i="8"/>
  <c r="CB520" i="8"/>
  <c r="CC520" i="8"/>
  <c r="CD520" i="8"/>
  <c r="CH520" i="8"/>
  <c r="CI520" i="8"/>
  <c r="CJ520" i="8"/>
  <c r="CK520" i="8"/>
  <c r="CL520" i="8"/>
  <c r="CN520" i="8"/>
  <c r="CO520" i="8"/>
  <c r="CP520" i="8"/>
  <c r="CQ520" i="8"/>
  <c r="CR520" i="8"/>
  <c r="CS520" i="8"/>
  <c r="CT520" i="8"/>
  <c r="CU520" i="8"/>
  <c r="CV520" i="8"/>
  <c r="CX520" i="8"/>
  <c r="CY520" i="8"/>
  <c r="CZ520" i="8"/>
  <c r="DA520" i="8"/>
  <c r="DB520" i="8"/>
  <c r="DC520" i="8"/>
  <c r="DD520" i="8"/>
  <c r="DE520" i="8"/>
  <c r="DF520" i="8"/>
  <c r="DG520" i="8"/>
  <c r="DH520" i="8"/>
  <c r="DI520" i="8"/>
  <c r="DJ520" i="8"/>
  <c r="DK520" i="8"/>
  <c r="DL520" i="8"/>
  <c r="DM520" i="8"/>
  <c r="DO520" i="8"/>
  <c r="B521" i="8"/>
  <c r="C521" i="8"/>
  <c r="D521" i="8"/>
  <c r="E521" i="8"/>
  <c r="F521" i="8"/>
  <c r="G521" i="8"/>
  <c r="H521" i="8"/>
  <c r="I521" i="8"/>
  <c r="J521" i="8"/>
  <c r="K521" i="8"/>
  <c r="L521" i="8"/>
  <c r="M521" i="8"/>
  <c r="N521" i="8"/>
  <c r="O521" i="8"/>
  <c r="P521" i="8"/>
  <c r="Q521" i="8"/>
  <c r="R521" i="8"/>
  <c r="U521" i="8"/>
  <c r="W521" i="8"/>
  <c r="Y521" i="8"/>
  <c r="Z521" i="8"/>
  <c r="AA521" i="8"/>
  <c r="AB521" i="8"/>
  <c r="AC521" i="8"/>
  <c r="AD521" i="8"/>
  <c r="AE521" i="8"/>
  <c r="AH521" i="8"/>
  <c r="AI521" i="8"/>
  <c r="AJ521" i="8"/>
  <c r="AK521" i="8"/>
  <c r="AL521" i="8"/>
  <c r="AM521" i="8"/>
  <c r="AN521" i="8"/>
  <c r="AO521" i="8"/>
  <c r="AP521" i="8"/>
  <c r="AQ521" i="8"/>
  <c r="AR521" i="8"/>
  <c r="AS521" i="8"/>
  <c r="AT521" i="8"/>
  <c r="AU521" i="8"/>
  <c r="AV521" i="8"/>
  <c r="AW521" i="8"/>
  <c r="AX521" i="8"/>
  <c r="AY521" i="8"/>
  <c r="AZ521" i="8"/>
  <c r="BE521" i="8"/>
  <c r="BF521" i="8"/>
  <c r="BG521" i="8"/>
  <c r="BH521" i="8"/>
  <c r="BI521" i="8"/>
  <c r="BJ521" i="8"/>
  <c r="BK521" i="8"/>
  <c r="BL521" i="8"/>
  <c r="BM521" i="8"/>
  <c r="BP522" i="8" s="1"/>
  <c r="BN521" i="8"/>
  <c r="BO521" i="8"/>
  <c r="BR521" i="8"/>
  <c r="BS521" i="8"/>
  <c r="BT521" i="8"/>
  <c r="BU521" i="8"/>
  <c r="BV521" i="8"/>
  <c r="BW521" i="8"/>
  <c r="BX521" i="8"/>
  <c r="BY521" i="8"/>
  <c r="BZ521" i="8"/>
  <c r="CA521" i="8"/>
  <c r="CB521" i="8"/>
  <c r="CC521" i="8"/>
  <c r="CD521" i="8"/>
  <c r="CH521" i="8"/>
  <c r="CI521" i="8"/>
  <c r="CJ521" i="8"/>
  <c r="CK521" i="8"/>
  <c r="CL521" i="8"/>
  <c r="CN521" i="8"/>
  <c r="CO521" i="8"/>
  <c r="CP521" i="8"/>
  <c r="CQ521" i="8"/>
  <c r="CR521" i="8"/>
  <c r="CS521" i="8"/>
  <c r="CT521" i="8"/>
  <c r="CU521" i="8"/>
  <c r="CV521" i="8"/>
  <c r="CX521" i="8"/>
  <c r="CY521" i="8"/>
  <c r="CZ521" i="8"/>
  <c r="DA521" i="8"/>
  <c r="DB521" i="8"/>
  <c r="DC521" i="8"/>
  <c r="DD521" i="8"/>
  <c r="DE521" i="8"/>
  <c r="DF521" i="8"/>
  <c r="DG521" i="8"/>
  <c r="DH521" i="8"/>
  <c r="DI521" i="8"/>
  <c r="DJ521" i="8"/>
  <c r="DK521" i="8"/>
  <c r="DL521" i="8"/>
  <c r="DM521" i="8"/>
  <c r="DO521" i="8"/>
  <c r="B522" i="8"/>
  <c r="C522" i="8"/>
  <c r="D522" i="8"/>
  <c r="E522" i="8"/>
  <c r="F522" i="8"/>
  <c r="G522" i="8"/>
  <c r="H522" i="8"/>
  <c r="I522" i="8"/>
  <c r="J522" i="8"/>
  <c r="K522" i="8"/>
  <c r="L522" i="8"/>
  <c r="M522" i="8"/>
  <c r="N522" i="8"/>
  <c r="O522" i="8"/>
  <c r="P522" i="8"/>
  <c r="Q522" i="8"/>
  <c r="R522" i="8"/>
  <c r="U522" i="8"/>
  <c r="W522" i="8"/>
  <c r="Y522" i="8"/>
  <c r="Z522" i="8"/>
  <c r="AA522" i="8"/>
  <c r="AB522" i="8"/>
  <c r="AC522" i="8"/>
  <c r="AD522" i="8"/>
  <c r="AE522" i="8"/>
  <c r="AH522" i="8"/>
  <c r="AI522" i="8"/>
  <c r="AJ522" i="8"/>
  <c r="AK522" i="8"/>
  <c r="AL522" i="8"/>
  <c r="AM522" i="8"/>
  <c r="AN522" i="8"/>
  <c r="AO522" i="8"/>
  <c r="AP522" i="8"/>
  <c r="AQ522" i="8"/>
  <c r="AR522" i="8"/>
  <c r="AS522" i="8"/>
  <c r="AT522" i="8"/>
  <c r="AU522" i="8"/>
  <c r="AV522" i="8"/>
  <c r="AW522" i="8"/>
  <c r="AX522" i="8"/>
  <c r="AY522" i="8"/>
  <c r="AZ522" i="8"/>
  <c r="BE522" i="8"/>
  <c r="BF522" i="8"/>
  <c r="BG522" i="8"/>
  <c r="BH522" i="8"/>
  <c r="BI522" i="8"/>
  <c r="BJ522" i="8"/>
  <c r="BK522" i="8"/>
  <c r="BL522" i="8"/>
  <c r="BM522" i="8"/>
  <c r="BP523" i="8" s="1"/>
  <c r="BN522" i="8"/>
  <c r="BO522" i="8"/>
  <c r="BR522" i="8"/>
  <c r="BS522" i="8"/>
  <c r="BT522" i="8"/>
  <c r="BU522" i="8"/>
  <c r="BV522" i="8"/>
  <c r="BW522" i="8"/>
  <c r="BX522" i="8"/>
  <c r="BY522" i="8"/>
  <c r="BZ522" i="8"/>
  <c r="CA522" i="8"/>
  <c r="CB522" i="8"/>
  <c r="CC522" i="8"/>
  <c r="CD522" i="8"/>
  <c r="CH522" i="8"/>
  <c r="CI522" i="8"/>
  <c r="CJ522" i="8"/>
  <c r="CK522" i="8"/>
  <c r="CL522" i="8"/>
  <c r="CN522" i="8"/>
  <c r="CO522" i="8"/>
  <c r="CP522" i="8"/>
  <c r="CQ522" i="8"/>
  <c r="CR522" i="8"/>
  <c r="CS522" i="8"/>
  <c r="CT522" i="8"/>
  <c r="CU522" i="8"/>
  <c r="CV522" i="8"/>
  <c r="CX522" i="8"/>
  <c r="CY522" i="8"/>
  <c r="CZ522" i="8"/>
  <c r="DA522" i="8"/>
  <c r="DB522" i="8"/>
  <c r="DC522" i="8"/>
  <c r="DD522" i="8"/>
  <c r="DE522" i="8"/>
  <c r="DF522" i="8"/>
  <c r="DG522" i="8"/>
  <c r="DH522" i="8"/>
  <c r="DI522" i="8"/>
  <c r="DJ522" i="8"/>
  <c r="DK522" i="8"/>
  <c r="DL522" i="8"/>
  <c r="DM522" i="8"/>
  <c r="DO522" i="8"/>
  <c r="B523" i="8"/>
  <c r="C523" i="8"/>
  <c r="D523" i="8"/>
  <c r="E523" i="8"/>
  <c r="F523" i="8"/>
  <c r="G523" i="8"/>
  <c r="H523" i="8"/>
  <c r="I523" i="8"/>
  <c r="J523" i="8"/>
  <c r="K523" i="8"/>
  <c r="L523" i="8"/>
  <c r="M523" i="8"/>
  <c r="N523" i="8"/>
  <c r="O523" i="8"/>
  <c r="P523" i="8"/>
  <c r="Q523" i="8"/>
  <c r="R523" i="8"/>
  <c r="U523" i="8"/>
  <c r="W523" i="8"/>
  <c r="Y523" i="8"/>
  <c r="Z523" i="8"/>
  <c r="AA523" i="8"/>
  <c r="AB523" i="8"/>
  <c r="AC523" i="8"/>
  <c r="AD523" i="8"/>
  <c r="AE523" i="8"/>
  <c r="AH523" i="8"/>
  <c r="AI523" i="8"/>
  <c r="AJ523" i="8"/>
  <c r="AK523" i="8"/>
  <c r="AL523" i="8"/>
  <c r="AM523" i="8"/>
  <c r="AN523" i="8"/>
  <c r="AO523" i="8"/>
  <c r="AP523" i="8"/>
  <c r="AQ523" i="8"/>
  <c r="AR523" i="8"/>
  <c r="AS523" i="8"/>
  <c r="AT523" i="8"/>
  <c r="AU523" i="8"/>
  <c r="AV523" i="8"/>
  <c r="AW523" i="8"/>
  <c r="AX523" i="8"/>
  <c r="AY523" i="8"/>
  <c r="AZ523" i="8"/>
  <c r="BE523" i="8"/>
  <c r="BF523" i="8"/>
  <c r="BG523" i="8"/>
  <c r="BH523" i="8"/>
  <c r="BI523" i="8"/>
  <c r="BJ523" i="8"/>
  <c r="BK523" i="8"/>
  <c r="BL523" i="8"/>
  <c r="BM523" i="8"/>
  <c r="BP524" i="8" s="1"/>
  <c r="BN523" i="8"/>
  <c r="BO523" i="8"/>
  <c r="BR523" i="8"/>
  <c r="BS523" i="8"/>
  <c r="BT523" i="8"/>
  <c r="BU523" i="8"/>
  <c r="BV523" i="8"/>
  <c r="BW523" i="8"/>
  <c r="BX523" i="8"/>
  <c r="BY523" i="8"/>
  <c r="BZ523" i="8"/>
  <c r="CA523" i="8"/>
  <c r="CB523" i="8"/>
  <c r="CC523" i="8"/>
  <c r="CD523" i="8"/>
  <c r="CH523" i="8"/>
  <c r="CI523" i="8"/>
  <c r="CJ523" i="8"/>
  <c r="CK523" i="8"/>
  <c r="CL523" i="8"/>
  <c r="CN523" i="8"/>
  <c r="CO523" i="8"/>
  <c r="CP523" i="8"/>
  <c r="CQ523" i="8"/>
  <c r="CR523" i="8"/>
  <c r="CS523" i="8"/>
  <c r="CT523" i="8"/>
  <c r="CU523" i="8"/>
  <c r="CV523" i="8"/>
  <c r="CX523" i="8"/>
  <c r="CY523" i="8"/>
  <c r="CZ523" i="8"/>
  <c r="DA523" i="8"/>
  <c r="DB523" i="8"/>
  <c r="DC523" i="8"/>
  <c r="DD523" i="8"/>
  <c r="DE523" i="8"/>
  <c r="DF523" i="8"/>
  <c r="DG523" i="8"/>
  <c r="DH523" i="8"/>
  <c r="DI523" i="8"/>
  <c r="DJ523" i="8"/>
  <c r="DK523" i="8"/>
  <c r="DL523" i="8"/>
  <c r="DM523" i="8"/>
  <c r="DO523" i="8"/>
  <c r="B524" i="8"/>
  <c r="C524" i="8"/>
  <c r="D524" i="8"/>
  <c r="E524" i="8"/>
  <c r="F524" i="8"/>
  <c r="G524" i="8"/>
  <c r="H524" i="8"/>
  <c r="I524" i="8"/>
  <c r="J524" i="8"/>
  <c r="K524" i="8"/>
  <c r="L524" i="8"/>
  <c r="M524" i="8"/>
  <c r="N524" i="8"/>
  <c r="O524" i="8"/>
  <c r="P524" i="8"/>
  <c r="Q524" i="8"/>
  <c r="R524" i="8"/>
  <c r="U524" i="8"/>
  <c r="W524" i="8"/>
  <c r="Y524" i="8"/>
  <c r="Z524" i="8"/>
  <c r="AA524" i="8"/>
  <c r="AB524" i="8"/>
  <c r="AC524" i="8"/>
  <c r="AD524" i="8"/>
  <c r="AE524" i="8"/>
  <c r="AH524" i="8"/>
  <c r="AI524" i="8"/>
  <c r="AJ524" i="8"/>
  <c r="AK524" i="8"/>
  <c r="AL524" i="8"/>
  <c r="AM524" i="8"/>
  <c r="AN524" i="8"/>
  <c r="AO524" i="8"/>
  <c r="AP524" i="8"/>
  <c r="AQ524" i="8"/>
  <c r="AR524" i="8"/>
  <c r="AS524" i="8"/>
  <c r="AT524" i="8"/>
  <c r="AU524" i="8"/>
  <c r="AV524" i="8"/>
  <c r="AW524" i="8"/>
  <c r="AX524" i="8"/>
  <c r="AY524" i="8"/>
  <c r="AZ524" i="8"/>
  <c r="BE524" i="8"/>
  <c r="BF524" i="8"/>
  <c r="BG524" i="8"/>
  <c r="BH524" i="8"/>
  <c r="BI524" i="8"/>
  <c r="BJ524" i="8"/>
  <c r="BK524" i="8"/>
  <c r="BL524" i="8"/>
  <c r="BM524" i="8"/>
  <c r="BP525" i="8" s="1"/>
  <c r="BN524" i="8"/>
  <c r="BO524" i="8"/>
  <c r="BR524" i="8"/>
  <c r="BS524" i="8"/>
  <c r="BT524" i="8"/>
  <c r="BU524" i="8"/>
  <c r="BV524" i="8"/>
  <c r="BW524" i="8"/>
  <c r="BX524" i="8"/>
  <c r="BY524" i="8"/>
  <c r="BZ524" i="8"/>
  <c r="CA524" i="8"/>
  <c r="CB524" i="8"/>
  <c r="CC524" i="8"/>
  <c r="CD524" i="8"/>
  <c r="CH524" i="8"/>
  <c r="CI524" i="8"/>
  <c r="CJ524" i="8"/>
  <c r="CK524" i="8"/>
  <c r="CL524" i="8"/>
  <c r="CN524" i="8"/>
  <c r="CO524" i="8"/>
  <c r="CP524" i="8"/>
  <c r="CQ524" i="8"/>
  <c r="CR524" i="8"/>
  <c r="CS524" i="8"/>
  <c r="CT524" i="8"/>
  <c r="CU524" i="8"/>
  <c r="CV524" i="8"/>
  <c r="CX524" i="8"/>
  <c r="CY524" i="8"/>
  <c r="CZ524" i="8"/>
  <c r="DA524" i="8"/>
  <c r="DB524" i="8"/>
  <c r="DC524" i="8"/>
  <c r="DD524" i="8"/>
  <c r="DE524" i="8"/>
  <c r="DF524" i="8"/>
  <c r="DG524" i="8"/>
  <c r="DH524" i="8"/>
  <c r="DI524" i="8"/>
  <c r="DJ524" i="8"/>
  <c r="DK524" i="8"/>
  <c r="DL524" i="8"/>
  <c r="DM524" i="8"/>
  <c r="DO524" i="8"/>
  <c r="B525" i="8"/>
  <c r="C525" i="8"/>
  <c r="D525" i="8"/>
  <c r="E525" i="8"/>
  <c r="F525" i="8"/>
  <c r="G525" i="8"/>
  <c r="H525" i="8"/>
  <c r="I525" i="8"/>
  <c r="J525" i="8"/>
  <c r="K525" i="8"/>
  <c r="L525" i="8"/>
  <c r="M525" i="8"/>
  <c r="N525" i="8"/>
  <c r="O525" i="8"/>
  <c r="P525" i="8"/>
  <c r="Q525" i="8"/>
  <c r="R525" i="8"/>
  <c r="U525" i="8"/>
  <c r="W525" i="8"/>
  <c r="Y525" i="8"/>
  <c r="Z525" i="8"/>
  <c r="AA525" i="8"/>
  <c r="AB525" i="8"/>
  <c r="AC525" i="8"/>
  <c r="AD525" i="8"/>
  <c r="AE525" i="8"/>
  <c r="AH525" i="8"/>
  <c r="AI525" i="8"/>
  <c r="AJ525" i="8"/>
  <c r="AK525" i="8"/>
  <c r="AL525" i="8"/>
  <c r="AM525" i="8"/>
  <c r="AN525" i="8"/>
  <c r="AO525" i="8"/>
  <c r="AP525" i="8"/>
  <c r="AQ525" i="8"/>
  <c r="AR525" i="8"/>
  <c r="AS525" i="8"/>
  <c r="AT525" i="8"/>
  <c r="AU525" i="8"/>
  <c r="AV525" i="8"/>
  <c r="AW525" i="8"/>
  <c r="AX525" i="8"/>
  <c r="AY525" i="8"/>
  <c r="AZ525" i="8"/>
  <c r="BE525" i="8"/>
  <c r="BF525" i="8"/>
  <c r="BG525" i="8"/>
  <c r="BH525" i="8"/>
  <c r="BI525" i="8"/>
  <c r="BJ525" i="8"/>
  <c r="BK525" i="8"/>
  <c r="BL525" i="8"/>
  <c r="BM525" i="8"/>
  <c r="BP526" i="8" s="1"/>
  <c r="BN525" i="8"/>
  <c r="BO525" i="8"/>
  <c r="BR525" i="8"/>
  <c r="BS525" i="8"/>
  <c r="BT525" i="8"/>
  <c r="BU525" i="8"/>
  <c r="BV525" i="8"/>
  <c r="BW525" i="8"/>
  <c r="BX525" i="8"/>
  <c r="BY525" i="8"/>
  <c r="BZ525" i="8"/>
  <c r="CA525" i="8"/>
  <c r="CB525" i="8"/>
  <c r="CC525" i="8"/>
  <c r="CD525" i="8"/>
  <c r="CH525" i="8"/>
  <c r="CI525" i="8"/>
  <c r="CJ525" i="8"/>
  <c r="CK525" i="8"/>
  <c r="CL525" i="8"/>
  <c r="CN525" i="8"/>
  <c r="CO525" i="8"/>
  <c r="CP525" i="8"/>
  <c r="CQ525" i="8"/>
  <c r="CR525" i="8"/>
  <c r="CS525" i="8"/>
  <c r="CT525" i="8"/>
  <c r="CU525" i="8"/>
  <c r="CV525" i="8"/>
  <c r="CX525" i="8"/>
  <c r="CY525" i="8"/>
  <c r="CZ525" i="8"/>
  <c r="DA525" i="8"/>
  <c r="DB525" i="8"/>
  <c r="DC525" i="8"/>
  <c r="DD525" i="8"/>
  <c r="DE525" i="8"/>
  <c r="DF525" i="8"/>
  <c r="DG525" i="8"/>
  <c r="DH525" i="8"/>
  <c r="DI525" i="8"/>
  <c r="DJ525" i="8"/>
  <c r="DK525" i="8"/>
  <c r="DL525" i="8"/>
  <c r="DM525" i="8"/>
  <c r="DO525" i="8"/>
  <c r="B526" i="8"/>
  <c r="C526" i="8"/>
  <c r="D526" i="8"/>
  <c r="E526" i="8"/>
  <c r="F526" i="8"/>
  <c r="G526" i="8"/>
  <c r="H526" i="8"/>
  <c r="I526" i="8"/>
  <c r="J526" i="8"/>
  <c r="K526" i="8"/>
  <c r="L526" i="8"/>
  <c r="M526" i="8"/>
  <c r="N526" i="8"/>
  <c r="O526" i="8"/>
  <c r="P526" i="8"/>
  <c r="Q526" i="8"/>
  <c r="R526" i="8"/>
  <c r="U526" i="8"/>
  <c r="W526" i="8"/>
  <c r="Y526" i="8"/>
  <c r="Z526" i="8"/>
  <c r="AA526" i="8"/>
  <c r="AB526" i="8"/>
  <c r="AC526" i="8"/>
  <c r="AD526" i="8"/>
  <c r="AE526" i="8"/>
  <c r="AH526" i="8"/>
  <c r="AI526" i="8"/>
  <c r="AJ526" i="8"/>
  <c r="AK526" i="8"/>
  <c r="AL526" i="8"/>
  <c r="AM526" i="8"/>
  <c r="AN526" i="8"/>
  <c r="AO526" i="8"/>
  <c r="AP526" i="8"/>
  <c r="AQ526" i="8"/>
  <c r="AR526" i="8"/>
  <c r="AS526" i="8"/>
  <c r="AT526" i="8"/>
  <c r="AU526" i="8"/>
  <c r="AV526" i="8"/>
  <c r="AW526" i="8"/>
  <c r="AX526" i="8"/>
  <c r="AY526" i="8"/>
  <c r="AZ526" i="8"/>
  <c r="BE526" i="8"/>
  <c r="BF526" i="8"/>
  <c r="BG526" i="8"/>
  <c r="BH526" i="8"/>
  <c r="BI526" i="8"/>
  <c r="BJ526" i="8"/>
  <c r="BK526" i="8"/>
  <c r="BL526" i="8"/>
  <c r="BM526" i="8"/>
  <c r="BP527" i="8" s="1"/>
  <c r="BN526" i="8"/>
  <c r="BO526" i="8"/>
  <c r="BR526" i="8"/>
  <c r="BS526" i="8"/>
  <c r="BT526" i="8"/>
  <c r="BU526" i="8"/>
  <c r="BV526" i="8"/>
  <c r="BW526" i="8"/>
  <c r="BX526" i="8"/>
  <c r="BY526" i="8"/>
  <c r="BZ526" i="8"/>
  <c r="CA526" i="8"/>
  <c r="CB526" i="8"/>
  <c r="CC526" i="8"/>
  <c r="CD526" i="8"/>
  <c r="CH526" i="8"/>
  <c r="CI526" i="8"/>
  <c r="CJ526" i="8"/>
  <c r="CK526" i="8"/>
  <c r="CL526" i="8"/>
  <c r="CN526" i="8"/>
  <c r="CO526" i="8"/>
  <c r="CP526" i="8"/>
  <c r="CQ526" i="8"/>
  <c r="CR526" i="8"/>
  <c r="CS526" i="8"/>
  <c r="CT526" i="8"/>
  <c r="CU526" i="8"/>
  <c r="CV526" i="8"/>
  <c r="CX526" i="8"/>
  <c r="CY526" i="8"/>
  <c r="CZ526" i="8"/>
  <c r="DA526" i="8"/>
  <c r="DB526" i="8"/>
  <c r="DC526" i="8"/>
  <c r="DD526" i="8"/>
  <c r="DE526" i="8"/>
  <c r="DF526" i="8"/>
  <c r="DG526" i="8"/>
  <c r="DH526" i="8"/>
  <c r="DI526" i="8"/>
  <c r="DJ526" i="8"/>
  <c r="DK526" i="8"/>
  <c r="DL526" i="8"/>
  <c r="DM526" i="8"/>
  <c r="DO526" i="8"/>
  <c r="B527" i="8"/>
  <c r="C527" i="8"/>
  <c r="D527" i="8"/>
  <c r="E527" i="8"/>
  <c r="F527" i="8"/>
  <c r="G527" i="8"/>
  <c r="H527" i="8"/>
  <c r="I527" i="8"/>
  <c r="J527" i="8"/>
  <c r="K527" i="8"/>
  <c r="L527" i="8"/>
  <c r="M527" i="8"/>
  <c r="N527" i="8"/>
  <c r="O527" i="8"/>
  <c r="P527" i="8"/>
  <c r="Q527" i="8"/>
  <c r="R527" i="8"/>
  <c r="U527" i="8"/>
  <c r="W527" i="8"/>
  <c r="Y527" i="8"/>
  <c r="Z527" i="8"/>
  <c r="AA527" i="8"/>
  <c r="AB527" i="8"/>
  <c r="AC527" i="8"/>
  <c r="AD527" i="8"/>
  <c r="AE527" i="8"/>
  <c r="AH527" i="8"/>
  <c r="AI527" i="8"/>
  <c r="AJ527" i="8"/>
  <c r="AK527" i="8"/>
  <c r="AL527" i="8"/>
  <c r="AM527" i="8"/>
  <c r="AN527" i="8"/>
  <c r="AO527" i="8"/>
  <c r="AP527" i="8"/>
  <c r="AQ527" i="8"/>
  <c r="AR527" i="8"/>
  <c r="AS527" i="8"/>
  <c r="AT527" i="8"/>
  <c r="AU527" i="8"/>
  <c r="AV527" i="8"/>
  <c r="AW527" i="8"/>
  <c r="AX527" i="8"/>
  <c r="AY527" i="8"/>
  <c r="AZ527" i="8"/>
  <c r="BE527" i="8"/>
  <c r="BF527" i="8"/>
  <c r="BG527" i="8"/>
  <c r="BH527" i="8"/>
  <c r="BI527" i="8"/>
  <c r="BJ527" i="8"/>
  <c r="BK527" i="8"/>
  <c r="BL527" i="8"/>
  <c r="BM527" i="8"/>
  <c r="BP528" i="8" s="1"/>
  <c r="BN527" i="8"/>
  <c r="BO527" i="8"/>
  <c r="BR527" i="8"/>
  <c r="BS527" i="8"/>
  <c r="BT527" i="8"/>
  <c r="BU527" i="8"/>
  <c r="BV527" i="8"/>
  <c r="BW527" i="8"/>
  <c r="BX527" i="8"/>
  <c r="BY527" i="8"/>
  <c r="BZ527" i="8"/>
  <c r="CA527" i="8"/>
  <c r="CB527" i="8"/>
  <c r="CC527" i="8"/>
  <c r="CD527" i="8"/>
  <c r="CH527" i="8"/>
  <c r="CI527" i="8"/>
  <c r="CJ527" i="8"/>
  <c r="CK527" i="8"/>
  <c r="CL527" i="8"/>
  <c r="CN527" i="8"/>
  <c r="CO527" i="8"/>
  <c r="CP527" i="8"/>
  <c r="CQ527" i="8"/>
  <c r="CR527" i="8"/>
  <c r="CS527" i="8"/>
  <c r="CT527" i="8"/>
  <c r="CU527" i="8"/>
  <c r="CV527" i="8"/>
  <c r="CX527" i="8"/>
  <c r="CY527" i="8"/>
  <c r="CZ527" i="8"/>
  <c r="DA527" i="8"/>
  <c r="DB527" i="8"/>
  <c r="DC527" i="8"/>
  <c r="DD527" i="8"/>
  <c r="DE527" i="8"/>
  <c r="DF527" i="8"/>
  <c r="DG527" i="8"/>
  <c r="DH527" i="8"/>
  <c r="DI527" i="8"/>
  <c r="DJ527" i="8"/>
  <c r="DK527" i="8"/>
  <c r="DL527" i="8"/>
  <c r="DM527" i="8"/>
  <c r="DO527" i="8"/>
  <c r="B528" i="8"/>
  <c r="C528" i="8"/>
  <c r="D528" i="8"/>
  <c r="E528" i="8"/>
  <c r="F528" i="8"/>
  <c r="G528" i="8"/>
  <c r="H528" i="8"/>
  <c r="I528" i="8"/>
  <c r="J528" i="8"/>
  <c r="K528" i="8"/>
  <c r="L528" i="8"/>
  <c r="M528" i="8"/>
  <c r="N528" i="8"/>
  <c r="O528" i="8"/>
  <c r="P528" i="8"/>
  <c r="Q528" i="8"/>
  <c r="R528" i="8"/>
  <c r="U528" i="8"/>
  <c r="W528" i="8"/>
  <c r="Y528" i="8"/>
  <c r="Z528" i="8"/>
  <c r="AA528" i="8"/>
  <c r="AB528" i="8"/>
  <c r="AC528" i="8"/>
  <c r="AD528" i="8"/>
  <c r="AE528" i="8"/>
  <c r="AH528" i="8"/>
  <c r="AI528" i="8"/>
  <c r="AJ528" i="8"/>
  <c r="AK528" i="8"/>
  <c r="AL528" i="8"/>
  <c r="AM528" i="8"/>
  <c r="AN528" i="8"/>
  <c r="AO528" i="8"/>
  <c r="AP528" i="8"/>
  <c r="AQ528" i="8"/>
  <c r="AR528" i="8"/>
  <c r="AS528" i="8"/>
  <c r="AT528" i="8"/>
  <c r="AU528" i="8"/>
  <c r="AV528" i="8"/>
  <c r="AW528" i="8"/>
  <c r="AX528" i="8"/>
  <c r="AY528" i="8"/>
  <c r="AZ528" i="8"/>
  <c r="BE528" i="8"/>
  <c r="BF528" i="8"/>
  <c r="BG528" i="8"/>
  <c r="BH528" i="8"/>
  <c r="BI528" i="8"/>
  <c r="BJ528" i="8"/>
  <c r="BK528" i="8"/>
  <c r="BL528" i="8"/>
  <c r="BM528" i="8"/>
  <c r="BP529" i="8" s="1"/>
  <c r="BN528" i="8"/>
  <c r="BO528" i="8"/>
  <c r="BR528" i="8"/>
  <c r="BS528" i="8"/>
  <c r="BT528" i="8"/>
  <c r="BU528" i="8"/>
  <c r="BV528" i="8"/>
  <c r="BW528" i="8"/>
  <c r="BX528" i="8"/>
  <c r="BY528" i="8"/>
  <c r="BZ528" i="8"/>
  <c r="CA528" i="8"/>
  <c r="CB528" i="8"/>
  <c r="CC528" i="8"/>
  <c r="CD528" i="8"/>
  <c r="CH528" i="8"/>
  <c r="CI528" i="8"/>
  <c r="CJ528" i="8"/>
  <c r="CK528" i="8"/>
  <c r="CL528" i="8"/>
  <c r="CN528" i="8"/>
  <c r="CO528" i="8"/>
  <c r="CP528" i="8"/>
  <c r="CQ528" i="8"/>
  <c r="CR528" i="8"/>
  <c r="CS528" i="8"/>
  <c r="CT528" i="8"/>
  <c r="CU528" i="8"/>
  <c r="CV528" i="8"/>
  <c r="CX528" i="8"/>
  <c r="CY528" i="8"/>
  <c r="CZ528" i="8"/>
  <c r="DA528" i="8"/>
  <c r="DB528" i="8"/>
  <c r="DC528" i="8"/>
  <c r="DD528" i="8"/>
  <c r="DE528" i="8"/>
  <c r="DF528" i="8"/>
  <c r="DG528" i="8"/>
  <c r="DH528" i="8"/>
  <c r="DI528" i="8"/>
  <c r="DJ528" i="8"/>
  <c r="DK528" i="8"/>
  <c r="DL528" i="8"/>
  <c r="DM528" i="8"/>
  <c r="DO528" i="8"/>
  <c r="B529" i="8"/>
  <c r="C529" i="8"/>
  <c r="D529" i="8"/>
  <c r="E529" i="8"/>
  <c r="F529" i="8"/>
  <c r="G529" i="8"/>
  <c r="H529" i="8"/>
  <c r="I529" i="8"/>
  <c r="J529" i="8"/>
  <c r="K529" i="8"/>
  <c r="L529" i="8"/>
  <c r="M529" i="8"/>
  <c r="N529" i="8"/>
  <c r="O529" i="8"/>
  <c r="P529" i="8"/>
  <c r="Q529" i="8"/>
  <c r="R529" i="8"/>
  <c r="U529" i="8"/>
  <c r="W529" i="8"/>
  <c r="Y529" i="8"/>
  <c r="Z529" i="8"/>
  <c r="AA529" i="8"/>
  <c r="AB529" i="8"/>
  <c r="AC529" i="8"/>
  <c r="AD529" i="8"/>
  <c r="AE529" i="8"/>
  <c r="AH529" i="8"/>
  <c r="AI529" i="8"/>
  <c r="AJ529" i="8"/>
  <c r="AK529" i="8"/>
  <c r="AL529" i="8"/>
  <c r="AM529" i="8"/>
  <c r="AN529" i="8"/>
  <c r="AO529" i="8"/>
  <c r="AP529" i="8"/>
  <c r="AQ529" i="8"/>
  <c r="AR529" i="8"/>
  <c r="AS529" i="8"/>
  <c r="AT529" i="8"/>
  <c r="AU529" i="8"/>
  <c r="AV529" i="8"/>
  <c r="AW529" i="8"/>
  <c r="AX529" i="8"/>
  <c r="AY529" i="8"/>
  <c r="AZ529" i="8"/>
  <c r="BE529" i="8"/>
  <c r="BF529" i="8"/>
  <c r="BG529" i="8"/>
  <c r="BH529" i="8"/>
  <c r="BI529" i="8"/>
  <c r="BJ529" i="8"/>
  <c r="BK529" i="8"/>
  <c r="BL529" i="8"/>
  <c r="BM529" i="8"/>
  <c r="BP530" i="8" s="1"/>
  <c r="BN529" i="8"/>
  <c r="BO529" i="8"/>
  <c r="BR529" i="8"/>
  <c r="BS529" i="8"/>
  <c r="BT529" i="8"/>
  <c r="BU529" i="8"/>
  <c r="BV529" i="8"/>
  <c r="BW529" i="8"/>
  <c r="BX529" i="8"/>
  <c r="BY529" i="8"/>
  <c r="BZ529" i="8"/>
  <c r="CA529" i="8"/>
  <c r="CB529" i="8"/>
  <c r="CC529" i="8"/>
  <c r="CD529" i="8"/>
  <c r="CH529" i="8"/>
  <c r="CI529" i="8"/>
  <c r="CJ529" i="8"/>
  <c r="CK529" i="8"/>
  <c r="CL529" i="8"/>
  <c r="CN529" i="8"/>
  <c r="CO529" i="8"/>
  <c r="CP529" i="8"/>
  <c r="CQ529" i="8"/>
  <c r="CR529" i="8"/>
  <c r="CS529" i="8"/>
  <c r="CT529" i="8"/>
  <c r="CU529" i="8"/>
  <c r="CV529" i="8"/>
  <c r="CX529" i="8"/>
  <c r="CY529" i="8"/>
  <c r="CZ529" i="8"/>
  <c r="DA529" i="8"/>
  <c r="DB529" i="8"/>
  <c r="DC529" i="8"/>
  <c r="DD529" i="8"/>
  <c r="DE529" i="8"/>
  <c r="DF529" i="8"/>
  <c r="DG529" i="8"/>
  <c r="DH529" i="8"/>
  <c r="DI529" i="8"/>
  <c r="DJ529" i="8"/>
  <c r="DK529" i="8"/>
  <c r="DL529" i="8"/>
  <c r="DM529" i="8"/>
  <c r="DO529" i="8"/>
  <c r="B530" i="8"/>
  <c r="C530" i="8"/>
  <c r="D530" i="8"/>
  <c r="E530" i="8"/>
  <c r="F530" i="8"/>
  <c r="G530" i="8"/>
  <c r="H530" i="8"/>
  <c r="I530" i="8"/>
  <c r="J530" i="8"/>
  <c r="K530" i="8"/>
  <c r="L530" i="8"/>
  <c r="M530" i="8"/>
  <c r="N530" i="8"/>
  <c r="O530" i="8"/>
  <c r="P530" i="8"/>
  <c r="Q530" i="8"/>
  <c r="R530" i="8"/>
  <c r="U530" i="8"/>
  <c r="W530" i="8"/>
  <c r="Y530" i="8"/>
  <c r="Z530" i="8"/>
  <c r="AA530" i="8"/>
  <c r="AB530" i="8"/>
  <c r="AC530" i="8"/>
  <c r="AD530" i="8"/>
  <c r="AE530" i="8"/>
  <c r="AH530" i="8"/>
  <c r="AI530" i="8"/>
  <c r="AJ530" i="8"/>
  <c r="AK530" i="8"/>
  <c r="AL530" i="8"/>
  <c r="AM530" i="8"/>
  <c r="AN530" i="8"/>
  <c r="AO530" i="8"/>
  <c r="AP530" i="8"/>
  <c r="AQ530" i="8"/>
  <c r="AR530" i="8"/>
  <c r="AS530" i="8"/>
  <c r="AT530" i="8"/>
  <c r="AU530" i="8"/>
  <c r="AV530" i="8"/>
  <c r="AW530" i="8"/>
  <c r="AX530" i="8"/>
  <c r="AY530" i="8"/>
  <c r="AZ530" i="8"/>
  <c r="BE530" i="8"/>
  <c r="BF530" i="8"/>
  <c r="BG530" i="8"/>
  <c r="BH530" i="8"/>
  <c r="BI530" i="8"/>
  <c r="BJ530" i="8"/>
  <c r="BK530" i="8"/>
  <c r="BL530" i="8"/>
  <c r="BM530" i="8"/>
  <c r="BP531" i="8" s="1"/>
  <c r="BN530" i="8"/>
  <c r="BO530" i="8"/>
  <c r="BR530" i="8"/>
  <c r="BS530" i="8"/>
  <c r="BT530" i="8"/>
  <c r="BU530" i="8"/>
  <c r="BV530" i="8"/>
  <c r="BW530" i="8"/>
  <c r="BX530" i="8"/>
  <c r="BY530" i="8"/>
  <c r="BZ530" i="8"/>
  <c r="CA530" i="8"/>
  <c r="CB530" i="8"/>
  <c r="CC530" i="8"/>
  <c r="CD530" i="8"/>
  <c r="CH530" i="8"/>
  <c r="CI530" i="8"/>
  <c r="CJ530" i="8"/>
  <c r="CK530" i="8"/>
  <c r="CL530" i="8"/>
  <c r="CN530" i="8"/>
  <c r="CO530" i="8"/>
  <c r="CP530" i="8"/>
  <c r="CQ530" i="8"/>
  <c r="CR530" i="8"/>
  <c r="CS530" i="8"/>
  <c r="CT530" i="8"/>
  <c r="CU530" i="8"/>
  <c r="CV530" i="8"/>
  <c r="CX530" i="8"/>
  <c r="CY530" i="8"/>
  <c r="CZ530" i="8"/>
  <c r="DA530" i="8"/>
  <c r="DB530" i="8"/>
  <c r="DC530" i="8"/>
  <c r="DD530" i="8"/>
  <c r="DE530" i="8"/>
  <c r="DF530" i="8"/>
  <c r="DG530" i="8"/>
  <c r="DH530" i="8"/>
  <c r="DI530" i="8"/>
  <c r="DJ530" i="8"/>
  <c r="DK530" i="8"/>
  <c r="DL530" i="8"/>
  <c r="DM530" i="8"/>
  <c r="DO530" i="8"/>
  <c r="B531" i="8"/>
  <c r="C531" i="8"/>
  <c r="D531" i="8"/>
  <c r="E531" i="8"/>
  <c r="F531" i="8"/>
  <c r="G531" i="8"/>
  <c r="H531" i="8"/>
  <c r="I531" i="8"/>
  <c r="J531" i="8"/>
  <c r="K531" i="8"/>
  <c r="L531" i="8"/>
  <c r="M531" i="8"/>
  <c r="N531" i="8"/>
  <c r="O531" i="8"/>
  <c r="P531" i="8"/>
  <c r="Q531" i="8"/>
  <c r="R531" i="8"/>
  <c r="U531" i="8"/>
  <c r="W531" i="8"/>
  <c r="Y531" i="8"/>
  <c r="Z531" i="8"/>
  <c r="AA531" i="8"/>
  <c r="AB531" i="8"/>
  <c r="AC531" i="8"/>
  <c r="AD531" i="8"/>
  <c r="AE531" i="8"/>
  <c r="AH531" i="8"/>
  <c r="AI531" i="8"/>
  <c r="AJ531" i="8"/>
  <c r="AK531" i="8"/>
  <c r="AL531" i="8"/>
  <c r="AM531" i="8"/>
  <c r="AN531" i="8"/>
  <c r="AO531" i="8"/>
  <c r="AP531" i="8"/>
  <c r="AQ531" i="8"/>
  <c r="AR531" i="8"/>
  <c r="AS531" i="8"/>
  <c r="AT531" i="8"/>
  <c r="AU531" i="8"/>
  <c r="AV531" i="8"/>
  <c r="AW531" i="8"/>
  <c r="AX531" i="8"/>
  <c r="AY531" i="8"/>
  <c r="AZ531" i="8"/>
  <c r="BE531" i="8"/>
  <c r="BF531" i="8"/>
  <c r="BG531" i="8"/>
  <c r="BH531" i="8"/>
  <c r="BI531" i="8"/>
  <c r="BJ531" i="8"/>
  <c r="BK531" i="8"/>
  <c r="BL531" i="8"/>
  <c r="BM531" i="8"/>
  <c r="BP532" i="8" s="1"/>
  <c r="BN531" i="8"/>
  <c r="BO531" i="8"/>
  <c r="BR531" i="8"/>
  <c r="BS531" i="8"/>
  <c r="BT531" i="8"/>
  <c r="BU531" i="8"/>
  <c r="BV531" i="8"/>
  <c r="BW531" i="8"/>
  <c r="BX531" i="8"/>
  <c r="BY531" i="8"/>
  <c r="BZ531" i="8"/>
  <c r="CA531" i="8"/>
  <c r="CB531" i="8"/>
  <c r="CC531" i="8"/>
  <c r="CD531" i="8"/>
  <c r="CH531" i="8"/>
  <c r="CI531" i="8"/>
  <c r="CJ531" i="8"/>
  <c r="CK531" i="8"/>
  <c r="CL531" i="8"/>
  <c r="CN531" i="8"/>
  <c r="CO531" i="8"/>
  <c r="CP531" i="8"/>
  <c r="CQ531" i="8"/>
  <c r="CR531" i="8"/>
  <c r="CS531" i="8"/>
  <c r="CT531" i="8"/>
  <c r="CU531" i="8"/>
  <c r="CV531" i="8"/>
  <c r="CX531" i="8"/>
  <c r="CY531" i="8"/>
  <c r="CZ531" i="8"/>
  <c r="DA531" i="8"/>
  <c r="DB531" i="8"/>
  <c r="DC531" i="8"/>
  <c r="DD531" i="8"/>
  <c r="DE531" i="8"/>
  <c r="DF531" i="8"/>
  <c r="DG531" i="8"/>
  <c r="DH531" i="8"/>
  <c r="DI531" i="8"/>
  <c r="DJ531" i="8"/>
  <c r="DK531" i="8"/>
  <c r="DL531" i="8"/>
  <c r="DM531" i="8"/>
  <c r="DO531" i="8"/>
  <c r="B532" i="8"/>
  <c r="C532" i="8"/>
  <c r="D532" i="8"/>
  <c r="E532" i="8"/>
  <c r="F532" i="8"/>
  <c r="G532" i="8"/>
  <c r="H532" i="8"/>
  <c r="I532" i="8"/>
  <c r="J532" i="8"/>
  <c r="K532" i="8"/>
  <c r="L532" i="8"/>
  <c r="M532" i="8"/>
  <c r="N532" i="8"/>
  <c r="O532" i="8"/>
  <c r="P532" i="8"/>
  <c r="Q532" i="8"/>
  <c r="R532" i="8"/>
  <c r="U532" i="8"/>
  <c r="W532" i="8"/>
  <c r="Y532" i="8"/>
  <c r="Z532" i="8"/>
  <c r="AA532" i="8"/>
  <c r="AB532" i="8"/>
  <c r="AC532" i="8"/>
  <c r="AD532" i="8"/>
  <c r="AE532" i="8"/>
  <c r="AH532" i="8"/>
  <c r="AI532" i="8"/>
  <c r="AJ532" i="8"/>
  <c r="AK532" i="8"/>
  <c r="AL532" i="8"/>
  <c r="AM532" i="8"/>
  <c r="AN532" i="8"/>
  <c r="AO532" i="8"/>
  <c r="AP532" i="8"/>
  <c r="AQ532" i="8"/>
  <c r="AR532" i="8"/>
  <c r="AS532" i="8"/>
  <c r="AT532" i="8"/>
  <c r="AU532" i="8"/>
  <c r="AV532" i="8"/>
  <c r="AW532" i="8"/>
  <c r="AX532" i="8"/>
  <c r="AY532" i="8"/>
  <c r="AZ532" i="8"/>
  <c r="BE532" i="8"/>
  <c r="BF532" i="8"/>
  <c r="BG532" i="8"/>
  <c r="BH532" i="8"/>
  <c r="BI532" i="8"/>
  <c r="BJ532" i="8"/>
  <c r="BK532" i="8"/>
  <c r="BL532" i="8"/>
  <c r="BM532" i="8"/>
  <c r="BP533" i="8" s="1"/>
  <c r="BN532" i="8"/>
  <c r="BO532" i="8"/>
  <c r="BR532" i="8"/>
  <c r="BS532" i="8"/>
  <c r="BT532" i="8"/>
  <c r="BU532" i="8"/>
  <c r="BV532" i="8"/>
  <c r="BW532" i="8"/>
  <c r="BX532" i="8"/>
  <c r="BY532" i="8"/>
  <c r="BZ532" i="8"/>
  <c r="CA532" i="8"/>
  <c r="CB532" i="8"/>
  <c r="CC532" i="8"/>
  <c r="CD532" i="8"/>
  <c r="CH532" i="8"/>
  <c r="CI532" i="8"/>
  <c r="CJ532" i="8"/>
  <c r="CK532" i="8"/>
  <c r="CL532" i="8"/>
  <c r="CN532" i="8"/>
  <c r="CO532" i="8"/>
  <c r="CP532" i="8"/>
  <c r="CQ532" i="8"/>
  <c r="CR532" i="8"/>
  <c r="CS532" i="8"/>
  <c r="CT532" i="8"/>
  <c r="CU532" i="8"/>
  <c r="CV532" i="8"/>
  <c r="CX532" i="8"/>
  <c r="CY532" i="8"/>
  <c r="CZ532" i="8"/>
  <c r="DA532" i="8"/>
  <c r="DB532" i="8"/>
  <c r="DC532" i="8"/>
  <c r="DD532" i="8"/>
  <c r="DE532" i="8"/>
  <c r="DF532" i="8"/>
  <c r="DG532" i="8"/>
  <c r="DH532" i="8"/>
  <c r="DI532" i="8"/>
  <c r="DJ532" i="8"/>
  <c r="DK532" i="8"/>
  <c r="DL532" i="8"/>
  <c r="DM532" i="8"/>
  <c r="DO532" i="8"/>
  <c r="B533" i="8"/>
  <c r="C533" i="8"/>
  <c r="D533" i="8"/>
  <c r="E533" i="8"/>
  <c r="F533" i="8"/>
  <c r="G533" i="8"/>
  <c r="H533" i="8"/>
  <c r="I533" i="8"/>
  <c r="J533" i="8"/>
  <c r="K533" i="8"/>
  <c r="L533" i="8"/>
  <c r="M533" i="8"/>
  <c r="N533" i="8"/>
  <c r="O533" i="8"/>
  <c r="P533" i="8"/>
  <c r="Q533" i="8"/>
  <c r="R533" i="8"/>
  <c r="U533" i="8"/>
  <c r="W533" i="8"/>
  <c r="Y533" i="8"/>
  <c r="Z533" i="8"/>
  <c r="AA533" i="8"/>
  <c r="AB533" i="8"/>
  <c r="AC533" i="8"/>
  <c r="AD533" i="8"/>
  <c r="AE533" i="8"/>
  <c r="AH533" i="8"/>
  <c r="AI533" i="8"/>
  <c r="AJ533" i="8"/>
  <c r="AK533" i="8"/>
  <c r="AL533" i="8"/>
  <c r="AM533" i="8"/>
  <c r="AN533" i="8"/>
  <c r="AO533" i="8"/>
  <c r="AP533" i="8"/>
  <c r="AQ533" i="8"/>
  <c r="AR533" i="8"/>
  <c r="AS533" i="8"/>
  <c r="AT533" i="8"/>
  <c r="AU533" i="8"/>
  <c r="AV533" i="8"/>
  <c r="AW533" i="8"/>
  <c r="AX533" i="8"/>
  <c r="AY533" i="8"/>
  <c r="AZ533" i="8"/>
  <c r="BE533" i="8"/>
  <c r="BF533" i="8"/>
  <c r="BG533" i="8"/>
  <c r="BH533" i="8"/>
  <c r="BI533" i="8"/>
  <c r="BJ533" i="8"/>
  <c r="BK533" i="8"/>
  <c r="BL533" i="8"/>
  <c r="BM533" i="8"/>
  <c r="BP534" i="8" s="1"/>
  <c r="BN533" i="8"/>
  <c r="BO533" i="8"/>
  <c r="BR533" i="8"/>
  <c r="BS533" i="8"/>
  <c r="BT533" i="8"/>
  <c r="BU533" i="8"/>
  <c r="BV533" i="8"/>
  <c r="BW533" i="8"/>
  <c r="BX533" i="8"/>
  <c r="BY533" i="8"/>
  <c r="BZ533" i="8"/>
  <c r="CA533" i="8"/>
  <c r="CB533" i="8"/>
  <c r="CC533" i="8"/>
  <c r="CD533" i="8"/>
  <c r="CH533" i="8"/>
  <c r="CI533" i="8"/>
  <c r="CJ533" i="8"/>
  <c r="CK533" i="8"/>
  <c r="CL533" i="8"/>
  <c r="CN533" i="8"/>
  <c r="CO533" i="8"/>
  <c r="CP533" i="8"/>
  <c r="CQ533" i="8"/>
  <c r="CR533" i="8"/>
  <c r="CS533" i="8"/>
  <c r="CT533" i="8"/>
  <c r="CU533" i="8"/>
  <c r="CV533" i="8"/>
  <c r="CX533" i="8"/>
  <c r="CY533" i="8"/>
  <c r="CZ533" i="8"/>
  <c r="DA533" i="8"/>
  <c r="DB533" i="8"/>
  <c r="DC533" i="8"/>
  <c r="DD533" i="8"/>
  <c r="DE533" i="8"/>
  <c r="DF533" i="8"/>
  <c r="DG533" i="8"/>
  <c r="DH533" i="8"/>
  <c r="DI533" i="8"/>
  <c r="DJ533" i="8"/>
  <c r="DK533" i="8"/>
  <c r="DL533" i="8"/>
  <c r="DM533" i="8"/>
  <c r="DO533" i="8"/>
  <c r="B534" i="8"/>
  <c r="C534" i="8"/>
  <c r="D534" i="8"/>
  <c r="E534" i="8"/>
  <c r="F534" i="8"/>
  <c r="G534" i="8"/>
  <c r="H534" i="8"/>
  <c r="I534" i="8"/>
  <c r="J534" i="8"/>
  <c r="K534" i="8"/>
  <c r="L534" i="8"/>
  <c r="M534" i="8"/>
  <c r="N534" i="8"/>
  <c r="O534" i="8"/>
  <c r="P534" i="8"/>
  <c r="Q534" i="8"/>
  <c r="R534" i="8"/>
  <c r="U534" i="8"/>
  <c r="W534" i="8"/>
  <c r="Y534" i="8"/>
  <c r="Z534" i="8"/>
  <c r="AA534" i="8"/>
  <c r="AB534" i="8"/>
  <c r="AC534" i="8"/>
  <c r="AD534" i="8"/>
  <c r="AE534" i="8"/>
  <c r="AH534" i="8"/>
  <c r="AI534" i="8"/>
  <c r="AJ534" i="8"/>
  <c r="AK534" i="8"/>
  <c r="AL534" i="8"/>
  <c r="AM534" i="8"/>
  <c r="AN534" i="8"/>
  <c r="AO534" i="8"/>
  <c r="AP534" i="8"/>
  <c r="AQ534" i="8"/>
  <c r="AR534" i="8"/>
  <c r="AS534" i="8"/>
  <c r="AT534" i="8"/>
  <c r="AU534" i="8"/>
  <c r="AV534" i="8"/>
  <c r="AW534" i="8"/>
  <c r="AX534" i="8"/>
  <c r="AY534" i="8"/>
  <c r="AZ534" i="8"/>
  <c r="BE534" i="8"/>
  <c r="BF534" i="8"/>
  <c r="BG534" i="8"/>
  <c r="BH534" i="8"/>
  <c r="BI534" i="8"/>
  <c r="BJ534" i="8"/>
  <c r="BK534" i="8"/>
  <c r="BL534" i="8"/>
  <c r="BM534" i="8"/>
  <c r="BP535" i="8" s="1"/>
  <c r="BN534" i="8"/>
  <c r="BO534" i="8"/>
  <c r="BR534" i="8"/>
  <c r="BS534" i="8"/>
  <c r="BT534" i="8"/>
  <c r="BU534" i="8"/>
  <c r="BV534" i="8"/>
  <c r="BW534" i="8"/>
  <c r="BX534" i="8"/>
  <c r="BY534" i="8"/>
  <c r="BZ534" i="8"/>
  <c r="CA534" i="8"/>
  <c r="CB534" i="8"/>
  <c r="CC534" i="8"/>
  <c r="CD534" i="8"/>
  <c r="CH534" i="8"/>
  <c r="CI534" i="8"/>
  <c r="CJ534" i="8"/>
  <c r="CK534" i="8"/>
  <c r="CL534" i="8"/>
  <c r="CN534" i="8"/>
  <c r="CO534" i="8"/>
  <c r="CP534" i="8"/>
  <c r="CQ534" i="8"/>
  <c r="CR534" i="8"/>
  <c r="CS534" i="8"/>
  <c r="CT534" i="8"/>
  <c r="CU534" i="8"/>
  <c r="CV534" i="8"/>
  <c r="CX534" i="8"/>
  <c r="CY534" i="8"/>
  <c r="CZ534" i="8"/>
  <c r="DA534" i="8"/>
  <c r="DB534" i="8"/>
  <c r="DC534" i="8"/>
  <c r="DD534" i="8"/>
  <c r="DE534" i="8"/>
  <c r="DF534" i="8"/>
  <c r="DG534" i="8"/>
  <c r="DH534" i="8"/>
  <c r="DI534" i="8"/>
  <c r="DJ534" i="8"/>
  <c r="DK534" i="8"/>
  <c r="DL534" i="8"/>
  <c r="DM534" i="8"/>
  <c r="DO534" i="8"/>
  <c r="B535" i="8"/>
  <c r="C535" i="8"/>
  <c r="D535" i="8"/>
  <c r="E535" i="8"/>
  <c r="F535" i="8"/>
  <c r="G535" i="8"/>
  <c r="H535" i="8"/>
  <c r="I535" i="8"/>
  <c r="J535" i="8"/>
  <c r="K535" i="8"/>
  <c r="L535" i="8"/>
  <c r="M535" i="8"/>
  <c r="N535" i="8"/>
  <c r="O535" i="8"/>
  <c r="P535" i="8"/>
  <c r="Q535" i="8"/>
  <c r="R535" i="8"/>
  <c r="U535" i="8"/>
  <c r="W535" i="8"/>
  <c r="Y535" i="8"/>
  <c r="Z535" i="8"/>
  <c r="AA535" i="8"/>
  <c r="AB535" i="8"/>
  <c r="AC535" i="8"/>
  <c r="AD535" i="8"/>
  <c r="AE535" i="8"/>
  <c r="AH535" i="8"/>
  <c r="AI535" i="8"/>
  <c r="AJ535" i="8"/>
  <c r="AK535" i="8"/>
  <c r="AL535" i="8"/>
  <c r="AM535" i="8"/>
  <c r="AN535" i="8"/>
  <c r="AO535" i="8"/>
  <c r="AP535" i="8"/>
  <c r="AQ535" i="8"/>
  <c r="AR535" i="8"/>
  <c r="AS535" i="8"/>
  <c r="AT535" i="8"/>
  <c r="AU535" i="8"/>
  <c r="AV535" i="8"/>
  <c r="AW535" i="8"/>
  <c r="AX535" i="8"/>
  <c r="AY535" i="8"/>
  <c r="AZ535" i="8"/>
  <c r="BE535" i="8"/>
  <c r="BF535" i="8"/>
  <c r="BG535" i="8"/>
  <c r="BH535" i="8"/>
  <c r="BI535" i="8"/>
  <c r="BJ535" i="8"/>
  <c r="BK535" i="8"/>
  <c r="BL535" i="8"/>
  <c r="BM535" i="8"/>
  <c r="BP536" i="8" s="1"/>
  <c r="BN535" i="8"/>
  <c r="BO535" i="8"/>
  <c r="BR535" i="8"/>
  <c r="BS535" i="8"/>
  <c r="BT535" i="8"/>
  <c r="BU535" i="8"/>
  <c r="BV535" i="8"/>
  <c r="BW535" i="8"/>
  <c r="BX535" i="8"/>
  <c r="BY535" i="8"/>
  <c r="BZ535" i="8"/>
  <c r="CA535" i="8"/>
  <c r="CB535" i="8"/>
  <c r="CC535" i="8"/>
  <c r="CD535" i="8"/>
  <c r="CH535" i="8"/>
  <c r="CI535" i="8"/>
  <c r="CJ535" i="8"/>
  <c r="CK535" i="8"/>
  <c r="CL535" i="8"/>
  <c r="CN535" i="8"/>
  <c r="CO535" i="8"/>
  <c r="CP535" i="8"/>
  <c r="CQ535" i="8"/>
  <c r="CR535" i="8"/>
  <c r="CS535" i="8"/>
  <c r="CT535" i="8"/>
  <c r="CU535" i="8"/>
  <c r="CV535" i="8"/>
  <c r="CX535" i="8"/>
  <c r="CY535" i="8"/>
  <c r="CZ535" i="8"/>
  <c r="DA535" i="8"/>
  <c r="DB535" i="8"/>
  <c r="DC535" i="8"/>
  <c r="DD535" i="8"/>
  <c r="DE535" i="8"/>
  <c r="DF535" i="8"/>
  <c r="DG535" i="8"/>
  <c r="DH535" i="8"/>
  <c r="DI535" i="8"/>
  <c r="DJ535" i="8"/>
  <c r="DK535" i="8"/>
  <c r="DL535" i="8"/>
  <c r="DM535" i="8"/>
  <c r="DO535" i="8"/>
  <c r="B536" i="8"/>
  <c r="C536" i="8"/>
  <c r="D536" i="8"/>
  <c r="E536" i="8"/>
  <c r="F536" i="8"/>
  <c r="G536" i="8"/>
  <c r="H536" i="8"/>
  <c r="I536" i="8"/>
  <c r="J536" i="8"/>
  <c r="K536" i="8"/>
  <c r="L536" i="8"/>
  <c r="M536" i="8"/>
  <c r="N536" i="8"/>
  <c r="O536" i="8"/>
  <c r="P536" i="8"/>
  <c r="Q536" i="8"/>
  <c r="R536" i="8"/>
  <c r="U536" i="8"/>
  <c r="W536" i="8"/>
  <c r="Y536" i="8"/>
  <c r="Z536" i="8"/>
  <c r="AA536" i="8"/>
  <c r="AB536" i="8"/>
  <c r="AC536" i="8"/>
  <c r="AD536" i="8"/>
  <c r="AE536" i="8"/>
  <c r="AH536" i="8"/>
  <c r="AI536" i="8"/>
  <c r="AJ536" i="8"/>
  <c r="AK536" i="8"/>
  <c r="AL536" i="8"/>
  <c r="AM536" i="8"/>
  <c r="AN536" i="8"/>
  <c r="AO536" i="8"/>
  <c r="AP536" i="8"/>
  <c r="AQ536" i="8"/>
  <c r="AR536" i="8"/>
  <c r="AS536" i="8"/>
  <c r="AT536" i="8"/>
  <c r="AU536" i="8"/>
  <c r="AV536" i="8"/>
  <c r="AW536" i="8"/>
  <c r="AX536" i="8"/>
  <c r="AY536" i="8"/>
  <c r="AZ536" i="8"/>
  <c r="BE536" i="8"/>
  <c r="BF536" i="8"/>
  <c r="BG536" i="8"/>
  <c r="BH536" i="8"/>
  <c r="BI536" i="8"/>
  <c r="BJ536" i="8"/>
  <c r="BK536" i="8"/>
  <c r="BL536" i="8"/>
  <c r="BM536" i="8"/>
  <c r="BP537" i="8" s="1"/>
  <c r="BN536" i="8"/>
  <c r="BO536" i="8"/>
  <c r="BR536" i="8"/>
  <c r="BS536" i="8"/>
  <c r="BT536" i="8"/>
  <c r="BU536" i="8"/>
  <c r="BV536" i="8"/>
  <c r="BW536" i="8"/>
  <c r="BX536" i="8"/>
  <c r="BY536" i="8"/>
  <c r="BZ536" i="8"/>
  <c r="CA536" i="8"/>
  <c r="CB536" i="8"/>
  <c r="CC536" i="8"/>
  <c r="CD536" i="8"/>
  <c r="CH536" i="8"/>
  <c r="CI536" i="8"/>
  <c r="CJ536" i="8"/>
  <c r="CK536" i="8"/>
  <c r="CL536" i="8"/>
  <c r="CN536" i="8"/>
  <c r="CO536" i="8"/>
  <c r="CP536" i="8"/>
  <c r="CQ536" i="8"/>
  <c r="CR536" i="8"/>
  <c r="CS536" i="8"/>
  <c r="CT536" i="8"/>
  <c r="CU536" i="8"/>
  <c r="CV536" i="8"/>
  <c r="CX536" i="8"/>
  <c r="CY536" i="8"/>
  <c r="CZ536" i="8"/>
  <c r="DA536" i="8"/>
  <c r="DB536" i="8"/>
  <c r="DC536" i="8"/>
  <c r="DD536" i="8"/>
  <c r="DE536" i="8"/>
  <c r="DF536" i="8"/>
  <c r="DG536" i="8"/>
  <c r="DH536" i="8"/>
  <c r="DI536" i="8"/>
  <c r="DJ536" i="8"/>
  <c r="DK536" i="8"/>
  <c r="DL536" i="8"/>
  <c r="DM536" i="8"/>
  <c r="DO536" i="8"/>
  <c r="B537" i="8"/>
  <c r="C537" i="8"/>
  <c r="D537" i="8"/>
  <c r="E537" i="8"/>
  <c r="F537" i="8"/>
  <c r="G537" i="8"/>
  <c r="H537" i="8"/>
  <c r="I537" i="8"/>
  <c r="J537" i="8"/>
  <c r="K537" i="8"/>
  <c r="L537" i="8"/>
  <c r="M537" i="8"/>
  <c r="N537" i="8"/>
  <c r="O537" i="8"/>
  <c r="P537" i="8"/>
  <c r="Q537" i="8"/>
  <c r="R537" i="8"/>
  <c r="U537" i="8"/>
  <c r="W537" i="8"/>
  <c r="Y537" i="8"/>
  <c r="Z537" i="8"/>
  <c r="AA537" i="8"/>
  <c r="AB537" i="8"/>
  <c r="AC537" i="8"/>
  <c r="AD537" i="8"/>
  <c r="AE537" i="8"/>
  <c r="AH537" i="8"/>
  <c r="AI537" i="8"/>
  <c r="AJ537" i="8"/>
  <c r="AK537" i="8"/>
  <c r="AL537" i="8"/>
  <c r="AM537" i="8"/>
  <c r="AN537" i="8"/>
  <c r="AO537" i="8"/>
  <c r="AP537" i="8"/>
  <c r="AQ537" i="8"/>
  <c r="AR537" i="8"/>
  <c r="AS537" i="8"/>
  <c r="AT537" i="8"/>
  <c r="AU537" i="8"/>
  <c r="AV537" i="8"/>
  <c r="AW537" i="8"/>
  <c r="AX537" i="8"/>
  <c r="AY537" i="8"/>
  <c r="AZ537" i="8"/>
  <c r="BE537" i="8"/>
  <c r="BF537" i="8"/>
  <c r="BG537" i="8"/>
  <c r="BH537" i="8"/>
  <c r="BI537" i="8"/>
  <c r="BJ537" i="8"/>
  <c r="BK537" i="8"/>
  <c r="BL537" i="8"/>
  <c r="BM537" i="8"/>
  <c r="BP538" i="8" s="1"/>
  <c r="BN537" i="8"/>
  <c r="BO537" i="8"/>
  <c r="BR537" i="8"/>
  <c r="BS537" i="8"/>
  <c r="BT537" i="8"/>
  <c r="BU537" i="8"/>
  <c r="BV537" i="8"/>
  <c r="BW537" i="8"/>
  <c r="BX537" i="8"/>
  <c r="BY537" i="8"/>
  <c r="BZ537" i="8"/>
  <c r="CA537" i="8"/>
  <c r="CB537" i="8"/>
  <c r="CC537" i="8"/>
  <c r="CD537" i="8"/>
  <c r="CH537" i="8"/>
  <c r="CI537" i="8"/>
  <c r="CJ537" i="8"/>
  <c r="CK537" i="8"/>
  <c r="CL537" i="8"/>
  <c r="CN537" i="8"/>
  <c r="CO537" i="8"/>
  <c r="CP537" i="8"/>
  <c r="CQ537" i="8"/>
  <c r="CR537" i="8"/>
  <c r="CS537" i="8"/>
  <c r="CT537" i="8"/>
  <c r="CU537" i="8"/>
  <c r="CV537" i="8"/>
  <c r="CX537" i="8"/>
  <c r="CY537" i="8"/>
  <c r="CZ537" i="8"/>
  <c r="DA537" i="8"/>
  <c r="DB537" i="8"/>
  <c r="DC537" i="8"/>
  <c r="DD537" i="8"/>
  <c r="DE537" i="8"/>
  <c r="DF537" i="8"/>
  <c r="DG537" i="8"/>
  <c r="DH537" i="8"/>
  <c r="DI537" i="8"/>
  <c r="DJ537" i="8"/>
  <c r="DK537" i="8"/>
  <c r="DL537" i="8"/>
  <c r="DM537" i="8"/>
  <c r="DO537" i="8"/>
  <c r="B538" i="8"/>
  <c r="C538" i="8"/>
  <c r="D538" i="8"/>
  <c r="E538" i="8"/>
  <c r="F538" i="8"/>
  <c r="G538" i="8"/>
  <c r="H538" i="8"/>
  <c r="I538" i="8"/>
  <c r="J538" i="8"/>
  <c r="K538" i="8"/>
  <c r="L538" i="8"/>
  <c r="M538" i="8"/>
  <c r="N538" i="8"/>
  <c r="O538" i="8"/>
  <c r="P538" i="8"/>
  <c r="Q538" i="8"/>
  <c r="R538" i="8"/>
  <c r="U538" i="8"/>
  <c r="W538" i="8"/>
  <c r="Y538" i="8"/>
  <c r="Z538" i="8"/>
  <c r="AA538" i="8"/>
  <c r="AB538" i="8"/>
  <c r="AC538" i="8"/>
  <c r="AD538" i="8"/>
  <c r="AE538" i="8"/>
  <c r="AH538" i="8"/>
  <c r="AI538" i="8"/>
  <c r="AJ538" i="8"/>
  <c r="AK538" i="8"/>
  <c r="AL538" i="8"/>
  <c r="AM538" i="8"/>
  <c r="AN538" i="8"/>
  <c r="AO538" i="8"/>
  <c r="AP538" i="8"/>
  <c r="AQ538" i="8"/>
  <c r="AR538" i="8"/>
  <c r="AS538" i="8"/>
  <c r="AT538" i="8"/>
  <c r="AU538" i="8"/>
  <c r="AV538" i="8"/>
  <c r="AW538" i="8"/>
  <c r="AX538" i="8"/>
  <c r="AY538" i="8"/>
  <c r="AZ538" i="8"/>
  <c r="BE538" i="8"/>
  <c r="BF538" i="8"/>
  <c r="BG538" i="8"/>
  <c r="BH538" i="8"/>
  <c r="BI538" i="8"/>
  <c r="BJ538" i="8"/>
  <c r="BK538" i="8"/>
  <c r="BL538" i="8"/>
  <c r="BM538" i="8"/>
  <c r="BP539" i="8" s="1"/>
  <c r="BN538" i="8"/>
  <c r="BO538" i="8"/>
  <c r="BR538" i="8"/>
  <c r="BS538" i="8"/>
  <c r="BT538" i="8"/>
  <c r="BU538" i="8"/>
  <c r="BV538" i="8"/>
  <c r="BW538" i="8"/>
  <c r="BX538" i="8"/>
  <c r="BY538" i="8"/>
  <c r="BZ538" i="8"/>
  <c r="CA538" i="8"/>
  <c r="CB538" i="8"/>
  <c r="CC538" i="8"/>
  <c r="CD538" i="8"/>
  <c r="CH538" i="8"/>
  <c r="CI538" i="8"/>
  <c r="CJ538" i="8"/>
  <c r="CK538" i="8"/>
  <c r="CL538" i="8"/>
  <c r="CN538" i="8"/>
  <c r="CO538" i="8"/>
  <c r="CP538" i="8"/>
  <c r="CQ538" i="8"/>
  <c r="CR538" i="8"/>
  <c r="CS538" i="8"/>
  <c r="CT538" i="8"/>
  <c r="CU538" i="8"/>
  <c r="CV538" i="8"/>
  <c r="CX538" i="8"/>
  <c r="CY538" i="8"/>
  <c r="CZ538" i="8"/>
  <c r="DA538" i="8"/>
  <c r="DB538" i="8"/>
  <c r="DC538" i="8"/>
  <c r="DD538" i="8"/>
  <c r="DE538" i="8"/>
  <c r="DF538" i="8"/>
  <c r="DG538" i="8"/>
  <c r="DH538" i="8"/>
  <c r="DI538" i="8"/>
  <c r="DJ538" i="8"/>
  <c r="DK538" i="8"/>
  <c r="DL538" i="8"/>
  <c r="DM538" i="8"/>
  <c r="DO538" i="8"/>
  <c r="B539" i="8"/>
  <c r="C539" i="8"/>
  <c r="D539" i="8"/>
  <c r="E539" i="8"/>
  <c r="F539" i="8"/>
  <c r="G539" i="8"/>
  <c r="H539" i="8"/>
  <c r="I539" i="8"/>
  <c r="J539" i="8"/>
  <c r="K539" i="8"/>
  <c r="L539" i="8"/>
  <c r="M539" i="8"/>
  <c r="N539" i="8"/>
  <c r="O539" i="8"/>
  <c r="P539" i="8"/>
  <c r="Q539" i="8"/>
  <c r="R539" i="8"/>
  <c r="U539" i="8"/>
  <c r="W539" i="8"/>
  <c r="Y539" i="8"/>
  <c r="Z539" i="8"/>
  <c r="AA539" i="8"/>
  <c r="AB539" i="8"/>
  <c r="AC539" i="8"/>
  <c r="AD539" i="8"/>
  <c r="AE539" i="8"/>
  <c r="AH539" i="8"/>
  <c r="AI539" i="8"/>
  <c r="AJ539" i="8"/>
  <c r="AK539" i="8"/>
  <c r="AL539" i="8"/>
  <c r="AM539" i="8"/>
  <c r="AN539" i="8"/>
  <c r="AO539" i="8"/>
  <c r="AP539" i="8"/>
  <c r="AQ539" i="8"/>
  <c r="AR539" i="8"/>
  <c r="AS539" i="8"/>
  <c r="AT539" i="8"/>
  <c r="AU539" i="8"/>
  <c r="AV539" i="8"/>
  <c r="AW539" i="8"/>
  <c r="AX539" i="8"/>
  <c r="AY539" i="8"/>
  <c r="AZ539" i="8"/>
  <c r="BE539" i="8"/>
  <c r="BF539" i="8"/>
  <c r="BG539" i="8"/>
  <c r="BH539" i="8"/>
  <c r="BI539" i="8"/>
  <c r="BJ539" i="8"/>
  <c r="BK539" i="8"/>
  <c r="BL539" i="8"/>
  <c r="BM539" i="8"/>
  <c r="BP540" i="8" s="1"/>
  <c r="BN539" i="8"/>
  <c r="BO539" i="8"/>
  <c r="BR539" i="8"/>
  <c r="BS539" i="8"/>
  <c r="BT539" i="8"/>
  <c r="BU539" i="8"/>
  <c r="BV539" i="8"/>
  <c r="BW539" i="8"/>
  <c r="BX539" i="8"/>
  <c r="BY539" i="8"/>
  <c r="BZ539" i="8"/>
  <c r="CA539" i="8"/>
  <c r="CB539" i="8"/>
  <c r="CC539" i="8"/>
  <c r="CD539" i="8"/>
  <c r="CH539" i="8"/>
  <c r="CI539" i="8"/>
  <c r="CJ539" i="8"/>
  <c r="CK539" i="8"/>
  <c r="CL539" i="8"/>
  <c r="CN539" i="8"/>
  <c r="CO539" i="8"/>
  <c r="CP539" i="8"/>
  <c r="CQ539" i="8"/>
  <c r="CR539" i="8"/>
  <c r="CS539" i="8"/>
  <c r="CT539" i="8"/>
  <c r="CU539" i="8"/>
  <c r="CV539" i="8"/>
  <c r="CX539" i="8"/>
  <c r="CY539" i="8"/>
  <c r="CZ539" i="8"/>
  <c r="DA539" i="8"/>
  <c r="DB539" i="8"/>
  <c r="DC539" i="8"/>
  <c r="DD539" i="8"/>
  <c r="DE539" i="8"/>
  <c r="DF539" i="8"/>
  <c r="DG539" i="8"/>
  <c r="DH539" i="8"/>
  <c r="DI539" i="8"/>
  <c r="DJ539" i="8"/>
  <c r="DK539" i="8"/>
  <c r="DL539" i="8"/>
  <c r="DM539" i="8"/>
  <c r="DO539" i="8"/>
  <c r="B540" i="8"/>
  <c r="C540" i="8"/>
  <c r="D540" i="8"/>
  <c r="E540" i="8"/>
  <c r="F540" i="8"/>
  <c r="G540" i="8"/>
  <c r="H540" i="8"/>
  <c r="I540" i="8"/>
  <c r="J540" i="8"/>
  <c r="K540" i="8"/>
  <c r="L540" i="8"/>
  <c r="M540" i="8"/>
  <c r="N540" i="8"/>
  <c r="O540" i="8"/>
  <c r="P540" i="8"/>
  <c r="Q540" i="8"/>
  <c r="R540" i="8"/>
  <c r="U540" i="8"/>
  <c r="W540" i="8"/>
  <c r="Y540" i="8"/>
  <c r="Z540" i="8"/>
  <c r="AA540" i="8"/>
  <c r="AB540" i="8"/>
  <c r="AC540" i="8"/>
  <c r="AD540" i="8"/>
  <c r="AE540" i="8"/>
  <c r="AH540" i="8"/>
  <c r="AI540" i="8"/>
  <c r="AJ540" i="8"/>
  <c r="AK540" i="8"/>
  <c r="AL540" i="8"/>
  <c r="AM540" i="8"/>
  <c r="AN540" i="8"/>
  <c r="AO540" i="8"/>
  <c r="AP540" i="8"/>
  <c r="AQ540" i="8"/>
  <c r="AR540" i="8"/>
  <c r="AS540" i="8"/>
  <c r="AT540" i="8"/>
  <c r="AU540" i="8"/>
  <c r="AV540" i="8"/>
  <c r="AW540" i="8"/>
  <c r="AX540" i="8"/>
  <c r="AY540" i="8"/>
  <c r="AZ540" i="8"/>
  <c r="BE540" i="8"/>
  <c r="BF540" i="8"/>
  <c r="BG540" i="8"/>
  <c r="BH540" i="8"/>
  <c r="BI540" i="8"/>
  <c r="BJ540" i="8"/>
  <c r="BK540" i="8"/>
  <c r="BL540" i="8"/>
  <c r="BM540" i="8"/>
  <c r="BP541" i="8" s="1"/>
  <c r="BN540" i="8"/>
  <c r="BO540" i="8"/>
  <c r="BR540" i="8"/>
  <c r="BS540" i="8"/>
  <c r="BT540" i="8"/>
  <c r="BU540" i="8"/>
  <c r="BV540" i="8"/>
  <c r="BW540" i="8"/>
  <c r="BX540" i="8"/>
  <c r="BY540" i="8"/>
  <c r="BZ540" i="8"/>
  <c r="CA540" i="8"/>
  <c r="CB540" i="8"/>
  <c r="CC540" i="8"/>
  <c r="CD540" i="8"/>
  <c r="CH540" i="8"/>
  <c r="CI540" i="8"/>
  <c r="CJ540" i="8"/>
  <c r="CK540" i="8"/>
  <c r="CL540" i="8"/>
  <c r="CN540" i="8"/>
  <c r="CO540" i="8"/>
  <c r="CP540" i="8"/>
  <c r="CQ540" i="8"/>
  <c r="CR540" i="8"/>
  <c r="CS540" i="8"/>
  <c r="CT540" i="8"/>
  <c r="CU540" i="8"/>
  <c r="CV540" i="8"/>
  <c r="CX540" i="8"/>
  <c r="CY540" i="8"/>
  <c r="CZ540" i="8"/>
  <c r="DA540" i="8"/>
  <c r="DB540" i="8"/>
  <c r="DC540" i="8"/>
  <c r="DD540" i="8"/>
  <c r="DE540" i="8"/>
  <c r="DF540" i="8"/>
  <c r="DG540" i="8"/>
  <c r="DH540" i="8"/>
  <c r="DI540" i="8"/>
  <c r="DJ540" i="8"/>
  <c r="DK540" i="8"/>
  <c r="DL540" i="8"/>
  <c r="DM540" i="8"/>
  <c r="DO540" i="8"/>
  <c r="B541" i="8"/>
  <c r="C541" i="8"/>
  <c r="D541" i="8"/>
  <c r="E541" i="8"/>
  <c r="F541" i="8"/>
  <c r="G541" i="8"/>
  <c r="H541" i="8"/>
  <c r="I541" i="8"/>
  <c r="J541" i="8"/>
  <c r="K541" i="8"/>
  <c r="L541" i="8"/>
  <c r="M541" i="8"/>
  <c r="N541" i="8"/>
  <c r="O541" i="8"/>
  <c r="P541" i="8"/>
  <c r="Q541" i="8"/>
  <c r="R541" i="8"/>
  <c r="U541" i="8"/>
  <c r="W541" i="8"/>
  <c r="Y541" i="8"/>
  <c r="Z541" i="8"/>
  <c r="AA541" i="8"/>
  <c r="AB541" i="8"/>
  <c r="AC541" i="8"/>
  <c r="AD541" i="8"/>
  <c r="AE541" i="8"/>
  <c r="AH541" i="8"/>
  <c r="AI541" i="8"/>
  <c r="AJ541" i="8"/>
  <c r="AK541" i="8"/>
  <c r="AL541" i="8"/>
  <c r="AM541" i="8"/>
  <c r="AN541" i="8"/>
  <c r="AO541" i="8"/>
  <c r="AP541" i="8"/>
  <c r="AQ541" i="8"/>
  <c r="AR541" i="8"/>
  <c r="AS541" i="8"/>
  <c r="AT541" i="8"/>
  <c r="AU541" i="8"/>
  <c r="AV541" i="8"/>
  <c r="AW541" i="8"/>
  <c r="AX541" i="8"/>
  <c r="AY541" i="8"/>
  <c r="AZ541" i="8"/>
  <c r="BE541" i="8"/>
  <c r="BF541" i="8"/>
  <c r="BG541" i="8"/>
  <c r="BH541" i="8"/>
  <c r="BI541" i="8"/>
  <c r="BJ541" i="8"/>
  <c r="BK541" i="8"/>
  <c r="BL541" i="8"/>
  <c r="BM541" i="8"/>
  <c r="BP542" i="8" s="1"/>
  <c r="BN541" i="8"/>
  <c r="BO541" i="8"/>
  <c r="BR541" i="8"/>
  <c r="BS541" i="8"/>
  <c r="BT541" i="8"/>
  <c r="BU541" i="8"/>
  <c r="BV541" i="8"/>
  <c r="BW541" i="8"/>
  <c r="BX541" i="8"/>
  <c r="BY541" i="8"/>
  <c r="BZ541" i="8"/>
  <c r="CA541" i="8"/>
  <c r="CB541" i="8"/>
  <c r="CC541" i="8"/>
  <c r="CD541" i="8"/>
  <c r="CH541" i="8"/>
  <c r="CI541" i="8"/>
  <c r="CJ541" i="8"/>
  <c r="CK541" i="8"/>
  <c r="CL541" i="8"/>
  <c r="CN541" i="8"/>
  <c r="CO541" i="8"/>
  <c r="CP541" i="8"/>
  <c r="CQ541" i="8"/>
  <c r="CR541" i="8"/>
  <c r="CS541" i="8"/>
  <c r="CT541" i="8"/>
  <c r="CU541" i="8"/>
  <c r="CV541" i="8"/>
  <c r="CX541" i="8"/>
  <c r="CY541" i="8"/>
  <c r="CZ541" i="8"/>
  <c r="DA541" i="8"/>
  <c r="DB541" i="8"/>
  <c r="DC541" i="8"/>
  <c r="DD541" i="8"/>
  <c r="DE541" i="8"/>
  <c r="DF541" i="8"/>
  <c r="DG541" i="8"/>
  <c r="DH541" i="8"/>
  <c r="DI541" i="8"/>
  <c r="DJ541" i="8"/>
  <c r="DK541" i="8"/>
  <c r="DL541" i="8"/>
  <c r="DM541" i="8"/>
  <c r="DO541" i="8"/>
  <c r="B542" i="8"/>
  <c r="C542" i="8"/>
  <c r="D542" i="8"/>
  <c r="E542" i="8"/>
  <c r="F542" i="8"/>
  <c r="G542" i="8"/>
  <c r="H542" i="8"/>
  <c r="I542" i="8"/>
  <c r="J542" i="8"/>
  <c r="K542" i="8"/>
  <c r="L542" i="8"/>
  <c r="M542" i="8"/>
  <c r="N542" i="8"/>
  <c r="O542" i="8"/>
  <c r="P542" i="8"/>
  <c r="Q542" i="8"/>
  <c r="R542" i="8"/>
  <c r="U542" i="8"/>
  <c r="W542" i="8"/>
  <c r="Y542" i="8"/>
  <c r="Z542" i="8"/>
  <c r="AA542" i="8"/>
  <c r="AB542" i="8"/>
  <c r="AC542" i="8"/>
  <c r="AD542" i="8"/>
  <c r="AE542" i="8"/>
  <c r="AH542" i="8"/>
  <c r="AI542" i="8"/>
  <c r="AJ542" i="8"/>
  <c r="AK542" i="8"/>
  <c r="AL542" i="8"/>
  <c r="AM542" i="8"/>
  <c r="AN542" i="8"/>
  <c r="AO542" i="8"/>
  <c r="AP542" i="8"/>
  <c r="AQ542" i="8"/>
  <c r="AR542" i="8"/>
  <c r="AS542" i="8"/>
  <c r="AT542" i="8"/>
  <c r="AU542" i="8"/>
  <c r="AV542" i="8"/>
  <c r="AW542" i="8"/>
  <c r="AX542" i="8"/>
  <c r="AY542" i="8"/>
  <c r="AZ542" i="8"/>
  <c r="BE542" i="8"/>
  <c r="BF542" i="8"/>
  <c r="BG542" i="8"/>
  <c r="BH542" i="8"/>
  <c r="BI542" i="8"/>
  <c r="BJ542" i="8"/>
  <c r="BK542" i="8"/>
  <c r="BL542" i="8"/>
  <c r="BM542" i="8"/>
  <c r="BP543" i="8" s="1"/>
  <c r="BN542" i="8"/>
  <c r="BO542" i="8"/>
  <c r="BR542" i="8"/>
  <c r="BS542" i="8"/>
  <c r="BT542" i="8"/>
  <c r="BU542" i="8"/>
  <c r="BV542" i="8"/>
  <c r="BW542" i="8"/>
  <c r="BX542" i="8"/>
  <c r="BY542" i="8"/>
  <c r="BZ542" i="8"/>
  <c r="CA542" i="8"/>
  <c r="CB542" i="8"/>
  <c r="CC542" i="8"/>
  <c r="CD542" i="8"/>
  <c r="CH542" i="8"/>
  <c r="CI542" i="8"/>
  <c r="CJ542" i="8"/>
  <c r="CK542" i="8"/>
  <c r="CL542" i="8"/>
  <c r="CM542" i="8"/>
  <c r="CN542" i="8"/>
  <c r="CO542" i="8"/>
  <c r="CP542" i="8"/>
  <c r="CQ542" i="8"/>
  <c r="CR542" i="8"/>
  <c r="CS542" i="8"/>
  <c r="CT542" i="8"/>
  <c r="CU542" i="8"/>
  <c r="CV542" i="8"/>
  <c r="CX542" i="8"/>
  <c r="CY542" i="8"/>
  <c r="CZ542" i="8"/>
  <c r="DA542" i="8"/>
  <c r="DB542" i="8"/>
  <c r="DC542" i="8"/>
  <c r="DD542" i="8"/>
  <c r="DE542" i="8"/>
  <c r="DF542" i="8"/>
  <c r="DG542" i="8"/>
  <c r="DH542" i="8"/>
  <c r="DI542" i="8"/>
  <c r="DJ542" i="8"/>
  <c r="DK542" i="8"/>
  <c r="DL542" i="8"/>
  <c r="DM542" i="8"/>
  <c r="DO542" i="8"/>
  <c r="B543" i="8"/>
  <c r="C543" i="8"/>
  <c r="D543" i="8"/>
  <c r="E543" i="8"/>
  <c r="F543" i="8"/>
  <c r="G543" i="8"/>
  <c r="H543" i="8"/>
  <c r="I543" i="8"/>
  <c r="J543" i="8"/>
  <c r="K543" i="8"/>
  <c r="L543" i="8"/>
  <c r="M543" i="8"/>
  <c r="N543" i="8"/>
  <c r="O543" i="8"/>
  <c r="P543" i="8"/>
  <c r="Q543" i="8"/>
  <c r="R543" i="8"/>
  <c r="U543" i="8"/>
  <c r="W543" i="8"/>
  <c r="Y543" i="8"/>
  <c r="Z543" i="8"/>
  <c r="AA543" i="8"/>
  <c r="AB543" i="8"/>
  <c r="AC543" i="8"/>
  <c r="AD543" i="8"/>
  <c r="AE543" i="8"/>
  <c r="AH543" i="8"/>
  <c r="AI543" i="8"/>
  <c r="AJ543" i="8"/>
  <c r="AK543" i="8"/>
  <c r="AL543" i="8"/>
  <c r="AM543" i="8"/>
  <c r="AN543" i="8"/>
  <c r="AO543" i="8"/>
  <c r="AP543" i="8"/>
  <c r="AQ543" i="8"/>
  <c r="AR543" i="8"/>
  <c r="AS543" i="8"/>
  <c r="AT543" i="8"/>
  <c r="AU543" i="8"/>
  <c r="AV543" i="8"/>
  <c r="AW543" i="8"/>
  <c r="AX543" i="8"/>
  <c r="AY543" i="8"/>
  <c r="AZ543" i="8"/>
  <c r="BE543" i="8"/>
  <c r="BF543" i="8"/>
  <c r="BG543" i="8"/>
  <c r="BH543" i="8"/>
  <c r="BI543" i="8"/>
  <c r="BJ543" i="8"/>
  <c r="BK543" i="8"/>
  <c r="BL543" i="8"/>
  <c r="BM543" i="8"/>
  <c r="BP544" i="8" s="1"/>
  <c r="BN543" i="8"/>
  <c r="BO543" i="8"/>
  <c r="BR543" i="8"/>
  <c r="BS543" i="8"/>
  <c r="BT543" i="8"/>
  <c r="BU543" i="8"/>
  <c r="BV543" i="8"/>
  <c r="BW543" i="8"/>
  <c r="BX543" i="8"/>
  <c r="BY543" i="8"/>
  <c r="BZ543" i="8"/>
  <c r="CA543" i="8"/>
  <c r="CB543" i="8"/>
  <c r="CC543" i="8"/>
  <c r="CD543" i="8"/>
  <c r="CH543" i="8"/>
  <c r="CI543" i="8"/>
  <c r="CJ543" i="8"/>
  <c r="CK543" i="8"/>
  <c r="CL543" i="8"/>
  <c r="CM543" i="8"/>
  <c r="CN543" i="8"/>
  <c r="CO543" i="8"/>
  <c r="CP543" i="8"/>
  <c r="CQ543" i="8"/>
  <c r="CR543" i="8"/>
  <c r="CS543" i="8"/>
  <c r="CT543" i="8"/>
  <c r="CU543" i="8"/>
  <c r="CV543" i="8"/>
  <c r="CX543" i="8"/>
  <c r="CY543" i="8"/>
  <c r="CZ543" i="8"/>
  <c r="DA543" i="8"/>
  <c r="DB543" i="8"/>
  <c r="DC543" i="8"/>
  <c r="DD543" i="8"/>
  <c r="DE543" i="8"/>
  <c r="DF543" i="8"/>
  <c r="DG543" i="8"/>
  <c r="DH543" i="8"/>
  <c r="DI543" i="8"/>
  <c r="DJ543" i="8"/>
  <c r="DK543" i="8"/>
  <c r="DL543" i="8"/>
  <c r="DM543" i="8"/>
  <c r="DO543" i="8"/>
  <c r="B544" i="8"/>
  <c r="C544" i="8"/>
  <c r="D544" i="8"/>
  <c r="E544" i="8"/>
  <c r="F544" i="8"/>
  <c r="G544" i="8"/>
  <c r="H544" i="8"/>
  <c r="I544" i="8"/>
  <c r="J544" i="8"/>
  <c r="K544" i="8"/>
  <c r="L544" i="8"/>
  <c r="M544" i="8"/>
  <c r="N544" i="8"/>
  <c r="O544" i="8"/>
  <c r="P544" i="8"/>
  <c r="Q544" i="8"/>
  <c r="R544" i="8"/>
  <c r="U544" i="8"/>
  <c r="W544" i="8"/>
  <c r="Y544" i="8"/>
  <c r="Z544" i="8"/>
  <c r="AA544" i="8"/>
  <c r="AB544" i="8"/>
  <c r="AC544" i="8"/>
  <c r="AD544" i="8"/>
  <c r="AE544" i="8"/>
  <c r="AH544" i="8"/>
  <c r="AI544" i="8"/>
  <c r="AJ544" i="8"/>
  <c r="AK544" i="8"/>
  <c r="AL544" i="8"/>
  <c r="AM544" i="8"/>
  <c r="AN544" i="8"/>
  <c r="AO544" i="8"/>
  <c r="AP544" i="8"/>
  <c r="AQ544" i="8"/>
  <c r="AR544" i="8"/>
  <c r="AS544" i="8"/>
  <c r="AT544" i="8"/>
  <c r="AU544" i="8"/>
  <c r="AV544" i="8"/>
  <c r="AW544" i="8"/>
  <c r="AX544" i="8"/>
  <c r="AY544" i="8"/>
  <c r="AZ544" i="8"/>
  <c r="BE544" i="8"/>
  <c r="BF544" i="8"/>
  <c r="BG544" i="8"/>
  <c r="BH544" i="8"/>
  <c r="BI544" i="8"/>
  <c r="BJ544" i="8"/>
  <c r="BK544" i="8"/>
  <c r="BL544" i="8"/>
  <c r="BM544" i="8"/>
  <c r="BP545" i="8" s="1"/>
  <c r="BN544" i="8"/>
  <c r="BO544" i="8"/>
  <c r="BR544" i="8"/>
  <c r="BS544" i="8"/>
  <c r="BT544" i="8"/>
  <c r="BU544" i="8"/>
  <c r="BV544" i="8"/>
  <c r="BW544" i="8"/>
  <c r="BX544" i="8"/>
  <c r="BY544" i="8"/>
  <c r="BZ544" i="8"/>
  <c r="CA544" i="8"/>
  <c r="CB544" i="8"/>
  <c r="CC544" i="8"/>
  <c r="CD544" i="8"/>
  <c r="CH544" i="8"/>
  <c r="CI544" i="8"/>
  <c r="CJ544" i="8"/>
  <c r="CK544" i="8"/>
  <c r="CL544" i="8"/>
  <c r="CM544" i="8"/>
  <c r="CN544" i="8"/>
  <c r="CO544" i="8"/>
  <c r="CP544" i="8"/>
  <c r="CQ544" i="8"/>
  <c r="CR544" i="8"/>
  <c r="CS544" i="8"/>
  <c r="CT544" i="8"/>
  <c r="CU544" i="8"/>
  <c r="CV544" i="8"/>
  <c r="CX544" i="8"/>
  <c r="CY544" i="8"/>
  <c r="CZ544" i="8"/>
  <c r="DA544" i="8"/>
  <c r="DB544" i="8"/>
  <c r="DC544" i="8"/>
  <c r="DD544" i="8"/>
  <c r="DE544" i="8"/>
  <c r="DF544" i="8"/>
  <c r="DG544" i="8"/>
  <c r="DH544" i="8"/>
  <c r="DI544" i="8"/>
  <c r="DJ544" i="8"/>
  <c r="DK544" i="8"/>
  <c r="DL544" i="8"/>
  <c r="DM544" i="8"/>
  <c r="DO544" i="8"/>
  <c r="B545" i="8"/>
  <c r="C545" i="8"/>
  <c r="D545" i="8"/>
  <c r="E545" i="8"/>
  <c r="F545" i="8"/>
  <c r="G545" i="8"/>
  <c r="H545" i="8"/>
  <c r="I545" i="8"/>
  <c r="J545" i="8"/>
  <c r="K545" i="8"/>
  <c r="L545" i="8"/>
  <c r="M545" i="8"/>
  <c r="N545" i="8"/>
  <c r="O545" i="8"/>
  <c r="P545" i="8"/>
  <c r="Q545" i="8"/>
  <c r="R545" i="8"/>
  <c r="U545" i="8"/>
  <c r="W545" i="8"/>
  <c r="Y545" i="8"/>
  <c r="Z545" i="8"/>
  <c r="AA545" i="8"/>
  <c r="AB545" i="8"/>
  <c r="AC545" i="8"/>
  <c r="AD545" i="8"/>
  <c r="AE545" i="8"/>
  <c r="AH545" i="8"/>
  <c r="AI545" i="8"/>
  <c r="AJ545" i="8"/>
  <c r="AK545" i="8"/>
  <c r="AL545" i="8"/>
  <c r="AM545" i="8"/>
  <c r="AN545" i="8"/>
  <c r="AO545" i="8"/>
  <c r="AP545" i="8"/>
  <c r="AQ545" i="8"/>
  <c r="AR545" i="8"/>
  <c r="AS545" i="8"/>
  <c r="AT545" i="8"/>
  <c r="AU545" i="8"/>
  <c r="AV545" i="8"/>
  <c r="AW545" i="8"/>
  <c r="AX545" i="8"/>
  <c r="AY545" i="8"/>
  <c r="AZ545" i="8"/>
  <c r="BE545" i="8"/>
  <c r="BF545" i="8"/>
  <c r="BG545" i="8"/>
  <c r="BH545" i="8"/>
  <c r="BI545" i="8"/>
  <c r="BJ545" i="8"/>
  <c r="BK545" i="8"/>
  <c r="BL545" i="8"/>
  <c r="BM545" i="8"/>
  <c r="BP546" i="8" s="1"/>
  <c r="BN545" i="8"/>
  <c r="BO545" i="8"/>
  <c r="BR545" i="8"/>
  <c r="BS545" i="8"/>
  <c r="BT545" i="8"/>
  <c r="BU545" i="8"/>
  <c r="BV545" i="8"/>
  <c r="BW545" i="8"/>
  <c r="BX545" i="8"/>
  <c r="BY545" i="8"/>
  <c r="BZ545" i="8"/>
  <c r="CA545" i="8"/>
  <c r="CB545" i="8"/>
  <c r="CC545" i="8"/>
  <c r="CD545" i="8"/>
  <c r="CH545" i="8"/>
  <c r="CI545" i="8"/>
  <c r="CJ545" i="8"/>
  <c r="CK545" i="8"/>
  <c r="CL545" i="8"/>
  <c r="CM545" i="8"/>
  <c r="CN545" i="8"/>
  <c r="CO545" i="8"/>
  <c r="CP545" i="8"/>
  <c r="CQ545" i="8"/>
  <c r="CR545" i="8"/>
  <c r="CS545" i="8"/>
  <c r="CT545" i="8"/>
  <c r="CU545" i="8"/>
  <c r="CV545" i="8"/>
  <c r="CX545" i="8"/>
  <c r="CY545" i="8"/>
  <c r="CZ545" i="8"/>
  <c r="DA545" i="8"/>
  <c r="DB545" i="8"/>
  <c r="DC545" i="8"/>
  <c r="DD545" i="8"/>
  <c r="DE545" i="8"/>
  <c r="DF545" i="8"/>
  <c r="DG545" i="8"/>
  <c r="DH545" i="8"/>
  <c r="DI545" i="8"/>
  <c r="DJ545" i="8"/>
  <c r="DK545" i="8"/>
  <c r="DL545" i="8"/>
  <c r="DM545" i="8"/>
  <c r="DO545" i="8"/>
  <c r="B546" i="8"/>
  <c r="C546" i="8"/>
  <c r="D546" i="8"/>
  <c r="E546" i="8"/>
  <c r="F546" i="8"/>
  <c r="G546" i="8"/>
  <c r="H546" i="8"/>
  <c r="I546" i="8"/>
  <c r="J546" i="8"/>
  <c r="K546" i="8"/>
  <c r="L546" i="8"/>
  <c r="M546" i="8"/>
  <c r="N546" i="8"/>
  <c r="O546" i="8"/>
  <c r="P546" i="8"/>
  <c r="Q546" i="8"/>
  <c r="R546" i="8"/>
  <c r="U546" i="8"/>
  <c r="W546" i="8"/>
  <c r="Y546" i="8"/>
  <c r="Z546" i="8"/>
  <c r="AA546" i="8"/>
  <c r="AB546" i="8"/>
  <c r="AC546" i="8"/>
  <c r="AD546" i="8"/>
  <c r="AE546" i="8"/>
  <c r="AH546" i="8"/>
  <c r="AI546" i="8"/>
  <c r="AJ546" i="8"/>
  <c r="AK546" i="8"/>
  <c r="AL546" i="8"/>
  <c r="AM546" i="8"/>
  <c r="AN546" i="8"/>
  <c r="AO546" i="8"/>
  <c r="AP546" i="8"/>
  <c r="AQ546" i="8"/>
  <c r="AR546" i="8"/>
  <c r="AS546" i="8"/>
  <c r="AT546" i="8"/>
  <c r="AU546" i="8"/>
  <c r="AV546" i="8"/>
  <c r="AW546" i="8"/>
  <c r="AX546" i="8"/>
  <c r="AY546" i="8"/>
  <c r="AZ546" i="8"/>
  <c r="BE546" i="8"/>
  <c r="BF546" i="8"/>
  <c r="BG546" i="8"/>
  <c r="BH546" i="8"/>
  <c r="BI546" i="8"/>
  <c r="BJ546" i="8"/>
  <c r="BK546" i="8"/>
  <c r="BL546" i="8"/>
  <c r="BM546" i="8"/>
  <c r="BP547" i="8" s="1"/>
  <c r="BN546" i="8"/>
  <c r="BO546" i="8"/>
  <c r="BR546" i="8"/>
  <c r="BS546" i="8"/>
  <c r="BT546" i="8"/>
  <c r="BU546" i="8"/>
  <c r="BV546" i="8"/>
  <c r="BW546" i="8"/>
  <c r="BX546" i="8"/>
  <c r="BY546" i="8"/>
  <c r="BZ546" i="8"/>
  <c r="CA546" i="8"/>
  <c r="CB546" i="8"/>
  <c r="CC546" i="8"/>
  <c r="CD546" i="8"/>
  <c r="CH546" i="8"/>
  <c r="CI546" i="8"/>
  <c r="CJ546" i="8"/>
  <c r="CK546" i="8"/>
  <c r="CL546" i="8"/>
  <c r="CM546" i="8"/>
  <c r="CN546" i="8"/>
  <c r="CO546" i="8"/>
  <c r="CP546" i="8"/>
  <c r="CQ546" i="8"/>
  <c r="CR546" i="8"/>
  <c r="CS546" i="8"/>
  <c r="CT546" i="8"/>
  <c r="CU546" i="8"/>
  <c r="CV546" i="8"/>
  <c r="CX546" i="8"/>
  <c r="CY546" i="8"/>
  <c r="CZ546" i="8"/>
  <c r="DA546" i="8"/>
  <c r="DB546" i="8"/>
  <c r="DC546" i="8"/>
  <c r="DD546" i="8"/>
  <c r="DE546" i="8"/>
  <c r="DF546" i="8"/>
  <c r="DG546" i="8"/>
  <c r="DH546" i="8"/>
  <c r="DI546" i="8"/>
  <c r="DJ546" i="8"/>
  <c r="DK546" i="8"/>
  <c r="DL546" i="8"/>
  <c r="DM546" i="8"/>
  <c r="DO546" i="8"/>
  <c r="B547" i="8"/>
  <c r="C547" i="8"/>
  <c r="D547" i="8"/>
  <c r="E547" i="8"/>
  <c r="F547" i="8"/>
  <c r="G547" i="8"/>
  <c r="H547" i="8"/>
  <c r="I547" i="8"/>
  <c r="J547" i="8"/>
  <c r="K547" i="8"/>
  <c r="L547" i="8"/>
  <c r="M547" i="8"/>
  <c r="N547" i="8"/>
  <c r="O547" i="8"/>
  <c r="P547" i="8"/>
  <c r="Q547" i="8"/>
  <c r="R547" i="8"/>
  <c r="U547" i="8"/>
  <c r="W547" i="8"/>
  <c r="Y547" i="8"/>
  <c r="Z547" i="8"/>
  <c r="AA547" i="8"/>
  <c r="AB547" i="8"/>
  <c r="AC547" i="8"/>
  <c r="AD547" i="8"/>
  <c r="AE547" i="8"/>
  <c r="AH547" i="8"/>
  <c r="AI547" i="8"/>
  <c r="AJ547" i="8"/>
  <c r="AK547" i="8"/>
  <c r="AL547" i="8"/>
  <c r="AM547" i="8"/>
  <c r="AN547" i="8"/>
  <c r="AO547" i="8"/>
  <c r="AP547" i="8"/>
  <c r="AQ547" i="8"/>
  <c r="AR547" i="8"/>
  <c r="AS547" i="8"/>
  <c r="AT547" i="8"/>
  <c r="AU547" i="8"/>
  <c r="AV547" i="8"/>
  <c r="AW547" i="8"/>
  <c r="AX547" i="8"/>
  <c r="AY547" i="8"/>
  <c r="AZ547" i="8"/>
  <c r="BE547" i="8"/>
  <c r="BF547" i="8"/>
  <c r="BG547" i="8"/>
  <c r="BH547" i="8"/>
  <c r="BI547" i="8"/>
  <c r="BJ547" i="8"/>
  <c r="BK547" i="8"/>
  <c r="BL547" i="8"/>
  <c r="BM547" i="8"/>
  <c r="BP548" i="8" s="1"/>
  <c r="BN547" i="8"/>
  <c r="BO547" i="8"/>
  <c r="BR547" i="8"/>
  <c r="BS547" i="8"/>
  <c r="BT547" i="8"/>
  <c r="BU547" i="8"/>
  <c r="BV547" i="8"/>
  <c r="BW547" i="8"/>
  <c r="BX547" i="8"/>
  <c r="BY547" i="8"/>
  <c r="BZ547" i="8"/>
  <c r="CA547" i="8"/>
  <c r="CB547" i="8"/>
  <c r="CC547" i="8"/>
  <c r="CD547" i="8"/>
  <c r="CH547" i="8"/>
  <c r="CI547" i="8"/>
  <c r="CJ547" i="8"/>
  <c r="CK547" i="8"/>
  <c r="CL547" i="8"/>
  <c r="CM547" i="8"/>
  <c r="CN547" i="8"/>
  <c r="CO547" i="8"/>
  <c r="CP547" i="8"/>
  <c r="CQ547" i="8"/>
  <c r="CR547" i="8"/>
  <c r="CS547" i="8"/>
  <c r="CT547" i="8"/>
  <c r="CU547" i="8"/>
  <c r="CV547" i="8"/>
  <c r="CX547" i="8"/>
  <c r="CY547" i="8"/>
  <c r="CZ547" i="8"/>
  <c r="DA547" i="8"/>
  <c r="DB547" i="8"/>
  <c r="DC547" i="8"/>
  <c r="DD547" i="8"/>
  <c r="DE547" i="8"/>
  <c r="DF547" i="8"/>
  <c r="DG547" i="8"/>
  <c r="DH547" i="8"/>
  <c r="DI547" i="8"/>
  <c r="DJ547" i="8"/>
  <c r="DK547" i="8"/>
  <c r="DL547" i="8"/>
  <c r="DM547" i="8"/>
  <c r="DO547" i="8"/>
  <c r="B548" i="8"/>
  <c r="C548" i="8"/>
  <c r="D548" i="8"/>
  <c r="E548" i="8"/>
  <c r="F548" i="8"/>
  <c r="G548" i="8"/>
  <c r="H548" i="8"/>
  <c r="I548" i="8"/>
  <c r="J548" i="8"/>
  <c r="K548" i="8"/>
  <c r="L548" i="8"/>
  <c r="M548" i="8"/>
  <c r="N548" i="8"/>
  <c r="O548" i="8"/>
  <c r="P548" i="8"/>
  <c r="Q548" i="8"/>
  <c r="R548" i="8"/>
  <c r="U548" i="8"/>
  <c r="W548" i="8"/>
  <c r="Y548" i="8"/>
  <c r="Z548" i="8"/>
  <c r="AA548" i="8"/>
  <c r="AB548" i="8"/>
  <c r="AC548" i="8"/>
  <c r="AD548" i="8"/>
  <c r="AE548" i="8"/>
  <c r="AH548" i="8"/>
  <c r="AI548" i="8"/>
  <c r="AJ548" i="8"/>
  <c r="AK548" i="8"/>
  <c r="AL548" i="8"/>
  <c r="AM548" i="8"/>
  <c r="AN548" i="8"/>
  <c r="AO548" i="8"/>
  <c r="AP548" i="8"/>
  <c r="AQ548" i="8"/>
  <c r="AR548" i="8"/>
  <c r="AS548" i="8"/>
  <c r="AT548" i="8"/>
  <c r="AU548" i="8"/>
  <c r="AV548" i="8"/>
  <c r="AW548" i="8"/>
  <c r="AX548" i="8"/>
  <c r="AY548" i="8"/>
  <c r="AZ548" i="8"/>
  <c r="BE548" i="8"/>
  <c r="BF548" i="8"/>
  <c r="BG548" i="8"/>
  <c r="BH548" i="8"/>
  <c r="BI548" i="8"/>
  <c r="BJ548" i="8"/>
  <c r="BK548" i="8"/>
  <c r="BL548" i="8"/>
  <c r="BM548" i="8"/>
  <c r="BP549" i="8" s="1"/>
  <c r="BN548" i="8"/>
  <c r="BO548" i="8"/>
  <c r="BR548" i="8"/>
  <c r="BS548" i="8"/>
  <c r="BT548" i="8"/>
  <c r="BU548" i="8"/>
  <c r="BV548" i="8"/>
  <c r="BW548" i="8"/>
  <c r="BX548" i="8"/>
  <c r="BY548" i="8"/>
  <c r="BZ548" i="8"/>
  <c r="CA548" i="8"/>
  <c r="CB548" i="8"/>
  <c r="CC548" i="8"/>
  <c r="CD548" i="8"/>
  <c r="CH548" i="8"/>
  <c r="CI548" i="8"/>
  <c r="CJ548" i="8"/>
  <c r="CK548" i="8"/>
  <c r="CL548" i="8"/>
  <c r="CM548" i="8"/>
  <c r="CN548" i="8"/>
  <c r="CO548" i="8"/>
  <c r="CP548" i="8"/>
  <c r="CQ548" i="8"/>
  <c r="CR548" i="8"/>
  <c r="CS548" i="8"/>
  <c r="CT548" i="8"/>
  <c r="CU548" i="8"/>
  <c r="CV548" i="8"/>
  <c r="CX548" i="8"/>
  <c r="CY548" i="8"/>
  <c r="CZ548" i="8"/>
  <c r="DA548" i="8"/>
  <c r="DB548" i="8"/>
  <c r="DC548" i="8"/>
  <c r="DD548" i="8"/>
  <c r="DE548" i="8"/>
  <c r="DF548" i="8"/>
  <c r="DG548" i="8"/>
  <c r="DH548" i="8"/>
  <c r="DI548" i="8"/>
  <c r="DJ548" i="8"/>
  <c r="DK548" i="8"/>
  <c r="DL548" i="8"/>
  <c r="DM548" i="8"/>
  <c r="DO548" i="8"/>
  <c r="B549" i="8"/>
  <c r="C549" i="8"/>
  <c r="D549" i="8"/>
  <c r="E549" i="8"/>
  <c r="F549" i="8"/>
  <c r="G549" i="8"/>
  <c r="H549" i="8"/>
  <c r="I549" i="8"/>
  <c r="J549" i="8"/>
  <c r="K549" i="8"/>
  <c r="L549" i="8"/>
  <c r="M549" i="8"/>
  <c r="N549" i="8"/>
  <c r="O549" i="8"/>
  <c r="P549" i="8"/>
  <c r="Q549" i="8"/>
  <c r="R549" i="8"/>
  <c r="U549" i="8"/>
  <c r="W549" i="8"/>
  <c r="Y549" i="8"/>
  <c r="Z549" i="8"/>
  <c r="AA549" i="8"/>
  <c r="AB549" i="8"/>
  <c r="AC549" i="8"/>
  <c r="AD549" i="8"/>
  <c r="AE549" i="8"/>
  <c r="AH549" i="8"/>
  <c r="AI549" i="8"/>
  <c r="AJ549" i="8"/>
  <c r="AK549" i="8"/>
  <c r="AL549" i="8"/>
  <c r="AM549" i="8"/>
  <c r="AN549" i="8"/>
  <c r="AO549" i="8"/>
  <c r="AP549" i="8"/>
  <c r="AQ549" i="8"/>
  <c r="AR549" i="8"/>
  <c r="AS549" i="8"/>
  <c r="AT549" i="8"/>
  <c r="AU549" i="8"/>
  <c r="AV549" i="8"/>
  <c r="AW549" i="8"/>
  <c r="AX549" i="8"/>
  <c r="AY549" i="8"/>
  <c r="AZ549" i="8"/>
  <c r="BE549" i="8"/>
  <c r="BF549" i="8"/>
  <c r="BG549" i="8"/>
  <c r="BH549" i="8"/>
  <c r="BI549" i="8"/>
  <c r="BJ549" i="8"/>
  <c r="BK549" i="8"/>
  <c r="BL549" i="8"/>
  <c r="BM549" i="8"/>
  <c r="BP550" i="8" s="1"/>
  <c r="BN549" i="8"/>
  <c r="BO549" i="8"/>
  <c r="BR549" i="8"/>
  <c r="BS549" i="8"/>
  <c r="BT549" i="8"/>
  <c r="BU549" i="8"/>
  <c r="BV549" i="8"/>
  <c r="BW549" i="8"/>
  <c r="BX549" i="8"/>
  <c r="BY549" i="8"/>
  <c r="BZ549" i="8"/>
  <c r="CA549" i="8"/>
  <c r="CB549" i="8"/>
  <c r="CC549" i="8"/>
  <c r="CD549" i="8"/>
  <c r="CH549" i="8"/>
  <c r="CI549" i="8"/>
  <c r="CJ549" i="8"/>
  <c r="CK549" i="8"/>
  <c r="CL549" i="8"/>
  <c r="CM549" i="8"/>
  <c r="CN549" i="8"/>
  <c r="CO549" i="8"/>
  <c r="CP549" i="8"/>
  <c r="CQ549" i="8"/>
  <c r="CR549" i="8"/>
  <c r="CS549" i="8"/>
  <c r="CT549" i="8"/>
  <c r="CU549" i="8"/>
  <c r="CV549" i="8"/>
  <c r="CX549" i="8"/>
  <c r="CY549" i="8"/>
  <c r="CZ549" i="8"/>
  <c r="DA549" i="8"/>
  <c r="DB549" i="8"/>
  <c r="DC549" i="8"/>
  <c r="DD549" i="8"/>
  <c r="DE549" i="8"/>
  <c r="DF549" i="8"/>
  <c r="DG549" i="8"/>
  <c r="DH549" i="8"/>
  <c r="DI549" i="8"/>
  <c r="DJ549" i="8"/>
  <c r="DK549" i="8"/>
  <c r="DL549" i="8"/>
  <c r="DM549" i="8"/>
  <c r="DO549" i="8"/>
  <c r="B550" i="8"/>
  <c r="C550" i="8"/>
  <c r="D550" i="8"/>
  <c r="E550" i="8"/>
  <c r="F550" i="8"/>
  <c r="G550" i="8"/>
  <c r="H550" i="8"/>
  <c r="I550" i="8"/>
  <c r="J550" i="8"/>
  <c r="K550" i="8"/>
  <c r="L550" i="8"/>
  <c r="M550" i="8"/>
  <c r="N550" i="8"/>
  <c r="O550" i="8"/>
  <c r="P550" i="8"/>
  <c r="Q550" i="8"/>
  <c r="R550" i="8"/>
  <c r="U550" i="8"/>
  <c r="W550" i="8"/>
  <c r="Y550" i="8"/>
  <c r="Z550" i="8"/>
  <c r="AA550" i="8"/>
  <c r="AB550" i="8"/>
  <c r="AC550" i="8"/>
  <c r="AD550" i="8"/>
  <c r="AE550" i="8"/>
  <c r="AH550" i="8"/>
  <c r="AI550" i="8"/>
  <c r="AJ550" i="8"/>
  <c r="AK550" i="8"/>
  <c r="AL550" i="8"/>
  <c r="AM550" i="8"/>
  <c r="AN550" i="8"/>
  <c r="AO550" i="8"/>
  <c r="AP550" i="8"/>
  <c r="AQ550" i="8"/>
  <c r="AR550" i="8"/>
  <c r="AS550" i="8"/>
  <c r="AT550" i="8"/>
  <c r="AU550" i="8"/>
  <c r="AV550" i="8"/>
  <c r="AW550" i="8"/>
  <c r="AX550" i="8"/>
  <c r="AY550" i="8"/>
  <c r="AZ550" i="8"/>
  <c r="BE550" i="8"/>
  <c r="BF550" i="8"/>
  <c r="BG550" i="8"/>
  <c r="BH550" i="8"/>
  <c r="BI550" i="8"/>
  <c r="BJ550" i="8"/>
  <c r="BK550" i="8"/>
  <c r="BL550" i="8"/>
  <c r="BM550" i="8"/>
  <c r="BP551" i="8" s="1"/>
  <c r="BN550" i="8"/>
  <c r="BO550" i="8"/>
  <c r="BR550" i="8"/>
  <c r="BS550" i="8"/>
  <c r="BT550" i="8"/>
  <c r="BU550" i="8"/>
  <c r="BV550" i="8"/>
  <c r="BW550" i="8"/>
  <c r="BX550" i="8"/>
  <c r="BY550" i="8"/>
  <c r="BZ550" i="8"/>
  <c r="CA550" i="8"/>
  <c r="CB550" i="8"/>
  <c r="CC550" i="8"/>
  <c r="CD550" i="8"/>
  <c r="CH550" i="8"/>
  <c r="CI550" i="8"/>
  <c r="CJ550" i="8"/>
  <c r="CK550" i="8"/>
  <c r="CL550" i="8"/>
  <c r="CM550" i="8"/>
  <c r="CN550" i="8"/>
  <c r="CO550" i="8"/>
  <c r="CP550" i="8"/>
  <c r="CQ550" i="8"/>
  <c r="CR550" i="8"/>
  <c r="CS550" i="8"/>
  <c r="CT550" i="8"/>
  <c r="CU550" i="8"/>
  <c r="CV550" i="8"/>
  <c r="CX550" i="8"/>
  <c r="CY550" i="8"/>
  <c r="CZ550" i="8"/>
  <c r="DA550" i="8"/>
  <c r="DB550" i="8"/>
  <c r="DC550" i="8"/>
  <c r="DD550" i="8"/>
  <c r="DE550" i="8"/>
  <c r="DF550" i="8"/>
  <c r="DG550" i="8"/>
  <c r="DH550" i="8"/>
  <c r="DI550" i="8"/>
  <c r="DJ550" i="8"/>
  <c r="DK550" i="8"/>
  <c r="DL550" i="8"/>
  <c r="DM550" i="8"/>
  <c r="DO550" i="8"/>
  <c r="B551" i="8"/>
  <c r="C551" i="8"/>
  <c r="D551" i="8"/>
  <c r="E551" i="8"/>
  <c r="F551" i="8"/>
  <c r="G551" i="8"/>
  <c r="H551" i="8"/>
  <c r="I551" i="8"/>
  <c r="J551" i="8"/>
  <c r="K551" i="8"/>
  <c r="L551" i="8"/>
  <c r="M551" i="8"/>
  <c r="N551" i="8"/>
  <c r="O551" i="8"/>
  <c r="P551" i="8"/>
  <c r="Q551" i="8"/>
  <c r="R551" i="8"/>
  <c r="U551" i="8"/>
  <c r="W551" i="8"/>
  <c r="Y551" i="8"/>
  <c r="Z551" i="8"/>
  <c r="AA551" i="8"/>
  <c r="AB551" i="8"/>
  <c r="AC551" i="8"/>
  <c r="AD551" i="8"/>
  <c r="AE551" i="8"/>
  <c r="AH551" i="8"/>
  <c r="AI551" i="8"/>
  <c r="AJ551" i="8"/>
  <c r="AK551" i="8"/>
  <c r="AL551" i="8"/>
  <c r="AM551" i="8"/>
  <c r="AN551" i="8"/>
  <c r="AO551" i="8"/>
  <c r="AP551" i="8"/>
  <c r="AQ551" i="8"/>
  <c r="AR551" i="8"/>
  <c r="AS551" i="8"/>
  <c r="AT551" i="8"/>
  <c r="AU551" i="8"/>
  <c r="AV551" i="8"/>
  <c r="AW551" i="8"/>
  <c r="AX551" i="8"/>
  <c r="AY551" i="8"/>
  <c r="AZ551" i="8"/>
  <c r="BE551" i="8"/>
  <c r="BF551" i="8"/>
  <c r="BG551" i="8"/>
  <c r="BH551" i="8"/>
  <c r="BI551" i="8"/>
  <c r="BJ551" i="8"/>
  <c r="BK551" i="8"/>
  <c r="BL551" i="8"/>
  <c r="BM551" i="8"/>
  <c r="BP552" i="8" s="1"/>
  <c r="BN551" i="8"/>
  <c r="BO551" i="8"/>
  <c r="BR551" i="8"/>
  <c r="BS551" i="8"/>
  <c r="BT551" i="8"/>
  <c r="BU551" i="8"/>
  <c r="BV551" i="8"/>
  <c r="BW551" i="8"/>
  <c r="BX551" i="8"/>
  <c r="BY551" i="8"/>
  <c r="BZ551" i="8"/>
  <c r="CA551" i="8"/>
  <c r="CB551" i="8"/>
  <c r="CC551" i="8"/>
  <c r="CD551" i="8"/>
  <c r="CH551" i="8"/>
  <c r="CI551" i="8"/>
  <c r="CJ551" i="8"/>
  <c r="CK551" i="8"/>
  <c r="CL551" i="8"/>
  <c r="CM551" i="8"/>
  <c r="CN551" i="8"/>
  <c r="CO551" i="8"/>
  <c r="CP551" i="8"/>
  <c r="CQ551" i="8"/>
  <c r="CR551" i="8"/>
  <c r="CS551" i="8"/>
  <c r="CT551" i="8"/>
  <c r="CU551" i="8"/>
  <c r="CV551" i="8"/>
  <c r="CX551" i="8"/>
  <c r="CY551" i="8"/>
  <c r="CZ551" i="8"/>
  <c r="DA551" i="8"/>
  <c r="DB551" i="8"/>
  <c r="DC551" i="8"/>
  <c r="DD551" i="8"/>
  <c r="DE551" i="8"/>
  <c r="DF551" i="8"/>
  <c r="DG551" i="8"/>
  <c r="DH551" i="8"/>
  <c r="DI551" i="8"/>
  <c r="DJ551" i="8"/>
  <c r="DK551" i="8"/>
  <c r="DL551" i="8"/>
  <c r="DM551" i="8"/>
  <c r="DO551" i="8"/>
  <c r="B552" i="8"/>
  <c r="C552" i="8"/>
  <c r="D552" i="8"/>
  <c r="E552" i="8"/>
  <c r="F552" i="8"/>
  <c r="G552" i="8"/>
  <c r="H552" i="8"/>
  <c r="I552" i="8"/>
  <c r="J552" i="8"/>
  <c r="K552" i="8"/>
  <c r="L552" i="8"/>
  <c r="M552" i="8"/>
  <c r="N552" i="8"/>
  <c r="O552" i="8"/>
  <c r="P552" i="8"/>
  <c r="Q552" i="8"/>
  <c r="R552" i="8"/>
  <c r="U552" i="8"/>
  <c r="W552" i="8"/>
  <c r="Y552" i="8"/>
  <c r="Z552" i="8"/>
  <c r="AA552" i="8"/>
  <c r="AB552" i="8"/>
  <c r="AC552" i="8"/>
  <c r="AD552" i="8"/>
  <c r="AE552" i="8"/>
  <c r="AH552" i="8"/>
  <c r="AI552" i="8"/>
  <c r="AJ552" i="8"/>
  <c r="AK552" i="8"/>
  <c r="AL552" i="8"/>
  <c r="AM552" i="8"/>
  <c r="AN552" i="8"/>
  <c r="AO552" i="8"/>
  <c r="AP552" i="8"/>
  <c r="AQ552" i="8"/>
  <c r="AR552" i="8"/>
  <c r="AS552" i="8"/>
  <c r="AT552" i="8"/>
  <c r="AU552" i="8"/>
  <c r="AV552" i="8"/>
  <c r="AW552" i="8"/>
  <c r="AX552" i="8"/>
  <c r="AY552" i="8"/>
  <c r="AZ552" i="8"/>
  <c r="BE552" i="8"/>
  <c r="BF552" i="8"/>
  <c r="BG552" i="8"/>
  <c r="BH552" i="8"/>
  <c r="BI552" i="8"/>
  <c r="BJ552" i="8"/>
  <c r="BK552" i="8"/>
  <c r="BL552" i="8"/>
  <c r="BM552" i="8"/>
  <c r="BP553" i="8" s="1"/>
  <c r="BN552" i="8"/>
  <c r="BO552" i="8"/>
  <c r="BR552" i="8"/>
  <c r="BS552" i="8"/>
  <c r="BT552" i="8"/>
  <c r="BU552" i="8"/>
  <c r="BV552" i="8"/>
  <c r="BW552" i="8"/>
  <c r="BX552" i="8"/>
  <c r="BY552" i="8"/>
  <c r="BZ552" i="8"/>
  <c r="CA552" i="8"/>
  <c r="CB552" i="8"/>
  <c r="CC552" i="8"/>
  <c r="CD552" i="8"/>
  <c r="CH552" i="8"/>
  <c r="CI552" i="8"/>
  <c r="CJ552" i="8"/>
  <c r="CK552" i="8"/>
  <c r="CL552" i="8"/>
  <c r="CM552" i="8"/>
  <c r="CN552" i="8"/>
  <c r="CO552" i="8"/>
  <c r="CP552" i="8"/>
  <c r="CQ552" i="8"/>
  <c r="CR552" i="8"/>
  <c r="CS552" i="8"/>
  <c r="CT552" i="8"/>
  <c r="CU552" i="8"/>
  <c r="CV552" i="8"/>
  <c r="CX552" i="8"/>
  <c r="CY552" i="8"/>
  <c r="CZ552" i="8"/>
  <c r="DA552" i="8"/>
  <c r="DB552" i="8"/>
  <c r="DC552" i="8"/>
  <c r="DD552" i="8"/>
  <c r="DE552" i="8"/>
  <c r="DF552" i="8"/>
  <c r="DG552" i="8"/>
  <c r="DH552" i="8"/>
  <c r="DI552" i="8"/>
  <c r="DJ552" i="8"/>
  <c r="DK552" i="8"/>
  <c r="DL552" i="8"/>
  <c r="DM552" i="8"/>
  <c r="DO552" i="8"/>
  <c r="B553" i="8"/>
  <c r="C553" i="8"/>
  <c r="D553" i="8"/>
  <c r="E553" i="8"/>
  <c r="F553" i="8"/>
  <c r="G553" i="8"/>
  <c r="H553" i="8"/>
  <c r="I553" i="8"/>
  <c r="J553" i="8"/>
  <c r="K553" i="8"/>
  <c r="L553" i="8"/>
  <c r="M553" i="8"/>
  <c r="N553" i="8"/>
  <c r="O553" i="8"/>
  <c r="P553" i="8"/>
  <c r="Q553" i="8"/>
  <c r="R553" i="8"/>
  <c r="U553" i="8"/>
  <c r="W553" i="8"/>
  <c r="Y553" i="8"/>
  <c r="Z553" i="8"/>
  <c r="AA553" i="8"/>
  <c r="AB553" i="8"/>
  <c r="AC553" i="8"/>
  <c r="AD553" i="8"/>
  <c r="AE553" i="8"/>
  <c r="AH553" i="8"/>
  <c r="AI553" i="8"/>
  <c r="AJ553" i="8"/>
  <c r="AK553" i="8"/>
  <c r="AL553" i="8"/>
  <c r="AM553" i="8"/>
  <c r="AN553" i="8"/>
  <c r="AO553" i="8"/>
  <c r="AP553" i="8"/>
  <c r="AQ553" i="8"/>
  <c r="AR553" i="8"/>
  <c r="AS553" i="8"/>
  <c r="AT553" i="8"/>
  <c r="AU553" i="8"/>
  <c r="AV553" i="8"/>
  <c r="AW553" i="8"/>
  <c r="AX553" i="8"/>
  <c r="AY553" i="8"/>
  <c r="AZ553" i="8"/>
  <c r="BE553" i="8"/>
  <c r="BF553" i="8"/>
  <c r="BG553" i="8"/>
  <c r="BH553" i="8"/>
  <c r="BI553" i="8"/>
  <c r="BJ553" i="8"/>
  <c r="BK553" i="8"/>
  <c r="BL553" i="8"/>
  <c r="BM553" i="8"/>
  <c r="BP554" i="8" s="1"/>
  <c r="BN553" i="8"/>
  <c r="BO553" i="8"/>
  <c r="BR553" i="8"/>
  <c r="BS553" i="8"/>
  <c r="BT553" i="8"/>
  <c r="BU553" i="8"/>
  <c r="BV553" i="8"/>
  <c r="BW553" i="8"/>
  <c r="BX553" i="8"/>
  <c r="BY553" i="8"/>
  <c r="BZ553" i="8"/>
  <c r="CA553" i="8"/>
  <c r="CB553" i="8"/>
  <c r="CC553" i="8"/>
  <c r="CD553" i="8"/>
  <c r="CH553" i="8"/>
  <c r="CI553" i="8"/>
  <c r="CJ553" i="8"/>
  <c r="CK553" i="8"/>
  <c r="CL553" i="8"/>
  <c r="CM553" i="8"/>
  <c r="CN553" i="8"/>
  <c r="CO553" i="8"/>
  <c r="CP553" i="8"/>
  <c r="CQ553" i="8"/>
  <c r="CR553" i="8"/>
  <c r="CS553" i="8"/>
  <c r="CT553" i="8"/>
  <c r="CU553" i="8"/>
  <c r="CV553" i="8"/>
  <c r="CX553" i="8"/>
  <c r="CY553" i="8"/>
  <c r="CZ553" i="8"/>
  <c r="DA553" i="8"/>
  <c r="DB553" i="8"/>
  <c r="DC553" i="8"/>
  <c r="DD553" i="8"/>
  <c r="DE553" i="8"/>
  <c r="DF553" i="8"/>
  <c r="DG553" i="8"/>
  <c r="DH553" i="8"/>
  <c r="DI553" i="8"/>
  <c r="DJ553" i="8"/>
  <c r="DK553" i="8"/>
  <c r="DL553" i="8"/>
  <c r="DM553" i="8"/>
  <c r="DO553" i="8"/>
  <c r="B554" i="8"/>
  <c r="C554" i="8"/>
  <c r="D554" i="8"/>
  <c r="E554" i="8"/>
  <c r="F554" i="8"/>
  <c r="G554" i="8"/>
  <c r="H554" i="8"/>
  <c r="I554" i="8"/>
  <c r="J554" i="8"/>
  <c r="K554" i="8"/>
  <c r="L554" i="8"/>
  <c r="M554" i="8"/>
  <c r="N554" i="8"/>
  <c r="O554" i="8"/>
  <c r="P554" i="8"/>
  <c r="Q554" i="8"/>
  <c r="R554" i="8"/>
  <c r="U554" i="8"/>
  <c r="W554" i="8"/>
  <c r="Y554" i="8"/>
  <c r="Z554" i="8"/>
  <c r="AA554" i="8"/>
  <c r="AB554" i="8"/>
  <c r="AC554" i="8"/>
  <c r="AD554" i="8"/>
  <c r="AE554" i="8"/>
  <c r="AH554" i="8"/>
  <c r="AI554" i="8"/>
  <c r="AJ554" i="8"/>
  <c r="AK554" i="8"/>
  <c r="AL554" i="8"/>
  <c r="AM554" i="8"/>
  <c r="AN554" i="8"/>
  <c r="AO554" i="8"/>
  <c r="AP554" i="8"/>
  <c r="AQ554" i="8"/>
  <c r="AR554" i="8"/>
  <c r="AS554" i="8"/>
  <c r="AT554" i="8"/>
  <c r="AU554" i="8"/>
  <c r="AV554" i="8"/>
  <c r="AW554" i="8"/>
  <c r="AX554" i="8"/>
  <c r="AY554" i="8"/>
  <c r="AZ554" i="8"/>
  <c r="BE554" i="8"/>
  <c r="BF554" i="8"/>
  <c r="BG554" i="8"/>
  <c r="BH554" i="8"/>
  <c r="BI554" i="8"/>
  <c r="BJ554" i="8"/>
  <c r="BK554" i="8"/>
  <c r="BL554" i="8"/>
  <c r="BM554" i="8"/>
  <c r="BP555" i="8" s="1"/>
  <c r="BN554" i="8"/>
  <c r="BO554" i="8"/>
  <c r="BR554" i="8"/>
  <c r="BS554" i="8"/>
  <c r="BT554" i="8"/>
  <c r="BU554" i="8"/>
  <c r="BV554" i="8"/>
  <c r="BW554" i="8"/>
  <c r="BX554" i="8"/>
  <c r="BY554" i="8"/>
  <c r="BZ554" i="8"/>
  <c r="CA554" i="8"/>
  <c r="CB554" i="8"/>
  <c r="CC554" i="8"/>
  <c r="CD554" i="8"/>
  <c r="CH554" i="8"/>
  <c r="CI554" i="8"/>
  <c r="CJ554" i="8"/>
  <c r="CK554" i="8"/>
  <c r="CL554" i="8"/>
  <c r="CM554" i="8"/>
  <c r="CN554" i="8"/>
  <c r="CO554" i="8"/>
  <c r="CP554" i="8"/>
  <c r="CQ554" i="8"/>
  <c r="CR554" i="8"/>
  <c r="CS554" i="8"/>
  <c r="CT554" i="8"/>
  <c r="CU554" i="8"/>
  <c r="CV554" i="8"/>
  <c r="CX554" i="8"/>
  <c r="CY554" i="8"/>
  <c r="CZ554" i="8"/>
  <c r="DA554" i="8"/>
  <c r="DB554" i="8"/>
  <c r="DC554" i="8"/>
  <c r="DD554" i="8"/>
  <c r="DE554" i="8"/>
  <c r="DF554" i="8"/>
  <c r="DG554" i="8"/>
  <c r="DH554" i="8"/>
  <c r="DI554" i="8"/>
  <c r="DJ554" i="8"/>
  <c r="DK554" i="8"/>
  <c r="DL554" i="8"/>
  <c r="DM554" i="8"/>
  <c r="DO554" i="8"/>
  <c r="B555" i="8"/>
  <c r="C555" i="8"/>
  <c r="D555" i="8"/>
  <c r="E555" i="8"/>
  <c r="F555" i="8"/>
  <c r="G555" i="8"/>
  <c r="H555" i="8"/>
  <c r="I555" i="8"/>
  <c r="J555" i="8"/>
  <c r="K555" i="8"/>
  <c r="L555" i="8"/>
  <c r="M555" i="8"/>
  <c r="N555" i="8"/>
  <c r="O555" i="8"/>
  <c r="P555" i="8"/>
  <c r="Q555" i="8"/>
  <c r="R555" i="8"/>
  <c r="U555" i="8"/>
  <c r="W555" i="8"/>
  <c r="Y555" i="8"/>
  <c r="Z555" i="8"/>
  <c r="AA555" i="8"/>
  <c r="AB555" i="8"/>
  <c r="AC555" i="8"/>
  <c r="AD555" i="8"/>
  <c r="AE555" i="8"/>
  <c r="AH555" i="8"/>
  <c r="AI555" i="8"/>
  <c r="AJ555" i="8"/>
  <c r="AK555" i="8"/>
  <c r="AL555" i="8"/>
  <c r="AM555" i="8"/>
  <c r="AN555" i="8"/>
  <c r="AO555" i="8"/>
  <c r="AP555" i="8"/>
  <c r="AQ555" i="8"/>
  <c r="AR555" i="8"/>
  <c r="AS555" i="8"/>
  <c r="AT555" i="8"/>
  <c r="AU555" i="8"/>
  <c r="AV555" i="8"/>
  <c r="AW555" i="8"/>
  <c r="AX555" i="8"/>
  <c r="AY555" i="8"/>
  <c r="AZ555" i="8"/>
  <c r="BE555" i="8"/>
  <c r="BF555" i="8"/>
  <c r="BG555" i="8"/>
  <c r="BH555" i="8"/>
  <c r="BI555" i="8"/>
  <c r="BJ555" i="8"/>
  <c r="BK555" i="8"/>
  <c r="BL555" i="8"/>
  <c r="BM555" i="8"/>
  <c r="BP556" i="8" s="1"/>
  <c r="BN555" i="8"/>
  <c r="BO555" i="8"/>
  <c r="BR555" i="8"/>
  <c r="BS555" i="8"/>
  <c r="BT555" i="8"/>
  <c r="BU555" i="8"/>
  <c r="BV555" i="8"/>
  <c r="BW555" i="8"/>
  <c r="BX555" i="8"/>
  <c r="BY555" i="8"/>
  <c r="BZ555" i="8"/>
  <c r="CA555" i="8"/>
  <c r="CB555" i="8"/>
  <c r="CC555" i="8"/>
  <c r="CD555" i="8"/>
  <c r="CH555" i="8"/>
  <c r="CI555" i="8"/>
  <c r="CJ555" i="8"/>
  <c r="CK555" i="8"/>
  <c r="CL555" i="8"/>
  <c r="CM555" i="8"/>
  <c r="CN555" i="8"/>
  <c r="CO555" i="8"/>
  <c r="CP555" i="8"/>
  <c r="CQ555" i="8"/>
  <c r="CR555" i="8"/>
  <c r="CS555" i="8"/>
  <c r="CT555" i="8"/>
  <c r="CU555" i="8"/>
  <c r="CV555" i="8"/>
  <c r="CX555" i="8"/>
  <c r="CY555" i="8"/>
  <c r="CZ555" i="8"/>
  <c r="DA555" i="8"/>
  <c r="DB555" i="8"/>
  <c r="DC555" i="8"/>
  <c r="DD555" i="8"/>
  <c r="DE555" i="8"/>
  <c r="DF555" i="8"/>
  <c r="DG555" i="8"/>
  <c r="DH555" i="8"/>
  <c r="DI555" i="8"/>
  <c r="DJ555" i="8"/>
  <c r="DK555" i="8"/>
  <c r="DL555" i="8"/>
  <c r="DM555" i="8"/>
  <c r="DO555" i="8"/>
  <c r="B556" i="8"/>
  <c r="C556" i="8"/>
  <c r="D556" i="8"/>
  <c r="E556" i="8"/>
  <c r="F556" i="8"/>
  <c r="G556" i="8"/>
  <c r="H556" i="8"/>
  <c r="I556" i="8"/>
  <c r="J556" i="8"/>
  <c r="K556" i="8"/>
  <c r="L556" i="8"/>
  <c r="M556" i="8"/>
  <c r="N556" i="8"/>
  <c r="O556" i="8"/>
  <c r="P556" i="8"/>
  <c r="Q556" i="8"/>
  <c r="R556" i="8"/>
  <c r="U556" i="8"/>
  <c r="W556" i="8"/>
  <c r="Y556" i="8"/>
  <c r="Z556" i="8"/>
  <c r="AA556" i="8"/>
  <c r="AB556" i="8"/>
  <c r="AC556" i="8"/>
  <c r="AD556" i="8"/>
  <c r="AE556" i="8"/>
  <c r="AH556" i="8"/>
  <c r="AI556" i="8"/>
  <c r="AJ556" i="8"/>
  <c r="AK556" i="8"/>
  <c r="AL556" i="8"/>
  <c r="AM556" i="8"/>
  <c r="AN556" i="8"/>
  <c r="AO556" i="8"/>
  <c r="AP556" i="8"/>
  <c r="AQ556" i="8"/>
  <c r="AR556" i="8"/>
  <c r="AS556" i="8"/>
  <c r="AT556" i="8"/>
  <c r="AU556" i="8"/>
  <c r="AV556" i="8"/>
  <c r="AW556" i="8"/>
  <c r="AX556" i="8"/>
  <c r="AY556" i="8"/>
  <c r="AZ556" i="8"/>
  <c r="BE556" i="8"/>
  <c r="BF556" i="8"/>
  <c r="BG556" i="8"/>
  <c r="BH556" i="8"/>
  <c r="BI556" i="8"/>
  <c r="BJ556" i="8"/>
  <c r="BK556" i="8"/>
  <c r="BL556" i="8"/>
  <c r="BM556" i="8"/>
  <c r="BP557" i="8" s="1"/>
  <c r="BN556" i="8"/>
  <c r="BO556" i="8"/>
  <c r="BR556" i="8"/>
  <c r="BS556" i="8"/>
  <c r="BT556" i="8"/>
  <c r="BU556" i="8"/>
  <c r="BV556" i="8"/>
  <c r="BW556" i="8"/>
  <c r="BX556" i="8"/>
  <c r="BY556" i="8"/>
  <c r="BZ556" i="8"/>
  <c r="CA556" i="8"/>
  <c r="CB556" i="8"/>
  <c r="CC556" i="8"/>
  <c r="CD556" i="8"/>
  <c r="CH556" i="8"/>
  <c r="CI556" i="8"/>
  <c r="CJ556" i="8"/>
  <c r="CK556" i="8"/>
  <c r="CL556" i="8"/>
  <c r="CM556" i="8"/>
  <c r="CN556" i="8"/>
  <c r="CO556" i="8"/>
  <c r="CP556" i="8"/>
  <c r="CQ556" i="8"/>
  <c r="CR556" i="8"/>
  <c r="CS556" i="8"/>
  <c r="CT556" i="8"/>
  <c r="CU556" i="8"/>
  <c r="CV556" i="8"/>
  <c r="CX556" i="8"/>
  <c r="CY556" i="8"/>
  <c r="CZ556" i="8"/>
  <c r="DA556" i="8"/>
  <c r="DB556" i="8"/>
  <c r="DC556" i="8"/>
  <c r="DD556" i="8"/>
  <c r="DE556" i="8"/>
  <c r="DF556" i="8"/>
  <c r="DG556" i="8"/>
  <c r="DH556" i="8"/>
  <c r="DI556" i="8"/>
  <c r="DJ556" i="8"/>
  <c r="DK556" i="8"/>
  <c r="DL556" i="8"/>
  <c r="DM556" i="8"/>
  <c r="DO556" i="8"/>
  <c r="B557" i="8"/>
  <c r="C557" i="8"/>
  <c r="D557" i="8"/>
  <c r="E557" i="8"/>
  <c r="F557" i="8"/>
  <c r="G557" i="8"/>
  <c r="H557" i="8"/>
  <c r="I557" i="8"/>
  <c r="J557" i="8"/>
  <c r="K557" i="8"/>
  <c r="L557" i="8"/>
  <c r="M557" i="8"/>
  <c r="N557" i="8"/>
  <c r="O557" i="8"/>
  <c r="P557" i="8"/>
  <c r="Q557" i="8"/>
  <c r="R557" i="8"/>
  <c r="U557" i="8"/>
  <c r="W557" i="8"/>
  <c r="Y557" i="8"/>
  <c r="Z557" i="8"/>
  <c r="AA557" i="8"/>
  <c r="AB557" i="8"/>
  <c r="AC557" i="8"/>
  <c r="AD557" i="8"/>
  <c r="AE557" i="8"/>
  <c r="AH557" i="8"/>
  <c r="AI557" i="8"/>
  <c r="AJ557" i="8"/>
  <c r="AK557" i="8"/>
  <c r="AL557" i="8"/>
  <c r="AM557" i="8"/>
  <c r="AN557" i="8"/>
  <c r="AO557" i="8"/>
  <c r="AP557" i="8"/>
  <c r="AQ557" i="8"/>
  <c r="AR557" i="8"/>
  <c r="AS557" i="8"/>
  <c r="AT557" i="8"/>
  <c r="AU557" i="8"/>
  <c r="AV557" i="8"/>
  <c r="AW557" i="8"/>
  <c r="AX557" i="8"/>
  <c r="AY557" i="8"/>
  <c r="AZ557" i="8"/>
  <c r="BE557" i="8"/>
  <c r="BF557" i="8"/>
  <c r="BG557" i="8"/>
  <c r="BH557" i="8"/>
  <c r="BI557" i="8"/>
  <c r="BJ557" i="8"/>
  <c r="BK557" i="8"/>
  <c r="BL557" i="8"/>
  <c r="BM557" i="8"/>
  <c r="BP558" i="8" s="1"/>
  <c r="BN557" i="8"/>
  <c r="BO557" i="8"/>
  <c r="BR557" i="8"/>
  <c r="BS557" i="8"/>
  <c r="BT557" i="8"/>
  <c r="BU557" i="8"/>
  <c r="BV557" i="8"/>
  <c r="BW557" i="8"/>
  <c r="BX557" i="8"/>
  <c r="BY557" i="8"/>
  <c r="BZ557" i="8"/>
  <c r="CA557" i="8"/>
  <c r="CB557" i="8"/>
  <c r="CC557" i="8"/>
  <c r="CD557" i="8"/>
  <c r="CH557" i="8"/>
  <c r="CI557" i="8"/>
  <c r="CJ557" i="8"/>
  <c r="CK557" i="8"/>
  <c r="CL557" i="8"/>
  <c r="CM557" i="8"/>
  <c r="CN557" i="8"/>
  <c r="CO557" i="8"/>
  <c r="CP557" i="8"/>
  <c r="CQ557" i="8"/>
  <c r="CR557" i="8"/>
  <c r="CS557" i="8"/>
  <c r="CT557" i="8"/>
  <c r="CU557" i="8"/>
  <c r="CV557" i="8"/>
  <c r="CX557" i="8"/>
  <c r="CY557" i="8"/>
  <c r="CZ557" i="8"/>
  <c r="DA557" i="8"/>
  <c r="DB557" i="8"/>
  <c r="DC557" i="8"/>
  <c r="DD557" i="8"/>
  <c r="DE557" i="8"/>
  <c r="DF557" i="8"/>
  <c r="DG557" i="8"/>
  <c r="DH557" i="8"/>
  <c r="DI557" i="8"/>
  <c r="DJ557" i="8"/>
  <c r="DK557" i="8"/>
  <c r="DL557" i="8"/>
  <c r="DM557" i="8"/>
  <c r="DO557" i="8"/>
  <c r="B558" i="8"/>
  <c r="C558" i="8"/>
  <c r="D558" i="8"/>
  <c r="E558" i="8"/>
  <c r="F558" i="8"/>
  <c r="G558" i="8"/>
  <c r="H558" i="8"/>
  <c r="I558" i="8"/>
  <c r="J558" i="8"/>
  <c r="K558" i="8"/>
  <c r="L558" i="8"/>
  <c r="M558" i="8"/>
  <c r="N558" i="8"/>
  <c r="O558" i="8"/>
  <c r="P558" i="8"/>
  <c r="Q558" i="8"/>
  <c r="R558" i="8"/>
  <c r="U558" i="8"/>
  <c r="W558" i="8"/>
  <c r="Y558" i="8"/>
  <c r="Z558" i="8"/>
  <c r="AA558" i="8"/>
  <c r="AB558" i="8"/>
  <c r="AC558" i="8"/>
  <c r="AD558" i="8"/>
  <c r="AE558" i="8"/>
  <c r="AH558" i="8"/>
  <c r="AI558" i="8"/>
  <c r="AJ558" i="8"/>
  <c r="AK558" i="8"/>
  <c r="AL558" i="8"/>
  <c r="AM558" i="8"/>
  <c r="AN558" i="8"/>
  <c r="AO558" i="8"/>
  <c r="AP558" i="8"/>
  <c r="AQ558" i="8"/>
  <c r="AR558" i="8"/>
  <c r="AS558" i="8"/>
  <c r="AT558" i="8"/>
  <c r="AU558" i="8"/>
  <c r="AV558" i="8"/>
  <c r="AW558" i="8"/>
  <c r="AX558" i="8"/>
  <c r="AY558" i="8"/>
  <c r="AZ558" i="8"/>
  <c r="BE558" i="8"/>
  <c r="BF558" i="8"/>
  <c r="BG558" i="8"/>
  <c r="BH558" i="8"/>
  <c r="BI558" i="8"/>
  <c r="BJ558" i="8"/>
  <c r="BK558" i="8"/>
  <c r="BL558" i="8"/>
  <c r="BM558" i="8"/>
  <c r="BP559" i="8" s="1"/>
  <c r="BN558" i="8"/>
  <c r="BO558" i="8"/>
  <c r="BR558" i="8"/>
  <c r="BS558" i="8"/>
  <c r="BT558" i="8"/>
  <c r="BU558" i="8"/>
  <c r="BV558" i="8"/>
  <c r="BW558" i="8"/>
  <c r="BX558" i="8"/>
  <c r="BY558" i="8"/>
  <c r="BZ558" i="8"/>
  <c r="CA558" i="8"/>
  <c r="CB558" i="8"/>
  <c r="CC558" i="8"/>
  <c r="CD558" i="8"/>
  <c r="CH558" i="8"/>
  <c r="CI558" i="8"/>
  <c r="CJ558" i="8"/>
  <c r="CK558" i="8"/>
  <c r="CL558" i="8"/>
  <c r="CM558" i="8"/>
  <c r="CN558" i="8"/>
  <c r="CO558" i="8"/>
  <c r="CP558" i="8"/>
  <c r="CQ558" i="8"/>
  <c r="CR558" i="8"/>
  <c r="CS558" i="8"/>
  <c r="CT558" i="8"/>
  <c r="CU558" i="8"/>
  <c r="CV558" i="8"/>
  <c r="CX558" i="8"/>
  <c r="CY558" i="8"/>
  <c r="CZ558" i="8"/>
  <c r="DA558" i="8"/>
  <c r="DB558" i="8"/>
  <c r="DC558" i="8"/>
  <c r="DD558" i="8"/>
  <c r="DE558" i="8"/>
  <c r="DF558" i="8"/>
  <c r="DG558" i="8"/>
  <c r="DH558" i="8"/>
  <c r="DI558" i="8"/>
  <c r="DJ558" i="8"/>
  <c r="DK558" i="8"/>
  <c r="DL558" i="8"/>
  <c r="DM558" i="8"/>
  <c r="DO558" i="8"/>
  <c r="B559" i="8"/>
  <c r="C559" i="8"/>
  <c r="D559" i="8"/>
  <c r="E559" i="8"/>
  <c r="F559" i="8"/>
  <c r="G559" i="8"/>
  <c r="H559" i="8"/>
  <c r="I559" i="8"/>
  <c r="J559" i="8"/>
  <c r="K559" i="8"/>
  <c r="L559" i="8"/>
  <c r="M559" i="8"/>
  <c r="N559" i="8"/>
  <c r="O559" i="8"/>
  <c r="P559" i="8"/>
  <c r="Q559" i="8"/>
  <c r="R559" i="8"/>
  <c r="U559" i="8"/>
  <c r="W559" i="8"/>
  <c r="Y559" i="8"/>
  <c r="Z559" i="8"/>
  <c r="AA559" i="8"/>
  <c r="AB559" i="8"/>
  <c r="AC559" i="8"/>
  <c r="AD559" i="8"/>
  <c r="AE559" i="8"/>
  <c r="AH559" i="8"/>
  <c r="AI559" i="8"/>
  <c r="AJ559" i="8"/>
  <c r="AK559" i="8"/>
  <c r="AL559" i="8"/>
  <c r="AM559" i="8"/>
  <c r="AN559" i="8"/>
  <c r="AO559" i="8"/>
  <c r="AP559" i="8"/>
  <c r="AQ559" i="8"/>
  <c r="AR559" i="8"/>
  <c r="AS559" i="8"/>
  <c r="AT559" i="8"/>
  <c r="AU559" i="8"/>
  <c r="AV559" i="8"/>
  <c r="AW559" i="8"/>
  <c r="AX559" i="8"/>
  <c r="AY559" i="8"/>
  <c r="AZ559" i="8"/>
  <c r="BE559" i="8"/>
  <c r="BF559" i="8"/>
  <c r="BG559" i="8"/>
  <c r="BH559" i="8"/>
  <c r="BI559" i="8"/>
  <c r="BJ559" i="8"/>
  <c r="BK559" i="8"/>
  <c r="BL559" i="8"/>
  <c r="BM559" i="8"/>
  <c r="BP560" i="8" s="1"/>
  <c r="BN559" i="8"/>
  <c r="BO559" i="8"/>
  <c r="BR559" i="8"/>
  <c r="BS559" i="8"/>
  <c r="BT559" i="8"/>
  <c r="BU559" i="8"/>
  <c r="BV559" i="8"/>
  <c r="BW559" i="8"/>
  <c r="BX559" i="8"/>
  <c r="BY559" i="8"/>
  <c r="BZ559" i="8"/>
  <c r="CA559" i="8"/>
  <c r="CB559" i="8"/>
  <c r="CC559" i="8"/>
  <c r="CD559" i="8"/>
  <c r="CH559" i="8"/>
  <c r="CI559" i="8"/>
  <c r="CJ559" i="8"/>
  <c r="CK559" i="8"/>
  <c r="CL559" i="8"/>
  <c r="CM559" i="8"/>
  <c r="CN559" i="8"/>
  <c r="CO559" i="8"/>
  <c r="CP559" i="8"/>
  <c r="CQ559" i="8"/>
  <c r="CR559" i="8"/>
  <c r="CS559" i="8"/>
  <c r="CT559" i="8"/>
  <c r="CU559" i="8"/>
  <c r="CV559" i="8"/>
  <c r="CX559" i="8"/>
  <c r="CY559" i="8"/>
  <c r="CZ559" i="8"/>
  <c r="DA559" i="8"/>
  <c r="DB559" i="8"/>
  <c r="DC559" i="8"/>
  <c r="DD559" i="8"/>
  <c r="DE559" i="8"/>
  <c r="DF559" i="8"/>
  <c r="DG559" i="8"/>
  <c r="DH559" i="8"/>
  <c r="DI559" i="8"/>
  <c r="DJ559" i="8"/>
  <c r="DK559" i="8"/>
  <c r="DL559" i="8"/>
  <c r="DM559" i="8"/>
  <c r="DO559" i="8"/>
  <c r="B560" i="8"/>
  <c r="C560" i="8"/>
  <c r="D560" i="8"/>
  <c r="E560" i="8"/>
  <c r="F560" i="8"/>
  <c r="G560" i="8"/>
  <c r="H560" i="8"/>
  <c r="I560" i="8"/>
  <c r="J560" i="8"/>
  <c r="K560" i="8"/>
  <c r="L560" i="8"/>
  <c r="M560" i="8"/>
  <c r="N560" i="8"/>
  <c r="O560" i="8"/>
  <c r="P560" i="8"/>
  <c r="Q560" i="8"/>
  <c r="R560" i="8"/>
  <c r="U560" i="8"/>
  <c r="W560" i="8"/>
  <c r="Y560" i="8"/>
  <c r="Z560" i="8"/>
  <c r="AA560" i="8"/>
  <c r="AB560" i="8"/>
  <c r="AC560" i="8"/>
  <c r="AD560" i="8"/>
  <c r="AE560" i="8"/>
  <c r="AH560" i="8"/>
  <c r="AI560" i="8"/>
  <c r="AJ560" i="8"/>
  <c r="AK560" i="8"/>
  <c r="AL560" i="8"/>
  <c r="AM560" i="8"/>
  <c r="AN560" i="8"/>
  <c r="AO560" i="8"/>
  <c r="AP560" i="8"/>
  <c r="AQ560" i="8"/>
  <c r="AR560" i="8"/>
  <c r="AS560" i="8"/>
  <c r="AT560" i="8"/>
  <c r="AU560" i="8"/>
  <c r="AV560" i="8"/>
  <c r="AW560" i="8"/>
  <c r="AX560" i="8"/>
  <c r="AY560" i="8"/>
  <c r="AZ560" i="8"/>
  <c r="BE560" i="8"/>
  <c r="BF560" i="8"/>
  <c r="BG560" i="8"/>
  <c r="BH560" i="8"/>
  <c r="BI560" i="8"/>
  <c r="BJ560" i="8"/>
  <c r="BK560" i="8"/>
  <c r="BL560" i="8"/>
  <c r="BM560" i="8"/>
  <c r="BP561" i="8" s="1"/>
  <c r="BN560" i="8"/>
  <c r="BO560" i="8"/>
  <c r="BR560" i="8"/>
  <c r="BS560" i="8"/>
  <c r="BT560" i="8"/>
  <c r="BU560" i="8"/>
  <c r="BV560" i="8"/>
  <c r="BW560" i="8"/>
  <c r="BX560" i="8"/>
  <c r="BY560" i="8"/>
  <c r="BZ560" i="8"/>
  <c r="CA560" i="8"/>
  <c r="CB560" i="8"/>
  <c r="CC560" i="8"/>
  <c r="CD560" i="8"/>
  <c r="CH560" i="8"/>
  <c r="CI560" i="8"/>
  <c r="CJ560" i="8"/>
  <c r="CK560" i="8"/>
  <c r="CL560" i="8"/>
  <c r="CM560" i="8"/>
  <c r="CN560" i="8"/>
  <c r="CO560" i="8"/>
  <c r="CP560" i="8"/>
  <c r="CQ560" i="8"/>
  <c r="CR560" i="8"/>
  <c r="CS560" i="8"/>
  <c r="CT560" i="8"/>
  <c r="CU560" i="8"/>
  <c r="CV560" i="8"/>
  <c r="CX560" i="8"/>
  <c r="CY560" i="8"/>
  <c r="CZ560" i="8"/>
  <c r="DA560" i="8"/>
  <c r="DB560" i="8"/>
  <c r="DC560" i="8"/>
  <c r="DD560" i="8"/>
  <c r="DE560" i="8"/>
  <c r="DF560" i="8"/>
  <c r="DG560" i="8"/>
  <c r="DH560" i="8"/>
  <c r="DI560" i="8"/>
  <c r="DJ560" i="8"/>
  <c r="DK560" i="8"/>
  <c r="DL560" i="8"/>
  <c r="DM560" i="8"/>
  <c r="DO560" i="8"/>
  <c r="B561" i="8"/>
  <c r="C561" i="8"/>
  <c r="D561" i="8"/>
  <c r="E561" i="8"/>
  <c r="F561" i="8"/>
  <c r="G561" i="8"/>
  <c r="H561" i="8"/>
  <c r="I561" i="8"/>
  <c r="J561" i="8"/>
  <c r="K561" i="8"/>
  <c r="L561" i="8"/>
  <c r="M561" i="8"/>
  <c r="N561" i="8"/>
  <c r="O561" i="8"/>
  <c r="P561" i="8"/>
  <c r="Q561" i="8"/>
  <c r="R561" i="8"/>
  <c r="U561" i="8"/>
  <c r="W561" i="8"/>
  <c r="Y561" i="8"/>
  <c r="Z561" i="8"/>
  <c r="AA561" i="8"/>
  <c r="AB561" i="8"/>
  <c r="AC561" i="8"/>
  <c r="AD561" i="8"/>
  <c r="AE561" i="8"/>
  <c r="AH561" i="8"/>
  <c r="AI561" i="8"/>
  <c r="AJ561" i="8"/>
  <c r="AK561" i="8"/>
  <c r="AL561" i="8"/>
  <c r="AM561" i="8"/>
  <c r="AN561" i="8"/>
  <c r="AO561" i="8"/>
  <c r="AP561" i="8"/>
  <c r="AQ561" i="8"/>
  <c r="AR561" i="8"/>
  <c r="AS561" i="8"/>
  <c r="AT561" i="8"/>
  <c r="AU561" i="8"/>
  <c r="AV561" i="8"/>
  <c r="AW561" i="8"/>
  <c r="AX561" i="8"/>
  <c r="AY561" i="8"/>
  <c r="AZ561" i="8"/>
  <c r="BE561" i="8"/>
  <c r="BF561" i="8"/>
  <c r="BG561" i="8"/>
  <c r="BH561" i="8"/>
  <c r="BI561" i="8"/>
  <c r="BJ561" i="8"/>
  <c r="BK561" i="8"/>
  <c r="BL561" i="8"/>
  <c r="BM561" i="8"/>
  <c r="BP562" i="8" s="1"/>
  <c r="BN561" i="8"/>
  <c r="BO561" i="8"/>
  <c r="BR561" i="8"/>
  <c r="BS561" i="8"/>
  <c r="BT561" i="8"/>
  <c r="BU561" i="8"/>
  <c r="BV561" i="8"/>
  <c r="BW561" i="8"/>
  <c r="BX561" i="8"/>
  <c r="BY561" i="8"/>
  <c r="BZ561" i="8"/>
  <c r="CA561" i="8"/>
  <c r="CB561" i="8"/>
  <c r="CC561" i="8"/>
  <c r="CD561" i="8"/>
  <c r="CH561" i="8"/>
  <c r="CI561" i="8"/>
  <c r="CJ561" i="8"/>
  <c r="CK561" i="8"/>
  <c r="CL561" i="8"/>
  <c r="CM561" i="8"/>
  <c r="CN561" i="8"/>
  <c r="CO561" i="8"/>
  <c r="CP561" i="8"/>
  <c r="CQ561" i="8"/>
  <c r="CR561" i="8"/>
  <c r="CS561" i="8"/>
  <c r="CT561" i="8"/>
  <c r="CU561" i="8"/>
  <c r="CV561" i="8"/>
  <c r="CX561" i="8"/>
  <c r="CY561" i="8"/>
  <c r="CZ561" i="8"/>
  <c r="DA561" i="8"/>
  <c r="DB561" i="8"/>
  <c r="DC561" i="8"/>
  <c r="DD561" i="8"/>
  <c r="DE561" i="8"/>
  <c r="DF561" i="8"/>
  <c r="DG561" i="8"/>
  <c r="DH561" i="8"/>
  <c r="DI561" i="8"/>
  <c r="DJ561" i="8"/>
  <c r="DK561" i="8"/>
  <c r="DL561" i="8"/>
  <c r="DM561" i="8"/>
  <c r="DO561" i="8"/>
  <c r="B562" i="8"/>
  <c r="C562" i="8"/>
  <c r="D562" i="8"/>
  <c r="E562" i="8"/>
  <c r="F562" i="8"/>
  <c r="G562" i="8"/>
  <c r="H562" i="8"/>
  <c r="I562" i="8"/>
  <c r="J562" i="8"/>
  <c r="K562" i="8"/>
  <c r="L562" i="8"/>
  <c r="M562" i="8"/>
  <c r="N562" i="8"/>
  <c r="O562" i="8"/>
  <c r="P562" i="8"/>
  <c r="Q562" i="8"/>
  <c r="R562" i="8"/>
  <c r="U562" i="8"/>
  <c r="W562" i="8"/>
  <c r="Y562" i="8"/>
  <c r="Z562" i="8"/>
  <c r="AA562" i="8"/>
  <c r="AB562" i="8"/>
  <c r="AC562" i="8"/>
  <c r="AD562" i="8"/>
  <c r="AE562" i="8"/>
  <c r="AH562" i="8"/>
  <c r="AI562" i="8"/>
  <c r="AJ562" i="8"/>
  <c r="AK562" i="8"/>
  <c r="AL562" i="8"/>
  <c r="AM562" i="8"/>
  <c r="AN562" i="8"/>
  <c r="AO562" i="8"/>
  <c r="AP562" i="8"/>
  <c r="AQ562" i="8"/>
  <c r="AR562" i="8"/>
  <c r="AS562" i="8"/>
  <c r="AT562" i="8"/>
  <c r="AU562" i="8"/>
  <c r="AV562" i="8"/>
  <c r="AW562" i="8"/>
  <c r="AX562" i="8"/>
  <c r="AY562" i="8"/>
  <c r="AZ562" i="8"/>
  <c r="BE562" i="8"/>
  <c r="BF562" i="8"/>
  <c r="BG562" i="8"/>
  <c r="BH562" i="8"/>
  <c r="BI562" i="8"/>
  <c r="BJ562" i="8"/>
  <c r="BK562" i="8"/>
  <c r="BL562" i="8"/>
  <c r="BM562" i="8"/>
  <c r="BP563" i="8" s="1"/>
  <c r="BN562" i="8"/>
  <c r="BO562" i="8"/>
  <c r="BR562" i="8"/>
  <c r="BS562" i="8"/>
  <c r="BT562" i="8"/>
  <c r="BU562" i="8"/>
  <c r="BV562" i="8"/>
  <c r="BW562" i="8"/>
  <c r="BX562" i="8"/>
  <c r="BY562" i="8"/>
  <c r="BZ562" i="8"/>
  <c r="CA562" i="8"/>
  <c r="CB562" i="8"/>
  <c r="CC562" i="8"/>
  <c r="CD562" i="8"/>
  <c r="CH562" i="8"/>
  <c r="CI562" i="8"/>
  <c r="CJ562" i="8"/>
  <c r="CK562" i="8"/>
  <c r="CL562" i="8"/>
  <c r="CM562" i="8"/>
  <c r="CN562" i="8"/>
  <c r="CO562" i="8"/>
  <c r="CP562" i="8"/>
  <c r="CQ562" i="8"/>
  <c r="CR562" i="8"/>
  <c r="CS562" i="8"/>
  <c r="CT562" i="8"/>
  <c r="CU562" i="8"/>
  <c r="CV562" i="8"/>
  <c r="CX562" i="8"/>
  <c r="CY562" i="8"/>
  <c r="CZ562" i="8"/>
  <c r="DA562" i="8"/>
  <c r="DB562" i="8"/>
  <c r="DC562" i="8"/>
  <c r="DD562" i="8"/>
  <c r="DE562" i="8"/>
  <c r="DF562" i="8"/>
  <c r="DG562" i="8"/>
  <c r="DH562" i="8"/>
  <c r="DI562" i="8"/>
  <c r="DJ562" i="8"/>
  <c r="DK562" i="8"/>
  <c r="DL562" i="8"/>
  <c r="DM562" i="8"/>
  <c r="DO562" i="8"/>
  <c r="B563" i="8"/>
  <c r="C563" i="8"/>
  <c r="D563" i="8"/>
  <c r="E563" i="8"/>
  <c r="F563" i="8"/>
  <c r="G563" i="8"/>
  <c r="H563" i="8"/>
  <c r="I563" i="8"/>
  <c r="J563" i="8"/>
  <c r="K563" i="8"/>
  <c r="L563" i="8"/>
  <c r="M563" i="8"/>
  <c r="N563" i="8"/>
  <c r="O563" i="8"/>
  <c r="P563" i="8"/>
  <c r="Q563" i="8"/>
  <c r="R563" i="8"/>
  <c r="U563" i="8"/>
  <c r="W563" i="8"/>
  <c r="Y563" i="8"/>
  <c r="Z563" i="8"/>
  <c r="AA563" i="8"/>
  <c r="AB563" i="8"/>
  <c r="AC563" i="8"/>
  <c r="AD563" i="8"/>
  <c r="AE563" i="8"/>
  <c r="AH563" i="8"/>
  <c r="AI563" i="8"/>
  <c r="AJ563" i="8"/>
  <c r="AK563" i="8"/>
  <c r="AL563" i="8"/>
  <c r="AM563" i="8"/>
  <c r="AN563" i="8"/>
  <c r="AO563" i="8"/>
  <c r="AP563" i="8"/>
  <c r="AQ563" i="8"/>
  <c r="AR563" i="8"/>
  <c r="AS563" i="8"/>
  <c r="AT563" i="8"/>
  <c r="AU563" i="8"/>
  <c r="AV563" i="8"/>
  <c r="AW563" i="8"/>
  <c r="AX563" i="8"/>
  <c r="AY563" i="8"/>
  <c r="AZ563" i="8"/>
  <c r="BE563" i="8"/>
  <c r="BF563" i="8"/>
  <c r="BG563" i="8"/>
  <c r="BH563" i="8"/>
  <c r="BI563" i="8"/>
  <c r="BJ563" i="8"/>
  <c r="BK563" i="8"/>
  <c r="BL563" i="8"/>
  <c r="BM563" i="8"/>
  <c r="BP564" i="8" s="1"/>
  <c r="BN563" i="8"/>
  <c r="BO563" i="8"/>
  <c r="BR563" i="8"/>
  <c r="BS563" i="8"/>
  <c r="BT563" i="8"/>
  <c r="BU563" i="8"/>
  <c r="BV563" i="8"/>
  <c r="BW563" i="8"/>
  <c r="BX563" i="8"/>
  <c r="BY563" i="8"/>
  <c r="BZ563" i="8"/>
  <c r="CA563" i="8"/>
  <c r="CB563" i="8"/>
  <c r="CC563" i="8"/>
  <c r="CD563" i="8"/>
  <c r="CH563" i="8"/>
  <c r="CI563" i="8"/>
  <c r="CJ563" i="8"/>
  <c r="CK563" i="8"/>
  <c r="CL563" i="8"/>
  <c r="CM563" i="8"/>
  <c r="CN563" i="8"/>
  <c r="CO563" i="8"/>
  <c r="CP563" i="8"/>
  <c r="CQ563" i="8"/>
  <c r="CR563" i="8"/>
  <c r="CS563" i="8"/>
  <c r="CT563" i="8"/>
  <c r="CU563" i="8"/>
  <c r="CV563" i="8"/>
  <c r="CX563" i="8"/>
  <c r="CY563" i="8"/>
  <c r="CZ563" i="8"/>
  <c r="DA563" i="8"/>
  <c r="DB563" i="8"/>
  <c r="DC563" i="8"/>
  <c r="DD563" i="8"/>
  <c r="DE563" i="8"/>
  <c r="DF563" i="8"/>
  <c r="DG563" i="8"/>
  <c r="DH563" i="8"/>
  <c r="DI563" i="8"/>
  <c r="DJ563" i="8"/>
  <c r="DK563" i="8"/>
  <c r="DL563" i="8"/>
  <c r="DM563" i="8"/>
  <c r="DO563" i="8"/>
  <c r="B564" i="8"/>
  <c r="C564" i="8"/>
  <c r="D564" i="8"/>
  <c r="E564" i="8"/>
  <c r="F564" i="8"/>
  <c r="G564" i="8"/>
  <c r="H564" i="8"/>
  <c r="I564" i="8"/>
  <c r="J564" i="8"/>
  <c r="K564" i="8"/>
  <c r="L564" i="8"/>
  <c r="M564" i="8"/>
  <c r="N564" i="8"/>
  <c r="O564" i="8"/>
  <c r="P564" i="8"/>
  <c r="Q564" i="8"/>
  <c r="R564" i="8"/>
  <c r="U564" i="8"/>
  <c r="W564" i="8"/>
  <c r="Y564" i="8"/>
  <c r="Z564" i="8"/>
  <c r="AA564" i="8"/>
  <c r="AB564" i="8"/>
  <c r="AC564" i="8"/>
  <c r="AD564" i="8"/>
  <c r="AE564" i="8"/>
  <c r="AH564" i="8"/>
  <c r="AI564" i="8"/>
  <c r="AJ564" i="8"/>
  <c r="AK564" i="8"/>
  <c r="AL564" i="8"/>
  <c r="AM564" i="8"/>
  <c r="AN564" i="8"/>
  <c r="AO564" i="8"/>
  <c r="AP564" i="8"/>
  <c r="AQ564" i="8"/>
  <c r="AR564" i="8"/>
  <c r="AS564" i="8"/>
  <c r="AT564" i="8"/>
  <c r="AU564" i="8"/>
  <c r="AV564" i="8"/>
  <c r="AW564" i="8"/>
  <c r="AX564" i="8"/>
  <c r="AY564" i="8"/>
  <c r="AZ564" i="8"/>
  <c r="BE564" i="8"/>
  <c r="BF564" i="8"/>
  <c r="BG564" i="8"/>
  <c r="BH564" i="8"/>
  <c r="BI564" i="8"/>
  <c r="BJ564" i="8"/>
  <c r="BK564" i="8"/>
  <c r="BL564" i="8"/>
  <c r="BM564" i="8"/>
  <c r="BP565" i="8" s="1"/>
  <c r="BN564" i="8"/>
  <c r="BO564" i="8"/>
  <c r="BR564" i="8"/>
  <c r="BS564" i="8"/>
  <c r="BT564" i="8"/>
  <c r="BU564" i="8"/>
  <c r="BV564" i="8"/>
  <c r="BW564" i="8"/>
  <c r="BX564" i="8"/>
  <c r="BY564" i="8"/>
  <c r="BZ564" i="8"/>
  <c r="CA564" i="8"/>
  <c r="CB564" i="8"/>
  <c r="CC564" i="8"/>
  <c r="CD564" i="8"/>
  <c r="CH564" i="8"/>
  <c r="CI564" i="8"/>
  <c r="CJ564" i="8"/>
  <c r="CK564" i="8"/>
  <c r="CL564" i="8"/>
  <c r="CM564" i="8"/>
  <c r="CN564" i="8"/>
  <c r="CO564" i="8"/>
  <c r="CP564" i="8"/>
  <c r="CQ564" i="8"/>
  <c r="CR564" i="8"/>
  <c r="CS564" i="8"/>
  <c r="CT564" i="8"/>
  <c r="CU564" i="8"/>
  <c r="CV564" i="8"/>
  <c r="CX564" i="8"/>
  <c r="CY564" i="8"/>
  <c r="CZ564" i="8"/>
  <c r="DA564" i="8"/>
  <c r="DB564" i="8"/>
  <c r="DC564" i="8"/>
  <c r="DD564" i="8"/>
  <c r="DE564" i="8"/>
  <c r="DF564" i="8"/>
  <c r="DG564" i="8"/>
  <c r="DH564" i="8"/>
  <c r="DI564" i="8"/>
  <c r="DJ564" i="8"/>
  <c r="DK564" i="8"/>
  <c r="DL564" i="8"/>
  <c r="DM564" i="8"/>
  <c r="DO564" i="8"/>
  <c r="B565" i="8"/>
  <c r="C565" i="8"/>
  <c r="D565" i="8"/>
  <c r="E565" i="8"/>
  <c r="F565" i="8"/>
  <c r="G565" i="8"/>
  <c r="H565" i="8"/>
  <c r="I565" i="8"/>
  <c r="J565" i="8"/>
  <c r="K565" i="8"/>
  <c r="L565" i="8"/>
  <c r="M565" i="8"/>
  <c r="N565" i="8"/>
  <c r="O565" i="8"/>
  <c r="P565" i="8"/>
  <c r="Q565" i="8"/>
  <c r="R565" i="8"/>
  <c r="U565" i="8"/>
  <c r="W565" i="8"/>
  <c r="Y565" i="8"/>
  <c r="Z565" i="8"/>
  <c r="AA565" i="8"/>
  <c r="AB565" i="8"/>
  <c r="AC565" i="8"/>
  <c r="AD565" i="8"/>
  <c r="AE565" i="8"/>
  <c r="AH565" i="8"/>
  <c r="AI565" i="8"/>
  <c r="AJ565" i="8"/>
  <c r="AK565" i="8"/>
  <c r="AL565" i="8"/>
  <c r="AM565" i="8"/>
  <c r="AN565" i="8"/>
  <c r="AO565" i="8"/>
  <c r="AP565" i="8"/>
  <c r="AQ565" i="8"/>
  <c r="AR565" i="8"/>
  <c r="AS565" i="8"/>
  <c r="AT565" i="8"/>
  <c r="AU565" i="8"/>
  <c r="AV565" i="8"/>
  <c r="AW565" i="8"/>
  <c r="AX565" i="8"/>
  <c r="AY565" i="8"/>
  <c r="AZ565" i="8"/>
  <c r="BE565" i="8"/>
  <c r="BF565" i="8"/>
  <c r="BG565" i="8"/>
  <c r="BH565" i="8"/>
  <c r="BI565" i="8"/>
  <c r="BJ565" i="8"/>
  <c r="BK565" i="8"/>
  <c r="BL565" i="8"/>
  <c r="BM565" i="8"/>
  <c r="BP566" i="8" s="1"/>
  <c r="BN565" i="8"/>
  <c r="BO565" i="8"/>
  <c r="BR565" i="8"/>
  <c r="BS565" i="8"/>
  <c r="BT565" i="8"/>
  <c r="BU565" i="8"/>
  <c r="BV565" i="8"/>
  <c r="BW565" i="8"/>
  <c r="BX565" i="8"/>
  <c r="BY565" i="8"/>
  <c r="BZ565" i="8"/>
  <c r="CA565" i="8"/>
  <c r="CB565" i="8"/>
  <c r="CC565" i="8"/>
  <c r="CD565" i="8"/>
  <c r="CH565" i="8"/>
  <c r="CI565" i="8"/>
  <c r="CJ565" i="8"/>
  <c r="CK565" i="8"/>
  <c r="CL565" i="8"/>
  <c r="CM565" i="8"/>
  <c r="CN565" i="8"/>
  <c r="CO565" i="8"/>
  <c r="CP565" i="8"/>
  <c r="CQ565" i="8"/>
  <c r="CR565" i="8"/>
  <c r="CS565" i="8"/>
  <c r="CT565" i="8"/>
  <c r="CU565" i="8"/>
  <c r="CV565" i="8"/>
  <c r="CX565" i="8"/>
  <c r="CY565" i="8"/>
  <c r="CZ565" i="8"/>
  <c r="DA565" i="8"/>
  <c r="DB565" i="8"/>
  <c r="DC565" i="8"/>
  <c r="DD565" i="8"/>
  <c r="DE565" i="8"/>
  <c r="DF565" i="8"/>
  <c r="DG565" i="8"/>
  <c r="DH565" i="8"/>
  <c r="DI565" i="8"/>
  <c r="DJ565" i="8"/>
  <c r="DK565" i="8"/>
  <c r="DL565" i="8"/>
  <c r="DM565" i="8"/>
  <c r="DO565" i="8"/>
  <c r="B566" i="8"/>
  <c r="C566" i="8"/>
  <c r="D566" i="8"/>
  <c r="E566" i="8"/>
  <c r="F566" i="8"/>
  <c r="G566" i="8"/>
  <c r="H566" i="8"/>
  <c r="I566" i="8"/>
  <c r="J566" i="8"/>
  <c r="K566" i="8"/>
  <c r="L566" i="8"/>
  <c r="M566" i="8"/>
  <c r="N566" i="8"/>
  <c r="O566" i="8"/>
  <c r="P566" i="8"/>
  <c r="Q566" i="8"/>
  <c r="R566" i="8"/>
  <c r="U566" i="8"/>
  <c r="W566" i="8"/>
  <c r="Y566" i="8"/>
  <c r="Z566" i="8"/>
  <c r="AA566" i="8"/>
  <c r="AB566" i="8"/>
  <c r="AC566" i="8"/>
  <c r="AD566" i="8"/>
  <c r="AE566" i="8"/>
  <c r="AH566" i="8"/>
  <c r="AI566" i="8"/>
  <c r="AJ566" i="8"/>
  <c r="AK566" i="8"/>
  <c r="AL566" i="8"/>
  <c r="AM566" i="8"/>
  <c r="AN566" i="8"/>
  <c r="AO566" i="8"/>
  <c r="AP566" i="8"/>
  <c r="AQ566" i="8"/>
  <c r="AR566" i="8"/>
  <c r="AS566" i="8"/>
  <c r="AT566" i="8"/>
  <c r="AU566" i="8"/>
  <c r="AV566" i="8"/>
  <c r="AW566" i="8"/>
  <c r="AX566" i="8"/>
  <c r="AY566" i="8"/>
  <c r="AZ566" i="8"/>
  <c r="BE566" i="8"/>
  <c r="BF566" i="8"/>
  <c r="BG566" i="8"/>
  <c r="BH566" i="8"/>
  <c r="BI566" i="8"/>
  <c r="BJ566" i="8"/>
  <c r="BK566" i="8"/>
  <c r="BL566" i="8"/>
  <c r="BM566" i="8"/>
  <c r="BP567" i="8" s="1"/>
  <c r="BN566" i="8"/>
  <c r="BO566" i="8"/>
  <c r="BR566" i="8"/>
  <c r="BS566" i="8"/>
  <c r="BT566" i="8"/>
  <c r="BU566" i="8"/>
  <c r="BV566" i="8"/>
  <c r="BW566" i="8"/>
  <c r="BX566" i="8"/>
  <c r="BY566" i="8"/>
  <c r="BZ566" i="8"/>
  <c r="CA566" i="8"/>
  <c r="CB566" i="8"/>
  <c r="CC566" i="8"/>
  <c r="CD566" i="8"/>
  <c r="CH566" i="8"/>
  <c r="CI566" i="8"/>
  <c r="CJ566" i="8"/>
  <c r="CK566" i="8"/>
  <c r="CL566" i="8"/>
  <c r="CM566" i="8"/>
  <c r="CN566" i="8"/>
  <c r="CO566" i="8"/>
  <c r="CP566" i="8"/>
  <c r="CQ566" i="8"/>
  <c r="CR566" i="8"/>
  <c r="CS566" i="8"/>
  <c r="CT566" i="8"/>
  <c r="CU566" i="8"/>
  <c r="CV566" i="8"/>
  <c r="CX566" i="8"/>
  <c r="CY566" i="8"/>
  <c r="CZ566" i="8"/>
  <c r="DA566" i="8"/>
  <c r="DB566" i="8"/>
  <c r="DC566" i="8"/>
  <c r="DD566" i="8"/>
  <c r="DE566" i="8"/>
  <c r="DF566" i="8"/>
  <c r="DG566" i="8"/>
  <c r="DH566" i="8"/>
  <c r="DI566" i="8"/>
  <c r="DJ566" i="8"/>
  <c r="DK566" i="8"/>
  <c r="DL566" i="8"/>
  <c r="DM566" i="8"/>
  <c r="DO566" i="8"/>
  <c r="B567" i="8"/>
  <c r="C567" i="8"/>
  <c r="D567" i="8"/>
  <c r="E567" i="8"/>
  <c r="F567" i="8"/>
  <c r="G567" i="8"/>
  <c r="H567" i="8"/>
  <c r="I567" i="8"/>
  <c r="J567" i="8"/>
  <c r="K567" i="8"/>
  <c r="L567" i="8"/>
  <c r="M567" i="8"/>
  <c r="N567" i="8"/>
  <c r="O567" i="8"/>
  <c r="P567" i="8"/>
  <c r="Q567" i="8"/>
  <c r="R567" i="8"/>
  <c r="U567" i="8"/>
  <c r="W567" i="8"/>
  <c r="Y567" i="8"/>
  <c r="Z567" i="8"/>
  <c r="AA567" i="8"/>
  <c r="AB567" i="8"/>
  <c r="AC567" i="8"/>
  <c r="AD567" i="8"/>
  <c r="AE567" i="8"/>
  <c r="AH567" i="8"/>
  <c r="AI567" i="8"/>
  <c r="AJ567" i="8"/>
  <c r="AK567" i="8"/>
  <c r="AL567" i="8"/>
  <c r="AM567" i="8"/>
  <c r="AN567" i="8"/>
  <c r="AO567" i="8"/>
  <c r="AP567" i="8"/>
  <c r="AQ567" i="8"/>
  <c r="AR567" i="8"/>
  <c r="AS567" i="8"/>
  <c r="AT567" i="8"/>
  <c r="AU567" i="8"/>
  <c r="AV567" i="8"/>
  <c r="AW567" i="8"/>
  <c r="AX567" i="8"/>
  <c r="AY567" i="8"/>
  <c r="AZ567" i="8"/>
  <c r="BE567" i="8"/>
  <c r="BF567" i="8"/>
  <c r="BG567" i="8"/>
  <c r="BH567" i="8"/>
  <c r="BI567" i="8"/>
  <c r="BJ567" i="8"/>
  <c r="BK567" i="8"/>
  <c r="BL567" i="8"/>
  <c r="BM567" i="8"/>
  <c r="BP568" i="8" s="1"/>
  <c r="BN567" i="8"/>
  <c r="BO567" i="8"/>
  <c r="BR567" i="8"/>
  <c r="BS567" i="8"/>
  <c r="BT567" i="8"/>
  <c r="BU567" i="8"/>
  <c r="BV567" i="8"/>
  <c r="BW567" i="8"/>
  <c r="BX567" i="8"/>
  <c r="BY567" i="8"/>
  <c r="BZ567" i="8"/>
  <c r="CA567" i="8"/>
  <c r="CB567" i="8"/>
  <c r="CC567" i="8"/>
  <c r="CD567" i="8"/>
  <c r="CH567" i="8"/>
  <c r="CI567" i="8"/>
  <c r="CJ567" i="8"/>
  <c r="CK567" i="8"/>
  <c r="CL567" i="8"/>
  <c r="CM567" i="8"/>
  <c r="CN567" i="8"/>
  <c r="CO567" i="8"/>
  <c r="CP567" i="8"/>
  <c r="CQ567" i="8"/>
  <c r="CR567" i="8"/>
  <c r="CS567" i="8"/>
  <c r="CT567" i="8"/>
  <c r="CU567" i="8"/>
  <c r="CV567" i="8"/>
  <c r="CX567" i="8"/>
  <c r="CY567" i="8"/>
  <c r="CZ567" i="8"/>
  <c r="DA567" i="8"/>
  <c r="DB567" i="8"/>
  <c r="DC567" i="8"/>
  <c r="DD567" i="8"/>
  <c r="DE567" i="8"/>
  <c r="DF567" i="8"/>
  <c r="DG567" i="8"/>
  <c r="DH567" i="8"/>
  <c r="DI567" i="8"/>
  <c r="DJ567" i="8"/>
  <c r="DK567" i="8"/>
  <c r="DL567" i="8"/>
  <c r="DM567" i="8"/>
  <c r="DO567" i="8"/>
  <c r="B568" i="8"/>
  <c r="C568" i="8"/>
  <c r="D568" i="8"/>
  <c r="E568" i="8"/>
  <c r="F568" i="8"/>
  <c r="G568" i="8"/>
  <c r="H568" i="8"/>
  <c r="I568" i="8"/>
  <c r="J568" i="8"/>
  <c r="K568" i="8"/>
  <c r="L568" i="8"/>
  <c r="M568" i="8"/>
  <c r="N568" i="8"/>
  <c r="O568" i="8"/>
  <c r="P568" i="8"/>
  <c r="Q568" i="8"/>
  <c r="R568" i="8"/>
  <c r="U568" i="8"/>
  <c r="W568" i="8"/>
  <c r="Y568" i="8"/>
  <c r="Z568" i="8"/>
  <c r="AA568" i="8"/>
  <c r="AB568" i="8"/>
  <c r="AC568" i="8"/>
  <c r="AD568" i="8"/>
  <c r="AE568" i="8"/>
  <c r="AH568" i="8"/>
  <c r="AI568" i="8"/>
  <c r="AJ568" i="8"/>
  <c r="AK568" i="8"/>
  <c r="AL568" i="8"/>
  <c r="AM568" i="8"/>
  <c r="AN568" i="8"/>
  <c r="AO568" i="8"/>
  <c r="AP568" i="8"/>
  <c r="AQ568" i="8"/>
  <c r="AR568" i="8"/>
  <c r="AS568" i="8"/>
  <c r="AT568" i="8"/>
  <c r="AU568" i="8"/>
  <c r="AV568" i="8"/>
  <c r="AW568" i="8"/>
  <c r="AX568" i="8"/>
  <c r="AY568" i="8"/>
  <c r="AZ568" i="8"/>
  <c r="BE568" i="8"/>
  <c r="BF568" i="8"/>
  <c r="BG568" i="8"/>
  <c r="BH568" i="8"/>
  <c r="BI568" i="8"/>
  <c r="BJ568" i="8"/>
  <c r="BK568" i="8"/>
  <c r="BL568" i="8"/>
  <c r="BM568" i="8"/>
  <c r="BP569" i="8" s="1"/>
  <c r="BN568" i="8"/>
  <c r="BO568" i="8"/>
  <c r="BR568" i="8"/>
  <c r="BS568" i="8"/>
  <c r="BT568" i="8"/>
  <c r="BU568" i="8"/>
  <c r="BV568" i="8"/>
  <c r="BW568" i="8"/>
  <c r="BX568" i="8"/>
  <c r="BY568" i="8"/>
  <c r="BZ568" i="8"/>
  <c r="CA568" i="8"/>
  <c r="CB568" i="8"/>
  <c r="CC568" i="8"/>
  <c r="CD568" i="8"/>
  <c r="CH568" i="8"/>
  <c r="CI568" i="8"/>
  <c r="CJ568" i="8"/>
  <c r="CK568" i="8"/>
  <c r="CL568" i="8"/>
  <c r="CM568" i="8"/>
  <c r="CN568" i="8"/>
  <c r="CO568" i="8"/>
  <c r="CP568" i="8"/>
  <c r="CQ568" i="8"/>
  <c r="CR568" i="8"/>
  <c r="CS568" i="8"/>
  <c r="CT568" i="8"/>
  <c r="CU568" i="8"/>
  <c r="CV568" i="8"/>
  <c r="CX568" i="8"/>
  <c r="CY568" i="8"/>
  <c r="CZ568" i="8"/>
  <c r="DA568" i="8"/>
  <c r="DB568" i="8"/>
  <c r="DC568" i="8"/>
  <c r="DD568" i="8"/>
  <c r="DE568" i="8"/>
  <c r="DF568" i="8"/>
  <c r="DG568" i="8"/>
  <c r="DH568" i="8"/>
  <c r="DI568" i="8"/>
  <c r="DJ568" i="8"/>
  <c r="DK568" i="8"/>
  <c r="DL568" i="8"/>
  <c r="DM568" i="8"/>
  <c r="DO568" i="8"/>
  <c r="B569" i="8"/>
  <c r="C569" i="8"/>
  <c r="D569" i="8"/>
  <c r="E569" i="8"/>
  <c r="F569" i="8"/>
  <c r="G569" i="8"/>
  <c r="H569" i="8"/>
  <c r="I569" i="8"/>
  <c r="J569" i="8"/>
  <c r="K569" i="8"/>
  <c r="L569" i="8"/>
  <c r="M569" i="8"/>
  <c r="N569" i="8"/>
  <c r="O569" i="8"/>
  <c r="P569" i="8"/>
  <c r="Q569" i="8"/>
  <c r="R569" i="8"/>
  <c r="U569" i="8"/>
  <c r="W569" i="8"/>
  <c r="Y569" i="8"/>
  <c r="Z569" i="8"/>
  <c r="AA569" i="8"/>
  <c r="AB569" i="8"/>
  <c r="AC569" i="8"/>
  <c r="AD569" i="8"/>
  <c r="AE569" i="8"/>
  <c r="AH569" i="8"/>
  <c r="AI569" i="8"/>
  <c r="AJ569" i="8"/>
  <c r="AK569" i="8"/>
  <c r="AL569" i="8"/>
  <c r="AM569" i="8"/>
  <c r="AN569" i="8"/>
  <c r="AO569" i="8"/>
  <c r="AP569" i="8"/>
  <c r="AQ569" i="8"/>
  <c r="AR569" i="8"/>
  <c r="AS569" i="8"/>
  <c r="AT569" i="8"/>
  <c r="AU569" i="8"/>
  <c r="AV569" i="8"/>
  <c r="AW569" i="8"/>
  <c r="AX569" i="8"/>
  <c r="AY569" i="8"/>
  <c r="AZ569" i="8"/>
  <c r="BE569" i="8"/>
  <c r="BF569" i="8"/>
  <c r="BG569" i="8"/>
  <c r="BH569" i="8"/>
  <c r="BI569" i="8"/>
  <c r="BJ569" i="8"/>
  <c r="BK569" i="8"/>
  <c r="BL569" i="8"/>
  <c r="BM569" i="8"/>
  <c r="BP570" i="8" s="1"/>
  <c r="BN569" i="8"/>
  <c r="BO569" i="8"/>
  <c r="BR569" i="8"/>
  <c r="BS569" i="8"/>
  <c r="BT569" i="8"/>
  <c r="BU569" i="8"/>
  <c r="BV569" i="8"/>
  <c r="BW569" i="8"/>
  <c r="BX569" i="8"/>
  <c r="BY569" i="8"/>
  <c r="BZ569" i="8"/>
  <c r="CA569" i="8"/>
  <c r="CB569" i="8"/>
  <c r="CC569" i="8"/>
  <c r="CD569" i="8"/>
  <c r="CH569" i="8"/>
  <c r="CI569" i="8"/>
  <c r="CJ569" i="8"/>
  <c r="CK569" i="8"/>
  <c r="CL569" i="8"/>
  <c r="CM569" i="8"/>
  <c r="CN569" i="8"/>
  <c r="CO569" i="8"/>
  <c r="CP569" i="8"/>
  <c r="CQ569" i="8"/>
  <c r="CR569" i="8"/>
  <c r="CS569" i="8"/>
  <c r="CT569" i="8"/>
  <c r="CU569" i="8"/>
  <c r="CV569" i="8"/>
  <c r="CX569" i="8"/>
  <c r="CY569" i="8"/>
  <c r="CZ569" i="8"/>
  <c r="DA569" i="8"/>
  <c r="DB569" i="8"/>
  <c r="DC569" i="8"/>
  <c r="DD569" i="8"/>
  <c r="DE569" i="8"/>
  <c r="DF569" i="8"/>
  <c r="DG569" i="8"/>
  <c r="DH569" i="8"/>
  <c r="DI569" i="8"/>
  <c r="DJ569" i="8"/>
  <c r="DK569" i="8"/>
  <c r="DL569" i="8"/>
  <c r="DM569" i="8"/>
  <c r="DO569" i="8"/>
  <c r="B570" i="8"/>
  <c r="C570" i="8"/>
  <c r="D570" i="8"/>
  <c r="E570" i="8"/>
  <c r="F570" i="8"/>
  <c r="G570" i="8"/>
  <c r="H570" i="8"/>
  <c r="I570" i="8"/>
  <c r="J570" i="8"/>
  <c r="K570" i="8"/>
  <c r="L570" i="8"/>
  <c r="M570" i="8"/>
  <c r="N570" i="8"/>
  <c r="O570" i="8"/>
  <c r="P570" i="8"/>
  <c r="Q570" i="8"/>
  <c r="R570" i="8"/>
  <c r="U570" i="8"/>
  <c r="W570" i="8"/>
  <c r="Y570" i="8"/>
  <c r="Z570" i="8"/>
  <c r="AA570" i="8"/>
  <c r="AB570" i="8"/>
  <c r="AC570" i="8"/>
  <c r="AD570" i="8"/>
  <c r="AE570" i="8"/>
  <c r="AH570" i="8"/>
  <c r="AI570" i="8"/>
  <c r="AJ570" i="8"/>
  <c r="AK570" i="8"/>
  <c r="AL570" i="8"/>
  <c r="AM570" i="8"/>
  <c r="AN570" i="8"/>
  <c r="AO570" i="8"/>
  <c r="AP570" i="8"/>
  <c r="AQ570" i="8"/>
  <c r="AR570" i="8"/>
  <c r="AS570" i="8"/>
  <c r="AT570" i="8"/>
  <c r="AU570" i="8"/>
  <c r="AV570" i="8"/>
  <c r="AW570" i="8"/>
  <c r="AX570" i="8"/>
  <c r="AY570" i="8"/>
  <c r="AZ570" i="8"/>
  <c r="BE570" i="8"/>
  <c r="BF570" i="8"/>
  <c r="BG570" i="8"/>
  <c r="BH570" i="8"/>
  <c r="BI570" i="8"/>
  <c r="BJ570" i="8"/>
  <c r="BK570" i="8"/>
  <c r="BL570" i="8"/>
  <c r="BM570" i="8"/>
  <c r="BP571" i="8" s="1"/>
  <c r="BN570" i="8"/>
  <c r="BO570" i="8"/>
  <c r="BR570" i="8"/>
  <c r="BS570" i="8"/>
  <c r="BT570" i="8"/>
  <c r="BU570" i="8"/>
  <c r="BV570" i="8"/>
  <c r="BW570" i="8"/>
  <c r="BX570" i="8"/>
  <c r="BY570" i="8"/>
  <c r="BZ570" i="8"/>
  <c r="CA570" i="8"/>
  <c r="CB570" i="8"/>
  <c r="CC570" i="8"/>
  <c r="CD570" i="8"/>
  <c r="CH570" i="8"/>
  <c r="CI570" i="8"/>
  <c r="CJ570" i="8"/>
  <c r="CK570" i="8"/>
  <c r="CL570" i="8"/>
  <c r="CM570" i="8"/>
  <c r="CN570" i="8"/>
  <c r="CO570" i="8"/>
  <c r="CP570" i="8"/>
  <c r="CQ570" i="8"/>
  <c r="CR570" i="8"/>
  <c r="CS570" i="8"/>
  <c r="CT570" i="8"/>
  <c r="CU570" i="8"/>
  <c r="CV570" i="8"/>
  <c r="CX570" i="8"/>
  <c r="CY570" i="8"/>
  <c r="CZ570" i="8"/>
  <c r="DA570" i="8"/>
  <c r="DB570" i="8"/>
  <c r="DC570" i="8"/>
  <c r="DD570" i="8"/>
  <c r="DE570" i="8"/>
  <c r="DF570" i="8"/>
  <c r="DG570" i="8"/>
  <c r="DH570" i="8"/>
  <c r="DI570" i="8"/>
  <c r="DJ570" i="8"/>
  <c r="DK570" i="8"/>
  <c r="DL570" i="8"/>
  <c r="DM570" i="8"/>
  <c r="DO570" i="8"/>
  <c r="B571" i="8"/>
  <c r="C571" i="8"/>
  <c r="D571" i="8"/>
  <c r="E571" i="8"/>
  <c r="F571" i="8"/>
  <c r="G571" i="8"/>
  <c r="H571" i="8"/>
  <c r="I571" i="8"/>
  <c r="J571" i="8"/>
  <c r="K571" i="8"/>
  <c r="L571" i="8"/>
  <c r="M571" i="8"/>
  <c r="N571" i="8"/>
  <c r="O571" i="8"/>
  <c r="P571" i="8"/>
  <c r="Q571" i="8"/>
  <c r="R571" i="8"/>
  <c r="U571" i="8"/>
  <c r="W571" i="8"/>
  <c r="Y571" i="8"/>
  <c r="Z571" i="8"/>
  <c r="AA571" i="8"/>
  <c r="AB571" i="8"/>
  <c r="AC571" i="8"/>
  <c r="AD571" i="8"/>
  <c r="AE571" i="8"/>
  <c r="AH571" i="8"/>
  <c r="AI571" i="8"/>
  <c r="AJ571" i="8"/>
  <c r="AK571" i="8"/>
  <c r="AL571" i="8"/>
  <c r="AM571" i="8"/>
  <c r="AN571" i="8"/>
  <c r="AO571" i="8"/>
  <c r="AP571" i="8"/>
  <c r="AQ571" i="8"/>
  <c r="AR571" i="8"/>
  <c r="AS571" i="8"/>
  <c r="AT571" i="8"/>
  <c r="AU571" i="8"/>
  <c r="AV571" i="8"/>
  <c r="AW571" i="8"/>
  <c r="AX571" i="8"/>
  <c r="AY571" i="8"/>
  <c r="AZ571" i="8"/>
  <c r="BE571" i="8"/>
  <c r="BF571" i="8"/>
  <c r="BG571" i="8"/>
  <c r="BH571" i="8"/>
  <c r="BI571" i="8"/>
  <c r="BJ571" i="8"/>
  <c r="BK571" i="8"/>
  <c r="BL571" i="8"/>
  <c r="BM571" i="8"/>
  <c r="BP572" i="8" s="1"/>
  <c r="BN571" i="8"/>
  <c r="BO571" i="8"/>
  <c r="BR571" i="8"/>
  <c r="BS571" i="8"/>
  <c r="BT571" i="8"/>
  <c r="BU571" i="8"/>
  <c r="BV571" i="8"/>
  <c r="BW571" i="8"/>
  <c r="BX571" i="8"/>
  <c r="BY571" i="8"/>
  <c r="BZ571" i="8"/>
  <c r="CA571" i="8"/>
  <c r="CB571" i="8"/>
  <c r="CC571" i="8"/>
  <c r="CD571" i="8"/>
  <c r="CH571" i="8"/>
  <c r="CI571" i="8"/>
  <c r="CJ571" i="8"/>
  <c r="CK571" i="8"/>
  <c r="CL571" i="8"/>
  <c r="CM571" i="8"/>
  <c r="CN571" i="8"/>
  <c r="CO571" i="8"/>
  <c r="CP571" i="8"/>
  <c r="CQ571" i="8"/>
  <c r="CR571" i="8"/>
  <c r="CS571" i="8"/>
  <c r="CT571" i="8"/>
  <c r="CU571" i="8"/>
  <c r="CV571" i="8"/>
  <c r="CX571" i="8"/>
  <c r="CY571" i="8"/>
  <c r="CZ571" i="8"/>
  <c r="DA571" i="8"/>
  <c r="DB571" i="8"/>
  <c r="DC571" i="8"/>
  <c r="DD571" i="8"/>
  <c r="DE571" i="8"/>
  <c r="DF571" i="8"/>
  <c r="DG571" i="8"/>
  <c r="DH571" i="8"/>
  <c r="DI571" i="8"/>
  <c r="DJ571" i="8"/>
  <c r="DK571" i="8"/>
  <c r="DL571" i="8"/>
  <c r="DM571" i="8"/>
  <c r="DO571" i="8"/>
  <c r="B572" i="8"/>
  <c r="C572" i="8"/>
  <c r="D572" i="8"/>
  <c r="E572" i="8"/>
  <c r="F572" i="8"/>
  <c r="G572" i="8"/>
  <c r="H572" i="8"/>
  <c r="I572" i="8"/>
  <c r="J572" i="8"/>
  <c r="K572" i="8"/>
  <c r="L572" i="8"/>
  <c r="M572" i="8"/>
  <c r="N572" i="8"/>
  <c r="O572" i="8"/>
  <c r="P572" i="8"/>
  <c r="Q572" i="8"/>
  <c r="R572" i="8"/>
  <c r="U572" i="8"/>
  <c r="W572" i="8"/>
  <c r="Y572" i="8"/>
  <c r="Z572" i="8"/>
  <c r="AA572" i="8"/>
  <c r="AB572" i="8"/>
  <c r="AC572" i="8"/>
  <c r="AD572" i="8"/>
  <c r="AE572" i="8"/>
  <c r="AH572" i="8"/>
  <c r="AI572" i="8"/>
  <c r="AJ572" i="8"/>
  <c r="AK572" i="8"/>
  <c r="AL572" i="8"/>
  <c r="AM572" i="8"/>
  <c r="AN572" i="8"/>
  <c r="AO572" i="8"/>
  <c r="AP572" i="8"/>
  <c r="AQ572" i="8"/>
  <c r="AR572" i="8"/>
  <c r="AS572" i="8"/>
  <c r="AT572" i="8"/>
  <c r="AU572" i="8"/>
  <c r="AV572" i="8"/>
  <c r="AW572" i="8"/>
  <c r="AX572" i="8"/>
  <c r="AY572" i="8"/>
  <c r="AZ572" i="8"/>
  <c r="BE572" i="8"/>
  <c r="BF572" i="8"/>
  <c r="BG572" i="8"/>
  <c r="BH572" i="8"/>
  <c r="BI572" i="8"/>
  <c r="BJ572" i="8"/>
  <c r="BK572" i="8"/>
  <c r="BL572" i="8"/>
  <c r="BM572" i="8"/>
  <c r="BP573" i="8" s="1"/>
  <c r="BN572" i="8"/>
  <c r="BO572" i="8"/>
  <c r="BR572" i="8"/>
  <c r="BS572" i="8"/>
  <c r="BT572" i="8"/>
  <c r="BU572" i="8"/>
  <c r="BV572" i="8"/>
  <c r="BW572" i="8"/>
  <c r="BX572" i="8"/>
  <c r="BY572" i="8"/>
  <c r="BZ572" i="8"/>
  <c r="CA572" i="8"/>
  <c r="CB572" i="8"/>
  <c r="CC572" i="8"/>
  <c r="CD572" i="8"/>
  <c r="CH572" i="8"/>
  <c r="CI572" i="8"/>
  <c r="CJ572" i="8"/>
  <c r="CK572" i="8"/>
  <c r="CL572" i="8"/>
  <c r="CM572" i="8"/>
  <c r="CN572" i="8"/>
  <c r="CO572" i="8"/>
  <c r="CP572" i="8"/>
  <c r="CQ572" i="8"/>
  <c r="CR572" i="8"/>
  <c r="CS572" i="8"/>
  <c r="CT572" i="8"/>
  <c r="CU572" i="8"/>
  <c r="CV572" i="8"/>
  <c r="CX572" i="8"/>
  <c r="CY572" i="8"/>
  <c r="CZ572" i="8"/>
  <c r="DA572" i="8"/>
  <c r="DB572" i="8"/>
  <c r="DC572" i="8"/>
  <c r="DD572" i="8"/>
  <c r="DE572" i="8"/>
  <c r="DF572" i="8"/>
  <c r="DG572" i="8"/>
  <c r="DH572" i="8"/>
  <c r="DI572" i="8"/>
  <c r="DJ572" i="8"/>
  <c r="DK572" i="8"/>
  <c r="DL572" i="8"/>
  <c r="DM572" i="8"/>
  <c r="DO572" i="8"/>
  <c r="B573" i="8"/>
  <c r="C573" i="8"/>
  <c r="D573" i="8"/>
  <c r="E573" i="8"/>
  <c r="F573" i="8"/>
  <c r="G573" i="8"/>
  <c r="H573" i="8"/>
  <c r="I573" i="8"/>
  <c r="J573" i="8"/>
  <c r="K573" i="8"/>
  <c r="L573" i="8"/>
  <c r="M573" i="8"/>
  <c r="N573" i="8"/>
  <c r="O573" i="8"/>
  <c r="P573" i="8"/>
  <c r="Q573" i="8"/>
  <c r="R573" i="8"/>
  <c r="U573" i="8"/>
  <c r="W573" i="8"/>
  <c r="Y573" i="8"/>
  <c r="Z573" i="8"/>
  <c r="AA573" i="8"/>
  <c r="AB573" i="8"/>
  <c r="AC573" i="8"/>
  <c r="AD573" i="8"/>
  <c r="AE573" i="8"/>
  <c r="AH573" i="8"/>
  <c r="AI573" i="8"/>
  <c r="AJ573" i="8"/>
  <c r="AK573" i="8"/>
  <c r="AL573" i="8"/>
  <c r="AM573" i="8"/>
  <c r="AN573" i="8"/>
  <c r="AO573" i="8"/>
  <c r="AP573" i="8"/>
  <c r="AQ573" i="8"/>
  <c r="AR573" i="8"/>
  <c r="AS573" i="8"/>
  <c r="AT573" i="8"/>
  <c r="AU573" i="8"/>
  <c r="AV573" i="8"/>
  <c r="AW573" i="8"/>
  <c r="AX573" i="8"/>
  <c r="AY573" i="8"/>
  <c r="AZ573" i="8"/>
  <c r="BE573" i="8"/>
  <c r="BF573" i="8"/>
  <c r="BG573" i="8"/>
  <c r="BH573" i="8"/>
  <c r="BI573" i="8"/>
  <c r="BJ573" i="8"/>
  <c r="BK573" i="8"/>
  <c r="BL573" i="8"/>
  <c r="BM573" i="8"/>
  <c r="BP574" i="8" s="1"/>
  <c r="BN573" i="8"/>
  <c r="BO573" i="8"/>
  <c r="BR573" i="8"/>
  <c r="BS573" i="8"/>
  <c r="BT573" i="8"/>
  <c r="BU573" i="8"/>
  <c r="BV573" i="8"/>
  <c r="BW573" i="8"/>
  <c r="BX573" i="8"/>
  <c r="BY573" i="8"/>
  <c r="BZ573" i="8"/>
  <c r="CA573" i="8"/>
  <c r="CB573" i="8"/>
  <c r="CC573" i="8"/>
  <c r="CD573" i="8"/>
  <c r="CH573" i="8"/>
  <c r="CI573" i="8"/>
  <c r="CJ573" i="8"/>
  <c r="CK573" i="8"/>
  <c r="CL573" i="8"/>
  <c r="CM573" i="8"/>
  <c r="CN573" i="8"/>
  <c r="CO573" i="8"/>
  <c r="CP573" i="8"/>
  <c r="CQ573" i="8"/>
  <c r="CR573" i="8"/>
  <c r="CS573" i="8"/>
  <c r="CT573" i="8"/>
  <c r="CU573" i="8"/>
  <c r="CV573" i="8"/>
  <c r="CX573" i="8"/>
  <c r="CY573" i="8"/>
  <c r="CZ573" i="8"/>
  <c r="DA573" i="8"/>
  <c r="DB573" i="8"/>
  <c r="DC573" i="8"/>
  <c r="DD573" i="8"/>
  <c r="DE573" i="8"/>
  <c r="DF573" i="8"/>
  <c r="DG573" i="8"/>
  <c r="DH573" i="8"/>
  <c r="DI573" i="8"/>
  <c r="DJ573" i="8"/>
  <c r="DK573" i="8"/>
  <c r="DL573" i="8"/>
  <c r="DM573" i="8"/>
  <c r="DO573" i="8"/>
  <c r="B574" i="8"/>
  <c r="C574" i="8"/>
  <c r="D574" i="8"/>
  <c r="E574" i="8"/>
  <c r="F574" i="8"/>
  <c r="G574" i="8"/>
  <c r="H574" i="8"/>
  <c r="I574" i="8"/>
  <c r="J574" i="8"/>
  <c r="K574" i="8"/>
  <c r="L574" i="8"/>
  <c r="M574" i="8"/>
  <c r="N574" i="8"/>
  <c r="O574" i="8"/>
  <c r="P574" i="8"/>
  <c r="Q574" i="8"/>
  <c r="R574" i="8"/>
  <c r="U574" i="8"/>
  <c r="W574" i="8"/>
  <c r="Y574" i="8"/>
  <c r="Z574" i="8"/>
  <c r="AA574" i="8"/>
  <c r="AB574" i="8"/>
  <c r="AC574" i="8"/>
  <c r="AD574" i="8"/>
  <c r="AE574" i="8"/>
  <c r="AH574" i="8"/>
  <c r="AI574" i="8"/>
  <c r="AJ574" i="8"/>
  <c r="AK574" i="8"/>
  <c r="AL574" i="8"/>
  <c r="AM574" i="8"/>
  <c r="AN574" i="8"/>
  <c r="AO574" i="8"/>
  <c r="AP574" i="8"/>
  <c r="AQ574" i="8"/>
  <c r="AR574" i="8"/>
  <c r="AS574" i="8"/>
  <c r="AT574" i="8"/>
  <c r="AU574" i="8"/>
  <c r="AV574" i="8"/>
  <c r="AW574" i="8"/>
  <c r="AX574" i="8"/>
  <c r="AY574" i="8"/>
  <c r="AZ574" i="8"/>
  <c r="BE574" i="8"/>
  <c r="BF574" i="8"/>
  <c r="BG574" i="8"/>
  <c r="BH574" i="8"/>
  <c r="BI574" i="8"/>
  <c r="BJ574" i="8"/>
  <c r="BK574" i="8"/>
  <c r="BL574" i="8"/>
  <c r="BM574" i="8"/>
  <c r="BP575" i="8" s="1"/>
  <c r="BN574" i="8"/>
  <c r="BO574" i="8"/>
  <c r="BR574" i="8"/>
  <c r="BS574" i="8"/>
  <c r="BT574" i="8"/>
  <c r="BU574" i="8"/>
  <c r="BV574" i="8"/>
  <c r="BW574" i="8"/>
  <c r="BX574" i="8"/>
  <c r="BY574" i="8"/>
  <c r="BZ574" i="8"/>
  <c r="CA574" i="8"/>
  <c r="CB574" i="8"/>
  <c r="CC574" i="8"/>
  <c r="CD574" i="8"/>
  <c r="CH574" i="8"/>
  <c r="CI574" i="8"/>
  <c r="CJ574" i="8"/>
  <c r="CK574" i="8"/>
  <c r="CL574" i="8"/>
  <c r="CM574" i="8"/>
  <c r="CN574" i="8"/>
  <c r="CO574" i="8"/>
  <c r="CP574" i="8"/>
  <c r="CQ574" i="8"/>
  <c r="CR574" i="8"/>
  <c r="CS574" i="8"/>
  <c r="CT574" i="8"/>
  <c r="CU574" i="8"/>
  <c r="CV574" i="8"/>
  <c r="CX574" i="8"/>
  <c r="CY574" i="8"/>
  <c r="CZ574" i="8"/>
  <c r="DA574" i="8"/>
  <c r="DB574" i="8"/>
  <c r="DC574" i="8"/>
  <c r="DD574" i="8"/>
  <c r="DE574" i="8"/>
  <c r="DF574" i="8"/>
  <c r="DG574" i="8"/>
  <c r="DH574" i="8"/>
  <c r="DI574" i="8"/>
  <c r="DJ574" i="8"/>
  <c r="DK574" i="8"/>
  <c r="DL574" i="8"/>
  <c r="DM574" i="8"/>
  <c r="DO574" i="8"/>
  <c r="B575" i="8"/>
  <c r="C575" i="8"/>
  <c r="D575" i="8"/>
  <c r="E575" i="8"/>
  <c r="F575" i="8"/>
  <c r="G575" i="8"/>
  <c r="H575" i="8"/>
  <c r="I575" i="8"/>
  <c r="J575" i="8"/>
  <c r="K575" i="8"/>
  <c r="L575" i="8"/>
  <c r="M575" i="8"/>
  <c r="N575" i="8"/>
  <c r="O575" i="8"/>
  <c r="P575" i="8"/>
  <c r="Q575" i="8"/>
  <c r="R575" i="8"/>
  <c r="U575" i="8"/>
  <c r="W575" i="8"/>
  <c r="Y575" i="8"/>
  <c r="Z575" i="8"/>
  <c r="AA575" i="8"/>
  <c r="AB575" i="8"/>
  <c r="AC575" i="8"/>
  <c r="AD575" i="8"/>
  <c r="AE575" i="8"/>
  <c r="AH575" i="8"/>
  <c r="AI575" i="8"/>
  <c r="AJ575" i="8"/>
  <c r="AK575" i="8"/>
  <c r="AL575" i="8"/>
  <c r="AM575" i="8"/>
  <c r="AN575" i="8"/>
  <c r="AO575" i="8"/>
  <c r="AP575" i="8"/>
  <c r="AQ575" i="8"/>
  <c r="AR575" i="8"/>
  <c r="AS575" i="8"/>
  <c r="AT575" i="8"/>
  <c r="AU575" i="8"/>
  <c r="AV575" i="8"/>
  <c r="AW575" i="8"/>
  <c r="AX575" i="8"/>
  <c r="AY575" i="8"/>
  <c r="AZ575" i="8"/>
  <c r="BE575" i="8"/>
  <c r="BF575" i="8"/>
  <c r="BG575" i="8"/>
  <c r="BH575" i="8"/>
  <c r="BI575" i="8"/>
  <c r="BJ575" i="8"/>
  <c r="BK575" i="8"/>
  <c r="BL575" i="8"/>
  <c r="BM575" i="8"/>
  <c r="BP576" i="8" s="1"/>
  <c r="BN575" i="8"/>
  <c r="BO575" i="8"/>
  <c r="BR575" i="8"/>
  <c r="BS575" i="8"/>
  <c r="BT575" i="8"/>
  <c r="BU575" i="8"/>
  <c r="BV575" i="8"/>
  <c r="BW575" i="8"/>
  <c r="BX575" i="8"/>
  <c r="BY575" i="8"/>
  <c r="BZ575" i="8"/>
  <c r="CA575" i="8"/>
  <c r="CB575" i="8"/>
  <c r="CC575" i="8"/>
  <c r="CD575" i="8"/>
  <c r="CH575" i="8"/>
  <c r="CI575" i="8"/>
  <c r="CJ575" i="8"/>
  <c r="CK575" i="8"/>
  <c r="CL575" i="8"/>
  <c r="CM575" i="8"/>
  <c r="CN575" i="8"/>
  <c r="CO575" i="8"/>
  <c r="CP575" i="8"/>
  <c r="CQ575" i="8"/>
  <c r="CR575" i="8"/>
  <c r="CS575" i="8"/>
  <c r="CT575" i="8"/>
  <c r="CU575" i="8"/>
  <c r="CV575" i="8"/>
  <c r="CX575" i="8"/>
  <c r="CY575" i="8"/>
  <c r="CZ575" i="8"/>
  <c r="DA575" i="8"/>
  <c r="DB575" i="8"/>
  <c r="DC575" i="8"/>
  <c r="DD575" i="8"/>
  <c r="DE575" i="8"/>
  <c r="DF575" i="8"/>
  <c r="DG575" i="8"/>
  <c r="DH575" i="8"/>
  <c r="DI575" i="8"/>
  <c r="DJ575" i="8"/>
  <c r="DK575" i="8"/>
  <c r="DL575" i="8"/>
  <c r="DM575" i="8"/>
  <c r="DO575" i="8"/>
  <c r="B576" i="8"/>
  <c r="C576" i="8"/>
  <c r="D576" i="8"/>
  <c r="E576" i="8"/>
  <c r="F576" i="8"/>
  <c r="G576" i="8"/>
  <c r="H576" i="8"/>
  <c r="I576" i="8"/>
  <c r="J576" i="8"/>
  <c r="K576" i="8"/>
  <c r="L576" i="8"/>
  <c r="M576" i="8"/>
  <c r="N576" i="8"/>
  <c r="O576" i="8"/>
  <c r="P576" i="8"/>
  <c r="Q576" i="8"/>
  <c r="R576" i="8"/>
  <c r="U576" i="8"/>
  <c r="W576" i="8"/>
  <c r="Y576" i="8"/>
  <c r="Z576" i="8"/>
  <c r="AA576" i="8"/>
  <c r="AB576" i="8"/>
  <c r="AC576" i="8"/>
  <c r="AD576" i="8"/>
  <c r="AE576" i="8"/>
  <c r="AH576" i="8"/>
  <c r="AI576" i="8"/>
  <c r="AJ576" i="8"/>
  <c r="AK576" i="8"/>
  <c r="AL576" i="8"/>
  <c r="AM576" i="8"/>
  <c r="AN576" i="8"/>
  <c r="AO576" i="8"/>
  <c r="AP576" i="8"/>
  <c r="AQ576" i="8"/>
  <c r="AR576" i="8"/>
  <c r="AS576" i="8"/>
  <c r="AT576" i="8"/>
  <c r="AU576" i="8"/>
  <c r="AV576" i="8"/>
  <c r="AW576" i="8"/>
  <c r="AX576" i="8"/>
  <c r="AY576" i="8"/>
  <c r="AZ576" i="8"/>
  <c r="BE576" i="8"/>
  <c r="BF576" i="8"/>
  <c r="BG576" i="8"/>
  <c r="BH576" i="8"/>
  <c r="BI576" i="8"/>
  <c r="BJ576" i="8"/>
  <c r="BK576" i="8"/>
  <c r="BL576" i="8"/>
  <c r="BM576" i="8"/>
  <c r="BP577" i="8" s="1"/>
  <c r="BN576" i="8"/>
  <c r="BO576" i="8"/>
  <c r="BR576" i="8"/>
  <c r="BS576" i="8"/>
  <c r="BT576" i="8"/>
  <c r="BU576" i="8"/>
  <c r="BV576" i="8"/>
  <c r="BW576" i="8"/>
  <c r="BX576" i="8"/>
  <c r="BY576" i="8"/>
  <c r="BZ576" i="8"/>
  <c r="CA576" i="8"/>
  <c r="CB576" i="8"/>
  <c r="CC576" i="8"/>
  <c r="CD576" i="8"/>
  <c r="CH576" i="8"/>
  <c r="CI576" i="8"/>
  <c r="CJ576" i="8"/>
  <c r="CK576" i="8"/>
  <c r="CL576" i="8"/>
  <c r="CM576" i="8"/>
  <c r="CN576" i="8"/>
  <c r="CO576" i="8"/>
  <c r="CP576" i="8"/>
  <c r="CQ576" i="8"/>
  <c r="CR576" i="8"/>
  <c r="CS576" i="8"/>
  <c r="CT576" i="8"/>
  <c r="CU576" i="8"/>
  <c r="CV576" i="8"/>
  <c r="CX576" i="8"/>
  <c r="CY576" i="8"/>
  <c r="CZ576" i="8"/>
  <c r="DA576" i="8"/>
  <c r="DB576" i="8"/>
  <c r="DC576" i="8"/>
  <c r="DD576" i="8"/>
  <c r="DE576" i="8"/>
  <c r="DF576" i="8"/>
  <c r="DG576" i="8"/>
  <c r="DH576" i="8"/>
  <c r="DI576" i="8"/>
  <c r="DJ576" i="8"/>
  <c r="DK576" i="8"/>
  <c r="DL576" i="8"/>
  <c r="DM576" i="8"/>
  <c r="DO576" i="8"/>
  <c r="B577" i="8"/>
  <c r="C577" i="8"/>
  <c r="D577" i="8"/>
  <c r="E577" i="8"/>
  <c r="F577" i="8"/>
  <c r="G577" i="8"/>
  <c r="H577" i="8"/>
  <c r="I577" i="8"/>
  <c r="J577" i="8"/>
  <c r="K577" i="8"/>
  <c r="L577" i="8"/>
  <c r="M577" i="8"/>
  <c r="N577" i="8"/>
  <c r="O577" i="8"/>
  <c r="P577" i="8"/>
  <c r="Q577" i="8"/>
  <c r="R577" i="8"/>
  <c r="U577" i="8"/>
  <c r="W577" i="8"/>
  <c r="Y577" i="8"/>
  <c r="Z577" i="8"/>
  <c r="AA577" i="8"/>
  <c r="AB577" i="8"/>
  <c r="AC577" i="8"/>
  <c r="AD577" i="8"/>
  <c r="AE577" i="8"/>
  <c r="AH577" i="8"/>
  <c r="AI577" i="8"/>
  <c r="AJ577" i="8"/>
  <c r="AK577" i="8"/>
  <c r="AL577" i="8"/>
  <c r="AM577" i="8"/>
  <c r="AN577" i="8"/>
  <c r="AO577" i="8"/>
  <c r="AP577" i="8"/>
  <c r="AQ577" i="8"/>
  <c r="AR577" i="8"/>
  <c r="AS577" i="8"/>
  <c r="AT577" i="8"/>
  <c r="AU577" i="8"/>
  <c r="AV577" i="8"/>
  <c r="AW577" i="8"/>
  <c r="AX577" i="8"/>
  <c r="AY577" i="8"/>
  <c r="AZ577" i="8"/>
  <c r="BE577" i="8"/>
  <c r="BF577" i="8"/>
  <c r="BG577" i="8"/>
  <c r="BH577" i="8"/>
  <c r="BI577" i="8"/>
  <c r="BJ577" i="8"/>
  <c r="BK577" i="8"/>
  <c r="BL577" i="8"/>
  <c r="BM577" i="8"/>
  <c r="BP578" i="8" s="1"/>
  <c r="BN577" i="8"/>
  <c r="BO577" i="8"/>
  <c r="BR577" i="8"/>
  <c r="BS577" i="8"/>
  <c r="BT577" i="8"/>
  <c r="BU577" i="8"/>
  <c r="BV577" i="8"/>
  <c r="BW577" i="8"/>
  <c r="BX577" i="8"/>
  <c r="BY577" i="8"/>
  <c r="BZ577" i="8"/>
  <c r="CA577" i="8"/>
  <c r="CB577" i="8"/>
  <c r="CC577" i="8"/>
  <c r="CD577" i="8"/>
  <c r="CH577" i="8"/>
  <c r="CI577" i="8"/>
  <c r="CJ577" i="8"/>
  <c r="CK577" i="8"/>
  <c r="CL577" i="8"/>
  <c r="CM577" i="8"/>
  <c r="CN577" i="8"/>
  <c r="CO577" i="8"/>
  <c r="CP577" i="8"/>
  <c r="CQ577" i="8"/>
  <c r="CR577" i="8"/>
  <c r="CS577" i="8"/>
  <c r="CT577" i="8"/>
  <c r="CU577" i="8"/>
  <c r="CV577" i="8"/>
  <c r="CX577" i="8"/>
  <c r="CY577" i="8"/>
  <c r="CZ577" i="8"/>
  <c r="DA577" i="8"/>
  <c r="DB577" i="8"/>
  <c r="DC577" i="8"/>
  <c r="DD577" i="8"/>
  <c r="DE577" i="8"/>
  <c r="DF577" i="8"/>
  <c r="DG577" i="8"/>
  <c r="DH577" i="8"/>
  <c r="DI577" i="8"/>
  <c r="DJ577" i="8"/>
  <c r="DK577" i="8"/>
  <c r="DL577" i="8"/>
  <c r="DM577" i="8"/>
  <c r="DO577" i="8"/>
  <c r="B578" i="8"/>
  <c r="C578" i="8"/>
  <c r="D578" i="8"/>
  <c r="E578" i="8"/>
  <c r="F578" i="8"/>
  <c r="G578" i="8"/>
  <c r="H578" i="8"/>
  <c r="I578" i="8"/>
  <c r="J578" i="8"/>
  <c r="K578" i="8"/>
  <c r="L578" i="8"/>
  <c r="M578" i="8"/>
  <c r="N578" i="8"/>
  <c r="O578" i="8"/>
  <c r="P578" i="8"/>
  <c r="Q578" i="8"/>
  <c r="R578" i="8"/>
  <c r="U578" i="8"/>
  <c r="W578" i="8"/>
  <c r="Y578" i="8"/>
  <c r="Z578" i="8"/>
  <c r="AA578" i="8"/>
  <c r="AB578" i="8"/>
  <c r="AC578" i="8"/>
  <c r="AD578" i="8"/>
  <c r="AE578" i="8"/>
  <c r="AH578" i="8"/>
  <c r="AI578" i="8"/>
  <c r="AJ578" i="8"/>
  <c r="AK578" i="8"/>
  <c r="AL578" i="8"/>
  <c r="AM578" i="8"/>
  <c r="AN578" i="8"/>
  <c r="AO578" i="8"/>
  <c r="AP578" i="8"/>
  <c r="AQ578" i="8"/>
  <c r="AR578" i="8"/>
  <c r="AS578" i="8"/>
  <c r="AT578" i="8"/>
  <c r="AU578" i="8"/>
  <c r="AV578" i="8"/>
  <c r="AW578" i="8"/>
  <c r="AX578" i="8"/>
  <c r="AY578" i="8"/>
  <c r="AZ578" i="8"/>
  <c r="BE578" i="8"/>
  <c r="BF578" i="8"/>
  <c r="BG578" i="8"/>
  <c r="BH578" i="8"/>
  <c r="BI578" i="8"/>
  <c r="BJ578" i="8"/>
  <c r="BK578" i="8"/>
  <c r="BL578" i="8"/>
  <c r="BM578" i="8"/>
  <c r="BP579" i="8" s="1"/>
  <c r="BN578" i="8"/>
  <c r="BO578" i="8"/>
  <c r="BR578" i="8"/>
  <c r="BS578" i="8"/>
  <c r="BT578" i="8"/>
  <c r="BU578" i="8"/>
  <c r="BV578" i="8"/>
  <c r="BW578" i="8"/>
  <c r="BX578" i="8"/>
  <c r="BY578" i="8"/>
  <c r="BZ578" i="8"/>
  <c r="CA578" i="8"/>
  <c r="CB578" i="8"/>
  <c r="CC578" i="8"/>
  <c r="CD578" i="8"/>
  <c r="CH578" i="8"/>
  <c r="CI578" i="8"/>
  <c r="CJ578" i="8"/>
  <c r="CK578" i="8"/>
  <c r="CL578" i="8"/>
  <c r="CM578" i="8"/>
  <c r="CN578" i="8"/>
  <c r="CO578" i="8"/>
  <c r="CP578" i="8"/>
  <c r="CQ578" i="8"/>
  <c r="CR578" i="8"/>
  <c r="CS578" i="8"/>
  <c r="CT578" i="8"/>
  <c r="CU578" i="8"/>
  <c r="CV578" i="8"/>
  <c r="CX578" i="8"/>
  <c r="CY578" i="8"/>
  <c r="CZ578" i="8"/>
  <c r="DA578" i="8"/>
  <c r="DB578" i="8"/>
  <c r="DC578" i="8"/>
  <c r="DD578" i="8"/>
  <c r="DE578" i="8"/>
  <c r="DF578" i="8"/>
  <c r="DG578" i="8"/>
  <c r="DH578" i="8"/>
  <c r="DI578" i="8"/>
  <c r="DJ578" i="8"/>
  <c r="DK578" i="8"/>
  <c r="DL578" i="8"/>
  <c r="DM578" i="8"/>
  <c r="DO578" i="8"/>
  <c r="B579" i="8"/>
  <c r="C579" i="8"/>
  <c r="D579" i="8"/>
  <c r="E579" i="8"/>
  <c r="F579" i="8"/>
  <c r="G579" i="8"/>
  <c r="H579" i="8"/>
  <c r="I579" i="8"/>
  <c r="J579" i="8"/>
  <c r="K579" i="8"/>
  <c r="L579" i="8"/>
  <c r="M579" i="8"/>
  <c r="N579" i="8"/>
  <c r="O579" i="8"/>
  <c r="P579" i="8"/>
  <c r="Q579" i="8"/>
  <c r="R579" i="8"/>
  <c r="U579" i="8"/>
  <c r="W579" i="8"/>
  <c r="Y579" i="8"/>
  <c r="Z579" i="8"/>
  <c r="AA579" i="8"/>
  <c r="AB579" i="8"/>
  <c r="AC579" i="8"/>
  <c r="AD579" i="8"/>
  <c r="AE579" i="8"/>
  <c r="AH579" i="8"/>
  <c r="AI579" i="8"/>
  <c r="AJ579" i="8"/>
  <c r="AK579" i="8"/>
  <c r="AL579" i="8"/>
  <c r="AM579" i="8"/>
  <c r="AN579" i="8"/>
  <c r="AO579" i="8"/>
  <c r="AP579" i="8"/>
  <c r="AQ579" i="8"/>
  <c r="AR579" i="8"/>
  <c r="AS579" i="8"/>
  <c r="AT579" i="8"/>
  <c r="AU579" i="8"/>
  <c r="AV579" i="8"/>
  <c r="AW579" i="8"/>
  <c r="AX579" i="8"/>
  <c r="AY579" i="8"/>
  <c r="AZ579" i="8"/>
  <c r="BE579" i="8"/>
  <c r="BF579" i="8"/>
  <c r="BG579" i="8"/>
  <c r="BH579" i="8"/>
  <c r="BI579" i="8"/>
  <c r="BJ579" i="8"/>
  <c r="BK579" i="8"/>
  <c r="BL579" i="8"/>
  <c r="BM579" i="8"/>
  <c r="BP580" i="8" s="1"/>
  <c r="BN579" i="8"/>
  <c r="BO579" i="8"/>
  <c r="BR579" i="8"/>
  <c r="BS579" i="8"/>
  <c r="BT579" i="8"/>
  <c r="BU579" i="8"/>
  <c r="BV579" i="8"/>
  <c r="BW579" i="8"/>
  <c r="BX579" i="8"/>
  <c r="BY579" i="8"/>
  <c r="BZ579" i="8"/>
  <c r="CA579" i="8"/>
  <c r="CB579" i="8"/>
  <c r="CC579" i="8"/>
  <c r="CD579" i="8"/>
  <c r="CH579" i="8"/>
  <c r="CI579" i="8"/>
  <c r="CJ579" i="8"/>
  <c r="CK579" i="8"/>
  <c r="CL579" i="8"/>
  <c r="CM579" i="8"/>
  <c r="CN579" i="8"/>
  <c r="CO579" i="8"/>
  <c r="CP579" i="8"/>
  <c r="CQ579" i="8"/>
  <c r="CR579" i="8"/>
  <c r="CS579" i="8"/>
  <c r="CT579" i="8"/>
  <c r="CU579" i="8"/>
  <c r="CV579" i="8"/>
  <c r="CX579" i="8"/>
  <c r="CY579" i="8"/>
  <c r="CZ579" i="8"/>
  <c r="DA579" i="8"/>
  <c r="DB579" i="8"/>
  <c r="DC579" i="8"/>
  <c r="DD579" i="8"/>
  <c r="DE579" i="8"/>
  <c r="DF579" i="8"/>
  <c r="DG579" i="8"/>
  <c r="DH579" i="8"/>
  <c r="DI579" i="8"/>
  <c r="DJ579" i="8"/>
  <c r="DK579" i="8"/>
  <c r="DL579" i="8"/>
  <c r="DM579" i="8"/>
  <c r="DO579" i="8"/>
  <c r="B580" i="8"/>
  <c r="C580" i="8"/>
  <c r="D580" i="8"/>
  <c r="E580" i="8"/>
  <c r="F580" i="8"/>
  <c r="G580" i="8"/>
  <c r="H580" i="8"/>
  <c r="I580" i="8"/>
  <c r="J580" i="8"/>
  <c r="K580" i="8"/>
  <c r="L580" i="8"/>
  <c r="M580" i="8"/>
  <c r="N580" i="8"/>
  <c r="O580" i="8"/>
  <c r="P580" i="8"/>
  <c r="Q580" i="8"/>
  <c r="R580" i="8"/>
  <c r="U580" i="8"/>
  <c r="W580" i="8"/>
  <c r="Y580" i="8"/>
  <c r="Z580" i="8"/>
  <c r="AA580" i="8"/>
  <c r="AB580" i="8"/>
  <c r="AC580" i="8"/>
  <c r="AD580" i="8"/>
  <c r="AE580" i="8"/>
  <c r="AH580" i="8"/>
  <c r="AI580" i="8"/>
  <c r="AJ580" i="8"/>
  <c r="AK580" i="8"/>
  <c r="AL580" i="8"/>
  <c r="AM580" i="8"/>
  <c r="AN580" i="8"/>
  <c r="AO580" i="8"/>
  <c r="AP580" i="8"/>
  <c r="AQ580" i="8"/>
  <c r="AR580" i="8"/>
  <c r="AS580" i="8"/>
  <c r="AT580" i="8"/>
  <c r="AU580" i="8"/>
  <c r="AV580" i="8"/>
  <c r="AW580" i="8"/>
  <c r="AX580" i="8"/>
  <c r="AY580" i="8"/>
  <c r="AZ580" i="8"/>
  <c r="BE580" i="8"/>
  <c r="BF580" i="8"/>
  <c r="BG580" i="8"/>
  <c r="BH580" i="8"/>
  <c r="BI580" i="8"/>
  <c r="BJ580" i="8"/>
  <c r="BK580" i="8"/>
  <c r="BL580" i="8"/>
  <c r="BM580" i="8"/>
  <c r="BP581" i="8" s="1"/>
  <c r="BN580" i="8"/>
  <c r="BO580" i="8"/>
  <c r="BR580" i="8"/>
  <c r="BS580" i="8"/>
  <c r="BT580" i="8"/>
  <c r="BU580" i="8"/>
  <c r="BV580" i="8"/>
  <c r="BW580" i="8"/>
  <c r="BX580" i="8"/>
  <c r="BY580" i="8"/>
  <c r="BZ580" i="8"/>
  <c r="CA580" i="8"/>
  <c r="CB580" i="8"/>
  <c r="CC580" i="8"/>
  <c r="CD580" i="8"/>
  <c r="CH580" i="8"/>
  <c r="CI580" i="8"/>
  <c r="CJ580" i="8"/>
  <c r="CK580" i="8"/>
  <c r="CL580" i="8"/>
  <c r="CM580" i="8"/>
  <c r="CN580" i="8"/>
  <c r="CO580" i="8"/>
  <c r="CP580" i="8"/>
  <c r="CQ580" i="8"/>
  <c r="CR580" i="8"/>
  <c r="CS580" i="8"/>
  <c r="CT580" i="8"/>
  <c r="CU580" i="8"/>
  <c r="CV580" i="8"/>
  <c r="CX580" i="8"/>
  <c r="CY580" i="8"/>
  <c r="CZ580" i="8"/>
  <c r="DA580" i="8"/>
  <c r="DB580" i="8"/>
  <c r="DC580" i="8"/>
  <c r="DD580" i="8"/>
  <c r="DE580" i="8"/>
  <c r="DF580" i="8"/>
  <c r="DG580" i="8"/>
  <c r="DH580" i="8"/>
  <c r="DI580" i="8"/>
  <c r="DJ580" i="8"/>
  <c r="DK580" i="8"/>
  <c r="DL580" i="8"/>
  <c r="DM580" i="8"/>
  <c r="DO580" i="8"/>
  <c r="B581" i="8"/>
  <c r="C581" i="8"/>
  <c r="D581" i="8"/>
  <c r="E581" i="8"/>
  <c r="F581" i="8"/>
  <c r="G581" i="8"/>
  <c r="H581" i="8"/>
  <c r="I581" i="8"/>
  <c r="J581" i="8"/>
  <c r="K581" i="8"/>
  <c r="L581" i="8"/>
  <c r="M581" i="8"/>
  <c r="N581" i="8"/>
  <c r="O581" i="8"/>
  <c r="P581" i="8"/>
  <c r="Q581" i="8"/>
  <c r="R581" i="8"/>
  <c r="U581" i="8"/>
  <c r="W581" i="8"/>
  <c r="Y581" i="8"/>
  <c r="Z581" i="8"/>
  <c r="AA581" i="8"/>
  <c r="AB581" i="8"/>
  <c r="AC581" i="8"/>
  <c r="AD581" i="8"/>
  <c r="AE581" i="8"/>
  <c r="AH581" i="8"/>
  <c r="AI581" i="8"/>
  <c r="AJ581" i="8"/>
  <c r="AK581" i="8"/>
  <c r="AL581" i="8"/>
  <c r="AM581" i="8"/>
  <c r="AN581" i="8"/>
  <c r="AO581" i="8"/>
  <c r="AP581" i="8"/>
  <c r="AQ581" i="8"/>
  <c r="AR581" i="8"/>
  <c r="AS581" i="8"/>
  <c r="AT581" i="8"/>
  <c r="AU581" i="8"/>
  <c r="AV581" i="8"/>
  <c r="AW581" i="8"/>
  <c r="AX581" i="8"/>
  <c r="AY581" i="8"/>
  <c r="AZ581" i="8"/>
  <c r="BE581" i="8"/>
  <c r="BF581" i="8"/>
  <c r="BG581" i="8"/>
  <c r="BH581" i="8"/>
  <c r="BI581" i="8"/>
  <c r="BJ581" i="8"/>
  <c r="BK581" i="8"/>
  <c r="BL581" i="8"/>
  <c r="BM581" i="8"/>
  <c r="BP582" i="8" s="1"/>
  <c r="BN581" i="8"/>
  <c r="BO581" i="8"/>
  <c r="BR581" i="8"/>
  <c r="BS581" i="8"/>
  <c r="BT581" i="8"/>
  <c r="BU581" i="8"/>
  <c r="BV581" i="8"/>
  <c r="BW581" i="8"/>
  <c r="BX581" i="8"/>
  <c r="BY581" i="8"/>
  <c r="BZ581" i="8"/>
  <c r="CA581" i="8"/>
  <c r="CB581" i="8"/>
  <c r="CC581" i="8"/>
  <c r="CD581" i="8"/>
  <c r="CH581" i="8"/>
  <c r="CI581" i="8"/>
  <c r="CJ581" i="8"/>
  <c r="CK581" i="8"/>
  <c r="CL581" i="8"/>
  <c r="CM581" i="8"/>
  <c r="CN581" i="8"/>
  <c r="CO581" i="8"/>
  <c r="CP581" i="8"/>
  <c r="CQ581" i="8"/>
  <c r="CR581" i="8"/>
  <c r="CS581" i="8"/>
  <c r="CT581" i="8"/>
  <c r="CU581" i="8"/>
  <c r="CV581" i="8"/>
  <c r="CX581" i="8"/>
  <c r="CY581" i="8"/>
  <c r="CZ581" i="8"/>
  <c r="DA581" i="8"/>
  <c r="DB581" i="8"/>
  <c r="DC581" i="8"/>
  <c r="DD581" i="8"/>
  <c r="DE581" i="8"/>
  <c r="DF581" i="8"/>
  <c r="DG581" i="8"/>
  <c r="DH581" i="8"/>
  <c r="DI581" i="8"/>
  <c r="DJ581" i="8"/>
  <c r="DK581" i="8"/>
  <c r="DL581" i="8"/>
  <c r="DM581" i="8"/>
  <c r="DO581" i="8"/>
  <c r="B582" i="8"/>
  <c r="C582" i="8"/>
  <c r="D582" i="8"/>
  <c r="E582" i="8"/>
  <c r="F582" i="8"/>
  <c r="G582" i="8"/>
  <c r="H582" i="8"/>
  <c r="I582" i="8"/>
  <c r="J582" i="8"/>
  <c r="K582" i="8"/>
  <c r="L582" i="8"/>
  <c r="M582" i="8"/>
  <c r="N582" i="8"/>
  <c r="O582" i="8"/>
  <c r="P582" i="8"/>
  <c r="Q582" i="8"/>
  <c r="R582" i="8"/>
  <c r="U582" i="8"/>
  <c r="W582" i="8"/>
  <c r="Y582" i="8"/>
  <c r="Z582" i="8"/>
  <c r="AA582" i="8"/>
  <c r="AB582" i="8"/>
  <c r="AC582" i="8"/>
  <c r="AD582" i="8"/>
  <c r="AE582" i="8"/>
  <c r="AH582" i="8"/>
  <c r="AI582" i="8"/>
  <c r="AJ582" i="8"/>
  <c r="AK582" i="8"/>
  <c r="AL582" i="8"/>
  <c r="AM582" i="8"/>
  <c r="AN582" i="8"/>
  <c r="AO582" i="8"/>
  <c r="AP582" i="8"/>
  <c r="AQ582" i="8"/>
  <c r="AR582" i="8"/>
  <c r="AS582" i="8"/>
  <c r="AT582" i="8"/>
  <c r="AU582" i="8"/>
  <c r="AV582" i="8"/>
  <c r="AW582" i="8"/>
  <c r="AX582" i="8"/>
  <c r="AY582" i="8"/>
  <c r="AZ582" i="8"/>
  <c r="BE582" i="8"/>
  <c r="BF582" i="8"/>
  <c r="BG582" i="8"/>
  <c r="BH582" i="8"/>
  <c r="BI582" i="8"/>
  <c r="BJ582" i="8"/>
  <c r="BK582" i="8"/>
  <c r="BL582" i="8"/>
  <c r="BM582" i="8"/>
  <c r="BP583" i="8" s="1"/>
  <c r="BN582" i="8"/>
  <c r="BO582" i="8"/>
  <c r="BR582" i="8"/>
  <c r="BS582" i="8"/>
  <c r="BT582" i="8"/>
  <c r="BU582" i="8"/>
  <c r="BV582" i="8"/>
  <c r="BW582" i="8"/>
  <c r="BX582" i="8"/>
  <c r="BY582" i="8"/>
  <c r="BZ582" i="8"/>
  <c r="CA582" i="8"/>
  <c r="CB582" i="8"/>
  <c r="CC582" i="8"/>
  <c r="CD582" i="8"/>
  <c r="CH582" i="8"/>
  <c r="CI582" i="8"/>
  <c r="CJ582" i="8"/>
  <c r="CK582" i="8"/>
  <c r="CL582" i="8"/>
  <c r="CM582" i="8"/>
  <c r="CN582" i="8"/>
  <c r="CO582" i="8"/>
  <c r="CP582" i="8"/>
  <c r="CQ582" i="8"/>
  <c r="CR582" i="8"/>
  <c r="CS582" i="8"/>
  <c r="CT582" i="8"/>
  <c r="CU582" i="8"/>
  <c r="CV582" i="8"/>
  <c r="CX582" i="8"/>
  <c r="CY582" i="8"/>
  <c r="CZ582" i="8"/>
  <c r="DA582" i="8"/>
  <c r="DB582" i="8"/>
  <c r="DC582" i="8"/>
  <c r="DD582" i="8"/>
  <c r="DE582" i="8"/>
  <c r="DF582" i="8"/>
  <c r="DG582" i="8"/>
  <c r="DH582" i="8"/>
  <c r="DI582" i="8"/>
  <c r="DJ582" i="8"/>
  <c r="DK582" i="8"/>
  <c r="DL582" i="8"/>
  <c r="DM582" i="8"/>
  <c r="DO582" i="8"/>
  <c r="B583" i="8"/>
  <c r="C583" i="8"/>
  <c r="D583" i="8"/>
  <c r="E583" i="8"/>
  <c r="F583" i="8"/>
  <c r="G583" i="8"/>
  <c r="H583" i="8"/>
  <c r="I583" i="8"/>
  <c r="J583" i="8"/>
  <c r="K583" i="8"/>
  <c r="L583" i="8"/>
  <c r="M583" i="8"/>
  <c r="N583" i="8"/>
  <c r="O583" i="8"/>
  <c r="P583" i="8"/>
  <c r="Q583" i="8"/>
  <c r="R583" i="8"/>
  <c r="U583" i="8"/>
  <c r="W583" i="8"/>
  <c r="Y583" i="8"/>
  <c r="Z583" i="8"/>
  <c r="AA583" i="8"/>
  <c r="AB583" i="8"/>
  <c r="AC583" i="8"/>
  <c r="AD583" i="8"/>
  <c r="AE583" i="8"/>
  <c r="AH583" i="8"/>
  <c r="AI583" i="8"/>
  <c r="AJ583" i="8"/>
  <c r="AK583" i="8"/>
  <c r="AL583" i="8"/>
  <c r="AM583" i="8"/>
  <c r="AN583" i="8"/>
  <c r="AO583" i="8"/>
  <c r="AP583" i="8"/>
  <c r="AQ583" i="8"/>
  <c r="AR583" i="8"/>
  <c r="AS583" i="8"/>
  <c r="AT583" i="8"/>
  <c r="AU583" i="8"/>
  <c r="AV583" i="8"/>
  <c r="AW583" i="8"/>
  <c r="AX583" i="8"/>
  <c r="AY583" i="8"/>
  <c r="AZ583" i="8"/>
  <c r="BE583" i="8"/>
  <c r="BF583" i="8"/>
  <c r="BG583" i="8"/>
  <c r="BH583" i="8"/>
  <c r="BI583" i="8"/>
  <c r="BJ583" i="8"/>
  <c r="BK583" i="8"/>
  <c r="BL583" i="8"/>
  <c r="BM583" i="8"/>
  <c r="BP584" i="8" s="1"/>
  <c r="BN583" i="8"/>
  <c r="BO583" i="8"/>
  <c r="BR583" i="8"/>
  <c r="BS583" i="8"/>
  <c r="BT583" i="8"/>
  <c r="BU583" i="8"/>
  <c r="BV583" i="8"/>
  <c r="BW583" i="8"/>
  <c r="BX583" i="8"/>
  <c r="BY583" i="8"/>
  <c r="BZ583" i="8"/>
  <c r="CA583" i="8"/>
  <c r="CB583" i="8"/>
  <c r="CC583" i="8"/>
  <c r="CD583" i="8"/>
  <c r="CH583" i="8"/>
  <c r="CI583" i="8"/>
  <c r="CJ583" i="8"/>
  <c r="CK583" i="8"/>
  <c r="CL583" i="8"/>
  <c r="CM583" i="8"/>
  <c r="CN583" i="8"/>
  <c r="CO583" i="8"/>
  <c r="CP583" i="8"/>
  <c r="CQ583" i="8"/>
  <c r="CR583" i="8"/>
  <c r="CS583" i="8"/>
  <c r="CT583" i="8"/>
  <c r="CU583" i="8"/>
  <c r="CV583" i="8"/>
  <c r="CX583" i="8"/>
  <c r="CY583" i="8"/>
  <c r="CZ583" i="8"/>
  <c r="DA583" i="8"/>
  <c r="DB583" i="8"/>
  <c r="DC583" i="8"/>
  <c r="DD583" i="8"/>
  <c r="DE583" i="8"/>
  <c r="DF583" i="8"/>
  <c r="DG583" i="8"/>
  <c r="DH583" i="8"/>
  <c r="DI583" i="8"/>
  <c r="DJ583" i="8"/>
  <c r="DK583" i="8"/>
  <c r="DL583" i="8"/>
  <c r="DM583" i="8"/>
  <c r="DO583" i="8"/>
  <c r="B584" i="8"/>
  <c r="C584" i="8"/>
  <c r="D584" i="8"/>
  <c r="E584" i="8"/>
  <c r="F584" i="8"/>
  <c r="G584" i="8"/>
  <c r="H584" i="8"/>
  <c r="I584" i="8"/>
  <c r="J584" i="8"/>
  <c r="K584" i="8"/>
  <c r="L584" i="8"/>
  <c r="M584" i="8"/>
  <c r="N584" i="8"/>
  <c r="O584" i="8"/>
  <c r="P584" i="8"/>
  <c r="Q584" i="8"/>
  <c r="R584" i="8"/>
  <c r="U584" i="8"/>
  <c r="W584" i="8"/>
  <c r="Y584" i="8"/>
  <c r="Z584" i="8"/>
  <c r="AA584" i="8"/>
  <c r="AB584" i="8"/>
  <c r="AC584" i="8"/>
  <c r="AD584" i="8"/>
  <c r="AE584" i="8"/>
  <c r="AH584" i="8"/>
  <c r="AI584" i="8"/>
  <c r="AJ584" i="8"/>
  <c r="AK584" i="8"/>
  <c r="AL584" i="8"/>
  <c r="AM584" i="8"/>
  <c r="AN584" i="8"/>
  <c r="AO584" i="8"/>
  <c r="AP584" i="8"/>
  <c r="AQ584" i="8"/>
  <c r="AR584" i="8"/>
  <c r="AS584" i="8"/>
  <c r="AT584" i="8"/>
  <c r="AU584" i="8"/>
  <c r="AV584" i="8"/>
  <c r="AW584" i="8"/>
  <c r="AX584" i="8"/>
  <c r="AY584" i="8"/>
  <c r="AZ584" i="8"/>
  <c r="BE584" i="8"/>
  <c r="BF584" i="8"/>
  <c r="BG584" i="8"/>
  <c r="BH584" i="8"/>
  <c r="BI584" i="8"/>
  <c r="BJ584" i="8"/>
  <c r="BK584" i="8"/>
  <c r="BL584" i="8"/>
  <c r="BM584" i="8"/>
  <c r="BP585" i="8" s="1"/>
  <c r="BN584" i="8"/>
  <c r="BO584" i="8"/>
  <c r="BR584" i="8"/>
  <c r="BS584" i="8"/>
  <c r="BT584" i="8"/>
  <c r="BU584" i="8"/>
  <c r="BV584" i="8"/>
  <c r="BW584" i="8"/>
  <c r="BX584" i="8"/>
  <c r="BY584" i="8"/>
  <c r="BZ584" i="8"/>
  <c r="CA584" i="8"/>
  <c r="CB584" i="8"/>
  <c r="CC584" i="8"/>
  <c r="CD584" i="8"/>
  <c r="CH584" i="8"/>
  <c r="CI584" i="8"/>
  <c r="CJ584" i="8"/>
  <c r="CK584" i="8"/>
  <c r="CL584" i="8"/>
  <c r="CM584" i="8"/>
  <c r="CN584" i="8"/>
  <c r="CO584" i="8"/>
  <c r="CP584" i="8"/>
  <c r="CQ584" i="8"/>
  <c r="CR584" i="8"/>
  <c r="CS584" i="8"/>
  <c r="CT584" i="8"/>
  <c r="CU584" i="8"/>
  <c r="CV584" i="8"/>
  <c r="CX584" i="8"/>
  <c r="CY584" i="8"/>
  <c r="CZ584" i="8"/>
  <c r="DA584" i="8"/>
  <c r="DB584" i="8"/>
  <c r="DC584" i="8"/>
  <c r="DD584" i="8"/>
  <c r="DE584" i="8"/>
  <c r="DF584" i="8"/>
  <c r="DG584" i="8"/>
  <c r="DH584" i="8"/>
  <c r="DI584" i="8"/>
  <c r="DJ584" i="8"/>
  <c r="DK584" i="8"/>
  <c r="DL584" i="8"/>
  <c r="DM584" i="8"/>
  <c r="DO584" i="8"/>
  <c r="B585" i="8"/>
  <c r="C585" i="8"/>
  <c r="D585" i="8"/>
  <c r="E585" i="8"/>
  <c r="F585" i="8"/>
  <c r="G585" i="8"/>
  <c r="H585" i="8"/>
  <c r="I585" i="8"/>
  <c r="J585" i="8"/>
  <c r="K585" i="8"/>
  <c r="L585" i="8"/>
  <c r="M585" i="8"/>
  <c r="N585" i="8"/>
  <c r="O585" i="8"/>
  <c r="P585" i="8"/>
  <c r="Q585" i="8"/>
  <c r="R585" i="8"/>
  <c r="U585" i="8"/>
  <c r="W585" i="8"/>
  <c r="Y585" i="8"/>
  <c r="Z585" i="8"/>
  <c r="AA585" i="8"/>
  <c r="AB585" i="8"/>
  <c r="AC585" i="8"/>
  <c r="AD585" i="8"/>
  <c r="AE585" i="8"/>
  <c r="AH585" i="8"/>
  <c r="AI585" i="8"/>
  <c r="AJ585" i="8"/>
  <c r="AK585" i="8"/>
  <c r="AL585" i="8"/>
  <c r="AM585" i="8"/>
  <c r="AN585" i="8"/>
  <c r="AO585" i="8"/>
  <c r="AP585" i="8"/>
  <c r="AQ585" i="8"/>
  <c r="AR585" i="8"/>
  <c r="AS585" i="8"/>
  <c r="AT585" i="8"/>
  <c r="AU585" i="8"/>
  <c r="AV585" i="8"/>
  <c r="AW585" i="8"/>
  <c r="AX585" i="8"/>
  <c r="AY585" i="8"/>
  <c r="AZ585" i="8"/>
  <c r="BE585" i="8"/>
  <c r="BF585" i="8"/>
  <c r="BG585" i="8"/>
  <c r="BH585" i="8"/>
  <c r="BI585" i="8"/>
  <c r="BJ585" i="8"/>
  <c r="BK585" i="8"/>
  <c r="BL585" i="8"/>
  <c r="BM585" i="8"/>
  <c r="BP586" i="8" s="1"/>
  <c r="BN585" i="8"/>
  <c r="BO585" i="8"/>
  <c r="BR585" i="8"/>
  <c r="BS585" i="8"/>
  <c r="BT585" i="8"/>
  <c r="BU585" i="8"/>
  <c r="BV585" i="8"/>
  <c r="BW585" i="8"/>
  <c r="BX585" i="8"/>
  <c r="BY585" i="8"/>
  <c r="BZ585" i="8"/>
  <c r="CA585" i="8"/>
  <c r="CB585" i="8"/>
  <c r="CC585" i="8"/>
  <c r="CD585" i="8"/>
  <c r="CH585" i="8"/>
  <c r="CI585" i="8"/>
  <c r="CJ585" i="8"/>
  <c r="CK585" i="8"/>
  <c r="CL585" i="8"/>
  <c r="CM585" i="8"/>
  <c r="CN585" i="8"/>
  <c r="CO585" i="8"/>
  <c r="CP585" i="8"/>
  <c r="CQ585" i="8"/>
  <c r="CR585" i="8"/>
  <c r="CS585" i="8"/>
  <c r="CT585" i="8"/>
  <c r="CU585" i="8"/>
  <c r="CV585" i="8"/>
  <c r="CX585" i="8"/>
  <c r="CY585" i="8"/>
  <c r="CZ585" i="8"/>
  <c r="DA585" i="8"/>
  <c r="DB585" i="8"/>
  <c r="DC585" i="8"/>
  <c r="DD585" i="8"/>
  <c r="DE585" i="8"/>
  <c r="DF585" i="8"/>
  <c r="DG585" i="8"/>
  <c r="DH585" i="8"/>
  <c r="DI585" i="8"/>
  <c r="DJ585" i="8"/>
  <c r="DK585" i="8"/>
  <c r="DL585" i="8"/>
  <c r="DM585" i="8"/>
  <c r="DO585" i="8"/>
  <c r="B586" i="8"/>
  <c r="C586" i="8"/>
  <c r="D586" i="8"/>
  <c r="E586" i="8"/>
  <c r="F586" i="8"/>
  <c r="G586" i="8"/>
  <c r="H586" i="8"/>
  <c r="I586" i="8"/>
  <c r="J586" i="8"/>
  <c r="K586" i="8"/>
  <c r="L586" i="8"/>
  <c r="M586" i="8"/>
  <c r="N586" i="8"/>
  <c r="O586" i="8"/>
  <c r="P586" i="8"/>
  <c r="Q586" i="8"/>
  <c r="R586" i="8"/>
  <c r="U586" i="8"/>
  <c r="W586" i="8"/>
  <c r="Y586" i="8"/>
  <c r="Z586" i="8"/>
  <c r="AA586" i="8"/>
  <c r="AB586" i="8"/>
  <c r="AC586" i="8"/>
  <c r="AD586" i="8"/>
  <c r="AE586" i="8"/>
  <c r="AH586" i="8"/>
  <c r="AI586" i="8"/>
  <c r="AJ586" i="8"/>
  <c r="AK586" i="8"/>
  <c r="AL586" i="8"/>
  <c r="AM586" i="8"/>
  <c r="AN586" i="8"/>
  <c r="AO586" i="8"/>
  <c r="AP586" i="8"/>
  <c r="AQ586" i="8"/>
  <c r="AR586" i="8"/>
  <c r="AS586" i="8"/>
  <c r="AT586" i="8"/>
  <c r="AU586" i="8"/>
  <c r="AV586" i="8"/>
  <c r="AW586" i="8"/>
  <c r="AX586" i="8"/>
  <c r="AY586" i="8"/>
  <c r="AZ586" i="8"/>
  <c r="BE586" i="8"/>
  <c r="BF586" i="8"/>
  <c r="BG586" i="8"/>
  <c r="BH586" i="8"/>
  <c r="BI586" i="8"/>
  <c r="BJ586" i="8"/>
  <c r="BK586" i="8"/>
  <c r="BL586" i="8"/>
  <c r="BM586" i="8"/>
  <c r="BP587" i="8" s="1"/>
  <c r="BN586" i="8"/>
  <c r="BO586" i="8"/>
  <c r="BR586" i="8"/>
  <c r="BS586" i="8"/>
  <c r="BT586" i="8"/>
  <c r="BU586" i="8"/>
  <c r="BV586" i="8"/>
  <c r="BW586" i="8"/>
  <c r="BX586" i="8"/>
  <c r="BY586" i="8"/>
  <c r="BZ586" i="8"/>
  <c r="CA586" i="8"/>
  <c r="CB586" i="8"/>
  <c r="CC586" i="8"/>
  <c r="CD586" i="8"/>
  <c r="CH586" i="8"/>
  <c r="CI586" i="8"/>
  <c r="CJ586" i="8"/>
  <c r="CK586" i="8"/>
  <c r="CL586" i="8"/>
  <c r="CM586" i="8"/>
  <c r="CN586" i="8"/>
  <c r="CO586" i="8"/>
  <c r="CP586" i="8"/>
  <c r="CQ586" i="8"/>
  <c r="CR586" i="8"/>
  <c r="CS586" i="8"/>
  <c r="CT586" i="8"/>
  <c r="CU586" i="8"/>
  <c r="CV586" i="8"/>
  <c r="CX586" i="8"/>
  <c r="CY586" i="8"/>
  <c r="CZ586" i="8"/>
  <c r="DA586" i="8"/>
  <c r="DB586" i="8"/>
  <c r="DC586" i="8"/>
  <c r="DD586" i="8"/>
  <c r="DE586" i="8"/>
  <c r="DF586" i="8"/>
  <c r="DG586" i="8"/>
  <c r="DH586" i="8"/>
  <c r="DI586" i="8"/>
  <c r="DJ586" i="8"/>
  <c r="DK586" i="8"/>
  <c r="DL586" i="8"/>
  <c r="DM586" i="8"/>
  <c r="DO586" i="8"/>
  <c r="B587" i="8"/>
  <c r="C587" i="8"/>
  <c r="D587" i="8"/>
  <c r="E587" i="8"/>
  <c r="F587" i="8"/>
  <c r="G587" i="8"/>
  <c r="H587" i="8"/>
  <c r="I587" i="8"/>
  <c r="J587" i="8"/>
  <c r="K587" i="8"/>
  <c r="L587" i="8"/>
  <c r="M587" i="8"/>
  <c r="N587" i="8"/>
  <c r="O587" i="8"/>
  <c r="P587" i="8"/>
  <c r="Q587" i="8"/>
  <c r="R587" i="8"/>
  <c r="U587" i="8"/>
  <c r="W587" i="8"/>
  <c r="Y587" i="8"/>
  <c r="Z587" i="8"/>
  <c r="AA587" i="8"/>
  <c r="AB587" i="8"/>
  <c r="AC587" i="8"/>
  <c r="AD587" i="8"/>
  <c r="AE587" i="8"/>
  <c r="AH587" i="8"/>
  <c r="AI587" i="8"/>
  <c r="AJ587" i="8"/>
  <c r="AK587" i="8"/>
  <c r="AL587" i="8"/>
  <c r="AM587" i="8"/>
  <c r="AN587" i="8"/>
  <c r="AO587" i="8"/>
  <c r="AP587" i="8"/>
  <c r="AQ587" i="8"/>
  <c r="AR587" i="8"/>
  <c r="AS587" i="8"/>
  <c r="AT587" i="8"/>
  <c r="AU587" i="8"/>
  <c r="AV587" i="8"/>
  <c r="AW587" i="8"/>
  <c r="AX587" i="8"/>
  <c r="AY587" i="8"/>
  <c r="AZ587" i="8"/>
  <c r="BE587" i="8"/>
  <c r="BF587" i="8"/>
  <c r="BG587" i="8"/>
  <c r="BH587" i="8"/>
  <c r="BI587" i="8"/>
  <c r="BJ587" i="8"/>
  <c r="BK587" i="8"/>
  <c r="BL587" i="8"/>
  <c r="BM587" i="8"/>
  <c r="BP588" i="8" s="1"/>
  <c r="BN587" i="8"/>
  <c r="BO587" i="8"/>
  <c r="BR587" i="8"/>
  <c r="BS587" i="8"/>
  <c r="BT587" i="8"/>
  <c r="BU587" i="8"/>
  <c r="BV587" i="8"/>
  <c r="BW587" i="8"/>
  <c r="BX587" i="8"/>
  <c r="BY587" i="8"/>
  <c r="BZ587" i="8"/>
  <c r="CA587" i="8"/>
  <c r="CB587" i="8"/>
  <c r="CC587" i="8"/>
  <c r="CD587" i="8"/>
  <c r="CH587" i="8"/>
  <c r="CI587" i="8"/>
  <c r="CJ587" i="8"/>
  <c r="CK587" i="8"/>
  <c r="CL587" i="8"/>
  <c r="CM587" i="8"/>
  <c r="CN587" i="8"/>
  <c r="CO587" i="8"/>
  <c r="CP587" i="8"/>
  <c r="CQ587" i="8"/>
  <c r="CR587" i="8"/>
  <c r="CS587" i="8"/>
  <c r="CT587" i="8"/>
  <c r="CU587" i="8"/>
  <c r="CV587" i="8"/>
  <c r="CX587" i="8"/>
  <c r="CY587" i="8"/>
  <c r="CZ587" i="8"/>
  <c r="DA587" i="8"/>
  <c r="DB587" i="8"/>
  <c r="DC587" i="8"/>
  <c r="DD587" i="8"/>
  <c r="DE587" i="8"/>
  <c r="DF587" i="8"/>
  <c r="DG587" i="8"/>
  <c r="DH587" i="8"/>
  <c r="DI587" i="8"/>
  <c r="DJ587" i="8"/>
  <c r="DK587" i="8"/>
  <c r="DL587" i="8"/>
  <c r="DM587" i="8"/>
  <c r="DO587" i="8"/>
  <c r="B588" i="8"/>
  <c r="C588" i="8"/>
  <c r="D588" i="8"/>
  <c r="E588" i="8"/>
  <c r="F588" i="8"/>
  <c r="G588" i="8"/>
  <c r="H588" i="8"/>
  <c r="I588" i="8"/>
  <c r="J588" i="8"/>
  <c r="K588" i="8"/>
  <c r="L588" i="8"/>
  <c r="M588" i="8"/>
  <c r="N588" i="8"/>
  <c r="O588" i="8"/>
  <c r="P588" i="8"/>
  <c r="Q588" i="8"/>
  <c r="R588" i="8"/>
  <c r="U588" i="8"/>
  <c r="W588" i="8"/>
  <c r="Y588" i="8"/>
  <c r="Z588" i="8"/>
  <c r="AA588" i="8"/>
  <c r="AB588" i="8"/>
  <c r="AC588" i="8"/>
  <c r="AD588" i="8"/>
  <c r="AE588" i="8"/>
  <c r="AH588" i="8"/>
  <c r="AI588" i="8"/>
  <c r="AJ588" i="8"/>
  <c r="AK588" i="8"/>
  <c r="AL588" i="8"/>
  <c r="AM588" i="8"/>
  <c r="AN588" i="8"/>
  <c r="AO588" i="8"/>
  <c r="AP588" i="8"/>
  <c r="AQ588" i="8"/>
  <c r="AR588" i="8"/>
  <c r="AS588" i="8"/>
  <c r="AT588" i="8"/>
  <c r="AU588" i="8"/>
  <c r="AV588" i="8"/>
  <c r="AW588" i="8"/>
  <c r="AX588" i="8"/>
  <c r="AY588" i="8"/>
  <c r="AZ588" i="8"/>
  <c r="BE588" i="8"/>
  <c r="BF588" i="8"/>
  <c r="BG588" i="8"/>
  <c r="BH588" i="8"/>
  <c r="BI588" i="8"/>
  <c r="BJ588" i="8"/>
  <c r="BK588" i="8"/>
  <c r="BL588" i="8"/>
  <c r="BM588" i="8"/>
  <c r="BP589" i="8" s="1"/>
  <c r="BN588" i="8"/>
  <c r="BO588" i="8"/>
  <c r="BR588" i="8"/>
  <c r="BS588" i="8"/>
  <c r="BT588" i="8"/>
  <c r="BU588" i="8"/>
  <c r="BV588" i="8"/>
  <c r="BW588" i="8"/>
  <c r="BX588" i="8"/>
  <c r="BY588" i="8"/>
  <c r="BZ588" i="8"/>
  <c r="CA588" i="8"/>
  <c r="CB588" i="8"/>
  <c r="CC588" i="8"/>
  <c r="CD588" i="8"/>
  <c r="CH588" i="8"/>
  <c r="CI588" i="8"/>
  <c r="CJ588" i="8"/>
  <c r="CK588" i="8"/>
  <c r="CL588" i="8"/>
  <c r="CM588" i="8"/>
  <c r="CN588" i="8"/>
  <c r="CO588" i="8"/>
  <c r="CP588" i="8"/>
  <c r="CQ588" i="8"/>
  <c r="CR588" i="8"/>
  <c r="CS588" i="8"/>
  <c r="CT588" i="8"/>
  <c r="CU588" i="8"/>
  <c r="CV588" i="8"/>
  <c r="CX588" i="8"/>
  <c r="CY588" i="8"/>
  <c r="CZ588" i="8"/>
  <c r="DA588" i="8"/>
  <c r="DB588" i="8"/>
  <c r="DC588" i="8"/>
  <c r="DD588" i="8"/>
  <c r="DE588" i="8"/>
  <c r="DF588" i="8"/>
  <c r="DG588" i="8"/>
  <c r="DH588" i="8"/>
  <c r="DI588" i="8"/>
  <c r="DJ588" i="8"/>
  <c r="DK588" i="8"/>
  <c r="DL588" i="8"/>
  <c r="DM588" i="8"/>
  <c r="DO588" i="8"/>
  <c r="B589" i="8"/>
  <c r="C589" i="8"/>
  <c r="D589" i="8"/>
  <c r="E589" i="8"/>
  <c r="F589" i="8"/>
  <c r="G589" i="8"/>
  <c r="H589" i="8"/>
  <c r="I589" i="8"/>
  <c r="J589" i="8"/>
  <c r="K589" i="8"/>
  <c r="L589" i="8"/>
  <c r="M589" i="8"/>
  <c r="N589" i="8"/>
  <c r="O589" i="8"/>
  <c r="P589" i="8"/>
  <c r="Q589" i="8"/>
  <c r="R589" i="8"/>
  <c r="U589" i="8"/>
  <c r="W589" i="8"/>
  <c r="Y589" i="8"/>
  <c r="Z589" i="8"/>
  <c r="AA589" i="8"/>
  <c r="AB589" i="8"/>
  <c r="AC589" i="8"/>
  <c r="AD589" i="8"/>
  <c r="AE589" i="8"/>
  <c r="AH589" i="8"/>
  <c r="AI589" i="8"/>
  <c r="AJ589" i="8"/>
  <c r="AK589" i="8"/>
  <c r="AL589" i="8"/>
  <c r="AM589" i="8"/>
  <c r="AN589" i="8"/>
  <c r="AO589" i="8"/>
  <c r="AP589" i="8"/>
  <c r="AQ589" i="8"/>
  <c r="AR589" i="8"/>
  <c r="AS589" i="8"/>
  <c r="AT589" i="8"/>
  <c r="AU589" i="8"/>
  <c r="AV589" i="8"/>
  <c r="AW589" i="8"/>
  <c r="AX589" i="8"/>
  <c r="AY589" i="8"/>
  <c r="AZ589" i="8"/>
  <c r="BE589" i="8"/>
  <c r="BF589" i="8"/>
  <c r="BG589" i="8"/>
  <c r="BH589" i="8"/>
  <c r="BI589" i="8"/>
  <c r="BJ589" i="8"/>
  <c r="BK589" i="8"/>
  <c r="BL589" i="8"/>
  <c r="BM589" i="8"/>
  <c r="BP590" i="8" s="1"/>
  <c r="BN589" i="8"/>
  <c r="BO589" i="8"/>
  <c r="BR589" i="8"/>
  <c r="BS589" i="8"/>
  <c r="BT589" i="8"/>
  <c r="BU589" i="8"/>
  <c r="BV589" i="8"/>
  <c r="BW589" i="8"/>
  <c r="BX589" i="8"/>
  <c r="BY589" i="8"/>
  <c r="BZ589" i="8"/>
  <c r="CA589" i="8"/>
  <c r="CB589" i="8"/>
  <c r="CC589" i="8"/>
  <c r="CD589" i="8"/>
  <c r="CH589" i="8"/>
  <c r="CI589" i="8"/>
  <c r="CJ589" i="8"/>
  <c r="CK589" i="8"/>
  <c r="CL589" i="8"/>
  <c r="CM589" i="8"/>
  <c r="CN589" i="8"/>
  <c r="CO589" i="8"/>
  <c r="CP589" i="8"/>
  <c r="CQ589" i="8"/>
  <c r="CR589" i="8"/>
  <c r="CS589" i="8"/>
  <c r="CT589" i="8"/>
  <c r="CU589" i="8"/>
  <c r="CV589" i="8"/>
  <c r="CX589" i="8"/>
  <c r="CY589" i="8"/>
  <c r="CZ589" i="8"/>
  <c r="DA589" i="8"/>
  <c r="DB589" i="8"/>
  <c r="DC589" i="8"/>
  <c r="DD589" i="8"/>
  <c r="DE589" i="8"/>
  <c r="DF589" i="8"/>
  <c r="DG589" i="8"/>
  <c r="DH589" i="8"/>
  <c r="DI589" i="8"/>
  <c r="DJ589" i="8"/>
  <c r="DK589" i="8"/>
  <c r="DL589" i="8"/>
  <c r="DM589" i="8"/>
  <c r="DO589" i="8"/>
  <c r="B590" i="8"/>
  <c r="C590" i="8"/>
  <c r="D590" i="8"/>
  <c r="E590" i="8"/>
  <c r="F590" i="8"/>
  <c r="G590" i="8"/>
  <c r="H590" i="8"/>
  <c r="I590" i="8"/>
  <c r="J590" i="8"/>
  <c r="K590" i="8"/>
  <c r="L590" i="8"/>
  <c r="M590" i="8"/>
  <c r="N590" i="8"/>
  <c r="O590" i="8"/>
  <c r="P590" i="8"/>
  <c r="Q590" i="8"/>
  <c r="R590" i="8"/>
  <c r="U590" i="8"/>
  <c r="W590" i="8"/>
  <c r="Y590" i="8"/>
  <c r="Z590" i="8"/>
  <c r="AA590" i="8"/>
  <c r="AB590" i="8"/>
  <c r="AC590" i="8"/>
  <c r="AD590" i="8"/>
  <c r="AE590" i="8"/>
  <c r="AH590" i="8"/>
  <c r="AI590" i="8"/>
  <c r="AJ590" i="8"/>
  <c r="AK590" i="8"/>
  <c r="AL590" i="8"/>
  <c r="AM590" i="8"/>
  <c r="AN590" i="8"/>
  <c r="AO590" i="8"/>
  <c r="AP590" i="8"/>
  <c r="AQ590" i="8"/>
  <c r="AR590" i="8"/>
  <c r="AS590" i="8"/>
  <c r="AT590" i="8"/>
  <c r="AU590" i="8"/>
  <c r="AV590" i="8"/>
  <c r="AW590" i="8"/>
  <c r="AX590" i="8"/>
  <c r="AY590" i="8"/>
  <c r="AZ590" i="8"/>
  <c r="BE590" i="8"/>
  <c r="BF590" i="8"/>
  <c r="BG590" i="8"/>
  <c r="BH590" i="8"/>
  <c r="BI590" i="8"/>
  <c r="BJ590" i="8"/>
  <c r="BK590" i="8"/>
  <c r="BL590" i="8"/>
  <c r="BM590" i="8"/>
  <c r="BP591" i="8" s="1"/>
  <c r="BN590" i="8"/>
  <c r="BO590" i="8"/>
  <c r="BR590" i="8"/>
  <c r="BS590" i="8"/>
  <c r="BT590" i="8"/>
  <c r="BU590" i="8"/>
  <c r="BV590" i="8"/>
  <c r="BW590" i="8"/>
  <c r="BX590" i="8"/>
  <c r="BY590" i="8"/>
  <c r="BZ590" i="8"/>
  <c r="CA590" i="8"/>
  <c r="CB590" i="8"/>
  <c r="CC590" i="8"/>
  <c r="CD590" i="8"/>
  <c r="CH590" i="8"/>
  <c r="CI590" i="8"/>
  <c r="CJ590" i="8"/>
  <c r="CK590" i="8"/>
  <c r="CL590" i="8"/>
  <c r="CM590" i="8"/>
  <c r="CN590" i="8"/>
  <c r="CO590" i="8"/>
  <c r="CP590" i="8"/>
  <c r="CQ590" i="8"/>
  <c r="CR590" i="8"/>
  <c r="CS590" i="8"/>
  <c r="CT590" i="8"/>
  <c r="CU590" i="8"/>
  <c r="CV590" i="8"/>
  <c r="CX590" i="8"/>
  <c r="CY590" i="8"/>
  <c r="CZ590" i="8"/>
  <c r="DA590" i="8"/>
  <c r="DB590" i="8"/>
  <c r="DC590" i="8"/>
  <c r="DD590" i="8"/>
  <c r="DE590" i="8"/>
  <c r="DF590" i="8"/>
  <c r="DG590" i="8"/>
  <c r="DH590" i="8"/>
  <c r="DI590" i="8"/>
  <c r="DJ590" i="8"/>
  <c r="DK590" i="8"/>
  <c r="DL590" i="8"/>
  <c r="DM590" i="8"/>
  <c r="DO590" i="8"/>
  <c r="B591" i="8"/>
  <c r="C591" i="8"/>
  <c r="D591" i="8"/>
  <c r="E591" i="8"/>
  <c r="F591" i="8"/>
  <c r="G591" i="8"/>
  <c r="H591" i="8"/>
  <c r="I591" i="8"/>
  <c r="J591" i="8"/>
  <c r="K591" i="8"/>
  <c r="L591" i="8"/>
  <c r="M591" i="8"/>
  <c r="N591" i="8"/>
  <c r="O591" i="8"/>
  <c r="P591" i="8"/>
  <c r="Q591" i="8"/>
  <c r="R591" i="8"/>
  <c r="U591" i="8"/>
  <c r="W591" i="8"/>
  <c r="Y591" i="8"/>
  <c r="Z591" i="8"/>
  <c r="AA591" i="8"/>
  <c r="AB591" i="8"/>
  <c r="AC591" i="8"/>
  <c r="AD591" i="8"/>
  <c r="AE591" i="8"/>
  <c r="AH591" i="8"/>
  <c r="AI591" i="8"/>
  <c r="AJ591" i="8"/>
  <c r="AK591" i="8"/>
  <c r="AL591" i="8"/>
  <c r="AM591" i="8"/>
  <c r="AN591" i="8"/>
  <c r="AO591" i="8"/>
  <c r="AP591" i="8"/>
  <c r="AQ591" i="8"/>
  <c r="AR591" i="8"/>
  <c r="AS591" i="8"/>
  <c r="AT591" i="8"/>
  <c r="AU591" i="8"/>
  <c r="AV591" i="8"/>
  <c r="AW591" i="8"/>
  <c r="AX591" i="8"/>
  <c r="AY591" i="8"/>
  <c r="AZ591" i="8"/>
  <c r="BE591" i="8"/>
  <c r="BF591" i="8"/>
  <c r="BG591" i="8"/>
  <c r="BH591" i="8"/>
  <c r="BI591" i="8"/>
  <c r="BJ591" i="8"/>
  <c r="BK591" i="8"/>
  <c r="BL591" i="8"/>
  <c r="BM591" i="8"/>
  <c r="BP592" i="8" s="1"/>
  <c r="BN591" i="8"/>
  <c r="BO591" i="8"/>
  <c r="BR591" i="8"/>
  <c r="BS591" i="8"/>
  <c r="BT591" i="8"/>
  <c r="BU591" i="8"/>
  <c r="BV591" i="8"/>
  <c r="BW591" i="8"/>
  <c r="BX591" i="8"/>
  <c r="BY591" i="8"/>
  <c r="BZ591" i="8"/>
  <c r="CA591" i="8"/>
  <c r="CB591" i="8"/>
  <c r="CC591" i="8"/>
  <c r="CD591" i="8"/>
  <c r="CH591" i="8"/>
  <c r="CI591" i="8"/>
  <c r="CJ591" i="8"/>
  <c r="CK591" i="8"/>
  <c r="CL591" i="8"/>
  <c r="CM591" i="8"/>
  <c r="CN591" i="8"/>
  <c r="CO591" i="8"/>
  <c r="CP591" i="8"/>
  <c r="CQ591" i="8"/>
  <c r="CR591" i="8"/>
  <c r="CS591" i="8"/>
  <c r="CT591" i="8"/>
  <c r="CU591" i="8"/>
  <c r="CV591" i="8"/>
  <c r="CX591" i="8"/>
  <c r="CY591" i="8"/>
  <c r="CZ591" i="8"/>
  <c r="DA591" i="8"/>
  <c r="DB591" i="8"/>
  <c r="DC591" i="8"/>
  <c r="DD591" i="8"/>
  <c r="DE591" i="8"/>
  <c r="DF591" i="8"/>
  <c r="DG591" i="8"/>
  <c r="DH591" i="8"/>
  <c r="DI591" i="8"/>
  <c r="DJ591" i="8"/>
  <c r="DK591" i="8"/>
  <c r="DL591" i="8"/>
  <c r="DM591" i="8"/>
  <c r="DO591" i="8"/>
  <c r="B592" i="8"/>
  <c r="C592" i="8"/>
  <c r="D592" i="8"/>
  <c r="E592" i="8"/>
  <c r="F592" i="8"/>
  <c r="G592" i="8"/>
  <c r="H592" i="8"/>
  <c r="I592" i="8"/>
  <c r="J592" i="8"/>
  <c r="K592" i="8"/>
  <c r="L592" i="8"/>
  <c r="M592" i="8"/>
  <c r="N592" i="8"/>
  <c r="O592" i="8"/>
  <c r="P592" i="8"/>
  <c r="Q592" i="8"/>
  <c r="R592" i="8"/>
  <c r="U592" i="8"/>
  <c r="W592" i="8"/>
  <c r="Y592" i="8"/>
  <c r="Z592" i="8"/>
  <c r="AA592" i="8"/>
  <c r="AB592" i="8"/>
  <c r="AC592" i="8"/>
  <c r="AD592" i="8"/>
  <c r="AE592" i="8"/>
  <c r="AH592" i="8"/>
  <c r="AI592" i="8"/>
  <c r="AJ592" i="8"/>
  <c r="AK592" i="8"/>
  <c r="AL592" i="8"/>
  <c r="AM592" i="8"/>
  <c r="AN592" i="8"/>
  <c r="AO592" i="8"/>
  <c r="AP592" i="8"/>
  <c r="AQ592" i="8"/>
  <c r="AR592" i="8"/>
  <c r="AS592" i="8"/>
  <c r="AT592" i="8"/>
  <c r="AU592" i="8"/>
  <c r="AV592" i="8"/>
  <c r="AW592" i="8"/>
  <c r="AX592" i="8"/>
  <c r="AY592" i="8"/>
  <c r="AZ592" i="8"/>
  <c r="BE592" i="8"/>
  <c r="BF592" i="8"/>
  <c r="BG592" i="8"/>
  <c r="BH592" i="8"/>
  <c r="BI592" i="8"/>
  <c r="BJ592" i="8"/>
  <c r="BK592" i="8"/>
  <c r="BL592" i="8"/>
  <c r="BM592" i="8"/>
  <c r="BP593" i="8" s="1"/>
  <c r="BN592" i="8"/>
  <c r="BO592" i="8"/>
  <c r="BR592" i="8"/>
  <c r="BS592" i="8"/>
  <c r="BT592" i="8"/>
  <c r="BU592" i="8"/>
  <c r="BV592" i="8"/>
  <c r="BW592" i="8"/>
  <c r="BX592" i="8"/>
  <c r="BY592" i="8"/>
  <c r="BZ592" i="8"/>
  <c r="CA592" i="8"/>
  <c r="CB592" i="8"/>
  <c r="CC592" i="8"/>
  <c r="CD592" i="8"/>
  <c r="CH592" i="8"/>
  <c r="CI592" i="8"/>
  <c r="CJ592" i="8"/>
  <c r="CK592" i="8"/>
  <c r="CL592" i="8"/>
  <c r="CM592" i="8"/>
  <c r="CN592" i="8"/>
  <c r="CO592" i="8"/>
  <c r="CP592" i="8"/>
  <c r="CQ592" i="8"/>
  <c r="CR592" i="8"/>
  <c r="CS592" i="8"/>
  <c r="CT592" i="8"/>
  <c r="CU592" i="8"/>
  <c r="CV592" i="8"/>
  <c r="CX592" i="8"/>
  <c r="CY592" i="8"/>
  <c r="CZ592" i="8"/>
  <c r="DA592" i="8"/>
  <c r="DB592" i="8"/>
  <c r="DC592" i="8"/>
  <c r="DD592" i="8"/>
  <c r="DE592" i="8"/>
  <c r="DF592" i="8"/>
  <c r="DG592" i="8"/>
  <c r="DH592" i="8"/>
  <c r="DI592" i="8"/>
  <c r="DJ592" i="8"/>
  <c r="DK592" i="8"/>
  <c r="DL592" i="8"/>
  <c r="DM592" i="8"/>
  <c r="DO592" i="8"/>
  <c r="B593" i="8"/>
  <c r="C593" i="8"/>
  <c r="D593" i="8"/>
  <c r="E593" i="8"/>
  <c r="F593" i="8"/>
  <c r="G593" i="8"/>
  <c r="H593" i="8"/>
  <c r="I593" i="8"/>
  <c r="J593" i="8"/>
  <c r="K593" i="8"/>
  <c r="L593" i="8"/>
  <c r="M593" i="8"/>
  <c r="N593" i="8"/>
  <c r="O593" i="8"/>
  <c r="P593" i="8"/>
  <c r="Q593" i="8"/>
  <c r="R593" i="8"/>
  <c r="U593" i="8"/>
  <c r="W593" i="8"/>
  <c r="Y593" i="8"/>
  <c r="Z593" i="8"/>
  <c r="AA593" i="8"/>
  <c r="AB593" i="8"/>
  <c r="AC593" i="8"/>
  <c r="AD593" i="8"/>
  <c r="AE593" i="8"/>
  <c r="AH593" i="8"/>
  <c r="AI593" i="8"/>
  <c r="AJ593" i="8"/>
  <c r="AK593" i="8"/>
  <c r="AL593" i="8"/>
  <c r="AM593" i="8"/>
  <c r="AN593" i="8"/>
  <c r="AO593" i="8"/>
  <c r="AP593" i="8"/>
  <c r="AQ593" i="8"/>
  <c r="AR593" i="8"/>
  <c r="AS593" i="8"/>
  <c r="AT593" i="8"/>
  <c r="AU593" i="8"/>
  <c r="AV593" i="8"/>
  <c r="AW593" i="8"/>
  <c r="AX593" i="8"/>
  <c r="AY593" i="8"/>
  <c r="AZ593" i="8"/>
  <c r="BE593" i="8"/>
  <c r="BF593" i="8"/>
  <c r="BG593" i="8"/>
  <c r="BH593" i="8"/>
  <c r="BI593" i="8"/>
  <c r="BJ593" i="8"/>
  <c r="BK593" i="8"/>
  <c r="BL593" i="8"/>
  <c r="BM593" i="8"/>
  <c r="BP594" i="8" s="1"/>
  <c r="BN593" i="8"/>
  <c r="BO593" i="8"/>
  <c r="BR593" i="8"/>
  <c r="BS593" i="8"/>
  <c r="BT593" i="8"/>
  <c r="BU593" i="8"/>
  <c r="BV593" i="8"/>
  <c r="BW593" i="8"/>
  <c r="BX593" i="8"/>
  <c r="BY593" i="8"/>
  <c r="BZ593" i="8"/>
  <c r="CA593" i="8"/>
  <c r="CB593" i="8"/>
  <c r="CC593" i="8"/>
  <c r="CD593" i="8"/>
  <c r="CH593" i="8"/>
  <c r="CI593" i="8"/>
  <c r="CJ593" i="8"/>
  <c r="CK593" i="8"/>
  <c r="CL593" i="8"/>
  <c r="CM593" i="8"/>
  <c r="CN593" i="8"/>
  <c r="CO593" i="8"/>
  <c r="CP593" i="8"/>
  <c r="CQ593" i="8"/>
  <c r="CR593" i="8"/>
  <c r="CS593" i="8"/>
  <c r="CT593" i="8"/>
  <c r="CU593" i="8"/>
  <c r="CV593" i="8"/>
  <c r="CX593" i="8"/>
  <c r="CY593" i="8"/>
  <c r="CZ593" i="8"/>
  <c r="DA593" i="8"/>
  <c r="DB593" i="8"/>
  <c r="DC593" i="8"/>
  <c r="DD593" i="8"/>
  <c r="DE593" i="8"/>
  <c r="DF593" i="8"/>
  <c r="DG593" i="8"/>
  <c r="DH593" i="8"/>
  <c r="DI593" i="8"/>
  <c r="DJ593" i="8"/>
  <c r="DK593" i="8"/>
  <c r="DL593" i="8"/>
  <c r="DM593" i="8"/>
  <c r="DO593" i="8"/>
  <c r="B594" i="8"/>
  <c r="C594" i="8"/>
  <c r="D594" i="8"/>
  <c r="E594" i="8"/>
  <c r="F594" i="8"/>
  <c r="G594" i="8"/>
  <c r="H594" i="8"/>
  <c r="I594" i="8"/>
  <c r="J594" i="8"/>
  <c r="K594" i="8"/>
  <c r="L594" i="8"/>
  <c r="M594" i="8"/>
  <c r="N594" i="8"/>
  <c r="O594" i="8"/>
  <c r="P594" i="8"/>
  <c r="Q594" i="8"/>
  <c r="R594" i="8"/>
  <c r="U594" i="8"/>
  <c r="W594" i="8"/>
  <c r="Y594" i="8"/>
  <c r="Z594" i="8"/>
  <c r="AA594" i="8"/>
  <c r="AB594" i="8"/>
  <c r="AC594" i="8"/>
  <c r="AD594" i="8"/>
  <c r="AE594" i="8"/>
  <c r="AH594" i="8"/>
  <c r="AI594" i="8"/>
  <c r="AJ594" i="8"/>
  <c r="AK594" i="8"/>
  <c r="AL594" i="8"/>
  <c r="AM594" i="8"/>
  <c r="AN594" i="8"/>
  <c r="AO594" i="8"/>
  <c r="AP594" i="8"/>
  <c r="AQ594" i="8"/>
  <c r="AR594" i="8"/>
  <c r="AS594" i="8"/>
  <c r="AT594" i="8"/>
  <c r="AU594" i="8"/>
  <c r="AV594" i="8"/>
  <c r="AW594" i="8"/>
  <c r="AX594" i="8"/>
  <c r="AY594" i="8"/>
  <c r="AZ594" i="8"/>
  <c r="BE594" i="8"/>
  <c r="BF594" i="8"/>
  <c r="BG594" i="8"/>
  <c r="BH594" i="8"/>
  <c r="BI594" i="8"/>
  <c r="BJ594" i="8"/>
  <c r="BK594" i="8"/>
  <c r="BL594" i="8"/>
  <c r="BM594" i="8"/>
  <c r="BP595" i="8" s="1"/>
  <c r="BN594" i="8"/>
  <c r="BO594" i="8"/>
  <c r="BR594" i="8"/>
  <c r="BS594" i="8"/>
  <c r="BT594" i="8"/>
  <c r="BU594" i="8"/>
  <c r="BV594" i="8"/>
  <c r="BW594" i="8"/>
  <c r="BX594" i="8"/>
  <c r="BY594" i="8"/>
  <c r="BZ594" i="8"/>
  <c r="CA594" i="8"/>
  <c r="CB594" i="8"/>
  <c r="CC594" i="8"/>
  <c r="CD594" i="8"/>
  <c r="CH594" i="8"/>
  <c r="CI594" i="8"/>
  <c r="CJ594" i="8"/>
  <c r="CK594" i="8"/>
  <c r="CL594" i="8"/>
  <c r="CM594" i="8"/>
  <c r="CN594" i="8"/>
  <c r="CO594" i="8"/>
  <c r="CP594" i="8"/>
  <c r="CQ594" i="8"/>
  <c r="CR594" i="8"/>
  <c r="CS594" i="8"/>
  <c r="CT594" i="8"/>
  <c r="CU594" i="8"/>
  <c r="CV594" i="8"/>
  <c r="CX594" i="8"/>
  <c r="CY594" i="8"/>
  <c r="CZ594" i="8"/>
  <c r="DA594" i="8"/>
  <c r="DB594" i="8"/>
  <c r="DC594" i="8"/>
  <c r="DD594" i="8"/>
  <c r="DE594" i="8"/>
  <c r="DF594" i="8"/>
  <c r="DG594" i="8"/>
  <c r="DH594" i="8"/>
  <c r="DI594" i="8"/>
  <c r="DJ594" i="8"/>
  <c r="DK594" i="8"/>
  <c r="DL594" i="8"/>
  <c r="DM594" i="8"/>
  <c r="DO594" i="8"/>
  <c r="B595" i="8"/>
  <c r="C595" i="8"/>
  <c r="D595" i="8"/>
  <c r="E595" i="8"/>
  <c r="F595" i="8"/>
  <c r="G595" i="8"/>
  <c r="H595" i="8"/>
  <c r="I595" i="8"/>
  <c r="J595" i="8"/>
  <c r="K595" i="8"/>
  <c r="L595" i="8"/>
  <c r="M595" i="8"/>
  <c r="N595" i="8"/>
  <c r="O595" i="8"/>
  <c r="P595" i="8"/>
  <c r="Q595" i="8"/>
  <c r="R595" i="8"/>
  <c r="U595" i="8"/>
  <c r="W595" i="8"/>
  <c r="Y595" i="8"/>
  <c r="Z595" i="8"/>
  <c r="AA595" i="8"/>
  <c r="AB595" i="8"/>
  <c r="AC595" i="8"/>
  <c r="AD595" i="8"/>
  <c r="AE595" i="8"/>
  <c r="AH595" i="8"/>
  <c r="AI595" i="8"/>
  <c r="AJ595" i="8"/>
  <c r="AK595" i="8"/>
  <c r="AL595" i="8"/>
  <c r="AM595" i="8"/>
  <c r="AN595" i="8"/>
  <c r="AO595" i="8"/>
  <c r="AP595" i="8"/>
  <c r="AQ595" i="8"/>
  <c r="AR595" i="8"/>
  <c r="AS595" i="8"/>
  <c r="AT595" i="8"/>
  <c r="AU595" i="8"/>
  <c r="AV595" i="8"/>
  <c r="AW595" i="8"/>
  <c r="AX595" i="8"/>
  <c r="AY595" i="8"/>
  <c r="AZ595" i="8"/>
  <c r="BE595" i="8"/>
  <c r="BF595" i="8"/>
  <c r="BG595" i="8"/>
  <c r="BH595" i="8"/>
  <c r="BI595" i="8"/>
  <c r="BJ595" i="8"/>
  <c r="BK595" i="8"/>
  <c r="BL595" i="8"/>
  <c r="BM595" i="8"/>
  <c r="BP596" i="8" s="1"/>
  <c r="BN595" i="8"/>
  <c r="BO595" i="8"/>
  <c r="BR595" i="8"/>
  <c r="BS595" i="8"/>
  <c r="BT595" i="8"/>
  <c r="BU595" i="8"/>
  <c r="BV595" i="8"/>
  <c r="BW595" i="8"/>
  <c r="BX595" i="8"/>
  <c r="BY595" i="8"/>
  <c r="BZ595" i="8"/>
  <c r="CA595" i="8"/>
  <c r="CB595" i="8"/>
  <c r="CC595" i="8"/>
  <c r="CD595" i="8"/>
  <c r="CH595" i="8"/>
  <c r="CI595" i="8"/>
  <c r="CJ595" i="8"/>
  <c r="CK595" i="8"/>
  <c r="CL595" i="8"/>
  <c r="CM595" i="8"/>
  <c r="CN595" i="8"/>
  <c r="CO595" i="8"/>
  <c r="CP595" i="8"/>
  <c r="CQ595" i="8"/>
  <c r="CR595" i="8"/>
  <c r="CS595" i="8"/>
  <c r="CT595" i="8"/>
  <c r="CU595" i="8"/>
  <c r="CV595" i="8"/>
  <c r="CX595" i="8"/>
  <c r="CY595" i="8"/>
  <c r="CZ595" i="8"/>
  <c r="DA595" i="8"/>
  <c r="DB595" i="8"/>
  <c r="DC595" i="8"/>
  <c r="DD595" i="8"/>
  <c r="DE595" i="8"/>
  <c r="DF595" i="8"/>
  <c r="DG595" i="8"/>
  <c r="DH595" i="8"/>
  <c r="DI595" i="8"/>
  <c r="DJ595" i="8"/>
  <c r="DK595" i="8"/>
  <c r="DL595" i="8"/>
  <c r="DM595" i="8"/>
  <c r="DO595" i="8"/>
  <c r="B596" i="8"/>
  <c r="C596" i="8"/>
  <c r="D596" i="8"/>
  <c r="E596" i="8"/>
  <c r="F596" i="8"/>
  <c r="G596" i="8"/>
  <c r="H596" i="8"/>
  <c r="I596" i="8"/>
  <c r="J596" i="8"/>
  <c r="K596" i="8"/>
  <c r="L596" i="8"/>
  <c r="M596" i="8"/>
  <c r="N596" i="8"/>
  <c r="O596" i="8"/>
  <c r="P596" i="8"/>
  <c r="Q596" i="8"/>
  <c r="R596" i="8"/>
  <c r="U596" i="8"/>
  <c r="W596" i="8"/>
  <c r="Y596" i="8"/>
  <c r="Z596" i="8"/>
  <c r="AA596" i="8"/>
  <c r="AB596" i="8"/>
  <c r="AC596" i="8"/>
  <c r="AD596" i="8"/>
  <c r="AE596" i="8"/>
  <c r="AH596" i="8"/>
  <c r="AI596" i="8"/>
  <c r="AJ596" i="8"/>
  <c r="AK596" i="8"/>
  <c r="AL596" i="8"/>
  <c r="AM596" i="8"/>
  <c r="AN596" i="8"/>
  <c r="AO596" i="8"/>
  <c r="AP596" i="8"/>
  <c r="AQ596" i="8"/>
  <c r="AR596" i="8"/>
  <c r="AS596" i="8"/>
  <c r="AT596" i="8"/>
  <c r="AU596" i="8"/>
  <c r="AV596" i="8"/>
  <c r="AW596" i="8"/>
  <c r="AX596" i="8"/>
  <c r="AY596" i="8"/>
  <c r="AZ596" i="8"/>
  <c r="BE596" i="8"/>
  <c r="BF596" i="8"/>
  <c r="BG596" i="8"/>
  <c r="BH596" i="8"/>
  <c r="BI596" i="8"/>
  <c r="BJ596" i="8"/>
  <c r="BK596" i="8"/>
  <c r="BL596" i="8"/>
  <c r="BM596" i="8"/>
  <c r="BP597" i="8" s="1"/>
  <c r="BN596" i="8"/>
  <c r="BO596" i="8"/>
  <c r="BR596" i="8"/>
  <c r="BS596" i="8"/>
  <c r="BT596" i="8"/>
  <c r="BU596" i="8"/>
  <c r="BV596" i="8"/>
  <c r="BW596" i="8"/>
  <c r="BX596" i="8"/>
  <c r="BY596" i="8"/>
  <c r="BZ596" i="8"/>
  <c r="CA596" i="8"/>
  <c r="CB596" i="8"/>
  <c r="CC596" i="8"/>
  <c r="CD596" i="8"/>
  <c r="CH596" i="8"/>
  <c r="CI596" i="8"/>
  <c r="CJ596" i="8"/>
  <c r="CK596" i="8"/>
  <c r="CL596" i="8"/>
  <c r="CM596" i="8"/>
  <c r="CN596" i="8"/>
  <c r="CO596" i="8"/>
  <c r="CP596" i="8"/>
  <c r="CQ596" i="8"/>
  <c r="CR596" i="8"/>
  <c r="CS596" i="8"/>
  <c r="CT596" i="8"/>
  <c r="CU596" i="8"/>
  <c r="CV596" i="8"/>
  <c r="CX596" i="8"/>
  <c r="CY596" i="8"/>
  <c r="CZ596" i="8"/>
  <c r="DA596" i="8"/>
  <c r="DB596" i="8"/>
  <c r="DC596" i="8"/>
  <c r="DD596" i="8"/>
  <c r="DE596" i="8"/>
  <c r="DF596" i="8"/>
  <c r="DG596" i="8"/>
  <c r="DH596" i="8"/>
  <c r="DI596" i="8"/>
  <c r="DJ596" i="8"/>
  <c r="DK596" i="8"/>
  <c r="DL596" i="8"/>
  <c r="DM596" i="8"/>
  <c r="DO596" i="8"/>
  <c r="B597" i="8"/>
  <c r="C597" i="8"/>
  <c r="D597" i="8"/>
  <c r="E597" i="8"/>
  <c r="F597" i="8"/>
  <c r="G597" i="8"/>
  <c r="H597" i="8"/>
  <c r="I597" i="8"/>
  <c r="J597" i="8"/>
  <c r="K597" i="8"/>
  <c r="L597" i="8"/>
  <c r="M597" i="8"/>
  <c r="N597" i="8"/>
  <c r="O597" i="8"/>
  <c r="P597" i="8"/>
  <c r="Q597" i="8"/>
  <c r="R597" i="8"/>
  <c r="U597" i="8"/>
  <c r="W597" i="8"/>
  <c r="Y597" i="8"/>
  <c r="Z597" i="8"/>
  <c r="AA597" i="8"/>
  <c r="AB597" i="8"/>
  <c r="AC597" i="8"/>
  <c r="AD597" i="8"/>
  <c r="AE597" i="8"/>
  <c r="AH597" i="8"/>
  <c r="AI597" i="8"/>
  <c r="AJ597" i="8"/>
  <c r="AK597" i="8"/>
  <c r="AL597" i="8"/>
  <c r="AM597" i="8"/>
  <c r="AN597" i="8"/>
  <c r="AO597" i="8"/>
  <c r="AP597" i="8"/>
  <c r="AQ597" i="8"/>
  <c r="AR597" i="8"/>
  <c r="AS597" i="8"/>
  <c r="AT597" i="8"/>
  <c r="AU597" i="8"/>
  <c r="AV597" i="8"/>
  <c r="AW597" i="8"/>
  <c r="AX597" i="8"/>
  <c r="AY597" i="8"/>
  <c r="AZ597" i="8"/>
  <c r="BE597" i="8"/>
  <c r="BF597" i="8"/>
  <c r="BG597" i="8"/>
  <c r="BH597" i="8"/>
  <c r="BI597" i="8"/>
  <c r="BJ597" i="8"/>
  <c r="BK597" i="8"/>
  <c r="BL597" i="8"/>
  <c r="BM597" i="8"/>
  <c r="BP598" i="8" s="1"/>
  <c r="BN597" i="8"/>
  <c r="BO597" i="8"/>
  <c r="BR597" i="8"/>
  <c r="BS597" i="8"/>
  <c r="BT597" i="8"/>
  <c r="BU597" i="8"/>
  <c r="BV597" i="8"/>
  <c r="BW597" i="8"/>
  <c r="BX597" i="8"/>
  <c r="BY597" i="8"/>
  <c r="BZ597" i="8"/>
  <c r="CA597" i="8"/>
  <c r="CB597" i="8"/>
  <c r="CC597" i="8"/>
  <c r="CD597" i="8"/>
  <c r="CH597" i="8"/>
  <c r="CI597" i="8"/>
  <c r="CJ597" i="8"/>
  <c r="CK597" i="8"/>
  <c r="CL597" i="8"/>
  <c r="CM597" i="8"/>
  <c r="CN597" i="8"/>
  <c r="CO597" i="8"/>
  <c r="CP597" i="8"/>
  <c r="CQ597" i="8"/>
  <c r="CR597" i="8"/>
  <c r="CS597" i="8"/>
  <c r="CT597" i="8"/>
  <c r="CU597" i="8"/>
  <c r="CV597" i="8"/>
  <c r="CX597" i="8"/>
  <c r="CY597" i="8"/>
  <c r="CZ597" i="8"/>
  <c r="DA597" i="8"/>
  <c r="DB597" i="8"/>
  <c r="DC597" i="8"/>
  <c r="DD597" i="8"/>
  <c r="DE597" i="8"/>
  <c r="DF597" i="8"/>
  <c r="DG597" i="8"/>
  <c r="DH597" i="8"/>
  <c r="DI597" i="8"/>
  <c r="DJ597" i="8"/>
  <c r="DK597" i="8"/>
  <c r="DL597" i="8"/>
  <c r="DM597" i="8"/>
  <c r="DO597" i="8"/>
  <c r="B598" i="8"/>
  <c r="C598" i="8"/>
  <c r="D598" i="8"/>
  <c r="E598" i="8"/>
  <c r="F598" i="8"/>
  <c r="G598" i="8"/>
  <c r="H598" i="8"/>
  <c r="I598" i="8"/>
  <c r="J598" i="8"/>
  <c r="K598" i="8"/>
  <c r="L598" i="8"/>
  <c r="M598" i="8"/>
  <c r="N598" i="8"/>
  <c r="O598" i="8"/>
  <c r="P598" i="8"/>
  <c r="Q598" i="8"/>
  <c r="R598" i="8"/>
  <c r="U598" i="8"/>
  <c r="W598" i="8"/>
  <c r="Y598" i="8"/>
  <c r="Z598" i="8"/>
  <c r="AA598" i="8"/>
  <c r="AB598" i="8"/>
  <c r="AC598" i="8"/>
  <c r="AD598" i="8"/>
  <c r="AE598" i="8"/>
  <c r="AH598" i="8"/>
  <c r="AI598" i="8"/>
  <c r="AJ598" i="8"/>
  <c r="AK598" i="8"/>
  <c r="AL598" i="8"/>
  <c r="AM598" i="8"/>
  <c r="AN598" i="8"/>
  <c r="AO598" i="8"/>
  <c r="AP598" i="8"/>
  <c r="AQ598" i="8"/>
  <c r="AR598" i="8"/>
  <c r="AS598" i="8"/>
  <c r="AT598" i="8"/>
  <c r="AU598" i="8"/>
  <c r="AV598" i="8"/>
  <c r="AW598" i="8"/>
  <c r="AX598" i="8"/>
  <c r="AY598" i="8"/>
  <c r="AZ598" i="8"/>
  <c r="BE598" i="8"/>
  <c r="BF598" i="8"/>
  <c r="BG598" i="8"/>
  <c r="BH598" i="8"/>
  <c r="BI598" i="8"/>
  <c r="BJ598" i="8"/>
  <c r="BK598" i="8"/>
  <c r="BL598" i="8"/>
  <c r="BM598" i="8"/>
  <c r="BP599" i="8" s="1"/>
  <c r="BN598" i="8"/>
  <c r="BO598" i="8"/>
  <c r="BR598" i="8"/>
  <c r="BS598" i="8"/>
  <c r="BT598" i="8"/>
  <c r="BU598" i="8"/>
  <c r="BV598" i="8"/>
  <c r="BW598" i="8"/>
  <c r="BX598" i="8"/>
  <c r="BY598" i="8"/>
  <c r="BZ598" i="8"/>
  <c r="CA598" i="8"/>
  <c r="CB598" i="8"/>
  <c r="CC598" i="8"/>
  <c r="CD598" i="8"/>
  <c r="CH598" i="8"/>
  <c r="CI598" i="8"/>
  <c r="CJ598" i="8"/>
  <c r="CK598" i="8"/>
  <c r="CL598" i="8"/>
  <c r="CM598" i="8"/>
  <c r="CN598" i="8"/>
  <c r="CO598" i="8"/>
  <c r="CP598" i="8"/>
  <c r="CQ598" i="8"/>
  <c r="CR598" i="8"/>
  <c r="CS598" i="8"/>
  <c r="CT598" i="8"/>
  <c r="CU598" i="8"/>
  <c r="CV598" i="8"/>
  <c r="CX598" i="8"/>
  <c r="CY598" i="8"/>
  <c r="CZ598" i="8"/>
  <c r="DA598" i="8"/>
  <c r="DB598" i="8"/>
  <c r="DC598" i="8"/>
  <c r="DD598" i="8"/>
  <c r="DE598" i="8"/>
  <c r="DF598" i="8"/>
  <c r="DG598" i="8"/>
  <c r="DH598" i="8"/>
  <c r="DI598" i="8"/>
  <c r="DJ598" i="8"/>
  <c r="DK598" i="8"/>
  <c r="DL598" i="8"/>
  <c r="DM598" i="8"/>
  <c r="DO598" i="8"/>
  <c r="B599" i="8"/>
  <c r="C599" i="8"/>
  <c r="D599" i="8"/>
  <c r="E599" i="8"/>
  <c r="F599" i="8"/>
  <c r="G599" i="8"/>
  <c r="H599" i="8"/>
  <c r="I599" i="8"/>
  <c r="J599" i="8"/>
  <c r="K599" i="8"/>
  <c r="L599" i="8"/>
  <c r="M599" i="8"/>
  <c r="N599" i="8"/>
  <c r="O599" i="8"/>
  <c r="P599" i="8"/>
  <c r="Q599" i="8"/>
  <c r="R599" i="8"/>
  <c r="U599" i="8"/>
  <c r="W599" i="8"/>
  <c r="Y599" i="8"/>
  <c r="Z599" i="8"/>
  <c r="AA599" i="8"/>
  <c r="AB599" i="8"/>
  <c r="AC599" i="8"/>
  <c r="AD599" i="8"/>
  <c r="AE599" i="8"/>
  <c r="AH599" i="8"/>
  <c r="AI599" i="8"/>
  <c r="AJ599" i="8"/>
  <c r="AK599" i="8"/>
  <c r="AL599" i="8"/>
  <c r="AM599" i="8"/>
  <c r="AN599" i="8"/>
  <c r="AO599" i="8"/>
  <c r="AP599" i="8"/>
  <c r="AQ599" i="8"/>
  <c r="AR599" i="8"/>
  <c r="AS599" i="8"/>
  <c r="AT599" i="8"/>
  <c r="AU599" i="8"/>
  <c r="AV599" i="8"/>
  <c r="AW599" i="8"/>
  <c r="AX599" i="8"/>
  <c r="AY599" i="8"/>
  <c r="AZ599" i="8"/>
  <c r="BE599" i="8"/>
  <c r="BF599" i="8"/>
  <c r="BG599" i="8"/>
  <c r="BH599" i="8"/>
  <c r="BI599" i="8"/>
  <c r="BJ599" i="8"/>
  <c r="BK599" i="8"/>
  <c r="BL599" i="8"/>
  <c r="BM599" i="8"/>
  <c r="BP600" i="8" s="1"/>
  <c r="BN599" i="8"/>
  <c r="BO599" i="8"/>
  <c r="BR599" i="8"/>
  <c r="BS599" i="8"/>
  <c r="BT599" i="8"/>
  <c r="BU599" i="8"/>
  <c r="BV599" i="8"/>
  <c r="BW599" i="8"/>
  <c r="BX599" i="8"/>
  <c r="BY599" i="8"/>
  <c r="BZ599" i="8"/>
  <c r="CA599" i="8"/>
  <c r="CB599" i="8"/>
  <c r="CC599" i="8"/>
  <c r="CD599" i="8"/>
  <c r="CH599" i="8"/>
  <c r="CI599" i="8"/>
  <c r="CJ599" i="8"/>
  <c r="CK599" i="8"/>
  <c r="CL599" i="8"/>
  <c r="CM599" i="8"/>
  <c r="CN599" i="8"/>
  <c r="CO599" i="8"/>
  <c r="CP599" i="8"/>
  <c r="CQ599" i="8"/>
  <c r="CR599" i="8"/>
  <c r="CS599" i="8"/>
  <c r="CT599" i="8"/>
  <c r="CU599" i="8"/>
  <c r="CV599" i="8"/>
  <c r="CX599" i="8"/>
  <c r="CY599" i="8"/>
  <c r="CZ599" i="8"/>
  <c r="DA599" i="8"/>
  <c r="DB599" i="8"/>
  <c r="DC599" i="8"/>
  <c r="DD599" i="8"/>
  <c r="DE599" i="8"/>
  <c r="DF599" i="8"/>
  <c r="DG599" i="8"/>
  <c r="DH599" i="8"/>
  <c r="DI599" i="8"/>
  <c r="DJ599" i="8"/>
  <c r="DK599" i="8"/>
  <c r="DL599" i="8"/>
  <c r="DM599" i="8"/>
  <c r="DO599" i="8"/>
  <c r="B600" i="8"/>
  <c r="C600" i="8"/>
  <c r="D600" i="8"/>
  <c r="E600" i="8"/>
  <c r="F600" i="8"/>
  <c r="G600" i="8"/>
  <c r="H600" i="8"/>
  <c r="I600" i="8"/>
  <c r="J600" i="8"/>
  <c r="K600" i="8"/>
  <c r="L600" i="8"/>
  <c r="M600" i="8"/>
  <c r="N600" i="8"/>
  <c r="O600" i="8"/>
  <c r="P600" i="8"/>
  <c r="Q600" i="8"/>
  <c r="R600" i="8"/>
  <c r="U600" i="8"/>
  <c r="W600" i="8"/>
  <c r="Y600" i="8"/>
  <c r="Z600" i="8"/>
  <c r="AA600" i="8"/>
  <c r="AB600" i="8"/>
  <c r="AC600" i="8"/>
  <c r="AD600" i="8"/>
  <c r="AE600" i="8"/>
  <c r="AH600" i="8"/>
  <c r="AI600" i="8"/>
  <c r="AJ600" i="8"/>
  <c r="AK600" i="8"/>
  <c r="AL600" i="8"/>
  <c r="AM600" i="8"/>
  <c r="AN600" i="8"/>
  <c r="AO600" i="8"/>
  <c r="AP600" i="8"/>
  <c r="AQ600" i="8"/>
  <c r="AR600" i="8"/>
  <c r="AS600" i="8"/>
  <c r="AT600" i="8"/>
  <c r="AU600" i="8"/>
  <c r="AV600" i="8"/>
  <c r="AW600" i="8"/>
  <c r="AX600" i="8"/>
  <c r="AY600" i="8"/>
  <c r="AZ600" i="8"/>
  <c r="BE600" i="8"/>
  <c r="BF600" i="8"/>
  <c r="BG600" i="8"/>
  <c r="BH600" i="8"/>
  <c r="BI600" i="8"/>
  <c r="BJ600" i="8"/>
  <c r="BK600" i="8"/>
  <c r="BL600" i="8"/>
  <c r="BM600" i="8"/>
  <c r="BP601" i="8" s="1"/>
  <c r="BN600" i="8"/>
  <c r="BO600" i="8"/>
  <c r="BR600" i="8"/>
  <c r="BS600" i="8"/>
  <c r="BT600" i="8"/>
  <c r="BU600" i="8"/>
  <c r="BV600" i="8"/>
  <c r="BW600" i="8"/>
  <c r="BX600" i="8"/>
  <c r="BY600" i="8"/>
  <c r="BZ600" i="8"/>
  <c r="CA600" i="8"/>
  <c r="CB600" i="8"/>
  <c r="CC600" i="8"/>
  <c r="CD600" i="8"/>
  <c r="CH600" i="8"/>
  <c r="CI600" i="8"/>
  <c r="CJ600" i="8"/>
  <c r="CK600" i="8"/>
  <c r="CL600" i="8"/>
  <c r="CM600" i="8"/>
  <c r="CN600" i="8"/>
  <c r="CO600" i="8"/>
  <c r="CP600" i="8"/>
  <c r="CQ600" i="8"/>
  <c r="CR600" i="8"/>
  <c r="CS600" i="8"/>
  <c r="CT600" i="8"/>
  <c r="CU600" i="8"/>
  <c r="CV600" i="8"/>
  <c r="CX600" i="8"/>
  <c r="CY600" i="8"/>
  <c r="CZ600" i="8"/>
  <c r="DA600" i="8"/>
  <c r="DB600" i="8"/>
  <c r="DC600" i="8"/>
  <c r="DD600" i="8"/>
  <c r="DE600" i="8"/>
  <c r="DF600" i="8"/>
  <c r="DG600" i="8"/>
  <c r="DH600" i="8"/>
  <c r="DI600" i="8"/>
  <c r="DJ600" i="8"/>
  <c r="DK600" i="8"/>
  <c r="DL600" i="8"/>
  <c r="DM600" i="8"/>
  <c r="DO600" i="8"/>
  <c r="B601" i="8"/>
  <c r="C601" i="8"/>
  <c r="D601" i="8"/>
  <c r="E601" i="8"/>
  <c r="F601" i="8"/>
  <c r="G601" i="8"/>
  <c r="H601" i="8"/>
  <c r="I601" i="8"/>
  <c r="J601" i="8"/>
  <c r="K601" i="8"/>
  <c r="L601" i="8"/>
  <c r="M601" i="8"/>
  <c r="N601" i="8"/>
  <c r="O601" i="8"/>
  <c r="P601" i="8"/>
  <c r="Q601" i="8"/>
  <c r="R601" i="8"/>
  <c r="U601" i="8"/>
  <c r="W601" i="8"/>
  <c r="Y601" i="8"/>
  <c r="Z601" i="8"/>
  <c r="AA601" i="8"/>
  <c r="AB601" i="8"/>
  <c r="AC601" i="8"/>
  <c r="AD601" i="8"/>
  <c r="AE601" i="8"/>
  <c r="AH601" i="8"/>
  <c r="AI601" i="8"/>
  <c r="AJ601" i="8"/>
  <c r="AK601" i="8"/>
  <c r="AL601" i="8"/>
  <c r="AM601" i="8"/>
  <c r="AN601" i="8"/>
  <c r="AO601" i="8"/>
  <c r="AP601" i="8"/>
  <c r="AQ601" i="8"/>
  <c r="AR601" i="8"/>
  <c r="AS601" i="8"/>
  <c r="AT601" i="8"/>
  <c r="AU601" i="8"/>
  <c r="AV601" i="8"/>
  <c r="AW601" i="8"/>
  <c r="AX601" i="8"/>
  <c r="AY601" i="8"/>
  <c r="AZ601" i="8"/>
  <c r="BE601" i="8"/>
  <c r="BF601" i="8"/>
  <c r="BG601" i="8"/>
  <c r="BH601" i="8"/>
  <c r="BI601" i="8"/>
  <c r="BJ601" i="8"/>
  <c r="BK601" i="8"/>
  <c r="BL601" i="8"/>
  <c r="BM601" i="8"/>
  <c r="BP602" i="8" s="1"/>
  <c r="BN601" i="8"/>
  <c r="BO601" i="8"/>
  <c r="BR601" i="8"/>
  <c r="BS601" i="8"/>
  <c r="BT601" i="8"/>
  <c r="BU601" i="8"/>
  <c r="BV601" i="8"/>
  <c r="BW601" i="8"/>
  <c r="BX601" i="8"/>
  <c r="BY601" i="8"/>
  <c r="BZ601" i="8"/>
  <c r="CA601" i="8"/>
  <c r="CB601" i="8"/>
  <c r="CC601" i="8"/>
  <c r="CD601" i="8"/>
  <c r="CH601" i="8"/>
  <c r="CI601" i="8"/>
  <c r="CJ601" i="8"/>
  <c r="CK601" i="8"/>
  <c r="CL601" i="8"/>
  <c r="CM601" i="8"/>
  <c r="CN601" i="8"/>
  <c r="CO601" i="8"/>
  <c r="CP601" i="8"/>
  <c r="CQ601" i="8"/>
  <c r="CR601" i="8"/>
  <c r="CS601" i="8"/>
  <c r="CT601" i="8"/>
  <c r="CU601" i="8"/>
  <c r="CV601" i="8"/>
  <c r="CX601" i="8"/>
  <c r="CY601" i="8"/>
  <c r="CZ601" i="8"/>
  <c r="DA601" i="8"/>
  <c r="DB601" i="8"/>
  <c r="DC601" i="8"/>
  <c r="DD601" i="8"/>
  <c r="DE601" i="8"/>
  <c r="DF601" i="8"/>
  <c r="DG601" i="8"/>
  <c r="DH601" i="8"/>
  <c r="DI601" i="8"/>
  <c r="DJ601" i="8"/>
  <c r="DK601" i="8"/>
  <c r="DL601" i="8"/>
  <c r="DM601" i="8"/>
  <c r="DO601" i="8"/>
  <c r="B602" i="8"/>
  <c r="C602" i="8"/>
  <c r="D602" i="8"/>
  <c r="E602" i="8"/>
  <c r="F602" i="8"/>
  <c r="G602" i="8"/>
  <c r="H602" i="8"/>
  <c r="I602" i="8"/>
  <c r="J602" i="8"/>
  <c r="K602" i="8"/>
  <c r="L602" i="8"/>
  <c r="M602" i="8"/>
  <c r="N602" i="8"/>
  <c r="O602" i="8"/>
  <c r="P602" i="8"/>
  <c r="Q602" i="8"/>
  <c r="R602" i="8"/>
  <c r="U602" i="8"/>
  <c r="W602" i="8"/>
  <c r="Y602" i="8"/>
  <c r="Z602" i="8"/>
  <c r="AA602" i="8"/>
  <c r="AB602" i="8"/>
  <c r="AC602" i="8"/>
  <c r="AD602" i="8"/>
  <c r="AE602" i="8"/>
  <c r="AH602" i="8"/>
  <c r="AI602" i="8"/>
  <c r="AJ602" i="8"/>
  <c r="AK602" i="8"/>
  <c r="AL602" i="8"/>
  <c r="AM602" i="8"/>
  <c r="AN602" i="8"/>
  <c r="AO602" i="8"/>
  <c r="AP602" i="8"/>
  <c r="AQ602" i="8"/>
  <c r="AR602" i="8"/>
  <c r="AS602" i="8"/>
  <c r="AT602" i="8"/>
  <c r="AU602" i="8"/>
  <c r="AV602" i="8"/>
  <c r="AW602" i="8"/>
  <c r="AX602" i="8"/>
  <c r="AY602" i="8"/>
  <c r="AZ602" i="8"/>
  <c r="BE602" i="8"/>
  <c r="BF602" i="8"/>
  <c r="BG602" i="8"/>
  <c r="BH602" i="8"/>
  <c r="BI602" i="8"/>
  <c r="BJ602" i="8"/>
  <c r="BK602" i="8"/>
  <c r="BL602" i="8"/>
  <c r="BM602" i="8"/>
  <c r="BP603" i="8" s="1"/>
  <c r="BN602" i="8"/>
  <c r="BO602" i="8"/>
  <c r="BR602" i="8"/>
  <c r="BS602" i="8"/>
  <c r="BT602" i="8"/>
  <c r="BU602" i="8"/>
  <c r="BV602" i="8"/>
  <c r="BW602" i="8"/>
  <c r="BX602" i="8"/>
  <c r="BY602" i="8"/>
  <c r="BZ602" i="8"/>
  <c r="CA602" i="8"/>
  <c r="CB602" i="8"/>
  <c r="CC602" i="8"/>
  <c r="CD602" i="8"/>
  <c r="CH602" i="8"/>
  <c r="CI602" i="8"/>
  <c r="CJ602" i="8"/>
  <c r="CK602" i="8"/>
  <c r="CL602" i="8"/>
  <c r="CM602" i="8"/>
  <c r="CN602" i="8"/>
  <c r="CO602" i="8"/>
  <c r="CP602" i="8"/>
  <c r="CQ602" i="8"/>
  <c r="CR602" i="8"/>
  <c r="CS602" i="8"/>
  <c r="CT602" i="8"/>
  <c r="CU602" i="8"/>
  <c r="CV602" i="8"/>
  <c r="CX602" i="8"/>
  <c r="CY602" i="8"/>
  <c r="CZ602" i="8"/>
  <c r="DA602" i="8"/>
  <c r="DB602" i="8"/>
  <c r="DC602" i="8"/>
  <c r="DD602" i="8"/>
  <c r="DE602" i="8"/>
  <c r="DF602" i="8"/>
  <c r="DG602" i="8"/>
  <c r="DH602" i="8"/>
  <c r="DI602" i="8"/>
  <c r="DJ602" i="8"/>
  <c r="DK602" i="8"/>
  <c r="DL602" i="8"/>
  <c r="DM602" i="8"/>
  <c r="DN602" i="8"/>
  <c r="DO602" i="8"/>
  <c r="B603" i="8"/>
  <c r="C603" i="8"/>
  <c r="D603" i="8"/>
  <c r="E603" i="8"/>
  <c r="F603" i="8"/>
  <c r="G603" i="8"/>
  <c r="H603" i="8"/>
  <c r="I603" i="8"/>
  <c r="J603" i="8"/>
  <c r="K603" i="8"/>
  <c r="L603" i="8"/>
  <c r="M603" i="8"/>
  <c r="N603" i="8"/>
  <c r="O603" i="8"/>
  <c r="P603" i="8"/>
  <c r="Q603" i="8"/>
  <c r="R603" i="8"/>
  <c r="U603" i="8"/>
  <c r="W603" i="8"/>
  <c r="Y603" i="8"/>
  <c r="Z603" i="8"/>
  <c r="AA603" i="8"/>
  <c r="AB603" i="8"/>
  <c r="AC603" i="8"/>
  <c r="AD603" i="8"/>
  <c r="AE603" i="8"/>
  <c r="AH603" i="8"/>
  <c r="AI603" i="8"/>
  <c r="AJ603" i="8"/>
  <c r="AK603" i="8"/>
  <c r="AL603" i="8"/>
  <c r="AM603" i="8"/>
  <c r="AN603" i="8"/>
  <c r="AO603" i="8"/>
  <c r="AP603" i="8"/>
  <c r="AQ603" i="8"/>
  <c r="AR603" i="8"/>
  <c r="AS603" i="8"/>
  <c r="AT603" i="8"/>
  <c r="AU603" i="8"/>
  <c r="AV603" i="8"/>
  <c r="AW603" i="8"/>
  <c r="AX603" i="8"/>
  <c r="AY603" i="8"/>
  <c r="AZ603" i="8"/>
  <c r="BE603" i="8"/>
  <c r="BF603" i="8"/>
  <c r="BG603" i="8"/>
  <c r="BH603" i="8"/>
  <c r="BI603" i="8"/>
  <c r="BJ603" i="8"/>
  <c r="BK603" i="8"/>
  <c r="BL603" i="8"/>
  <c r="BM603" i="8"/>
  <c r="BP604" i="8" s="1"/>
  <c r="BN603" i="8"/>
  <c r="BO603" i="8"/>
  <c r="BR603" i="8"/>
  <c r="BS603" i="8"/>
  <c r="BT603" i="8"/>
  <c r="BU603" i="8"/>
  <c r="BV603" i="8"/>
  <c r="BW603" i="8"/>
  <c r="BX603" i="8"/>
  <c r="BY603" i="8"/>
  <c r="BZ603" i="8"/>
  <c r="CA603" i="8"/>
  <c r="CB603" i="8"/>
  <c r="CC603" i="8"/>
  <c r="CD603" i="8"/>
  <c r="CH603" i="8"/>
  <c r="CI603" i="8"/>
  <c r="CJ603" i="8"/>
  <c r="CK603" i="8"/>
  <c r="CL603" i="8"/>
  <c r="CM603" i="8"/>
  <c r="CN603" i="8"/>
  <c r="CO603" i="8"/>
  <c r="CP603" i="8"/>
  <c r="CQ603" i="8"/>
  <c r="CR603" i="8"/>
  <c r="CS603" i="8"/>
  <c r="CT603" i="8"/>
  <c r="CU603" i="8"/>
  <c r="CV603" i="8"/>
  <c r="CX603" i="8"/>
  <c r="CY603" i="8"/>
  <c r="CZ603" i="8"/>
  <c r="DA603" i="8"/>
  <c r="DB603" i="8"/>
  <c r="DC603" i="8"/>
  <c r="DD603" i="8"/>
  <c r="DE603" i="8"/>
  <c r="DF603" i="8"/>
  <c r="DG603" i="8"/>
  <c r="DH603" i="8"/>
  <c r="DI603" i="8"/>
  <c r="DJ603" i="8"/>
  <c r="DK603" i="8"/>
  <c r="DL603" i="8"/>
  <c r="DM603" i="8"/>
  <c r="DN603" i="8"/>
  <c r="DO603" i="8"/>
  <c r="B604" i="8"/>
  <c r="C604" i="8"/>
  <c r="D604" i="8"/>
  <c r="E604" i="8"/>
  <c r="F604" i="8"/>
  <c r="G604" i="8"/>
  <c r="H604" i="8"/>
  <c r="I604" i="8"/>
  <c r="J604" i="8"/>
  <c r="K604" i="8"/>
  <c r="L604" i="8"/>
  <c r="M604" i="8"/>
  <c r="N604" i="8"/>
  <c r="O604" i="8"/>
  <c r="P604" i="8"/>
  <c r="Q604" i="8"/>
  <c r="R604" i="8"/>
  <c r="U604" i="8"/>
  <c r="W604" i="8"/>
  <c r="Y604" i="8"/>
  <c r="Z604" i="8"/>
  <c r="AA604" i="8"/>
  <c r="AB604" i="8"/>
  <c r="AC604" i="8"/>
  <c r="AD604" i="8"/>
  <c r="AE604" i="8"/>
  <c r="AH604" i="8"/>
  <c r="AI604" i="8"/>
  <c r="AJ604" i="8"/>
  <c r="AK604" i="8"/>
  <c r="AL604" i="8"/>
  <c r="AM604" i="8"/>
  <c r="AN604" i="8"/>
  <c r="AO604" i="8"/>
  <c r="AP604" i="8"/>
  <c r="AQ604" i="8"/>
  <c r="AR604" i="8"/>
  <c r="AS604" i="8"/>
  <c r="AT604" i="8"/>
  <c r="AU604" i="8"/>
  <c r="AV604" i="8"/>
  <c r="AW604" i="8"/>
  <c r="AX604" i="8"/>
  <c r="AY604" i="8"/>
  <c r="AZ604" i="8"/>
  <c r="BE604" i="8"/>
  <c r="BF604" i="8"/>
  <c r="BG604" i="8"/>
  <c r="BH604" i="8"/>
  <c r="BI604" i="8"/>
  <c r="BJ604" i="8"/>
  <c r="BK604" i="8"/>
  <c r="BL604" i="8"/>
  <c r="BM604" i="8"/>
  <c r="BP605" i="8" s="1"/>
  <c r="BN604" i="8"/>
  <c r="BO604" i="8"/>
  <c r="BR604" i="8"/>
  <c r="BS604" i="8"/>
  <c r="BT604" i="8"/>
  <c r="BU604" i="8"/>
  <c r="BV604" i="8"/>
  <c r="BW604" i="8"/>
  <c r="BX604" i="8"/>
  <c r="BY604" i="8"/>
  <c r="BZ604" i="8"/>
  <c r="CA604" i="8"/>
  <c r="CB604" i="8"/>
  <c r="CC604" i="8"/>
  <c r="CD604" i="8"/>
  <c r="CH604" i="8"/>
  <c r="CI604" i="8"/>
  <c r="CJ604" i="8"/>
  <c r="CK604" i="8"/>
  <c r="CL604" i="8"/>
  <c r="CM604" i="8"/>
  <c r="CN604" i="8"/>
  <c r="CO604" i="8"/>
  <c r="CP604" i="8"/>
  <c r="CQ604" i="8"/>
  <c r="CR604" i="8"/>
  <c r="CS604" i="8"/>
  <c r="CT604" i="8"/>
  <c r="CU604" i="8"/>
  <c r="CV604" i="8"/>
  <c r="CX604" i="8"/>
  <c r="CY604" i="8"/>
  <c r="CZ604" i="8"/>
  <c r="DA604" i="8"/>
  <c r="DB604" i="8"/>
  <c r="DC604" i="8"/>
  <c r="DD604" i="8"/>
  <c r="DE604" i="8"/>
  <c r="DF604" i="8"/>
  <c r="DG604" i="8"/>
  <c r="DH604" i="8"/>
  <c r="DI604" i="8"/>
  <c r="DJ604" i="8"/>
  <c r="DK604" i="8"/>
  <c r="DL604" i="8"/>
  <c r="DM604" i="8"/>
  <c r="DN604" i="8"/>
  <c r="DO604" i="8"/>
  <c r="B605" i="8"/>
  <c r="C605" i="8"/>
  <c r="D605" i="8"/>
  <c r="E605" i="8"/>
  <c r="F605" i="8"/>
  <c r="G605" i="8"/>
  <c r="H605" i="8"/>
  <c r="I605" i="8"/>
  <c r="J605" i="8"/>
  <c r="K605" i="8"/>
  <c r="L605" i="8"/>
  <c r="M605" i="8"/>
  <c r="N605" i="8"/>
  <c r="O605" i="8"/>
  <c r="P605" i="8"/>
  <c r="Q605" i="8"/>
  <c r="R605" i="8"/>
  <c r="U605" i="8"/>
  <c r="W605" i="8"/>
  <c r="Y605" i="8"/>
  <c r="Z605" i="8"/>
  <c r="AA605" i="8"/>
  <c r="AB605" i="8"/>
  <c r="AC605" i="8"/>
  <c r="AD605" i="8"/>
  <c r="AE605" i="8"/>
  <c r="AH605" i="8"/>
  <c r="AI605" i="8"/>
  <c r="AJ605" i="8"/>
  <c r="AK605" i="8"/>
  <c r="AL605" i="8"/>
  <c r="AM605" i="8"/>
  <c r="AN605" i="8"/>
  <c r="AO605" i="8"/>
  <c r="AP605" i="8"/>
  <c r="AQ605" i="8"/>
  <c r="AR605" i="8"/>
  <c r="AS605" i="8"/>
  <c r="AT605" i="8"/>
  <c r="AU605" i="8"/>
  <c r="AV605" i="8"/>
  <c r="AW605" i="8"/>
  <c r="AX605" i="8"/>
  <c r="AY605" i="8"/>
  <c r="AZ605" i="8"/>
  <c r="BE605" i="8"/>
  <c r="BF605" i="8"/>
  <c r="BG605" i="8"/>
  <c r="BH605" i="8"/>
  <c r="BI605" i="8"/>
  <c r="BJ605" i="8"/>
  <c r="BK605" i="8"/>
  <c r="BL605" i="8"/>
  <c r="BM605" i="8"/>
  <c r="BP606" i="8" s="1"/>
  <c r="BN605" i="8"/>
  <c r="BO605" i="8"/>
  <c r="BR605" i="8"/>
  <c r="BS605" i="8"/>
  <c r="BT605" i="8"/>
  <c r="BU605" i="8"/>
  <c r="BV605" i="8"/>
  <c r="BW605" i="8"/>
  <c r="BX605" i="8"/>
  <c r="BY605" i="8"/>
  <c r="BZ605" i="8"/>
  <c r="CA605" i="8"/>
  <c r="CB605" i="8"/>
  <c r="CC605" i="8"/>
  <c r="CD605" i="8"/>
  <c r="CH605" i="8"/>
  <c r="CI605" i="8"/>
  <c r="CJ605" i="8"/>
  <c r="CK605" i="8"/>
  <c r="CL605" i="8"/>
  <c r="CM605" i="8"/>
  <c r="CN605" i="8"/>
  <c r="CO605" i="8"/>
  <c r="CP605" i="8"/>
  <c r="CQ605" i="8"/>
  <c r="CR605" i="8"/>
  <c r="CS605" i="8"/>
  <c r="CT605" i="8"/>
  <c r="CU605" i="8"/>
  <c r="CV605" i="8"/>
  <c r="CX605" i="8"/>
  <c r="CY605" i="8"/>
  <c r="CZ605" i="8"/>
  <c r="DA605" i="8"/>
  <c r="DB605" i="8"/>
  <c r="DC605" i="8"/>
  <c r="DD605" i="8"/>
  <c r="DE605" i="8"/>
  <c r="DF605" i="8"/>
  <c r="DG605" i="8"/>
  <c r="DH605" i="8"/>
  <c r="DI605" i="8"/>
  <c r="DJ605" i="8"/>
  <c r="DK605" i="8"/>
  <c r="DL605" i="8"/>
  <c r="DM605" i="8"/>
  <c r="DN605" i="8"/>
  <c r="DO605" i="8"/>
  <c r="B606" i="8"/>
  <c r="C606" i="8"/>
  <c r="D606" i="8"/>
  <c r="E606" i="8"/>
  <c r="F606" i="8"/>
  <c r="G606" i="8"/>
  <c r="H606" i="8"/>
  <c r="I606" i="8"/>
  <c r="J606" i="8"/>
  <c r="K606" i="8"/>
  <c r="L606" i="8"/>
  <c r="M606" i="8"/>
  <c r="N606" i="8"/>
  <c r="O606" i="8"/>
  <c r="P606" i="8"/>
  <c r="Q606" i="8"/>
  <c r="R606" i="8"/>
  <c r="U606" i="8"/>
  <c r="W606" i="8"/>
  <c r="Y606" i="8"/>
  <c r="Z606" i="8"/>
  <c r="AA606" i="8"/>
  <c r="AB606" i="8"/>
  <c r="AC606" i="8"/>
  <c r="AD606" i="8"/>
  <c r="AE606" i="8"/>
  <c r="AH606" i="8"/>
  <c r="AI606" i="8"/>
  <c r="AJ606" i="8"/>
  <c r="AK606" i="8"/>
  <c r="AL606" i="8"/>
  <c r="AM606" i="8"/>
  <c r="AN606" i="8"/>
  <c r="AO606" i="8"/>
  <c r="AP606" i="8"/>
  <c r="AQ606" i="8"/>
  <c r="AR606" i="8"/>
  <c r="AS606" i="8"/>
  <c r="AT606" i="8"/>
  <c r="AU606" i="8"/>
  <c r="AV606" i="8"/>
  <c r="AW606" i="8"/>
  <c r="AX606" i="8"/>
  <c r="AY606" i="8"/>
  <c r="AZ606" i="8"/>
  <c r="BE606" i="8"/>
  <c r="BF606" i="8"/>
  <c r="BG606" i="8"/>
  <c r="BH606" i="8"/>
  <c r="BI606" i="8"/>
  <c r="BJ606" i="8"/>
  <c r="BK606" i="8"/>
  <c r="BL606" i="8"/>
  <c r="BM606" i="8"/>
  <c r="BP607" i="8" s="1"/>
  <c r="BN606" i="8"/>
  <c r="BO606" i="8"/>
  <c r="BR606" i="8"/>
  <c r="BS606" i="8"/>
  <c r="BT606" i="8"/>
  <c r="BU606" i="8"/>
  <c r="BV606" i="8"/>
  <c r="BW606" i="8"/>
  <c r="BX606" i="8"/>
  <c r="BY606" i="8"/>
  <c r="BZ606" i="8"/>
  <c r="CA606" i="8"/>
  <c r="CB606" i="8"/>
  <c r="CC606" i="8"/>
  <c r="CD606" i="8"/>
  <c r="CH606" i="8"/>
  <c r="CI606" i="8"/>
  <c r="CJ606" i="8"/>
  <c r="CK606" i="8"/>
  <c r="CL606" i="8"/>
  <c r="CM606" i="8"/>
  <c r="CN606" i="8"/>
  <c r="CO606" i="8"/>
  <c r="CP606" i="8"/>
  <c r="CQ606" i="8"/>
  <c r="CR606" i="8"/>
  <c r="CS606" i="8"/>
  <c r="CT606" i="8"/>
  <c r="CU606" i="8"/>
  <c r="CV606" i="8"/>
  <c r="CX606" i="8"/>
  <c r="CY606" i="8"/>
  <c r="CZ606" i="8"/>
  <c r="DA606" i="8"/>
  <c r="DB606" i="8"/>
  <c r="DC606" i="8"/>
  <c r="DD606" i="8"/>
  <c r="DE606" i="8"/>
  <c r="DF606" i="8"/>
  <c r="DG606" i="8"/>
  <c r="DH606" i="8"/>
  <c r="DI606" i="8"/>
  <c r="DJ606" i="8"/>
  <c r="DK606" i="8"/>
  <c r="DL606" i="8"/>
  <c r="DM606" i="8"/>
  <c r="DN606" i="8"/>
  <c r="DO606" i="8"/>
  <c r="B607" i="8"/>
  <c r="C607" i="8"/>
  <c r="D607" i="8"/>
  <c r="E607" i="8"/>
  <c r="F607" i="8"/>
  <c r="G607" i="8"/>
  <c r="H607" i="8"/>
  <c r="I607" i="8"/>
  <c r="J607" i="8"/>
  <c r="K607" i="8"/>
  <c r="L607" i="8"/>
  <c r="M607" i="8"/>
  <c r="N607" i="8"/>
  <c r="O607" i="8"/>
  <c r="P607" i="8"/>
  <c r="Q607" i="8"/>
  <c r="R607" i="8"/>
  <c r="U607" i="8"/>
  <c r="W607" i="8"/>
  <c r="Y607" i="8"/>
  <c r="Z607" i="8"/>
  <c r="AA607" i="8"/>
  <c r="AB607" i="8"/>
  <c r="AC607" i="8"/>
  <c r="AD607" i="8"/>
  <c r="AE607" i="8"/>
  <c r="AH607" i="8"/>
  <c r="AI607" i="8"/>
  <c r="AJ607" i="8"/>
  <c r="AK607" i="8"/>
  <c r="AL607" i="8"/>
  <c r="AM607" i="8"/>
  <c r="AN607" i="8"/>
  <c r="AO607" i="8"/>
  <c r="AP607" i="8"/>
  <c r="AQ607" i="8"/>
  <c r="AR607" i="8"/>
  <c r="AS607" i="8"/>
  <c r="AT607" i="8"/>
  <c r="AU607" i="8"/>
  <c r="AV607" i="8"/>
  <c r="AW607" i="8"/>
  <c r="AX607" i="8"/>
  <c r="AY607" i="8"/>
  <c r="AZ607" i="8"/>
  <c r="BE607" i="8"/>
  <c r="BF607" i="8"/>
  <c r="BG607" i="8"/>
  <c r="BH607" i="8"/>
  <c r="BI607" i="8"/>
  <c r="BJ607" i="8"/>
  <c r="BK607" i="8"/>
  <c r="BL607" i="8"/>
  <c r="BM607" i="8"/>
  <c r="BP608" i="8" s="1"/>
  <c r="BN607" i="8"/>
  <c r="BO607" i="8"/>
  <c r="BR607" i="8"/>
  <c r="BS607" i="8"/>
  <c r="BT607" i="8"/>
  <c r="BU607" i="8"/>
  <c r="BV607" i="8"/>
  <c r="BW607" i="8"/>
  <c r="BX607" i="8"/>
  <c r="BY607" i="8"/>
  <c r="BZ607" i="8"/>
  <c r="CA607" i="8"/>
  <c r="CB607" i="8"/>
  <c r="CC607" i="8"/>
  <c r="CD607" i="8"/>
  <c r="CH607" i="8"/>
  <c r="CI607" i="8"/>
  <c r="CJ607" i="8"/>
  <c r="CK607" i="8"/>
  <c r="CL607" i="8"/>
  <c r="CM607" i="8"/>
  <c r="CN607" i="8"/>
  <c r="CO607" i="8"/>
  <c r="CP607" i="8"/>
  <c r="CQ607" i="8"/>
  <c r="CR607" i="8"/>
  <c r="CS607" i="8"/>
  <c r="CT607" i="8"/>
  <c r="CU607" i="8"/>
  <c r="CV607" i="8"/>
  <c r="CX607" i="8"/>
  <c r="CY607" i="8"/>
  <c r="CZ607" i="8"/>
  <c r="DA607" i="8"/>
  <c r="DB607" i="8"/>
  <c r="DC607" i="8"/>
  <c r="DD607" i="8"/>
  <c r="DE607" i="8"/>
  <c r="DF607" i="8"/>
  <c r="DG607" i="8"/>
  <c r="DH607" i="8"/>
  <c r="DI607" i="8"/>
  <c r="DJ607" i="8"/>
  <c r="DK607" i="8"/>
  <c r="DL607" i="8"/>
  <c r="DM607" i="8"/>
  <c r="DN607" i="8"/>
  <c r="DO607" i="8"/>
  <c r="B608" i="8"/>
  <c r="C608" i="8"/>
  <c r="D608" i="8"/>
  <c r="E608" i="8"/>
  <c r="F608" i="8"/>
  <c r="G608" i="8"/>
  <c r="H608" i="8"/>
  <c r="I608" i="8"/>
  <c r="J608" i="8"/>
  <c r="K608" i="8"/>
  <c r="L608" i="8"/>
  <c r="M608" i="8"/>
  <c r="N608" i="8"/>
  <c r="O608" i="8"/>
  <c r="P608" i="8"/>
  <c r="Q608" i="8"/>
  <c r="R608" i="8"/>
  <c r="U608" i="8"/>
  <c r="W608" i="8"/>
  <c r="Y608" i="8"/>
  <c r="Z608" i="8"/>
  <c r="AA608" i="8"/>
  <c r="AB608" i="8"/>
  <c r="AC608" i="8"/>
  <c r="AD608" i="8"/>
  <c r="AE608" i="8"/>
  <c r="AH608" i="8"/>
  <c r="AI608" i="8"/>
  <c r="AJ608" i="8"/>
  <c r="AK608" i="8"/>
  <c r="AL608" i="8"/>
  <c r="AM608" i="8"/>
  <c r="AN608" i="8"/>
  <c r="AO608" i="8"/>
  <c r="AP608" i="8"/>
  <c r="AQ608" i="8"/>
  <c r="AR608" i="8"/>
  <c r="AS608" i="8"/>
  <c r="AT608" i="8"/>
  <c r="AU608" i="8"/>
  <c r="AV608" i="8"/>
  <c r="AW608" i="8"/>
  <c r="AX608" i="8"/>
  <c r="AY608" i="8"/>
  <c r="AZ608" i="8"/>
  <c r="BE608" i="8"/>
  <c r="BF608" i="8"/>
  <c r="BG608" i="8"/>
  <c r="BH608" i="8"/>
  <c r="BI608" i="8"/>
  <c r="BJ608" i="8"/>
  <c r="BK608" i="8"/>
  <c r="BL608" i="8"/>
  <c r="BM608" i="8"/>
  <c r="BP609" i="8" s="1"/>
  <c r="BN608" i="8"/>
  <c r="BO608" i="8"/>
  <c r="BR608" i="8"/>
  <c r="BS608" i="8"/>
  <c r="BT608" i="8"/>
  <c r="BU608" i="8"/>
  <c r="BV608" i="8"/>
  <c r="BW608" i="8"/>
  <c r="BX608" i="8"/>
  <c r="BY608" i="8"/>
  <c r="BZ608" i="8"/>
  <c r="CA608" i="8"/>
  <c r="CB608" i="8"/>
  <c r="CC608" i="8"/>
  <c r="CD608" i="8"/>
  <c r="CH608" i="8"/>
  <c r="CI608" i="8"/>
  <c r="CJ608" i="8"/>
  <c r="CK608" i="8"/>
  <c r="CL608" i="8"/>
  <c r="CM608" i="8"/>
  <c r="CN608" i="8"/>
  <c r="CO608" i="8"/>
  <c r="CP608" i="8"/>
  <c r="CQ608" i="8"/>
  <c r="CR608" i="8"/>
  <c r="CS608" i="8"/>
  <c r="CT608" i="8"/>
  <c r="CU608" i="8"/>
  <c r="CV608" i="8"/>
  <c r="CX608" i="8"/>
  <c r="CY608" i="8"/>
  <c r="CZ608" i="8"/>
  <c r="DA608" i="8"/>
  <c r="DB608" i="8"/>
  <c r="DC608" i="8"/>
  <c r="DD608" i="8"/>
  <c r="DE608" i="8"/>
  <c r="DF608" i="8"/>
  <c r="DG608" i="8"/>
  <c r="DH608" i="8"/>
  <c r="DI608" i="8"/>
  <c r="DJ608" i="8"/>
  <c r="DK608" i="8"/>
  <c r="DL608" i="8"/>
  <c r="DM608" i="8"/>
  <c r="DN608" i="8"/>
  <c r="DO608" i="8"/>
  <c r="B609" i="8"/>
  <c r="C609" i="8"/>
  <c r="D609" i="8"/>
  <c r="E609" i="8"/>
  <c r="F609" i="8"/>
  <c r="G609" i="8"/>
  <c r="H609" i="8"/>
  <c r="I609" i="8"/>
  <c r="J609" i="8"/>
  <c r="K609" i="8"/>
  <c r="L609" i="8"/>
  <c r="M609" i="8"/>
  <c r="N609" i="8"/>
  <c r="O609" i="8"/>
  <c r="P609" i="8"/>
  <c r="Q609" i="8"/>
  <c r="R609" i="8"/>
  <c r="U609" i="8"/>
  <c r="W609" i="8"/>
  <c r="Y609" i="8"/>
  <c r="Z609" i="8"/>
  <c r="AA609" i="8"/>
  <c r="AB609" i="8"/>
  <c r="AC609" i="8"/>
  <c r="AD609" i="8"/>
  <c r="AE609" i="8"/>
  <c r="AH609" i="8"/>
  <c r="AI609" i="8"/>
  <c r="AJ609" i="8"/>
  <c r="AK609" i="8"/>
  <c r="AL609" i="8"/>
  <c r="AM609" i="8"/>
  <c r="AN609" i="8"/>
  <c r="AO609" i="8"/>
  <c r="AP609" i="8"/>
  <c r="AQ609" i="8"/>
  <c r="AR609" i="8"/>
  <c r="AS609" i="8"/>
  <c r="AT609" i="8"/>
  <c r="AU609" i="8"/>
  <c r="AV609" i="8"/>
  <c r="AW609" i="8"/>
  <c r="AX609" i="8"/>
  <c r="AY609" i="8"/>
  <c r="AZ609" i="8"/>
  <c r="BE609" i="8"/>
  <c r="BF609" i="8"/>
  <c r="BG609" i="8"/>
  <c r="BH609" i="8"/>
  <c r="BI609" i="8"/>
  <c r="BJ609" i="8"/>
  <c r="BK609" i="8"/>
  <c r="BL609" i="8"/>
  <c r="BM609" i="8"/>
  <c r="BP610" i="8" s="1"/>
  <c r="BN609" i="8"/>
  <c r="BO609" i="8"/>
  <c r="BR609" i="8"/>
  <c r="BS609" i="8"/>
  <c r="BT609" i="8"/>
  <c r="BU609" i="8"/>
  <c r="BV609" i="8"/>
  <c r="BW609" i="8"/>
  <c r="BX609" i="8"/>
  <c r="BY609" i="8"/>
  <c r="BZ609" i="8"/>
  <c r="CA609" i="8"/>
  <c r="CB609" i="8"/>
  <c r="CC609" i="8"/>
  <c r="CD609" i="8"/>
  <c r="CH609" i="8"/>
  <c r="CI609" i="8"/>
  <c r="CJ609" i="8"/>
  <c r="CK609" i="8"/>
  <c r="CL609" i="8"/>
  <c r="CM609" i="8"/>
  <c r="CN609" i="8"/>
  <c r="CO609" i="8"/>
  <c r="CP609" i="8"/>
  <c r="CQ609" i="8"/>
  <c r="CR609" i="8"/>
  <c r="CS609" i="8"/>
  <c r="CT609" i="8"/>
  <c r="CU609" i="8"/>
  <c r="CV609" i="8"/>
  <c r="CX609" i="8"/>
  <c r="CY609" i="8"/>
  <c r="CZ609" i="8"/>
  <c r="DA609" i="8"/>
  <c r="DB609" i="8"/>
  <c r="DC609" i="8"/>
  <c r="DD609" i="8"/>
  <c r="DE609" i="8"/>
  <c r="DF609" i="8"/>
  <c r="DG609" i="8"/>
  <c r="DH609" i="8"/>
  <c r="DI609" i="8"/>
  <c r="DJ609" i="8"/>
  <c r="DK609" i="8"/>
  <c r="DL609" i="8"/>
  <c r="DM609" i="8"/>
  <c r="DN609" i="8"/>
  <c r="DO609" i="8"/>
  <c r="B610" i="8"/>
  <c r="C610" i="8"/>
  <c r="D610" i="8"/>
  <c r="E610" i="8"/>
  <c r="F610" i="8"/>
  <c r="G610" i="8"/>
  <c r="H610" i="8"/>
  <c r="I610" i="8"/>
  <c r="J610" i="8"/>
  <c r="K610" i="8"/>
  <c r="L610" i="8"/>
  <c r="M610" i="8"/>
  <c r="N610" i="8"/>
  <c r="O610" i="8"/>
  <c r="P610" i="8"/>
  <c r="Q610" i="8"/>
  <c r="R610" i="8"/>
  <c r="U610" i="8"/>
  <c r="W610" i="8"/>
  <c r="Y610" i="8"/>
  <c r="Z610" i="8"/>
  <c r="AA610" i="8"/>
  <c r="AB610" i="8"/>
  <c r="AC610" i="8"/>
  <c r="AD610" i="8"/>
  <c r="AE610" i="8"/>
  <c r="AH610" i="8"/>
  <c r="AI610" i="8"/>
  <c r="AJ610" i="8"/>
  <c r="AK610" i="8"/>
  <c r="AL610" i="8"/>
  <c r="AM610" i="8"/>
  <c r="AN610" i="8"/>
  <c r="AO610" i="8"/>
  <c r="AP610" i="8"/>
  <c r="AQ610" i="8"/>
  <c r="AR610" i="8"/>
  <c r="AS610" i="8"/>
  <c r="AT610" i="8"/>
  <c r="AU610" i="8"/>
  <c r="AV610" i="8"/>
  <c r="AW610" i="8"/>
  <c r="AX610" i="8"/>
  <c r="AY610" i="8"/>
  <c r="AZ610" i="8"/>
  <c r="BE610" i="8"/>
  <c r="BF610" i="8"/>
  <c r="BG610" i="8"/>
  <c r="BH610" i="8"/>
  <c r="BI610" i="8"/>
  <c r="BJ610" i="8"/>
  <c r="BK610" i="8"/>
  <c r="BL610" i="8"/>
  <c r="BM610" i="8"/>
  <c r="BP611" i="8" s="1"/>
  <c r="BN610" i="8"/>
  <c r="BO610" i="8"/>
  <c r="BR610" i="8"/>
  <c r="BS610" i="8"/>
  <c r="BT610" i="8"/>
  <c r="BU610" i="8"/>
  <c r="BV610" i="8"/>
  <c r="BW610" i="8"/>
  <c r="BX610" i="8"/>
  <c r="BY610" i="8"/>
  <c r="BZ610" i="8"/>
  <c r="CA610" i="8"/>
  <c r="CB610" i="8"/>
  <c r="CC610" i="8"/>
  <c r="CD610" i="8"/>
  <c r="CH610" i="8"/>
  <c r="CI610" i="8"/>
  <c r="CJ610" i="8"/>
  <c r="CK610" i="8"/>
  <c r="CL610" i="8"/>
  <c r="CM610" i="8"/>
  <c r="CN610" i="8"/>
  <c r="CO610" i="8"/>
  <c r="CP610" i="8"/>
  <c r="CQ610" i="8"/>
  <c r="CR610" i="8"/>
  <c r="CS610" i="8"/>
  <c r="CT610" i="8"/>
  <c r="CU610" i="8"/>
  <c r="CV610" i="8"/>
  <c r="CX610" i="8"/>
  <c r="CY610" i="8"/>
  <c r="CZ610" i="8"/>
  <c r="DA610" i="8"/>
  <c r="DB610" i="8"/>
  <c r="DC610" i="8"/>
  <c r="DD610" i="8"/>
  <c r="DE610" i="8"/>
  <c r="DF610" i="8"/>
  <c r="DG610" i="8"/>
  <c r="DH610" i="8"/>
  <c r="DI610" i="8"/>
  <c r="DJ610" i="8"/>
  <c r="DK610" i="8"/>
  <c r="DL610" i="8"/>
  <c r="DM610" i="8"/>
  <c r="DN610" i="8"/>
  <c r="DO610" i="8"/>
  <c r="B611" i="8"/>
  <c r="C611" i="8"/>
  <c r="D611" i="8"/>
  <c r="E611" i="8"/>
  <c r="F611" i="8"/>
  <c r="G611" i="8"/>
  <c r="H611" i="8"/>
  <c r="I611" i="8"/>
  <c r="J611" i="8"/>
  <c r="K611" i="8"/>
  <c r="L611" i="8"/>
  <c r="M611" i="8"/>
  <c r="N611" i="8"/>
  <c r="O611" i="8"/>
  <c r="P611" i="8"/>
  <c r="Q611" i="8"/>
  <c r="R611" i="8"/>
  <c r="U611" i="8"/>
  <c r="W611" i="8"/>
  <c r="Y611" i="8"/>
  <c r="Z611" i="8"/>
  <c r="AA611" i="8"/>
  <c r="AB611" i="8"/>
  <c r="AC611" i="8"/>
  <c r="AD611" i="8"/>
  <c r="AE611" i="8"/>
  <c r="AH611" i="8"/>
  <c r="AI611" i="8"/>
  <c r="AJ611" i="8"/>
  <c r="AK611" i="8"/>
  <c r="AL611" i="8"/>
  <c r="AM611" i="8"/>
  <c r="AN611" i="8"/>
  <c r="AO611" i="8"/>
  <c r="AP611" i="8"/>
  <c r="AQ611" i="8"/>
  <c r="AR611" i="8"/>
  <c r="AS611" i="8"/>
  <c r="AT611" i="8"/>
  <c r="AU611" i="8"/>
  <c r="AV611" i="8"/>
  <c r="AW611" i="8"/>
  <c r="AX611" i="8"/>
  <c r="AY611" i="8"/>
  <c r="AZ611" i="8"/>
  <c r="BE611" i="8"/>
  <c r="BF611" i="8"/>
  <c r="BG611" i="8"/>
  <c r="BH611" i="8"/>
  <c r="BI611" i="8"/>
  <c r="BJ611" i="8"/>
  <c r="BK611" i="8"/>
  <c r="BL611" i="8"/>
  <c r="BM611" i="8"/>
  <c r="BP612" i="8" s="1"/>
  <c r="BN611" i="8"/>
  <c r="BO611" i="8"/>
  <c r="BR611" i="8"/>
  <c r="BS611" i="8"/>
  <c r="BT611" i="8"/>
  <c r="BU611" i="8"/>
  <c r="BV611" i="8"/>
  <c r="BW611" i="8"/>
  <c r="BX611" i="8"/>
  <c r="BY611" i="8"/>
  <c r="BZ611" i="8"/>
  <c r="CA611" i="8"/>
  <c r="CB611" i="8"/>
  <c r="CC611" i="8"/>
  <c r="CD611" i="8"/>
  <c r="CH611" i="8"/>
  <c r="CI611" i="8"/>
  <c r="CJ611" i="8"/>
  <c r="CK611" i="8"/>
  <c r="CL611" i="8"/>
  <c r="CM611" i="8"/>
  <c r="CN611" i="8"/>
  <c r="CO611" i="8"/>
  <c r="CP611" i="8"/>
  <c r="CQ611" i="8"/>
  <c r="CR611" i="8"/>
  <c r="CS611" i="8"/>
  <c r="CT611" i="8"/>
  <c r="CU611" i="8"/>
  <c r="CV611" i="8"/>
  <c r="CX611" i="8"/>
  <c r="CY611" i="8"/>
  <c r="CZ611" i="8"/>
  <c r="DA611" i="8"/>
  <c r="DB611" i="8"/>
  <c r="DC611" i="8"/>
  <c r="DD611" i="8"/>
  <c r="DE611" i="8"/>
  <c r="DF611" i="8"/>
  <c r="DG611" i="8"/>
  <c r="DH611" i="8"/>
  <c r="DI611" i="8"/>
  <c r="DJ611" i="8"/>
  <c r="DK611" i="8"/>
  <c r="DL611" i="8"/>
  <c r="DM611" i="8"/>
  <c r="DN611" i="8"/>
  <c r="DO611" i="8"/>
  <c r="B612" i="8"/>
  <c r="C612" i="8"/>
  <c r="D612" i="8"/>
  <c r="E612" i="8"/>
  <c r="F612" i="8"/>
  <c r="G612" i="8"/>
  <c r="H612" i="8"/>
  <c r="I612" i="8"/>
  <c r="J612" i="8"/>
  <c r="K612" i="8"/>
  <c r="L612" i="8"/>
  <c r="M612" i="8"/>
  <c r="N612" i="8"/>
  <c r="O612" i="8"/>
  <c r="P612" i="8"/>
  <c r="Q612" i="8"/>
  <c r="R612" i="8"/>
  <c r="U612" i="8"/>
  <c r="W612" i="8"/>
  <c r="Y612" i="8"/>
  <c r="Z612" i="8"/>
  <c r="AA612" i="8"/>
  <c r="AB612" i="8"/>
  <c r="AC612" i="8"/>
  <c r="AD612" i="8"/>
  <c r="AE612" i="8"/>
  <c r="AH612" i="8"/>
  <c r="AI612" i="8"/>
  <c r="AJ612" i="8"/>
  <c r="AK612" i="8"/>
  <c r="AL612" i="8"/>
  <c r="AM612" i="8"/>
  <c r="AN612" i="8"/>
  <c r="AO612" i="8"/>
  <c r="AP612" i="8"/>
  <c r="AQ612" i="8"/>
  <c r="AR612" i="8"/>
  <c r="AS612" i="8"/>
  <c r="AT612" i="8"/>
  <c r="AU612" i="8"/>
  <c r="AV612" i="8"/>
  <c r="AW612" i="8"/>
  <c r="AX612" i="8"/>
  <c r="AY612" i="8"/>
  <c r="AZ612" i="8"/>
  <c r="BE612" i="8"/>
  <c r="BF612" i="8"/>
  <c r="BG612" i="8"/>
  <c r="BH612" i="8"/>
  <c r="BI612" i="8"/>
  <c r="BJ612" i="8"/>
  <c r="BK612" i="8"/>
  <c r="BL612" i="8"/>
  <c r="BM612" i="8"/>
  <c r="BP613" i="8" s="1"/>
  <c r="BN612" i="8"/>
  <c r="BO612" i="8"/>
  <c r="BR612" i="8"/>
  <c r="BS612" i="8"/>
  <c r="BT612" i="8"/>
  <c r="BU612" i="8"/>
  <c r="BV612" i="8"/>
  <c r="BW612" i="8"/>
  <c r="BX612" i="8"/>
  <c r="BY612" i="8"/>
  <c r="BZ612" i="8"/>
  <c r="CA612" i="8"/>
  <c r="CB612" i="8"/>
  <c r="CC612" i="8"/>
  <c r="CD612" i="8"/>
  <c r="CH612" i="8"/>
  <c r="CI612" i="8"/>
  <c r="CJ612" i="8"/>
  <c r="CK612" i="8"/>
  <c r="CL612" i="8"/>
  <c r="CM612" i="8"/>
  <c r="CN612" i="8"/>
  <c r="CO612" i="8"/>
  <c r="CP612" i="8"/>
  <c r="CQ612" i="8"/>
  <c r="CR612" i="8"/>
  <c r="CS612" i="8"/>
  <c r="CT612" i="8"/>
  <c r="CU612" i="8"/>
  <c r="CV612" i="8"/>
  <c r="CX612" i="8"/>
  <c r="CY612" i="8"/>
  <c r="CZ612" i="8"/>
  <c r="DA612" i="8"/>
  <c r="DB612" i="8"/>
  <c r="DC612" i="8"/>
  <c r="DD612" i="8"/>
  <c r="DE612" i="8"/>
  <c r="DF612" i="8"/>
  <c r="DG612" i="8"/>
  <c r="DH612" i="8"/>
  <c r="DI612" i="8"/>
  <c r="DJ612" i="8"/>
  <c r="DK612" i="8"/>
  <c r="DL612" i="8"/>
  <c r="DM612" i="8"/>
  <c r="DN612" i="8"/>
  <c r="DO612" i="8"/>
  <c r="B613" i="8"/>
  <c r="C613" i="8"/>
  <c r="D613" i="8"/>
  <c r="E613" i="8"/>
  <c r="F613" i="8"/>
  <c r="G613" i="8"/>
  <c r="H613" i="8"/>
  <c r="I613" i="8"/>
  <c r="J613" i="8"/>
  <c r="K613" i="8"/>
  <c r="L613" i="8"/>
  <c r="M613" i="8"/>
  <c r="N613" i="8"/>
  <c r="O613" i="8"/>
  <c r="P613" i="8"/>
  <c r="Q613" i="8"/>
  <c r="R613" i="8"/>
  <c r="U613" i="8"/>
  <c r="W613" i="8"/>
  <c r="Y613" i="8"/>
  <c r="Z613" i="8"/>
  <c r="AA613" i="8"/>
  <c r="AB613" i="8"/>
  <c r="AC613" i="8"/>
  <c r="AD613" i="8"/>
  <c r="AE613" i="8"/>
  <c r="AH613" i="8"/>
  <c r="AI613" i="8"/>
  <c r="AJ613" i="8"/>
  <c r="AK613" i="8"/>
  <c r="AL613" i="8"/>
  <c r="AM613" i="8"/>
  <c r="AN613" i="8"/>
  <c r="AO613" i="8"/>
  <c r="AP613" i="8"/>
  <c r="AQ613" i="8"/>
  <c r="AR613" i="8"/>
  <c r="AS613" i="8"/>
  <c r="AT613" i="8"/>
  <c r="AU613" i="8"/>
  <c r="AV613" i="8"/>
  <c r="AW613" i="8"/>
  <c r="AX613" i="8"/>
  <c r="AY613" i="8"/>
  <c r="AZ613" i="8"/>
  <c r="BE613" i="8"/>
  <c r="BF613" i="8"/>
  <c r="BG613" i="8"/>
  <c r="BH613" i="8"/>
  <c r="BI613" i="8"/>
  <c r="BJ613" i="8"/>
  <c r="BK613" i="8"/>
  <c r="BL613" i="8"/>
  <c r="BM613" i="8"/>
  <c r="BP614" i="8" s="1"/>
  <c r="BN613" i="8"/>
  <c r="BO613" i="8"/>
  <c r="BR613" i="8"/>
  <c r="BS613" i="8"/>
  <c r="BT613" i="8"/>
  <c r="BU613" i="8"/>
  <c r="BV613" i="8"/>
  <c r="BW613" i="8"/>
  <c r="BX613" i="8"/>
  <c r="BY613" i="8"/>
  <c r="BZ613" i="8"/>
  <c r="CA613" i="8"/>
  <c r="CB613" i="8"/>
  <c r="CC613" i="8"/>
  <c r="CD613" i="8"/>
  <c r="CH613" i="8"/>
  <c r="CI613" i="8"/>
  <c r="CJ613" i="8"/>
  <c r="CK613" i="8"/>
  <c r="CL613" i="8"/>
  <c r="CM613" i="8"/>
  <c r="CN613" i="8"/>
  <c r="CO613" i="8"/>
  <c r="CP613" i="8"/>
  <c r="CQ613" i="8"/>
  <c r="CR613" i="8"/>
  <c r="CS613" i="8"/>
  <c r="CT613" i="8"/>
  <c r="CU613" i="8"/>
  <c r="CV613" i="8"/>
  <c r="CX613" i="8"/>
  <c r="CY613" i="8"/>
  <c r="CZ613" i="8"/>
  <c r="DA613" i="8"/>
  <c r="DB613" i="8"/>
  <c r="DC613" i="8"/>
  <c r="DD613" i="8"/>
  <c r="DE613" i="8"/>
  <c r="DF613" i="8"/>
  <c r="DG613" i="8"/>
  <c r="DH613" i="8"/>
  <c r="DI613" i="8"/>
  <c r="DJ613" i="8"/>
  <c r="DK613" i="8"/>
  <c r="DL613" i="8"/>
  <c r="DM613" i="8"/>
  <c r="DN613" i="8"/>
  <c r="DO613" i="8"/>
  <c r="B614" i="8"/>
  <c r="C614" i="8"/>
  <c r="D614" i="8"/>
  <c r="E614" i="8"/>
  <c r="F614" i="8"/>
  <c r="G614" i="8"/>
  <c r="H614" i="8"/>
  <c r="I614" i="8"/>
  <c r="J614" i="8"/>
  <c r="K614" i="8"/>
  <c r="L614" i="8"/>
  <c r="M614" i="8"/>
  <c r="N614" i="8"/>
  <c r="O614" i="8"/>
  <c r="P614" i="8"/>
  <c r="Q614" i="8"/>
  <c r="R614" i="8"/>
  <c r="U614" i="8"/>
  <c r="W614" i="8"/>
  <c r="Y614" i="8"/>
  <c r="Z614" i="8"/>
  <c r="AA614" i="8"/>
  <c r="AB614" i="8"/>
  <c r="AC614" i="8"/>
  <c r="AD614" i="8"/>
  <c r="AE614" i="8"/>
  <c r="AH614" i="8"/>
  <c r="AI614" i="8"/>
  <c r="AJ614" i="8"/>
  <c r="AK614" i="8"/>
  <c r="AL614" i="8"/>
  <c r="AM614" i="8"/>
  <c r="AN614" i="8"/>
  <c r="AO614" i="8"/>
  <c r="AP614" i="8"/>
  <c r="AQ614" i="8"/>
  <c r="AR614" i="8"/>
  <c r="AS614" i="8"/>
  <c r="AT614" i="8"/>
  <c r="AU614" i="8"/>
  <c r="AV614" i="8"/>
  <c r="AW614" i="8"/>
  <c r="AX614" i="8"/>
  <c r="AY614" i="8"/>
  <c r="AZ614" i="8"/>
  <c r="BE614" i="8"/>
  <c r="BF614" i="8"/>
  <c r="BG614" i="8"/>
  <c r="BH614" i="8"/>
  <c r="BI614" i="8"/>
  <c r="BJ614" i="8"/>
  <c r="BK614" i="8"/>
  <c r="BL614" i="8"/>
  <c r="BM614" i="8"/>
  <c r="BP615" i="8" s="1"/>
  <c r="BN614" i="8"/>
  <c r="BO614" i="8"/>
  <c r="BR614" i="8"/>
  <c r="BS614" i="8"/>
  <c r="BT614" i="8"/>
  <c r="BU614" i="8"/>
  <c r="BV614" i="8"/>
  <c r="BW614" i="8"/>
  <c r="BX614" i="8"/>
  <c r="BY614" i="8"/>
  <c r="BZ614" i="8"/>
  <c r="CA614" i="8"/>
  <c r="CB614" i="8"/>
  <c r="CC614" i="8"/>
  <c r="CD614" i="8"/>
  <c r="CH614" i="8"/>
  <c r="CI614" i="8"/>
  <c r="CJ614" i="8"/>
  <c r="CK614" i="8"/>
  <c r="CL614" i="8"/>
  <c r="CM614" i="8"/>
  <c r="CN614" i="8"/>
  <c r="CO614" i="8"/>
  <c r="CP614" i="8"/>
  <c r="CQ614" i="8"/>
  <c r="CR614" i="8"/>
  <c r="CS614" i="8"/>
  <c r="CT614" i="8"/>
  <c r="CU614" i="8"/>
  <c r="CV614" i="8"/>
  <c r="CX614" i="8"/>
  <c r="CY614" i="8"/>
  <c r="CZ614" i="8"/>
  <c r="DA614" i="8"/>
  <c r="DB614" i="8"/>
  <c r="DC614" i="8"/>
  <c r="DD614" i="8"/>
  <c r="DE614" i="8"/>
  <c r="DF614" i="8"/>
  <c r="DG614" i="8"/>
  <c r="DH614" i="8"/>
  <c r="DI614" i="8"/>
  <c r="DJ614" i="8"/>
  <c r="DK614" i="8"/>
  <c r="DL614" i="8"/>
  <c r="DM614" i="8"/>
  <c r="DN614" i="8"/>
  <c r="DO614" i="8"/>
  <c r="B615" i="8"/>
  <c r="C615" i="8"/>
  <c r="D615" i="8"/>
  <c r="E615" i="8"/>
  <c r="F615" i="8"/>
  <c r="G615" i="8"/>
  <c r="H615" i="8"/>
  <c r="I615" i="8"/>
  <c r="J615" i="8"/>
  <c r="K615" i="8"/>
  <c r="L615" i="8"/>
  <c r="M615" i="8"/>
  <c r="N615" i="8"/>
  <c r="O615" i="8"/>
  <c r="P615" i="8"/>
  <c r="Q615" i="8"/>
  <c r="R615" i="8"/>
  <c r="U615" i="8"/>
  <c r="W615" i="8"/>
  <c r="Y615" i="8"/>
  <c r="Z615" i="8"/>
  <c r="AA615" i="8"/>
  <c r="AB615" i="8"/>
  <c r="AC615" i="8"/>
  <c r="AD615" i="8"/>
  <c r="AE615" i="8"/>
  <c r="AH615" i="8"/>
  <c r="AI615" i="8"/>
  <c r="AJ615" i="8"/>
  <c r="AK615" i="8"/>
  <c r="AL615" i="8"/>
  <c r="AM615" i="8"/>
  <c r="AN615" i="8"/>
  <c r="AO615" i="8"/>
  <c r="AP615" i="8"/>
  <c r="AQ615" i="8"/>
  <c r="AR615" i="8"/>
  <c r="AS615" i="8"/>
  <c r="AT615" i="8"/>
  <c r="AU615" i="8"/>
  <c r="AV615" i="8"/>
  <c r="AW615" i="8"/>
  <c r="AX615" i="8"/>
  <c r="AY615" i="8"/>
  <c r="AZ615" i="8"/>
  <c r="BE615" i="8"/>
  <c r="BF615" i="8"/>
  <c r="BG615" i="8"/>
  <c r="BH615" i="8"/>
  <c r="BI615" i="8"/>
  <c r="BJ615" i="8"/>
  <c r="BK615" i="8"/>
  <c r="BL615" i="8"/>
  <c r="BM615" i="8"/>
  <c r="BP616" i="8" s="1"/>
  <c r="BN615" i="8"/>
  <c r="BO615" i="8"/>
  <c r="BR615" i="8"/>
  <c r="BS615" i="8"/>
  <c r="BT615" i="8"/>
  <c r="BU615" i="8"/>
  <c r="BV615" i="8"/>
  <c r="BW615" i="8"/>
  <c r="BX615" i="8"/>
  <c r="BY615" i="8"/>
  <c r="BZ615" i="8"/>
  <c r="CA615" i="8"/>
  <c r="CB615" i="8"/>
  <c r="CC615" i="8"/>
  <c r="CD615" i="8"/>
  <c r="CH615" i="8"/>
  <c r="CI615" i="8"/>
  <c r="CJ615" i="8"/>
  <c r="CK615" i="8"/>
  <c r="CL615" i="8"/>
  <c r="CM615" i="8"/>
  <c r="CN615" i="8"/>
  <c r="CO615" i="8"/>
  <c r="CP615" i="8"/>
  <c r="CQ615" i="8"/>
  <c r="CR615" i="8"/>
  <c r="CS615" i="8"/>
  <c r="CT615" i="8"/>
  <c r="CU615" i="8"/>
  <c r="CV615" i="8"/>
  <c r="CX615" i="8"/>
  <c r="CY615" i="8"/>
  <c r="CZ615" i="8"/>
  <c r="DA615" i="8"/>
  <c r="DB615" i="8"/>
  <c r="DC615" i="8"/>
  <c r="DD615" i="8"/>
  <c r="DE615" i="8"/>
  <c r="DF615" i="8"/>
  <c r="DG615" i="8"/>
  <c r="DH615" i="8"/>
  <c r="DI615" i="8"/>
  <c r="DJ615" i="8"/>
  <c r="DK615" i="8"/>
  <c r="DL615" i="8"/>
  <c r="DM615" i="8"/>
  <c r="DN615" i="8"/>
  <c r="DO615" i="8"/>
  <c r="B616" i="8"/>
  <c r="C616" i="8"/>
  <c r="D616" i="8"/>
  <c r="E616" i="8"/>
  <c r="F616" i="8"/>
  <c r="G616" i="8"/>
  <c r="H616" i="8"/>
  <c r="I616" i="8"/>
  <c r="J616" i="8"/>
  <c r="K616" i="8"/>
  <c r="L616" i="8"/>
  <c r="M616" i="8"/>
  <c r="N616" i="8"/>
  <c r="O616" i="8"/>
  <c r="P616" i="8"/>
  <c r="Q616" i="8"/>
  <c r="R616" i="8"/>
  <c r="U616" i="8"/>
  <c r="W616" i="8"/>
  <c r="Y616" i="8"/>
  <c r="Z616" i="8"/>
  <c r="AA616" i="8"/>
  <c r="AB616" i="8"/>
  <c r="AC616" i="8"/>
  <c r="AD616" i="8"/>
  <c r="AE616" i="8"/>
  <c r="AH616" i="8"/>
  <c r="AI616" i="8"/>
  <c r="AJ616" i="8"/>
  <c r="AK616" i="8"/>
  <c r="AL616" i="8"/>
  <c r="AM616" i="8"/>
  <c r="AN616" i="8"/>
  <c r="AO616" i="8"/>
  <c r="AP616" i="8"/>
  <c r="AQ616" i="8"/>
  <c r="AR616" i="8"/>
  <c r="AS616" i="8"/>
  <c r="AT616" i="8"/>
  <c r="AU616" i="8"/>
  <c r="AV616" i="8"/>
  <c r="AW616" i="8"/>
  <c r="AX616" i="8"/>
  <c r="AY616" i="8"/>
  <c r="AZ616" i="8"/>
  <c r="BE616" i="8"/>
  <c r="BF616" i="8"/>
  <c r="BG616" i="8"/>
  <c r="BH616" i="8"/>
  <c r="BI616" i="8"/>
  <c r="BJ616" i="8"/>
  <c r="BK616" i="8"/>
  <c r="BL616" i="8"/>
  <c r="BM616" i="8"/>
  <c r="BP617" i="8" s="1"/>
  <c r="BN616" i="8"/>
  <c r="BO616" i="8"/>
  <c r="BR616" i="8"/>
  <c r="BS616" i="8"/>
  <c r="BT616" i="8"/>
  <c r="BU616" i="8"/>
  <c r="BV616" i="8"/>
  <c r="BW616" i="8"/>
  <c r="BX616" i="8"/>
  <c r="BY616" i="8"/>
  <c r="BZ616" i="8"/>
  <c r="CA616" i="8"/>
  <c r="CB616" i="8"/>
  <c r="CC616" i="8"/>
  <c r="CD616" i="8"/>
  <c r="CH616" i="8"/>
  <c r="CI616" i="8"/>
  <c r="CJ616" i="8"/>
  <c r="CK616" i="8"/>
  <c r="CL616" i="8"/>
  <c r="CM616" i="8"/>
  <c r="CN616" i="8"/>
  <c r="CO616" i="8"/>
  <c r="CP616" i="8"/>
  <c r="CQ616" i="8"/>
  <c r="CR616" i="8"/>
  <c r="CS616" i="8"/>
  <c r="CT616" i="8"/>
  <c r="CU616" i="8"/>
  <c r="CV616" i="8"/>
  <c r="CX616" i="8"/>
  <c r="CY616" i="8"/>
  <c r="CZ616" i="8"/>
  <c r="DA616" i="8"/>
  <c r="DB616" i="8"/>
  <c r="DC616" i="8"/>
  <c r="DD616" i="8"/>
  <c r="DE616" i="8"/>
  <c r="DF616" i="8"/>
  <c r="DG616" i="8"/>
  <c r="DH616" i="8"/>
  <c r="DI616" i="8"/>
  <c r="DJ616" i="8"/>
  <c r="DK616" i="8"/>
  <c r="DL616" i="8"/>
  <c r="DM616" i="8"/>
  <c r="DN616" i="8"/>
  <c r="DO616" i="8"/>
  <c r="B617" i="8"/>
  <c r="C617" i="8"/>
  <c r="D617" i="8"/>
  <c r="E617" i="8"/>
  <c r="F617" i="8"/>
  <c r="G617" i="8"/>
  <c r="H617" i="8"/>
  <c r="I617" i="8"/>
  <c r="J617" i="8"/>
  <c r="K617" i="8"/>
  <c r="L617" i="8"/>
  <c r="M617" i="8"/>
  <c r="N617" i="8"/>
  <c r="O617" i="8"/>
  <c r="P617" i="8"/>
  <c r="Q617" i="8"/>
  <c r="R617" i="8"/>
  <c r="U617" i="8"/>
  <c r="W617" i="8"/>
  <c r="Y617" i="8"/>
  <c r="Z617" i="8"/>
  <c r="AA617" i="8"/>
  <c r="AB617" i="8"/>
  <c r="AC617" i="8"/>
  <c r="AD617" i="8"/>
  <c r="AE617" i="8"/>
  <c r="AH617" i="8"/>
  <c r="AI617" i="8"/>
  <c r="AJ617" i="8"/>
  <c r="AK617" i="8"/>
  <c r="AL617" i="8"/>
  <c r="AM617" i="8"/>
  <c r="AN617" i="8"/>
  <c r="AO617" i="8"/>
  <c r="AP617" i="8"/>
  <c r="AQ617" i="8"/>
  <c r="AR617" i="8"/>
  <c r="AS617" i="8"/>
  <c r="AT617" i="8"/>
  <c r="AU617" i="8"/>
  <c r="AV617" i="8"/>
  <c r="AW617" i="8"/>
  <c r="AX617" i="8"/>
  <c r="AY617" i="8"/>
  <c r="AZ617" i="8"/>
  <c r="BE617" i="8"/>
  <c r="BF617" i="8"/>
  <c r="BG617" i="8"/>
  <c r="BH617" i="8"/>
  <c r="BI617" i="8"/>
  <c r="BJ617" i="8"/>
  <c r="BK617" i="8"/>
  <c r="BL617" i="8"/>
  <c r="BM617" i="8"/>
  <c r="BP618" i="8" s="1"/>
  <c r="BN617" i="8"/>
  <c r="BO617" i="8"/>
  <c r="BR617" i="8"/>
  <c r="BS617" i="8"/>
  <c r="BT617" i="8"/>
  <c r="BU617" i="8"/>
  <c r="BV617" i="8"/>
  <c r="BW617" i="8"/>
  <c r="BX617" i="8"/>
  <c r="BY617" i="8"/>
  <c r="BZ617" i="8"/>
  <c r="CA617" i="8"/>
  <c r="CB617" i="8"/>
  <c r="CC617" i="8"/>
  <c r="CD617" i="8"/>
  <c r="CH617" i="8"/>
  <c r="CI617" i="8"/>
  <c r="CJ617" i="8"/>
  <c r="CK617" i="8"/>
  <c r="CL617" i="8"/>
  <c r="CM617" i="8"/>
  <c r="CN617" i="8"/>
  <c r="CO617" i="8"/>
  <c r="CP617" i="8"/>
  <c r="CQ617" i="8"/>
  <c r="CR617" i="8"/>
  <c r="CS617" i="8"/>
  <c r="CT617" i="8"/>
  <c r="CU617" i="8"/>
  <c r="CV617" i="8"/>
  <c r="CX617" i="8"/>
  <c r="CY617" i="8"/>
  <c r="CZ617" i="8"/>
  <c r="DA617" i="8"/>
  <c r="DB617" i="8"/>
  <c r="DC617" i="8"/>
  <c r="DD617" i="8"/>
  <c r="DE617" i="8"/>
  <c r="DF617" i="8"/>
  <c r="DG617" i="8"/>
  <c r="DH617" i="8"/>
  <c r="DI617" i="8"/>
  <c r="DJ617" i="8"/>
  <c r="DK617" i="8"/>
  <c r="DL617" i="8"/>
  <c r="DM617" i="8"/>
  <c r="DN617" i="8"/>
  <c r="DO617" i="8"/>
  <c r="B618" i="8"/>
  <c r="C618" i="8"/>
  <c r="D618" i="8"/>
  <c r="E618" i="8"/>
  <c r="F618" i="8"/>
  <c r="G618" i="8"/>
  <c r="H618" i="8"/>
  <c r="I618" i="8"/>
  <c r="J618" i="8"/>
  <c r="K618" i="8"/>
  <c r="L618" i="8"/>
  <c r="M618" i="8"/>
  <c r="N618" i="8"/>
  <c r="O618" i="8"/>
  <c r="P618" i="8"/>
  <c r="Q618" i="8"/>
  <c r="R618" i="8"/>
  <c r="U618" i="8"/>
  <c r="W618" i="8"/>
  <c r="Y618" i="8"/>
  <c r="Z618" i="8"/>
  <c r="AA618" i="8"/>
  <c r="AB618" i="8"/>
  <c r="AC618" i="8"/>
  <c r="AD618" i="8"/>
  <c r="AE618" i="8"/>
  <c r="AH618" i="8"/>
  <c r="AI618" i="8"/>
  <c r="AJ618" i="8"/>
  <c r="AK618" i="8"/>
  <c r="AL618" i="8"/>
  <c r="AM618" i="8"/>
  <c r="AN618" i="8"/>
  <c r="AO618" i="8"/>
  <c r="AP618" i="8"/>
  <c r="AQ618" i="8"/>
  <c r="AR618" i="8"/>
  <c r="AS618" i="8"/>
  <c r="AT618" i="8"/>
  <c r="AU618" i="8"/>
  <c r="AV618" i="8"/>
  <c r="AW618" i="8"/>
  <c r="AX618" i="8"/>
  <c r="AY618" i="8"/>
  <c r="AZ618" i="8"/>
  <c r="BE618" i="8"/>
  <c r="BF618" i="8"/>
  <c r="BG618" i="8"/>
  <c r="BH618" i="8"/>
  <c r="BI618" i="8"/>
  <c r="BJ618" i="8"/>
  <c r="BK618" i="8"/>
  <c r="BL618" i="8"/>
  <c r="BM618" i="8"/>
  <c r="BP619" i="8" s="1"/>
  <c r="BN618" i="8"/>
  <c r="BO618" i="8"/>
  <c r="BR618" i="8"/>
  <c r="BS618" i="8"/>
  <c r="BT618" i="8"/>
  <c r="BU618" i="8"/>
  <c r="BV618" i="8"/>
  <c r="BW618" i="8"/>
  <c r="BX618" i="8"/>
  <c r="BY618" i="8"/>
  <c r="BZ618" i="8"/>
  <c r="CA618" i="8"/>
  <c r="CB618" i="8"/>
  <c r="CC618" i="8"/>
  <c r="CD618" i="8"/>
  <c r="CH618" i="8"/>
  <c r="CI618" i="8"/>
  <c r="CJ618" i="8"/>
  <c r="CK618" i="8"/>
  <c r="CL618" i="8"/>
  <c r="CM618" i="8"/>
  <c r="CN618" i="8"/>
  <c r="CO618" i="8"/>
  <c r="CP618" i="8"/>
  <c r="CQ618" i="8"/>
  <c r="CR618" i="8"/>
  <c r="CS618" i="8"/>
  <c r="CT618" i="8"/>
  <c r="CU618" i="8"/>
  <c r="CV618" i="8"/>
  <c r="CX618" i="8"/>
  <c r="CY618" i="8"/>
  <c r="CZ618" i="8"/>
  <c r="DA618" i="8"/>
  <c r="DB618" i="8"/>
  <c r="DC618" i="8"/>
  <c r="DD618" i="8"/>
  <c r="DE618" i="8"/>
  <c r="DF618" i="8"/>
  <c r="DG618" i="8"/>
  <c r="DH618" i="8"/>
  <c r="DI618" i="8"/>
  <c r="DJ618" i="8"/>
  <c r="DK618" i="8"/>
  <c r="DL618" i="8"/>
  <c r="DM618" i="8"/>
  <c r="DN618" i="8"/>
  <c r="DO618" i="8"/>
  <c r="B619" i="8"/>
  <c r="C619" i="8"/>
  <c r="D619" i="8"/>
  <c r="E619" i="8"/>
  <c r="F619" i="8"/>
  <c r="G619" i="8"/>
  <c r="H619" i="8"/>
  <c r="I619" i="8"/>
  <c r="J619" i="8"/>
  <c r="K619" i="8"/>
  <c r="L619" i="8"/>
  <c r="M619" i="8"/>
  <c r="N619" i="8"/>
  <c r="O619" i="8"/>
  <c r="P619" i="8"/>
  <c r="Q619" i="8"/>
  <c r="R619" i="8"/>
  <c r="U619" i="8"/>
  <c r="W619" i="8"/>
  <c r="Y619" i="8"/>
  <c r="Z619" i="8"/>
  <c r="AA619" i="8"/>
  <c r="AB619" i="8"/>
  <c r="AC619" i="8"/>
  <c r="AD619" i="8"/>
  <c r="AE619" i="8"/>
  <c r="AH619" i="8"/>
  <c r="AI619" i="8"/>
  <c r="AJ619" i="8"/>
  <c r="AK619" i="8"/>
  <c r="AL619" i="8"/>
  <c r="AM619" i="8"/>
  <c r="AN619" i="8"/>
  <c r="AO619" i="8"/>
  <c r="AP619" i="8"/>
  <c r="AQ619" i="8"/>
  <c r="AR619" i="8"/>
  <c r="AS619" i="8"/>
  <c r="AT619" i="8"/>
  <c r="AU619" i="8"/>
  <c r="AV619" i="8"/>
  <c r="AW619" i="8"/>
  <c r="AX619" i="8"/>
  <c r="AY619" i="8"/>
  <c r="AZ619" i="8"/>
  <c r="BE619" i="8"/>
  <c r="BF619" i="8"/>
  <c r="BG619" i="8"/>
  <c r="BH619" i="8"/>
  <c r="BI619" i="8"/>
  <c r="BJ619" i="8"/>
  <c r="BK619" i="8"/>
  <c r="BL619" i="8"/>
  <c r="BM619" i="8"/>
  <c r="BP620" i="8" s="1"/>
  <c r="BN619" i="8"/>
  <c r="BO619" i="8"/>
  <c r="BR619" i="8"/>
  <c r="BS619" i="8"/>
  <c r="BT619" i="8"/>
  <c r="BU619" i="8"/>
  <c r="BV619" i="8"/>
  <c r="BW619" i="8"/>
  <c r="BX619" i="8"/>
  <c r="BY619" i="8"/>
  <c r="BZ619" i="8"/>
  <c r="CA619" i="8"/>
  <c r="CB619" i="8"/>
  <c r="CC619" i="8"/>
  <c r="CD619" i="8"/>
  <c r="CH619" i="8"/>
  <c r="CI619" i="8"/>
  <c r="CJ619" i="8"/>
  <c r="CK619" i="8"/>
  <c r="CL619" i="8"/>
  <c r="CM619" i="8"/>
  <c r="CN619" i="8"/>
  <c r="CO619" i="8"/>
  <c r="CP619" i="8"/>
  <c r="CQ619" i="8"/>
  <c r="CR619" i="8"/>
  <c r="CS619" i="8"/>
  <c r="CT619" i="8"/>
  <c r="CU619" i="8"/>
  <c r="CV619" i="8"/>
  <c r="CX619" i="8"/>
  <c r="CY619" i="8"/>
  <c r="CZ619" i="8"/>
  <c r="DA619" i="8"/>
  <c r="DB619" i="8"/>
  <c r="DC619" i="8"/>
  <c r="DD619" i="8"/>
  <c r="DE619" i="8"/>
  <c r="DF619" i="8"/>
  <c r="DG619" i="8"/>
  <c r="DH619" i="8"/>
  <c r="DI619" i="8"/>
  <c r="DJ619" i="8"/>
  <c r="DK619" i="8"/>
  <c r="DL619" i="8"/>
  <c r="DM619" i="8"/>
  <c r="DN619" i="8"/>
  <c r="DO619" i="8"/>
  <c r="B620" i="8"/>
  <c r="C620" i="8"/>
  <c r="D620" i="8"/>
  <c r="E620" i="8"/>
  <c r="F620" i="8"/>
  <c r="G620" i="8"/>
  <c r="H620" i="8"/>
  <c r="I620" i="8"/>
  <c r="J620" i="8"/>
  <c r="K620" i="8"/>
  <c r="L620" i="8"/>
  <c r="M620" i="8"/>
  <c r="N620" i="8"/>
  <c r="O620" i="8"/>
  <c r="P620" i="8"/>
  <c r="Q620" i="8"/>
  <c r="R620" i="8"/>
  <c r="U620" i="8"/>
  <c r="W620" i="8"/>
  <c r="Y620" i="8"/>
  <c r="Z620" i="8"/>
  <c r="AA620" i="8"/>
  <c r="AB620" i="8"/>
  <c r="AC620" i="8"/>
  <c r="AD620" i="8"/>
  <c r="AE620" i="8"/>
  <c r="AH620" i="8"/>
  <c r="AI620" i="8"/>
  <c r="AJ620" i="8"/>
  <c r="AK620" i="8"/>
  <c r="AL620" i="8"/>
  <c r="AM620" i="8"/>
  <c r="AN620" i="8"/>
  <c r="AO620" i="8"/>
  <c r="AP620" i="8"/>
  <c r="AQ620" i="8"/>
  <c r="AR620" i="8"/>
  <c r="AS620" i="8"/>
  <c r="AT620" i="8"/>
  <c r="AU620" i="8"/>
  <c r="AV620" i="8"/>
  <c r="AW620" i="8"/>
  <c r="AX620" i="8"/>
  <c r="AY620" i="8"/>
  <c r="AZ620" i="8"/>
  <c r="BE620" i="8"/>
  <c r="BF620" i="8"/>
  <c r="BG620" i="8"/>
  <c r="BH620" i="8"/>
  <c r="BI620" i="8"/>
  <c r="BJ620" i="8"/>
  <c r="BK620" i="8"/>
  <c r="BL620" i="8"/>
  <c r="BM620" i="8"/>
  <c r="BP621" i="8" s="1"/>
  <c r="BN620" i="8"/>
  <c r="BO620" i="8"/>
  <c r="BR620" i="8"/>
  <c r="BS620" i="8"/>
  <c r="BT620" i="8"/>
  <c r="BU620" i="8"/>
  <c r="BV620" i="8"/>
  <c r="BW620" i="8"/>
  <c r="BX620" i="8"/>
  <c r="BY620" i="8"/>
  <c r="BZ620" i="8"/>
  <c r="CA620" i="8"/>
  <c r="CB620" i="8"/>
  <c r="CC620" i="8"/>
  <c r="CD620" i="8"/>
  <c r="CH620" i="8"/>
  <c r="CI620" i="8"/>
  <c r="CJ620" i="8"/>
  <c r="CK620" i="8"/>
  <c r="CL620" i="8"/>
  <c r="CM620" i="8"/>
  <c r="CN620" i="8"/>
  <c r="CO620" i="8"/>
  <c r="CP620" i="8"/>
  <c r="CQ620" i="8"/>
  <c r="CR620" i="8"/>
  <c r="CS620" i="8"/>
  <c r="CT620" i="8"/>
  <c r="CU620" i="8"/>
  <c r="CV620" i="8"/>
  <c r="CX620" i="8"/>
  <c r="CY620" i="8"/>
  <c r="CZ620" i="8"/>
  <c r="DA620" i="8"/>
  <c r="DB620" i="8"/>
  <c r="DC620" i="8"/>
  <c r="DD620" i="8"/>
  <c r="DE620" i="8"/>
  <c r="DF620" i="8"/>
  <c r="DG620" i="8"/>
  <c r="DH620" i="8"/>
  <c r="DI620" i="8"/>
  <c r="DJ620" i="8"/>
  <c r="DK620" i="8"/>
  <c r="DL620" i="8"/>
  <c r="DM620" i="8"/>
  <c r="DN620" i="8"/>
  <c r="DO620" i="8"/>
  <c r="B621" i="8"/>
  <c r="C621" i="8"/>
  <c r="D621" i="8"/>
  <c r="E621" i="8"/>
  <c r="F621" i="8"/>
  <c r="G621" i="8"/>
  <c r="H621" i="8"/>
  <c r="I621" i="8"/>
  <c r="J621" i="8"/>
  <c r="K621" i="8"/>
  <c r="L621" i="8"/>
  <c r="M621" i="8"/>
  <c r="N621" i="8"/>
  <c r="O621" i="8"/>
  <c r="P621" i="8"/>
  <c r="Q621" i="8"/>
  <c r="R621" i="8"/>
  <c r="U621" i="8"/>
  <c r="W621" i="8"/>
  <c r="Y621" i="8"/>
  <c r="Z621" i="8"/>
  <c r="AA621" i="8"/>
  <c r="AB621" i="8"/>
  <c r="AC621" i="8"/>
  <c r="AD621" i="8"/>
  <c r="AE621" i="8"/>
  <c r="AH621" i="8"/>
  <c r="AI621" i="8"/>
  <c r="AJ621" i="8"/>
  <c r="AK621" i="8"/>
  <c r="AL621" i="8"/>
  <c r="AM621" i="8"/>
  <c r="AN621" i="8"/>
  <c r="AO621" i="8"/>
  <c r="AP621" i="8"/>
  <c r="AQ621" i="8"/>
  <c r="AR621" i="8"/>
  <c r="AS621" i="8"/>
  <c r="AT621" i="8"/>
  <c r="AU621" i="8"/>
  <c r="AV621" i="8"/>
  <c r="AW621" i="8"/>
  <c r="AX621" i="8"/>
  <c r="AY621" i="8"/>
  <c r="AZ621" i="8"/>
  <c r="BE621" i="8"/>
  <c r="BF621" i="8"/>
  <c r="BG621" i="8"/>
  <c r="BH621" i="8"/>
  <c r="BI621" i="8"/>
  <c r="BJ621" i="8"/>
  <c r="BK621" i="8"/>
  <c r="BL621" i="8"/>
  <c r="BM621" i="8"/>
  <c r="BP622" i="8" s="1"/>
  <c r="BN621" i="8"/>
  <c r="BO621" i="8"/>
  <c r="BR621" i="8"/>
  <c r="BS621" i="8"/>
  <c r="BT621" i="8"/>
  <c r="BU621" i="8"/>
  <c r="BV621" i="8"/>
  <c r="BW621" i="8"/>
  <c r="BX621" i="8"/>
  <c r="BY621" i="8"/>
  <c r="BZ621" i="8"/>
  <c r="CA621" i="8"/>
  <c r="CB621" i="8"/>
  <c r="CC621" i="8"/>
  <c r="CD621" i="8"/>
  <c r="CH621" i="8"/>
  <c r="CI621" i="8"/>
  <c r="CJ621" i="8"/>
  <c r="CK621" i="8"/>
  <c r="CL621" i="8"/>
  <c r="CM621" i="8"/>
  <c r="CN621" i="8"/>
  <c r="CO621" i="8"/>
  <c r="CP621" i="8"/>
  <c r="CQ621" i="8"/>
  <c r="CR621" i="8"/>
  <c r="CS621" i="8"/>
  <c r="CT621" i="8"/>
  <c r="CU621" i="8"/>
  <c r="CV621" i="8"/>
  <c r="CX621" i="8"/>
  <c r="CY621" i="8"/>
  <c r="CZ621" i="8"/>
  <c r="DA621" i="8"/>
  <c r="DB621" i="8"/>
  <c r="DC621" i="8"/>
  <c r="DD621" i="8"/>
  <c r="DE621" i="8"/>
  <c r="DF621" i="8"/>
  <c r="DG621" i="8"/>
  <c r="DH621" i="8"/>
  <c r="DI621" i="8"/>
  <c r="DJ621" i="8"/>
  <c r="DK621" i="8"/>
  <c r="DL621" i="8"/>
  <c r="DM621" i="8"/>
  <c r="DN621" i="8"/>
  <c r="DO621" i="8"/>
  <c r="B622" i="8"/>
  <c r="C622" i="8"/>
  <c r="D622" i="8"/>
  <c r="E622" i="8"/>
  <c r="F622" i="8"/>
  <c r="G622" i="8"/>
  <c r="H622" i="8"/>
  <c r="I622" i="8"/>
  <c r="J622" i="8"/>
  <c r="K622" i="8"/>
  <c r="L622" i="8"/>
  <c r="M622" i="8"/>
  <c r="N622" i="8"/>
  <c r="O622" i="8"/>
  <c r="P622" i="8"/>
  <c r="Q622" i="8"/>
  <c r="R622" i="8"/>
  <c r="U622" i="8"/>
  <c r="W622" i="8"/>
  <c r="Y622" i="8"/>
  <c r="Z622" i="8"/>
  <c r="AA622" i="8"/>
  <c r="AB622" i="8"/>
  <c r="AC622" i="8"/>
  <c r="AD622" i="8"/>
  <c r="AE622" i="8"/>
  <c r="AH622" i="8"/>
  <c r="AI622" i="8"/>
  <c r="AJ622" i="8"/>
  <c r="AK622" i="8"/>
  <c r="AL622" i="8"/>
  <c r="AM622" i="8"/>
  <c r="AN622" i="8"/>
  <c r="AO622" i="8"/>
  <c r="AP622" i="8"/>
  <c r="AQ622" i="8"/>
  <c r="AR622" i="8"/>
  <c r="AS622" i="8"/>
  <c r="AT622" i="8"/>
  <c r="AU622" i="8"/>
  <c r="AV622" i="8"/>
  <c r="AW622" i="8"/>
  <c r="AX622" i="8"/>
  <c r="AY622" i="8"/>
  <c r="AZ622" i="8"/>
  <c r="BE622" i="8"/>
  <c r="BF622" i="8"/>
  <c r="BG622" i="8"/>
  <c r="BH622" i="8"/>
  <c r="BI622" i="8"/>
  <c r="BJ622" i="8"/>
  <c r="BK622" i="8"/>
  <c r="BL622" i="8"/>
  <c r="BM622" i="8"/>
  <c r="BP623" i="8" s="1"/>
  <c r="BN622" i="8"/>
  <c r="BO622" i="8"/>
  <c r="BR622" i="8"/>
  <c r="BS622" i="8"/>
  <c r="BT622" i="8"/>
  <c r="BU622" i="8"/>
  <c r="BV622" i="8"/>
  <c r="BW622" i="8"/>
  <c r="BX622" i="8"/>
  <c r="BY622" i="8"/>
  <c r="BZ622" i="8"/>
  <c r="CA622" i="8"/>
  <c r="CB622" i="8"/>
  <c r="CC622" i="8"/>
  <c r="CD622" i="8"/>
  <c r="CH622" i="8"/>
  <c r="CI622" i="8"/>
  <c r="CJ622" i="8"/>
  <c r="CK622" i="8"/>
  <c r="CL622" i="8"/>
  <c r="CM622" i="8"/>
  <c r="CN622" i="8"/>
  <c r="CO622" i="8"/>
  <c r="CP622" i="8"/>
  <c r="CQ622" i="8"/>
  <c r="CR622" i="8"/>
  <c r="CS622" i="8"/>
  <c r="CT622" i="8"/>
  <c r="CU622" i="8"/>
  <c r="CV622" i="8"/>
  <c r="CX622" i="8"/>
  <c r="CY622" i="8"/>
  <c r="CZ622" i="8"/>
  <c r="DA622" i="8"/>
  <c r="DB622" i="8"/>
  <c r="DC622" i="8"/>
  <c r="DD622" i="8"/>
  <c r="DE622" i="8"/>
  <c r="DF622" i="8"/>
  <c r="DG622" i="8"/>
  <c r="DH622" i="8"/>
  <c r="DI622" i="8"/>
  <c r="DJ622" i="8"/>
  <c r="DK622" i="8"/>
  <c r="DL622" i="8"/>
  <c r="DM622" i="8"/>
  <c r="DN622" i="8"/>
  <c r="DO622" i="8"/>
  <c r="B623" i="8"/>
  <c r="C623" i="8"/>
  <c r="D623" i="8"/>
  <c r="E623" i="8"/>
  <c r="F623" i="8"/>
  <c r="G623" i="8"/>
  <c r="H623" i="8"/>
  <c r="I623" i="8"/>
  <c r="J623" i="8"/>
  <c r="K623" i="8"/>
  <c r="L623" i="8"/>
  <c r="M623" i="8"/>
  <c r="N623" i="8"/>
  <c r="O623" i="8"/>
  <c r="P623" i="8"/>
  <c r="Q623" i="8"/>
  <c r="R623" i="8"/>
  <c r="U623" i="8"/>
  <c r="W623" i="8"/>
  <c r="Y623" i="8"/>
  <c r="Z623" i="8"/>
  <c r="AA623" i="8"/>
  <c r="AB623" i="8"/>
  <c r="AC623" i="8"/>
  <c r="AD623" i="8"/>
  <c r="AE623" i="8"/>
  <c r="AH623" i="8"/>
  <c r="AI623" i="8"/>
  <c r="AJ623" i="8"/>
  <c r="AK623" i="8"/>
  <c r="AL623" i="8"/>
  <c r="AM623" i="8"/>
  <c r="AN623" i="8"/>
  <c r="AO623" i="8"/>
  <c r="AP623" i="8"/>
  <c r="AQ623" i="8"/>
  <c r="AR623" i="8"/>
  <c r="AS623" i="8"/>
  <c r="AT623" i="8"/>
  <c r="AU623" i="8"/>
  <c r="AV623" i="8"/>
  <c r="AW623" i="8"/>
  <c r="AX623" i="8"/>
  <c r="AY623" i="8"/>
  <c r="AZ623" i="8"/>
  <c r="BE623" i="8"/>
  <c r="BF623" i="8"/>
  <c r="BG623" i="8"/>
  <c r="BH623" i="8"/>
  <c r="BI623" i="8"/>
  <c r="BJ623" i="8"/>
  <c r="BK623" i="8"/>
  <c r="BL623" i="8"/>
  <c r="BM623" i="8"/>
  <c r="BP624" i="8" s="1"/>
  <c r="BN623" i="8"/>
  <c r="BO623" i="8"/>
  <c r="BR623" i="8"/>
  <c r="BS623" i="8"/>
  <c r="BT623" i="8"/>
  <c r="BU623" i="8"/>
  <c r="BV623" i="8"/>
  <c r="BW623" i="8"/>
  <c r="BX623" i="8"/>
  <c r="BY623" i="8"/>
  <c r="BZ623" i="8"/>
  <c r="CA623" i="8"/>
  <c r="CB623" i="8"/>
  <c r="CC623" i="8"/>
  <c r="CD623" i="8"/>
  <c r="CH623" i="8"/>
  <c r="CI623" i="8"/>
  <c r="CJ623" i="8"/>
  <c r="CK623" i="8"/>
  <c r="CL623" i="8"/>
  <c r="CM623" i="8"/>
  <c r="CN623" i="8"/>
  <c r="CO623" i="8"/>
  <c r="CP623" i="8"/>
  <c r="CQ623" i="8"/>
  <c r="CR623" i="8"/>
  <c r="CS623" i="8"/>
  <c r="CT623" i="8"/>
  <c r="CU623" i="8"/>
  <c r="CV623" i="8"/>
  <c r="CX623" i="8"/>
  <c r="CY623" i="8"/>
  <c r="CZ623" i="8"/>
  <c r="DA623" i="8"/>
  <c r="DB623" i="8"/>
  <c r="DC623" i="8"/>
  <c r="DD623" i="8"/>
  <c r="DE623" i="8"/>
  <c r="DF623" i="8"/>
  <c r="DG623" i="8"/>
  <c r="DH623" i="8"/>
  <c r="DI623" i="8"/>
  <c r="DJ623" i="8"/>
  <c r="DK623" i="8"/>
  <c r="DL623" i="8"/>
  <c r="DM623" i="8"/>
  <c r="DN623" i="8"/>
  <c r="DO623" i="8"/>
  <c r="B624" i="8"/>
  <c r="C624" i="8"/>
  <c r="D624" i="8"/>
  <c r="E624" i="8"/>
  <c r="F624" i="8"/>
  <c r="G624" i="8"/>
  <c r="H624" i="8"/>
  <c r="I624" i="8"/>
  <c r="J624" i="8"/>
  <c r="K624" i="8"/>
  <c r="L624" i="8"/>
  <c r="M624" i="8"/>
  <c r="N624" i="8"/>
  <c r="O624" i="8"/>
  <c r="P624" i="8"/>
  <c r="Q624" i="8"/>
  <c r="R624" i="8"/>
  <c r="U624" i="8"/>
  <c r="W624" i="8"/>
  <c r="Y624" i="8"/>
  <c r="Z624" i="8"/>
  <c r="AA624" i="8"/>
  <c r="AB624" i="8"/>
  <c r="AC624" i="8"/>
  <c r="AD624" i="8"/>
  <c r="AE624" i="8"/>
  <c r="AH624" i="8"/>
  <c r="AI624" i="8"/>
  <c r="AJ624" i="8"/>
  <c r="AK624" i="8"/>
  <c r="AL624" i="8"/>
  <c r="AM624" i="8"/>
  <c r="AN624" i="8"/>
  <c r="AO624" i="8"/>
  <c r="AP624" i="8"/>
  <c r="AQ624" i="8"/>
  <c r="AR624" i="8"/>
  <c r="AS624" i="8"/>
  <c r="AT624" i="8"/>
  <c r="AU624" i="8"/>
  <c r="AV624" i="8"/>
  <c r="AW624" i="8"/>
  <c r="AX624" i="8"/>
  <c r="AY624" i="8"/>
  <c r="AZ624" i="8"/>
  <c r="BE624" i="8"/>
  <c r="BF624" i="8"/>
  <c r="BG624" i="8"/>
  <c r="BH624" i="8"/>
  <c r="BI624" i="8"/>
  <c r="BJ624" i="8"/>
  <c r="BK624" i="8"/>
  <c r="BL624" i="8"/>
  <c r="BM624" i="8"/>
  <c r="BP625" i="8" s="1"/>
  <c r="BN624" i="8"/>
  <c r="BO624" i="8"/>
  <c r="BR624" i="8"/>
  <c r="BS624" i="8"/>
  <c r="BT624" i="8"/>
  <c r="BU624" i="8"/>
  <c r="BV624" i="8"/>
  <c r="BW624" i="8"/>
  <c r="BX624" i="8"/>
  <c r="BY624" i="8"/>
  <c r="BZ624" i="8"/>
  <c r="CA624" i="8"/>
  <c r="CB624" i="8"/>
  <c r="CC624" i="8"/>
  <c r="CD624" i="8"/>
  <c r="CH624" i="8"/>
  <c r="CI624" i="8"/>
  <c r="CJ624" i="8"/>
  <c r="CK624" i="8"/>
  <c r="CL624" i="8"/>
  <c r="CM624" i="8"/>
  <c r="CN624" i="8"/>
  <c r="CO624" i="8"/>
  <c r="CP624" i="8"/>
  <c r="CQ624" i="8"/>
  <c r="CR624" i="8"/>
  <c r="CS624" i="8"/>
  <c r="CT624" i="8"/>
  <c r="CU624" i="8"/>
  <c r="CV624" i="8"/>
  <c r="CX624" i="8"/>
  <c r="CY624" i="8"/>
  <c r="CZ624" i="8"/>
  <c r="DA624" i="8"/>
  <c r="DB624" i="8"/>
  <c r="DC624" i="8"/>
  <c r="DD624" i="8"/>
  <c r="DE624" i="8"/>
  <c r="DF624" i="8"/>
  <c r="DG624" i="8"/>
  <c r="DH624" i="8"/>
  <c r="DI624" i="8"/>
  <c r="DJ624" i="8"/>
  <c r="DK624" i="8"/>
  <c r="DL624" i="8"/>
  <c r="DM624" i="8"/>
  <c r="DN624" i="8"/>
  <c r="DO624" i="8"/>
  <c r="B625" i="8"/>
  <c r="C625" i="8"/>
  <c r="D625" i="8"/>
  <c r="E625" i="8"/>
  <c r="F625" i="8"/>
  <c r="G625" i="8"/>
  <c r="H625" i="8"/>
  <c r="I625" i="8"/>
  <c r="J625" i="8"/>
  <c r="K625" i="8"/>
  <c r="L625" i="8"/>
  <c r="M625" i="8"/>
  <c r="N625" i="8"/>
  <c r="O625" i="8"/>
  <c r="P625" i="8"/>
  <c r="Q625" i="8"/>
  <c r="R625" i="8"/>
  <c r="U625" i="8"/>
  <c r="W625" i="8"/>
  <c r="Y625" i="8"/>
  <c r="Z625" i="8"/>
  <c r="AA625" i="8"/>
  <c r="AB625" i="8"/>
  <c r="AC625" i="8"/>
  <c r="AD625" i="8"/>
  <c r="AE625" i="8"/>
  <c r="AH625" i="8"/>
  <c r="AI625" i="8"/>
  <c r="AJ625" i="8"/>
  <c r="AK625" i="8"/>
  <c r="AL625" i="8"/>
  <c r="AM625" i="8"/>
  <c r="AN625" i="8"/>
  <c r="AO625" i="8"/>
  <c r="AP625" i="8"/>
  <c r="AQ625" i="8"/>
  <c r="AR625" i="8"/>
  <c r="AS625" i="8"/>
  <c r="AT625" i="8"/>
  <c r="AU625" i="8"/>
  <c r="AV625" i="8"/>
  <c r="AW625" i="8"/>
  <c r="AX625" i="8"/>
  <c r="AY625" i="8"/>
  <c r="AZ625" i="8"/>
  <c r="BE625" i="8"/>
  <c r="BF625" i="8"/>
  <c r="BG625" i="8"/>
  <c r="BH625" i="8"/>
  <c r="BI625" i="8"/>
  <c r="BJ625" i="8"/>
  <c r="BK625" i="8"/>
  <c r="BL625" i="8"/>
  <c r="BM625" i="8"/>
  <c r="BP626" i="8" s="1"/>
  <c r="BN625" i="8"/>
  <c r="BO625" i="8"/>
  <c r="BR625" i="8"/>
  <c r="BS625" i="8"/>
  <c r="BT625" i="8"/>
  <c r="BU625" i="8"/>
  <c r="BV625" i="8"/>
  <c r="BW625" i="8"/>
  <c r="BX625" i="8"/>
  <c r="BY625" i="8"/>
  <c r="BZ625" i="8"/>
  <c r="CA625" i="8"/>
  <c r="CB625" i="8"/>
  <c r="CC625" i="8"/>
  <c r="CD625" i="8"/>
  <c r="CH625" i="8"/>
  <c r="CI625" i="8"/>
  <c r="CJ625" i="8"/>
  <c r="CK625" i="8"/>
  <c r="CL625" i="8"/>
  <c r="CM625" i="8"/>
  <c r="CN625" i="8"/>
  <c r="CO625" i="8"/>
  <c r="CP625" i="8"/>
  <c r="CQ625" i="8"/>
  <c r="CR625" i="8"/>
  <c r="CS625" i="8"/>
  <c r="CT625" i="8"/>
  <c r="CU625" i="8"/>
  <c r="CV625" i="8"/>
  <c r="CX625" i="8"/>
  <c r="CY625" i="8"/>
  <c r="CZ625" i="8"/>
  <c r="DA625" i="8"/>
  <c r="DB625" i="8"/>
  <c r="DC625" i="8"/>
  <c r="DD625" i="8"/>
  <c r="DE625" i="8"/>
  <c r="DF625" i="8"/>
  <c r="DG625" i="8"/>
  <c r="DH625" i="8"/>
  <c r="DI625" i="8"/>
  <c r="DJ625" i="8"/>
  <c r="DK625" i="8"/>
  <c r="DL625" i="8"/>
  <c r="DM625" i="8"/>
  <c r="DN625" i="8"/>
  <c r="DO625" i="8"/>
  <c r="B626" i="8"/>
  <c r="C626" i="8"/>
  <c r="D626" i="8"/>
  <c r="E626" i="8"/>
  <c r="F626" i="8"/>
  <c r="G626" i="8"/>
  <c r="H626" i="8"/>
  <c r="I626" i="8"/>
  <c r="J626" i="8"/>
  <c r="K626" i="8"/>
  <c r="L626" i="8"/>
  <c r="M626" i="8"/>
  <c r="N626" i="8"/>
  <c r="O626" i="8"/>
  <c r="P626" i="8"/>
  <c r="Q626" i="8"/>
  <c r="R626" i="8"/>
  <c r="U626" i="8"/>
  <c r="W626" i="8"/>
  <c r="Y626" i="8"/>
  <c r="Z626" i="8"/>
  <c r="AA626" i="8"/>
  <c r="AB626" i="8"/>
  <c r="AC626" i="8"/>
  <c r="AD626" i="8"/>
  <c r="AE626" i="8"/>
  <c r="AH626" i="8"/>
  <c r="AI626" i="8"/>
  <c r="AJ626" i="8"/>
  <c r="AK626" i="8"/>
  <c r="AL626" i="8"/>
  <c r="AM626" i="8"/>
  <c r="AN626" i="8"/>
  <c r="AO626" i="8"/>
  <c r="AP626" i="8"/>
  <c r="AQ626" i="8"/>
  <c r="AR626" i="8"/>
  <c r="AS626" i="8"/>
  <c r="AT626" i="8"/>
  <c r="AU626" i="8"/>
  <c r="AV626" i="8"/>
  <c r="AW626" i="8"/>
  <c r="AX626" i="8"/>
  <c r="AY626" i="8"/>
  <c r="AZ626" i="8"/>
  <c r="BE626" i="8"/>
  <c r="BF626" i="8"/>
  <c r="BH626" i="8"/>
  <c r="BI626" i="8"/>
  <c r="BJ626" i="8"/>
  <c r="BK626" i="8"/>
  <c r="BL626" i="8"/>
  <c r="BM626" i="8"/>
  <c r="BP627" i="8" s="1"/>
  <c r="BO626" i="8"/>
  <c r="BR626" i="8"/>
  <c r="BS626" i="8"/>
  <c r="BT626" i="8"/>
  <c r="BU626" i="8"/>
  <c r="BV626" i="8"/>
  <c r="BW626" i="8"/>
  <c r="BX626" i="8"/>
  <c r="BY626" i="8"/>
  <c r="BZ626" i="8"/>
  <c r="CA626" i="8"/>
  <c r="CB626" i="8"/>
  <c r="CC626" i="8"/>
  <c r="CD626" i="8"/>
  <c r="CH626" i="8"/>
  <c r="CI626" i="8"/>
  <c r="CJ626" i="8"/>
  <c r="CK626" i="8"/>
  <c r="CL626" i="8"/>
  <c r="CM626" i="8"/>
  <c r="CN626" i="8"/>
  <c r="CO626" i="8"/>
  <c r="CP626" i="8"/>
  <c r="CQ626" i="8"/>
  <c r="CR626" i="8"/>
  <c r="CS626" i="8"/>
  <c r="CT626" i="8"/>
  <c r="CU626" i="8"/>
  <c r="CV626" i="8"/>
  <c r="CX626" i="8"/>
  <c r="CY626" i="8"/>
  <c r="CZ626" i="8"/>
  <c r="DA626" i="8"/>
  <c r="DB626" i="8"/>
  <c r="DC626" i="8"/>
  <c r="DD626" i="8"/>
  <c r="DE626" i="8"/>
  <c r="DF626" i="8"/>
  <c r="DG626" i="8"/>
  <c r="DH626" i="8"/>
  <c r="DI626" i="8"/>
  <c r="DJ626" i="8"/>
  <c r="DK626" i="8"/>
  <c r="DL626" i="8"/>
  <c r="DM626" i="8"/>
  <c r="DN626" i="8"/>
  <c r="DO626" i="8"/>
  <c r="B627" i="8"/>
  <c r="C627" i="8"/>
  <c r="D627" i="8"/>
  <c r="E627" i="8"/>
  <c r="F627" i="8"/>
  <c r="G627" i="8"/>
  <c r="H627" i="8"/>
  <c r="I627" i="8"/>
  <c r="J627" i="8"/>
  <c r="K627" i="8"/>
  <c r="L627" i="8"/>
  <c r="M627" i="8"/>
  <c r="N627" i="8"/>
  <c r="O627" i="8"/>
  <c r="P627" i="8"/>
  <c r="Q627" i="8"/>
  <c r="R627" i="8"/>
  <c r="U627" i="8"/>
  <c r="W627" i="8"/>
  <c r="Y627" i="8"/>
  <c r="Z627" i="8"/>
  <c r="AA627" i="8"/>
  <c r="AB627" i="8"/>
  <c r="AC627" i="8"/>
  <c r="AD627" i="8"/>
  <c r="AE627" i="8"/>
  <c r="AH627" i="8"/>
  <c r="AI627" i="8"/>
  <c r="AJ627" i="8"/>
  <c r="AK627" i="8"/>
  <c r="AL627" i="8"/>
  <c r="AM627" i="8"/>
  <c r="AN627" i="8"/>
  <c r="AO627" i="8"/>
  <c r="AP627" i="8"/>
  <c r="AQ627" i="8"/>
  <c r="AR627" i="8"/>
  <c r="AS627" i="8"/>
  <c r="AT627" i="8"/>
  <c r="AU627" i="8"/>
  <c r="AV627" i="8"/>
  <c r="AW627" i="8"/>
  <c r="AX627" i="8"/>
  <c r="AY627" i="8"/>
  <c r="AZ627" i="8"/>
  <c r="BE627" i="8"/>
  <c r="BF627" i="8"/>
  <c r="BH627" i="8"/>
  <c r="BI627" i="8"/>
  <c r="BJ627" i="8"/>
  <c r="BK627" i="8"/>
  <c r="BL627" i="8"/>
  <c r="BM627" i="8"/>
  <c r="BP628" i="8" s="1"/>
  <c r="BO627" i="8"/>
  <c r="BR627" i="8"/>
  <c r="BS627" i="8"/>
  <c r="BT627" i="8"/>
  <c r="BU627" i="8"/>
  <c r="BV627" i="8"/>
  <c r="BW627" i="8"/>
  <c r="BX627" i="8"/>
  <c r="BY627" i="8"/>
  <c r="BZ627" i="8"/>
  <c r="CA627" i="8"/>
  <c r="CB627" i="8"/>
  <c r="CC627" i="8"/>
  <c r="CD627" i="8"/>
  <c r="CH627" i="8"/>
  <c r="CI627" i="8"/>
  <c r="CJ627" i="8"/>
  <c r="CK627" i="8"/>
  <c r="CL627" i="8"/>
  <c r="CM627" i="8"/>
  <c r="CN627" i="8"/>
  <c r="CO627" i="8"/>
  <c r="CP627" i="8"/>
  <c r="CQ627" i="8"/>
  <c r="CR627" i="8"/>
  <c r="CS627" i="8"/>
  <c r="CT627" i="8"/>
  <c r="CU627" i="8"/>
  <c r="CV627" i="8"/>
  <c r="CX627" i="8"/>
  <c r="CY627" i="8"/>
  <c r="CZ627" i="8"/>
  <c r="DA627" i="8"/>
  <c r="DB627" i="8"/>
  <c r="DC627" i="8"/>
  <c r="DD627" i="8"/>
  <c r="DE627" i="8"/>
  <c r="DF627" i="8"/>
  <c r="DG627" i="8"/>
  <c r="DH627" i="8"/>
  <c r="DI627" i="8"/>
  <c r="DJ627" i="8"/>
  <c r="DK627" i="8"/>
  <c r="DL627" i="8"/>
  <c r="DM627" i="8"/>
  <c r="DN627" i="8"/>
  <c r="DO627" i="8"/>
  <c r="B628" i="8"/>
  <c r="C628" i="8"/>
  <c r="D628" i="8"/>
  <c r="E628" i="8"/>
  <c r="F628" i="8"/>
  <c r="G628" i="8"/>
  <c r="H628" i="8"/>
  <c r="I628" i="8"/>
  <c r="J628" i="8"/>
  <c r="K628" i="8"/>
  <c r="L628" i="8"/>
  <c r="M628" i="8"/>
  <c r="N628" i="8"/>
  <c r="O628" i="8"/>
  <c r="P628" i="8"/>
  <c r="Q628" i="8"/>
  <c r="R628" i="8"/>
  <c r="U628" i="8"/>
  <c r="W628" i="8"/>
  <c r="Y628" i="8"/>
  <c r="Z628" i="8"/>
  <c r="AA628" i="8"/>
  <c r="AB628" i="8"/>
  <c r="AC628" i="8"/>
  <c r="AD628" i="8"/>
  <c r="AE628" i="8"/>
  <c r="AH628" i="8"/>
  <c r="AI628" i="8"/>
  <c r="AJ628" i="8"/>
  <c r="AK628" i="8"/>
  <c r="AL628" i="8"/>
  <c r="AM628" i="8"/>
  <c r="AN628" i="8"/>
  <c r="AO628" i="8"/>
  <c r="AP628" i="8"/>
  <c r="AQ628" i="8"/>
  <c r="AR628" i="8"/>
  <c r="AS628" i="8"/>
  <c r="AT628" i="8"/>
  <c r="AU628" i="8"/>
  <c r="AV628" i="8"/>
  <c r="AW628" i="8"/>
  <c r="AX628" i="8"/>
  <c r="AY628" i="8"/>
  <c r="AZ628" i="8"/>
  <c r="BE628" i="8"/>
  <c r="BF628" i="8"/>
  <c r="BH628" i="8"/>
  <c r="BI628" i="8"/>
  <c r="BJ628" i="8"/>
  <c r="BK628" i="8"/>
  <c r="BL628" i="8"/>
  <c r="BM628" i="8"/>
  <c r="BP629" i="8" s="1"/>
  <c r="BO628" i="8"/>
  <c r="BR628" i="8"/>
  <c r="BS628" i="8"/>
  <c r="BT628" i="8"/>
  <c r="BU628" i="8"/>
  <c r="BV628" i="8"/>
  <c r="BW628" i="8"/>
  <c r="BX628" i="8"/>
  <c r="BY628" i="8"/>
  <c r="BZ628" i="8"/>
  <c r="CA628" i="8"/>
  <c r="CB628" i="8"/>
  <c r="CC628" i="8"/>
  <c r="CD628" i="8"/>
  <c r="CH628" i="8"/>
  <c r="CI628" i="8"/>
  <c r="CJ628" i="8"/>
  <c r="CK628" i="8"/>
  <c r="CL628" i="8"/>
  <c r="CM628" i="8"/>
  <c r="CN628" i="8"/>
  <c r="CO628" i="8"/>
  <c r="CP628" i="8"/>
  <c r="CQ628" i="8"/>
  <c r="CR628" i="8"/>
  <c r="CS628" i="8"/>
  <c r="CT628" i="8"/>
  <c r="CU628" i="8"/>
  <c r="CV628" i="8"/>
  <c r="CX628" i="8"/>
  <c r="CY628" i="8"/>
  <c r="CZ628" i="8"/>
  <c r="DA628" i="8"/>
  <c r="DB628" i="8"/>
  <c r="DC628" i="8"/>
  <c r="DD628" i="8"/>
  <c r="DE628" i="8"/>
  <c r="DF628" i="8"/>
  <c r="DG628" i="8"/>
  <c r="DH628" i="8"/>
  <c r="DI628" i="8"/>
  <c r="DJ628" i="8"/>
  <c r="DK628" i="8"/>
  <c r="DL628" i="8"/>
  <c r="DM628" i="8"/>
  <c r="DN628" i="8"/>
  <c r="DO628" i="8"/>
  <c r="B629" i="8"/>
  <c r="C629" i="8"/>
  <c r="D629" i="8"/>
  <c r="E629" i="8"/>
  <c r="F629" i="8"/>
  <c r="G629" i="8"/>
  <c r="H629" i="8"/>
  <c r="I629" i="8"/>
  <c r="J629" i="8"/>
  <c r="K629" i="8"/>
  <c r="L629" i="8"/>
  <c r="M629" i="8"/>
  <c r="N629" i="8"/>
  <c r="O629" i="8"/>
  <c r="P629" i="8"/>
  <c r="Q629" i="8"/>
  <c r="R629" i="8"/>
  <c r="U629" i="8"/>
  <c r="W629" i="8"/>
  <c r="Y629" i="8"/>
  <c r="Z629" i="8"/>
  <c r="AA629" i="8"/>
  <c r="AB629" i="8"/>
  <c r="AC629" i="8"/>
  <c r="AD629" i="8"/>
  <c r="AE629" i="8"/>
  <c r="AH629" i="8"/>
  <c r="AI629" i="8"/>
  <c r="AJ629" i="8"/>
  <c r="AK629" i="8"/>
  <c r="AL629" i="8"/>
  <c r="AM629" i="8"/>
  <c r="AN629" i="8"/>
  <c r="AO629" i="8"/>
  <c r="AP629" i="8"/>
  <c r="AQ629" i="8"/>
  <c r="AR629" i="8"/>
  <c r="AS629" i="8"/>
  <c r="AT629" i="8"/>
  <c r="AU629" i="8"/>
  <c r="AV629" i="8"/>
  <c r="AW629" i="8"/>
  <c r="AX629" i="8"/>
  <c r="AY629" i="8"/>
  <c r="AZ629" i="8"/>
  <c r="BE629" i="8"/>
  <c r="BF629" i="8"/>
  <c r="BH629" i="8"/>
  <c r="BI629" i="8"/>
  <c r="BJ629" i="8"/>
  <c r="BK629" i="8"/>
  <c r="BL629" i="8"/>
  <c r="BM629" i="8"/>
  <c r="BP630" i="8" s="1"/>
  <c r="BO629" i="8"/>
  <c r="BR629" i="8"/>
  <c r="BS629" i="8"/>
  <c r="BT629" i="8"/>
  <c r="BU629" i="8"/>
  <c r="BV629" i="8"/>
  <c r="BW629" i="8"/>
  <c r="BX629" i="8"/>
  <c r="BY629" i="8"/>
  <c r="BZ629" i="8"/>
  <c r="CA629" i="8"/>
  <c r="CB629" i="8"/>
  <c r="CC629" i="8"/>
  <c r="CD629" i="8"/>
  <c r="CH629" i="8"/>
  <c r="CI629" i="8"/>
  <c r="CJ629" i="8"/>
  <c r="CK629" i="8"/>
  <c r="CL629" i="8"/>
  <c r="CM629" i="8"/>
  <c r="CN629" i="8"/>
  <c r="CO629" i="8"/>
  <c r="CP629" i="8"/>
  <c r="CQ629" i="8"/>
  <c r="CR629" i="8"/>
  <c r="CS629" i="8"/>
  <c r="CT629" i="8"/>
  <c r="CU629" i="8"/>
  <c r="CV629" i="8"/>
  <c r="CX629" i="8"/>
  <c r="CY629" i="8"/>
  <c r="CZ629" i="8"/>
  <c r="DA629" i="8"/>
  <c r="DB629" i="8"/>
  <c r="DC629" i="8"/>
  <c r="DD629" i="8"/>
  <c r="DE629" i="8"/>
  <c r="DF629" i="8"/>
  <c r="DG629" i="8"/>
  <c r="DH629" i="8"/>
  <c r="DI629" i="8"/>
  <c r="DJ629" i="8"/>
  <c r="DK629" i="8"/>
  <c r="DL629" i="8"/>
  <c r="DM629" i="8"/>
  <c r="DN629" i="8"/>
  <c r="DO629" i="8"/>
  <c r="B630" i="8"/>
  <c r="C630" i="8"/>
  <c r="D630" i="8"/>
  <c r="E630" i="8"/>
  <c r="F630" i="8"/>
  <c r="G630" i="8"/>
  <c r="H630" i="8"/>
  <c r="I630" i="8"/>
  <c r="J630" i="8"/>
  <c r="K630" i="8"/>
  <c r="L630" i="8"/>
  <c r="M630" i="8"/>
  <c r="N630" i="8"/>
  <c r="O630" i="8"/>
  <c r="P630" i="8"/>
  <c r="Q630" i="8"/>
  <c r="R630" i="8"/>
  <c r="U630" i="8"/>
  <c r="W630" i="8"/>
  <c r="Y630" i="8"/>
  <c r="Z630" i="8"/>
  <c r="AA630" i="8"/>
  <c r="AB630" i="8"/>
  <c r="AC630" i="8"/>
  <c r="AD630" i="8"/>
  <c r="AE630" i="8"/>
  <c r="AH630" i="8"/>
  <c r="AI630" i="8"/>
  <c r="AJ630" i="8"/>
  <c r="AK630" i="8"/>
  <c r="AL630" i="8"/>
  <c r="AM630" i="8"/>
  <c r="AN630" i="8"/>
  <c r="AO630" i="8"/>
  <c r="AP630" i="8"/>
  <c r="AQ630" i="8"/>
  <c r="AR630" i="8"/>
  <c r="AS630" i="8"/>
  <c r="AT630" i="8"/>
  <c r="AU630" i="8"/>
  <c r="AV630" i="8"/>
  <c r="AW630" i="8"/>
  <c r="AX630" i="8"/>
  <c r="AY630" i="8"/>
  <c r="AZ630" i="8"/>
  <c r="BE630" i="8"/>
  <c r="BF630" i="8"/>
  <c r="BH630" i="8"/>
  <c r="BI630" i="8"/>
  <c r="BJ630" i="8"/>
  <c r="BK630" i="8"/>
  <c r="BL630" i="8"/>
  <c r="BM630" i="8"/>
  <c r="BP631" i="8" s="1"/>
  <c r="BO630" i="8"/>
  <c r="BR630" i="8"/>
  <c r="BS630" i="8"/>
  <c r="BT630" i="8"/>
  <c r="BU630" i="8"/>
  <c r="BV630" i="8"/>
  <c r="BW630" i="8"/>
  <c r="BX630" i="8"/>
  <c r="BY630" i="8"/>
  <c r="BZ630" i="8"/>
  <c r="CA630" i="8"/>
  <c r="CB630" i="8"/>
  <c r="CC630" i="8"/>
  <c r="CD630" i="8"/>
  <c r="CH630" i="8"/>
  <c r="CI630" i="8"/>
  <c r="CJ630" i="8"/>
  <c r="CK630" i="8"/>
  <c r="CL630" i="8"/>
  <c r="CM630" i="8"/>
  <c r="CN630" i="8"/>
  <c r="CO630" i="8"/>
  <c r="CP630" i="8"/>
  <c r="CQ630" i="8"/>
  <c r="CR630" i="8"/>
  <c r="CS630" i="8"/>
  <c r="CT630" i="8"/>
  <c r="CU630" i="8"/>
  <c r="CV630" i="8"/>
  <c r="CX630" i="8"/>
  <c r="CY630" i="8"/>
  <c r="CZ630" i="8"/>
  <c r="DA630" i="8"/>
  <c r="DB630" i="8"/>
  <c r="DC630" i="8"/>
  <c r="DD630" i="8"/>
  <c r="DE630" i="8"/>
  <c r="DF630" i="8"/>
  <c r="DG630" i="8"/>
  <c r="DH630" i="8"/>
  <c r="DI630" i="8"/>
  <c r="DJ630" i="8"/>
  <c r="DK630" i="8"/>
  <c r="DL630" i="8"/>
  <c r="DM630" i="8"/>
  <c r="DN630" i="8"/>
  <c r="DO630" i="8"/>
  <c r="B631" i="8"/>
  <c r="C631" i="8"/>
  <c r="D631" i="8"/>
  <c r="E631" i="8"/>
  <c r="F631" i="8"/>
  <c r="G631" i="8"/>
  <c r="H631" i="8"/>
  <c r="I631" i="8"/>
  <c r="J631" i="8"/>
  <c r="K631" i="8"/>
  <c r="L631" i="8"/>
  <c r="M631" i="8"/>
  <c r="N631" i="8"/>
  <c r="O631" i="8"/>
  <c r="P631" i="8"/>
  <c r="Q631" i="8"/>
  <c r="R631" i="8"/>
  <c r="U631" i="8"/>
  <c r="W631" i="8"/>
  <c r="Y631" i="8"/>
  <c r="Z631" i="8"/>
  <c r="AA631" i="8"/>
  <c r="AB631" i="8"/>
  <c r="AC631" i="8"/>
  <c r="AD631" i="8"/>
  <c r="AE631" i="8"/>
  <c r="AH631" i="8"/>
  <c r="AI631" i="8"/>
  <c r="AJ631" i="8"/>
  <c r="AK631" i="8"/>
  <c r="AL631" i="8"/>
  <c r="AM631" i="8"/>
  <c r="AN631" i="8"/>
  <c r="AO631" i="8"/>
  <c r="AP631" i="8"/>
  <c r="AQ631" i="8"/>
  <c r="AR631" i="8"/>
  <c r="AS631" i="8"/>
  <c r="AT631" i="8"/>
  <c r="AU631" i="8"/>
  <c r="AV631" i="8"/>
  <c r="AW631" i="8"/>
  <c r="AX631" i="8"/>
  <c r="AY631" i="8"/>
  <c r="AZ631" i="8"/>
  <c r="BE631" i="8"/>
  <c r="BF631" i="8"/>
  <c r="BH631" i="8"/>
  <c r="BI631" i="8"/>
  <c r="BJ631" i="8"/>
  <c r="BK631" i="8"/>
  <c r="BL631" i="8"/>
  <c r="BM631" i="8"/>
  <c r="BP632" i="8" s="1"/>
  <c r="BO631" i="8"/>
  <c r="BR631" i="8"/>
  <c r="BS631" i="8"/>
  <c r="BT631" i="8"/>
  <c r="BU631" i="8"/>
  <c r="BV631" i="8"/>
  <c r="BW631" i="8"/>
  <c r="BX631" i="8"/>
  <c r="BY631" i="8"/>
  <c r="BZ631" i="8"/>
  <c r="CA631" i="8"/>
  <c r="CB631" i="8"/>
  <c r="CC631" i="8"/>
  <c r="CD631" i="8"/>
  <c r="CH631" i="8"/>
  <c r="CI631" i="8"/>
  <c r="CJ631" i="8"/>
  <c r="CK631" i="8"/>
  <c r="CL631" i="8"/>
  <c r="CM631" i="8"/>
  <c r="CN631" i="8"/>
  <c r="CO631" i="8"/>
  <c r="CP631" i="8"/>
  <c r="CQ631" i="8"/>
  <c r="CR631" i="8"/>
  <c r="CS631" i="8"/>
  <c r="CT631" i="8"/>
  <c r="CU631" i="8"/>
  <c r="CV631" i="8"/>
  <c r="CX631" i="8"/>
  <c r="CY631" i="8"/>
  <c r="CZ631" i="8"/>
  <c r="DA631" i="8"/>
  <c r="DB631" i="8"/>
  <c r="DC631" i="8"/>
  <c r="DD631" i="8"/>
  <c r="DE631" i="8"/>
  <c r="DF631" i="8"/>
  <c r="DG631" i="8"/>
  <c r="DH631" i="8"/>
  <c r="DI631" i="8"/>
  <c r="DJ631" i="8"/>
  <c r="DK631" i="8"/>
  <c r="DL631" i="8"/>
  <c r="DM631" i="8"/>
  <c r="DN631" i="8"/>
  <c r="DO631" i="8"/>
  <c r="B632" i="8"/>
  <c r="C632" i="8"/>
  <c r="D632" i="8"/>
  <c r="E632" i="8"/>
  <c r="F632" i="8"/>
  <c r="G632" i="8"/>
  <c r="H632" i="8"/>
  <c r="I632" i="8"/>
  <c r="J632" i="8"/>
  <c r="K632" i="8"/>
  <c r="L632" i="8"/>
  <c r="M632" i="8"/>
  <c r="N632" i="8"/>
  <c r="O632" i="8"/>
  <c r="P632" i="8"/>
  <c r="Q632" i="8"/>
  <c r="R632" i="8"/>
  <c r="U632" i="8"/>
  <c r="W632" i="8"/>
  <c r="Y632" i="8"/>
  <c r="Z632" i="8"/>
  <c r="AA632" i="8"/>
  <c r="AB632" i="8"/>
  <c r="AC632" i="8"/>
  <c r="AD632" i="8"/>
  <c r="AE632" i="8"/>
  <c r="AH632" i="8"/>
  <c r="AI632" i="8"/>
  <c r="AJ632" i="8"/>
  <c r="AK632" i="8"/>
  <c r="AL632" i="8"/>
  <c r="AM632" i="8"/>
  <c r="AN632" i="8"/>
  <c r="AO632" i="8"/>
  <c r="AP632" i="8"/>
  <c r="AQ632" i="8"/>
  <c r="AR632" i="8"/>
  <c r="AS632" i="8"/>
  <c r="AT632" i="8"/>
  <c r="AU632" i="8"/>
  <c r="AV632" i="8"/>
  <c r="AW632" i="8"/>
  <c r="AX632" i="8"/>
  <c r="AY632" i="8"/>
  <c r="AZ632" i="8"/>
  <c r="BE632" i="8"/>
  <c r="BF632" i="8"/>
  <c r="BH632" i="8"/>
  <c r="BI632" i="8"/>
  <c r="BJ632" i="8"/>
  <c r="BK632" i="8"/>
  <c r="BL632" i="8"/>
  <c r="BM632" i="8"/>
  <c r="BP633" i="8" s="1"/>
  <c r="BO632" i="8"/>
  <c r="BR632" i="8"/>
  <c r="BS632" i="8"/>
  <c r="BT632" i="8"/>
  <c r="BU632" i="8"/>
  <c r="BV632" i="8"/>
  <c r="BW632" i="8"/>
  <c r="BX632" i="8"/>
  <c r="BY632" i="8"/>
  <c r="BZ632" i="8"/>
  <c r="CA632" i="8"/>
  <c r="CB632" i="8"/>
  <c r="CC632" i="8"/>
  <c r="CD632" i="8"/>
  <c r="CH632" i="8"/>
  <c r="CI632" i="8"/>
  <c r="CJ632" i="8"/>
  <c r="CK632" i="8"/>
  <c r="CL632" i="8"/>
  <c r="CM632" i="8"/>
  <c r="CN632" i="8"/>
  <c r="CO632" i="8"/>
  <c r="CP632" i="8"/>
  <c r="CQ632" i="8"/>
  <c r="CR632" i="8"/>
  <c r="CS632" i="8"/>
  <c r="CT632" i="8"/>
  <c r="CU632" i="8"/>
  <c r="CV632" i="8"/>
  <c r="CX632" i="8"/>
  <c r="CY632" i="8"/>
  <c r="CZ632" i="8"/>
  <c r="DA632" i="8"/>
  <c r="DB632" i="8"/>
  <c r="DC632" i="8"/>
  <c r="DD632" i="8"/>
  <c r="DE632" i="8"/>
  <c r="DF632" i="8"/>
  <c r="DG632" i="8"/>
  <c r="DH632" i="8"/>
  <c r="DI632" i="8"/>
  <c r="DJ632" i="8"/>
  <c r="DK632" i="8"/>
  <c r="DL632" i="8"/>
  <c r="DM632" i="8"/>
  <c r="DN632" i="8"/>
  <c r="DO632" i="8"/>
  <c r="B633" i="8"/>
  <c r="C633" i="8"/>
  <c r="D633" i="8"/>
  <c r="E633" i="8"/>
  <c r="F633" i="8"/>
  <c r="G633" i="8"/>
  <c r="H633" i="8"/>
  <c r="I633" i="8"/>
  <c r="J633" i="8"/>
  <c r="K633" i="8"/>
  <c r="L633" i="8"/>
  <c r="M633" i="8"/>
  <c r="N633" i="8"/>
  <c r="O633" i="8"/>
  <c r="P633" i="8"/>
  <c r="Q633" i="8"/>
  <c r="R633" i="8"/>
  <c r="U633" i="8"/>
  <c r="W633" i="8"/>
  <c r="Y633" i="8"/>
  <c r="Z633" i="8"/>
  <c r="AA633" i="8"/>
  <c r="AB633" i="8"/>
  <c r="AC633" i="8"/>
  <c r="AD633" i="8"/>
  <c r="AE633" i="8"/>
  <c r="AH633" i="8"/>
  <c r="AI633" i="8"/>
  <c r="AJ633" i="8"/>
  <c r="AK633" i="8"/>
  <c r="AL633" i="8"/>
  <c r="AM633" i="8"/>
  <c r="AN633" i="8"/>
  <c r="AO633" i="8"/>
  <c r="AP633" i="8"/>
  <c r="AQ633" i="8"/>
  <c r="AR633" i="8"/>
  <c r="AS633" i="8"/>
  <c r="AT633" i="8"/>
  <c r="AU633" i="8"/>
  <c r="AV633" i="8"/>
  <c r="AW633" i="8"/>
  <c r="AX633" i="8"/>
  <c r="AY633" i="8"/>
  <c r="AZ633" i="8"/>
  <c r="BE633" i="8"/>
  <c r="BF633" i="8"/>
  <c r="BH633" i="8"/>
  <c r="BI633" i="8"/>
  <c r="BJ633" i="8"/>
  <c r="BK633" i="8"/>
  <c r="BL633" i="8"/>
  <c r="BM633" i="8"/>
  <c r="BP634" i="8" s="1"/>
  <c r="BO633" i="8"/>
  <c r="BR633" i="8"/>
  <c r="BS633" i="8"/>
  <c r="BT633" i="8"/>
  <c r="BU633" i="8"/>
  <c r="BV633" i="8"/>
  <c r="BW633" i="8"/>
  <c r="BX633" i="8"/>
  <c r="BY633" i="8"/>
  <c r="BZ633" i="8"/>
  <c r="CA633" i="8"/>
  <c r="CB633" i="8"/>
  <c r="CC633" i="8"/>
  <c r="CD633" i="8"/>
  <c r="CH633" i="8"/>
  <c r="CI633" i="8"/>
  <c r="CJ633" i="8"/>
  <c r="CK633" i="8"/>
  <c r="CL633" i="8"/>
  <c r="CM633" i="8"/>
  <c r="CN633" i="8"/>
  <c r="CO633" i="8"/>
  <c r="CP633" i="8"/>
  <c r="CQ633" i="8"/>
  <c r="CR633" i="8"/>
  <c r="CS633" i="8"/>
  <c r="CT633" i="8"/>
  <c r="CU633" i="8"/>
  <c r="CV633" i="8"/>
  <c r="CX633" i="8"/>
  <c r="CY633" i="8"/>
  <c r="CZ633" i="8"/>
  <c r="DA633" i="8"/>
  <c r="DB633" i="8"/>
  <c r="DC633" i="8"/>
  <c r="DD633" i="8"/>
  <c r="DE633" i="8"/>
  <c r="DF633" i="8"/>
  <c r="DG633" i="8"/>
  <c r="DH633" i="8"/>
  <c r="DI633" i="8"/>
  <c r="DJ633" i="8"/>
  <c r="DK633" i="8"/>
  <c r="DL633" i="8"/>
  <c r="DM633" i="8"/>
  <c r="DN633" i="8"/>
  <c r="DO633" i="8"/>
  <c r="B634" i="8"/>
  <c r="C634" i="8"/>
  <c r="D634" i="8"/>
  <c r="E634" i="8"/>
  <c r="F634" i="8"/>
  <c r="G634" i="8"/>
  <c r="H634" i="8"/>
  <c r="I634" i="8"/>
  <c r="J634" i="8"/>
  <c r="K634" i="8"/>
  <c r="L634" i="8"/>
  <c r="M634" i="8"/>
  <c r="N634" i="8"/>
  <c r="O634" i="8"/>
  <c r="P634" i="8"/>
  <c r="Q634" i="8"/>
  <c r="R634" i="8"/>
  <c r="U634" i="8"/>
  <c r="W634" i="8"/>
  <c r="Y634" i="8"/>
  <c r="Z634" i="8"/>
  <c r="AA634" i="8"/>
  <c r="AB634" i="8"/>
  <c r="AC634" i="8"/>
  <c r="AD634" i="8"/>
  <c r="AE634" i="8"/>
  <c r="AH634" i="8"/>
  <c r="AI634" i="8"/>
  <c r="AJ634" i="8"/>
  <c r="AK634" i="8"/>
  <c r="AL634" i="8"/>
  <c r="AM634" i="8"/>
  <c r="AN634" i="8"/>
  <c r="AO634" i="8"/>
  <c r="AP634" i="8"/>
  <c r="AQ634" i="8"/>
  <c r="AR634" i="8"/>
  <c r="AS634" i="8"/>
  <c r="AT634" i="8"/>
  <c r="AU634" i="8"/>
  <c r="AV634" i="8"/>
  <c r="AW634" i="8"/>
  <c r="AX634" i="8"/>
  <c r="AY634" i="8"/>
  <c r="AZ634" i="8"/>
  <c r="BE634" i="8"/>
  <c r="BF634" i="8"/>
  <c r="BH634" i="8"/>
  <c r="BI634" i="8"/>
  <c r="BJ634" i="8"/>
  <c r="BK634" i="8"/>
  <c r="BL634" i="8"/>
  <c r="BM634" i="8"/>
  <c r="BP635" i="8" s="1"/>
  <c r="BO634" i="8"/>
  <c r="BR634" i="8"/>
  <c r="BS634" i="8"/>
  <c r="BT634" i="8"/>
  <c r="BU634" i="8"/>
  <c r="BV634" i="8"/>
  <c r="BW634" i="8"/>
  <c r="BX634" i="8"/>
  <c r="BY634" i="8"/>
  <c r="BZ634" i="8"/>
  <c r="CA634" i="8"/>
  <c r="CB634" i="8"/>
  <c r="CC634" i="8"/>
  <c r="CD634" i="8"/>
  <c r="CH634" i="8"/>
  <c r="CI634" i="8"/>
  <c r="CJ634" i="8"/>
  <c r="CK634" i="8"/>
  <c r="CL634" i="8"/>
  <c r="CM634" i="8"/>
  <c r="CN634" i="8"/>
  <c r="CO634" i="8"/>
  <c r="CP634" i="8"/>
  <c r="CQ634" i="8"/>
  <c r="CR634" i="8"/>
  <c r="CS634" i="8"/>
  <c r="CT634" i="8"/>
  <c r="CU634" i="8"/>
  <c r="CV634" i="8"/>
  <c r="CX634" i="8"/>
  <c r="CY634" i="8"/>
  <c r="CZ634" i="8"/>
  <c r="DA634" i="8"/>
  <c r="DB634" i="8"/>
  <c r="DC634" i="8"/>
  <c r="DD634" i="8"/>
  <c r="DE634" i="8"/>
  <c r="DF634" i="8"/>
  <c r="DG634" i="8"/>
  <c r="DH634" i="8"/>
  <c r="DI634" i="8"/>
  <c r="DJ634" i="8"/>
  <c r="DK634" i="8"/>
  <c r="DL634" i="8"/>
  <c r="DM634" i="8"/>
  <c r="DN634" i="8"/>
  <c r="DO634" i="8"/>
  <c r="B635" i="8"/>
  <c r="C635" i="8"/>
  <c r="D635" i="8"/>
  <c r="E635" i="8"/>
  <c r="F635" i="8"/>
  <c r="G635" i="8"/>
  <c r="H635" i="8"/>
  <c r="I635" i="8"/>
  <c r="J635" i="8"/>
  <c r="K635" i="8"/>
  <c r="L635" i="8"/>
  <c r="M635" i="8"/>
  <c r="N635" i="8"/>
  <c r="O635" i="8"/>
  <c r="P635" i="8"/>
  <c r="Q635" i="8"/>
  <c r="R635" i="8"/>
  <c r="U635" i="8"/>
  <c r="W635" i="8"/>
  <c r="Y635" i="8"/>
  <c r="Z635" i="8"/>
  <c r="AA635" i="8"/>
  <c r="AB635" i="8"/>
  <c r="AC635" i="8"/>
  <c r="AD635" i="8"/>
  <c r="AE635" i="8"/>
  <c r="AH635" i="8"/>
  <c r="AI635" i="8"/>
  <c r="AJ635" i="8"/>
  <c r="AK635" i="8"/>
  <c r="AL635" i="8"/>
  <c r="AM635" i="8"/>
  <c r="AN635" i="8"/>
  <c r="AO635" i="8"/>
  <c r="AP635" i="8"/>
  <c r="AQ635" i="8"/>
  <c r="AR635" i="8"/>
  <c r="AS635" i="8"/>
  <c r="AT635" i="8"/>
  <c r="AU635" i="8"/>
  <c r="AV635" i="8"/>
  <c r="AW635" i="8"/>
  <c r="AX635" i="8"/>
  <c r="AY635" i="8"/>
  <c r="AZ635" i="8"/>
  <c r="BE635" i="8"/>
  <c r="BF635" i="8"/>
  <c r="BH635" i="8"/>
  <c r="BI635" i="8"/>
  <c r="BJ635" i="8"/>
  <c r="BK635" i="8"/>
  <c r="BL635" i="8"/>
  <c r="BM635" i="8"/>
  <c r="BP636" i="8" s="1"/>
  <c r="BO635" i="8"/>
  <c r="BR635" i="8"/>
  <c r="BS635" i="8"/>
  <c r="BT635" i="8"/>
  <c r="BU635" i="8"/>
  <c r="BV635" i="8"/>
  <c r="BW635" i="8"/>
  <c r="BX635" i="8"/>
  <c r="BY635" i="8"/>
  <c r="BZ635" i="8"/>
  <c r="CA635" i="8"/>
  <c r="CB635" i="8"/>
  <c r="CC635" i="8"/>
  <c r="CD635" i="8"/>
  <c r="CH635" i="8"/>
  <c r="CI635" i="8"/>
  <c r="CJ635" i="8"/>
  <c r="CK635" i="8"/>
  <c r="CL635" i="8"/>
  <c r="CM635" i="8"/>
  <c r="CN635" i="8"/>
  <c r="CO635" i="8"/>
  <c r="CP635" i="8"/>
  <c r="CQ635" i="8"/>
  <c r="CR635" i="8"/>
  <c r="CS635" i="8"/>
  <c r="CT635" i="8"/>
  <c r="CU635" i="8"/>
  <c r="CV635" i="8"/>
  <c r="CX635" i="8"/>
  <c r="CY635" i="8"/>
  <c r="CZ635" i="8"/>
  <c r="DA635" i="8"/>
  <c r="DB635" i="8"/>
  <c r="DC635" i="8"/>
  <c r="DD635" i="8"/>
  <c r="DE635" i="8"/>
  <c r="DF635" i="8"/>
  <c r="DG635" i="8"/>
  <c r="DH635" i="8"/>
  <c r="DI635" i="8"/>
  <c r="DJ635" i="8"/>
  <c r="DK635" i="8"/>
  <c r="DL635" i="8"/>
  <c r="DM635" i="8"/>
  <c r="DN635" i="8"/>
  <c r="DO635" i="8"/>
  <c r="B636" i="8"/>
  <c r="C636" i="8"/>
  <c r="D636" i="8"/>
  <c r="E636" i="8"/>
  <c r="F636" i="8"/>
  <c r="G636" i="8"/>
  <c r="H636" i="8"/>
  <c r="I636" i="8"/>
  <c r="J636" i="8"/>
  <c r="K636" i="8"/>
  <c r="L636" i="8"/>
  <c r="M636" i="8"/>
  <c r="N636" i="8"/>
  <c r="O636" i="8"/>
  <c r="P636" i="8"/>
  <c r="Q636" i="8"/>
  <c r="R636" i="8"/>
  <c r="U636" i="8"/>
  <c r="W636" i="8"/>
  <c r="Y636" i="8"/>
  <c r="Z636" i="8"/>
  <c r="AA636" i="8"/>
  <c r="AB636" i="8"/>
  <c r="AC636" i="8"/>
  <c r="AD636" i="8"/>
  <c r="AE636" i="8"/>
  <c r="AH636" i="8"/>
  <c r="AI636" i="8"/>
  <c r="AJ636" i="8"/>
  <c r="AK636" i="8"/>
  <c r="AL636" i="8"/>
  <c r="AM636" i="8"/>
  <c r="AN636" i="8"/>
  <c r="AO636" i="8"/>
  <c r="AP636" i="8"/>
  <c r="AQ636" i="8"/>
  <c r="AR636" i="8"/>
  <c r="AS636" i="8"/>
  <c r="AT636" i="8"/>
  <c r="AU636" i="8"/>
  <c r="AV636" i="8"/>
  <c r="AW636" i="8"/>
  <c r="AX636" i="8"/>
  <c r="AY636" i="8"/>
  <c r="AZ636" i="8"/>
  <c r="BE636" i="8"/>
  <c r="BF636" i="8"/>
  <c r="BO637" i="8" s="1"/>
  <c r="BH636" i="8"/>
  <c r="BI636" i="8"/>
  <c r="BJ636" i="8"/>
  <c r="BK636" i="8"/>
  <c r="BL636" i="8"/>
  <c r="BM636" i="8"/>
  <c r="BP637" i="8" s="1"/>
  <c r="BO636" i="8"/>
  <c r="BR636" i="8"/>
  <c r="BS636" i="8"/>
  <c r="BT636" i="8"/>
  <c r="BU636" i="8"/>
  <c r="BV636" i="8"/>
  <c r="BW636" i="8"/>
  <c r="BX636" i="8"/>
  <c r="BY636" i="8"/>
  <c r="BZ636" i="8"/>
  <c r="CA636" i="8"/>
  <c r="CB636" i="8"/>
  <c r="CC636" i="8"/>
  <c r="CD636" i="8"/>
  <c r="CH636" i="8"/>
  <c r="CI636" i="8"/>
  <c r="CJ636" i="8"/>
  <c r="CK636" i="8"/>
  <c r="CL636" i="8"/>
  <c r="CM636" i="8"/>
  <c r="CN636" i="8"/>
  <c r="CO636" i="8"/>
  <c r="CP636" i="8"/>
  <c r="CQ636" i="8"/>
  <c r="CR636" i="8"/>
  <c r="CS636" i="8"/>
  <c r="CT636" i="8"/>
  <c r="CU636" i="8"/>
  <c r="CV636" i="8"/>
  <c r="CX636" i="8"/>
  <c r="CY636" i="8"/>
  <c r="CZ636" i="8"/>
  <c r="DA636" i="8"/>
  <c r="DB636" i="8"/>
  <c r="DC636" i="8"/>
  <c r="DD636" i="8"/>
  <c r="DE636" i="8"/>
  <c r="DF636" i="8"/>
  <c r="DG636" i="8"/>
  <c r="DH636" i="8"/>
  <c r="DI636" i="8"/>
  <c r="DJ636" i="8"/>
  <c r="DK636" i="8"/>
  <c r="DL636" i="8"/>
  <c r="DM636" i="8"/>
  <c r="DN636" i="8"/>
  <c r="DO636" i="8"/>
  <c r="B637" i="8"/>
  <c r="C637" i="8"/>
  <c r="D637" i="8"/>
  <c r="E637" i="8"/>
  <c r="F637" i="8"/>
  <c r="G637" i="8"/>
  <c r="H637" i="8"/>
  <c r="I637" i="8"/>
  <c r="J637" i="8"/>
  <c r="K637" i="8"/>
  <c r="L637" i="8"/>
  <c r="M637" i="8"/>
  <c r="N637" i="8"/>
  <c r="O637" i="8"/>
  <c r="P637" i="8"/>
  <c r="Q637" i="8"/>
  <c r="R637" i="8"/>
  <c r="U637" i="8"/>
  <c r="W637" i="8"/>
  <c r="Y637" i="8"/>
  <c r="Z637" i="8"/>
  <c r="AA637" i="8"/>
  <c r="AB637" i="8"/>
  <c r="AC637" i="8"/>
  <c r="AD637" i="8"/>
  <c r="AE637" i="8"/>
  <c r="AH637" i="8"/>
  <c r="AI637" i="8"/>
  <c r="AJ637" i="8"/>
  <c r="AK637" i="8"/>
  <c r="AL637" i="8"/>
  <c r="AM637" i="8"/>
  <c r="AN637" i="8"/>
  <c r="AO637" i="8"/>
  <c r="AP637" i="8"/>
  <c r="AQ637" i="8"/>
  <c r="AR637" i="8"/>
  <c r="AS637" i="8"/>
  <c r="AT637" i="8"/>
  <c r="AU637" i="8"/>
  <c r="AV637" i="8"/>
  <c r="AW637" i="8"/>
  <c r="AX637" i="8"/>
  <c r="AY637" i="8"/>
  <c r="AZ637" i="8"/>
  <c r="BE637" i="8"/>
  <c r="BF637" i="8"/>
  <c r="BO638" i="8" s="1"/>
  <c r="BH637" i="8"/>
  <c r="BI637" i="8"/>
  <c r="BJ637" i="8"/>
  <c r="BK637" i="8"/>
  <c r="BL637" i="8"/>
  <c r="BM637" i="8"/>
  <c r="BP638" i="8" s="1"/>
  <c r="BR637" i="8"/>
  <c r="BS637" i="8"/>
  <c r="BT637" i="8"/>
  <c r="BU637" i="8"/>
  <c r="BV637" i="8"/>
  <c r="BW637" i="8"/>
  <c r="BX637" i="8"/>
  <c r="BY637" i="8"/>
  <c r="BZ637" i="8"/>
  <c r="CA637" i="8"/>
  <c r="CB637" i="8"/>
  <c r="CC637" i="8"/>
  <c r="CD637" i="8"/>
  <c r="CH637" i="8"/>
  <c r="CI637" i="8"/>
  <c r="CJ637" i="8"/>
  <c r="CK637" i="8"/>
  <c r="CL637" i="8"/>
  <c r="CM637" i="8"/>
  <c r="CN637" i="8"/>
  <c r="CO637" i="8"/>
  <c r="CP637" i="8"/>
  <c r="CQ637" i="8"/>
  <c r="CR637" i="8"/>
  <c r="CS637" i="8"/>
  <c r="CT637" i="8"/>
  <c r="CU637" i="8"/>
  <c r="CV637" i="8"/>
  <c r="CX637" i="8"/>
  <c r="CY637" i="8"/>
  <c r="CZ637" i="8"/>
  <c r="DA637" i="8"/>
  <c r="DB637" i="8"/>
  <c r="DC637" i="8"/>
  <c r="DD637" i="8"/>
  <c r="DE637" i="8"/>
  <c r="DF637" i="8"/>
  <c r="DG637" i="8"/>
  <c r="DH637" i="8"/>
  <c r="DI637" i="8"/>
  <c r="DJ637" i="8"/>
  <c r="DK637" i="8"/>
  <c r="DL637" i="8"/>
  <c r="DM637" i="8"/>
  <c r="DN637" i="8"/>
  <c r="DO637" i="8"/>
  <c r="B638" i="8"/>
  <c r="C638" i="8"/>
  <c r="D638" i="8"/>
  <c r="E638" i="8"/>
  <c r="F638" i="8"/>
  <c r="G638" i="8"/>
  <c r="H638" i="8"/>
  <c r="I638" i="8"/>
  <c r="J638" i="8"/>
  <c r="K638" i="8"/>
  <c r="L638" i="8"/>
  <c r="M638" i="8"/>
  <c r="N638" i="8"/>
  <c r="O638" i="8"/>
  <c r="P638" i="8"/>
  <c r="Q638" i="8"/>
  <c r="R638" i="8"/>
  <c r="U638" i="8"/>
  <c r="W638" i="8"/>
  <c r="Y638" i="8"/>
  <c r="Z638" i="8"/>
  <c r="AA638" i="8"/>
  <c r="AB638" i="8"/>
  <c r="AC638" i="8"/>
  <c r="AD638" i="8"/>
  <c r="AE638" i="8"/>
  <c r="AH638" i="8"/>
  <c r="AI638" i="8"/>
  <c r="AJ638" i="8"/>
  <c r="AK638" i="8"/>
  <c r="AL638" i="8"/>
  <c r="AM638" i="8"/>
  <c r="AN638" i="8"/>
  <c r="AO638" i="8"/>
  <c r="AP638" i="8"/>
  <c r="AQ638" i="8"/>
  <c r="AR638" i="8"/>
  <c r="AS638" i="8"/>
  <c r="AT638" i="8"/>
  <c r="AU638" i="8"/>
  <c r="AV638" i="8"/>
  <c r="AW638" i="8"/>
  <c r="AX638" i="8"/>
  <c r="AY638" i="8"/>
  <c r="AZ638" i="8"/>
  <c r="BE638" i="8"/>
  <c r="BF638" i="8"/>
  <c r="BO639" i="8" s="1"/>
  <c r="BH638" i="8"/>
  <c r="BI638" i="8"/>
  <c r="BJ638" i="8"/>
  <c r="BK638" i="8"/>
  <c r="BL638" i="8"/>
  <c r="BM638" i="8"/>
  <c r="BP639" i="8" s="1"/>
  <c r="BR638" i="8"/>
  <c r="BS638" i="8"/>
  <c r="BT638" i="8"/>
  <c r="BU638" i="8"/>
  <c r="BV638" i="8"/>
  <c r="BW638" i="8"/>
  <c r="BX638" i="8"/>
  <c r="BY638" i="8"/>
  <c r="BZ638" i="8"/>
  <c r="CA638" i="8"/>
  <c r="CB638" i="8"/>
  <c r="CC638" i="8"/>
  <c r="CD638" i="8"/>
  <c r="CH638" i="8"/>
  <c r="CI638" i="8"/>
  <c r="CJ638" i="8"/>
  <c r="CK638" i="8"/>
  <c r="CL638" i="8"/>
  <c r="CM638" i="8"/>
  <c r="CN638" i="8"/>
  <c r="CO638" i="8"/>
  <c r="CP638" i="8"/>
  <c r="CQ638" i="8"/>
  <c r="CR638" i="8"/>
  <c r="CS638" i="8"/>
  <c r="CT638" i="8"/>
  <c r="CU638" i="8"/>
  <c r="CV638" i="8"/>
  <c r="CX638" i="8"/>
  <c r="CY638" i="8"/>
  <c r="CZ638" i="8"/>
  <c r="DA638" i="8"/>
  <c r="DB638" i="8"/>
  <c r="DC638" i="8"/>
  <c r="DD638" i="8"/>
  <c r="DE638" i="8"/>
  <c r="DF638" i="8"/>
  <c r="DG638" i="8"/>
  <c r="DH638" i="8"/>
  <c r="DI638" i="8"/>
  <c r="DJ638" i="8"/>
  <c r="DK638" i="8"/>
  <c r="DL638" i="8"/>
  <c r="DM638" i="8"/>
  <c r="DN638" i="8"/>
  <c r="DO638" i="8"/>
  <c r="B639" i="8"/>
  <c r="C639" i="8"/>
  <c r="D639" i="8"/>
  <c r="E639" i="8"/>
  <c r="F639" i="8"/>
  <c r="G639" i="8"/>
  <c r="H639" i="8"/>
  <c r="I639" i="8"/>
  <c r="J639" i="8"/>
  <c r="K639" i="8"/>
  <c r="L639" i="8"/>
  <c r="M639" i="8"/>
  <c r="N639" i="8"/>
  <c r="O639" i="8"/>
  <c r="P639" i="8"/>
  <c r="Q639" i="8"/>
  <c r="R639" i="8"/>
  <c r="U639" i="8"/>
  <c r="W639" i="8"/>
  <c r="Y639" i="8"/>
  <c r="Z639" i="8"/>
  <c r="AA639" i="8"/>
  <c r="AB639" i="8"/>
  <c r="AC639" i="8"/>
  <c r="AD639" i="8"/>
  <c r="AE639" i="8"/>
  <c r="AH639" i="8"/>
  <c r="AI639" i="8"/>
  <c r="AJ639" i="8"/>
  <c r="AK639" i="8"/>
  <c r="AL639" i="8"/>
  <c r="AM639" i="8"/>
  <c r="AN639" i="8"/>
  <c r="AO639" i="8"/>
  <c r="AP639" i="8"/>
  <c r="AQ639" i="8"/>
  <c r="AR639" i="8"/>
  <c r="AS639" i="8"/>
  <c r="AT639" i="8"/>
  <c r="AU639" i="8"/>
  <c r="AV639" i="8"/>
  <c r="AW639" i="8"/>
  <c r="AX639" i="8"/>
  <c r="AY639" i="8"/>
  <c r="AZ639" i="8"/>
  <c r="BE639" i="8"/>
  <c r="BF639" i="8"/>
  <c r="BO640" i="8" s="1"/>
  <c r="BH639" i="8"/>
  <c r="BI639" i="8"/>
  <c r="BJ639" i="8"/>
  <c r="BK639" i="8"/>
  <c r="BL639" i="8"/>
  <c r="BM639" i="8"/>
  <c r="BP640" i="8" s="1"/>
  <c r="BR639" i="8"/>
  <c r="BS639" i="8"/>
  <c r="BT639" i="8"/>
  <c r="BU639" i="8"/>
  <c r="BV639" i="8"/>
  <c r="BW639" i="8"/>
  <c r="BX639" i="8"/>
  <c r="BY639" i="8"/>
  <c r="BZ639" i="8"/>
  <c r="CA639" i="8"/>
  <c r="CB639" i="8"/>
  <c r="CC639" i="8"/>
  <c r="CD639" i="8"/>
  <c r="CH639" i="8"/>
  <c r="CI639" i="8"/>
  <c r="CJ639" i="8"/>
  <c r="CK639" i="8"/>
  <c r="CL639" i="8"/>
  <c r="CM639" i="8"/>
  <c r="CN639" i="8"/>
  <c r="CO639" i="8"/>
  <c r="CP639" i="8"/>
  <c r="CQ639" i="8"/>
  <c r="CR639" i="8"/>
  <c r="CS639" i="8"/>
  <c r="CT639" i="8"/>
  <c r="CU639" i="8"/>
  <c r="CV639" i="8"/>
  <c r="CX639" i="8"/>
  <c r="CY639" i="8"/>
  <c r="CZ639" i="8"/>
  <c r="DA639" i="8"/>
  <c r="DB639" i="8"/>
  <c r="DC639" i="8"/>
  <c r="DD639" i="8"/>
  <c r="DE639" i="8"/>
  <c r="DF639" i="8"/>
  <c r="DG639" i="8"/>
  <c r="DH639" i="8"/>
  <c r="DI639" i="8"/>
  <c r="DJ639" i="8"/>
  <c r="DK639" i="8"/>
  <c r="DL639" i="8"/>
  <c r="DM639" i="8"/>
  <c r="DN639" i="8"/>
  <c r="DO639" i="8"/>
  <c r="B640" i="8"/>
  <c r="C640" i="8"/>
  <c r="D640" i="8"/>
  <c r="E640" i="8"/>
  <c r="F640" i="8"/>
  <c r="G640" i="8"/>
  <c r="H640" i="8"/>
  <c r="I640" i="8"/>
  <c r="J640" i="8"/>
  <c r="K640" i="8"/>
  <c r="L640" i="8"/>
  <c r="M640" i="8"/>
  <c r="N640" i="8"/>
  <c r="O640" i="8"/>
  <c r="P640" i="8"/>
  <c r="Q640" i="8"/>
  <c r="R640" i="8"/>
  <c r="U640" i="8"/>
  <c r="W640" i="8"/>
  <c r="Y640" i="8"/>
  <c r="Z640" i="8"/>
  <c r="AA640" i="8"/>
  <c r="AB640" i="8"/>
  <c r="AC640" i="8"/>
  <c r="AD640" i="8"/>
  <c r="AE640" i="8"/>
  <c r="AH640" i="8"/>
  <c r="AI640" i="8"/>
  <c r="AJ640" i="8"/>
  <c r="AK640" i="8"/>
  <c r="AL640" i="8"/>
  <c r="AM640" i="8"/>
  <c r="AN640" i="8"/>
  <c r="AO640" i="8"/>
  <c r="AP640" i="8"/>
  <c r="AQ640" i="8"/>
  <c r="AR640" i="8"/>
  <c r="AS640" i="8"/>
  <c r="AT640" i="8"/>
  <c r="AU640" i="8"/>
  <c r="AV640" i="8"/>
  <c r="AW640" i="8"/>
  <c r="AX640" i="8"/>
  <c r="AY640" i="8"/>
  <c r="AZ640" i="8"/>
  <c r="BE640" i="8"/>
  <c r="BF640" i="8"/>
  <c r="BO641" i="8" s="1"/>
  <c r="BH640" i="8"/>
  <c r="BI640" i="8"/>
  <c r="BJ640" i="8"/>
  <c r="BK640" i="8"/>
  <c r="BL640" i="8"/>
  <c r="BM640" i="8"/>
  <c r="BP641" i="8" s="1"/>
  <c r="BR640" i="8"/>
  <c r="BS640" i="8"/>
  <c r="BT640" i="8"/>
  <c r="BU640" i="8"/>
  <c r="BV640" i="8"/>
  <c r="BW640" i="8"/>
  <c r="BX640" i="8"/>
  <c r="BY640" i="8"/>
  <c r="BZ640" i="8"/>
  <c r="CA640" i="8"/>
  <c r="CB640" i="8"/>
  <c r="CC640" i="8"/>
  <c r="CD640" i="8"/>
  <c r="CH640" i="8"/>
  <c r="CI640" i="8"/>
  <c r="CJ640" i="8"/>
  <c r="CK640" i="8"/>
  <c r="CL640" i="8"/>
  <c r="CM640" i="8"/>
  <c r="CN640" i="8"/>
  <c r="CO640" i="8"/>
  <c r="CP640" i="8"/>
  <c r="CQ640" i="8"/>
  <c r="CR640" i="8"/>
  <c r="CS640" i="8"/>
  <c r="CT640" i="8"/>
  <c r="CU640" i="8"/>
  <c r="CV640" i="8"/>
  <c r="CX640" i="8"/>
  <c r="CY640" i="8"/>
  <c r="CZ640" i="8"/>
  <c r="DA640" i="8"/>
  <c r="DB640" i="8"/>
  <c r="DC640" i="8"/>
  <c r="DD640" i="8"/>
  <c r="DE640" i="8"/>
  <c r="DF640" i="8"/>
  <c r="DG640" i="8"/>
  <c r="DH640" i="8"/>
  <c r="DI640" i="8"/>
  <c r="DJ640" i="8"/>
  <c r="DK640" i="8"/>
  <c r="DL640" i="8"/>
  <c r="DM640" i="8"/>
  <c r="DN640" i="8"/>
  <c r="DO640" i="8"/>
  <c r="B641" i="8"/>
  <c r="C641" i="8"/>
  <c r="D641" i="8"/>
  <c r="E641" i="8"/>
  <c r="F641" i="8"/>
  <c r="G641" i="8"/>
  <c r="H641" i="8"/>
  <c r="I641" i="8"/>
  <c r="J641" i="8"/>
  <c r="K641" i="8"/>
  <c r="L641" i="8"/>
  <c r="M641" i="8"/>
  <c r="N641" i="8"/>
  <c r="O641" i="8"/>
  <c r="P641" i="8"/>
  <c r="Q641" i="8"/>
  <c r="R641" i="8"/>
  <c r="U641" i="8"/>
  <c r="W641" i="8"/>
  <c r="Y641" i="8"/>
  <c r="Z641" i="8"/>
  <c r="AA641" i="8"/>
  <c r="AB641" i="8"/>
  <c r="AC641" i="8"/>
  <c r="AD641" i="8"/>
  <c r="AE641" i="8"/>
  <c r="AH641" i="8"/>
  <c r="AI641" i="8"/>
  <c r="AJ641" i="8"/>
  <c r="AK641" i="8"/>
  <c r="AL641" i="8"/>
  <c r="AM641" i="8"/>
  <c r="AN641" i="8"/>
  <c r="AO641" i="8"/>
  <c r="AP641" i="8"/>
  <c r="AQ641" i="8"/>
  <c r="AR641" i="8"/>
  <c r="AS641" i="8"/>
  <c r="AT641" i="8"/>
  <c r="AU641" i="8"/>
  <c r="AV641" i="8"/>
  <c r="AW641" i="8"/>
  <c r="AX641" i="8"/>
  <c r="AY641" i="8"/>
  <c r="AZ641" i="8"/>
  <c r="BE641" i="8"/>
  <c r="BF641" i="8"/>
  <c r="BO642" i="8" s="1"/>
  <c r="BH641" i="8"/>
  <c r="BI641" i="8"/>
  <c r="BJ641" i="8"/>
  <c r="BK641" i="8"/>
  <c r="BL641" i="8"/>
  <c r="BM641" i="8"/>
  <c r="BP642" i="8" s="1"/>
  <c r="BR641" i="8"/>
  <c r="BS641" i="8"/>
  <c r="BT641" i="8"/>
  <c r="BU641" i="8"/>
  <c r="BV641" i="8"/>
  <c r="BW641" i="8"/>
  <c r="BX641" i="8"/>
  <c r="BY641" i="8"/>
  <c r="BZ641" i="8"/>
  <c r="CA641" i="8"/>
  <c r="CB641" i="8"/>
  <c r="CC641" i="8"/>
  <c r="CD641" i="8"/>
  <c r="CH641" i="8"/>
  <c r="CI641" i="8"/>
  <c r="CJ641" i="8"/>
  <c r="CK641" i="8"/>
  <c r="CL641" i="8"/>
  <c r="CM641" i="8"/>
  <c r="CN641" i="8"/>
  <c r="CO641" i="8"/>
  <c r="CP641" i="8"/>
  <c r="CQ641" i="8"/>
  <c r="CR641" i="8"/>
  <c r="CS641" i="8"/>
  <c r="CT641" i="8"/>
  <c r="CU641" i="8"/>
  <c r="CV641" i="8"/>
  <c r="CX641" i="8"/>
  <c r="CY641" i="8"/>
  <c r="CZ641" i="8"/>
  <c r="DA641" i="8"/>
  <c r="DB641" i="8"/>
  <c r="DC641" i="8"/>
  <c r="DD641" i="8"/>
  <c r="DE641" i="8"/>
  <c r="DF641" i="8"/>
  <c r="DG641" i="8"/>
  <c r="DH641" i="8"/>
  <c r="DI641" i="8"/>
  <c r="DJ641" i="8"/>
  <c r="DK641" i="8"/>
  <c r="DL641" i="8"/>
  <c r="DM641" i="8"/>
  <c r="DN641" i="8"/>
  <c r="DO641" i="8"/>
  <c r="B642" i="8"/>
  <c r="C642" i="8"/>
  <c r="D642" i="8"/>
  <c r="E642" i="8"/>
  <c r="F642" i="8"/>
  <c r="G642" i="8"/>
  <c r="H642" i="8"/>
  <c r="I642" i="8"/>
  <c r="J642" i="8"/>
  <c r="K642" i="8"/>
  <c r="L642" i="8"/>
  <c r="M642" i="8"/>
  <c r="N642" i="8"/>
  <c r="O642" i="8"/>
  <c r="P642" i="8"/>
  <c r="Q642" i="8"/>
  <c r="R642" i="8"/>
  <c r="U642" i="8"/>
  <c r="W642" i="8"/>
  <c r="Y642" i="8"/>
  <c r="Z642" i="8"/>
  <c r="AA642" i="8"/>
  <c r="AB642" i="8"/>
  <c r="AC642" i="8"/>
  <c r="AD642" i="8"/>
  <c r="AE642" i="8"/>
  <c r="AH642" i="8"/>
  <c r="AI642" i="8"/>
  <c r="AJ642" i="8"/>
  <c r="AK642" i="8"/>
  <c r="AL642" i="8"/>
  <c r="AM642" i="8"/>
  <c r="AN642" i="8"/>
  <c r="AO642" i="8"/>
  <c r="AP642" i="8"/>
  <c r="AQ642" i="8"/>
  <c r="AR642" i="8"/>
  <c r="AS642" i="8"/>
  <c r="AT642" i="8"/>
  <c r="AU642" i="8"/>
  <c r="AV642" i="8"/>
  <c r="AW642" i="8"/>
  <c r="AX642" i="8"/>
  <c r="AY642" i="8"/>
  <c r="AZ642" i="8"/>
  <c r="BE642" i="8"/>
  <c r="BF642" i="8"/>
  <c r="BO643" i="8" s="1"/>
  <c r="BH642" i="8"/>
  <c r="BI642" i="8"/>
  <c r="BJ642" i="8"/>
  <c r="BK642" i="8"/>
  <c r="BL642" i="8"/>
  <c r="BM642" i="8"/>
  <c r="BP643" i="8" s="1"/>
  <c r="BR642" i="8"/>
  <c r="BS642" i="8"/>
  <c r="BT642" i="8"/>
  <c r="BU642" i="8"/>
  <c r="BV642" i="8"/>
  <c r="BW642" i="8"/>
  <c r="BX642" i="8"/>
  <c r="BY642" i="8"/>
  <c r="BZ642" i="8"/>
  <c r="CA642" i="8"/>
  <c r="CB642" i="8"/>
  <c r="CC642" i="8"/>
  <c r="CD642" i="8"/>
  <c r="CH642" i="8"/>
  <c r="CI642" i="8"/>
  <c r="CJ642" i="8"/>
  <c r="CK642" i="8"/>
  <c r="CL642" i="8"/>
  <c r="CM642" i="8"/>
  <c r="CN642" i="8"/>
  <c r="CO642" i="8"/>
  <c r="CP642" i="8"/>
  <c r="CQ642" i="8"/>
  <c r="CR642" i="8"/>
  <c r="CS642" i="8"/>
  <c r="CT642" i="8"/>
  <c r="CU642" i="8"/>
  <c r="CV642" i="8"/>
  <c r="CX642" i="8"/>
  <c r="CY642" i="8"/>
  <c r="CZ642" i="8"/>
  <c r="DA642" i="8"/>
  <c r="DB642" i="8"/>
  <c r="DC642" i="8"/>
  <c r="DD642" i="8"/>
  <c r="DE642" i="8"/>
  <c r="DF642" i="8"/>
  <c r="DG642" i="8"/>
  <c r="DH642" i="8"/>
  <c r="DI642" i="8"/>
  <c r="DJ642" i="8"/>
  <c r="DK642" i="8"/>
  <c r="DL642" i="8"/>
  <c r="DM642" i="8"/>
  <c r="DN642" i="8"/>
  <c r="DO642" i="8"/>
  <c r="B643" i="8"/>
  <c r="C643" i="8"/>
  <c r="D643" i="8"/>
  <c r="E643" i="8"/>
  <c r="F643" i="8"/>
  <c r="G643" i="8"/>
  <c r="H643" i="8"/>
  <c r="I643" i="8"/>
  <c r="J643" i="8"/>
  <c r="K643" i="8"/>
  <c r="L643" i="8"/>
  <c r="M643" i="8"/>
  <c r="N643" i="8"/>
  <c r="O643" i="8"/>
  <c r="P643" i="8"/>
  <c r="Q643" i="8"/>
  <c r="R643" i="8"/>
  <c r="U643" i="8"/>
  <c r="W643" i="8"/>
  <c r="Y643" i="8"/>
  <c r="Z643" i="8"/>
  <c r="AA643" i="8"/>
  <c r="AB643" i="8"/>
  <c r="AC643" i="8"/>
  <c r="AD643" i="8"/>
  <c r="AE643" i="8"/>
  <c r="AH643" i="8"/>
  <c r="AI643" i="8"/>
  <c r="AJ643" i="8"/>
  <c r="AK643" i="8"/>
  <c r="AL643" i="8"/>
  <c r="AM643" i="8"/>
  <c r="AN643" i="8"/>
  <c r="AO643" i="8"/>
  <c r="AP643" i="8"/>
  <c r="AQ643" i="8"/>
  <c r="AR643" i="8"/>
  <c r="AS643" i="8"/>
  <c r="AT643" i="8"/>
  <c r="AU643" i="8"/>
  <c r="AV643" i="8"/>
  <c r="AW643" i="8"/>
  <c r="AX643" i="8"/>
  <c r="AY643" i="8"/>
  <c r="AZ643" i="8"/>
  <c r="BE643" i="8"/>
  <c r="BF643" i="8"/>
  <c r="BO644" i="8" s="1"/>
  <c r="BH643" i="8"/>
  <c r="BI643" i="8"/>
  <c r="BJ643" i="8"/>
  <c r="BK643" i="8"/>
  <c r="BL643" i="8"/>
  <c r="BM643" i="8"/>
  <c r="BP644" i="8" s="1"/>
  <c r="BR643" i="8"/>
  <c r="BS643" i="8"/>
  <c r="BT643" i="8"/>
  <c r="BU643" i="8"/>
  <c r="BV643" i="8"/>
  <c r="BW643" i="8"/>
  <c r="BX643" i="8"/>
  <c r="BY643" i="8"/>
  <c r="BZ643" i="8"/>
  <c r="CA643" i="8"/>
  <c r="CB643" i="8"/>
  <c r="CC643" i="8"/>
  <c r="CD643" i="8"/>
  <c r="CH643" i="8"/>
  <c r="CI643" i="8"/>
  <c r="CJ643" i="8"/>
  <c r="CK643" i="8"/>
  <c r="CL643" i="8"/>
  <c r="CM643" i="8"/>
  <c r="CN643" i="8"/>
  <c r="CO643" i="8"/>
  <c r="CP643" i="8"/>
  <c r="CQ643" i="8"/>
  <c r="CR643" i="8"/>
  <c r="CS643" i="8"/>
  <c r="CT643" i="8"/>
  <c r="CU643" i="8"/>
  <c r="CV643" i="8"/>
  <c r="CX643" i="8"/>
  <c r="CY643" i="8"/>
  <c r="CZ643" i="8"/>
  <c r="DA643" i="8"/>
  <c r="DB643" i="8"/>
  <c r="DC643" i="8"/>
  <c r="DD643" i="8"/>
  <c r="DE643" i="8"/>
  <c r="DF643" i="8"/>
  <c r="DG643" i="8"/>
  <c r="DH643" i="8"/>
  <c r="DI643" i="8"/>
  <c r="DJ643" i="8"/>
  <c r="DK643" i="8"/>
  <c r="DL643" i="8"/>
  <c r="DM643" i="8"/>
  <c r="DN643" i="8"/>
  <c r="DO643" i="8"/>
  <c r="B644" i="8"/>
  <c r="C644" i="8"/>
  <c r="D644" i="8"/>
  <c r="E644" i="8"/>
  <c r="F644" i="8"/>
  <c r="G644" i="8"/>
  <c r="H644" i="8"/>
  <c r="I644" i="8"/>
  <c r="J644" i="8"/>
  <c r="K644" i="8"/>
  <c r="L644" i="8"/>
  <c r="M644" i="8"/>
  <c r="N644" i="8"/>
  <c r="O644" i="8"/>
  <c r="P644" i="8"/>
  <c r="Q644" i="8"/>
  <c r="R644" i="8"/>
  <c r="U644" i="8"/>
  <c r="W644" i="8"/>
  <c r="Y644" i="8"/>
  <c r="Z644" i="8"/>
  <c r="AA644" i="8"/>
  <c r="AB644" i="8"/>
  <c r="AC644" i="8"/>
  <c r="AD644" i="8"/>
  <c r="AE644" i="8"/>
  <c r="AH644" i="8"/>
  <c r="AI644" i="8"/>
  <c r="AJ644" i="8"/>
  <c r="AK644" i="8"/>
  <c r="AL644" i="8"/>
  <c r="AM644" i="8"/>
  <c r="AN644" i="8"/>
  <c r="AO644" i="8"/>
  <c r="AP644" i="8"/>
  <c r="AQ644" i="8"/>
  <c r="AR644" i="8"/>
  <c r="AS644" i="8"/>
  <c r="AT644" i="8"/>
  <c r="AU644" i="8"/>
  <c r="AV644" i="8"/>
  <c r="AW644" i="8"/>
  <c r="AX644" i="8"/>
  <c r="AY644" i="8"/>
  <c r="AZ644" i="8"/>
  <c r="BE644" i="8"/>
  <c r="BF644" i="8"/>
  <c r="BO645" i="8" s="1"/>
  <c r="BH644" i="8"/>
  <c r="BI644" i="8"/>
  <c r="BJ644" i="8"/>
  <c r="BK644" i="8"/>
  <c r="BL644" i="8"/>
  <c r="BM644" i="8"/>
  <c r="BP645" i="8" s="1"/>
  <c r="BR644" i="8"/>
  <c r="BS644" i="8"/>
  <c r="BT644" i="8"/>
  <c r="BU644" i="8"/>
  <c r="BV644" i="8"/>
  <c r="BW644" i="8"/>
  <c r="BX644" i="8"/>
  <c r="BY644" i="8"/>
  <c r="BZ644" i="8"/>
  <c r="CA644" i="8"/>
  <c r="CB644" i="8"/>
  <c r="CC644" i="8"/>
  <c r="CD644" i="8"/>
  <c r="CH644" i="8"/>
  <c r="CI644" i="8"/>
  <c r="CJ644" i="8"/>
  <c r="CK644" i="8"/>
  <c r="CL644" i="8"/>
  <c r="CM644" i="8"/>
  <c r="CN644" i="8"/>
  <c r="CO644" i="8"/>
  <c r="CP644" i="8"/>
  <c r="CQ644" i="8"/>
  <c r="CR644" i="8"/>
  <c r="CS644" i="8"/>
  <c r="CT644" i="8"/>
  <c r="CU644" i="8"/>
  <c r="CV644" i="8"/>
  <c r="CX644" i="8"/>
  <c r="CY644" i="8"/>
  <c r="CZ644" i="8"/>
  <c r="DA644" i="8"/>
  <c r="DB644" i="8"/>
  <c r="DC644" i="8"/>
  <c r="DD644" i="8"/>
  <c r="DE644" i="8"/>
  <c r="DF644" i="8"/>
  <c r="DG644" i="8"/>
  <c r="DH644" i="8"/>
  <c r="DI644" i="8"/>
  <c r="DJ644" i="8"/>
  <c r="DK644" i="8"/>
  <c r="DL644" i="8"/>
  <c r="DM644" i="8"/>
  <c r="DN644" i="8"/>
  <c r="DO644" i="8"/>
  <c r="B645" i="8"/>
  <c r="C645" i="8"/>
  <c r="D645" i="8"/>
  <c r="E645" i="8"/>
  <c r="F645" i="8"/>
  <c r="G645" i="8"/>
  <c r="H645" i="8"/>
  <c r="I645" i="8"/>
  <c r="J645" i="8"/>
  <c r="K645" i="8"/>
  <c r="L645" i="8"/>
  <c r="M645" i="8"/>
  <c r="N645" i="8"/>
  <c r="O645" i="8"/>
  <c r="P645" i="8"/>
  <c r="Q645" i="8"/>
  <c r="R645" i="8"/>
  <c r="U645" i="8"/>
  <c r="W645" i="8"/>
  <c r="Y645" i="8"/>
  <c r="Z645" i="8"/>
  <c r="AA645" i="8"/>
  <c r="AB645" i="8"/>
  <c r="AC645" i="8"/>
  <c r="AD645" i="8"/>
  <c r="AE645" i="8"/>
  <c r="AH645" i="8"/>
  <c r="AI645" i="8"/>
  <c r="AJ645" i="8"/>
  <c r="AK645" i="8"/>
  <c r="AL645" i="8"/>
  <c r="AM645" i="8"/>
  <c r="AN645" i="8"/>
  <c r="AO645" i="8"/>
  <c r="AP645" i="8"/>
  <c r="AQ645" i="8"/>
  <c r="AR645" i="8"/>
  <c r="AS645" i="8"/>
  <c r="AT645" i="8"/>
  <c r="AU645" i="8"/>
  <c r="AV645" i="8"/>
  <c r="AX645" i="8"/>
  <c r="AY645" i="8"/>
  <c r="AZ645" i="8"/>
  <c r="BE645" i="8"/>
  <c r="BF645" i="8"/>
  <c r="BO646" i="8" s="1"/>
  <c r="BH645" i="8"/>
  <c r="BI645" i="8"/>
  <c r="BJ645" i="8"/>
  <c r="BK645" i="8"/>
  <c r="BL645" i="8"/>
  <c r="BM645" i="8"/>
  <c r="BP646" i="8" s="1"/>
  <c r="BR645" i="8"/>
  <c r="BS645" i="8"/>
  <c r="BT645" i="8"/>
  <c r="BU645" i="8"/>
  <c r="BV645" i="8"/>
  <c r="BW645" i="8"/>
  <c r="BX645" i="8"/>
  <c r="BY645" i="8"/>
  <c r="BZ645" i="8"/>
  <c r="CA645" i="8"/>
  <c r="CB645" i="8"/>
  <c r="CC645" i="8"/>
  <c r="CD645" i="8"/>
  <c r="CH645" i="8"/>
  <c r="CI645" i="8"/>
  <c r="CJ645" i="8"/>
  <c r="CK645" i="8"/>
  <c r="CL645" i="8"/>
  <c r="CM645" i="8"/>
  <c r="CN645" i="8"/>
  <c r="CO645" i="8"/>
  <c r="CP645" i="8"/>
  <c r="CQ645" i="8"/>
  <c r="CR645" i="8"/>
  <c r="CS645" i="8"/>
  <c r="CT645" i="8"/>
  <c r="CU645" i="8"/>
  <c r="CV645" i="8"/>
  <c r="CX645" i="8"/>
  <c r="CY645" i="8"/>
  <c r="CZ645" i="8"/>
  <c r="DA645" i="8"/>
  <c r="DB645" i="8"/>
  <c r="DC645" i="8"/>
  <c r="DD645" i="8"/>
  <c r="DE645" i="8"/>
  <c r="DF645" i="8"/>
  <c r="DG645" i="8"/>
  <c r="DH645" i="8"/>
  <c r="DI645" i="8"/>
  <c r="DJ645" i="8"/>
  <c r="DK645" i="8"/>
  <c r="DL645" i="8"/>
  <c r="DM645" i="8"/>
  <c r="DN645" i="8"/>
  <c r="DO645" i="8"/>
  <c r="B646" i="8"/>
  <c r="C646" i="8"/>
  <c r="D646" i="8"/>
  <c r="E646" i="8"/>
  <c r="F646" i="8"/>
  <c r="G646" i="8"/>
  <c r="H646" i="8"/>
  <c r="I646" i="8"/>
  <c r="J646" i="8"/>
  <c r="K646" i="8"/>
  <c r="L646" i="8"/>
  <c r="M646" i="8"/>
  <c r="N646" i="8"/>
  <c r="O646" i="8"/>
  <c r="P646" i="8"/>
  <c r="Q646" i="8"/>
  <c r="R646" i="8"/>
  <c r="U646" i="8"/>
  <c r="W646" i="8"/>
  <c r="Y646" i="8"/>
  <c r="Z646" i="8"/>
  <c r="AA646" i="8"/>
  <c r="AB646" i="8"/>
  <c r="AC646" i="8"/>
  <c r="AD646" i="8"/>
  <c r="AE646" i="8"/>
  <c r="AH646" i="8"/>
  <c r="AI646" i="8"/>
  <c r="AJ646" i="8"/>
  <c r="AK646" i="8"/>
  <c r="AL646" i="8"/>
  <c r="AM646" i="8"/>
  <c r="AN646" i="8"/>
  <c r="AO646" i="8"/>
  <c r="AP646" i="8"/>
  <c r="AQ646" i="8"/>
  <c r="AR646" i="8"/>
  <c r="AS646" i="8"/>
  <c r="AT646" i="8"/>
  <c r="AU646" i="8"/>
  <c r="AV646" i="8"/>
  <c r="AX646" i="8"/>
  <c r="AY646" i="8"/>
  <c r="AZ646" i="8"/>
  <c r="BE646" i="8"/>
  <c r="BF646" i="8"/>
  <c r="BO647" i="8" s="1"/>
  <c r="BH646" i="8"/>
  <c r="BI646" i="8"/>
  <c r="BJ646" i="8"/>
  <c r="BK646" i="8"/>
  <c r="BL646" i="8"/>
  <c r="BM646" i="8"/>
  <c r="BP647" i="8" s="1"/>
  <c r="BR646" i="8"/>
  <c r="BS646" i="8"/>
  <c r="BT646" i="8"/>
  <c r="BU646" i="8"/>
  <c r="BV646" i="8"/>
  <c r="BW646" i="8"/>
  <c r="BX646" i="8"/>
  <c r="BY646" i="8"/>
  <c r="BZ646" i="8"/>
  <c r="CA646" i="8"/>
  <c r="CB646" i="8"/>
  <c r="CC646" i="8"/>
  <c r="CD646" i="8"/>
  <c r="CH646" i="8"/>
  <c r="CI646" i="8"/>
  <c r="CJ646" i="8"/>
  <c r="CK646" i="8"/>
  <c r="CL646" i="8"/>
  <c r="CM646" i="8"/>
  <c r="CN646" i="8"/>
  <c r="CO646" i="8"/>
  <c r="CP646" i="8"/>
  <c r="CQ646" i="8"/>
  <c r="CR646" i="8"/>
  <c r="CS646" i="8"/>
  <c r="CT646" i="8"/>
  <c r="CU646" i="8"/>
  <c r="CV646" i="8"/>
  <c r="CX646" i="8"/>
  <c r="CY646" i="8"/>
  <c r="CZ646" i="8"/>
  <c r="DA646" i="8"/>
  <c r="DB646" i="8"/>
  <c r="DC646" i="8"/>
  <c r="DD646" i="8"/>
  <c r="DE646" i="8"/>
  <c r="DF646" i="8"/>
  <c r="DG646" i="8"/>
  <c r="DH646" i="8"/>
  <c r="DI646" i="8"/>
  <c r="DJ646" i="8"/>
  <c r="DK646" i="8"/>
  <c r="DL646" i="8"/>
  <c r="DM646" i="8"/>
  <c r="DN646" i="8"/>
  <c r="DO646" i="8"/>
  <c r="B647" i="8"/>
  <c r="C647" i="8"/>
  <c r="D647" i="8"/>
  <c r="E647" i="8"/>
  <c r="F647" i="8"/>
  <c r="G647" i="8"/>
  <c r="H647" i="8"/>
  <c r="I647" i="8"/>
  <c r="J647" i="8"/>
  <c r="K647" i="8"/>
  <c r="L647" i="8"/>
  <c r="M647" i="8"/>
  <c r="N647" i="8"/>
  <c r="O647" i="8"/>
  <c r="P647" i="8"/>
  <c r="Q647" i="8"/>
  <c r="R647" i="8"/>
  <c r="U647" i="8"/>
  <c r="W647" i="8"/>
  <c r="Y647" i="8"/>
  <c r="Z647" i="8"/>
  <c r="AA647" i="8"/>
  <c r="AB647" i="8"/>
  <c r="AC647" i="8"/>
  <c r="AD647" i="8"/>
  <c r="AE647" i="8"/>
  <c r="AH647" i="8"/>
  <c r="AI647" i="8"/>
  <c r="AJ647" i="8"/>
  <c r="AK647" i="8"/>
  <c r="AL647" i="8"/>
  <c r="AM647" i="8"/>
  <c r="AN647" i="8"/>
  <c r="AO647" i="8"/>
  <c r="AP647" i="8"/>
  <c r="AQ647" i="8"/>
  <c r="AR647" i="8"/>
  <c r="AS647" i="8"/>
  <c r="AT647" i="8"/>
  <c r="AU647" i="8"/>
  <c r="AV647" i="8"/>
  <c r="AX647" i="8"/>
  <c r="AY647" i="8"/>
  <c r="AZ647" i="8"/>
  <c r="BE647" i="8"/>
  <c r="BF647" i="8"/>
  <c r="BO648" i="8" s="1"/>
  <c r="BH647" i="8"/>
  <c r="BI647" i="8"/>
  <c r="BJ647" i="8"/>
  <c r="BK647" i="8"/>
  <c r="BL647" i="8"/>
  <c r="BM647" i="8"/>
  <c r="BP648" i="8" s="1"/>
  <c r="BR647" i="8"/>
  <c r="BS647" i="8"/>
  <c r="BT647" i="8"/>
  <c r="BU647" i="8"/>
  <c r="BV647" i="8"/>
  <c r="BW647" i="8"/>
  <c r="BX647" i="8"/>
  <c r="BY647" i="8"/>
  <c r="BZ647" i="8"/>
  <c r="CA647" i="8"/>
  <c r="CB647" i="8"/>
  <c r="CC647" i="8"/>
  <c r="CD647" i="8"/>
  <c r="CH647" i="8"/>
  <c r="CI647" i="8"/>
  <c r="CJ647" i="8"/>
  <c r="CK647" i="8"/>
  <c r="CL647" i="8"/>
  <c r="CM647" i="8"/>
  <c r="CN647" i="8"/>
  <c r="CO647" i="8"/>
  <c r="CP647" i="8"/>
  <c r="CQ647" i="8"/>
  <c r="CR647" i="8"/>
  <c r="CS647" i="8"/>
  <c r="CT647" i="8"/>
  <c r="CU647" i="8"/>
  <c r="CV647" i="8"/>
  <c r="CX647" i="8"/>
  <c r="CY647" i="8"/>
  <c r="CZ647" i="8"/>
  <c r="DA647" i="8"/>
  <c r="DB647" i="8"/>
  <c r="DC647" i="8"/>
  <c r="DD647" i="8"/>
  <c r="DE647" i="8"/>
  <c r="DF647" i="8"/>
  <c r="DG647" i="8"/>
  <c r="DH647" i="8"/>
  <c r="DI647" i="8"/>
  <c r="DJ647" i="8"/>
  <c r="DK647" i="8"/>
  <c r="DL647" i="8"/>
  <c r="DM647" i="8"/>
  <c r="DN647" i="8"/>
  <c r="DO647" i="8"/>
  <c r="B648" i="8"/>
  <c r="C648" i="8"/>
  <c r="D648" i="8"/>
  <c r="E648" i="8"/>
  <c r="F648" i="8"/>
  <c r="G648" i="8"/>
  <c r="H648" i="8"/>
  <c r="I648" i="8"/>
  <c r="J648" i="8"/>
  <c r="K648" i="8"/>
  <c r="L648" i="8"/>
  <c r="M648" i="8"/>
  <c r="N648" i="8"/>
  <c r="O648" i="8"/>
  <c r="P648" i="8"/>
  <c r="Q648" i="8"/>
  <c r="R648" i="8"/>
  <c r="U648" i="8"/>
  <c r="W648" i="8"/>
  <c r="Y648" i="8"/>
  <c r="Z648" i="8"/>
  <c r="AA648" i="8"/>
  <c r="AB648" i="8"/>
  <c r="AC648" i="8"/>
  <c r="AD648" i="8"/>
  <c r="AE648" i="8"/>
  <c r="AH648" i="8"/>
  <c r="AI648" i="8"/>
  <c r="AJ648" i="8"/>
  <c r="AK648" i="8"/>
  <c r="AL648" i="8"/>
  <c r="AM648" i="8"/>
  <c r="AN648" i="8"/>
  <c r="AO648" i="8"/>
  <c r="AP648" i="8"/>
  <c r="AQ648" i="8"/>
  <c r="AR648" i="8"/>
  <c r="AS648" i="8"/>
  <c r="AT648" i="8"/>
  <c r="AU648" i="8"/>
  <c r="AV648" i="8"/>
  <c r="AX648" i="8"/>
  <c r="AY648" i="8"/>
  <c r="AZ648" i="8"/>
  <c r="BE648" i="8"/>
  <c r="BF648" i="8"/>
  <c r="BO649" i="8" s="1"/>
  <c r="BH648" i="8"/>
  <c r="BI648" i="8"/>
  <c r="BJ648" i="8"/>
  <c r="BK648" i="8"/>
  <c r="BL648" i="8"/>
  <c r="BM648" i="8"/>
  <c r="BP649" i="8" s="1"/>
  <c r="BR648" i="8"/>
  <c r="BS648" i="8"/>
  <c r="BT648" i="8"/>
  <c r="BU648" i="8"/>
  <c r="BV648" i="8"/>
  <c r="BW648" i="8"/>
  <c r="BX648" i="8"/>
  <c r="BY648" i="8"/>
  <c r="BZ648" i="8"/>
  <c r="CA648" i="8"/>
  <c r="CB648" i="8"/>
  <c r="CC648" i="8"/>
  <c r="CD648" i="8"/>
  <c r="CH648" i="8"/>
  <c r="CI648" i="8"/>
  <c r="CJ648" i="8"/>
  <c r="CK648" i="8"/>
  <c r="CL648" i="8"/>
  <c r="CM648" i="8"/>
  <c r="CN648" i="8"/>
  <c r="CO648" i="8"/>
  <c r="CP648" i="8"/>
  <c r="CQ648" i="8"/>
  <c r="CR648" i="8"/>
  <c r="CS648" i="8"/>
  <c r="CT648" i="8"/>
  <c r="CU648" i="8"/>
  <c r="CV648" i="8"/>
  <c r="CX648" i="8"/>
  <c r="CY648" i="8"/>
  <c r="CZ648" i="8"/>
  <c r="DA648" i="8"/>
  <c r="DB648" i="8"/>
  <c r="DC648" i="8"/>
  <c r="DD648" i="8"/>
  <c r="DE648" i="8"/>
  <c r="DF648" i="8"/>
  <c r="DG648" i="8"/>
  <c r="DH648" i="8"/>
  <c r="DI648" i="8"/>
  <c r="DJ648" i="8"/>
  <c r="DK648" i="8"/>
  <c r="DL648" i="8"/>
  <c r="DM648" i="8"/>
  <c r="DN648" i="8"/>
  <c r="DO648" i="8"/>
  <c r="B649" i="8"/>
  <c r="C649" i="8"/>
  <c r="D649" i="8"/>
  <c r="E649" i="8"/>
  <c r="F649" i="8"/>
  <c r="G649" i="8"/>
  <c r="H649" i="8"/>
  <c r="I649" i="8"/>
  <c r="J649" i="8"/>
  <c r="K649" i="8"/>
  <c r="L649" i="8"/>
  <c r="M649" i="8"/>
  <c r="N649" i="8"/>
  <c r="O649" i="8"/>
  <c r="P649" i="8"/>
  <c r="Q649" i="8"/>
  <c r="R649" i="8"/>
  <c r="U649" i="8"/>
  <c r="W649" i="8"/>
  <c r="Y649" i="8"/>
  <c r="Z649" i="8"/>
  <c r="AA649" i="8"/>
  <c r="AB649" i="8"/>
  <c r="AC649" i="8"/>
  <c r="AD649" i="8"/>
  <c r="AE649" i="8"/>
  <c r="AH649" i="8"/>
  <c r="AI649" i="8"/>
  <c r="AJ649" i="8"/>
  <c r="AK649" i="8"/>
  <c r="AL649" i="8"/>
  <c r="AM649" i="8"/>
  <c r="AN649" i="8"/>
  <c r="AO649" i="8"/>
  <c r="AP649" i="8"/>
  <c r="AQ649" i="8"/>
  <c r="AR649" i="8"/>
  <c r="AS649" i="8"/>
  <c r="AT649" i="8"/>
  <c r="AU649" i="8"/>
  <c r="AV649" i="8"/>
  <c r="AX649" i="8"/>
  <c r="AY649" i="8"/>
  <c r="AZ649" i="8"/>
  <c r="BE649" i="8"/>
  <c r="BF649" i="8"/>
  <c r="BO650" i="8" s="1"/>
  <c r="BH649" i="8"/>
  <c r="BI649" i="8"/>
  <c r="BJ649" i="8"/>
  <c r="BK649" i="8"/>
  <c r="BL649" i="8"/>
  <c r="BM649" i="8"/>
  <c r="BP650" i="8" s="1"/>
  <c r="BR649" i="8"/>
  <c r="BS649" i="8"/>
  <c r="BT649" i="8"/>
  <c r="BU649" i="8"/>
  <c r="BV649" i="8"/>
  <c r="BW649" i="8"/>
  <c r="BX649" i="8"/>
  <c r="BY649" i="8"/>
  <c r="BZ649" i="8"/>
  <c r="CA649" i="8"/>
  <c r="CB649" i="8"/>
  <c r="CC649" i="8"/>
  <c r="CD649" i="8"/>
  <c r="CH649" i="8"/>
  <c r="CI649" i="8"/>
  <c r="CJ649" i="8"/>
  <c r="CK649" i="8"/>
  <c r="CL649" i="8"/>
  <c r="CM649" i="8"/>
  <c r="CN649" i="8"/>
  <c r="CO649" i="8"/>
  <c r="CP649" i="8"/>
  <c r="CQ649" i="8"/>
  <c r="CR649" i="8"/>
  <c r="CS649" i="8"/>
  <c r="CT649" i="8"/>
  <c r="CU649" i="8"/>
  <c r="CV649" i="8"/>
  <c r="CX649" i="8"/>
  <c r="CY649" i="8"/>
  <c r="CZ649" i="8"/>
  <c r="DA649" i="8"/>
  <c r="DB649" i="8"/>
  <c r="DC649" i="8"/>
  <c r="DD649" i="8"/>
  <c r="DE649" i="8"/>
  <c r="DF649" i="8"/>
  <c r="DG649" i="8"/>
  <c r="DH649" i="8"/>
  <c r="DI649" i="8"/>
  <c r="DJ649" i="8"/>
  <c r="DK649" i="8"/>
  <c r="DL649" i="8"/>
  <c r="DM649" i="8"/>
  <c r="DN649" i="8"/>
  <c r="DO649" i="8"/>
  <c r="B650" i="8"/>
  <c r="C650" i="8"/>
  <c r="D650" i="8"/>
  <c r="E650" i="8"/>
  <c r="F650" i="8"/>
  <c r="G650" i="8"/>
  <c r="H650" i="8"/>
  <c r="I650" i="8"/>
  <c r="J650" i="8"/>
  <c r="K650" i="8"/>
  <c r="L650" i="8"/>
  <c r="M650" i="8"/>
  <c r="N650" i="8"/>
  <c r="O650" i="8"/>
  <c r="P650" i="8"/>
  <c r="Q650" i="8"/>
  <c r="R650" i="8"/>
  <c r="U650" i="8"/>
  <c r="W650" i="8"/>
  <c r="Y650" i="8"/>
  <c r="Z650" i="8"/>
  <c r="AA650" i="8"/>
  <c r="AB650" i="8"/>
  <c r="AC650" i="8"/>
  <c r="AD650" i="8"/>
  <c r="AE650" i="8"/>
  <c r="AH650" i="8"/>
  <c r="AI650" i="8"/>
  <c r="AJ650" i="8"/>
  <c r="AK650" i="8"/>
  <c r="AL650" i="8"/>
  <c r="AM650" i="8"/>
  <c r="AN650" i="8"/>
  <c r="AO650" i="8"/>
  <c r="AP650" i="8"/>
  <c r="AQ650" i="8"/>
  <c r="AR650" i="8"/>
  <c r="AS650" i="8"/>
  <c r="AT650" i="8"/>
  <c r="AU650" i="8"/>
  <c r="AV650" i="8"/>
  <c r="AX650" i="8"/>
  <c r="AY650" i="8"/>
  <c r="AZ650" i="8"/>
  <c r="BE650" i="8"/>
  <c r="BF650" i="8"/>
  <c r="BO651" i="8" s="1"/>
  <c r="BH650" i="8"/>
  <c r="BI650" i="8"/>
  <c r="BJ650" i="8"/>
  <c r="BK650" i="8"/>
  <c r="BL650" i="8"/>
  <c r="BM650" i="8"/>
  <c r="BP651" i="8" s="1"/>
  <c r="BR650" i="8"/>
  <c r="BS650" i="8"/>
  <c r="BT650" i="8"/>
  <c r="BU650" i="8"/>
  <c r="BV650" i="8"/>
  <c r="BW650" i="8"/>
  <c r="BX650" i="8"/>
  <c r="BY650" i="8"/>
  <c r="BZ650" i="8"/>
  <c r="CA650" i="8"/>
  <c r="CB650" i="8"/>
  <c r="CC650" i="8"/>
  <c r="CD650" i="8"/>
  <c r="CH650" i="8"/>
  <c r="CI650" i="8"/>
  <c r="CJ650" i="8"/>
  <c r="CK650" i="8"/>
  <c r="CL650" i="8"/>
  <c r="CM650" i="8"/>
  <c r="CN650" i="8"/>
  <c r="CO650" i="8"/>
  <c r="CP650" i="8"/>
  <c r="CQ650" i="8"/>
  <c r="CR650" i="8"/>
  <c r="CS650" i="8"/>
  <c r="CT650" i="8"/>
  <c r="CU650" i="8"/>
  <c r="CV650" i="8"/>
  <c r="CX650" i="8"/>
  <c r="CY650" i="8"/>
  <c r="CZ650" i="8"/>
  <c r="DA650" i="8"/>
  <c r="DB650" i="8"/>
  <c r="DC650" i="8"/>
  <c r="DD650" i="8"/>
  <c r="DE650" i="8"/>
  <c r="DF650" i="8"/>
  <c r="DG650" i="8"/>
  <c r="DH650" i="8"/>
  <c r="DI650" i="8"/>
  <c r="DJ650" i="8"/>
  <c r="DK650" i="8"/>
  <c r="DL650" i="8"/>
  <c r="DM650" i="8"/>
  <c r="DN650" i="8"/>
  <c r="DO650" i="8"/>
  <c r="B651" i="8"/>
  <c r="C651" i="8"/>
  <c r="D651" i="8"/>
  <c r="E651" i="8"/>
  <c r="F651" i="8"/>
  <c r="G651" i="8"/>
  <c r="H651" i="8"/>
  <c r="I651" i="8"/>
  <c r="J651" i="8"/>
  <c r="K651" i="8"/>
  <c r="L651" i="8"/>
  <c r="M651" i="8"/>
  <c r="N651" i="8"/>
  <c r="O651" i="8"/>
  <c r="P651" i="8"/>
  <c r="Q651" i="8"/>
  <c r="R651" i="8"/>
  <c r="U651" i="8"/>
  <c r="W651" i="8"/>
  <c r="Y651" i="8"/>
  <c r="Z651" i="8"/>
  <c r="AA651" i="8"/>
  <c r="AB651" i="8"/>
  <c r="AC651" i="8"/>
  <c r="AD651" i="8"/>
  <c r="AE651" i="8"/>
  <c r="AH651" i="8"/>
  <c r="AI651" i="8"/>
  <c r="AJ651" i="8"/>
  <c r="AK651" i="8"/>
  <c r="AL651" i="8"/>
  <c r="AM651" i="8"/>
  <c r="AN651" i="8"/>
  <c r="AO651" i="8"/>
  <c r="AP651" i="8"/>
  <c r="AQ651" i="8"/>
  <c r="AR651" i="8"/>
  <c r="AS651" i="8"/>
  <c r="AT651" i="8"/>
  <c r="AU651" i="8"/>
  <c r="AV651" i="8"/>
  <c r="AX651" i="8"/>
  <c r="AY651" i="8"/>
  <c r="AZ651" i="8"/>
  <c r="BE651" i="8"/>
  <c r="BF651" i="8"/>
  <c r="BO652" i="8" s="1"/>
  <c r="BH651" i="8"/>
  <c r="BI651" i="8"/>
  <c r="BJ651" i="8"/>
  <c r="BK651" i="8"/>
  <c r="BL651" i="8"/>
  <c r="BM651" i="8"/>
  <c r="BP652" i="8" s="1"/>
  <c r="BR651" i="8"/>
  <c r="BS651" i="8"/>
  <c r="BT651" i="8"/>
  <c r="BU651" i="8"/>
  <c r="BV651" i="8"/>
  <c r="BW651" i="8"/>
  <c r="BX651" i="8"/>
  <c r="BY651" i="8"/>
  <c r="BZ651" i="8"/>
  <c r="CA651" i="8"/>
  <c r="CB651" i="8"/>
  <c r="CC651" i="8"/>
  <c r="CD651" i="8"/>
  <c r="CH651" i="8"/>
  <c r="CI651" i="8"/>
  <c r="CJ651" i="8"/>
  <c r="CK651" i="8"/>
  <c r="CL651" i="8"/>
  <c r="CM651" i="8"/>
  <c r="CN651" i="8"/>
  <c r="CO651" i="8"/>
  <c r="CP651" i="8"/>
  <c r="CQ651" i="8"/>
  <c r="CR651" i="8"/>
  <c r="CS651" i="8"/>
  <c r="CT651" i="8"/>
  <c r="CU651" i="8"/>
  <c r="CV651" i="8"/>
  <c r="CX651" i="8"/>
  <c r="CY651" i="8"/>
  <c r="CZ651" i="8"/>
  <c r="DA651" i="8"/>
  <c r="DB651" i="8"/>
  <c r="DC651" i="8"/>
  <c r="DD651" i="8"/>
  <c r="DE651" i="8"/>
  <c r="DF651" i="8"/>
  <c r="DG651" i="8"/>
  <c r="DH651" i="8"/>
  <c r="DI651" i="8"/>
  <c r="DJ651" i="8"/>
  <c r="DK651" i="8"/>
  <c r="DL651" i="8"/>
  <c r="DM651" i="8"/>
  <c r="DN651" i="8"/>
  <c r="DO651" i="8"/>
  <c r="B652" i="8"/>
  <c r="C652" i="8"/>
  <c r="D652" i="8"/>
  <c r="E652" i="8"/>
  <c r="F652" i="8"/>
  <c r="G652" i="8"/>
  <c r="H652" i="8"/>
  <c r="I652" i="8"/>
  <c r="J652" i="8"/>
  <c r="K652" i="8"/>
  <c r="L652" i="8"/>
  <c r="M652" i="8"/>
  <c r="N652" i="8"/>
  <c r="O652" i="8"/>
  <c r="P652" i="8"/>
  <c r="Q652" i="8"/>
  <c r="R652" i="8"/>
  <c r="U652" i="8"/>
  <c r="W652" i="8"/>
  <c r="Y652" i="8"/>
  <c r="Z652" i="8"/>
  <c r="AA652" i="8"/>
  <c r="AB652" i="8"/>
  <c r="AC652" i="8"/>
  <c r="AD652" i="8"/>
  <c r="AE652" i="8"/>
  <c r="AH652" i="8"/>
  <c r="AI652" i="8"/>
  <c r="AJ652" i="8"/>
  <c r="AK652" i="8"/>
  <c r="AL652" i="8"/>
  <c r="AM652" i="8"/>
  <c r="AN652" i="8"/>
  <c r="AO652" i="8"/>
  <c r="AP652" i="8"/>
  <c r="AQ652" i="8"/>
  <c r="AR652" i="8"/>
  <c r="AS652" i="8"/>
  <c r="AT652" i="8"/>
  <c r="AU652" i="8"/>
  <c r="AV652" i="8"/>
  <c r="AX652" i="8"/>
  <c r="AY652" i="8"/>
  <c r="AZ652" i="8"/>
  <c r="BE652" i="8"/>
  <c r="BF652" i="8"/>
  <c r="BO653" i="8" s="1"/>
  <c r="BH652" i="8"/>
  <c r="BI652" i="8"/>
  <c r="BJ652" i="8"/>
  <c r="BK652" i="8"/>
  <c r="BL652" i="8"/>
  <c r="BM652" i="8"/>
  <c r="BP653" i="8" s="1"/>
  <c r="BR652" i="8"/>
  <c r="BS652" i="8"/>
  <c r="BT652" i="8"/>
  <c r="BU652" i="8"/>
  <c r="BV652" i="8"/>
  <c r="BW652" i="8"/>
  <c r="BX652" i="8"/>
  <c r="BY652" i="8"/>
  <c r="BZ652" i="8"/>
  <c r="CA652" i="8"/>
  <c r="CB652" i="8"/>
  <c r="CC652" i="8"/>
  <c r="CD652" i="8"/>
  <c r="CH652" i="8"/>
  <c r="CI652" i="8"/>
  <c r="CJ652" i="8"/>
  <c r="CK652" i="8"/>
  <c r="CL652" i="8"/>
  <c r="CM652" i="8"/>
  <c r="CN652" i="8"/>
  <c r="CO652" i="8"/>
  <c r="CP652" i="8"/>
  <c r="CQ652" i="8"/>
  <c r="CR652" i="8"/>
  <c r="CS652" i="8"/>
  <c r="CT652" i="8"/>
  <c r="CU652" i="8"/>
  <c r="CV652" i="8"/>
  <c r="CX652" i="8"/>
  <c r="CY652" i="8"/>
  <c r="CZ652" i="8"/>
  <c r="DA652" i="8"/>
  <c r="DB652" i="8"/>
  <c r="DC652" i="8"/>
  <c r="DD652" i="8"/>
  <c r="DE652" i="8"/>
  <c r="DF652" i="8"/>
  <c r="DG652" i="8"/>
  <c r="DH652" i="8"/>
  <c r="DI652" i="8"/>
  <c r="DJ652" i="8"/>
  <c r="DK652" i="8"/>
  <c r="DL652" i="8"/>
  <c r="DM652" i="8"/>
  <c r="DN652" i="8"/>
  <c r="DO652" i="8"/>
  <c r="B653" i="8"/>
  <c r="C653" i="8"/>
  <c r="D653" i="8"/>
  <c r="E653" i="8"/>
  <c r="F653" i="8"/>
  <c r="G653" i="8"/>
  <c r="H653" i="8"/>
  <c r="I653" i="8"/>
  <c r="J653" i="8"/>
  <c r="K653" i="8"/>
  <c r="L653" i="8"/>
  <c r="M653" i="8"/>
  <c r="N653" i="8"/>
  <c r="O653" i="8"/>
  <c r="P653" i="8"/>
  <c r="Q653" i="8"/>
  <c r="R653" i="8"/>
  <c r="U653" i="8"/>
  <c r="W653" i="8"/>
  <c r="Y653" i="8"/>
  <c r="Z653" i="8"/>
  <c r="AA653" i="8"/>
  <c r="AB653" i="8"/>
  <c r="AC653" i="8"/>
  <c r="AD653" i="8"/>
  <c r="AE653" i="8"/>
  <c r="AH653" i="8"/>
  <c r="AI653" i="8"/>
  <c r="AJ653" i="8"/>
  <c r="AK653" i="8"/>
  <c r="AL653" i="8"/>
  <c r="AM653" i="8"/>
  <c r="AN653" i="8"/>
  <c r="AO653" i="8"/>
  <c r="AP653" i="8"/>
  <c r="AQ653" i="8"/>
  <c r="AR653" i="8"/>
  <c r="AS653" i="8"/>
  <c r="AT653" i="8"/>
  <c r="AU653" i="8"/>
  <c r="AV653" i="8"/>
  <c r="AX653" i="8"/>
  <c r="AY653" i="8"/>
  <c r="AZ653" i="8"/>
  <c r="BE653" i="8"/>
  <c r="BF653" i="8"/>
  <c r="BO654" i="8" s="1"/>
  <c r="BH653" i="8"/>
  <c r="BI653" i="8"/>
  <c r="BJ653" i="8"/>
  <c r="BK653" i="8"/>
  <c r="BL653" i="8"/>
  <c r="BM653" i="8"/>
  <c r="BP654" i="8" s="1"/>
  <c r="BR653" i="8"/>
  <c r="BS653" i="8"/>
  <c r="BT653" i="8"/>
  <c r="BU653" i="8"/>
  <c r="BV653" i="8"/>
  <c r="BW653" i="8"/>
  <c r="BX653" i="8"/>
  <c r="BY653" i="8"/>
  <c r="BZ653" i="8"/>
  <c r="CA653" i="8"/>
  <c r="CB653" i="8"/>
  <c r="CC653" i="8"/>
  <c r="CD653" i="8"/>
  <c r="CH653" i="8"/>
  <c r="CI653" i="8"/>
  <c r="CJ653" i="8"/>
  <c r="CK653" i="8"/>
  <c r="CL653" i="8"/>
  <c r="CM653" i="8"/>
  <c r="CN653" i="8"/>
  <c r="CO653" i="8"/>
  <c r="CP653" i="8"/>
  <c r="CQ653" i="8"/>
  <c r="CR653" i="8"/>
  <c r="CS653" i="8"/>
  <c r="CT653" i="8"/>
  <c r="CU653" i="8"/>
  <c r="CV653" i="8"/>
  <c r="CX653" i="8"/>
  <c r="CY653" i="8"/>
  <c r="CZ653" i="8"/>
  <c r="DA653" i="8"/>
  <c r="DB653" i="8"/>
  <c r="DC653" i="8"/>
  <c r="DD653" i="8"/>
  <c r="DE653" i="8"/>
  <c r="DF653" i="8"/>
  <c r="DG653" i="8"/>
  <c r="DH653" i="8"/>
  <c r="DI653" i="8"/>
  <c r="DJ653" i="8"/>
  <c r="DK653" i="8"/>
  <c r="DL653" i="8"/>
  <c r="DM653" i="8"/>
  <c r="DN653" i="8"/>
  <c r="DO653" i="8"/>
  <c r="B654" i="8"/>
  <c r="C654" i="8"/>
  <c r="D654" i="8"/>
  <c r="E654" i="8"/>
  <c r="F654" i="8"/>
  <c r="G654" i="8"/>
  <c r="H654" i="8"/>
  <c r="I654" i="8"/>
  <c r="J654" i="8"/>
  <c r="K654" i="8"/>
  <c r="L654" i="8"/>
  <c r="M654" i="8"/>
  <c r="N654" i="8"/>
  <c r="O654" i="8"/>
  <c r="P654" i="8"/>
  <c r="Q654" i="8"/>
  <c r="R654" i="8"/>
  <c r="U654" i="8"/>
  <c r="W654" i="8"/>
  <c r="Y654" i="8"/>
  <c r="Z654" i="8"/>
  <c r="AA654" i="8"/>
  <c r="AB654" i="8"/>
  <c r="AC654" i="8"/>
  <c r="AD654" i="8"/>
  <c r="AE654" i="8"/>
  <c r="AH654" i="8"/>
  <c r="AI654" i="8"/>
  <c r="AJ654" i="8"/>
  <c r="AK654" i="8"/>
  <c r="AL654" i="8"/>
  <c r="AM654" i="8"/>
  <c r="AN654" i="8"/>
  <c r="AO654" i="8"/>
  <c r="AP654" i="8"/>
  <c r="AQ654" i="8"/>
  <c r="AR654" i="8"/>
  <c r="AS654" i="8"/>
  <c r="AT654" i="8"/>
  <c r="AU654" i="8"/>
  <c r="AV654" i="8"/>
  <c r="AX654" i="8"/>
  <c r="AY654" i="8"/>
  <c r="AZ654" i="8"/>
  <c r="BE654" i="8"/>
  <c r="BF654" i="8"/>
  <c r="BO655" i="8" s="1"/>
  <c r="BH654" i="8"/>
  <c r="BI654" i="8"/>
  <c r="BJ654" i="8"/>
  <c r="BK654" i="8"/>
  <c r="BL654" i="8"/>
  <c r="BM654" i="8"/>
  <c r="BP655" i="8" s="1"/>
  <c r="BR654" i="8"/>
  <c r="BS654" i="8"/>
  <c r="BT654" i="8"/>
  <c r="BU654" i="8"/>
  <c r="BV654" i="8"/>
  <c r="BW654" i="8"/>
  <c r="BX654" i="8"/>
  <c r="BY654" i="8"/>
  <c r="BZ654" i="8"/>
  <c r="CA654" i="8"/>
  <c r="CB654" i="8"/>
  <c r="CC654" i="8"/>
  <c r="CD654" i="8"/>
  <c r="CH654" i="8"/>
  <c r="CI654" i="8"/>
  <c r="CJ654" i="8"/>
  <c r="CK654" i="8"/>
  <c r="CL654" i="8"/>
  <c r="CM654" i="8"/>
  <c r="CN654" i="8"/>
  <c r="CO654" i="8"/>
  <c r="CP654" i="8"/>
  <c r="CQ654" i="8"/>
  <c r="CR654" i="8"/>
  <c r="CS654" i="8"/>
  <c r="CT654" i="8"/>
  <c r="CU654" i="8"/>
  <c r="CV654" i="8"/>
  <c r="CX654" i="8"/>
  <c r="CY654" i="8"/>
  <c r="CZ654" i="8"/>
  <c r="DA654" i="8"/>
  <c r="DB654" i="8"/>
  <c r="DC654" i="8"/>
  <c r="DD654" i="8"/>
  <c r="DE654" i="8"/>
  <c r="DF654" i="8"/>
  <c r="DG654" i="8"/>
  <c r="DH654" i="8"/>
  <c r="DI654" i="8"/>
  <c r="DJ654" i="8"/>
  <c r="DK654" i="8"/>
  <c r="DL654" i="8"/>
  <c r="DM654" i="8"/>
  <c r="DN654" i="8"/>
  <c r="DO654" i="8"/>
  <c r="B655" i="8"/>
  <c r="C655" i="8"/>
  <c r="D655" i="8"/>
  <c r="E655" i="8"/>
  <c r="F655" i="8"/>
  <c r="G655" i="8"/>
  <c r="H655" i="8"/>
  <c r="I655" i="8"/>
  <c r="J655" i="8"/>
  <c r="K655" i="8"/>
  <c r="L655" i="8"/>
  <c r="M655" i="8"/>
  <c r="N655" i="8"/>
  <c r="O655" i="8"/>
  <c r="P655" i="8"/>
  <c r="Q655" i="8"/>
  <c r="R655" i="8"/>
  <c r="U655" i="8"/>
  <c r="W655" i="8"/>
  <c r="Y655" i="8"/>
  <c r="Z655" i="8"/>
  <c r="AA655" i="8"/>
  <c r="AB655" i="8"/>
  <c r="AC655" i="8"/>
  <c r="AD655" i="8"/>
  <c r="AE655" i="8"/>
  <c r="AH655" i="8"/>
  <c r="AI655" i="8"/>
  <c r="AJ655" i="8"/>
  <c r="AK655" i="8"/>
  <c r="AL655" i="8"/>
  <c r="AM655" i="8"/>
  <c r="AN655" i="8"/>
  <c r="AO655" i="8"/>
  <c r="AP655" i="8"/>
  <c r="AQ655" i="8"/>
  <c r="AR655" i="8"/>
  <c r="AS655" i="8"/>
  <c r="AT655" i="8"/>
  <c r="AU655" i="8"/>
  <c r="AV655" i="8"/>
  <c r="AX655" i="8"/>
  <c r="AY655" i="8"/>
  <c r="AZ655" i="8"/>
  <c r="BE655" i="8"/>
  <c r="BF655" i="8"/>
  <c r="BO656" i="8" s="1"/>
  <c r="BH655" i="8"/>
  <c r="BI655" i="8"/>
  <c r="BJ655" i="8"/>
  <c r="BK655" i="8"/>
  <c r="BL655" i="8"/>
  <c r="BM655" i="8"/>
  <c r="BP656" i="8" s="1"/>
  <c r="BR655" i="8"/>
  <c r="BS655" i="8"/>
  <c r="BT655" i="8"/>
  <c r="BU655" i="8"/>
  <c r="BV655" i="8"/>
  <c r="BW655" i="8"/>
  <c r="BX655" i="8"/>
  <c r="BY655" i="8"/>
  <c r="BZ655" i="8"/>
  <c r="CA655" i="8"/>
  <c r="CB655" i="8"/>
  <c r="CC655" i="8"/>
  <c r="CD655" i="8"/>
  <c r="CH655" i="8"/>
  <c r="CI655" i="8"/>
  <c r="CJ655" i="8"/>
  <c r="CK655" i="8"/>
  <c r="CL655" i="8"/>
  <c r="CM655" i="8"/>
  <c r="CN655" i="8"/>
  <c r="CO655" i="8"/>
  <c r="CP655" i="8"/>
  <c r="CQ655" i="8"/>
  <c r="CR655" i="8"/>
  <c r="CS655" i="8"/>
  <c r="CT655" i="8"/>
  <c r="CU655" i="8"/>
  <c r="CV655" i="8"/>
  <c r="CX655" i="8"/>
  <c r="CY655" i="8"/>
  <c r="CZ655" i="8"/>
  <c r="DA655" i="8"/>
  <c r="DB655" i="8"/>
  <c r="DC655" i="8"/>
  <c r="DD655" i="8"/>
  <c r="DE655" i="8"/>
  <c r="DF655" i="8"/>
  <c r="DG655" i="8"/>
  <c r="DH655" i="8"/>
  <c r="DI655" i="8"/>
  <c r="DJ655" i="8"/>
  <c r="DK655" i="8"/>
  <c r="DL655" i="8"/>
  <c r="DM655" i="8"/>
  <c r="DN655" i="8"/>
  <c r="DO655" i="8"/>
  <c r="B656" i="8"/>
  <c r="C656" i="8"/>
  <c r="D656" i="8"/>
  <c r="E656" i="8"/>
  <c r="F656" i="8"/>
  <c r="G656" i="8"/>
  <c r="H656" i="8"/>
  <c r="I656" i="8"/>
  <c r="J656" i="8"/>
  <c r="K656" i="8"/>
  <c r="L656" i="8"/>
  <c r="M656" i="8"/>
  <c r="N656" i="8"/>
  <c r="O656" i="8"/>
  <c r="P656" i="8"/>
  <c r="Q656" i="8"/>
  <c r="R656" i="8"/>
  <c r="U656" i="8"/>
  <c r="W656" i="8"/>
  <c r="Y656" i="8"/>
  <c r="Z656" i="8"/>
  <c r="AA656" i="8"/>
  <c r="AB656" i="8"/>
  <c r="AC656" i="8"/>
  <c r="AD656" i="8"/>
  <c r="AE656" i="8"/>
  <c r="AH656" i="8"/>
  <c r="AI656" i="8"/>
  <c r="AJ656" i="8"/>
  <c r="AK656" i="8"/>
  <c r="AL656" i="8"/>
  <c r="AM656" i="8"/>
  <c r="AN656" i="8"/>
  <c r="AO656" i="8"/>
  <c r="AP656" i="8"/>
  <c r="AQ656" i="8"/>
  <c r="AR656" i="8"/>
  <c r="AS656" i="8"/>
  <c r="AT656" i="8"/>
  <c r="AU656" i="8"/>
  <c r="AV656" i="8"/>
  <c r="AX656" i="8"/>
  <c r="AY656" i="8"/>
  <c r="AZ656" i="8"/>
  <c r="BE656" i="8"/>
  <c r="BF656" i="8"/>
  <c r="BO657" i="8" s="1"/>
  <c r="BH656" i="8"/>
  <c r="BI656" i="8"/>
  <c r="BJ656" i="8"/>
  <c r="BK656" i="8"/>
  <c r="BL656" i="8"/>
  <c r="BM656" i="8"/>
  <c r="BP657" i="8" s="1"/>
  <c r="BR656" i="8"/>
  <c r="BS656" i="8"/>
  <c r="BT656" i="8"/>
  <c r="BU656" i="8"/>
  <c r="BV656" i="8"/>
  <c r="BW656" i="8"/>
  <c r="BX656" i="8"/>
  <c r="BY656" i="8"/>
  <c r="BZ656" i="8"/>
  <c r="CA656" i="8"/>
  <c r="CB656" i="8"/>
  <c r="CC656" i="8"/>
  <c r="CD656" i="8"/>
  <c r="CH656" i="8"/>
  <c r="CI656" i="8"/>
  <c r="CJ656" i="8"/>
  <c r="CK656" i="8"/>
  <c r="CL656" i="8"/>
  <c r="CM656" i="8"/>
  <c r="CN656" i="8"/>
  <c r="CO656" i="8"/>
  <c r="CP656" i="8"/>
  <c r="CQ656" i="8"/>
  <c r="CR656" i="8"/>
  <c r="CS656" i="8"/>
  <c r="CT656" i="8"/>
  <c r="CU656" i="8"/>
  <c r="CV656" i="8"/>
  <c r="CX656" i="8"/>
  <c r="CY656" i="8"/>
  <c r="CZ656" i="8"/>
  <c r="DA656" i="8"/>
  <c r="DB656" i="8"/>
  <c r="DC656" i="8"/>
  <c r="DD656" i="8"/>
  <c r="DE656" i="8"/>
  <c r="DF656" i="8"/>
  <c r="DG656" i="8"/>
  <c r="DH656" i="8"/>
  <c r="DI656" i="8"/>
  <c r="DJ656" i="8"/>
  <c r="DK656" i="8"/>
  <c r="DL656" i="8"/>
  <c r="DM656" i="8"/>
  <c r="DN656" i="8"/>
  <c r="DO656" i="8"/>
  <c r="B657" i="8"/>
  <c r="C657" i="8"/>
  <c r="D657" i="8"/>
  <c r="E657" i="8"/>
  <c r="F657" i="8"/>
  <c r="G657" i="8"/>
  <c r="H657" i="8"/>
  <c r="I657" i="8"/>
  <c r="J657" i="8"/>
  <c r="K657" i="8"/>
  <c r="L657" i="8"/>
  <c r="M657" i="8"/>
  <c r="N657" i="8"/>
  <c r="O657" i="8"/>
  <c r="P657" i="8"/>
  <c r="Q657" i="8"/>
  <c r="R657" i="8"/>
  <c r="U657" i="8"/>
  <c r="W657" i="8"/>
  <c r="Y657" i="8"/>
  <c r="Z657" i="8"/>
  <c r="AA657" i="8"/>
  <c r="AB657" i="8"/>
  <c r="AC657" i="8"/>
  <c r="AD657" i="8"/>
  <c r="AE657" i="8"/>
  <c r="AH657" i="8"/>
  <c r="AI657" i="8"/>
  <c r="AJ657" i="8"/>
  <c r="AK657" i="8"/>
  <c r="AL657" i="8"/>
  <c r="AM657" i="8"/>
  <c r="AN657" i="8"/>
  <c r="AO657" i="8"/>
  <c r="AP657" i="8"/>
  <c r="AQ657" i="8"/>
  <c r="AR657" i="8"/>
  <c r="AS657" i="8"/>
  <c r="AT657" i="8"/>
  <c r="AU657" i="8"/>
  <c r="AX657" i="8"/>
  <c r="AY657" i="8"/>
  <c r="AZ657" i="8"/>
  <c r="BE657" i="8"/>
  <c r="BF657" i="8"/>
  <c r="BO658" i="8" s="1"/>
  <c r="BH657" i="8"/>
  <c r="BI657" i="8"/>
  <c r="BJ657" i="8"/>
  <c r="BK657" i="8"/>
  <c r="BL657" i="8"/>
  <c r="BM657" i="8"/>
  <c r="BP658" i="8" s="1"/>
  <c r="BR657" i="8"/>
  <c r="BS657" i="8"/>
  <c r="BT657" i="8"/>
  <c r="BU657" i="8"/>
  <c r="BV657" i="8"/>
  <c r="BW657" i="8"/>
  <c r="BZ657" i="8"/>
  <c r="CA657" i="8"/>
  <c r="CB657" i="8"/>
  <c r="CC657" i="8"/>
  <c r="CD657" i="8"/>
  <c r="CH657" i="8"/>
  <c r="CI657" i="8"/>
  <c r="CJ657" i="8"/>
  <c r="CK657" i="8"/>
  <c r="CL657" i="8"/>
  <c r="CM657" i="8"/>
  <c r="CN657" i="8"/>
  <c r="CO657" i="8"/>
  <c r="CP657" i="8"/>
  <c r="CQ657" i="8"/>
  <c r="CR657" i="8"/>
  <c r="CS657" i="8"/>
  <c r="CT657" i="8"/>
  <c r="CU657" i="8"/>
  <c r="CV657" i="8"/>
  <c r="CX657" i="8"/>
  <c r="CY657" i="8"/>
  <c r="CZ657" i="8"/>
  <c r="DA657" i="8"/>
  <c r="DB657" i="8"/>
  <c r="DC657" i="8"/>
  <c r="DD657" i="8"/>
  <c r="DE657" i="8"/>
  <c r="DF657" i="8"/>
  <c r="DG657" i="8"/>
  <c r="DH657" i="8"/>
  <c r="DI657" i="8"/>
  <c r="DJ657" i="8"/>
  <c r="DK657" i="8"/>
  <c r="DL657" i="8"/>
  <c r="DM657" i="8"/>
  <c r="DN657" i="8"/>
  <c r="DO657" i="8"/>
  <c r="B658" i="8"/>
  <c r="C658" i="8"/>
  <c r="D658" i="8"/>
  <c r="E658" i="8"/>
  <c r="F658" i="8"/>
  <c r="G658" i="8"/>
  <c r="H658" i="8"/>
  <c r="I658" i="8"/>
  <c r="J658" i="8"/>
  <c r="K658" i="8"/>
  <c r="L658" i="8"/>
  <c r="M658" i="8"/>
  <c r="N658" i="8"/>
  <c r="O658" i="8"/>
  <c r="P658" i="8"/>
  <c r="Q658" i="8"/>
  <c r="R658" i="8"/>
  <c r="U658" i="8"/>
  <c r="W658" i="8"/>
  <c r="Y658" i="8"/>
  <c r="Z658" i="8"/>
  <c r="AA658" i="8"/>
  <c r="AB658" i="8"/>
  <c r="AC658" i="8"/>
  <c r="AD658" i="8"/>
  <c r="AE658" i="8"/>
  <c r="AH658" i="8"/>
  <c r="AI658" i="8"/>
  <c r="AJ658" i="8"/>
  <c r="AK658" i="8"/>
  <c r="AL658" i="8"/>
  <c r="AM658" i="8"/>
  <c r="AN658" i="8"/>
  <c r="AO658" i="8"/>
  <c r="AP658" i="8"/>
  <c r="AQ658" i="8"/>
  <c r="AR658" i="8"/>
  <c r="AS658" i="8"/>
  <c r="AT658" i="8"/>
  <c r="AU658" i="8"/>
  <c r="AX658" i="8"/>
  <c r="AY658" i="8"/>
  <c r="AZ658" i="8"/>
  <c r="BE658" i="8"/>
  <c r="BF658" i="8"/>
  <c r="BO659" i="8" s="1"/>
  <c r="BH658" i="8"/>
  <c r="BI658" i="8"/>
  <c r="BJ658" i="8"/>
  <c r="BK658" i="8"/>
  <c r="BL658" i="8"/>
  <c r="BM658" i="8"/>
  <c r="BP659" i="8" s="1"/>
  <c r="BR658" i="8"/>
  <c r="BS658" i="8"/>
  <c r="BT658" i="8"/>
  <c r="BU658" i="8"/>
  <c r="BV658" i="8"/>
  <c r="BW658" i="8"/>
  <c r="BZ658" i="8"/>
  <c r="CA658" i="8"/>
  <c r="CB658" i="8"/>
  <c r="CC658" i="8"/>
  <c r="CD658" i="8"/>
  <c r="CH658" i="8"/>
  <c r="CI658" i="8"/>
  <c r="CJ658" i="8"/>
  <c r="CK658" i="8"/>
  <c r="CL658" i="8"/>
  <c r="CM658" i="8"/>
  <c r="CN658" i="8"/>
  <c r="CO658" i="8"/>
  <c r="CP658" i="8"/>
  <c r="CQ658" i="8"/>
  <c r="CR658" i="8"/>
  <c r="CS658" i="8"/>
  <c r="CT658" i="8"/>
  <c r="CU658" i="8"/>
  <c r="CV658" i="8"/>
  <c r="CX658" i="8"/>
  <c r="CY658" i="8"/>
  <c r="CZ658" i="8"/>
  <c r="DA658" i="8"/>
  <c r="DB658" i="8"/>
  <c r="DC658" i="8"/>
  <c r="DD658" i="8"/>
  <c r="DE658" i="8"/>
  <c r="DF658" i="8"/>
  <c r="DG658" i="8"/>
  <c r="DH658" i="8"/>
  <c r="DI658" i="8"/>
  <c r="DJ658" i="8"/>
  <c r="DK658" i="8"/>
  <c r="DL658" i="8"/>
  <c r="DM658" i="8"/>
  <c r="DN658" i="8"/>
  <c r="DO658" i="8"/>
  <c r="B659" i="8"/>
  <c r="C659" i="8"/>
  <c r="D659" i="8"/>
  <c r="E659" i="8"/>
  <c r="F659" i="8"/>
  <c r="G659" i="8"/>
  <c r="H659" i="8"/>
  <c r="I659" i="8"/>
  <c r="J659" i="8"/>
  <c r="K659" i="8"/>
  <c r="L659" i="8"/>
  <c r="M659" i="8"/>
  <c r="N659" i="8"/>
  <c r="O659" i="8"/>
  <c r="P659" i="8"/>
  <c r="Q659" i="8"/>
  <c r="R659" i="8"/>
  <c r="U659" i="8"/>
  <c r="W659" i="8"/>
  <c r="Y659" i="8"/>
  <c r="Z659" i="8"/>
  <c r="AA659" i="8"/>
  <c r="AB659" i="8"/>
  <c r="AC659" i="8"/>
  <c r="AD659" i="8"/>
  <c r="AE659" i="8"/>
  <c r="AH659" i="8"/>
  <c r="AI659" i="8"/>
  <c r="AJ659" i="8"/>
  <c r="AK659" i="8"/>
  <c r="AL659" i="8"/>
  <c r="AM659" i="8"/>
  <c r="AN659" i="8"/>
  <c r="AO659" i="8"/>
  <c r="AP659" i="8"/>
  <c r="AQ659" i="8"/>
  <c r="AR659" i="8"/>
  <c r="AS659" i="8"/>
  <c r="AT659" i="8"/>
  <c r="AU659" i="8"/>
  <c r="AX659" i="8"/>
  <c r="AY659" i="8"/>
  <c r="AZ659" i="8"/>
  <c r="BE659" i="8"/>
  <c r="BF659" i="8"/>
  <c r="BO660" i="8" s="1"/>
  <c r="BH659" i="8"/>
  <c r="BI659" i="8"/>
  <c r="BJ659" i="8"/>
  <c r="BK659" i="8"/>
  <c r="BL659" i="8"/>
  <c r="BM659" i="8"/>
  <c r="BP660" i="8" s="1"/>
  <c r="BR659" i="8"/>
  <c r="BS659" i="8"/>
  <c r="BT659" i="8"/>
  <c r="BU659" i="8"/>
  <c r="BV659" i="8"/>
  <c r="BW659" i="8"/>
  <c r="BZ659" i="8"/>
  <c r="CA659" i="8"/>
  <c r="CB659" i="8"/>
  <c r="CC659" i="8"/>
  <c r="CD659" i="8"/>
  <c r="CH659" i="8"/>
  <c r="CI659" i="8"/>
  <c r="CJ659" i="8"/>
  <c r="CK659" i="8"/>
  <c r="CL659" i="8"/>
  <c r="CM659" i="8"/>
  <c r="CN659" i="8"/>
  <c r="CO659" i="8"/>
  <c r="CP659" i="8"/>
  <c r="CQ659" i="8"/>
  <c r="CR659" i="8"/>
  <c r="CS659" i="8"/>
  <c r="CT659" i="8"/>
  <c r="CU659" i="8"/>
  <c r="CV659" i="8"/>
  <c r="CX659" i="8"/>
  <c r="CY659" i="8"/>
  <c r="CZ659" i="8"/>
  <c r="DA659" i="8"/>
  <c r="DB659" i="8"/>
  <c r="DC659" i="8"/>
  <c r="DD659" i="8"/>
  <c r="DE659" i="8"/>
  <c r="DF659" i="8"/>
  <c r="DG659" i="8"/>
  <c r="DH659" i="8"/>
  <c r="DI659" i="8"/>
  <c r="DJ659" i="8"/>
  <c r="DK659" i="8"/>
  <c r="DL659" i="8"/>
  <c r="DM659" i="8"/>
  <c r="DN659" i="8"/>
  <c r="DO659" i="8"/>
  <c r="B660" i="8"/>
  <c r="C660" i="8"/>
  <c r="D660" i="8"/>
  <c r="E660" i="8"/>
  <c r="F660" i="8"/>
  <c r="G660" i="8"/>
  <c r="H660" i="8"/>
  <c r="I660" i="8"/>
  <c r="J660" i="8"/>
  <c r="K660" i="8"/>
  <c r="L660" i="8"/>
  <c r="M660" i="8"/>
  <c r="N660" i="8"/>
  <c r="O660" i="8"/>
  <c r="P660" i="8"/>
  <c r="Q660" i="8"/>
  <c r="R660" i="8"/>
  <c r="U660" i="8"/>
  <c r="W660" i="8"/>
  <c r="Y660" i="8"/>
  <c r="Z660" i="8"/>
  <c r="AA660" i="8"/>
  <c r="AB660" i="8"/>
  <c r="AC660" i="8"/>
  <c r="AD660" i="8"/>
  <c r="AE660" i="8"/>
  <c r="AH660" i="8"/>
  <c r="AI660" i="8"/>
  <c r="AJ660" i="8"/>
  <c r="AK660" i="8"/>
  <c r="AL660" i="8"/>
  <c r="AM660" i="8"/>
  <c r="AN660" i="8"/>
  <c r="AO660" i="8"/>
  <c r="AP660" i="8"/>
  <c r="AQ660" i="8"/>
  <c r="AR660" i="8"/>
  <c r="AS660" i="8"/>
  <c r="AT660" i="8"/>
  <c r="AU660" i="8"/>
  <c r="AX660" i="8"/>
  <c r="AY660" i="8"/>
  <c r="AZ660" i="8"/>
  <c r="BE660" i="8"/>
  <c r="BF660" i="8"/>
  <c r="BO661" i="8" s="1"/>
  <c r="BH660" i="8"/>
  <c r="BI660" i="8"/>
  <c r="BJ660" i="8"/>
  <c r="BK660" i="8"/>
  <c r="BL660" i="8"/>
  <c r="BM660" i="8"/>
  <c r="BP661" i="8" s="1"/>
  <c r="BR660" i="8"/>
  <c r="BS660" i="8"/>
  <c r="BT660" i="8"/>
  <c r="BU660" i="8"/>
  <c r="BV660" i="8"/>
  <c r="BW660" i="8"/>
  <c r="BZ660" i="8"/>
  <c r="CA660" i="8"/>
  <c r="CB660" i="8"/>
  <c r="CC660" i="8"/>
  <c r="CD660" i="8"/>
  <c r="CH660" i="8"/>
  <c r="CI660" i="8"/>
  <c r="CJ660" i="8"/>
  <c r="CK660" i="8"/>
  <c r="CL660" i="8"/>
  <c r="CM660" i="8"/>
  <c r="CN660" i="8"/>
  <c r="CO660" i="8"/>
  <c r="CP660" i="8"/>
  <c r="CQ660" i="8"/>
  <c r="CR660" i="8"/>
  <c r="CS660" i="8"/>
  <c r="CT660" i="8"/>
  <c r="CU660" i="8"/>
  <c r="CV660" i="8"/>
  <c r="CX660" i="8"/>
  <c r="CY660" i="8"/>
  <c r="CZ660" i="8"/>
  <c r="DA660" i="8"/>
  <c r="DB660" i="8"/>
  <c r="DC660" i="8"/>
  <c r="DD660" i="8"/>
  <c r="DE660" i="8"/>
  <c r="DF660" i="8"/>
  <c r="DG660" i="8"/>
  <c r="DH660" i="8"/>
  <c r="DI660" i="8"/>
  <c r="DJ660" i="8"/>
  <c r="DK660" i="8"/>
  <c r="DL660" i="8"/>
  <c r="DM660" i="8"/>
  <c r="DN660" i="8"/>
  <c r="DO660" i="8"/>
  <c r="B661" i="8"/>
  <c r="C661" i="8"/>
  <c r="D661" i="8"/>
  <c r="E661" i="8"/>
  <c r="F661" i="8"/>
  <c r="G661" i="8"/>
  <c r="H661" i="8"/>
  <c r="I661" i="8"/>
  <c r="J661" i="8"/>
  <c r="K661" i="8"/>
  <c r="L661" i="8"/>
  <c r="M661" i="8"/>
  <c r="N661" i="8"/>
  <c r="O661" i="8"/>
  <c r="P661" i="8"/>
  <c r="Q661" i="8"/>
  <c r="R661" i="8"/>
  <c r="U661" i="8"/>
  <c r="W661" i="8"/>
  <c r="Y661" i="8"/>
  <c r="Z661" i="8"/>
  <c r="AA661" i="8"/>
  <c r="AB661" i="8"/>
  <c r="AC661" i="8"/>
  <c r="AD661" i="8"/>
  <c r="AE661" i="8"/>
  <c r="AH661" i="8"/>
  <c r="AI661" i="8"/>
  <c r="AJ661" i="8"/>
  <c r="AK661" i="8"/>
  <c r="AL661" i="8"/>
  <c r="AM661" i="8"/>
  <c r="AN661" i="8"/>
  <c r="AO661" i="8"/>
  <c r="AP661" i="8"/>
  <c r="AQ661" i="8"/>
  <c r="AR661" i="8"/>
  <c r="AS661" i="8"/>
  <c r="AT661" i="8"/>
  <c r="AU661" i="8"/>
  <c r="AX661" i="8"/>
  <c r="AY661" i="8"/>
  <c r="AZ661" i="8"/>
  <c r="BE661" i="8"/>
  <c r="BF661" i="8"/>
  <c r="BO662" i="8" s="1"/>
  <c r="BH661" i="8"/>
  <c r="BI661" i="8"/>
  <c r="BJ661" i="8"/>
  <c r="BK661" i="8"/>
  <c r="BL661" i="8"/>
  <c r="BM661" i="8"/>
  <c r="BP662" i="8" s="1"/>
  <c r="BR661" i="8"/>
  <c r="BS661" i="8"/>
  <c r="BT661" i="8"/>
  <c r="BU661" i="8"/>
  <c r="BV661" i="8"/>
  <c r="BW661" i="8"/>
  <c r="BZ661" i="8"/>
  <c r="CA661" i="8"/>
  <c r="CB661" i="8"/>
  <c r="CC661" i="8"/>
  <c r="CD661" i="8"/>
  <c r="CH661" i="8"/>
  <c r="CI661" i="8"/>
  <c r="CJ661" i="8"/>
  <c r="CK661" i="8"/>
  <c r="CL661" i="8"/>
  <c r="CM661" i="8"/>
  <c r="CN661" i="8"/>
  <c r="CO661" i="8"/>
  <c r="CP661" i="8"/>
  <c r="CQ661" i="8"/>
  <c r="CR661" i="8"/>
  <c r="CS661" i="8"/>
  <c r="CT661" i="8"/>
  <c r="CU661" i="8"/>
  <c r="CV661" i="8"/>
  <c r="CX661" i="8"/>
  <c r="CY661" i="8"/>
  <c r="CZ661" i="8"/>
  <c r="DA661" i="8"/>
  <c r="DB661" i="8"/>
  <c r="DC661" i="8"/>
  <c r="DD661" i="8"/>
  <c r="DE661" i="8"/>
  <c r="DF661" i="8"/>
  <c r="DG661" i="8"/>
  <c r="DH661" i="8"/>
  <c r="DI661" i="8"/>
  <c r="DJ661" i="8"/>
  <c r="DK661" i="8"/>
  <c r="DL661" i="8"/>
  <c r="DM661" i="8"/>
  <c r="DN661" i="8"/>
  <c r="DO661" i="8"/>
  <c r="B662" i="8"/>
  <c r="C662" i="8"/>
  <c r="D662" i="8"/>
  <c r="E662" i="8"/>
  <c r="F662" i="8"/>
  <c r="G662" i="8"/>
  <c r="H662" i="8"/>
  <c r="I662" i="8"/>
  <c r="J662" i="8"/>
  <c r="K662" i="8"/>
  <c r="L662" i="8"/>
  <c r="M662" i="8"/>
  <c r="N662" i="8"/>
  <c r="O662" i="8"/>
  <c r="P662" i="8"/>
  <c r="Q662" i="8"/>
  <c r="R662" i="8"/>
  <c r="U662" i="8"/>
  <c r="W662" i="8"/>
  <c r="Y662" i="8"/>
  <c r="Z662" i="8"/>
  <c r="AA662" i="8"/>
  <c r="AB662" i="8"/>
  <c r="AC662" i="8"/>
  <c r="AD662" i="8"/>
  <c r="AE662" i="8"/>
  <c r="AH662" i="8"/>
  <c r="AI662" i="8"/>
  <c r="AJ662" i="8"/>
  <c r="AK662" i="8"/>
  <c r="AL662" i="8"/>
  <c r="AM662" i="8"/>
  <c r="AN662" i="8"/>
  <c r="AO662" i="8"/>
  <c r="AP662" i="8"/>
  <c r="AQ662" i="8"/>
  <c r="AR662" i="8"/>
  <c r="AS662" i="8"/>
  <c r="AT662" i="8"/>
  <c r="AU662" i="8"/>
  <c r="AX662" i="8"/>
  <c r="AY662" i="8"/>
  <c r="AZ662" i="8"/>
  <c r="BE662" i="8"/>
  <c r="BF662" i="8"/>
  <c r="BO663" i="8" s="1"/>
  <c r="BH662" i="8"/>
  <c r="BI662" i="8"/>
  <c r="BJ662" i="8"/>
  <c r="BK662" i="8"/>
  <c r="BL662" i="8"/>
  <c r="BM662" i="8"/>
  <c r="BP663" i="8" s="1"/>
  <c r="BS662" i="8"/>
  <c r="BT662" i="8"/>
  <c r="BU662" i="8"/>
  <c r="BV662" i="8"/>
  <c r="BW662" i="8"/>
  <c r="BZ662" i="8"/>
  <c r="CA662" i="8"/>
  <c r="CB662" i="8"/>
  <c r="CC662" i="8"/>
  <c r="CD662" i="8"/>
  <c r="CH662" i="8"/>
  <c r="CI662" i="8"/>
  <c r="CJ662" i="8"/>
  <c r="CK662" i="8"/>
  <c r="CL662" i="8"/>
  <c r="CM662" i="8"/>
  <c r="CN662" i="8"/>
  <c r="CO662" i="8"/>
  <c r="CP662" i="8"/>
  <c r="CQ662" i="8"/>
  <c r="CR662" i="8"/>
  <c r="CS662" i="8"/>
  <c r="CT662" i="8"/>
  <c r="CU662" i="8"/>
  <c r="CV662" i="8"/>
  <c r="CX662" i="8"/>
  <c r="CY662" i="8"/>
  <c r="CZ662" i="8"/>
  <c r="DA662" i="8"/>
  <c r="DB662" i="8"/>
  <c r="DC662" i="8"/>
  <c r="DD662" i="8"/>
  <c r="DE662" i="8"/>
  <c r="DF662" i="8"/>
  <c r="DG662" i="8"/>
  <c r="DH662" i="8"/>
  <c r="DI662" i="8"/>
  <c r="DJ662" i="8"/>
  <c r="DK662" i="8"/>
  <c r="DL662" i="8"/>
  <c r="DM662" i="8"/>
  <c r="DN662" i="8"/>
  <c r="DO662" i="8"/>
  <c r="B663" i="8"/>
  <c r="C663" i="8"/>
  <c r="D663" i="8"/>
  <c r="E663" i="8"/>
  <c r="F663" i="8"/>
  <c r="G663" i="8"/>
  <c r="H663" i="8"/>
  <c r="I663" i="8"/>
  <c r="J663" i="8"/>
  <c r="K663" i="8"/>
  <c r="L663" i="8"/>
  <c r="M663" i="8"/>
  <c r="N663" i="8"/>
  <c r="O663" i="8"/>
  <c r="P663" i="8"/>
  <c r="Q663" i="8"/>
  <c r="R663" i="8"/>
  <c r="U663" i="8"/>
  <c r="W663" i="8"/>
  <c r="Y663" i="8"/>
  <c r="Z663" i="8"/>
  <c r="AA663" i="8"/>
  <c r="AB663" i="8"/>
  <c r="AC663" i="8"/>
  <c r="AD663" i="8"/>
  <c r="AE663" i="8"/>
  <c r="AH663" i="8"/>
  <c r="AI663" i="8"/>
  <c r="AJ663" i="8"/>
  <c r="AK663" i="8"/>
  <c r="AL663" i="8"/>
  <c r="AM663" i="8"/>
  <c r="AN663" i="8"/>
  <c r="AO663" i="8"/>
  <c r="AP663" i="8"/>
  <c r="AQ663" i="8"/>
  <c r="AR663" i="8"/>
  <c r="AS663" i="8"/>
  <c r="AT663" i="8"/>
  <c r="AU663" i="8"/>
  <c r="AX663" i="8"/>
  <c r="AY663" i="8"/>
  <c r="AZ663" i="8"/>
  <c r="BE663" i="8"/>
  <c r="BF663" i="8"/>
  <c r="BO664" i="8" s="1"/>
  <c r="BH663" i="8"/>
  <c r="BI663" i="8"/>
  <c r="BJ663" i="8"/>
  <c r="BK663" i="8"/>
  <c r="BL663" i="8"/>
  <c r="BM663" i="8"/>
  <c r="BP664" i="8" s="1"/>
  <c r="BS663" i="8"/>
  <c r="BT663" i="8"/>
  <c r="BU663" i="8"/>
  <c r="BV663" i="8"/>
  <c r="BW663" i="8"/>
  <c r="BZ663" i="8"/>
  <c r="CA663" i="8"/>
  <c r="CB663" i="8"/>
  <c r="CC663" i="8"/>
  <c r="CD663" i="8"/>
  <c r="CH663" i="8"/>
  <c r="CI663" i="8"/>
  <c r="CJ663" i="8"/>
  <c r="CK663" i="8"/>
  <c r="CL663" i="8"/>
  <c r="CM663" i="8"/>
  <c r="CN663" i="8"/>
  <c r="CO663" i="8"/>
  <c r="CP663" i="8"/>
  <c r="CQ663" i="8"/>
  <c r="CR663" i="8"/>
  <c r="CS663" i="8"/>
  <c r="CT663" i="8"/>
  <c r="CU663" i="8"/>
  <c r="CV663" i="8"/>
  <c r="CX663" i="8"/>
  <c r="CY663" i="8"/>
  <c r="CZ663" i="8"/>
  <c r="DA663" i="8"/>
  <c r="DB663" i="8"/>
  <c r="DC663" i="8"/>
  <c r="DD663" i="8"/>
  <c r="DE663" i="8"/>
  <c r="DF663" i="8"/>
  <c r="DG663" i="8"/>
  <c r="DH663" i="8"/>
  <c r="DI663" i="8"/>
  <c r="DJ663" i="8"/>
  <c r="DK663" i="8"/>
  <c r="DL663" i="8"/>
  <c r="DM663" i="8"/>
  <c r="DN663" i="8"/>
  <c r="DO663" i="8"/>
  <c r="B664" i="8"/>
  <c r="C664" i="8"/>
  <c r="D664" i="8"/>
  <c r="E664" i="8"/>
  <c r="F664" i="8"/>
  <c r="G664" i="8"/>
  <c r="H664" i="8"/>
  <c r="I664" i="8"/>
  <c r="J664" i="8"/>
  <c r="K664" i="8"/>
  <c r="L664" i="8"/>
  <c r="M664" i="8"/>
  <c r="N664" i="8"/>
  <c r="O664" i="8"/>
  <c r="P664" i="8"/>
  <c r="Q664" i="8"/>
  <c r="R664" i="8"/>
  <c r="U664" i="8"/>
  <c r="W664" i="8"/>
  <c r="Y664" i="8"/>
  <c r="Z664" i="8"/>
  <c r="AA664" i="8"/>
  <c r="AB664" i="8"/>
  <c r="AC664" i="8"/>
  <c r="AD664" i="8"/>
  <c r="AE664" i="8"/>
  <c r="AH664" i="8"/>
  <c r="AI664" i="8"/>
  <c r="AJ664" i="8"/>
  <c r="AK664" i="8"/>
  <c r="AL664" i="8"/>
  <c r="AM664" i="8"/>
  <c r="AN664" i="8"/>
  <c r="AO664" i="8"/>
  <c r="AP664" i="8"/>
  <c r="AQ664" i="8"/>
  <c r="AR664" i="8"/>
  <c r="AS664" i="8"/>
  <c r="AT664" i="8"/>
  <c r="AU664" i="8"/>
  <c r="AX664" i="8"/>
  <c r="AY664" i="8"/>
  <c r="AZ664" i="8"/>
  <c r="BE664" i="8"/>
  <c r="BF664" i="8"/>
  <c r="BO665" i="8" s="1"/>
  <c r="BH664" i="8"/>
  <c r="BI664" i="8"/>
  <c r="BJ664" i="8"/>
  <c r="BK664" i="8"/>
  <c r="BL664" i="8"/>
  <c r="BM664" i="8"/>
  <c r="BP665" i="8" s="1"/>
  <c r="BS664" i="8"/>
  <c r="BT664" i="8"/>
  <c r="BU664" i="8"/>
  <c r="BV664" i="8"/>
  <c r="BW664" i="8"/>
  <c r="BZ664" i="8"/>
  <c r="CA664" i="8"/>
  <c r="CB664" i="8"/>
  <c r="CC664" i="8"/>
  <c r="CD664" i="8"/>
  <c r="CH664" i="8"/>
  <c r="CI664" i="8"/>
  <c r="CJ664" i="8"/>
  <c r="CK664" i="8"/>
  <c r="CL664" i="8"/>
  <c r="CM664" i="8"/>
  <c r="CN664" i="8"/>
  <c r="CO664" i="8"/>
  <c r="CP664" i="8"/>
  <c r="CQ664" i="8"/>
  <c r="CR664" i="8"/>
  <c r="CS664" i="8"/>
  <c r="CT664" i="8"/>
  <c r="CU664" i="8"/>
  <c r="CV664" i="8"/>
  <c r="CX664" i="8"/>
  <c r="CY664" i="8"/>
  <c r="CZ664" i="8"/>
  <c r="DA664" i="8"/>
  <c r="DB664" i="8"/>
  <c r="DC664" i="8"/>
  <c r="DD664" i="8"/>
  <c r="DE664" i="8"/>
  <c r="DF664" i="8"/>
  <c r="DG664" i="8"/>
  <c r="DH664" i="8"/>
  <c r="DI664" i="8"/>
  <c r="DJ664" i="8"/>
  <c r="DK664" i="8"/>
  <c r="DL664" i="8"/>
  <c r="DM664" i="8"/>
  <c r="DN664" i="8"/>
  <c r="DO664" i="8"/>
  <c r="B665" i="8"/>
  <c r="C665" i="8"/>
  <c r="D665" i="8"/>
  <c r="E665" i="8"/>
  <c r="F665" i="8"/>
  <c r="G665" i="8"/>
  <c r="H665" i="8"/>
  <c r="I665" i="8"/>
  <c r="J665" i="8"/>
  <c r="K665" i="8"/>
  <c r="L665" i="8"/>
  <c r="M665" i="8"/>
  <c r="N665" i="8"/>
  <c r="O665" i="8"/>
  <c r="P665" i="8"/>
  <c r="Q665" i="8"/>
  <c r="R665" i="8"/>
  <c r="U665" i="8"/>
  <c r="W665" i="8"/>
  <c r="Y665" i="8"/>
  <c r="Z665" i="8"/>
  <c r="AA665" i="8"/>
  <c r="AB665" i="8"/>
  <c r="AC665" i="8"/>
  <c r="AD665" i="8"/>
  <c r="AE665" i="8"/>
  <c r="AH665" i="8"/>
  <c r="AI665" i="8"/>
  <c r="AJ665" i="8"/>
  <c r="AK665" i="8"/>
  <c r="AL665" i="8"/>
  <c r="AM665" i="8"/>
  <c r="AN665" i="8"/>
  <c r="AO665" i="8"/>
  <c r="AP665" i="8"/>
  <c r="AQ665" i="8"/>
  <c r="AR665" i="8"/>
  <c r="AS665" i="8"/>
  <c r="AT665" i="8"/>
  <c r="AU665" i="8"/>
  <c r="AX665" i="8"/>
  <c r="AY665" i="8"/>
  <c r="AZ665" i="8"/>
  <c r="BE665" i="8"/>
  <c r="BF665" i="8"/>
  <c r="BO666" i="8" s="1"/>
  <c r="BH665" i="8"/>
  <c r="BI665" i="8"/>
  <c r="BJ665" i="8"/>
  <c r="BK665" i="8"/>
  <c r="BL665" i="8"/>
  <c r="BM665" i="8"/>
  <c r="BP666" i="8" s="1"/>
  <c r="BS665" i="8"/>
  <c r="BT665" i="8"/>
  <c r="BU665" i="8"/>
  <c r="BV665" i="8"/>
  <c r="BW665" i="8"/>
  <c r="BZ665" i="8"/>
  <c r="CA665" i="8"/>
  <c r="CB665" i="8"/>
  <c r="CC665" i="8"/>
  <c r="CD665" i="8"/>
  <c r="CH665" i="8"/>
  <c r="CI665" i="8"/>
  <c r="CJ665" i="8"/>
  <c r="CK665" i="8"/>
  <c r="CL665" i="8"/>
  <c r="CM665" i="8"/>
  <c r="CN665" i="8"/>
  <c r="CO665" i="8"/>
  <c r="CP665" i="8"/>
  <c r="CQ665" i="8"/>
  <c r="CR665" i="8"/>
  <c r="CS665" i="8"/>
  <c r="CT665" i="8"/>
  <c r="CU665" i="8"/>
  <c r="CV665" i="8"/>
  <c r="CX665" i="8"/>
  <c r="CY665" i="8"/>
  <c r="CZ665" i="8"/>
  <c r="DA665" i="8"/>
  <c r="DB665" i="8"/>
  <c r="DC665" i="8"/>
  <c r="DD665" i="8"/>
  <c r="DE665" i="8"/>
  <c r="DF665" i="8"/>
  <c r="DG665" i="8"/>
  <c r="DH665" i="8"/>
  <c r="DI665" i="8"/>
  <c r="DJ665" i="8"/>
  <c r="DK665" i="8"/>
  <c r="DL665" i="8"/>
  <c r="DM665" i="8"/>
  <c r="DN665" i="8"/>
  <c r="DO665" i="8"/>
  <c r="B666" i="8"/>
  <c r="C666" i="8"/>
  <c r="D666" i="8"/>
  <c r="E666" i="8"/>
  <c r="F666" i="8"/>
  <c r="G666" i="8"/>
  <c r="H666" i="8"/>
  <c r="I666" i="8"/>
  <c r="J666" i="8"/>
  <c r="K666" i="8"/>
  <c r="L666" i="8"/>
  <c r="M666" i="8"/>
  <c r="N666" i="8"/>
  <c r="O666" i="8"/>
  <c r="P666" i="8"/>
  <c r="Q666" i="8"/>
  <c r="R666" i="8"/>
  <c r="U666" i="8"/>
  <c r="W666" i="8"/>
  <c r="Y666" i="8"/>
  <c r="Z666" i="8"/>
  <c r="AA666" i="8"/>
  <c r="AB666" i="8"/>
  <c r="AC666" i="8"/>
  <c r="AD666" i="8"/>
  <c r="AE666" i="8"/>
  <c r="AH666" i="8"/>
  <c r="AI666" i="8"/>
  <c r="AJ666" i="8"/>
  <c r="AK666" i="8"/>
  <c r="AL666" i="8"/>
  <c r="AM666" i="8"/>
  <c r="AN666" i="8"/>
  <c r="AO666" i="8"/>
  <c r="AP666" i="8"/>
  <c r="AQ666" i="8"/>
  <c r="AR666" i="8"/>
  <c r="AS666" i="8"/>
  <c r="AT666" i="8"/>
  <c r="AU666" i="8"/>
  <c r="AX666" i="8"/>
  <c r="AY666" i="8"/>
  <c r="AZ666" i="8"/>
  <c r="BE666" i="8"/>
  <c r="BF666" i="8"/>
  <c r="BO667" i="8" s="1"/>
  <c r="BH666" i="8"/>
  <c r="BI666" i="8"/>
  <c r="BJ666" i="8"/>
  <c r="BK666" i="8"/>
  <c r="BL666" i="8"/>
  <c r="BM666" i="8"/>
  <c r="BP667" i="8" s="1"/>
  <c r="BS666" i="8"/>
  <c r="BT666" i="8"/>
  <c r="BU666" i="8"/>
  <c r="BV666" i="8"/>
  <c r="BW666" i="8"/>
  <c r="BZ666" i="8"/>
  <c r="CA666" i="8"/>
  <c r="CB666" i="8"/>
  <c r="CC666" i="8"/>
  <c r="CD666" i="8"/>
  <c r="CH666" i="8"/>
  <c r="CI666" i="8"/>
  <c r="CJ666" i="8"/>
  <c r="CK666" i="8"/>
  <c r="CL666" i="8"/>
  <c r="CM666" i="8"/>
  <c r="CN666" i="8"/>
  <c r="CO666" i="8"/>
  <c r="CP666" i="8"/>
  <c r="CQ666" i="8"/>
  <c r="CR666" i="8"/>
  <c r="CS666" i="8"/>
  <c r="CT666" i="8"/>
  <c r="CU666" i="8"/>
  <c r="CV666" i="8"/>
  <c r="CX666" i="8"/>
  <c r="CY666" i="8"/>
  <c r="CZ666" i="8"/>
  <c r="DA666" i="8"/>
  <c r="DB666" i="8"/>
  <c r="DC666" i="8"/>
  <c r="DD666" i="8"/>
  <c r="DE666" i="8"/>
  <c r="DF666" i="8"/>
  <c r="DG666" i="8"/>
  <c r="DH666" i="8"/>
  <c r="DI666" i="8"/>
  <c r="DJ666" i="8"/>
  <c r="DK666" i="8"/>
  <c r="DL666" i="8"/>
  <c r="DM666" i="8"/>
  <c r="DN666" i="8"/>
  <c r="DO666" i="8"/>
  <c r="B667" i="8"/>
  <c r="C667" i="8"/>
  <c r="D667" i="8"/>
  <c r="E667" i="8"/>
  <c r="F667" i="8"/>
  <c r="G667" i="8"/>
  <c r="H667" i="8"/>
  <c r="I667" i="8"/>
  <c r="J667" i="8"/>
  <c r="K667" i="8"/>
  <c r="L667" i="8"/>
  <c r="M667" i="8"/>
  <c r="N667" i="8"/>
  <c r="O667" i="8"/>
  <c r="P667" i="8"/>
  <c r="Q667" i="8"/>
  <c r="R667" i="8"/>
  <c r="U667" i="8"/>
  <c r="W667" i="8"/>
  <c r="Y667" i="8"/>
  <c r="Z667" i="8"/>
  <c r="AA667" i="8"/>
  <c r="AB667" i="8"/>
  <c r="AC667" i="8"/>
  <c r="AD667" i="8"/>
  <c r="AE667" i="8"/>
  <c r="AH667" i="8"/>
  <c r="AI667" i="8"/>
  <c r="AJ667" i="8"/>
  <c r="AK667" i="8"/>
  <c r="AL667" i="8"/>
  <c r="AM667" i="8"/>
  <c r="AN667" i="8"/>
  <c r="AO667" i="8"/>
  <c r="AP667" i="8"/>
  <c r="AQ667" i="8"/>
  <c r="AR667" i="8"/>
  <c r="AS667" i="8"/>
  <c r="AT667" i="8"/>
  <c r="AU667" i="8"/>
  <c r="AX667" i="8"/>
  <c r="AY667" i="8"/>
  <c r="AZ667" i="8"/>
  <c r="BE667" i="8"/>
  <c r="BF667" i="8"/>
  <c r="BO668" i="8" s="1"/>
  <c r="BH667" i="8"/>
  <c r="BI667" i="8"/>
  <c r="BJ667" i="8"/>
  <c r="BK667" i="8"/>
  <c r="BL667" i="8"/>
  <c r="BM667" i="8"/>
  <c r="BP668" i="8" s="1"/>
  <c r="BS667" i="8"/>
  <c r="BT667" i="8"/>
  <c r="BU667" i="8"/>
  <c r="BV667" i="8"/>
  <c r="BW667" i="8"/>
  <c r="BZ667" i="8"/>
  <c r="CA667" i="8"/>
  <c r="CB667" i="8"/>
  <c r="CC667" i="8"/>
  <c r="CD667" i="8"/>
  <c r="CH667" i="8"/>
  <c r="CI667" i="8"/>
  <c r="CJ667" i="8"/>
  <c r="CK667" i="8"/>
  <c r="CL667" i="8"/>
  <c r="CM667" i="8"/>
  <c r="CN667" i="8"/>
  <c r="CO667" i="8"/>
  <c r="CP667" i="8"/>
  <c r="CQ667" i="8"/>
  <c r="CR667" i="8"/>
  <c r="CS667" i="8"/>
  <c r="CT667" i="8"/>
  <c r="CU667" i="8"/>
  <c r="CV667" i="8"/>
  <c r="CX667" i="8"/>
  <c r="CY667" i="8"/>
  <c r="CZ667" i="8"/>
  <c r="DA667" i="8"/>
  <c r="DB667" i="8"/>
  <c r="DC667" i="8"/>
  <c r="DD667" i="8"/>
  <c r="DE667" i="8"/>
  <c r="DF667" i="8"/>
  <c r="DG667" i="8"/>
  <c r="DH667" i="8"/>
  <c r="DI667" i="8"/>
  <c r="DJ667" i="8"/>
  <c r="DK667" i="8"/>
  <c r="DL667" i="8"/>
  <c r="DM667" i="8"/>
  <c r="DN667" i="8"/>
  <c r="DO667" i="8"/>
  <c r="B668" i="8"/>
  <c r="C668" i="8"/>
  <c r="D668" i="8"/>
  <c r="E668" i="8"/>
  <c r="F668" i="8"/>
  <c r="G668" i="8"/>
  <c r="H668" i="8"/>
  <c r="I668" i="8"/>
  <c r="J668" i="8"/>
  <c r="K668" i="8"/>
  <c r="L668" i="8"/>
  <c r="M668" i="8"/>
  <c r="N668" i="8"/>
  <c r="O668" i="8"/>
  <c r="P668" i="8"/>
  <c r="Q668" i="8"/>
  <c r="R668" i="8"/>
  <c r="U668" i="8"/>
  <c r="W668" i="8"/>
  <c r="Y668" i="8"/>
  <c r="Z668" i="8"/>
  <c r="AA668" i="8"/>
  <c r="AB668" i="8"/>
  <c r="AC668" i="8"/>
  <c r="AD668" i="8"/>
  <c r="AE668" i="8"/>
  <c r="AH668" i="8"/>
  <c r="AI668" i="8"/>
  <c r="AJ668" i="8"/>
  <c r="AK668" i="8"/>
  <c r="AL668" i="8"/>
  <c r="AM668" i="8"/>
  <c r="AN668" i="8"/>
  <c r="AO668" i="8"/>
  <c r="AP668" i="8"/>
  <c r="AQ668" i="8"/>
  <c r="AR668" i="8"/>
  <c r="AS668" i="8"/>
  <c r="AT668" i="8"/>
  <c r="AU668" i="8"/>
  <c r="AX668" i="8"/>
  <c r="AY668" i="8"/>
  <c r="AZ668" i="8"/>
  <c r="BE668" i="8"/>
  <c r="BF668" i="8"/>
  <c r="BO669" i="8" s="1"/>
  <c r="BH668" i="8"/>
  <c r="BI668" i="8"/>
  <c r="BJ668" i="8"/>
  <c r="BK668" i="8"/>
  <c r="BL668" i="8"/>
  <c r="BM668" i="8"/>
  <c r="BP669" i="8" s="1"/>
  <c r="BS668" i="8"/>
  <c r="BT668" i="8"/>
  <c r="BU668" i="8"/>
  <c r="BV668" i="8"/>
  <c r="BW668" i="8"/>
  <c r="BZ668" i="8"/>
  <c r="CA668" i="8"/>
  <c r="CB668" i="8"/>
  <c r="CC668" i="8"/>
  <c r="CD668" i="8"/>
  <c r="CH668" i="8"/>
  <c r="CI668" i="8"/>
  <c r="CJ668" i="8"/>
  <c r="CK668" i="8"/>
  <c r="CL668" i="8"/>
  <c r="CM668" i="8"/>
  <c r="CN668" i="8"/>
  <c r="CO668" i="8"/>
  <c r="CP668" i="8"/>
  <c r="CQ668" i="8"/>
  <c r="CR668" i="8"/>
  <c r="CS668" i="8"/>
  <c r="CT668" i="8"/>
  <c r="CU668" i="8"/>
  <c r="CV668" i="8"/>
  <c r="CX668" i="8"/>
  <c r="CY668" i="8"/>
  <c r="CZ668" i="8"/>
  <c r="DA668" i="8"/>
  <c r="DB668" i="8"/>
  <c r="DC668" i="8"/>
  <c r="DD668" i="8"/>
  <c r="DE668" i="8"/>
  <c r="DF668" i="8"/>
  <c r="DG668" i="8"/>
  <c r="DH668" i="8"/>
  <c r="DI668" i="8"/>
  <c r="DJ668" i="8"/>
  <c r="DK668" i="8"/>
  <c r="DL668" i="8"/>
  <c r="DM668" i="8"/>
  <c r="DN668" i="8"/>
  <c r="DO668" i="8"/>
  <c r="B669" i="8"/>
  <c r="C669" i="8"/>
  <c r="D669" i="8"/>
  <c r="E669" i="8"/>
  <c r="F669" i="8"/>
  <c r="G669" i="8"/>
  <c r="H669" i="8"/>
  <c r="I669" i="8"/>
  <c r="J669" i="8"/>
  <c r="K669" i="8"/>
  <c r="L669" i="8"/>
  <c r="M669" i="8"/>
  <c r="N669" i="8"/>
  <c r="O669" i="8"/>
  <c r="P669" i="8"/>
  <c r="Q669" i="8"/>
  <c r="R669" i="8"/>
  <c r="U669" i="8"/>
  <c r="W669" i="8"/>
  <c r="Y669" i="8"/>
  <c r="Z669" i="8"/>
  <c r="AA669" i="8"/>
  <c r="AB669" i="8"/>
  <c r="AC669" i="8"/>
  <c r="AD669" i="8"/>
  <c r="AE669" i="8"/>
  <c r="AH669" i="8"/>
  <c r="AI669" i="8"/>
  <c r="AJ669" i="8"/>
  <c r="AK669" i="8"/>
  <c r="AL669" i="8"/>
  <c r="AM669" i="8"/>
  <c r="AN669" i="8"/>
  <c r="AO669" i="8"/>
  <c r="AP669" i="8"/>
  <c r="AQ669" i="8"/>
  <c r="AR669" i="8"/>
  <c r="AS669" i="8"/>
  <c r="AT669" i="8"/>
  <c r="AU669" i="8"/>
  <c r="AX669" i="8"/>
  <c r="AY669" i="8"/>
  <c r="AZ669" i="8"/>
  <c r="BE669" i="8"/>
  <c r="BF669" i="8"/>
  <c r="BO670" i="8" s="1"/>
  <c r="BH669" i="8"/>
  <c r="BI669" i="8"/>
  <c r="BJ669" i="8"/>
  <c r="BK669" i="8"/>
  <c r="BL669" i="8"/>
  <c r="BM669" i="8"/>
  <c r="BP670" i="8" s="1"/>
  <c r="BS669" i="8"/>
  <c r="BT669" i="8"/>
  <c r="BU669" i="8"/>
  <c r="BV669" i="8"/>
  <c r="BW669" i="8"/>
  <c r="BZ669" i="8"/>
  <c r="CA669" i="8"/>
  <c r="CB669" i="8"/>
  <c r="CC669" i="8"/>
  <c r="CD669" i="8"/>
  <c r="CH669" i="8"/>
  <c r="CI669" i="8"/>
  <c r="CJ669" i="8"/>
  <c r="CK669" i="8"/>
  <c r="CL669" i="8"/>
  <c r="CM669" i="8"/>
  <c r="CN669" i="8"/>
  <c r="CO669" i="8"/>
  <c r="CP669" i="8"/>
  <c r="CQ669" i="8"/>
  <c r="CR669" i="8"/>
  <c r="CS669" i="8"/>
  <c r="CT669" i="8"/>
  <c r="CU669" i="8"/>
  <c r="CV669" i="8"/>
  <c r="CX669" i="8"/>
  <c r="CY669" i="8"/>
  <c r="CZ669" i="8"/>
  <c r="DA669" i="8"/>
  <c r="DB669" i="8"/>
  <c r="DC669" i="8"/>
  <c r="DD669" i="8"/>
  <c r="DE669" i="8"/>
  <c r="DF669" i="8"/>
  <c r="DG669" i="8"/>
  <c r="DH669" i="8"/>
  <c r="DI669" i="8"/>
  <c r="DJ669" i="8"/>
  <c r="DK669" i="8"/>
  <c r="DL669" i="8"/>
  <c r="DM669" i="8"/>
  <c r="DN669" i="8"/>
  <c r="DO669" i="8"/>
  <c r="B670" i="8"/>
  <c r="C670" i="8"/>
  <c r="D670" i="8"/>
  <c r="E670" i="8"/>
  <c r="F670" i="8"/>
  <c r="G670" i="8"/>
  <c r="H670" i="8"/>
  <c r="I670" i="8"/>
  <c r="J670" i="8"/>
  <c r="K670" i="8"/>
  <c r="L670" i="8"/>
  <c r="M670" i="8"/>
  <c r="N670" i="8"/>
  <c r="O670" i="8"/>
  <c r="P670" i="8"/>
  <c r="Q670" i="8"/>
  <c r="R670" i="8"/>
  <c r="U670" i="8"/>
  <c r="W670" i="8"/>
  <c r="Y670" i="8"/>
  <c r="Z670" i="8"/>
  <c r="AA670" i="8"/>
  <c r="AB670" i="8"/>
  <c r="AC670" i="8"/>
  <c r="AD670" i="8"/>
  <c r="AE670" i="8"/>
  <c r="AH670" i="8"/>
  <c r="AI670" i="8"/>
  <c r="AJ670" i="8"/>
  <c r="AK670" i="8"/>
  <c r="AL670" i="8"/>
  <c r="AM670" i="8"/>
  <c r="AN670" i="8"/>
  <c r="AO670" i="8"/>
  <c r="AP670" i="8"/>
  <c r="AQ670" i="8"/>
  <c r="AR670" i="8"/>
  <c r="AS670" i="8"/>
  <c r="AT670" i="8"/>
  <c r="AU670" i="8"/>
  <c r="AX670" i="8"/>
  <c r="AY670" i="8"/>
  <c r="AZ670" i="8"/>
  <c r="BE670" i="8"/>
  <c r="BF670" i="8"/>
  <c r="BO671" i="8" s="1"/>
  <c r="BH670" i="8"/>
  <c r="BI670" i="8"/>
  <c r="BJ670" i="8"/>
  <c r="BK670" i="8"/>
  <c r="BL670" i="8"/>
  <c r="BM670" i="8"/>
  <c r="BP671" i="8" s="1"/>
  <c r="BS670" i="8"/>
  <c r="BT670" i="8"/>
  <c r="BU670" i="8"/>
  <c r="BV670" i="8"/>
  <c r="BW670" i="8"/>
  <c r="BZ670" i="8"/>
  <c r="CA670" i="8"/>
  <c r="CB670" i="8"/>
  <c r="CC670" i="8"/>
  <c r="CD670" i="8"/>
  <c r="CH670" i="8"/>
  <c r="CI670" i="8"/>
  <c r="CJ670" i="8"/>
  <c r="CK670" i="8"/>
  <c r="CL670" i="8"/>
  <c r="CM670" i="8"/>
  <c r="CN670" i="8"/>
  <c r="CO670" i="8"/>
  <c r="CP670" i="8"/>
  <c r="CQ670" i="8"/>
  <c r="CR670" i="8"/>
  <c r="CS670" i="8"/>
  <c r="CT670" i="8"/>
  <c r="CU670" i="8"/>
  <c r="CV670" i="8"/>
  <c r="CX670" i="8"/>
  <c r="CY670" i="8"/>
  <c r="CZ670" i="8"/>
  <c r="DA670" i="8"/>
  <c r="DB670" i="8"/>
  <c r="DC670" i="8"/>
  <c r="DD670" i="8"/>
  <c r="DE670" i="8"/>
  <c r="DF670" i="8"/>
  <c r="DG670" i="8"/>
  <c r="DH670" i="8"/>
  <c r="DI670" i="8"/>
  <c r="DJ670" i="8"/>
  <c r="DK670" i="8"/>
  <c r="DL670" i="8"/>
  <c r="DM670" i="8"/>
  <c r="DN670" i="8"/>
  <c r="DO670" i="8"/>
  <c r="B671" i="8"/>
  <c r="C671" i="8"/>
  <c r="D671" i="8"/>
  <c r="E671" i="8"/>
  <c r="F671" i="8"/>
  <c r="G671" i="8"/>
  <c r="H671" i="8"/>
  <c r="I671" i="8"/>
  <c r="J671" i="8"/>
  <c r="K671" i="8"/>
  <c r="L671" i="8"/>
  <c r="M671" i="8"/>
  <c r="N671" i="8"/>
  <c r="O671" i="8"/>
  <c r="P671" i="8"/>
  <c r="Q671" i="8"/>
  <c r="R671" i="8"/>
  <c r="U671" i="8"/>
  <c r="W671" i="8"/>
  <c r="Y671" i="8"/>
  <c r="Z671" i="8"/>
  <c r="AA671" i="8"/>
  <c r="AB671" i="8"/>
  <c r="AC671" i="8"/>
  <c r="AD671" i="8"/>
  <c r="AE671" i="8"/>
  <c r="AH671" i="8"/>
  <c r="AI671" i="8"/>
  <c r="AJ671" i="8"/>
  <c r="AK671" i="8"/>
  <c r="AL671" i="8"/>
  <c r="AM671" i="8"/>
  <c r="AN671" i="8"/>
  <c r="AO671" i="8"/>
  <c r="AP671" i="8"/>
  <c r="AQ671" i="8"/>
  <c r="AR671" i="8"/>
  <c r="AS671" i="8"/>
  <c r="AT671" i="8"/>
  <c r="AU671" i="8"/>
  <c r="AX671" i="8"/>
  <c r="AY671" i="8"/>
  <c r="AZ671" i="8"/>
  <c r="BE671" i="8"/>
  <c r="BF671" i="8"/>
  <c r="BO672" i="8" s="1"/>
  <c r="BH671" i="8"/>
  <c r="BI671" i="8"/>
  <c r="BJ671" i="8"/>
  <c r="BK671" i="8"/>
  <c r="BL671" i="8"/>
  <c r="BM671" i="8"/>
  <c r="BP672" i="8" s="1"/>
  <c r="BS671" i="8"/>
  <c r="BT671" i="8"/>
  <c r="BU671" i="8"/>
  <c r="BV671" i="8"/>
  <c r="BW671" i="8"/>
  <c r="BZ671" i="8"/>
  <c r="CA671" i="8"/>
  <c r="CB671" i="8"/>
  <c r="CC671" i="8"/>
  <c r="CD671" i="8"/>
  <c r="CH671" i="8"/>
  <c r="CI671" i="8"/>
  <c r="CJ671" i="8"/>
  <c r="CK671" i="8"/>
  <c r="CL671" i="8"/>
  <c r="CM671" i="8"/>
  <c r="CN671" i="8"/>
  <c r="CO671" i="8"/>
  <c r="CP671" i="8"/>
  <c r="CQ671" i="8"/>
  <c r="CR671" i="8"/>
  <c r="CS671" i="8"/>
  <c r="CT671" i="8"/>
  <c r="CU671" i="8"/>
  <c r="CV671" i="8"/>
  <c r="CX671" i="8"/>
  <c r="CY671" i="8"/>
  <c r="CZ671" i="8"/>
  <c r="DA671" i="8"/>
  <c r="DB671" i="8"/>
  <c r="DC671" i="8"/>
  <c r="DD671" i="8"/>
  <c r="DE671" i="8"/>
  <c r="DF671" i="8"/>
  <c r="DG671" i="8"/>
  <c r="DH671" i="8"/>
  <c r="DI671" i="8"/>
  <c r="DJ671" i="8"/>
  <c r="DK671" i="8"/>
  <c r="DL671" i="8"/>
  <c r="DM671" i="8"/>
  <c r="DN671" i="8"/>
  <c r="DO671" i="8"/>
  <c r="B672" i="8"/>
  <c r="C672" i="8"/>
  <c r="D672" i="8"/>
  <c r="E672" i="8"/>
  <c r="F672" i="8"/>
  <c r="G672" i="8"/>
  <c r="H672" i="8"/>
  <c r="I672" i="8"/>
  <c r="J672" i="8"/>
  <c r="K672" i="8"/>
  <c r="L672" i="8"/>
  <c r="M672" i="8"/>
  <c r="N672" i="8"/>
  <c r="O672" i="8"/>
  <c r="P672" i="8"/>
  <c r="Q672" i="8"/>
  <c r="R672" i="8"/>
  <c r="U672" i="8"/>
  <c r="W672" i="8"/>
  <c r="Y672" i="8"/>
  <c r="Z672" i="8"/>
  <c r="AA672" i="8"/>
  <c r="AB672" i="8"/>
  <c r="AC672" i="8"/>
  <c r="AD672" i="8"/>
  <c r="AE672" i="8"/>
  <c r="AH672" i="8"/>
  <c r="AI672" i="8"/>
  <c r="AJ672" i="8"/>
  <c r="AK672" i="8"/>
  <c r="AL672" i="8"/>
  <c r="AM672" i="8"/>
  <c r="AN672" i="8"/>
  <c r="AO672" i="8"/>
  <c r="AP672" i="8"/>
  <c r="AQ672" i="8"/>
  <c r="AR672" i="8"/>
  <c r="AS672" i="8"/>
  <c r="AT672" i="8"/>
  <c r="AU672" i="8"/>
  <c r="AX672" i="8"/>
  <c r="AY672" i="8"/>
  <c r="AZ672" i="8"/>
  <c r="BE672" i="8"/>
  <c r="BF672" i="8"/>
  <c r="BO673" i="8" s="1"/>
  <c r="BH672" i="8"/>
  <c r="BI672" i="8"/>
  <c r="BJ672" i="8"/>
  <c r="BK672" i="8"/>
  <c r="BL672" i="8"/>
  <c r="BM672" i="8"/>
  <c r="BP673" i="8" s="1"/>
  <c r="BS672" i="8"/>
  <c r="BT672" i="8"/>
  <c r="BU672" i="8"/>
  <c r="BV672" i="8"/>
  <c r="BW672" i="8"/>
  <c r="BZ672" i="8"/>
  <c r="CA672" i="8"/>
  <c r="CB672" i="8"/>
  <c r="CC672" i="8"/>
  <c r="CD672" i="8"/>
  <c r="CH672" i="8"/>
  <c r="CI672" i="8"/>
  <c r="CJ672" i="8"/>
  <c r="CK672" i="8"/>
  <c r="CL672" i="8"/>
  <c r="CM672" i="8"/>
  <c r="CN672" i="8"/>
  <c r="CO672" i="8"/>
  <c r="CP672" i="8"/>
  <c r="CQ672" i="8"/>
  <c r="CR672" i="8"/>
  <c r="CS672" i="8"/>
  <c r="CT672" i="8"/>
  <c r="CU672" i="8"/>
  <c r="CV672" i="8"/>
  <c r="CX672" i="8"/>
  <c r="CY672" i="8"/>
  <c r="CZ672" i="8"/>
  <c r="DA672" i="8"/>
  <c r="DB672" i="8"/>
  <c r="DC672" i="8"/>
  <c r="DD672" i="8"/>
  <c r="DE672" i="8"/>
  <c r="DF672" i="8"/>
  <c r="DG672" i="8"/>
  <c r="DH672" i="8"/>
  <c r="DI672" i="8"/>
  <c r="DJ672" i="8"/>
  <c r="DK672" i="8"/>
  <c r="DL672" i="8"/>
  <c r="DM672" i="8"/>
  <c r="DN672" i="8"/>
  <c r="DO672" i="8"/>
  <c r="B673" i="8"/>
  <c r="C673" i="8"/>
  <c r="D673" i="8"/>
  <c r="E673" i="8"/>
  <c r="F673" i="8"/>
  <c r="G673" i="8"/>
  <c r="H673" i="8"/>
  <c r="I673" i="8"/>
  <c r="J673" i="8"/>
  <c r="K673" i="8"/>
  <c r="L673" i="8"/>
  <c r="M673" i="8"/>
  <c r="N673" i="8"/>
  <c r="O673" i="8"/>
  <c r="P673" i="8"/>
  <c r="Q673" i="8"/>
  <c r="R673" i="8"/>
  <c r="U673" i="8"/>
  <c r="W673" i="8"/>
  <c r="Y673" i="8"/>
  <c r="Z673" i="8"/>
  <c r="AA673" i="8"/>
  <c r="AB673" i="8"/>
  <c r="AC673" i="8"/>
  <c r="AD673" i="8"/>
  <c r="AE673" i="8"/>
  <c r="AH673" i="8"/>
  <c r="AI673" i="8"/>
  <c r="AJ673" i="8"/>
  <c r="AK673" i="8"/>
  <c r="AL673" i="8"/>
  <c r="AM673" i="8"/>
  <c r="AN673" i="8"/>
  <c r="AO673" i="8"/>
  <c r="AP673" i="8"/>
  <c r="AQ673" i="8"/>
  <c r="AR673" i="8"/>
  <c r="AS673" i="8"/>
  <c r="AT673" i="8"/>
  <c r="AU673" i="8"/>
  <c r="AX673" i="8"/>
  <c r="AY673" i="8"/>
  <c r="AZ673" i="8"/>
  <c r="BE673" i="8"/>
  <c r="BF673" i="8"/>
  <c r="BO674" i="8" s="1"/>
  <c r="BH673" i="8"/>
  <c r="BI673" i="8"/>
  <c r="BJ673" i="8"/>
  <c r="BK673" i="8"/>
  <c r="BL673" i="8"/>
  <c r="BM673" i="8"/>
  <c r="BP674" i="8" s="1"/>
  <c r="BS673" i="8"/>
  <c r="BT673" i="8"/>
  <c r="BU673" i="8"/>
  <c r="BV673" i="8"/>
  <c r="BW673" i="8"/>
  <c r="BZ673" i="8"/>
  <c r="CA673" i="8"/>
  <c r="CB673" i="8"/>
  <c r="CC673" i="8"/>
  <c r="CD673" i="8"/>
  <c r="CH673" i="8"/>
  <c r="CI673" i="8"/>
  <c r="CJ673" i="8"/>
  <c r="CK673" i="8"/>
  <c r="CL673" i="8"/>
  <c r="CM673" i="8"/>
  <c r="CN673" i="8"/>
  <c r="CO673" i="8"/>
  <c r="CP673" i="8"/>
  <c r="CQ673" i="8"/>
  <c r="CR673" i="8"/>
  <c r="CS673" i="8"/>
  <c r="CT673" i="8"/>
  <c r="CU673" i="8"/>
  <c r="CV673" i="8"/>
  <c r="CX673" i="8"/>
  <c r="CY673" i="8"/>
  <c r="CZ673" i="8"/>
  <c r="DA673" i="8"/>
  <c r="DB673" i="8"/>
  <c r="DC673" i="8"/>
  <c r="DD673" i="8"/>
  <c r="DE673" i="8"/>
  <c r="DF673" i="8"/>
  <c r="DG673" i="8"/>
  <c r="DH673" i="8"/>
  <c r="DI673" i="8"/>
  <c r="DJ673" i="8"/>
  <c r="DK673" i="8"/>
  <c r="DL673" i="8"/>
  <c r="DM673" i="8"/>
  <c r="DN673" i="8"/>
  <c r="DO673" i="8"/>
  <c r="B674" i="8"/>
  <c r="C674" i="8"/>
  <c r="D674" i="8"/>
  <c r="E674" i="8"/>
  <c r="F674" i="8"/>
  <c r="G674" i="8"/>
  <c r="H674" i="8"/>
  <c r="I674" i="8"/>
  <c r="J674" i="8"/>
  <c r="K674" i="8"/>
  <c r="L674" i="8"/>
  <c r="M674" i="8"/>
  <c r="N674" i="8"/>
  <c r="O674" i="8"/>
  <c r="P674" i="8"/>
  <c r="Q674" i="8"/>
  <c r="R674" i="8"/>
  <c r="U674" i="8"/>
  <c r="W674" i="8"/>
  <c r="Y674" i="8"/>
  <c r="Z674" i="8"/>
  <c r="AA674" i="8"/>
  <c r="AB674" i="8"/>
  <c r="AC674" i="8"/>
  <c r="AD674" i="8"/>
  <c r="AE674" i="8"/>
  <c r="AH674" i="8"/>
  <c r="AI674" i="8"/>
  <c r="AJ674" i="8"/>
  <c r="AK674" i="8"/>
  <c r="AL674" i="8"/>
  <c r="AM674" i="8"/>
  <c r="AN674" i="8"/>
  <c r="AO674" i="8"/>
  <c r="AP674" i="8"/>
  <c r="AQ674" i="8"/>
  <c r="AR674" i="8"/>
  <c r="AS674" i="8"/>
  <c r="AT674" i="8"/>
  <c r="AU674" i="8"/>
  <c r="AX674" i="8"/>
  <c r="AY674" i="8"/>
  <c r="AZ674" i="8"/>
  <c r="BE674" i="8"/>
  <c r="BF674" i="8"/>
  <c r="BO675" i="8" s="1"/>
  <c r="BH674" i="8"/>
  <c r="BI674" i="8"/>
  <c r="BJ674" i="8"/>
  <c r="BK674" i="8"/>
  <c r="BL674" i="8"/>
  <c r="BM674" i="8"/>
  <c r="BP675" i="8" s="1"/>
  <c r="BS674" i="8"/>
  <c r="BT674" i="8"/>
  <c r="BU674" i="8"/>
  <c r="BV674" i="8"/>
  <c r="BW674" i="8"/>
  <c r="BZ674" i="8"/>
  <c r="CA674" i="8"/>
  <c r="CB674" i="8"/>
  <c r="CC674" i="8"/>
  <c r="CD674" i="8"/>
  <c r="CH674" i="8"/>
  <c r="CJ674" i="8"/>
  <c r="CK674" i="8"/>
  <c r="CL674" i="8"/>
  <c r="CM674" i="8"/>
  <c r="CN674" i="8"/>
  <c r="CO674" i="8"/>
  <c r="CP674" i="8"/>
  <c r="CQ674" i="8"/>
  <c r="CR674" i="8"/>
  <c r="CS674" i="8"/>
  <c r="CT674" i="8"/>
  <c r="CU674" i="8"/>
  <c r="CV674" i="8"/>
  <c r="CX674" i="8"/>
  <c r="CY674" i="8"/>
  <c r="CZ674" i="8"/>
  <c r="DA674" i="8"/>
  <c r="DB674" i="8"/>
  <c r="DC674" i="8"/>
  <c r="DD674" i="8"/>
  <c r="DE674" i="8"/>
  <c r="DF674" i="8"/>
  <c r="DG674" i="8"/>
  <c r="DH674" i="8"/>
  <c r="DI674" i="8"/>
  <c r="DJ674" i="8"/>
  <c r="DK674" i="8"/>
  <c r="DL674" i="8"/>
  <c r="DM674" i="8"/>
  <c r="DN674" i="8"/>
  <c r="DO674" i="8"/>
  <c r="B675" i="8"/>
  <c r="C675" i="8"/>
  <c r="D675" i="8"/>
  <c r="E675" i="8"/>
  <c r="F675" i="8"/>
  <c r="G675" i="8"/>
  <c r="H675" i="8"/>
  <c r="I675" i="8"/>
  <c r="J675" i="8"/>
  <c r="K675" i="8"/>
  <c r="L675" i="8"/>
  <c r="M675" i="8"/>
  <c r="N675" i="8"/>
  <c r="O675" i="8"/>
  <c r="P675" i="8"/>
  <c r="Q675" i="8"/>
  <c r="R675" i="8"/>
  <c r="U675" i="8"/>
  <c r="W675" i="8"/>
  <c r="Y675" i="8"/>
  <c r="Z675" i="8"/>
  <c r="AA675" i="8"/>
  <c r="AB675" i="8"/>
  <c r="AC675" i="8"/>
  <c r="AD675" i="8"/>
  <c r="AE675" i="8"/>
  <c r="AH675" i="8"/>
  <c r="AI675" i="8"/>
  <c r="AJ675" i="8"/>
  <c r="AK675" i="8"/>
  <c r="AL675" i="8"/>
  <c r="AM675" i="8"/>
  <c r="AN675" i="8"/>
  <c r="AO675" i="8"/>
  <c r="AP675" i="8"/>
  <c r="AQ675" i="8"/>
  <c r="AR675" i="8"/>
  <c r="AS675" i="8"/>
  <c r="AT675" i="8"/>
  <c r="AU675" i="8"/>
  <c r="AX675" i="8"/>
  <c r="AY675" i="8"/>
  <c r="AZ675" i="8"/>
  <c r="BE675" i="8"/>
  <c r="BF675" i="8"/>
  <c r="BO676" i="8" s="1"/>
  <c r="BH675" i="8"/>
  <c r="BI675" i="8"/>
  <c r="BJ675" i="8"/>
  <c r="BK675" i="8"/>
  <c r="BL675" i="8"/>
  <c r="BM675" i="8"/>
  <c r="BP676" i="8" s="1"/>
  <c r="BS675" i="8"/>
  <c r="BT675" i="8"/>
  <c r="BU675" i="8"/>
  <c r="BV675" i="8"/>
  <c r="BW675" i="8"/>
  <c r="BZ675" i="8"/>
  <c r="CA675" i="8"/>
  <c r="CB675" i="8"/>
  <c r="CC675" i="8"/>
  <c r="CD675" i="8"/>
  <c r="CH675" i="8"/>
  <c r="CI675" i="8"/>
  <c r="CJ675" i="8"/>
  <c r="CK675" i="8"/>
  <c r="CL675" i="8"/>
  <c r="CM675" i="8"/>
  <c r="CN675" i="8"/>
  <c r="CO675" i="8"/>
  <c r="CP675" i="8"/>
  <c r="CQ675" i="8"/>
  <c r="CR675" i="8"/>
  <c r="CS675" i="8"/>
  <c r="CT675" i="8"/>
  <c r="CU675" i="8"/>
  <c r="CV675" i="8"/>
  <c r="CX675" i="8"/>
  <c r="CY675" i="8"/>
  <c r="CZ675" i="8"/>
  <c r="DA675" i="8"/>
  <c r="DB675" i="8"/>
  <c r="DC675" i="8"/>
  <c r="DD675" i="8"/>
  <c r="DE675" i="8"/>
  <c r="DF675" i="8"/>
  <c r="DG675" i="8"/>
  <c r="DH675" i="8"/>
  <c r="DI675" i="8"/>
  <c r="DJ675" i="8"/>
  <c r="DK675" i="8"/>
  <c r="DL675" i="8"/>
  <c r="DM675" i="8"/>
  <c r="DN675" i="8"/>
  <c r="DO675" i="8"/>
  <c r="B676" i="8"/>
  <c r="C676" i="8"/>
  <c r="D676" i="8"/>
  <c r="E676" i="8"/>
  <c r="F676" i="8"/>
  <c r="G676" i="8"/>
  <c r="H676" i="8"/>
  <c r="I676" i="8"/>
  <c r="J676" i="8"/>
  <c r="K676" i="8"/>
  <c r="L676" i="8"/>
  <c r="M676" i="8"/>
  <c r="N676" i="8"/>
  <c r="O676" i="8"/>
  <c r="P676" i="8"/>
  <c r="Q676" i="8"/>
  <c r="R676" i="8"/>
  <c r="U676" i="8"/>
  <c r="W676" i="8"/>
  <c r="Y676" i="8"/>
  <c r="Z676" i="8"/>
  <c r="AA676" i="8"/>
  <c r="AB676" i="8"/>
  <c r="AC676" i="8"/>
  <c r="AD676" i="8"/>
  <c r="AE676" i="8"/>
  <c r="AH676" i="8"/>
  <c r="AI676" i="8"/>
  <c r="AJ676" i="8"/>
  <c r="AK676" i="8"/>
  <c r="AL676" i="8"/>
  <c r="AM676" i="8"/>
  <c r="AN676" i="8"/>
  <c r="AO676" i="8"/>
  <c r="AP676" i="8"/>
  <c r="AQ676" i="8"/>
  <c r="AR676" i="8"/>
  <c r="AS676" i="8"/>
  <c r="AT676" i="8"/>
  <c r="AU676" i="8"/>
  <c r="AX676" i="8"/>
  <c r="AY676" i="8"/>
  <c r="AZ676" i="8"/>
  <c r="BE676" i="8"/>
  <c r="BF676" i="8"/>
  <c r="BO677" i="8" s="1"/>
  <c r="BH676" i="8"/>
  <c r="BI676" i="8"/>
  <c r="BJ676" i="8"/>
  <c r="BK676" i="8"/>
  <c r="BL676" i="8"/>
  <c r="BM676" i="8"/>
  <c r="BP677" i="8" s="1"/>
  <c r="BS676" i="8"/>
  <c r="BT676" i="8"/>
  <c r="BU676" i="8"/>
  <c r="BV676" i="8"/>
  <c r="BW676" i="8"/>
  <c r="BZ676" i="8"/>
  <c r="CA676" i="8"/>
  <c r="CB676" i="8"/>
  <c r="CC676" i="8"/>
  <c r="CD676" i="8"/>
  <c r="CH676" i="8"/>
  <c r="CI676" i="8"/>
  <c r="CJ676" i="8"/>
  <c r="CK676" i="8"/>
  <c r="CL676" i="8"/>
  <c r="CM676" i="8"/>
  <c r="CN676" i="8"/>
  <c r="CO676" i="8"/>
  <c r="CP676" i="8"/>
  <c r="CQ676" i="8"/>
  <c r="CR676" i="8"/>
  <c r="CS676" i="8"/>
  <c r="CT676" i="8"/>
  <c r="CU676" i="8"/>
  <c r="CV676" i="8"/>
  <c r="CX676" i="8"/>
  <c r="CY676" i="8"/>
  <c r="CZ676" i="8"/>
  <c r="DA676" i="8"/>
  <c r="DB676" i="8"/>
  <c r="DC676" i="8"/>
  <c r="DD676" i="8"/>
  <c r="DE676" i="8"/>
  <c r="DF676" i="8"/>
  <c r="DG676" i="8"/>
  <c r="DH676" i="8"/>
  <c r="DI676" i="8"/>
  <c r="DJ676" i="8"/>
  <c r="DK676" i="8"/>
  <c r="DL676" i="8"/>
  <c r="DM676" i="8"/>
  <c r="DN676" i="8"/>
  <c r="DO676" i="8"/>
  <c r="B677" i="8"/>
  <c r="C677" i="8"/>
  <c r="D677" i="8"/>
  <c r="E677" i="8"/>
  <c r="F677" i="8"/>
  <c r="G677" i="8"/>
  <c r="H677" i="8"/>
  <c r="I677" i="8"/>
  <c r="J677" i="8"/>
  <c r="K677" i="8"/>
  <c r="L677" i="8"/>
  <c r="M677" i="8"/>
  <c r="N677" i="8"/>
  <c r="O677" i="8"/>
  <c r="P677" i="8"/>
  <c r="Q677" i="8"/>
  <c r="R677" i="8"/>
  <c r="U677" i="8"/>
  <c r="W677" i="8"/>
  <c r="Y677" i="8"/>
  <c r="Z677" i="8"/>
  <c r="AA677" i="8"/>
  <c r="AB677" i="8"/>
  <c r="AC677" i="8"/>
  <c r="AD677" i="8"/>
  <c r="AE677" i="8"/>
  <c r="AH677" i="8"/>
  <c r="AI677" i="8"/>
  <c r="AJ677" i="8"/>
  <c r="AK677" i="8"/>
  <c r="AL677" i="8"/>
  <c r="AM677" i="8"/>
  <c r="AN677" i="8"/>
  <c r="AO677" i="8"/>
  <c r="AP677" i="8"/>
  <c r="AQ677" i="8"/>
  <c r="AR677" i="8"/>
  <c r="AS677" i="8"/>
  <c r="AT677" i="8"/>
  <c r="AU677" i="8"/>
  <c r="AX677" i="8"/>
  <c r="AY677" i="8"/>
  <c r="AZ677" i="8"/>
  <c r="BE677" i="8"/>
  <c r="BF677" i="8"/>
  <c r="BO678" i="8" s="1"/>
  <c r="BH677" i="8"/>
  <c r="BI677" i="8"/>
  <c r="BJ677" i="8"/>
  <c r="BK677" i="8"/>
  <c r="BL677" i="8"/>
  <c r="BM677" i="8"/>
  <c r="BP678" i="8" s="1"/>
  <c r="BS677" i="8"/>
  <c r="BT677" i="8"/>
  <c r="BU677" i="8"/>
  <c r="BV677" i="8"/>
  <c r="BW677" i="8"/>
  <c r="BZ677" i="8"/>
  <c r="CA677" i="8"/>
  <c r="CB677" i="8"/>
  <c r="CC677" i="8"/>
  <c r="CD677" i="8"/>
  <c r="CH677" i="8"/>
  <c r="CI677" i="8"/>
  <c r="CJ677" i="8"/>
  <c r="CK677" i="8"/>
  <c r="CL677" i="8"/>
  <c r="CM677" i="8"/>
  <c r="CN677" i="8"/>
  <c r="CO677" i="8"/>
  <c r="CP677" i="8"/>
  <c r="CQ677" i="8"/>
  <c r="CR677" i="8"/>
  <c r="CS677" i="8"/>
  <c r="CT677" i="8"/>
  <c r="CU677" i="8"/>
  <c r="CV677" i="8"/>
  <c r="CX677" i="8"/>
  <c r="CY677" i="8"/>
  <c r="CZ677" i="8"/>
  <c r="DA677" i="8"/>
  <c r="DB677" i="8"/>
  <c r="DC677" i="8"/>
  <c r="DD677" i="8"/>
  <c r="DE677" i="8"/>
  <c r="DF677" i="8"/>
  <c r="DG677" i="8"/>
  <c r="DH677" i="8"/>
  <c r="DI677" i="8"/>
  <c r="DJ677" i="8"/>
  <c r="DK677" i="8"/>
  <c r="DL677" i="8"/>
  <c r="DM677" i="8"/>
  <c r="DN677" i="8"/>
  <c r="DO677" i="8"/>
  <c r="B678" i="8"/>
  <c r="C678" i="8"/>
  <c r="D678" i="8"/>
  <c r="E678" i="8"/>
  <c r="F678" i="8"/>
  <c r="G678" i="8"/>
  <c r="H678" i="8"/>
  <c r="I678" i="8"/>
  <c r="J678" i="8"/>
  <c r="K678" i="8"/>
  <c r="L678" i="8"/>
  <c r="M678" i="8"/>
  <c r="N678" i="8"/>
  <c r="O678" i="8"/>
  <c r="P678" i="8"/>
  <c r="Q678" i="8"/>
  <c r="R678" i="8"/>
  <c r="U678" i="8"/>
  <c r="W678" i="8"/>
  <c r="Y678" i="8"/>
  <c r="Z678" i="8"/>
  <c r="AA678" i="8"/>
  <c r="AB678" i="8"/>
  <c r="AC678" i="8"/>
  <c r="AD678" i="8"/>
  <c r="AE678" i="8"/>
  <c r="AH678" i="8"/>
  <c r="AI678" i="8"/>
  <c r="AJ678" i="8"/>
  <c r="AK678" i="8"/>
  <c r="AL678" i="8"/>
  <c r="AM678" i="8"/>
  <c r="AN678" i="8"/>
  <c r="AO678" i="8"/>
  <c r="AP678" i="8"/>
  <c r="AQ678" i="8"/>
  <c r="AR678" i="8"/>
  <c r="AS678" i="8"/>
  <c r="AT678" i="8"/>
  <c r="AU678" i="8"/>
  <c r="AX678" i="8"/>
  <c r="AY678" i="8"/>
  <c r="AZ678" i="8"/>
  <c r="BE678" i="8"/>
  <c r="BF678" i="8"/>
  <c r="BO679" i="8" s="1"/>
  <c r="BH678" i="8"/>
  <c r="BI678" i="8"/>
  <c r="BJ678" i="8"/>
  <c r="BK678" i="8"/>
  <c r="BL678" i="8"/>
  <c r="BM678" i="8"/>
  <c r="BP679" i="8" s="1"/>
  <c r="BS678" i="8"/>
  <c r="BT678" i="8"/>
  <c r="BU678" i="8"/>
  <c r="BV678" i="8"/>
  <c r="BW678" i="8"/>
  <c r="BZ678" i="8"/>
  <c r="CA678" i="8"/>
  <c r="CB678" i="8"/>
  <c r="CC678" i="8"/>
  <c r="CD678" i="8"/>
  <c r="CH678" i="8"/>
  <c r="CI678" i="8"/>
  <c r="CJ678" i="8"/>
  <c r="CK678" i="8"/>
  <c r="CL678" i="8"/>
  <c r="CM678" i="8"/>
  <c r="CN678" i="8"/>
  <c r="CO678" i="8"/>
  <c r="CP678" i="8"/>
  <c r="CQ678" i="8"/>
  <c r="CR678" i="8"/>
  <c r="CS678" i="8"/>
  <c r="CT678" i="8"/>
  <c r="CU678" i="8"/>
  <c r="CV678" i="8"/>
  <c r="CX678" i="8"/>
  <c r="CY678" i="8"/>
  <c r="CZ678" i="8"/>
  <c r="DA678" i="8"/>
  <c r="DB678" i="8"/>
  <c r="DC678" i="8"/>
  <c r="DD678" i="8"/>
  <c r="DE678" i="8"/>
  <c r="DF678" i="8"/>
  <c r="DG678" i="8"/>
  <c r="DH678" i="8"/>
  <c r="DI678" i="8"/>
  <c r="DJ678" i="8"/>
  <c r="DK678" i="8"/>
  <c r="DL678" i="8"/>
  <c r="DM678" i="8"/>
  <c r="DN678" i="8"/>
  <c r="DO678" i="8"/>
  <c r="B679" i="8"/>
  <c r="C679" i="8"/>
  <c r="D679" i="8"/>
  <c r="E679" i="8"/>
  <c r="F679" i="8"/>
  <c r="G679" i="8"/>
  <c r="H679" i="8"/>
  <c r="I679" i="8"/>
  <c r="J679" i="8"/>
  <c r="K679" i="8"/>
  <c r="L679" i="8"/>
  <c r="M679" i="8"/>
  <c r="N679" i="8"/>
  <c r="O679" i="8"/>
  <c r="P679" i="8"/>
  <c r="Q679" i="8"/>
  <c r="R679" i="8"/>
  <c r="U679" i="8"/>
  <c r="W679" i="8"/>
  <c r="Y679" i="8"/>
  <c r="Z679" i="8"/>
  <c r="AA679" i="8"/>
  <c r="AB679" i="8"/>
  <c r="AC679" i="8"/>
  <c r="AD679" i="8"/>
  <c r="AE679" i="8"/>
  <c r="AH679" i="8"/>
  <c r="AI679" i="8"/>
  <c r="AJ679" i="8"/>
  <c r="AK679" i="8"/>
  <c r="AL679" i="8"/>
  <c r="AM679" i="8"/>
  <c r="AN679" i="8"/>
  <c r="AO679" i="8"/>
  <c r="AP679" i="8"/>
  <c r="AQ679" i="8"/>
  <c r="AR679" i="8"/>
  <c r="AS679" i="8"/>
  <c r="AT679" i="8"/>
  <c r="AU679" i="8"/>
  <c r="AX679" i="8"/>
  <c r="AY679" i="8"/>
  <c r="AZ679" i="8"/>
  <c r="BE679" i="8"/>
  <c r="BF679" i="8"/>
  <c r="BO680" i="8" s="1"/>
  <c r="BH679" i="8"/>
  <c r="BI679" i="8"/>
  <c r="BJ679" i="8"/>
  <c r="BK679" i="8"/>
  <c r="BL679" i="8"/>
  <c r="BM679" i="8"/>
  <c r="BP680" i="8" s="1"/>
  <c r="BS679" i="8"/>
  <c r="BT679" i="8"/>
  <c r="BU679" i="8"/>
  <c r="BV679" i="8"/>
  <c r="BW679" i="8"/>
  <c r="BZ679" i="8"/>
  <c r="CA679" i="8"/>
  <c r="CB679" i="8"/>
  <c r="CC679" i="8"/>
  <c r="CD679" i="8"/>
  <c r="CH679" i="8"/>
  <c r="CI679" i="8"/>
  <c r="CJ679" i="8"/>
  <c r="CK679" i="8"/>
  <c r="CL679" i="8"/>
  <c r="CM679" i="8"/>
  <c r="CN679" i="8"/>
  <c r="CO679" i="8"/>
  <c r="CP679" i="8"/>
  <c r="CQ679" i="8"/>
  <c r="CR679" i="8"/>
  <c r="CS679" i="8"/>
  <c r="CT679" i="8"/>
  <c r="CU679" i="8"/>
  <c r="CV679" i="8"/>
  <c r="CX679" i="8"/>
  <c r="CY679" i="8"/>
  <c r="CZ679" i="8"/>
  <c r="DA679" i="8"/>
  <c r="DB679" i="8"/>
  <c r="DC679" i="8"/>
  <c r="DD679" i="8"/>
  <c r="DE679" i="8"/>
  <c r="DF679" i="8"/>
  <c r="DG679" i="8"/>
  <c r="DH679" i="8"/>
  <c r="DI679" i="8"/>
  <c r="DJ679" i="8"/>
  <c r="DK679" i="8"/>
  <c r="DL679" i="8"/>
  <c r="DM679" i="8"/>
  <c r="DN679" i="8"/>
  <c r="DO679" i="8"/>
  <c r="B680" i="8"/>
  <c r="C680" i="8"/>
  <c r="D680" i="8"/>
  <c r="E680" i="8"/>
  <c r="F680" i="8"/>
  <c r="G680" i="8"/>
  <c r="H680" i="8"/>
  <c r="I680" i="8"/>
  <c r="J680" i="8"/>
  <c r="K680" i="8"/>
  <c r="L680" i="8"/>
  <c r="M680" i="8"/>
  <c r="N680" i="8"/>
  <c r="O680" i="8"/>
  <c r="P680" i="8"/>
  <c r="Q680" i="8"/>
  <c r="R680" i="8"/>
  <c r="U680" i="8"/>
  <c r="W680" i="8"/>
  <c r="Y680" i="8"/>
  <c r="Z680" i="8"/>
  <c r="AA680" i="8"/>
  <c r="AB680" i="8"/>
  <c r="AC680" i="8"/>
  <c r="AD680" i="8"/>
  <c r="AE680" i="8"/>
  <c r="AH680" i="8"/>
  <c r="AI680" i="8"/>
  <c r="AJ680" i="8"/>
  <c r="AK680" i="8"/>
  <c r="AL680" i="8"/>
  <c r="AM680" i="8"/>
  <c r="AN680" i="8"/>
  <c r="AO680" i="8"/>
  <c r="AP680" i="8"/>
  <c r="AQ680" i="8"/>
  <c r="AR680" i="8"/>
  <c r="AS680" i="8"/>
  <c r="AT680" i="8"/>
  <c r="AU680" i="8"/>
  <c r="AX680" i="8"/>
  <c r="AY680" i="8"/>
  <c r="AZ680" i="8"/>
  <c r="BE680" i="8"/>
  <c r="BF680" i="8"/>
  <c r="BO681" i="8" s="1"/>
  <c r="BH680" i="8"/>
  <c r="BI680" i="8"/>
  <c r="BJ680" i="8"/>
  <c r="BK680" i="8"/>
  <c r="BL680" i="8"/>
  <c r="BM680" i="8"/>
  <c r="BP681" i="8" s="1"/>
  <c r="BS680" i="8"/>
  <c r="BT680" i="8"/>
  <c r="BU680" i="8"/>
  <c r="BV680" i="8"/>
  <c r="BW680" i="8"/>
  <c r="BZ680" i="8"/>
  <c r="CA680" i="8"/>
  <c r="CB680" i="8"/>
  <c r="CC680" i="8"/>
  <c r="CD680" i="8"/>
  <c r="CH680" i="8"/>
  <c r="CI680" i="8"/>
  <c r="CJ680" i="8"/>
  <c r="CK680" i="8"/>
  <c r="CL680" i="8"/>
  <c r="CM680" i="8"/>
  <c r="CN680" i="8"/>
  <c r="CO680" i="8"/>
  <c r="CP680" i="8"/>
  <c r="CQ680" i="8"/>
  <c r="CR680" i="8"/>
  <c r="CS680" i="8"/>
  <c r="CT680" i="8"/>
  <c r="CU680" i="8"/>
  <c r="CV680" i="8"/>
  <c r="CX680" i="8"/>
  <c r="CY680" i="8"/>
  <c r="CZ680" i="8"/>
  <c r="DA680" i="8"/>
  <c r="DB680" i="8"/>
  <c r="DC680" i="8"/>
  <c r="DD680" i="8"/>
  <c r="DE680" i="8"/>
  <c r="DF680" i="8"/>
  <c r="DG680" i="8"/>
  <c r="DH680" i="8"/>
  <c r="DI680" i="8"/>
  <c r="DJ680" i="8"/>
  <c r="DK680" i="8"/>
  <c r="DL680" i="8"/>
  <c r="DM680" i="8"/>
  <c r="DN680" i="8"/>
  <c r="DO680" i="8"/>
  <c r="B681" i="8"/>
  <c r="C681" i="8"/>
  <c r="D681" i="8"/>
  <c r="E681" i="8"/>
  <c r="F681" i="8"/>
  <c r="G681" i="8"/>
  <c r="H681" i="8"/>
  <c r="I681" i="8"/>
  <c r="J681" i="8"/>
  <c r="K681" i="8"/>
  <c r="L681" i="8"/>
  <c r="M681" i="8"/>
  <c r="N681" i="8"/>
  <c r="O681" i="8"/>
  <c r="P681" i="8"/>
  <c r="Q681" i="8"/>
  <c r="R681" i="8"/>
  <c r="U681" i="8"/>
  <c r="W681" i="8"/>
  <c r="Y681" i="8"/>
  <c r="Z681" i="8"/>
  <c r="AA681" i="8"/>
  <c r="AB681" i="8"/>
  <c r="AC681" i="8"/>
  <c r="AD681" i="8"/>
  <c r="AE681" i="8"/>
  <c r="AH681" i="8"/>
  <c r="AI681" i="8"/>
  <c r="AJ681" i="8"/>
  <c r="AK681" i="8"/>
  <c r="AL681" i="8"/>
  <c r="AM681" i="8"/>
  <c r="AN681" i="8"/>
  <c r="AO681" i="8"/>
  <c r="AP681" i="8"/>
  <c r="AQ681" i="8"/>
  <c r="AR681" i="8"/>
  <c r="AS681" i="8"/>
  <c r="AT681" i="8"/>
  <c r="AU681" i="8"/>
  <c r="AX681" i="8"/>
  <c r="AY681" i="8"/>
  <c r="AZ681" i="8"/>
  <c r="BE681" i="8"/>
  <c r="BF681" i="8"/>
  <c r="BO682" i="8" s="1"/>
  <c r="BH681" i="8"/>
  <c r="BI681" i="8"/>
  <c r="BJ681" i="8"/>
  <c r="BK681" i="8"/>
  <c r="BL681" i="8"/>
  <c r="BM681" i="8"/>
  <c r="BP682" i="8" s="1"/>
  <c r="BS681" i="8"/>
  <c r="BT681" i="8"/>
  <c r="BU681" i="8"/>
  <c r="BV681" i="8"/>
  <c r="BW681" i="8"/>
  <c r="BZ681" i="8"/>
  <c r="CA681" i="8"/>
  <c r="CB681" i="8"/>
  <c r="CC681" i="8"/>
  <c r="CD681" i="8"/>
  <c r="CH681" i="8"/>
  <c r="CI681" i="8"/>
  <c r="CJ681" i="8"/>
  <c r="CK681" i="8"/>
  <c r="CL681" i="8"/>
  <c r="CM681" i="8"/>
  <c r="CN681" i="8"/>
  <c r="CO681" i="8"/>
  <c r="CP681" i="8"/>
  <c r="CQ681" i="8"/>
  <c r="CR681" i="8"/>
  <c r="CS681" i="8"/>
  <c r="CT681" i="8"/>
  <c r="CU681" i="8"/>
  <c r="CV681" i="8"/>
  <c r="CX681" i="8"/>
  <c r="CY681" i="8"/>
  <c r="CZ681" i="8"/>
  <c r="DA681" i="8"/>
  <c r="DB681" i="8"/>
  <c r="DC681" i="8"/>
  <c r="DD681" i="8"/>
  <c r="DE681" i="8"/>
  <c r="DF681" i="8"/>
  <c r="DG681" i="8"/>
  <c r="DH681" i="8"/>
  <c r="DI681" i="8"/>
  <c r="DJ681" i="8"/>
  <c r="DK681" i="8"/>
  <c r="DL681" i="8"/>
  <c r="DM681" i="8"/>
  <c r="DN681" i="8"/>
  <c r="DO681" i="8"/>
  <c r="B682" i="8"/>
  <c r="C682" i="8"/>
  <c r="D682" i="8"/>
  <c r="E682" i="8"/>
  <c r="F682" i="8"/>
  <c r="G682" i="8"/>
  <c r="H682" i="8"/>
  <c r="I682" i="8"/>
  <c r="J682" i="8"/>
  <c r="K682" i="8"/>
  <c r="L682" i="8"/>
  <c r="M682" i="8"/>
  <c r="N682" i="8"/>
  <c r="O682" i="8"/>
  <c r="P682" i="8"/>
  <c r="Q682" i="8"/>
  <c r="R682" i="8"/>
  <c r="U682" i="8"/>
  <c r="W682" i="8"/>
  <c r="Y682" i="8"/>
  <c r="Z682" i="8"/>
  <c r="AA682" i="8"/>
  <c r="AB682" i="8"/>
  <c r="AC682" i="8"/>
  <c r="AD682" i="8"/>
  <c r="AE682" i="8"/>
  <c r="AH682" i="8"/>
  <c r="AI682" i="8"/>
  <c r="AJ682" i="8"/>
  <c r="AK682" i="8"/>
  <c r="AL682" i="8"/>
  <c r="AM682" i="8"/>
  <c r="AN682" i="8"/>
  <c r="AO682" i="8"/>
  <c r="AP682" i="8"/>
  <c r="AQ682" i="8"/>
  <c r="AR682" i="8"/>
  <c r="AS682" i="8"/>
  <c r="AT682" i="8"/>
  <c r="AU682" i="8"/>
  <c r="AX682" i="8"/>
  <c r="AY682" i="8"/>
  <c r="AZ682" i="8"/>
  <c r="BE682" i="8"/>
  <c r="BF682" i="8"/>
  <c r="BO683" i="8" s="1"/>
  <c r="BH682" i="8"/>
  <c r="BI682" i="8"/>
  <c r="BJ682" i="8"/>
  <c r="BK682" i="8"/>
  <c r="BL682" i="8"/>
  <c r="BM682" i="8"/>
  <c r="BP683" i="8" s="1"/>
  <c r="BS682" i="8"/>
  <c r="BT682" i="8"/>
  <c r="BU682" i="8"/>
  <c r="BV682" i="8"/>
  <c r="BW682" i="8"/>
  <c r="BZ682" i="8"/>
  <c r="CA682" i="8"/>
  <c r="CB682" i="8"/>
  <c r="CC682" i="8"/>
  <c r="CD682" i="8"/>
  <c r="CH682" i="8"/>
  <c r="CI682" i="8"/>
  <c r="CJ682" i="8"/>
  <c r="CK682" i="8"/>
  <c r="CL682" i="8"/>
  <c r="CM682" i="8"/>
  <c r="CN682" i="8"/>
  <c r="CO682" i="8"/>
  <c r="CP682" i="8"/>
  <c r="CQ682" i="8"/>
  <c r="CR682" i="8"/>
  <c r="CS682" i="8"/>
  <c r="CT682" i="8"/>
  <c r="CU682" i="8"/>
  <c r="CV682" i="8"/>
  <c r="CX682" i="8"/>
  <c r="CY682" i="8"/>
  <c r="CZ682" i="8"/>
  <c r="DA682" i="8"/>
  <c r="DB682" i="8"/>
  <c r="DC682" i="8"/>
  <c r="DD682" i="8"/>
  <c r="DE682" i="8"/>
  <c r="DF682" i="8"/>
  <c r="DG682" i="8"/>
  <c r="DH682" i="8"/>
  <c r="DI682" i="8"/>
  <c r="DJ682" i="8"/>
  <c r="DK682" i="8"/>
  <c r="DL682" i="8"/>
  <c r="DM682" i="8"/>
  <c r="DN682" i="8"/>
  <c r="DO682" i="8"/>
  <c r="B683" i="8"/>
  <c r="C683" i="8"/>
  <c r="D683" i="8"/>
  <c r="E683" i="8"/>
  <c r="F683" i="8"/>
  <c r="G683" i="8"/>
  <c r="H683" i="8"/>
  <c r="I683" i="8"/>
  <c r="J683" i="8"/>
  <c r="K683" i="8"/>
  <c r="L683" i="8"/>
  <c r="M683" i="8"/>
  <c r="N683" i="8"/>
  <c r="O683" i="8"/>
  <c r="P683" i="8"/>
  <c r="Q683" i="8"/>
  <c r="R683" i="8"/>
  <c r="U683" i="8"/>
  <c r="W683" i="8"/>
  <c r="Y683" i="8"/>
  <c r="Z683" i="8"/>
  <c r="AA683" i="8"/>
  <c r="AB683" i="8"/>
  <c r="AC683" i="8"/>
  <c r="AD683" i="8"/>
  <c r="AE683" i="8"/>
  <c r="AH683" i="8"/>
  <c r="AI683" i="8"/>
  <c r="AJ683" i="8"/>
  <c r="AK683" i="8"/>
  <c r="AL683" i="8"/>
  <c r="AM683" i="8"/>
  <c r="AN683" i="8"/>
  <c r="AO683" i="8"/>
  <c r="AP683" i="8"/>
  <c r="AQ683" i="8"/>
  <c r="AR683" i="8"/>
  <c r="AS683" i="8"/>
  <c r="AT683" i="8"/>
  <c r="AU683" i="8"/>
  <c r="AX683" i="8"/>
  <c r="AY683" i="8"/>
  <c r="AZ683" i="8"/>
  <c r="BE683" i="8"/>
  <c r="BF683" i="8"/>
  <c r="BO684" i="8" s="1"/>
  <c r="BH683" i="8"/>
  <c r="BI683" i="8"/>
  <c r="BJ683" i="8"/>
  <c r="BK683" i="8"/>
  <c r="BL683" i="8"/>
  <c r="BM683" i="8"/>
  <c r="BP684" i="8" s="1"/>
  <c r="BS683" i="8"/>
  <c r="BT683" i="8"/>
  <c r="BU683" i="8"/>
  <c r="BV683" i="8"/>
  <c r="BW683" i="8"/>
  <c r="BZ683" i="8"/>
  <c r="CA683" i="8"/>
  <c r="CB683" i="8"/>
  <c r="CC683" i="8"/>
  <c r="CD683" i="8"/>
  <c r="CH683" i="8"/>
  <c r="CI683" i="8"/>
  <c r="CJ683" i="8"/>
  <c r="CK683" i="8"/>
  <c r="CL683" i="8"/>
  <c r="CM683" i="8"/>
  <c r="CN683" i="8"/>
  <c r="CO683" i="8"/>
  <c r="CP683" i="8"/>
  <c r="CQ683" i="8"/>
  <c r="CR683" i="8"/>
  <c r="CS683" i="8"/>
  <c r="CT683" i="8"/>
  <c r="CU683" i="8"/>
  <c r="CV683" i="8"/>
  <c r="CX683" i="8"/>
  <c r="CY683" i="8"/>
  <c r="CZ683" i="8"/>
  <c r="DA683" i="8"/>
  <c r="DB683" i="8"/>
  <c r="DC683" i="8"/>
  <c r="DD683" i="8"/>
  <c r="DE683" i="8"/>
  <c r="DF683" i="8"/>
  <c r="DG683" i="8"/>
  <c r="DH683" i="8"/>
  <c r="DI683" i="8"/>
  <c r="DJ683" i="8"/>
  <c r="DK683" i="8"/>
  <c r="DL683" i="8"/>
  <c r="DM683" i="8"/>
  <c r="DN683" i="8"/>
  <c r="DO683" i="8"/>
  <c r="B684" i="8"/>
  <c r="C684" i="8"/>
  <c r="D684" i="8"/>
  <c r="E684" i="8"/>
  <c r="F684" i="8"/>
  <c r="G684" i="8"/>
  <c r="H684" i="8"/>
  <c r="I684" i="8"/>
  <c r="J684" i="8"/>
  <c r="K684" i="8"/>
  <c r="L684" i="8"/>
  <c r="M684" i="8"/>
  <c r="N684" i="8"/>
  <c r="O684" i="8"/>
  <c r="P684" i="8"/>
  <c r="Q684" i="8"/>
  <c r="R684" i="8"/>
  <c r="U684" i="8"/>
  <c r="W684" i="8"/>
  <c r="Y684" i="8"/>
  <c r="Z684" i="8"/>
  <c r="AA684" i="8"/>
  <c r="AB684" i="8"/>
  <c r="AC684" i="8"/>
  <c r="AD684" i="8"/>
  <c r="AE684" i="8"/>
  <c r="AH684" i="8"/>
  <c r="AI684" i="8"/>
  <c r="AJ684" i="8"/>
  <c r="AK684" i="8"/>
  <c r="AL684" i="8"/>
  <c r="AM684" i="8"/>
  <c r="AN684" i="8"/>
  <c r="AO684" i="8"/>
  <c r="AP684" i="8"/>
  <c r="AQ684" i="8"/>
  <c r="AR684" i="8"/>
  <c r="AS684" i="8"/>
  <c r="AT684" i="8"/>
  <c r="AU684" i="8"/>
  <c r="AX684" i="8"/>
  <c r="AY684" i="8"/>
  <c r="AZ684" i="8"/>
  <c r="BE684" i="8"/>
  <c r="BF684" i="8"/>
  <c r="BO685" i="8" s="1"/>
  <c r="BH684" i="8"/>
  <c r="BI684" i="8"/>
  <c r="BJ684" i="8"/>
  <c r="BK684" i="8"/>
  <c r="BL684" i="8"/>
  <c r="BM684" i="8"/>
  <c r="BP685" i="8" s="1"/>
  <c r="BS684" i="8"/>
  <c r="BT684" i="8"/>
  <c r="BU684" i="8"/>
  <c r="BV684" i="8"/>
  <c r="BW684" i="8"/>
  <c r="BZ684" i="8"/>
  <c r="CA684" i="8"/>
  <c r="CB684" i="8"/>
  <c r="CC684" i="8"/>
  <c r="CD684" i="8"/>
  <c r="CH684" i="8"/>
  <c r="CI684" i="8"/>
  <c r="CJ684" i="8"/>
  <c r="CK684" i="8"/>
  <c r="CL684" i="8"/>
  <c r="CM684" i="8"/>
  <c r="CN684" i="8"/>
  <c r="CO684" i="8"/>
  <c r="CP684" i="8"/>
  <c r="CQ684" i="8"/>
  <c r="CR684" i="8"/>
  <c r="CS684" i="8"/>
  <c r="CT684" i="8"/>
  <c r="CU684" i="8"/>
  <c r="CV684" i="8"/>
  <c r="CX684" i="8"/>
  <c r="CY684" i="8"/>
  <c r="CZ684" i="8"/>
  <c r="DA684" i="8"/>
  <c r="DB684" i="8"/>
  <c r="DC684" i="8"/>
  <c r="DD684" i="8"/>
  <c r="DE684" i="8"/>
  <c r="DF684" i="8"/>
  <c r="DG684" i="8"/>
  <c r="DH684" i="8"/>
  <c r="DI684" i="8"/>
  <c r="DJ684" i="8"/>
  <c r="DK684" i="8"/>
  <c r="DL684" i="8"/>
  <c r="DM684" i="8"/>
  <c r="DN684" i="8"/>
  <c r="DO684" i="8"/>
  <c r="B685" i="8"/>
  <c r="C685" i="8"/>
  <c r="D685" i="8"/>
  <c r="E685" i="8"/>
  <c r="F685" i="8"/>
  <c r="G685" i="8"/>
  <c r="H685" i="8"/>
  <c r="I685" i="8"/>
  <c r="J685" i="8"/>
  <c r="K685" i="8"/>
  <c r="L685" i="8"/>
  <c r="M685" i="8"/>
  <c r="N685" i="8"/>
  <c r="O685" i="8"/>
  <c r="P685" i="8"/>
  <c r="Q685" i="8"/>
  <c r="R685" i="8"/>
  <c r="U685" i="8"/>
  <c r="W685" i="8"/>
  <c r="Y685" i="8"/>
  <c r="Z685" i="8"/>
  <c r="AA685" i="8"/>
  <c r="AB685" i="8"/>
  <c r="AC685" i="8"/>
  <c r="AD685" i="8"/>
  <c r="AE685" i="8"/>
  <c r="AH685" i="8"/>
  <c r="AI685" i="8"/>
  <c r="AJ685" i="8"/>
  <c r="AK685" i="8"/>
  <c r="AL685" i="8"/>
  <c r="AM685" i="8"/>
  <c r="AN685" i="8"/>
  <c r="AO685" i="8"/>
  <c r="AP685" i="8"/>
  <c r="AQ685" i="8"/>
  <c r="AR685" i="8"/>
  <c r="AS685" i="8"/>
  <c r="AT685" i="8"/>
  <c r="AU685" i="8"/>
  <c r="AX685" i="8"/>
  <c r="AY685" i="8"/>
  <c r="AZ685" i="8"/>
  <c r="BE685" i="8"/>
  <c r="BF685" i="8"/>
  <c r="BO686" i="8" s="1"/>
  <c r="BH685" i="8"/>
  <c r="BI685" i="8"/>
  <c r="BJ685" i="8"/>
  <c r="BK685" i="8"/>
  <c r="BL685" i="8"/>
  <c r="BM685" i="8"/>
  <c r="BP686" i="8" s="1"/>
  <c r="BS685" i="8"/>
  <c r="BT685" i="8"/>
  <c r="BU685" i="8"/>
  <c r="BV685" i="8"/>
  <c r="BW685" i="8"/>
  <c r="BZ685" i="8"/>
  <c r="CA685" i="8"/>
  <c r="CB685" i="8"/>
  <c r="CC685" i="8"/>
  <c r="CD685" i="8"/>
  <c r="CH685" i="8"/>
  <c r="CI685" i="8"/>
  <c r="CJ685" i="8"/>
  <c r="CK685" i="8"/>
  <c r="CL685" i="8"/>
  <c r="CM685" i="8"/>
  <c r="CN685" i="8"/>
  <c r="CO685" i="8"/>
  <c r="CP685" i="8"/>
  <c r="CQ685" i="8"/>
  <c r="CR685" i="8"/>
  <c r="CS685" i="8"/>
  <c r="CT685" i="8"/>
  <c r="CU685" i="8"/>
  <c r="CV685" i="8"/>
  <c r="CX685" i="8"/>
  <c r="CY685" i="8"/>
  <c r="CZ685" i="8"/>
  <c r="DA685" i="8"/>
  <c r="DB685" i="8"/>
  <c r="DC685" i="8"/>
  <c r="DD685" i="8"/>
  <c r="DE685" i="8"/>
  <c r="DF685" i="8"/>
  <c r="DG685" i="8"/>
  <c r="DH685" i="8"/>
  <c r="DI685" i="8"/>
  <c r="DJ685" i="8"/>
  <c r="DK685" i="8"/>
  <c r="DL685" i="8"/>
  <c r="DM685" i="8"/>
  <c r="DN685" i="8"/>
  <c r="DO685" i="8"/>
  <c r="B686" i="8"/>
  <c r="C686" i="8"/>
  <c r="D686" i="8"/>
  <c r="E686" i="8"/>
  <c r="F686" i="8"/>
  <c r="G686" i="8"/>
  <c r="H686" i="8"/>
  <c r="I686" i="8"/>
  <c r="J686" i="8"/>
  <c r="K686" i="8"/>
  <c r="L686" i="8"/>
  <c r="M686" i="8"/>
  <c r="N686" i="8"/>
  <c r="O686" i="8"/>
  <c r="P686" i="8"/>
  <c r="Q686" i="8"/>
  <c r="R686" i="8"/>
  <c r="U686" i="8"/>
  <c r="W686" i="8"/>
  <c r="Y686" i="8"/>
  <c r="Z686" i="8"/>
  <c r="AA686" i="8"/>
  <c r="AB686" i="8"/>
  <c r="AC686" i="8"/>
  <c r="AD686" i="8"/>
  <c r="AE686" i="8"/>
  <c r="AH686" i="8"/>
  <c r="AI686" i="8"/>
  <c r="AJ686" i="8"/>
  <c r="AK686" i="8"/>
  <c r="AL686" i="8"/>
  <c r="AM686" i="8"/>
  <c r="AN686" i="8"/>
  <c r="AO686" i="8"/>
  <c r="AP686" i="8"/>
  <c r="AQ686" i="8"/>
  <c r="AR686" i="8"/>
  <c r="AS686" i="8"/>
  <c r="AT686" i="8"/>
  <c r="AU686" i="8"/>
  <c r="AX686" i="8"/>
  <c r="AY686" i="8"/>
  <c r="AZ686" i="8"/>
  <c r="BE686" i="8"/>
  <c r="BF686" i="8"/>
  <c r="BO687" i="8" s="1"/>
  <c r="BH686" i="8"/>
  <c r="BI686" i="8"/>
  <c r="BJ686" i="8"/>
  <c r="BK686" i="8"/>
  <c r="BL686" i="8"/>
  <c r="BM686" i="8"/>
  <c r="BP687" i="8" s="1"/>
  <c r="BS686" i="8"/>
  <c r="BT686" i="8"/>
  <c r="BU686" i="8"/>
  <c r="BV686" i="8"/>
  <c r="BW686" i="8"/>
  <c r="BZ686" i="8"/>
  <c r="CA686" i="8"/>
  <c r="CB686" i="8"/>
  <c r="CC686" i="8"/>
  <c r="CD686" i="8"/>
  <c r="CH686" i="8"/>
  <c r="CI686" i="8"/>
  <c r="CJ686" i="8"/>
  <c r="CK686" i="8"/>
  <c r="CL686" i="8"/>
  <c r="CM686" i="8"/>
  <c r="CN686" i="8"/>
  <c r="CO686" i="8"/>
  <c r="CP686" i="8"/>
  <c r="CQ686" i="8"/>
  <c r="CR686" i="8"/>
  <c r="CS686" i="8"/>
  <c r="CT686" i="8"/>
  <c r="CU686" i="8"/>
  <c r="CV686" i="8"/>
  <c r="CX686" i="8"/>
  <c r="CY686" i="8"/>
  <c r="CZ686" i="8"/>
  <c r="DA686" i="8"/>
  <c r="DB686" i="8"/>
  <c r="DC686" i="8"/>
  <c r="DD686" i="8"/>
  <c r="DE686" i="8"/>
  <c r="DF686" i="8"/>
  <c r="DG686" i="8"/>
  <c r="DH686" i="8"/>
  <c r="DI686" i="8"/>
  <c r="DJ686" i="8"/>
  <c r="DK686" i="8"/>
  <c r="DL686" i="8"/>
  <c r="DM686" i="8"/>
  <c r="DN686" i="8"/>
  <c r="DO686" i="8"/>
  <c r="B687" i="8"/>
  <c r="C687" i="8"/>
  <c r="D687" i="8"/>
  <c r="E687" i="8"/>
  <c r="F687" i="8"/>
  <c r="G687" i="8"/>
  <c r="H687" i="8"/>
  <c r="I687" i="8"/>
  <c r="J687" i="8"/>
  <c r="K687" i="8"/>
  <c r="L687" i="8"/>
  <c r="M687" i="8"/>
  <c r="N687" i="8"/>
  <c r="O687" i="8"/>
  <c r="P687" i="8"/>
  <c r="Q687" i="8"/>
  <c r="R687" i="8"/>
  <c r="U687" i="8"/>
  <c r="W687" i="8"/>
  <c r="Y687" i="8"/>
  <c r="Z687" i="8"/>
  <c r="AA687" i="8"/>
  <c r="AB687" i="8"/>
  <c r="AC687" i="8"/>
  <c r="AD687" i="8"/>
  <c r="AE687" i="8"/>
  <c r="AH687" i="8"/>
  <c r="AI687" i="8"/>
  <c r="AJ687" i="8"/>
  <c r="AK687" i="8"/>
  <c r="AL687" i="8"/>
  <c r="AM687" i="8"/>
  <c r="AN687" i="8"/>
  <c r="AO687" i="8"/>
  <c r="AP687" i="8"/>
  <c r="AQ687" i="8"/>
  <c r="AR687" i="8"/>
  <c r="AS687" i="8"/>
  <c r="AT687" i="8"/>
  <c r="AU687" i="8"/>
  <c r="AX687" i="8"/>
  <c r="AY687" i="8"/>
  <c r="AZ687" i="8"/>
  <c r="BE687" i="8"/>
  <c r="BF687" i="8"/>
  <c r="BO688" i="8" s="1"/>
  <c r="BH687" i="8"/>
  <c r="BI687" i="8"/>
  <c r="BJ687" i="8"/>
  <c r="BK687" i="8"/>
  <c r="BL687" i="8"/>
  <c r="BM687" i="8"/>
  <c r="BP688" i="8" s="1"/>
  <c r="BS687" i="8"/>
  <c r="BT687" i="8"/>
  <c r="BU687" i="8"/>
  <c r="BV687" i="8"/>
  <c r="BW687" i="8"/>
  <c r="BZ687" i="8"/>
  <c r="CA687" i="8"/>
  <c r="CB687" i="8"/>
  <c r="CC687" i="8"/>
  <c r="CD687" i="8"/>
  <c r="CH687" i="8"/>
  <c r="CI687" i="8"/>
  <c r="CJ687" i="8"/>
  <c r="CK687" i="8"/>
  <c r="CL687" i="8"/>
  <c r="CM687" i="8"/>
  <c r="CN687" i="8"/>
  <c r="CO687" i="8"/>
  <c r="CP687" i="8"/>
  <c r="CQ687" i="8"/>
  <c r="CR687" i="8"/>
  <c r="CS687" i="8"/>
  <c r="CT687" i="8"/>
  <c r="CU687" i="8"/>
  <c r="CV687" i="8"/>
  <c r="CX687" i="8"/>
  <c r="CY687" i="8"/>
  <c r="CZ687" i="8"/>
  <c r="DA687" i="8"/>
  <c r="DB687" i="8"/>
  <c r="DC687" i="8"/>
  <c r="DD687" i="8"/>
  <c r="DE687" i="8"/>
  <c r="DF687" i="8"/>
  <c r="DG687" i="8"/>
  <c r="DH687" i="8"/>
  <c r="DI687" i="8"/>
  <c r="DJ687" i="8"/>
  <c r="DK687" i="8"/>
  <c r="DL687" i="8"/>
  <c r="DM687" i="8"/>
  <c r="DN687" i="8"/>
  <c r="DO687" i="8"/>
  <c r="B688" i="8"/>
  <c r="C688" i="8"/>
  <c r="D688" i="8"/>
  <c r="E688" i="8"/>
  <c r="F688" i="8"/>
  <c r="G688" i="8"/>
  <c r="H688" i="8"/>
  <c r="I688" i="8"/>
  <c r="J688" i="8"/>
  <c r="K688" i="8"/>
  <c r="L688" i="8"/>
  <c r="M688" i="8"/>
  <c r="N688" i="8"/>
  <c r="O688" i="8"/>
  <c r="P688" i="8"/>
  <c r="Q688" i="8"/>
  <c r="R688" i="8"/>
  <c r="U688" i="8"/>
  <c r="W688" i="8"/>
  <c r="Y688" i="8"/>
  <c r="Z688" i="8"/>
  <c r="AA688" i="8"/>
  <c r="AB688" i="8"/>
  <c r="AC688" i="8"/>
  <c r="AD688" i="8"/>
  <c r="AE688" i="8"/>
  <c r="AH688" i="8"/>
  <c r="AI688" i="8"/>
  <c r="AJ688" i="8"/>
  <c r="AK688" i="8"/>
  <c r="AL688" i="8"/>
  <c r="AM688" i="8"/>
  <c r="AN688" i="8"/>
  <c r="AO688" i="8"/>
  <c r="AP688" i="8"/>
  <c r="AQ688" i="8"/>
  <c r="AR688" i="8"/>
  <c r="AS688" i="8"/>
  <c r="AT688" i="8"/>
  <c r="AU688" i="8"/>
  <c r="AX688" i="8"/>
  <c r="AY688" i="8"/>
  <c r="AZ688" i="8"/>
  <c r="BE688" i="8"/>
  <c r="BF688" i="8"/>
  <c r="BO689" i="8" s="1"/>
  <c r="BH688" i="8"/>
  <c r="BI688" i="8"/>
  <c r="BJ688" i="8"/>
  <c r="BK688" i="8"/>
  <c r="BL688" i="8"/>
  <c r="BM688" i="8"/>
  <c r="BP689" i="8" s="1"/>
  <c r="BS688" i="8"/>
  <c r="BT688" i="8"/>
  <c r="BU688" i="8"/>
  <c r="BV688" i="8"/>
  <c r="BW688" i="8"/>
  <c r="BZ688" i="8"/>
  <c r="CA688" i="8"/>
  <c r="CB688" i="8"/>
  <c r="CC688" i="8"/>
  <c r="CD688" i="8"/>
  <c r="CH688" i="8"/>
  <c r="CI688" i="8"/>
  <c r="CJ688" i="8"/>
  <c r="CK688" i="8"/>
  <c r="CL688" i="8"/>
  <c r="CM688" i="8"/>
  <c r="CN688" i="8"/>
  <c r="CO688" i="8"/>
  <c r="CP688" i="8"/>
  <c r="CQ688" i="8"/>
  <c r="CR688" i="8"/>
  <c r="CS688" i="8"/>
  <c r="CT688" i="8"/>
  <c r="CU688" i="8"/>
  <c r="CV688" i="8"/>
  <c r="CX688" i="8"/>
  <c r="CY688" i="8"/>
  <c r="CZ688" i="8"/>
  <c r="DA688" i="8"/>
  <c r="DB688" i="8"/>
  <c r="DC688" i="8"/>
  <c r="DD688" i="8"/>
  <c r="DE688" i="8"/>
  <c r="DF688" i="8"/>
  <c r="DG688" i="8"/>
  <c r="DH688" i="8"/>
  <c r="DI688" i="8"/>
  <c r="DJ688" i="8"/>
  <c r="DK688" i="8"/>
  <c r="DL688" i="8"/>
  <c r="DM688" i="8"/>
  <c r="DN688" i="8"/>
  <c r="DO688" i="8"/>
  <c r="B689" i="8"/>
  <c r="C689" i="8"/>
  <c r="D689" i="8"/>
  <c r="E689" i="8"/>
  <c r="F689" i="8"/>
  <c r="G689" i="8"/>
  <c r="H689" i="8"/>
  <c r="I689" i="8"/>
  <c r="J689" i="8"/>
  <c r="K689" i="8"/>
  <c r="L689" i="8"/>
  <c r="M689" i="8"/>
  <c r="N689" i="8"/>
  <c r="O689" i="8"/>
  <c r="P689" i="8"/>
  <c r="Q689" i="8"/>
  <c r="R689" i="8"/>
  <c r="U689" i="8"/>
  <c r="W689" i="8"/>
  <c r="Y689" i="8"/>
  <c r="Z689" i="8"/>
  <c r="AA689" i="8"/>
  <c r="AB689" i="8"/>
  <c r="AC689" i="8"/>
  <c r="AD689" i="8"/>
  <c r="AE689" i="8"/>
  <c r="AH689" i="8"/>
  <c r="AI689" i="8"/>
  <c r="AJ689" i="8"/>
  <c r="AK689" i="8"/>
  <c r="AL689" i="8"/>
  <c r="AM689" i="8"/>
  <c r="AN689" i="8"/>
  <c r="AO689" i="8"/>
  <c r="AP689" i="8"/>
  <c r="AQ689" i="8"/>
  <c r="AR689" i="8"/>
  <c r="AS689" i="8"/>
  <c r="AT689" i="8"/>
  <c r="AU689" i="8"/>
  <c r="AX689" i="8"/>
  <c r="AY689" i="8"/>
  <c r="AZ689" i="8"/>
  <c r="BE689" i="8"/>
  <c r="BF689" i="8"/>
  <c r="BO690" i="8" s="1"/>
  <c r="BH689" i="8"/>
  <c r="BI689" i="8"/>
  <c r="BJ689" i="8"/>
  <c r="BK689" i="8"/>
  <c r="BL689" i="8"/>
  <c r="BM689" i="8"/>
  <c r="BP690" i="8" s="1"/>
  <c r="BS689" i="8"/>
  <c r="BT689" i="8"/>
  <c r="BU689" i="8"/>
  <c r="BV689" i="8"/>
  <c r="BW689" i="8"/>
  <c r="BZ689" i="8"/>
  <c r="CA689" i="8"/>
  <c r="CB689" i="8"/>
  <c r="CC689" i="8"/>
  <c r="CD689" i="8"/>
  <c r="CH689" i="8"/>
  <c r="CI689" i="8"/>
  <c r="CJ689" i="8"/>
  <c r="CK689" i="8"/>
  <c r="CL689" i="8"/>
  <c r="CM689" i="8"/>
  <c r="CN689" i="8"/>
  <c r="CO689" i="8"/>
  <c r="CP689" i="8"/>
  <c r="CQ689" i="8"/>
  <c r="CR689" i="8"/>
  <c r="CS689" i="8"/>
  <c r="CT689" i="8"/>
  <c r="CU689" i="8"/>
  <c r="CV689" i="8"/>
  <c r="CX689" i="8"/>
  <c r="CY689" i="8"/>
  <c r="CZ689" i="8"/>
  <c r="DA689" i="8"/>
  <c r="DB689" i="8"/>
  <c r="DC689" i="8"/>
  <c r="DD689" i="8"/>
  <c r="DE689" i="8"/>
  <c r="DF689" i="8"/>
  <c r="DG689" i="8"/>
  <c r="DH689" i="8"/>
  <c r="DI689" i="8"/>
  <c r="DJ689" i="8"/>
  <c r="DK689" i="8"/>
  <c r="DL689" i="8"/>
  <c r="DM689" i="8"/>
  <c r="DN689" i="8"/>
  <c r="DO689" i="8"/>
  <c r="B690" i="8"/>
  <c r="C690" i="8"/>
  <c r="D690" i="8"/>
  <c r="E690" i="8"/>
  <c r="F690" i="8"/>
  <c r="G690" i="8"/>
  <c r="H690" i="8"/>
  <c r="I690" i="8"/>
  <c r="J690" i="8"/>
  <c r="K690" i="8"/>
  <c r="L690" i="8"/>
  <c r="M690" i="8"/>
  <c r="N690" i="8"/>
  <c r="O690" i="8"/>
  <c r="P690" i="8"/>
  <c r="Q690" i="8"/>
  <c r="R690" i="8"/>
  <c r="U690" i="8"/>
  <c r="W690" i="8"/>
  <c r="Y690" i="8"/>
  <c r="Z690" i="8"/>
  <c r="AA690" i="8"/>
  <c r="AB690" i="8"/>
  <c r="AC690" i="8"/>
  <c r="AD690" i="8"/>
  <c r="AE690" i="8"/>
  <c r="AH690" i="8"/>
  <c r="AI690" i="8"/>
  <c r="AJ690" i="8"/>
  <c r="AK690" i="8"/>
  <c r="AL690" i="8"/>
  <c r="AM690" i="8"/>
  <c r="AN690" i="8"/>
  <c r="AO690" i="8"/>
  <c r="AP690" i="8"/>
  <c r="AQ690" i="8"/>
  <c r="AR690" i="8"/>
  <c r="AS690" i="8"/>
  <c r="AT690" i="8"/>
  <c r="AU690" i="8"/>
  <c r="AX690" i="8"/>
  <c r="AY690" i="8"/>
  <c r="AZ690" i="8"/>
  <c r="BE690" i="8"/>
  <c r="BF690" i="8"/>
  <c r="BO691" i="8" s="1"/>
  <c r="BH690" i="8"/>
  <c r="BI690" i="8"/>
  <c r="BJ690" i="8"/>
  <c r="BK690" i="8"/>
  <c r="BL690" i="8"/>
  <c r="BM690" i="8"/>
  <c r="BP691" i="8" s="1"/>
  <c r="BS690" i="8"/>
  <c r="BT690" i="8"/>
  <c r="BU690" i="8"/>
  <c r="BV690" i="8"/>
  <c r="BW690" i="8"/>
  <c r="BZ690" i="8"/>
  <c r="CA690" i="8"/>
  <c r="CB690" i="8"/>
  <c r="CC690" i="8"/>
  <c r="CD690" i="8"/>
  <c r="CH690" i="8"/>
  <c r="CI690" i="8"/>
  <c r="CJ690" i="8"/>
  <c r="CK690" i="8"/>
  <c r="CL690" i="8"/>
  <c r="CM690" i="8"/>
  <c r="CN690" i="8"/>
  <c r="CO690" i="8"/>
  <c r="CP690" i="8"/>
  <c r="CQ690" i="8"/>
  <c r="CR690" i="8"/>
  <c r="CS690" i="8"/>
  <c r="CT690" i="8"/>
  <c r="CU690" i="8"/>
  <c r="CV690" i="8"/>
  <c r="CX690" i="8"/>
  <c r="CY690" i="8"/>
  <c r="CZ690" i="8"/>
  <c r="DA690" i="8"/>
  <c r="DB690" i="8"/>
  <c r="DC690" i="8"/>
  <c r="DD690" i="8"/>
  <c r="DE690" i="8"/>
  <c r="DF690" i="8"/>
  <c r="DG690" i="8"/>
  <c r="DH690" i="8"/>
  <c r="DI690" i="8"/>
  <c r="DJ690" i="8"/>
  <c r="DK690" i="8"/>
  <c r="DL690" i="8"/>
  <c r="DM690" i="8"/>
  <c r="DN690" i="8"/>
  <c r="DO690" i="8"/>
  <c r="B691" i="8"/>
  <c r="C691" i="8"/>
  <c r="D691" i="8"/>
  <c r="E691" i="8"/>
  <c r="F691" i="8"/>
  <c r="G691" i="8"/>
  <c r="H691" i="8"/>
  <c r="I691" i="8"/>
  <c r="J691" i="8"/>
  <c r="K691" i="8"/>
  <c r="L691" i="8"/>
  <c r="M691" i="8"/>
  <c r="N691" i="8"/>
  <c r="O691" i="8"/>
  <c r="P691" i="8"/>
  <c r="Q691" i="8"/>
  <c r="R691" i="8"/>
  <c r="U691" i="8"/>
  <c r="W691" i="8"/>
  <c r="Y691" i="8"/>
  <c r="Z691" i="8"/>
  <c r="AA691" i="8"/>
  <c r="AB691" i="8"/>
  <c r="AC691" i="8"/>
  <c r="AD691" i="8"/>
  <c r="AE691" i="8"/>
  <c r="AH691" i="8"/>
  <c r="AI691" i="8"/>
  <c r="AJ691" i="8"/>
  <c r="AK691" i="8"/>
  <c r="AL691" i="8"/>
  <c r="AM691" i="8"/>
  <c r="AN691" i="8"/>
  <c r="AO691" i="8"/>
  <c r="AP691" i="8"/>
  <c r="AQ691" i="8"/>
  <c r="AR691" i="8"/>
  <c r="AS691" i="8"/>
  <c r="AT691" i="8"/>
  <c r="AU691" i="8"/>
  <c r="AX691" i="8"/>
  <c r="AY691" i="8"/>
  <c r="AZ691" i="8"/>
  <c r="BE691" i="8"/>
  <c r="BF691" i="8"/>
  <c r="BO692" i="8" s="1"/>
  <c r="BH691" i="8"/>
  <c r="BI691" i="8"/>
  <c r="BJ691" i="8"/>
  <c r="BK691" i="8"/>
  <c r="BL691" i="8"/>
  <c r="BM691" i="8"/>
  <c r="BP692" i="8" s="1"/>
  <c r="BS691" i="8"/>
  <c r="BT691" i="8"/>
  <c r="BU691" i="8"/>
  <c r="BV691" i="8"/>
  <c r="BW691" i="8"/>
  <c r="BZ691" i="8"/>
  <c r="CA691" i="8"/>
  <c r="CB691" i="8"/>
  <c r="CC691" i="8"/>
  <c r="CD691" i="8"/>
  <c r="CH691" i="8"/>
  <c r="CI691" i="8"/>
  <c r="CJ691" i="8"/>
  <c r="CK691" i="8"/>
  <c r="CL691" i="8"/>
  <c r="CM691" i="8"/>
  <c r="CN691" i="8"/>
  <c r="CO691" i="8"/>
  <c r="CP691" i="8"/>
  <c r="CQ691" i="8"/>
  <c r="CR691" i="8"/>
  <c r="CS691" i="8"/>
  <c r="CT691" i="8"/>
  <c r="CU691" i="8"/>
  <c r="CV691" i="8"/>
  <c r="CX691" i="8"/>
  <c r="CY691" i="8"/>
  <c r="CZ691" i="8"/>
  <c r="DA691" i="8"/>
  <c r="DB691" i="8"/>
  <c r="DC691" i="8"/>
  <c r="DD691" i="8"/>
  <c r="DE691" i="8"/>
  <c r="DF691" i="8"/>
  <c r="DG691" i="8"/>
  <c r="DH691" i="8"/>
  <c r="DI691" i="8"/>
  <c r="DJ691" i="8"/>
  <c r="DK691" i="8"/>
  <c r="DL691" i="8"/>
  <c r="DM691" i="8"/>
  <c r="DN691" i="8"/>
  <c r="DO691" i="8"/>
  <c r="B692" i="8"/>
  <c r="C692" i="8"/>
  <c r="D692" i="8"/>
  <c r="E692" i="8"/>
  <c r="F692" i="8"/>
  <c r="G692" i="8"/>
  <c r="H692" i="8"/>
  <c r="I692" i="8"/>
  <c r="K692" i="8"/>
  <c r="L692" i="8"/>
  <c r="M692" i="8"/>
  <c r="N692" i="8"/>
  <c r="O692" i="8"/>
  <c r="P692" i="8"/>
  <c r="Q692" i="8"/>
  <c r="R692" i="8"/>
  <c r="U692" i="8"/>
  <c r="W692" i="8"/>
  <c r="Y692" i="8"/>
  <c r="Z692" i="8"/>
  <c r="AA692" i="8"/>
  <c r="AB692" i="8"/>
  <c r="AC692" i="8"/>
  <c r="AD692" i="8"/>
  <c r="AE692" i="8"/>
  <c r="AH692" i="8"/>
  <c r="AI692" i="8"/>
  <c r="AJ692" i="8"/>
  <c r="AK692" i="8"/>
  <c r="AL692" i="8"/>
  <c r="AM692" i="8"/>
  <c r="AN692" i="8"/>
  <c r="AO692" i="8"/>
  <c r="AP692" i="8"/>
  <c r="AQ692" i="8"/>
  <c r="AR692" i="8"/>
  <c r="AS692" i="8"/>
  <c r="AT692" i="8"/>
  <c r="AU692" i="8"/>
  <c r="AX692" i="8"/>
  <c r="AY692" i="8"/>
  <c r="AZ692" i="8"/>
  <c r="BE692" i="8"/>
  <c r="BF692" i="8"/>
  <c r="BO693" i="8" s="1"/>
  <c r="BH692" i="8"/>
  <c r="BI692" i="8"/>
  <c r="BJ692" i="8"/>
  <c r="BK692" i="8"/>
  <c r="BL692" i="8"/>
  <c r="BM692" i="8"/>
  <c r="BP693" i="8" s="1"/>
  <c r="BS692" i="8"/>
  <c r="BT692" i="8"/>
  <c r="BU692" i="8"/>
  <c r="BV692" i="8"/>
  <c r="BW692" i="8"/>
  <c r="BZ692" i="8"/>
  <c r="CA692" i="8"/>
  <c r="CB692" i="8"/>
  <c r="CC692" i="8"/>
  <c r="CD692" i="8"/>
  <c r="CH692" i="8"/>
  <c r="CI692" i="8"/>
  <c r="CJ692" i="8"/>
  <c r="CK692" i="8"/>
  <c r="CL692" i="8"/>
  <c r="CM692" i="8"/>
  <c r="CN692" i="8"/>
  <c r="CO692" i="8"/>
  <c r="CP692" i="8"/>
  <c r="CQ692" i="8"/>
  <c r="CR692" i="8"/>
  <c r="CS692" i="8"/>
  <c r="CT692" i="8"/>
  <c r="CU692" i="8"/>
  <c r="CV692" i="8"/>
  <c r="CX692" i="8"/>
  <c r="CY692" i="8"/>
  <c r="CZ692" i="8"/>
  <c r="DA692" i="8"/>
  <c r="DB692" i="8"/>
  <c r="DC692" i="8"/>
  <c r="DD692" i="8"/>
  <c r="DE692" i="8"/>
  <c r="DF692" i="8"/>
  <c r="DG692" i="8"/>
  <c r="DH692" i="8"/>
  <c r="DI692" i="8"/>
  <c r="DJ692" i="8"/>
  <c r="DK692" i="8"/>
  <c r="DL692" i="8"/>
  <c r="DM692" i="8"/>
  <c r="DN692" i="8"/>
  <c r="DO692" i="8"/>
  <c r="B693" i="8"/>
  <c r="C693" i="8"/>
  <c r="D693" i="8"/>
  <c r="E693" i="8"/>
  <c r="F693" i="8"/>
  <c r="G693" i="8"/>
  <c r="H693" i="8"/>
  <c r="I693" i="8"/>
  <c r="J693" i="8"/>
  <c r="K693" i="8"/>
  <c r="L693" i="8"/>
  <c r="M693" i="8"/>
  <c r="N693" i="8"/>
  <c r="O693" i="8"/>
  <c r="P693" i="8"/>
  <c r="Q693" i="8"/>
  <c r="R693" i="8"/>
  <c r="U693" i="8"/>
  <c r="W693" i="8"/>
  <c r="Y693" i="8"/>
  <c r="Z693" i="8"/>
  <c r="AA693" i="8"/>
  <c r="AB693" i="8"/>
  <c r="AC693" i="8"/>
  <c r="AD693" i="8"/>
  <c r="AE693" i="8"/>
  <c r="AH693" i="8"/>
  <c r="AI693" i="8"/>
  <c r="AJ693" i="8"/>
  <c r="AK693" i="8"/>
  <c r="AL693" i="8"/>
  <c r="AM693" i="8"/>
  <c r="AN693" i="8"/>
  <c r="AO693" i="8"/>
  <c r="AP693" i="8"/>
  <c r="AQ693" i="8"/>
  <c r="AR693" i="8"/>
  <c r="AS693" i="8"/>
  <c r="AT693" i="8"/>
  <c r="AU693" i="8"/>
  <c r="AX693" i="8"/>
  <c r="AY693" i="8"/>
  <c r="AZ693" i="8"/>
  <c r="BE693" i="8"/>
  <c r="BF693" i="8"/>
  <c r="BO694" i="8" s="1"/>
  <c r="BH693" i="8"/>
  <c r="BI693" i="8"/>
  <c r="BJ693" i="8"/>
  <c r="BK693" i="8"/>
  <c r="BL693" i="8"/>
  <c r="BM693" i="8"/>
  <c r="BP694" i="8" s="1"/>
  <c r="BS693" i="8"/>
  <c r="BT693" i="8"/>
  <c r="BU693" i="8"/>
  <c r="BV693" i="8"/>
  <c r="BW693" i="8"/>
  <c r="BZ693" i="8"/>
  <c r="CA693" i="8"/>
  <c r="CB693" i="8"/>
  <c r="CC693" i="8"/>
  <c r="CD693" i="8"/>
  <c r="CH693" i="8"/>
  <c r="CI693" i="8"/>
  <c r="CJ693" i="8"/>
  <c r="CK693" i="8"/>
  <c r="CL693" i="8"/>
  <c r="CM693" i="8"/>
  <c r="CN693" i="8"/>
  <c r="CO693" i="8"/>
  <c r="CP693" i="8"/>
  <c r="CQ693" i="8"/>
  <c r="CR693" i="8"/>
  <c r="CS693" i="8"/>
  <c r="CT693" i="8"/>
  <c r="CU693" i="8"/>
  <c r="CV693" i="8"/>
  <c r="CX693" i="8"/>
  <c r="CY693" i="8"/>
  <c r="CZ693" i="8"/>
  <c r="DA693" i="8"/>
  <c r="DB693" i="8"/>
  <c r="DC693" i="8"/>
  <c r="DD693" i="8"/>
  <c r="DE693" i="8"/>
  <c r="DF693" i="8"/>
  <c r="DG693" i="8"/>
  <c r="DH693" i="8"/>
  <c r="DI693" i="8"/>
  <c r="DJ693" i="8"/>
  <c r="DK693" i="8"/>
  <c r="DL693" i="8"/>
  <c r="DM693" i="8"/>
  <c r="DN693" i="8"/>
  <c r="DO693" i="8"/>
  <c r="B694" i="8"/>
  <c r="C694" i="8"/>
  <c r="D694" i="8"/>
  <c r="E694" i="8"/>
  <c r="F694" i="8"/>
  <c r="G694" i="8"/>
  <c r="H694" i="8"/>
  <c r="I694" i="8"/>
  <c r="J694" i="8"/>
  <c r="K694" i="8"/>
  <c r="L694" i="8"/>
  <c r="M694" i="8"/>
  <c r="N694" i="8"/>
  <c r="O694" i="8"/>
  <c r="P694" i="8"/>
  <c r="Q694" i="8"/>
  <c r="R694" i="8"/>
  <c r="U694" i="8"/>
  <c r="W694" i="8"/>
  <c r="Y694" i="8"/>
  <c r="Z694" i="8"/>
  <c r="AA694" i="8"/>
  <c r="AB694" i="8"/>
  <c r="AC694" i="8"/>
  <c r="AD694" i="8"/>
  <c r="AE694" i="8"/>
  <c r="AH694" i="8"/>
  <c r="AI694" i="8"/>
  <c r="AJ694" i="8"/>
  <c r="AK694" i="8"/>
  <c r="AL694" i="8"/>
  <c r="AM694" i="8"/>
  <c r="AN694" i="8"/>
  <c r="AO694" i="8"/>
  <c r="AP694" i="8"/>
  <c r="AQ694" i="8"/>
  <c r="AR694" i="8"/>
  <c r="AS694" i="8"/>
  <c r="AT694" i="8"/>
  <c r="AU694" i="8"/>
  <c r="AX694" i="8"/>
  <c r="AY694" i="8"/>
  <c r="AZ694" i="8"/>
  <c r="BE694" i="8"/>
  <c r="BF694" i="8"/>
  <c r="BO695" i="8" s="1"/>
  <c r="BH694" i="8"/>
  <c r="BI694" i="8"/>
  <c r="BJ694" i="8"/>
  <c r="BK694" i="8"/>
  <c r="BL694" i="8"/>
  <c r="BM694" i="8"/>
  <c r="BP695" i="8" s="1"/>
  <c r="BS694" i="8"/>
  <c r="BT694" i="8"/>
  <c r="BU694" i="8"/>
  <c r="BV694" i="8"/>
  <c r="BW694" i="8"/>
  <c r="BZ694" i="8"/>
  <c r="CA694" i="8"/>
  <c r="CB694" i="8"/>
  <c r="CC694" i="8"/>
  <c r="CD694" i="8"/>
  <c r="CH694" i="8"/>
  <c r="CI694" i="8"/>
  <c r="CJ694" i="8"/>
  <c r="CK694" i="8"/>
  <c r="CL694" i="8"/>
  <c r="CM694" i="8"/>
  <c r="CN694" i="8"/>
  <c r="CO694" i="8"/>
  <c r="CP694" i="8"/>
  <c r="CQ694" i="8"/>
  <c r="CR694" i="8"/>
  <c r="CS694" i="8"/>
  <c r="CT694" i="8"/>
  <c r="CU694" i="8"/>
  <c r="CV694" i="8"/>
  <c r="CX694" i="8"/>
  <c r="CY694" i="8"/>
  <c r="CZ694" i="8"/>
  <c r="DA694" i="8"/>
  <c r="DB694" i="8"/>
  <c r="DC694" i="8"/>
  <c r="DD694" i="8"/>
  <c r="DE694" i="8"/>
  <c r="DF694" i="8"/>
  <c r="DG694" i="8"/>
  <c r="DH694" i="8"/>
  <c r="DI694" i="8"/>
  <c r="DJ694" i="8"/>
  <c r="DK694" i="8"/>
  <c r="DL694" i="8"/>
  <c r="DM694" i="8"/>
  <c r="DN694" i="8"/>
  <c r="DO694" i="8"/>
  <c r="B695" i="8"/>
  <c r="C695" i="8"/>
  <c r="D695" i="8"/>
  <c r="E695" i="8"/>
  <c r="F695" i="8"/>
  <c r="G695" i="8"/>
  <c r="H695" i="8"/>
  <c r="I695" i="8"/>
  <c r="J695" i="8"/>
  <c r="K695" i="8"/>
  <c r="L695" i="8"/>
  <c r="M695" i="8"/>
  <c r="N695" i="8"/>
  <c r="O695" i="8"/>
  <c r="P695" i="8"/>
  <c r="Q695" i="8"/>
  <c r="R695" i="8"/>
  <c r="U695" i="8"/>
  <c r="W695" i="8"/>
  <c r="Y695" i="8"/>
  <c r="Z695" i="8"/>
  <c r="AA695" i="8"/>
  <c r="AB695" i="8"/>
  <c r="AC695" i="8"/>
  <c r="AD695" i="8"/>
  <c r="AE695" i="8"/>
  <c r="AH695" i="8"/>
  <c r="AI695" i="8"/>
  <c r="AJ695" i="8"/>
  <c r="AK695" i="8"/>
  <c r="AL695" i="8"/>
  <c r="AM695" i="8"/>
  <c r="AN695" i="8"/>
  <c r="AO695" i="8"/>
  <c r="AP695" i="8"/>
  <c r="AQ695" i="8"/>
  <c r="AR695" i="8"/>
  <c r="AS695" i="8"/>
  <c r="AT695" i="8"/>
  <c r="AU695" i="8"/>
  <c r="AX695" i="8"/>
  <c r="AY695" i="8"/>
  <c r="AZ695" i="8"/>
  <c r="BE695" i="8"/>
  <c r="BF695" i="8"/>
  <c r="BO696" i="8" s="1"/>
  <c r="BH695" i="8"/>
  <c r="BI695" i="8"/>
  <c r="BJ695" i="8"/>
  <c r="BK695" i="8"/>
  <c r="BL695" i="8"/>
  <c r="BM695" i="8"/>
  <c r="BP696" i="8" s="1"/>
  <c r="BS695" i="8"/>
  <c r="BT695" i="8"/>
  <c r="BU695" i="8"/>
  <c r="BV695" i="8"/>
  <c r="BW695" i="8"/>
  <c r="BZ695" i="8"/>
  <c r="CA695" i="8"/>
  <c r="CB695" i="8"/>
  <c r="CC695" i="8"/>
  <c r="CD695" i="8"/>
  <c r="CH695" i="8"/>
  <c r="CI695" i="8"/>
  <c r="CJ695" i="8"/>
  <c r="CK695" i="8"/>
  <c r="CL695" i="8"/>
  <c r="CM695" i="8"/>
  <c r="CN695" i="8"/>
  <c r="CO695" i="8"/>
  <c r="CP695" i="8"/>
  <c r="CQ695" i="8"/>
  <c r="CR695" i="8"/>
  <c r="CS695" i="8"/>
  <c r="CT695" i="8"/>
  <c r="CU695" i="8"/>
  <c r="CV695" i="8"/>
  <c r="CX695" i="8"/>
  <c r="CY695" i="8"/>
  <c r="CZ695" i="8"/>
  <c r="DA695" i="8"/>
  <c r="DB695" i="8"/>
  <c r="DC695" i="8"/>
  <c r="DD695" i="8"/>
  <c r="DE695" i="8"/>
  <c r="DF695" i="8"/>
  <c r="DG695" i="8"/>
  <c r="DH695" i="8"/>
  <c r="DI695" i="8"/>
  <c r="DJ695" i="8"/>
  <c r="DK695" i="8"/>
  <c r="DL695" i="8"/>
  <c r="DM695" i="8"/>
  <c r="DN695" i="8"/>
  <c r="DO695" i="8"/>
  <c r="B696" i="8"/>
  <c r="C696" i="8"/>
  <c r="D696" i="8"/>
  <c r="E696" i="8"/>
  <c r="F696" i="8"/>
  <c r="G696" i="8"/>
  <c r="H696" i="8"/>
  <c r="I696" i="8"/>
  <c r="J696" i="8"/>
  <c r="K696" i="8"/>
  <c r="L696" i="8"/>
  <c r="M696" i="8"/>
  <c r="N696" i="8"/>
  <c r="O696" i="8"/>
  <c r="P696" i="8"/>
  <c r="Q696" i="8"/>
  <c r="R696" i="8"/>
  <c r="U696" i="8"/>
  <c r="W696" i="8"/>
  <c r="Y696" i="8"/>
  <c r="Z696" i="8"/>
  <c r="AA696" i="8"/>
  <c r="AB696" i="8"/>
  <c r="AC696" i="8"/>
  <c r="AD696" i="8"/>
  <c r="AE696" i="8"/>
  <c r="AH696" i="8"/>
  <c r="AI696" i="8"/>
  <c r="AJ696" i="8"/>
  <c r="AK696" i="8"/>
  <c r="AL696" i="8"/>
  <c r="AM696" i="8"/>
  <c r="AN696" i="8"/>
  <c r="AO696" i="8"/>
  <c r="AP696" i="8"/>
  <c r="AQ696" i="8"/>
  <c r="AR696" i="8"/>
  <c r="AS696" i="8"/>
  <c r="AT696" i="8"/>
  <c r="AU696" i="8"/>
  <c r="AX696" i="8"/>
  <c r="AY696" i="8"/>
  <c r="AZ696" i="8"/>
  <c r="BE696" i="8"/>
  <c r="BF696" i="8"/>
  <c r="BO697" i="8" s="1"/>
  <c r="BH696" i="8"/>
  <c r="BI696" i="8"/>
  <c r="BJ696" i="8"/>
  <c r="BK696" i="8"/>
  <c r="BL696" i="8"/>
  <c r="BM696" i="8"/>
  <c r="BP697" i="8" s="1"/>
  <c r="BS696" i="8"/>
  <c r="BT696" i="8"/>
  <c r="BU696" i="8"/>
  <c r="BV696" i="8"/>
  <c r="BW696" i="8"/>
  <c r="BZ696" i="8"/>
  <c r="CA696" i="8"/>
  <c r="CB696" i="8"/>
  <c r="CC696" i="8"/>
  <c r="CD696" i="8"/>
  <c r="CH696" i="8"/>
  <c r="CI696" i="8"/>
  <c r="CJ696" i="8"/>
  <c r="CK696" i="8"/>
  <c r="CL696" i="8"/>
  <c r="CM696" i="8"/>
  <c r="CN696" i="8"/>
  <c r="CO696" i="8"/>
  <c r="CP696" i="8"/>
  <c r="CQ696" i="8"/>
  <c r="CR696" i="8"/>
  <c r="CS696" i="8"/>
  <c r="CT696" i="8"/>
  <c r="CU696" i="8"/>
  <c r="CV696" i="8"/>
  <c r="CX696" i="8"/>
  <c r="CY696" i="8"/>
  <c r="CZ696" i="8"/>
  <c r="DA696" i="8"/>
  <c r="DB696" i="8"/>
  <c r="DC696" i="8"/>
  <c r="DD696" i="8"/>
  <c r="DE696" i="8"/>
  <c r="DF696" i="8"/>
  <c r="DG696" i="8"/>
  <c r="DH696" i="8"/>
  <c r="DI696" i="8"/>
  <c r="DJ696" i="8"/>
  <c r="DK696" i="8"/>
  <c r="DL696" i="8"/>
  <c r="DM696" i="8"/>
  <c r="DN696" i="8"/>
  <c r="DO696" i="8"/>
  <c r="B697" i="8"/>
  <c r="C697" i="8"/>
  <c r="D697" i="8"/>
  <c r="E697" i="8"/>
  <c r="F697" i="8"/>
  <c r="G697" i="8"/>
  <c r="H697" i="8"/>
  <c r="I697" i="8"/>
  <c r="J697" i="8"/>
  <c r="K697" i="8"/>
  <c r="L697" i="8"/>
  <c r="M697" i="8"/>
  <c r="N697" i="8"/>
  <c r="O697" i="8"/>
  <c r="P697" i="8"/>
  <c r="Q697" i="8"/>
  <c r="R697" i="8"/>
  <c r="U697" i="8"/>
  <c r="W697" i="8"/>
  <c r="Y697" i="8"/>
  <c r="Z697" i="8"/>
  <c r="AA697" i="8"/>
  <c r="AB697" i="8"/>
  <c r="AC697" i="8"/>
  <c r="AD697" i="8"/>
  <c r="AE697" i="8"/>
  <c r="AH697" i="8"/>
  <c r="AI697" i="8"/>
  <c r="AJ697" i="8"/>
  <c r="AK697" i="8"/>
  <c r="AL697" i="8"/>
  <c r="AM697" i="8"/>
  <c r="AN697" i="8"/>
  <c r="AO697" i="8"/>
  <c r="AP697" i="8"/>
  <c r="AQ697" i="8"/>
  <c r="AR697" i="8"/>
  <c r="AS697" i="8"/>
  <c r="AT697" i="8"/>
  <c r="AU697" i="8"/>
  <c r="AX697" i="8"/>
  <c r="AY697" i="8"/>
  <c r="AZ697" i="8"/>
  <c r="BE697" i="8"/>
  <c r="BF697" i="8"/>
  <c r="BO698" i="8" s="1"/>
  <c r="BH697" i="8"/>
  <c r="BI697" i="8"/>
  <c r="BJ697" i="8"/>
  <c r="BK697" i="8"/>
  <c r="BL697" i="8"/>
  <c r="BM697" i="8"/>
  <c r="BP698" i="8" s="1"/>
  <c r="BS697" i="8"/>
  <c r="BT697" i="8"/>
  <c r="BU697" i="8"/>
  <c r="BV697" i="8"/>
  <c r="BW697" i="8"/>
  <c r="BZ697" i="8"/>
  <c r="CA697" i="8"/>
  <c r="CB697" i="8"/>
  <c r="CC697" i="8"/>
  <c r="CD697" i="8"/>
  <c r="CH697" i="8"/>
  <c r="CI697" i="8"/>
  <c r="CJ697" i="8"/>
  <c r="CK697" i="8"/>
  <c r="CL697" i="8"/>
  <c r="CM697" i="8"/>
  <c r="CN697" i="8"/>
  <c r="CO697" i="8"/>
  <c r="CP697" i="8"/>
  <c r="CQ697" i="8"/>
  <c r="CR697" i="8"/>
  <c r="CS697" i="8"/>
  <c r="CT697" i="8"/>
  <c r="CU697" i="8"/>
  <c r="CV697" i="8"/>
  <c r="CX697" i="8"/>
  <c r="CY697" i="8"/>
  <c r="CZ697" i="8"/>
  <c r="DA697" i="8"/>
  <c r="DB697" i="8"/>
  <c r="DC697" i="8"/>
  <c r="DD697" i="8"/>
  <c r="DE697" i="8"/>
  <c r="DF697" i="8"/>
  <c r="DG697" i="8"/>
  <c r="DH697" i="8"/>
  <c r="DI697" i="8"/>
  <c r="DJ697" i="8"/>
  <c r="DK697" i="8"/>
  <c r="DL697" i="8"/>
  <c r="DM697" i="8"/>
  <c r="DN697" i="8"/>
  <c r="DO697" i="8"/>
  <c r="B698" i="8"/>
  <c r="C698" i="8"/>
  <c r="D698" i="8"/>
  <c r="E698" i="8"/>
  <c r="F698" i="8"/>
  <c r="G698" i="8"/>
  <c r="H698" i="8"/>
  <c r="I698" i="8"/>
  <c r="J698" i="8"/>
  <c r="K698" i="8"/>
  <c r="L698" i="8"/>
  <c r="M698" i="8"/>
  <c r="N698" i="8"/>
  <c r="O698" i="8"/>
  <c r="P698" i="8"/>
  <c r="Q698" i="8"/>
  <c r="R698" i="8"/>
  <c r="U698" i="8"/>
  <c r="W698" i="8"/>
  <c r="Y698" i="8"/>
  <c r="Z698" i="8"/>
  <c r="AA698" i="8"/>
  <c r="AB698" i="8"/>
  <c r="AC698" i="8"/>
  <c r="AD698" i="8"/>
  <c r="AE698" i="8"/>
  <c r="AH698" i="8"/>
  <c r="AI698" i="8"/>
  <c r="AJ698" i="8"/>
  <c r="AK698" i="8"/>
  <c r="AL698" i="8"/>
  <c r="AM698" i="8"/>
  <c r="AN698" i="8"/>
  <c r="AO698" i="8"/>
  <c r="AP698" i="8"/>
  <c r="AQ698" i="8"/>
  <c r="AR698" i="8"/>
  <c r="AS698" i="8"/>
  <c r="AT698" i="8"/>
  <c r="AU698" i="8"/>
  <c r="AX698" i="8"/>
  <c r="AY698" i="8"/>
  <c r="AZ698" i="8"/>
  <c r="BE698" i="8"/>
  <c r="BF698" i="8"/>
  <c r="BO699" i="8" s="1"/>
  <c r="BH698" i="8"/>
  <c r="BI698" i="8"/>
  <c r="BJ698" i="8"/>
  <c r="BK698" i="8"/>
  <c r="BL698" i="8"/>
  <c r="BM698" i="8"/>
  <c r="BP699" i="8" s="1"/>
  <c r="BS698" i="8"/>
  <c r="BT698" i="8"/>
  <c r="BU698" i="8"/>
  <c r="BV698" i="8"/>
  <c r="BW698" i="8"/>
  <c r="BZ698" i="8"/>
  <c r="CA698" i="8"/>
  <c r="CB698" i="8"/>
  <c r="CC698" i="8"/>
  <c r="CD698" i="8"/>
  <c r="CH698" i="8"/>
  <c r="CI698" i="8"/>
  <c r="CJ698" i="8"/>
  <c r="CK698" i="8"/>
  <c r="CL698" i="8"/>
  <c r="CM698" i="8"/>
  <c r="CN698" i="8"/>
  <c r="CO698" i="8"/>
  <c r="CP698" i="8"/>
  <c r="CQ698" i="8"/>
  <c r="CR698" i="8"/>
  <c r="CS698" i="8"/>
  <c r="CT698" i="8"/>
  <c r="CU698" i="8"/>
  <c r="CV698" i="8"/>
  <c r="CX698" i="8"/>
  <c r="CY698" i="8"/>
  <c r="CZ698" i="8"/>
  <c r="DA698" i="8"/>
  <c r="DB698" i="8"/>
  <c r="DC698" i="8"/>
  <c r="DD698" i="8"/>
  <c r="DE698" i="8"/>
  <c r="DF698" i="8"/>
  <c r="DG698" i="8"/>
  <c r="DH698" i="8"/>
  <c r="DI698" i="8"/>
  <c r="DJ698" i="8"/>
  <c r="DK698" i="8"/>
  <c r="DL698" i="8"/>
  <c r="DM698" i="8"/>
  <c r="DN698" i="8"/>
  <c r="DO698" i="8"/>
  <c r="B699" i="8"/>
  <c r="C699" i="8"/>
  <c r="D699" i="8"/>
  <c r="E699" i="8"/>
  <c r="F699" i="8"/>
  <c r="G699" i="8"/>
  <c r="H699" i="8"/>
  <c r="I699" i="8"/>
  <c r="J699" i="8"/>
  <c r="K699" i="8"/>
  <c r="L699" i="8"/>
  <c r="M699" i="8"/>
  <c r="N699" i="8"/>
  <c r="O699" i="8"/>
  <c r="P699" i="8"/>
  <c r="Q699" i="8"/>
  <c r="R699" i="8"/>
  <c r="U699" i="8"/>
  <c r="W699" i="8"/>
  <c r="Y699" i="8"/>
  <c r="Z699" i="8"/>
  <c r="AA699" i="8"/>
  <c r="AB699" i="8"/>
  <c r="AC699" i="8"/>
  <c r="AD699" i="8"/>
  <c r="AE699" i="8"/>
  <c r="AH699" i="8"/>
  <c r="AI699" i="8"/>
  <c r="AJ699" i="8"/>
  <c r="AK699" i="8"/>
  <c r="AL699" i="8"/>
  <c r="AM699" i="8"/>
  <c r="AN699" i="8"/>
  <c r="AO699" i="8"/>
  <c r="AP699" i="8"/>
  <c r="AQ699" i="8"/>
  <c r="AR699" i="8"/>
  <c r="AS699" i="8"/>
  <c r="AT699" i="8"/>
  <c r="AU699" i="8"/>
  <c r="AX699" i="8"/>
  <c r="AY699" i="8"/>
  <c r="AZ699" i="8"/>
  <c r="BE699" i="8"/>
  <c r="BF699" i="8"/>
  <c r="BO700" i="8" s="1"/>
  <c r="BH699" i="8"/>
  <c r="BI699" i="8"/>
  <c r="BJ699" i="8"/>
  <c r="BK699" i="8"/>
  <c r="BL699" i="8"/>
  <c r="BM699" i="8"/>
  <c r="BP700" i="8" s="1"/>
  <c r="BS699" i="8"/>
  <c r="BT699" i="8"/>
  <c r="BU699" i="8"/>
  <c r="BV699" i="8"/>
  <c r="BW699" i="8"/>
  <c r="BZ699" i="8"/>
  <c r="CA699" i="8"/>
  <c r="CB699" i="8"/>
  <c r="CC699" i="8"/>
  <c r="CD699" i="8"/>
  <c r="CH699" i="8"/>
  <c r="CI699" i="8"/>
  <c r="CJ699" i="8"/>
  <c r="CK699" i="8"/>
  <c r="CL699" i="8"/>
  <c r="CM699" i="8"/>
  <c r="CN699" i="8"/>
  <c r="CO699" i="8"/>
  <c r="CP699" i="8"/>
  <c r="CQ699" i="8"/>
  <c r="CR699" i="8"/>
  <c r="CS699" i="8"/>
  <c r="CT699" i="8"/>
  <c r="CU699" i="8"/>
  <c r="CV699" i="8"/>
  <c r="CX699" i="8"/>
  <c r="CY699" i="8"/>
  <c r="CZ699" i="8"/>
  <c r="DA699" i="8"/>
  <c r="DB699" i="8"/>
  <c r="DC699" i="8"/>
  <c r="DD699" i="8"/>
  <c r="DE699" i="8"/>
  <c r="DF699" i="8"/>
  <c r="DG699" i="8"/>
  <c r="DH699" i="8"/>
  <c r="DI699" i="8"/>
  <c r="DJ699" i="8"/>
  <c r="DK699" i="8"/>
  <c r="DL699" i="8"/>
  <c r="DM699" i="8"/>
  <c r="DN699" i="8"/>
  <c r="DO699" i="8"/>
  <c r="B700" i="8"/>
  <c r="C700" i="8"/>
  <c r="D700" i="8"/>
  <c r="E700" i="8"/>
  <c r="F700" i="8"/>
  <c r="G700" i="8"/>
  <c r="H700" i="8"/>
  <c r="I700" i="8"/>
  <c r="J700" i="8"/>
  <c r="K700" i="8"/>
  <c r="L700" i="8"/>
  <c r="M700" i="8"/>
  <c r="N700" i="8"/>
  <c r="O700" i="8"/>
  <c r="P700" i="8"/>
  <c r="Q700" i="8"/>
  <c r="R700" i="8"/>
  <c r="U700" i="8"/>
  <c r="W700" i="8"/>
  <c r="Y700" i="8"/>
  <c r="Z700" i="8"/>
  <c r="AA700" i="8"/>
  <c r="AB700" i="8"/>
  <c r="AC700" i="8"/>
  <c r="AD700" i="8"/>
  <c r="AE700" i="8"/>
  <c r="AH700" i="8"/>
  <c r="AI700" i="8"/>
  <c r="AJ700" i="8"/>
  <c r="AK700" i="8"/>
  <c r="AL700" i="8"/>
  <c r="AM700" i="8"/>
  <c r="AN700" i="8"/>
  <c r="AO700" i="8"/>
  <c r="AP700" i="8"/>
  <c r="AQ700" i="8"/>
  <c r="AR700" i="8"/>
  <c r="AS700" i="8"/>
  <c r="AT700" i="8"/>
  <c r="AU700" i="8"/>
  <c r="AX700" i="8"/>
  <c r="AY700" i="8"/>
  <c r="AZ700" i="8"/>
  <c r="BE700" i="8"/>
  <c r="BF700" i="8"/>
  <c r="BO701" i="8" s="1"/>
  <c r="BH700" i="8"/>
  <c r="BI700" i="8"/>
  <c r="BJ700" i="8"/>
  <c r="BK700" i="8"/>
  <c r="BL700" i="8"/>
  <c r="BM700" i="8"/>
  <c r="BP701" i="8" s="1"/>
  <c r="BS700" i="8"/>
  <c r="BT700" i="8"/>
  <c r="BU700" i="8"/>
  <c r="BV700" i="8"/>
  <c r="BW700" i="8"/>
  <c r="BZ700" i="8"/>
  <c r="CA700" i="8"/>
  <c r="CB700" i="8"/>
  <c r="CC700" i="8"/>
  <c r="CD700" i="8"/>
  <c r="CH700" i="8"/>
  <c r="CI700" i="8"/>
  <c r="CJ700" i="8"/>
  <c r="CK700" i="8"/>
  <c r="CL700" i="8"/>
  <c r="CM700" i="8"/>
  <c r="CN700" i="8"/>
  <c r="CO700" i="8"/>
  <c r="CP700" i="8"/>
  <c r="CQ700" i="8"/>
  <c r="CR700" i="8"/>
  <c r="CS700" i="8"/>
  <c r="CT700" i="8"/>
  <c r="CU700" i="8"/>
  <c r="CV700" i="8"/>
  <c r="CX700" i="8"/>
  <c r="CY700" i="8"/>
  <c r="CZ700" i="8"/>
  <c r="DA700" i="8"/>
  <c r="DB700" i="8"/>
  <c r="DC700" i="8"/>
  <c r="DD700" i="8"/>
  <c r="DE700" i="8"/>
  <c r="DF700" i="8"/>
  <c r="DG700" i="8"/>
  <c r="DH700" i="8"/>
  <c r="DI700" i="8"/>
  <c r="DJ700" i="8"/>
  <c r="DK700" i="8"/>
  <c r="DL700" i="8"/>
  <c r="DM700" i="8"/>
  <c r="DN700" i="8"/>
  <c r="DO700" i="8"/>
  <c r="B701" i="8"/>
  <c r="C701" i="8"/>
  <c r="D701" i="8"/>
  <c r="E701" i="8"/>
  <c r="F701" i="8"/>
  <c r="G701" i="8"/>
  <c r="H701" i="8"/>
  <c r="I701" i="8"/>
  <c r="J701" i="8"/>
  <c r="K701" i="8"/>
  <c r="L701" i="8"/>
  <c r="M701" i="8"/>
  <c r="N701" i="8"/>
  <c r="O701" i="8"/>
  <c r="P701" i="8"/>
  <c r="Q701" i="8"/>
  <c r="R701" i="8"/>
  <c r="U701" i="8"/>
  <c r="W701" i="8"/>
  <c r="Y701" i="8"/>
  <c r="Z701" i="8"/>
  <c r="AA701" i="8"/>
  <c r="AB701" i="8"/>
  <c r="AC701" i="8"/>
  <c r="AD701" i="8"/>
  <c r="AE701" i="8"/>
  <c r="AH701" i="8"/>
  <c r="AI701" i="8"/>
  <c r="AJ701" i="8"/>
  <c r="AK701" i="8"/>
  <c r="AL701" i="8"/>
  <c r="AM701" i="8"/>
  <c r="AN701" i="8"/>
  <c r="AO701" i="8"/>
  <c r="AP701" i="8"/>
  <c r="AQ701" i="8"/>
  <c r="AR701" i="8"/>
  <c r="AS701" i="8"/>
  <c r="AT701" i="8"/>
  <c r="AU701" i="8"/>
  <c r="AX701" i="8"/>
  <c r="AY701" i="8"/>
  <c r="AZ701" i="8"/>
  <c r="BE701" i="8"/>
  <c r="BF701" i="8"/>
  <c r="BO702" i="8" s="1"/>
  <c r="BH701" i="8"/>
  <c r="BI701" i="8"/>
  <c r="BJ701" i="8"/>
  <c r="BK701" i="8"/>
  <c r="BL701" i="8"/>
  <c r="BM701" i="8"/>
  <c r="BP702" i="8" s="1"/>
  <c r="BS701" i="8"/>
  <c r="BT701" i="8"/>
  <c r="BU701" i="8"/>
  <c r="BV701" i="8"/>
  <c r="BW701" i="8"/>
  <c r="BZ701" i="8"/>
  <c r="CA701" i="8"/>
  <c r="CB701" i="8"/>
  <c r="CC701" i="8"/>
  <c r="CD701" i="8"/>
  <c r="CH701" i="8"/>
  <c r="CI701" i="8"/>
  <c r="CJ701" i="8"/>
  <c r="CK701" i="8"/>
  <c r="CL701" i="8"/>
  <c r="CM701" i="8"/>
  <c r="CN701" i="8"/>
  <c r="CO701" i="8"/>
  <c r="CP701" i="8"/>
  <c r="CQ701" i="8"/>
  <c r="CR701" i="8"/>
  <c r="CS701" i="8"/>
  <c r="CT701" i="8"/>
  <c r="CU701" i="8"/>
  <c r="CV701" i="8"/>
  <c r="CX701" i="8"/>
  <c r="CY701" i="8"/>
  <c r="CZ701" i="8"/>
  <c r="DA701" i="8"/>
  <c r="DB701" i="8"/>
  <c r="DC701" i="8"/>
  <c r="DD701" i="8"/>
  <c r="DE701" i="8"/>
  <c r="DF701" i="8"/>
  <c r="DG701" i="8"/>
  <c r="DH701" i="8"/>
  <c r="DI701" i="8"/>
  <c r="DJ701" i="8"/>
  <c r="DK701" i="8"/>
  <c r="DL701" i="8"/>
  <c r="DM701" i="8"/>
  <c r="DN701" i="8"/>
  <c r="DO701" i="8"/>
  <c r="B702" i="8"/>
  <c r="C702" i="8"/>
  <c r="D702" i="8"/>
  <c r="E702" i="8"/>
  <c r="F702" i="8"/>
  <c r="G702" i="8"/>
  <c r="H702" i="8"/>
  <c r="I702" i="8"/>
  <c r="J702" i="8"/>
  <c r="K702" i="8"/>
  <c r="L702" i="8"/>
  <c r="M702" i="8"/>
  <c r="O702" i="8"/>
  <c r="P702" i="8"/>
  <c r="Q702" i="8"/>
  <c r="R702" i="8"/>
  <c r="U702" i="8"/>
  <c r="W702" i="8"/>
  <c r="Y702" i="8"/>
  <c r="Z702" i="8"/>
  <c r="AA702" i="8"/>
  <c r="AB702" i="8"/>
  <c r="AC702" i="8"/>
  <c r="AD702" i="8"/>
  <c r="AE702" i="8"/>
  <c r="AH702" i="8"/>
  <c r="AI702" i="8"/>
  <c r="AJ702" i="8"/>
  <c r="AK702" i="8"/>
  <c r="AL702" i="8"/>
  <c r="AM702" i="8"/>
  <c r="AN702" i="8"/>
  <c r="AO702" i="8"/>
  <c r="AP702" i="8"/>
  <c r="AQ702" i="8"/>
  <c r="AR702" i="8"/>
  <c r="AS702" i="8"/>
  <c r="AT702" i="8"/>
  <c r="AU702" i="8"/>
  <c r="AX702" i="8"/>
  <c r="AY702" i="8"/>
  <c r="AZ702" i="8"/>
  <c r="BE702" i="8"/>
  <c r="BF702" i="8"/>
  <c r="BO703" i="8" s="1"/>
  <c r="BH702" i="8"/>
  <c r="BI702" i="8"/>
  <c r="BJ702" i="8"/>
  <c r="BK702" i="8"/>
  <c r="BL702" i="8"/>
  <c r="BM702" i="8"/>
  <c r="BP703" i="8" s="1"/>
  <c r="BS702" i="8"/>
  <c r="BT702" i="8"/>
  <c r="BU702" i="8"/>
  <c r="BV702" i="8"/>
  <c r="BW702" i="8"/>
  <c r="BZ702" i="8"/>
  <c r="CA702" i="8"/>
  <c r="CB702" i="8"/>
  <c r="CC702" i="8"/>
  <c r="CD702" i="8"/>
  <c r="CH702" i="8"/>
  <c r="CI702" i="8"/>
  <c r="CJ702" i="8"/>
  <c r="CK702" i="8"/>
  <c r="CL702" i="8"/>
  <c r="CM702" i="8"/>
  <c r="CN702" i="8"/>
  <c r="CO702" i="8"/>
  <c r="CP702" i="8"/>
  <c r="CQ702" i="8"/>
  <c r="CR702" i="8"/>
  <c r="CS702" i="8"/>
  <c r="CT702" i="8"/>
  <c r="CU702" i="8"/>
  <c r="CV702" i="8"/>
  <c r="CX702" i="8"/>
  <c r="CY702" i="8"/>
  <c r="CZ702" i="8"/>
  <c r="DA702" i="8"/>
  <c r="DB702" i="8"/>
  <c r="DC702" i="8"/>
  <c r="DD702" i="8"/>
  <c r="DE702" i="8"/>
  <c r="DF702" i="8"/>
  <c r="DG702" i="8"/>
  <c r="DH702" i="8"/>
  <c r="DI702" i="8"/>
  <c r="DJ702" i="8"/>
  <c r="DK702" i="8"/>
  <c r="DL702" i="8"/>
  <c r="DM702" i="8"/>
  <c r="DN702" i="8"/>
  <c r="DO702" i="8"/>
  <c r="B703" i="8"/>
  <c r="C703" i="8"/>
  <c r="D703" i="8"/>
  <c r="E703" i="8"/>
  <c r="F703" i="8"/>
  <c r="G703" i="8"/>
  <c r="H703" i="8"/>
  <c r="I703" i="8"/>
  <c r="J703" i="8"/>
  <c r="K703" i="8"/>
  <c r="L703" i="8"/>
  <c r="M703" i="8"/>
  <c r="O703" i="8"/>
  <c r="P703" i="8"/>
  <c r="Q703" i="8"/>
  <c r="R703" i="8"/>
  <c r="U703" i="8"/>
  <c r="W703" i="8"/>
  <c r="Y703" i="8"/>
  <c r="Z703" i="8"/>
  <c r="AA703" i="8"/>
  <c r="AB703" i="8"/>
  <c r="AC703" i="8"/>
  <c r="AD703" i="8"/>
  <c r="AE703" i="8"/>
  <c r="AH703" i="8"/>
  <c r="AI703" i="8"/>
  <c r="AJ703" i="8"/>
  <c r="AK703" i="8"/>
  <c r="AL703" i="8"/>
  <c r="AM703" i="8"/>
  <c r="AN703" i="8"/>
  <c r="AO703" i="8"/>
  <c r="AP703" i="8"/>
  <c r="AQ703" i="8"/>
  <c r="AR703" i="8"/>
  <c r="AS703" i="8"/>
  <c r="AT703" i="8"/>
  <c r="AU703" i="8"/>
  <c r="AX703" i="8"/>
  <c r="AY703" i="8"/>
  <c r="AZ703" i="8"/>
  <c r="BE703" i="8"/>
  <c r="BF703" i="8"/>
  <c r="BO704" i="8" s="1"/>
  <c r="BH703" i="8"/>
  <c r="BI703" i="8"/>
  <c r="BJ703" i="8"/>
  <c r="BK703" i="8"/>
  <c r="BL703" i="8"/>
  <c r="BM703" i="8"/>
  <c r="BP704" i="8" s="1"/>
  <c r="BS703" i="8"/>
  <c r="BT703" i="8"/>
  <c r="BU703" i="8"/>
  <c r="BV703" i="8"/>
  <c r="BW703" i="8"/>
  <c r="BZ703" i="8"/>
  <c r="CA703" i="8"/>
  <c r="CB703" i="8"/>
  <c r="CC703" i="8"/>
  <c r="CD703" i="8"/>
  <c r="CH703" i="8"/>
  <c r="CI703" i="8"/>
  <c r="CJ703" i="8"/>
  <c r="CK703" i="8"/>
  <c r="CL703" i="8"/>
  <c r="CM703" i="8"/>
  <c r="CN703" i="8"/>
  <c r="CO703" i="8"/>
  <c r="CP703" i="8"/>
  <c r="CQ703" i="8"/>
  <c r="CR703" i="8"/>
  <c r="CS703" i="8"/>
  <c r="CT703" i="8"/>
  <c r="CU703" i="8"/>
  <c r="CV703" i="8"/>
  <c r="CX703" i="8"/>
  <c r="CY703" i="8"/>
  <c r="CZ703" i="8"/>
  <c r="DA703" i="8"/>
  <c r="DB703" i="8"/>
  <c r="DC703" i="8"/>
  <c r="DD703" i="8"/>
  <c r="DE703" i="8"/>
  <c r="DF703" i="8"/>
  <c r="DG703" i="8"/>
  <c r="DH703" i="8"/>
  <c r="DI703" i="8"/>
  <c r="DJ703" i="8"/>
  <c r="DK703" i="8"/>
  <c r="DL703" i="8"/>
  <c r="DM703" i="8"/>
  <c r="DN703" i="8"/>
  <c r="DO703" i="8"/>
  <c r="B704" i="8"/>
  <c r="C704" i="8"/>
  <c r="D704" i="8"/>
  <c r="E704" i="8"/>
  <c r="F704" i="8"/>
  <c r="G704" i="8"/>
  <c r="H704" i="8"/>
  <c r="I704" i="8"/>
  <c r="J704" i="8"/>
  <c r="K704" i="8"/>
  <c r="L704" i="8"/>
  <c r="M704" i="8"/>
  <c r="O704" i="8"/>
  <c r="P704" i="8"/>
  <c r="Q704" i="8"/>
  <c r="R704" i="8"/>
  <c r="U704" i="8"/>
  <c r="W704" i="8"/>
  <c r="Y704" i="8"/>
  <c r="Z704" i="8"/>
  <c r="AA704" i="8"/>
  <c r="AB704" i="8"/>
  <c r="AC704" i="8"/>
  <c r="AD704" i="8"/>
  <c r="AE704" i="8"/>
  <c r="AH704" i="8"/>
  <c r="AI704" i="8"/>
  <c r="AK704" i="8"/>
  <c r="AL704" i="8"/>
  <c r="AM704" i="8"/>
  <c r="AN704" i="8"/>
  <c r="AO704" i="8"/>
  <c r="AP704" i="8"/>
  <c r="AQ704" i="8"/>
  <c r="AR704" i="8"/>
  <c r="AS704" i="8"/>
  <c r="AT704" i="8"/>
  <c r="AU704" i="8"/>
  <c r="AX704" i="8"/>
  <c r="AY704" i="8"/>
  <c r="AZ704" i="8"/>
  <c r="BE704" i="8"/>
  <c r="BF704" i="8"/>
  <c r="BO705" i="8" s="1"/>
  <c r="BH704" i="8"/>
  <c r="BI704" i="8"/>
  <c r="BJ704" i="8"/>
  <c r="BK704" i="8"/>
  <c r="BL704" i="8"/>
  <c r="BM704" i="8"/>
  <c r="BP705" i="8" s="1"/>
  <c r="BS704" i="8"/>
  <c r="BT704" i="8"/>
  <c r="BU704" i="8"/>
  <c r="BV704" i="8"/>
  <c r="BW704" i="8"/>
  <c r="BZ704" i="8"/>
  <c r="CA704" i="8"/>
  <c r="CB704" i="8"/>
  <c r="CC704" i="8"/>
  <c r="CD704" i="8"/>
  <c r="CH704" i="8"/>
  <c r="CI704" i="8"/>
  <c r="CJ704" i="8"/>
  <c r="CK704" i="8"/>
  <c r="CL704" i="8"/>
  <c r="CM704" i="8"/>
  <c r="CN704" i="8"/>
  <c r="CO704" i="8"/>
  <c r="CP704" i="8"/>
  <c r="CQ704" i="8"/>
  <c r="CR704" i="8"/>
  <c r="CS704" i="8"/>
  <c r="CT704" i="8"/>
  <c r="CU704" i="8"/>
  <c r="CV704" i="8"/>
  <c r="CX704" i="8"/>
  <c r="CY704" i="8"/>
  <c r="CZ704" i="8"/>
  <c r="DA704" i="8"/>
  <c r="DB704" i="8"/>
  <c r="DC704" i="8"/>
  <c r="DD704" i="8"/>
  <c r="DE704" i="8"/>
  <c r="DF704" i="8"/>
  <c r="DG704" i="8"/>
  <c r="DH704" i="8"/>
  <c r="DI704" i="8"/>
  <c r="DJ704" i="8"/>
  <c r="DK704" i="8"/>
  <c r="DL704" i="8"/>
  <c r="DM704" i="8"/>
  <c r="DN704" i="8"/>
  <c r="DO704" i="8"/>
  <c r="B705" i="8"/>
  <c r="C705" i="8"/>
  <c r="D705" i="8"/>
  <c r="E705" i="8"/>
  <c r="F705" i="8"/>
  <c r="G705" i="8"/>
  <c r="H705" i="8"/>
  <c r="I705" i="8"/>
  <c r="J705" i="8"/>
  <c r="K705" i="8"/>
  <c r="L705" i="8"/>
  <c r="M705" i="8"/>
  <c r="O705" i="8"/>
  <c r="P705" i="8"/>
  <c r="Q705" i="8"/>
  <c r="R705" i="8"/>
  <c r="U705" i="8"/>
  <c r="W705" i="8"/>
  <c r="AA705" i="8"/>
  <c r="AB705" i="8"/>
  <c r="AC705" i="8"/>
  <c r="AD705" i="8"/>
  <c r="AE705" i="8"/>
  <c r="AH705" i="8"/>
  <c r="AI705" i="8"/>
  <c r="AK705" i="8"/>
  <c r="AL705" i="8"/>
  <c r="AM705" i="8"/>
  <c r="AN705" i="8"/>
  <c r="AO705" i="8"/>
  <c r="AP705" i="8"/>
  <c r="AQ705" i="8"/>
  <c r="AR705" i="8"/>
  <c r="AS705" i="8"/>
  <c r="AT705" i="8"/>
  <c r="AU705" i="8"/>
  <c r="AX705" i="8"/>
  <c r="AY705" i="8"/>
  <c r="AZ705" i="8"/>
  <c r="BE705" i="8"/>
  <c r="BF705" i="8"/>
  <c r="BO706" i="8" s="1"/>
  <c r="BH705" i="8"/>
  <c r="BI705" i="8"/>
  <c r="BJ705" i="8"/>
  <c r="BK705" i="8"/>
  <c r="BL705" i="8"/>
  <c r="BM705" i="8"/>
  <c r="BP706" i="8" s="1"/>
  <c r="BS705" i="8"/>
  <c r="BT705" i="8"/>
  <c r="BU705" i="8"/>
  <c r="BV705" i="8"/>
  <c r="BW705" i="8"/>
  <c r="BZ705" i="8"/>
  <c r="CA705" i="8"/>
  <c r="CB705" i="8"/>
  <c r="CC705" i="8"/>
  <c r="CD705" i="8"/>
  <c r="CH705" i="8"/>
  <c r="CI705" i="8"/>
  <c r="CJ705" i="8"/>
  <c r="CK705" i="8"/>
  <c r="CL705" i="8"/>
  <c r="CM705" i="8"/>
  <c r="CN705" i="8"/>
  <c r="CO705" i="8"/>
  <c r="CP705" i="8"/>
  <c r="CQ705" i="8"/>
  <c r="CR705" i="8"/>
  <c r="CS705" i="8"/>
  <c r="CT705" i="8"/>
  <c r="CU705" i="8"/>
  <c r="CV705" i="8"/>
  <c r="CX705" i="8"/>
  <c r="CY705" i="8"/>
  <c r="CZ705" i="8"/>
  <c r="DA705" i="8"/>
  <c r="DB705" i="8"/>
  <c r="DC705" i="8"/>
  <c r="DD705" i="8"/>
  <c r="DE705" i="8"/>
  <c r="DF705" i="8"/>
  <c r="DG705" i="8"/>
  <c r="DH705" i="8"/>
  <c r="DI705" i="8"/>
  <c r="DJ705" i="8"/>
  <c r="DK705" i="8"/>
  <c r="DL705" i="8"/>
  <c r="DM705" i="8"/>
  <c r="DN705" i="8"/>
  <c r="DO705" i="8"/>
  <c r="B706" i="8"/>
  <c r="C706" i="8"/>
  <c r="D706" i="8"/>
  <c r="E706" i="8"/>
  <c r="F706" i="8"/>
  <c r="G706" i="8"/>
  <c r="H706" i="8"/>
  <c r="I706" i="8"/>
  <c r="J706" i="8"/>
  <c r="K706" i="8"/>
  <c r="L706" i="8"/>
  <c r="O706" i="8"/>
  <c r="Q706" i="8"/>
  <c r="R706" i="8"/>
  <c r="U706" i="8"/>
  <c r="W706" i="8"/>
  <c r="AA706" i="8"/>
  <c r="AB706" i="8"/>
  <c r="AC706" i="8"/>
  <c r="AD706" i="8"/>
  <c r="AE706" i="8"/>
  <c r="AH706" i="8"/>
  <c r="AI706" i="8"/>
  <c r="AK706" i="8"/>
  <c r="AL706" i="8"/>
  <c r="AM706" i="8"/>
  <c r="AN706" i="8"/>
  <c r="AO706" i="8"/>
  <c r="AS706" i="8"/>
  <c r="AT706" i="8"/>
  <c r="AU706" i="8"/>
  <c r="AX706" i="8"/>
  <c r="AY706" i="8"/>
  <c r="AZ706" i="8"/>
  <c r="BH706" i="8"/>
  <c r="BI706" i="8"/>
  <c r="BJ706" i="8"/>
  <c r="BK706" i="8"/>
  <c r="BL706" i="8"/>
  <c r="BM706" i="8"/>
  <c r="BP707" i="8" s="1"/>
  <c r="BS706" i="8"/>
  <c r="BT706" i="8"/>
  <c r="BU706" i="8"/>
  <c r="BV706" i="8"/>
  <c r="BW706" i="8"/>
  <c r="CA706" i="8"/>
  <c r="CB706" i="8"/>
  <c r="CC706" i="8"/>
  <c r="CD706" i="8"/>
  <c r="CH706" i="8"/>
  <c r="CI706" i="8"/>
  <c r="CJ706" i="8"/>
  <c r="CK706" i="8"/>
  <c r="CL706" i="8"/>
  <c r="CM706" i="8"/>
  <c r="CN706" i="8"/>
  <c r="CO706" i="8"/>
  <c r="CP706" i="8"/>
  <c r="CQ706" i="8"/>
  <c r="CR706" i="8"/>
  <c r="CS706" i="8"/>
  <c r="CT706" i="8"/>
  <c r="CU706" i="8"/>
  <c r="CV706" i="8"/>
  <c r="CX706" i="8"/>
  <c r="CY706" i="8"/>
  <c r="CZ706" i="8"/>
  <c r="DA706" i="8"/>
  <c r="DB706" i="8"/>
  <c r="DC706" i="8"/>
  <c r="DD706" i="8"/>
  <c r="DE706" i="8"/>
  <c r="DF706" i="8"/>
  <c r="DG706" i="8"/>
  <c r="DH706" i="8"/>
  <c r="DI706" i="8"/>
  <c r="DJ706" i="8"/>
  <c r="DK706" i="8"/>
  <c r="DL706" i="8"/>
  <c r="DM706" i="8"/>
  <c r="DN706" i="8"/>
  <c r="DO706" i="8"/>
  <c r="B707" i="8"/>
  <c r="C707" i="8"/>
  <c r="D707" i="8"/>
  <c r="E707" i="8"/>
  <c r="G707" i="8"/>
  <c r="H707" i="8"/>
  <c r="I707" i="8"/>
  <c r="J707" i="8"/>
  <c r="K707" i="8"/>
  <c r="L707" i="8"/>
  <c r="Q707" i="8"/>
  <c r="R707" i="8"/>
  <c r="U707" i="8"/>
  <c r="W707" i="8"/>
  <c r="AB707" i="8"/>
  <c r="AC707" i="8"/>
  <c r="AD707" i="8"/>
  <c r="AE707" i="8"/>
  <c r="AH707" i="8"/>
  <c r="AI707" i="8"/>
  <c r="AK707" i="8"/>
  <c r="AL707" i="8"/>
  <c r="AM707" i="8"/>
  <c r="AN707" i="8"/>
  <c r="AO707" i="8"/>
  <c r="AS707" i="8"/>
  <c r="AT707" i="8"/>
  <c r="AU707" i="8"/>
  <c r="AX707" i="8"/>
  <c r="AY707" i="8"/>
  <c r="AZ707" i="8"/>
  <c r="BH707" i="8"/>
  <c r="BI707" i="8"/>
  <c r="BJ707" i="8"/>
  <c r="BK707" i="8"/>
  <c r="BL707" i="8"/>
  <c r="BM707" i="8"/>
  <c r="BP708" i="8" s="1"/>
  <c r="BS707" i="8"/>
  <c r="BT707" i="8"/>
  <c r="BU707" i="8"/>
  <c r="BV707" i="8"/>
  <c r="BW707" i="8"/>
  <c r="CA707" i="8"/>
  <c r="CB707" i="8"/>
  <c r="CC707" i="8"/>
  <c r="CD707" i="8"/>
  <c r="CH707" i="8"/>
  <c r="CJ707" i="8"/>
  <c r="CK707" i="8"/>
  <c r="CM707" i="8"/>
  <c r="CN707" i="8"/>
  <c r="CO707" i="8"/>
  <c r="CP707" i="8"/>
  <c r="CQ707" i="8"/>
  <c r="CR707" i="8"/>
  <c r="CS707" i="8"/>
  <c r="CT707" i="8"/>
  <c r="CU707" i="8"/>
  <c r="CV707" i="8"/>
  <c r="CX707" i="8"/>
  <c r="CY707" i="8"/>
  <c r="CZ707" i="8"/>
  <c r="DA707" i="8"/>
  <c r="DB707" i="8"/>
  <c r="DC707" i="8"/>
  <c r="DD707" i="8"/>
  <c r="DE707" i="8"/>
  <c r="DF707" i="8"/>
  <c r="DG707" i="8"/>
  <c r="DH707" i="8"/>
  <c r="DI707" i="8"/>
  <c r="DJ707" i="8"/>
  <c r="DK707" i="8"/>
  <c r="DL707" i="8"/>
  <c r="DM707" i="8"/>
  <c r="DN707" i="8"/>
  <c r="DO707" i="8"/>
  <c r="B708" i="8"/>
  <c r="C708" i="8"/>
  <c r="D708" i="8"/>
  <c r="E708" i="8"/>
  <c r="Q708" i="8"/>
  <c r="R708" i="8"/>
  <c r="U708" i="8"/>
  <c r="W708" i="8"/>
  <c r="AB708" i="8"/>
  <c r="AC708" i="8"/>
  <c r="AD708" i="8"/>
  <c r="AH708" i="8"/>
  <c r="AK708" i="8"/>
  <c r="AL708" i="8"/>
  <c r="AN708" i="8"/>
  <c r="AO708" i="8"/>
  <c r="AS708" i="8"/>
  <c r="AT708" i="8"/>
  <c r="AU708" i="8"/>
  <c r="AX708" i="8"/>
  <c r="AY708" i="8"/>
  <c r="AZ708" i="8"/>
  <c r="BH708" i="8"/>
  <c r="BI708" i="8"/>
  <c r="BJ708" i="8"/>
  <c r="BK708" i="8"/>
  <c r="BL708" i="8"/>
  <c r="BM708" i="8"/>
  <c r="BP709" i="8" s="1"/>
  <c r="BT708" i="8"/>
  <c r="BU708" i="8"/>
  <c r="BV708" i="8"/>
  <c r="BW708" i="8"/>
  <c r="CA708" i="8"/>
  <c r="CB708" i="8"/>
  <c r="CC708" i="8"/>
  <c r="CD708" i="8"/>
  <c r="CH708" i="8"/>
  <c r="CJ708" i="8"/>
  <c r="CK708" i="8"/>
  <c r="CN708" i="8"/>
  <c r="CO708" i="8"/>
  <c r="CP708" i="8"/>
  <c r="CQ708" i="8"/>
  <c r="CR708" i="8"/>
  <c r="CS708" i="8"/>
  <c r="CT708" i="8"/>
  <c r="CU708" i="8"/>
  <c r="CV708" i="8"/>
  <c r="CX708" i="8"/>
  <c r="CY708" i="8"/>
  <c r="CZ708" i="8"/>
  <c r="DA708" i="8"/>
  <c r="DB708" i="8"/>
  <c r="DC708" i="8"/>
  <c r="DD708" i="8"/>
  <c r="DE708" i="8"/>
  <c r="DF708" i="8"/>
  <c r="DG708" i="8"/>
  <c r="DJ708" i="8"/>
  <c r="DK708" i="8"/>
  <c r="DL708" i="8"/>
  <c r="DM708" i="8"/>
  <c r="DN708" i="8"/>
  <c r="DO708" i="8"/>
  <c r="B1" i="12"/>
  <c r="C1" i="12"/>
  <c r="D1" i="12"/>
  <c r="E1" i="12"/>
  <c r="F1" i="12"/>
  <c r="G1" i="12"/>
  <c r="H1" i="12"/>
  <c r="I1" i="12"/>
  <c r="J1" i="12"/>
  <c r="K1" i="12"/>
  <c r="L1" i="12"/>
  <c r="B2" i="12"/>
  <c r="C2" i="12"/>
  <c r="H2" i="12"/>
  <c r="M2" i="12"/>
  <c r="N2" i="12"/>
  <c r="W2" i="12"/>
  <c r="AG2" i="12"/>
  <c r="AH2" i="12"/>
  <c r="B3" i="12"/>
  <c r="C3" i="12"/>
  <c r="H3" i="12"/>
  <c r="M3" i="12"/>
  <c r="N3" i="12"/>
  <c r="W3" i="12"/>
  <c r="AG3" i="12"/>
  <c r="AH3" i="12"/>
  <c r="B4" i="12"/>
  <c r="C4" i="12"/>
  <c r="H4" i="12"/>
  <c r="M4" i="12"/>
  <c r="N4" i="12"/>
  <c r="W4" i="12"/>
  <c r="AG4" i="12"/>
  <c r="AH4" i="12"/>
  <c r="B5" i="12"/>
  <c r="C5" i="12"/>
  <c r="H5" i="12"/>
  <c r="M5" i="12"/>
  <c r="N5" i="12"/>
  <c r="W5" i="12"/>
  <c r="AG5" i="12"/>
  <c r="AH5" i="12"/>
  <c r="B6" i="12"/>
  <c r="C6" i="12"/>
  <c r="H6" i="12"/>
  <c r="M6" i="12"/>
  <c r="N6" i="12"/>
  <c r="AG6" i="12"/>
  <c r="AH6" i="12"/>
  <c r="B7" i="12"/>
  <c r="C7" i="12"/>
  <c r="H7" i="12"/>
  <c r="M7" i="12"/>
  <c r="N7" i="12"/>
  <c r="AG7" i="12"/>
  <c r="AH7" i="12"/>
  <c r="B8" i="12"/>
  <c r="C8" i="12"/>
  <c r="H8" i="12"/>
  <c r="M8" i="12"/>
  <c r="N8" i="12"/>
  <c r="AG8" i="12"/>
  <c r="AH8" i="12"/>
  <c r="B9" i="12"/>
  <c r="C9" i="12"/>
  <c r="H9" i="12"/>
  <c r="M9" i="12"/>
  <c r="N9" i="12"/>
  <c r="AG9" i="12"/>
  <c r="AH9" i="12"/>
  <c r="B10" i="12"/>
  <c r="C10" i="12"/>
  <c r="H10" i="12"/>
  <c r="M10" i="12"/>
  <c r="N10" i="12"/>
  <c r="AG10" i="12"/>
  <c r="AH10" i="12"/>
  <c r="B11" i="12"/>
  <c r="C11" i="12"/>
  <c r="H11" i="12"/>
  <c r="M11" i="12"/>
  <c r="N11" i="12"/>
  <c r="AG11" i="12"/>
  <c r="AH11" i="12"/>
  <c r="B12" i="12"/>
  <c r="C12" i="12"/>
  <c r="H12" i="12"/>
  <c r="M12" i="12"/>
  <c r="N12" i="12"/>
  <c r="AG12" i="12"/>
  <c r="AH12" i="12"/>
  <c r="B13" i="12"/>
  <c r="C13" i="12"/>
  <c r="H13" i="12"/>
  <c r="M13" i="12"/>
  <c r="N13" i="12"/>
  <c r="AG13" i="12"/>
  <c r="AH13" i="12"/>
  <c r="B14" i="12"/>
  <c r="C14" i="12"/>
  <c r="H14" i="12"/>
  <c r="M14" i="12"/>
  <c r="N14" i="12"/>
  <c r="AG14" i="12"/>
  <c r="AH14" i="12"/>
  <c r="B15" i="12"/>
  <c r="C15" i="12"/>
  <c r="H15" i="12"/>
  <c r="M15" i="12"/>
  <c r="N15" i="12"/>
  <c r="AG15" i="12"/>
  <c r="AH15" i="12"/>
  <c r="B16" i="12"/>
  <c r="C16" i="12"/>
  <c r="H16" i="12"/>
  <c r="M16" i="12"/>
  <c r="N16" i="12"/>
  <c r="AG16" i="12"/>
  <c r="AH16" i="12"/>
  <c r="B17" i="12"/>
  <c r="C17" i="12"/>
  <c r="H17" i="12"/>
  <c r="M17" i="12"/>
  <c r="N17" i="12"/>
  <c r="AG17" i="12"/>
  <c r="AH17" i="12"/>
  <c r="B18" i="12"/>
  <c r="C18" i="12"/>
  <c r="H18" i="12"/>
  <c r="M18" i="12"/>
  <c r="N18" i="12"/>
  <c r="AG18" i="12"/>
  <c r="AH18" i="12"/>
  <c r="B19" i="12"/>
  <c r="C19" i="12"/>
  <c r="H19" i="12"/>
  <c r="M19" i="12"/>
  <c r="N19" i="12"/>
  <c r="AG19" i="12"/>
  <c r="AH19" i="12"/>
  <c r="B20" i="12"/>
  <c r="C20" i="12"/>
  <c r="H20" i="12"/>
  <c r="M20" i="12"/>
  <c r="N20" i="12"/>
  <c r="AG20" i="12"/>
  <c r="AH20" i="12"/>
  <c r="B21" i="12"/>
  <c r="C21" i="12"/>
  <c r="H21" i="12"/>
  <c r="M21" i="12"/>
  <c r="N21" i="12"/>
  <c r="AG21" i="12"/>
  <c r="AH21" i="12"/>
  <c r="B22" i="12"/>
  <c r="C22" i="12"/>
  <c r="H22" i="12"/>
  <c r="M22" i="12"/>
  <c r="N22" i="12"/>
  <c r="AF22" i="12"/>
  <c r="AG22" i="12"/>
  <c r="AH22" i="12"/>
  <c r="B23" i="12"/>
  <c r="C23" i="12"/>
  <c r="H23" i="12"/>
  <c r="M23" i="12"/>
  <c r="N23" i="12"/>
  <c r="AG23" i="12"/>
  <c r="AH23" i="12"/>
  <c r="B24" i="12"/>
  <c r="C24" i="12"/>
  <c r="H24" i="12"/>
  <c r="M24" i="12"/>
  <c r="N24" i="12"/>
  <c r="AG24" i="12"/>
  <c r="AH24" i="12"/>
  <c r="B25" i="12"/>
  <c r="C25" i="12"/>
  <c r="H25" i="12"/>
  <c r="M25" i="12"/>
  <c r="N25" i="12"/>
  <c r="AG25" i="12"/>
  <c r="AH25" i="12"/>
  <c r="B26" i="12"/>
  <c r="C26" i="12"/>
  <c r="H26" i="12"/>
  <c r="M26" i="12"/>
  <c r="N26" i="12"/>
  <c r="AG26" i="12"/>
  <c r="AH26" i="12"/>
  <c r="B27" i="12"/>
  <c r="C27" i="12"/>
  <c r="H27" i="12"/>
  <c r="M27" i="12"/>
  <c r="N27" i="12"/>
  <c r="AG27" i="12"/>
  <c r="AH27" i="12"/>
  <c r="B28" i="12"/>
  <c r="C28" i="12"/>
  <c r="H28" i="12"/>
  <c r="M28" i="12"/>
  <c r="N28" i="12"/>
  <c r="AG28" i="12"/>
  <c r="AH28" i="12"/>
  <c r="B29" i="12"/>
  <c r="C29" i="12"/>
  <c r="H29" i="12"/>
  <c r="M29" i="12"/>
  <c r="N29" i="12"/>
  <c r="AG29" i="12"/>
  <c r="AH29" i="12"/>
  <c r="B30" i="12"/>
  <c r="C30" i="12"/>
  <c r="H30" i="12"/>
  <c r="M30" i="12"/>
  <c r="N30" i="12"/>
  <c r="AG30" i="12"/>
  <c r="AH30" i="12"/>
  <c r="B31" i="12"/>
  <c r="C31" i="12"/>
  <c r="H31" i="12"/>
  <c r="M31" i="12"/>
  <c r="N31" i="12"/>
  <c r="AG31" i="12"/>
  <c r="AH31" i="12"/>
  <c r="B32" i="12"/>
  <c r="C32" i="12"/>
  <c r="H32" i="12"/>
  <c r="M32" i="12"/>
  <c r="N32" i="12"/>
  <c r="AG32" i="12"/>
  <c r="AH32" i="12"/>
  <c r="B33" i="12"/>
  <c r="C33" i="12"/>
  <c r="H33" i="12"/>
  <c r="M33" i="12"/>
  <c r="N33" i="12"/>
  <c r="AG33" i="12"/>
  <c r="AH33" i="12"/>
  <c r="B34" i="12"/>
  <c r="C34" i="12"/>
  <c r="H34" i="12"/>
  <c r="M34" i="12"/>
  <c r="N34" i="12"/>
  <c r="AG34" i="12"/>
  <c r="AH34" i="12"/>
  <c r="B35" i="12"/>
  <c r="C35" i="12"/>
  <c r="H35" i="12"/>
  <c r="M35" i="12"/>
  <c r="N35" i="12"/>
  <c r="AG35" i="12"/>
  <c r="AH35" i="12"/>
  <c r="B36" i="12"/>
  <c r="C36" i="12"/>
  <c r="H36" i="12"/>
  <c r="M36" i="12"/>
  <c r="N36" i="12"/>
  <c r="AG36" i="12"/>
  <c r="AH36" i="12"/>
  <c r="B37" i="12"/>
  <c r="C37" i="12"/>
  <c r="H37" i="12"/>
  <c r="M37" i="12"/>
  <c r="N37" i="12"/>
  <c r="AG37" i="12"/>
  <c r="AH37" i="12"/>
  <c r="B38" i="12"/>
  <c r="C38" i="12"/>
  <c r="H38" i="12"/>
  <c r="M38" i="12"/>
  <c r="N38" i="12"/>
  <c r="AG38" i="12"/>
  <c r="AH38" i="12"/>
  <c r="B39" i="12"/>
  <c r="C39" i="12"/>
  <c r="H39" i="12"/>
  <c r="M39" i="12"/>
  <c r="N39" i="12"/>
  <c r="AG39" i="12"/>
  <c r="AH39" i="12"/>
  <c r="B40" i="12"/>
  <c r="C40" i="12"/>
  <c r="H40" i="12"/>
  <c r="M40" i="12"/>
  <c r="N40" i="12"/>
  <c r="AG40" i="12"/>
  <c r="AH40" i="12"/>
  <c r="B41" i="12"/>
  <c r="C41" i="12"/>
  <c r="H41" i="12"/>
  <c r="M41" i="12"/>
  <c r="N41" i="12"/>
  <c r="AG41" i="12"/>
  <c r="AH41" i="12"/>
  <c r="B42" i="12"/>
  <c r="C42" i="12"/>
  <c r="H42" i="12"/>
  <c r="M42" i="12"/>
  <c r="N42" i="12"/>
  <c r="S42" i="12"/>
  <c r="AG42" i="12"/>
  <c r="AH42" i="12"/>
  <c r="B43" i="12"/>
  <c r="C43" i="12"/>
  <c r="H43" i="12"/>
  <c r="M43" i="12"/>
  <c r="N43" i="12"/>
  <c r="S43" i="12"/>
  <c r="AG43" i="12"/>
  <c r="AH43" i="12"/>
  <c r="B44" i="12"/>
  <c r="C44" i="12"/>
  <c r="H44" i="12"/>
  <c r="M44" i="12"/>
  <c r="N44" i="12"/>
  <c r="S44" i="12"/>
  <c r="AG44" i="12"/>
  <c r="AH44" i="12"/>
  <c r="B45" i="12"/>
  <c r="C45" i="12"/>
  <c r="H45" i="12"/>
  <c r="M45" i="12"/>
  <c r="N45" i="12"/>
  <c r="S45" i="12"/>
  <c r="AG45" i="12"/>
  <c r="AH45" i="12"/>
  <c r="B46" i="12"/>
  <c r="C46" i="12"/>
  <c r="H46" i="12"/>
  <c r="M46" i="12"/>
  <c r="N46" i="12"/>
  <c r="S46" i="12"/>
  <c r="AG46" i="12"/>
  <c r="AH46" i="12"/>
  <c r="B47" i="12"/>
  <c r="C47" i="12"/>
  <c r="H47" i="12"/>
  <c r="M47" i="12"/>
  <c r="N47" i="12"/>
  <c r="S47" i="12"/>
  <c r="AG47" i="12"/>
  <c r="AH47" i="12"/>
  <c r="B48" i="12"/>
  <c r="C48" i="12"/>
  <c r="H48" i="12"/>
  <c r="M48" i="12"/>
  <c r="N48" i="12"/>
  <c r="S48" i="12"/>
  <c r="AG48" i="12"/>
  <c r="AH48" i="12"/>
  <c r="B49" i="12"/>
  <c r="C49" i="12"/>
  <c r="H49" i="12"/>
  <c r="M49" i="12"/>
  <c r="N49" i="12"/>
  <c r="S49" i="12"/>
  <c r="AG49" i="12"/>
  <c r="AH49" i="12"/>
  <c r="B50" i="12"/>
  <c r="C50" i="12"/>
  <c r="H50" i="12"/>
  <c r="J50" i="12"/>
  <c r="M50" i="12"/>
  <c r="N50" i="12"/>
  <c r="S50" i="12"/>
  <c r="AG50" i="12"/>
  <c r="AH50" i="12"/>
  <c r="B51" i="12"/>
  <c r="C51" i="12"/>
  <c r="H51" i="12"/>
  <c r="J51" i="12"/>
  <c r="M51" i="12"/>
  <c r="N51" i="12"/>
  <c r="S51" i="12"/>
  <c r="AG51" i="12"/>
  <c r="AH51" i="12"/>
  <c r="B52" i="12"/>
  <c r="C52" i="12"/>
  <c r="H52" i="12"/>
  <c r="J52" i="12"/>
  <c r="M52" i="12"/>
  <c r="N52" i="12"/>
  <c r="S52" i="12"/>
  <c r="AG52" i="12"/>
  <c r="AH52" i="12"/>
  <c r="B53" i="12"/>
  <c r="C53" i="12"/>
  <c r="H53" i="12"/>
  <c r="J53" i="12"/>
  <c r="M53" i="12"/>
  <c r="N53" i="12"/>
  <c r="S53" i="12"/>
  <c r="AG53" i="12"/>
  <c r="AH53" i="12"/>
  <c r="B54" i="12"/>
  <c r="C54" i="12"/>
  <c r="H54" i="12"/>
  <c r="J54" i="12"/>
  <c r="M54" i="12"/>
  <c r="N54" i="12"/>
  <c r="S54" i="12"/>
  <c r="AG54" i="12"/>
  <c r="AH54" i="12"/>
  <c r="B55" i="12"/>
  <c r="C55" i="12"/>
  <c r="H55" i="12"/>
  <c r="J55" i="12"/>
  <c r="M55" i="12"/>
  <c r="N55" i="12"/>
  <c r="S55" i="12"/>
  <c r="AG55" i="12"/>
  <c r="AH55" i="12"/>
  <c r="B56" i="12"/>
  <c r="C56" i="12"/>
  <c r="H56" i="12"/>
  <c r="J56" i="12"/>
  <c r="M56" i="12"/>
  <c r="N56" i="12"/>
  <c r="S56" i="12"/>
  <c r="AG56" i="12"/>
  <c r="AH56" i="12"/>
  <c r="B57" i="12"/>
  <c r="C57" i="12"/>
  <c r="H57" i="12"/>
  <c r="J57" i="12"/>
  <c r="M57" i="12"/>
  <c r="N57" i="12"/>
  <c r="S57" i="12"/>
  <c r="AG57" i="12"/>
  <c r="AH57" i="12"/>
  <c r="B58" i="12"/>
  <c r="C58" i="12"/>
  <c r="H58" i="12"/>
  <c r="J58" i="12"/>
  <c r="M58" i="12"/>
  <c r="N58" i="12"/>
  <c r="S58" i="12"/>
  <c r="AG58" i="12"/>
  <c r="AH58" i="12"/>
  <c r="B59" i="12"/>
  <c r="C59" i="12"/>
  <c r="H59" i="12"/>
  <c r="J59" i="12"/>
  <c r="M59" i="12"/>
  <c r="N59" i="12"/>
  <c r="S59" i="12"/>
  <c r="AG59" i="12"/>
  <c r="AH59" i="12"/>
  <c r="B60" i="12"/>
  <c r="C60" i="12"/>
  <c r="H60" i="12"/>
  <c r="J60" i="12"/>
  <c r="M60" i="12"/>
  <c r="N60" i="12"/>
  <c r="S60" i="12"/>
  <c r="AG60" i="12"/>
  <c r="AH60" i="12"/>
  <c r="B61" i="12"/>
  <c r="C61" i="12"/>
  <c r="H61" i="12"/>
  <c r="J61" i="12"/>
  <c r="M61" i="12"/>
  <c r="N61" i="12"/>
  <c r="S61" i="12"/>
  <c r="AG61" i="12"/>
  <c r="AH61" i="12"/>
  <c r="B62" i="12"/>
  <c r="C62" i="12"/>
  <c r="H62" i="12"/>
  <c r="J62" i="12"/>
  <c r="M62" i="12"/>
  <c r="N62" i="12"/>
  <c r="S62" i="12"/>
  <c r="AG62" i="12"/>
  <c r="AH62" i="12"/>
  <c r="B63" i="12"/>
  <c r="C63" i="12"/>
  <c r="H63" i="12"/>
  <c r="J63" i="12"/>
  <c r="M63" i="12"/>
  <c r="N63" i="12"/>
  <c r="S63" i="12"/>
  <c r="AG63" i="12"/>
  <c r="AH63" i="12"/>
  <c r="B64" i="12"/>
  <c r="C64" i="12"/>
  <c r="H64" i="12"/>
  <c r="J64" i="12"/>
  <c r="M64" i="12"/>
  <c r="N64" i="12"/>
  <c r="S64" i="12"/>
  <c r="AG64" i="12"/>
  <c r="AH64" i="12"/>
  <c r="B65" i="12"/>
  <c r="C65" i="12"/>
  <c r="H65" i="12"/>
  <c r="J65" i="12"/>
  <c r="M65" i="12"/>
  <c r="N65" i="12"/>
  <c r="S65" i="12"/>
  <c r="AG65" i="12"/>
  <c r="AH65" i="12"/>
  <c r="B66" i="12"/>
  <c r="C66" i="12"/>
  <c r="H66" i="12"/>
  <c r="J66" i="12"/>
  <c r="M66" i="12"/>
  <c r="N66" i="12"/>
  <c r="S66" i="12"/>
  <c r="AG66" i="12"/>
  <c r="AH66" i="12"/>
  <c r="B67" i="12"/>
  <c r="C67" i="12"/>
  <c r="H67" i="12"/>
  <c r="J67" i="12"/>
  <c r="M67" i="12"/>
  <c r="N67" i="12"/>
  <c r="S67" i="12"/>
  <c r="AG67" i="12"/>
  <c r="AH67" i="12"/>
  <c r="B68" i="12"/>
  <c r="C68" i="12"/>
  <c r="H68" i="12"/>
  <c r="J68" i="12"/>
  <c r="M68" i="12"/>
  <c r="N68" i="12"/>
  <c r="S68" i="12"/>
  <c r="AG68" i="12"/>
  <c r="AH68" i="12"/>
  <c r="B69" i="12"/>
  <c r="C69" i="12"/>
  <c r="H69" i="12"/>
  <c r="J69" i="12"/>
  <c r="M69" i="12"/>
  <c r="N69" i="12"/>
  <c r="S69" i="12"/>
  <c r="AG69" i="12"/>
  <c r="AH69" i="12"/>
  <c r="B70" i="12"/>
  <c r="C70" i="12"/>
  <c r="H70" i="12"/>
  <c r="J70" i="12"/>
  <c r="M70" i="12"/>
  <c r="N70" i="12"/>
  <c r="S70" i="12"/>
  <c r="AG70" i="12"/>
  <c r="AH70" i="12"/>
  <c r="B71" i="12"/>
  <c r="C71" i="12"/>
  <c r="H71" i="12"/>
  <c r="J71" i="12"/>
  <c r="M71" i="12"/>
  <c r="N71" i="12"/>
  <c r="S71" i="12"/>
  <c r="AG71" i="12"/>
  <c r="AH71" i="12"/>
  <c r="B72" i="12"/>
  <c r="C72" i="12"/>
  <c r="H72" i="12"/>
  <c r="J72" i="12"/>
  <c r="M72" i="12"/>
  <c r="N72" i="12"/>
  <c r="S72" i="12"/>
  <c r="AG72" i="12"/>
  <c r="AH72" i="12"/>
  <c r="B73" i="12"/>
  <c r="C73" i="12"/>
  <c r="H73" i="12"/>
  <c r="J73" i="12"/>
  <c r="M73" i="12"/>
  <c r="N73" i="12"/>
  <c r="S73" i="12"/>
  <c r="AG73" i="12"/>
  <c r="AH73" i="12"/>
  <c r="B74" i="12"/>
  <c r="C74" i="12"/>
  <c r="H74" i="12"/>
  <c r="J74" i="12"/>
  <c r="M74" i="12"/>
  <c r="N74" i="12"/>
  <c r="S74" i="12"/>
  <c r="AG74" i="12"/>
  <c r="AH74" i="12"/>
  <c r="B75" i="12"/>
  <c r="C75" i="12"/>
  <c r="H75" i="12"/>
  <c r="J75" i="12"/>
  <c r="M75" i="12"/>
  <c r="N75" i="12"/>
  <c r="S75" i="12"/>
  <c r="AG75" i="12"/>
  <c r="AH75" i="12"/>
  <c r="B76" i="12"/>
  <c r="C76" i="12"/>
  <c r="H76" i="12"/>
  <c r="J76" i="12"/>
  <c r="M76" i="12"/>
  <c r="N76" i="12"/>
  <c r="S76" i="12"/>
  <c r="AG76" i="12"/>
  <c r="AH76" i="12"/>
  <c r="B77" i="12"/>
  <c r="C77" i="12"/>
  <c r="H77" i="12"/>
  <c r="J77" i="12"/>
  <c r="M77" i="12"/>
  <c r="N77" i="12"/>
  <c r="S77" i="12"/>
  <c r="AG77" i="12"/>
  <c r="AH77" i="12"/>
  <c r="B78" i="12"/>
  <c r="C78" i="12"/>
  <c r="H78" i="12"/>
  <c r="J78" i="12"/>
  <c r="M78" i="12"/>
  <c r="N78" i="12"/>
  <c r="S78" i="12"/>
  <c r="AG78" i="12"/>
  <c r="AH78" i="12"/>
  <c r="B79" i="12"/>
  <c r="C79" i="12"/>
  <c r="H79" i="12"/>
  <c r="J79" i="12"/>
  <c r="M79" i="12"/>
  <c r="N79" i="12"/>
  <c r="S79" i="12"/>
  <c r="AG79" i="12"/>
  <c r="AH79" i="12"/>
  <c r="B80" i="12"/>
  <c r="C80" i="12"/>
  <c r="H80" i="12"/>
  <c r="J80" i="12"/>
  <c r="M80" i="12"/>
  <c r="N80" i="12"/>
  <c r="S80" i="12"/>
  <c r="AG80" i="12"/>
  <c r="AH80" i="12"/>
  <c r="B81" i="12"/>
  <c r="C81" i="12"/>
  <c r="H81" i="12"/>
  <c r="J81" i="12"/>
  <c r="M81" i="12"/>
  <c r="N81" i="12"/>
  <c r="S81" i="12"/>
  <c r="AG81" i="12"/>
  <c r="AH81" i="12"/>
  <c r="B82" i="12"/>
  <c r="C82" i="12"/>
  <c r="H82" i="12"/>
  <c r="J82" i="12"/>
  <c r="M82" i="12"/>
  <c r="N82" i="12"/>
  <c r="S82" i="12"/>
  <c r="AG82" i="12"/>
  <c r="AH82" i="12"/>
  <c r="B83" i="12"/>
  <c r="C83" i="12"/>
  <c r="H83" i="12"/>
  <c r="J83" i="12"/>
  <c r="M83" i="12"/>
  <c r="N83" i="12"/>
  <c r="S83" i="12"/>
  <c r="AG83" i="12"/>
  <c r="AH83" i="12"/>
  <c r="B84" i="12"/>
  <c r="C84" i="12"/>
  <c r="H84" i="12"/>
  <c r="J84" i="12"/>
  <c r="M84" i="12"/>
  <c r="N84" i="12"/>
  <c r="S84" i="12"/>
  <c r="AG84" i="12"/>
  <c r="AH84" i="12"/>
  <c r="B85" i="12"/>
  <c r="C85" i="12"/>
  <c r="H85" i="12"/>
  <c r="J85" i="12"/>
  <c r="M85" i="12"/>
  <c r="N85" i="12"/>
  <c r="S85" i="12"/>
  <c r="AG85" i="12"/>
  <c r="AH85" i="12"/>
  <c r="B86" i="12"/>
  <c r="C86" i="12"/>
  <c r="H86" i="12"/>
  <c r="J86" i="12"/>
  <c r="M86" i="12"/>
  <c r="N86" i="12"/>
  <c r="S86" i="12"/>
  <c r="AG86" i="12"/>
  <c r="AH86" i="12"/>
  <c r="B87" i="12"/>
  <c r="C87" i="12"/>
  <c r="H87" i="12"/>
  <c r="J87" i="12"/>
  <c r="M87" i="12"/>
  <c r="N87" i="12"/>
  <c r="S87" i="12"/>
  <c r="AG87" i="12"/>
  <c r="AH87" i="12"/>
  <c r="B88" i="12"/>
  <c r="C88" i="12"/>
  <c r="H88" i="12"/>
  <c r="J88" i="12"/>
  <c r="M88" i="12"/>
  <c r="N88" i="12"/>
  <c r="S88" i="12"/>
  <c r="AG88" i="12"/>
  <c r="AH88" i="12"/>
  <c r="B89" i="12"/>
  <c r="C89" i="12"/>
  <c r="H89" i="12"/>
  <c r="J89" i="12"/>
  <c r="M89" i="12"/>
  <c r="N89" i="12"/>
  <c r="S89" i="12"/>
  <c r="AG89" i="12"/>
  <c r="AH89" i="12"/>
  <c r="B90" i="12"/>
  <c r="C90" i="12"/>
  <c r="H90" i="12"/>
  <c r="J90" i="12"/>
  <c r="M90" i="12"/>
  <c r="N90" i="12"/>
  <c r="S90" i="12"/>
  <c r="AG90" i="12"/>
  <c r="AH90" i="12"/>
  <c r="B91" i="12"/>
  <c r="C91" i="12"/>
  <c r="H91" i="12"/>
  <c r="J91" i="12"/>
  <c r="M91" i="12"/>
  <c r="N91" i="12"/>
  <c r="S91" i="12"/>
  <c r="AG91" i="12"/>
  <c r="AH91" i="12"/>
  <c r="B92" i="12"/>
  <c r="C92" i="12"/>
  <c r="H92" i="12"/>
  <c r="J92" i="12"/>
  <c r="M92" i="12"/>
  <c r="N92" i="12"/>
  <c r="S92" i="12"/>
  <c r="AG92" i="12"/>
  <c r="AH92" i="12"/>
  <c r="B93" i="12"/>
  <c r="C93" i="12"/>
  <c r="H93" i="12"/>
  <c r="J93" i="12"/>
  <c r="M93" i="12"/>
  <c r="N93" i="12"/>
  <c r="S93" i="12"/>
  <c r="AG93" i="12"/>
  <c r="AH93" i="12"/>
  <c r="B94" i="12"/>
  <c r="C94" i="12"/>
  <c r="H94" i="12"/>
  <c r="J94" i="12"/>
  <c r="M94" i="12"/>
  <c r="N94" i="12"/>
  <c r="S94" i="12"/>
  <c r="AG94" i="12"/>
  <c r="AH94" i="12"/>
  <c r="B95" i="12"/>
  <c r="C95" i="12"/>
  <c r="H95" i="12"/>
  <c r="J95" i="12"/>
  <c r="M95" i="12"/>
  <c r="N95" i="12"/>
  <c r="S95" i="12"/>
  <c r="AG95" i="12"/>
  <c r="AH95" i="12"/>
  <c r="B96" i="12"/>
  <c r="C96" i="12"/>
  <c r="H96" i="12"/>
  <c r="J96" i="12"/>
  <c r="M96" i="12"/>
  <c r="N96" i="12"/>
  <c r="S96" i="12"/>
  <c r="AG96" i="12"/>
  <c r="AH96" i="12"/>
  <c r="B97" i="12"/>
  <c r="C97" i="12"/>
  <c r="H97" i="12"/>
  <c r="J97" i="12"/>
  <c r="M97" i="12"/>
  <c r="N97" i="12"/>
  <c r="S97" i="12"/>
  <c r="AG97" i="12"/>
  <c r="AH97" i="12"/>
  <c r="B98" i="12"/>
  <c r="C98" i="12"/>
  <c r="H98" i="12"/>
  <c r="J98" i="12"/>
  <c r="M98" i="12"/>
  <c r="N98" i="12"/>
  <c r="S98" i="12"/>
  <c r="AG98" i="12"/>
  <c r="AH98" i="12"/>
  <c r="B99" i="12"/>
  <c r="C99" i="12"/>
  <c r="H99" i="12"/>
  <c r="J99" i="12"/>
  <c r="M99" i="12"/>
  <c r="N99" i="12"/>
  <c r="S99" i="12"/>
  <c r="AG99" i="12"/>
  <c r="AH99" i="12"/>
  <c r="B100" i="12"/>
  <c r="C100" i="12"/>
  <c r="H100" i="12"/>
  <c r="J100" i="12"/>
  <c r="M100" i="12"/>
  <c r="N100" i="12"/>
  <c r="S100" i="12"/>
  <c r="AG100" i="12"/>
  <c r="AH100" i="12"/>
  <c r="B101" i="12"/>
  <c r="C101" i="12"/>
  <c r="H101" i="12"/>
  <c r="J101" i="12"/>
  <c r="M101" i="12"/>
  <c r="N101" i="12"/>
  <c r="S101" i="12"/>
  <c r="AG101" i="12"/>
  <c r="AH101" i="12"/>
  <c r="B102" i="12"/>
  <c r="C102" i="12"/>
  <c r="H102" i="12"/>
  <c r="J102" i="12"/>
  <c r="M102" i="12"/>
  <c r="N102" i="12"/>
  <c r="S102" i="12"/>
  <c r="AG102" i="12"/>
  <c r="AH102" i="12"/>
  <c r="B103" i="12"/>
  <c r="C103" i="12"/>
  <c r="H103" i="12"/>
  <c r="J103" i="12"/>
  <c r="M103" i="12"/>
  <c r="N103" i="12"/>
  <c r="S103" i="12"/>
  <c r="AG103" i="12"/>
  <c r="AH103" i="12"/>
  <c r="B104" i="12"/>
  <c r="C104" i="12"/>
  <c r="H104" i="12"/>
  <c r="J104" i="12"/>
  <c r="M104" i="12"/>
  <c r="N104" i="12"/>
  <c r="S104" i="12"/>
  <c r="AG104" i="12"/>
  <c r="AH104" i="12"/>
  <c r="B105" i="12"/>
  <c r="C105" i="12"/>
  <c r="H105" i="12"/>
  <c r="J105" i="12"/>
  <c r="M105" i="12"/>
  <c r="N105" i="12"/>
  <c r="S105" i="12"/>
  <c r="AG105" i="12"/>
  <c r="AH105" i="12"/>
  <c r="B106" i="12"/>
  <c r="C106" i="12"/>
  <c r="H106" i="12"/>
  <c r="J106" i="12"/>
  <c r="M106" i="12"/>
  <c r="N106" i="12"/>
  <c r="S106" i="12"/>
  <c r="AG106" i="12"/>
  <c r="AH106" i="12"/>
  <c r="B107" i="12"/>
  <c r="C107" i="12"/>
  <c r="H107" i="12"/>
  <c r="J107" i="12"/>
  <c r="M107" i="12"/>
  <c r="N107" i="12"/>
  <c r="S107" i="12"/>
  <c r="AG107" i="12"/>
  <c r="AH107" i="12"/>
  <c r="B108" i="12"/>
  <c r="C108" i="12"/>
  <c r="H108" i="12"/>
  <c r="J108" i="12"/>
  <c r="M108" i="12"/>
  <c r="N108" i="12"/>
  <c r="S108" i="12"/>
  <c r="AG108" i="12"/>
  <c r="AH108" i="12"/>
  <c r="B109" i="12"/>
  <c r="C109" i="12"/>
  <c r="H109" i="12"/>
  <c r="J109" i="12"/>
  <c r="M109" i="12"/>
  <c r="N109" i="12"/>
  <c r="S109" i="12"/>
  <c r="AG109" i="12"/>
  <c r="AH109" i="12"/>
  <c r="B110" i="12"/>
  <c r="C110" i="12"/>
  <c r="H110" i="12"/>
  <c r="J110" i="12"/>
  <c r="M110" i="12"/>
  <c r="N110" i="12"/>
  <c r="S110" i="12"/>
  <c r="AG110" i="12"/>
  <c r="AH110" i="12"/>
  <c r="B111" i="12"/>
  <c r="C111" i="12"/>
  <c r="H111" i="12"/>
  <c r="J111" i="12"/>
  <c r="M111" i="12"/>
  <c r="N111" i="12"/>
  <c r="S111" i="12"/>
  <c r="AG111" i="12"/>
  <c r="AH111" i="12"/>
  <c r="B112" i="12"/>
  <c r="C112" i="12"/>
  <c r="H112" i="12"/>
  <c r="J112" i="12"/>
  <c r="M112" i="12"/>
  <c r="N112" i="12"/>
  <c r="S112" i="12"/>
  <c r="AG112" i="12"/>
  <c r="AH112" i="12"/>
  <c r="B113" i="12"/>
  <c r="C113" i="12"/>
  <c r="H113" i="12"/>
  <c r="J113" i="12"/>
  <c r="M113" i="12"/>
  <c r="N113" i="12"/>
  <c r="S113" i="12"/>
  <c r="AG113" i="12"/>
  <c r="AH113" i="12"/>
  <c r="B114" i="12"/>
  <c r="C114" i="12"/>
  <c r="H114" i="12"/>
  <c r="J114" i="12"/>
  <c r="M114" i="12"/>
  <c r="N114" i="12"/>
  <c r="S114" i="12"/>
  <c r="AG114" i="12"/>
  <c r="AH114" i="12"/>
  <c r="B115" i="12"/>
  <c r="C115" i="12"/>
  <c r="H115" i="12"/>
  <c r="J115" i="12"/>
  <c r="M115" i="12"/>
  <c r="N115" i="12"/>
  <c r="S115" i="12"/>
  <c r="AG115" i="12"/>
  <c r="AH115" i="12"/>
  <c r="B116" i="12"/>
  <c r="C116" i="12"/>
  <c r="H116" i="12"/>
  <c r="J116" i="12"/>
  <c r="M116" i="12"/>
  <c r="N116" i="12"/>
  <c r="S116" i="12"/>
  <c r="AG116" i="12"/>
  <c r="AH116" i="12"/>
  <c r="B117" i="12"/>
  <c r="C117" i="12"/>
  <c r="H117" i="12"/>
  <c r="J117" i="12"/>
  <c r="M117" i="12"/>
  <c r="N117" i="12"/>
  <c r="S117" i="12"/>
  <c r="AG117" i="12"/>
  <c r="AH117" i="12"/>
  <c r="B118" i="12"/>
  <c r="C118" i="12"/>
  <c r="H118" i="12"/>
  <c r="J118" i="12"/>
  <c r="M118" i="12"/>
  <c r="N118" i="12"/>
  <c r="S118" i="12"/>
  <c r="AG118" i="12"/>
  <c r="AH118" i="12"/>
  <c r="B119" i="12"/>
  <c r="C119" i="12"/>
  <c r="H119" i="12"/>
  <c r="J119" i="12"/>
  <c r="M119" i="12"/>
  <c r="N119" i="12"/>
  <c r="S119" i="12"/>
  <c r="AG119" i="12"/>
  <c r="AH119" i="12"/>
  <c r="B120" i="12"/>
  <c r="C120" i="12"/>
  <c r="H120" i="12"/>
  <c r="J120" i="12"/>
  <c r="M120" i="12"/>
  <c r="N120" i="12"/>
  <c r="S120" i="12"/>
  <c r="AG120" i="12"/>
  <c r="AH120" i="12"/>
  <c r="B121" i="12"/>
  <c r="C121" i="12"/>
  <c r="H121" i="12"/>
  <c r="J121" i="12"/>
  <c r="M121" i="12"/>
  <c r="N121" i="12"/>
  <c r="S121" i="12"/>
  <c r="AG121" i="12"/>
  <c r="AH121" i="12"/>
  <c r="B122" i="12"/>
  <c r="C122" i="12"/>
  <c r="H122" i="12"/>
  <c r="J122" i="12"/>
  <c r="M122" i="12"/>
  <c r="N122" i="12"/>
  <c r="S122" i="12"/>
  <c r="AG122" i="12"/>
  <c r="AH122" i="12"/>
  <c r="B123" i="12"/>
  <c r="C123" i="12"/>
  <c r="H123" i="12"/>
  <c r="J123" i="12"/>
  <c r="M123" i="12"/>
  <c r="N123" i="12"/>
  <c r="S123" i="12"/>
  <c r="AG123" i="12"/>
  <c r="AH123" i="12"/>
  <c r="B124" i="12"/>
  <c r="C124" i="12"/>
  <c r="H124" i="12"/>
  <c r="J124" i="12"/>
  <c r="M124" i="12"/>
  <c r="N124" i="12"/>
  <c r="S124" i="12"/>
  <c r="AG124" i="12"/>
  <c r="AH124" i="12"/>
  <c r="B125" i="12"/>
  <c r="C125" i="12"/>
  <c r="H125" i="12"/>
  <c r="J125" i="12"/>
  <c r="M125" i="12"/>
  <c r="N125" i="12"/>
  <c r="S125" i="12"/>
  <c r="AG125" i="12"/>
  <c r="AH125" i="12"/>
  <c r="B126" i="12"/>
  <c r="J126" i="12"/>
  <c r="AC126" i="12"/>
  <c r="AH126" i="12"/>
  <c r="B127" i="12"/>
  <c r="J127" i="12"/>
  <c r="AH127" i="12"/>
  <c r="B128" i="12"/>
  <c r="J128" i="12"/>
  <c r="AH128" i="12"/>
  <c r="B129" i="12"/>
  <c r="J129" i="12"/>
  <c r="AH129" i="12"/>
  <c r="J130" i="12"/>
  <c r="AC130" i="12"/>
  <c r="AH130" i="12"/>
  <c r="J131" i="12"/>
  <c r="AC131" i="12"/>
  <c r="AH131" i="12"/>
  <c r="J132" i="12"/>
  <c r="AC132" i="12"/>
  <c r="AH132" i="12"/>
  <c r="J133" i="12"/>
  <c r="AC133" i="12"/>
  <c r="AH133" i="12"/>
  <c r="J134" i="12"/>
  <c r="AC134" i="12"/>
  <c r="AH134" i="12"/>
  <c r="J135" i="12"/>
  <c r="AC135" i="12"/>
  <c r="AH135" i="12"/>
  <c r="J136" i="12"/>
  <c r="AC136" i="12"/>
  <c r="AH136" i="12"/>
  <c r="J137" i="12"/>
  <c r="AH137" i="12"/>
  <c r="J138" i="12"/>
  <c r="AC138" i="12"/>
  <c r="AH138" i="12"/>
  <c r="J139" i="12"/>
  <c r="AC139" i="12"/>
  <c r="AH139" i="12"/>
  <c r="J140" i="12"/>
  <c r="AC140" i="12"/>
  <c r="AH140" i="12"/>
  <c r="J141" i="12"/>
  <c r="AC141" i="12"/>
  <c r="AH141" i="12"/>
  <c r="J142" i="12"/>
  <c r="AH142" i="12"/>
  <c r="J143" i="12"/>
  <c r="AC143" i="12"/>
  <c r="AH143" i="12"/>
  <c r="J144" i="12"/>
  <c r="AC144" i="12"/>
  <c r="AH144" i="12"/>
  <c r="J145" i="12"/>
  <c r="AC145" i="12"/>
  <c r="AH145" i="12"/>
  <c r="AC146" i="12"/>
  <c r="AH146" i="12"/>
  <c r="AC147" i="12"/>
  <c r="AH147" i="12"/>
  <c r="AC148" i="12"/>
  <c r="AH148" i="12"/>
  <c r="AC149" i="12"/>
  <c r="AH149" i="12"/>
  <c r="AH150" i="12"/>
  <c r="AC151" i="12"/>
  <c r="AH151" i="12"/>
  <c r="AC152" i="12"/>
  <c r="AH152" i="12"/>
  <c r="AC153" i="12"/>
  <c r="AH153" i="12"/>
  <c r="AC154" i="12"/>
  <c r="AD154" i="12"/>
  <c r="AH154" i="12"/>
  <c r="AD155" i="12"/>
  <c r="AH155" i="12"/>
  <c r="AC156" i="12"/>
  <c r="AD156" i="12"/>
  <c r="AH156" i="12"/>
  <c r="AD157" i="12"/>
  <c r="AH157" i="12"/>
  <c r="AC158" i="12"/>
  <c r="AH158" i="12"/>
  <c r="AC159" i="12"/>
  <c r="AH159" i="12"/>
  <c r="AC160" i="12"/>
  <c r="AH160" i="12"/>
  <c r="AC161" i="12"/>
  <c r="AH161" i="12"/>
  <c r="AH162" i="12"/>
  <c r="AC163" i="12"/>
  <c r="AH163" i="12"/>
  <c r="AC164" i="12"/>
  <c r="AH164" i="12"/>
  <c r="AC165" i="12"/>
  <c r="AH165" i="12"/>
  <c r="AC166" i="12"/>
  <c r="AC167" i="12"/>
  <c r="AC168" i="12"/>
  <c r="AC169" i="12"/>
  <c r="AD170" i="12"/>
  <c r="AC171" i="12"/>
  <c r="AD171" i="12"/>
  <c r="AD172" i="12"/>
  <c r="AC173" i="12"/>
  <c r="AD173" i="12"/>
  <c r="AD174" i="12"/>
  <c r="AC175" i="12"/>
  <c r="AD175" i="12"/>
  <c r="AD176" i="12"/>
  <c r="AC177" i="12"/>
  <c r="AD177" i="12"/>
  <c r="AC179" i="12"/>
  <c r="AC180" i="12"/>
  <c r="AC181" i="12"/>
  <c r="AC182" i="12"/>
  <c r="AC183" i="12"/>
  <c r="AC184" i="12"/>
  <c r="AC185" i="12"/>
  <c r="AC186" i="12"/>
  <c r="AD186" i="12"/>
  <c r="AC187" i="12"/>
  <c r="AD187" i="12"/>
  <c r="AC188" i="12"/>
  <c r="AD188" i="12"/>
  <c r="AC189" i="12"/>
  <c r="AD189" i="12"/>
  <c r="AC190" i="12"/>
  <c r="AD190" i="12"/>
  <c r="AC191" i="12"/>
  <c r="AD191" i="12"/>
  <c r="AC192" i="12"/>
  <c r="AD192" i="12"/>
  <c r="AC193" i="12"/>
  <c r="AD193" i="12"/>
  <c r="AC194" i="12"/>
  <c r="AC195" i="12"/>
  <c r="AC196" i="12"/>
  <c r="AC197" i="12"/>
  <c r="AC198" i="12"/>
  <c r="AC200" i="12"/>
  <c r="AC201" i="12"/>
  <c r="AC202" i="12"/>
  <c r="AD202" i="12"/>
  <c r="AC203" i="12"/>
  <c r="AD203" i="12"/>
  <c r="AC204" i="12"/>
  <c r="AD204" i="12"/>
  <c r="AC205" i="12"/>
  <c r="AD205" i="12"/>
  <c r="AC206" i="12"/>
  <c r="AD206" i="12"/>
  <c r="AC207" i="12"/>
  <c r="AD207" i="12"/>
  <c r="AC208" i="12"/>
  <c r="AD208" i="12"/>
  <c r="AC209" i="12"/>
  <c r="AD209" i="12"/>
  <c r="AC210" i="12"/>
  <c r="T211" i="12"/>
  <c r="AC211" i="12"/>
  <c r="AC212" i="12"/>
  <c r="AC213" i="12"/>
  <c r="AC214" i="12"/>
  <c r="AC216" i="12"/>
  <c r="AC217" i="12"/>
  <c r="AC218" i="12"/>
  <c r="AD218" i="12"/>
  <c r="AC219" i="12"/>
  <c r="AD219" i="12"/>
  <c r="AC220" i="12"/>
  <c r="AD220" i="12"/>
  <c r="AC221" i="12"/>
  <c r="AD221" i="12"/>
  <c r="AC222" i="12"/>
  <c r="AD222" i="12"/>
  <c r="AC223" i="12"/>
  <c r="AD223" i="12"/>
  <c r="AC224" i="12"/>
  <c r="AC225" i="12"/>
  <c r="AD225" i="12"/>
  <c r="AC227" i="12"/>
  <c r="AC228" i="12"/>
  <c r="AC229" i="12"/>
  <c r="AC230" i="12"/>
  <c r="AC232" i="12"/>
  <c r="AC233" i="12"/>
  <c r="AC234" i="12"/>
  <c r="AD234" i="12"/>
  <c r="AC235" i="12"/>
  <c r="AD235" i="12"/>
  <c r="AC236" i="12"/>
  <c r="AC237" i="12"/>
  <c r="AD237" i="12"/>
  <c r="AD238" i="12"/>
  <c r="F2" i="5"/>
  <c r="G2" i="5"/>
  <c r="H2" i="5"/>
  <c r="I2" i="5"/>
  <c r="J2" i="5"/>
  <c r="D2" i="12" s="1"/>
  <c r="K2" i="5"/>
  <c r="E2" i="12" s="1"/>
  <c r="L2" i="5"/>
  <c r="O2" i="12" s="1"/>
  <c r="M2" i="5"/>
  <c r="N2" i="5"/>
  <c r="O2" i="5"/>
  <c r="P2" i="5"/>
  <c r="F2" i="12" s="1"/>
  <c r="Q2" i="5"/>
  <c r="G2" i="12" s="1"/>
  <c r="U2" i="5"/>
  <c r="V2" i="5"/>
  <c r="AD2" i="5"/>
  <c r="AE2" i="5"/>
  <c r="AJ2" i="5"/>
  <c r="T2" i="12" s="1"/>
  <c r="AY2" i="5"/>
  <c r="L2" i="12" s="1"/>
  <c r="BG2" i="5"/>
  <c r="BH2" i="5"/>
  <c r="V2" i="12" s="1"/>
  <c r="BO2" i="5"/>
  <c r="X2" i="12" s="1"/>
  <c r="BP2" i="5"/>
  <c r="CB2" i="5"/>
  <c r="CP2" i="5"/>
  <c r="CQ2" i="5"/>
  <c r="CR2" i="5"/>
  <c r="CS2" i="5"/>
  <c r="CT2" i="5"/>
  <c r="DI2" i="5"/>
  <c r="F3" i="5"/>
  <c r="G3" i="5"/>
  <c r="H3" i="5"/>
  <c r="I3" i="5"/>
  <c r="J3" i="5"/>
  <c r="D3" i="12" s="1"/>
  <c r="K3" i="5"/>
  <c r="E3" i="12" s="1"/>
  <c r="L3" i="5"/>
  <c r="O3" i="12" s="1"/>
  <c r="M3" i="5"/>
  <c r="N3" i="5"/>
  <c r="O3" i="5"/>
  <c r="P3" i="5"/>
  <c r="F3" i="12" s="1"/>
  <c r="Q3" i="5"/>
  <c r="G3" i="12" s="1"/>
  <c r="U3" i="5"/>
  <c r="V3" i="5"/>
  <c r="AD3" i="5"/>
  <c r="AE3" i="5"/>
  <c r="AJ3" i="5"/>
  <c r="AY3" i="5"/>
  <c r="L3" i="12" s="1"/>
  <c r="BG3" i="5"/>
  <c r="BH3" i="5"/>
  <c r="V3" i="12" s="1"/>
  <c r="BO3" i="5"/>
  <c r="X3" i="12" s="1"/>
  <c r="BP3" i="5"/>
  <c r="CB3" i="5"/>
  <c r="CP3" i="5"/>
  <c r="CQ3" i="5"/>
  <c r="CR3" i="5"/>
  <c r="CS3" i="5"/>
  <c r="CT3" i="5"/>
  <c r="DI3" i="5"/>
  <c r="F4" i="5"/>
  <c r="G4" i="5"/>
  <c r="H4" i="5"/>
  <c r="I4" i="5"/>
  <c r="J4" i="5"/>
  <c r="D4" i="12" s="1"/>
  <c r="K4" i="5"/>
  <c r="E4" i="12" s="1"/>
  <c r="L4" i="5"/>
  <c r="O4" i="12" s="1"/>
  <c r="M4" i="5"/>
  <c r="N4" i="5"/>
  <c r="O4" i="5"/>
  <c r="P4" i="5"/>
  <c r="F4" i="12" s="1"/>
  <c r="Q4" i="5"/>
  <c r="G4" i="12" s="1"/>
  <c r="U4" i="5"/>
  <c r="V4" i="5"/>
  <c r="AD4" i="5"/>
  <c r="AE4" i="5"/>
  <c r="AJ4" i="5"/>
  <c r="T4" i="12" s="1"/>
  <c r="AY4" i="5"/>
  <c r="BG4" i="5"/>
  <c r="BH4" i="5"/>
  <c r="V4" i="12" s="1"/>
  <c r="BO4" i="5"/>
  <c r="X4" i="12" s="1"/>
  <c r="BP4" i="5"/>
  <c r="CB4" i="5"/>
  <c r="CP4" i="5"/>
  <c r="CQ4" i="5"/>
  <c r="CR4" i="5"/>
  <c r="CS4" i="5"/>
  <c r="CT4" i="5"/>
  <c r="DI4" i="5"/>
  <c r="F5" i="5"/>
  <c r="G5" i="5"/>
  <c r="H5" i="5"/>
  <c r="I5" i="5"/>
  <c r="J5" i="5"/>
  <c r="D5" i="12" s="1"/>
  <c r="K5" i="5"/>
  <c r="E5" i="12" s="1"/>
  <c r="L5" i="5"/>
  <c r="O5" i="12" s="1"/>
  <c r="M5" i="5"/>
  <c r="N5" i="5"/>
  <c r="O5" i="5"/>
  <c r="P5" i="5"/>
  <c r="F5" i="12" s="1"/>
  <c r="Q5" i="5"/>
  <c r="G5" i="12" s="1"/>
  <c r="U5" i="5"/>
  <c r="V5" i="5"/>
  <c r="AD5" i="5"/>
  <c r="AE5" i="5"/>
  <c r="AJ5" i="5"/>
  <c r="T5" i="12" s="1"/>
  <c r="AY5" i="5"/>
  <c r="L5" i="12" s="1"/>
  <c r="BG5" i="5"/>
  <c r="BH5" i="5"/>
  <c r="V5" i="12" s="1"/>
  <c r="BO5" i="5"/>
  <c r="X5" i="12" s="1"/>
  <c r="BP5" i="5"/>
  <c r="CB5" i="5"/>
  <c r="CP5" i="5"/>
  <c r="CQ5" i="5"/>
  <c r="CR5" i="5"/>
  <c r="CS5" i="5"/>
  <c r="CT5" i="5"/>
  <c r="DI5" i="5"/>
  <c r="F6" i="5"/>
  <c r="G6" i="5"/>
  <c r="H6" i="5"/>
  <c r="I6" i="5"/>
  <c r="J6" i="5"/>
  <c r="D6" i="12" s="1"/>
  <c r="K6" i="5"/>
  <c r="E6" i="12" s="1"/>
  <c r="L6" i="5"/>
  <c r="O6" i="12" s="1"/>
  <c r="M6" i="5"/>
  <c r="N6" i="5"/>
  <c r="O6" i="5"/>
  <c r="P6" i="5"/>
  <c r="F6" i="12" s="1"/>
  <c r="Q6" i="5"/>
  <c r="G6" i="12" s="1"/>
  <c r="U6" i="5"/>
  <c r="V6" i="5"/>
  <c r="AD6" i="5"/>
  <c r="AE6" i="5"/>
  <c r="AJ6" i="5"/>
  <c r="AY6" i="5"/>
  <c r="L6" i="12" s="1"/>
  <c r="BG6" i="5"/>
  <c r="BH6" i="5"/>
  <c r="V6" i="12" s="1"/>
  <c r="BM6" i="5"/>
  <c r="BN6" i="5"/>
  <c r="BO6" i="5"/>
  <c r="X6" i="12" s="1"/>
  <c r="BP6" i="5"/>
  <c r="CB6" i="5"/>
  <c r="CP6" i="5"/>
  <c r="CQ6" i="5"/>
  <c r="CR6" i="5"/>
  <c r="CS6" i="5"/>
  <c r="CT6" i="5"/>
  <c r="DI6" i="5"/>
  <c r="F7" i="5"/>
  <c r="G7" i="5"/>
  <c r="H7" i="5"/>
  <c r="I7" i="5"/>
  <c r="J7" i="5"/>
  <c r="D7" i="12" s="1"/>
  <c r="K7" i="5"/>
  <c r="E7" i="12" s="1"/>
  <c r="L7" i="5"/>
  <c r="O7" i="12" s="1"/>
  <c r="M7" i="5"/>
  <c r="N7" i="5"/>
  <c r="O7" i="5"/>
  <c r="P7" i="5"/>
  <c r="F7" i="12" s="1"/>
  <c r="Q7" i="5"/>
  <c r="G7" i="12" s="1"/>
  <c r="U7" i="5"/>
  <c r="V7" i="5"/>
  <c r="AD7" i="5"/>
  <c r="AE7" i="5"/>
  <c r="AJ7" i="5"/>
  <c r="T7" i="12" s="1"/>
  <c r="AY7" i="5"/>
  <c r="L7" i="12" s="1"/>
  <c r="BG7" i="5"/>
  <c r="BH7" i="5"/>
  <c r="V7" i="12" s="1"/>
  <c r="BM7" i="5"/>
  <c r="BN7" i="5"/>
  <c r="BO7" i="5"/>
  <c r="X7" i="12" s="1"/>
  <c r="BP7" i="5"/>
  <c r="CB7" i="5"/>
  <c r="CP7" i="5"/>
  <c r="CQ7" i="5"/>
  <c r="CR7" i="5"/>
  <c r="CS7" i="5"/>
  <c r="CT7" i="5"/>
  <c r="DI7" i="5"/>
  <c r="F8" i="5"/>
  <c r="G8" i="5"/>
  <c r="H8" i="5"/>
  <c r="I8" i="5"/>
  <c r="J8" i="5"/>
  <c r="D8" i="12" s="1"/>
  <c r="K8" i="5"/>
  <c r="E8" i="12" s="1"/>
  <c r="L8" i="5"/>
  <c r="O8" i="12" s="1"/>
  <c r="M8" i="5"/>
  <c r="N8" i="5"/>
  <c r="O8" i="5"/>
  <c r="P8" i="5"/>
  <c r="F8" i="12" s="1"/>
  <c r="Q8" i="5"/>
  <c r="G8" i="12" s="1"/>
  <c r="U8" i="5"/>
  <c r="V8" i="5"/>
  <c r="AD8" i="5"/>
  <c r="AE8" i="5"/>
  <c r="AJ8" i="5"/>
  <c r="AY8" i="5"/>
  <c r="L8" i="12" s="1"/>
  <c r="BG8" i="5"/>
  <c r="BH8" i="5"/>
  <c r="V8" i="12" s="1"/>
  <c r="BM8" i="5"/>
  <c r="BN8" i="5"/>
  <c r="BO8" i="5"/>
  <c r="X8" i="12" s="1"/>
  <c r="BP8" i="5"/>
  <c r="CB8" i="5"/>
  <c r="CP8" i="5"/>
  <c r="CQ8" i="5"/>
  <c r="CR8" i="5"/>
  <c r="CS8" i="5"/>
  <c r="CT8" i="5"/>
  <c r="DI8" i="5"/>
  <c r="F9" i="5"/>
  <c r="G9" i="5"/>
  <c r="H9" i="5"/>
  <c r="I9" i="5"/>
  <c r="J9" i="5"/>
  <c r="D9" i="12" s="1"/>
  <c r="K9" i="5"/>
  <c r="E9" i="12" s="1"/>
  <c r="L9" i="5"/>
  <c r="O9" i="12" s="1"/>
  <c r="M9" i="5"/>
  <c r="N9" i="5"/>
  <c r="O9" i="5"/>
  <c r="P9" i="5"/>
  <c r="F9" i="12" s="1"/>
  <c r="Q9" i="5"/>
  <c r="G9" i="12" s="1"/>
  <c r="U9" i="5"/>
  <c r="V9" i="5"/>
  <c r="AD9" i="5"/>
  <c r="AE9" i="5"/>
  <c r="AJ9" i="5"/>
  <c r="T9" i="12" s="1"/>
  <c r="AY9" i="5"/>
  <c r="L9" i="12" s="1"/>
  <c r="BG9" i="5"/>
  <c r="BH9" i="5"/>
  <c r="V9" i="12" s="1"/>
  <c r="BM9" i="5"/>
  <c r="BN9" i="5"/>
  <c r="BO9" i="5"/>
  <c r="X9" i="12" s="1"/>
  <c r="BP9" i="5"/>
  <c r="CB9" i="5"/>
  <c r="CP9" i="5"/>
  <c r="CQ9" i="5"/>
  <c r="CR9" i="5"/>
  <c r="CS9" i="5"/>
  <c r="CT9" i="5"/>
  <c r="DI9" i="5"/>
  <c r="F10" i="5"/>
  <c r="G10" i="5"/>
  <c r="H10" i="5"/>
  <c r="I10" i="5"/>
  <c r="J10" i="5"/>
  <c r="D10" i="12" s="1"/>
  <c r="K10" i="5"/>
  <c r="E10" i="12" s="1"/>
  <c r="L10" i="5"/>
  <c r="O10" i="12" s="1"/>
  <c r="M10" i="5"/>
  <c r="N10" i="5"/>
  <c r="O10" i="5"/>
  <c r="P10" i="5"/>
  <c r="F10" i="12" s="1"/>
  <c r="Q10" i="5"/>
  <c r="G10" i="12" s="1"/>
  <c r="U10" i="5"/>
  <c r="V10" i="5"/>
  <c r="I10" i="12"/>
  <c r="AD10" i="5"/>
  <c r="AE10" i="5"/>
  <c r="AJ10" i="5"/>
  <c r="AN10" i="5"/>
  <c r="AY10" i="5"/>
  <c r="L10" i="12" s="1"/>
  <c r="BG10" i="5"/>
  <c r="BH10" i="5"/>
  <c r="V10" i="12" s="1"/>
  <c r="BM10" i="5"/>
  <c r="BN10" i="5"/>
  <c r="BO10" i="5"/>
  <c r="X10" i="12" s="1"/>
  <c r="BP10" i="5"/>
  <c r="CB10" i="5"/>
  <c r="CP10" i="5"/>
  <c r="CQ10" i="5"/>
  <c r="CR10" i="5"/>
  <c r="CS10" i="5"/>
  <c r="CT10" i="5"/>
  <c r="DI10" i="5"/>
  <c r="F11" i="5"/>
  <c r="G11" i="5"/>
  <c r="H11" i="5"/>
  <c r="I11" i="5"/>
  <c r="J11" i="5"/>
  <c r="D11" i="12" s="1"/>
  <c r="K11" i="5"/>
  <c r="E11" i="12" s="1"/>
  <c r="L11" i="5"/>
  <c r="O11" i="12" s="1"/>
  <c r="M11" i="5"/>
  <c r="N11" i="5"/>
  <c r="O11" i="5"/>
  <c r="P11" i="5"/>
  <c r="F11" i="12" s="1"/>
  <c r="Q11" i="5"/>
  <c r="G11" i="12" s="1"/>
  <c r="U11" i="5"/>
  <c r="V11" i="5"/>
  <c r="I11" i="12"/>
  <c r="AD11" i="5"/>
  <c r="AE11" i="5"/>
  <c r="AJ11" i="5"/>
  <c r="AN11" i="5"/>
  <c r="AY11" i="5"/>
  <c r="L11" i="12" s="1"/>
  <c r="BG11" i="5"/>
  <c r="BH11" i="5"/>
  <c r="V11" i="12" s="1"/>
  <c r="BM11" i="5"/>
  <c r="BN11" i="5"/>
  <c r="BO11" i="5"/>
  <c r="X11" i="12" s="1"/>
  <c r="BP11" i="5"/>
  <c r="CB11" i="5"/>
  <c r="CP11" i="5"/>
  <c r="CQ11" i="5"/>
  <c r="CR11" i="5"/>
  <c r="CS11" i="5"/>
  <c r="CT11" i="5"/>
  <c r="DI11" i="5"/>
  <c r="F12" i="5"/>
  <c r="G12" i="5"/>
  <c r="H12" i="5"/>
  <c r="I12" i="5"/>
  <c r="J12" i="5"/>
  <c r="D12" i="12" s="1"/>
  <c r="K12" i="5"/>
  <c r="E12" i="12" s="1"/>
  <c r="L12" i="5"/>
  <c r="O12" i="12" s="1"/>
  <c r="M12" i="5"/>
  <c r="N12" i="5"/>
  <c r="O12" i="5"/>
  <c r="P12" i="5"/>
  <c r="F12" i="12" s="1"/>
  <c r="Q12" i="5"/>
  <c r="G12" i="12" s="1"/>
  <c r="U12" i="5"/>
  <c r="V12" i="5"/>
  <c r="I12" i="12"/>
  <c r="AD12" i="5"/>
  <c r="AE12" i="5"/>
  <c r="AJ12" i="5"/>
  <c r="T12" i="12" s="1"/>
  <c r="AN12" i="5"/>
  <c r="AY12" i="5"/>
  <c r="L12" i="12" s="1"/>
  <c r="BG12" i="5"/>
  <c r="BH12" i="5"/>
  <c r="V12" i="12" s="1"/>
  <c r="BM12" i="5"/>
  <c r="BN12" i="5"/>
  <c r="BO12" i="5"/>
  <c r="X12" i="12" s="1"/>
  <c r="BP12" i="5"/>
  <c r="CB12" i="5"/>
  <c r="CP12" i="5"/>
  <c r="CQ12" i="5"/>
  <c r="CR12" i="5"/>
  <c r="CS12" i="5"/>
  <c r="CT12" i="5"/>
  <c r="DI12" i="5"/>
  <c r="F13" i="5"/>
  <c r="G13" i="5"/>
  <c r="H13" i="5"/>
  <c r="I13" i="5"/>
  <c r="J13" i="5"/>
  <c r="D13" i="12" s="1"/>
  <c r="K13" i="5"/>
  <c r="E13" i="12" s="1"/>
  <c r="L13" i="5"/>
  <c r="O13" i="12" s="1"/>
  <c r="M13" i="5"/>
  <c r="N13" i="5"/>
  <c r="O13" i="5"/>
  <c r="P13" i="5"/>
  <c r="F13" i="12" s="1"/>
  <c r="Q13" i="5"/>
  <c r="G13" i="12" s="1"/>
  <c r="U13" i="5"/>
  <c r="V13" i="5"/>
  <c r="I13" i="12"/>
  <c r="AD13" i="5"/>
  <c r="AE13" i="5"/>
  <c r="AJ13" i="5"/>
  <c r="T13" i="12" s="1"/>
  <c r="AN13" i="5"/>
  <c r="AY13" i="5"/>
  <c r="L13" i="12" s="1"/>
  <c r="BG13" i="5"/>
  <c r="BH13" i="5"/>
  <c r="V13" i="12" s="1"/>
  <c r="BM13" i="5"/>
  <c r="BN13" i="5"/>
  <c r="BO13" i="5"/>
  <c r="X13" i="12" s="1"/>
  <c r="BP13" i="5"/>
  <c r="CB13" i="5"/>
  <c r="CP13" i="5"/>
  <c r="CQ13" i="5"/>
  <c r="CR13" i="5"/>
  <c r="CS13" i="5"/>
  <c r="CT13" i="5"/>
  <c r="DI13" i="5"/>
  <c r="F14" i="5"/>
  <c r="G14" i="5"/>
  <c r="H14" i="5"/>
  <c r="I14" i="5"/>
  <c r="J14" i="5"/>
  <c r="D14" i="12" s="1"/>
  <c r="K14" i="5"/>
  <c r="E14" i="12" s="1"/>
  <c r="L14" i="5"/>
  <c r="O14" i="12" s="1"/>
  <c r="M14" i="5"/>
  <c r="N14" i="5"/>
  <c r="O14" i="5"/>
  <c r="P14" i="5"/>
  <c r="F14" i="12" s="1"/>
  <c r="Q14" i="5"/>
  <c r="G14" i="12" s="1"/>
  <c r="U14" i="5"/>
  <c r="V14" i="5"/>
  <c r="I14" i="12"/>
  <c r="AD14" i="5"/>
  <c r="AE14" i="5"/>
  <c r="AJ14" i="5"/>
  <c r="T14" i="12" s="1"/>
  <c r="AN14" i="5"/>
  <c r="AY14" i="5"/>
  <c r="L14" i="12" s="1"/>
  <c r="BG14" i="5"/>
  <c r="BH14" i="5"/>
  <c r="V14" i="12" s="1"/>
  <c r="BM14" i="5"/>
  <c r="BN14" i="5"/>
  <c r="BO14" i="5"/>
  <c r="X14" i="12" s="1"/>
  <c r="BP14" i="5"/>
  <c r="CB14" i="5"/>
  <c r="CP14" i="5"/>
  <c r="CQ14" i="5"/>
  <c r="CR14" i="5"/>
  <c r="CS14" i="5"/>
  <c r="CT14" i="5"/>
  <c r="DI14" i="5"/>
  <c r="F15" i="5"/>
  <c r="G15" i="5"/>
  <c r="H15" i="5"/>
  <c r="I15" i="5"/>
  <c r="J15" i="5"/>
  <c r="D15" i="12" s="1"/>
  <c r="K15" i="5"/>
  <c r="E15" i="12" s="1"/>
  <c r="L15" i="5"/>
  <c r="O15" i="12" s="1"/>
  <c r="M15" i="5"/>
  <c r="N15" i="5"/>
  <c r="O15" i="5"/>
  <c r="P15" i="5"/>
  <c r="F15" i="12" s="1"/>
  <c r="Q15" i="5"/>
  <c r="G15" i="12" s="1"/>
  <c r="U15" i="5"/>
  <c r="V15" i="5"/>
  <c r="I15" i="12"/>
  <c r="AD15" i="5"/>
  <c r="AE15" i="5"/>
  <c r="AJ15" i="5"/>
  <c r="AN15" i="5"/>
  <c r="AY15" i="5"/>
  <c r="L15" i="12" s="1"/>
  <c r="BG15" i="5"/>
  <c r="BH15" i="5"/>
  <c r="V15" i="12" s="1"/>
  <c r="BM15" i="5"/>
  <c r="BN15" i="5"/>
  <c r="BO15" i="5"/>
  <c r="X15" i="12" s="1"/>
  <c r="BP15" i="5"/>
  <c r="CB15" i="5"/>
  <c r="CP15" i="5"/>
  <c r="CQ15" i="5"/>
  <c r="CR15" i="5"/>
  <c r="CS15" i="5"/>
  <c r="CT15" i="5"/>
  <c r="DI15" i="5"/>
  <c r="F16" i="5"/>
  <c r="G16" i="5"/>
  <c r="H16" i="5"/>
  <c r="I16" i="5"/>
  <c r="J16" i="5"/>
  <c r="D16" i="12" s="1"/>
  <c r="K16" i="5"/>
  <c r="E16" i="12" s="1"/>
  <c r="L16" i="5"/>
  <c r="O16" i="12" s="1"/>
  <c r="M16" i="5"/>
  <c r="N16" i="5"/>
  <c r="O16" i="5"/>
  <c r="P16" i="5"/>
  <c r="F16" i="12" s="1"/>
  <c r="Q16" i="5"/>
  <c r="G16" i="12" s="1"/>
  <c r="U16" i="5"/>
  <c r="V16" i="5"/>
  <c r="I16" i="12"/>
  <c r="AD16" i="5"/>
  <c r="AE16" i="5"/>
  <c r="AJ16" i="5"/>
  <c r="T16" i="12" s="1"/>
  <c r="AN16" i="5"/>
  <c r="AY16" i="5"/>
  <c r="BG16" i="5"/>
  <c r="BH16" i="5"/>
  <c r="V16" i="12" s="1"/>
  <c r="BM16" i="5"/>
  <c r="BN16" i="5"/>
  <c r="BO16" i="5"/>
  <c r="X16" i="12" s="1"/>
  <c r="BP16" i="5"/>
  <c r="CB16" i="5"/>
  <c r="CP16" i="5"/>
  <c r="CQ16" i="5"/>
  <c r="CR16" i="5"/>
  <c r="CS16" i="5"/>
  <c r="CT16" i="5"/>
  <c r="DI16" i="5"/>
  <c r="F17" i="5"/>
  <c r="G17" i="5"/>
  <c r="H17" i="5"/>
  <c r="I17" i="5"/>
  <c r="J17" i="5"/>
  <c r="D17" i="12" s="1"/>
  <c r="K17" i="5"/>
  <c r="E17" i="12" s="1"/>
  <c r="L17" i="5"/>
  <c r="O17" i="12" s="1"/>
  <c r="M17" i="5"/>
  <c r="N17" i="5"/>
  <c r="O17" i="5"/>
  <c r="P17" i="5"/>
  <c r="F17" i="12" s="1"/>
  <c r="Q17" i="5"/>
  <c r="G17" i="12" s="1"/>
  <c r="U17" i="5"/>
  <c r="V17" i="5"/>
  <c r="I17" i="12"/>
  <c r="AD17" i="5"/>
  <c r="AE17" i="5"/>
  <c r="AJ17" i="5"/>
  <c r="T17" i="12" s="1"/>
  <c r="AN17" i="5"/>
  <c r="AY17" i="5"/>
  <c r="L17" i="12" s="1"/>
  <c r="BG17" i="5"/>
  <c r="BH17" i="5"/>
  <c r="V17" i="12" s="1"/>
  <c r="BM17" i="5"/>
  <c r="BN17" i="5"/>
  <c r="BO17" i="5"/>
  <c r="X17" i="12" s="1"/>
  <c r="BP17" i="5"/>
  <c r="CB17" i="5"/>
  <c r="CP17" i="5"/>
  <c r="CQ17" i="5"/>
  <c r="CR17" i="5"/>
  <c r="CS17" i="5"/>
  <c r="CT17" i="5"/>
  <c r="DI17" i="5"/>
  <c r="F18" i="5"/>
  <c r="G18" i="5"/>
  <c r="H18" i="5"/>
  <c r="I18" i="5"/>
  <c r="J18" i="5"/>
  <c r="D18" i="12" s="1"/>
  <c r="K18" i="5"/>
  <c r="E18" i="12" s="1"/>
  <c r="L18" i="5"/>
  <c r="O18" i="12" s="1"/>
  <c r="M18" i="5"/>
  <c r="N18" i="5"/>
  <c r="O18" i="5"/>
  <c r="P18" i="5"/>
  <c r="F18" i="12" s="1"/>
  <c r="Q18" i="5"/>
  <c r="G18" i="12" s="1"/>
  <c r="U18" i="5"/>
  <c r="V18" i="5"/>
  <c r="I18" i="12"/>
  <c r="AD18" i="5"/>
  <c r="AE18" i="5"/>
  <c r="AJ18" i="5"/>
  <c r="T18" i="12" s="1"/>
  <c r="AN18" i="5"/>
  <c r="AY18" i="5"/>
  <c r="L18" i="12" s="1"/>
  <c r="BG18" i="5"/>
  <c r="BH18" i="5"/>
  <c r="V18" i="12" s="1"/>
  <c r="BM18" i="5"/>
  <c r="BN18" i="5"/>
  <c r="BO18" i="5"/>
  <c r="X18" i="12" s="1"/>
  <c r="BP18" i="5"/>
  <c r="CB18" i="5"/>
  <c r="CP18" i="5"/>
  <c r="CQ18" i="5"/>
  <c r="CR18" i="5"/>
  <c r="CS18" i="5"/>
  <c r="CT18" i="5"/>
  <c r="DI18" i="5"/>
  <c r="F19" i="5"/>
  <c r="G19" i="5"/>
  <c r="H19" i="5"/>
  <c r="I19" i="5"/>
  <c r="J19" i="5"/>
  <c r="D19" i="12" s="1"/>
  <c r="K19" i="5"/>
  <c r="E19" i="12" s="1"/>
  <c r="L19" i="5"/>
  <c r="O19" i="12" s="1"/>
  <c r="M19" i="5"/>
  <c r="N19" i="5"/>
  <c r="O19" i="5"/>
  <c r="P19" i="5"/>
  <c r="F19" i="12" s="1"/>
  <c r="Q19" i="5"/>
  <c r="G19" i="12" s="1"/>
  <c r="U19" i="5"/>
  <c r="V19" i="5"/>
  <c r="I19" i="12"/>
  <c r="AD19" i="5"/>
  <c r="AE19" i="5"/>
  <c r="AJ19" i="5"/>
  <c r="T19" i="12" s="1"/>
  <c r="AN19" i="5"/>
  <c r="AY19" i="5"/>
  <c r="L19" i="12" s="1"/>
  <c r="BG19" i="5"/>
  <c r="BH19" i="5"/>
  <c r="V19" i="12" s="1"/>
  <c r="BM19" i="5"/>
  <c r="BN19" i="5"/>
  <c r="BO19" i="5"/>
  <c r="X19" i="12" s="1"/>
  <c r="BP19" i="5"/>
  <c r="CB19" i="5"/>
  <c r="CP19" i="5"/>
  <c r="CQ19" i="5"/>
  <c r="CR19" i="5"/>
  <c r="CS19" i="5"/>
  <c r="CT19" i="5"/>
  <c r="DI19" i="5"/>
  <c r="F20" i="5"/>
  <c r="G20" i="5"/>
  <c r="H20" i="5"/>
  <c r="I20" i="5"/>
  <c r="J20" i="5"/>
  <c r="D20" i="12" s="1"/>
  <c r="K20" i="5"/>
  <c r="E20" i="12" s="1"/>
  <c r="L20" i="5"/>
  <c r="O20" i="12" s="1"/>
  <c r="M20" i="5"/>
  <c r="N20" i="5"/>
  <c r="O20" i="5"/>
  <c r="P20" i="5"/>
  <c r="F20" i="12" s="1"/>
  <c r="Q20" i="5"/>
  <c r="G20" i="12" s="1"/>
  <c r="U20" i="5"/>
  <c r="V20" i="5"/>
  <c r="I20" i="12"/>
  <c r="AD20" i="5"/>
  <c r="AE20" i="5"/>
  <c r="AJ20" i="5"/>
  <c r="T20" i="12" s="1"/>
  <c r="AN20" i="5"/>
  <c r="AY20" i="5"/>
  <c r="L20" i="12" s="1"/>
  <c r="BG20" i="5"/>
  <c r="BH20" i="5"/>
  <c r="V20" i="12" s="1"/>
  <c r="BM20" i="5"/>
  <c r="BN20" i="5"/>
  <c r="BO20" i="5"/>
  <c r="X20" i="12" s="1"/>
  <c r="BP20" i="5"/>
  <c r="CB20" i="5"/>
  <c r="CP20" i="5"/>
  <c r="CQ20" i="5"/>
  <c r="CR20" i="5"/>
  <c r="CS20" i="5"/>
  <c r="CT20" i="5"/>
  <c r="DI20" i="5"/>
  <c r="F21" i="5"/>
  <c r="G21" i="5"/>
  <c r="H21" i="5"/>
  <c r="I21" i="5"/>
  <c r="J21" i="5"/>
  <c r="D21" i="12" s="1"/>
  <c r="K21" i="5"/>
  <c r="E21" i="12" s="1"/>
  <c r="L21" i="5"/>
  <c r="O21" i="12" s="1"/>
  <c r="M21" i="5"/>
  <c r="N21" i="5"/>
  <c r="O21" i="5"/>
  <c r="P21" i="5"/>
  <c r="F21" i="12" s="1"/>
  <c r="Q21" i="5"/>
  <c r="G21" i="12" s="1"/>
  <c r="U21" i="5"/>
  <c r="V21" i="5"/>
  <c r="I21" i="12"/>
  <c r="AD21" i="5"/>
  <c r="AE21" i="5"/>
  <c r="AJ21" i="5"/>
  <c r="AN21" i="5"/>
  <c r="AY21" i="5"/>
  <c r="L21" i="12" s="1"/>
  <c r="BG21" i="5"/>
  <c r="BH21" i="5"/>
  <c r="V21" i="12" s="1"/>
  <c r="BM21" i="5"/>
  <c r="BN21" i="5"/>
  <c r="BO21" i="5"/>
  <c r="X21" i="12" s="1"/>
  <c r="BP21" i="5"/>
  <c r="CB21" i="5"/>
  <c r="CP21" i="5"/>
  <c r="CQ21" i="5"/>
  <c r="CR21" i="5"/>
  <c r="CS21" i="5"/>
  <c r="CT21" i="5"/>
  <c r="DI21" i="5"/>
  <c r="F22" i="5"/>
  <c r="G22" i="5"/>
  <c r="H22" i="5"/>
  <c r="I22" i="5"/>
  <c r="J22" i="5"/>
  <c r="D22" i="12" s="1"/>
  <c r="K22" i="5"/>
  <c r="E22" i="12" s="1"/>
  <c r="L22" i="5"/>
  <c r="O22" i="12" s="1"/>
  <c r="M22" i="5"/>
  <c r="N22" i="5"/>
  <c r="O22" i="5"/>
  <c r="P22" i="5"/>
  <c r="F22" i="12" s="1"/>
  <c r="Q22" i="5"/>
  <c r="G22" i="12" s="1"/>
  <c r="U22" i="5"/>
  <c r="V22" i="5"/>
  <c r="I22" i="12"/>
  <c r="AD22" i="5"/>
  <c r="AE22" i="5"/>
  <c r="AJ22" i="5"/>
  <c r="T22" i="12" s="1"/>
  <c r="AN22" i="5"/>
  <c r="AY22" i="5"/>
  <c r="L22" i="12" s="1"/>
  <c r="BG22" i="5"/>
  <c r="BH22" i="5"/>
  <c r="V22" i="12" s="1"/>
  <c r="BM22" i="5"/>
  <c r="BN22" i="5"/>
  <c r="BO22" i="5"/>
  <c r="X22" i="12" s="1"/>
  <c r="BP22" i="5"/>
  <c r="CB22" i="5"/>
  <c r="CP22" i="5"/>
  <c r="CQ22" i="5"/>
  <c r="CR22" i="5"/>
  <c r="CS22" i="5"/>
  <c r="CT22" i="5"/>
  <c r="DI22" i="5"/>
  <c r="F23" i="5"/>
  <c r="G23" i="5"/>
  <c r="H23" i="5"/>
  <c r="I23" i="5"/>
  <c r="J23" i="5"/>
  <c r="D23" i="12" s="1"/>
  <c r="K23" i="5"/>
  <c r="E23" i="12" s="1"/>
  <c r="L23" i="5"/>
  <c r="O23" i="12" s="1"/>
  <c r="M23" i="5"/>
  <c r="N23" i="5"/>
  <c r="O23" i="5"/>
  <c r="P23" i="5"/>
  <c r="F23" i="12" s="1"/>
  <c r="Q23" i="5"/>
  <c r="G23" i="12" s="1"/>
  <c r="U23" i="5"/>
  <c r="V23" i="5"/>
  <c r="I23" i="12"/>
  <c r="AD23" i="5"/>
  <c r="AE23" i="5"/>
  <c r="AJ23" i="5"/>
  <c r="T23" i="12" s="1"/>
  <c r="AN23" i="5"/>
  <c r="AY23" i="5"/>
  <c r="BG23" i="5"/>
  <c r="BH23" i="5"/>
  <c r="V23" i="12" s="1"/>
  <c r="BM23" i="5"/>
  <c r="BN23" i="5"/>
  <c r="BO23" i="5"/>
  <c r="X23" i="12" s="1"/>
  <c r="BP23" i="5"/>
  <c r="CB23" i="5"/>
  <c r="CP23" i="5"/>
  <c r="CQ23" i="5"/>
  <c r="CR23" i="5"/>
  <c r="CS23" i="5"/>
  <c r="CT23" i="5"/>
  <c r="DI23" i="5"/>
  <c r="F24" i="5"/>
  <c r="G24" i="5"/>
  <c r="H24" i="5"/>
  <c r="I24" i="5"/>
  <c r="J24" i="5"/>
  <c r="D24" i="12" s="1"/>
  <c r="K24" i="5"/>
  <c r="E24" i="12" s="1"/>
  <c r="L24" i="5"/>
  <c r="O24" i="12" s="1"/>
  <c r="M24" i="5"/>
  <c r="N24" i="5"/>
  <c r="O24" i="5"/>
  <c r="P24" i="5"/>
  <c r="F24" i="12" s="1"/>
  <c r="Q24" i="5"/>
  <c r="G24" i="12" s="1"/>
  <c r="U24" i="5"/>
  <c r="V24" i="5"/>
  <c r="I24" i="12"/>
  <c r="AD24" i="5"/>
  <c r="AE24" i="5"/>
  <c r="AJ24" i="5"/>
  <c r="T24" i="12" s="1"/>
  <c r="AN24" i="5"/>
  <c r="AY24" i="5"/>
  <c r="L24" i="12" s="1"/>
  <c r="BG24" i="5"/>
  <c r="BH24" i="5"/>
  <c r="V24" i="12" s="1"/>
  <c r="BM24" i="5"/>
  <c r="BN24" i="5"/>
  <c r="BO24" i="5"/>
  <c r="X24" i="12" s="1"/>
  <c r="BP24" i="5"/>
  <c r="CB24" i="5"/>
  <c r="CP24" i="5"/>
  <c r="CQ24" i="5"/>
  <c r="CR24" i="5"/>
  <c r="CS24" i="5"/>
  <c r="CT24" i="5"/>
  <c r="DI24" i="5"/>
  <c r="F25" i="5"/>
  <c r="G25" i="5"/>
  <c r="H25" i="5"/>
  <c r="I25" i="5"/>
  <c r="J25" i="5"/>
  <c r="D25" i="12" s="1"/>
  <c r="K25" i="5"/>
  <c r="E25" i="12" s="1"/>
  <c r="L25" i="5"/>
  <c r="O25" i="12" s="1"/>
  <c r="M25" i="5"/>
  <c r="N25" i="5"/>
  <c r="O25" i="5"/>
  <c r="P25" i="5"/>
  <c r="F25" i="12" s="1"/>
  <c r="Q25" i="5"/>
  <c r="G25" i="12" s="1"/>
  <c r="U25" i="5"/>
  <c r="V25" i="5"/>
  <c r="I25" i="12"/>
  <c r="AD25" i="5"/>
  <c r="AE25" i="5"/>
  <c r="AJ25" i="5"/>
  <c r="T25" i="12" s="1"/>
  <c r="AN25" i="5"/>
  <c r="AY25" i="5"/>
  <c r="L25" i="12" s="1"/>
  <c r="BG25" i="5"/>
  <c r="BH25" i="5"/>
  <c r="V25" i="12" s="1"/>
  <c r="BM25" i="5"/>
  <c r="BN25" i="5"/>
  <c r="BO25" i="5"/>
  <c r="X25" i="12" s="1"/>
  <c r="BP25" i="5"/>
  <c r="CB25" i="5"/>
  <c r="CP25" i="5"/>
  <c r="CQ25" i="5"/>
  <c r="CR25" i="5"/>
  <c r="CS25" i="5"/>
  <c r="CT25" i="5"/>
  <c r="DI25" i="5"/>
  <c r="F26" i="5"/>
  <c r="G26" i="5"/>
  <c r="H26" i="5"/>
  <c r="I26" i="5"/>
  <c r="J26" i="5"/>
  <c r="D26" i="12" s="1"/>
  <c r="K26" i="5"/>
  <c r="E26" i="12" s="1"/>
  <c r="L26" i="5"/>
  <c r="O26" i="12" s="1"/>
  <c r="M26" i="5"/>
  <c r="N26" i="5"/>
  <c r="O26" i="5"/>
  <c r="P26" i="5"/>
  <c r="F26" i="12" s="1"/>
  <c r="Q26" i="5"/>
  <c r="G26" i="12" s="1"/>
  <c r="U26" i="5"/>
  <c r="V26" i="5"/>
  <c r="I26" i="12"/>
  <c r="AD26" i="5"/>
  <c r="AE26" i="5"/>
  <c r="AJ26" i="5"/>
  <c r="AN26" i="5"/>
  <c r="AY26" i="5"/>
  <c r="L26" i="12" s="1"/>
  <c r="BG26" i="5"/>
  <c r="BH26" i="5"/>
  <c r="V26" i="12" s="1"/>
  <c r="BM26" i="5"/>
  <c r="BN26" i="5"/>
  <c r="BO26" i="5"/>
  <c r="X26" i="12" s="1"/>
  <c r="BP26" i="5"/>
  <c r="CB26" i="5"/>
  <c r="CP26" i="5"/>
  <c r="CQ26" i="5"/>
  <c r="CR26" i="5"/>
  <c r="CS26" i="5"/>
  <c r="CT26" i="5"/>
  <c r="DI26" i="5"/>
  <c r="F27" i="5"/>
  <c r="G27" i="5"/>
  <c r="H27" i="5"/>
  <c r="I27" i="5"/>
  <c r="J27" i="5"/>
  <c r="D27" i="12" s="1"/>
  <c r="K27" i="5"/>
  <c r="E27" i="12" s="1"/>
  <c r="L27" i="5"/>
  <c r="O27" i="12" s="1"/>
  <c r="M27" i="5"/>
  <c r="N27" i="5"/>
  <c r="O27" i="5"/>
  <c r="P27" i="5"/>
  <c r="F27" i="12" s="1"/>
  <c r="Q27" i="5"/>
  <c r="G27" i="12" s="1"/>
  <c r="U27" i="5"/>
  <c r="V27" i="5"/>
  <c r="I27" i="12"/>
  <c r="AD27" i="5"/>
  <c r="AE27" i="5"/>
  <c r="AJ27" i="5"/>
  <c r="T27" i="12" s="1"/>
  <c r="AN27" i="5"/>
  <c r="AY27" i="5"/>
  <c r="L27" i="12" s="1"/>
  <c r="BG27" i="5"/>
  <c r="BH27" i="5"/>
  <c r="V27" i="12" s="1"/>
  <c r="BM27" i="5"/>
  <c r="BN27" i="5"/>
  <c r="BO27" i="5"/>
  <c r="X27" i="12" s="1"/>
  <c r="BP27" i="5"/>
  <c r="CB27" i="5"/>
  <c r="CP27" i="5"/>
  <c r="CQ27" i="5"/>
  <c r="CR27" i="5"/>
  <c r="CS27" i="5"/>
  <c r="CT27" i="5"/>
  <c r="DI27" i="5"/>
  <c r="F28" i="5"/>
  <c r="G28" i="5"/>
  <c r="H28" i="5"/>
  <c r="I28" i="5"/>
  <c r="J28" i="5"/>
  <c r="D28" i="12" s="1"/>
  <c r="K28" i="5"/>
  <c r="E28" i="12" s="1"/>
  <c r="L28" i="5"/>
  <c r="O28" i="12" s="1"/>
  <c r="M28" i="5"/>
  <c r="N28" i="5"/>
  <c r="O28" i="5"/>
  <c r="P28" i="5"/>
  <c r="F28" i="12" s="1"/>
  <c r="Q28" i="5"/>
  <c r="G28" i="12" s="1"/>
  <c r="U28" i="5"/>
  <c r="V28" i="5"/>
  <c r="I28" i="12"/>
  <c r="AD28" i="5"/>
  <c r="AE28" i="5"/>
  <c r="AJ28" i="5"/>
  <c r="AN28" i="5"/>
  <c r="AY28" i="5"/>
  <c r="L28" i="12" s="1"/>
  <c r="BG28" i="5"/>
  <c r="BH28" i="5"/>
  <c r="V28" i="12" s="1"/>
  <c r="BM28" i="5"/>
  <c r="BN28" i="5"/>
  <c r="BO28" i="5"/>
  <c r="X28" i="12" s="1"/>
  <c r="BP28" i="5"/>
  <c r="CB28" i="5"/>
  <c r="CP28" i="5"/>
  <c r="CQ28" i="5"/>
  <c r="CR28" i="5"/>
  <c r="CS28" i="5"/>
  <c r="CT28" i="5"/>
  <c r="DI28" i="5"/>
  <c r="F29" i="5"/>
  <c r="G29" i="5"/>
  <c r="H29" i="5"/>
  <c r="I29" i="5"/>
  <c r="J29" i="5"/>
  <c r="D29" i="12" s="1"/>
  <c r="K29" i="5"/>
  <c r="E29" i="12" s="1"/>
  <c r="L29" i="5"/>
  <c r="O29" i="12" s="1"/>
  <c r="M29" i="5"/>
  <c r="N29" i="5"/>
  <c r="O29" i="5"/>
  <c r="P29" i="5"/>
  <c r="F29" i="12" s="1"/>
  <c r="Q29" i="5"/>
  <c r="G29" i="12" s="1"/>
  <c r="U29" i="5"/>
  <c r="V29" i="5"/>
  <c r="I29" i="12"/>
  <c r="AD29" i="5"/>
  <c r="AE29" i="5"/>
  <c r="AJ29" i="5"/>
  <c r="T29" i="12" s="1"/>
  <c r="AN29" i="5"/>
  <c r="AY29" i="5"/>
  <c r="L29" i="12" s="1"/>
  <c r="BG29" i="5"/>
  <c r="BH29" i="5"/>
  <c r="V29" i="12" s="1"/>
  <c r="BM29" i="5"/>
  <c r="BN29" i="5"/>
  <c r="BO29" i="5"/>
  <c r="X29" i="12" s="1"/>
  <c r="BP29" i="5"/>
  <c r="CB29" i="5"/>
  <c r="CP29" i="5"/>
  <c r="CQ29" i="5"/>
  <c r="CR29" i="5"/>
  <c r="CS29" i="5"/>
  <c r="CT29" i="5"/>
  <c r="DI29" i="5"/>
  <c r="F30" i="5"/>
  <c r="G30" i="5"/>
  <c r="H30" i="5"/>
  <c r="I30" i="5"/>
  <c r="J30" i="5"/>
  <c r="D30" i="12" s="1"/>
  <c r="K30" i="5"/>
  <c r="E30" i="12" s="1"/>
  <c r="L30" i="5"/>
  <c r="O30" i="12" s="1"/>
  <c r="M30" i="5"/>
  <c r="N30" i="5"/>
  <c r="O30" i="5"/>
  <c r="P30" i="5"/>
  <c r="F30" i="12" s="1"/>
  <c r="Q30" i="5"/>
  <c r="G30" i="12" s="1"/>
  <c r="U30" i="5"/>
  <c r="V30" i="5"/>
  <c r="I30" i="12"/>
  <c r="AD30" i="5"/>
  <c r="AE30" i="5"/>
  <c r="AJ30" i="5"/>
  <c r="T30" i="12" s="1"/>
  <c r="AN30" i="5"/>
  <c r="AY30" i="5"/>
  <c r="BG30" i="5"/>
  <c r="BH30" i="5"/>
  <c r="V30" i="12" s="1"/>
  <c r="BM30" i="5"/>
  <c r="BN30" i="5"/>
  <c r="BO30" i="5"/>
  <c r="X30" i="12" s="1"/>
  <c r="BP30" i="5"/>
  <c r="CB30" i="5"/>
  <c r="CP30" i="5"/>
  <c r="CQ30" i="5"/>
  <c r="CR30" i="5"/>
  <c r="CS30" i="5"/>
  <c r="CT30" i="5"/>
  <c r="DI30" i="5"/>
  <c r="F31" i="5"/>
  <c r="G31" i="5"/>
  <c r="H31" i="5"/>
  <c r="I31" i="5"/>
  <c r="J31" i="5"/>
  <c r="D31" i="12" s="1"/>
  <c r="K31" i="5"/>
  <c r="E31" i="12" s="1"/>
  <c r="L31" i="5"/>
  <c r="O31" i="12" s="1"/>
  <c r="M31" i="5"/>
  <c r="N31" i="5"/>
  <c r="O31" i="5"/>
  <c r="P31" i="5"/>
  <c r="F31" i="12" s="1"/>
  <c r="Q31" i="5"/>
  <c r="G31" i="12" s="1"/>
  <c r="U31" i="5"/>
  <c r="V31" i="5"/>
  <c r="I31" i="12"/>
  <c r="AD31" i="5"/>
  <c r="AE31" i="5"/>
  <c r="AJ31" i="5"/>
  <c r="T31" i="12" s="1"/>
  <c r="AN31" i="5"/>
  <c r="AY31" i="5"/>
  <c r="BG31" i="5"/>
  <c r="BH31" i="5"/>
  <c r="V31" i="12" s="1"/>
  <c r="BM31" i="5"/>
  <c r="BN31" i="5"/>
  <c r="BO31" i="5"/>
  <c r="X31" i="12" s="1"/>
  <c r="BP31" i="5"/>
  <c r="CB31" i="5"/>
  <c r="CP31" i="5"/>
  <c r="CQ31" i="5"/>
  <c r="CR31" i="5"/>
  <c r="CS31" i="5"/>
  <c r="CT31" i="5"/>
  <c r="DI31" i="5"/>
  <c r="F32" i="5"/>
  <c r="G32" i="5"/>
  <c r="H32" i="5"/>
  <c r="I32" i="5"/>
  <c r="J32" i="5"/>
  <c r="D32" i="12" s="1"/>
  <c r="K32" i="5"/>
  <c r="E32" i="12" s="1"/>
  <c r="L32" i="5"/>
  <c r="O32" i="12" s="1"/>
  <c r="M32" i="5"/>
  <c r="N32" i="5"/>
  <c r="O32" i="5"/>
  <c r="P32" i="5"/>
  <c r="F32" i="12" s="1"/>
  <c r="Q32" i="5"/>
  <c r="G32" i="12" s="1"/>
  <c r="U32" i="5"/>
  <c r="V32" i="5"/>
  <c r="I32" i="12"/>
  <c r="AD32" i="5"/>
  <c r="AE32" i="5"/>
  <c r="AJ32" i="5"/>
  <c r="T32" i="12" s="1"/>
  <c r="AN32" i="5"/>
  <c r="AY32" i="5"/>
  <c r="L32" i="12" s="1"/>
  <c r="BG32" i="5"/>
  <c r="BH32" i="5"/>
  <c r="V32" i="12" s="1"/>
  <c r="BM32" i="5"/>
  <c r="BN32" i="5"/>
  <c r="BO32" i="5"/>
  <c r="X32" i="12" s="1"/>
  <c r="BP32" i="5"/>
  <c r="CB32" i="5"/>
  <c r="CP32" i="5"/>
  <c r="CQ32" i="5"/>
  <c r="CR32" i="5"/>
  <c r="CS32" i="5"/>
  <c r="CT32" i="5"/>
  <c r="DI32" i="5"/>
  <c r="F33" i="5"/>
  <c r="G33" i="5"/>
  <c r="H33" i="5"/>
  <c r="I33" i="5"/>
  <c r="J33" i="5"/>
  <c r="D33" i="12" s="1"/>
  <c r="K33" i="5"/>
  <c r="E33" i="12" s="1"/>
  <c r="L33" i="5"/>
  <c r="O33" i="12" s="1"/>
  <c r="M33" i="5"/>
  <c r="N33" i="5"/>
  <c r="O33" i="5"/>
  <c r="P33" i="5"/>
  <c r="F33" i="12" s="1"/>
  <c r="Q33" i="5"/>
  <c r="G33" i="12" s="1"/>
  <c r="U33" i="5"/>
  <c r="V33" i="5"/>
  <c r="I33" i="12"/>
  <c r="AD33" i="5"/>
  <c r="AE33" i="5"/>
  <c r="AJ33" i="5"/>
  <c r="T33" i="12" s="1"/>
  <c r="AN33" i="5"/>
  <c r="AY33" i="5"/>
  <c r="L33" i="12" s="1"/>
  <c r="BG33" i="5"/>
  <c r="BH33" i="5"/>
  <c r="V33" i="12" s="1"/>
  <c r="BM33" i="5"/>
  <c r="BN33" i="5"/>
  <c r="BO33" i="5"/>
  <c r="X33" i="12" s="1"/>
  <c r="BP33" i="5"/>
  <c r="CB33" i="5"/>
  <c r="CP33" i="5"/>
  <c r="CQ33" i="5"/>
  <c r="CR33" i="5"/>
  <c r="CS33" i="5"/>
  <c r="CT33" i="5"/>
  <c r="DI33" i="5"/>
  <c r="F34" i="5"/>
  <c r="G34" i="5"/>
  <c r="H34" i="5"/>
  <c r="I34" i="5"/>
  <c r="J34" i="5"/>
  <c r="D34" i="12" s="1"/>
  <c r="K34" i="5"/>
  <c r="E34" i="12" s="1"/>
  <c r="L34" i="5"/>
  <c r="O34" i="12" s="1"/>
  <c r="M34" i="5"/>
  <c r="N34" i="5"/>
  <c r="O34" i="5"/>
  <c r="P34" i="5"/>
  <c r="F34" i="12" s="1"/>
  <c r="Q34" i="5"/>
  <c r="G34" i="12" s="1"/>
  <c r="U34" i="5"/>
  <c r="V34" i="5"/>
  <c r="I34" i="12"/>
  <c r="AD34" i="5"/>
  <c r="AE34" i="5"/>
  <c r="AJ34" i="5"/>
  <c r="T34" i="12" s="1"/>
  <c r="AN34" i="5"/>
  <c r="AY34" i="5"/>
  <c r="L34" i="12" s="1"/>
  <c r="BG34" i="5"/>
  <c r="BH34" i="5"/>
  <c r="V34" i="12" s="1"/>
  <c r="BM34" i="5"/>
  <c r="BN34" i="5"/>
  <c r="BO34" i="5"/>
  <c r="X34" i="12" s="1"/>
  <c r="BP34" i="5"/>
  <c r="CB34" i="5"/>
  <c r="CP34" i="5"/>
  <c r="CQ34" i="5"/>
  <c r="CR34" i="5"/>
  <c r="CS34" i="5"/>
  <c r="CT34" i="5"/>
  <c r="DI34" i="5"/>
  <c r="F35" i="5"/>
  <c r="G35" i="5"/>
  <c r="H35" i="5"/>
  <c r="I35" i="5"/>
  <c r="J35" i="5"/>
  <c r="D35" i="12" s="1"/>
  <c r="K35" i="5"/>
  <c r="E35" i="12" s="1"/>
  <c r="L35" i="5"/>
  <c r="O35" i="12" s="1"/>
  <c r="M35" i="5"/>
  <c r="N35" i="5"/>
  <c r="O35" i="5"/>
  <c r="P35" i="5"/>
  <c r="F35" i="12" s="1"/>
  <c r="Q35" i="5"/>
  <c r="G35" i="12" s="1"/>
  <c r="U35" i="5"/>
  <c r="V35" i="5"/>
  <c r="I35" i="12"/>
  <c r="AD35" i="5"/>
  <c r="AE35" i="5"/>
  <c r="AJ35" i="5"/>
  <c r="T35" i="12" s="1"/>
  <c r="AN35" i="5"/>
  <c r="AY35" i="5"/>
  <c r="L35" i="12" s="1"/>
  <c r="BG35" i="5"/>
  <c r="BH35" i="5"/>
  <c r="V35" i="12" s="1"/>
  <c r="BM35" i="5"/>
  <c r="BN35" i="5"/>
  <c r="BO35" i="5"/>
  <c r="X35" i="12" s="1"/>
  <c r="BP35" i="5"/>
  <c r="CA35" i="5"/>
  <c r="CB35" i="5"/>
  <c r="CP35" i="5"/>
  <c r="CQ35" i="5"/>
  <c r="CR35" i="5"/>
  <c r="CS35" i="5"/>
  <c r="CT35" i="5"/>
  <c r="DI35" i="5"/>
  <c r="F36" i="5"/>
  <c r="G36" i="5"/>
  <c r="H36" i="5"/>
  <c r="I36" i="5"/>
  <c r="J36" i="5"/>
  <c r="D36" i="12" s="1"/>
  <c r="K36" i="5"/>
  <c r="E36" i="12" s="1"/>
  <c r="L36" i="5"/>
  <c r="O36" i="12" s="1"/>
  <c r="M36" i="5"/>
  <c r="N36" i="5"/>
  <c r="O36" i="5"/>
  <c r="P36" i="5"/>
  <c r="F36" i="12" s="1"/>
  <c r="Q36" i="5"/>
  <c r="G36" i="12" s="1"/>
  <c r="U36" i="5"/>
  <c r="V36" i="5"/>
  <c r="I36" i="12"/>
  <c r="AD36" i="5"/>
  <c r="AE36" i="5"/>
  <c r="AJ36" i="5"/>
  <c r="T36" i="12" s="1"/>
  <c r="AN36" i="5"/>
  <c r="AY36" i="5"/>
  <c r="BG36" i="5"/>
  <c r="BH36" i="5"/>
  <c r="V36" i="12" s="1"/>
  <c r="BM36" i="5"/>
  <c r="BN36" i="5"/>
  <c r="BO36" i="5"/>
  <c r="X36" i="12" s="1"/>
  <c r="BP36" i="5"/>
  <c r="CA36" i="5"/>
  <c r="CB36" i="5"/>
  <c r="CP36" i="5"/>
  <c r="CQ36" i="5"/>
  <c r="CR36" i="5"/>
  <c r="CS36" i="5"/>
  <c r="CT36" i="5"/>
  <c r="DI36" i="5"/>
  <c r="F37" i="5"/>
  <c r="G37" i="5"/>
  <c r="H37" i="5"/>
  <c r="I37" i="5"/>
  <c r="J37" i="5"/>
  <c r="D37" i="12" s="1"/>
  <c r="K37" i="5"/>
  <c r="E37" i="12" s="1"/>
  <c r="L37" i="5"/>
  <c r="O37" i="12" s="1"/>
  <c r="M37" i="5"/>
  <c r="N37" i="5"/>
  <c r="O37" i="5"/>
  <c r="P37" i="5"/>
  <c r="F37" i="12" s="1"/>
  <c r="Q37" i="5"/>
  <c r="G37" i="12" s="1"/>
  <c r="U37" i="5"/>
  <c r="V37" i="5"/>
  <c r="I37" i="12"/>
  <c r="AD37" i="5"/>
  <c r="AE37" i="5"/>
  <c r="AJ37" i="5"/>
  <c r="AN37" i="5"/>
  <c r="AY37" i="5"/>
  <c r="L37" i="12" s="1"/>
  <c r="BG37" i="5"/>
  <c r="BH37" i="5"/>
  <c r="V37" i="12" s="1"/>
  <c r="BM37" i="5"/>
  <c r="BN37" i="5"/>
  <c r="BO37" i="5"/>
  <c r="X37" i="12" s="1"/>
  <c r="BP37" i="5"/>
  <c r="CA37" i="5"/>
  <c r="CB37" i="5"/>
  <c r="CP37" i="5"/>
  <c r="CQ37" i="5"/>
  <c r="CR37" i="5"/>
  <c r="CS37" i="5"/>
  <c r="CT37" i="5"/>
  <c r="DI37" i="5"/>
  <c r="F38" i="5"/>
  <c r="G38" i="5"/>
  <c r="H38" i="5"/>
  <c r="I38" i="5"/>
  <c r="J38" i="5"/>
  <c r="D38" i="12" s="1"/>
  <c r="K38" i="5"/>
  <c r="E38" i="12" s="1"/>
  <c r="L38" i="5"/>
  <c r="O38" i="12" s="1"/>
  <c r="M38" i="5"/>
  <c r="N38" i="5"/>
  <c r="O38" i="5"/>
  <c r="P38" i="5"/>
  <c r="F38" i="12" s="1"/>
  <c r="Q38" i="5"/>
  <c r="G38" i="12" s="1"/>
  <c r="U38" i="5"/>
  <c r="V38" i="5"/>
  <c r="I38" i="12"/>
  <c r="AD38" i="5"/>
  <c r="AE38" i="5"/>
  <c r="AJ38" i="5"/>
  <c r="AN38" i="5"/>
  <c r="AY38" i="5"/>
  <c r="L38" i="12" s="1"/>
  <c r="BG38" i="5"/>
  <c r="BH38" i="5"/>
  <c r="V38" i="12" s="1"/>
  <c r="BM38" i="5"/>
  <c r="BN38" i="5"/>
  <c r="BO38" i="5"/>
  <c r="X38" i="12" s="1"/>
  <c r="BP38" i="5"/>
  <c r="CA38" i="5"/>
  <c r="CB38" i="5"/>
  <c r="CP38" i="5"/>
  <c r="CQ38" i="5"/>
  <c r="CR38" i="5"/>
  <c r="CS38" i="5"/>
  <c r="CT38" i="5"/>
  <c r="DI38" i="5"/>
  <c r="F39" i="5"/>
  <c r="G39" i="5"/>
  <c r="H39" i="5"/>
  <c r="I39" i="5"/>
  <c r="J39" i="5"/>
  <c r="D39" i="12" s="1"/>
  <c r="K39" i="5"/>
  <c r="E39" i="12" s="1"/>
  <c r="L39" i="5"/>
  <c r="O39" i="12" s="1"/>
  <c r="M39" i="5"/>
  <c r="N39" i="5"/>
  <c r="O39" i="5"/>
  <c r="P39" i="5"/>
  <c r="F39" i="12" s="1"/>
  <c r="Q39" i="5"/>
  <c r="G39" i="12" s="1"/>
  <c r="U39" i="5"/>
  <c r="V39" i="5"/>
  <c r="I39" i="12"/>
  <c r="AD39" i="5"/>
  <c r="AE39" i="5"/>
  <c r="AJ39" i="5"/>
  <c r="T39" i="12" s="1"/>
  <c r="AN39" i="5"/>
  <c r="AY39" i="5"/>
  <c r="L39" i="12" s="1"/>
  <c r="BG39" i="5"/>
  <c r="BH39" i="5"/>
  <c r="V39" i="12" s="1"/>
  <c r="BM39" i="5"/>
  <c r="BN39" i="5"/>
  <c r="BO39" i="5"/>
  <c r="X39" i="12" s="1"/>
  <c r="BP39" i="5"/>
  <c r="CA39" i="5"/>
  <c r="CB39" i="5"/>
  <c r="CP39" i="5"/>
  <c r="CQ39" i="5"/>
  <c r="CR39" i="5"/>
  <c r="CS39" i="5"/>
  <c r="CT39" i="5"/>
  <c r="DI39" i="5"/>
  <c r="F40" i="5"/>
  <c r="G40" i="5"/>
  <c r="H40" i="5"/>
  <c r="I40" i="5"/>
  <c r="J40" i="5"/>
  <c r="D40" i="12" s="1"/>
  <c r="K40" i="5"/>
  <c r="E40" i="12" s="1"/>
  <c r="L40" i="5"/>
  <c r="O40" i="12" s="1"/>
  <c r="M40" i="5"/>
  <c r="N40" i="5"/>
  <c r="O40" i="5"/>
  <c r="P40" i="5"/>
  <c r="F40" i="12" s="1"/>
  <c r="Q40" i="5"/>
  <c r="G40" i="12" s="1"/>
  <c r="U40" i="5"/>
  <c r="V40" i="5"/>
  <c r="I40" i="12"/>
  <c r="AD40" i="5"/>
  <c r="AE40" i="5"/>
  <c r="AJ40" i="5"/>
  <c r="T40" i="12" s="1"/>
  <c r="AN40" i="5"/>
  <c r="AY40" i="5"/>
  <c r="BG40" i="5"/>
  <c r="BH40" i="5"/>
  <c r="V40" i="12" s="1"/>
  <c r="BM40" i="5"/>
  <c r="BN40" i="5"/>
  <c r="BO40" i="5"/>
  <c r="X40" i="12" s="1"/>
  <c r="BP40" i="5"/>
  <c r="CA40" i="5"/>
  <c r="CB40" i="5"/>
  <c r="CP40" i="5"/>
  <c r="CQ40" i="5"/>
  <c r="CR40" i="5"/>
  <c r="CS40" i="5"/>
  <c r="CT40" i="5"/>
  <c r="DI40" i="5"/>
  <c r="F41" i="5"/>
  <c r="G41" i="5"/>
  <c r="H41" i="5"/>
  <c r="I41" i="5"/>
  <c r="J41" i="5"/>
  <c r="D41" i="12" s="1"/>
  <c r="K41" i="5"/>
  <c r="E41" i="12" s="1"/>
  <c r="L41" i="5"/>
  <c r="O41" i="12" s="1"/>
  <c r="M41" i="5"/>
  <c r="N41" i="5"/>
  <c r="O41" i="5"/>
  <c r="P41" i="5"/>
  <c r="F41" i="12" s="1"/>
  <c r="Q41" i="5"/>
  <c r="G41" i="12" s="1"/>
  <c r="U41" i="5"/>
  <c r="V41" i="5"/>
  <c r="I41" i="12"/>
  <c r="AD41" i="5"/>
  <c r="AE41" i="5"/>
  <c r="AJ41" i="5"/>
  <c r="T41" i="12" s="1"/>
  <c r="AN41" i="5"/>
  <c r="AY41" i="5"/>
  <c r="L41" i="12" s="1"/>
  <c r="BG41" i="5"/>
  <c r="BH41" i="5"/>
  <c r="V41" i="12" s="1"/>
  <c r="BM41" i="5"/>
  <c r="BN41" i="5"/>
  <c r="BO41" i="5"/>
  <c r="X41" i="12" s="1"/>
  <c r="BP41" i="5"/>
  <c r="CA41" i="5"/>
  <c r="CB41" i="5"/>
  <c r="CP41" i="5"/>
  <c r="CQ41" i="5"/>
  <c r="CR41" i="5"/>
  <c r="CS41" i="5"/>
  <c r="CT41" i="5"/>
  <c r="DI41" i="5"/>
  <c r="F42" i="5"/>
  <c r="G42" i="5"/>
  <c r="H42" i="5"/>
  <c r="I42" i="5"/>
  <c r="J42" i="5"/>
  <c r="D42" i="12" s="1"/>
  <c r="K42" i="5"/>
  <c r="E42" i="12" s="1"/>
  <c r="L42" i="5"/>
  <c r="O42" i="12" s="1"/>
  <c r="M42" i="5"/>
  <c r="N42" i="5"/>
  <c r="O42" i="5"/>
  <c r="P42" i="5"/>
  <c r="F42" i="12" s="1"/>
  <c r="Q42" i="5"/>
  <c r="G42" i="12" s="1"/>
  <c r="U42" i="5"/>
  <c r="V42" i="5"/>
  <c r="I42" i="12"/>
  <c r="AA42" i="5"/>
  <c r="AC42" i="5"/>
  <c r="AD42" i="5"/>
  <c r="AE42" i="5"/>
  <c r="AI42" i="5"/>
  <c r="AJ42" i="5"/>
  <c r="T42" i="12" s="1"/>
  <c r="AN42" i="5"/>
  <c r="AP42" i="5"/>
  <c r="AS42" i="5"/>
  <c r="AT42" i="5"/>
  <c r="AY42" i="5"/>
  <c r="BG42" i="5"/>
  <c r="BH42" i="5"/>
  <c r="V42" i="12" s="1"/>
  <c r="BM42" i="5"/>
  <c r="BN42" i="5"/>
  <c r="BO42" i="5"/>
  <c r="X42" i="12" s="1"/>
  <c r="BP42" i="5"/>
  <c r="BQ42" i="5"/>
  <c r="BT42" i="5"/>
  <c r="BU42" i="5"/>
  <c r="BW42" i="5"/>
  <c r="BX42" i="5"/>
  <c r="BY42" i="5"/>
  <c r="CA42" i="5"/>
  <c r="CB42" i="5"/>
  <c r="CG42" i="5"/>
  <c r="CM42" i="5"/>
  <c r="CN42" i="5"/>
  <c r="CP42" i="5"/>
  <c r="CQ42" i="5"/>
  <c r="CR42" i="5"/>
  <c r="CS42" i="5"/>
  <c r="CT42" i="5"/>
  <c r="CU42" i="5"/>
  <c r="DI42" i="5"/>
  <c r="F43" i="5"/>
  <c r="G43" i="5"/>
  <c r="H43" i="5"/>
  <c r="I43" i="5"/>
  <c r="J43" i="5"/>
  <c r="D43" i="12" s="1"/>
  <c r="K43" i="5"/>
  <c r="E43" i="12" s="1"/>
  <c r="L43" i="5"/>
  <c r="O43" i="12" s="1"/>
  <c r="M43" i="5"/>
  <c r="N43" i="5"/>
  <c r="O43" i="5"/>
  <c r="P43" i="5"/>
  <c r="F43" i="12" s="1"/>
  <c r="Q43" i="5"/>
  <c r="G43" i="12" s="1"/>
  <c r="U43" i="5"/>
  <c r="V43" i="5"/>
  <c r="I43" i="12"/>
  <c r="AA43" i="5"/>
  <c r="AC43" i="5"/>
  <c r="AD43" i="5"/>
  <c r="AE43" i="5"/>
  <c r="AI43" i="5"/>
  <c r="AJ43" i="5"/>
  <c r="T43" i="12" s="1"/>
  <c r="AN43" i="5"/>
  <c r="AP43" i="5"/>
  <c r="AS43" i="5"/>
  <c r="AT43" i="5"/>
  <c r="AY43" i="5"/>
  <c r="L43" i="12" s="1"/>
  <c r="BG43" i="5"/>
  <c r="BH43" i="5"/>
  <c r="V43" i="12" s="1"/>
  <c r="BM43" i="5"/>
  <c r="BN43" i="5"/>
  <c r="BO43" i="5"/>
  <c r="X43" i="12" s="1"/>
  <c r="BP43" i="5"/>
  <c r="BQ43" i="5"/>
  <c r="BT43" i="5"/>
  <c r="BU43" i="5"/>
  <c r="BW43" i="5"/>
  <c r="BX43" i="5"/>
  <c r="BY43" i="5"/>
  <c r="CA43" i="5"/>
  <c r="CB43" i="5"/>
  <c r="CG43" i="5"/>
  <c r="CM43" i="5"/>
  <c r="CN43" i="5"/>
  <c r="CP43" i="5"/>
  <c r="CQ43" i="5"/>
  <c r="CR43" i="5"/>
  <c r="CS43" i="5"/>
  <c r="CT43" i="5"/>
  <c r="CU43" i="5"/>
  <c r="DI43" i="5"/>
  <c r="F44" i="5"/>
  <c r="G44" i="5"/>
  <c r="H44" i="5"/>
  <c r="I44" i="5"/>
  <c r="J44" i="5"/>
  <c r="D44" i="12" s="1"/>
  <c r="K44" i="5"/>
  <c r="E44" i="12" s="1"/>
  <c r="L44" i="5"/>
  <c r="O44" i="12" s="1"/>
  <c r="M44" i="5"/>
  <c r="N44" i="5"/>
  <c r="O44" i="5"/>
  <c r="P44" i="5"/>
  <c r="F44" i="12" s="1"/>
  <c r="Q44" i="5"/>
  <c r="G44" i="12" s="1"/>
  <c r="U44" i="5"/>
  <c r="V44" i="5"/>
  <c r="I44" i="12"/>
  <c r="AA44" i="5"/>
  <c r="AC44" i="5"/>
  <c r="AD44" i="5"/>
  <c r="AE44" i="5"/>
  <c r="AI44" i="5"/>
  <c r="AJ44" i="5"/>
  <c r="T44" i="12" s="1"/>
  <c r="AN44" i="5"/>
  <c r="AP44" i="5"/>
  <c r="AS44" i="5"/>
  <c r="AT44" i="5"/>
  <c r="AY44" i="5"/>
  <c r="L44" i="12" s="1"/>
  <c r="BG44" i="5"/>
  <c r="BH44" i="5"/>
  <c r="V44" i="12" s="1"/>
  <c r="BM44" i="5"/>
  <c r="BN44" i="5"/>
  <c r="BO44" i="5"/>
  <c r="X44" i="12" s="1"/>
  <c r="BP44" i="5"/>
  <c r="BQ44" i="5"/>
  <c r="BT44" i="5"/>
  <c r="BU44" i="5"/>
  <c r="BW44" i="5"/>
  <c r="BX44" i="5"/>
  <c r="BY44" i="5"/>
  <c r="CA44" i="5"/>
  <c r="CB44" i="5"/>
  <c r="CG44" i="5"/>
  <c r="CM44" i="5"/>
  <c r="CN44" i="5"/>
  <c r="CP44" i="5"/>
  <c r="CQ44" i="5"/>
  <c r="CR44" i="5"/>
  <c r="CS44" i="5"/>
  <c r="CT44" i="5"/>
  <c r="CU44" i="5"/>
  <c r="DI44" i="5"/>
  <c r="F45" i="5"/>
  <c r="G45" i="5"/>
  <c r="H45" i="5"/>
  <c r="I45" i="5"/>
  <c r="J45" i="5"/>
  <c r="D45" i="12" s="1"/>
  <c r="K45" i="5"/>
  <c r="E45" i="12" s="1"/>
  <c r="L45" i="5"/>
  <c r="O45" i="12" s="1"/>
  <c r="M45" i="5"/>
  <c r="N45" i="5"/>
  <c r="O45" i="5"/>
  <c r="P45" i="5"/>
  <c r="F45" i="12" s="1"/>
  <c r="Q45" i="5"/>
  <c r="G45" i="12" s="1"/>
  <c r="U45" i="5"/>
  <c r="V45" i="5"/>
  <c r="I45" i="12"/>
  <c r="AA45" i="5"/>
  <c r="AC45" i="5"/>
  <c r="AD45" i="5"/>
  <c r="AE45" i="5"/>
  <c r="AI45" i="5"/>
  <c r="AJ45" i="5"/>
  <c r="T45" i="12" s="1"/>
  <c r="AN45" i="5"/>
  <c r="AP45" i="5"/>
  <c r="AS45" i="5"/>
  <c r="AT45" i="5"/>
  <c r="AY45" i="5"/>
  <c r="L45" i="12" s="1"/>
  <c r="BG45" i="5"/>
  <c r="BH45" i="5"/>
  <c r="V45" i="12" s="1"/>
  <c r="BM45" i="5"/>
  <c r="BN45" i="5"/>
  <c r="BO45" i="5"/>
  <c r="X45" i="12" s="1"/>
  <c r="BP45" i="5"/>
  <c r="BQ45" i="5"/>
  <c r="BT45" i="5"/>
  <c r="BU45" i="5"/>
  <c r="BW45" i="5"/>
  <c r="BX45" i="5"/>
  <c r="BY45" i="5"/>
  <c r="CA45" i="5"/>
  <c r="CB45" i="5"/>
  <c r="CG45" i="5"/>
  <c r="CM45" i="5"/>
  <c r="CN45" i="5"/>
  <c r="CP45" i="5"/>
  <c r="CQ45" i="5"/>
  <c r="CR45" i="5"/>
  <c r="CS45" i="5"/>
  <c r="CT45" i="5"/>
  <c r="CU45" i="5"/>
  <c r="DI45" i="5"/>
  <c r="F46" i="5"/>
  <c r="G46" i="5"/>
  <c r="H46" i="5"/>
  <c r="I46" i="5"/>
  <c r="J46" i="5"/>
  <c r="D46" i="12" s="1"/>
  <c r="K46" i="5"/>
  <c r="E46" i="12" s="1"/>
  <c r="L46" i="5"/>
  <c r="O46" i="12" s="1"/>
  <c r="M46" i="5"/>
  <c r="N46" i="5"/>
  <c r="O46" i="5"/>
  <c r="P46" i="5"/>
  <c r="F46" i="12" s="1"/>
  <c r="Q46" i="5"/>
  <c r="G46" i="12" s="1"/>
  <c r="U46" i="5"/>
  <c r="V46" i="5"/>
  <c r="I46" i="12"/>
  <c r="AA46" i="5"/>
  <c r="AC46" i="5"/>
  <c r="AD46" i="5"/>
  <c r="AE46" i="5"/>
  <c r="AI46" i="5"/>
  <c r="AJ46" i="5"/>
  <c r="T46" i="12" s="1"/>
  <c r="AN46" i="5"/>
  <c r="AP46" i="5"/>
  <c r="AS46" i="5"/>
  <c r="AT46" i="5"/>
  <c r="AY46" i="5"/>
  <c r="L46" i="12" s="1"/>
  <c r="BG46" i="5"/>
  <c r="BH46" i="5"/>
  <c r="V46" i="12" s="1"/>
  <c r="BM46" i="5"/>
  <c r="BN46" i="5"/>
  <c r="BO46" i="5"/>
  <c r="X46" i="12" s="1"/>
  <c r="BP46" i="5"/>
  <c r="BQ46" i="5"/>
  <c r="BT46" i="5"/>
  <c r="BU46" i="5"/>
  <c r="BW46" i="5"/>
  <c r="BX46" i="5"/>
  <c r="BY46" i="5"/>
  <c r="CA46" i="5"/>
  <c r="CB46" i="5"/>
  <c r="CG46" i="5"/>
  <c r="CM46" i="5"/>
  <c r="CN46" i="5"/>
  <c r="CP46" i="5"/>
  <c r="CQ46" i="5"/>
  <c r="CR46" i="5"/>
  <c r="CS46" i="5"/>
  <c r="CT46" i="5"/>
  <c r="CU46" i="5"/>
  <c r="DI46" i="5"/>
  <c r="F47" i="5"/>
  <c r="G47" i="5"/>
  <c r="H47" i="5"/>
  <c r="I47" i="5"/>
  <c r="J47" i="5"/>
  <c r="D47" i="12" s="1"/>
  <c r="K47" i="5"/>
  <c r="E47" i="12" s="1"/>
  <c r="L47" i="5"/>
  <c r="O47" i="12" s="1"/>
  <c r="M47" i="5"/>
  <c r="N47" i="5"/>
  <c r="O47" i="5"/>
  <c r="P47" i="5"/>
  <c r="F47" i="12" s="1"/>
  <c r="Q47" i="5"/>
  <c r="G47" i="12" s="1"/>
  <c r="U47" i="5"/>
  <c r="V47" i="5"/>
  <c r="I47" i="12"/>
  <c r="AA47" i="5"/>
  <c r="AC47" i="5"/>
  <c r="AD47" i="5"/>
  <c r="AE47" i="5"/>
  <c r="AI47" i="5"/>
  <c r="AJ47" i="5"/>
  <c r="T47" i="12" s="1"/>
  <c r="AN47" i="5"/>
  <c r="AP47" i="5"/>
  <c r="AS47" i="5"/>
  <c r="AT47" i="5"/>
  <c r="AY47" i="5"/>
  <c r="L47" i="12" s="1"/>
  <c r="BG47" i="5"/>
  <c r="BH47" i="5"/>
  <c r="V47" i="12" s="1"/>
  <c r="BM47" i="5"/>
  <c r="BN47" i="5"/>
  <c r="BO47" i="5"/>
  <c r="X47" i="12" s="1"/>
  <c r="BP47" i="5"/>
  <c r="BQ47" i="5"/>
  <c r="BT47" i="5"/>
  <c r="BU47" i="5"/>
  <c r="BW47" i="5"/>
  <c r="BX47" i="5"/>
  <c r="BY47" i="5"/>
  <c r="CA47" i="5"/>
  <c r="CB47" i="5"/>
  <c r="CG47" i="5"/>
  <c r="CM47" i="5"/>
  <c r="CN47" i="5"/>
  <c r="CP47" i="5"/>
  <c r="CQ47" i="5"/>
  <c r="CR47" i="5"/>
  <c r="CS47" i="5"/>
  <c r="CT47" i="5"/>
  <c r="CU47" i="5"/>
  <c r="DI47" i="5"/>
  <c r="F48" i="5"/>
  <c r="G48" i="5"/>
  <c r="H48" i="5"/>
  <c r="I48" i="5"/>
  <c r="J48" i="5"/>
  <c r="D48" i="12" s="1"/>
  <c r="K48" i="5"/>
  <c r="E48" i="12" s="1"/>
  <c r="L48" i="5"/>
  <c r="O48" i="12" s="1"/>
  <c r="M48" i="5"/>
  <c r="N48" i="5"/>
  <c r="O48" i="5"/>
  <c r="P48" i="5"/>
  <c r="F48" i="12" s="1"/>
  <c r="Q48" i="5"/>
  <c r="G48" i="12" s="1"/>
  <c r="U48" i="5"/>
  <c r="V48" i="5"/>
  <c r="I48" i="12"/>
  <c r="AA48" i="5"/>
  <c r="AC48" i="5"/>
  <c r="AD48" i="5"/>
  <c r="AE48" i="5"/>
  <c r="AI48" i="5"/>
  <c r="AJ48" i="5"/>
  <c r="T48" i="12" s="1"/>
  <c r="AN48" i="5"/>
  <c r="AP48" i="5"/>
  <c r="AS48" i="5"/>
  <c r="AT48" i="5"/>
  <c r="AY48" i="5"/>
  <c r="L48" i="12" s="1"/>
  <c r="BG48" i="5"/>
  <c r="BH48" i="5"/>
  <c r="V48" i="12" s="1"/>
  <c r="BM48" i="5"/>
  <c r="BN48" i="5"/>
  <c r="BO48" i="5"/>
  <c r="X48" i="12" s="1"/>
  <c r="BP48" i="5"/>
  <c r="BQ48" i="5"/>
  <c r="BT48" i="5"/>
  <c r="BU48" i="5"/>
  <c r="BW48" i="5"/>
  <c r="BX48" i="5"/>
  <c r="BY48" i="5"/>
  <c r="CA48" i="5"/>
  <c r="CB48" i="5"/>
  <c r="CG48" i="5"/>
  <c r="CM48" i="5"/>
  <c r="CN48" i="5"/>
  <c r="CP48" i="5"/>
  <c r="CQ48" i="5"/>
  <c r="CR48" i="5"/>
  <c r="CS48" i="5"/>
  <c r="CT48" i="5"/>
  <c r="CU48" i="5"/>
  <c r="DI48" i="5"/>
  <c r="F49" i="5"/>
  <c r="G49" i="5"/>
  <c r="H49" i="5"/>
  <c r="I49" i="5"/>
  <c r="J49" i="5"/>
  <c r="D49" i="12" s="1"/>
  <c r="K49" i="5"/>
  <c r="E49" i="12" s="1"/>
  <c r="L49" i="5"/>
  <c r="O49" i="12" s="1"/>
  <c r="M49" i="5"/>
  <c r="N49" i="5"/>
  <c r="O49" i="5"/>
  <c r="P49" i="5"/>
  <c r="F49" i="12" s="1"/>
  <c r="Q49" i="5"/>
  <c r="G49" i="12" s="1"/>
  <c r="U49" i="5"/>
  <c r="V49" i="5"/>
  <c r="I49" i="12"/>
  <c r="AA49" i="5"/>
  <c r="AC49" i="5"/>
  <c r="AD49" i="5"/>
  <c r="AE49" i="5"/>
  <c r="AI49" i="5"/>
  <c r="AJ49" i="5"/>
  <c r="T49" i="12" s="1"/>
  <c r="AN49" i="5"/>
  <c r="AP49" i="5"/>
  <c r="AS49" i="5"/>
  <c r="AT49" i="5"/>
  <c r="AY49" i="5"/>
  <c r="BG49" i="5"/>
  <c r="BH49" i="5"/>
  <c r="V49" i="12" s="1"/>
  <c r="BM49" i="5"/>
  <c r="BN49" i="5"/>
  <c r="BO49" i="5"/>
  <c r="X49" i="12" s="1"/>
  <c r="BP49" i="5"/>
  <c r="BQ49" i="5"/>
  <c r="BT49" i="5"/>
  <c r="BU49" i="5"/>
  <c r="BW49" i="5"/>
  <c r="BX49" i="5"/>
  <c r="BY49" i="5"/>
  <c r="CA49" i="5"/>
  <c r="CB49" i="5"/>
  <c r="CG49" i="5"/>
  <c r="CM49" i="5"/>
  <c r="CN49" i="5"/>
  <c r="CP49" i="5"/>
  <c r="CQ49" i="5"/>
  <c r="CR49" i="5"/>
  <c r="CS49" i="5"/>
  <c r="CT49" i="5"/>
  <c r="CU49" i="5"/>
  <c r="DI49" i="5"/>
  <c r="F50" i="5"/>
  <c r="G50" i="5"/>
  <c r="H50" i="5"/>
  <c r="I50" i="5"/>
  <c r="J50" i="5"/>
  <c r="D50" i="12" s="1"/>
  <c r="K50" i="5"/>
  <c r="E50" i="12" s="1"/>
  <c r="L50" i="5"/>
  <c r="O50" i="12" s="1"/>
  <c r="M50" i="5"/>
  <c r="N50" i="5"/>
  <c r="O50" i="5"/>
  <c r="P50" i="5"/>
  <c r="F50" i="12" s="1"/>
  <c r="Q50" i="5"/>
  <c r="G50" i="12" s="1"/>
  <c r="U50" i="5"/>
  <c r="V50" i="5"/>
  <c r="I50" i="12"/>
  <c r="AA50" i="5"/>
  <c r="AC50" i="5"/>
  <c r="AD50" i="5"/>
  <c r="AE50" i="5"/>
  <c r="AG50" i="5"/>
  <c r="AI50" i="5"/>
  <c r="K50" i="12" s="1"/>
  <c r="AJ50" i="5"/>
  <c r="T50" i="12" s="1"/>
  <c r="AN50" i="5"/>
  <c r="AP50" i="5"/>
  <c r="AS50" i="5"/>
  <c r="AT50" i="5"/>
  <c r="AY50" i="5"/>
  <c r="L50" i="12" s="1"/>
  <c r="BG50" i="5"/>
  <c r="BH50" i="5"/>
  <c r="V50" i="12" s="1"/>
  <c r="BM50" i="5"/>
  <c r="BN50" i="5"/>
  <c r="BO50" i="5"/>
  <c r="X50" i="12" s="1"/>
  <c r="BP50" i="5"/>
  <c r="BQ50" i="5"/>
  <c r="BT50" i="5"/>
  <c r="BU50" i="5"/>
  <c r="BW50" i="5"/>
  <c r="BX50" i="5"/>
  <c r="BY50" i="5"/>
  <c r="CA50" i="5"/>
  <c r="CB50" i="5"/>
  <c r="CG50" i="5"/>
  <c r="CL50" i="5"/>
  <c r="CM50" i="5"/>
  <c r="CN50" i="5"/>
  <c r="CP50" i="5"/>
  <c r="CQ50" i="5"/>
  <c r="CR50" i="5"/>
  <c r="CS50" i="5"/>
  <c r="CT50" i="5"/>
  <c r="CU50" i="5"/>
  <c r="DI50" i="5"/>
  <c r="DW50" i="5"/>
  <c r="DX50" i="5"/>
  <c r="F51" i="5"/>
  <c r="G51" i="5"/>
  <c r="H51" i="5"/>
  <c r="I51" i="5"/>
  <c r="J51" i="5"/>
  <c r="D51" i="12" s="1"/>
  <c r="K51" i="5"/>
  <c r="E51" i="12" s="1"/>
  <c r="L51" i="5"/>
  <c r="O51" i="12" s="1"/>
  <c r="M51" i="5"/>
  <c r="N51" i="5"/>
  <c r="O51" i="5"/>
  <c r="P51" i="5"/>
  <c r="F51" i="12" s="1"/>
  <c r="Q51" i="5"/>
  <c r="G51" i="12" s="1"/>
  <c r="U51" i="5"/>
  <c r="V51" i="5"/>
  <c r="I51" i="12"/>
  <c r="AA51" i="5"/>
  <c r="AC51" i="5"/>
  <c r="AD51" i="5"/>
  <c r="AE51" i="5"/>
  <c r="AG51" i="5"/>
  <c r="AI51" i="5"/>
  <c r="K51" i="12" s="1"/>
  <c r="AJ51" i="5"/>
  <c r="T51" i="12" s="1"/>
  <c r="AN51" i="5"/>
  <c r="AP51" i="5"/>
  <c r="AS51" i="5"/>
  <c r="AT51" i="5"/>
  <c r="AY51" i="5"/>
  <c r="L51" i="12" s="1"/>
  <c r="BG51" i="5"/>
  <c r="BH51" i="5"/>
  <c r="V51" i="12" s="1"/>
  <c r="BM51" i="5"/>
  <c r="BN51" i="5"/>
  <c r="BO51" i="5"/>
  <c r="X51" i="12" s="1"/>
  <c r="BP51" i="5"/>
  <c r="BQ51" i="5"/>
  <c r="BT51" i="5"/>
  <c r="BU51" i="5"/>
  <c r="BW51" i="5"/>
  <c r="BX51" i="5"/>
  <c r="BY51" i="5"/>
  <c r="CA51" i="5"/>
  <c r="CB51" i="5"/>
  <c r="CG51" i="5"/>
  <c r="CL51" i="5"/>
  <c r="CM51" i="5"/>
  <c r="CN51" i="5"/>
  <c r="CP51" i="5"/>
  <c r="CQ51" i="5"/>
  <c r="CR51" i="5"/>
  <c r="CS51" i="5"/>
  <c r="CT51" i="5"/>
  <c r="CU51" i="5"/>
  <c r="DI51" i="5"/>
  <c r="DW51" i="5"/>
  <c r="DX51" i="5"/>
  <c r="F52" i="5"/>
  <c r="G52" i="5"/>
  <c r="H52" i="5"/>
  <c r="I52" i="5"/>
  <c r="J52" i="5"/>
  <c r="D52" i="12" s="1"/>
  <c r="K52" i="5"/>
  <c r="E52" i="12" s="1"/>
  <c r="L52" i="5"/>
  <c r="O52" i="12" s="1"/>
  <c r="M52" i="5"/>
  <c r="N52" i="5"/>
  <c r="O52" i="5"/>
  <c r="P52" i="5"/>
  <c r="F52" i="12" s="1"/>
  <c r="Q52" i="5"/>
  <c r="G52" i="12" s="1"/>
  <c r="U52" i="5"/>
  <c r="V52" i="5"/>
  <c r="I52" i="12"/>
  <c r="AA52" i="5"/>
  <c r="AC52" i="5"/>
  <c r="AD52" i="5"/>
  <c r="AE52" i="5"/>
  <c r="AG52" i="5"/>
  <c r="AI52" i="5"/>
  <c r="K52" i="12" s="1"/>
  <c r="AJ52" i="5"/>
  <c r="T52" i="12" s="1"/>
  <c r="AN52" i="5"/>
  <c r="AP52" i="5"/>
  <c r="AS52" i="5"/>
  <c r="AT52" i="5"/>
  <c r="AY52" i="5"/>
  <c r="L52" i="12" s="1"/>
  <c r="BG52" i="5"/>
  <c r="BH52" i="5"/>
  <c r="V52" i="12" s="1"/>
  <c r="BM52" i="5"/>
  <c r="BN52" i="5"/>
  <c r="BO52" i="5"/>
  <c r="X52" i="12" s="1"/>
  <c r="BP52" i="5"/>
  <c r="BQ52" i="5"/>
  <c r="BT52" i="5"/>
  <c r="BU52" i="5"/>
  <c r="BW52" i="5"/>
  <c r="BX52" i="5"/>
  <c r="BY52" i="5"/>
  <c r="CA52" i="5"/>
  <c r="CB52" i="5"/>
  <c r="CG52" i="5"/>
  <c r="CL52" i="5"/>
  <c r="CM52" i="5"/>
  <c r="CN52" i="5"/>
  <c r="CP52" i="5"/>
  <c r="CQ52" i="5"/>
  <c r="CR52" i="5"/>
  <c r="CS52" i="5"/>
  <c r="CT52" i="5"/>
  <c r="CU52" i="5"/>
  <c r="DI52" i="5"/>
  <c r="DW52" i="5"/>
  <c r="DX52" i="5"/>
  <c r="F53" i="5"/>
  <c r="G53" i="5"/>
  <c r="H53" i="5"/>
  <c r="I53" i="5"/>
  <c r="J53" i="5"/>
  <c r="D53" i="12" s="1"/>
  <c r="K53" i="5"/>
  <c r="E53" i="12" s="1"/>
  <c r="L53" i="5"/>
  <c r="O53" i="12" s="1"/>
  <c r="M53" i="5"/>
  <c r="N53" i="5"/>
  <c r="O53" i="5"/>
  <c r="P53" i="5"/>
  <c r="F53" i="12" s="1"/>
  <c r="Q53" i="5"/>
  <c r="G53" i="12" s="1"/>
  <c r="U53" i="5"/>
  <c r="V53" i="5"/>
  <c r="I53" i="12"/>
  <c r="AA53" i="5"/>
  <c r="AC53" i="5"/>
  <c r="AD53" i="5"/>
  <c r="AE53" i="5"/>
  <c r="AG53" i="5"/>
  <c r="AI53" i="5"/>
  <c r="K53" i="12" s="1"/>
  <c r="AJ53" i="5"/>
  <c r="T53" i="12" s="1"/>
  <c r="AN53" i="5"/>
  <c r="AP53" i="5"/>
  <c r="AS53" i="5"/>
  <c r="AT53" i="5"/>
  <c r="AY53" i="5"/>
  <c r="L53" i="12" s="1"/>
  <c r="BG53" i="5"/>
  <c r="BH53" i="5"/>
  <c r="V53" i="12" s="1"/>
  <c r="BM53" i="5"/>
  <c r="BN53" i="5"/>
  <c r="BO53" i="5"/>
  <c r="X53" i="12" s="1"/>
  <c r="BP53" i="5"/>
  <c r="BQ53" i="5"/>
  <c r="BT53" i="5"/>
  <c r="BU53" i="5"/>
  <c r="BV53" i="5"/>
  <c r="BW53" i="5"/>
  <c r="BX53" i="5"/>
  <c r="BY53" i="5"/>
  <c r="CA53" i="5"/>
  <c r="CB53" i="5"/>
  <c r="CG53" i="5"/>
  <c r="CL53" i="5"/>
  <c r="CM53" i="5"/>
  <c r="CN53" i="5"/>
  <c r="CP53" i="5"/>
  <c r="CQ53" i="5"/>
  <c r="CR53" i="5"/>
  <c r="CS53" i="5"/>
  <c r="CT53" i="5"/>
  <c r="CU53" i="5"/>
  <c r="DI53" i="5"/>
  <c r="DW53" i="5"/>
  <c r="DX53" i="5"/>
  <c r="F54" i="5"/>
  <c r="G54" i="5"/>
  <c r="H54" i="5"/>
  <c r="I54" i="5"/>
  <c r="J54" i="5"/>
  <c r="D54" i="12" s="1"/>
  <c r="K54" i="5"/>
  <c r="E54" i="12" s="1"/>
  <c r="L54" i="5"/>
  <c r="O54" i="12" s="1"/>
  <c r="M54" i="5"/>
  <c r="N54" i="5"/>
  <c r="O54" i="5"/>
  <c r="P54" i="5"/>
  <c r="F54" i="12" s="1"/>
  <c r="Q54" i="5"/>
  <c r="G54" i="12" s="1"/>
  <c r="U54" i="5"/>
  <c r="V54" i="5"/>
  <c r="I54" i="12"/>
  <c r="AA54" i="5"/>
  <c r="AC54" i="5"/>
  <c r="AD54" i="5"/>
  <c r="AE54" i="5"/>
  <c r="AG54" i="5"/>
  <c r="AI54" i="5"/>
  <c r="K54" i="12" s="1"/>
  <c r="AJ54" i="5"/>
  <c r="T54" i="12" s="1"/>
  <c r="AN54" i="5"/>
  <c r="AP54" i="5"/>
  <c r="AS54" i="5"/>
  <c r="AT54" i="5"/>
  <c r="AY54" i="5"/>
  <c r="L54" i="12" s="1"/>
  <c r="BG54" i="5"/>
  <c r="BH54" i="5"/>
  <c r="V54" i="12" s="1"/>
  <c r="BM54" i="5"/>
  <c r="BN54" i="5"/>
  <c r="BO54" i="5"/>
  <c r="X54" i="12" s="1"/>
  <c r="BP54" i="5"/>
  <c r="BQ54" i="5"/>
  <c r="BT54" i="5"/>
  <c r="BU54" i="5"/>
  <c r="BV54" i="5"/>
  <c r="BW54" i="5"/>
  <c r="BX54" i="5"/>
  <c r="BY54" i="5"/>
  <c r="CA54" i="5"/>
  <c r="CB54" i="5"/>
  <c r="CE54" i="5"/>
  <c r="CG54" i="5"/>
  <c r="CL54" i="5"/>
  <c r="CM54" i="5"/>
  <c r="CN54" i="5"/>
  <c r="CP54" i="5"/>
  <c r="CQ54" i="5"/>
  <c r="CR54" i="5"/>
  <c r="CS54" i="5"/>
  <c r="CT54" i="5"/>
  <c r="CU54" i="5"/>
  <c r="DI54" i="5"/>
  <c r="DW54" i="5"/>
  <c r="DX54" i="5"/>
  <c r="F55" i="5"/>
  <c r="G55" i="5"/>
  <c r="H55" i="5"/>
  <c r="I55" i="5"/>
  <c r="J55" i="5"/>
  <c r="D55" i="12" s="1"/>
  <c r="K55" i="5"/>
  <c r="E55" i="12" s="1"/>
  <c r="L55" i="5"/>
  <c r="O55" i="12" s="1"/>
  <c r="M55" i="5"/>
  <c r="N55" i="5"/>
  <c r="O55" i="5"/>
  <c r="P55" i="5"/>
  <c r="F55" i="12" s="1"/>
  <c r="Q55" i="5"/>
  <c r="G55" i="12" s="1"/>
  <c r="U55" i="5"/>
  <c r="V55" i="5"/>
  <c r="I55" i="12"/>
  <c r="AA55" i="5"/>
  <c r="AC55" i="5"/>
  <c r="AD55" i="5"/>
  <c r="AE55" i="5"/>
  <c r="AG55" i="5"/>
  <c r="AI55" i="5"/>
  <c r="K55" i="12" s="1"/>
  <c r="AJ55" i="5"/>
  <c r="T55" i="12" s="1"/>
  <c r="AN55" i="5"/>
  <c r="AP55" i="5"/>
  <c r="AS55" i="5"/>
  <c r="AT55" i="5"/>
  <c r="AY55" i="5"/>
  <c r="L55" i="12" s="1"/>
  <c r="BG55" i="5"/>
  <c r="BH55" i="5"/>
  <c r="V55" i="12" s="1"/>
  <c r="BM55" i="5"/>
  <c r="BN55" i="5"/>
  <c r="BO55" i="5"/>
  <c r="X55" i="12" s="1"/>
  <c r="BP55" i="5"/>
  <c r="BQ55" i="5"/>
  <c r="BT55" i="5"/>
  <c r="BU55" i="5"/>
  <c r="BV55" i="5"/>
  <c r="BW55" i="5"/>
  <c r="BX55" i="5"/>
  <c r="BY55" i="5"/>
  <c r="CA55" i="5"/>
  <c r="CB55" i="5"/>
  <c r="CE55" i="5"/>
  <c r="CG55" i="5"/>
  <c r="CL55" i="5"/>
  <c r="CM55" i="5"/>
  <c r="CN55" i="5"/>
  <c r="CP55" i="5"/>
  <c r="CQ55" i="5"/>
  <c r="CR55" i="5"/>
  <c r="CS55" i="5"/>
  <c r="CT55" i="5"/>
  <c r="CU55" i="5"/>
  <c r="DI55" i="5"/>
  <c r="DW55" i="5"/>
  <c r="DX55" i="5"/>
  <c r="F56" i="5"/>
  <c r="G56" i="5"/>
  <c r="H56" i="5"/>
  <c r="I56" i="5"/>
  <c r="J56" i="5"/>
  <c r="D56" i="12" s="1"/>
  <c r="K56" i="5"/>
  <c r="E56" i="12" s="1"/>
  <c r="L56" i="5"/>
  <c r="O56" i="12" s="1"/>
  <c r="M56" i="5"/>
  <c r="N56" i="5"/>
  <c r="O56" i="5"/>
  <c r="P56" i="5"/>
  <c r="F56" i="12" s="1"/>
  <c r="Q56" i="5"/>
  <c r="G56" i="12" s="1"/>
  <c r="U56" i="5"/>
  <c r="V56" i="5"/>
  <c r="I56" i="12"/>
  <c r="AA56" i="5"/>
  <c r="AC56" i="5"/>
  <c r="AD56" i="5"/>
  <c r="AE56" i="5"/>
  <c r="AG56" i="5"/>
  <c r="AI56" i="5"/>
  <c r="K56" i="12" s="1"/>
  <c r="AJ56" i="5"/>
  <c r="T56" i="12" s="1"/>
  <c r="AN56" i="5"/>
  <c r="AP56" i="5"/>
  <c r="AS56" i="5"/>
  <c r="AT56" i="5"/>
  <c r="AY56" i="5"/>
  <c r="L56" i="12" s="1"/>
  <c r="BG56" i="5"/>
  <c r="BH56" i="5"/>
  <c r="V56" i="12" s="1"/>
  <c r="BM56" i="5"/>
  <c r="BN56" i="5"/>
  <c r="BO56" i="5"/>
  <c r="X56" i="12" s="1"/>
  <c r="BP56" i="5"/>
  <c r="BQ56" i="5"/>
  <c r="BT56" i="5"/>
  <c r="BU56" i="5"/>
  <c r="BV56" i="5"/>
  <c r="BW56" i="5"/>
  <c r="BX56" i="5"/>
  <c r="BY56" i="5"/>
  <c r="CA56" i="5"/>
  <c r="CB56" i="5"/>
  <c r="CE56" i="5"/>
  <c r="CG56" i="5"/>
  <c r="CL56" i="5"/>
  <c r="CM56" i="5"/>
  <c r="CN56" i="5"/>
  <c r="CP56" i="5"/>
  <c r="CQ56" i="5"/>
  <c r="CR56" i="5"/>
  <c r="CS56" i="5"/>
  <c r="CT56" i="5"/>
  <c r="CU56" i="5"/>
  <c r="DI56" i="5"/>
  <c r="DW56" i="5"/>
  <c r="DX56" i="5"/>
  <c r="F57" i="5"/>
  <c r="G57" i="5"/>
  <c r="H57" i="5"/>
  <c r="I57" i="5"/>
  <c r="J57" i="5"/>
  <c r="D57" i="12" s="1"/>
  <c r="K57" i="5"/>
  <c r="E57" i="12" s="1"/>
  <c r="L57" i="5"/>
  <c r="O57" i="12" s="1"/>
  <c r="M57" i="5"/>
  <c r="N57" i="5"/>
  <c r="O57" i="5"/>
  <c r="P57" i="5"/>
  <c r="F57" i="12" s="1"/>
  <c r="Q57" i="5"/>
  <c r="G57" i="12" s="1"/>
  <c r="U57" i="5"/>
  <c r="V57" i="5"/>
  <c r="I57" i="12"/>
  <c r="AA57" i="5"/>
  <c r="AC57" i="5"/>
  <c r="AD57" i="5"/>
  <c r="AE57" i="5"/>
  <c r="AG57" i="5"/>
  <c r="AI57" i="5"/>
  <c r="K57" i="12" s="1"/>
  <c r="AJ57" i="5"/>
  <c r="T57" i="12" s="1"/>
  <c r="AN57" i="5"/>
  <c r="AP57" i="5"/>
  <c r="AS57" i="5"/>
  <c r="AT57" i="5"/>
  <c r="AY57" i="5"/>
  <c r="L57" i="12" s="1"/>
  <c r="BG57" i="5"/>
  <c r="BH57" i="5"/>
  <c r="V57" i="12" s="1"/>
  <c r="BM57" i="5"/>
  <c r="BN57" i="5"/>
  <c r="BO57" i="5"/>
  <c r="X57" i="12" s="1"/>
  <c r="BP57" i="5"/>
  <c r="BQ57" i="5"/>
  <c r="BT57" i="5"/>
  <c r="BU57" i="5"/>
  <c r="BV57" i="5"/>
  <c r="BW57" i="5"/>
  <c r="BX57" i="5"/>
  <c r="BY57" i="5"/>
  <c r="CA57" i="5"/>
  <c r="CB57" i="5"/>
  <c r="CE57" i="5"/>
  <c r="CG57" i="5"/>
  <c r="CL57" i="5"/>
  <c r="CM57" i="5"/>
  <c r="CN57" i="5"/>
  <c r="CP57" i="5"/>
  <c r="CQ57" i="5"/>
  <c r="CR57" i="5"/>
  <c r="CS57" i="5"/>
  <c r="CT57" i="5"/>
  <c r="CU57" i="5"/>
  <c r="DI57" i="5"/>
  <c r="DW57" i="5"/>
  <c r="DX57" i="5"/>
  <c r="F58" i="5"/>
  <c r="G58" i="5"/>
  <c r="H58" i="5"/>
  <c r="I58" i="5"/>
  <c r="J58" i="5"/>
  <c r="D58" i="12" s="1"/>
  <c r="K58" i="5"/>
  <c r="E58" i="12" s="1"/>
  <c r="L58" i="5"/>
  <c r="O58" i="12" s="1"/>
  <c r="M58" i="5"/>
  <c r="N58" i="5"/>
  <c r="O58" i="5"/>
  <c r="P58" i="5"/>
  <c r="F58" i="12" s="1"/>
  <c r="Q58" i="5"/>
  <c r="G58" i="12" s="1"/>
  <c r="U58" i="5"/>
  <c r="V58" i="5"/>
  <c r="I58" i="12"/>
  <c r="AA58" i="5"/>
  <c r="AC58" i="5"/>
  <c r="AD58" i="5"/>
  <c r="AE58" i="5"/>
  <c r="AG58" i="5"/>
  <c r="AI58" i="5"/>
  <c r="K58" i="12" s="1"/>
  <c r="AJ58" i="5"/>
  <c r="AN58" i="5"/>
  <c r="AP58" i="5"/>
  <c r="AS58" i="5"/>
  <c r="AT58" i="5"/>
  <c r="AY58" i="5"/>
  <c r="L58" i="12" s="1"/>
  <c r="BG58" i="5"/>
  <c r="BH58" i="5"/>
  <c r="V58" i="12" s="1"/>
  <c r="BM58" i="5"/>
  <c r="BN58" i="5"/>
  <c r="BO58" i="5"/>
  <c r="X58" i="12" s="1"/>
  <c r="BP58" i="5"/>
  <c r="BQ58" i="5"/>
  <c r="BT58" i="5"/>
  <c r="BU58" i="5"/>
  <c r="BV58" i="5"/>
  <c r="BW58" i="5"/>
  <c r="BX58" i="5"/>
  <c r="BY58" i="5"/>
  <c r="CA58" i="5"/>
  <c r="CB58" i="5"/>
  <c r="CE58" i="5"/>
  <c r="CG58" i="5"/>
  <c r="CL58" i="5"/>
  <c r="CM58" i="5"/>
  <c r="CN58" i="5"/>
  <c r="CP58" i="5"/>
  <c r="CQ58" i="5"/>
  <c r="CR58" i="5"/>
  <c r="CS58" i="5"/>
  <c r="CT58" i="5"/>
  <c r="CU58" i="5"/>
  <c r="DI58" i="5"/>
  <c r="DW58" i="5"/>
  <c r="DX58" i="5"/>
  <c r="F59" i="5"/>
  <c r="G59" i="5"/>
  <c r="H59" i="5"/>
  <c r="I59" i="5"/>
  <c r="J59" i="5"/>
  <c r="D59" i="12" s="1"/>
  <c r="K59" i="5"/>
  <c r="E59" i="12" s="1"/>
  <c r="L59" i="5"/>
  <c r="O59" i="12" s="1"/>
  <c r="M59" i="5"/>
  <c r="N59" i="5"/>
  <c r="O59" i="5"/>
  <c r="P59" i="5"/>
  <c r="F59" i="12" s="1"/>
  <c r="Q59" i="5"/>
  <c r="G59" i="12" s="1"/>
  <c r="U59" i="5"/>
  <c r="V59" i="5"/>
  <c r="I59" i="12"/>
  <c r="AA59" i="5"/>
  <c r="AC59" i="5"/>
  <c r="AD59" i="5"/>
  <c r="AE59" i="5"/>
  <c r="AG59" i="5"/>
  <c r="AI59" i="5"/>
  <c r="K59" i="12" s="1"/>
  <c r="AJ59" i="5"/>
  <c r="T59" i="12" s="1"/>
  <c r="AN59" i="5"/>
  <c r="AP59" i="5"/>
  <c r="AS59" i="5"/>
  <c r="AT59" i="5"/>
  <c r="AY59" i="5"/>
  <c r="BG59" i="5"/>
  <c r="BH59" i="5"/>
  <c r="V59" i="12" s="1"/>
  <c r="BM59" i="5"/>
  <c r="BN59" i="5"/>
  <c r="BO59" i="5"/>
  <c r="X59" i="12" s="1"/>
  <c r="BP59" i="5"/>
  <c r="BQ59" i="5"/>
  <c r="BT59" i="5"/>
  <c r="BU59" i="5"/>
  <c r="BV59" i="5"/>
  <c r="BW59" i="5"/>
  <c r="BX59" i="5"/>
  <c r="BY59" i="5"/>
  <c r="CA59" i="5"/>
  <c r="CB59" i="5"/>
  <c r="CE59" i="5"/>
  <c r="CG59" i="5"/>
  <c r="CL59" i="5"/>
  <c r="CM59" i="5"/>
  <c r="CN59" i="5"/>
  <c r="CP59" i="5"/>
  <c r="CQ59" i="5"/>
  <c r="CR59" i="5"/>
  <c r="CS59" i="5"/>
  <c r="CT59" i="5"/>
  <c r="CU59" i="5"/>
  <c r="DI59" i="5"/>
  <c r="DW59" i="5"/>
  <c r="DX59" i="5"/>
  <c r="F60" i="5"/>
  <c r="G60" i="5"/>
  <c r="H60" i="5"/>
  <c r="I60" i="5"/>
  <c r="J60" i="5"/>
  <c r="D60" i="12" s="1"/>
  <c r="K60" i="5"/>
  <c r="E60" i="12" s="1"/>
  <c r="L60" i="5"/>
  <c r="O60" i="12" s="1"/>
  <c r="M60" i="5"/>
  <c r="N60" i="5"/>
  <c r="O60" i="5"/>
  <c r="P60" i="5"/>
  <c r="F60" i="12" s="1"/>
  <c r="Q60" i="5"/>
  <c r="G60" i="12" s="1"/>
  <c r="U60" i="5"/>
  <c r="V60" i="5"/>
  <c r="I60" i="12"/>
  <c r="AA60" i="5"/>
  <c r="AC60" i="5"/>
  <c r="AD60" i="5"/>
  <c r="AE60" i="5"/>
  <c r="AG60" i="5"/>
  <c r="AI60" i="5"/>
  <c r="K60" i="12" s="1"/>
  <c r="AJ60" i="5"/>
  <c r="T60" i="12" s="1"/>
  <c r="AN60" i="5"/>
  <c r="AP60" i="5"/>
  <c r="AS60" i="5"/>
  <c r="AT60" i="5"/>
  <c r="AY60" i="5"/>
  <c r="L60" i="12" s="1"/>
  <c r="BG60" i="5"/>
  <c r="BH60" i="5"/>
  <c r="V60" i="12" s="1"/>
  <c r="BM60" i="5"/>
  <c r="BN60" i="5"/>
  <c r="BO60" i="5"/>
  <c r="X60" i="12" s="1"/>
  <c r="BP60" i="5"/>
  <c r="BQ60" i="5"/>
  <c r="BT60" i="5"/>
  <c r="BU60" i="5"/>
  <c r="BV60" i="5"/>
  <c r="BW60" i="5"/>
  <c r="BX60" i="5"/>
  <c r="BY60" i="5"/>
  <c r="CA60" i="5"/>
  <c r="CB60" i="5"/>
  <c r="CE60" i="5"/>
  <c r="CG60" i="5"/>
  <c r="CL60" i="5"/>
  <c r="CM60" i="5"/>
  <c r="CN60" i="5"/>
  <c r="CP60" i="5"/>
  <c r="CQ60" i="5"/>
  <c r="CR60" i="5"/>
  <c r="CS60" i="5"/>
  <c r="CT60" i="5"/>
  <c r="CU60" i="5"/>
  <c r="DI60" i="5"/>
  <c r="DW60" i="5"/>
  <c r="DX60" i="5"/>
  <c r="F61" i="5"/>
  <c r="G61" i="5"/>
  <c r="H61" i="5"/>
  <c r="I61" i="5"/>
  <c r="J61" i="5"/>
  <c r="D61" i="12" s="1"/>
  <c r="K61" i="5"/>
  <c r="E61" i="12" s="1"/>
  <c r="L61" i="5"/>
  <c r="O61" i="12" s="1"/>
  <c r="M61" i="5"/>
  <c r="N61" i="5"/>
  <c r="O61" i="5"/>
  <c r="P61" i="5"/>
  <c r="F61" i="12" s="1"/>
  <c r="Q61" i="5"/>
  <c r="G61" i="12" s="1"/>
  <c r="U61" i="5"/>
  <c r="V61" i="5"/>
  <c r="I61" i="12"/>
  <c r="AA61" i="5"/>
  <c r="AC61" i="5"/>
  <c r="AD61" i="5"/>
  <c r="AE61" i="5"/>
  <c r="AG61" i="5"/>
  <c r="AI61" i="5"/>
  <c r="K61" i="12" s="1"/>
  <c r="AJ61" i="5"/>
  <c r="T61" i="12" s="1"/>
  <c r="AN61" i="5"/>
  <c r="AP61" i="5"/>
  <c r="AS61" i="5"/>
  <c r="AT61" i="5"/>
  <c r="AY61" i="5"/>
  <c r="BG61" i="5"/>
  <c r="BH61" i="5"/>
  <c r="V61" i="12" s="1"/>
  <c r="BM61" i="5"/>
  <c r="BN61" i="5"/>
  <c r="BO61" i="5"/>
  <c r="X61" i="12" s="1"/>
  <c r="BP61" i="5"/>
  <c r="BQ61" i="5"/>
  <c r="BT61" i="5"/>
  <c r="BU61" i="5"/>
  <c r="BV61" i="5"/>
  <c r="BW61" i="5"/>
  <c r="BX61" i="5"/>
  <c r="BY61" i="5"/>
  <c r="CA61" i="5"/>
  <c r="CB61" i="5"/>
  <c r="CE61" i="5"/>
  <c r="CG61" i="5"/>
  <c r="CL61" i="5"/>
  <c r="CM61" i="5"/>
  <c r="CN61" i="5"/>
  <c r="CP61" i="5"/>
  <c r="CQ61" i="5"/>
  <c r="CR61" i="5"/>
  <c r="CS61" i="5"/>
  <c r="CT61" i="5"/>
  <c r="CU61" i="5"/>
  <c r="DI61" i="5"/>
  <c r="DW61" i="5"/>
  <c r="DX61" i="5"/>
  <c r="F62" i="5"/>
  <c r="G62" i="5"/>
  <c r="H62" i="5"/>
  <c r="I62" i="5"/>
  <c r="J62" i="5"/>
  <c r="D62" i="12" s="1"/>
  <c r="K62" i="5"/>
  <c r="E62" i="12" s="1"/>
  <c r="L62" i="5"/>
  <c r="O62" i="12" s="1"/>
  <c r="M62" i="5"/>
  <c r="N62" i="5"/>
  <c r="O62" i="5"/>
  <c r="P62" i="5"/>
  <c r="F62" i="12" s="1"/>
  <c r="Q62" i="5"/>
  <c r="G62" i="12" s="1"/>
  <c r="U62" i="5"/>
  <c r="V62" i="5"/>
  <c r="I62" i="12"/>
  <c r="AA62" i="5"/>
  <c r="AC62" i="5"/>
  <c r="AD62" i="5"/>
  <c r="AE62" i="5"/>
  <c r="AG62" i="5"/>
  <c r="AI62" i="5"/>
  <c r="K62" i="12" s="1"/>
  <c r="AJ62" i="5"/>
  <c r="T62" i="12" s="1"/>
  <c r="AN62" i="5"/>
  <c r="AP62" i="5"/>
  <c r="AS62" i="5"/>
  <c r="AT62" i="5"/>
  <c r="AY62" i="5"/>
  <c r="L62" i="12" s="1"/>
  <c r="BG62" i="5"/>
  <c r="BH62" i="5"/>
  <c r="V62" i="12" s="1"/>
  <c r="BM62" i="5"/>
  <c r="BN62" i="5"/>
  <c r="BO62" i="5"/>
  <c r="X62" i="12" s="1"/>
  <c r="BP62" i="5"/>
  <c r="BQ62" i="5"/>
  <c r="BT62" i="5"/>
  <c r="BU62" i="5"/>
  <c r="BV62" i="5"/>
  <c r="BW62" i="5"/>
  <c r="BX62" i="5"/>
  <c r="BY62" i="5"/>
  <c r="CA62" i="5"/>
  <c r="CB62" i="5"/>
  <c r="CE62" i="5"/>
  <c r="CG62" i="5"/>
  <c r="CL62" i="5"/>
  <c r="CM62" i="5"/>
  <c r="CN62" i="5"/>
  <c r="CP62" i="5"/>
  <c r="CQ62" i="5"/>
  <c r="CR62" i="5"/>
  <c r="CS62" i="5"/>
  <c r="CT62" i="5"/>
  <c r="CU62" i="5"/>
  <c r="DI62" i="5"/>
  <c r="DW62" i="5"/>
  <c r="DX62" i="5"/>
  <c r="F63" i="5"/>
  <c r="G63" i="5"/>
  <c r="H63" i="5"/>
  <c r="I63" i="5"/>
  <c r="J63" i="5"/>
  <c r="D63" i="12" s="1"/>
  <c r="K63" i="5"/>
  <c r="E63" i="12" s="1"/>
  <c r="L63" i="5"/>
  <c r="O63" i="12" s="1"/>
  <c r="M63" i="5"/>
  <c r="N63" i="5"/>
  <c r="O63" i="5"/>
  <c r="P63" i="5"/>
  <c r="F63" i="12" s="1"/>
  <c r="Q63" i="5"/>
  <c r="G63" i="12" s="1"/>
  <c r="U63" i="5"/>
  <c r="V63" i="5"/>
  <c r="I63" i="12"/>
  <c r="AA63" i="5"/>
  <c r="AC63" i="5"/>
  <c r="AD63" i="5"/>
  <c r="AE63" i="5"/>
  <c r="AG63" i="5"/>
  <c r="AI63" i="5"/>
  <c r="K63" i="12" s="1"/>
  <c r="AJ63" i="5"/>
  <c r="T63" i="12" s="1"/>
  <c r="AN63" i="5"/>
  <c r="AP63" i="5"/>
  <c r="AS63" i="5"/>
  <c r="AT63" i="5"/>
  <c r="AY63" i="5"/>
  <c r="L63" i="12" s="1"/>
  <c r="BG63" i="5"/>
  <c r="BH63" i="5"/>
  <c r="V63" i="12" s="1"/>
  <c r="BM63" i="5"/>
  <c r="BN63" i="5"/>
  <c r="BO63" i="5"/>
  <c r="X63" i="12" s="1"/>
  <c r="BP63" i="5"/>
  <c r="BQ63" i="5"/>
  <c r="BT63" i="5"/>
  <c r="BU63" i="5"/>
  <c r="BV63" i="5"/>
  <c r="BW63" i="5"/>
  <c r="BX63" i="5"/>
  <c r="BY63" i="5"/>
  <c r="CA63" i="5"/>
  <c r="CB63" i="5"/>
  <c r="CE63" i="5"/>
  <c r="CG63" i="5"/>
  <c r="CL63" i="5"/>
  <c r="CM63" i="5"/>
  <c r="CN63" i="5"/>
  <c r="CP63" i="5"/>
  <c r="CQ63" i="5"/>
  <c r="CR63" i="5"/>
  <c r="CS63" i="5"/>
  <c r="CT63" i="5"/>
  <c r="CU63" i="5"/>
  <c r="DI63" i="5"/>
  <c r="DW63" i="5"/>
  <c r="DX63" i="5"/>
  <c r="F64" i="5"/>
  <c r="G64" i="5"/>
  <c r="H64" i="5"/>
  <c r="I64" i="5"/>
  <c r="J64" i="5"/>
  <c r="D64" i="12" s="1"/>
  <c r="K64" i="5"/>
  <c r="E64" i="12" s="1"/>
  <c r="L64" i="5"/>
  <c r="O64" i="12" s="1"/>
  <c r="M64" i="5"/>
  <c r="N64" i="5"/>
  <c r="O64" i="5"/>
  <c r="P64" i="5"/>
  <c r="F64" i="12" s="1"/>
  <c r="Q64" i="5"/>
  <c r="G64" i="12" s="1"/>
  <c r="U64" i="5"/>
  <c r="V64" i="5"/>
  <c r="I64" i="12"/>
  <c r="AA64" i="5"/>
  <c r="AC64" i="5"/>
  <c r="AD64" i="5"/>
  <c r="AE64" i="5"/>
  <c r="AG64" i="5"/>
  <c r="AI64" i="5"/>
  <c r="K64" i="12" s="1"/>
  <c r="AJ64" i="5"/>
  <c r="T64" i="12" s="1"/>
  <c r="AN64" i="5"/>
  <c r="AP64" i="5"/>
  <c r="AS64" i="5"/>
  <c r="AT64" i="5"/>
  <c r="AY64" i="5"/>
  <c r="L64" i="12" s="1"/>
  <c r="BG64" i="5"/>
  <c r="BH64" i="5"/>
  <c r="V64" i="12" s="1"/>
  <c r="BM64" i="5"/>
  <c r="BN64" i="5"/>
  <c r="BO64" i="5"/>
  <c r="X64" i="12" s="1"/>
  <c r="BP64" i="5"/>
  <c r="BQ64" i="5"/>
  <c r="BT64" i="5"/>
  <c r="BU64" i="5"/>
  <c r="BV64" i="5"/>
  <c r="BW64" i="5"/>
  <c r="BX64" i="5"/>
  <c r="BY64" i="5"/>
  <c r="CA64" i="5"/>
  <c r="CB64" i="5"/>
  <c r="CE64" i="5"/>
  <c r="CG64" i="5"/>
  <c r="CL64" i="5"/>
  <c r="CM64" i="5"/>
  <c r="CN64" i="5"/>
  <c r="CP64" i="5"/>
  <c r="CQ64" i="5"/>
  <c r="CR64" i="5"/>
  <c r="CS64" i="5"/>
  <c r="CT64" i="5"/>
  <c r="CU64" i="5"/>
  <c r="DI64" i="5"/>
  <c r="DW64" i="5"/>
  <c r="DX64" i="5"/>
  <c r="F65" i="5"/>
  <c r="G65" i="5"/>
  <c r="H65" i="5"/>
  <c r="I65" i="5"/>
  <c r="J65" i="5"/>
  <c r="D65" i="12" s="1"/>
  <c r="K65" i="5"/>
  <c r="E65" i="12" s="1"/>
  <c r="L65" i="5"/>
  <c r="O65" i="12" s="1"/>
  <c r="M65" i="5"/>
  <c r="N65" i="5"/>
  <c r="O65" i="5"/>
  <c r="P65" i="5"/>
  <c r="F65" i="12" s="1"/>
  <c r="Q65" i="5"/>
  <c r="G65" i="12" s="1"/>
  <c r="U65" i="5"/>
  <c r="V65" i="5"/>
  <c r="I65" i="12"/>
  <c r="AA65" i="5"/>
  <c r="AC65" i="5"/>
  <c r="AD65" i="5"/>
  <c r="AE65" i="5"/>
  <c r="AG65" i="5"/>
  <c r="AI65" i="5"/>
  <c r="K65" i="12" s="1"/>
  <c r="AJ65" i="5"/>
  <c r="T65" i="12" s="1"/>
  <c r="AN65" i="5"/>
  <c r="AP65" i="5"/>
  <c r="AS65" i="5"/>
  <c r="AT65" i="5"/>
  <c r="AY65" i="5"/>
  <c r="L65" i="12" s="1"/>
  <c r="BG65" i="5"/>
  <c r="BH65" i="5"/>
  <c r="V65" i="12" s="1"/>
  <c r="BM65" i="5"/>
  <c r="BN65" i="5"/>
  <c r="BO65" i="5"/>
  <c r="X65" i="12" s="1"/>
  <c r="BP65" i="5"/>
  <c r="BQ65" i="5"/>
  <c r="BT65" i="5"/>
  <c r="BU65" i="5"/>
  <c r="BV65" i="5"/>
  <c r="BW65" i="5"/>
  <c r="BX65" i="5"/>
  <c r="BY65" i="5"/>
  <c r="CA65" i="5"/>
  <c r="CB65" i="5"/>
  <c r="CE65" i="5"/>
  <c r="CG65" i="5"/>
  <c r="CL65" i="5"/>
  <c r="CM65" i="5"/>
  <c r="CN65" i="5"/>
  <c r="CP65" i="5"/>
  <c r="CQ65" i="5"/>
  <c r="CR65" i="5"/>
  <c r="CS65" i="5"/>
  <c r="CT65" i="5"/>
  <c r="CU65" i="5"/>
  <c r="DI65" i="5"/>
  <c r="DW65" i="5"/>
  <c r="DX65" i="5"/>
  <c r="F66" i="5"/>
  <c r="G66" i="5"/>
  <c r="H66" i="5"/>
  <c r="I66" i="5"/>
  <c r="J66" i="5"/>
  <c r="D66" i="12" s="1"/>
  <c r="K66" i="5"/>
  <c r="E66" i="12" s="1"/>
  <c r="L66" i="5"/>
  <c r="O66" i="12" s="1"/>
  <c r="M66" i="5"/>
  <c r="N66" i="5"/>
  <c r="O66" i="5"/>
  <c r="P66" i="5"/>
  <c r="F66" i="12" s="1"/>
  <c r="Q66" i="5"/>
  <c r="G66" i="12" s="1"/>
  <c r="U66" i="5"/>
  <c r="V66" i="5"/>
  <c r="I66" i="12"/>
  <c r="AA66" i="5"/>
  <c r="AC66" i="5"/>
  <c r="AD66" i="5"/>
  <c r="AE66" i="5"/>
  <c r="AG66" i="5"/>
  <c r="AI66" i="5"/>
  <c r="K66" i="12" s="1"/>
  <c r="AJ66" i="5"/>
  <c r="T66" i="12" s="1"/>
  <c r="AN66" i="5"/>
  <c r="AP66" i="5"/>
  <c r="AS66" i="5"/>
  <c r="AT66" i="5"/>
  <c r="AY66" i="5"/>
  <c r="L66" i="12" s="1"/>
  <c r="BG66" i="5"/>
  <c r="BH66" i="5"/>
  <c r="V66" i="12" s="1"/>
  <c r="BM66" i="5"/>
  <c r="BN66" i="5"/>
  <c r="BO66" i="5"/>
  <c r="X66" i="12" s="1"/>
  <c r="BP66" i="5"/>
  <c r="BQ66" i="5"/>
  <c r="BT66" i="5"/>
  <c r="BU66" i="5"/>
  <c r="BV66" i="5"/>
  <c r="BW66" i="5"/>
  <c r="BX66" i="5"/>
  <c r="BY66" i="5"/>
  <c r="CA66" i="5"/>
  <c r="CB66" i="5"/>
  <c r="CE66" i="5"/>
  <c r="CG66" i="5"/>
  <c r="CL66" i="5"/>
  <c r="CM66" i="5"/>
  <c r="CN66" i="5"/>
  <c r="CP66" i="5"/>
  <c r="CQ66" i="5"/>
  <c r="CR66" i="5"/>
  <c r="CS66" i="5"/>
  <c r="CT66" i="5"/>
  <c r="CU66" i="5"/>
  <c r="DI66" i="5"/>
  <c r="DW66" i="5"/>
  <c r="DX66" i="5"/>
  <c r="F67" i="5"/>
  <c r="G67" i="5"/>
  <c r="H67" i="5"/>
  <c r="I67" i="5"/>
  <c r="J67" i="5"/>
  <c r="D67" i="12" s="1"/>
  <c r="K67" i="5"/>
  <c r="E67" i="12" s="1"/>
  <c r="L67" i="5"/>
  <c r="O67" i="12" s="1"/>
  <c r="M67" i="5"/>
  <c r="N67" i="5"/>
  <c r="O67" i="5"/>
  <c r="P67" i="5"/>
  <c r="F67" i="12" s="1"/>
  <c r="Q67" i="5"/>
  <c r="G67" i="12" s="1"/>
  <c r="U67" i="5"/>
  <c r="V67" i="5"/>
  <c r="I67" i="12"/>
  <c r="AA67" i="5"/>
  <c r="AC67" i="5"/>
  <c r="AD67" i="5"/>
  <c r="AE67" i="5"/>
  <c r="AG67" i="5"/>
  <c r="AI67" i="5"/>
  <c r="K67" i="12" s="1"/>
  <c r="AJ67" i="5"/>
  <c r="T67" i="12" s="1"/>
  <c r="AN67" i="5"/>
  <c r="AP67" i="5"/>
  <c r="AS67" i="5"/>
  <c r="AT67" i="5"/>
  <c r="AY67" i="5"/>
  <c r="L67" i="12" s="1"/>
  <c r="BG67" i="5"/>
  <c r="BH67" i="5"/>
  <c r="V67" i="12" s="1"/>
  <c r="BM67" i="5"/>
  <c r="BN67" i="5"/>
  <c r="BO67" i="5"/>
  <c r="X67" i="12" s="1"/>
  <c r="BP67" i="5"/>
  <c r="BQ67" i="5"/>
  <c r="BT67" i="5"/>
  <c r="BU67" i="5"/>
  <c r="BV67" i="5"/>
  <c r="BW67" i="5"/>
  <c r="BX67" i="5"/>
  <c r="BY67" i="5"/>
  <c r="CA67" i="5"/>
  <c r="CB67" i="5"/>
  <c r="CE67" i="5"/>
  <c r="CG67" i="5"/>
  <c r="CL67" i="5"/>
  <c r="CM67" i="5"/>
  <c r="CN67" i="5"/>
  <c r="CP67" i="5"/>
  <c r="CQ67" i="5"/>
  <c r="CR67" i="5"/>
  <c r="CS67" i="5"/>
  <c r="CT67" i="5"/>
  <c r="CU67" i="5"/>
  <c r="DI67" i="5"/>
  <c r="DW67" i="5"/>
  <c r="DX67" i="5"/>
  <c r="F68" i="5"/>
  <c r="G68" i="5"/>
  <c r="H68" i="5"/>
  <c r="I68" i="5"/>
  <c r="J68" i="5"/>
  <c r="D68" i="12" s="1"/>
  <c r="K68" i="5"/>
  <c r="E68" i="12" s="1"/>
  <c r="L68" i="5"/>
  <c r="O68" i="12" s="1"/>
  <c r="M68" i="5"/>
  <c r="N68" i="5"/>
  <c r="O68" i="5"/>
  <c r="P68" i="5"/>
  <c r="F68" i="12" s="1"/>
  <c r="Q68" i="5"/>
  <c r="G68" i="12" s="1"/>
  <c r="U68" i="5"/>
  <c r="V68" i="5"/>
  <c r="I68" i="12"/>
  <c r="AA68" i="5"/>
  <c r="AC68" i="5"/>
  <c r="AD68" i="5"/>
  <c r="AE68" i="5"/>
  <c r="AG68" i="5"/>
  <c r="AI68" i="5"/>
  <c r="K68" i="12" s="1"/>
  <c r="AJ68" i="5"/>
  <c r="T68" i="12" s="1"/>
  <c r="AN68" i="5"/>
  <c r="AP68" i="5"/>
  <c r="AS68" i="5"/>
  <c r="AT68" i="5"/>
  <c r="AY68" i="5"/>
  <c r="L68" i="12" s="1"/>
  <c r="BG68" i="5"/>
  <c r="BH68" i="5"/>
  <c r="V68" i="12" s="1"/>
  <c r="BM68" i="5"/>
  <c r="BN68" i="5"/>
  <c r="BO68" i="5"/>
  <c r="X68" i="12" s="1"/>
  <c r="BP68" i="5"/>
  <c r="BQ68" i="5"/>
  <c r="BT68" i="5"/>
  <c r="BU68" i="5"/>
  <c r="BV68" i="5"/>
  <c r="BW68" i="5"/>
  <c r="BX68" i="5"/>
  <c r="BY68" i="5"/>
  <c r="CA68" i="5"/>
  <c r="CB68" i="5"/>
  <c r="CE68" i="5"/>
  <c r="CG68" i="5"/>
  <c r="CL68" i="5"/>
  <c r="CM68" i="5"/>
  <c r="CN68" i="5"/>
  <c r="CP68" i="5"/>
  <c r="CQ68" i="5"/>
  <c r="CR68" i="5"/>
  <c r="CS68" i="5"/>
  <c r="CT68" i="5"/>
  <c r="CU68" i="5"/>
  <c r="DI68" i="5"/>
  <c r="DW68" i="5"/>
  <c r="DX68" i="5"/>
  <c r="F69" i="5"/>
  <c r="G69" i="5"/>
  <c r="H69" i="5"/>
  <c r="I69" i="5"/>
  <c r="J69" i="5"/>
  <c r="D69" i="12" s="1"/>
  <c r="K69" i="5"/>
  <c r="E69" i="12" s="1"/>
  <c r="L69" i="5"/>
  <c r="O69" i="12" s="1"/>
  <c r="M69" i="5"/>
  <c r="N69" i="5"/>
  <c r="O69" i="5"/>
  <c r="P69" i="5"/>
  <c r="F69" i="12" s="1"/>
  <c r="Q69" i="5"/>
  <c r="G69" i="12" s="1"/>
  <c r="U69" i="5"/>
  <c r="V69" i="5"/>
  <c r="I69" i="12"/>
  <c r="AA69" i="5"/>
  <c r="AC69" i="5"/>
  <c r="AD69" i="5"/>
  <c r="AE69" i="5"/>
  <c r="AG69" i="5"/>
  <c r="AI69" i="5"/>
  <c r="K69" i="12" s="1"/>
  <c r="AJ69" i="5"/>
  <c r="T69" i="12" s="1"/>
  <c r="AN69" i="5"/>
  <c r="AP69" i="5"/>
  <c r="AS69" i="5"/>
  <c r="AT69" i="5"/>
  <c r="AY69" i="5"/>
  <c r="L69" i="12" s="1"/>
  <c r="BG69" i="5"/>
  <c r="BH69" i="5"/>
  <c r="V69" i="12" s="1"/>
  <c r="BM69" i="5"/>
  <c r="BN69" i="5"/>
  <c r="BO69" i="5"/>
  <c r="X69" i="12" s="1"/>
  <c r="BP69" i="5"/>
  <c r="BQ69" i="5"/>
  <c r="BT69" i="5"/>
  <c r="BU69" i="5"/>
  <c r="BV69" i="5"/>
  <c r="BW69" i="5"/>
  <c r="BX69" i="5"/>
  <c r="BY69" i="5"/>
  <c r="CA69" i="5"/>
  <c r="CB69" i="5"/>
  <c r="CE69" i="5"/>
  <c r="CG69" i="5"/>
  <c r="CL69" i="5"/>
  <c r="CM69" i="5"/>
  <c r="CN69" i="5"/>
  <c r="CP69" i="5"/>
  <c r="CQ69" i="5"/>
  <c r="CR69" i="5"/>
  <c r="CS69" i="5"/>
  <c r="CT69" i="5"/>
  <c r="CU69" i="5"/>
  <c r="DI69" i="5"/>
  <c r="DW69" i="5"/>
  <c r="DX69" i="5"/>
  <c r="F70" i="5"/>
  <c r="G70" i="5"/>
  <c r="H70" i="5"/>
  <c r="I70" i="5"/>
  <c r="J70" i="5"/>
  <c r="D70" i="12" s="1"/>
  <c r="K70" i="5"/>
  <c r="E70" i="12" s="1"/>
  <c r="L70" i="5"/>
  <c r="O70" i="12" s="1"/>
  <c r="M70" i="5"/>
  <c r="N70" i="5"/>
  <c r="O70" i="5"/>
  <c r="P70" i="5"/>
  <c r="F70" i="12" s="1"/>
  <c r="Q70" i="5"/>
  <c r="G70" i="12" s="1"/>
  <c r="U70" i="5"/>
  <c r="V70" i="5"/>
  <c r="I70" i="12"/>
  <c r="AA70" i="5"/>
  <c r="AC70" i="5"/>
  <c r="AD70" i="5"/>
  <c r="AE70" i="5"/>
  <c r="AG70" i="5"/>
  <c r="AI70" i="5"/>
  <c r="K70" i="12" s="1"/>
  <c r="AJ70" i="5"/>
  <c r="T70" i="12" s="1"/>
  <c r="AN70" i="5"/>
  <c r="AP70" i="5"/>
  <c r="AS70" i="5"/>
  <c r="AT70" i="5"/>
  <c r="AY70" i="5"/>
  <c r="L70" i="12" s="1"/>
  <c r="BG70" i="5"/>
  <c r="BH70" i="5"/>
  <c r="V70" i="12" s="1"/>
  <c r="BM70" i="5"/>
  <c r="BN70" i="5"/>
  <c r="BO70" i="5"/>
  <c r="X70" i="12" s="1"/>
  <c r="BP70" i="5"/>
  <c r="BQ70" i="5"/>
  <c r="BT70" i="5"/>
  <c r="BU70" i="5"/>
  <c r="BV70" i="5"/>
  <c r="BW70" i="5"/>
  <c r="BX70" i="5"/>
  <c r="BY70" i="5"/>
  <c r="CA70" i="5"/>
  <c r="CB70" i="5"/>
  <c r="CE70" i="5"/>
  <c r="CG70" i="5"/>
  <c r="CL70" i="5"/>
  <c r="CM70" i="5"/>
  <c r="CN70" i="5"/>
  <c r="CP70" i="5"/>
  <c r="CQ70" i="5"/>
  <c r="CR70" i="5"/>
  <c r="CS70" i="5"/>
  <c r="CT70" i="5"/>
  <c r="CU70" i="5"/>
  <c r="DI70" i="5"/>
  <c r="DW70" i="5"/>
  <c r="DX70" i="5"/>
  <c r="F71" i="5"/>
  <c r="G71" i="5"/>
  <c r="H71" i="5"/>
  <c r="I71" i="5"/>
  <c r="J71" i="5"/>
  <c r="D71" i="12" s="1"/>
  <c r="K71" i="5"/>
  <c r="E71" i="12" s="1"/>
  <c r="L71" i="5"/>
  <c r="O71" i="12" s="1"/>
  <c r="M71" i="5"/>
  <c r="N71" i="5"/>
  <c r="O71" i="5"/>
  <c r="P71" i="5"/>
  <c r="F71" i="12" s="1"/>
  <c r="Q71" i="5"/>
  <c r="G71" i="12" s="1"/>
  <c r="U71" i="5"/>
  <c r="V71" i="5"/>
  <c r="I71" i="12"/>
  <c r="AA71" i="5"/>
  <c r="AC71" i="5"/>
  <c r="AD71" i="5"/>
  <c r="AE71" i="5"/>
  <c r="AG71" i="5"/>
  <c r="AI71" i="5"/>
  <c r="K71" i="12" s="1"/>
  <c r="AJ71" i="5"/>
  <c r="T71" i="12" s="1"/>
  <c r="AN71" i="5"/>
  <c r="AP71" i="5"/>
  <c r="AS71" i="5"/>
  <c r="AT71" i="5"/>
  <c r="AY71" i="5"/>
  <c r="L71" i="12" s="1"/>
  <c r="BG71" i="5"/>
  <c r="BH71" i="5"/>
  <c r="V71" i="12" s="1"/>
  <c r="BM71" i="5"/>
  <c r="BN71" i="5"/>
  <c r="BO71" i="5"/>
  <c r="X71" i="12" s="1"/>
  <c r="BP71" i="5"/>
  <c r="BQ71" i="5"/>
  <c r="BT71" i="5"/>
  <c r="BU71" i="5"/>
  <c r="BV71" i="5"/>
  <c r="BW71" i="5"/>
  <c r="BX71" i="5"/>
  <c r="BY71" i="5"/>
  <c r="CA71" i="5"/>
  <c r="CB71" i="5"/>
  <c r="CE71" i="5"/>
  <c r="CG71" i="5"/>
  <c r="CL71" i="5"/>
  <c r="CM71" i="5"/>
  <c r="CN71" i="5"/>
  <c r="CP71" i="5"/>
  <c r="CQ71" i="5"/>
  <c r="CR71" i="5"/>
  <c r="CS71" i="5"/>
  <c r="CT71" i="5"/>
  <c r="CU71" i="5"/>
  <c r="DI71" i="5"/>
  <c r="DW71" i="5"/>
  <c r="DX71" i="5"/>
  <c r="F72" i="5"/>
  <c r="G72" i="5"/>
  <c r="H72" i="5"/>
  <c r="I72" i="5"/>
  <c r="J72" i="5"/>
  <c r="D72" i="12" s="1"/>
  <c r="K72" i="5"/>
  <c r="E72" i="12" s="1"/>
  <c r="L72" i="5"/>
  <c r="O72" i="12" s="1"/>
  <c r="M72" i="5"/>
  <c r="N72" i="5"/>
  <c r="O72" i="5"/>
  <c r="P72" i="5"/>
  <c r="F72" i="12" s="1"/>
  <c r="Q72" i="5"/>
  <c r="G72" i="12" s="1"/>
  <c r="U72" i="5"/>
  <c r="V72" i="5"/>
  <c r="I72" i="12"/>
  <c r="AA72" i="5"/>
  <c r="AC72" i="5"/>
  <c r="AD72" i="5"/>
  <c r="AE72" i="5"/>
  <c r="AG72" i="5"/>
  <c r="AI72" i="5"/>
  <c r="K72" i="12" s="1"/>
  <c r="AJ72" i="5"/>
  <c r="T72" i="12" s="1"/>
  <c r="AN72" i="5"/>
  <c r="AP72" i="5"/>
  <c r="AS72" i="5"/>
  <c r="AT72" i="5"/>
  <c r="AY72" i="5"/>
  <c r="L72" i="12" s="1"/>
  <c r="BG72" i="5"/>
  <c r="BH72" i="5"/>
  <c r="V72" i="12" s="1"/>
  <c r="BM72" i="5"/>
  <c r="BN72" i="5"/>
  <c r="BO72" i="5"/>
  <c r="X72" i="12" s="1"/>
  <c r="BP72" i="5"/>
  <c r="BQ72" i="5"/>
  <c r="BT72" i="5"/>
  <c r="BU72" i="5"/>
  <c r="BV72" i="5"/>
  <c r="BW72" i="5"/>
  <c r="BX72" i="5"/>
  <c r="BY72" i="5"/>
  <c r="CA72" i="5"/>
  <c r="CB72" i="5"/>
  <c r="CE72" i="5"/>
  <c r="CG72" i="5"/>
  <c r="CL72" i="5"/>
  <c r="CM72" i="5"/>
  <c r="CN72" i="5"/>
  <c r="CP72" i="5"/>
  <c r="CQ72" i="5"/>
  <c r="CR72" i="5"/>
  <c r="CS72" i="5"/>
  <c r="CT72" i="5"/>
  <c r="CU72" i="5"/>
  <c r="DI72" i="5"/>
  <c r="DW72" i="5"/>
  <c r="DX72" i="5"/>
  <c r="F73" i="5"/>
  <c r="G73" i="5"/>
  <c r="H73" i="5"/>
  <c r="I73" i="5"/>
  <c r="J73" i="5"/>
  <c r="D73" i="12" s="1"/>
  <c r="K73" i="5"/>
  <c r="E73" i="12" s="1"/>
  <c r="L73" i="5"/>
  <c r="O73" i="12" s="1"/>
  <c r="M73" i="5"/>
  <c r="N73" i="5"/>
  <c r="O73" i="5"/>
  <c r="P73" i="5"/>
  <c r="F73" i="12" s="1"/>
  <c r="Q73" i="5"/>
  <c r="G73" i="12" s="1"/>
  <c r="U73" i="5"/>
  <c r="V73" i="5"/>
  <c r="I73" i="12"/>
  <c r="AA73" i="5"/>
  <c r="AC73" i="5"/>
  <c r="AD73" i="5"/>
  <c r="AE73" i="5"/>
  <c r="AG73" i="5"/>
  <c r="AI73" i="5"/>
  <c r="K73" i="12" s="1"/>
  <c r="AJ73" i="5"/>
  <c r="T73" i="12" s="1"/>
  <c r="AN73" i="5"/>
  <c r="AP73" i="5"/>
  <c r="AS73" i="5"/>
  <c r="AT73" i="5"/>
  <c r="AY73" i="5"/>
  <c r="L73" i="12" s="1"/>
  <c r="BG73" i="5"/>
  <c r="BH73" i="5"/>
  <c r="V73" i="12" s="1"/>
  <c r="BM73" i="5"/>
  <c r="BN73" i="5"/>
  <c r="BO73" i="5"/>
  <c r="X73" i="12" s="1"/>
  <c r="BP73" i="5"/>
  <c r="BQ73" i="5"/>
  <c r="BT73" i="5"/>
  <c r="BU73" i="5"/>
  <c r="BV73" i="5"/>
  <c r="BW73" i="5"/>
  <c r="BX73" i="5"/>
  <c r="BY73" i="5"/>
  <c r="CA73" i="5"/>
  <c r="CB73" i="5"/>
  <c r="CE73" i="5"/>
  <c r="CG73" i="5"/>
  <c r="CL73" i="5"/>
  <c r="CM73" i="5"/>
  <c r="CN73" i="5"/>
  <c r="CP73" i="5"/>
  <c r="CQ73" i="5"/>
  <c r="CR73" i="5"/>
  <c r="CS73" i="5"/>
  <c r="CT73" i="5"/>
  <c r="CU73" i="5"/>
  <c r="DI73" i="5"/>
  <c r="DW73" i="5"/>
  <c r="DX73" i="5"/>
  <c r="F74" i="5"/>
  <c r="G74" i="5"/>
  <c r="H74" i="5"/>
  <c r="I74" i="5"/>
  <c r="J74" i="5"/>
  <c r="D74" i="12" s="1"/>
  <c r="K74" i="5"/>
  <c r="E74" i="12" s="1"/>
  <c r="L74" i="5"/>
  <c r="O74" i="12" s="1"/>
  <c r="M74" i="5"/>
  <c r="N74" i="5"/>
  <c r="O74" i="5"/>
  <c r="P74" i="5"/>
  <c r="F74" i="12" s="1"/>
  <c r="Q74" i="5"/>
  <c r="G74" i="12" s="1"/>
  <c r="U74" i="5"/>
  <c r="V74" i="5"/>
  <c r="I74" i="12"/>
  <c r="AA74" i="5"/>
  <c r="AC74" i="5"/>
  <c r="AD74" i="5"/>
  <c r="AE74" i="5"/>
  <c r="AG74" i="5"/>
  <c r="AI74" i="5"/>
  <c r="K74" i="12" s="1"/>
  <c r="AJ74" i="5"/>
  <c r="AN74" i="5"/>
  <c r="AP74" i="5"/>
  <c r="AS74" i="5"/>
  <c r="AT74" i="5"/>
  <c r="AY74" i="5"/>
  <c r="L74" i="12" s="1"/>
  <c r="BG74" i="5"/>
  <c r="BH74" i="5"/>
  <c r="V74" i="12" s="1"/>
  <c r="BM74" i="5"/>
  <c r="BN74" i="5"/>
  <c r="BO74" i="5"/>
  <c r="X74" i="12" s="1"/>
  <c r="BP74" i="5"/>
  <c r="BQ74" i="5"/>
  <c r="BT74" i="5"/>
  <c r="BU74" i="5"/>
  <c r="BV74" i="5"/>
  <c r="BW74" i="5"/>
  <c r="BX74" i="5"/>
  <c r="BY74" i="5"/>
  <c r="CA74" i="5"/>
  <c r="CB74" i="5"/>
  <c r="CE74" i="5"/>
  <c r="CG74" i="5"/>
  <c r="CL74" i="5"/>
  <c r="CM74" i="5"/>
  <c r="CN74" i="5"/>
  <c r="CP74" i="5"/>
  <c r="CQ74" i="5"/>
  <c r="CR74" i="5"/>
  <c r="CS74" i="5"/>
  <c r="CT74" i="5"/>
  <c r="CU74" i="5"/>
  <c r="DI74" i="5"/>
  <c r="DW74" i="5"/>
  <c r="DX74" i="5"/>
  <c r="F75" i="5"/>
  <c r="G75" i="5"/>
  <c r="H75" i="5"/>
  <c r="I75" i="5"/>
  <c r="J75" i="5"/>
  <c r="D75" i="12" s="1"/>
  <c r="K75" i="5"/>
  <c r="E75" i="12" s="1"/>
  <c r="L75" i="5"/>
  <c r="O75" i="12" s="1"/>
  <c r="M75" i="5"/>
  <c r="N75" i="5"/>
  <c r="O75" i="5"/>
  <c r="P75" i="5"/>
  <c r="F75" i="12" s="1"/>
  <c r="Q75" i="5"/>
  <c r="G75" i="12" s="1"/>
  <c r="U75" i="5"/>
  <c r="V75" i="5"/>
  <c r="I75" i="12"/>
  <c r="AA75" i="5"/>
  <c r="AC75" i="5"/>
  <c r="AD75" i="5"/>
  <c r="AE75" i="5"/>
  <c r="AG75" i="5"/>
  <c r="AI75" i="5"/>
  <c r="K75" i="12" s="1"/>
  <c r="AJ75" i="5"/>
  <c r="T75" i="12" s="1"/>
  <c r="AN75" i="5"/>
  <c r="AP75" i="5"/>
  <c r="AS75" i="5"/>
  <c r="AT75" i="5"/>
  <c r="AY75" i="5"/>
  <c r="L75" i="12" s="1"/>
  <c r="BG75" i="5"/>
  <c r="BH75" i="5"/>
  <c r="V75" i="12" s="1"/>
  <c r="BM75" i="5"/>
  <c r="BN75" i="5"/>
  <c r="BO75" i="5"/>
  <c r="X75" i="12" s="1"/>
  <c r="BP75" i="5"/>
  <c r="BQ75" i="5"/>
  <c r="BT75" i="5"/>
  <c r="BU75" i="5"/>
  <c r="BV75" i="5"/>
  <c r="BW75" i="5"/>
  <c r="BX75" i="5"/>
  <c r="BY75" i="5"/>
  <c r="CA75" i="5"/>
  <c r="CB75" i="5"/>
  <c r="CE75" i="5"/>
  <c r="CG75" i="5"/>
  <c r="CL75" i="5"/>
  <c r="CM75" i="5"/>
  <c r="CN75" i="5"/>
  <c r="CP75" i="5"/>
  <c r="CQ75" i="5"/>
  <c r="CR75" i="5"/>
  <c r="CS75" i="5"/>
  <c r="CT75" i="5"/>
  <c r="CU75" i="5"/>
  <c r="DI75" i="5"/>
  <c r="DW75" i="5"/>
  <c r="DX75" i="5"/>
  <c r="F76" i="5"/>
  <c r="G76" i="5"/>
  <c r="H76" i="5"/>
  <c r="I76" i="5"/>
  <c r="J76" i="5"/>
  <c r="D76" i="12" s="1"/>
  <c r="K76" i="5"/>
  <c r="E76" i="12" s="1"/>
  <c r="L76" i="5"/>
  <c r="O76" i="12" s="1"/>
  <c r="M76" i="5"/>
  <c r="N76" i="5"/>
  <c r="O76" i="5"/>
  <c r="P76" i="5"/>
  <c r="F76" i="12" s="1"/>
  <c r="Q76" i="5"/>
  <c r="G76" i="12" s="1"/>
  <c r="U76" i="5"/>
  <c r="V76" i="5"/>
  <c r="I76" i="12"/>
  <c r="AA76" i="5"/>
  <c r="AC76" i="5"/>
  <c r="AD76" i="5"/>
  <c r="AE76" i="5"/>
  <c r="AG76" i="5"/>
  <c r="AI76" i="5"/>
  <c r="K76" i="12" s="1"/>
  <c r="AJ76" i="5"/>
  <c r="T76" i="12" s="1"/>
  <c r="AN76" i="5"/>
  <c r="AP76" i="5"/>
  <c r="AS76" i="5"/>
  <c r="AT76" i="5"/>
  <c r="AY76" i="5"/>
  <c r="L76" i="12" s="1"/>
  <c r="BG76" i="5"/>
  <c r="BH76" i="5"/>
  <c r="V76" i="12" s="1"/>
  <c r="BM76" i="5"/>
  <c r="BN76" i="5"/>
  <c r="BO76" i="5"/>
  <c r="X76" i="12" s="1"/>
  <c r="BP76" i="5"/>
  <c r="BQ76" i="5"/>
  <c r="BT76" i="5"/>
  <c r="BU76" i="5"/>
  <c r="BV76" i="5"/>
  <c r="BW76" i="5"/>
  <c r="BX76" i="5"/>
  <c r="BY76" i="5"/>
  <c r="CA76" i="5"/>
  <c r="CB76" i="5"/>
  <c r="CE76" i="5"/>
  <c r="CG76" i="5"/>
  <c r="CL76" i="5"/>
  <c r="CM76" i="5"/>
  <c r="CN76" i="5"/>
  <c r="CP76" i="5"/>
  <c r="CQ76" i="5"/>
  <c r="CR76" i="5"/>
  <c r="CS76" i="5"/>
  <c r="CT76" i="5"/>
  <c r="CU76" i="5"/>
  <c r="DI76" i="5"/>
  <c r="DW76" i="5"/>
  <c r="DX76" i="5"/>
  <c r="F77" i="5"/>
  <c r="G77" i="5"/>
  <c r="H77" i="5"/>
  <c r="I77" i="5"/>
  <c r="J77" i="5"/>
  <c r="D77" i="12" s="1"/>
  <c r="K77" i="5"/>
  <c r="E77" i="12" s="1"/>
  <c r="L77" i="5"/>
  <c r="O77" i="12" s="1"/>
  <c r="M77" i="5"/>
  <c r="N77" i="5"/>
  <c r="O77" i="5"/>
  <c r="P77" i="5"/>
  <c r="F77" i="12" s="1"/>
  <c r="Q77" i="5"/>
  <c r="G77" i="12" s="1"/>
  <c r="U77" i="5"/>
  <c r="V77" i="5"/>
  <c r="I77" i="12"/>
  <c r="AA77" i="5"/>
  <c r="AC77" i="5"/>
  <c r="AD77" i="5"/>
  <c r="AE77" i="5"/>
  <c r="AG77" i="5"/>
  <c r="AI77" i="5"/>
  <c r="K77" i="12" s="1"/>
  <c r="AJ77" i="5"/>
  <c r="AN77" i="5"/>
  <c r="AP77" i="5"/>
  <c r="AS77" i="5"/>
  <c r="AT77" i="5"/>
  <c r="AY77" i="5"/>
  <c r="L77" i="12" s="1"/>
  <c r="BG77" i="5"/>
  <c r="BH77" i="5"/>
  <c r="V77" i="12" s="1"/>
  <c r="BM77" i="5"/>
  <c r="BN77" i="5"/>
  <c r="BO77" i="5"/>
  <c r="X77" i="12" s="1"/>
  <c r="BP77" i="5"/>
  <c r="BQ77" i="5"/>
  <c r="BT77" i="5"/>
  <c r="BU77" i="5"/>
  <c r="BV77" i="5"/>
  <c r="BW77" i="5"/>
  <c r="BX77" i="5"/>
  <c r="BY77" i="5"/>
  <c r="CA77" i="5"/>
  <c r="CB77" i="5"/>
  <c r="CE77" i="5"/>
  <c r="CG77" i="5"/>
  <c r="CL77" i="5"/>
  <c r="CM77" i="5"/>
  <c r="CN77" i="5"/>
  <c r="CP77" i="5"/>
  <c r="CQ77" i="5"/>
  <c r="CR77" i="5"/>
  <c r="CS77" i="5"/>
  <c r="CT77" i="5"/>
  <c r="CU77" i="5"/>
  <c r="DI77" i="5"/>
  <c r="DW77" i="5"/>
  <c r="DX77" i="5"/>
  <c r="F78" i="5"/>
  <c r="G78" i="5"/>
  <c r="H78" i="5"/>
  <c r="I78" i="5"/>
  <c r="J78" i="5"/>
  <c r="D78" i="12" s="1"/>
  <c r="K78" i="5"/>
  <c r="E78" i="12" s="1"/>
  <c r="L78" i="5"/>
  <c r="O78" i="12" s="1"/>
  <c r="M78" i="5"/>
  <c r="N78" i="5"/>
  <c r="O78" i="5"/>
  <c r="P78" i="5"/>
  <c r="F78" i="12" s="1"/>
  <c r="Q78" i="5"/>
  <c r="G78" i="12" s="1"/>
  <c r="U78" i="5"/>
  <c r="V78" i="5"/>
  <c r="I78" i="12"/>
  <c r="AA78" i="5"/>
  <c r="AC78" i="5"/>
  <c r="AD78" i="5"/>
  <c r="AE78" i="5"/>
  <c r="AG78" i="5"/>
  <c r="AI78" i="5"/>
  <c r="K78" i="12" s="1"/>
  <c r="AJ78" i="5"/>
  <c r="T78" i="12" s="1"/>
  <c r="AN78" i="5"/>
  <c r="AP78" i="5"/>
  <c r="AS78" i="5"/>
  <c r="AT78" i="5"/>
  <c r="AY78" i="5"/>
  <c r="L78" i="12" s="1"/>
  <c r="BG78" i="5"/>
  <c r="BH78" i="5"/>
  <c r="V78" i="12" s="1"/>
  <c r="BM78" i="5"/>
  <c r="BN78" i="5"/>
  <c r="BO78" i="5"/>
  <c r="X78" i="12" s="1"/>
  <c r="BP78" i="5"/>
  <c r="BQ78" i="5"/>
  <c r="BT78" i="5"/>
  <c r="BU78" i="5"/>
  <c r="BV78" i="5"/>
  <c r="BW78" i="5"/>
  <c r="BX78" i="5"/>
  <c r="BY78" i="5"/>
  <c r="CA78" i="5"/>
  <c r="CB78" i="5"/>
  <c r="CE78" i="5"/>
  <c r="CG78" i="5"/>
  <c r="CL78" i="5"/>
  <c r="CM78" i="5"/>
  <c r="CN78" i="5"/>
  <c r="CP78" i="5"/>
  <c r="CQ78" i="5"/>
  <c r="CR78" i="5"/>
  <c r="CS78" i="5"/>
  <c r="CT78" i="5"/>
  <c r="CU78" i="5"/>
  <c r="DI78" i="5"/>
  <c r="DW78" i="5"/>
  <c r="DX78" i="5"/>
  <c r="F79" i="5"/>
  <c r="G79" i="5"/>
  <c r="H79" i="5"/>
  <c r="I79" i="5"/>
  <c r="J79" i="5"/>
  <c r="D79" i="12" s="1"/>
  <c r="K79" i="5"/>
  <c r="E79" i="12" s="1"/>
  <c r="L79" i="5"/>
  <c r="O79" i="12" s="1"/>
  <c r="M79" i="5"/>
  <c r="N79" i="5"/>
  <c r="O79" i="5"/>
  <c r="P79" i="5"/>
  <c r="F79" i="12" s="1"/>
  <c r="Q79" i="5"/>
  <c r="G79" i="12" s="1"/>
  <c r="U79" i="5"/>
  <c r="V79" i="5"/>
  <c r="I79" i="12"/>
  <c r="AA79" i="5"/>
  <c r="AC79" i="5"/>
  <c r="AD79" i="5"/>
  <c r="AE79" i="5"/>
  <c r="AG79" i="5"/>
  <c r="AI79" i="5"/>
  <c r="K79" i="12" s="1"/>
  <c r="AJ79" i="5"/>
  <c r="T79" i="12" s="1"/>
  <c r="AN79" i="5"/>
  <c r="AP79" i="5"/>
  <c r="AS79" i="5"/>
  <c r="AT79" i="5"/>
  <c r="AY79" i="5"/>
  <c r="L79" i="12" s="1"/>
  <c r="BG79" i="5"/>
  <c r="BH79" i="5"/>
  <c r="V79" i="12" s="1"/>
  <c r="BM79" i="5"/>
  <c r="BN79" i="5"/>
  <c r="BO79" i="5"/>
  <c r="X79" i="12" s="1"/>
  <c r="BP79" i="5"/>
  <c r="BQ79" i="5"/>
  <c r="BT79" i="5"/>
  <c r="BU79" i="5"/>
  <c r="BV79" i="5"/>
  <c r="BW79" i="5"/>
  <c r="BX79" i="5"/>
  <c r="BY79" i="5"/>
  <c r="CA79" i="5"/>
  <c r="CB79" i="5"/>
  <c r="CE79" i="5"/>
  <c r="CG79" i="5"/>
  <c r="CL79" i="5"/>
  <c r="CM79" i="5"/>
  <c r="CN79" i="5"/>
  <c r="CP79" i="5"/>
  <c r="CQ79" i="5"/>
  <c r="CR79" i="5"/>
  <c r="CS79" i="5"/>
  <c r="CT79" i="5"/>
  <c r="CU79" i="5"/>
  <c r="DI79" i="5"/>
  <c r="DW79" i="5"/>
  <c r="DX79" i="5"/>
  <c r="F80" i="5"/>
  <c r="G80" i="5"/>
  <c r="H80" i="5"/>
  <c r="I80" i="5"/>
  <c r="J80" i="5"/>
  <c r="D80" i="12" s="1"/>
  <c r="K80" i="5"/>
  <c r="E80" i="12" s="1"/>
  <c r="L80" i="5"/>
  <c r="O80" i="12" s="1"/>
  <c r="M80" i="5"/>
  <c r="N80" i="5"/>
  <c r="O80" i="5"/>
  <c r="P80" i="5"/>
  <c r="F80" i="12" s="1"/>
  <c r="Q80" i="5"/>
  <c r="G80" i="12" s="1"/>
  <c r="U80" i="5"/>
  <c r="V80" i="5"/>
  <c r="I80" i="12"/>
  <c r="AA80" i="5"/>
  <c r="AC80" i="5"/>
  <c r="AD80" i="5"/>
  <c r="AE80" i="5"/>
  <c r="AG80" i="5"/>
  <c r="AI80" i="5"/>
  <c r="K80" i="12" s="1"/>
  <c r="AJ80" i="5"/>
  <c r="T80" i="12" s="1"/>
  <c r="AN80" i="5"/>
  <c r="AP80" i="5"/>
  <c r="AS80" i="5"/>
  <c r="AT80" i="5"/>
  <c r="AY80" i="5"/>
  <c r="L80" i="12" s="1"/>
  <c r="BG80" i="5"/>
  <c r="BH80" i="5"/>
  <c r="V80" i="12" s="1"/>
  <c r="BM80" i="5"/>
  <c r="BN80" i="5"/>
  <c r="BO80" i="5"/>
  <c r="X80" i="12" s="1"/>
  <c r="BP80" i="5"/>
  <c r="BQ80" i="5"/>
  <c r="BT80" i="5"/>
  <c r="BU80" i="5"/>
  <c r="BV80" i="5"/>
  <c r="BW80" i="5"/>
  <c r="BX80" i="5"/>
  <c r="BY80" i="5"/>
  <c r="CA80" i="5"/>
  <c r="CB80" i="5"/>
  <c r="CE80" i="5"/>
  <c r="CG80" i="5"/>
  <c r="CL80" i="5"/>
  <c r="CM80" i="5"/>
  <c r="CN80" i="5"/>
  <c r="CP80" i="5"/>
  <c r="CQ80" i="5"/>
  <c r="CR80" i="5"/>
  <c r="CS80" i="5"/>
  <c r="CT80" i="5"/>
  <c r="CU80" i="5"/>
  <c r="DI80" i="5"/>
  <c r="DW80" i="5"/>
  <c r="DX80" i="5"/>
  <c r="F81" i="5"/>
  <c r="G81" i="5"/>
  <c r="H81" i="5"/>
  <c r="I81" i="5"/>
  <c r="J81" i="5"/>
  <c r="D81" i="12" s="1"/>
  <c r="K81" i="5"/>
  <c r="E81" i="12" s="1"/>
  <c r="L81" i="5"/>
  <c r="O81" i="12" s="1"/>
  <c r="M81" i="5"/>
  <c r="N81" i="5"/>
  <c r="O81" i="5"/>
  <c r="P81" i="5"/>
  <c r="F81" i="12" s="1"/>
  <c r="Q81" i="5"/>
  <c r="G81" i="12" s="1"/>
  <c r="U81" i="5"/>
  <c r="V81" i="5"/>
  <c r="I81" i="12"/>
  <c r="AA81" i="5"/>
  <c r="AC81" i="5"/>
  <c r="AD81" i="5"/>
  <c r="AE81" i="5"/>
  <c r="AG81" i="5"/>
  <c r="AI81" i="5"/>
  <c r="K81" i="12" s="1"/>
  <c r="AJ81" i="5"/>
  <c r="T81" i="12" s="1"/>
  <c r="AN81" i="5"/>
  <c r="AP81" i="5"/>
  <c r="AS81" i="5"/>
  <c r="AT81" i="5"/>
  <c r="AY81" i="5"/>
  <c r="L81" i="12" s="1"/>
  <c r="BG81" i="5"/>
  <c r="BH81" i="5"/>
  <c r="V81" i="12" s="1"/>
  <c r="BM81" i="5"/>
  <c r="BN81" i="5"/>
  <c r="BO81" i="5"/>
  <c r="X81" i="12" s="1"/>
  <c r="BP81" i="5"/>
  <c r="BQ81" i="5"/>
  <c r="BT81" i="5"/>
  <c r="BU81" i="5"/>
  <c r="BV81" i="5"/>
  <c r="BW81" i="5"/>
  <c r="BX81" i="5"/>
  <c r="BY81" i="5"/>
  <c r="CA81" i="5"/>
  <c r="CB81" i="5"/>
  <c r="CE81" i="5"/>
  <c r="CG81" i="5"/>
  <c r="CL81" i="5"/>
  <c r="CM81" i="5"/>
  <c r="CN81" i="5"/>
  <c r="CP81" i="5"/>
  <c r="CQ81" i="5"/>
  <c r="CR81" i="5"/>
  <c r="CS81" i="5"/>
  <c r="CT81" i="5"/>
  <c r="CU81" i="5"/>
  <c r="DI81" i="5"/>
  <c r="DW81" i="5"/>
  <c r="DX81" i="5"/>
  <c r="F82" i="5"/>
  <c r="G82" i="5"/>
  <c r="H82" i="5"/>
  <c r="I82" i="5"/>
  <c r="J82" i="5"/>
  <c r="D82" i="12" s="1"/>
  <c r="K82" i="5"/>
  <c r="E82" i="12" s="1"/>
  <c r="L82" i="5"/>
  <c r="O82" i="12" s="1"/>
  <c r="M82" i="5"/>
  <c r="N82" i="5"/>
  <c r="O82" i="5"/>
  <c r="P82" i="5"/>
  <c r="F82" i="12" s="1"/>
  <c r="Q82" i="5"/>
  <c r="G82" i="12" s="1"/>
  <c r="U82" i="5"/>
  <c r="V82" i="5"/>
  <c r="I82" i="12"/>
  <c r="AA82" i="5"/>
  <c r="AC82" i="5"/>
  <c r="AD82" i="5"/>
  <c r="AE82" i="5"/>
  <c r="AG82" i="5"/>
  <c r="AI82" i="5"/>
  <c r="K82" i="12" s="1"/>
  <c r="AJ82" i="5"/>
  <c r="T82" i="12" s="1"/>
  <c r="AN82" i="5"/>
  <c r="AP82" i="5"/>
  <c r="AS82" i="5"/>
  <c r="AT82" i="5"/>
  <c r="AY82" i="5"/>
  <c r="L82" i="12" s="1"/>
  <c r="BG82" i="5"/>
  <c r="BH82" i="5"/>
  <c r="V82" i="12" s="1"/>
  <c r="BM82" i="5"/>
  <c r="BN82" i="5"/>
  <c r="BO82" i="5"/>
  <c r="X82" i="12" s="1"/>
  <c r="BP82" i="5"/>
  <c r="BQ82" i="5"/>
  <c r="BT82" i="5"/>
  <c r="BU82" i="5"/>
  <c r="BV82" i="5"/>
  <c r="BW82" i="5"/>
  <c r="BX82" i="5"/>
  <c r="BY82" i="5"/>
  <c r="CA82" i="5"/>
  <c r="CB82" i="5"/>
  <c r="CE82" i="5"/>
  <c r="CG82" i="5"/>
  <c r="CL82" i="5"/>
  <c r="CM82" i="5"/>
  <c r="CN82" i="5"/>
  <c r="CP82" i="5"/>
  <c r="CQ82" i="5"/>
  <c r="CR82" i="5"/>
  <c r="CS82" i="5"/>
  <c r="CT82" i="5"/>
  <c r="CU82" i="5"/>
  <c r="DI82" i="5"/>
  <c r="DW82" i="5"/>
  <c r="DX82" i="5"/>
  <c r="F83" i="5"/>
  <c r="G83" i="5"/>
  <c r="H83" i="5"/>
  <c r="I83" i="5"/>
  <c r="J83" i="5"/>
  <c r="D83" i="12" s="1"/>
  <c r="K83" i="5"/>
  <c r="E83" i="12" s="1"/>
  <c r="L83" i="5"/>
  <c r="O83" i="12" s="1"/>
  <c r="M83" i="5"/>
  <c r="N83" i="5"/>
  <c r="O83" i="5"/>
  <c r="P83" i="5"/>
  <c r="F83" i="12" s="1"/>
  <c r="Q83" i="5"/>
  <c r="G83" i="12" s="1"/>
  <c r="U83" i="5"/>
  <c r="V83" i="5"/>
  <c r="I83" i="12"/>
  <c r="AA83" i="5"/>
  <c r="AC83" i="5"/>
  <c r="AD83" i="5"/>
  <c r="AE83" i="5"/>
  <c r="AG83" i="5"/>
  <c r="AI83" i="5"/>
  <c r="K83" i="12" s="1"/>
  <c r="AJ83" i="5"/>
  <c r="T83" i="12" s="1"/>
  <c r="AN83" i="5"/>
  <c r="AP83" i="5"/>
  <c r="AS83" i="5"/>
  <c r="AT83" i="5"/>
  <c r="AY83" i="5"/>
  <c r="L83" i="12" s="1"/>
  <c r="BG83" i="5"/>
  <c r="BH83" i="5"/>
  <c r="V83" i="12" s="1"/>
  <c r="BM83" i="5"/>
  <c r="BN83" i="5"/>
  <c r="BO83" i="5"/>
  <c r="X83" i="12" s="1"/>
  <c r="BP83" i="5"/>
  <c r="BQ83" i="5"/>
  <c r="BT83" i="5"/>
  <c r="BU83" i="5"/>
  <c r="BV83" i="5"/>
  <c r="BW83" i="5"/>
  <c r="BX83" i="5"/>
  <c r="BY83" i="5"/>
  <c r="CA83" i="5"/>
  <c r="CB83" i="5"/>
  <c r="CE83" i="5"/>
  <c r="CG83" i="5"/>
  <c r="CL83" i="5"/>
  <c r="CM83" i="5"/>
  <c r="CN83" i="5"/>
  <c r="CP83" i="5"/>
  <c r="CQ83" i="5"/>
  <c r="CR83" i="5"/>
  <c r="CS83" i="5"/>
  <c r="CT83" i="5"/>
  <c r="CU83" i="5"/>
  <c r="DI83" i="5"/>
  <c r="DW83" i="5"/>
  <c r="DX83" i="5"/>
  <c r="F84" i="5"/>
  <c r="G84" i="5"/>
  <c r="H84" i="5"/>
  <c r="I84" i="5"/>
  <c r="J84" i="5"/>
  <c r="D84" i="12" s="1"/>
  <c r="K84" i="5"/>
  <c r="E84" i="12" s="1"/>
  <c r="L84" i="5"/>
  <c r="O84" i="12" s="1"/>
  <c r="M84" i="5"/>
  <c r="N84" i="5"/>
  <c r="O84" i="5"/>
  <c r="P84" i="5"/>
  <c r="F84" i="12" s="1"/>
  <c r="Q84" i="5"/>
  <c r="G84" i="12" s="1"/>
  <c r="U84" i="5"/>
  <c r="V84" i="5"/>
  <c r="I84" i="12"/>
  <c r="AA84" i="5"/>
  <c r="AC84" i="5"/>
  <c r="AD84" i="5"/>
  <c r="AE84" i="5"/>
  <c r="AG84" i="5"/>
  <c r="AI84" i="5"/>
  <c r="K84" i="12" s="1"/>
  <c r="AJ84" i="5"/>
  <c r="T84" i="12" s="1"/>
  <c r="AN84" i="5"/>
  <c r="AP84" i="5"/>
  <c r="AS84" i="5"/>
  <c r="AT84" i="5"/>
  <c r="AY84" i="5"/>
  <c r="BG84" i="5"/>
  <c r="BH84" i="5"/>
  <c r="V84" i="12" s="1"/>
  <c r="BM84" i="5"/>
  <c r="BN84" i="5"/>
  <c r="BO84" i="5"/>
  <c r="X84" i="12" s="1"/>
  <c r="BP84" i="5"/>
  <c r="BQ84" i="5"/>
  <c r="BT84" i="5"/>
  <c r="BU84" i="5"/>
  <c r="BV84" i="5"/>
  <c r="BW84" i="5"/>
  <c r="BX84" i="5"/>
  <c r="BY84" i="5"/>
  <c r="CA84" i="5"/>
  <c r="CB84" i="5"/>
  <c r="CE84" i="5"/>
  <c r="CG84" i="5"/>
  <c r="CL84" i="5"/>
  <c r="CM84" i="5"/>
  <c r="CN84" i="5"/>
  <c r="CP84" i="5"/>
  <c r="CQ84" i="5"/>
  <c r="CR84" i="5"/>
  <c r="CS84" i="5"/>
  <c r="CT84" i="5"/>
  <c r="CU84" i="5"/>
  <c r="DI84" i="5"/>
  <c r="DW84" i="5"/>
  <c r="DX84" i="5"/>
  <c r="F85" i="5"/>
  <c r="G85" i="5"/>
  <c r="H85" i="5"/>
  <c r="I85" i="5"/>
  <c r="J85" i="5"/>
  <c r="D85" i="12" s="1"/>
  <c r="K85" i="5"/>
  <c r="E85" i="12" s="1"/>
  <c r="L85" i="5"/>
  <c r="O85" i="12" s="1"/>
  <c r="M85" i="5"/>
  <c r="N85" i="5"/>
  <c r="O85" i="5"/>
  <c r="P85" i="5"/>
  <c r="F85" i="12" s="1"/>
  <c r="Q85" i="5"/>
  <c r="G85" i="12" s="1"/>
  <c r="U85" i="5"/>
  <c r="V85" i="5"/>
  <c r="I85" i="12"/>
  <c r="AA85" i="5"/>
  <c r="AC85" i="5"/>
  <c r="AD85" i="5"/>
  <c r="AE85" i="5"/>
  <c r="AG85" i="5"/>
  <c r="AI85" i="5"/>
  <c r="K85" i="12" s="1"/>
  <c r="AJ85" i="5"/>
  <c r="T85" i="12" s="1"/>
  <c r="AN85" i="5"/>
  <c r="AP85" i="5"/>
  <c r="AS85" i="5"/>
  <c r="AT85" i="5"/>
  <c r="AY85" i="5"/>
  <c r="L85" i="12" s="1"/>
  <c r="BG85" i="5"/>
  <c r="BH85" i="5"/>
  <c r="V85" i="12" s="1"/>
  <c r="BM85" i="5"/>
  <c r="BN85" i="5"/>
  <c r="BO85" i="5"/>
  <c r="X85" i="12" s="1"/>
  <c r="BP85" i="5"/>
  <c r="BQ85" i="5"/>
  <c r="BT85" i="5"/>
  <c r="BU85" i="5"/>
  <c r="BV85" i="5"/>
  <c r="BW85" i="5"/>
  <c r="BX85" i="5"/>
  <c r="BY85" i="5"/>
  <c r="CA85" i="5"/>
  <c r="CB85" i="5"/>
  <c r="CE85" i="5"/>
  <c r="CG85" i="5"/>
  <c r="CL85" i="5"/>
  <c r="CM85" i="5"/>
  <c r="CN85" i="5"/>
  <c r="CP85" i="5"/>
  <c r="CQ85" i="5"/>
  <c r="CR85" i="5"/>
  <c r="CS85" i="5"/>
  <c r="CT85" i="5"/>
  <c r="CU85" i="5"/>
  <c r="DI85" i="5"/>
  <c r="DW85" i="5"/>
  <c r="DX85" i="5"/>
  <c r="F86" i="5"/>
  <c r="G86" i="5"/>
  <c r="H86" i="5"/>
  <c r="I86" i="5"/>
  <c r="J86" i="5"/>
  <c r="D86" i="12" s="1"/>
  <c r="K86" i="5"/>
  <c r="E86" i="12" s="1"/>
  <c r="L86" i="5"/>
  <c r="O86" i="12" s="1"/>
  <c r="M86" i="5"/>
  <c r="N86" i="5"/>
  <c r="O86" i="5"/>
  <c r="P86" i="5"/>
  <c r="F86" i="12" s="1"/>
  <c r="Q86" i="5"/>
  <c r="G86" i="12" s="1"/>
  <c r="U86" i="5"/>
  <c r="V86" i="5"/>
  <c r="I86" i="12"/>
  <c r="AA86" i="5"/>
  <c r="AC86" i="5"/>
  <c r="AD86" i="5"/>
  <c r="AE86" i="5"/>
  <c r="AG86" i="5"/>
  <c r="AI86" i="5"/>
  <c r="K86" i="12" s="1"/>
  <c r="AJ86" i="5"/>
  <c r="T86" i="12" s="1"/>
  <c r="AN86" i="5"/>
  <c r="AP86" i="5"/>
  <c r="AS86" i="5"/>
  <c r="AT86" i="5"/>
  <c r="AY86" i="5"/>
  <c r="BG86" i="5"/>
  <c r="BH86" i="5"/>
  <c r="V86" i="12" s="1"/>
  <c r="BM86" i="5"/>
  <c r="BN86" i="5"/>
  <c r="BO86" i="5"/>
  <c r="X86" i="12" s="1"/>
  <c r="BP86" i="5"/>
  <c r="BQ86" i="5"/>
  <c r="BT86" i="5"/>
  <c r="BU86" i="5"/>
  <c r="BV86" i="5"/>
  <c r="BW86" i="5"/>
  <c r="BX86" i="5"/>
  <c r="BY86" i="5"/>
  <c r="CA86" i="5"/>
  <c r="CB86" i="5"/>
  <c r="CE86" i="5"/>
  <c r="CG86" i="5"/>
  <c r="CL86" i="5"/>
  <c r="CM86" i="5"/>
  <c r="CN86" i="5"/>
  <c r="CP86" i="5"/>
  <c r="CQ86" i="5"/>
  <c r="CR86" i="5"/>
  <c r="CS86" i="5"/>
  <c r="CT86" i="5"/>
  <c r="CU86" i="5"/>
  <c r="DI86" i="5"/>
  <c r="DW86" i="5"/>
  <c r="DX86" i="5"/>
  <c r="F87" i="5"/>
  <c r="G87" i="5"/>
  <c r="H87" i="5"/>
  <c r="I87" i="5"/>
  <c r="J87" i="5"/>
  <c r="D87" i="12" s="1"/>
  <c r="K87" i="5"/>
  <c r="E87" i="12" s="1"/>
  <c r="L87" i="5"/>
  <c r="O87" i="12" s="1"/>
  <c r="M87" i="5"/>
  <c r="N87" i="5"/>
  <c r="O87" i="5"/>
  <c r="P87" i="5"/>
  <c r="F87" i="12" s="1"/>
  <c r="Q87" i="5"/>
  <c r="G87" i="12" s="1"/>
  <c r="U87" i="5"/>
  <c r="V87" i="5"/>
  <c r="I87" i="12"/>
  <c r="AA87" i="5"/>
  <c r="AC87" i="5"/>
  <c r="AD87" i="5"/>
  <c r="AE87" i="5"/>
  <c r="AG87" i="5"/>
  <c r="AI87" i="5"/>
  <c r="K87" i="12" s="1"/>
  <c r="AJ87" i="5"/>
  <c r="T87" i="12" s="1"/>
  <c r="AN87" i="5"/>
  <c r="AP87" i="5"/>
  <c r="AS87" i="5"/>
  <c r="AT87" i="5"/>
  <c r="AY87" i="5"/>
  <c r="BG87" i="5"/>
  <c r="BH87" i="5"/>
  <c r="V87" i="12" s="1"/>
  <c r="BM87" i="5"/>
  <c r="BN87" i="5"/>
  <c r="BO87" i="5"/>
  <c r="X87" i="12" s="1"/>
  <c r="BP87" i="5"/>
  <c r="BQ87" i="5"/>
  <c r="BT87" i="5"/>
  <c r="BU87" i="5"/>
  <c r="BV87" i="5"/>
  <c r="BW87" i="5"/>
  <c r="BX87" i="5"/>
  <c r="BY87" i="5"/>
  <c r="CA87" i="5"/>
  <c r="CB87" i="5"/>
  <c r="CE87" i="5"/>
  <c r="CG87" i="5"/>
  <c r="CL87" i="5"/>
  <c r="CM87" i="5"/>
  <c r="CN87" i="5"/>
  <c r="CP87" i="5"/>
  <c r="CQ87" i="5"/>
  <c r="CR87" i="5"/>
  <c r="CS87" i="5"/>
  <c r="CT87" i="5"/>
  <c r="CU87" i="5"/>
  <c r="DI87" i="5"/>
  <c r="DW87" i="5"/>
  <c r="DX87" i="5"/>
  <c r="F88" i="5"/>
  <c r="G88" i="5"/>
  <c r="H88" i="5"/>
  <c r="I88" i="5"/>
  <c r="J88" i="5"/>
  <c r="D88" i="12" s="1"/>
  <c r="K88" i="5"/>
  <c r="E88" i="12" s="1"/>
  <c r="L88" i="5"/>
  <c r="O88" i="12" s="1"/>
  <c r="M88" i="5"/>
  <c r="N88" i="5"/>
  <c r="O88" i="5"/>
  <c r="P88" i="5"/>
  <c r="F88" i="12" s="1"/>
  <c r="Q88" i="5"/>
  <c r="G88" i="12" s="1"/>
  <c r="U88" i="5"/>
  <c r="V88" i="5"/>
  <c r="I88" i="12"/>
  <c r="AA88" i="5"/>
  <c r="AC88" i="5"/>
  <c r="AD88" i="5"/>
  <c r="AE88" i="5"/>
  <c r="AG88" i="5"/>
  <c r="AI88" i="5"/>
  <c r="K88" i="12" s="1"/>
  <c r="AJ88" i="5"/>
  <c r="T88" i="12" s="1"/>
  <c r="AN88" i="5"/>
  <c r="AP88" i="5"/>
  <c r="AS88" i="5"/>
  <c r="AT88" i="5"/>
  <c r="AY88" i="5"/>
  <c r="BG88" i="5"/>
  <c r="BH88" i="5"/>
  <c r="V88" i="12" s="1"/>
  <c r="BM88" i="5"/>
  <c r="BN88" i="5"/>
  <c r="BO88" i="5"/>
  <c r="X88" i="12" s="1"/>
  <c r="BP88" i="5"/>
  <c r="BQ88" i="5"/>
  <c r="BT88" i="5"/>
  <c r="BU88" i="5"/>
  <c r="BV88" i="5"/>
  <c r="BW88" i="5"/>
  <c r="BX88" i="5"/>
  <c r="BY88" i="5"/>
  <c r="CA88" i="5"/>
  <c r="CB88" i="5"/>
  <c r="CE88" i="5"/>
  <c r="CG88" i="5"/>
  <c r="CL88" i="5"/>
  <c r="CM88" i="5"/>
  <c r="CN88" i="5"/>
  <c r="CP88" i="5"/>
  <c r="CQ88" i="5"/>
  <c r="CR88" i="5"/>
  <c r="CS88" i="5"/>
  <c r="CT88" i="5"/>
  <c r="CU88" i="5"/>
  <c r="DI88" i="5"/>
  <c r="DW88" i="5"/>
  <c r="DX88" i="5"/>
  <c r="F89" i="5"/>
  <c r="G89" i="5"/>
  <c r="H89" i="5"/>
  <c r="I89" i="5"/>
  <c r="J89" i="5"/>
  <c r="D89" i="12" s="1"/>
  <c r="K89" i="5"/>
  <c r="E89" i="12" s="1"/>
  <c r="L89" i="5"/>
  <c r="O89" i="12" s="1"/>
  <c r="M89" i="5"/>
  <c r="N89" i="5"/>
  <c r="O89" i="5"/>
  <c r="P89" i="5"/>
  <c r="F89" i="12" s="1"/>
  <c r="Q89" i="5"/>
  <c r="G89" i="12" s="1"/>
  <c r="U89" i="5"/>
  <c r="V89" i="5"/>
  <c r="I89" i="12"/>
  <c r="AA89" i="5"/>
  <c r="AC89" i="5"/>
  <c r="AD89" i="5"/>
  <c r="AE89" i="5"/>
  <c r="AG89" i="5"/>
  <c r="AI89" i="5"/>
  <c r="K89" i="12" s="1"/>
  <c r="AJ89" i="5"/>
  <c r="T89" i="12" s="1"/>
  <c r="AN89" i="5"/>
  <c r="AP89" i="5"/>
  <c r="AS89" i="5"/>
  <c r="AT89" i="5"/>
  <c r="AY89" i="5"/>
  <c r="L89" i="12" s="1"/>
  <c r="BG89" i="5"/>
  <c r="BH89" i="5"/>
  <c r="V89" i="12" s="1"/>
  <c r="BM89" i="5"/>
  <c r="BN89" i="5"/>
  <c r="BO89" i="5"/>
  <c r="X89" i="12" s="1"/>
  <c r="BP89" i="5"/>
  <c r="BQ89" i="5"/>
  <c r="BT89" i="5"/>
  <c r="BU89" i="5"/>
  <c r="BV89" i="5"/>
  <c r="BW89" i="5"/>
  <c r="BX89" i="5"/>
  <c r="BY89" i="5"/>
  <c r="CA89" i="5"/>
  <c r="CB89" i="5"/>
  <c r="CE89" i="5"/>
  <c r="CG89" i="5"/>
  <c r="CL89" i="5"/>
  <c r="CM89" i="5"/>
  <c r="CN89" i="5"/>
  <c r="CP89" i="5"/>
  <c r="CQ89" i="5"/>
  <c r="CR89" i="5"/>
  <c r="CS89" i="5"/>
  <c r="CT89" i="5"/>
  <c r="CU89" i="5"/>
  <c r="DI89" i="5"/>
  <c r="DW89" i="5"/>
  <c r="DX89" i="5"/>
  <c r="F90" i="5"/>
  <c r="G90" i="5"/>
  <c r="H90" i="5"/>
  <c r="I90" i="5"/>
  <c r="J90" i="5"/>
  <c r="D90" i="12" s="1"/>
  <c r="K90" i="5"/>
  <c r="E90" i="12" s="1"/>
  <c r="L90" i="5"/>
  <c r="O90" i="12" s="1"/>
  <c r="M90" i="5"/>
  <c r="N90" i="5"/>
  <c r="O90" i="5"/>
  <c r="P90" i="5"/>
  <c r="F90" i="12" s="1"/>
  <c r="Q90" i="5"/>
  <c r="G90" i="12" s="1"/>
  <c r="U90" i="5"/>
  <c r="V90" i="5"/>
  <c r="I90" i="12"/>
  <c r="AA90" i="5"/>
  <c r="AC90" i="5"/>
  <c r="AD90" i="5"/>
  <c r="AE90" i="5"/>
  <c r="AG90" i="5"/>
  <c r="AI90" i="5"/>
  <c r="K90" i="12" s="1"/>
  <c r="AJ90" i="5"/>
  <c r="AN90" i="5"/>
  <c r="AP90" i="5"/>
  <c r="AS90" i="5"/>
  <c r="AT90" i="5"/>
  <c r="AY90" i="5"/>
  <c r="L90" i="12" s="1"/>
  <c r="BG90" i="5"/>
  <c r="BH90" i="5"/>
  <c r="V90" i="12" s="1"/>
  <c r="BM90" i="5"/>
  <c r="BN90" i="5"/>
  <c r="BO90" i="5"/>
  <c r="X90" i="12" s="1"/>
  <c r="BP90" i="5"/>
  <c r="BQ90" i="5"/>
  <c r="BT90" i="5"/>
  <c r="BU90" i="5"/>
  <c r="BV90" i="5"/>
  <c r="BW90" i="5"/>
  <c r="BX90" i="5"/>
  <c r="BY90" i="5"/>
  <c r="CA90" i="5"/>
  <c r="CB90" i="5"/>
  <c r="CE90" i="5"/>
  <c r="CG90" i="5"/>
  <c r="CL90" i="5"/>
  <c r="CM90" i="5"/>
  <c r="CN90" i="5"/>
  <c r="CP90" i="5"/>
  <c r="CQ90" i="5"/>
  <c r="CR90" i="5"/>
  <c r="CS90" i="5"/>
  <c r="CT90" i="5"/>
  <c r="CU90" i="5"/>
  <c r="DI90" i="5"/>
  <c r="DW90" i="5"/>
  <c r="DX90" i="5"/>
  <c r="F91" i="5"/>
  <c r="G91" i="5"/>
  <c r="H91" i="5"/>
  <c r="I91" i="5"/>
  <c r="J91" i="5"/>
  <c r="D91" i="12" s="1"/>
  <c r="K91" i="5"/>
  <c r="E91" i="12" s="1"/>
  <c r="L91" i="5"/>
  <c r="O91" i="12" s="1"/>
  <c r="M91" i="5"/>
  <c r="N91" i="5"/>
  <c r="O91" i="5"/>
  <c r="P91" i="5"/>
  <c r="F91" i="12" s="1"/>
  <c r="Q91" i="5"/>
  <c r="G91" i="12" s="1"/>
  <c r="U91" i="5"/>
  <c r="V91" i="5"/>
  <c r="I91" i="12"/>
  <c r="AA91" i="5"/>
  <c r="AC91" i="5"/>
  <c r="AD91" i="5"/>
  <c r="AE91" i="5"/>
  <c r="AG91" i="5"/>
  <c r="AI91" i="5"/>
  <c r="K91" i="12" s="1"/>
  <c r="AJ91" i="5"/>
  <c r="T91" i="12" s="1"/>
  <c r="AN91" i="5"/>
  <c r="AP91" i="5"/>
  <c r="AS91" i="5"/>
  <c r="AT91" i="5"/>
  <c r="AY91" i="5"/>
  <c r="L91" i="12" s="1"/>
  <c r="BG91" i="5"/>
  <c r="BH91" i="5"/>
  <c r="V91" i="12" s="1"/>
  <c r="BM91" i="5"/>
  <c r="BN91" i="5"/>
  <c r="BO91" i="5"/>
  <c r="X91" i="12" s="1"/>
  <c r="BP91" i="5"/>
  <c r="BQ91" i="5"/>
  <c r="BT91" i="5"/>
  <c r="BU91" i="5"/>
  <c r="BV91" i="5"/>
  <c r="BW91" i="5"/>
  <c r="BX91" i="5"/>
  <c r="BY91" i="5"/>
  <c r="CA91" i="5"/>
  <c r="CB91" i="5"/>
  <c r="CE91" i="5"/>
  <c r="CG91" i="5"/>
  <c r="CL91" i="5"/>
  <c r="CM91" i="5"/>
  <c r="CN91" i="5"/>
  <c r="CP91" i="5"/>
  <c r="CQ91" i="5"/>
  <c r="CR91" i="5"/>
  <c r="CS91" i="5"/>
  <c r="CT91" i="5"/>
  <c r="CU91" i="5"/>
  <c r="DI91" i="5"/>
  <c r="DW91" i="5"/>
  <c r="DX91" i="5"/>
  <c r="F92" i="5"/>
  <c r="G92" i="5"/>
  <c r="H92" i="5"/>
  <c r="I92" i="5"/>
  <c r="J92" i="5"/>
  <c r="D92" i="12" s="1"/>
  <c r="K92" i="5"/>
  <c r="E92" i="12" s="1"/>
  <c r="L92" i="5"/>
  <c r="O92" i="12" s="1"/>
  <c r="M92" i="5"/>
  <c r="N92" i="5"/>
  <c r="O92" i="5"/>
  <c r="P92" i="5"/>
  <c r="F92" i="12" s="1"/>
  <c r="Q92" i="5"/>
  <c r="G92" i="12" s="1"/>
  <c r="U92" i="5"/>
  <c r="V92" i="5"/>
  <c r="I92" i="12"/>
  <c r="AA92" i="5"/>
  <c r="AC92" i="5"/>
  <c r="AD92" i="5"/>
  <c r="AE92" i="5"/>
  <c r="AG92" i="5"/>
  <c r="AI92" i="5"/>
  <c r="K92" i="12" s="1"/>
  <c r="AJ92" i="5"/>
  <c r="T92" i="12" s="1"/>
  <c r="AN92" i="5"/>
  <c r="AP92" i="5"/>
  <c r="AS92" i="5"/>
  <c r="AT92" i="5"/>
  <c r="AY92" i="5"/>
  <c r="L92" i="12" s="1"/>
  <c r="BG92" i="5"/>
  <c r="BH92" i="5"/>
  <c r="V92" i="12" s="1"/>
  <c r="BM92" i="5"/>
  <c r="BN92" i="5"/>
  <c r="BO92" i="5"/>
  <c r="X92" i="12" s="1"/>
  <c r="BP92" i="5"/>
  <c r="BQ92" i="5"/>
  <c r="BT92" i="5"/>
  <c r="BU92" i="5"/>
  <c r="BV92" i="5"/>
  <c r="BW92" i="5"/>
  <c r="BX92" i="5"/>
  <c r="BY92" i="5"/>
  <c r="CA92" i="5"/>
  <c r="CB92" i="5"/>
  <c r="CE92" i="5"/>
  <c r="CG92" i="5"/>
  <c r="CL92" i="5"/>
  <c r="CM92" i="5"/>
  <c r="CN92" i="5"/>
  <c r="CP92" i="5"/>
  <c r="CQ92" i="5"/>
  <c r="CR92" i="5"/>
  <c r="CS92" i="5"/>
  <c r="CT92" i="5"/>
  <c r="CU92" i="5"/>
  <c r="DI92" i="5"/>
  <c r="DW92" i="5"/>
  <c r="DX92" i="5"/>
  <c r="F93" i="5"/>
  <c r="G93" i="5"/>
  <c r="H93" i="5"/>
  <c r="I93" i="5"/>
  <c r="J93" i="5"/>
  <c r="D93" i="12" s="1"/>
  <c r="K93" i="5"/>
  <c r="E93" i="12" s="1"/>
  <c r="L93" i="5"/>
  <c r="O93" i="12" s="1"/>
  <c r="M93" i="5"/>
  <c r="N93" i="5"/>
  <c r="O93" i="5"/>
  <c r="P93" i="5"/>
  <c r="F93" i="12" s="1"/>
  <c r="Q93" i="5"/>
  <c r="G93" i="12" s="1"/>
  <c r="U93" i="5"/>
  <c r="V93" i="5"/>
  <c r="I93" i="12"/>
  <c r="AA93" i="5"/>
  <c r="AC93" i="5"/>
  <c r="AD93" i="5"/>
  <c r="AE93" i="5"/>
  <c r="AG93" i="5"/>
  <c r="AI93" i="5"/>
  <c r="K93" i="12" s="1"/>
  <c r="AJ93" i="5"/>
  <c r="T93" i="12" s="1"/>
  <c r="AN93" i="5"/>
  <c r="AP93" i="5"/>
  <c r="AS93" i="5"/>
  <c r="AT93" i="5"/>
  <c r="AY93" i="5"/>
  <c r="BG93" i="5"/>
  <c r="BH93" i="5"/>
  <c r="V93" i="12" s="1"/>
  <c r="BM93" i="5"/>
  <c r="BN93" i="5"/>
  <c r="BO93" i="5"/>
  <c r="X93" i="12" s="1"/>
  <c r="BP93" i="5"/>
  <c r="BQ93" i="5"/>
  <c r="BT93" i="5"/>
  <c r="BU93" i="5"/>
  <c r="BV93" i="5"/>
  <c r="BW93" i="5"/>
  <c r="BX93" i="5"/>
  <c r="BY93" i="5"/>
  <c r="CA93" i="5"/>
  <c r="CB93" i="5"/>
  <c r="CE93" i="5"/>
  <c r="CG93" i="5"/>
  <c r="CL93" i="5"/>
  <c r="CM93" i="5"/>
  <c r="CN93" i="5"/>
  <c r="CP93" i="5"/>
  <c r="CQ93" i="5"/>
  <c r="CR93" i="5"/>
  <c r="CS93" i="5"/>
  <c r="CT93" i="5"/>
  <c r="CU93" i="5"/>
  <c r="DI93" i="5"/>
  <c r="DW93" i="5"/>
  <c r="DX93" i="5"/>
  <c r="F94" i="5"/>
  <c r="G94" i="5"/>
  <c r="H94" i="5"/>
  <c r="I94" i="5"/>
  <c r="J94" i="5"/>
  <c r="D94" i="12" s="1"/>
  <c r="K94" i="5"/>
  <c r="E94" i="12" s="1"/>
  <c r="L94" i="5"/>
  <c r="O94" i="12" s="1"/>
  <c r="M94" i="5"/>
  <c r="N94" i="5"/>
  <c r="O94" i="5"/>
  <c r="P94" i="5"/>
  <c r="F94" i="12" s="1"/>
  <c r="Q94" i="5"/>
  <c r="G94" i="12" s="1"/>
  <c r="U94" i="5"/>
  <c r="V94" i="5"/>
  <c r="I94" i="12"/>
  <c r="AA94" i="5"/>
  <c r="AC94" i="5"/>
  <c r="AD94" i="5"/>
  <c r="AE94" i="5"/>
  <c r="AG94" i="5"/>
  <c r="AI94" i="5"/>
  <c r="K94" i="12" s="1"/>
  <c r="AJ94" i="5"/>
  <c r="AN94" i="5"/>
  <c r="AP94" i="5"/>
  <c r="AS94" i="5"/>
  <c r="AT94" i="5"/>
  <c r="AY94" i="5"/>
  <c r="L94" i="12" s="1"/>
  <c r="BG94" i="5"/>
  <c r="BH94" i="5"/>
  <c r="V94" i="12" s="1"/>
  <c r="BM94" i="5"/>
  <c r="BN94" i="5"/>
  <c r="BO94" i="5"/>
  <c r="X94" i="12" s="1"/>
  <c r="BP94" i="5"/>
  <c r="BQ94" i="5"/>
  <c r="BT94" i="5"/>
  <c r="BU94" i="5"/>
  <c r="BV94" i="5"/>
  <c r="BW94" i="5"/>
  <c r="BX94" i="5"/>
  <c r="BY94" i="5"/>
  <c r="CA94" i="5"/>
  <c r="CB94" i="5"/>
  <c r="CE94" i="5"/>
  <c r="CG94" i="5"/>
  <c r="CL94" i="5"/>
  <c r="CM94" i="5"/>
  <c r="CN94" i="5"/>
  <c r="CP94" i="5"/>
  <c r="CQ94" i="5"/>
  <c r="CR94" i="5"/>
  <c r="CS94" i="5"/>
  <c r="CT94" i="5"/>
  <c r="CU94" i="5"/>
  <c r="DI94" i="5"/>
  <c r="DW94" i="5"/>
  <c r="DX94" i="5"/>
  <c r="F95" i="5"/>
  <c r="G95" i="5"/>
  <c r="H95" i="5"/>
  <c r="I95" i="5"/>
  <c r="J95" i="5"/>
  <c r="D95" i="12" s="1"/>
  <c r="K95" i="5"/>
  <c r="E95" i="12" s="1"/>
  <c r="L95" i="5"/>
  <c r="O95" i="12" s="1"/>
  <c r="M95" i="5"/>
  <c r="N95" i="5"/>
  <c r="O95" i="5"/>
  <c r="P95" i="5"/>
  <c r="F95" i="12" s="1"/>
  <c r="Q95" i="5"/>
  <c r="G95" i="12" s="1"/>
  <c r="U95" i="5"/>
  <c r="V95" i="5"/>
  <c r="I95" i="12"/>
  <c r="AA95" i="5"/>
  <c r="AC95" i="5"/>
  <c r="AD95" i="5"/>
  <c r="AE95" i="5"/>
  <c r="AG95" i="5"/>
  <c r="AI95" i="5"/>
  <c r="K95" i="12" s="1"/>
  <c r="AJ95" i="5"/>
  <c r="T95" i="12" s="1"/>
  <c r="AN95" i="5"/>
  <c r="AP95" i="5"/>
  <c r="AS95" i="5"/>
  <c r="AT95" i="5"/>
  <c r="AY95" i="5"/>
  <c r="L95" i="12" s="1"/>
  <c r="BG95" i="5"/>
  <c r="BH95" i="5"/>
  <c r="V95" i="12" s="1"/>
  <c r="BM95" i="5"/>
  <c r="BN95" i="5"/>
  <c r="BO95" i="5"/>
  <c r="X95" i="12" s="1"/>
  <c r="BP95" i="5"/>
  <c r="BQ95" i="5"/>
  <c r="BT95" i="5"/>
  <c r="BU95" i="5"/>
  <c r="BV95" i="5"/>
  <c r="BW95" i="5"/>
  <c r="BX95" i="5"/>
  <c r="BY95" i="5"/>
  <c r="CA95" i="5"/>
  <c r="CB95" i="5"/>
  <c r="CE95" i="5"/>
  <c r="CG95" i="5"/>
  <c r="CL95" i="5"/>
  <c r="CM95" i="5"/>
  <c r="CN95" i="5"/>
  <c r="CP95" i="5"/>
  <c r="CQ95" i="5"/>
  <c r="CR95" i="5"/>
  <c r="CS95" i="5"/>
  <c r="CT95" i="5"/>
  <c r="CU95" i="5"/>
  <c r="DI95" i="5"/>
  <c r="DW95" i="5"/>
  <c r="DX95" i="5"/>
  <c r="F96" i="5"/>
  <c r="G96" i="5"/>
  <c r="H96" i="5"/>
  <c r="I96" i="5"/>
  <c r="J96" i="5"/>
  <c r="D96" i="12" s="1"/>
  <c r="K96" i="5"/>
  <c r="E96" i="12" s="1"/>
  <c r="L96" i="5"/>
  <c r="O96" i="12" s="1"/>
  <c r="M96" i="5"/>
  <c r="N96" i="5"/>
  <c r="O96" i="5"/>
  <c r="P96" i="5"/>
  <c r="F96" i="12" s="1"/>
  <c r="Q96" i="5"/>
  <c r="G96" i="12" s="1"/>
  <c r="U96" i="5"/>
  <c r="V96" i="5"/>
  <c r="I96" i="12"/>
  <c r="AA96" i="5"/>
  <c r="AC96" i="5"/>
  <c r="AD96" i="5"/>
  <c r="AE96" i="5"/>
  <c r="AG96" i="5"/>
  <c r="AI96" i="5"/>
  <c r="K96" i="12" s="1"/>
  <c r="AJ96" i="5"/>
  <c r="T96" i="12" s="1"/>
  <c r="AN96" i="5"/>
  <c r="AP96" i="5"/>
  <c r="AS96" i="5"/>
  <c r="AT96" i="5"/>
  <c r="AY96" i="5"/>
  <c r="L96" i="12" s="1"/>
  <c r="BG96" i="5"/>
  <c r="BH96" i="5"/>
  <c r="V96" i="12" s="1"/>
  <c r="BM96" i="5"/>
  <c r="BN96" i="5"/>
  <c r="BO96" i="5"/>
  <c r="X96" i="12" s="1"/>
  <c r="BP96" i="5"/>
  <c r="BQ96" i="5"/>
  <c r="BT96" i="5"/>
  <c r="BU96" i="5"/>
  <c r="BV96" i="5"/>
  <c r="BW96" i="5"/>
  <c r="BX96" i="5"/>
  <c r="BY96" i="5"/>
  <c r="CA96" i="5"/>
  <c r="CB96" i="5"/>
  <c r="CE96" i="5"/>
  <c r="CG96" i="5"/>
  <c r="CL96" i="5"/>
  <c r="CM96" i="5"/>
  <c r="CN96" i="5"/>
  <c r="CP96" i="5"/>
  <c r="CQ96" i="5"/>
  <c r="CR96" i="5"/>
  <c r="CS96" i="5"/>
  <c r="CT96" i="5"/>
  <c r="CU96" i="5"/>
  <c r="DI96" i="5"/>
  <c r="DW96" i="5"/>
  <c r="DX96" i="5"/>
  <c r="F97" i="5"/>
  <c r="G97" i="5"/>
  <c r="H97" i="5"/>
  <c r="I97" i="5"/>
  <c r="J97" i="5"/>
  <c r="D97" i="12" s="1"/>
  <c r="K97" i="5"/>
  <c r="E97" i="12" s="1"/>
  <c r="L97" i="5"/>
  <c r="O97" i="12" s="1"/>
  <c r="M97" i="5"/>
  <c r="N97" i="5"/>
  <c r="O97" i="5"/>
  <c r="P97" i="5"/>
  <c r="F97" i="12" s="1"/>
  <c r="Q97" i="5"/>
  <c r="G97" i="12" s="1"/>
  <c r="U97" i="5"/>
  <c r="V97" i="5"/>
  <c r="I97" i="12"/>
  <c r="AA97" i="5"/>
  <c r="AC97" i="5"/>
  <c r="AD97" i="5"/>
  <c r="AE97" i="5"/>
  <c r="AG97" i="5"/>
  <c r="AI97" i="5"/>
  <c r="K97" i="12" s="1"/>
  <c r="AJ97" i="5"/>
  <c r="T97" i="12" s="1"/>
  <c r="AN97" i="5"/>
  <c r="AP97" i="5"/>
  <c r="AS97" i="5"/>
  <c r="AT97" i="5"/>
  <c r="AY97" i="5"/>
  <c r="L97" i="12" s="1"/>
  <c r="BG97" i="5"/>
  <c r="BH97" i="5"/>
  <c r="V97" i="12" s="1"/>
  <c r="BM97" i="5"/>
  <c r="BN97" i="5"/>
  <c r="BO97" i="5"/>
  <c r="X97" i="12" s="1"/>
  <c r="BP97" i="5"/>
  <c r="BQ97" i="5"/>
  <c r="BT97" i="5"/>
  <c r="BU97" i="5"/>
  <c r="BV97" i="5"/>
  <c r="BW97" i="5"/>
  <c r="BX97" i="5"/>
  <c r="BY97" i="5"/>
  <c r="CA97" i="5"/>
  <c r="CB97" i="5"/>
  <c r="CE97" i="5"/>
  <c r="CG97" i="5"/>
  <c r="CL97" i="5"/>
  <c r="CM97" i="5"/>
  <c r="CN97" i="5"/>
  <c r="CP97" i="5"/>
  <c r="CQ97" i="5"/>
  <c r="CR97" i="5"/>
  <c r="CS97" i="5"/>
  <c r="CT97" i="5"/>
  <c r="CU97" i="5"/>
  <c r="DI97" i="5"/>
  <c r="DW97" i="5"/>
  <c r="DX97" i="5"/>
  <c r="F98" i="5"/>
  <c r="G98" i="5"/>
  <c r="H98" i="5"/>
  <c r="I98" i="5"/>
  <c r="J98" i="5"/>
  <c r="D98" i="12" s="1"/>
  <c r="K98" i="5"/>
  <c r="E98" i="12" s="1"/>
  <c r="L98" i="5"/>
  <c r="O98" i="12" s="1"/>
  <c r="M98" i="5"/>
  <c r="N98" i="5"/>
  <c r="O98" i="5"/>
  <c r="P98" i="5"/>
  <c r="F98" i="12" s="1"/>
  <c r="Q98" i="5"/>
  <c r="G98" i="12" s="1"/>
  <c r="U98" i="5"/>
  <c r="V98" i="5"/>
  <c r="I98" i="12"/>
  <c r="AA98" i="5"/>
  <c r="AC98" i="5"/>
  <c r="AD98" i="5"/>
  <c r="AE98" i="5"/>
  <c r="AG98" i="5"/>
  <c r="AI98" i="5"/>
  <c r="K98" i="12" s="1"/>
  <c r="AJ98" i="5"/>
  <c r="T98" i="12" s="1"/>
  <c r="AN98" i="5"/>
  <c r="AP98" i="5"/>
  <c r="AS98" i="5"/>
  <c r="AT98" i="5"/>
  <c r="AY98" i="5"/>
  <c r="L98" i="12" s="1"/>
  <c r="BG98" i="5"/>
  <c r="BH98" i="5"/>
  <c r="V98" i="12" s="1"/>
  <c r="BM98" i="5"/>
  <c r="BN98" i="5"/>
  <c r="BO98" i="5"/>
  <c r="X98" i="12" s="1"/>
  <c r="BP98" i="5"/>
  <c r="BQ98" i="5"/>
  <c r="BT98" i="5"/>
  <c r="BU98" i="5"/>
  <c r="BV98" i="5"/>
  <c r="BW98" i="5"/>
  <c r="BX98" i="5"/>
  <c r="BY98" i="5"/>
  <c r="CA98" i="5"/>
  <c r="CB98" i="5"/>
  <c r="CE98" i="5"/>
  <c r="CG98" i="5"/>
  <c r="CL98" i="5"/>
  <c r="CM98" i="5"/>
  <c r="CN98" i="5"/>
  <c r="CP98" i="5"/>
  <c r="CQ98" i="5"/>
  <c r="CR98" i="5"/>
  <c r="CS98" i="5"/>
  <c r="CT98" i="5"/>
  <c r="CU98" i="5"/>
  <c r="DI98" i="5"/>
  <c r="DW98" i="5"/>
  <c r="DX98" i="5"/>
  <c r="F99" i="5"/>
  <c r="G99" i="5"/>
  <c r="H99" i="5"/>
  <c r="I99" i="5"/>
  <c r="J99" i="5"/>
  <c r="D99" i="12" s="1"/>
  <c r="K99" i="5"/>
  <c r="E99" i="12" s="1"/>
  <c r="L99" i="5"/>
  <c r="O99" i="12" s="1"/>
  <c r="M99" i="5"/>
  <c r="N99" i="5"/>
  <c r="O99" i="5"/>
  <c r="P99" i="5"/>
  <c r="F99" i="12" s="1"/>
  <c r="Q99" i="5"/>
  <c r="G99" i="12" s="1"/>
  <c r="U99" i="5"/>
  <c r="V99" i="5"/>
  <c r="I99" i="12"/>
  <c r="AA99" i="5"/>
  <c r="AC99" i="5"/>
  <c r="AD99" i="5"/>
  <c r="AE99" i="5"/>
  <c r="AG99" i="5"/>
  <c r="AI99" i="5"/>
  <c r="K99" i="12" s="1"/>
  <c r="AJ99" i="5"/>
  <c r="T99" i="12" s="1"/>
  <c r="AN99" i="5"/>
  <c r="AP99" i="5"/>
  <c r="AS99" i="5"/>
  <c r="AT99" i="5"/>
  <c r="AY99" i="5"/>
  <c r="L99" i="12" s="1"/>
  <c r="BG99" i="5"/>
  <c r="BH99" i="5"/>
  <c r="V99" i="12" s="1"/>
  <c r="BM99" i="5"/>
  <c r="BN99" i="5"/>
  <c r="BO99" i="5"/>
  <c r="X99" i="12" s="1"/>
  <c r="BP99" i="5"/>
  <c r="BQ99" i="5"/>
  <c r="BT99" i="5"/>
  <c r="BU99" i="5"/>
  <c r="BV99" i="5"/>
  <c r="BW99" i="5"/>
  <c r="BX99" i="5"/>
  <c r="BY99" i="5"/>
  <c r="CA99" i="5"/>
  <c r="CB99" i="5"/>
  <c r="CE99" i="5"/>
  <c r="CG99" i="5"/>
  <c r="CL99" i="5"/>
  <c r="CM99" i="5"/>
  <c r="CN99" i="5"/>
  <c r="CP99" i="5"/>
  <c r="CQ99" i="5"/>
  <c r="CR99" i="5"/>
  <c r="CS99" i="5"/>
  <c r="CT99" i="5"/>
  <c r="CU99" i="5"/>
  <c r="DI99" i="5"/>
  <c r="DW99" i="5"/>
  <c r="DX99" i="5"/>
  <c r="F100" i="5"/>
  <c r="G100" i="5"/>
  <c r="H100" i="5"/>
  <c r="I100" i="5"/>
  <c r="J100" i="5"/>
  <c r="D100" i="12" s="1"/>
  <c r="K100" i="5"/>
  <c r="E100" i="12" s="1"/>
  <c r="L100" i="5"/>
  <c r="O100" i="12" s="1"/>
  <c r="M100" i="5"/>
  <c r="N100" i="5"/>
  <c r="O100" i="5"/>
  <c r="P100" i="5"/>
  <c r="F100" i="12" s="1"/>
  <c r="Q100" i="5"/>
  <c r="G100" i="12" s="1"/>
  <c r="U100" i="5"/>
  <c r="V100" i="5"/>
  <c r="I100" i="12"/>
  <c r="AA100" i="5"/>
  <c r="AC100" i="5"/>
  <c r="AD100" i="5"/>
  <c r="AE100" i="5"/>
  <c r="AG100" i="5"/>
  <c r="AI100" i="5"/>
  <c r="K100" i="12" s="1"/>
  <c r="AJ100" i="5"/>
  <c r="T100" i="12" s="1"/>
  <c r="AN100" i="5"/>
  <c r="AP100" i="5"/>
  <c r="AS100" i="5"/>
  <c r="AT100" i="5"/>
  <c r="AY100" i="5"/>
  <c r="BG100" i="5"/>
  <c r="BH100" i="5"/>
  <c r="V100" i="12" s="1"/>
  <c r="BM100" i="5"/>
  <c r="BN100" i="5"/>
  <c r="BO100" i="5"/>
  <c r="X100" i="12" s="1"/>
  <c r="BP100" i="5"/>
  <c r="BQ100" i="5"/>
  <c r="BT100" i="5"/>
  <c r="BU100" i="5"/>
  <c r="BV100" i="5"/>
  <c r="BW100" i="5"/>
  <c r="BX100" i="5"/>
  <c r="BY100" i="5"/>
  <c r="CA100" i="5"/>
  <c r="CB100" i="5"/>
  <c r="CE100" i="5"/>
  <c r="CG100" i="5"/>
  <c r="CL100" i="5"/>
  <c r="CM100" i="5"/>
  <c r="CN100" i="5"/>
  <c r="CP100" i="5"/>
  <c r="CQ100" i="5"/>
  <c r="CR100" i="5"/>
  <c r="CS100" i="5"/>
  <c r="CT100" i="5"/>
  <c r="CU100" i="5"/>
  <c r="DI100" i="5"/>
  <c r="DW100" i="5"/>
  <c r="DX100" i="5"/>
  <c r="F101" i="5"/>
  <c r="G101" i="5"/>
  <c r="H101" i="5"/>
  <c r="I101" i="5"/>
  <c r="J101" i="5"/>
  <c r="D101" i="12" s="1"/>
  <c r="K101" i="5"/>
  <c r="E101" i="12" s="1"/>
  <c r="L101" i="5"/>
  <c r="O101" i="12" s="1"/>
  <c r="M101" i="5"/>
  <c r="N101" i="5"/>
  <c r="O101" i="5"/>
  <c r="P101" i="5"/>
  <c r="F101" i="12" s="1"/>
  <c r="Q101" i="5"/>
  <c r="G101" i="12" s="1"/>
  <c r="U101" i="5"/>
  <c r="V101" i="5"/>
  <c r="I101" i="12"/>
  <c r="AA101" i="5"/>
  <c r="AC101" i="5"/>
  <c r="AD101" i="5"/>
  <c r="AE101" i="5"/>
  <c r="AG101" i="5"/>
  <c r="AI101" i="5"/>
  <c r="K101" i="12" s="1"/>
  <c r="AJ101" i="5"/>
  <c r="T101" i="12" s="1"/>
  <c r="AN101" i="5"/>
  <c r="AP101" i="5"/>
  <c r="AS101" i="5"/>
  <c r="AT101" i="5"/>
  <c r="AY101" i="5"/>
  <c r="L101" i="12" s="1"/>
  <c r="BG101" i="5"/>
  <c r="BH101" i="5"/>
  <c r="V101" i="12" s="1"/>
  <c r="BM101" i="5"/>
  <c r="BN101" i="5"/>
  <c r="BO101" i="5"/>
  <c r="X101" i="12" s="1"/>
  <c r="BP101" i="5"/>
  <c r="BQ101" i="5"/>
  <c r="BT101" i="5"/>
  <c r="BU101" i="5"/>
  <c r="BV101" i="5"/>
  <c r="BW101" i="5"/>
  <c r="BX101" i="5"/>
  <c r="BY101" i="5"/>
  <c r="CA101" i="5"/>
  <c r="CB101" i="5"/>
  <c r="CE101" i="5"/>
  <c r="CG101" i="5"/>
  <c r="CL101" i="5"/>
  <c r="CM101" i="5"/>
  <c r="CN101" i="5"/>
  <c r="CP101" i="5"/>
  <c r="CQ101" i="5"/>
  <c r="CR101" i="5"/>
  <c r="CS101" i="5"/>
  <c r="CT101" i="5"/>
  <c r="CU101" i="5"/>
  <c r="DI101" i="5"/>
  <c r="DW101" i="5"/>
  <c r="DX101" i="5"/>
  <c r="F102" i="5"/>
  <c r="G102" i="5"/>
  <c r="H102" i="5"/>
  <c r="I102" i="5"/>
  <c r="J102" i="5"/>
  <c r="D102" i="12" s="1"/>
  <c r="K102" i="5"/>
  <c r="E102" i="12" s="1"/>
  <c r="L102" i="5"/>
  <c r="O102" i="12" s="1"/>
  <c r="M102" i="5"/>
  <c r="N102" i="5"/>
  <c r="O102" i="5"/>
  <c r="P102" i="5"/>
  <c r="F102" i="12" s="1"/>
  <c r="Q102" i="5"/>
  <c r="G102" i="12" s="1"/>
  <c r="U102" i="5"/>
  <c r="V102" i="5"/>
  <c r="I102" i="12"/>
  <c r="AA102" i="5"/>
  <c r="AC102" i="5"/>
  <c r="AD102" i="5"/>
  <c r="AE102" i="5"/>
  <c r="AG102" i="5"/>
  <c r="AI102" i="5"/>
  <c r="K102" i="12" s="1"/>
  <c r="AJ102" i="5"/>
  <c r="T102" i="12" s="1"/>
  <c r="AN102" i="5"/>
  <c r="AP102" i="5"/>
  <c r="AS102" i="5"/>
  <c r="AT102" i="5"/>
  <c r="AY102" i="5"/>
  <c r="L102" i="12" s="1"/>
  <c r="BG102" i="5"/>
  <c r="BH102" i="5"/>
  <c r="V102" i="12" s="1"/>
  <c r="BM102" i="5"/>
  <c r="BN102" i="5"/>
  <c r="BO102" i="5"/>
  <c r="X102" i="12" s="1"/>
  <c r="BP102" i="5"/>
  <c r="BQ102" i="5"/>
  <c r="BT102" i="5"/>
  <c r="BU102" i="5"/>
  <c r="BV102" i="5"/>
  <c r="BW102" i="5"/>
  <c r="BX102" i="5"/>
  <c r="BY102" i="5"/>
  <c r="CA102" i="5"/>
  <c r="CB102" i="5"/>
  <c r="CE102" i="5"/>
  <c r="AA102" i="12" s="1"/>
  <c r="CF102" i="5"/>
  <c r="AB102" i="12" s="1"/>
  <c r="CG102" i="5"/>
  <c r="CL102" i="5"/>
  <c r="CM102" i="5"/>
  <c r="CN102" i="5"/>
  <c r="CP102" i="5"/>
  <c r="CQ102" i="5"/>
  <c r="CR102" i="5"/>
  <c r="CS102" i="5"/>
  <c r="CT102" i="5"/>
  <c r="CU102" i="5"/>
  <c r="DI102" i="5"/>
  <c r="DW102" i="5"/>
  <c r="DX102" i="5"/>
  <c r="F103" i="5"/>
  <c r="G103" i="5"/>
  <c r="H103" i="5"/>
  <c r="I103" i="5"/>
  <c r="J103" i="5"/>
  <c r="D103" i="12" s="1"/>
  <c r="K103" i="5"/>
  <c r="E103" i="12" s="1"/>
  <c r="L103" i="5"/>
  <c r="O103" i="12" s="1"/>
  <c r="M103" i="5"/>
  <c r="N103" i="5"/>
  <c r="O103" i="5"/>
  <c r="P103" i="5"/>
  <c r="F103" i="12" s="1"/>
  <c r="Q103" i="5"/>
  <c r="G103" i="12" s="1"/>
  <c r="U103" i="5"/>
  <c r="V103" i="5"/>
  <c r="I103" i="12"/>
  <c r="AA103" i="5"/>
  <c r="AC103" i="5"/>
  <c r="AD103" i="5"/>
  <c r="AE103" i="5"/>
  <c r="AG103" i="5"/>
  <c r="AI103" i="5"/>
  <c r="K103" i="12" s="1"/>
  <c r="AJ103" i="5"/>
  <c r="T103" i="12" s="1"/>
  <c r="AN103" i="5"/>
  <c r="AP103" i="5"/>
  <c r="AS103" i="5"/>
  <c r="AT103" i="5"/>
  <c r="AY103" i="5"/>
  <c r="L103" i="12" s="1"/>
  <c r="BG103" i="5"/>
  <c r="BH103" i="5"/>
  <c r="V103" i="12" s="1"/>
  <c r="BM103" i="5"/>
  <c r="BN103" i="5"/>
  <c r="BO103" i="5"/>
  <c r="X103" i="12" s="1"/>
  <c r="BP103" i="5"/>
  <c r="BQ103" i="5"/>
  <c r="BT103" i="5"/>
  <c r="BU103" i="5"/>
  <c r="BV103" i="5"/>
  <c r="BW103" i="5"/>
  <c r="BX103" i="5"/>
  <c r="BY103" i="5"/>
  <c r="CA103" i="5"/>
  <c r="CB103" i="5"/>
  <c r="CE103" i="5"/>
  <c r="AA103" i="12" s="1"/>
  <c r="CF103" i="5"/>
  <c r="AB103" i="12" s="1"/>
  <c r="CG103" i="5"/>
  <c r="CL103" i="5"/>
  <c r="CM103" i="5"/>
  <c r="CN103" i="5"/>
  <c r="CP103" i="5"/>
  <c r="CQ103" i="5"/>
  <c r="CR103" i="5"/>
  <c r="CS103" i="5"/>
  <c r="CT103" i="5"/>
  <c r="CU103" i="5"/>
  <c r="DI103" i="5"/>
  <c r="DW103" i="5"/>
  <c r="DX103" i="5"/>
  <c r="F104" i="5"/>
  <c r="G104" i="5"/>
  <c r="H104" i="5"/>
  <c r="I104" i="5"/>
  <c r="J104" i="5"/>
  <c r="D104" i="12" s="1"/>
  <c r="K104" i="5"/>
  <c r="E104" i="12" s="1"/>
  <c r="L104" i="5"/>
  <c r="O104" i="12" s="1"/>
  <c r="M104" i="5"/>
  <c r="N104" i="5"/>
  <c r="O104" i="5"/>
  <c r="P104" i="5"/>
  <c r="F104" i="12" s="1"/>
  <c r="Q104" i="5"/>
  <c r="G104" i="12" s="1"/>
  <c r="U104" i="5"/>
  <c r="V104" i="5"/>
  <c r="I104" i="12"/>
  <c r="AA104" i="5"/>
  <c r="AC104" i="5"/>
  <c r="AD104" i="5"/>
  <c r="AE104" i="5"/>
  <c r="AG104" i="5"/>
  <c r="AI104" i="5"/>
  <c r="K104" i="12" s="1"/>
  <c r="AJ104" i="5"/>
  <c r="T104" i="12" s="1"/>
  <c r="AN104" i="5"/>
  <c r="AP104" i="5"/>
  <c r="AS104" i="5"/>
  <c r="AT104" i="5"/>
  <c r="AY104" i="5"/>
  <c r="L104" i="12" s="1"/>
  <c r="BG104" i="5"/>
  <c r="BH104" i="5"/>
  <c r="V104" i="12" s="1"/>
  <c r="BM104" i="5"/>
  <c r="BN104" i="5"/>
  <c r="BO104" i="5"/>
  <c r="X104" i="12" s="1"/>
  <c r="BP104" i="5"/>
  <c r="BQ104" i="5"/>
  <c r="BT104" i="5"/>
  <c r="BU104" i="5"/>
  <c r="BV104" i="5"/>
  <c r="BW104" i="5"/>
  <c r="BX104" i="5"/>
  <c r="BY104" i="5"/>
  <c r="CA104" i="5"/>
  <c r="CB104" i="5"/>
  <c r="CE104" i="5"/>
  <c r="AA104" i="12" s="1"/>
  <c r="CF104" i="5"/>
  <c r="AB104" i="12" s="1"/>
  <c r="CG104" i="5"/>
  <c r="CL104" i="5"/>
  <c r="CM104" i="5"/>
  <c r="CN104" i="5"/>
  <c r="CP104" i="5"/>
  <c r="CQ104" i="5"/>
  <c r="CR104" i="5"/>
  <c r="CS104" i="5"/>
  <c r="CT104" i="5"/>
  <c r="CU104" i="5"/>
  <c r="DI104" i="5"/>
  <c r="DW104" i="5"/>
  <c r="DX104" i="5"/>
  <c r="F105" i="5"/>
  <c r="G105" i="5"/>
  <c r="H105" i="5"/>
  <c r="I105" i="5"/>
  <c r="J105" i="5"/>
  <c r="D105" i="12" s="1"/>
  <c r="K105" i="5"/>
  <c r="E105" i="12" s="1"/>
  <c r="L105" i="5"/>
  <c r="O105" i="12" s="1"/>
  <c r="M105" i="5"/>
  <c r="N105" i="5"/>
  <c r="O105" i="5"/>
  <c r="P105" i="5"/>
  <c r="F105" i="12" s="1"/>
  <c r="Q105" i="5"/>
  <c r="G105" i="12" s="1"/>
  <c r="U105" i="5"/>
  <c r="V105" i="5"/>
  <c r="I105" i="12"/>
  <c r="AA105" i="5"/>
  <c r="AC105" i="5"/>
  <c r="AD105" i="5"/>
  <c r="AE105" i="5"/>
  <c r="AG105" i="5"/>
  <c r="AI105" i="5"/>
  <c r="K105" i="12" s="1"/>
  <c r="AJ105" i="5"/>
  <c r="T105" i="12" s="1"/>
  <c r="AN105" i="5"/>
  <c r="AP105" i="5"/>
  <c r="AS105" i="5"/>
  <c r="AT105" i="5"/>
  <c r="AY105" i="5"/>
  <c r="L105" i="12" s="1"/>
  <c r="BG105" i="5"/>
  <c r="BH105" i="5"/>
  <c r="V105" i="12" s="1"/>
  <c r="BM105" i="5"/>
  <c r="BN105" i="5"/>
  <c r="BO105" i="5"/>
  <c r="X105" i="12" s="1"/>
  <c r="BP105" i="5"/>
  <c r="BQ105" i="5"/>
  <c r="BT105" i="5"/>
  <c r="BU105" i="5"/>
  <c r="BV105" i="5"/>
  <c r="BW105" i="5"/>
  <c r="BX105" i="5"/>
  <c r="BY105" i="5"/>
  <c r="CA105" i="5"/>
  <c r="CB105" i="5"/>
  <c r="CE105" i="5"/>
  <c r="AA105" i="12" s="1"/>
  <c r="CF105" i="5"/>
  <c r="AB105" i="12" s="1"/>
  <c r="CG105" i="5"/>
  <c r="CL105" i="5"/>
  <c r="CM105" i="5"/>
  <c r="CN105" i="5"/>
  <c r="CP105" i="5"/>
  <c r="CQ105" i="5"/>
  <c r="CR105" i="5"/>
  <c r="CS105" i="5"/>
  <c r="CT105" i="5"/>
  <c r="CU105" i="5"/>
  <c r="DI105" i="5"/>
  <c r="DW105" i="5"/>
  <c r="DX105" i="5"/>
  <c r="F106" i="5"/>
  <c r="G106" i="5"/>
  <c r="H106" i="5"/>
  <c r="I106" i="5"/>
  <c r="J106" i="5"/>
  <c r="D106" i="12" s="1"/>
  <c r="K106" i="5"/>
  <c r="E106" i="12" s="1"/>
  <c r="L106" i="5"/>
  <c r="O106" i="12" s="1"/>
  <c r="M106" i="5"/>
  <c r="N106" i="5"/>
  <c r="O106" i="5"/>
  <c r="P106" i="5"/>
  <c r="F106" i="12" s="1"/>
  <c r="Q106" i="5"/>
  <c r="G106" i="12" s="1"/>
  <c r="U106" i="5"/>
  <c r="V106" i="5"/>
  <c r="I106" i="12"/>
  <c r="AA106" i="5"/>
  <c r="AC106" i="5"/>
  <c r="AD106" i="5"/>
  <c r="AE106" i="5"/>
  <c r="AG106" i="5"/>
  <c r="AI106" i="5"/>
  <c r="K106" i="12" s="1"/>
  <c r="AJ106" i="5"/>
  <c r="T106" i="12" s="1"/>
  <c r="AN106" i="5"/>
  <c r="AP106" i="5"/>
  <c r="AS106" i="5"/>
  <c r="AT106" i="5"/>
  <c r="AY106" i="5"/>
  <c r="L106" i="12" s="1"/>
  <c r="BG106" i="5"/>
  <c r="BH106" i="5"/>
  <c r="V106" i="12" s="1"/>
  <c r="BM106" i="5"/>
  <c r="BN106" i="5"/>
  <c r="BO106" i="5"/>
  <c r="X106" i="12" s="1"/>
  <c r="BP106" i="5"/>
  <c r="BQ106" i="5"/>
  <c r="BT106" i="5"/>
  <c r="BU106" i="5"/>
  <c r="BV106" i="5"/>
  <c r="BW106" i="5"/>
  <c r="BX106" i="5"/>
  <c r="BY106" i="5"/>
  <c r="CA106" i="5"/>
  <c r="CB106" i="5"/>
  <c r="CE106" i="5"/>
  <c r="AA106" i="12" s="1"/>
  <c r="CF106" i="5"/>
  <c r="AB106" i="12" s="1"/>
  <c r="CG106" i="5"/>
  <c r="CL106" i="5"/>
  <c r="CM106" i="5"/>
  <c r="CN106" i="5"/>
  <c r="CP106" i="5"/>
  <c r="CQ106" i="5"/>
  <c r="CR106" i="5"/>
  <c r="CS106" i="5"/>
  <c r="CT106" i="5"/>
  <c r="CU106" i="5"/>
  <c r="DI106" i="5"/>
  <c r="DW106" i="5"/>
  <c r="DX106" i="5"/>
  <c r="F107" i="5"/>
  <c r="G107" i="5"/>
  <c r="H107" i="5"/>
  <c r="I107" i="5"/>
  <c r="J107" i="5"/>
  <c r="D107" i="12" s="1"/>
  <c r="K107" i="5"/>
  <c r="E107" i="12" s="1"/>
  <c r="L107" i="5"/>
  <c r="O107" i="12" s="1"/>
  <c r="M107" i="5"/>
  <c r="N107" i="5"/>
  <c r="O107" i="5"/>
  <c r="P107" i="5"/>
  <c r="F107" i="12" s="1"/>
  <c r="Q107" i="5"/>
  <c r="G107" i="12" s="1"/>
  <c r="U107" i="5"/>
  <c r="V107" i="5"/>
  <c r="I107" i="12"/>
  <c r="AA107" i="5"/>
  <c r="AC107" i="5"/>
  <c r="AD107" i="5"/>
  <c r="AE107" i="5"/>
  <c r="AG107" i="5"/>
  <c r="AI107" i="5"/>
  <c r="K107" i="12" s="1"/>
  <c r="AJ107" i="5"/>
  <c r="T107" i="12" s="1"/>
  <c r="AN107" i="5"/>
  <c r="AP107" i="5"/>
  <c r="AS107" i="5"/>
  <c r="AT107" i="5"/>
  <c r="AY107" i="5"/>
  <c r="L107" i="12" s="1"/>
  <c r="BG107" i="5"/>
  <c r="BH107" i="5"/>
  <c r="V107" i="12" s="1"/>
  <c r="BM107" i="5"/>
  <c r="BN107" i="5"/>
  <c r="BO107" i="5"/>
  <c r="X107" i="12" s="1"/>
  <c r="BP107" i="5"/>
  <c r="BQ107" i="5"/>
  <c r="BT107" i="5"/>
  <c r="BU107" i="5"/>
  <c r="BV107" i="5"/>
  <c r="BW107" i="5"/>
  <c r="BX107" i="5"/>
  <c r="BY107" i="5"/>
  <c r="CA107" i="5"/>
  <c r="CB107" i="5"/>
  <c r="CE107" i="5"/>
  <c r="AA107" i="12" s="1"/>
  <c r="CF107" i="5"/>
  <c r="AB107" i="12" s="1"/>
  <c r="CG107" i="5"/>
  <c r="CL107" i="5"/>
  <c r="CM107" i="5"/>
  <c r="CN107" i="5"/>
  <c r="CP107" i="5"/>
  <c r="CQ107" i="5"/>
  <c r="CR107" i="5"/>
  <c r="CS107" i="5"/>
  <c r="CT107" i="5"/>
  <c r="CU107" i="5"/>
  <c r="DI107" i="5"/>
  <c r="DW107" i="5"/>
  <c r="DX107" i="5"/>
  <c r="F108" i="5"/>
  <c r="G108" i="5"/>
  <c r="H108" i="5"/>
  <c r="I108" i="5"/>
  <c r="J108" i="5"/>
  <c r="D108" i="12" s="1"/>
  <c r="K108" i="5"/>
  <c r="E108" i="12" s="1"/>
  <c r="L108" i="5"/>
  <c r="O108" i="12" s="1"/>
  <c r="M108" i="5"/>
  <c r="N108" i="5"/>
  <c r="O108" i="5"/>
  <c r="P108" i="5"/>
  <c r="F108" i="12" s="1"/>
  <c r="Q108" i="5"/>
  <c r="G108" i="12" s="1"/>
  <c r="U108" i="5"/>
  <c r="V108" i="5"/>
  <c r="I108" i="12"/>
  <c r="AA108" i="5"/>
  <c r="AC108" i="5"/>
  <c r="AD108" i="5"/>
  <c r="AE108" i="5"/>
  <c r="AG108" i="5"/>
  <c r="AI108" i="5"/>
  <c r="K108" i="12" s="1"/>
  <c r="AJ108" i="5"/>
  <c r="T108" i="12" s="1"/>
  <c r="AN108" i="5"/>
  <c r="AP108" i="5"/>
  <c r="AS108" i="5"/>
  <c r="AT108" i="5"/>
  <c r="AY108" i="5"/>
  <c r="L108" i="12" s="1"/>
  <c r="BG108" i="5"/>
  <c r="BH108" i="5"/>
  <c r="V108" i="12" s="1"/>
  <c r="BM108" i="5"/>
  <c r="BN108" i="5"/>
  <c r="BO108" i="5"/>
  <c r="X108" i="12" s="1"/>
  <c r="BP108" i="5"/>
  <c r="BQ108" i="5"/>
  <c r="BT108" i="5"/>
  <c r="BU108" i="5"/>
  <c r="BV108" i="5"/>
  <c r="BW108" i="5"/>
  <c r="BX108" i="5"/>
  <c r="BY108" i="5"/>
  <c r="CA108" i="5"/>
  <c r="CB108" i="5"/>
  <c r="CE108" i="5"/>
  <c r="AA108" i="12" s="1"/>
  <c r="CF108" i="5"/>
  <c r="AB108" i="12" s="1"/>
  <c r="CG108" i="5"/>
  <c r="CL108" i="5"/>
  <c r="CM108" i="5"/>
  <c r="CN108" i="5"/>
  <c r="CP108" i="5"/>
  <c r="CQ108" i="5"/>
  <c r="CR108" i="5"/>
  <c r="CS108" i="5"/>
  <c r="CT108" i="5"/>
  <c r="CU108" i="5"/>
  <c r="DI108" i="5"/>
  <c r="DW108" i="5"/>
  <c r="DX108" i="5"/>
  <c r="F109" i="5"/>
  <c r="G109" i="5"/>
  <c r="H109" i="5"/>
  <c r="I109" i="5"/>
  <c r="J109" i="5"/>
  <c r="D109" i="12" s="1"/>
  <c r="K109" i="5"/>
  <c r="E109" i="12" s="1"/>
  <c r="L109" i="5"/>
  <c r="O109" i="12" s="1"/>
  <c r="M109" i="5"/>
  <c r="N109" i="5"/>
  <c r="O109" i="5"/>
  <c r="P109" i="5"/>
  <c r="F109" i="12" s="1"/>
  <c r="Q109" i="5"/>
  <c r="G109" i="12" s="1"/>
  <c r="U109" i="5"/>
  <c r="V109" i="5"/>
  <c r="I109" i="12"/>
  <c r="AA109" i="5"/>
  <c r="AC109" i="5"/>
  <c r="AD109" i="5"/>
  <c r="AE109" i="5"/>
  <c r="AG109" i="5"/>
  <c r="AI109" i="5"/>
  <c r="K109" i="12" s="1"/>
  <c r="AJ109" i="5"/>
  <c r="T109" i="12" s="1"/>
  <c r="AN109" i="5"/>
  <c r="AP109" i="5"/>
  <c r="AS109" i="5"/>
  <c r="AT109" i="5"/>
  <c r="AY109" i="5"/>
  <c r="L109" i="12" s="1"/>
  <c r="BG109" i="5"/>
  <c r="BH109" i="5"/>
  <c r="V109" i="12" s="1"/>
  <c r="BM109" i="5"/>
  <c r="BN109" i="5"/>
  <c r="BO109" i="5"/>
  <c r="X109" i="12" s="1"/>
  <c r="BP109" i="5"/>
  <c r="BQ109" i="5"/>
  <c r="BT109" i="5"/>
  <c r="BU109" i="5"/>
  <c r="BV109" i="5"/>
  <c r="BW109" i="5"/>
  <c r="BX109" i="5"/>
  <c r="BY109" i="5"/>
  <c r="CA109" i="5"/>
  <c r="CB109" i="5"/>
  <c r="CE109" i="5"/>
  <c r="AA109" i="12" s="1"/>
  <c r="CF109" i="5"/>
  <c r="AB109" i="12" s="1"/>
  <c r="CG109" i="5"/>
  <c r="CL109" i="5"/>
  <c r="CM109" i="5"/>
  <c r="CN109" i="5"/>
  <c r="CP109" i="5"/>
  <c r="CQ109" i="5"/>
  <c r="CR109" i="5"/>
  <c r="CS109" i="5"/>
  <c r="CT109" i="5"/>
  <c r="CU109" i="5"/>
  <c r="DI109" i="5"/>
  <c r="DW109" i="5"/>
  <c r="DX109" i="5"/>
  <c r="F110" i="5"/>
  <c r="G110" i="5"/>
  <c r="H110" i="5"/>
  <c r="I110" i="5"/>
  <c r="J110" i="5"/>
  <c r="D110" i="12" s="1"/>
  <c r="K110" i="5"/>
  <c r="E110" i="12" s="1"/>
  <c r="L110" i="5"/>
  <c r="O110" i="12" s="1"/>
  <c r="M110" i="5"/>
  <c r="N110" i="5"/>
  <c r="O110" i="5"/>
  <c r="P110" i="5"/>
  <c r="F110" i="12" s="1"/>
  <c r="Q110" i="5"/>
  <c r="G110" i="12" s="1"/>
  <c r="U110" i="5"/>
  <c r="V110" i="5"/>
  <c r="I110" i="12"/>
  <c r="AA110" i="5"/>
  <c r="AC110" i="5"/>
  <c r="AD110" i="5"/>
  <c r="AE110" i="5"/>
  <c r="AG110" i="5"/>
  <c r="AI110" i="5"/>
  <c r="K110" i="12" s="1"/>
  <c r="AJ110" i="5"/>
  <c r="AN110" i="5"/>
  <c r="AP110" i="5"/>
  <c r="AS110" i="5"/>
  <c r="AT110" i="5"/>
  <c r="AY110" i="5"/>
  <c r="L110" i="12" s="1"/>
  <c r="BG110" i="5"/>
  <c r="BH110" i="5"/>
  <c r="V110" i="12" s="1"/>
  <c r="BM110" i="5"/>
  <c r="BN110" i="5"/>
  <c r="BO110" i="5"/>
  <c r="X110" i="12" s="1"/>
  <c r="BP110" i="5"/>
  <c r="BQ110" i="5"/>
  <c r="BT110" i="5"/>
  <c r="BU110" i="5"/>
  <c r="BV110" i="5"/>
  <c r="BW110" i="5"/>
  <c r="BX110" i="5"/>
  <c r="BY110" i="5"/>
  <c r="CA110" i="5"/>
  <c r="CB110" i="5"/>
  <c r="CE110" i="5"/>
  <c r="AA110" i="12" s="1"/>
  <c r="CF110" i="5"/>
  <c r="AB110" i="12" s="1"/>
  <c r="CG110" i="5"/>
  <c r="CL110" i="5"/>
  <c r="CM110" i="5"/>
  <c r="CN110" i="5"/>
  <c r="CP110" i="5"/>
  <c r="CQ110" i="5"/>
  <c r="CR110" i="5"/>
  <c r="CS110" i="5"/>
  <c r="CT110" i="5"/>
  <c r="CU110" i="5"/>
  <c r="DI110" i="5"/>
  <c r="DW110" i="5"/>
  <c r="DX110" i="5"/>
  <c r="F111" i="5"/>
  <c r="G111" i="5"/>
  <c r="H111" i="5"/>
  <c r="I111" i="5"/>
  <c r="J111" i="5"/>
  <c r="D111" i="12" s="1"/>
  <c r="K111" i="5"/>
  <c r="E111" i="12" s="1"/>
  <c r="L111" i="5"/>
  <c r="O111" i="12" s="1"/>
  <c r="M111" i="5"/>
  <c r="N111" i="5"/>
  <c r="O111" i="5"/>
  <c r="P111" i="5"/>
  <c r="F111" i="12" s="1"/>
  <c r="Q111" i="5"/>
  <c r="G111" i="12" s="1"/>
  <c r="U111" i="5"/>
  <c r="V111" i="5"/>
  <c r="I111" i="12"/>
  <c r="AA111" i="5"/>
  <c r="AC111" i="5"/>
  <c r="AD111" i="5"/>
  <c r="AE111" i="5"/>
  <c r="AG111" i="5"/>
  <c r="AI111" i="5"/>
  <c r="K111" i="12" s="1"/>
  <c r="AJ111" i="5"/>
  <c r="AN111" i="5"/>
  <c r="AP111" i="5"/>
  <c r="AS111" i="5"/>
  <c r="AT111" i="5"/>
  <c r="AY111" i="5"/>
  <c r="L111" i="12" s="1"/>
  <c r="BG111" i="5"/>
  <c r="BH111" i="5"/>
  <c r="V111" i="12" s="1"/>
  <c r="BM111" i="5"/>
  <c r="BN111" i="5"/>
  <c r="BO111" i="5"/>
  <c r="X111" i="12" s="1"/>
  <c r="BP111" i="5"/>
  <c r="BQ111" i="5"/>
  <c r="BT111" i="5"/>
  <c r="BU111" i="5"/>
  <c r="BV111" i="5"/>
  <c r="BW111" i="5"/>
  <c r="BX111" i="5"/>
  <c r="BY111" i="5"/>
  <c r="CA111" i="5"/>
  <c r="CB111" i="5"/>
  <c r="CE111" i="5"/>
  <c r="AA111" i="12" s="1"/>
  <c r="CF111" i="5"/>
  <c r="AB111" i="12" s="1"/>
  <c r="CG111" i="5"/>
  <c r="CL111" i="5"/>
  <c r="CM111" i="5"/>
  <c r="CN111" i="5"/>
  <c r="CP111" i="5"/>
  <c r="CQ111" i="5"/>
  <c r="CR111" i="5"/>
  <c r="CS111" i="5"/>
  <c r="CT111" i="5"/>
  <c r="CU111" i="5"/>
  <c r="DI111" i="5"/>
  <c r="DW111" i="5"/>
  <c r="DX111" i="5"/>
  <c r="F112" i="5"/>
  <c r="G112" i="5"/>
  <c r="H112" i="5"/>
  <c r="I112" i="5"/>
  <c r="J112" i="5"/>
  <c r="D112" i="12" s="1"/>
  <c r="K112" i="5"/>
  <c r="E112" i="12" s="1"/>
  <c r="L112" i="5"/>
  <c r="O112" i="12" s="1"/>
  <c r="M112" i="5"/>
  <c r="N112" i="5"/>
  <c r="O112" i="5"/>
  <c r="P112" i="5"/>
  <c r="F112" i="12" s="1"/>
  <c r="Q112" i="5"/>
  <c r="G112" i="12" s="1"/>
  <c r="U112" i="5"/>
  <c r="V112" i="5"/>
  <c r="I112" i="12"/>
  <c r="AA112" i="5"/>
  <c r="AC112" i="5"/>
  <c r="AD112" i="5"/>
  <c r="AE112" i="5"/>
  <c r="AG112" i="5"/>
  <c r="AI112" i="5"/>
  <c r="K112" i="12" s="1"/>
  <c r="AJ112" i="5"/>
  <c r="AN112" i="5"/>
  <c r="AP112" i="5"/>
  <c r="AS112" i="5"/>
  <c r="AT112" i="5"/>
  <c r="AY112" i="5"/>
  <c r="L112" i="12" s="1"/>
  <c r="BG112" i="5"/>
  <c r="BH112" i="5"/>
  <c r="V112" i="12" s="1"/>
  <c r="BM112" i="5"/>
  <c r="BN112" i="5"/>
  <c r="BO112" i="5"/>
  <c r="X112" i="12" s="1"/>
  <c r="BP112" i="5"/>
  <c r="BQ112" i="5"/>
  <c r="BT112" i="5"/>
  <c r="BU112" i="5"/>
  <c r="BV112" i="5"/>
  <c r="BW112" i="5"/>
  <c r="BX112" i="5"/>
  <c r="BY112" i="5"/>
  <c r="CA112" i="5"/>
  <c r="CB112" i="5"/>
  <c r="CE112" i="5"/>
  <c r="AA112" i="12" s="1"/>
  <c r="CF112" i="5"/>
  <c r="AB112" i="12" s="1"/>
  <c r="CG112" i="5"/>
  <c r="CL112" i="5"/>
  <c r="CM112" i="5"/>
  <c r="CN112" i="5"/>
  <c r="CP112" i="5"/>
  <c r="CQ112" i="5"/>
  <c r="CR112" i="5"/>
  <c r="CS112" i="5"/>
  <c r="CT112" i="5"/>
  <c r="CU112" i="5"/>
  <c r="DI112" i="5"/>
  <c r="DW112" i="5"/>
  <c r="DX112" i="5"/>
  <c r="F113" i="5"/>
  <c r="G113" i="5"/>
  <c r="H113" i="5"/>
  <c r="I113" i="5"/>
  <c r="J113" i="5"/>
  <c r="D113" i="12" s="1"/>
  <c r="K113" i="5"/>
  <c r="E113" i="12" s="1"/>
  <c r="L113" i="5"/>
  <c r="O113" i="12" s="1"/>
  <c r="M113" i="5"/>
  <c r="N113" i="5"/>
  <c r="O113" i="5"/>
  <c r="P113" i="5"/>
  <c r="F113" i="12" s="1"/>
  <c r="Q113" i="5"/>
  <c r="G113" i="12" s="1"/>
  <c r="U113" i="5"/>
  <c r="V113" i="5"/>
  <c r="I113" i="12"/>
  <c r="AA113" i="5"/>
  <c r="AC113" i="5"/>
  <c r="AD113" i="5"/>
  <c r="AE113" i="5"/>
  <c r="AG113" i="5"/>
  <c r="AI113" i="5"/>
  <c r="K113" i="12" s="1"/>
  <c r="AJ113" i="5"/>
  <c r="AN113" i="5"/>
  <c r="AP113" i="5"/>
  <c r="AS113" i="5"/>
  <c r="AT113" i="5"/>
  <c r="AY113" i="5"/>
  <c r="L113" i="12" s="1"/>
  <c r="BG113" i="5"/>
  <c r="BH113" i="5"/>
  <c r="V113" i="12" s="1"/>
  <c r="BM113" i="5"/>
  <c r="BN113" i="5"/>
  <c r="BO113" i="5"/>
  <c r="X113" i="12" s="1"/>
  <c r="BP113" i="5"/>
  <c r="BQ113" i="5"/>
  <c r="BT113" i="5"/>
  <c r="BU113" i="5"/>
  <c r="BV113" i="5"/>
  <c r="BW113" i="5"/>
  <c r="BX113" i="5"/>
  <c r="BY113" i="5"/>
  <c r="CA113" i="5"/>
  <c r="CB113" i="5"/>
  <c r="CE113" i="5"/>
  <c r="AA113" i="12" s="1"/>
  <c r="CF113" i="5"/>
  <c r="AB113" i="12" s="1"/>
  <c r="CG113" i="5"/>
  <c r="CL113" i="5"/>
  <c r="CM113" i="5"/>
  <c r="CN113" i="5"/>
  <c r="CP113" i="5"/>
  <c r="CQ113" i="5"/>
  <c r="CR113" i="5"/>
  <c r="CS113" i="5"/>
  <c r="CT113" i="5"/>
  <c r="CU113" i="5"/>
  <c r="DI113" i="5"/>
  <c r="DW113" i="5"/>
  <c r="DX113" i="5"/>
  <c r="F114" i="5"/>
  <c r="G114" i="5"/>
  <c r="H114" i="5"/>
  <c r="I114" i="5"/>
  <c r="J114" i="5"/>
  <c r="D114" i="12" s="1"/>
  <c r="K114" i="5"/>
  <c r="E114" i="12" s="1"/>
  <c r="L114" i="5"/>
  <c r="O114" i="12" s="1"/>
  <c r="M114" i="5"/>
  <c r="N114" i="5"/>
  <c r="O114" i="5"/>
  <c r="P114" i="5"/>
  <c r="F114" i="12" s="1"/>
  <c r="Q114" i="5"/>
  <c r="G114" i="12" s="1"/>
  <c r="U114" i="5"/>
  <c r="V114" i="5"/>
  <c r="I114" i="12"/>
  <c r="AA114" i="5"/>
  <c r="AC114" i="5"/>
  <c r="AD114" i="5"/>
  <c r="AE114" i="5"/>
  <c r="AG114" i="5"/>
  <c r="AI114" i="5"/>
  <c r="K114" i="12" s="1"/>
  <c r="AJ114" i="5"/>
  <c r="T114" i="12" s="1"/>
  <c r="AN114" i="5"/>
  <c r="AP114" i="5"/>
  <c r="AS114" i="5"/>
  <c r="AT114" i="5"/>
  <c r="AY114" i="5"/>
  <c r="L114" i="12" s="1"/>
  <c r="BG114" i="5"/>
  <c r="BH114" i="5"/>
  <c r="V114" i="12" s="1"/>
  <c r="BM114" i="5"/>
  <c r="BN114" i="5"/>
  <c r="BO114" i="5"/>
  <c r="X114" i="12" s="1"/>
  <c r="BP114" i="5"/>
  <c r="BQ114" i="5"/>
  <c r="BT114" i="5"/>
  <c r="BU114" i="5"/>
  <c r="BV114" i="5"/>
  <c r="BW114" i="5"/>
  <c r="BX114" i="5"/>
  <c r="BY114" i="5"/>
  <c r="CA114" i="5"/>
  <c r="CB114" i="5"/>
  <c r="CE114" i="5"/>
  <c r="AA114" i="12" s="1"/>
  <c r="CF114" i="5"/>
  <c r="AB114" i="12" s="1"/>
  <c r="CG114" i="5"/>
  <c r="CL114" i="5"/>
  <c r="CM114" i="5"/>
  <c r="CN114" i="5"/>
  <c r="CP114" i="5"/>
  <c r="CQ114" i="5"/>
  <c r="CR114" i="5"/>
  <c r="CS114" i="5"/>
  <c r="CT114" i="5"/>
  <c r="CU114" i="5"/>
  <c r="DI114" i="5"/>
  <c r="DW114" i="5"/>
  <c r="DX114" i="5"/>
  <c r="F115" i="5"/>
  <c r="G115" i="5"/>
  <c r="H115" i="5"/>
  <c r="I115" i="5"/>
  <c r="J115" i="5"/>
  <c r="D115" i="12" s="1"/>
  <c r="K115" i="5"/>
  <c r="E115" i="12" s="1"/>
  <c r="L115" i="5"/>
  <c r="O115" i="12" s="1"/>
  <c r="M115" i="5"/>
  <c r="N115" i="5"/>
  <c r="O115" i="5"/>
  <c r="P115" i="5"/>
  <c r="F115" i="12" s="1"/>
  <c r="Q115" i="5"/>
  <c r="G115" i="12" s="1"/>
  <c r="U115" i="5"/>
  <c r="V115" i="5"/>
  <c r="I115" i="12"/>
  <c r="AA115" i="5"/>
  <c r="AC115" i="5"/>
  <c r="AD115" i="5"/>
  <c r="AE115" i="5"/>
  <c r="AG115" i="5"/>
  <c r="AI115" i="5"/>
  <c r="K115" i="12" s="1"/>
  <c r="AJ115" i="5"/>
  <c r="AN115" i="5"/>
  <c r="AP115" i="5"/>
  <c r="AS115" i="5"/>
  <c r="AT115" i="5"/>
  <c r="AY115" i="5"/>
  <c r="L115" i="12" s="1"/>
  <c r="BG115" i="5"/>
  <c r="BH115" i="5"/>
  <c r="V115" i="12" s="1"/>
  <c r="BM115" i="5"/>
  <c r="BN115" i="5"/>
  <c r="BO115" i="5"/>
  <c r="X115" i="12" s="1"/>
  <c r="BP115" i="5"/>
  <c r="BQ115" i="5"/>
  <c r="BT115" i="5"/>
  <c r="BU115" i="5"/>
  <c r="BV115" i="5"/>
  <c r="BW115" i="5"/>
  <c r="BX115" i="5"/>
  <c r="BY115" i="5"/>
  <c r="CA115" i="5"/>
  <c r="CB115" i="5"/>
  <c r="CE115" i="5"/>
  <c r="AA115" i="12" s="1"/>
  <c r="CF115" i="5"/>
  <c r="AB115" i="12" s="1"/>
  <c r="CG115" i="5"/>
  <c r="CL115" i="5"/>
  <c r="CM115" i="5"/>
  <c r="CN115" i="5"/>
  <c r="CP115" i="5"/>
  <c r="CQ115" i="5"/>
  <c r="CR115" i="5"/>
  <c r="CS115" i="5"/>
  <c r="CT115" i="5"/>
  <c r="CU115" i="5"/>
  <c r="DI115" i="5"/>
  <c r="DW115" i="5"/>
  <c r="DX115" i="5"/>
  <c r="F116" i="5"/>
  <c r="G116" i="5"/>
  <c r="H116" i="5"/>
  <c r="I116" i="5"/>
  <c r="J116" i="5"/>
  <c r="D116" i="12" s="1"/>
  <c r="K116" i="5"/>
  <c r="E116" i="12" s="1"/>
  <c r="L116" i="5"/>
  <c r="O116" i="12" s="1"/>
  <c r="M116" i="5"/>
  <c r="N116" i="5"/>
  <c r="O116" i="5"/>
  <c r="P116" i="5"/>
  <c r="F116" i="12" s="1"/>
  <c r="Q116" i="5"/>
  <c r="G116" i="12" s="1"/>
  <c r="U116" i="5"/>
  <c r="V116" i="5"/>
  <c r="I116" i="12"/>
  <c r="AA116" i="5"/>
  <c r="AC116" i="5"/>
  <c r="AD116" i="5"/>
  <c r="AE116" i="5"/>
  <c r="AG116" i="5"/>
  <c r="AI116" i="5"/>
  <c r="K116" i="12" s="1"/>
  <c r="AJ116" i="5"/>
  <c r="T116" i="12" s="1"/>
  <c r="AN116" i="5"/>
  <c r="AP116" i="5"/>
  <c r="AS116" i="5"/>
  <c r="AT116" i="5"/>
  <c r="AY116" i="5"/>
  <c r="BG116" i="5"/>
  <c r="BH116" i="5"/>
  <c r="V116" i="12" s="1"/>
  <c r="BM116" i="5"/>
  <c r="BN116" i="5"/>
  <c r="BO116" i="5"/>
  <c r="X116" i="12" s="1"/>
  <c r="BP116" i="5"/>
  <c r="BQ116" i="5"/>
  <c r="BT116" i="5"/>
  <c r="BU116" i="5"/>
  <c r="BV116" i="5"/>
  <c r="BW116" i="5"/>
  <c r="BX116" i="5"/>
  <c r="BY116" i="5"/>
  <c r="CA116" i="5"/>
  <c r="CB116" i="5"/>
  <c r="CE116" i="5"/>
  <c r="AA116" i="12" s="1"/>
  <c r="CF116" i="5"/>
  <c r="AB116" i="12" s="1"/>
  <c r="CG116" i="5"/>
  <c r="CL116" i="5"/>
  <c r="CM116" i="5"/>
  <c r="CN116" i="5"/>
  <c r="CP116" i="5"/>
  <c r="CQ116" i="5"/>
  <c r="CR116" i="5"/>
  <c r="CS116" i="5"/>
  <c r="CT116" i="5"/>
  <c r="CU116" i="5"/>
  <c r="DI116" i="5"/>
  <c r="DW116" i="5"/>
  <c r="DX116" i="5"/>
  <c r="F117" i="5"/>
  <c r="G117" i="5"/>
  <c r="H117" i="5"/>
  <c r="I117" i="5"/>
  <c r="J117" i="5"/>
  <c r="D117" i="12" s="1"/>
  <c r="K117" i="5"/>
  <c r="E117" i="12" s="1"/>
  <c r="L117" i="5"/>
  <c r="O117" i="12" s="1"/>
  <c r="M117" i="5"/>
  <c r="N117" i="5"/>
  <c r="O117" i="5"/>
  <c r="P117" i="5"/>
  <c r="F117" i="12" s="1"/>
  <c r="Q117" i="5"/>
  <c r="G117" i="12" s="1"/>
  <c r="U117" i="5"/>
  <c r="V117" i="5"/>
  <c r="I117" i="12"/>
  <c r="AA117" i="5"/>
  <c r="AC117" i="5"/>
  <c r="AD117" i="5"/>
  <c r="AE117" i="5"/>
  <c r="AG117" i="5"/>
  <c r="AI117" i="5"/>
  <c r="K117" i="12" s="1"/>
  <c r="AJ117" i="5"/>
  <c r="T117" i="12" s="1"/>
  <c r="AN117" i="5"/>
  <c r="AP117" i="5"/>
  <c r="AS117" i="5"/>
  <c r="AT117" i="5"/>
  <c r="AY117" i="5"/>
  <c r="L117" i="12" s="1"/>
  <c r="BG117" i="5"/>
  <c r="BH117" i="5"/>
  <c r="V117" i="12" s="1"/>
  <c r="BM117" i="5"/>
  <c r="BN117" i="5"/>
  <c r="BO117" i="5"/>
  <c r="X117" i="12" s="1"/>
  <c r="BP117" i="5"/>
  <c r="BQ117" i="5"/>
  <c r="BT117" i="5"/>
  <c r="BU117" i="5"/>
  <c r="BV117" i="5"/>
  <c r="BW117" i="5"/>
  <c r="BX117" i="5"/>
  <c r="BY117" i="5"/>
  <c r="CA117" i="5"/>
  <c r="CB117" i="5"/>
  <c r="CE117" i="5"/>
  <c r="AA117" i="12" s="1"/>
  <c r="CF117" i="5"/>
  <c r="AB117" i="12" s="1"/>
  <c r="CG117" i="5"/>
  <c r="CL117" i="5"/>
  <c r="CM117" i="5"/>
  <c r="CN117" i="5"/>
  <c r="CP117" i="5"/>
  <c r="CQ117" i="5"/>
  <c r="CR117" i="5"/>
  <c r="CS117" i="5"/>
  <c r="CT117" i="5"/>
  <c r="CU117" i="5"/>
  <c r="DI117" i="5"/>
  <c r="DW117" i="5"/>
  <c r="DX117" i="5"/>
  <c r="F118" i="5"/>
  <c r="G118" i="5"/>
  <c r="H118" i="5"/>
  <c r="I118" i="5"/>
  <c r="J118" i="5"/>
  <c r="D118" i="12" s="1"/>
  <c r="K118" i="5"/>
  <c r="E118" i="12" s="1"/>
  <c r="L118" i="5"/>
  <c r="O118" i="12" s="1"/>
  <c r="M118" i="5"/>
  <c r="N118" i="5"/>
  <c r="O118" i="5"/>
  <c r="P118" i="5"/>
  <c r="F118" i="12" s="1"/>
  <c r="Q118" i="5"/>
  <c r="G118" i="12" s="1"/>
  <c r="U118" i="5"/>
  <c r="V118" i="5"/>
  <c r="I118" i="12"/>
  <c r="AA118" i="5"/>
  <c r="AC118" i="5"/>
  <c r="AD118" i="5"/>
  <c r="AE118" i="5"/>
  <c r="AG118" i="5"/>
  <c r="AI118" i="5"/>
  <c r="K118" i="12" s="1"/>
  <c r="AJ118" i="5"/>
  <c r="T118" i="12" s="1"/>
  <c r="AN118" i="5"/>
  <c r="AP118" i="5"/>
  <c r="AS118" i="5"/>
  <c r="AT118" i="5"/>
  <c r="AY118" i="5"/>
  <c r="L118" i="12" s="1"/>
  <c r="BG118" i="5"/>
  <c r="BH118" i="5"/>
  <c r="V118" i="12" s="1"/>
  <c r="BM118" i="5"/>
  <c r="BN118" i="5"/>
  <c r="BO118" i="5"/>
  <c r="X118" i="12" s="1"/>
  <c r="BP118" i="5"/>
  <c r="BQ118" i="5"/>
  <c r="BT118" i="5"/>
  <c r="BU118" i="5"/>
  <c r="BV118" i="5"/>
  <c r="BW118" i="5"/>
  <c r="BX118" i="5"/>
  <c r="BY118" i="5"/>
  <c r="CA118" i="5"/>
  <c r="CB118" i="5"/>
  <c r="CE118" i="5"/>
  <c r="AA118" i="12" s="1"/>
  <c r="CF118" i="5"/>
  <c r="AB118" i="12" s="1"/>
  <c r="CG118" i="5"/>
  <c r="CL118" i="5"/>
  <c r="CM118" i="5"/>
  <c r="CN118" i="5"/>
  <c r="CP118" i="5"/>
  <c r="CQ118" i="5"/>
  <c r="CR118" i="5"/>
  <c r="CS118" i="5"/>
  <c r="CT118" i="5"/>
  <c r="CU118" i="5"/>
  <c r="DI118" i="5"/>
  <c r="DW118" i="5"/>
  <c r="DX118" i="5"/>
  <c r="F119" i="5"/>
  <c r="G119" i="5"/>
  <c r="H119" i="5"/>
  <c r="I119" i="5"/>
  <c r="J119" i="5"/>
  <c r="D119" i="12" s="1"/>
  <c r="K119" i="5"/>
  <c r="E119" i="12" s="1"/>
  <c r="L119" i="5"/>
  <c r="O119" i="12" s="1"/>
  <c r="M119" i="5"/>
  <c r="N119" i="5"/>
  <c r="O119" i="5"/>
  <c r="P119" i="5"/>
  <c r="F119" i="12" s="1"/>
  <c r="Q119" i="5"/>
  <c r="G119" i="12" s="1"/>
  <c r="U119" i="5"/>
  <c r="V119" i="5"/>
  <c r="I119" i="12"/>
  <c r="AA119" i="5"/>
  <c r="AC119" i="5"/>
  <c r="AD119" i="5"/>
  <c r="AE119" i="5"/>
  <c r="AG119" i="5"/>
  <c r="AI119" i="5"/>
  <c r="K119" i="12" s="1"/>
  <c r="AJ119" i="5"/>
  <c r="T119" i="12" s="1"/>
  <c r="AN119" i="5"/>
  <c r="AP119" i="5"/>
  <c r="AS119" i="5"/>
  <c r="AT119" i="5"/>
  <c r="AY119" i="5"/>
  <c r="L119" i="12" s="1"/>
  <c r="BG119" i="5"/>
  <c r="BH119" i="5"/>
  <c r="V119" i="12" s="1"/>
  <c r="BM119" i="5"/>
  <c r="BN119" i="5"/>
  <c r="BO119" i="5"/>
  <c r="X119" i="12" s="1"/>
  <c r="BP119" i="5"/>
  <c r="BQ119" i="5"/>
  <c r="BT119" i="5"/>
  <c r="BU119" i="5"/>
  <c r="BV119" i="5"/>
  <c r="BW119" i="5"/>
  <c r="BX119" i="5"/>
  <c r="BY119" i="5"/>
  <c r="CA119" i="5"/>
  <c r="CB119" i="5"/>
  <c r="CE119" i="5"/>
  <c r="AA119" i="12" s="1"/>
  <c r="CF119" i="5"/>
  <c r="AB119" i="12" s="1"/>
  <c r="CG119" i="5"/>
  <c r="CL119" i="5"/>
  <c r="CM119" i="5"/>
  <c r="CN119" i="5"/>
  <c r="CP119" i="5"/>
  <c r="CQ119" i="5"/>
  <c r="CR119" i="5"/>
  <c r="CS119" i="5"/>
  <c r="CT119" i="5"/>
  <c r="CU119" i="5"/>
  <c r="DI119" i="5"/>
  <c r="DW119" i="5"/>
  <c r="DX119" i="5"/>
  <c r="F120" i="5"/>
  <c r="G120" i="5"/>
  <c r="H120" i="5"/>
  <c r="I120" i="5"/>
  <c r="J120" i="5"/>
  <c r="D120" i="12" s="1"/>
  <c r="K120" i="5"/>
  <c r="E120" i="12" s="1"/>
  <c r="L120" i="5"/>
  <c r="O120" i="12" s="1"/>
  <c r="M120" i="5"/>
  <c r="N120" i="5"/>
  <c r="O120" i="5"/>
  <c r="P120" i="5"/>
  <c r="F120" i="12" s="1"/>
  <c r="Q120" i="5"/>
  <c r="G120" i="12" s="1"/>
  <c r="U120" i="5"/>
  <c r="V120" i="5"/>
  <c r="I120" i="12"/>
  <c r="AA120" i="5"/>
  <c r="AC120" i="5"/>
  <c r="AD120" i="5"/>
  <c r="AE120" i="5"/>
  <c r="AG120" i="5"/>
  <c r="AI120" i="5"/>
  <c r="K120" i="12" s="1"/>
  <c r="AJ120" i="5"/>
  <c r="AN120" i="5"/>
  <c r="AP120" i="5"/>
  <c r="AS120" i="5"/>
  <c r="AT120" i="5"/>
  <c r="AY120" i="5"/>
  <c r="L120" i="12" s="1"/>
  <c r="BG120" i="5"/>
  <c r="BH120" i="5"/>
  <c r="V120" i="12" s="1"/>
  <c r="BM120" i="5"/>
  <c r="BN120" i="5"/>
  <c r="BO120" i="5"/>
  <c r="X120" i="12" s="1"/>
  <c r="BP120" i="5"/>
  <c r="BQ120" i="5"/>
  <c r="BT120" i="5"/>
  <c r="BU120" i="5"/>
  <c r="BV120" i="5"/>
  <c r="BW120" i="5"/>
  <c r="BX120" i="5"/>
  <c r="BY120" i="5"/>
  <c r="CA120" i="5"/>
  <c r="CB120" i="5"/>
  <c r="CE120" i="5"/>
  <c r="AA120" i="12" s="1"/>
  <c r="CF120" i="5"/>
  <c r="AB120" i="12" s="1"/>
  <c r="CG120" i="5"/>
  <c r="CL120" i="5"/>
  <c r="CM120" i="5"/>
  <c r="CN120" i="5"/>
  <c r="CP120" i="5"/>
  <c r="CQ120" i="5"/>
  <c r="CR120" i="5"/>
  <c r="CS120" i="5"/>
  <c r="CT120" i="5"/>
  <c r="CU120" i="5"/>
  <c r="DI120" i="5"/>
  <c r="DW120" i="5"/>
  <c r="DX120" i="5"/>
  <c r="F121" i="5"/>
  <c r="G121" i="5"/>
  <c r="H121" i="5"/>
  <c r="I121" i="5"/>
  <c r="J121" i="5"/>
  <c r="D121" i="12" s="1"/>
  <c r="K121" i="5"/>
  <c r="E121" i="12" s="1"/>
  <c r="L121" i="5"/>
  <c r="O121" i="12" s="1"/>
  <c r="M121" i="5"/>
  <c r="N121" i="5"/>
  <c r="O121" i="5"/>
  <c r="P121" i="5"/>
  <c r="F121" i="12" s="1"/>
  <c r="Q121" i="5"/>
  <c r="G121" i="12" s="1"/>
  <c r="U121" i="5"/>
  <c r="V121" i="5"/>
  <c r="I121" i="12"/>
  <c r="AA121" i="5"/>
  <c r="AC121" i="5"/>
  <c r="AD121" i="5"/>
  <c r="AE121" i="5"/>
  <c r="AG121" i="5"/>
  <c r="AI121" i="5"/>
  <c r="K121" i="12" s="1"/>
  <c r="AJ121" i="5"/>
  <c r="T121" i="12" s="1"/>
  <c r="AN121" i="5"/>
  <c r="AP121" i="5"/>
  <c r="AS121" i="5"/>
  <c r="AT121" i="5"/>
  <c r="AY121" i="5"/>
  <c r="L121" i="12" s="1"/>
  <c r="BG121" i="5"/>
  <c r="BH121" i="5"/>
  <c r="V121" i="12" s="1"/>
  <c r="BM121" i="5"/>
  <c r="BN121" i="5"/>
  <c r="BO121" i="5"/>
  <c r="X121" i="12" s="1"/>
  <c r="BP121" i="5"/>
  <c r="BQ121" i="5"/>
  <c r="BT121" i="5"/>
  <c r="BU121" i="5"/>
  <c r="BV121" i="5"/>
  <c r="BW121" i="5"/>
  <c r="BX121" i="5"/>
  <c r="BY121" i="5"/>
  <c r="CA121" i="5"/>
  <c r="CB121" i="5"/>
  <c r="CE121" i="5"/>
  <c r="AA121" i="12" s="1"/>
  <c r="CF121" i="5"/>
  <c r="AB121" i="12" s="1"/>
  <c r="CG121" i="5"/>
  <c r="CL121" i="5"/>
  <c r="CM121" i="5"/>
  <c r="CN121" i="5"/>
  <c r="CP121" i="5"/>
  <c r="CQ121" i="5"/>
  <c r="CR121" i="5"/>
  <c r="CS121" i="5"/>
  <c r="CT121" i="5"/>
  <c r="CU121" i="5"/>
  <c r="DI121" i="5"/>
  <c r="DW121" i="5"/>
  <c r="DX121" i="5"/>
  <c r="F122" i="5"/>
  <c r="G122" i="5"/>
  <c r="H122" i="5"/>
  <c r="I122" i="5"/>
  <c r="J122" i="5"/>
  <c r="D122" i="12" s="1"/>
  <c r="K122" i="5"/>
  <c r="E122" i="12" s="1"/>
  <c r="L122" i="5"/>
  <c r="O122" i="12" s="1"/>
  <c r="M122" i="5"/>
  <c r="N122" i="5"/>
  <c r="O122" i="5"/>
  <c r="P122" i="5"/>
  <c r="F122" i="12" s="1"/>
  <c r="Q122" i="5"/>
  <c r="G122" i="12" s="1"/>
  <c r="U122" i="5"/>
  <c r="V122" i="5"/>
  <c r="I122" i="12"/>
  <c r="AA122" i="5"/>
  <c r="AC122" i="5"/>
  <c r="AD122" i="5"/>
  <c r="AE122" i="5"/>
  <c r="AG122" i="5"/>
  <c r="AI122" i="5"/>
  <c r="K122" i="12" s="1"/>
  <c r="AJ122" i="5"/>
  <c r="AN122" i="5"/>
  <c r="AP122" i="5"/>
  <c r="AS122" i="5"/>
  <c r="AT122" i="5"/>
  <c r="AY122" i="5"/>
  <c r="L122" i="12" s="1"/>
  <c r="BG122" i="5"/>
  <c r="BH122" i="5"/>
  <c r="V122" i="12" s="1"/>
  <c r="BM122" i="5"/>
  <c r="BN122" i="5"/>
  <c r="BO122" i="5"/>
  <c r="X122" i="12" s="1"/>
  <c r="BP122" i="5"/>
  <c r="BQ122" i="5"/>
  <c r="BT122" i="5"/>
  <c r="BU122" i="5"/>
  <c r="BV122" i="5"/>
  <c r="BW122" i="5"/>
  <c r="BX122" i="5"/>
  <c r="BY122" i="5"/>
  <c r="CA122" i="5"/>
  <c r="CB122" i="5"/>
  <c r="CE122" i="5"/>
  <c r="AA122" i="12" s="1"/>
  <c r="CF122" i="5"/>
  <c r="AB122" i="12" s="1"/>
  <c r="CG122" i="5"/>
  <c r="CL122" i="5"/>
  <c r="CM122" i="5"/>
  <c r="CN122" i="5"/>
  <c r="CP122" i="5"/>
  <c r="CQ122" i="5"/>
  <c r="CR122" i="5"/>
  <c r="CS122" i="5"/>
  <c r="CT122" i="5"/>
  <c r="CU122" i="5"/>
  <c r="DI122" i="5"/>
  <c r="DW122" i="5"/>
  <c r="DX122" i="5"/>
  <c r="F123" i="5"/>
  <c r="G123" i="5"/>
  <c r="H123" i="5"/>
  <c r="I123" i="5"/>
  <c r="J123" i="5"/>
  <c r="D123" i="12" s="1"/>
  <c r="K123" i="5"/>
  <c r="E123" i="12" s="1"/>
  <c r="L123" i="5"/>
  <c r="O123" i="12" s="1"/>
  <c r="M123" i="5"/>
  <c r="N123" i="5"/>
  <c r="O123" i="5"/>
  <c r="P123" i="5"/>
  <c r="F123" i="12" s="1"/>
  <c r="Q123" i="5"/>
  <c r="G123" i="12" s="1"/>
  <c r="U123" i="5"/>
  <c r="V123" i="5"/>
  <c r="I123" i="12"/>
  <c r="AA123" i="5"/>
  <c r="AC123" i="5"/>
  <c r="AD123" i="5"/>
  <c r="AE123" i="5"/>
  <c r="AG123" i="5"/>
  <c r="AI123" i="5"/>
  <c r="K123" i="12" s="1"/>
  <c r="AJ123" i="5"/>
  <c r="AN123" i="5"/>
  <c r="AP123" i="5"/>
  <c r="AS123" i="5"/>
  <c r="AT123" i="5"/>
  <c r="AY123" i="5"/>
  <c r="L123" i="12" s="1"/>
  <c r="BG123" i="5"/>
  <c r="BH123" i="5"/>
  <c r="V123" i="12" s="1"/>
  <c r="BM123" i="5"/>
  <c r="BN123" i="5"/>
  <c r="BO123" i="5"/>
  <c r="X123" i="12" s="1"/>
  <c r="BP123" i="5"/>
  <c r="BQ123" i="5"/>
  <c r="BT123" i="5"/>
  <c r="BU123" i="5"/>
  <c r="BV123" i="5"/>
  <c r="BW123" i="5"/>
  <c r="BX123" i="5"/>
  <c r="BY123" i="5"/>
  <c r="CA123" i="5"/>
  <c r="CB123" i="5"/>
  <c r="CE123" i="5"/>
  <c r="AA123" i="12" s="1"/>
  <c r="CF123" i="5"/>
  <c r="AB123" i="12" s="1"/>
  <c r="CG123" i="5"/>
  <c r="CL123" i="5"/>
  <c r="CM123" i="5"/>
  <c r="CN123" i="5"/>
  <c r="CP123" i="5"/>
  <c r="CQ123" i="5"/>
  <c r="CR123" i="5"/>
  <c r="CS123" i="5"/>
  <c r="CT123" i="5"/>
  <c r="CU123" i="5"/>
  <c r="DI123" i="5"/>
  <c r="DW123" i="5"/>
  <c r="DX123" i="5"/>
  <c r="F124" i="5"/>
  <c r="G124" i="5"/>
  <c r="H124" i="5"/>
  <c r="I124" i="5"/>
  <c r="J124" i="5"/>
  <c r="D124" i="12" s="1"/>
  <c r="K124" i="5"/>
  <c r="E124" i="12" s="1"/>
  <c r="L124" i="5"/>
  <c r="O124" i="12" s="1"/>
  <c r="M124" i="5"/>
  <c r="N124" i="5"/>
  <c r="O124" i="5"/>
  <c r="P124" i="5"/>
  <c r="F124" i="12" s="1"/>
  <c r="Q124" i="5"/>
  <c r="G124" i="12" s="1"/>
  <c r="U124" i="5"/>
  <c r="V124" i="5"/>
  <c r="I124" i="12"/>
  <c r="AA124" i="5"/>
  <c r="AC124" i="5"/>
  <c r="AD124" i="5"/>
  <c r="AE124" i="5"/>
  <c r="AG124" i="5"/>
  <c r="AI124" i="5"/>
  <c r="K124" i="12" s="1"/>
  <c r="AJ124" i="5"/>
  <c r="T124" i="12" s="1"/>
  <c r="AN124" i="5"/>
  <c r="AP124" i="5"/>
  <c r="AS124" i="5"/>
  <c r="AT124" i="5"/>
  <c r="AY124" i="5"/>
  <c r="L124" i="12" s="1"/>
  <c r="BG124" i="5"/>
  <c r="BH124" i="5"/>
  <c r="V124" i="12" s="1"/>
  <c r="BM124" i="5"/>
  <c r="BN124" i="5"/>
  <c r="BO124" i="5"/>
  <c r="X124" i="12" s="1"/>
  <c r="BP124" i="5"/>
  <c r="BQ124" i="5"/>
  <c r="BT124" i="5"/>
  <c r="BU124" i="5"/>
  <c r="BV124" i="5"/>
  <c r="BW124" i="5"/>
  <c r="BX124" i="5"/>
  <c r="BY124" i="5"/>
  <c r="CA124" i="5"/>
  <c r="CB124" i="5"/>
  <c r="CE124" i="5"/>
  <c r="AA124" i="12" s="1"/>
  <c r="CF124" i="5"/>
  <c r="AB124" i="12" s="1"/>
  <c r="CG124" i="5"/>
  <c r="CL124" i="5"/>
  <c r="CM124" i="5"/>
  <c r="CN124" i="5"/>
  <c r="CP124" i="5"/>
  <c r="CQ124" i="5"/>
  <c r="CR124" i="5"/>
  <c r="CS124" i="5"/>
  <c r="CT124" i="5"/>
  <c r="CU124" i="5"/>
  <c r="DI124" i="5"/>
  <c r="DW124" i="5"/>
  <c r="DX124" i="5"/>
  <c r="F125" i="5"/>
  <c r="G125" i="5"/>
  <c r="H125" i="5"/>
  <c r="I125" i="5"/>
  <c r="J125" i="5"/>
  <c r="D125" i="12" s="1"/>
  <c r="K125" i="5"/>
  <c r="E125" i="12" s="1"/>
  <c r="L125" i="5"/>
  <c r="O125" i="12" s="1"/>
  <c r="M125" i="5"/>
  <c r="N125" i="5"/>
  <c r="O125" i="5"/>
  <c r="P125" i="5"/>
  <c r="F125" i="12" s="1"/>
  <c r="Q125" i="5"/>
  <c r="G125" i="12" s="1"/>
  <c r="U125" i="5"/>
  <c r="V125" i="5"/>
  <c r="I125" i="12"/>
  <c r="AA125" i="5"/>
  <c r="AC125" i="5"/>
  <c r="AD125" i="5"/>
  <c r="AE125" i="5"/>
  <c r="AG125" i="5"/>
  <c r="AI125" i="5"/>
  <c r="K125" i="12" s="1"/>
  <c r="AJ125" i="5"/>
  <c r="T125" i="12" s="1"/>
  <c r="AN125" i="5"/>
  <c r="AP125" i="5"/>
  <c r="AS125" i="5"/>
  <c r="AT125" i="5"/>
  <c r="AY125" i="5"/>
  <c r="L125" i="12" s="1"/>
  <c r="BG125" i="5"/>
  <c r="BH125" i="5"/>
  <c r="V125" i="12" s="1"/>
  <c r="BM125" i="5"/>
  <c r="BN125" i="5"/>
  <c r="BO125" i="5"/>
  <c r="X125" i="12" s="1"/>
  <c r="BP125" i="5"/>
  <c r="BQ125" i="5"/>
  <c r="BT125" i="5"/>
  <c r="BU125" i="5"/>
  <c r="BV125" i="5"/>
  <c r="BW125" i="5"/>
  <c r="BX125" i="5"/>
  <c r="BY125" i="5"/>
  <c r="CA125" i="5"/>
  <c r="CB125" i="5"/>
  <c r="CE125" i="5"/>
  <c r="AA125" i="12" s="1"/>
  <c r="CF125" i="5"/>
  <c r="AB125" i="12" s="1"/>
  <c r="CG125" i="5"/>
  <c r="CL125" i="5"/>
  <c r="CM125" i="5"/>
  <c r="CN125" i="5"/>
  <c r="CP125" i="5"/>
  <c r="CQ125" i="5"/>
  <c r="CR125" i="5"/>
  <c r="CS125" i="5"/>
  <c r="CT125" i="5"/>
  <c r="CU125" i="5"/>
  <c r="DI125" i="5"/>
  <c r="DW125" i="5"/>
  <c r="DX125" i="5"/>
  <c r="C126" i="5"/>
  <c r="C126" i="12" s="1"/>
  <c r="D126" i="5"/>
  <c r="M126" i="12" s="1"/>
  <c r="E126" i="5"/>
  <c r="N126" i="12" s="1"/>
  <c r="F126" i="5"/>
  <c r="G126" i="5"/>
  <c r="H126" i="5"/>
  <c r="I126" i="5"/>
  <c r="J126" i="5"/>
  <c r="D126" i="12" s="1"/>
  <c r="K126" i="5"/>
  <c r="E126" i="12" s="1"/>
  <c r="L126" i="5"/>
  <c r="O126" i="12" s="1"/>
  <c r="M126" i="5"/>
  <c r="N126" i="5"/>
  <c r="P126" i="12" s="1"/>
  <c r="O126" i="5"/>
  <c r="P126" i="5"/>
  <c r="F126" i="12" s="1"/>
  <c r="Q126" i="5"/>
  <c r="G126" i="12" s="1"/>
  <c r="R126" i="5"/>
  <c r="H126" i="12" s="1"/>
  <c r="U126" i="5"/>
  <c r="V126" i="5"/>
  <c r="I126" i="12"/>
  <c r="Z126" i="5"/>
  <c r="AA126" i="5"/>
  <c r="AB126" i="5"/>
  <c r="AC126" i="5"/>
  <c r="AD126" i="5"/>
  <c r="Q126" i="12" s="1"/>
  <c r="AE126" i="5"/>
  <c r="R126" i="12" s="1"/>
  <c r="AF126" i="5"/>
  <c r="S126" i="12" s="1"/>
  <c r="AG126" i="5"/>
  <c r="AI126" i="5"/>
  <c r="K126" i="12" s="1"/>
  <c r="AJ126" i="5"/>
  <c r="T126" i="12" s="1"/>
  <c r="AN126" i="5"/>
  <c r="AO126" i="5"/>
  <c r="U126" i="12" s="1"/>
  <c r="AP126" i="5"/>
  <c r="AQ126" i="5"/>
  <c r="AR126" i="5"/>
  <c r="AS126" i="5"/>
  <c r="AT126" i="5"/>
  <c r="AU126" i="5"/>
  <c r="AV126" i="5"/>
  <c r="AW126" i="5"/>
  <c r="AY126" i="5"/>
  <c r="L126" i="12" s="1"/>
  <c r="AZ126" i="5"/>
  <c r="BF126" i="5"/>
  <c r="BG126" i="5"/>
  <c r="BH126" i="5"/>
  <c r="V126" i="12" s="1"/>
  <c r="BI126" i="5"/>
  <c r="BJ126" i="5"/>
  <c r="BK126" i="5"/>
  <c r="BM126" i="5"/>
  <c r="BN126" i="5"/>
  <c r="BO126" i="5"/>
  <c r="X126" i="12" s="1"/>
  <c r="BP126" i="5"/>
  <c r="BT126" i="5"/>
  <c r="BU126" i="5"/>
  <c r="BV126" i="5"/>
  <c r="BW126" i="5"/>
  <c r="BX126" i="5"/>
  <c r="BY126" i="5"/>
  <c r="BZ126" i="5"/>
  <c r="CA126" i="5"/>
  <c r="CB126" i="5"/>
  <c r="CE126" i="5"/>
  <c r="AA126" i="12" s="1"/>
  <c r="CF126" i="5"/>
  <c r="AB126" i="12" s="1"/>
  <c r="CL126" i="5"/>
  <c r="CM126" i="5"/>
  <c r="CN126" i="5"/>
  <c r="CO126" i="5"/>
  <c r="CP126" i="5"/>
  <c r="CQ126" i="5"/>
  <c r="CR126" i="5"/>
  <c r="CS126" i="5"/>
  <c r="CT126" i="5"/>
  <c r="CU126" i="5"/>
  <c r="CV126" i="5"/>
  <c r="CW126" i="5"/>
  <c r="CY126" i="5"/>
  <c r="DA126" i="5"/>
  <c r="DG126" i="5"/>
  <c r="DH126" i="5"/>
  <c r="DI126" i="5"/>
  <c r="DJ126" i="5"/>
  <c r="DK126" i="5"/>
  <c r="DM126" i="5"/>
  <c r="DN126" i="5"/>
  <c r="DO126" i="5"/>
  <c r="DP126" i="5"/>
  <c r="DQ126" i="5"/>
  <c r="DR126" i="5"/>
  <c r="DS126" i="5"/>
  <c r="DT126" i="5"/>
  <c r="DU126" i="5"/>
  <c r="DW126" i="5"/>
  <c r="DX126" i="5"/>
  <c r="EC126" i="5"/>
  <c r="ED126" i="5"/>
  <c r="EE126" i="5"/>
  <c r="EG126" i="5"/>
  <c r="EH126" i="5"/>
  <c r="C127" i="5"/>
  <c r="C127" i="12" s="1"/>
  <c r="D127" i="5"/>
  <c r="M127" i="12" s="1"/>
  <c r="E127" i="5"/>
  <c r="N127" i="12" s="1"/>
  <c r="F127" i="5"/>
  <c r="G127" i="5"/>
  <c r="H127" i="5"/>
  <c r="I127" i="5"/>
  <c r="J127" i="5"/>
  <c r="D127" i="12" s="1"/>
  <c r="K127" i="5"/>
  <c r="E127" i="12" s="1"/>
  <c r="L127" i="5"/>
  <c r="O127" i="12" s="1"/>
  <c r="M127" i="5"/>
  <c r="N127" i="5"/>
  <c r="P127" i="12" s="1"/>
  <c r="O127" i="5"/>
  <c r="P127" i="5"/>
  <c r="F127" i="12" s="1"/>
  <c r="Q127" i="5"/>
  <c r="G127" i="12" s="1"/>
  <c r="R127" i="5"/>
  <c r="H127" i="12" s="1"/>
  <c r="U127" i="5"/>
  <c r="V127" i="5"/>
  <c r="I127" i="12"/>
  <c r="Z127" i="5"/>
  <c r="AA127" i="5"/>
  <c r="AB127" i="5"/>
  <c r="AC127" i="5"/>
  <c r="AD127" i="5"/>
  <c r="Q127" i="12" s="1"/>
  <c r="AE127" i="5"/>
  <c r="R127" i="12" s="1"/>
  <c r="AF127" i="5"/>
  <c r="S127" i="12" s="1"/>
  <c r="AG127" i="5"/>
  <c r="AI127" i="5"/>
  <c r="K127" i="12" s="1"/>
  <c r="AJ127" i="5"/>
  <c r="AN127" i="5"/>
  <c r="AO127" i="5"/>
  <c r="U127" i="12" s="1"/>
  <c r="AP127" i="5"/>
  <c r="AQ127" i="5"/>
  <c r="AR127" i="5"/>
  <c r="AS127" i="5"/>
  <c r="AT127" i="5"/>
  <c r="AU127" i="5"/>
  <c r="AV127" i="5"/>
  <c r="AW127" i="5"/>
  <c r="AY127" i="5"/>
  <c r="L127" i="12" s="1"/>
  <c r="AZ127" i="5"/>
  <c r="BF127" i="5"/>
  <c r="BG127" i="5"/>
  <c r="BH127" i="5"/>
  <c r="V127" i="12" s="1"/>
  <c r="BI127" i="5"/>
  <c r="BJ127" i="5"/>
  <c r="BK127" i="5"/>
  <c r="BM127" i="5"/>
  <c r="BN127" i="5"/>
  <c r="BO127" i="5"/>
  <c r="X127" i="12" s="1"/>
  <c r="BP127" i="5"/>
  <c r="BT127" i="5"/>
  <c r="BU127" i="5"/>
  <c r="BV127" i="5"/>
  <c r="BW127" i="5"/>
  <c r="BX127" i="5"/>
  <c r="BY127" i="5"/>
  <c r="BZ127" i="5"/>
  <c r="CA127" i="5"/>
  <c r="CB127" i="5"/>
  <c r="CE127" i="5"/>
  <c r="AA127" i="12" s="1"/>
  <c r="CF127" i="5"/>
  <c r="AB127" i="12" s="1"/>
  <c r="CL127" i="5"/>
  <c r="CM127" i="5"/>
  <c r="CN127" i="5"/>
  <c r="CO127" i="5"/>
  <c r="CP127" i="5"/>
  <c r="CQ127" i="5"/>
  <c r="CR127" i="5"/>
  <c r="CS127" i="5"/>
  <c r="CT127" i="5"/>
  <c r="CU127" i="5"/>
  <c r="CV127" i="5"/>
  <c r="CW127" i="5"/>
  <c r="CY127" i="5"/>
  <c r="DA127" i="5"/>
  <c r="DG127" i="5"/>
  <c r="DH127" i="5"/>
  <c r="DI127" i="5"/>
  <c r="DJ127" i="5"/>
  <c r="DK127" i="5"/>
  <c r="DM127" i="5"/>
  <c r="DN127" i="5"/>
  <c r="DO127" i="5"/>
  <c r="DP127" i="5"/>
  <c r="DQ127" i="5"/>
  <c r="DR127" i="5"/>
  <c r="DS127" i="5"/>
  <c r="DT127" i="5"/>
  <c r="DU127" i="5"/>
  <c r="DW127" i="5"/>
  <c r="DX127" i="5"/>
  <c r="EC127" i="5"/>
  <c r="ED127" i="5"/>
  <c r="EE127" i="5"/>
  <c r="EG127" i="5"/>
  <c r="EH127" i="5"/>
  <c r="C128" i="5"/>
  <c r="C128" i="12" s="1"/>
  <c r="D128" i="5"/>
  <c r="M128" i="12" s="1"/>
  <c r="E128" i="5"/>
  <c r="N128" i="12" s="1"/>
  <c r="F128" i="5"/>
  <c r="G128" i="5"/>
  <c r="H128" i="5"/>
  <c r="I128" i="5"/>
  <c r="J128" i="5"/>
  <c r="D128" i="12" s="1"/>
  <c r="K128" i="5"/>
  <c r="E128" i="12" s="1"/>
  <c r="L128" i="5"/>
  <c r="O128" i="12" s="1"/>
  <c r="M128" i="5"/>
  <c r="N128" i="5"/>
  <c r="P128" i="12" s="1"/>
  <c r="O128" i="5"/>
  <c r="P128" i="5"/>
  <c r="F128" i="12" s="1"/>
  <c r="Q128" i="5"/>
  <c r="G128" i="12" s="1"/>
  <c r="R128" i="5"/>
  <c r="H128" i="12" s="1"/>
  <c r="U128" i="5"/>
  <c r="V128" i="5"/>
  <c r="I128" i="12"/>
  <c r="Z128" i="5"/>
  <c r="AA128" i="5"/>
  <c r="AB128" i="5"/>
  <c r="AC128" i="5"/>
  <c r="AD128" i="5"/>
  <c r="Q128" i="12" s="1"/>
  <c r="AE128" i="5"/>
  <c r="R128" i="12" s="1"/>
  <c r="AF128" i="5"/>
  <c r="S128" i="12" s="1"/>
  <c r="AG128" i="5"/>
  <c r="AI128" i="5"/>
  <c r="K128" i="12" s="1"/>
  <c r="AJ128" i="5"/>
  <c r="AN128" i="5"/>
  <c r="AO128" i="5"/>
  <c r="U128" i="12" s="1"/>
  <c r="AP128" i="5"/>
  <c r="AQ128" i="5"/>
  <c r="AR128" i="5"/>
  <c r="AS128" i="5"/>
  <c r="AT128" i="5"/>
  <c r="AU128" i="5"/>
  <c r="AV128" i="5"/>
  <c r="AW128" i="5"/>
  <c r="AY128" i="5"/>
  <c r="L128" i="12" s="1"/>
  <c r="AZ128" i="5"/>
  <c r="BF128" i="5"/>
  <c r="BG128" i="5"/>
  <c r="BH128" i="5"/>
  <c r="V128" i="12" s="1"/>
  <c r="BI128" i="5"/>
  <c r="BJ128" i="5"/>
  <c r="BK128" i="5"/>
  <c r="BM128" i="5"/>
  <c r="BN128" i="5"/>
  <c r="BO128" i="5"/>
  <c r="X128" i="12" s="1"/>
  <c r="BP128" i="5"/>
  <c r="BT128" i="5"/>
  <c r="BU128" i="5"/>
  <c r="BV128" i="5"/>
  <c r="BW128" i="5"/>
  <c r="BX128" i="5"/>
  <c r="BY128" i="5"/>
  <c r="BZ128" i="5"/>
  <c r="CA128" i="5"/>
  <c r="CB128" i="5"/>
  <c r="CE128" i="5"/>
  <c r="AA128" i="12" s="1"/>
  <c r="CF128" i="5"/>
  <c r="AB128" i="12" s="1"/>
  <c r="CL128" i="5"/>
  <c r="CM128" i="5"/>
  <c r="CN128" i="5"/>
  <c r="CO128" i="5"/>
  <c r="CP128" i="5"/>
  <c r="CQ128" i="5"/>
  <c r="CR128" i="5"/>
  <c r="CS128" i="5"/>
  <c r="CT128" i="5"/>
  <c r="CU128" i="5"/>
  <c r="CV128" i="5"/>
  <c r="CW128" i="5"/>
  <c r="CY128" i="5"/>
  <c r="DA128" i="5"/>
  <c r="DG128" i="5"/>
  <c r="DH128" i="5"/>
  <c r="DI128" i="5"/>
  <c r="DJ128" i="5"/>
  <c r="DK128" i="5"/>
  <c r="DM128" i="5"/>
  <c r="DN128" i="5"/>
  <c r="DO128" i="5"/>
  <c r="DP128" i="5"/>
  <c r="DQ128" i="5"/>
  <c r="DR128" i="5"/>
  <c r="DS128" i="5"/>
  <c r="DT128" i="5"/>
  <c r="DU128" i="5"/>
  <c r="DW128" i="5"/>
  <c r="DX128" i="5"/>
  <c r="EC128" i="5"/>
  <c r="ED128" i="5"/>
  <c r="EE128" i="5"/>
  <c r="EG128" i="5"/>
  <c r="EH128" i="5"/>
  <c r="C129" i="5"/>
  <c r="C129" i="12" s="1"/>
  <c r="D129" i="5"/>
  <c r="M129" i="12" s="1"/>
  <c r="E129" i="5"/>
  <c r="N129" i="12" s="1"/>
  <c r="F129" i="5"/>
  <c r="G129" i="5"/>
  <c r="H129" i="5"/>
  <c r="I129" i="5"/>
  <c r="J129" i="5"/>
  <c r="D129" i="12" s="1"/>
  <c r="K129" i="5"/>
  <c r="E129" i="12" s="1"/>
  <c r="L129" i="5"/>
  <c r="O129" i="12" s="1"/>
  <c r="M129" i="5"/>
  <c r="N129" i="5"/>
  <c r="P129" i="12" s="1"/>
  <c r="O129" i="5"/>
  <c r="P129" i="5"/>
  <c r="F129" i="12" s="1"/>
  <c r="Q129" i="5"/>
  <c r="G129" i="12" s="1"/>
  <c r="R129" i="5"/>
  <c r="H129" i="12" s="1"/>
  <c r="U129" i="5"/>
  <c r="V129" i="5"/>
  <c r="I129" i="12"/>
  <c r="Z129" i="5"/>
  <c r="AA129" i="5"/>
  <c r="AB129" i="5"/>
  <c r="AC129" i="5"/>
  <c r="AD129" i="5"/>
  <c r="Q129" i="12" s="1"/>
  <c r="AE129" i="5"/>
  <c r="R129" i="12" s="1"/>
  <c r="AF129" i="5"/>
  <c r="S129" i="12" s="1"/>
  <c r="AG129" i="5"/>
  <c r="AI129" i="5"/>
  <c r="K129" i="12" s="1"/>
  <c r="AJ129" i="5"/>
  <c r="AN129" i="5"/>
  <c r="AO129" i="5"/>
  <c r="U129" i="12" s="1"/>
  <c r="AP129" i="5"/>
  <c r="AQ129" i="5"/>
  <c r="AR129" i="5"/>
  <c r="AS129" i="5"/>
  <c r="AT129" i="5"/>
  <c r="AU129" i="5"/>
  <c r="AV129" i="5"/>
  <c r="AW129" i="5"/>
  <c r="AY129" i="5"/>
  <c r="L129" i="12" s="1"/>
  <c r="AZ129" i="5"/>
  <c r="BF129" i="5"/>
  <c r="BG129" i="5"/>
  <c r="BH129" i="5"/>
  <c r="V129" i="12" s="1"/>
  <c r="BI129" i="5"/>
  <c r="BJ129" i="5"/>
  <c r="BK129" i="5"/>
  <c r="BM129" i="5"/>
  <c r="BN129" i="5"/>
  <c r="BO129" i="5"/>
  <c r="X129" i="12" s="1"/>
  <c r="BP129" i="5"/>
  <c r="BT129" i="5"/>
  <c r="BU129" i="5"/>
  <c r="BV129" i="5"/>
  <c r="BW129" i="5"/>
  <c r="BX129" i="5"/>
  <c r="BY129" i="5"/>
  <c r="BZ129" i="5"/>
  <c r="CA129" i="5"/>
  <c r="CB129" i="5"/>
  <c r="CE129" i="5"/>
  <c r="AA129" i="12" s="1"/>
  <c r="CF129" i="5"/>
  <c r="AB129" i="12" s="1"/>
  <c r="CL129" i="5"/>
  <c r="CM129" i="5"/>
  <c r="CN129" i="5"/>
  <c r="CO129" i="5"/>
  <c r="CP129" i="5"/>
  <c r="CQ129" i="5"/>
  <c r="CR129" i="5"/>
  <c r="CS129" i="5"/>
  <c r="CT129" i="5"/>
  <c r="CU129" i="5"/>
  <c r="CV129" i="5"/>
  <c r="CW129" i="5"/>
  <c r="CY129" i="5"/>
  <c r="DA129" i="5"/>
  <c r="DG129" i="5"/>
  <c r="DH129" i="5"/>
  <c r="DI129" i="5"/>
  <c r="DJ129" i="5"/>
  <c r="DK129" i="5"/>
  <c r="DM129" i="5"/>
  <c r="DN129" i="5"/>
  <c r="DO129" i="5"/>
  <c r="DP129" i="5"/>
  <c r="DQ129" i="5"/>
  <c r="DR129" i="5"/>
  <c r="DS129" i="5"/>
  <c r="DT129" i="5"/>
  <c r="DU129" i="5"/>
  <c r="DW129" i="5"/>
  <c r="DX129" i="5"/>
  <c r="EC129" i="5"/>
  <c r="ED129" i="5"/>
  <c r="EE129" i="5"/>
  <c r="EG129" i="5"/>
  <c r="EH129" i="5"/>
  <c r="B130" i="5"/>
  <c r="B130" i="12" s="1"/>
  <c r="C130" i="5"/>
  <c r="C130" i="12" s="1"/>
  <c r="D130" i="5"/>
  <c r="M130" i="12" s="1"/>
  <c r="E130" i="5"/>
  <c r="N130" i="12" s="1"/>
  <c r="F130" i="5"/>
  <c r="G130" i="5"/>
  <c r="H130" i="5"/>
  <c r="I130" i="5"/>
  <c r="J130" i="5"/>
  <c r="D130" i="12" s="1"/>
  <c r="K130" i="5"/>
  <c r="E130" i="12" s="1"/>
  <c r="L130" i="5"/>
  <c r="O130" i="12" s="1"/>
  <c r="M130" i="5"/>
  <c r="N130" i="5"/>
  <c r="P130" i="12" s="1"/>
  <c r="O130" i="5"/>
  <c r="P130" i="5"/>
  <c r="F130" i="12" s="1"/>
  <c r="Q130" i="5"/>
  <c r="G130" i="12" s="1"/>
  <c r="R130" i="5"/>
  <c r="H130" i="12" s="1"/>
  <c r="U130" i="5"/>
  <c r="V130" i="5"/>
  <c r="I130" i="12"/>
  <c r="Z130" i="5"/>
  <c r="AA130" i="5"/>
  <c r="AB130" i="5"/>
  <c r="AC130" i="5"/>
  <c r="AD130" i="5"/>
  <c r="Q130" i="12" s="1"/>
  <c r="AE130" i="5"/>
  <c r="R130" i="12" s="1"/>
  <c r="AF130" i="5"/>
  <c r="S130" i="12" s="1"/>
  <c r="AG130" i="5"/>
  <c r="AI130" i="5"/>
  <c r="K130" i="12" s="1"/>
  <c r="AJ130" i="5"/>
  <c r="T130" i="12" s="1"/>
  <c r="AN130" i="5"/>
  <c r="AO130" i="5"/>
  <c r="U130" i="12" s="1"/>
  <c r="AP130" i="5"/>
  <c r="AQ130" i="5"/>
  <c r="AR130" i="5"/>
  <c r="AS130" i="5"/>
  <c r="AT130" i="5"/>
  <c r="AU130" i="5"/>
  <c r="AV130" i="5"/>
  <c r="AW130" i="5"/>
  <c r="AY130" i="5"/>
  <c r="AZ130" i="5"/>
  <c r="BF130" i="5"/>
  <c r="BG130" i="5"/>
  <c r="BH130" i="5"/>
  <c r="V130" i="12" s="1"/>
  <c r="BI130" i="5"/>
  <c r="BJ130" i="5"/>
  <c r="BK130" i="5"/>
  <c r="BM130" i="5"/>
  <c r="BN130" i="5"/>
  <c r="BO130" i="5"/>
  <c r="X130" i="12" s="1"/>
  <c r="BP130" i="5"/>
  <c r="BT130" i="5"/>
  <c r="BU130" i="5"/>
  <c r="BV130" i="5"/>
  <c r="BW130" i="5"/>
  <c r="BX130" i="5"/>
  <c r="BY130" i="5"/>
  <c r="BZ130" i="5"/>
  <c r="CA130" i="5"/>
  <c r="CB130" i="5"/>
  <c r="CD130" i="5"/>
  <c r="Z130" i="12" s="1"/>
  <c r="CE130" i="5"/>
  <c r="AA130" i="12" s="1"/>
  <c r="CF130" i="5"/>
  <c r="AB130" i="12" s="1"/>
  <c r="CL130" i="5"/>
  <c r="CM130" i="5"/>
  <c r="CN130" i="5"/>
  <c r="CO130" i="5"/>
  <c r="CP130" i="5"/>
  <c r="CQ130" i="5"/>
  <c r="CR130" i="5"/>
  <c r="CS130" i="5"/>
  <c r="CT130" i="5"/>
  <c r="CU130" i="5"/>
  <c r="CV130" i="5"/>
  <c r="CW130" i="5"/>
  <c r="CY130" i="5"/>
  <c r="DA130" i="5"/>
  <c r="DG130" i="5"/>
  <c r="DH130" i="5"/>
  <c r="DI130" i="5"/>
  <c r="DJ130" i="5"/>
  <c r="DK130" i="5"/>
  <c r="DM130" i="5"/>
  <c r="DN130" i="5"/>
  <c r="DO130" i="5"/>
  <c r="DP130" i="5"/>
  <c r="DQ130" i="5"/>
  <c r="DR130" i="5"/>
  <c r="DS130" i="5"/>
  <c r="DT130" i="5"/>
  <c r="DU130" i="5"/>
  <c r="DW130" i="5"/>
  <c r="DX130" i="5"/>
  <c r="EC130" i="5"/>
  <c r="ED130" i="5"/>
  <c r="EE130" i="5"/>
  <c r="EG130" i="5"/>
  <c r="EH130" i="5"/>
  <c r="C131" i="5"/>
  <c r="C131" i="12" s="1"/>
  <c r="D131" i="5"/>
  <c r="M131" i="12" s="1"/>
  <c r="E131" i="5"/>
  <c r="N131" i="12" s="1"/>
  <c r="F131" i="5"/>
  <c r="G131" i="5"/>
  <c r="H131" i="5"/>
  <c r="I131" i="5"/>
  <c r="J131" i="5"/>
  <c r="D131" i="12" s="1"/>
  <c r="K131" i="5"/>
  <c r="E131" i="12" s="1"/>
  <c r="L131" i="5"/>
  <c r="O131" i="12" s="1"/>
  <c r="M131" i="5"/>
  <c r="N131" i="5"/>
  <c r="P131" i="12" s="1"/>
  <c r="O131" i="5"/>
  <c r="P131" i="5"/>
  <c r="F131" i="12" s="1"/>
  <c r="Q131" i="5"/>
  <c r="G131" i="12" s="1"/>
  <c r="R131" i="5"/>
  <c r="H131" i="12" s="1"/>
  <c r="U131" i="5"/>
  <c r="V131" i="5"/>
  <c r="I131" i="12"/>
  <c r="Z131" i="5"/>
  <c r="AA131" i="5"/>
  <c r="AB131" i="5"/>
  <c r="AC131" i="5"/>
  <c r="AD131" i="5"/>
  <c r="Q131" i="12" s="1"/>
  <c r="AE131" i="5"/>
  <c r="R131" i="12" s="1"/>
  <c r="AF131" i="5"/>
  <c r="S131" i="12" s="1"/>
  <c r="AG131" i="5"/>
  <c r="AI131" i="5"/>
  <c r="K131" i="12" s="1"/>
  <c r="AJ131" i="5"/>
  <c r="AN131" i="5"/>
  <c r="AO131" i="5"/>
  <c r="U131" i="12" s="1"/>
  <c r="AP131" i="5"/>
  <c r="AQ131" i="5"/>
  <c r="AR131" i="5"/>
  <c r="AS131" i="5"/>
  <c r="AT131" i="5"/>
  <c r="AU131" i="5"/>
  <c r="AV131" i="5"/>
  <c r="AW131" i="5"/>
  <c r="AY131" i="5"/>
  <c r="L131" i="12" s="1"/>
  <c r="AZ131" i="5"/>
  <c r="BF131" i="5"/>
  <c r="BG131" i="5"/>
  <c r="BH131" i="5"/>
  <c r="V131" i="12" s="1"/>
  <c r="BI131" i="5"/>
  <c r="BJ131" i="5"/>
  <c r="BK131" i="5"/>
  <c r="BM131" i="5"/>
  <c r="BN131" i="5"/>
  <c r="BO131" i="5"/>
  <c r="X131" i="12" s="1"/>
  <c r="BP131" i="5"/>
  <c r="BT131" i="5"/>
  <c r="BU131" i="5"/>
  <c r="BV131" i="5"/>
  <c r="BW131" i="5"/>
  <c r="BX131" i="5"/>
  <c r="BY131" i="5"/>
  <c r="BZ131" i="5"/>
  <c r="CA131" i="5"/>
  <c r="CB131" i="5"/>
  <c r="CD131" i="5"/>
  <c r="Z131" i="12" s="1"/>
  <c r="CE131" i="5"/>
  <c r="AA131" i="12" s="1"/>
  <c r="CF131" i="5"/>
  <c r="AB131" i="12" s="1"/>
  <c r="CL131" i="5"/>
  <c r="CM131" i="5"/>
  <c r="CN131" i="5"/>
  <c r="CO131" i="5"/>
  <c r="CP131" i="5"/>
  <c r="CQ131" i="5"/>
  <c r="CR131" i="5"/>
  <c r="CS131" i="5"/>
  <c r="CT131" i="5"/>
  <c r="CU131" i="5"/>
  <c r="CV131" i="5"/>
  <c r="CW131" i="5"/>
  <c r="CY131" i="5"/>
  <c r="DA131" i="5"/>
  <c r="DG131" i="5"/>
  <c r="DH131" i="5"/>
  <c r="DI131" i="5"/>
  <c r="DJ131" i="5"/>
  <c r="DK131" i="5"/>
  <c r="DM131" i="5"/>
  <c r="DN131" i="5"/>
  <c r="DO131" i="5"/>
  <c r="DP131" i="5"/>
  <c r="DQ131" i="5"/>
  <c r="DR131" i="5"/>
  <c r="DS131" i="5"/>
  <c r="DT131" i="5"/>
  <c r="DU131" i="5"/>
  <c r="DW131" i="5"/>
  <c r="DX131" i="5"/>
  <c r="EC131" i="5"/>
  <c r="ED131" i="5"/>
  <c r="EE131" i="5"/>
  <c r="EG131" i="5"/>
  <c r="EH131" i="5"/>
  <c r="C132" i="5"/>
  <c r="C132" i="12" s="1"/>
  <c r="D132" i="5"/>
  <c r="M132" i="12" s="1"/>
  <c r="E132" i="5"/>
  <c r="N132" i="12" s="1"/>
  <c r="F132" i="5"/>
  <c r="G132" i="5"/>
  <c r="H132" i="5"/>
  <c r="I132" i="5"/>
  <c r="J132" i="5"/>
  <c r="D132" i="12" s="1"/>
  <c r="K132" i="5"/>
  <c r="E132" i="12" s="1"/>
  <c r="L132" i="5"/>
  <c r="O132" i="12" s="1"/>
  <c r="M132" i="5"/>
  <c r="N132" i="5"/>
  <c r="P132" i="12" s="1"/>
  <c r="O132" i="5"/>
  <c r="P132" i="5"/>
  <c r="F132" i="12" s="1"/>
  <c r="Q132" i="5"/>
  <c r="G132" i="12" s="1"/>
  <c r="R132" i="5"/>
  <c r="H132" i="12" s="1"/>
  <c r="U132" i="5"/>
  <c r="V132" i="5"/>
  <c r="I132" i="12"/>
  <c r="Z132" i="5"/>
  <c r="AA132" i="5"/>
  <c r="AB132" i="5"/>
  <c r="AC132" i="5"/>
  <c r="AD132" i="5"/>
  <c r="Q132" i="12" s="1"/>
  <c r="AE132" i="5"/>
  <c r="R132" i="12" s="1"/>
  <c r="AF132" i="5"/>
  <c r="S132" i="12" s="1"/>
  <c r="AG132" i="5"/>
  <c r="AI132" i="5"/>
  <c r="K132" i="12" s="1"/>
  <c r="AJ132" i="5"/>
  <c r="T132" i="12" s="1"/>
  <c r="AN132" i="5"/>
  <c r="AO132" i="5"/>
  <c r="U132" i="12" s="1"/>
  <c r="AP132" i="5"/>
  <c r="AQ132" i="5"/>
  <c r="AR132" i="5"/>
  <c r="AS132" i="5"/>
  <c r="AT132" i="5"/>
  <c r="AU132" i="5"/>
  <c r="AV132" i="5"/>
  <c r="AW132" i="5"/>
  <c r="AY132" i="5"/>
  <c r="L132" i="12" s="1"/>
  <c r="AZ132" i="5"/>
  <c r="BF132" i="5"/>
  <c r="BG132" i="5"/>
  <c r="BH132" i="5"/>
  <c r="V132" i="12" s="1"/>
  <c r="BI132" i="5"/>
  <c r="BJ132" i="5"/>
  <c r="BK132" i="5"/>
  <c r="BM132" i="5"/>
  <c r="BN132" i="5"/>
  <c r="BO132" i="5"/>
  <c r="X132" i="12" s="1"/>
  <c r="BP132" i="5"/>
  <c r="BT132" i="5"/>
  <c r="BU132" i="5"/>
  <c r="BV132" i="5"/>
  <c r="BW132" i="5"/>
  <c r="BX132" i="5"/>
  <c r="BY132" i="5"/>
  <c r="BZ132" i="5"/>
  <c r="CA132" i="5"/>
  <c r="CB132" i="5"/>
  <c r="CD132" i="5"/>
  <c r="Z132" i="12" s="1"/>
  <c r="CE132" i="5"/>
  <c r="AA132" i="12" s="1"/>
  <c r="CF132" i="5"/>
  <c r="AB132" i="12" s="1"/>
  <c r="CL132" i="5"/>
  <c r="CM132" i="5"/>
  <c r="CN132" i="5"/>
  <c r="CO132" i="5"/>
  <c r="CP132" i="5"/>
  <c r="CQ132" i="5"/>
  <c r="CR132" i="5"/>
  <c r="CS132" i="5"/>
  <c r="CT132" i="5"/>
  <c r="CU132" i="5"/>
  <c r="CV132" i="5"/>
  <c r="CW132" i="5"/>
  <c r="CY132" i="5"/>
  <c r="DA132" i="5"/>
  <c r="DG132" i="5"/>
  <c r="DH132" i="5"/>
  <c r="DI132" i="5"/>
  <c r="DJ132" i="5"/>
  <c r="DK132" i="5"/>
  <c r="DM132" i="5"/>
  <c r="DN132" i="5"/>
  <c r="DO132" i="5"/>
  <c r="DP132" i="5"/>
  <c r="DQ132" i="5"/>
  <c r="DR132" i="5"/>
  <c r="DS132" i="5"/>
  <c r="DT132" i="5"/>
  <c r="DU132" i="5"/>
  <c r="DW132" i="5"/>
  <c r="DX132" i="5"/>
  <c r="EC132" i="5"/>
  <c r="ED132" i="5"/>
  <c r="EE132" i="5"/>
  <c r="EG132" i="5"/>
  <c r="EH132" i="5"/>
  <c r="C133" i="5"/>
  <c r="C133" i="12" s="1"/>
  <c r="D133" i="5"/>
  <c r="M133" i="12" s="1"/>
  <c r="E133" i="5"/>
  <c r="N133" i="12" s="1"/>
  <c r="F133" i="5"/>
  <c r="G133" i="5"/>
  <c r="H133" i="5"/>
  <c r="I133" i="5"/>
  <c r="J133" i="5"/>
  <c r="D133" i="12" s="1"/>
  <c r="K133" i="5"/>
  <c r="E133" i="12" s="1"/>
  <c r="L133" i="5"/>
  <c r="O133" i="12" s="1"/>
  <c r="M133" i="5"/>
  <c r="N133" i="5"/>
  <c r="P133" i="12" s="1"/>
  <c r="O133" i="5"/>
  <c r="P133" i="5"/>
  <c r="F133" i="12" s="1"/>
  <c r="Q133" i="5"/>
  <c r="G133" i="12" s="1"/>
  <c r="R133" i="5"/>
  <c r="H133" i="12" s="1"/>
  <c r="U133" i="5"/>
  <c r="V133" i="5"/>
  <c r="I133" i="12"/>
  <c r="Z133" i="5"/>
  <c r="AA133" i="5"/>
  <c r="AB133" i="5"/>
  <c r="AC133" i="5"/>
  <c r="AD133" i="5"/>
  <c r="Q133" i="12" s="1"/>
  <c r="AE133" i="5"/>
  <c r="R133" i="12" s="1"/>
  <c r="AF133" i="5"/>
  <c r="S133" i="12" s="1"/>
  <c r="AG133" i="5"/>
  <c r="AI133" i="5"/>
  <c r="K133" i="12" s="1"/>
  <c r="AJ133" i="5"/>
  <c r="T133" i="12" s="1"/>
  <c r="AN133" i="5"/>
  <c r="AO133" i="5"/>
  <c r="U133" i="12" s="1"/>
  <c r="AP133" i="5"/>
  <c r="AQ133" i="5"/>
  <c r="AR133" i="5"/>
  <c r="AS133" i="5"/>
  <c r="AT133" i="5"/>
  <c r="AU133" i="5"/>
  <c r="AV133" i="5"/>
  <c r="AW133" i="5"/>
  <c r="AY133" i="5"/>
  <c r="L133" i="12" s="1"/>
  <c r="AZ133" i="5"/>
  <c r="BF133" i="5"/>
  <c r="BG133" i="5"/>
  <c r="BH133" i="5"/>
  <c r="V133" i="12" s="1"/>
  <c r="BI133" i="5"/>
  <c r="BJ133" i="5"/>
  <c r="BK133" i="5"/>
  <c r="BM133" i="5"/>
  <c r="BN133" i="5"/>
  <c r="BO133" i="5"/>
  <c r="X133" i="12" s="1"/>
  <c r="BP133" i="5"/>
  <c r="BT133" i="5"/>
  <c r="BU133" i="5"/>
  <c r="BV133" i="5"/>
  <c r="BW133" i="5"/>
  <c r="BX133" i="5"/>
  <c r="BY133" i="5"/>
  <c r="BZ133" i="5"/>
  <c r="CA133" i="5"/>
  <c r="CB133" i="5"/>
  <c r="CD133" i="5"/>
  <c r="Z133" i="12" s="1"/>
  <c r="CE133" i="5"/>
  <c r="AA133" i="12" s="1"/>
  <c r="CF133" i="5"/>
  <c r="AB133" i="12" s="1"/>
  <c r="CL133" i="5"/>
  <c r="CM133" i="5"/>
  <c r="CN133" i="5"/>
  <c r="CO133" i="5"/>
  <c r="CP133" i="5"/>
  <c r="CQ133" i="5"/>
  <c r="CR133" i="5"/>
  <c r="CS133" i="5"/>
  <c r="CT133" i="5"/>
  <c r="CU133" i="5"/>
  <c r="CV133" i="5"/>
  <c r="CW133" i="5"/>
  <c r="CY133" i="5"/>
  <c r="DA133" i="5"/>
  <c r="DG133" i="5"/>
  <c r="DH133" i="5"/>
  <c r="DI133" i="5"/>
  <c r="DJ133" i="5"/>
  <c r="DK133" i="5"/>
  <c r="DM133" i="5"/>
  <c r="DN133" i="5"/>
  <c r="DO133" i="5"/>
  <c r="DP133" i="5"/>
  <c r="DQ133" i="5"/>
  <c r="DR133" i="5"/>
  <c r="DS133" i="5"/>
  <c r="DT133" i="5"/>
  <c r="DU133" i="5"/>
  <c r="DW133" i="5"/>
  <c r="DX133" i="5"/>
  <c r="EC133" i="5"/>
  <c r="ED133" i="5"/>
  <c r="EE133" i="5"/>
  <c r="EG133" i="5"/>
  <c r="EH133" i="5"/>
  <c r="C134" i="5"/>
  <c r="C134" i="12" s="1"/>
  <c r="D134" i="5"/>
  <c r="M134" i="12" s="1"/>
  <c r="E134" i="5"/>
  <c r="N134" i="12" s="1"/>
  <c r="F134" i="5"/>
  <c r="G134" i="5"/>
  <c r="H134" i="5"/>
  <c r="I134" i="5"/>
  <c r="J134" i="5"/>
  <c r="D134" i="12" s="1"/>
  <c r="K134" i="5"/>
  <c r="E134" i="12" s="1"/>
  <c r="L134" i="5"/>
  <c r="O134" i="12" s="1"/>
  <c r="M134" i="5"/>
  <c r="N134" i="5"/>
  <c r="P134" i="12" s="1"/>
  <c r="O134" i="5"/>
  <c r="P134" i="5"/>
  <c r="F134" i="12" s="1"/>
  <c r="Q134" i="5"/>
  <c r="G134" i="12" s="1"/>
  <c r="R134" i="5"/>
  <c r="H134" i="12" s="1"/>
  <c r="U134" i="5"/>
  <c r="V134" i="5"/>
  <c r="I134" i="12"/>
  <c r="Z134" i="5"/>
  <c r="AA134" i="5"/>
  <c r="AB134" i="5"/>
  <c r="AC134" i="5"/>
  <c r="AD134" i="5"/>
  <c r="Q134" i="12" s="1"/>
  <c r="AE134" i="5"/>
  <c r="R134" i="12" s="1"/>
  <c r="AF134" i="5"/>
  <c r="S134" i="12" s="1"/>
  <c r="AG134" i="5"/>
  <c r="AI134" i="5"/>
  <c r="K134" i="12" s="1"/>
  <c r="AJ134" i="5"/>
  <c r="T134" i="12" s="1"/>
  <c r="AM134" i="5"/>
  <c r="AN134" i="5"/>
  <c r="AO134" i="5"/>
  <c r="U134" i="12" s="1"/>
  <c r="AP134" i="5"/>
  <c r="AQ134" i="5"/>
  <c r="AR134" i="5"/>
  <c r="AS134" i="5"/>
  <c r="AT134" i="5"/>
  <c r="AU134" i="5"/>
  <c r="AV134" i="5"/>
  <c r="AW134" i="5"/>
  <c r="AY134" i="5"/>
  <c r="L134" i="12" s="1"/>
  <c r="AZ134" i="5"/>
  <c r="BF134" i="5"/>
  <c r="BG134" i="5"/>
  <c r="BH134" i="5"/>
  <c r="V134" i="12" s="1"/>
  <c r="BI134" i="5"/>
  <c r="BJ134" i="5"/>
  <c r="BK134" i="5"/>
  <c r="BM134" i="5"/>
  <c r="BN134" i="5"/>
  <c r="BO134" i="5"/>
  <c r="X134" i="12" s="1"/>
  <c r="BP134" i="5"/>
  <c r="BT134" i="5"/>
  <c r="BU134" i="5"/>
  <c r="BV134" i="5"/>
  <c r="BW134" i="5"/>
  <c r="BX134" i="5"/>
  <c r="BY134" i="5"/>
  <c r="BZ134" i="5"/>
  <c r="CA134" i="5"/>
  <c r="CB134" i="5"/>
  <c r="CD134" i="5"/>
  <c r="Z134" i="12" s="1"/>
  <c r="CE134" i="5"/>
  <c r="AA134" i="12" s="1"/>
  <c r="CF134" i="5"/>
  <c r="AB134" i="12" s="1"/>
  <c r="CL134" i="5"/>
  <c r="CM134" i="5"/>
  <c r="CN134" i="5"/>
  <c r="CO134" i="5"/>
  <c r="CP134" i="5"/>
  <c r="CQ134" i="5"/>
  <c r="CR134" i="5"/>
  <c r="CS134" i="5"/>
  <c r="CT134" i="5"/>
  <c r="CU134" i="5"/>
  <c r="CV134" i="5"/>
  <c r="CW134" i="5"/>
  <c r="CY134" i="5"/>
  <c r="CZ134" i="5"/>
  <c r="DA134" i="5"/>
  <c r="DG134" i="5"/>
  <c r="DH134" i="5"/>
  <c r="DI134" i="5"/>
  <c r="DJ134" i="5"/>
  <c r="DK134" i="5"/>
  <c r="DM134" i="5"/>
  <c r="DN134" i="5"/>
  <c r="DO134" i="5"/>
  <c r="DP134" i="5"/>
  <c r="DQ134" i="5"/>
  <c r="DR134" i="5"/>
  <c r="DS134" i="5"/>
  <c r="DT134" i="5"/>
  <c r="DU134" i="5"/>
  <c r="DW134" i="5"/>
  <c r="DX134" i="5"/>
  <c r="EC134" i="5"/>
  <c r="ED134" i="5"/>
  <c r="EE134" i="5"/>
  <c r="EG134" i="5"/>
  <c r="EH134" i="5"/>
  <c r="C135" i="5"/>
  <c r="C135" i="12" s="1"/>
  <c r="D135" i="5"/>
  <c r="M135" i="12" s="1"/>
  <c r="E135" i="5"/>
  <c r="N135" i="12" s="1"/>
  <c r="F135" i="5"/>
  <c r="G135" i="5"/>
  <c r="H135" i="5"/>
  <c r="I135" i="5"/>
  <c r="J135" i="5"/>
  <c r="D135" i="12" s="1"/>
  <c r="K135" i="5"/>
  <c r="E135" i="12" s="1"/>
  <c r="L135" i="5"/>
  <c r="O135" i="12" s="1"/>
  <c r="M135" i="5"/>
  <c r="N135" i="5"/>
  <c r="P135" i="12" s="1"/>
  <c r="O135" i="5"/>
  <c r="P135" i="5"/>
  <c r="F135" i="12" s="1"/>
  <c r="Q135" i="5"/>
  <c r="G135" i="12" s="1"/>
  <c r="R135" i="5"/>
  <c r="H135" i="12" s="1"/>
  <c r="U135" i="5"/>
  <c r="V135" i="5"/>
  <c r="I135" i="12"/>
  <c r="Z135" i="5"/>
  <c r="AA135" i="5"/>
  <c r="AB135" i="5"/>
  <c r="AC135" i="5"/>
  <c r="AD135" i="5"/>
  <c r="Q135" i="12" s="1"/>
  <c r="AE135" i="5"/>
  <c r="R135" i="12" s="1"/>
  <c r="AF135" i="5"/>
  <c r="S135" i="12" s="1"/>
  <c r="AG135" i="5"/>
  <c r="AI135" i="5"/>
  <c r="K135" i="12" s="1"/>
  <c r="AJ135" i="5"/>
  <c r="T135" i="12" s="1"/>
  <c r="AM135" i="5"/>
  <c r="AN135" i="5"/>
  <c r="AO135" i="5"/>
  <c r="U135" i="12" s="1"/>
  <c r="AP135" i="5"/>
  <c r="AQ135" i="5"/>
  <c r="AR135" i="5"/>
  <c r="AS135" i="5"/>
  <c r="AT135" i="5"/>
  <c r="AU135" i="5"/>
  <c r="AV135" i="5"/>
  <c r="AW135" i="5"/>
  <c r="AY135" i="5"/>
  <c r="L135" i="12" s="1"/>
  <c r="AZ135" i="5"/>
  <c r="BF135" i="5"/>
  <c r="BG135" i="5"/>
  <c r="BH135" i="5"/>
  <c r="V135" i="12" s="1"/>
  <c r="BI135" i="5"/>
  <c r="BJ135" i="5"/>
  <c r="BK135" i="5"/>
  <c r="BM135" i="5"/>
  <c r="BN135" i="5"/>
  <c r="BO135" i="5"/>
  <c r="X135" i="12" s="1"/>
  <c r="BP135" i="5"/>
  <c r="BT135" i="5"/>
  <c r="BU135" i="5"/>
  <c r="BV135" i="5"/>
  <c r="BW135" i="5"/>
  <c r="BX135" i="5"/>
  <c r="BY135" i="5"/>
  <c r="BZ135" i="5"/>
  <c r="CA135" i="5"/>
  <c r="CB135" i="5"/>
  <c r="CD135" i="5"/>
  <c r="Z135" i="12" s="1"/>
  <c r="CE135" i="5"/>
  <c r="AA135" i="12" s="1"/>
  <c r="CF135" i="5"/>
  <c r="AB135" i="12" s="1"/>
  <c r="CL135" i="5"/>
  <c r="CM135" i="5"/>
  <c r="CN135" i="5"/>
  <c r="CO135" i="5"/>
  <c r="CP135" i="5"/>
  <c r="CQ135" i="5"/>
  <c r="CR135" i="5"/>
  <c r="CS135" i="5"/>
  <c r="CT135" i="5"/>
  <c r="CU135" i="5"/>
  <c r="CV135" i="5"/>
  <c r="CW135" i="5"/>
  <c r="CY135" i="5"/>
  <c r="CZ135" i="5"/>
  <c r="DA135" i="5"/>
  <c r="DG135" i="5"/>
  <c r="DH135" i="5"/>
  <c r="DI135" i="5"/>
  <c r="DJ135" i="5"/>
  <c r="DK135" i="5"/>
  <c r="DM135" i="5"/>
  <c r="DN135" i="5"/>
  <c r="DO135" i="5"/>
  <c r="DP135" i="5"/>
  <c r="DQ135" i="5"/>
  <c r="DR135" i="5"/>
  <c r="DS135" i="5"/>
  <c r="DT135" i="5"/>
  <c r="DU135" i="5"/>
  <c r="DW135" i="5"/>
  <c r="DX135" i="5"/>
  <c r="EC135" i="5"/>
  <c r="ED135" i="5"/>
  <c r="EE135" i="5"/>
  <c r="EG135" i="5"/>
  <c r="EH135" i="5"/>
  <c r="C136" i="5"/>
  <c r="C136" i="12" s="1"/>
  <c r="D136" i="5"/>
  <c r="M136" i="12" s="1"/>
  <c r="E136" i="5"/>
  <c r="N136" i="12" s="1"/>
  <c r="F136" i="5"/>
  <c r="G136" i="5"/>
  <c r="H136" i="5"/>
  <c r="I136" i="5"/>
  <c r="J136" i="5"/>
  <c r="D136" i="12" s="1"/>
  <c r="K136" i="5"/>
  <c r="E136" i="12" s="1"/>
  <c r="L136" i="5"/>
  <c r="O136" i="12" s="1"/>
  <c r="M136" i="5"/>
  <c r="N136" i="5"/>
  <c r="P136" i="12" s="1"/>
  <c r="O136" i="5"/>
  <c r="P136" i="5"/>
  <c r="F136" i="12" s="1"/>
  <c r="Q136" i="5"/>
  <c r="G136" i="12" s="1"/>
  <c r="R136" i="5"/>
  <c r="H136" i="12" s="1"/>
  <c r="U136" i="5"/>
  <c r="V136" i="5"/>
  <c r="I136" i="12"/>
  <c r="Z136" i="5"/>
  <c r="AA136" i="5"/>
  <c r="AB136" i="5"/>
  <c r="AC136" i="5"/>
  <c r="AD136" i="5"/>
  <c r="Q136" i="12" s="1"/>
  <c r="AE136" i="5"/>
  <c r="R136" i="12" s="1"/>
  <c r="AF136" i="5"/>
  <c r="S136" i="12" s="1"/>
  <c r="AG136" i="5"/>
  <c r="AI136" i="5"/>
  <c r="K136" i="12" s="1"/>
  <c r="AJ136" i="5"/>
  <c r="T136" i="12" s="1"/>
  <c r="AM136" i="5"/>
  <c r="AN136" i="5"/>
  <c r="AO136" i="5"/>
  <c r="U136" i="12" s="1"/>
  <c r="AP136" i="5"/>
  <c r="AQ136" i="5"/>
  <c r="AR136" i="5"/>
  <c r="AS136" i="5"/>
  <c r="AT136" i="5"/>
  <c r="AU136" i="5"/>
  <c r="AV136" i="5"/>
  <c r="AW136" i="5"/>
  <c r="AY136" i="5"/>
  <c r="AZ136" i="5"/>
  <c r="BF136" i="5"/>
  <c r="BG136" i="5"/>
  <c r="BH136" i="5"/>
  <c r="V136" i="12" s="1"/>
  <c r="BI136" i="5"/>
  <c r="BJ136" i="5"/>
  <c r="BK136" i="5"/>
  <c r="BM136" i="5"/>
  <c r="BN136" i="5"/>
  <c r="BO136" i="5"/>
  <c r="X136" i="12" s="1"/>
  <c r="BP136" i="5"/>
  <c r="BT136" i="5"/>
  <c r="BU136" i="5"/>
  <c r="BV136" i="5"/>
  <c r="BW136" i="5"/>
  <c r="BX136" i="5"/>
  <c r="BY136" i="5"/>
  <c r="BZ136" i="5"/>
  <c r="CA136" i="5"/>
  <c r="CB136" i="5"/>
  <c r="CD136" i="5"/>
  <c r="Z136" i="12" s="1"/>
  <c r="CE136" i="5"/>
  <c r="AA136" i="12" s="1"/>
  <c r="CF136" i="5"/>
  <c r="AB136" i="12" s="1"/>
  <c r="CL136" i="5"/>
  <c r="CM136" i="5"/>
  <c r="CN136" i="5"/>
  <c r="CO136" i="5"/>
  <c r="CP136" i="5"/>
  <c r="CQ136" i="5"/>
  <c r="CR136" i="5"/>
  <c r="CS136" i="5"/>
  <c r="CT136" i="5"/>
  <c r="CU136" i="5"/>
  <c r="CV136" i="5"/>
  <c r="CW136" i="5"/>
  <c r="CY136" i="5"/>
  <c r="CZ136" i="5"/>
  <c r="DA136" i="5"/>
  <c r="DG136" i="5"/>
  <c r="DH136" i="5"/>
  <c r="DI136" i="5"/>
  <c r="DJ136" i="5"/>
  <c r="DK136" i="5"/>
  <c r="DM136" i="5"/>
  <c r="DN136" i="5"/>
  <c r="DO136" i="5"/>
  <c r="DP136" i="5"/>
  <c r="DQ136" i="5"/>
  <c r="DR136" i="5"/>
  <c r="DS136" i="5"/>
  <c r="DT136" i="5"/>
  <c r="DU136" i="5"/>
  <c r="DW136" i="5"/>
  <c r="DX136" i="5"/>
  <c r="EC136" i="5"/>
  <c r="ED136" i="5"/>
  <c r="EE136" i="5"/>
  <c r="EG136" i="5"/>
  <c r="EH136" i="5"/>
  <c r="C137" i="5"/>
  <c r="C137" i="12" s="1"/>
  <c r="D137" i="5"/>
  <c r="M137" i="12" s="1"/>
  <c r="E137" i="5"/>
  <c r="N137" i="12" s="1"/>
  <c r="F137" i="5"/>
  <c r="G137" i="5"/>
  <c r="H137" i="5"/>
  <c r="I137" i="5"/>
  <c r="J137" i="5"/>
  <c r="D137" i="12" s="1"/>
  <c r="K137" i="5"/>
  <c r="E137" i="12" s="1"/>
  <c r="L137" i="5"/>
  <c r="O137" i="12" s="1"/>
  <c r="M137" i="5"/>
  <c r="N137" i="5"/>
  <c r="P137" i="12" s="1"/>
  <c r="O137" i="5"/>
  <c r="P137" i="5"/>
  <c r="F137" i="12" s="1"/>
  <c r="Q137" i="5"/>
  <c r="G137" i="12" s="1"/>
  <c r="R137" i="5"/>
  <c r="H137" i="12" s="1"/>
  <c r="U137" i="5"/>
  <c r="V137" i="5"/>
  <c r="I137" i="12"/>
  <c r="Z137" i="5"/>
  <c r="AA137" i="5"/>
  <c r="AB137" i="5"/>
  <c r="AC137" i="5"/>
  <c r="AD137" i="5"/>
  <c r="Q137" i="12" s="1"/>
  <c r="AE137" i="5"/>
  <c r="R137" i="12" s="1"/>
  <c r="AF137" i="5"/>
  <c r="S137" i="12" s="1"/>
  <c r="AG137" i="5"/>
  <c r="AI137" i="5"/>
  <c r="K137" i="12" s="1"/>
  <c r="AJ137" i="5"/>
  <c r="T137" i="12" s="1"/>
  <c r="AM137" i="5"/>
  <c r="AN137" i="5"/>
  <c r="AO137" i="5"/>
  <c r="U137" i="12" s="1"/>
  <c r="AP137" i="5"/>
  <c r="AQ137" i="5"/>
  <c r="AR137" i="5"/>
  <c r="AS137" i="5"/>
  <c r="AT137" i="5"/>
  <c r="AU137" i="5"/>
  <c r="AV137" i="5"/>
  <c r="AW137" i="5"/>
  <c r="AY137" i="5"/>
  <c r="AZ137" i="5"/>
  <c r="BF137" i="5"/>
  <c r="BG137" i="5"/>
  <c r="BH137" i="5"/>
  <c r="V137" i="12" s="1"/>
  <c r="BI137" i="5"/>
  <c r="BJ137" i="5"/>
  <c r="BK137" i="5"/>
  <c r="BM137" i="5"/>
  <c r="BN137" i="5"/>
  <c r="BO137" i="5"/>
  <c r="X137" i="12" s="1"/>
  <c r="BP137" i="5"/>
  <c r="BT137" i="5"/>
  <c r="BU137" i="5"/>
  <c r="BV137" i="5"/>
  <c r="BW137" i="5"/>
  <c r="BX137" i="5"/>
  <c r="BY137" i="5"/>
  <c r="BZ137" i="5"/>
  <c r="CA137" i="5"/>
  <c r="CB137" i="5"/>
  <c r="CD137" i="5"/>
  <c r="Z137" i="12" s="1"/>
  <c r="CE137" i="5"/>
  <c r="AA137" i="12" s="1"/>
  <c r="CF137" i="5"/>
  <c r="AB137" i="12" s="1"/>
  <c r="CL137" i="5"/>
  <c r="CM137" i="5"/>
  <c r="CN137" i="5"/>
  <c r="CO137" i="5"/>
  <c r="CP137" i="5"/>
  <c r="CQ137" i="5"/>
  <c r="CR137" i="5"/>
  <c r="CS137" i="5"/>
  <c r="CT137" i="5"/>
  <c r="CU137" i="5"/>
  <c r="CV137" i="5"/>
  <c r="CW137" i="5"/>
  <c r="CY137" i="5"/>
  <c r="CZ137" i="5"/>
  <c r="DA137" i="5"/>
  <c r="DG137" i="5"/>
  <c r="DH137" i="5"/>
  <c r="DI137" i="5"/>
  <c r="DJ137" i="5"/>
  <c r="DK137" i="5"/>
  <c r="DM137" i="5"/>
  <c r="DN137" i="5"/>
  <c r="DO137" i="5"/>
  <c r="DP137" i="5"/>
  <c r="DQ137" i="5"/>
  <c r="DR137" i="5"/>
  <c r="DS137" i="5"/>
  <c r="DT137" i="5"/>
  <c r="DU137" i="5"/>
  <c r="DW137" i="5"/>
  <c r="DX137" i="5"/>
  <c r="EC137" i="5"/>
  <c r="ED137" i="5"/>
  <c r="EE137" i="5"/>
  <c r="EG137" i="5"/>
  <c r="EH137" i="5"/>
  <c r="C138" i="5"/>
  <c r="C138" i="12" s="1"/>
  <c r="D138" i="5"/>
  <c r="M138" i="12" s="1"/>
  <c r="E138" i="5"/>
  <c r="N138" i="12" s="1"/>
  <c r="F138" i="5"/>
  <c r="G138" i="5"/>
  <c r="H138" i="5"/>
  <c r="I138" i="5"/>
  <c r="J138" i="5"/>
  <c r="D138" i="12" s="1"/>
  <c r="K138" i="5"/>
  <c r="E138" i="12" s="1"/>
  <c r="L138" i="5"/>
  <c r="O138" i="12" s="1"/>
  <c r="M138" i="5"/>
  <c r="N138" i="5"/>
  <c r="P138" i="12" s="1"/>
  <c r="O138" i="5"/>
  <c r="P138" i="5"/>
  <c r="F138" i="12" s="1"/>
  <c r="Q138" i="5"/>
  <c r="G138" i="12" s="1"/>
  <c r="R138" i="5"/>
  <c r="H138" i="12" s="1"/>
  <c r="U138" i="5"/>
  <c r="V138" i="5"/>
  <c r="I138" i="12"/>
  <c r="Z138" i="5"/>
  <c r="AA138" i="5"/>
  <c r="AB138" i="5"/>
  <c r="AC138" i="5"/>
  <c r="AD138" i="5"/>
  <c r="Q138" i="12" s="1"/>
  <c r="AE138" i="5"/>
  <c r="R138" i="12" s="1"/>
  <c r="AF138" i="5"/>
  <c r="S138" i="12" s="1"/>
  <c r="AG138" i="5"/>
  <c r="AI138" i="5"/>
  <c r="K138" i="12" s="1"/>
  <c r="AJ138" i="5"/>
  <c r="T138" i="12" s="1"/>
  <c r="AM138" i="5"/>
  <c r="AN138" i="5"/>
  <c r="AO138" i="5"/>
  <c r="U138" i="12" s="1"/>
  <c r="AP138" i="5"/>
  <c r="AQ138" i="5"/>
  <c r="AR138" i="5"/>
  <c r="AS138" i="5"/>
  <c r="AT138" i="5"/>
  <c r="AU138" i="5"/>
  <c r="AV138" i="5"/>
  <c r="AW138" i="5"/>
  <c r="AY138" i="5"/>
  <c r="L138" i="12" s="1"/>
  <c r="AZ138" i="5"/>
  <c r="BF138" i="5"/>
  <c r="BG138" i="5"/>
  <c r="BH138" i="5"/>
  <c r="V138" i="12" s="1"/>
  <c r="BI138" i="5"/>
  <c r="BJ138" i="5"/>
  <c r="BK138" i="5"/>
  <c r="BM138" i="5"/>
  <c r="BN138" i="5"/>
  <c r="BO138" i="5"/>
  <c r="X138" i="12" s="1"/>
  <c r="BP138" i="5"/>
  <c r="BR138" i="5"/>
  <c r="BT138" i="5"/>
  <c r="BU138" i="5"/>
  <c r="BV138" i="5"/>
  <c r="BW138" i="5"/>
  <c r="BX138" i="5"/>
  <c r="BY138" i="5"/>
  <c r="BZ138" i="5"/>
  <c r="CA138" i="5"/>
  <c r="CB138" i="5"/>
  <c r="CD138" i="5"/>
  <c r="Z138" i="12" s="1"/>
  <c r="CE138" i="5"/>
  <c r="AA138" i="12" s="1"/>
  <c r="CF138" i="5"/>
  <c r="AB138" i="12" s="1"/>
  <c r="CL138" i="5"/>
  <c r="CM138" i="5"/>
  <c r="CN138" i="5"/>
  <c r="CO138" i="5"/>
  <c r="CP138" i="5"/>
  <c r="CQ138" i="5"/>
  <c r="CR138" i="5"/>
  <c r="CS138" i="5"/>
  <c r="CT138" i="5"/>
  <c r="CU138" i="5"/>
  <c r="CV138" i="5"/>
  <c r="CW138" i="5"/>
  <c r="CY138" i="5"/>
  <c r="CZ138" i="5"/>
  <c r="DA138" i="5"/>
  <c r="DG138" i="5"/>
  <c r="DH138" i="5"/>
  <c r="DI138" i="5"/>
  <c r="DJ138" i="5"/>
  <c r="DK138" i="5"/>
  <c r="DM138" i="5"/>
  <c r="DN138" i="5"/>
  <c r="DO138" i="5"/>
  <c r="DP138" i="5"/>
  <c r="DQ138" i="5"/>
  <c r="DR138" i="5"/>
  <c r="DS138" i="5"/>
  <c r="DT138" i="5"/>
  <c r="DU138" i="5"/>
  <c r="DW138" i="5"/>
  <c r="DX138" i="5"/>
  <c r="EC138" i="5"/>
  <c r="ED138" i="5"/>
  <c r="EE138" i="5"/>
  <c r="EG138" i="5"/>
  <c r="EH138" i="5"/>
  <c r="C139" i="5"/>
  <c r="C139" i="12" s="1"/>
  <c r="D139" i="5"/>
  <c r="M139" i="12" s="1"/>
  <c r="E139" i="5"/>
  <c r="N139" i="12" s="1"/>
  <c r="F139" i="5"/>
  <c r="G139" i="5"/>
  <c r="H139" i="5"/>
  <c r="I139" i="5"/>
  <c r="J139" i="5"/>
  <c r="D139" i="12" s="1"/>
  <c r="K139" i="5"/>
  <c r="E139" i="12" s="1"/>
  <c r="L139" i="5"/>
  <c r="O139" i="12" s="1"/>
  <c r="M139" i="5"/>
  <c r="N139" i="5"/>
  <c r="P139" i="12" s="1"/>
  <c r="O139" i="5"/>
  <c r="P139" i="5"/>
  <c r="F139" i="12" s="1"/>
  <c r="Q139" i="5"/>
  <c r="G139" i="12" s="1"/>
  <c r="R139" i="5"/>
  <c r="H139" i="12" s="1"/>
  <c r="U139" i="5"/>
  <c r="V139" i="5"/>
  <c r="I139" i="12"/>
  <c r="Z139" i="5"/>
  <c r="AA139" i="5"/>
  <c r="AB139" i="5"/>
  <c r="AC139" i="5"/>
  <c r="AD139" i="5"/>
  <c r="Q139" i="12" s="1"/>
  <c r="AE139" i="5"/>
  <c r="R139" i="12" s="1"/>
  <c r="AF139" i="5"/>
  <c r="S139" i="12" s="1"/>
  <c r="AG139" i="5"/>
  <c r="AI139" i="5"/>
  <c r="K139" i="12" s="1"/>
  <c r="AJ139" i="5"/>
  <c r="T139" i="12" s="1"/>
  <c r="AM139" i="5"/>
  <c r="AN139" i="5"/>
  <c r="AO139" i="5"/>
  <c r="U139" i="12" s="1"/>
  <c r="AP139" i="5"/>
  <c r="AQ139" i="5"/>
  <c r="AR139" i="5"/>
  <c r="AS139" i="5"/>
  <c r="AT139" i="5"/>
  <c r="AU139" i="5"/>
  <c r="AV139" i="5"/>
  <c r="AW139" i="5"/>
  <c r="AY139" i="5"/>
  <c r="L139" i="12" s="1"/>
  <c r="AZ139" i="5"/>
  <c r="BF139" i="5"/>
  <c r="BG139" i="5"/>
  <c r="BH139" i="5"/>
  <c r="V139" i="12" s="1"/>
  <c r="BI139" i="5"/>
  <c r="BJ139" i="5"/>
  <c r="BK139" i="5"/>
  <c r="BM139" i="5"/>
  <c r="BN139" i="5"/>
  <c r="BO139" i="5"/>
  <c r="X139" i="12" s="1"/>
  <c r="BP139" i="5"/>
  <c r="BR139" i="5"/>
  <c r="Y139" i="12" s="1"/>
  <c r="BT139" i="5"/>
  <c r="BU139" i="5"/>
  <c r="BV139" i="5"/>
  <c r="BW139" i="5"/>
  <c r="BX139" i="5"/>
  <c r="BY139" i="5"/>
  <c r="BZ139" i="5"/>
  <c r="CA139" i="5"/>
  <c r="CB139" i="5"/>
  <c r="CD139" i="5"/>
  <c r="Z139" i="12" s="1"/>
  <c r="CE139" i="5"/>
  <c r="AA139" i="12" s="1"/>
  <c r="CF139" i="5"/>
  <c r="AB139" i="12" s="1"/>
  <c r="CL139" i="5"/>
  <c r="CM139" i="5"/>
  <c r="CN139" i="5"/>
  <c r="CO139" i="5"/>
  <c r="CP139" i="5"/>
  <c r="CQ139" i="5"/>
  <c r="CR139" i="5"/>
  <c r="CS139" i="5"/>
  <c r="CT139" i="5"/>
  <c r="CU139" i="5"/>
  <c r="CV139" i="5"/>
  <c r="CW139" i="5"/>
  <c r="CY139" i="5"/>
  <c r="CZ139" i="5"/>
  <c r="DA139" i="5"/>
  <c r="DG139" i="5"/>
  <c r="DH139" i="5"/>
  <c r="DI139" i="5"/>
  <c r="DJ139" i="5"/>
  <c r="DK139" i="5"/>
  <c r="DM139" i="5"/>
  <c r="DN139" i="5"/>
  <c r="DO139" i="5"/>
  <c r="DP139" i="5"/>
  <c r="DQ139" i="5"/>
  <c r="DR139" i="5"/>
  <c r="DS139" i="5"/>
  <c r="DT139" i="5"/>
  <c r="DU139" i="5"/>
  <c r="DW139" i="5"/>
  <c r="DX139" i="5"/>
  <c r="EC139" i="5"/>
  <c r="ED139" i="5"/>
  <c r="EE139" i="5"/>
  <c r="EG139" i="5"/>
  <c r="EH139" i="5"/>
  <c r="C140" i="5"/>
  <c r="C140" i="12" s="1"/>
  <c r="D140" i="5"/>
  <c r="M140" i="12" s="1"/>
  <c r="E140" i="5"/>
  <c r="N140" i="12" s="1"/>
  <c r="F140" i="5"/>
  <c r="G140" i="5"/>
  <c r="H140" i="5"/>
  <c r="I140" i="5"/>
  <c r="J140" i="5"/>
  <c r="D140" i="12" s="1"/>
  <c r="K140" i="5"/>
  <c r="E140" i="12" s="1"/>
  <c r="L140" i="5"/>
  <c r="O140" i="12" s="1"/>
  <c r="M140" i="5"/>
  <c r="N140" i="5"/>
  <c r="P140" i="12" s="1"/>
  <c r="O140" i="5"/>
  <c r="P140" i="5"/>
  <c r="F140" i="12" s="1"/>
  <c r="Q140" i="5"/>
  <c r="G140" i="12" s="1"/>
  <c r="R140" i="5"/>
  <c r="H140" i="12" s="1"/>
  <c r="U140" i="5"/>
  <c r="V140" i="5"/>
  <c r="I140" i="12"/>
  <c r="Z140" i="5"/>
  <c r="AA140" i="5"/>
  <c r="AB140" i="5"/>
  <c r="AC140" i="5"/>
  <c r="AD140" i="5"/>
  <c r="Q140" i="12" s="1"/>
  <c r="AE140" i="5"/>
  <c r="R140" i="12" s="1"/>
  <c r="AF140" i="5"/>
  <c r="S140" i="12" s="1"/>
  <c r="AG140" i="5"/>
  <c r="AI140" i="5"/>
  <c r="K140" i="12" s="1"/>
  <c r="AJ140" i="5"/>
  <c r="T140" i="12" s="1"/>
  <c r="AM140" i="5"/>
  <c r="AN140" i="5"/>
  <c r="AO140" i="5"/>
  <c r="U140" i="12" s="1"/>
  <c r="AP140" i="5"/>
  <c r="AQ140" i="5"/>
  <c r="AR140" i="5"/>
  <c r="AS140" i="5"/>
  <c r="AT140" i="5"/>
  <c r="AU140" i="5"/>
  <c r="AV140" i="5"/>
  <c r="AW140" i="5"/>
  <c r="AY140" i="5"/>
  <c r="AZ140" i="5"/>
  <c r="BF140" i="5"/>
  <c r="BG140" i="5"/>
  <c r="BH140" i="5"/>
  <c r="V140" i="12" s="1"/>
  <c r="BI140" i="5"/>
  <c r="BJ140" i="5"/>
  <c r="BK140" i="5"/>
  <c r="BM140" i="5"/>
  <c r="BN140" i="5"/>
  <c r="BO140" i="5"/>
  <c r="X140" i="12" s="1"/>
  <c r="BP140" i="5"/>
  <c r="BR140" i="5"/>
  <c r="Y140" i="12" s="1"/>
  <c r="BT140" i="5"/>
  <c r="BU140" i="5"/>
  <c r="BV140" i="5"/>
  <c r="BW140" i="5"/>
  <c r="BX140" i="5"/>
  <c r="BY140" i="5"/>
  <c r="BZ140" i="5"/>
  <c r="CA140" i="5"/>
  <c r="CB140" i="5"/>
  <c r="CD140" i="5"/>
  <c r="Z140" i="12" s="1"/>
  <c r="CE140" i="5"/>
  <c r="AA140" i="12" s="1"/>
  <c r="CF140" i="5"/>
  <c r="AB140" i="12" s="1"/>
  <c r="CL140" i="5"/>
  <c r="CM140" i="5"/>
  <c r="CN140" i="5"/>
  <c r="CO140" i="5"/>
  <c r="CP140" i="5"/>
  <c r="CQ140" i="5"/>
  <c r="CR140" i="5"/>
  <c r="CS140" i="5"/>
  <c r="CT140" i="5"/>
  <c r="CU140" i="5"/>
  <c r="CV140" i="5"/>
  <c r="CW140" i="5"/>
  <c r="CY140" i="5"/>
  <c r="CZ140" i="5"/>
  <c r="DA140" i="5"/>
  <c r="DG140" i="5"/>
  <c r="DH140" i="5"/>
  <c r="DI140" i="5"/>
  <c r="DJ140" i="5"/>
  <c r="DK140" i="5"/>
  <c r="DM140" i="5"/>
  <c r="DN140" i="5"/>
  <c r="DO140" i="5"/>
  <c r="DP140" i="5"/>
  <c r="DQ140" i="5"/>
  <c r="DR140" i="5"/>
  <c r="DS140" i="5"/>
  <c r="DT140" i="5"/>
  <c r="DU140" i="5"/>
  <c r="DW140" i="5"/>
  <c r="DX140" i="5"/>
  <c r="EC140" i="5"/>
  <c r="ED140" i="5"/>
  <c r="EE140" i="5"/>
  <c r="EG140" i="5"/>
  <c r="EH140" i="5"/>
  <c r="C141" i="5"/>
  <c r="C141" i="12" s="1"/>
  <c r="D141" i="5"/>
  <c r="M141" i="12" s="1"/>
  <c r="E141" i="5"/>
  <c r="N141" i="12" s="1"/>
  <c r="F141" i="5"/>
  <c r="G141" i="5"/>
  <c r="H141" i="5"/>
  <c r="I141" i="5"/>
  <c r="J141" i="5"/>
  <c r="D141" i="12" s="1"/>
  <c r="K141" i="5"/>
  <c r="E141" i="12" s="1"/>
  <c r="L141" i="5"/>
  <c r="O141" i="12" s="1"/>
  <c r="M141" i="5"/>
  <c r="N141" i="5"/>
  <c r="P141" i="12" s="1"/>
  <c r="O141" i="5"/>
  <c r="P141" i="5"/>
  <c r="F141" i="12" s="1"/>
  <c r="Q141" i="5"/>
  <c r="G141" i="12" s="1"/>
  <c r="R141" i="5"/>
  <c r="H141" i="12" s="1"/>
  <c r="U141" i="5"/>
  <c r="V141" i="5"/>
  <c r="I141" i="12"/>
  <c r="Z141" i="5"/>
  <c r="AA141" i="5"/>
  <c r="AB141" i="5"/>
  <c r="AC141" i="5"/>
  <c r="AD141" i="5"/>
  <c r="Q141" i="12" s="1"/>
  <c r="AE141" i="5"/>
  <c r="R141" i="12" s="1"/>
  <c r="AF141" i="5"/>
  <c r="S141" i="12" s="1"/>
  <c r="AG141" i="5"/>
  <c r="AI141" i="5"/>
  <c r="K141" i="12" s="1"/>
  <c r="AJ141" i="5"/>
  <c r="T141" i="12" s="1"/>
  <c r="AM141" i="5"/>
  <c r="AN141" i="5"/>
  <c r="AO141" i="5"/>
  <c r="U141" i="12" s="1"/>
  <c r="AP141" i="5"/>
  <c r="AQ141" i="5"/>
  <c r="AR141" i="5"/>
  <c r="AS141" i="5"/>
  <c r="AT141" i="5"/>
  <c r="AU141" i="5"/>
  <c r="AV141" i="5"/>
  <c r="AW141" i="5"/>
  <c r="AY141" i="5"/>
  <c r="L141" i="12" s="1"/>
  <c r="AZ141" i="5"/>
  <c r="BF141" i="5"/>
  <c r="BG141" i="5"/>
  <c r="BH141" i="5"/>
  <c r="V141" i="12" s="1"/>
  <c r="BI141" i="5"/>
  <c r="BJ141" i="5"/>
  <c r="BK141" i="5"/>
  <c r="BM141" i="5"/>
  <c r="BN141" i="5"/>
  <c r="BO141" i="5"/>
  <c r="X141" i="12" s="1"/>
  <c r="BP141" i="5"/>
  <c r="BR141" i="5"/>
  <c r="Y141" i="12" s="1"/>
  <c r="BT141" i="5"/>
  <c r="BU141" i="5"/>
  <c r="BV141" i="5"/>
  <c r="BW141" i="5"/>
  <c r="BX141" i="5"/>
  <c r="BY141" i="5"/>
  <c r="BZ141" i="5"/>
  <c r="CA141" i="5"/>
  <c r="CB141" i="5"/>
  <c r="CD141" i="5"/>
  <c r="Z141" i="12" s="1"/>
  <c r="CE141" i="5"/>
  <c r="AA141" i="12" s="1"/>
  <c r="CF141" i="5"/>
  <c r="AB141" i="12" s="1"/>
  <c r="CL141" i="5"/>
  <c r="CM141" i="5"/>
  <c r="CN141" i="5"/>
  <c r="CO141" i="5"/>
  <c r="CP141" i="5"/>
  <c r="CQ141" i="5"/>
  <c r="CR141" i="5"/>
  <c r="CS141" i="5"/>
  <c r="CT141" i="5"/>
  <c r="CU141" i="5"/>
  <c r="CV141" i="5"/>
  <c r="CW141" i="5"/>
  <c r="CY141" i="5"/>
  <c r="CZ141" i="5"/>
  <c r="DA141" i="5"/>
  <c r="DG141" i="5"/>
  <c r="DH141" i="5"/>
  <c r="DI141" i="5"/>
  <c r="DJ141" i="5"/>
  <c r="DK141" i="5"/>
  <c r="DM141" i="5"/>
  <c r="DN141" i="5"/>
  <c r="DO141" i="5"/>
  <c r="DP141" i="5"/>
  <c r="DQ141" i="5"/>
  <c r="DR141" i="5"/>
  <c r="DS141" i="5"/>
  <c r="DT141" i="5"/>
  <c r="DU141" i="5"/>
  <c r="DW141" i="5"/>
  <c r="DX141" i="5"/>
  <c r="EC141" i="5"/>
  <c r="ED141" i="5"/>
  <c r="EE141" i="5"/>
  <c r="EG141" i="5"/>
  <c r="EH141" i="5"/>
  <c r="C142" i="5"/>
  <c r="C142" i="12" s="1"/>
  <c r="D142" i="5"/>
  <c r="M142" i="12" s="1"/>
  <c r="E142" i="5"/>
  <c r="N142" i="12" s="1"/>
  <c r="F142" i="5"/>
  <c r="G142" i="5"/>
  <c r="H142" i="5"/>
  <c r="I142" i="5"/>
  <c r="J142" i="5"/>
  <c r="D142" i="12" s="1"/>
  <c r="K142" i="5"/>
  <c r="E142" i="12" s="1"/>
  <c r="L142" i="5"/>
  <c r="O142" i="12" s="1"/>
  <c r="M142" i="5"/>
  <c r="N142" i="5"/>
  <c r="P142" i="12" s="1"/>
  <c r="O142" i="5"/>
  <c r="P142" i="5"/>
  <c r="F142" i="12" s="1"/>
  <c r="Q142" i="5"/>
  <c r="G142" i="12" s="1"/>
  <c r="R142" i="5"/>
  <c r="H142" i="12" s="1"/>
  <c r="U142" i="5"/>
  <c r="V142" i="5"/>
  <c r="I142" i="12"/>
  <c r="Z142" i="5"/>
  <c r="AA142" i="5"/>
  <c r="AB142" i="5"/>
  <c r="AC142" i="5"/>
  <c r="AD142" i="5"/>
  <c r="Q142" i="12" s="1"/>
  <c r="AE142" i="5"/>
  <c r="R142" i="12" s="1"/>
  <c r="AF142" i="5"/>
  <c r="S142" i="12" s="1"/>
  <c r="AG142" i="5"/>
  <c r="AI142" i="5"/>
  <c r="K142" i="12" s="1"/>
  <c r="AJ142" i="5"/>
  <c r="T142" i="12" s="1"/>
  <c r="AM142" i="5"/>
  <c r="AN142" i="5"/>
  <c r="AO142" i="5"/>
  <c r="U142" i="12" s="1"/>
  <c r="AP142" i="5"/>
  <c r="AQ142" i="5"/>
  <c r="AR142" i="5"/>
  <c r="AS142" i="5"/>
  <c r="AT142" i="5"/>
  <c r="AU142" i="5"/>
  <c r="AV142" i="5"/>
  <c r="AW142" i="5"/>
  <c r="AY142" i="5"/>
  <c r="L142" i="12" s="1"/>
  <c r="AZ142" i="5"/>
  <c r="BF142" i="5"/>
  <c r="BG142" i="5"/>
  <c r="BH142" i="5"/>
  <c r="V142" i="12" s="1"/>
  <c r="BI142" i="5"/>
  <c r="BJ142" i="5"/>
  <c r="BK142" i="5"/>
  <c r="BM142" i="5"/>
  <c r="BN142" i="5"/>
  <c r="BO142" i="5"/>
  <c r="X142" i="12" s="1"/>
  <c r="BP142" i="5"/>
  <c r="BR142" i="5"/>
  <c r="Y142" i="12" s="1"/>
  <c r="BT142" i="5"/>
  <c r="BU142" i="5"/>
  <c r="BV142" i="5"/>
  <c r="BW142" i="5"/>
  <c r="BX142" i="5"/>
  <c r="BY142" i="5"/>
  <c r="BZ142" i="5"/>
  <c r="CA142" i="5"/>
  <c r="CB142" i="5"/>
  <c r="CD142" i="5"/>
  <c r="Z142" i="12" s="1"/>
  <c r="CE142" i="5"/>
  <c r="AA142" i="12" s="1"/>
  <c r="CF142" i="5"/>
  <c r="AB142" i="12" s="1"/>
  <c r="CL142" i="5"/>
  <c r="CM142" i="5"/>
  <c r="CN142" i="5"/>
  <c r="CO142" i="5"/>
  <c r="CP142" i="5"/>
  <c r="CQ142" i="5"/>
  <c r="CR142" i="5"/>
  <c r="CS142" i="5"/>
  <c r="CT142" i="5"/>
  <c r="CU142" i="5"/>
  <c r="CV142" i="5"/>
  <c r="CW142" i="5"/>
  <c r="CY142" i="5"/>
  <c r="CZ142" i="5"/>
  <c r="DA142" i="5"/>
  <c r="DG142" i="5"/>
  <c r="DH142" i="5"/>
  <c r="DI142" i="5"/>
  <c r="DJ142" i="5"/>
  <c r="DK142" i="5"/>
  <c r="DM142" i="5"/>
  <c r="DN142" i="5"/>
  <c r="DO142" i="5"/>
  <c r="DP142" i="5"/>
  <c r="DQ142" i="5"/>
  <c r="DR142" i="5"/>
  <c r="DS142" i="5"/>
  <c r="DT142" i="5"/>
  <c r="DU142" i="5"/>
  <c r="DW142" i="5"/>
  <c r="DX142" i="5"/>
  <c r="EC142" i="5"/>
  <c r="ED142" i="5"/>
  <c r="EE142" i="5"/>
  <c r="EG142" i="5"/>
  <c r="EH142" i="5"/>
  <c r="C143" i="5"/>
  <c r="C143" i="12" s="1"/>
  <c r="D143" i="5"/>
  <c r="M143" i="12" s="1"/>
  <c r="E143" i="5"/>
  <c r="N143" i="12" s="1"/>
  <c r="F143" i="5"/>
  <c r="G143" i="5"/>
  <c r="H143" i="5"/>
  <c r="I143" i="5"/>
  <c r="J143" i="5"/>
  <c r="D143" i="12" s="1"/>
  <c r="K143" i="5"/>
  <c r="E143" i="12" s="1"/>
  <c r="L143" i="5"/>
  <c r="O143" i="12" s="1"/>
  <c r="M143" i="5"/>
  <c r="N143" i="5"/>
  <c r="P143" i="12" s="1"/>
  <c r="O143" i="5"/>
  <c r="P143" i="5"/>
  <c r="F143" i="12" s="1"/>
  <c r="Q143" i="5"/>
  <c r="G143" i="12" s="1"/>
  <c r="R143" i="5"/>
  <c r="H143" i="12" s="1"/>
  <c r="U143" i="5"/>
  <c r="V143" i="5"/>
  <c r="I143" i="12"/>
  <c r="Z143" i="5"/>
  <c r="AA143" i="5"/>
  <c r="AB143" i="5"/>
  <c r="AC143" i="5"/>
  <c r="AD143" i="5"/>
  <c r="Q143" i="12" s="1"/>
  <c r="AE143" i="5"/>
  <c r="R143" i="12" s="1"/>
  <c r="AF143" i="5"/>
  <c r="S143" i="12" s="1"/>
  <c r="AG143" i="5"/>
  <c r="AI143" i="5"/>
  <c r="K143" i="12" s="1"/>
  <c r="AJ143" i="5"/>
  <c r="T143" i="12" s="1"/>
  <c r="AM143" i="5"/>
  <c r="AN143" i="5"/>
  <c r="AO143" i="5"/>
  <c r="U143" i="12" s="1"/>
  <c r="AP143" i="5"/>
  <c r="AQ143" i="5"/>
  <c r="AR143" i="5"/>
  <c r="AS143" i="5"/>
  <c r="AT143" i="5"/>
  <c r="AU143" i="5"/>
  <c r="AV143" i="5"/>
  <c r="AW143" i="5"/>
  <c r="AY143" i="5"/>
  <c r="L143" i="12" s="1"/>
  <c r="AZ143" i="5"/>
  <c r="BF143" i="5"/>
  <c r="BG143" i="5"/>
  <c r="BH143" i="5"/>
  <c r="V143" i="12" s="1"/>
  <c r="BI143" i="5"/>
  <c r="BJ143" i="5"/>
  <c r="BK143" i="5"/>
  <c r="BM143" i="5"/>
  <c r="BN143" i="5"/>
  <c r="BO143" i="5"/>
  <c r="X143" i="12" s="1"/>
  <c r="BP143" i="5"/>
  <c r="BR143" i="5"/>
  <c r="Y143" i="12" s="1"/>
  <c r="BT143" i="5"/>
  <c r="BU143" i="5"/>
  <c r="BV143" i="5"/>
  <c r="BW143" i="5"/>
  <c r="BX143" i="5"/>
  <c r="BY143" i="5"/>
  <c r="BZ143" i="5"/>
  <c r="CA143" i="5"/>
  <c r="CB143" i="5"/>
  <c r="CD143" i="5"/>
  <c r="Z143" i="12" s="1"/>
  <c r="CE143" i="5"/>
  <c r="AA143" i="12" s="1"/>
  <c r="CF143" i="5"/>
  <c r="AB143" i="12" s="1"/>
  <c r="CL143" i="5"/>
  <c r="CM143" i="5"/>
  <c r="CN143" i="5"/>
  <c r="CO143" i="5"/>
  <c r="CP143" i="5"/>
  <c r="CQ143" i="5"/>
  <c r="CR143" i="5"/>
  <c r="CS143" i="5"/>
  <c r="CT143" i="5"/>
  <c r="CU143" i="5"/>
  <c r="CV143" i="5"/>
  <c r="CW143" i="5"/>
  <c r="CY143" i="5"/>
  <c r="CZ143" i="5"/>
  <c r="DA143" i="5"/>
  <c r="DG143" i="5"/>
  <c r="DH143" i="5"/>
  <c r="DI143" i="5"/>
  <c r="DJ143" i="5"/>
  <c r="DK143" i="5"/>
  <c r="DM143" i="5"/>
  <c r="DN143" i="5"/>
  <c r="DO143" i="5"/>
  <c r="DP143" i="5"/>
  <c r="DQ143" i="5"/>
  <c r="DR143" i="5"/>
  <c r="DS143" i="5"/>
  <c r="DT143" i="5"/>
  <c r="DU143" i="5"/>
  <c r="DW143" i="5"/>
  <c r="DX143" i="5"/>
  <c r="EC143" i="5"/>
  <c r="ED143" i="5"/>
  <c r="EE143" i="5"/>
  <c r="EG143" i="5"/>
  <c r="EH143" i="5"/>
  <c r="C144" i="5"/>
  <c r="C144" i="12" s="1"/>
  <c r="D144" i="5"/>
  <c r="M144" i="12" s="1"/>
  <c r="E144" i="5"/>
  <c r="N144" i="12" s="1"/>
  <c r="F144" i="5"/>
  <c r="G144" i="5"/>
  <c r="H144" i="5"/>
  <c r="I144" i="5"/>
  <c r="J144" i="5"/>
  <c r="D144" i="12" s="1"/>
  <c r="K144" i="5"/>
  <c r="E144" i="12" s="1"/>
  <c r="L144" i="5"/>
  <c r="O144" i="12" s="1"/>
  <c r="M144" i="5"/>
  <c r="N144" i="5"/>
  <c r="P144" i="12" s="1"/>
  <c r="O144" i="5"/>
  <c r="P144" i="5"/>
  <c r="F144" i="12" s="1"/>
  <c r="Q144" i="5"/>
  <c r="G144" i="12" s="1"/>
  <c r="R144" i="5"/>
  <c r="H144" i="12" s="1"/>
  <c r="U144" i="5"/>
  <c r="V144" i="5"/>
  <c r="I144" i="12"/>
  <c r="Z144" i="5"/>
  <c r="AA144" i="5"/>
  <c r="AB144" i="5"/>
  <c r="AC144" i="5"/>
  <c r="AD144" i="5"/>
  <c r="Q144" i="12" s="1"/>
  <c r="AE144" i="5"/>
  <c r="R144" i="12" s="1"/>
  <c r="AF144" i="5"/>
  <c r="S144" i="12" s="1"/>
  <c r="AG144" i="5"/>
  <c r="AI144" i="5"/>
  <c r="K144" i="12" s="1"/>
  <c r="AJ144" i="5"/>
  <c r="T144" i="12" s="1"/>
  <c r="AM144" i="5"/>
  <c r="AN144" i="5"/>
  <c r="AO144" i="5"/>
  <c r="U144" i="12" s="1"/>
  <c r="AP144" i="5"/>
  <c r="AQ144" i="5"/>
  <c r="AR144" i="5"/>
  <c r="AS144" i="5"/>
  <c r="AT144" i="5"/>
  <c r="AU144" i="5"/>
  <c r="AV144" i="5"/>
  <c r="AW144" i="5"/>
  <c r="AY144" i="5"/>
  <c r="AZ144" i="5"/>
  <c r="BF144" i="5"/>
  <c r="BG144" i="5"/>
  <c r="BH144" i="5"/>
  <c r="V144" i="12" s="1"/>
  <c r="BI144" i="5"/>
  <c r="BJ144" i="5"/>
  <c r="BK144" i="5"/>
  <c r="BM144" i="5"/>
  <c r="BN144" i="5"/>
  <c r="BO144" i="5"/>
  <c r="X144" i="12" s="1"/>
  <c r="BP144" i="5"/>
  <c r="BR144" i="5"/>
  <c r="Y144" i="12" s="1"/>
  <c r="BT144" i="5"/>
  <c r="BU144" i="5"/>
  <c r="BV144" i="5"/>
  <c r="BW144" i="5"/>
  <c r="BX144" i="5"/>
  <c r="BY144" i="5"/>
  <c r="BZ144" i="5"/>
  <c r="CA144" i="5"/>
  <c r="CB144" i="5"/>
  <c r="CD144" i="5"/>
  <c r="Z144" i="12" s="1"/>
  <c r="CE144" i="5"/>
  <c r="AA144" i="12" s="1"/>
  <c r="CF144" i="5"/>
  <c r="AB144" i="12" s="1"/>
  <c r="CL144" i="5"/>
  <c r="CM144" i="5"/>
  <c r="CN144" i="5"/>
  <c r="CO144" i="5"/>
  <c r="CP144" i="5"/>
  <c r="CQ144" i="5"/>
  <c r="CR144" i="5"/>
  <c r="CS144" i="5"/>
  <c r="CT144" i="5"/>
  <c r="CU144" i="5"/>
  <c r="CV144" i="5"/>
  <c r="CW144" i="5"/>
  <c r="CY144" i="5"/>
  <c r="CZ144" i="5"/>
  <c r="DA144" i="5"/>
  <c r="DG144" i="5"/>
  <c r="DH144" i="5"/>
  <c r="DI144" i="5"/>
  <c r="DJ144" i="5"/>
  <c r="DK144" i="5"/>
  <c r="DM144" i="5"/>
  <c r="DN144" i="5"/>
  <c r="DO144" i="5"/>
  <c r="DP144" i="5"/>
  <c r="DQ144" i="5"/>
  <c r="DR144" i="5"/>
  <c r="DS144" i="5"/>
  <c r="DT144" i="5"/>
  <c r="DU144" i="5"/>
  <c r="DW144" i="5"/>
  <c r="DX144" i="5"/>
  <c r="EC144" i="5"/>
  <c r="ED144" i="5"/>
  <c r="EE144" i="5"/>
  <c r="EG144" i="5"/>
  <c r="EH144" i="5"/>
  <c r="C145" i="5"/>
  <c r="C145" i="12" s="1"/>
  <c r="D145" i="5"/>
  <c r="M145" i="12" s="1"/>
  <c r="E145" i="5"/>
  <c r="N145" i="12" s="1"/>
  <c r="F145" i="5"/>
  <c r="G145" i="5"/>
  <c r="H145" i="5"/>
  <c r="I145" i="5"/>
  <c r="J145" i="5"/>
  <c r="D145" i="12" s="1"/>
  <c r="K145" i="5"/>
  <c r="E145" i="12" s="1"/>
  <c r="L145" i="5"/>
  <c r="O145" i="12" s="1"/>
  <c r="M145" i="5"/>
  <c r="N145" i="5"/>
  <c r="P145" i="12" s="1"/>
  <c r="O145" i="5"/>
  <c r="P145" i="5"/>
  <c r="F145" i="12" s="1"/>
  <c r="Q145" i="5"/>
  <c r="G145" i="12" s="1"/>
  <c r="R145" i="5"/>
  <c r="H145" i="12" s="1"/>
  <c r="U145" i="5"/>
  <c r="V145" i="5"/>
  <c r="I145" i="12"/>
  <c r="Z145" i="5"/>
  <c r="AA145" i="5"/>
  <c r="AB145" i="5"/>
  <c r="AC145" i="5"/>
  <c r="AD145" i="5"/>
  <c r="Q145" i="12" s="1"/>
  <c r="AE145" i="5"/>
  <c r="R145" i="12" s="1"/>
  <c r="AF145" i="5"/>
  <c r="S145" i="12" s="1"/>
  <c r="AG145" i="5"/>
  <c r="AI145" i="5"/>
  <c r="K145" i="12" s="1"/>
  <c r="AJ145" i="5"/>
  <c r="T145" i="12" s="1"/>
  <c r="AM145" i="5"/>
  <c r="AN145" i="5"/>
  <c r="AO145" i="5"/>
  <c r="U145" i="12" s="1"/>
  <c r="AP145" i="5"/>
  <c r="AQ145" i="5"/>
  <c r="AR145" i="5"/>
  <c r="AS145" i="5"/>
  <c r="AT145" i="5"/>
  <c r="AU145" i="5"/>
  <c r="AV145" i="5"/>
  <c r="AW145" i="5"/>
  <c r="AY145" i="5"/>
  <c r="L145" i="12" s="1"/>
  <c r="AZ145" i="5"/>
  <c r="BF145" i="5"/>
  <c r="BG145" i="5"/>
  <c r="BH145" i="5"/>
  <c r="V145" i="12" s="1"/>
  <c r="BI145" i="5"/>
  <c r="BJ145" i="5"/>
  <c r="BK145" i="5"/>
  <c r="BM145" i="5"/>
  <c r="BN145" i="5"/>
  <c r="BO145" i="5"/>
  <c r="X145" i="12" s="1"/>
  <c r="BP145" i="5"/>
  <c r="BR145" i="5"/>
  <c r="Y145" i="12" s="1"/>
  <c r="BT145" i="5"/>
  <c r="BU145" i="5"/>
  <c r="BV145" i="5"/>
  <c r="BW145" i="5"/>
  <c r="BX145" i="5"/>
  <c r="BY145" i="5"/>
  <c r="BZ145" i="5"/>
  <c r="CA145" i="5"/>
  <c r="CB145" i="5"/>
  <c r="CD145" i="5"/>
  <c r="Z145" i="12" s="1"/>
  <c r="CE145" i="5"/>
  <c r="AA145" i="12" s="1"/>
  <c r="CF145" i="5"/>
  <c r="AB145" i="12" s="1"/>
  <c r="CL145" i="5"/>
  <c r="CM145" i="5"/>
  <c r="CN145" i="5"/>
  <c r="CO145" i="5"/>
  <c r="CP145" i="5"/>
  <c r="CQ145" i="5"/>
  <c r="CR145" i="5"/>
  <c r="CS145" i="5"/>
  <c r="CT145" i="5"/>
  <c r="CU145" i="5"/>
  <c r="CV145" i="5"/>
  <c r="CW145" i="5"/>
  <c r="CY145" i="5"/>
  <c r="CZ145" i="5"/>
  <c r="DA145" i="5"/>
  <c r="DG145" i="5"/>
  <c r="DH145" i="5"/>
  <c r="DI145" i="5"/>
  <c r="DJ145" i="5"/>
  <c r="DK145" i="5"/>
  <c r="DM145" i="5"/>
  <c r="DN145" i="5"/>
  <c r="DO145" i="5"/>
  <c r="DP145" i="5"/>
  <c r="DQ145" i="5"/>
  <c r="DR145" i="5"/>
  <c r="DS145" i="5"/>
  <c r="DT145" i="5"/>
  <c r="DU145" i="5"/>
  <c r="DW145" i="5"/>
  <c r="DX145" i="5"/>
  <c r="EC145" i="5"/>
  <c r="ED145" i="5"/>
  <c r="EE145" i="5"/>
  <c r="EG145" i="5"/>
  <c r="EH145" i="5"/>
  <c r="C146" i="5"/>
  <c r="C146" i="12" s="1"/>
  <c r="D146" i="5"/>
  <c r="M146" i="12" s="1"/>
  <c r="E146" i="5"/>
  <c r="N146" i="12" s="1"/>
  <c r="F146" i="5"/>
  <c r="G146" i="5"/>
  <c r="H146" i="5"/>
  <c r="I146" i="5"/>
  <c r="J146" i="5"/>
  <c r="D146" i="12" s="1"/>
  <c r="K146" i="5"/>
  <c r="E146" i="12" s="1"/>
  <c r="L146" i="5"/>
  <c r="O146" i="12" s="1"/>
  <c r="M146" i="5"/>
  <c r="N146" i="5"/>
  <c r="P146" i="12" s="1"/>
  <c r="O146" i="5"/>
  <c r="P146" i="5"/>
  <c r="F146" i="12" s="1"/>
  <c r="Q146" i="5"/>
  <c r="G146" i="12" s="1"/>
  <c r="R146" i="5"/>
  <c r="H146" i="12" s="1"/>
  <c r="U146" i="5"/>
  <c r="V146" i="5"/>
  <c r="I146" i="12"/>
  <c r="Z146" i="5"/>
  <c r="AA146" i="5"/>
  <c r="AB146" i="5"/>
  <c r="AC146" i="5"/>
  <c r="AD146" i="5"/>
  <c r="Q146" i="12" s="1"/>
  <c r="AE146" i="5"/>
  <c r="R146" i="12" s="1"/>
  <c r="AF146" i="5"/>
  <c r="S146" i="12" s="1"/>
  <c r="AG146" i="5"/>
  <c r="AH146" i="5"/>
  <c r="J146" i="12" s="1"/>
  <c r="AI146" i="5"/>
  <c r="K146" i="12" s="1"/>
  <c r="AJ146" i="5"/>
  <c r="T146" i="12" s="1"/>
  <c r="AM146" i="5"/>
  <c r="AN146" i="5"/>
  <c r="AO146" i="5"/>
  <c r="U146" i="12" s="1"/>
  <c r="AP146" i="5"/>
  <c r="AQ146" i="5"/>
  <c r="AR146" i="5"/>
  <c r="AS146" i="5"/>
  <c r="AT146" i="5"/>
  <c r="AU146" i="5"/>
  <c r="AV146" i="5"/>
  <c r="AW146" i="5"/>
  <c r="AY146" i="5"/>
  <c r="L146" i="12" s="1"/>
  <c r="AZ146" i="5"/>
  <c r="BE146" i="5"/>
  <c r="BF146" i="5"/>
  <c r="BG146" i="5"/>
  <c r="BH146" i="5"/>
  <c r="V146" i="12" s="1"/>
  <c r="BI146" i="5"/>
  <c r="BJ146" i="5"/>
  <c r="BK146" i="5"/>
  <c r="BM146" i="5"/>
  <c r="BN146" i="5"/>
  <c r="BO146" i="5"/>
  <c r="X146" i="12" s="1"/>
  <c r="BP146" i="5"/>
  <c r="BR146" i="5"/>
  <c r="Y146" i="12" s="1"/>
  <c r="BT146" i="5"/>
  <c r="BU146" i="5"/>
  <c r="BV146" i="5"/>
  <c r="BW146" i="5"/>
  <c r="BX146" i="5"/>
  <c r="BY146" i="5"/>
  <c r="BZ146" i="5"/>
  <c r="CA146" i="5"/>
  <c r="CB146" i="5"/>
  <c r="CD146" i="5"/>
  <c r="Z146" i="12" s="1"/>
  <c r="CE146" i="5"/>
  <c r="AA146" i="12" s="1"/>
  <c r="CF146" i="5"/>
  <c r="AB146" i="12" s="1"/>
  <c r="CL146" i="5"/>
  <c r="CM146" i="5"/>
  <c r="CN146" i="5"/>
  <c r="CO146" i="5"/>
  <c r="CP146" i="5"/>
  <c r="CQ146" i="5"/>
  <c r="CR146" i="5"/>
  <c r="CS146" i="5"/>
  <c r="CT146" i="5"/>
  <c r="CU146" i="5"/>
  <c r="CV146" i="5"/>
  <c r="CW146" i="5"/>
  <c r="CY146" i="5"/>
  <c r="CZ146" i="5"/>
  <c r="DA146" i="5"/>
  <c r="DG146" i="5"/>
  <c r="DH146" i="5"/>
  <c r="DI146" i="5"/>
  <c r="DJ146" i="5"/>
  <c r="DK146" i="5"/>
  <c r="DM146" i="5"/>
  <c r="DN146" i="5"/>
  <c r="DO146" i="5"/>
  <c r="DP146" i="5"/>
  <c r="DQ146" i="5"/>
  <c r="DR146" i="5"/>
  <c r="DS146" i="5"/>
  <c r="DT146" i="5"/>
  <c r="DU146" i="5"/>
  <c r="DW146" i="5"/>
  <c r="DX146" i="5"/>
  <c r="EC146" i="5"/>
  <c r="ED146" i="5"/>
  <c r="EE146" i="5"/>
  <c r="EG146" i="5"/>
  <c r="EH146" i="5"/>
  <c r="C147" i="5"/>
  <c r="C147" i="12" s="1"/>
  <c r="D147" i="5"/>
  <c r="M147" i="12" s="1"/>
  <c r="E147" i="5"/>
  <c r="N147" i="12" s="1"/>
  <c r="F147" i="5"/>
  <c r="G147" i="5"/>
  <c r="H147" i="5"/>
  <c r="I147" i="5"/>
  <c r="J147" i="5"/>
  <c r="D147" i="12" s="1"/>
  <c r="K147" i="5"/>
  <c r="E147" i="12" s="1"/>
  <c r="L147" i="5"/>
  <c r="O147" i="12" s="1"/>
  <c r="M147" i="5"/>
  <c r="N147" i="5"/>
  <c r="P147" i="12" s="1"/>
  <c r="O147" i="5"/>
  <c r="P147" i="5"/>
  <c r="F147" i="12" s="1"/>
  <c r="Q147" i="5"/>
  <c r="G147" i="12" s="1"/>
  <c r="R147" i="5"/>
  <c r="H147" i="12" s="1"/>
  <c r="U147" i="5"/>
  <c r="V147" i="5"/>
  <c r="I147" i="12"/>
  <c r="Z147" i="5"/>
  <c r="AA147" i="5"/>
  <c r="AB147" i="5"/>
  <c r="AC147" i="5"/>
  <c r="AD147" i="5"/>
  <c r="Q147" i="12" s="1"/>
  <c r="AE147" i="5"/>
  <c r="R147" i="12" s="1"/>
  <c r="AF147" i="5"/>
  <c r="S147" i="12" s="1"/>
  <c r="AG147" i="5"/>
  <c r="AH147" i="5"/>
  <c r="J147" i="12" s="1"/>
  <c r="AI147" i="5"/>
  <c r="K147" i="12" s="1"/>
  <c r="AJ147" i="5"/>
  <c r="T147" i="12" s="1"/>
  <c r="AM147" i="5"/>
  <c r="AN147" i="5"/>
  <c r="AO147" i="5"/>
  <c r="U147" i="12" s="1"/>
  <c r="AP147" i="5"/>
  <c r="AQ147" i="5"/>
  <c r="AR147" i="5"/>
  <c r="AS147" i="5"/>
  <c r="AT147" i="5"/>
  <c r="AU147" i="5"/>
  <c r="AV147" i="5"/>
  <c r="AW147" i="5"/>
  <c r="AY147" i="5"/>
  <c r="L147" i="12" s="1"/>
  <c r="AZ147" i="5"/>
  <c r="BE147" i="5"/>
  <c r="BF147" i="5"/>
  <c r="BG147" i="5"/>
  <c r="BH147" i="5"/>
  <c r="V147" i="12" s="1"/>
  <c r="BI147" i="5"/>
  <c r="BJ147" i="5"/>
  <c r="BK147" i="5"/>
  <c r="BM147" i="5"/>
  <c r="BN147" i="5"/>
  <c r="BO147" i="5"/>
  <c r="X147" i="12" s="1"/>
  <c r="BP147" i="5"/>
  <c r="BR147" i="5"/>
  <c r="Y147" i="12" s="1"/>
  <c r="BT147" i="5"/>
  <c r="BU147" i="5"/>
  <c r="BV147" i="5"/>
  <c r="BW147" i="5"/>
  <c r="BX147" i="5"/>
  <c r="BY147" i="5"/>
  <c r="BZ147" i="5"/>
  <c r="CA147" i="5"/>
  <c r="CB147" i="5"/>
  <c r="CD147" i="5"/>
  <c r="Z147" i="12" s="1"/>
  <c r="CE147" i="5"/>
  <c r="AA147" i="12" s="1"/>
  <c r="CF147" i="5"/>
  <c r="AB147" i="12" s="1"/>
  <c r="CL147" i="5"/>
  <c r="CM147" i="5"/>
  <c r="CN147" i="5"/>
  <c r="CO147" i="5"/>
  <c r="CP147" i="5"/>
  <c r="CQ147" i="5"/>
  <c r="CR147" i="5"/>
  <c r="CS147" i="5"/>
  <c r="CT147" i="5"/>
  <c r="CU147" i="5"/>
  <c r="CV147" i="5"/>
  <c r="CW147" i="5"/>
  <c r="CY147" i="5"/>
  <c r="CZ147" i="5"/>
  <c r="DA147" i="5"/>
  <c r="DG147" i="5"/>
  <c r="DH147" i="5"/>
  <c r="DI147" i="5"/>
  <c r="DJ147" i="5"/>
  <c r="DK147" i="5"/>
  <c r="DM147" i="5"/>
  <c r="DN147" i="5"/>
  <c r="DO147" i="5"/>
  <c r="DP147" i="5"/>
  <c r="DQ147" i="5"/>
  <c r="DR147" i="5"/>
  <c r="DS147" i="5"/>
  <c r="DT147" i="5"/>
  <c r="DU147" i="5"/>
  <c r="DW147" i="5"/>
  <c r="DX147" i="5"/>
  <c r="EC147" i="5"/>
  <c r="ED147" i="5"/>
  <c r="EE147" i="5"/>
  <c r="EG147" i="5"/>
  <c r="EH147" i="5"/>
  <c r="C148" i="5"/>
  <c r="C148" i="12" s="1"/>
  <c r="D148" i="5"/>
  <c r="M148" i="12" s="1"/>
  <c r="E148" i="5"/>
  <c r="N148" i="12" s="1"/>
  <c r="F148" i="5"/>
  <c r="G148" i="5"/>
  <c r="H148" i="5"/>
  <c r="I148" i="5"/>
  <c r="J148" i="5"/>
  <c r="D148" i="12" s="1"/>
  <c r="K148" i="5"/>
  <c r="E148" i="12" s="1"/>
  <c r="L148" i="5"/>
  <c r="O148" i="12" s="1"/>
  <c r="M148" i="5"/>
  <c r="N148" i="5"/>
  <c r="P148" i="12" s="1"/>
  <c r="O148" i="5"/>
  <c r="P148" i="5"/>
  <c r="F148" i="12" s="1"/>
  <c r="Q148" i="5"/>
  <c r="G148" i="12" s="1"/>
  <c r="R148" i="5"/>
  <c r="H148" i="12" s="1"/>
  <c r="U148" i="5"/>
  <c r="V148" i="5"/>
  <c r="I148" i="12"/>
  <c r="Z148" i="5"/>
  <c r="AA148" i="5"/>
  <c r="AB148" i="5"/>
  <c r="AC148" i="5"/>
  <c r="AD148" i="5"/>
  <c r="Q148" i="12" s="1"/>
  <c r="AE148" i="5"/>
  <c r="R148" i="12" s="1"/>
  <c r="AF148" i="5"/>
  <c r="S148" i="12" s="1"/>
  <c r="AG148" i="5"/>
  <c r="AH148" i="5"/>
  <c r="J148" i="12" s="1"/>
  <c r="AI148" i="5"/>
  <c r="K148" i="12" s="1"/>
  <c r="AJ148" i="5"/>
  <c r="T148" i="12" s="1"/>
  <c r="AM148" i="5"/>
  <c r="AN148" i="5"/>
  <c r="AO148" i="5"/>
  <c r="U148" i="12" s="1"/>
  <c r="AP148" i="5"/>
  <c r="AQ148" i="5"/>
  <c r="AR148" i="5"/>
  <c r="AS148" i="5"/>
  <c r="AT148" i="5"/>
  <c r="AU148" i="5"/>
  <c r="AV148" i="5"/>
  <c r="AW148" i="5"/>
  <c r="AY148" i="5"/>
  <c r="L148" i="12" s="1"/>
  <c r="AZ148" i="5"/>
  <c r="BE148" i="5"/>
  <c r="BF148" i="5"/>
  <c r="BG148" i="5"/>
  <c r="BH148" i="5"/>
  <c r="V148" i="12" s="1"/>
  <c r="BI148" i="5"/>
  <c r="BJ148" i="5"/>
  <c r="BK148" i="5"/>
  <c r="BM148" i="5"/>
  <c r="BN148" i="5"/>
  <c r="BO148" i="5"/>
  <c r="X148" i="12" s="1"/>
  <c r="BP148" i="5"/>
  <c r="BR148" i="5"/>
  <c r="Y148" i="12" s="1"/>
  <c r="BT148" i="5"/>
  <c r="BU148" i="5"/>
  <c r="BV148" i="5"/>
  <c r="BW148" i="5"/>
  <c r="BX148" i="5"/>
  <c r="BY148" i="5"/>
  <c r="BZ148" i="5"/>
  <c r="CA148" i="5"/>
  <c r="CB148" i="5"/>
  <c r="CD148" i="5"/>
  <c r="Z148" i="12" s="1"/>
  <c r="CE148" i="5"/>
  <c r="AA148" i="12" s="1"/>
  <c r="CF148" i="5"/>
  <c r="AB148" i="12" s="1"/>
  <c r="CL148" i="5"/>
  <c r="CM148" i="5"/>
  <c r="CN148" i="5"/>
  <c r="CO148" i="5"/>
  <c r="CP148" i="5"/>
  <c r="CQ148" i="5"/>
  <c r="CR148" i="5"/>
  <c r="CS148" i="5"/>
  <c r="CT148" i="5"/>
  <c r="CU148" i="5"/>
  <c r="CV148" i="5"/>
  <c r="CW148" i="5"/>
  <c r="CY148" i="5"/>
  <c r="CZ148" i="5"/>
  <c r="DA148" i="5"/>
  <c r="DG148" i="5"/>
  <c r="DH148" i="5"/>
  <c r="DI148" i="5"/>
  <c r="DJ148" i="5"/>
  <c r="DK148" i="5"/>
  <c r="DM148" i="5"/>
  <c r="DN148" i="5"/>
  <c r="DO148" i="5"/>
  <c r="DP148" i="5"/>
  <c r="DQ148" i="5"/>
  <c r="DR148" i="5"/>
  <c r="DS148" i="5"/>
  <c r="DT148" i="5"/>
  <c r="DU148" i="5"/>
  <c r="DW148" i="5"/>
  <c r="DX148" i="5"/>
  <c r="EC148" i="5"/>
  <c r="ED148" i="5"/>
  <c r="EE148" i="5"/>
  <c r="EG148" i="5"/>
  <c r="EH148" i="5"/>
  <c r="C149" i="5"/>
  <c r="C149" i="12" s="1"/>
  <c r="D149" i="5"/>
  <c r="M149" i="12" s="1"/>
  <c r="E149" i="5"/>
  <c r="N149" i="12" s="1"/>
  <c r="F149" i="5"/>
  <c r="G149" i="5"/>
  <c r="H149" i="5"/>
  <c r="I149" i="5"/>
  <c r="J149" i="5"/>
  <c r="D149" i="12" s="1"/>
  <c r="K149" i="5"/>
  <c r="E149" i="12" s="1"/>
  <c r="L149" i="5"/>
  <c r="O149" i="12" s="1"/>
  <c r="M149" i="5"/>
  <c r="N149" i="5"/>
  <c r="P149" i="12" s="1"/>
  <c r="O149" i="5"/>
  <c r="P149" i="5"/>
  <c r="F149" i="12" s="1"/>
  <c r="Q149" i="5"/>
  <c r="G149" i="12" s="1"/>
  <c r="R149" i="5"/>
  <c r="H149" i="12" s="1"/>
  <c r="U149" i="5"/>
  <c r="V149" i="5"/>
  <c r="I149" i="12"/>
  <c r="Z149" i="5"/>
  <c r="AA149" i="5"/>
  <c r="AB149" i="5"/>
  <c r="AC149" i="5"/>
  <c r="AD149" i="5"/>
  <c r="Q149" i="12" s="1"/>
  <c r="AE149" i="5"/>
  <c r="R149" i="12" s="1"/>
  <c r="AF149" i="5"/>
  <c r="S149" i="12" s="1"/>
  <c r="AG149" i="5"/>
  <c r="AH149" i="5"/>
  <c r="J149" i="12" s="1"/>
  <c r="AI149" i="5"/>
  <c r="K149" i="12" s="1"/>
  <c r="AJ149" i="5"/>
  <c r="T149" i="12" s="1"/>
  <c r="AM149" i="5"/>
  <c r="AN149" i="5"/>
  <c r="AO149" i="5"/>
  <c r="U149" i="12" s="1"/>
  <c r="AP149" i="5"/>
  <c r="AQ149" i="5"/>
  <c r="AR149" i="5"/>
  <c r="AS149" i="5"/>
  <c r="AT149" i="5"/>
  <c r="AU149" i="5"/>
  <c r="AV149" i="5"/>
  <c r="AW149" i="5"/>
  <c r="AY149" i="5"/>
  <c r="L149" i="12" s="1"/>
  <c r="AZ149" i="5"/>
  <c r="BE149" i="5"/>
  <c r="BF149" i="5"/>
  <c r="BG149" i="5"/>
  <c r="BH149" i="5"/>
  <c r="V149" i="12" s="1"/>
  <c r="BI149" i="5"/>
  <c r="BJ149" i="5"/>
  <c r="BK149" i="5"/>
  <c r="BM149" i="5"/>
  <c r="BN149" i="5"/>
  <c r="BO149" i="5"/>
  <c r="X149" i="12" s="1"/>
  <c r="BP149" i="5"/>
  <c r="BR149" i="5"/>
  <c r="Y149" i="12" s="1"/>
  <c r="BT149" i="5"/>
  <c r="BU149" i="5"/>
  <c r="BV149" i="5"/>
  <c r="BW149" i="5"/>
  <c r="BX149" i="5"/>
  <c r="BY149" i="5"/>
  <c r="BZ149" i="5"/>
  <c r="CA149" i="5"/>
  <c r="CB149" i="5"/>
  <c r="CD149" i="5"/>
  <c r="Z149" i="12" s="1"/>
  <c r="CE149" i="5"/>
  <c r="AA149" i="12" s="1"/>
  <c r="CF149" i="5"/>
  <c r="AB149" i="12" s="1"/>
  <c r="CL149" i="5"/>
  <c r="CM149" i="5"/>
  <c r="CN149" i="5"/>
  <c r="CO149" i="5"/>
  <c r="CP149" i="5"/>
  <c r="CQ149" i="5"/>
  <c r="CR149" i="5"/>
  <c r="CS149" i="5"/>
  <c r="CT149" i="5"/>
  <c r="CU149" i="5"/>
  <c r="CV149" i="5"/>
  <c r="CW149" i="5"/>
  <c r="CY149" i="5"/>
  <c r="CZ149" i="5"/>
  <c r="DA149" i="5"/>
  <c r="DG149" i="5"/>
  <c r="DH149" i="5"/>
  <c r="DI149" i="5"/>
  <c r="DJ149" i="5"/>
  <c r="DK149" i="5"/>
  <c r="DM149" i="5"/>
  <c r="DN149" i="5"/>
  <c r="DO149" i="5"/>
  <c r="DP149" i="5"/>
  <c r="DQ149" i="5"/>
  <c r="DR149" i="5"/>
  <c r="DS149" i="5"/>
  <c r="DT149" i="5"/>
  <c r="DU149" i="5"/>
  <c r="DW149" i="5"/>
  <c r="DX149" i="5"/>
  <c r="EC149" i="5"/>
  <c r="ED149" i="5"/>
  <c r="EE149" i="5"/>
  <c r="EG149" i="5"/>
  <c r="EH149" i="5"/>
  <c r="C150" i="5"/>
  <c r="C150" i="12" s="1"/>
  <c r="D150" i="5"/>
  <c r="M150" i="12" s="1"/>
  <c r="E150" i="5"/>
  <c r="N150" i="12" s="1"/>
  <c r="F150" i="5"/>
  <c r="G150" i="5"/>
  <c r="H150" i="5"/>
  <c r="I150" i="5"/>
  <c r="J150" i="5"/>
  <c r="D150" i="12" s="1"/>
  <c r="K150" i="5"/>
  <c r="E150" i="12" s="1"/>
  <c r="L150" i="5"/>
  <c r="O150" i="12" s="1"/>
  <c r="M150" i="5"/>
  <c r="N150" i="5"/>
  <c r="P150" i="12" s="1"/>
  <c r="O150" i="5"/>
  <c r="P150" i="5"/>
  <c r="F150" i="12" s="1"/>
  <c r="Q150" i="5"/>
  <c r="G150" i="12" s="1"/>
  <c r="R150" i="5"/>
  <c r="H150" i="12" s="1"/>
  <c r="U150" i="5"/>
  <c r="V150" i="5"/>
  <c r="I150" i="12"/>
  <c r="Z150" i="5"/>
  <c r="AA150" i="5"/>
  <c r="AB150" i="5"/>
  <c r="AC150" i="5"/>
  <c r="AD150" i="5"/>
  <c r="Q150" i="12" s="1"/>
  <c r="AE150" i="5"/>
  <c r="R150" i="12" s="1"/>
  <c r="AF150" i="5"/>
  <c r="S150" i="12" s="1"/>
  <c r="AG150" i="5"/>
  <c r="AH150" i="5"/>
  <c r="J150" i="12" s="1"/>
  <c r="AI150" i="5"/>
  <c r="K150" i="12" s="1"/>
  <c r="AJ150" i="5"/>
  <c r="T150" i="12" s="1"/>
  <c r="AM150" i="5"/>
  <c r="AN150" i="5"/>
  <c r="AO150" i="5"/>
  <c r="U150" i="12" s="1"/>
  <c r="AP150" i="5"/>
  <c r="AQ150" i="5"/>
  <c r="AR150" i="5"/>
  <c r="AS150" i="5"/>
  <c r="AT150" i="5"/>
  <c r="AU150" i="5"/>
  <c r="AV150" i="5"/>
  <c r="AW150" i="5"/>
  <c r="AY150" i="5"/>
  <c r="AZ150" i="5"/>
  <c r="BE150" i="5"/>
  <c r="BF150" i="5"/>
  <c r="BG150" i="5"/>
  <c r="BH150" i="5"/>
  <c r="V150" i="12" s="1"/>
  <c r="BI150" i="5"/>
  <c r="BJ150" i="5"/>
  <c r="BK150" i="5"/>
  <c r="BM150" i="5"/>
  <c r="BN150" i="5"/>
  <c r="BO150" i="5"/>
  <c r="X150" i="12" s="1"/>
  <c r="BP150" i="5"/>
  <c r="BR150" i="5"/>
  <c r="Y150" i="12" s="1"/>
  <c r="BT150" i="5"/>
  <c r="BU150" i="5"/>
  <c r="BV150" i="5"/>
  <c r="BW150" i="5"/>
  <c r="BX150" i="5"/>
  <c r="BY150" i="5"/>
  <c r="BZ150" i="5"/>
  <c r="CA150" i="5"/>
  <c r="CB150" i="5"/>
  <c r="CD150" i="5"/>
  <c r="Z150" i="12" s="1"/>
  <c r="CE150" i="5"/>
  <c r="AA150" i="12" s="1"/>
  <c r="CF150" i="5"/>
  <c r="AB150" i="12" s="1"/>
  <c r="CL150" i="5"/>
  <c r="CM150" i="5"/>
  <c r="CN150" i="5"/>
  <c r="CO150" i="5"/>
  <c r="CP150" i="5"/>
  <c r="CQ150" i="5"/>
  <c r="CR150" i="5"/>
  <c r="CS150" i="5"/>
  <c r="CT150" i="5"/>
  <c r="CU150" i="5"/>
  <c r="CV150" i="5"/>
  <c r="CW150" i="5"/>
  <c r="CY150" i="5"/>
  <c r="CZ150" i="5"/>
  <c r="DA150" i="5"/>
  <c r="DG150" i="5"/>
  <c r="DH150" i="5"/>
  <c r="DI150" i="5"/>
  <c r="DJ150" i="5"/>
  <c r="DK150" i="5"/>
  <c r="DM150" i="5"/>
  <c r="DN150" i="5"/>
  <c r="DO150" i="5"/>
  <c r="DP150" i="5"/>
  <c r="DQ150" i="5"/>
  <c r="DR150" i="5"/>
  <c r="DS150" i="5"/>
  <c r="DT150" i="5"/>
  <c r="DU150" i="5"/>
  <c r="DW150" i="5"/>
  <c r="DX150" i="5"/>
  <c r="EC150" i="5"/>
  <c r="ED150" i="5"/>
  <c r="EE150" i="5"/>
  <c r="EG150" i="5"/>
  <c r="EH150" i="5"/>
  <c r="C151" i="5"/>
  <c r="C151" i="12" s="1"/>
  <c r="D151" i="5"/>
  <c r="M151" i="12" s="1"/>
  <c r="E151" i="5"/>
  <c r="N151" i="12" s="1"/>
  <c r="F151" i="5"/>
  <c r="G151" i="5"/>
  <c r="H151" i="5"/>
  <c r="I151" i="5"/>
  <c r="J151" i="5"/>
  <c r="D151" i="12" s="1"/>
  <c r="K151" i="5"/>
  <c r="E151" i="12" s="1"/>
  <c r="L151" i="5"/>
  <c r="O151" i="12" s="1"/>
  <c r="M151" i="5"/>
  <c r="N151" i="5"/>
  <c r="P151" i="12" s="1"/>
  <c r="O151" i="5"/>
  <c r="P151" i="5"/>
  <c r="F151" i="12" s="1"/>
  <c r="Q151" i="5"/>
  <c r="G151" i="12" s="1"/>
  <c r="R151" i="5"/>
  <c r="H151" i="12" s="1"/>
  <c r="U151" i="5"/>
  <c r="V151" i="5"/>
  <c r="I151" i="12"/>
  <c r="Z151" i="5"/>
  <c r="AA151" i="5"/>
  <c r="AB151" i="5"/>
  <c r="AC151" i="5"/>
  <c r="AD151" i="5"/>
  <c r="Q151" i="12" s="1"/>
  <c r="AE151" i="5"/>
  <c r="R151" i="12" s="1"/>
  <c r="AF151" i="5"/>
  <c r="S151" i="12" s="1"/>
  <c r="AG151" i="5"/>
  <c r="AH151" i="5"/>
  <c r="J151" i="12" s="1"/>
  <c r="AI151" i="5"/>
  <c r="K151" i="12" s="1"/>
  <c r="AJ151" i="5"/>
  <c r="T151" i="12" s="1"/>
  <c r="AM151" i="5"/>
  <c r="AN151" i="5"/>
  <c r="AO151" i="5"/>
  <c r="U151" i="12" s="1"/>
  <c r="AP151" i="5"/>
  <c r="AQ151" i="5"/>
  <c r="AR151" i="5"/>
  <c r="AS151" i="5"/>
  <c r="AT151" i="5"/>
  <c r="AU151" i="5"/>
  <c r="AV151" i="5"/>
  <c r="AW151" i="5"/>
  <c r="AY151" i="5"/>
  <c r="L151" i="12" s="1"/>
  <c r="AZ151" i="5"/>
  <c r="BE151" i="5"/>
  <c r="BF151" i="5"/>
  <c r="BG151" i="5"/>
  <c r="BH151" i="5"/>
  <c r="V151" i="12" s="1"/>
  <c r="BI151" i="5"/>
  <c r="BJ151" i="5"/>
  <c r="BK151" i="5"/>
  <c r="BM151" i="5"/>
  <c r="BN151" i="5"/>
  <c r="BO151" i="5"/>
  <c r="X151" i="12" s="1"/>
  <c r="BP151" i="5"/>
  <c r="BR151" i="5"/>
  <c r="Y151" i="12" s="1"/>
  <c r="BT151" i="5"/>
  <c r="BU151" i="5"/>
  <c r="BV151" i="5"/>
  <c r="BW151" i="5"/>
  <c r="BX151" i="5"/>
  <c r="BY151" i="5"/>
  <c r="BZ151" i="5"/>
  <c r="CA151" i="5"/>
  <c r="CB151" i="5"/>
  <c r="CD151" i="5"/>
  <c r="Z151" i="12" s="1"/>
  <c r="CE151" i="5"/>
  <c r="AA151" i="12" s="1"/>
  <c r="CF151" i="5"/>
  <c r="AB151" i="12" s="1"/>
  <c r="CL151" i="5"/>
  <c r="CM151" i="5"/>
  <c r="CN151" i="5"/>
  <c r="CO151" i="5"/>
  <c r="CP151" i="5"/>
  <c r="CQ151" i="5"/>
  <c r="CR151" i="5"/>
  <c r="CS151" i="5"/>
  <c r="CT151" i="5"/>
  <c r="CU151" i="5"/>
  <c r="CV151" i="5"/>
  <c r="CW151" i="5"/>
  <c r="CY151" i="5"/>
  <c r="CZ151" i="5"/>
  <c r="DA151" i="5"/>
  <c r="DG151" i="5"/>
  <c r="DH151" i="5"/>
  <c r="DI151" i="5"/>
  <c r="DJ151" i="5"/>
  <c r="DK151" i="5"/>
  <c r="DM151" i="5"/>
  <c r="DN151" i="5"/>
  <c r="DO151" i="5"/>
  <c r="DP151" i="5"/>
  <c r="DQ151" i="5"/>
  <c r="DR151" i="5"/>
  <c r="DS151" i="5"/>
  <c r="DT151" i="5"/>
  <c r="DU151" i="5"/>
  <c r="DW151" i="5"/>
  <c r="DX151" i="5"/>
  <c r="EC151" i="5"/>
  <c r="ED151" i="5"/>
  <c r="EE151" i="5"/>
  <c r="EG151" i="5"/>
  <c r="EH151" i="5"/>
  <c r="C152" i="5"/>
  <c r="C152" i="12" s="1"/>
  <c r="D152" i="5"/>
  <c r="M152" i="12" s="1"/>
  <c r="E152" i="5"/>
  <c r="N152" i="12" s="1"/>
  <c r="F152" i="5"/>
  <c r="G152" i="5"/>
  <c r="H152" i="5"/>
  <c r="I152" i="5"/>
  <c r="J152" i="5"/>
  <c r="D152" i="12" s="1"/>
  <c r="K152" i="5"/>
  <c r="E152" i="12" s="1"/>
  <c r="L152" i="5"/>
  <c r="O152" i="12" s="1"/>
  <c r="M152" i="5"/>
  <c r="N152" i="5"/>
  <c r="P152" i="12" s="1"/>
  <c r="O152" i="5"/>
  <c r="P152" i="5"/>
  <c r="F152" i="12" s="1"/>
  <c r="Q152" i="5"/>
  <c r="G152" i="12" s="1"/>
  <c r="R152" i="5"/>
  <c r="H152" i="12" s="1"/>
  <c r="U152" i="5"/>
  <c r="V152" i="5"/>
  <c r="I152" i="12"/>
  <c r="Z152" i="5"/>
  <c r="AA152" i="5"/>
  <c r="AB152" i="5"/>
  <c r="AC152" i="5"/>
  <c r="AD152" i="5"/>
  <c r="Q152" i="12" s="1"/>
  <c r="AE152" i="5"/>
  <c r="R152" i="12" s="1"/>
  <c r="AF152" i="5"/>
  <c r="S152" i="12" s="1"/>
  <c r="AG152" i="5"/>
  <c r="AH152" i="5"/>
  <c r="J152" i="12" s="1"/>
  <c r="AI152" i="5"/>
  <c r="K152" i="12" s="1"/>
  <c r="AJ152" i="5"/>
  <c r="T152" i="12" s="1"/>
  <c r="AM152" i="5"/>
  <c r="AN152" i="5"/>
  <c r="AO152" i="5"/>
  <c r="U152" i="12" s="1"/>
  <c r="AP152" i="5"/>
  <c r="AQ152" i="5"/>
  <c r="AR152" i="5"/>
  <c r="AS152" i="5"/>
  <c r="AT152" i="5"/>
  <c r="AU152" i="5"/>
  <c r="AV152" i="5"/>
  <c r="AW152" i="5"/>
  <c r="AY152" i="5"/>
  <c r="L152" i="12" s="1"/>
  <c r="AZ152" i="5"/>
  <c r="BE152" i="5"/>
  <c r="BF152" i="5"/>
  <c r="BG152" i="5"/>
  <c r="BH152" i="5"/>
  <c r="V152" i="12" s="1"/>
  <c r="BI152" i="5"/>
  <c r="BJ152" i="5"/>
  <c r="BK152" i="5"/>
  <c r="BM152" i="5"/>
  <c r="BN152" i="5"/>
  <c r="BO152" i="5"/>
  <c r="X152" i="12" s="1"/>
  <c r="BP152" i="5"/>
  <c r="BR152" i="5"/>
  <c r="Y152" i="12" s="1"/>
  <c r="BT152" i="5"/>
  <c r="BU152" i="5"/>
  <c r="BV152" i="5"/>
  <c r="BW152" i="5"/>
  <c r="BX152" i="5"/>
  <c r="BY152" i="5"/>
  <c r="BZ152" i="5"/>
  <c r="CA152" i="5"/>
  <c r="CB152" i="5"/>
  <c r="CD152" i="5"/>
  <c r="Z152" i="12" s="1"/>
  <c r="CE152" i="5"/>
  <c r="AA152" i="12" s="1"/>
  <c r="CF152" i="5"/>
  <c r="AB152" i="12" s="1"/>
  <c r="CL152" i="5"/>
  <c r="CM152" i="5"/>
  <c r="CN152" i="5"/>
  <c r="CO152" i="5"/>
  <c r="CP152" i="5"/>
  <c r="CQ152" i="5"/>
  <c r="CR152" i="5"/>
  <c r="CS152" i="5"/>
  <c r="CT152" i="5"/>
  <c r="CU152" i="5"/>
  <c r="CV152" i="5"/>
  <c r="CW152" i="5"/>
  <c r="CY152" i="5"/>
  <c r="CZ152" i="5"/>
  <c r="DA152" i="5"/>
  <c r="DG152" i="5"/>
  <c r="DH152" i="5"/>
  <c r="DI152" i="5"/>
  <c r="DJ152" i="5"/>
  <c r="DK152" i="5"/>
  <c r="DM152" i="5"/>
  <c r="DN152" i="5"/>
  <c r="DO152" i="5"/>
  <c r="DP152" i="5"/>
  <c r="DQ152" i="5"/>
  <c r="DR152" i="5"/>
  <c r="DS152" i="5"/>
  <c r="DT152" i="5"/>
  <c r="DU152" i="5"/>
  <c r="DW152" i="5"/>
  <c r="DX152" i="5"/>
  <c r="EC152" i="5"/>
  <c r="ED152" i="5"/>
  <c r="EE152" i="5"/>
  <c r="EG152" i="5"/>
  <c r="EH152" i="5"/>
  <c r="C153" i="5"/>
  <c r="C153" i="12" s="1"/>
  <c r="D153" i="5"/>
  <c r="M153" i="12" s="1"/>
  <c r="E153" i="5"/>
  <c r="N153" i="12" s="1"/>
  <c r="F153" i="5"/>
  <c r="G153" i="5"/>
  <c r="H153" i="5"/>
  <c r="I153" i="5"/>
  <c r="J153" i="5"/>
  <c r="D153" i="12" s="1"/>
  <c r="K153" i="5"/>
  <c r="E153" i="12" s="1"/>
  <c r="L153" i="5"/>
  <c r="O153" i="12" s="1"/>
  <c r="M153" i="5"/>
  <c r="N153" i="5"/>
  <c r="P153" i="12" s="1"/>
  <c r="O153" i="5"/>
  <c r="P153" i="5"/>
  <c r="F153" i="12" s="1"/>
  <c r="Q153" i="5"/>
  <c r="G153" i="12" s="1"/>
  <c r="R153" i="5"/>
  <c r="H153" i="12" s="1"/>
  <c r="U153" i="5"/>
  <c r="V153" i="5"/>
  <c r="I153" i="12"/>
  <c r="Z153" i="5"/>
  <c r="AA153" i="5"/>
  <c r="AB153" i="5"/>
  <c r="AC153" i="5"/>
  <c r="AD153" i="5"/>
  <c r="Q153" i="12" s="1"/>
  <c r="AE153" i="5"/>
  <c r="R153" i="12" s="1"/>
  <c r="AF153" i="5"/>
  <c r="S153" i="12" s="1"/>
  <c r="AG153" i="5"/>
  <c r="AH153" i="5"/>
  <c r="J153" i="12" s="1"/>
  <c r="AI153" i="5"/>
  <c r="K153" i="12" s="1"/>
  <c r="AJ153" i="5"/>
  <c r="T153" i="12" s="1"/>
  <c r="AM153" i="5"/>
  <c r="AN153" i="5"/>
  <c r="AO153" i="5"/>
  <c r="U153" i="12" s="1"/>
  <c r="AP153" i="5"/>
  <c r="AQ153" i="5"/>
  <c r="AR153" i="5"/>
  <c r="AS153" i="5"/>
  <c r="AT153" i="5"/>
  <c r="AU153" i="5"/>
  <c r="AV153" i="5"/>
  <c r="AW153" i="5"/>
  <c r="AY153" i="5"/>
  <c r="L153" i="12" s="1"/>
  <c r="AZ153" i="5"/>
  <c r="BE153" i="5"/>
  <c r="BF153" i="5"/>
  <c r="BG153" i="5"/>
  <c r="BH153" i="5"/>
  <c r="V153" i="12" s="1"/>
  <c r="BI153" i="5"/>
  <c r="BJ153" i="5"/>
  <c r="BK153" i="5"/>
  <c r="BM153" i="5"/>
  <c r="BN153" i="5"/>
  <c r="BO153" i="5"/>
  <c r="X153" i="12" s="1"/>
  <c r="BP153" i="5"/>
  <c r="BR153" i="5"/>
  <c r="Y153" i="12" s="1"/>
  <c r="BT153" i="5"/>
  <c r="BU153" i="5"/>
  <c r="BV153" i="5"/>
  <c r="BW153" i="5"/>
  <c r="BX153" i="5"/>
  <c r="BY153" i="5"/>
  <c r="BZ153" i="5"/>
  <c r="CA153" i="5"/>
  <c r="CB153" i="5"/>
  <c r="CD153" i="5"/>
  <c r="Z153" i="12" s="1"/>
  <c r="CE153" i="5"/>
  <c r="AA153" i="12" s="1"/>
  <c r="CF153" i="5"/>
  <c r="AB153" i="12" s="1"/>
  <c r="CL153" i="5"/>
  <c r="CM153" i="5"/>
  <c r="CN153" i="5"/>
  <c r="CO153" i="5"/>
  <c r="CP153" i="5"/>
  <c r="CQ153" i="5"/>
  <c r="CR153" i="5"/>
  <c r="CS153" i="5"/>
  <c r="CT153" i="5"/>
  <c r="CU153" i="5"/>
  <c r="CV153" i="5"/>
  <c r="CW153" i="5"/>
  <c r="CY153" i="5"/>
  <c r="CZ153" i="5"/>
  <c r="DA153" i="5"/>
  <c r="DG153" i="5"/>
  <c r="DH153" i="5"/>
  <c r="DI153" i="5"/>
  <c r="DJ153" i="5"/>
  <c r="DK153" i="5"/>
  <c r="DM153" i="5"/>
  <c r="DN153" i="5"/>
  <c r="DO153" i="5"/>
  <c r="DP153" i="5"/>
  <c r="DQ153" i="5"/>
  <c r="DR153" i="5"/>
  <c r="DS153" i="5"/>
  <c r="DT153" i="5"/>
  <c r="DU153" i="5"/>
  <c r="DW153" i="5"/>
  <c r="DX153" i="5"/>
  <c r="EC153" i="5"/>
  <c r="ED153" i="5"/>
  <c r="EE153" i="5"/>
  <c r="EG153" i="5"/>
  <c r="EH153" i="5"/>
  <c r="C154" i="5"/>
  <c r="C154" i="12" s="1"/>
  <c r="D154" i="5"/>
  <c r="M154" i="12" s="1"/>
  <c r="E154" i="5"/>
  <c r="N154" i="12" s="1"/>
  <c r="F154" i="5"/>
  <c r="G154" i="5"/>
  <c r="H154" i="5"/>
  <c r="I154" i="5"/>
  <c r="J154" i="5"/>
  <c r="D154" i="12" s="1"/>
  <c r="K154" i="5"/>
  <c r="E154" i="12" s="1"/>
  <c r="L154" i="5"/>
  <c r="O154" i="12" s="1"/>
  <c r="M154" i="5"/>
  <c r="N154" i="5"/>
  <c r="P154" i="12" s="1"/>
  <c r="O154" i="5"/>
  <c r="P154" i="5"/>
  <c r="F154" i="12" s="1"/>
  <c r="Q154" i="5"/>
  <c r="G154" i="12" s="1"/>
  <c r="R154" i="5"/>
  <c r="H154" i="12" s="1"/>
  <c r="U154" i="5"/>
  <c r="V154" i="5"/>
  <c r="I154" i="12"/>
  <c r="Z154" i="5"/>
  <c r="AA154" i="5"/>
  <c r="AB154" i="5"/>
  <c r="AC154" i="5"/>
  <c r="AD154" i="5"/>
  <c r="Q154" i="12" s="1"/>
  <c r="AE154" i="5"/>
  <c r="R154" i="12" s="1"/>
  <c r="AF154" i="5"/>
  <c r="S154" i="12" s="1"/>
  <c r="AG154" i="5"/>
  <c r="AH154" i="5"/>
  <c r="J154" i="12" s="1"/>
  <c r="AI154" i="5"/>
  <c r="K154" i="12" s="1"/>
  <c r="AJ154" i="5"/>
  <c r="T154" i="12" s="1"/>
  <c r="AM154" i="5"/>
  <c r="AN154" i="5"/>
  <c r="AO154" i="5"/>
  <c r="U154" i="12" s="1"/>
  <c r="AP154" i="5"/>
  <c r="AQ154" i="5"/>
  <c r="AR154" i="5"/>
  <c r="AS154" i="5"/>
  <c r="AT154" i="5"/>
  <c r="AU154" i="5"/>
  <c r="AV154" i="5"/>
  <c r="AW154" i="5"/>
  <c r="AY154" i="5"/>
  <c r="L154" i="12" s="1"/>
  <c r="AZ154" i="5"/>
  <c r="BE154" i="5"/>
  <c r="BF154" i="5"/>
  <c r="BG154" i="5"/>
  <c r="BH154" i="5"/>
  <c r="V154" i="12" s="1"/>
  <c r="BI154" i="5"/>
  <c r="BJ154" i="5"/>
  <c r="BK154" i="5"/>
  <c r="BM154" i="5"/>
  <c r="BN154" i="5"/>
  <c r="BO154" i="5"/>
  <c r="X154" i="12" s="1"/>
  <c r="BP154" i="5"/>
  <c r="BR154" i="5"/>
  <c r="Y154" i="12" s="1"/>
  <c r="BT154" i="5"/>
  <c r="BU154" i="5"/>
  <c r="BV154" i="5"/>
  <c r="BW154" i="5"/>
  <c r="BX154" i="5"/>
  <c r="BY154" i="5"/>
  <c r="BZ154" i="5"/>
  <c r="CA154" i="5"/>
  <c r="CB154" i="5"/>
  <c r="CD154" i="5"/>
  <c r="Z154" i="12" s="1"/>
  <c r="CE154" i="5"/>
  <c r="AA154" i="12" s="1"/>
  <c r="CF154" i="5"/>
  <c r="AB154" i="12" s="1"/>
  <c r="CL154" i="5"/>
  <c r="CM154" i="5"/>
  <c r="CN154" i="5"/>
  <c r="CO154" i="5"/>
  <c r="CP154" i="5"/>
  <c r="CQ154" i="5"/>
  <c r="CR154" i="5"/>
  <c r="CS154" i="5"/>
  <c r="CT154" i="5"/>
  <c r="CU154" i="5"/>
  <c r="CV154" i="5"/>
  <c r="CW154" i="5"/>
  <c r="CY154" i="5"/>
  <c r="CZ154" i="5"/>
  <c r="DA154" i="5"/>
  <c r="DG154" i="5"/>
  <c r="DH154" i="5"/>
  <c r="DI154" i="5"/>
  <c r="DJ154" i="5"/>
  <c r="DK154" i="5"/>
  <c r="DM154" i="5"/>
  <c r="DN154" i="5"/>
  <c r="DO154" i="5"/>
  <c r="DP154" i="5"/>
  <c r="DQ154" i="5"/>
  <c r="DR154" i="5"/>
  <c r="DS154" i="5"/>
  <c r="DT154" i="5"/>
  <c r="DU154" i="5"/>
  <c r="DW154" i="5"/>
  <c r="DX154" i="5"/>
  <c r="EC154" i="5"/>
  <c r="ED154" i="5"/>
  <c r="EE154" i="5"/>
  <c r="EG154" i="5"/>
  <c r="EH154" i="5"/>
  <c r="C155" i="5"/>
  <c r="C155" i="12" s="1"/>
  <c r="D155" i="5"/>
  <c r="M155" i="12" s="1"/>
  <c r="E155" i="5"/>
  <c r="N155" i="12" s="1"/>
  <c r="F155" i="5"/>
  <c r="G155" i="5"/>
  <c r="H155" i="5"/>
  <c r="I155" i="5"/>
  <c r="J155" i="5"/>
  <c r="D155" i="12" s="1"/>
  <c r="K155" i="5"/>
  <c r="E155" i="12" s="1"/>
  <c r="L155" i="5"/>
  <c r="O155" i="12" s="1"/>
  <c r="M155" i="5"/>
  <c r="N155" i="5"/>
  <c r="P155" i="12" s="1"/>
  <c r="O155" i="5"/>
  <c r="P155" i="5"/>
  <c r="F155" i="12" s="1"/>
  <c r="Q155" i="5"/>
  <c r="G155" i="12" s="1"/>
  <c r="R155" i="5"/>
  <c r="H155" i="12" s="1"/>
  <c r="U155" i="5"/>
  <c r="V155" i="5"/>
  <c r="I155" i="12"/>
  <c r="Z155" i="5"/>
  <c r="AA155" i="5"/>
  <c r="AB155" i="5"/>
  <c r="AC155" i="5"/>
  <c r="AD155" i="5"/>
  <c r="Q155" i="12" s="1"/>
  <c r="AE155" i="5"/>
  <c r="R155" i="12" s="1"/>
  <c r="AF155" i="5"/>
  <c r="S155" i="12" s="1"/>
  <c r="AG155" i="5"/>
  <c r="AH155" i="5"/>
  <c r="J155" i="12" s="1"/>
  <c r="AI155" i="5"/>
  <c r="K155" i="12" s="1"/>
  <c r="AJ155" i="5"/>
  <c r="T155" i="12" s="1"/>
  <c r="AM155" i="5"/>
  <c r="AN155" i="5"/>
  <c r="AO155" i="5"/>
  <c r="U155" i="12" s="1"/>
  <c r="AP155" i="5"/>
  <c r="AQ155" i="5"/>
  <c r="AR155" i="5"/>
  <c r="AS155" i="5"/>
  <c r="AT155" i="5"/>
  <c r="AU155" i="5"/>
  <c r="AV155" i="5"/>
  <c r="AW155" i="5"/>
  <c r="AY155" i="5"/>
  <c r="L155" i="12" s="1"/>
  <c r="AZ155" i="5"/>
  <c r="BE155" i="5"/>
  <c r="BF155" i="5"/>
  <c r="BG155" i="5"/>
  <c r="BH155" i="5"/>
  <c r="V155" i="12" s="1"/>
  <c r="BI155" i="5"/>
  <c r="BJ155" i="5"/>
  <c r="BK155" i="5"/>
  <c r="BM155" i="5"/>
  <c r="BN155" i="5"/>
  <c r="BO155" i="5"/>
  <c r="X155" i="12" s="1"/>
  <c r="BP155" i="5"/>
  <c r="BR155" i="5"/>
  <c r="Y155" i="12" s="1"/>
  <c r="BT155" i="5"/>
  <c r="BU155" i="5"/>
  <c r="BV155" i="5"/>
  <c r="BW155" i="5"/>
  <c r="BX155" i="5"/>
  <c r="BY155" i="5"/>
  <c r="BZ155" i="5"/>
  <c r="CA155" i="5"/>
  <c r="CB155" i="5"/>
  <c r="CD155" i="5"/>
  <c r="Z155" i="12" s="1"/>
  <c r="CE155" i="5"/>
  <c r="AA155" i="12" s="1"/>
  <c r="CF155" i="5"/>
  <c r="AB155" i="12" s="1"/>
  <c r="CL155" i="5"/>
  <c r="CM155" i="5"/>
  <c r="CN155" i="5"/>
  <c r="CO155" i="5"/>
  <c r="CP155" i="5"/>
  <c r="CQ155" i="5"/>
  <c r="CR155" i="5"/>
  <c r="CS155" i="5"/>
  <c r="CT155" i="5"/>
  <c r="CU155" i="5"/>
  <c r="CV155" i="5"/>
  <c r="CW155" i="5"/>
  <c r="CY155" i="5"/>
  <c r="CZ155" i="5"/>
  <c r="DA155" i="5"/>
  <c r="DG155" i="5"/>
  <c r="DH155" i="5"/>
  <c r="DI155" i="5"/>
  <c r="DJ155" i="5"/>
  <c r="DK155" i="5"/>
  <c r="DM155" i="5"/>
  <c r="DN155" i="5"/>
  <c r="DO155" i="5"/>
  <c r="DP155" i="5"/>
  <c r="DQ155" i="5"/>
  <c r="DR155" i="5"/>
  <c r="DS155" i="5"/>
  <c r="DT155" i="5"/>
  <c r="DU155" i="5"/>
  <c r="DW155" i="5"/>
  <c r="DX155" i="5"/>
  <c r="EC155" i="5"/>
  <c r="ED155" i="5"/>
  <c r="EE155" i="5"/>
  <c r="EG155" i="5"/>
  <c r="EH155" i="5"/>
  <c r="C156" i="5"/>
  <c r="C156" i="12" s="1"/>
  <c r="D156" i="5"/>
  <c r="M156" i="12" s="1"/>
  <c r="E156" i="5"/>
  <c r="N156" i="12" s="1"/>
  <c r="F156" i="5"/>
  <c r="G156" i="5"/>
  <c r="H156" i="5"/>
  <c r="I156" i="5"/>
  <c r="J156" i="5"/>
  <c r="D156" i="12" s="1"/>
  <c r="K156" i="5"/>
  <c r="E156" i="12" s="1"/>
  <c r="L156" i="5"/>
  <c r="O156" i="12" s="1"/>
  <c r="M156" i="5"/>
  <c r="N156" i="5"/>
  <c r="P156" i="12" s="1"/>
  <c r="O156" i="5"/>
  <c r="P156" i="5"/>
  <c r="F156" i="12" s="1"/>
  <c r="Q156" i="5"/>
  <c r="G156" i="12" s="1"/>
  <c r="R156" i="5"/>
  <c r="H156" i="12" s="1"/>
  <c r="U156" i="5"/>
  <c r="V156" i="5"/>
  <c r="I156" i="12"/>
  <c r="Z156" i="5"/>
  <c r="AA156" i="5"/>
  <c r="AB156" i="5"/>
  <c r="AC156" i="5"/>
  <c r="AD156" i="5"/>
  <c r="Q156" i="12" s="1"/>
  <c r="AE156" i="5"/>
  <c r="R156" i="12" s="1"/>
  <c r="AF156" i="5"/>
  <c r="S156" i="12" s="1"/>
  <c r="AG156" i="5"/>
  <c r="AH156" i="5"/>
  <c r="J156" i="12" s="1"/>
  <c r="AI156" i="5"/>
  <c r="K156" i="12" s="1"/>
  <c r="AJ156" i="5"/>
  <c r="T156" i="12" s="1"/>
  <c r="AM156" i="5"/>
  <c r="AN156" i="5"/>
  <c r="AO156" i="5"/>
  <c r="U156" i="12" s="1"/>
  <c r="AP156" i="5"/>
  <c r="AQ156" i="5"/>
  <c r="AR156" i="5"/>
  <c r="AS156" i="5"/>
  <c r="AT156" i="5"/>
  <c r="AU156" i="5"/>
  <c r="AV156" i="5"/>
  <c r="AW156" i="5"/>
  <c r="AY156" i="5"/>
  <c r="L156" i="12" s="1"/>
  <c r="AZ156" i="5"/>
  <c r="BE156" i="5"/>
  <c r="BF156" i="5"/>
  <c r="BG156" i="5"/>
  <c r="BH156" i="5"/>
  <c r="V156" i="12" s="1"/>
  <c r="BI156" i="5"/>
  <c r="BJ156" i="5"/>
  <c r="BK156" i="5"/>
  <c r="BM156" i="5"/>
  <c r="BN156" i="5"/>
  <c r="BO156" i="5"/>
  <c r="X156" i="12" s="1"/>
  <c r="BP156" i="5"/>
  <c r="BR156" i="5"/>
  <c r="Y156" i="12" s="1"/>
  <c r="BT156" i="5"/>
  <c r="BU156" i="5"/>
  <c r="BV156" i="5"/>
  <c r="BW156" i="5"/>
  <c r="BX156" i="5"/>
  <c r="BY156" i="5"/>
  <c r="BZ156" i="5"/>
  <c r="CA156" i="5"/>
  <c r="CB156" i="5"/>
  <c r="CD156" i="5"/>
  <c r="Z156" i="12" s="1"/>
  <c r="CE156" i="5"/>
  <c r="AA156" i="12" s="1"/>
  <c r="CF156" i="5"/>
  <c r="AB156" i="12" s="1"/>
  <c r="CL156" i="5"/>
  <c r="CM156" i="5"/>
  <c r="CN156" i="5"/>
  <c r="CO156" i="5"/>
  <c r="CP156" i="5"/>
  <c r="CQ156" i="5"/>
  <c r="CR156" i="5"/>
  <c r="CS156" i="5"/>
  <c r="CT156" i="5"/>
  <c r="CU156" i="5"/>
  <c r="CV156" i="5"/>
  <c r="CW156" i="5"/>
  <c r="CY156" i="5"/>
  <c r="CZ156" i="5"/>
  <c r="DA156" i="5"/>
  <c r="DG156" i="5"/>
  <c r="DH156" i="5"/>
  <c r="DI156" i="5"/>
  <c r="DJ156" i="5"/>
  <c r="DK156" i="5"/>
  <c r="DM156" i="5"/>
  <c r="DN156" i="5"/>
  <c r="DO156" i="5"/>
  <c r="DP156" i="5"/>
  <c r="DQ156" i="5"/>
  <c r="DR156" i="5"/>
  <c r="DS156" i="5"/>
  <c r="DT156" i="5"/>
  <c r="DU156" i="5"/>
  <c r="DW156" i="5"/>
  <c r="DX156" i="5"/>
  <c r="EC156" i="5"/>
  <c r="ED156" i="5"/>
  <c r="EE156" i="5"/>
  <c r="EG156" i="5"/>
  <c r="EH156" i="5"/>
  <c r="C157" i="5"/>
  <c r="C157" i="12" s="1"/>
  <c r="D157" i="5"/>
  <c r="M157" i="12" s="1"/>
  <c r="E157" i="5"/>
  <c r="N157" i="12" s="1"/>
  <c r="F157" i="5"/>
  <c r="G157" i="5"/>
  <c r="H157" i="5"/>
  <c r="I157" i="5"/>
  <c r="J157" i="5"/>
  <c r="D157" i="12" s="1"/>
  <c r="K157" i="5"/>
  <c r="E157" i="12" s="1"/>
  <c r="L157" i="5"/>
  <c r="O157" i="12" s="1"/>
  <c r="M157" i="5"/>
  <c r="N157" i="5"/>
  <c r="P157" i="12" s="1"/>
  <c r="O157" i="5"/>
  <c r="P157" i="5"/>
  <c r="F157" i="12" s="1"/>
  <c r="Q157" i="5"/>
  <c r="G157" i="12" s="1"/>
  <c r="R157" i="5"/>
  <c r="H157" i="12" s="1"/>
  <c r="U157" i="5"/>
  <c r="V157" i="5"/>
  <c r="I157" i="12"/>
  <c r="Z157" i="5"/>
  <c r="AA157" i="5"/>
  <c r="AB157" i="5"/>
  <c r="AC157" i="5"/>
  <c r="AD157" i="5"/>
  <c r="Q157" i="12" s="1"/>
  <c r="AE157" i="5"/>
  <c r="R157" i="12" s="1"/>
  <c r="AF157" i="5"/>
  <c r="S157" i="12" s="1"/>
  <c r="AG157" i="5"/>
  <c r="AH157" i="5"/>
  <c r="J157" i="12" s="1"/>
  <c r="AI157" i="5"/>
  <c r="K157" i="12" s="1"/>
  <c r="AJ157" i="5"/>
  <c r="T157" i="12" s="1"/>
  <c r="AM157" i="5"/>
  <c r="AN157" i="5"/>
  <c r="AO157" i="5"/>
  <c r="U157" i="12" s="1"/>
  <c r="AP157" i="5"/>
  <c r="AQ157" i="5"/>
  <c r="AR157" i="5"/>
  <c r="AS157" i="5"/>
  <c r="AT157" i="5"/>
  <c r="AU157" i="5"/>
  <c r="AV157" i="5"/>
  <c r="AW157" i="5"/>
  <c r="AY157" i="5"/>
  <c r="L157" i="12" s="1"/>
  <c r="AZ157" i="5"/>
  <c r="BE157" i="5"/>
  <c r="BF157" i="5"/>
  <c r="BG157" i="5"/>
  <c r="BH157" i="5"/>
  <c r="V157" i="12" s="1"/>
  <c r="BI157" i="5"/>
  <c r="BJ157" i="5"/>
  <c r="BK157" i="5"/>
  <c r="BM157" i="5"/>
  <c r="BN157" i="5"/>
  <c r="BO157" i="5"/>
  <c r="X157" i="12" s="1"/>
  <c r="BP157" i="5"/>
  <c r="BR157" i="5"/>
  <c r="Y157" i="12" s="1"/>
  <c r="BT157" i="5"/>
  <c r="BU157" i="5"/>
  <c r="BV157" i="5"/>
  <c r="BW157" i="5"/>
  <c r="BX157" i="5"/>
  <c r="BY157" i="5"/>
  <c r="BZ157" i="5"/>
  <c r="CA157" i="5"/>
  <c r="CB157" i="5"/>
  <c r="CD157" i="5"/>
  <c r="Z157" i="12" s="1"/>
  <c r="CE157" i="5"/>
  <c r="AA157" i="12" s="1"/>
  <c r="CF157" i="5"/>
  <c r="AB157" i="12" s="1"/>
  <c r="CL157" i="5"/>
  <c r="CM157" i="5"/>
  <c r="CN157" i="5"/>
  <c r="CO157" i="5"/>
  <c r="CP157" i="5"/>
  <c r="CQ157" i="5"/>
  <c r="CR157" i="5"/>
  <c r="CS157" i="5"/>
  <c r="CT157" i="5"/>
  <c r="CU157" i="5"/>
  <c r="CV157" i="5"/>
  <c r="CW157" i="5"/>
  <c r="CY157" i="5"/>
  <c r="CZ157" i="5"/>
  <c r="DA157" i="5"/>
  <c r="DG157" i="5"/>
  <c r="DH157" i="5"/>
  <c r="DI157" i="5"/>
  <c r="DJ157" i="5"/>
  <c r="DK157" i="5"/>
  <c r="DM157" i="5"/>
  <c r="DN157" i="5"/>
  <c r="DO157" i="5"/>
  <c r="DP157" i="5"/>
  <c r="DQ157" i="5"/>
  <c r="DR157" i="5"/>
  <c r="DS157" i="5"/>
  <c r="DT157" i="5"/>
  <c r="DU157" i="5"/>
  <c r="DW157" i="5"/>
  <c r="DX157" i="5"/>
  <c r="EC157" i="5"/>
  <c r="ED157" i="5"/>
  <c r="EE157" i="5"/>
  <c r="EG157" i="5"/>
  <c r="EH157" i="5"/>
  <c r="C158" i="5"/>
  <c r="C158" i="12" s="1"/>
  <c r="D158" i="5"/>
  <c r="M158" i="12" s="1"/>
  <c r="E158" i="5"/>
  <c r="N158" i="12" s="1"/>
  <c r="F158" i="5"/>
  <c r="G158" i="5"/>
  <c r="H158" i="5"/>
  <c r="I158" i="5"/>
  <c r="J158" i="5"/>
  <c r="D158" i="12" s="1"/>
  <c r="K158" i="5"/>
  <c r="E158" i="12" s="1"/>
  <c r="L158" i="5"/>
  <c r="O158" i="12" s="1"/>
  <c r="M158" i="5"/>
  <c r="N158" i="5"/>
  <c r="P158" i="12" s="1"/>
  <c r="O158" i="5"/>
  <c r="P158" i="5"/>
  <c r="F158" i="12" s="1"/>
  <c r="Q158" i="5"/>
  <c r="G158" i="12" s="1"/>
  <c r="R158" i="5"/>
  <c r="H158" i="12" s="1"/>
  <c r="U158" i="5"/>
  <c r="V158" i="5"/>
  <c r="I158" i="12"/>
  <c r="Z158" i="5"/>
  <c r="AA158" i="5"/>
  <c r="AB158" i="5"/>
  <c r="AC158" i="5"/>
  <c r="AD158" i="5"/>
  <c r="Q158" i="12" s="1"/>
  <c r="AE158" i="5"/>
  <c r="R158" i="12" s="1"/>
  <c r="AF158" i="5"/>
  <c r="S158" i="12" s="1"/>
  <c r="AG158" i="5"/>
  <c r="AH158" i="5"/>
  <c r="J158" i="12" s="1"/>
  <c r="AI158" i="5"/>
  <c r="K158" i="12" s="1"/>
  <c r="AJ158" i="5"/>
  <c r="T158" i="12" s="1"/>
  <c r="AM158" i="5"/>
  <c r="AN158" i="5"/>
  <c r="AO158" i="5"/>
  <c r="U158" i="12" s="1"/>
  <c r="AP158" i="5"/>
  <c r="AQ158" i="5"/>
  <c r="AR158" i="5"/>
  <c r="AS158" i="5"/>
  <c r="AT158" i="5"/>
  <c r="AU158" i="5"/>
  <c r="AV158" i="5"/>
  <c r="AW158" i="5"/>
  <c r="AY158" i="5"/>
  <c r="L158" i="12" s="1"/>
  <c r="AZ158" i="5"/>
  <c r="BE158" i="5"/>
  <c r="BF158" i="5"/>
  <c r="BG158" i="5"/>
  <c r="BH158" i="5"/>
  <c r="V158" i="12" s="1"/>
  <c r="BI158" i="5"/>
  <c r="BJ158" i="5"/>
  <c r="BK158" i="5"/>
  <c r="BM158" i="5"/>
  <c r="BN158" i="5"/>
  <c r="BO158" i="5"/>
  <c r="X158" i="12" s="1"/>
  <c r="BP158" i="5"/>
  <c r="BR158" i="5"/>
  <c r="Y158" i="12" s="1"/>
  <c r="BT158" i="5"/>
  <c r="BU158" i="5"/>
  <c r="BV158" i="5"/>
  <c r="BW158" i="5"/>
  <c r="BX158" i="5"/>
  <c r="BY158" i="5"/>
  <c r="BZ158" i="5"/>
  <c r="CA158" i="5"/>
  <c r="CB158" i="5"/>
  <c r="CD158" i="5"/>
  <c r="Z158" i="12" s="1"/>
  <c r="CE158" i="5"/>
  <c r="AA158" i="12" s="1"/>
  <c r="CF158" i="5"/>
  <c r="AB158" i="12" s="1"/>
  <c r="CL158" i="5"/>
  <c r="CM158" i="5"/>
  <c r="CN158" i="5"/>
  <c r="CO158" i="5"/>
  <c r="CP158" i="5"/>
  <c r="CQ158" i="5"/>
  <c r="CR158" i="5"/>
  <c r="CS158" i="5"/>
  <c r="CT158" i="5"/>
  <c r="CU158" i="5"/>
  <c r="CV158" i="5"/>
  <c r="CW158" i="5"/>
  <c r="CY158" i="5"/>
  <c r="CZ158" i="5"/>
  <c r="DA158" i="5"/>
  <c r="DG158" i="5"/>
  <c r="DH158" i="5"/>
  <c r="DI158" i="5"/>
  <c r="DJ158" i="5"/>
  <c r="DK158" i="5"/>
  <c r="DM158" i="5"/>
  <c r="DN158" i="5"/>
  <c r="DO158" i="5"/>
  <c r="DP158" i="5"/>
  <c r="DQ158" i="5"/>
  <c r="DR158" i="5"/>
  <c r="DS158" i="5"/>
  <c r="DT158" i="5"/>
  <c r="DU158" i="5"/>
  <c r="DW158" i="5"/>
  <c r="DX158" i="5"/>
  <c r="EC158" i="5"/>
  <c r="ED158" i="5"/>
  <c r="EE158" i="5"/>
  <c r="EG158" i="5"/>
  <c r="EH158" i="5"/>
  <c r="C159" i="5"/>
  <c r="C159" i="12" s="1"/>
  <c r="D159" i="5"/>
  <c r="M159" i="12" s="1"/>
  <c r="E159" i="5"/>
  <c r="N159" i="12" s="1"/>
  <c r="F159" i="5"/>
  <c r="G159" i="5"/>
  <c r="H159" i="5"/>
  <c r="I159" i="5"/>
  <c r="J159" i="5"/>
  <c r="D159" i="12" s="1"/>
  <c r="K159" i="5"/>
  <c r="E159" i="12" s="1"/>
  <c r="L159" i="5"/>
  <c r="O159" i="12" s="1"/>
  <c r="M159" i="5"/>
  <c r="N159" i="5"/>
  <c r="P159" i="12" s="1"/>
  <c r="O159" i="5"/>
  <c r="P159" i="5"/>
  <c r="F159" i="12" s="1"/>
  <c r="Q159" i="5"/>
  <c r="G159" i="12" s="1"/>
  <c r="R159" i="5"/>
  <c r="H159" i="12" s="1"/>
  <c r="U159" i="5"/>
  <c r="V159" i="5"/>
  <c r="I159" i="12"/>
  <c r="Z159" i="5"/>
  <c r="AA159" i="5"/>
  <c r="AB159" i="5"/>
  <c r="AC159" i="5"/>
  <c r="AD159" i="5"/>
  <c r="Q159" i="12" s="1"/>
  <c r="AE159" i="5"/>
  <c r="R159" i="12" s="1"/>
  <c r="AF159" i="5"/>
  <c r="S159" i="12" s="1"/>
  <c r="AG159" i="5"/>
  <c r="AH159" i="5"/>
  <c r="J159" i="12" s="1"/>
  <c r="AI159" i="5"/>
  <c r="K159" i="12" s="1"/>
  <c r="AJ159" i="5"/>
  <c r="T159" i="12" s="1"/>
  <c r="AM159" i="5"/>
  <c r="AN159" i="5"/>
  <c r="AO159" i="5"/>
  <c r="U159" i="12" s="1"/>
  <c r="AP159" i="5"/>
  <c r="AQ159" i="5"/>
  <c r="AR159" i="5"/>
  <c r="AS159" i="5"/>
  <c r="AT159" i="5"/>
  <c r="AU159" i="5"/>
  <c r="AV159" i="5"/>
  <c r="AW159" i="5"/>
  <c r="AY159" i="5"/>
  <c r="AZ159" i="5"/>
  <c r="BE159" i="5"/>
  <c r="BF159" i="5"/>
  <c r="BG159" i="5"/>
  <c r="BH159" i="5"/>
  <c r="V159" i="12" s="1"/>
  <c r="BI159" i="5"/>
  <c r="BJ159" i="5"/>
  <c r="BK159" i="5"/>
  <c r="BM159" i="5"/>
  <c r="BN159" i="5"/>
  <c r="BO159" i="5"/>
  <c r="X159" i="12" s="1"/>
  <c r="BP159" i="5"/>
  <c r="BR159" i="5"/>
  <c r="Y159" i="12" s="1"/>
  <c r="BT159" i="5"/>
  <c r="BU159" i="5"/>
  <c r="BV159" i="5"/>
  <c r="BW159" i="5"/>
  <c r="BX159" i="5"/>
  <c r="BY159" i="5"/>
  <c r="BZ159" i="5"/>
  <c r="CA159" i="5"/>
  <c r="CB159" i="5"/>
  <c r="CD159" i="5"/>
  <c r="Z159" i="12" s="1"/>
  <c r="CE159" i="5"/>
  <c r="AA159" i="12" s="1"/>
  <c r="CF159" i="5"/>
  <c r="AB159" i="12" s="1"/>
  <c r="CL159" i="5"/>
  <c r="CM159" i="5"/>
  <c r="CN159" i="5"/>
  <c r="CO159" i="5"/>
  <c r="CP159" i="5"/>
  <c r="CQ159" i="5"/>
  <c r="CR159" i="5"/>
  <c r="CS159" i="5"/>
  <c r="CT159" i="5"/>
  <c r="CU159" i="5"/>
  <c r="CV159" i="5"/>
  <c r="CW159" i="5"/>
  <c r="CY159" i="5"/>
  <c r="CZ159" i="5"/>
  <c r="DA159" i="5"/>
  <c r="DG159" i="5"/>
  <c r="DH159" i="5"/>
  <c r="DI159" i="5"/>
  <c r="DJ159" i="5"/>
  <c r="DK159" i="5"/>
  <c r="DM159" i="5"/>
  <c r="DN159" i="5"/>
  <c r="DO159" i="5"/>
  <c r="DP159" i="5"/>
  <c r="DQ159" i="5"/>
  <c r="DR159" i="5"/>
  <c r="DS159" i="5"/>
  <c r="DT159" i="5"/>
  <c r="DU159" i="5"/>
  <c r="DW159" i="5"/>
  <c r="DX159" i="5"/>
  <c r="EC159" i="5"/>
  <c r="ED159" i="5"/>
  <c r="EE159" i="5"/>
  <c r="EG159" i="5"/>
  <c r="EH159" i="5"/>
  <c r="C160" i="5"/>
  <c r="C160" i="12" s="1"/>
  <c r="D160" i="5"/>
  <c r="M160" i="12" s="1"/>
  <c r="E160" i="5"/>
  <c r="N160" i="12" s="1"/>
  <c r="F160" i="5"/>
  <c r="G160" i="5"/>
  <c r="H160" i="5"/>
  <c r="I160" i="5"/>
  <c r="J160" i="5"/>
  <c r="D160" i="12" s="1"/>
  <c r="K160" i="5"/>
  <c r="E160" i="12" s="1"/>
  <c r="L160" i="5"/>
  <c r="O160" i="12" s="1"/>
  <c r="M160" i="5"/>
  <c r="N160" i="5"/>
  <c r="P160" i="12" s="1"/>
  <c r="O160" i="5"/>
  <c r="P160" i="5"/>
  <c r="F160" i="12" s="1"/>
  <c r="Q160" i="5"/>
  <c r="G160" i="12" s="1"/>
  <c r="R160" i="5"/>
  <c r="H160" i="12" s="1"/>
  <c r="U160" i="5"/>
  <c r="V160" i="5"/>
  <c r="I160" i="12"/>
  <c r="Z160" i="5"/>
  <c r="AA160" i="5"/>
  <c r="AB160" i="5"/>
  <c r="AC160" i="5"/>
  <c r="AD160" i="5"/>
  <c r="Q160" i="12" s="1"/>
  <c r="AE160" i="5"/>
  <c r="R160" i="12" s="1"/>
  <c r="AF160" i="5"/>
  <c r="S160" i="12" s="1"/>
  <c r="AG160" i="5"/>
  <c r="AH160" i="5"/>
  <c r="J160" i="12" s="1"/>
  <c r="AI160" i="5"/>
  <c r="K160" i="12" s="1"/>
  <c r="AJ160" i="5"/>
  <c r="T160" i="12" s="1"/>
  <c r="AM160" i="5"/>
  <c r="AN160" i="5"/>
  <c r="AO160" i="5"/>
  <c r="U160" i="12" s="1"/>
  <c r="AP160" i="5"/>
  <c r="AQ160" i="5"/>
  <c r="AR160" i="5"/>
  <c r="AS160" i="5"/>
  <c r="AT160" i="5"/>
  <c r="AU160" i="5"/>
  <c r="AV160" i="5"/>
  <c r="AW160" i="5"/>
  <c r="AY160" i="5"/>
  <c r="AZ160" i="5"/>
  <c r="BE160" i="5"/>
  <c r="BF160" i="5"/>
  <c r="BG160" i="5"/>
  <c r="BH160" i="5"/>
  <c r="V160" i="12" s="1"/>
  <c r="BI160" i="5"/>
  <c r="BJ160" i="5"/>
  <c r="BK160" i="5"/>
  <c r="BM160" i="5"/>
  <c r="BN160" i="5"/>
  <c r="BO160" i="5"/>
  <c r="X160" i="12" s="1"/>
  <c r="BP160" i="5"/>
  <c r="BR160" i="5"/>
  <c r="Y160" i="12" s="1"/>
  <c r="BT160" i="5"/>
  <c r="BU160" i="5"/>
  <c r="BV160" i="5"/>
  <c r="BW160" i="5"/>
  <c r="BX160" i="5"/>
  <c r="BY160" i="5"/>
  <c r="BZ160" i="5"/>
  <c r="CA160" i="5"/>
  <c r="CB160" i="5"/>
  <c r="CD160" i="5"/>
  <c r="Z160" i="12" s="1"/>
  <c r="CE160" i="5"/>
  <c r="AA160" i="12" s="1"/>
  <c r="CF160" i="5"/>
  <c r="AB160" i="12" s="1"/>
  <c r="CL160" i="5"/>
  <c r="CM160" i="5"/>
  <c r="CN160" i="5"/>
  <c r="CO160" i="5"/>
  <c r="CP160" i="5"/>
  <c r="CQ160" i="5"/>
  <c r="CR160" i="5"/>
  <c r="CS160" i="5"/>
  <c r="CT160" i="5"/>
  <c r="CU160" i="5"/>
  <c r="CV160" i="5"/>
  <c r="CW160" i="5"/>
  <c r="CY160" i="5"/>
  <c r="CZ160" i="5"/>
  <c r="DA160" i="5"/>
  <c r="DG160" i="5"/>
  <c r="DH160" i="5"/>
  <c r="DI160" i="5"/>
  <c r="DJ160" i="5"/>
  <c r="DK160" i="5"/>
  <c r="DM160" i="5"/>
  <c r="DN160" i="5"/>
  <c r="DO160" i="5"/>
  <c r="DP160" i="5"/>
  <c r="DQ160" i="5"/>
  <c r="DR160" i="5"/>
  <c r="DS160" i="5"/>
  <c r="DT160" i="5"/>
  <c r="DU160" i="5"/>
  <c r="DW160" i="5"/>
  <c r="DX160" i="5"/>
  <c r="EC160" i="5"/>
  <c r="ED160" i="5"/>
  <c r="EE160" i="5"/>
  <c r="EG160" i="5"/>
  <c r="EH160" i="5"/>
  <c r="C161" i="5"/>
  <c r="C161" i="12" s="1"/>
  <c r="D161" i="5"/>
  <c r="M161" i="12" s="1"/>
  <c r="E161" i="5"/>
  <c r="N161" i="12" s="1"/>
  <c r="F161" i="5"/>
  <c r="G161" i="5"/>
  <c r="H161" i="5"/>
  <c r="I161" i="5"/>
  <c r="J161" i="5"/>
  <c r="D161" i="12" s="1"/>
  <c r="K161" i="5"/>
  <c r="E161" i="12" s="1"/>
  <c r="L161" i="5"/>
  <c r="O161" i="12" s="1"/>
  <c r="M161" i="5"/>
  <c r="N161" i="5"/>
  <c r="P161" i="12" s="1"/>
  <c r="O161" i="5"/>
  <c r="P161" i="5"/>
  <c r="F161" i="12" s="1"/>
  <c r="Q161" i="5"/>
  <c r="G161" i="12" s="1"/>
  <c r="R161" i="5"/>
  <c r="H161" i="12" s="1"/>
  <c r="U161" i="5"/>
  <c r="V161" i="5"/>
  <c r="I161" i="12"/>
  <c r="Z161" i="5"/>
  <c r="AA161" i="5"/>
  <c r="AB161" i="5"/>
  <c r="AC161" i="5"/>
  <c r="AD161" i="5"/>
  <c r="Q161" i="12" s="1"/>
  <c r="AE161" i="5"/>
  <c r="R161" i="12" s="1"/>
  <c r="AF161" i="5"/>
  <c r="S161" i="12" s="1"/>
  <c r="AG161" i="5"/>
  <c r="AH161" i="5"/>
  <c r="J161" i="12" s="1"/>
  <c r="AI161" i="5"/>
  <c r="K161" i="12" s="1"/>
  <c r="AJ161" i="5"/>
  <c r="T161" i="12" s="1"/>
  <c r="AM161" i="5"/>
  <c r="AN161" i="5"/>
  <c r="AO161" i="5"/>
  <c r="U161" i="12" s="1"/>
  <c r="AP161" i="5"/>
  <c r="AQ161" i="5"/>
  <c r="AR161" i="5"/>
  <c r="AS161" i="5"/>
  <c r="AT161" i="5"/>
  <c r="AU161" i="5"/>
  <c r="AV161" i="5"/>
  <c r="AW161" i="5"/>
  <c r="AY161" i="5"/>
  <c r="L161" i="12" s="1"/>
  <c r="AZ161" i="5"/>
  <c r="BE161" i="5"/>
  <c r="BF161" i="5"/>
  <c r="BG161" i="5"/>
  <c r="BH161" i="5"/>
  <c r="V161" i="12" s="1"/>
  <c r="BI161" i="5"/>
  <c r="BJ161" i="5"/>
  <c r="BK161" i="5"/>
  <c r="BM161" i="5"/>
  <c r="BN161" i="5"/>
  <c r="BO161" i="5"/>
  <c r="X161" i="12" s="1"/>
  <c r="BP161" i="5"/>
  <c r="BR161" i="5"/>
  <c r="Y161" i="12" s="1"/>
  <c r="BT161" i="5"/>
  <c r="BU161" i="5"/>
  <c r="BV161" i="5"/>
  <c r="BW161" i="5"/>
  <c r="BX161" i="5"/>
  <c r="BY161" i="5"/>
  <c r="BZ161" i="5"/>
  <c r="CA161" i="5"/>
  <c r="CB161" i="5"/>
  <c r="CD161" i="5"/>
  <c r="Z161" i="12" s="1"/>
  <c r="CE161" i="5"/>
  <c r="AA161" i="12" s="1"/>
  <c r="CF161" i="5"/>
  <c r="AB161" i="12" s="1"/>
  <c r="CL161" i="5"/>
  <c r="CM161" i="5"/>
  <c r="CN161" i="5"/>
  <c r="CO161" i="5"/>
  <c r="CP161" i="5"/>
  <c r="CQ161" i="5"/>
  <c r="CR161" i="5"/>
  <c r="CS161" i="5"/>
  <c r="CT161" i="5"/>
  <c r="CU161" i="5"/>
  <c r="CV161" i="5"/>
  <c r="CW161" i="5"/>
  <c r="CY161" i="5"/>
  <c r="CZ161" i="5"/>
  <c r="DA161" i="5"/>
  <c r="DG161" i="5"/>
  <c r="DH161" i="5"/>
  <c r="DI161" i="5"/>
  <c r="DJ161" i="5"/>
  <c r="DK161" i="5"/>
  <c r="DM161" i="5"/>
  <c r="DN161" i="5"/>
  <c r="DO161" i="5"/>
  <c r="DP161" i="5"/>
  <c r="DQ161" i="5"/>
  <c r="DR161" i="5"/>
  <c r="DS161" i="5"/>
  <c r="DT161" i="5"/>
  <c r="DU161" i="5"/>
  <c r="DW161" i="5"/>
  <c r="DX161" i="5"/>
  <c r="EC161" i="5"/>
  <c r="ED161" i="5"/>
  <c r="EE161" i="5"/>
  <c r="EG161" i="5"/>
  <c r="EH161" i="5"/>
  <c r="C162" i="5"/>
  <c r="C162" i="12" s="1"/>
  <c r="D162" i="5"/>
  <c r="M162" i="12" s="1"/>
  <c r="E162" i="5"/>
  <c r="N162" i="12" s="1"/>
  <c r="F162" i="5"/>
  <c r="G162" i="5"/>
  <c r="H162" i="5"/>
  <c r="I162" i="5"/>
  <c r="J162" i="5"/>
  <c r="D162" i="12" s="1"/>
  <c r="K162" i="5"/>
  <c r="E162" i="12" s="1"/>
  <c r="L162" i="5"/>
  <c r="O162" i="12" s="1"/>
  <c r="M162" i="5"/>
  <c r="N162" i="5"/>
  <c r="P162" i="12" s="1"/>
  <c r="O162" i="5"/>
  <c r="P162" i="5"/>
  <c r="F162" i="12" s="1"/>
  <c r="Q162" i="5"/>
  <c r="G162" i="12" s="1"/>
  <c r="R162" i="5"/>
  <c r="H162" i="12" s="1"/>
  <c r="U162" i="5"/>
  <c r="V162" i="5"/>
  <c r="I162" i="12"/>
  <c r="Z162" i="5"/>
  <c r="AA162" i="5"/>
  <c r="AB162" i="5"/>
  <c r="AC162" i="5"/>
  <c r="AD162" i="5"/>
  <c r="Q162" i="12" s="1"/>
  <c r="AE162" i="5"/>
  <c r="R162" i="12" s="1"/>
  <c r="AF162" i="5"/>
  <c r="S162" i="12" s="1"/>
  <c r="AG162" i="5"/>
  <c r="AH162" i="5"/>
  <c r="J162" i="12" s="1"/>
  <c r="AI162" i="5"/>
  <c r="K162" i="12" s="1"/>
  <c r="AJ162" i="5"/>
  <c r="T162" i="12" s="1"/>
  <c r="AM162" i="5"/>
  <c r="AN162" i="5"/>
  <c r="AO162" i="5"/>
  <c r="U162" i="12" s="1"/>
  <c r="AP162" i="5"/>
  <c r="AQ162" i="5"/>
  <c r="AR162" i="5"/>
  <c r="AS162" i="5"/>
  <c r="AT162" i="5"/>
  <c r="AU162" i="5"/>
  <c r="AV162" i="5"/>
  <c r="AW162" i="5"/>
  <c r="AY162" i="5"/>
  <c r="L162" i="12" s="1"/>
  <c r="AZ162" i="5"/>
  <c r="BE162" i="5"/>
  <c r="BF162" i="5"/>
  <c r="BG162" i="5"/>
  <c r="BH162" i="5"/>
  <c r="V162" i="12" s="1"/>
  <c r="BI162" i="5"/>
  <c r="BJ162" i="5"/>
  <c r="BK162" i="5"/>
  <c r="BM162" i="5"/>
  <c r="BN162" i="5"/>
  <c r="BO162" i="5"/>
  <c r="X162" i="12" s="1"/>
  <c r="BP162" i="5"/>
  <c r="BR162" i="5"/>
  <c r="Y162" i="12" s="1"/>
  <c r="BT162" i="5"/>
  <c r="BU162" i="5"/>
  <c r="BV162" i="5"/>
  <c r="BW162" i="5"/>
  <c r="BX162" i="5"/>
  <c r="BY162" i="5"/>
  <c r="BZ162" i="5"/>
  <c r="CA162" i="5"/>
  <c r="CB162" i="5"/>
  <c r="CD162" i="5"/>
  <c r="Z162" i="12" s="1"/>
  <c r="CE162" i="5"/>
  <c r="AA162" i="12" s="1"/>
  <c r="CF162" i="5"/>
  <c r="AB162" i="12" s="1"/>
  <c r="CL162" i="5"/>
  <c r="CM162" i="5"/>
  <c r="CN162" i="5"/>
  <c r="CO162" i="5"/>
  <c r="CP162" i="5"/>
  <c r="CQ162" i="5"/>
  <c r="CR162" i="5"/>
  <c r="CS162" i="5"/>
  <c r="CT162" i="5"/>
  <c r="CU162" i="5"/>
  <c r="CV162" i="5"/>
  <c r="CW162" i="5"/>
  <c r="CY162" i="5"/>
  <c r="CZ162" i="5"/>
  <c r="DA162" i="5"/>
  <c r="DG162" i="5"/>
  <c r="DH162" i="5"/>
  <c r="DI162" i="5"/>
  <c r="DJ162" i="5"/>
  <c r="DK162" i="5"/>
  <c r="DM162" i="5"/>
  <c r="DN162" i="5"/>
  <c r="DO162" i="5"/>
  <c r="DP162" i="5"/>
  <c r="DQ162" i="5"/>
  <c r="DR162" i="5"/>
  <c r="DS162" i="5"/>
  <c r="DT162" i="5"/>
  <c r="DU162" i="5"/>
  <c r="DW162" i="5"/>
  <c r="DX162" i="5"/>
  <c r="EC162" i="5"/>
  <c r="ED162" i="5"/>
  <c r="EE162" i="5"/>
  <c r="EG162" i="5"/>
  <c r="EH162" i="5"/>
  <c r="C163" i="5"/>
  <c r="C163" i="12" s="1"/>
  <c r="D163" i="5"/>
  <c r="M163" i="12" s="1"/>
  <c r="E163" i="5"/>
  <c r="N163" i="12" s="1"/>
  <c r="F163" i="5"/>
  <c r="G163" i="5"/>
  <c r="H163" i="5"/>
  <c r="I163" i="5"/>
  <c r="J163" i="5"/>
  <c r="D163" i="12" s="1"/>
  <c r="K163" i="5"/>
  <c r="E163" i="12" s="1"/>
  <c r="L163" i="5"/>
  <c r="O163" i="12" s="1"/>
  <c r="M163" i="5"/>
  <c r="N163" i="5"/>
  <c r="P163" i="12" s="1"/>
  <c r="O163" i="5"/>
  <c r="P163" i="5"/>
  <c r="F163" i="12" s="1"/>
  <c r="Q163" i="5"/>
  <c r="G163" i="12" s="1"/>
  <c r="R163" i="5"/>
  <c r="H163" i="12" s="1"/>
  <c r="U163" i="5"/>
  <c r="V163" i="5"/>
  <c r="I163" i="12"/>
  <c r="Z163" i="5"/>
  <c r="AA163" i="5"/>
  <c r="AB163" i="5"/>
  <c r="AC163" i="5"/>
  <c r="AD163" i="5"/>
  <c r="Q163" i="12" s="1"/>
  <c r="AE163" i="5"/>
  <c r="R163" i="12" s="1"/>
  <c r="AF163" i="5"/>
  <c r="S163" i="12" s="1"/>
  <c r="AG163" i="5"/>
  <c r="AH163" i="5"/>
  <c r="J163" i="12" s="1"/>
  <c r="AI163" i="5"/>
  <c r="K163" i="12" s="1"/>
  <c r="AJ163" i="5"/>
  <c r="T163" i="12" s="1"/>
  <c r="AM163" i="5"/>
  <c r="AN163" i="5"/>
  <c r="AO163" i="5"/>
  <c r="U163" i="12" s="1"/>
  <c r="AP163" i="5"/>
  <c r="AQ163" i="5"/>
  <c r="AR163" i="5"/>
  <c r="AS163" i="5"/>
  <c r="AT163" i="5"/>
  <c r="AU163" i="5"/>
  <c r="AV163" i="5"/>
  <c r="AW163" i="5"/>
  <c r="AY163" i="5"/>
  <c r="L163" i="12" s="1"/>
  <c r="AZ163" i="5"/>
  <c r="BE163" i="5"/>
  <c r="BF163" i="5"/>
  <c r="BG163" i="5"/>
  <c r="BH163" i="5"/>
  <c r="V163" i="12" s="1"/>
  <c r="BI163" i="5"/>
  <c r="BJ163" i="5"/>
  <c r="BK163" i="5"/>
  <c r="BM163" i="5"/>
  <c r="BN163" i="5"/>
  <c r="BO163" i="5"/>
  <c r="X163" i="12" s="1"/>
  <c r="BP163" i="5"/>
  <c r="BR163" i="5"/>
  <c r="Y163" i="12" s="1"/>
  <c r="BT163" i="5"/>
  <c r="BU163" i="5"/>
  <c r="BV163" i="5"/>
  <c r="BW163" i="5"/>
  <c r="BX163" i="5"/>
  <c r="BY163" i="5"/>
  <c r="BZ163" i="5"/>
  <c r="CA163" i="5"/>
  <c r="CB163" i="5"/>
  <c r="CD163" i="5"/>
  <c r="Z163" i="12" s="1"/>
  <c r="CE163" i="5"/>
  <c r="AA163" i="12" s="1"/>
  <c r="CF163" i="5"/>
  <c r="AB163" i="12" s="1"/>
  <c r="CL163" i="5"/>
  <c r="CM163" i="5"/>
  <c r="CN163" i="5"/>
  <c r="CO163" i="5"/>
  <c r="CP163" i="5"/>
  <c r="CQ163" i="5"/>
  <c r="CR163" i="5"/>
  <c r="CS163" i="5"/>
  <c r="CT163" i="5"/>
  <c r="CU163" i="5"/>
  <c r="CV163" i="5"/>
  <c r="CW163" i="5"/>
  <c r="CY163" i="5"/>
  <c r="CZ163" i="5"/>
  <c r="DA163" i="5"/>
  <c r="DG163" i="5"/>
  <c r="DH163" i="5"/>
  <c r="DI163" i="5"/>
  <c r="DJ163" i="5"/>
  <c r="DK163" i="5"/>
  <c r="DM163" i="5"/>
  <c r="DN163" i="5"/>
  <c r="DO163" i="5"/>
  <c r="DP163" i="5"/>
  <c r="DQ163" i="5"/>
  <c r="DR163" i="5"/>
  <c r="DS163" i="5"/>
  <c r="DT163" i="5"/>
  <c r="DU163" i="5"/>
  <c r="DW163" i="5"/>
  <c r="DX163" i="5"/>
  <c r="EC163" i="5"/>
  <c r="ED163" i="5"/>
  <c r="EE163" i="5"/>
  <c r="EG163" i="5"/>
  <c r="EH163" i="5"/>
  <c r="C164" i="5"/>
  <c r="C164" i="12" s="1"/>
  <c r="D164" i="5"/>
  <c r="M164" i="12" s="1"/>
  <c r="E164" i="5"/>
  <c r="N164" i="12" s="1"/>
  <c r="F164" i="5"/>
  <c r="G164" i="5"/>
  <c r="H164" i="5"/>
  <c r="I164" i="5"/>
  <c r="J164" i="5"/>
  <c r="D164" i="12" s="1"/>
  <c r="K164" i="5"/>
  <c r="E164" i="12" s="1"/>
  <c r="L164" i="5"/>
  <c r="O164" i="12" s="1"/>
  <c r="M164" i="5"/>
  <c r="N164" i="5"/>
  <c r="P164" i="12" s="1"/>
  <c r="O164" i="5"/>
  <c r="P164" i="5"/>
  <c r="F164" i="12" s="1"/>
  <c r="Q164" i="5"/>
  <c r="G164" i="12" s="1"/>
  <c r="R164" i="5"/>
  <c r="H164" i="12" s="1"/>
  <c r="U164" i="5"/>
  <c r="V164" i="5"/>
  <c r="I164" i="12"/>
  <c r="Z164" i="5"/>
  <c r="AA164" i="5"/>
  <c r="AB164" i="5"/>
  <c r="AC164" i="5"/>
  <c r="AD164" i="5"/>
  <c r="Q164" i="12" s="1"/>
  <c r="AE164" i="5"/>
  <c r="R164" i="12" s="1"/>
  <c r="AF164" i="5"/>
  <c r="S164" i="12" s="1"/>
  <c r="AG164" i="5"/>
  <c r="AH164" i="5"/>
  <c r="J164" i="12" s="1"/>
  <c r="AI164" i="5"/>
  <c r="K164" i="12" s="1"/>
  <c r="AJ164" i="5"/>
  <c r="T164" i="12" s="1"/>
  <c r="AM164" i="5"/>
  <c r="AN164" i="5"/>
  <c r="AO164" i="5"/>
  <c r="U164" i="12" s="1"/>
  <c r="AP164" i="5"/>
  <c r="AQ164" i="5"/>
  <c r="AR164" i="5"/>
  <c r="AS164" i="5"/>
  <c r="AT164" i="5"/>
  <c r="AU164" i="5"/>
  <c r="AV164" i="5"/>
  <c r="AW164" i="5"/>
  <c r="AY164" i="5"/>
  <c r="L164" i="12" s="1"/>
  <c r="AZ164" i="5"/>
  <c r="BE164" i="5"/>
  <c r="BF164" i="5"/>
  <c r="BG164" i="5"/>
  <c r="BH164" i="5"/>
  <c r="V164" i="12" s="1"/>
  <c r="BI164" i="5"/>
  <c r="BJ164" i="5"/>
  <c r="BK164" i="5"/>
  <c r="BM164" i="5"/>
  <c r="BN164" i="5"/>
  <c r="BO164" i="5"/>
  <c r="X164" i="12" s="1"/>
  <c r="BP164" i="5"/>
  <c r="BR164" i="5"/>
  <c r="Y164" i="12" s="1"/>
  <c r="BT164" i="5"/>
  <c r="BU164" i="5"/>
  <c r="BV164" i="5"/>
  <c r="BW164" i="5"/>
  <c r="BX164" i="5"/>
  <c r="BY164" i="5"/>
  <c r="BZ164" i="5"/>
  <c r="CA164" i="5"/>
  <c r="CB164" i="5"/>
  <c r="CD164" i="5"/>
  <c r="Z164" i="12" s="1"/>
  <c r="CE164" i="5"/>
  <c r="AA164" i="12" s="1"/>
  <c r="CF164" i="5"/>
  <c r="AB164" i="12" s="1"/>
  <c r="CL164" i="5"/>
  <c r="CM164" i="5"/>
  <c r="CN164" i="5"/>
  <c r="CO164" i="5"/>
  <c r="CP164" i="5"/>
  <c r="CQ164" i="5"/>
  <c r="CR164" i="5"/>
  <c r="CS164" i="5"/>
  <c r="CT164" i="5"/>
  <c r="CU164" i="5"/>
  <c r="CV164" i="5"/>
  <c r="CW164" i="5"/>
  <c r="CY164" i="5"/>
  <c r="CZ164" i="5"/>
  <c r="DA164" i="5"/>
  <c r="DG164" i="5"/>
  <c r="DH164" i="5"/>
  <c r="DI164" i="5"/>
  <c r="DJ164" i="5"/>
  <c r="DK164" i="5"/>
  <c r="DM164" i="5"/>
  <c r="DN164" i="5"/>
  <c r="DO164" i="5"/>
  <c r="DP164" i="5"/>
  <c r="DQ164" i="5"/>
  <c r="DR164" i="5"/>
  <c r="DS164" i="5"/>
  <c r="DT164" i="5"/>
  <c r="DU164" i="5"/>
  <c r="DW164" i="5"/>
  <c r="DX164" i="5"/>
  <c r="EC164" i="5"/>
  <c r="ED164" i="5"/>
  <c r="EE164" i="5"/>
  <c r="EG164" i="5"/>
  <c r="EH164" i="5"/>
  <c r="C165" i="5"/>
  <c r="C165" i="12" s="1"/>
  <c r="D165" i="5"/>
  <c r="M165" i="12" s="1"/>
  <c r="E165" i="5"/>
  <c r="N165" i="12" s="1"/>
  <c r="F165" i="5"/>
  <c r="G165" i="5"/>
  <c r="H165" i="5"/>
  <c r="I165" i="5"/>
  <c r="J165" i="5"/>
  <c r="D165" i="12" s="1"/>
  <c r="K165" i="5"/>
  <c r="E165" i="12" s="1"/>
  <c r="L165" i="5"/>
  <c r="O165" i="12" s="1"/>
  <c r="M165" i="5"/>
  <c r="N165" i="5"/>
  <c r="P165" i="12" s="1"/>
  <c r="O165" i="5"/>
  <c r="P165" i="5"/>
  <c r="F165" i="12" s="1"/>
  <c r="Q165" i="5"/>
  <c r="G165" i="12" s="1"/>
  <c r="R165" i="5"/>
  <c r="H165" i="12" s="1"/>
  <c r="U165" i="5"/>
  <c r="V165" i="5"/>
  <c r="I165" i="12"/>
  <c r="Z165" i="5"/>
  <c r="AA165" i="5"/>
  <c r="AB165" i="5"/>
  <c r="AC165" i="5"/>
  <c r="AD165" i="5"/>
  <c r="Q165" i="12" s="1"/>
  <c r="AE165" i="5"/>
  <c r="R165" i="12" s="1"/>
  <c r="AF165" i="5"/>
  <c r="S165" i="12" s="1"/>
  <c r="AG165" i="5"/>
  <c r="AH165" i="5"/>
  <c r="J165" i="12" s="1"/>
  <c r="AI165" i="5"/>
  <c r="K165" i="12" s="1"/>
  <c r="AJ165" i="5"/>
  <c r="AM165" i="5"/>
  <c r="AN165" i="5"/>
  <c r="AO165" i="5"/>
  <c r="U165" i="12" s="1"/>
  <c r="AP165" i="5"/>
  <c r="AQ165" i="5"/>
  <c r="AR165" i="5"/>
  <c r="AS165" i="5"/>
  <c r="AT165" i="5"/>
  <c r="AU165" i="5"/>
  <c r="AV165" i="5"/>
  <c r="AW165" i="5"/>
  <c r="AY165" i="5"/>
  <c r="L165" i="12" s="1"/>
  <c r="AZ165" i="5"/>
  <c r="BE165" i="5"/>
  <c r="BF165" i="5"/>
  <c r="BG165" i="5"/>
  <c r="BH165" i="5"/>
  <c r="V165" i="12" s="1"/>
  <c r="BI165" i="5"/>
  <c r="BJ165" i="5"/>
  <c r="BK165" i="5"/>
  <c r="BM165" i="5"/>
  <c r="BN165" i="5"/>
  <c r="BO165" i="5"/>
  <c r="X165" i="12" s="1"/>
  <c r="BP165" i="5"/>
  <c r="BR165" i="5"/>
  <c r="Y165" i="12" s="1"/>
  <c r="BT165" i="5"/>
  <c r="BU165" i="5"/>
  <c r="BV165" i="5"/>
  <c r="BW165" i="5"/>
  <c r="BX165" i="5"/>
  <c r="BY165" i="5"/>
  <c r="BZ165" i="5"/>
  <c r="CA165" i="5"/>
  <c r="CB165" i="5"/>
  <c r="CD165" i="5"/>
  <c r="Z165" i="12" s="1"/>
  <c r="CE165" i="5"/>
  <c r="AA165" i="12" s="1"/>
  <c r="CF165" i="5"/>
  <c r="AB165" i="12" s="1"/>
  <c r="CL165" i="5"/>
  <c r="CM165" i="5"/>
  <c r="CN165" i="5"/>
  <c r="CO165" i="5"/>
  <c r="CP165" i="5"/>
  <c r="CQ165" i="5"/>
  <c r="CR165" i="5"/>
  <c r="CS165" i="5"/>
  <c r="CT165" i="5"/>
  <c r="CU165" i="5"/>
  <c r="CV165" i="5"/>
  <c r="CW165" i="5"/>
  <c r="CY165" i="5"/>
  <c r="CZ165" i="5"/>
  <c r="DA165" i="5"/>
  <c r="DG165" i="5"/>
  <c r="DH165" i="5"/>
  <c r="DI165" i="5"/>
  <c r="DJ165" i="5"/>
  <c r="DK165" i="5"/>
  <c r="DM165" i="5"/>
  <c r="DN165" i="5"/>
  <c r="DO165" i="5"/>
  <c r="DP165" i="5"/>
  <c r="DQ165" i="5"/>
  <c r="DR165" i="5"/>
  <c r="DS165" i="5"/>
  <c r="DT165" i="5"/>
  <c r="DU165" i="5"/>
  <c r="DW165" i="5"/>
  <c r="DX165" i="5"/>
  <c r="EC165" i="5"/>
  <c r="ED165" i="5"/>
  <c r="EE165" i="5"/>
  <c r="EG165" i="5"/>
  <c r="EH165" i="5"/>
  <c r="C166" i="5"/>
  <c r="C166" i="12" s="1"/>
  <c r="D166" i="5"/>
  <c r="M166" i="12" s="1"/>
  <c r="E166" i="5"/>
  <c r="N166" i="12" s="1"/>
  <c r="F166" i="5"/>
  <c r="G166" i="5"/>
  <c r="H166" i="5"/>
  <c r="I166" i="5"/>
  <c r="J166" i="5"/>
  <c r="D166" i="12" s="1"/>
  <c r="K166" i="5"/>
  <c r="E166" i="12" s="1"/>
  <c r="L166" i="5"/>
  <c r="O166" i="12" s="1"/>
  <c r="M166" i="5"/>
  <c r="N166" i="5"/>
  <c r="P166" i="12" s="1"/>
  <c r="O166" i="5"/>
  <c r="P166" i="5"/>
  <c r="F166" i="12" s="1"/>
  <c r="Q166" i="5"/>
  <c r="G166" i="12" s="1"/>
  <c r="R166" i="5"/>
  <c r="H166" i="12" s="1"/>
  <c r="U166" i="5"/>
  <c r="V166" i="5"/>
  <c r="I166" i="12"/>
  <c r="Z166" i="5"/>
  <c r="AA166" i="5"/>
  <c r="AB166" i="5"/>
  <c r="AC166" i="5"/>
  <c r="AD166" i="5"/>
  <c r="Q166" i="12" s="1"/>
  <c r="AE166" i="5"/>
  <c r="R166" i="12" s="1"/>
  <c r="AF166" i="5"/>
  <c r="S166" i="12" s="1"/>
  <c r="AG166" i="5"/>
  <c r="AH166" i="5"/>
  <c r="J166" i="12" s="1"/>
  <c r="AI166" i="5"/>
  <c r="K166" i="12" s="1"/>
  <c r="AJ166" i="5"/>
  <c r="T166" i="12" s="1"/>
  <c r="AM166" i="5"/>
  <c r="AN166" i="5"/>
  <c r="AO166" i="5"/>
  <c r="U166" i="12" s="1"/>
  <c r="AP166" i="5"/>
  <c r="AQ166" i="5"/>
  <c r="AR166" i="5"/>
  <c r="AS166" i="5"/>
  <c r="AT166" i="5"/>
  <c r="AU166" i="5"/>
  <c r="AV166" i="5"/>
  <c r="AW166" i="5"/>
  <c r="AY166" i="5"/>
  <c r="AZ166" i="5"/>
  <c r="BE166" i="5"/>
  <c r="BF166" i="5"/>
  <c r="BG166" i="5"/>
  <c r="BH166" i="5"/>
  <c r="V166" i="12" s="1"/>
  <c r="BI166" i="5"/>
  <c r="BJ166" i="5"/>
  <c r="BK166" i="5"/>
  <c r="BM166" i="5"/>
  <c r="BN166" i="5"/>
  <c r="BO166" i="5"/>
  <c r="X166" i="12" s="1"/>
  <c r="BP166" i="5"/>
  <c r="BR166" i="5"/>
  <c r="Y166" i="12" s="1"/>
  <c r="BT166" i="5"/>
  <c r="BU166" i="5"/>
  <c r="BV166" i="5"/>
  <c r="BW166" i="5"/>
  <c r="BX166" i="5"/>
  <c r="BY166" i="5"/>
  <c r="BZ166" i="5"/>
  <c r="CA166" i="5"/>
  <c r="CB166" i="5"/>
  <c r="CD166" i="5"/>
  <c r="Z166" i="12" s="1"/>
  <c r="CE166" i="5"/>
  <c r="AA166" i="12" s="1"/>
  <c r="CF166" i="5"/>
  <c r="AB166" i="12" s="1"/>
  <c r="CL166" i="5"/>
  <c r="CM166" i="5"/>
  <c r="CN166" i="5"/>
  <c r="CO166" i="5"/>
  <c r="CP166" i="5"/>
  <c r="CQ166" i="5"/>
  <c r="CR166" i="5"/>
  <c r="CS166" i="5"/>
  <c r="CT166" i="5"/>
  <c r="CU166" i="5"/>
  <c r="CV166" i="5"/>
  <c r="CW166" i="5"/>
  <c r="CY166" i="5"/>
  <c r="CZ166" i="5"/>
  <c r="DA166" i="5"/>
  <c r="DG166" i="5"/>
  <c r="DH166" i="5"/>
  <c r="DI166" i="5"/>
  <c r="DJ166" i="5"/>
  <c r="DK166" i="5"/>
  <c r="DM166" i="5"/>
  <c r="DN166" i="5"/>
  <c r="DO166" i="5"/>
  <c r="DP166" i="5"/>
  <c r="DQ166" i="5"/>
  <c r="DR166" i="5"/>
  <c r="DS166" i="5"/>
  <c r="DT166" i="5"/>
  <c r="DU166" i="5"/>
  <c r="DW166" i="5"/>
  <c r="DX166" i="5"/>
  <c r="EC166" i="5"/>
  <c r="ED166" i="5"/>
  <c r="EE166" i="5"/>
  <c r="EG166" i="5"/>
  <c r="EH166" i="5"/>
  <c r="C167" i="5"/>
  <c r="C167" i="12" s="1"/>
  <c r="D167" i="5"/>
  <c r="M167" i="12" s="1"/>
  <c r="E167" i="5"/>
  <c r="N167" i="12" s="1"/>
  <c r="F167" i="5"/>
  <c r="G167" i="5"/>
  <c r="H167" i="5"/>
  <c r="I167" i="5"/>
  <c r="J167" i="5"/>
  <c r="D167" i="12" s="1"/>
  <c r="K167" i="5"/>
  <c r="E167" i="12" s="1"/>
  <c r="L167" i="5"/>
  <c r="O167" i="12" s="1"/>
  <c r="M167" i="5"/>
  <c r="N167" i="5"/>
  <c r="P167" i="12" s="1"/>
  <c r="O167" i="5"/>
  <c r="P167" i="5"/>
  <c r="F167" i="12" s="1"/>
  <c r="Q167" i="5"/>
  <c r="G167" i="12" s="1"/>
  <c r="R167" i="5"/>
  <c r="H167" i="12" s="1"/>
  <c r="U167" i="5"/>
  <c r="V167" i="5"/>
  <c r="I167" i="12"/>
  <c r="Z167" i="5"/>
  <c r="AA167" i="5"/>
  <c r="AB167" i="5"/>
  <c r="AC167" i="5"/>
  <c r="AD167" i="5"/>
  <c r="Q167" i="12" s="1"/>
  <c r="AE167" i="5"/>
  <c r="R167" i="12" s="1"/>
  <c r="AF167" i="5"/>
  <c r="S167" i="12" s="1"/>
  <c r="AG167" i="5"/>
  <c r="AH167" i="5"/>
  <c r="J167" i="12" s="1"/>
  <c r="AI167" i="5"/>
  <c r="K167" i="12" s="1"/>
  <c r="AJ167" i="5"/>
  <c r="T167" i="12" s="1"/>
  <c r="AM167" i="5"/>
  <c r="AN167" i="5"/>
  <c r="AO167" i="5"/>
  <c r="U167" i="12" s="1"/>
  <c r="AP167" i="5"/>
  <c r="AQ167" i="5"/>
  <c r="AR167" i="5"/>
  <c r="AS167" i="5"/>
  <c r="AT167" i="5"/>
  <c r="AU167" i="5"/>
  <c r="AV167" i="5"/>
  <c r="AW167" i="5"/>
  <c r="AY167" i="5"/>
  <c r="L167" i="12" s="1"/>
  <c r="AZ167" i="5"/>
  <c r="BE167" i="5"/>
  <c r="BF167" i="5"/>
  <c r="BG167" i="5"/>
  <c r="BH167" i="5"/>
  <c r="V167" i="12" s="1"/>
  <c r="BI167" i="5"/>
  <c r="BJ167" i="5"/>
  <c r="BK167" i="5"/>
  <c r="BM167" i="5"/>
  <c r="BN167" i="5"/>
  <c r="BO167" i="5"/>
  <c r="X167" i="12" s="1"/>
  <c r="BP167" i="5"/>
  <c r="BR167" i="5"/>
  <c r="Y167" i="12" s="1"/>
  <c r="BT167" i="5"/>
  <c r="BU167" i="5"/>
  <c r="BV167" i="5"/>
  <c r="BW167" i="5"/>
  <c r="BX167" i="5"/>
  <c r="BY167" i="5"/>
  <c r="BZ167" i="5"/>
  <c r="CA167" i="5"/>
  <c r="CB167" i="5"/>
  <c r="CD167" i="5"/>
  <c r="Z167" i="12" s="1"/>
  <c r="CE167" i="5"/>
  <c r="AA167" i="12" s="1"/>
  <c r="CF167" i="5"/>
  <c r="AB167" i="12" s="1"/>
  <c r="CL167" i="5"/>
  <c r="CM167" i="5"/>
  <c r="CN167" i="5"/>
  <c r="CO167" i="5"/>
  <c r="CP167" i="5"/>
  <c r="CQ167" i="5"/>
  <c r="CR167" i="5"/>
  <c r="CS167" i="5"/>
  <c r="CT167" i="5"/>
  <c r="CU167" i="5"/>
  <c r="CV167" i="5"/>
  <c r="CW167" i="5"/>
  <c r="CY167" i="5"/>
  <c r="CZ167" i="5"/>
  <c r="DA167" i="5"/>
  <c r="DG167" i="5"/>
  <c r="DH167" i="5"/>
  <c r="DI167" i="5"/>
  <c r="DJ167" i="5"/>
  <c r="DK167" i="5"/>
  <c r="DM167" i="5"/>
  <c r="DN167" i="5"/>
  <c r="DO167" i="5"/>
  <c r="DP167" i="5"/>
  <c r="DQ167" i="5"/>
  <c r="DR167" i="5"/>
  <c r="DS167" i="5"/>
  <c r="DT167" i="5"/>
  <c r="DU167" i="5"/>
  <c r="DW167" i="5"/>
  <c r="DX167" i="5"/>
  <c r="EC167" i="5"/>
  <c r="ED167" i="5"/>
  <c r="EE167" i="5"/>
  <c r="EG167" i="5"/>
  <c r="EH167" i="5"/>
  <c r="C168" i="5"/>
  <c r="C168" i="12" s="1"/>
  <c r="D168" i="5"/>
  <c r="M168" i="12" s="1"/>
  <c r="E168" i="5"/>
  <c r="N168" i="12" s="1"/>
  <c r="F168" i="5"/>
  <c r="G168" i="5"/>
  <c r="H168" i="5"/>
  <c r="I168" i="5"/>
  <c r="J168" i="5"/>
  <c r="D168" i="12" s="1"/>
  <c r="K168" i="5"/>
  <c r="E168" i="12" s="1"/>
  <c r="L168" i="5"/>
  <c r="O168" i="12" s="1"/>
  <c r="M168" i="5"/>
  <c r="N168" i="5"/>
  <c r="P168" i="12" s="1"/>
  <c r="O168" i="5"/>
  <c r="P168" i="5"/>
  <c r="F168" i="12" s="1"/>
  <c r="Q168" i="5"/>
  <c r="G168" i="12" s="1"/>
  <c r="R168" i="5"/>
  <c r="H168" i="12" s="1"/>
  <c r="U168" i="5"/>
  <c r="V168" i="5"/>
  <c r="I168" i="12"/>
  <c r="Z168" i="5"/>
  <c r="AA168" i="5"/>
  <c r="AB168" i="5"/>
  <c r="AC168" i="5"/>
  <c r="AD168" i="5"/>
  <c r="Q168" i="12" s="1"/>
  <c r="AE168" i="5"/>
  <c r="R168" i="12" s="1"/>
  <c r="AF168" i="5"/>
  <c r="S168" i="12" s="1"/>
  <c r="AG168" i="5"/>
  <c r="AH168" i="5"/>
  <c r="J168" i="12" s="1"/>
  <c r="AI168" i="5"/>
  <c r="K168" i="12" s="1"/>
  <c r="AJ168" i="5"/>
  <c r="T168" i="12" s="1"/>
  <c r="AM168" i="5"/>
  <c r="AN168" i="5"/>
  <c r="AO168" i="5"/>
  <c r="U168" i="12" s="1"/>
  <c r="AP168" i="5"/>
  <c r="AQ168" i="5"/>
  <c r="AR168" i="5"/>
  <c r="AS168" i="5"/>
  <c r="AT168" i="5"/>
  <c r="AU168" i="5"/>
  <c r="AV168" i="5"/>
  <c r="AW168" i="5"/>
  <c r="AY168" i="5"/>
  <c r="L168" i="12" s="1"/>
  <c r="AZ168" i="5"/>
  <c r="BE168" i="5"/>
  <c r="BF168" i="5"/>
  <c r="BG168" i="5"/>
  <c r="BH168" i="5"/>
  <c r="V168" i="12" s="1"/>
  <c r="BI168" i="5"/>
  <c r="BJ168" i="5"/>
  <c r="BK168" i="5"/>
  <c r="BM168" i="5"/>
  <c r="BN168" i="5"/>
  <c r="BO168" i="5"/>
  <c r="X168" i="12" s="1"/>
  <c r="BP168" i="5"/>
  <c r="BR168" i="5"/>
  <c r="Y168" i="12" s="1"/>
  <c r="BT168" i="5"/>
  <c r="BU168" i="5"/>
  <c r="BV168" i="5"/>
  <c r="BW168" i="5"/>
  <c r="BX168" i="5"/>
  <c r="BY168" i="5"/>
  <c r="BZ168" i="5"/>
  <c r="CA168" i="5"/>
  <c r="CB168" i="5"/>
  <c r="CD168" i="5"/>
  <c r="Z168" i="12" s="1"/>
  <c r="CE168" i="5"/>
  <c r="AA168" i="12" s="1"/>
  <c r="CF168" i="5"/>
  <c r="AB168" i="12" s="1"/>
  <c r="CL168" i="5"/>
  <c r="CM168" i="5"/>
  <c r="CN168" i="5"/>
  <c r="CO168" i="5"/>
  <c r="CP168" i="5"/>
  <c r="CQ168" i="5"/>
  <c r="CR168" i="5"/>
  <c r="CS168" i="5"/>
  <c r="CT168" i="5"/>
  <c r="CU168" i="5"/>
  <c r="CV168" i="5"/>
  <c r="CW168" i="5"/>
  <c r="CY168" i="5"/>
  <c r="CZ168" i="5"/>
  <c r="DA168" i="5"/>
  <c r="DG168" i="5"/>
  <c r="DH168" i="5"/>
  <c r="DI168" i="5"/>
  <c r="DJ168" i="5"/>
  <c r="DK168" i="5"/>
  <c r="DM168" i="5"/>
  <c r="DN168" i="5"/>
  <c r="DO168" i="5"/>
  <c r="DP168" i="5"/>
  <c r="DQ168" i="5"/>
  <c r="DR168" i="5"/>
  <c r="DS168" i="5"/>
  <c r="DT168" i="5"/>
  <c r="DU168" i="5"/>
  <c r="DW168" i="5"/>
  <c r="DX168" i="5"/>
  <c r="EC168" i="5"/>
  <c r="ED168" i="5"/>
  <c r="EE168" i="5"/>
  <c r="EG168" i="5"/>
  <c r="EH168" i="5"/>
  <c r="C169" i="5"/>
  <c r="C169" i="12" s="1"/>
  <c r="D169" i="5"/>
  <c r="M169" i="12" s="1"/>
  <c r="E169" i="5"/>
  <c r="N169" i="12" s="1"/>
  <c r="F169" i="5"/>
  <c r="G169" i="5"/>
  <c r="H169" i="5"/>
  <c r="I169" i="5"/>
  <c r="J169" i="5"/>
  <c r="D169" i="12" s="1"/>
  <c r="K169" i="5"/>
  <c r="E169" i="12" s="1"/>
  <c r="L169" i="5"/>
  <c r="O169" i="12" s="1"/>
  <c r="M169" i="5"/>
  <c r="N169" i="5"/>
  <c r="P169" i="12" s="1"/>
  <c r="O169" i="5"/>
  <c r="P169" i="5"/>
  <c r="F169" i="12" s="1"/>
  <c r="Q169" i="5"/>
  <c r="G169" i="12" s="1"/>
  <c r="R169" i="5"/>
  <c r="H169" i="12" s="1"/>
  <c r="U169" i="5"/>
  <c r="V169" i="5"/>
  <c r="I169" i="12"/>
  <c r="Z169" i="5"/>
  <c r="AA169" i="5"/>
  <c r="AB169" i="5"/>
  <c r="AC169" i="5"/>
  <c r="AD169" i="5"/>
  <c r="Q169" i="12" s="1"/>
  <c r="AE169" i="5"/>
  <c r="R169" i="12" s="1"/>
  <c r="AF169" i="5"/>
  <c r="S169" i="12" s="1"/>
  <c r="AG169" i="5"/>
  <c r="AH169" i="5"/>
  <c r="J169" i="12" s="1"/>
  <c r="AI169" i="5"/>
  <c r="K169" i="12" s="1"/>
  <c r="AJ169" i="5"/>
  <c r="T169" i="12" s="1"/>
  <c r="AM169" i="5"/>
  <c r="AN169" i="5"/>
  <c r="AO169" i="5"/>
  <c r="U169" i="12" s="1"/>
  <c r="AP169" i="5"/>
  <c r="AQ169" i="5"/>
  <c r="AR169" i="5"/>
  <c r="AS169" i="5"/>
  <c r="AT169" i="5"/>
  <c r="AU169" i="5"/>
  <c r="AV169" i="5"/>
  <c r="AW169" i="5"/>
  <c r="AY169" i="5"/>
  <c r="L169" i="12" s="1"/>
  <c r="AZ169" i="5"/>
  <c r="BE169" i="5"/>
  <c r="BF169" i="5"/>
  <c r="BG169" i="5"/>
  <c r="BH169" i="5"/>
  <c r="V169" i="12" s="1"/>
  <c r="BI169" i="5"/>
  <c r="BJ169" i="5"/>
  <c r="BK169" i="5"/>
  <c r="BM169" i="5"/>
  <c r="BN169" i="5"/>
  <c r="BO169" i="5"/>
  <c r="X169" i="12" s="1"/>
  <c r="BP169" i="5"/>
  <c r="BR169" i="5"/>
  <c r="Y169" i="12" s="1"/>
  <c r="BT169" i="5"/>
  <c r="BU169" i="5"/>
  <c r="BV169" i="5"/>
  <c r="BW169" i="5"/>
  <c r="BX169" i="5"/>
  <c r="BY169" i="5"/>
  <c r="BZ169" i="5"/>
  <c r="CA169" i="5"/>
  <c r="CB169" i="5"/>
  <c r="CD169" i="5"/>
  <c r="Z169" i="12" s="1"/>
  <c r="CE169" i="5"/>
  <c r="AA169" i="12" s="1"/>
  <c r="CF169" i="5"/>
  <c r="AB169" i="12" s="1"/>
  <c r="CL169" i="5"/>
  <c r="CM169" i="5"/>
  <c r="CN169" i="5"/>
  <c r="CO169" i="5"/>
  <c r="CP169" i="5"/>
  <c r="CQ169" i="5"/>
  <c r="CR169" i="5"/>
  <c r="CS169" i="5"/>
  <c r="CT169" i="5"/>
  <c r="CU169" i="5"/>
  <c r="CV169" i="5"/>
  <c r="CW169" i="5"/>
  <c r="CY169" i="5"/>
  <c r="CZ169" i="5"/>
  <c r="DA169" i="5"/>
  <c r="DG169" i="5"/>
  <c r="DH169" i="5"/>
  <c r="DI169" i="5"/>
  <c r="DJ169" i="5"/>
  <c r="DK169" i="5"/>
  <c r="DM169" i="5"/>
  <c r="DN169" i="5"/>
  <c r="DO169" i="5"/>
  <c r="DP169" i="5"/>
  <c r="DQ169" i="5"/>
  <c r="DR169" i="5"/>
  <c r="DS169" i="5"/>
  <c r="DT169" i="5"/>
  <c r="DU169" i="5"/>
  <c r="DW169" i="5"/>
  <c r="DX169" i="5"/>
  <c r="EC169" i="5"/>
  <c r="ED169" i="5"/>
  <c r="EE169" i="5"/>
  <c r="EG169" i="5"/>
  <c r="EH169" i="5"/>
  <c r="C170" i="5"/>
  <c r="C170" i="12" s="1"/>
  <c r="D170" i="5"/>
  <c r="M170" i="12" s="1"/>
  <c r="E170" i="5"/>
  <c r="N170" i="12" s="1"/>
  <c r="F170" i="5"/>
  <c r="G170" i="5"/>
  <c r="H170" i="5"/>
  <c r="I170" i="5"/>
  <c r="J170" i="5"/>
  <c r="D170" i="12" s="1"/>
  <c r="K170" i="5"/>
  <c r="E170" i="12" s="1"/>
  <c r="L170" i="5"/>
  <c r="O170" i="12" s="1"/>
  <c r="M170" i="5"/>
  <c r="N170" i="5"/>
  <c r="P170" i="12" s="1"/>
  <c r="O170" i="5"/>
  <c r="P170" i="5"/>
  <c r="F170" i="12" s="1"/>
  <c r="Q170" i="5"/>
  <c r="G170" i="12" s="1"/>
  <c r="R170" i="5"/>
  <c r="H170" i="12" s="1"/>
  <c r="U170" i="5"/>
  <c r="V170" i="5"/>
  <c r="I170" i="12"/>
  <c r="Z170" i="5"/>
  <c r="AA170" i="5"/>
  <c r="AB170" i="5"/>
  <c r="AC170" i="5"/>
  <c r="AD170" i="5"/>
  <c r="Q170" i="12" s="1"/>
  <c r="AE170" i="5"/>
  <c r="R170" i="12" s="1"/>
  <c r="AF170" i="5"/>
  <c r="S170" i="12" s="1"/>
  <c r="AG170" i="5"/>
  <c r="AH170" i="5"/>
  <c r="J170" i="12" s="1"/>
  <c r="AI170" i="5"/>
  <c r="K170" i="12" s="1"/>
  <c r="AJ170" i="5"/>
  <c r="T170" i="12" s="1"/>
  <c r="AM170" i="5"/>
  <c r="AN170" i="5"/>
  <c r="AO170" i="5"/>
  <c r="U170" i="12" s="1"/>
  <c r="AP170" i="5"/>
  <c r="AQ170" i="5"/>
  <c r="AR170" i="5"/>
  <c r="AS170" i="5"/>
  <c r="AT170" i="5"/>
  <c r="AU170" i="5"/>
  <c r="AV170" i="5"/>
  <c r="AW170" i="5"/>
  <c r="AY170" i="5"/>
  <c r="L170" i="12" s="1"/>
  <c r="AZ170" i="5"/>
  <c r="BE170" i="5"/>
  <c r="BF170" i="5"/>
  <c r="BG170" i="5"/>
  <c r="BH170" i="5"/>
  <c r="V170" i="12" s="1"/>
  <c r="BI170" i="5"/>
  <c r="BJ170" i="5"/>
  <c r="BK170" i="5"/>
  <c r="BM170" i="5"/>
  <c r="BN170" i="5"/>
  <c r="BO170" i="5"/>
  <c r="X170" i="12" s="1"/>
  <c r="BP170" i="5"/>
  <c r="BR170" i="5"/>
  <c r="Y170" i="12" s="1"/>
  <c r="BT170" i="5"/>
  <c r="BU170" i="5"/>
  <c r="BV170" i="5"/>
  <c r="BW170" i="5"/>
  <c r="BX170" i="5"/>
  <c r="BY170" i="5"/>
  <c r="BZ170" i="5"/>
  <c r="CA170" i="5"/>
  <c r="CB170" i="5"/>
  <c r="CD170" i="5"/>
  <c r="Z170" i="12" s="1"/>
  <c r="CE170" i="5"/>
  <c r="AA170" i="12" s="1"/>
  <c r="CF170" i="5"/>
  <c r="AB170" i="12" s="1"/>
  <c r="CL170" i="5"/>
  <c r="CM170" i="5"/>
  <c r="CN170" i="5"/>
  <c r="CO170" i="5"/>
  <c r="CP170" i="5"/>
  <c r="CQ170" i="5"/>
  <c r="CR170" i="5"/>
  <c r="CS170" i="5"/>
  <c r="CT170" i="5"/>
  <c r="CU170" i="5"/>
  <c r="CV170" i="5"/>
  <c r="CW170" i="5"/>
  <c r="CY170" i="5"/>
  <c r="CZ170" i="5"/>
  <c r="DA170" i="5"/>
  <c r="DG170" i="5"/>
  <c r="DH170" i="5"/>
  <c r="DI170" i="5"/>
  <c r="DJ170" i="5"/>
  <c r="DK170" i="5"/>
  <c r="DM170" i="5"/>
  <c r="DN170" i="5"/>
  <c r="DO170" i="5"/>
  <c r="DP170" i="5"/>
  <c r="DQ170" i="5"/>
  <c r="DR170" i="5"/>
  <c r="DS170" i="5"/>
  <c r="DT170" i="5"/>
  <c r="DU170" i="5"/>
  <c r="DW170" i="5"/>
  <c r="DX170" i="5"/>
  <c r="EC170" i="5"/>
  <c r="ED170" i="5"/>
  <c r="EE170" i="5"/>
  <c r="EG170" i="5"/>
  <c r="EH170" i="5"/>
  <c r="C171" i="5"/>
  <c r="C171" i="12" s="1"/>
  <c r="D171" i="5"/>
  <c r="M171" i="12" s="1"/>
  <c r="E171" i="5"/>
  <c r="N171" i="12" s="1"/>
  <c r="F171" i="5"/>
  <c r="G171" i="5"/>
  <c r="H171" i="5"/>
  <c r="I171" i="5"/>
  <c r="J171" i="5"/>
  <c r="D171" i="12" s="1"/>
  <c r="K171" i="5"/>
  <c r="E171" i="12" s="1"/>
  <c r="L171" i="5"/>
  <c r="O171" i="12" s="1"/>
  <c r="M171" i="5"/>
  <c r="N171" i="5"/>
  <c r="P171" i="12" s="1"/>
  <c r="O171" i="5"/>
  <c r="P171" i="5"/>
  <c r="F171" i="12" s="1"/>
  <c r="Q171" i="5"/>
  <c r="G171" i="12" s="1"/>
  <c r="R171" i="5"/>
  <c r="H171" i="12" s="1"/>
  <c r="U171" i="5"/>
  <c r="V171" i="5"/>
  <c r="I171" i="12"/>
  <c r="Z171" i="5"/>
  <c r="AA171" i="5"/>
  <c r="AB171" i="5"/>
  <c r="AC171" i="5"/>
  <c r="AD171" i="5"/>
  <c r="Q171" i="12" s="1"/>
  <c r="AE171" i="5"/>
  <c r="R171" i="12" s="1"/>
  <c r="AF171" i="5"/>
  <c r="S171" i="12" s="1"/>
  <c r="AG171" i="5"/>
  <c r="AH171" i="5"/>
  <c r="J171" i="12" s="1"/>
  <c r="AI171" i="5"/>
  <c r="K171" i="12" s="1"/>
  <c r="AJ171" i="5"/>
  <c r="T171" i="12" s="1"/>
  <c r="AM171" i="5"/>
  <c r="AN171" i="5"/>
  <c r="AO171" i="5"/>
  <c r="U171" i="12" s="1"/>
  <c r="AP171" i="5"/>
  <c r="AQ171" i="5"/>
  <c r="AR171" i="5"/>
  <c r="AS171" i="5"/>
  <c r="AT171" i="5"/>
  <c r="AU171" i="5"/>
  <c r="AV171" i="5"/>
  <c r="AW171" i="5"/>
  <c r="AY171" i="5"/>
  <c r="L171" i="12" s="1"/>
  <c r="AZ171" i="5"/>
  <c r="BE171" i="5"/>
  <c r="BF171" i="5"/>
  <c r="BG171" i="5"/>
  <c r="BH171" i="5"/>
  <c r="V171" i="12" s="1"/>
  <c r="BI171" i="5"/>
  <c r="BJ171" i="5"/>
  <c r="BK171" i="5"/>
  <c r="BM171" i="5"/>
  <c r="BN171" i="5"/>
  <c r="BO171" i="5"/>
  <c r="X171" i="12" s="1"/>
  <c r="BP171" i="5"/>
  <c r="BR171" i="5"/>
  <c r="Y171" i="12" s="1"/>
  <c r="BT171" i="5"/>
  <c r="BU171" i="5"/>
  <c r="BV171" i="5"/>
  <c r="BW171" i="5"/>
  <c r="BX171" i="5"/>
  <c r="BY171" i="5"/>
  <c r="BZ171" i="5"/>
  <c r="CA171" i="5"/>
  <c r="CB171" i="5"/>
  <c r="CD171" i="5"/>
  <c r="Z171" i="12" s="1"/>
  <c r="CE171" i="5"/>
  <c r="AA171" i="12" s="1"/>
  <c r="CF171" i="5"/>
  <c r="AB171" i="12" s="1"/>
  <c r="CL171" i="5"/>
  <c r="CM171" i="5"/>
  <c r="CN171" i="5"/>
  <c r="CO171" i="5"/>
  <c r="CP171" i="5"/>
  <c r="CQ171" i="5"/>
  <c r="CR171" i="5"/>
  <c r="CS171" i="5"/>
  <c r="CT171" i="5"/>
  <c r="CU171" i="5"/>
  <c r="CV171" i="5"/>
  <c r="CW171" i="5"/>
  <c r="CY171" i="5"/>
  <c r="CZ171" i="5"/>
  <c r="DA171" i="5"/>
  <c r="DG171" i="5"/>
  <c r="DH171" i="5"/>
  <c r="DI171" i="5"/>
  <c r="DJ171" i="5"/>
  <c r="DK171" i="5"/>
  <c r="DM171" i="5"/>
  <c r="DN171" i="5"/>
  <c r="DO171" i="5"/>
  <c r="DP171" i="5"/>
  <c r="DQ171" i="5"/>
  <c r="DR171" i="5"/>
  <c r="DS171" i="5"/>
  <c r="DT171" i="5"/>
  <c r="DU171" i="5"/>
  <c r="DW171" i="5"/>
  <c r="DX171" i="5"/>
  <c r="EC171" i="5"/>
  <c r="ED171" i="5"/>
  <c r="EE171" i="5"/>
  <c r="EG171" i="5"/>
  <c r="EH171" i="5"/>
  <c r="C172" i="5"/>
  <c r="C172" i="12" s="1"/>
  <c r="D172" i="5"/>
  <c r="M172" i="12" s="1"/>
  <c r="E172" i="5"/>
  <c r="N172" i="12" s="1"/>
  <c r="F172" i="5"/>
  <c r="G172" i="5"/>
  <c r="H172" i="5"/>
  <c r="I172" i="5"/>
  <c r="J172" i="5"/>
  <c r="D172" i="12" s="1"/>
  <c r="K172" i="5"/>
  <c r="E172" i="12" s="1"/>
  <c r="L172" i="5"/>
  <c r="O172" i="12" s="1"/>
  <c r="M172" i="5"/>
  <c r="N172" i="5"/>
  <c r="P172" i="12" s="1"/>
  <c r="O172" i="5"/>
  <c r="P172" i="5"/>
  <c r="F172" i="12" s="1"/>
  <c r="Q172" i="5"/>
  <c r="G172" i="12" s="1"/>
  <c r="R172" i="5"/>
  <c r="H172" i="12" s="1"/>
  <c r="U172" i="5"/>
  <c r="V172" i="5"/>
  <c r="I172" i="12"/>
  <c r="Z172" i="5"/>
  <c r="AA172" i="5"/>
  <c r="AB172" i="5"/>
  <c r="AC172" i="5"/>
  <c r="AD172" i="5"/>
  <c r="Q172" i="12" s="1"/>
  <c r="AE172" i="5"/>
  <c r="R172" i="12" s="1"/>
  <c r="AF172" i="5"/>
  <c r="S172" i="12" s="1"/>
  <c r="AG172" i="5"/>
  <c r="AH172" i="5"/>
  <c r="J172" i="12" s="1"/>
  <c r="AI172" i="5"/>
  <c r="K172" i="12" s="1"/>
  <c r="AJ172" i="5"/>
  <c r="T172" i="12" s="1"/>
  <c r="AM172" i="5"/>
  <c r="AN172" i="5"/>
  <c r="AO172" i="5"/>
  <c r="U172" i="12" s="1"/>
  <c r="AP172" i="5"/>
  <c r="AQ172" i="5"/>
  <c r="AR172" i="5"/>
  <c r="AS172" i="5"/>
  <c r="AT172" i="5"/>
  <c r="AU172" i="5"/>
  <c r="AV172" i="5"/>
  <c r="AW172" i="5"/>
  <c r="AY172" i="5"/>
  <c r="AZ172" i="5"/>
  <c r="BE172" i="5"/>
  <c r="BF172" i="5"/>
  <c r="BG172" i="5"/>
  <c r="BH172" i="5"/>
  <c r="V172" i="12" s="1"/>
  <c r="BI172" i="5"/>
  <c r="BJ172" i="5"/>
  <c r="BK172" i="5"/>
  <c r="BM172" i="5"/>
  <c r="BN172" i="5"/>
  <c r="BO172" i="5"/>
  <c r="X172" i="12" s="1"/>
  <c r="BP172" i="5"/>
  <c r="BR172" i="5"/>
  <c r="Y172" i="12" s="1"/>
  <c r="BT172" i="5"/>
  <c r="BU172" i="5"/>
  <c r="BV172" i="5"/>
  <c r="BW172" i="5"/>
  <c r="BX172" i="5"/>
  <c r="BY172" i="5"/>
  <c r="BZ172" i="5"/>
  <c r="CA172" i="5"/>
  <c r="CB172" i="5"/>
  <c r="CD172" i="5"/>
  <c r="Z172" i="12" s="1"/>
  <c r="CE172" i="5"/>
  <c r="AA172" i="12" s="1"/>
  <c r="CF172" i="5"/>
  <c r="AB172" i="12" s="1"/>
  <c r="CL172" i="5"/>
  <c r="CM172" i="5"/>
  <c r="CN172" i="5"/>
  <c r="CO172" i="5"/>
  <c r="CP172" i="5"/>
  <c r="CQ172" i="5"/>
  <c r="CR172" i="5"/>
  <c r="CS172" i="5"/>
  <c r="CT172" i="5"/>
  <c r="CU172" i="5"/>
  <c r="CV172" i="5"/>
  <c r="CW172" i="5"/>
  <c r="CY172" i="5"/>
  <c r="CZ172" i="5"/>
  <c r="DA172" i="5"/>
  <c r="DG172" i="5"/>
  <c r="DH172" i="5"/>
  <c r="DI172" i="5"/>
  <c r="DJ172" i="5"/>
  <c r="DK172" i="5"/>
  <c r="DM172" i="5"/>
  <c r="DN172" i="5"/>
  <c r="DO172" i="5"/>
  <c r="DP172" i="5"/>
  <c r="DQ172" i="5"/>
  <c r="DR172" i="5"/>
  <c r="DS172" i="5"/>
  <c r="DT172" i="5"/>
  <c r="DU172" i="5"/>
  <c r="DW172" i="5"/>
  <c r="DX172" i="5"/>
  <c r="EC172" i="5"/>
  <c r="ED172" i="5"/>
  <c r="EE172" i="5"/>
  <c r="EG172" i="5"/>
  <c r="EH172" i="5"/>
  <c r="C173" i="5"/>
  <c r="C173" i="12" s="1"/>
  <c r="D173" i="5"/>
  <c r="M173" i="12" s="1"/>
  <c r="E173" i="5"/>
  <c r="N173" i="12" s="1"/>
  <c r="F173" i="5"/>
  <c r="G173" i="5"/>
  <c r="H173" i="5"/>
  <c r="I173" i="5"/>
  <c r="J173" i="5"/>
  <c r="D173" i="12" s="1"/>
  <c r="K173" i="5"/>
  <c r="E173" i="12" s="1"/>
  <c r="L173" i="5"/>
  <c r="O173" i="12" s="1"/>
  <c r="M173" i="5"/>
  <c r="N173" i="5"/>
  <c r="P173" i="12" s="1"/>
  <c r="O173" i="5"/>
  <c r="P173" i="5"/>
  <c r="F173" i="12" s="1"/>
  <c r="Q173" i="5"/>
  <c r="G173" i="12" s="1"/>
  <c r="R173" i="5"/>
  <c r="H173" i="12" s="1"/>
  <c r="U173" i="5"/>
  <c r="V173" i="5"/>
  <c r="I173" i="12"/>
  <c r="Z173" i="5"/>
  <c r="AA173" i="5"/>
  <c r="AB173" i="5"/>
  <c r="AC173" i="5"/>
  <c r="AD173" i="5"/>
  <c r="Q173" i="12" s="1"/>
  <c r="AE173" i="5"/>
  <c r="R173" i="12" s="1"/>
  <c r="AF173" i="5"/>
  <c r="S173" i="12" s="1"/>
  <c r="AG173" i="5"/>
  <c r="AH173" i="5"/>
  <c r="J173" i="12" s="1"/>
  <c r="AI173" i="5"/>
  <c r="K173" i="12" s="1"/>
  <c r="AJ173" i="5"/>
  <c r="T173" i="12" s="1"/>
  <c r="AM173" i="5"/>
  <c r="AN173" i="5"/>
  <c r="AO173" i="5"/>
  <c r="U173" i="12" s="1"/>
  <c r="AP173" i="5"/>
  <c r="AQ173" i="5"/>
  <c r="AR173" i="5"/>
  <c r="AS173" i="5"/>
  <c r="AT173" i="5"/>
  <c r="AU173" i="5"/>
  <c r="AV173" i="5"/>
  <c r="AW173" i="5"/>
  <c r="AY173" i="5"/>
  <c r="L173" i="12" s="1"/>
  <c r="AZ173" i="5"/>
  <c r="BE173" i="5"/>
  <c r="BF173" i="5"/>
  <c r="BG173" i="5"/>
  <c r="BH173" i="5"/>
  <c r="V173" i="12" s="1"/>
  <c r="BI173" i="5"/>
  <c r="BJ173" i="5"/>
  <c r="BK173" i="5"/>
  <c r="BM173" i="5"/>
  <c r="BN173" i="5"/>
  <c r="BO173" i="5"/>
  <c r="X173" i="12" s="1"/>
  <c r="BP173" i="5"/>
  <c r="BR173" i="5"/>
  <c r="Y173" i="12" s="1"/>
  <c r="BT173" i="5"/>
  <c r="BU173" i="5"/>
  <c r="BV173" i="5"/>
  <c r="BW173" i="5"/>
  <c r="BX173" i="5"/>
  <c r="BY173" i="5"/>
  <c r="BZ173" i="5"/>
  <c r="CA173" i="5"/>
  <c r="CB173" i="5"/>
  <c r="CD173" i="5"/>
  <c r="Z173" i="12" s="1"/>
  <c r="CE173" i="5"/>
  <c r="AA173" i="12" s="1"/>
  <c r="CF173" i="5"/>
  <c r="AB173" i="12" s="1"/>
  <c r="CL173" i="5"/>
  <c r="CM173" i="5"/>
  <c r="CN173" i="5"/>
  <c r="CO173" i="5"/>
  <c r="CP173" i="5"/>
  <c r="CQ173" i="5"/>
  <c r="CR173" i="5"/>
  <c r="CS173" i="5"/>
  <c r="CT173" i="5"/>
  <c r="CU173" i="5"/>
  <c r="CV173" i="5"/>
  <c r="CW173" i="5"/>
  <c r="CY173" i="5"/>
  <c r="CZ173" i="5"/>
  <c r="DA173" i="5"/>
  <c r="DG173" i="5"/>
  <c r="DH173" i="5"/>
  <c r="DI173" i="5"/>
  <c r="DJ173" i="5"/>
  <c r="DK173" i="5"/>
  <c r="DM173" i="5"/>
  <c r="DN173" i="5"/>
  <c r="DO173" i="5"/>
  <c r="DP173" i="5"/>
  <c r="DQ173" i="5"/>
  <c r="DR173" i="5"/>
  <c r="DS173" i="5"/>
  <c r="DT173" i="5"/>
  <c r="DU173" i="5"/>
  <c r="DW173" i="5"/>
  <c r="DX173" i="5"/>
  <c r="EC173" i="5"/>
  <c r="ED173" i="5"/>
  <c r="EE173" i="5"/>
  <c r="EG173" i="5"/>
  <c r="EH173" i="5"/>
  <c r="C174" i="5"/>
  <c r="C174" i="12" s="1"/>
  <c r="D174" i="5"/>
  <c r="M174" i="12" s="1"/>
  <c r="E174" i="5"/>
  <c r="N174" i="12" s="1"/>
  <c r="F174" i="5"/>
  <c r="G174" i="5"/>
  <c r="H174" i="5"/>
  <c r="I174" i="5"/>
  <c r="J174" i="5"/>
  <c r="D174" i="12" s="1"/>
  <c r="K174" i="5"/>
  <c r="E174" i="12" s="1"/>
  <c r="L174" i="5"/>
  <c r="O174" i="12" s="1"/>
  <c r="M174" i="5"/>
  <c r="N174" i="5"/>
  <c r="P174" i="12" s="1"/>
  <c r="O174" i="5"/>
  <c r="P174" i="5"/>
  <c r="F174" i="12" s="1"/>
  <c r="Q174" i="5"/>
  <c r="G174" i="12" s="1"/>
  <c r="R174" i="5"/>
  <c r="H174" i="12" s="1"/>
  <c r="U174" i="5"/>
  <c r="V174" i="5"/>
  <c r="I174" i="12"/>
  <c r="Z174" i="5"/>
  <c r="AA174" i="5"/>
  <c r="AB174" i="5"/>
  <c r="AC174" i="5"/>
  <c r="AD174" i="5"/>
  <c r="Q174" i="12" s="1"/>
  <c r="AE174" i="5"/>
  <c r="R174" i="12" s="1"/>
  <c r="AF174" i="5"/>
  <c r="S174" i="12" s="1"/>
  <c r="AG174" i="5"/>
  <c r="AH174" i="5"/>
  <c r="J174" i="12" s="1"/>
  <c r="AI174" i="5"/>
  <c r="K174" i="12" s="1"/>
  <c r="AJ174" i="5"/>
  <c r="T174" i="12" s="1"/>
  <c r="AM174" i="5"/>
  <c r="AN174" i="5"/>
  <c r="AO174" i="5"/>
  <c r="U174" i="12" s="1"/>
  <c r="AP174" i="5"/>
  <c r="AQ174" i="5"/>
  <c r="AR174" i="5"/>
  <c r="AS174" i="5"/>
  <c r="AT174" i="5"/>
  <c r="AU174" i="5"/>
  <c r="AV174" i="5"/>
  <c r="AW174" i="5"/>
  <c r="AY174" i="5"/>
  <c r="L174" i="12" s="1"/>
  <c r="AZ174" i="5"/>
  <c r="BE174" i="5"/>
  <c r="BF174" i="5"/>
  <c r="BG174" i="5"/>
  <c r="BH174" i="5"/>
  <c r="V174" i="12" s="1"/>
  <c r="BI174" i="5"/>
  <c r="BJ174" i="5"/>
  <c r="BK174" i="5"/>
  <c r="BM174" i="5"/>
  <c r="BN174" i="5"/>
  <c r="BO174" i="5"/>
  <c r="X174" i="12" s="1"/>
  <c r="BP174" i="5"/>
  <c r="BR174" i="5"/>
  <c r="Y174" i="12" s="1"/>
  <c r="BT174" i="5"/>
  <c r="BU174" i="5"/>
  <c r="BV174" i="5"/>
  <c r="BW174" i="5"/>
  <c r="BX174" i="5"/>
  <c r="BY174" i="5"/>
  <c r="BZ174" i="5"/>
  <c r="CA174" i="5"/>
  <c r="CB174" i="5"/>
  <c r="CD174" i="5"/>
  <c r="Z174" i="12" s="1"/>
  <c r="CE174" i="5"/>
  <c r="AA174" i="12" s="1"/>
  <c r="CF174" i="5"/>
  <c r="AB174" i="12" s="1"/>
  <c r="CL174" i="5"/>
  <c r="CM174" i="5"/>
  <c r="CN174" i="5"/>
  <c r="CO174" i="5"/>
  <c r="CP174" i="5"/>
  <c r="CQ174" i="5"/>
  <c r="CR174" i="5"/>
  <c r="CS174" i="5"/>
  <c r="CT174" i="5"/>
  <c r="CU174" i="5"/>
  <c r="CV174" i="5"/>
  <c r="CW174" i="5"/>
  <c r="CY174" i="5"/>
  <c r="CZ174" i="5"/>
  <c r="DA174" i="5"/>
  <c r="DG174" i="5"/>
  <c r="DH174" i="5"/>
  <c r="DI174" i="5"/>
  <c r="DJ174" i="5"/>
  <c r="DK174" i="5"/>
  <c r="DM174" i="5"/>
  <c r="DN174" i="5"/>
  <c r="DO174" i="5"/>
  <c r="DP174" i="5"/>
  <c r="DQ174" i="5"/>
  <c r="DR174" i="5"/>
  <c r="DS174" i="5"/>
  <c r="DT174" i="5"/>
  <c r="DU174" i="5"/>
  <c r="DW174" i="5"/>
  <c r="DX174" i="5"/>
  <c r="EC174" i="5"/>
  <c r="ED174" i="5"/>
  <c r="EE174" i="5"/>
  <c r="EG174" i="5"/>
  <c r="EH174" i="5"/>
  <c r="C175" i="5"/>
  <c r="C175" i="12" s="1"/>
  <c r="D175" i="5"/>
  <c r="M175" i="12" s="1"/>
  <c r="E175" i="5"/>
  <c r="N175" i="12" s="1"/>
  <c r="F175" i="5"/>
  <c r="G175" i="5"/>
  <c r="H175" i="5"/>
  <c r="I175" i="5"/>
  <c r="J175" i="5"/>
  <c r="D175" i="12" s="1"/>
  <c r="K175" i="5"/>
  <c r="E175" i="12" s="1"/>
  <c r="L175" i="5"/>
  <c r="O175" i="12" s="1"/>
  <c r="M175" i="5"/>
  <c r="N175" i="5"/>
  <c r="P175" i="12" s="1"/>
  <c r="O175" i="5"/>
  <c r="P175" i="5"/>
  <c r="F175" i="12" s="1"/>
  <c r="Q175" i="5"/>
  <c r="G175" i="12" s="1"/>
  <c r="R175" i="5"/>
  <c r="H175" i="12" s="1"/>
  <c r="U175" i="5"/>
  <c r="V175" i="5"/>
  <c r="I175" i="12"/>
  <c r="Z175" i="5"/>
  <c r="AA175" i="5"/>
  <c r="AB175" i="5"/>
  <c r="AC175" i="5"/>
  <c r="AD175" i="5"/>
  <c r="Q175" i="12" s="1"/>
  <c r="AE175" i="5"/>
  <c r="R175" i="12" s="1"/>
  <c r="AF175" i="5"/>
  <c r="S175" i="12" s="1"/>
  <c r="AG175" i="5"/>
  <c r="AH175" i="5"/>
  <c r="J175" i="12" s="1"/>
  <c r="AI175" i="5"/>
  <c r="K175" i="12" s="1"/>
  <c r="AJ175" i="5"/>
  <c r="T175" i="12" s="1"/>
  <c r="AM175" i="5"/>
  <c r="AN175" i="5"/>
  <c r="AO175" i="5"/>
  <c r="U175" i="12" s="1"/>
  <c r="AP175" i="5"/>
  <c r="AQ175" i="5"/>
  <c r="AR175" i="5"/>
  <c r="AS175" i="5"/>
  <c r="AT175" i="5"/>
  <c r="AU175" i="5"/>
  <c r="AV175" i="5"/>
  <c r="AW175" i="5"/>
  <c r="AY175" i="5"/>
  <c r="L175" i="12" s="1"/>
  <c r="AZ175" i="5"/>
  <c r="BE175" i="5"/>
  <c r="BF175" i="5"/>
  <c r="BG175" i="5"/>
  <c r="BH175" i="5"/>
  <c r="V175" i="12" s="1"/>
  <c r="BI175" i="5"/>
  <c r="BJ175" i="5"/>
  <c r="BK175" i="5"/>
  <c r="BM175" i="5"/>
  <c r="BN175" i="5"/>
  <c r="BO175" i="5"/>
  <c r="X175" i="12" s="1"/>
  <c r="BP175" i="5"/>
  <c r="BR175" i="5"/>
  <c r="Y175" i="12" s="1"/>
  <c r="BT175" i="5"/>
  <c r="BU175" i="5"/>
  <c r="BV175" i="5"/>
  <c r="BW175" i="5"/>
  <c r="BX175" i="5"/>
  <c r="BY175" i="5"/>
  <c r="BZ175" i="5"/>
  <c r="CA175" i="5"/>
  <c r="CB175" i="5"/>
  <c r="CD175" i="5"/>
  <c r="Z175" i="12" s="1"/>
  <c r="CE175" i="5"/>
  <c r="AA175" i="12" s="1"/>
  <c r="CF175" i="5"/>
  <c r="AB175" i="12" s="1"/>
  <c r="CL175" i="5"/>
  <c r="CM175" i="5"/>
  <c r="CN175" i="5"/>
  <c r="CO175" i="5"/>
  <c r="CP175" i="5"/>
  <c r="CQ175" i="5"/>
  <c r="CR175" i="5"/>
  <c r="CS175" i="5"/>
  <c r="CT175" i="5"/>
  <c r="CU175" i="5"/>
  <c r="CV175" i="5"/>
  <c r="CW175" i="5"/>
  <c r="CY175" i="5"/>
  <c r="CZ175" i="5"/>
  <c r="DA175" i="5"/>
  <c r="DG175" i="5"/>
  <c r="DH175" i="5"/>
  <c r="DI175" i="5"/>
  <c r="DJ175" i="5"/>
  <c r="DK175" i="5"/>
  <c r="DM175" i="5"/>
  <c r="DN175" i="5"/>
  <c r="DO175" i="5"/>
  <c r="DP175" i="5"/>
  <c r="DQ175" i="5"/>
  <c r="DR175" i="5"/>
  <c r="DS175" i="5"/>
  <c r="DT175" i="5"/>
  <c r="DU175" i="5"/>
  <c r="DW175" i="5"/>
  <c r="DX175" i="5"/>
  <c r="EC175" i="5"/>
  <c r="ED175" i="5"/>
  <c r="EE175" i="5"/>
  <c r="EG175" i="5"/>
  <c r="EH175" i="5"/>
  <c r="C176" i="5"/>
  <c r="C176" i="12" s="1"/>
  <c r="D176" i="5"/>
  <c r="M176" i="12" s="1"/>
  <c r="E176" i="5"/>
  <c r="N176" i="12" s="1"/>
  <c r="F176" i="5"/>
  <c r="G176" i="5"/>
  <c r="H176" i="5"/>
  <c r="I176" i="5"/>
  <c r="J176" i="5"/>
  <c r="D176" i="12" s="1"/>
  <c r="K176" i="5"/>
  <c r="E176" i="12" s="1"/>
  <c r="L176" i="5"/>
  <c r="O176" i="12" s="1"/>
  <c r="M176" i="5"/>
  <c r="N176" i="5"/>
  <c r="P176" i="12" s="1"/>
  <c r="O176" i="5"/>
  <c r="P176" i="5"/>
  <c r="F176" i="12" s="1"/>
  <c r="Q176" i="5"/>
  <c r="G176" i="12" s="1"/>
  <c r="R176" i="5"/>
  <c r="H176" i="12" s="1"/>
  <c r="U176" i="5"/>
  <c r="V176" i="5"/>
  <c r="I176" i="12"/>
  <c r="Z176" i="5"/>
  <c r="AA176" i="5"/>
  <c r="AB176" i="5"/>
  <c r="AC176" i="5"/>
  <c r="AD176" i="5"/>
  <c r="Q176" i="12" s="1"/>
  <c r="AE176" i="5"/>
  <c r="R176" i="12" s="1"/>
  <c r="AF176" i="5"/>
  <c r="S176" i="12" s="1"/>
  <c r="AG176" i="5"/>
  <c r="AH176" i="5"/>
  <c r="J176" i="12" s="1"/>
  <c r="AI176" i="5"/>
  <c r="K176" i="12" s="1"/>
  <c r="AJ176" i="5"/>
  <c r="T176" i="12" s="1"/>
  <c r="AM176" i="5"/>
  <c r="AN176" i="5"/>
  <c r="AO176" i="5"/>
  <c r="U176" i="12" s="1"/>
  <c r="AP176" i="5"/>
  <c r="AQ176" i="5"/>
  <c r="AR176" i="5"/>
  <c r="AS176" i="5"/>
  <c r="AT176" i="5"/>
  <c r="AU176" i="5"/>
  <c r="AV176" i="5"/>
  <c r="AW176" i="5"/>
  <c r="AY176" i="5"/>
  <c r="AZ176" i="5"/>
  <c r="BE176" i="5"/>
  <c r="BF176" i="5"/>
  <c r="BG176" i="5"/>
  <c r="BH176" i="5"/>
  <c r="V176" i="12" s="1"/>
  <c r="BI176" i="5"/>
  <c r="BJ176" i="5"/>
  <c r="BK176" i="5"/>
  <c r="BM176" i="5"/>
  <c r="BN176" i="5"/>
  <c r="BO176" i="5"/>
  <c r="X176" i="12" s="1"/>
  <c r="BP176" i="5"/>
  <c r="BR176" i="5"/>
  <c r="Y176" i="12" s="1"/>
  <c r="BT176" i="5"/>
  <c r="BU176" i="5"/>
  <c r="BV176" i="5"/>
  <c r="BW176" i="5"/>
  <c r="BX176" i="5"/>
  <c r="BY176" i="5"/>
  <c r="BZ176" i="5"/>
  <c r="CA176" i="5"/>
  <c r="CB176" i="5"/>
  <c r="CD176" i="5"/>
  <c r="Z176" i="12" s="1"/>
  <c r="CE176" i="5"/>
  <c r="AA176" i="12" s="1"/>
  <c r="CF176" i="5"/>
  <c r="AB176" i="12" s="1"/>
  <c r="CL176" i="5"/>
  <c r="CM176" i="5"/>
  <c r="CN176" i="5"/>
  <c r="CO176" i="5"/>
  <c r="CP176" i="5"/>
  <c r="CQ176" i="5"/>
  <c r="CR176" i="5"/>
  <c r="CS176" i="5"/>
  <c r="CT176" i="5"/>
  <c r="CU176" i="5"/>
  <c r="CV176" i="5"/>
  <c r="CW176" i="5"/>
  <c r="CY176" i="5"/>
  <c r="CZ176" i="5"/>
  <c r="DA176" i="5"/>
  <c r="DG176" i="5"/>
  <c r="DH176" i="5"/>
  <c r="DI176" i="5"/>
  <c r="DJ176" i="5"/>
  <c r="DK176" i="5"/>
  <c r="DM176" i="5"/>
  <c r="DN176" i="5"/>
  <c r="DO176" i="5"/>
  <c r="DP176" i="5"/>
  <c r="DQ176" i="5"/>
  <c r="DR176" i="5"/>
  <c r="DS176" i="5"/>
  <c r="DT176" i="5"/>
  <c r="DU176" i="5"/>
  <c r="DW176" i="5"/>
  <c r="DX176" i="5"/>
  <c r="EC176" i="5"/>
  <c r="ED176" i="5"/>
  <c r="EE176" i="5"/>
  <c r="EG176" i="5"/>
  <c r="EH176" i="5"/>
  <c r="C177" i="5"/>
  <c r="C177" i="12" s="1"/>
  <c r="D177" i="5"/>
  <c r="M177" i="12" s="1"/>
  <c r="E177" i="5"/>
  <c r="N177" i="12" s="1"/>
  <c r="F177" i="5"/>
  <c r="G177" i="5"/>
  <c r="H177" i="5"/>
  <c r="I177" i="5"/>
  <c r="J177" i="5"/>
  <c r="D177" i="12" s="1"/>
  <c r="K177" i="5"/>
  <c r="E177" i="12" s="1"/>
  <c r="L177" i="5"/>
  <c r="O177" i="12" s="1"/>
  <c r="M177" i="5"/>
  <c r="N177" i="5"/>
  <c r="P177" i="12" s="1"/>
  <c r="O177" i="5"/>
  <c r="P177" i="5"/>
  <c r="F177" i="12" s="1"/>
  <c r="Q177" i="5"/>
  <c r="G177" i="12" s="1"/>
  <c r="R177" i="5"/>
  <c r="H177" i="12" s="1"/>
  <c r="U177" i="5"/>
  <c r="V177" i="5"/>
  <c r="I177" i="12"/>
  <c r="Z177" i="5"/>
  <c r="AA177" i="5"/>
  <c r="AB177" i="5"/>
  <c r="AC177" i="5"/>
  <c r="AD177" i="5"/>
  <c r="Q177" i="12" s="1"/>
  <c r="AE177" i="5"/>
  <c r="R177" i="12" s="1"/>
  <c r="AF177" i="5"/>
  <c r="S177" i="12" s="1"/>
  <c r="AG177" i="5"/>
  <c r="AH177" i="5"/>
  <c r="J177" i="12" s="1"/>
  <c r="AI177" i="5"/>
  <c r="K177" i="12" s="1"/>
  <c r="AJ177" i="5"/>
  <c r="T177" i="12" s="1"/>
  <c r="AM177" i="5"/>
  <c r="AN177" i="5"/>
  <c r="AO177" i="5"/>
  <c r="U177" i="12" s="1"/>
  <c r="AP177" i="5"/>
  <c r="AQ177" i="5"/>
  <c r="AR177" i="5"/>
  <c r="AS177" i="5"/>
  <c r="AT177" i="5"/>
  <c r="AU177" i="5"/>
  <c r="AV177" i="5"/>
  <c r="AW177" i="5"/>
  <c r="AY177" i="5"/>
  <c r="AZ177" i="5"/>
  <c r="BE177" i="5"/>
  <c r="BF177" i="5"/>
  <c r="BG177" i="5"/>
  <c r="BH177" i="5"/>
  <c r="V177" i="12" s="1"/>
  <c r="BI177" i="5"/>
  <c r="BJ177" i="5"/>
  <c r="BK177" i="5"/>
  <c r="BM177" i="5"/>
  <c r="BN177" i="5"/>
  <c r="BO177" i="5"/>
  <c r="X177" i="12" s="1"/>
  <c r="BP177" i="5"/>
  <c r="BR177" i="5"/>
  <c r="Y177" i="12" s="1"/>
  <c r="BT177" i="5"/>
  <c r="BU177" i="5"/>
  <c r="BV177" i="5"/>
  <c r="BW177" i="5"/>
  <c r="BX177" i="5"/>
  <c r="BY177" i="5"/>
  <c r="BZ177" i="5"/>
  <c r="CA177" i="5"/>
  <c r="CB177" i="5"/>
  <c r="CD177" i="5"/>
  <c r="Z177" i="12" s="1"/>
  <c r="CE177" i="5"/>
  <c r="AA177" i="12" s="1"/>
  <c r="CF177" i="5"/>
  <c r="AB177" i="12" s="1"/>
  <c r="CL177" i="5"/>
  <c r="CM177" i="5"/>
  <c r="CN177" i="5"/>
  <c r="CO177" i="5"/>
  <c r="CP177" i="5"/>
  <c r="CQ177" i="5"/>
  <c r="CR177" i="5"/>
  <c r="CS177" i="5"/>
  <c r="CT177" i="5"/>
  <c r="CU177" i="5"/>
  <c r="CV177" i="5"/>
  <c r="CW177" i="5"/>
  <c r="CY177" i="5"/>
  <c r="CZ177" i="5"/>
  <c r="DA177" i="5"/>
  <c r="DG177" i="5"/>
  <c r="DH177" i="5"/>
  <c r="DI177" i="5"/>
  <c r="DJ177" i="5"/>
  <c r="DK177" i="5"/>
  <c r="DM177" i="5"/>
  <c r="DN177" i="5"/>
  <c r="DO177" i="5"/>
  <c r="DP177" i="5"/>
  <c r="DQ177" i="5"/>
  <c r="DR177" i="5"/>
  <c r="DS177" i="5"/>
  <c r="DT177" i="5"/>
  <c r="DU177" i="5"/>
  <c r="DW177" i="5"/>
  <c r="DX177" i="5"/>
  <c r="EC177" i="5"/>
  <c r="ED177" i="5"/>
  <c r="EE177" i="5"/>
  <c r="EG177" i="5"/>
  <c r="EH177" i="5"/>
  <c r="C178" i="5"/>
  <c r="C178" i="12" s="1"/>
  <c r="D178" i="5"/>
  <c r="M178" i="12" s="1"/>
  <c r="E178" i="5"/>
  <c r="N178" i="12" s="1"/>
  <c r="F178" i="5"/>
  <c r="G178" i="5"/>
  <c r="H178" i="5"/>
  <c r="I178" i="5"/>
  <c r="J178" i="5"/>
  <c r="D178" i="12" s="1"/>
  <c r="K178" i="5"/>
  <c r="E178" i="12" s="1"/>
  <c r="L178" i="5"/>
  <c r="O178" i="12" s="1"/>
  <c r="M178" i="5"/>
  <c r="N178" i="5"/>
  <c r="P178" i="12" s="1"/>
  <c r="O178" i="5"/>
  <c r="P178" i="5"/>
  <c r="F178" i="12" s="1"/>
  <c r="Q178" i="5"/>
  <c r="G178" i="12" s="1"/>
  <c r="R178" i="5"/>
  <c r="H178" i="12" s="1"/>
  <c r="U178" i="5"/>
  <c r="V178" i="5"/>
  <c r="I178" i="12"/>
  <c r="Z178" i="5"/>
  <c r="AA178" i="5"/>
  <c r="AB178" i="5"/>
  <c r="AC178" i="5"/>
  <c r="AD178" i="5"/>
  <c r="Q178" i="12" s="1"/>
  <c r="AE178" i="5"/>
  <c r="R178" i="12" s="1"/>
  <c r="AF178" i="5"/>
  <c r="S178" i="12" s="1"/>
  <c r="AG178" i="5"/>
  <c r="AH178" i="5"/>
  <c r="J178" i="12" s="1"/>
  <c r="AI178" i="5"/>
  <c r="K178" i="12" s="1"/>
  <c r="AJ178" i="5"/>
  <c r="T178" i="12" s="1"/>
  <c r="AM178" i="5"/>
  <c r="AN178" i="5"/>
  <c r="AO178" i="5"/>
  <c r="U178" i="12" s="1"/>
  <c r="AP178" i="5"/>
  <c r="AQ178" i="5"/>
  <c r="AR178" i="5"/>
  <c r="AS178" i="5"/>
  <c r="AT178" i="5"/>
  <c r="AU178" i="5"/>
  <c r="AV178" i="5"/>
  <c r="AW178" i="5"/>
  <c r="AY178" i="5"/>
  <c r="L178" i="12" s="1"/>
  <c r="AZ178" i="5"/>
  <c r="BE178" i="5"/>
  <c r="BF178" i="5"/>
  <c r="BG178" i="5"/>
  <c r="BH178" i="5"/>
  <c r="V178" i="12" s="1"/>
  <c r="BI178" i="5"/>
  <c r="BJ178" i="5"/>
  <c r="BK178" i="5"/>
  <c r="BM178" i="5"/>
  <c r="BN178" i="5"/>
  <c r="BO178" i="5"/>
  <c r="X178" i="12" s="1"/>
  <c r="BP178" i="5"/>
  <c r="BR178" i="5"/>
  <c r="Y178" i="12" s="1"/>
  <c r="BT178" i="5"/>
  <c r="BU178" i="5"/>
  <c r="BV178" i="5"/>
  <c r="BW178" i="5"/>
  <c r="BX178" i="5"/>
  <c r="BY178" i="5"/>
  <c r="BZ178" i="5"/>
  <c r="CA178" i="5"/>
  <c r="CB178" i="5"/>
  <c r="CD178" i="5"/>
  <c r="Z178" i="12" s="1"/>
  <c r="CE178" i="5"/>
  <c r="AA178" i="12" s="1"/>
  <c r="CF178" i="5"/>
  <c r="AB178" i="12" s="1"/>
  <c r="CL178" i="5"/>
  <c r="CM178" i="5"/>
  <c r="CN178" i="5"/>
  <c r="CO178" i="5"/>
  <c r="CP178" i="5"/>
  <c r="CQ178" i="5"/>
  <c r="CR178" i="5"/>
  <c r="CS178" i="5"/>
  <c r="CT178" i="5"/>
  <c r="CU178" i="5"/>
  <c r="CV178" i="5"/>
  <c r="CW178" i="5"/>
  <c r="CY178" i="5"/>
  <c r="CZ178" i="5"/>
  <c r="DA178" i="5"/>
  <c r="DG178" i="5"/>
  <c r="DH178" i="5"/>
  <c r="DI178" i="5"/>
  <c r="DJ178" i="5"/>
  <c r="DK178" i="5"/>
  <c r="DM178" i="5"/>
  <c r="DN178" i="5"/>
  <c r="DO178" i="5"/>
  <c r="DP178" i="5"/>
  <c r="DQ178" i="5"/>
  <c r="DR178" i="5"/>
  <c r="DS178" i="5"/>
  <c r="DT178" i="5"/>
  <c r="DU178" i="5"/>
  <c r="DW178" i="5"/>
  <c r="DX178" i="5"/>
  <c r="EC178" i="5"/>
  <c r="ED178" i="5"/>
  <c r="EE178" i="5"/>
  <c r="EG178" i="5"/>
  <c r="EH178" i="5"/>
  <c r="C179" i="5"/>
  <c r="C179" i="12" s="1"/>
  <c r="D179" i="5"/>
  <c r="M179" i="12" s="1"/>
  <c r="E179" i="5"/>
  <c r="N179" i="12" s="1"/>
  <c r="F179" i="5"/>
  <c r="G179" i="5"/>
  <c r="H179" i="5"/>
  <c r="I179" i="5"/>
  <c r="J179" i="5"/>
  <c r="D179" i="12" s="1"/>
  <c r="K179" i="5"/>
  <c r="E179" i="12" s="1"/>
  <c r="L179" i="5"/>
  <c r="O179" i="12" s="1"/>
  <c r="M179" i="5"/>
  <c r="N179" i="5"/>
  <c r="P179" i="12" s="1"/>
  <c r="O179" i="5"/>
  <c r="P179" i="5"/>
  <c r="F179" i="12" s="1"/>
  <c r="Q179" i="5"/>
  <c r="G179" i="12" s="1"/>
  <c r="R179" i="5"/>
  <c r="H179" i="12" s="1"/>
  <c r="U179" i="5"/>
  <c r="V179" i="5"/>
  <c r="I179" i="12"/>
  <c r="Z179" i="5"/>
  <c r="AA179" i="5"/>
  <c r="AB179" i="5"/>
  <c r="AC179" i="5"/>
  <c r="AD179" i="5"/>
  <c r="Q179" i="12" s="1"/>
  <c r="AE179" i="5"/>
  <c r="R179" i="12" s="1"/>
  <c r="AF179" i="5"/>
  <c r="S179" i="12" s="1"/>
  <c r="AG179" i="5"/>
  <c r="AH179" i="5"/>
  <c r="J179" i="12" s="1"/>
  <c r="AI179" i="5"/>
  <c r="K179" i="12" s="1"/>
  <c r="AJ179" i="5"/>
  <c r="T179" i="12" s="1"/>
  <c r="AM179" i="5"/>
  <c r="AN179" i="5"/>
  <c r="AO179" i="5"/>
  <c r="U179" i="12" s="1"/>
  <c r="AP179" i="5"/>
  <c r="AQ179" i="5"/>
  <c r="AR179" i="5"/>
  <c r="AS179" i="5"/>
  <c r="AT179" i="5"/>
  <c r="AU179" i="5"/>
  <c r="AV179" i="5"/>
  <c r="AW179" i="5"/>
  <c r="AY179" i="5"/>
  <c r="L179" i="12" s="1"/>
  <c r="AZ179" i="5"/>
  <c r="BE179" i="5"/>
  <c r="BF179" i="5"/>
  <c r="BG179" i="5"/>
  <c r="BH179" i="5"/>
  <c r="V179" i="12" s="1"/>
  <c r="BI179" i="5"/>
  <c r="BJ179" i="5"/>
  <c r="BK179" i="5"/>
  <c r="BM179" i="5"/>
  <c r="BN179" i="5"/>
  <c r="BO179" i="5"/>
  <c r="X179" i="12" s="1"/>
  <c r="BP179" i="5"/>
  <c r="BR179" i="5"/>
  <c r="Y179" i="12" s="1"/>
  <c r="BT179" i="5"/>
  <c r="BU179" i="5"/>
  <c r="BV179" i="5"/>
  <c r="BW179" i="5"/>
  <c r="BX179" i="5"/>
  <c r="BY179" i="5"/>
  <c r="BZ179" i="5"/>
  <c r="CA179" i="5"/>
  <c r="CB179" i="5"/>
  <c r="CD179" i="5"/>
  <c r="Z179" i="12" s="1"/>
  <c r="CE179" i="5"/>
  <c r="AA179" i="12" s="1"/>
  <c r="CF179" i="5"/>
  <c r="AB179" i="12" s="1"/>
  <c r="CL179" i="5"/>
  <c r="CM179" i="5"/>
  <c r="CN179" i="5"/>
  <c r="CO179" i="5"/>
  <c r="CP179" i="5"/>
  <c r="CQ179" i="5"/>
  <c r="CR179" i="5"/>
  <c r="CS179" i="5"/>
  <c r="CT179" i="5"/>
  <c r="CU179" i="5"/>
  <c r="CV179" i="5"/>
  <c r="CW179" i="5"/>
  <c r="CY179" i="5"/>
  <c r="CZ179" i="5"/>
  <c r="DA179" i="5"/>
  <c r="DG179" i="5"/>
  <c r="DH179" i="5"/>
  <c r="DI179" i="5"/>
  <c r="DJ179" i="5"/>
  <c r="DK179" i="5"/>
  <c r="DM179" i="5"/>
  <c r="DN179" i="5"/>
  <c r="DO179" i="5"/>
  <c r="DP179" i="5"/>
  <c r="DQ179" i="5"/>
  <c r="DR179" i="5"/>
  <c r="DS179" i="5"/>
  <c r="DT179" i="5"/>
  <c r="DU179" i="5"/>
  <c r="DW179" i="5"/>
  <c r="DX179" i="5"/>
  <c r="EC179" i="5"/>
  <c r="ED179" i="5"/>
  <c r="EE179" i="5"/>
  <c r="EG179" i="5"/>
  <c r="EH179" i="5"/>
  <c r="C180" i="5"/>
  <c r="C180" i="12" s="1"/>
  <c r="D180" i="5"/>
  <c r="M180" i="12" s="1"/>
  <c r="E180" i="5"/>
  <c r="N180" i="12" s="1"/>
  <c r="F180" i="5"/>
  <c r="G180" i="5"/>
  <c r="H180" i="5"/>
  <c r="I180" i="5"/>
  <c r="J180" i="5"/>
  <c r="D180" i="12" s="1"/>
  <c r="K180" i="5"/>
  <c r="E180" i="12" s="1"/>
  <c r="L180" i="5"/>
  <c r="O180" i="12" s="1"/>
  <c r="M180" i="5"/>
  <c r="N180" i="5"/>
  <c r="P180" i="12" s="1"/>
  <c r="O180" i="5"/>
  <c r="P180" i="5"/>
  <c r="F180" i="12" s="1"/>
  <c r="Q180" i="5"/>
  <c r="G180" i="12" s="1"/>
  <c r="R180" i="5"/>
  <c r="H180" i="12" s="1"/>
  <c r="U180" i="5"/>
  <c r="V180" i="5"/>
  <c r="I180" i="12"/>
  <c r="Z180" i="5"/>
  <c r="AA180" i="5"/>
  <c r="AB180" i="5"/>
  <c r="AC180" i="5"/>
  <c r="AD180" i="5"/>
  <c r="Q180" i="12" s="1"/>
  <c r="AE180" i="5"/>
  <c r="R180" i="12" s="1"/>
  <c r="AF180" i="5"/>
  <c r="S180" i="12" s="1"/>
  <c r="AG180" i="5"/>
  <c r="AH180" i="5"/>
  <c r="J180" i="12" s="1"/>
  <c r="AI180" i="5"/>
  <c r="K180" i="12" s="1"/>
  <c r="AJ180" i="5"/>
  <c r="AM180" i="5"/>
  <c r="AN180" i="5"/>
  <c r="AO180" i="5"/>
  <c r="U180" i="12" s="1"/>
  <c r="AP180" i="5"/>
  <c r="AQ180" i="5"/>
  <c r="AR180" i="5"/>
  <c r="AS180" i="5"/>
  <c r="AT180" i="5"/>
  <c r="AU180" i="5"/>
  <c r="AV180" i="5"/>
  <c r="AW180" i="5"/>
  <c r="AY180" i="5"/>
  <c r="L180" i="12" s="1"/>
  <c r="AZ180" i="5"/>
  <c r="BE180" i="5"/>
  <c r="BF180" i="5"/>
  <c r="BG180" i="5"/>
  <c r="BH180" i="5"/>
  <c r="V180" i="12" s="1"/>
  <c r="BI180" i="5"/>
  <c r="BJ180" i="5"/>
  <c r="BK180" i="5"/>
  <c r="BM180" i="5"/>
  <c r="BN180" i="5"/>
  <c r="BO180" i="5"/>
  <c r="X180" i="12" s="1"/>
  <c r="BP180" i="5"/>
  <c r="BR180" i="5"/>
  <c r="Y180" i="12" s="1"/>
  <c r="BT180" i="5"/>
  <c r="BU180" i="5"/>
  <c r="BV180" i="5"/>
  <c r="BW180" i="5"/>
  <c r="BX180" i="5"/>
  <c r="BY180" i="5"/>
  <c r="BZ180" i="5"/>
  <c r="CA180" i="5"/>
  <c r="CB180" i="5"/>
  <c r="CD180" i="5"/>
  <c r="Z180" i="12" s="1"/>
  <c r="CE180" i="5"/>
  <c r="AA180" i="12" s="1"/>
  <c r="CF180" i="5"/>
  <c r="AB180" i="12" s="1"/>
  <c r="CL180" i="5"/>
  <c r="CM180" i="5"/>
  <c r="CN180" i="5"/>
  <c r="CO180" i="5"/>
  <c r="CP180" i="5"/>
  <c r="CQ180" i="5"/>
  <c r="CR180" i="5"/>
  <c r="CS180" i="5"/>
  <c r="CT180" i="5"/>
  <c r="CU180" i="5"/>
  <c r="CV180" i="5"/>
  <c r="CW180" i="5"/>
  <c r="CY180" i="5"/>
  <c r="CZ180" i="5"/>
  <c r="DA180" i="5"/>
  <c r="DG180" i="5"/>
  <c r="DH180" i="5"/>
  <c r="DI180" i="5"/>
  <c r="DJ180" i="5"/>
  <c r="DK180" i="5"/>
  <c r="DM180" i="5"/>
  <c r="DN180" i="5"/>
  <c r="DO180" i="5"/>
  <c r="DP180" i="5"/>
  <c r="DQ180" i="5"/>
  <c r="DR180" i="5"/>
  <c r="DS180" i="5"/>
  <c r="DT180" i="5"/>
  <c r="DU180" i="5"/>
  <c r="DW180" i="5"/>
  <c r="DX180" i="5"/>
  <c r="EC180" i="5"/>
  <c r="ED180" i="5"/>
  <c r="EE180" i="5"/>
  <c r="EG180" i="5"/>
  <c r="EH180" i="5"/>
  <c r="C181" i="5"/>
  <c r="C181" i="12" s="1"/>
  <c r="D181" i="5"/>
  <c r="M181" i="12" s="1"/>
  <c r="E181" i="5"/>
  <c r="N181" i="12" s="1"/>
  <c r="F181" i="5"/>
  <c r="G181" i="5"/>
  <c r="H181" i="5"/>
  <c r="I181" i="5"/>
  <c r="J181" i="5"/>
  <c r="D181" i="12" s="1"/>
  <c r="K181" i="5"/>
  <c r="E181" i="12" s="1"/>
  <c r="L181" i="5"/>
  <c r="O181" i="12" s="1"/>
  <c r="M181" i="5"/>
  <c r="N181" i="5"/>
  <c r="P181" i="12" s="1"/>
  <c r="O181" i="5"/>
  <c r="P181" i="5"/>
  <c r="F181" i="12" s="1"/>
  <c r="Q181" i="5"/>
  <c r="G181" i="12" s="1"/>
  <c r="R181" i="5"/>
  <c r="H181" i="12" s="1"/>
  <c r="U181" i="5"/>
  <c r="V181" i="5"/>
  <c r="I181" i="12"/>
  <c r="Z181" i="5"/>
  <c r="AA181" i="5"/>
  <c r="AB181" i="5"/>
  <c r="AC181" i="5"/>
  <c r="AD181" i="5"/>
  <c r="Q181" i="12" s="1"/>
  <c r="AE181" i="5"/>
  <c r="R181" i="12" s="1"/>
  <c r="AF181" i="5"/>
  <c r="S181" i="12" s="1"/>
  <c r="AG181" i="5"/>
  <c r="AH181" i="5"/>
  <c r="J181" i="12" s="1"/>
  <c r="AI181" i="5"/>
  <c r="K181" i="12" s="1"/>
  <c r="AJ181" i="5"/>
  <c r="T181" i="12" s="1"/>
  <c r="AM181" i="5"/>
  <c r="AN181" i="5"/>
  <c r="AO181" i="5"/>
  <c r="U181" i="12" s="1"/>
  <c r="AP181" i="5"/>
  <c r="AQ181" i="5"/>
  <c r="AR181" i="5"/>
  <c r="AS181" i="5"/>
  <c r="AT181" i="5"/>
  <c r="AU181" i="5"/>
  <c r="AV181" i="5"/>
  <c r="AW181" i="5"/>
  <c r="AY181" i="5"/>
  <c r="L181" i="12" s="1"/>
  <c r="AZ181" i="5"/>
  <c r="BE181" i="5"/>
  <c r="BF181" i="5"/>
  <c r="BG181" i="5"/>
  <c r="BH181" i="5"/>
  <c r="V181" i="12" s="1"/>
  <c r="BI181" i="5"/>
  <c r="BJ181" i="5"/>
  <c r="BK181" i="5"/>
  <c r="BM181" i="5"/>
  <c r="BN181" i="5"/>
  <c r="BO181" i="5"/>
  <c r="X181" i="12" s="1"/>
  <c r="BP181" i="5"/>
  <c r="BR181" i="5"/>
  <c r="Y181" i="12" s="1"/>
  <c r="BT181" i="5"/>
  <c r="BU181" i="5"/>
  <c r="BV181" i="5"/>
  <c r="BW181" i="5"/>
  <c r="BX181" i="5"/>
  <c r="BY181" i="5"/>
  <c r="BZ181" i="5"/>
  <c r="CA181" i="5"/>
  <c r="CB181" i="5"/>
  <c r="CD181" i="5"/>
  <c r="Z181" i="12" s="1"/>
  <c r="CE181" i="5"/>
  <c r="AA181" i="12" s="1"/>
  <c r="CF181" i="5"/>
  <c r="AB181" i="12" s="1"/>
  <c r="CL181" i="5"/>
  <c r="CM181" i="5"/>
  <c r="CN181" i="5"/>
  <c r="CO181" i="5"/>
  <c r="CP181" i="5"/>
  <c r="CQ181" i="5"/>
  <c r="CR181" i="5"/>
  <c r="CS181" i="5"/>
  <c r="CT181" i="5"/>
  <c r="CU181" i="5"/>
  <c r="CV181" i="5"/>
  <c r="CW181" i="5"/>
  <c r="CY181" i="5"/>
  <c r="CZ181" i="5"/>
  <c r="DA181" i="5"/>
  <c r="DG181" i="5"/>
  <c r="DH181" i="5"/>
  <c r="DI181" i="5"/>
  <c r="DJ181" i="5"/>
  <c r="DK181" i="5"/>
  <c r="DM181" i="5"/>
  <c r="DN181" i="5"/>
  <c r="DO181" i="5"/>
  <c r="DP181" i="5"/>
  <c r="DQ181" i="5"/>
  <c r="DR181" i="5"/>
  <c r="DS181" i="5"/>
  <c r="DT181" i="5"/>
  <c r="DU181" i="5"/>
  <c r="DW181" i="5"/>
  <c r="DX181" i="5"/>
  <c r="EC181" i="5"/>
  <c r="ED181" i="5"/>
  <c r="EE181" i="5"/>
  <c r="EG181" i="5"/>
  <c r="EH181" i="5"/>
  <c r="C182" i="5"/>
  <c r="C182" i="12" s="1"/>
  <c r="D182" i="5"/>
  <c r="M182" i="12" s="1"/>
  <c r="E182" i="5"/>
  <c r="N182" i="12" s="1"/>
  <c r="F182" i="5"/>
  <c r="G182" i="5"/>
  <c r="H182" i="5"/>
  <c r="I182" i="5"/>
  <c r="J182" i="5"/>
  <c r="D182" i="12" s="1"/>
  <c r="K182" i="5"/>
  <c r="E182" i="12" s="1"/>
  <c r="L182" i="5"/>
  <c r="O182" i="12" s="1"/>
  <c r="M182" i="5"/>
  <c r="N182" i="5"/>
  <c r="P182" i="12" s="1"/>
  <c r="O182" i="5"/>
  <c r="P182" i="5"/>
  <c r="F182" i="12" s="1"/>
  <c r="Q182" i="5"/>
  <c r="G182" i="12" s="1"/>
  <c r="R182" i="5"/>
  <c r="H182" i="12" s="1"/>
  <c r="U182" i="5"/>
  <c r="V182" i="5"/>
  <c r="I182" i="12"/>
  <c r="Z182" i="5"/>
  <c r="AA182" i="5"/>
  <c r="AB182" i="5"/>
  <c r="AC182" i="5"/>
  <c r="AD182" i="5"/>
  <c r="Q182" i="12" s="1"/>
  <c r="AE182" i="5"/>
  <c r="R182" i="12" s="1"/>
  <c r="AF182" i="5"/>
  <c r="S182" i="12" s="1"/>
  <c r="AG182" i="5"/>
  <c r="AH182" i="5"/>
  <c r="J182" i="12" s="1"/>
  <c r="AI182" i="5"/>
  <c r="K182" i="12" s="1"/>
  <c r="AJ182" i="5"/>
  <c r="T182" i="12" s="1"/>
  <c r="AM182" i="5"/>
  <c r="AN182" i="5"/>
  <c r="AO182" i="5"/>
  <c r="U182" i="12" s="1"/>
  <c r="AP182" i="5"/>
  <c r="AQ182" i="5"/>
  <c r="AR182" i="5"/>
  <c r="AS182" i="5"/>
  <c r="AT182" i="5"/>
  <c r="AU182" i="5"/>
  <c r="AV182" i="5"/>
  <c r="AW182" i="5"/>
  <c r="AY182" i="5"/>
  <c r="AZ182" i="5"/>
  <c r="BE182" i="5"/>
  <c r="BF182" i="5"/>
  <c r="BG182" i="5"/>
  <c r="BH182" i="5"/>
  <c r="V182" i="12" s="1"/>
  <c r="BI182" i="5"/>
  <c r="BJ182" i="5"/>
  <c r="BK182" i="5"/>
  <c r="BM182" i="5"/>
  <c r="BN182" i="5"/>
  <c r="BO182" i="5"/>
  <c r="X182" i="12" s="1"/>
  <c r="BP182" i="5"/>
  <c r="BR182" i="5"/>
  <c r="Y182" i="12" s="1"/>
  <c r="BT182" i="5"/>
  <c r="BU182" i="5"/>
  <c r="BV182" i="5"/>
  <c r="BW182" i="5"/>
  <c r="BX182" i="5"/>
  <c r="BY182" i="5"/>
  <c r="BZ182" i="5"/>
  <c r="CA182" i="5"/>
  <c r="CB182" i="5"/>
  <c r="CD182" i="5"/>
  <c r="Z182" i="12" s="1"/>
  <c r="CE182" i="5"/>
  <c r="AA182" i="12" s="1"/>
  <c r="CF182" i="5"/>
  <c r="AB182" i="12" s="1"/>
  <c r="CL182" i="5"/>
  <c r="CM182" i="5"/>
  <c r="CN182" i="5"/>
  <c r="CO182" i="5"/>
  <c r="CP182" i="5"/>
  <c r="CQ182" i="5"/>
  <c r="CR182" i="5"/>
  <c r="CS182" i="5"/>
  <c r="CT182" i="5"/>
  <c r="CU182" i="5"/>
  <c r="CV182" i="5"/>
  <c r="CW182" i="5"/>
  <c r="CY182" i="5"/>
  <c r="CZ182" i="5"/>
  <c r="DA182" i="5"/>
  <c r="DG182" i="5"/>
  <c r="DH182" i="5"/>
  <c r="DI182" i="5"/>
  <c r="DJ182" i="5"/>
  <c r="DK182" i="5"/>
  <c r="DM182" i="5"/>
  <c r="DN182" i="5"/>
  <c r="DO182" i="5"/>
  <c r="DP182" i="5"/>
  <c r="DQ182" i="5"/>
  <c r="DR182" i="5"/>
  <c r="DS182" i="5"/>
  <c r="DT182" i="5"/>
  <c r="DU182" i="5"/>
  <c r="DW182" i="5"/>
  <c r="DX182" i="5"/>
  <c r="EC182" i="5"/>
  <c r="ED182" i="5"/>
  <c r="EE182" i="5"/>
  <c r="EG182" i="5"/>
  <c r="EH182" i="5"/>
  <c r="C183" i="5"/>
  <c r="C183" i="12" s="1"/>
  <c r="D183" i="5"/>
  <c r="M183" i="12" s="1"/>
  <c r="E183" i="5"/>
  <c r="N183" i="12" s="1"/>
  <c r="F183" i="5"/>
  <c r="G183" i="5"/>
  <c r="H183" i="5"/>
  <c r="I183" i="5"/>
  <c r="J183" i="5"/>
  <c r="D183" i="12" s="1"/>
  <c r="K183" i="5"/>
  <c r="E183" i="12" s="1"/>
  <c r="L183" i="5"/>
  <c r="O183" i="12" s="1"/>
  <c r="M183" i="5"/>
  <c r="N183" i="5"/>
  <c r="P183" i="12" s="1"/>
  <c r="O183" i="5"/>
  <c r="P183" i="5"/>
  <c r="F183" i="12" s="1"/>
  <c r="Q183" i="5"/>
  <c r="G183" i="12" s="1"/>
  <c r="R183" i="5"/>
  <c r="H183" i="12" s="1"/>
  <c r="U183" i="5"/>
  <c r="V183" i="5"/>
  <c r="I183" i="12"/>
  <c r="Z183" i="5"/>
  <c r="AA183" i="5"/>
  <c r="AB183" i="5"/>
  <c r="AC183" i="5"/>
  <c r="AD183" i="5"/>
  <c r="Q183" i="12" s="1"/>
  <c r="AE183" i="5"/>
  <c r="R183" i="12" s="1"/>
  <c r="AF183" i="5"/>
  <c r="S183" i="12" s="1"/>
  <c r="AG183" i="5"/>
  <c r="AH183" i="5"/>
  <c r="J183" i="12" s="1"/>
  <c r="AI183" i="5"/>
  <c r="K183" i="12" s="1"/>
  <c r="AJ183" i="5"/>
  <c r="T183" i="12" s="1"/>
  <c r="AM183" i="5"/>
  <c r="AN183" i="5"/>
  <c r="AO183" i="5"/>
  <c r="U183" i="12" s="1"/>
  <c r="AP183" i="5"/>
  <c r="AQ183" i="5"/>
  <c r="AR183" i="5"/>
  <c r="AS183" i="5"/>
  <c r="AT183" i="5"/>
  <c r="AU183" i="5"/>
  <c r="AV183" i="5"/>
  <c r="AW183" i="5"/>
  <c r="AY183" i="5"/>
  <c r="AZ183" i="5"/>
  <c r="BE183" i="5"/>
  <c r="BF183" i="5"/>
  <c r="BG183" i="5"/>
  <c r="BH183" i="5"/>
  <c r="V183" i="12" s="1"/>
  <c r="BI183" i="5"/>
  <c r="BJ183" i="5"/>
  <c r="BK183" i="5"/>
  <c r="BM183" i="5"/>
  <c r="BN183" i="5"/>
  <c r="BO183" i="5"/>
  <c r="X183" i="12" s="1"/>
  <c r="BP183" i="5"/>
  <c r="BR183" i="5"/>
  <c r="Y183" i="12" s="1"/>
  <c r="BT183" i="5"/>
  <c r="BU183" i="5"/>
  <c r="BV183" i="5"/>
  <c r="BW183" i="5"/>
  <c r="BX183" i="5"/>
  <c r="BY183" i="5"/>
  <c r="BZ183" i="5"/>
  <c r="CA183" i="5"/>
  <c r="CB183" i="5"/>
  <c r="CD183" i="5"/>
  <c r="Z183" i="12" s="1"/>
  <c r="CE183" i="5"/>
  <c r="AA183" i="12" s="1"/>
  <c r="CF183" i="5"/>
  <c r="AB183" i="12" s="1"/>
  <c r="CL183" i="5"/>
  <c r="CM183" i="5"/>
  <c r="CN183" i="5"/>
  <c r="CO183" i="5"/>
  <c r="CP183" i="5"/>
  <c r="CQ183" i="5"/>
  <c r="CR183" i="5"/>
  <c r="CS183" i="5"/>
  <c r="CT183" i="5"/>
  <c r="CU183" i="5"/>
  <c r="CV183" i="5"/>
  <c r="CW183" i="5"/>
  <c r="CY183" i="5"/>
  <c r="CZ183" i="5"/>
  <c r="DA183" i="5"/>
  <c r="DG183" i="5"/>
  <c r="DH183" i="5"/>
  <c r="DI183" i="5"/>
  <c r="DJ183" i="5"/>
  <c r="DK183" i="5"/>
  <c r="DM183" i="5"/>
  <c r="DN183" i="5"/>
  <c r="DO183" i="5"/>
  <c r="DP183" i="5"/>
  <c r="DQ183" i="5"/>
  <c r="DR183" i="5"/>
  <c r="DS183" i="5"/>
  <c r="DT183" i="5"/>
  <c r="DU183" i="5"/>
  <c r="DW183" i="5"/>
  <c r="DX183" i="5"/>
  <c r="EC183" i="5"/>
  <c r="ED183" i="5"/>
  <c r="EE183" i="5"/>
  <c r="EG183" i="5"/>
  <c r="EH183" i="5"/>
  <c r="C184" i="5"/>
  <c r="C184" i="12" s="1"/>
  <c r="D184" i="5"/>
  <c r="M184" i="12" s="1"/>
  <c r="E184" i="5"/>
  <c r="N184" i="12" s="1"/>
  <c r="F184" i="5"/>
  <c r="G184" i="5"/>
  <c r="H184" i="5"/>
  <c r="I184" i="5"/>
  <c r="J184" i="5"/>
  <c r="D184" i="12" s="1"/>
  <c r="K184" i="5"/>
  <c r="E184" i="12" s="1"/>
  <c r="L184" i="5"/>
  <c r="O184" i="12" s="1"/>
  <c r="M184" i="5"/>
  <c r="N184" i="5"/>
  <c r="P184" i="12" s="1"/>
  <c r="O184" i="5"/>
  <c r="P184" i="5"/>
  <c r="F184" i="12" s="1"/>
  <c r="Q184" i="5"/>
  <c r="G184" i="12" s="1"/>
  <c r="R184" i="5"/>
  <c r="H184" i="12" s="1"/>
  <c r="U184" i="5"/>
  <c r="V184" i="5"/>
  <c r="I184" i="12"/>
  <c r="Z184" i="5"/>
  <c r="AA184" i="5"/>
  <c r="AB184" i="5"/>
  <c r="AC184" i="5"/>
  <c r="AD184" i="5"/>
  <c r="Q184" i="12" s="1"/>
  <c r="AE184" i="5"/>
  <c r="R184" i="12" s="1"/>
  <c r="AF184" i="5"/>
  <c r="S184" i="12" s="1"/>
  <c r="AG184" i="5"/>
  <c r="AH184" i="5"/>
  <c r="J184" i="12" s="1"/>
  <c r="AI184" i="5"/>
  <c r="K184" i="12" s="1"/>
  <c r="AJ184" i="5"/>
  <c r="T184" i="12" s="1"/>
  <c r="AM184" i="5"/>
  <c r="AN184" i="5"/>
  <c r="AO184" i="5"/>
  <c r="U184" i="12" s="1"/>
  <c r="AP184" i="5"/>
  <c r="AQ184" i="5"/>
  <c r="AR184" i="5"/>
  <c r="AS184" i="5"/>
  <c r="AT184" i="5"/>
  <c r="AU184" i="5"/>
  <c r="AV184" i="5"/>
  <c r="AW184" i="5"/>
  <c r="AY184" i="5"/>
  <c r="L184" i="12" s="1"/>
  <c r="AZ184" i="5"/>
  <c r="BE184" i="5"/>
  <c r="BF184" i="5"/>
  <c r="BG184" i="5"/>
  <c r="BH184" i="5"/>
  <c r="V184" i="12" s="1"/>
  <c r="BI184" i="5"/>
  <c r="BJ184" i="5"/>
  <c r="BK184" i="5"/>
  <c r="BM184" i="5"/>
  <c r="BN184" i="5"/>
  <c r="BO184" i="5"/>
  <c r="X184" i="12" s="1"/>
  <c r="BP184" i="5"/>
  <c r="BR184" i="5"/>
  <c r="Y184" i="12" s="1"/>
  <c r="BT184" i="5"/>
  <c r="BU184" i="5"/>
  <c r="BV184" i="5"/>
  <c r="BW184" i="5"/>
  <c r="BX184" i="5"/>
  <c r="BY184" i="5"/>
  <c r="BZ184" i="5"/>
  <c r="CA184" i="5"/>
  <c r="CB184" i="5"/>
  <c r="CD184" i="5"/>
  <c r="Z184" i="12" s="1"/>
  <c r="CE184" i="5"/>
  <c r="AA184" i="12" s="1"/>
  <c r="CF184" i="5"/>
  <c r="AB184" i="12" s="1"/>
  <c r="CL184" i="5"/>
  <c r="CM184" i="5"/>
  <c r="CN184" i="5"/>
  <c r="CO184" i="5"/>
  <c r="CP184" i="5"/>
  <c r="CQ184" i="5"/>
  <c r="CR184" i="5"/>
  <c r="CS184" i="5"/>
  <c r="CT184" i="5"/>
  <c r="CU184" i="5"/>
  <c r="CV184" i="5"/>
  <c r="CW184" i="5"/>
  <c r="CY184" i="5"/>
  <c r="CZ184" i="5"/>
  <c r="DA184" i="5"/>
  <c r="DG184" i="5"/>
  <c r="DH184" i="5"/>
  <c r="DI184" i="5"/>
  <c r="DJ184" i="5"/>
  <c r="DK184" i="5"/>
  <c r="DM184" i="5"/>
  <c r="DN184" i="5"/>
  <c r="DO184" i="5"/>
  <c r="DP184" i="5"/>
  <c r="DQ184" i="5"/>
  <c r="DR184" i="5"/>
  <c r="DS184" i="5"/>
  <c r="DT184" i="5"/>
  <c r="DU184" i="5"/>
  <c r="DW184" i="5"/>
  <c r="DX184" i="5"/>
  <c r="EC184" i="5"/>
  <c r="ED184" i="5"/>
  <c r="EE184" i="5"/>
  <c r="EG184" i="5"/>
  <c r="EH184" i="5"/>
  <c r="C185" i="5"/>
  <c r="C185" i="12" s="1"/>
  <c r="D185" i="5"/>
  <c r="M185" i="12" s="1"/>
  <c r="E185" i="5"/>
  <c r="N185" i="12" s="1"/>
  <c r="F185" i="5"/>
  <c r="G185" i="5"/>
  <c r="H185" i="5"/>
  <c r="I185" i="5"/>
  <c r="J185" i="5"/>
  <c r="D185" i="12" s="1"/>
  <c r="K185" i="5"/>
  <c r="E185" i="12" s="1"/>
  <c r="L185" i="5"/>
  <c r="O185" i="12" s="1"/>
  <c r="M185" i="5"/>
  <c r="N185" i="5"/>
  <c r="P185" i="12" s="1"/>
  <c r="O185" i="5"/>
  <c r="P185" i="5"/>
  <c r="F185" i="12" s="1"/>
  <c r="Q185" i="5"/>
  <c r="G185" i="12" s="1"/>
  <c r="R185" i="5"/>
  <c r="H185" i="12" s="1"/>
  <c r="U185" i="5"/>
  <c r="V185" i="5"/>
  <c r="I185" i="12"/>
  <c r="Z185" i="5"/>
  <c r="AA185" i="5"/>
  <c r="AB185" i="5"/>
  <c r="AC185" i="5"/>
  <c r="AD185" i="5"/>
  <c r="Q185" i="12" s="1"/>
  <c r="AE185" i="5"/>
  <c r="R185" i="12" s="1"/>
  <c r="AF185" i="5"/>
  <c r="S185" i="12" s="1"/>
  <c r="AG185" i="5"/>
  <c r="AH185" i="5"/>
  <c r="J185" i="12" s="1"/>
  <c r="AI185" i="5"/>
  <c r="K185" i="12" s="1"/>
  <c r="AJ185" i="5"/>
  <c r="AM185" i="5"/>
  <c r="AN185" i="5"/>
  <c r="AO185" i="5"/>
  <c r="U185" i="12" s="1"/>
  <c r="AP185" i="5"/>
  <c r="AQ185" i="5"/>
  <c r="AR185" i="5"/>
  <c r="AS185" i="5"/>
  <c r="AT185" i="5"/>
  <c r="AU185" i="5"/>
  <c r="AV185" i="5"/>
  <c r="AW185" i="5"/>
  <c r="AY185" i="5"/>
  <c r="L185" i="12" s="1"/>
  <c r="AZ185" i="5"/>
  <c r="BE185" i="5"/>
  <c r="BF185" i="5"/>
  <c r="BG185" i="5"/>
  <c r="BH185" i="5"/>
  <c r="V185" i="12" s="1"/>
  <c r="BI185" i="5"/>
  <c r="BJ185" i="5"/>
  <c r="BK185" i="5"/>
  <c r="BM185" i="5"/>
  <c r="BN185" i="5"/>
  <c r="BO185" i="5"/>
  <c r="X185" i="12" s="1"/>
  <c r="BP185" i="5"/>
  <c r="BR185" i="5"/>
  <c r="Y185" i="12" s="1"/>
  <c r="BT185" i="5"/>
  <c r="BU185" i="5"/>
  <c r="BV185" i="5"/>
  <c r="BW185" i="5"/>
  <c r="BX185" i="5"/>
  <c r="BY185" i="5"/>
  <c r="BZ185" i="5"/>
  <c r="CA185" i="5"/>
  <c r="CB185" i="5"/>
  <c r="CD185" i="5"/>
  <c r="Z185" i="12" s="1"/>
  <c r="CE185" i="5"/>
  <c r="AA185" i="12" s="1"/>
  <c r="CF185" i="5"/>
  <c r="AB185" i="12" s="1"/>
  <c r="CL185" i="5"/>
  <c r="CM185" i="5"/>
  <c r="CN185" i="5"/>
  <c r="CO185" i="5"/>
  <c r="CP185" i="5"/>
  <c r="CQ185" i="5"/>
  <c r="CR185" i="5"/>
  <c r="CS185" i="5"/>
  <c r="CT185" i="5"/>
  <c r="CU185" i="5"/>
  <c r="CV185" i="5"/>
  <c r="CW185" i="5"/>
  <c r="CY185" i="5"/>
  <c r="CZ185" i="5"/>
  <c r="DA185" i="5"/>
  <c r="DG185" i="5"/>
  <c r="DH185" i="5"/>
  <c r="DI185" i="5"/>
  <c r="DJ185" i="5"/>
  <c r="DK185" i="5"/>
  <c r="DM185" i="5"/>
  <c r="DN185" i="5"/>
  <c r="DO185" i="5"/>
  <c r="DP185" i="5"/>
  <c r="DQ185" i="5"/>
  <c r="DR185" i="5"/>
  <c r="DS185" i="5"/>
  <c r="DT185" i="5"/>
  <c r="DU185" i="5"/>
  <c r="DW185" i="5"/>
  <c r="DX185" i="5"/>
  <c r="EC185" i="5"/>
  <c r="ED185" i="5"/>
  <c r="EE185" i="5"/>
  <c r="EG185" i="5"/>
  <c r="EH185" i="5"/>
  <c r="C186" i="5"/>
  <c r="C186" i="12" s="1"/>
  <c r="D186" i="5"/>
  <c r="M186" i="12" s="1"/>
  <c r="E186" i="5"/>
  <c r="N186" i="12" s="1"/>
  <c r="F186" i="5"/>
  <c r="G186" i="5"/>
  <c r="H186" i="5"/>
  <c r="I186" i="5"/>
  <c r="J186" i="5"/>
  <c r="D186" i="12" s="1"/>
  <c r="K186" i="5"/>
  <c r="E186" i="12" s="1"/>
  <c r="L186" i="5"/>
  <c r="O186" i="12" s="1"/>
  <c r="M186" i="5"/>
  <c r="N186" i="5"/>
  <c r="P186" i="12" s="1"/>
  <c r="O186" i="5"/>
  <c r="P186" i="5"/>
  <c r="F186" i="12" s="1"/>
  <c r="Q186" i="5"/>
  <c r="G186" i="12" s="1"/>
  <c r="R186" i="5"/>
  <c r="H186" i="12" s="1"/>
  <c r="U186" i="5"/>
  <c r="V186" i="5"/>
  <c r="I186" i="12"/>
  <c r="Z186" i="5"/>
  <c r="AA186" i="5"/>
  <c r="AB186" i="5"/>
  <c r="AC186" i="5"/>
  <c r="AD186" i="5"/>
  <c r="Q186" i="12" s="1"/>
  <c r="AE186" i="5"/>
  <c r="R186" i="12" s="1"/>
  <c r="AF186" i="5"/>
  <c r="S186" i="12" s="1"/>
  <c r="AG186" i="5"/>
  <c r="AH186" i="5"/>
  <c r="J186" i="12" s="1"/>
  <c r="AI186" i="5"/>
  <c r="K186" i="12" s="1"/>
  <c r="AJ186" i="5"/>
  <c r="T186" i="12" s="1"/>
  <c r="AM186" i="5"/>
  <c r="AN186" i="5"/>
  <c r="AO186" i="5"/>
  <c r="U186" i="12" s="1"/>
  <c r="AP186" i="5"/>
  <c r="AQ186" i="5"/>
  <c r="AR186" i="5"/>
  <c r="AS186" i="5"/>
  <c r="AT186" i="5"/>
  <c r="AU186" i="5"/>
  <c r="AV186" i="5"/>
  <c r="AW186" i="5"/>
  <c r="AY186" i="5"/>
  <c r="L186" i="12" s="1"/>
  <c r="AZ186" i="5"/>
  <c r="BE186" i="5"/>
  <c r="BF186" i="5"/>
  <c r="BG186" i="5"/>
  <c r="BH186" i="5"/>
  <c r="V186" i="12" s="1"/>
  <c r="BI186" i="5"/>
  <c r="BJ186" i="5"/>
  <c r="BK186" i="5"/>
  <c r="BM186" i="5"/>
  <c r="BN186" i="5"/>
  <c r="BO186" i="5"/>
  <c r="X186" i="12" s="1"/>
  <c r="BP186" i="5"/>
  <c r="BR186" i="5"/>
  <c r="Y186" i="12" s="1"/>
  <c r="BT186" i="5"/>
  <c r="BU186" i="5"/>
  <c r="BV186" i="5"/>
  <c r="BW186" i="5"/>
  <c r="BX186" i="5"/>
  <c r="BY186" i="5"/>
  <c r="BZ186" i="5"/>
  <c r="CA186" i="5"/>
  <c r="CB186" i="5"/>
  <c r="CD186" i="5"/>
  <c r="Z186" i="12" s="1"/>
  <c r="CE186" i="5"/>
  <c r="AA186" i="12" s="1"/>
  <c r="CF186" i="5"/>
  <c r="AB186" i="12" s="1"/>
  <c r="CL186" i="5"/>
  <c r="CM186" i="5"/>
  <c r="CN186" i="5"/>
  <c r="CO186" i="5"/>
  <c r="CP186" i="5"/>
  <c r="CQ186" i="5"/>
  <c r="CR186" i="5"/>
  <c r="CS186" i="5"/>
  <c r="CT186" i="5"/>
  <c r="CU186" i="5"/>
  <c r="CV186" i="5"/>
  <c r="CW186" i="5"/>
  <c r="CY186" i="5"/>
  <c r="CZ186" i="5"/>
  <c r="DA186" i="5"/>
  <c r="DG186" i="5"/>
  <c r="DH186" i="5"/>
  <c r="DI186" i="5"/>
  <c r="DJ186" i="5"/>
  <c r="DK186" i="5"/>
  <c r="DM186" i="5"/>
  <c r="DN186" i="5"/>
  <c r="DO186" i="5"/>
  <c r="DP186" i="5"/>
  <c r="DQ186" i="5"/>
  <c r="DR186" i="5"/>
  <c r="DS186" i="5"/>
  <c r="DT186" i="5"/>
  <c r="DU186" i="5"/>
  <c r="DW186" i="5"/>
  <c r="DX186" i="5"/>
  <c r="EC186" i="5"/>
  <c r="ED186" i="5"/>
  <c r="EE186" i="5"/>
  <c r="EG186" i="5"/>
  <c r="EH186" i="5"/>
  <c r="C187" i="5"/>
  <c r="C187" i="12" s="1"/>
  <c r="D187" i="5"/>
  <c r="M187" i="12" s="1"/>
  <c r="E187" i="5"/>
  <c r="N187" i="12" s="1"/>
  <c r="F187" i="5"/>
  <c r="G187" i="5"/>
  <c r="H187" i="5"/>
  <c r="I187" i="5"/>
  <c r="J187" i="5"/>
  <c r="D187" i="12" s="1"/>
  <c r="K187" i="5"/>
  <c r="E187" i="12" s="1"/>
  <c r="L187" i="5"/>
  <c r="O187" i="12" s="1"/>
  <c r="M187" i="5"/>
  <c r="N187" i="5"/>
  <c r="P187" i="12" s="1"/>
  <c r="O187" i="5"/>
  <c r="P187" i="5"/>
  <c r="F187" i="12" s="1"/>
  <c r="Q187" i="5"/>
  <c r="G187" i="12" s="1"/>
  <c r="R187" i="5"/>
  <c r="H187" i="12" s="1"/>
  <c r="U187" i="5"/>
  <c r="V187" i="5"/>
  <c r="I187" i="12"/>
  <c r="Z187" i="5"/>
  <c r="AA187" i="5"/>
  <c r="AB187" i="5"/>
  <c r="AC187" i="5"/>
  <c r="AD187" i="5"/>
  <c r="Q187" i="12" s="1"/>
  <c r="AE187" i="5"/>
  <c r="R187" i="12" s="1"/>
  <c r="AF187" i="5"/>
  <c r="S187" i="12" s="1"/>
  <c r="AG187" i="5"/>
  <c r="AH187" i="5"/>
  <c r="J187" i="12" s="1"/>
  <c r="AI187" i="5"/>
  <c r="K187" i="12" s="1"/>
  <c r="AJ187" i="5"/>
  <c r="T187" i="12" s="1"/>
  <c r="AM187" i="5"/>
  <c r="AN187" i="5"/>
  <c r="AO187" i="5"/>
  <c r="U187" i="12" s="1"/>
  <c r="AP187" i="5"/>
  <c r="AQ187" i="5"/>
  <c r="AR187" i="5"/>
  <c r="AS187" i="5"/>
  <c r="AT187" i="5"/>
  <c r="AU187" i="5"/>
  <c r="AV187" i="5"/>
  <c r="AW187" i="5"/>
  <c r="AY187" i="5"/>
  <c r="L187" i="12" s="1"/>
  <c r="AZ187" i="5"/>
  <c r="BE187" i="5"/>
  <c r="BF187" i="5"/>
  <c r="BG187" i="5"/>
  <c r="BH187" i="5"/>
  <c r="V187" i="12" s="1"/>
  <c r="BI187" i="5"/>
  <c r="BJ187" i="5"/>
  <c r="BK187" i="5"/>
  <c r="BM187" i="5"/>
  <c r="BN187" i="5"/>
  <c r="BO187" i="5"/>
  <c r="X187" i="12" s="1"/>
  <c r="BP187" i="5"/>
  <c r="BR187" i="5"/>
  <c r="Y187" i="12" s="1"/>
  <c r="BT187" i="5"/>
  <c r="BU187" i="5"/>
  <c r="BV187" i="5"/>
  <c r="BW187" i="5"/>
  <c r="BX187" i="5"/>
  <c r="BY187" i="5"/>
  <c r="BZ187" i="5"/>
  <c r="CA187" i="5"/>
  <c r="CB187" i="5"/>
  <c r="CD187" i="5"/>
  <c r="Z187" i="12" s="1"/>
  <c r="CE187" i="5"/>
  <c r="AA187" i="12" s="1"/>
  <c r="CF187" i="5"/>
  <c r="AB187" i="12" s="1"/>
  <c r="CL187" i="5"/>
  <c r="CM187" i="5"/>
  <c r="CN187" i="5"/>
  <c r="CO187" i="5"/>
  <c r="CP187" i="5"/>
  <c r="CQ187" i="5"/>
  <c r="CR187" i="5"/>
  <c r="CS187" i="5"/>
  <c r="CT187" i="5"/>
  <c r="CU187" i="5"/>
  <c r="CV187" i="5"/>
  <c r="CW187" i="5"/>
  <c r="CY187" i="5"/>
  <c r="CZ187" i="5"/>
  <c r="DA187" i="5"/>
  <c r="DG187" i="5"/>
  <c r="DH187" i="5"/>
  <c r="DI187" i="5"/>
  <c r="DJ187" i="5"/>
  <c r="DK187" i="5"/>
  <c r="DM187" i="5"/>
  <c r="DN187" i="5"/>
  <c r="DO187" i="5"/>
  <c r="DP187" i="5"/>
  <c r="DQ187" i="5"/>
  <c r="DR187" i="5"/>
  <c r="DS187" i="5"/>
  <c r="DT187" i="5"/>
  <c r="DU187" i="5"/>
  <c r="DW187" i="5"/>
  <c r="DX187" i="5"/>
  <c r="EC187" i="5"/>
  <c r="ED187" i="5"/>
  <c r="EE187" i="5"/>
  <c r="EG187" i="5"/>
  <c r="EH187" i="5"/>
  <c r="C188" i="5"/>
  <c r="C188" i="12" s="1"/>
  <c r="D188" i="5"/>
  <c r="M188" i="12" s="1"/>
  <c r="E188" i="5"/>
  <c r="N188" i="12" s="1"/>
  <c r="F188" i="5"/>
  <c r="G188" i="5"/>
  <c r="H188" i="5"/>
  <c r="I188" i="5"/>
  <c r="J188" i="5"/>
  <c r="D188" i="12" s="1"/>
  <c r="K188" i="5"/>
  <c r="E188" i="12" s="1"/>
  <c r="L188" i="5"/>
  <c r="O188" i="12" s="1"/>
  <c r="M188" i="5"/>
  <c r="N188" i="5"/>
  <c r="P188" i="12" s="1"/>
  <c r="O188" i="5"/>
  <c r="P188" i="5"/>
  <c r="F188" i="12" s="1"/>
  <c r="Q188" i="5"/>
  <c r="G188" i="12" s="1"/>
  <c r="R188" i="5"/>
  <c r="H188" i="12" s="1"/>
  <c r="U188" i="5"/>
  <c r="V188" i="5"/>
  <c r="I188" i="12"/>
  <c r="Z188" i="5"/>
  <c r="AA188" i="5"/>
  <c r="AB188" i="5"/>
  <c r="AC188" i="5"/>
  <c r="AD188" i="5"/>
  <c r="Q188" i="12" s="1"/>
  <c r="AE188" i="5"/>
  <c r="R188" i="12" s="1"/>
  <c r="AF188" i="5"/>
  <c r="S188" i="12" s="1"/>
  <c r="AG188" i="5"/>
  <c r="AH188" i="5"/>
  <c r="J188" i="12" s="1"/>
  <c r="AI188" i="5"/>
  <c r="K188" i="12" s="1"/>
  <c r="AJ188" i="5"/>
  <c r="T188" i="12" s="1"/>
  <c r="AM188" i="5"/>
  <c r="AN188" i="5"/>
  <c r="AO188" i="5"/>
  <c r="U188" i="12" s="1"/>
  <c r="AP188" i="5"/>
  <c r="AQ188" i="5"/>
  <c r="AR188" i="5"/>
  <c r="AS188" i="5"/>
  <c r="AT188" i="5"/>
  <c r="AU188" i="5"/>
  <c r="AV188" i="5"/>
  <c r="AW188" i="5"/>
  <c r="AY188" i="5"/>
  <c r="L188" i="12" s="1"/>
  <c r="AZ188" i="5"/>
  <c r="BE188" i="5"/>
  <c r="BF188" i="5"/>
  <c r="BG188" i="5"/>
  <c r="BH188" i="5"/>
  <c r="V188" i="12" s="1"/>
  <c r="BI188" i="5"/>
  <c r="BJ188" i="5"/>
  <c r="BK188" i="5"/>
  <c r="BM188" i="5"/>
  <c r="BN188" i="5"/>
  <c r="BO188" i="5"/>
  <c r="X188" i="12" s="1"/>
  <c r="BP188" i="5"/>
  <c r="BR188" i="5"/>
  <c r="Y188" i="12" s="1"/>
  <c r="BT188" i="5"/>
  <c r="BU188" i="5"/>
  <c r="BV188" i="5"/>
  <c r="BW188" i="5"/>
  <c r="BX188" i="5"/>
  <c r="BY188" i="5"/>
  <c r="BZ188" i="5"/>
  <c r="CA188" i="5"/>
  <c r="CB188" i="5"/>
  <c r="CD188" i="5"/>
  <c r="Z188" i="12" s="1"/>
  <c r="CE188" i="5"/>
  <c r="AA188" i="12" s="1"/>
  <c r="CF188" i="5"/>
  <c r="AB188" i="12" s="1"/>
  <c r="CL188" i="5"/>
  <c r="CM188" i="5"/>
  <c r="CN188" i="5"/>
  <c r="CO188" i="5"/>
  <c r="CP188" i="5"/>
  <c r="CQ188" i="5"/>
  <c r="CR188" i="5"/>
  <c r="CS188" i="5"/>
  <c r="CT188" i="5"/>
  <c r="CU188" i="5"/>
  <c r="CV188" i="5"/>
  <c r="CW188" i="5"/>
  <c r="CY188" i="5"/>
  <c r="CZ188" i="5"/>
  <c r="DA188" i="5"/>
  <c r="DG188" i="5"/>
  <c r="DH188" i="5"/>
  <c r="DI188" i="5"/>
  <c r="DJ188" i="5"/>
  <c r="DK188" i="5"/>
  <c r="DM188" i="5"/>
  <c r="DN188" i="5"/>
  <c r="DO188" i="5"/>
  <c r="DP188" i="5"/>
  <c r="DQ188" i="5"/>
  <c r="DR188" i="5"/>
  <c r="DS188" i="5"/>
  <c r="DT188" i="5"/>
  <c r="DU188" i="5"/>
  <c r="DW188" i="5"/>
  <c r="DX188" i="5"/>
  <c r="EC188" i="5"/>
  <c r="ED188" i="5"/>
  <c r="EE188" i="5"/>
  <c r="EG188" i="5"/>
  <c r="EH188" i="5"/>
  <c r="C189" i="5"/>
  <c r="C189" i="12" s="1"/>
  <c r="D189" i="5"/>
  <c r="M189" i="12" s="1"/>
  <c r="E189" i="5"/>
  <c r="N189" i="12" s="1"/>
  <c r="F189" i="5"/>
  <c r="G189" i="5"/>
  <c r="H189" i="5"/>
  <c r="I189" i="5"/>
  <c r="J189" i="5"/>
  <c r="D189" i="12" s="1"/>
  <c r="K189" i="5"/>
  <c r="E189" i="12" s="1"/>
  <c r="L189" i="5"/>
  <c r="O189" i="12" s="1"/>
  <c r="M189" i="5"/>
  <c r="N189" i="5"/>
  <c r="P189" i="12" s="1"/>
  <c r="O189" i="5"/>
  <c r="P189" i="5"/>
  <c r="F189" i="12" s="1"/>
  <c r="Q189" i="5"/>
  <c r="G189" i="12" s="1"/>
  <c r="R189" i="5"/>
  <c r="H189" i="12" s="1"/>
  <c r="U189" i="5"/>
  <c r="V189" i="5"/>
  <c r="I189" i="12"/>
  <c r="Z189" i="5"/>
  <c r="AA189" i="5"/>
  <c r="AB189" i="5"/>
  <c r="AC189" i="5"/>
  <c r="AD189" i="5"/>
  <c r="Q189" i="12" s="1"/>
  <c r="AE189" i="5"/>
  <c r="R189" i="12" s="1"/>
  <c r="AF189" i="5"/>
  <c r="S189" i="12" s="1"/>
  <c r="AG189" i="5"/>
  <c r="AH189" i="5"/>
  <c r="J189" i="12" s="1"/>
  <c r="AI189" i="5"/>
  <c r="K189" i="12" s="1"/>
  <c r="AJ189" i="5"/>
  <c r="T189" i="12" s="1"/>
  <c r="AM189" i="5"/>
  <c r="AN189" i="5"/>
  <c r="AO189" i="5"/>
  <c r="U189" i="12" s="1"/>
  <c r="AP189" i="5"/>
  <c r="AQ189" i="5"/>
  <c r="AR189" i="5"/>
  <c r="AS189" i="5"/>
  <c r="AT189" i="5"/>
  <c r="AU189" i="5"/>
  <c r="AV189" i="5"/>
  <c r="AW189" i="5"/>
  <c r="AY189" i="5"/>
  <c r="L189" i="12" s="1"/>
  <c r="AZ189" i="5"/>
  <c r="BE189" i="5"/>
  <c r="BF189" i="5"/>
  <c r="BG189" i="5"/>
  <c r="BH189" i="5"/>
  <c r="V189" i="12" s="1"/>
  <c r="BI189" i="5"/>
  <c r="BJ189" i="5"/>
  <c r="BK189" i="5"/>
  <c r="BM189" i="5"/>
  <c r="BN189" i="5"/>
  <c r="BO189" i="5"/>
  <c r="X189" i="12" s="1"/>
  <c r="BP189" i="5"/>
  <c r="BR189" i="5"/>
  <c r="Y189" i="12" s="1"/>
  <c r="BT189" i="5"/>
  <c r="BU189" i="5"/>
  <c r="BV189" i="5"/>
  <c r="BW189" i="5"/>
  <c r="BX189" i="5"/>
  <c r="BY189" i="5"/>
  <c r="BZ189" i="5"/>
  <c r="CA189" i="5"/>
  <c r="CB189" i="5"/>
  <c r="CD189" i="5"/>
  <c r="Z189" i="12" s="1"/>
  <c r="CE189" i="5"/>
  <c r="AA189" i="12" s="1"/>
  <c r="CF189" i="5"/>
  <c r="AB189" i="12" s="1"/>
  <c r="CL189" i="5"/>
  <c r="CM189" i="5"/>
  <c r="CN189" i="5"/>
  <c r="CO189" i="5"/>
  <c r="CP189" i="5"/>
  <c r="CQ189" i="5"/>
  <c r="CR189" i="5"/>
  <c r="CS189" i="5"/>
  <c r="CT189" i="5"/>
  <c r="CU189" i="5"/>
  <c r="CV189" i="5"/>
  <c r="CW189" i="5"/>
  <c r="CY189" i="5"/>
  <c r="CZ189" i="5"/>
  <c r="DA189" i="5"/>
  <c r="DG189" i="5"/>
  <c r="DH189" i="5"/>
  <c r="DI189" i="5"/>
  <c r="DJ189" i="5"/>
  <c r="DK189" i="5"/>
  <c r="DM189" i="5"/>
  <c r="DN189" i="5"/>
  <c r="DO189" i="5"/>
  <c r="DP189" i="5"/>
  <c r="DQ189" i="5"/>
  <c r="DR189" i="5"/>
  <c r="DS189" i="5"/>
  <c r="DT189" i="5"/>
  <c r="DU189" i="5"/>
  <c r="DW189" i="5"/>
  <c r="DX189" i="5"/>
  <c r="EC189" i="5"/>
  <c r="ED189" i="5"/>
  <c r="EE189" i="5"/>
  <c r="EG189" i="5"/>
  <c r="EH189" i="5"/>
  <c r="C190" i="5"/>
  <c r="C190" i="12" s="1"/>
  <c r="D190" i="5"/>
  <c r="M190" i="12" s="1"/>
  <c r="E190" i="5"/>
  <c r="N190" i="12" s="1"/>
  <c r="F190" i="5"/>
  <c r="G190" i="5"/>
  <c r="H190" i="5"/>
  <c r="I190" i="5"/>
  <c r="J190" i="5"/>
  <c r="D190" i="12" s="1"/>
  <c r="K190" i="5"/>
  <c r="E190" i="12" s="1"/>
  <c r="L190" i="5"/>
  <c r="O190" i="12" s="1"/>
  <c r="M190" i="5"/>
  <c r="N190" i="5"/>
  <c r="P190" i="12" s="1"/>
  <c r="O190" i="5"/>
  <c r="P190" i="5"/>
  <c r="F190" i="12" s="1"/>
  <c r="Q190" i="5"/>
  <c r="G190" i="12" s="1"/>
  <c r="R190" i="5"/>
  <c r="H190" i="12" s="1"/>
  <c r="U190" i="5"/>
  <c r="V190" i="5"/>
  <c r="I190" i="12"/>
  <c r="Z190" i="5"/>
  <c r="AA190" i="5"/>
  <c r="AB190" i="5"/>
  <c r="AC190" i="5"/>
  <c r="AD190" i="5"/>
  <c r="Q190" i="12" s="1"/>
  <c r="AE190" i="5"/>
  <c r="R190" i="12" s="1"/>
  <c r="AF190" i="5"/>
  <c r="S190" i="12" s="1"/>
  <c r="AG190" i="5"/>
  <c r="AH190" i="5"/>
  <c r="J190" i="12" s="1"/>
  <c r="AI190" i="5"/>
  <c r="K190" i="12" s="1"/>
  <c r="AJ190" i="5"/>
  <c r="T190" i="12" s="1"/>
  <c r="AM190" i="5"/>
  <c r="AN190" i="5"/>
  <c r="AO190" i="5"/>
  <c r="U190" i="12" s="1"/>
  <c r="AP190" i="5"/>
  <c r="AQ190" i="5"/>
  <c r="AR190" i="5"/>
  <c r="AS190" i="5"/>
  <c r="AT190" i="5"/>
  <c r="AU190" i="5"/>
  <c r="AV190" i="5"/>
  <c r="AW190" i="5"/>
  <c r="AY190" i="5"/>
  <c r="L190" i="12" s="1"/>
  <c r="AZ190" i="5"/>
  <c r="BE190" i="5"/>
  <c r="BF190" i="5"/>
  <c r="BG190" i="5"/>
  <c r="BH190" i="5"/>
  <c r="V190" i="12" s="1"/>
  <c r="BI190" i="5"/>
  <c r="BJ190" i="5"/>
  <c r="BK190" i="5"/>
  <c r="BM190" i="5"/>
  <c r="BN190" i="5"/>
  <c r="BO190" i="5"/>
  <c r="X190" i="12" s="1"/>
  <c r="BP190" i="5"/>
  <c r="BR190" i="5"/>
  <c r="Y190" i="12" s="1"/>
  <c r="BT190" i="5"/>
  <c r="BU190" i="5"/>
  <c r="BV190" i="5"/>
  <c r="BW190" i="5"/>
  <c r="BX190" i="5"/>
  <c r="BY190" i="5"/>
  <c r="BZ190" i="5"/>
  <c r="CA190" i="5"/>
  <c r="CB190" i="5"/>
  <c r="CD190" i="5"/>
  <c r="Z190" i="12" s="1"/>
  <c r="CE190" i="5"/>
  <c r="AA190" i="12" s="1"/>
  <c r="CF190" i="5"/>
  <c r="AB190" i="12" s="1"/>
  <c r="CL190" i="5"/>
  <c r="CM190" i="5"/>
  <c r="CN190" i="5"/>
  <c r="CO190" i="5"/>
  <c r="CP190" i="5"/>
  <c r="CQ190" i="5"/>
  <c r="CR190" i="5"/>
  <c r="CS190" i="5"/>
  <c r="CT190" i="5"/>
  <c r="CU190" i="5"/>
  <c r="CV190" i="5"/>
  <c r="CW190" i="5"/>
  <c r="CY190" i="5"/>
  <c r="CZ190" i="5"/>
  <c r="DA190" i="5"/>
  <c r="DG190" i="5"/>
  <c r="DH190" i="5"/>
  <c r="DI190" i="5"/>
  <c r="DJ190" i="5"/>
  <c r="DK190" i="5"/>
  <c r="DM190" i="5"/>
  <c r="DN190" i="5"/>
  <c r="DO190" i="5"/>
  <c r="DP190" i="5"/>
  <c r="DQ190" i="5"/>
  <c r="DR190" i="5"/>
  <c r="DS190" i="5"/>
  <c r="DT190" i="5"/>
  <c r="DU190" i="5"/>
  <c r="DW190" i="5"/>
  <c r="DX190" i="5"/>
  <c r="EC190" i="5"/>
  <c r="ED190" i="5"/>
  <c r="EE190" i="5"/>
  <c r="EG190" i="5"/>
  <c r="EH190" i="5"/>
  <c r="C191" i="5"/>
  <c r="C191" i="12" s="1"/>
  <c r="D191" i="5"/>
  <c r="M191" i="12" s="1"/>
  <c r="E191" i="5"/>
  <c r="N191" i="12" s="1"/>
  <c r="F191" i="5"/>
  <c r="G191" i="5"/>
  <c r="H191" i="5"/>
  <c r="I191" i="5"/>
  <c r="J191" i="5"/>
  <c r="D191" i="12" s="1"/>
  <c r="K191" i="5"/>
  <c r="E191" i="12" s="1"/>
  <c r="L191" i="5"/>
  <c r="O191" i="12" s="1"/>
  <c r="M191" i="5"/>
  <c r="N191" i="5"/>
  <c r="P191" i="12" s="1"/>
  <c r="O191" i="5"/>
  <c r="P191" i="5"/>
  <c r="F191" i="12" s="1"/>
  <c r="Q191" i="5"/>
  <c r="G191" i="12" s="1"/>
  <c r="R191" i="5"/>
  <c r="H191" i="12" s="1"/>
  <c r="U191" i="5"/>
  <c r="V191" i="5"/>
  <c r="I191" i="12"/>
  <c r="Z191" i="5"/>
  <c r="AA191" i="5"/>
  <c r="AB191" i="5"/>
  <c r="AC191" i="5"/>
  <c r="AD191" i="5"/>
  <c r="Q191" i="12" s="1"/>
  <c r="AE191" i="5"/>
  <c r="R191" i="12" s="1"/>
  <c r="AF191" i="5"/>
  <c r="S191" i="12" s="1"/>
  <c r="AG191" i="5"/>
  <c r="AH191" i="5"/>
  <c r="J191" i="12" s="1"/>
  <c r="AI191" i="5"/>
  <c r="K191" i="12" s="1"/>
  <c r="AJ191" i="5"/>
  <c r="T191" i="12" s="1"/>
  <c r="AM191" i="5"/>
  <c r="AN191" i="5"/>
  <c r="AO191" i="5"/>
  <c r="U191" i="12" s="1"/>
  <c r="AP191" i="5"/>
  <c r="AQ191" i="5"/>
  <c r="AR191" i="5"/>
  <c r="AS191" i="5"/>
  <c r="AT191" i="5"/>
  <c r="AU191" i="5"/>
  <c r="AV191" i="5"/>
  <c r="AW191" i="5"/>
  <c r="AY191" i="5"/>
  <c r="L191" i="12" s="1"/>
  <c r="AZ191" i="5"/>
  <c r="BE191" i="5"/>
  <c r="BF191" i="5"/>
  <c r="BG191" i="5"/>
  <c r="BH191" i="5"/>
  <c r="V191" i="12" s="1"/>
  <c r="BI191" i="5"/>
  <c r="BJ191" i="5"/>
  <c r="BK191" i="5"/>
  <c r="BM191" i="5"/>
  <c r="BN191" i="5"/>
  <c r="BO191" i="5"/>
  <c r="X191" i="12" s="1"/>
  <c r="BP191" i="5"/>
  <c r="BR191" i="5"/>
  <c r="Y191" i="12" s="1"/>
  <c r="BT191" i="5"/>
  <c r="BU191" i="5"/>
  <c r="BV191" i="5"/>
  <c r="BW191" i="5"/>
  <c r="BX191" i="5"/>
  <c r="BY191" i="5"/>
  <c r="BZ191" i="5"/>
  <c r="CA191" i="5"/>
  <c r="CB191" i="5"/>
  <c r="CD191" i="5"/>
  <c r="Z191" i="12" s="1"/>
  <c r="CE191" i="5"/>
  <c r="AA191" i="12" s="1"/>
  <c r="CF191" i="5"/>
  <c r="AB191" i="12" s="1"/>
  <c r="CL191" i="5"/>
  <c r="CM191" i="5"/>
  <c r="CN191" i="5"/>
  <c r="CO191" i="5"/>
  <c r="CP191" i="5"/>
  <c r="CQ191" i="5"/>
  <c r="CR191" i="5"/>
  <c r="CS191" i="5"/>
  <c r="CT191" i="5"/>
  <c r="CU191" i="5"/>
  <c r="CV191" i="5"/>
  <c r="CW191" i="5"/>
  <c r="CY191" i="5"/>
  <c r="CZ191" i="5"/>
  <c r="DA191" i="5"/>
  <c r="DG191" i="5"/>
  <c r="DH191" i="5"/>
  <c r="DI191" i="5"/>
  <c r="DJ191" i="5"/>
  <c r="DK191" i="5"/>
  <c r="DM191" i="5"/>
  <c r="DN191" i="5"/>
  <c r="DO191" i="5"/>
  <c r="DP191" i="5"/>
  <c r="DQ191" i="5"/>
  <c r="DR191" i="5"/>
  <c r="DS191" i="5"/>
  <c r="DT191" i="5"/>
  <c r="DU191" i="5"/>
  <c r="DW191" i="5"/>
  <c r="DX191" i="5"/>
  <c r="EC191" i="5"/>
  <c r="ED191" i="5"/>
  <c r="EE191" i="5"/>
  <c r="EG191" i="5"/>
  <c r="EH191" i="5"/>
  <c r="C192" i="5"/>
  <c r="C192" i="12" s="1"/>
  <c r="D192" i="5"/>
  <c r="M192" i="12" s="1"/>
  <c r="E192" i="5"/>
  <c r="N192" i="12" s="1"/>
  <c r="F192" i="5"/>
  <c r="G192" i="5"/>
  <c r="H192" i="5"/>
  <c r="I192" i="5"/>
  <c r="J192" i="5"/>
  <c r="D192" i="12" s="1"/>
  <c r="K192" i="5"/>
  <c r="E192" i="12" s="1"/>
  <c r="L192" i="5"/>
  <c r="O192" i="12" s="1"/>
  <c r="M192" i="5"/>
  <c r="N192" i="5"/>
  <c r="P192" i="12" s="1"/>
  <c r="O192" i="5"/>
  <c r="P192" i="5"/>
  <c r="F192" i="12" s="1"/>
  <c r="Q192" i="5"/>
  <c r="G192" i="12" s="1"/>
  <c r="R192" i="5"/>
  <c r="H192" i="12" s="1"/>
  <c r="U192" i="5"/>
  <c r="V192" i="5"/>
  <c r="I192" i="12"/>
  <c r="Z192" i="5"/>
  <c r="AA192" i="5"/>
  <c r="AB192" i="5"/>
  <c r="AC192" i="5"/>
  <c r="AD192" i="5"/>
  <c r="Q192" i="12" s="1"/>
  <c r="AE192" i="5"/>
  <c r="R192" i="12" s="1"/>
  <c r="AF192" i="5"/>
  <c r="S192" i="12" s="1"/>
  <c r="AG192" i="5"/>
  <c r="AH192" i="5"/>
  <c r="J192" i="12" s="1"/>
  <c r="AI192" i="5"/>
  <c r="K192" i="12" s="1"/>
  <c r="AJ192" i="5"/>
  <c r="T192" i="12" s="1"/>
  <c r="AM192" i="5"/>
  <c r="AN192" i="5"/>
  <c r="AO192" i="5"/>
  <c r="U192" i="12" s="1"/>
  <c r="AP192" i="5"/>
  <c r="AQ192" i="5"/>
  <c r="AR192" i="5"/>
  <c r="AS192" i="5"/>
  <c r="AT192" i="5"/>
  <c r="AU192" i="5"/>
  <c r="AV192" i="5"/>
  <c r="AW192" i="5"/>
  <c r="AY192" i="5"/>
  <c r="L192" i="12" s="1"/>
  <c r="AZ192" i="5"/>
  <c r="BE192" i="5"/>
  <c r="BF192" i="5"/>
  <c r="BG192" i="5"/>
  <c r="BH192" i="5"/>
  <c r="V192" i="12" s="1"/>
  <c r="BI192" i="5"/>
  <c r="BJ192" i="5"/>
  <c r="BK192" i="5"/>
  <c r="BM192" i="5"/>
  <c r="BN192" i="5"/>
  <c r="BO192" i="5"/>
  <c r="X192" i="12" s="1"/>
  <c r="BP192" i="5"/>
  <c r="BR192" i="5"/>
  <c r="Y192" i="12" s="1"/>
  <c r="BT192" i="5"/>
  <c r="BU192" i="5"/>
  <c r="BV192" i="5"/>
  <c r="BW192" i="5"/>
  <c r="BX192" i="5"/>
  <c r="BY192" i="5"/>
  <c r="BZ192" i="5"/>
  <c r="CA192" i="5"/>
  <c r="CB192" i="5"/>
  <c r="CD192" i="5"/>
  <c r="Z192" i="12" s="1"/>
  <c r="CE192" i="5"/>
  <c r="AA192" i="12" s="1"/>
  <c r="CF192" i="5"/>
  <c r="AB192" i="12" s="1"/>
  <c r="CL192" i="5"/>
  <c r="CM192" i="5"/>
  <c r="CN192" i="5"/>
  <c r="CO192" i="5"/>
  <c r="CP192" i="5"/>
  <c r="CQ192" i="5"/>
  <c r="CR192" i="5"/>
  <c r="CS192" i="5"/>
  <c r="CT192" i="5"/>
  <c r="CU192" i="5"/>
  <c r="CV192" i="5"/>
  <c r="CW192" i="5"/>
  <c r="CY192" i="5"/>
  <c r="CZ192" i="5"/>
  <c r="DA192" i="5"/>
  <c r="DG192" i="5"/>
  <c r="DH192" i="5"/>
  <c r="DI192" i="5"/>
  <c r="DJ192" i="5"/>
  <c r="DK192" i="5"/>
  <c r="DM192" i="5"/>
  <c r="DN192" i="5"/>
  <c r="DO192" i="5"/>
  <c r="DP192" i="5"/>
  <c r="DQ192" i="5"/>
  <c r="DR192" i="5"/>
  <c r="DS192" i="5"/>
  <c r="DT192" i="5"/>
  <c r="DU192" i="5"/>
  <c r="DW192" i="5"/>
  <c r="DX192" i="5"/>
  <c r="EC192" i="5"/>
  <c r="ED192" i="5"/>
  <c r="EE192" i="5"/>
  <c r="EG192" i="5"/>
  <c r="EH192" i="5"/>
  <c r="C193" i="5"/>
  <c r="C193" i="12" s="1"/>
  <c r="D193" i="5"/>
  <c r="M193" i="12" s="1"/>
  <c r="E193" i="5"/>
  <c r="N193" i="12" s="1"/>
  <c r="F193" i="5"/>
  <c r="G193" i="5"/>
  <c r="H193" i="5"/>
  <c r="I193" i="5"/>
  <c r="J193" i="5"/>
  <c r="D193" i="12" s="1"/>
  <c r="K193" i="5"/>
  <c r="E193" i="12" s="1"/>
  <c r="L193" i="5"/>
  <c r="O193" i="12" s="1"/>
  <c r="M193" i="5"/>
  <c r="N193" i="5"/>
  <c r="P193" i="12" s="1"/>
  <c r="O193" i="5"/>
  <c r="P193" i="5"/>
  <c r="F193" i="12" s="1"/>
  <c r="Q193" i="5"/>
  <c r="G193" i="12" s="1"/>
  <c r="R193" i="5"/>
  <c r="H193" i="12" s="1"/>
  <c r="U193" i="5"/>
  <c r="V193" i="5"/>
  <c r="I193" i="12"/>
  <c r="Z193" i="5"/>
  <c r="AA193" i="5"/>
  <c r="AB193" i="5"/>
  <c r="AC193" i="5"/>
  <c r="AD193" i="5"/>
  <c r="Q193" i="12" s="1"/>
  <c r="AE193" i="5"/>
  <c r="R193" i="12" s="1"/>
  <c r="AF193" i="5"/>
  <c r="S193" i="12" s="1"/>
  <c r="AG193" i="5"/>
  <c r="AH193" i="5"/>
  <c r="J193" i="12" s="1"/>
  <c r="AI193" i="5"/>
  <c r="K193" i="12" s="1"/>
  <c r="AJ193" i="5"/>
  <c r="T193" i="12" s="1"/>
  <c r="AM193" i="5"/>
  <c r="AN193" i="5"/>
  <c r="AO193" i="5"/>
  <c r="U193" i="12" s="1"/>
  <c r="AP193" i="5"/>
  <c r="AQ193" i="5"/>
  <c r="AR193" i="5"/>
  <c r="AS193" i="5"/>
  <c r="AT193" i="5"/>
  <c r="AU193" i="5"/>
  <c r="AV193" i="5"/>
  <c r="AW193" i="5"/>
  <c r="AY193" i="5"/>
  <c r="AZ193" i="5"/>
  <c r="BE193" i="5"/>
  <c r="BF193" i="5"/>
  <c r="BG193" i="5"/>
  <c r="BH193" i="5"/>
  <c r="V193" i="12" s="1"/>
  <c r="BI193" i="5"/>
  <c r="BJ193" i="5"/>
  <c r="BK193" i="5"/>
  <c r="BM193" i="5"/>
  <c r="BN193" i="5"/>
  <c r="BO193" i="5"/>
  <c r="X193" i="12" s="1"/>
  <c r="BP193" i="5"/>
  <c r="BR193" i="5"/>
  <c r="Y193" i="12" s="1"/>
  <c r="BT193" i="5"/>
  <c r="BU193" i="5"/>
  <c r="BV193" i="5"/>
  <c r="BW193" i="5"/>
  <c r="BX193" i="5"/>
  <c r="BY193" i="5"/>
  <c r="BZ193" i="5"/>
  <c r="CA193" i="5"/>
  <c r="CB193" i="5"/>
  <c r="CD193" i="5"/>
  <c r="Z193" i="12" s="1"/>
  <c r="CE193" i="5"/>
  <c r="AA193" i="12" s="1"/>
  <c r="CF193" i="5"/>
  <c r="AB193" i="12" s="1"/>
  <c r="CL193" i="5"/>
  <c r="CM193" i="5"/>
  <c r="CN193" i="5"/>
  <c r="CO193" i="5"/>
  <c r="CP193" i="5"/>
  <c r="CQ193" i="5"/>
  <c r="CR193" i="5"/>
  <c r="CS193" i="5"/>
  <c r="CT193" i="5"/>
  <c r="CU193" i="5"/>
  <c r="CV193" i="5"/>
  <c r="CW193" i="5"/>
  <c r="CY193" i="5"/>
  <c r="CZ193" i="5"/>
  <c r="DA193" i="5"/>
  <c r="DG193" i="5"/>
  <c r="DH193" i="5"/>
  <c r="DI193" i="5"/>
  <c r="DJ193" i="5"/>
  <c r="DK193" i="5"/>
  <c r="DM193" i="5"/>
  <c r="DN193" i="5"/>
  <c r="DO193" i="5"/>
  <c r="DP193" i="5"/>
  <c r="DQ193" i="5"/>
  <c r="DR193" i="5"/>
  <c r="DS193" i="5"/>
  <c r="DT193" i="5"/>
  <c r="DU193" i="5"/>
  <c r="DW193" i="5"/>
  <c r="DX193" i="5"/>
  <c r="EC193" i="5"/>
  <c r="ED193" i="5"/>
  <c r="EE193" i="5"/>
  <c r="EG193" i="5"/>
  <c r="EH193" i="5"/>
  <c r="C194" i="5"/>
  <c r="C194" i="12" s="1"/>
  <c r="D194" i="5"/>
  <c r="M194" i="12" s="1"/>
  <c r="E194" i="5"/>
  <c r="N194" i="12" s="1"/>
  <c r="F194" i="5"/>
  <c r="G194" i="5"/>
  <c r="H194" i="5"/>
  <c r="I194" i="5"/>
  <c r="J194" i="5"/>
  <c r="D194" i="12" s="1"/>
  <c r="K194" i="5"/>
  <c r="E194" i="12" s="1"/>
  <c r="L194" i="5"/>
  <c r="O194" i="12" s="1"/>
  <c r="M194" i="5"/>
  <c r="N194" i="5"/>
  <c r="P194" i="12" s="1"/>
  <c r="O194" i="5"/>
  <c r="P194" i="5"/>
  <c r="F194" i="12" s="1"/>
  <c r="Q194" i="5"/>
  <c r="G194" i="12" s="1"/>
  <c r="R194" i="5"/>
  <c r="H194" i="12" s="1"/>
  <c r="U194" i="5"/>
  <c r="V194" i="5"/>
  <c r="I194" i="12"/>
  <c r="Z194" i="5"/>
  <c r="AA194" i="5"/>
  <c r="AB194" i="5"/>
  <c r="AC194" i="5"/>
  <c r="AD194" i="5"/>
  <c r="Q194" i="12" s="1"/>
  <c r="AE194" i="5"/>
  <c r="R194" i="12" s="1"/>
  <c r="AF194" i="5"/>
  <c r="S194" i="12" s="1"/>
  <c r="AG194" i="5"/>
  <c r="AH194" i="5"/>
  <c r="J194" i="12" s="1"/>
  <c r="AI194" i="5"/>
  <c r="K194" i="12" s="1"/>
  <c r="AJ194" i="5"/>
  <c r="T194" i="12" s="1"/>
  <c r="AM194" i="5"/>
  <c r="AN194" i="5"/>
  <c r="AO194" i="5"/>
  <c r="U194" i="12" s="1"/>
  <c r="AP194" i="5"/>
  <c r="AQ194" i="5"/>
  <c r="AR194" i="5"/>
  <c r="AS194" i="5"/>
  <c r="AT194" i="5"/>
  <c r="AU194" i="5"/>
  <c r="AV194" i="5"/>
  <c r="AW194" i="5"/>
  <c r="AY194" i="5"/>
  <c r="L194" i="12" s="1"/>
  <c r="AZ194" i="5"/>
  <c r="BE194" i="5"/>
  <c r="BF194" i="5"/>
  <c r="BG194" i="5"/>
  <c r="BH194" i="5"/>
  <c r="V194" i="12" s="1"/>
  <c r="BI194" i="5"/>
  <c r="BJ194" i="5"/>
  <c r="BK194" i="5"/>
  <c r="BM194" i="5"/>
  <c r="BN194" i="5"/>
  <c r="BO194" i="5"/>
  <c r="X194" i="12" s="1"/>
  <c r="BP194" i="5"/>
  <c r="BR194" i="5"/>
  <c r="Y194" i="12" s="1"/>
  <c r="BT194" i="5"/>
  <c r="BU194" i="5"/>
  <c r="BV194" i="5"/>
  <c r="BW194" i="5"/>
  <c r="BX194" i="5"/>
  <c r="BY194" i="5"/>
  <c r="BZ194" i="5"/>
  <c r="CA194" i="5"/>
  <c r="CB194" i="5"/>
  <c r="CD194" i="5"/>
  <c r="Z194" i="12" s="1"/>
  <c r="CE194" i="5"/>
  <c r="AA194" i="12" s="1"/>
  <c r="CF194" i="5"/>
  <c r="AB194" i="12" s="1"/>
  <c r="CL194" i="5"/>
  <c r="CM194" i="5"/>
  <c r="CN194" i="5"/>
  <c r="CO194" i="5"/>
  <c r="CP194" i="5"/>
  <c r="CQ194" i="5"/>
  <c r="CR194" i="5"/>
  <c r="CS194" i="5"/>
  <c r="CT194" i="5"/>
  <c r="CU194" i="5"/>
  <c r="CV194" i="5"/>
  <c r="CW194" i="5"/>
  <c r="CY194" i="5"/>
  <c r="CZ194" i="5"/>
  <c r="DA194" i="5"/>
  <c r="DG194" i="5"/>
  <c r="DH194" i="5"/>
  <c r="DI194" i="5"/>
  <c r="DJ194" i="5"/>
  <c r="DK194" i="5"/>
  <c r="DM194" i="5"/>
  <c r="DN194" i="5"/>
  <c r="DO194" i="5"/>
  <c r="DP194" i="5"/>
  <c r="DQ194" i="5"/>
  <c r="DR194" i="5"/>
  <c r="DS194" i="5"/>
  <c r="DT194" i="5"/>
  <c r="DU194" i="5"/>
  <c r="DW194" i="5"/>
  <c r="DX194" i="5"/>
  <c r="EC194" i="5"/>
  <c r="ED194" i="5"/>
  <c r="EE194" i="5"/>
  <c r="EG194" i="5"/>
  <c r="EH194" i="5"/>
  <c r="C195" i="5"/>
  <c r="C195" i="12" s="1"/>
  <c r="D195" i="5"/>
  <c r="M195" i="12" s="1"/>
  <c r="E195" i="5"/>
  <c r="N195" i="12" s="1"/>
  <c r="F195" i="5"/>
  <c r="G195" i="5"/>
  <c r="H195" i="5"/>
  <c r="I195" i="5"/>
  <c r="J195" i="5"/>
  <c r="D195" i="12" s="1"/>
  <c r="K195" i="5"/>
  <c r="E195" i="12" s="1"/>
  <c r="L195" i="5"/>
  <c r="O195" i="12" s="1"/>
  <c r="M195" i="5"/>
  <c r="N195" i="5"/>
  <c r="P195" i="12" s="1"/>
  <c r="O195" i="5"/>
  <c r="P195" i="5"/>
  <c r="F195" i="12" s="1"/>
  <c r="Q195" i="5"/>
  <c r="G195" i="12" s="1"/>
  <c r="R195" i="5"/>
  <c r="H195" i="12" s="1"/>
  <c r="U195" i="5"/>
  <c r="V195" i="5"/>
  <c r="I195" i="12"/>
  <c r="Z195" i="5"/>
  <c r="AA195" i="5"/>
  <c r="AB195" i="5"/>
  <c r="AC195" i="5"/>
  <c r="AD195" i="5"/>
  <c r="Q195" i="12" s="1"/>
  <c r="AE195" i="5"/>
  <c r="R195" i="12" s="1"/>
  <c r="AF195" i="5"/>
  <c r="S195" i="12" s="1"/>
  <c r="AG195" i="5"/>
  <c r="AH195" i="5"/>
  <c r="J195" i="12" s="1"/>
  <c r="AI195" i="5"/>
  <c r="K195" i="12" s="1"/>
  <c r="AJ195" i="5"/>
  <c r="T195" i="12" s="1"/>
  <c r="AM195" i="5"/>
  <c r="AN195" i="5"/>
  <c r="AO195" i="5"/>
  <c r="U195" i="12" s="1"/>
  <c r="AP195" i="5"/>
  <c r="AQ195" i="5"/>
  <c r="AR195" i="5"/>
  <c r="AS195" i="5"/>
  <c r="AT195" i="5"/>
  <c r="AU195" i="5"/>
  <c r="AV195" i="5"/>
  <c r="AW195" i="5"/>
  <c r="AY195" i="5"/>
  <c r="L195" i="12" s="1"/>
  <c r="AZ195" i="5"/>
  <c r="BE195" i="5"/>
  <c r="BF195" i="5"/>
  <c r="BG195" i="5"/>
  <c r="BH195" i="5"/>
  <c r="V195" i="12" s="1"/>
  <c r="BI195" i="5"/>
  <c r="BJ195" i="5"/>
  <c r="BK195" i="5"/>
  <c r="BM195" i="5"/>
  <c r="BN195" i="5"/>
  <c r="BO195" i="5"/>
  <c r="X195" i="12" s="1"/>
  <c r="BP195" i="5"/>
  <c r="BR195" i="5"/>
  <c r="Y195" i="12" s="1"/>
  <c r="BT195" i="5"/>
  <c r="BU195" i="5"/>
  <c r="BV195" i="5"/>
  <c r="BW195" i="5"/>
  <c r="BX195" i="5"/>
  <c r="BY195" i="5"/>
  <c r="BZ195" i="5"/>
  <c r="CA195" i="5"/>
  <c r="CB195" i="5"/>
  <c r="CD195" i="5"/>
  <c r="Z195" i="12" s="1"/>
  <c r="CE195" i="5"/>
  <c r="AA195" i="12" s="1"/>
  <c r="CF195" i="5"/>
  <c r="AB195" i="12" s="1"/>
  <c r="CL195" i="5"/>
  <c r="CM195" i="5"/>
  <c r="CN195" i="5"/>
  <c r="CO195" i="5"/>
  <c r="CP195" i="5"/>
  <c r="CQ195" i="5"/>
  <c r="CR195" i="5"/>
  <c r="CS195" i="5"/>
  <c r="CT195" i="5"/>
  <c r="CU195" i="5"/>
  <c r="CV195" i="5"/>
  <c r="CW195" i="5"/>
  <c r="CY195" i="5"/>
  <c r="CZ195" i="5"/>
  <c r="DA195" i="5"/>
  <c r="DG195" i="5"/>
  <c r="DH195" i="5"/>
  <c r="DI195" i="5"/>
  <c r="DJ195" i="5"/>
  <c r="DK195" i="5"/>
  <c r="DM195" i="5"/>
  <c r="DN195" i="5"/>
  <c r="DO195" i="5"/>
  <c r="DP195" i="5"/>
  <c r="DQ195" i="5"/>
  <c r="DR195" i="5"/>
  <c r="DS195" i="5"/>
  <c r="DT195" i="5"/>
  <c r="DU195" i="5"/>
  <c r="DW195" i="5"/>
  <c r="DX195" i="5"/>
  <c r="EC195" i="5"/>
  <c r="ED195" i="5"/>
  <c r="EE195" i="5"/>
  <c r="EG195" i="5"/>
  <c r="EH195" i="5"/>
  <c r="C196" i="5"/>
  <c r="C196" i="12" s="1"/>
  <c r="D196" i="5"/>
  <c r="M196" i="12" s="1"/>
  <c r="E196" i="5"/>
  <c r="N196" i="12" s="1"/>
  <c r="F196" i="5"/>
  <c r="G196" i="5"/>
  <c r="H196" i="5"/>
  <c r="I196" i="5"/>
  <c r="J196" i="5"/>
  <c r="D196" i="12" s="1"/>
  <c r="K196" i="5"/>
  <c r="E196" i="12" s="1"/>
  <c r="L196" i="5"/>
  <c r="O196" i="12" s="1"/>
  <c r="M196" i="5"/>
  <c r="N196" i="5"/>
  <c r="P196" i="12" s="1"/>
  <c r="O196" i="5"/>
  <c r="P196" i="5"/>
  <c r="F196" i="12" s="1"/>
  <c r="Q196" i="5"/>
  <c r="G196" i="12" s="1"/>
  <c r="R196" i="5"/>
  <c r="H196" i="12" s="1"/>
  <c r="U196" i="5"/>
  <c r="V196" i="5"/>
  <c r="I196" i="12"/>
  <c r="Z196" i="5"/>
  <c r="AA196" i="5"/>
  <c r="AB196" i="5"/>
  <c r="AC196" i="5"/>
  <c r="AD196" i="5"/>
  <c r="Q196" i="12" s="1"/>
  <c r="AE196" i="5"/>
  <c r="R196" i="12" s="1"/>
  <c r="AF196" i="5"/>
  <c r="S196" i="12" s="1"/>
  <c r="AG196" i="5"/>
  <c r="AH196" i="5"/>
  <c r="J196" i="12" s="1"/>
  <c r="AI196" i="5"/>
  <c r="K196" i="12" s="1"/>
  <c r="AJ196" i="5"/>
  <c r="T196" i="12" s="1"/>
  <c r="AM196" i="5"/>
  <c r="AN196" i="5"/>
  <c r="AO196" i="5"/>
  <c r="U196" i="12" s="1"/>
  <c r="AP196" i="5"/>
  <c r="AQ196" i="5"/>
  <c r="AR196" i="5"/>
  <c r="AS196" i="5"/>
  <c r="AT196" i="5"/>
  <c r="AU196" i="5"/>
  <c r="AV196" i="5"/>
  <c r="AW196" i="5"/>
  <c r="AY196" i="5"/>
  <c r="AZ196" i="5"/>
  <c r="BE196" i="5"/>
  <c r="BF196" i="5"/>
  <c r="BG196" i="5"/>
  <c r="BH196" i="5"/>
  <c r="V196" i="12" s="1"/>
  <c r="BI196" i="5"/>
  <c r="BJ196" i="5"/>
  <c r="BK196" i="5"/>
  <c r="BM196" i="5"/>
  <c r="BN196" i="5"/>
  <c r="BO196" i="5"/>
  <c r="X196" i="12" s="1"/>
  <c r="BP196" i="5"/>
  <c r="BR196" i="5"/>
  <c r="Y196" i="12" s="1"/>
  <c r="BT196" i="5"/>
  <c r="BU196" i="5"/>
  <c r="BV196" i="5"/>
  <c r="BW196" i="5"/>
  <c r="BX196" i="5"/>
  <c r="BY196" i="5"/>
  <c r="BZ196" i="5"/>
  <c r="CA196" i="5"/>
  <c r="CB196" i="5"/>
  <c r="CD196" i="5"/>
  <c r="Z196" i="12" s="1"/>
  <c r="CE196" i="5"/>
  <c r="AA196" i="12" s="1"/>
  <c r="CF196" i="5"/>
  <c r="AB196" i="12" s="1"/>
  <c r="CL196" i="5"/>
  <c r="CM196" i="5"/>
  <c r="CN196" i="5"/>
  <c r="CO196" i="5"/>
  <c r="CP196" i="5"/>
  <c r="CQ196" i="5"/>
  <c r="CR196" i="5"/>
  <c r="CS196" i="5"/>
  <c r="CT196" i="5"/>
  <c r="CU196" i="5"/>
  <c r="CV196" i="5"/>
  <c r="CW196" i="5"/>
  <c r="CY196" i="5"/>
  <c r="CZ196" i="5"/>
  <c r="DA196" i="5"/>
  <c r="DG196" i="5"/>
  <c r="DH196" i="5"/>
  <c r="DI196" i="5"/>
  <c r="DJ196" i="5"/>
  <c r="DK196" i="5"/>
  <c r="DM196" i="5"/>
  <c r="DN196" i="5"/>
  <c r="DO196" i="5"/>
  <c r="DP196" i="5"/>
  <c r="DQ196" i="5"/>
  <c r="DR196" i="5"/>
  <c r="DS196" i="5"/>
  <c r="DT196" i="5"/>
  <c r="DU196" i="5"/>
  <c r="DW196" i="5"/>
  <c r="DX196" i="5"/>
  <c r="EC196" i="5"/>
  <c r="ED196" i="5"/>
  <c r="EE196" i="5"/>
  <c r="EG196" i="5"/>
  <c r="EH196" i="5"/>
  <c r="C197" i="5"/>
  <c r="C197" i="12" s="1"/>
  <c r="D197" i="5"/>
  <c r="M197" i="12" s="1"/>
  <c r="E197" i="5"/>
  <c r="N197" i="12" s="1"/>
  <c r="F197" i="5"/>
  <c r="G197" i="5"/>
  <c r="H197" i="5"/>
  <c r="I197" i="5"/>
  <c r="J197" i="5"/>
  <c r="D197" i="12" s="1"/>
  <c r="K197" i="5"/>
  <c r="E197" i="12" s="1"/>
  <c r="L197" i="5"/>
  <c r="O197" i="12" s="1"/>
  <c r="M197" i="5"/>
  <c r="N197" i="5"/>
  <c r="P197" i="12" s="1"/>
  <c r="O197" i="5"/>
  <c r="P197" i="5"/>
  <c r="F197" i="12" s="1"/>
  <c r="Q197" i="5"/>
  <c r="G197" i="12" s="1"/>
  <c r="R197" i="5"/>
  <c r="H197" i="12" s="1"/>
  <c r="U197" i="5"/>
  <c r="V197" i="5"/>
  <c r="I197" i="12"/>
  <c r="Z197" i="5"/>
  <c r="AA197" i="5"/>
  <c r="AB197" i="5"/>
  <c r="AC197" i="5"/>
  <c r="AD197" i="5"/>
  <c r="Q197" i="12" s="1"/>
  <c r="AE197" i="5"/>
  <c r="R197" i="12" s="1"/>
  <c r="AF197" i="5"/>
  <c r="S197" i="12" s="1"/>
  <c r="AG197" i="5"/>
  <c r="AH197" i="5"/>
  <c r="J197" i="12" s="1"/>
  <c r="AI197" i="5"/>
  <c r="K197" i="12" s="1"/>
  <c r="AJ197" i="5"/>
  <c r="T197" i="12" s="1"/>
  <c r="AM197" i="5"/>
  <c r="AN197" i="5"/>
  <c r="AO197" i="5"/>
  <c r="U197" i="12" s="1"/>
  <c r="AP197" i="5"/>
  <c r="AQ197" i="5"/>
  <c r="AR197" i="5"/>
  <c r="AS197" i="5"/>
  <c r="AT197" i="5"/>
  <c r="AU197" i="5"/>
  <c r="AV197" i="5"/>
  <c r="AW197" i="5"/>
  <c r="AY197" i="5"/>
  <c r="L197" i="12" s="1"/>
  <c r="AZ197" i="5"/>
  <c r="BE197" i="5"/>
  <c r="BF197" i="5"/>
  <c r="BG197" i="5"/>
  <c r="BH197" i="5"/>
  <c r="V197" i="12" s="1"/>
  <c r="BI197" i="5"/>
  <c r="BJ197" i="5"/>
  <c r="BK197" i="5"/>
  <c r="BM197" i="5"/>
  <c r="BN197" i="5"/>
  <c r="BO197" i="5"/>
  <c r="X197" i="12" s="1"/>
  <c r="BP197" i="5"/>
  <c r="BR197" i="5"/>
  <c r="Y197" i="12" s="1"/>
  <c r="BT197" i="5"/>
  <c r="BU197" i="5"/>
  <c r="BV197" i="5"/>
  <c r="BW197" i="5"/>
  <c r="BX197" i="5"/>
  <c r="BY197" i="5"/>
  <c r="BZ197" i="5"/>
  <c r="CA197" i="5"/>
  <c r="CB197" i="5"/>
  <c r="CD197" i="5"/>
  <c r="Z197" i="12" s="1"/>
  <c r="CE197" i="5"/>
  <c r="AA197" i="12" s="1"/>
  <c r="CF197" i="5"/>
  <c r="AB197" i="12" s="1"/>
  <c r="CL197" i="5"/>
  <c r="CM197" i="5"/>
  <c r="CN197" i="5"/>
  <c r="CO197" i="5"/>
  <c r="CP197" i="5"/>
  <c r="CQ197" i="5"/>
  <c r="CR197" i="5"/>
  <c r="CS197" i="5"/>
  <c r="CT197" i="5"/>
  <c r="CU197" i="5"/>
  <c r="CV197" i="5"/>
  <c r="CW197" i="5"/>
  <c r="CY197" i="5"/>
  <c r="CZ197" i="5"/>
  <c r="DA197" i="5"/>
  <c r="DG197" i="5"/>
  <c r="DH197" i="5"/>
  <c r="DI197" i="5"/>
  <c r="DJ197" i="5"/>
  <c r="DK197" i="5"/>
  <c r="DM197" i="5"/>
  <c r="DN197" i="5"/>
  <c r="DO197" i="5"/>
  <c r="DP197" i="5"/>
  <c r="DQ197" i="5"/>
  <c r="DR197" i="5"/>
  <c r="DS197" i="5"/>
  <c r="DT197" i="5"/>
  <c r="DU197" i="5"/>
  <c r="DW197" i="5"/>
  <c r="DX197" i="5"/>
  <c r="EC197" i="5"/>
  <c r="ED197" i="5"/>
  <c r="EE197" i="5"/>
  <c r="EG197" i="5"/>
  <c r="EH197" i="5"/>
  <c r="C198" i="5"/>
  <c r="C198" i="12" s="1"/>
  <c r="D198" i="5"/>
  <c r="M198" i="12" s="1"/>
  <c r="E198" i="5"/>
  <c r="N198" i="12" s="1"/>
  <c r="F198" i="5"/>
  <c r="G198" i="5"/>
  <c r="H198" i="5"/>
  <c r="I198" i="5"/>
  <c r="J198" i="5"/>
  <c r="D198" i="12" s="1"/>
  <c r="K198" i="5"/>
  <c r="E198" i="12" s="1"/>
  <c r="L198" i="5"/>
  <c r="O198" i="12" s="1"/>
  <c r="M198" i="5"/>
  <c r="N198" i="5"/>
  <c r="P198" i="12" s="1"/>
  <c r="O198" i="5"/>
  <c r="P198" i="5"/>
  <c r="F198" i="12" s="1"/>
  <c r="Q198" i="5"/>
  <c r="G198" i="12" s="1"/>
  <c r="R198" i="5"/>
  <c r="H198" i="12" s="1"/>
  <c r="U198" i="5"/>
  <c r="V198" i="5"/>
  <c r="I198" i="12"/>
  <c r="Z198" i="5"/>
  <c r="AA198" i="5"/>
  <c r="AB198" i="5"/>
  <c r="AC198" i="5"/>
  <c r="AD198" i="5"/>
  <c r="Q198" i="12" s="1"/>
  <c r="AE198" i="5"/>
  <c r="R198" i="12" s="1"/>
  <c r="AF198" i="5"/>
  <c r="S198" i="12" s="1"/>
  <c r="AG198" i="5"/>
  <c r="AH198" i="5"/>
  <c r="J198" i="12" s="1"/>
  <c r="AI198" i="5"/>
  <c r="K198" i="12" s="1"/>
  <c r="AJ198" i="5"/>
  <c r="AM198" i="5"/>
  <c r="AN198" i="5"/>
  <c r="AO198" i="5"/>
  <c r="U198" i="12" s="1"/>
  <c r="AP198" i="5"/>
  <c r="AQ198" i="5"/>
  <c r="AR198" i="5"/>
  <c r="AS198" i="5"/>
  <c r="AT198" i="5"/>
  <c r="AU198" i="5"/>
  <c r="AV198" i="5"/>
  <c r="AW198" i="5"/>
  <c r="AY198" i="5"/>
  <c r="L198" i="12" s="1"/>
  <c r="AZ198" i="5"/>
  <c r="BE198" i="5"/>
  <c r="BF198" i="5"/>
  <c r="BG198" i="5"/>
  <c r="BH198" i="5"/>
  <c r="V198" i="12" s="1"/>
  <c r="BI198" i="5"/>
  <c r="BJ198" i="5"/>
  <c r="BK198" i="5"/>
  <c r="BM198" i="5"/>
  <c r="BN198" i="5"/>
  <c r="BO198" i="5"/>
  <c r="X198" i="12" s="1"/>
  <c r="BP198" i="5"/>
  <c r="BR198" i="5"/>
  <c r="Y198" i="12" s="1"/>
  <c r="BT198" i="5"/>
  <c r="BU198" i="5"/>
  <c r="BV198" i="5"/>
  <c r="BW198" i="5"/>
  <c r="BX198" i="5"/>
  <c r="BY198" i="5"/>
  <c r="BZ198" i="5"/>
  <c r="CA198" i="5"/>
  <c r="CB198" i="5"/>
  <c r="CD198" i="5"/>
  <c r="Z198" i="12" s="1"/>
  <c r="CE198" i="5"/>
  <c r="AA198" i="12" s="1"/>
  <c r="CF198" i="5"/>
  <c r="AB198" i="12" s="1"/>
  <c r="CL198" i="5"/>
  <c r="CM198" i="5"/>
  <c r="CN198" i="5"/>
  <c r="CO198" i="5"/>
  <c r="CP198" i="5"/>
  <c r="CQ198" i="5"/>
  <c r="CR198" i="5"/>
  <c r="CS198" i="5"/>
  <c r="CT198" i="5"/>
  <c r="CU198" i="5"/>
  <c r="CV198" i="5"/>
  <c r="CW198" i="5"/>
  <c r="CY198" i="5"/>
  <c r="CZ198" i="5"/>
  <c r="DA198" i="5"/>
  <c r="DG198" i="5"/>
  <c r="DH198" i="5"/>
  <c r="DI198" i="5"/>
  <c r="DJ198" i="5"/>
  <c r="DK198" i="5"/>
  <c r="DM198" i="5"/>
  <c r="DN198" i="5"/>
  <c r="DO198" i="5"/>
  <c r="DP198" i="5"/>
  <c r="DQ198" i="5"/>
  <c r="DR198" i="5"/>
  <c r="DS198" i="5"/>
  <c r="DT198" i="5"/>
  <c r="DU198" i="5"/>
  <c r="DW198" i="5"/>
  <c r="DX198" i="5"/>
  <c r="EC198" i="5"/>
  <c r="ED198" i="5"/>
  <c r="EE198" i="5"/>
  <c r="EG198" i="5"/>
  <c r="EH198" i="5"/>
  <c r="C199" i="5"/>
  <c r="C199" i="12" s="1"/>
  <c r="D199" i="5"/>
  <c r="M199" i="12" s="1"/>
  <c r="E199" i="5"/>
  <c r="N199" i="12" s="1"/>
  <c r="F199" i="5"/>
  <c r="G199" i="5"/>
  <c r="H199" i="5"/>
  <c r="I199" i="5"/>
  <c r="J199" i="5"/>
  <c r="D199" i="12" s="1"/>
  <c r="K199" i="5"/>
  <c r="E199" i="12" s="1"/>
  <c r="L199" i="5"/>
  <c r="O199" i="12" s="1"/>
  <c r="M199" i="5"/>
  <c r="N199" i="5"/>
  <c r="P199" i="12" s="1"/>
  <c r="O199" i="5"/>
  <c r="P199" i="5"/>
  <c r="F199" i="12" s="1"/>
  <c r="Q199" i="5"/>
  <c r="G199" i="12" s="1"/>
  <c r="R199" i="5"/>
  <c r="H199" i="12" s="1"/>
  <c r="U199" i="5"/>
  <c r="V199" i="5"/>
  <c r="I199" i="12"/>
  <c r="Z199" i="5"/>
  <c r="AA199" i="5"/>
  <c r="AB199" i="5"/>
  <c r="AC199" i="5"/>
  <c r="AD199" i="5"/>
  <c r="Q199" i="12" s="1"/>
  <c r="AE199" i="5"/>
  <c r="R199" i="12" s="1"/>
  <c r="AF199" i="5"/>
  <c r="S199" i="12" s="1"/>
  <c r="AG199" i="5"/>
  <c r="AH199" i="5"/>
  <c r="J199" i="12" s="1"/>
  <c r="AI199" i="5"/>
  <c r="K199" i="12" s="1"/>
  <c r="AJ199" i="5"/>
  <c r="T199" i="12" s="1"/>
  <c r="AM199" i="5"/>
  <c r="AN199" i="5"/>
  <c r="AO199" i="5"/>
  <c r="U199" i="12" s="1"/>
  <c r="AP199" i="5"/>
  <c r="AQ199" i="5"/>
  <c r="AR199" i="5"/>
  <c r="AS199" i="5"/>
  <c r="AT199" i="5"/>
  <c r="AU199" i="5"/>
  <c r="AV199" i="5"/>
  <c r="AW199" i="5"/>
  <c r="AY199" i="5"/>
  <c r="L199" i="12" s="1"/>
  <c r="AZ199" i="5"/>
  <c r="BE199" i="5"/>
  <c r="BF199" i="5"/>
  <c r="BG199" i="5"/>
  <c r="BH199" i="5"/>
  <c r="V199" i="12" s="1"/>
  <c r="BI199" i="5"/>
  <c r="BJ199" i="5"/>
  <c r="BK199" i="5"/>
  <c r="BM199" i="5"/>
  <c r="BN199" i="5"/>
  <c r="BO199" i="5"/>
  <c r="X199" i="12" s="1"/>
  <c r="BP199" i="5"/>
  <c r="BR199" i="5"/>
  <c r="Y199" i="12" s="1"/>
  <c r="BT199" i="5"/>
  <c r="BU199" i="5"/>
  <c r="BV199" i="5"/>
  <c r="BW199" i="5"/>
  <c r="BX199" i="5"/>
  <c r="BY199" i="5"/>
  <c r="BZ199" i="5"/>
  <c r="CA199" i="5"/>
  <c r="CB199" i="5"/>
  <c r="CD199" i="5"/>
  <c r="Z199" i="12" s="1"/>
  <c r="CE199" i="5"/>
  <c r="AA199" i="12" s="1"/>
  <c r="CF199" i="5"/>
  <c r="AB199" i="12" s="1"/>
  <c r="CL199" i="5"/>
  <c r="CM199" i="5"/>
  <c r="CN199" i="5"/>
  <c r="CO199" i="5"/>
  <c r="CP199" i="5"/>
  <c r="CQ199" i="5"/>
  <c r="CR199" i="5"/>
  <c r="CS199" i="5"/>
  <c r="CT199" i="5"/>
  <c r="CU199" i="5"/>
  <c r="CV199" i="5"/>
  <c r="CW199" i="5"/>
  <c r="CY199" i="5"/>
  <c r="CZ199" i="5"/>
  <c r="DA199" i="5"/>
  <c r="DG199" i="5"/>
  <c r="DH199" i="5"/>
  <c r="DI199" i="5"/>
  <c r="DJ199" i="5"/>
  <c r="DK199" i="5"/>
  <c r="DM199" i="5"/>
  <c r="DN199" i="5"/>
  <c r="DO199" i="5"/>
  <c r="DP199" i="5"/>
  <c r="DQ199" i="5"/>
  <c r="DR199" i="5"/>
  <c r="DS199" i="5"/>
  <c r="DT199" i="5"/>
  <c r="DU199" i="5"/>
  <c r="DW199" i="5"/>
  <c r="DX199" i="5"/>
  <c r="EC199" i="5"/>
  <c r="ED199" i="5"/>
  <c r="EE199" i="5"/>
  <c r="EG199" i="5"/>
  <c r="EH199" i="5"/>
  <c r="C200" i="5"/>
  <c r="C200" i="12" s="1"/>
  <c r="D200" i="5"/>
  <c r="M200" i="12" s="1"/>
  <c r="E200" i="5"/>
  <c r="N200" i="12" s="1"/>
  <c r="F200" i="5"/>
  <c r="G200" i="5"/>
  <c r="H200" i="5"/>
  <c r="I200" i="5"/>
  <c r="J200" i="5"/>
  <c r="D200" i="12" s="1"/>
  <c r="K200" i="5"/>
  <c r="E200" i="12" s="1"/>
  <c r="L200" i="5"/>
  <c r="O200" i="12" s="1"/>
  <c r="M200" i="5"/>
  <c r="N200" i="5"/>
  <c r="P200" i="12" s="1"/>
  <c r="O200" i="5"/>
  <c r="P200" i="5"/>
  <c r="F200" i="12" s="1"/>
  <c r="Q200" i="5"/>
  <c r="G200" i="12" s="1"/>
  <c r="R200" i="5"/>
  <c r="H200" i="12" s="1"/>
  <c r="U200" i="5"/>
  <c r="V200" i="5"/>
  <c r="I200" i="12"/>
  <c r="Z200" i="5"/>
  <c r="AA200" i="5"/>
  <c r="AB200" i="5"/>
  <c r="AC200" i="5"/>
  <c r="AD200" i="5"/>
  <c r="Q200" i="12" s="1"/>
  <c r="AE200" i="5"/>
  <c r="R200" i="12" s="1"/>
  <c r="AF200" i="5"/>
  <c r="S200" i="12" s="1"/>
  <c r="AG200" i="5"/>
  <c r="AH200" i="5"/>
  <c r="J200" i="12" s="1"/>
  <c r="AI200" i="5"/>
  <c r="K200" i="12" s="1"/>
  <c r="AJ200" i="5"/>
  <c r="T200" i="12" s="1"/>
  <c r="AM200" i="5"/>
  <c r="AN200" i="5"/>
  <c r="AO200" i="5"/>
  <c r="U200" i="12" s="1"/>
  <c r="AP200" i="5"/>
  <c r="AQ200" i="5"/>
  <c r="AR200" i="5"/>
  <c r="AS200" i="5"/>
  <c r="AT200" i="5"/>
  <c r="AU200" i="5"/>
  <c r="AV200" i="5"/>
  <c r="AW200" i="5"/>
  <c r="AY200" i="5"/>
  <c r="AZ200" i="5"/>
  <c r="BE200" i="5"/>
  <c r="BF200" i="5"/>
  <c r="BG200" i="5"/>
  <c r="BH200" i="5"/>
  <c r="V200" i="12" s="1"/>
  <c r="BI200" i="5"/>
  <c r="BJ200" i="5"/>
  <c r="BK200" i="5"/>
  <c r="BM200" i="5"/>
  <c r="BN200" i="5"/>
  <c r="BO200" i="5"/>
  <c r="X200" i="12" s="1"/>
  <c r="BP200" i="5"/>
  <c r="BR200" i="5"/>
  <c r="Y200" i="12" s="1"/>
  <c r="BT200" i="5"/>
  <c r="BU200" i="5"/>
  <c r="BV200" i="5"/>
  <c r="BW200" i="5"/>
  <c r="BX200" i="5"/>
  <c r="BY200" i="5"/>
  <c r="BZ200" i="5"/>
  <c r="CA200" i="5"/>
  <c r="CB200" i="5"/>
  <c r="CD200" i="5"/>
  <c r="Z200" i="12" s="1"/>
  <c r="CE200" i="5"/>
  <c r="AA200" i="12" s="1"/>
  <c r="CF200" i="5"/>
  <c r="AB200" i="12" s="1"/>
  <c r="CL200" i="5"/>
  <c r="CM200" i="5"/>
  <c r="CN200" i="5"/>
  <c r="CO200" i="5"/>
  <c r="CP200" i="5"/>
  <c r="CQ200" i="5"/>
  <c r="CR200" i="5"/>
  <c r="CS200" i="5"/>
  <c r="CT200" i="5"/>
  <c r="CU200" i="5"/>
  <c r="CV200" i="5"/>
  <c r="CW200" i="5"/>
  <c r="CY200" i="5"/>
  <c r="CZ200" i="5"/>
  <c r="DA200" i="5"/>
  <c r="DG200" i="5"/>
  <c r="DH200" i="5"/>
  <c r="DI200" i="5"/>
  <c r="DJ200" i="5"/>
  <c r="DK200" i="5"/>
  <c r="DM200" i="5"/>
  <c r="DN200" i="5"/>
  <c r="DO200" i="5"/>
  <c r="DP200" i="5"/>
  <c r="DQ200" i="5"/>
  <c r="DR200" i="5"/>
  <c r="DS200" i="5"/>
  <c r="DT200" i="5"/>
  <c r="DU200" i="5"/>
  <c r="DW200" i="5"/>
  <c r="DX200" i="5"/>
  <c r="EC200" i="5"/>
  <c r="ED200" i="5"/>
  <c r="EE200" i="5"/>
  <c r="EG200" i="5"/>
  <c r="EH200" i="5"/>
  <c r="C201" i="5"/>
  <c r="C201" i="12" s="1"/>
  <c r="D201" i="5"/>
  <c r="M201" i="12" s="1"/>
  <c r="E201" i="5"/>
  <c r="N201" i="12" s="1"/>
  <c r="F201" i="5"/>
  <c r="G201" i="5"/>
  <c r="H201" i="5"/>
  <c r="I201" i="5"/>
  <c r="J201" i="5"/>
  <c r="D201" i="12" s="1"/>
  <c r="K201" i="5"/>
  <c r="E201" i="12" s="1"/>
  <c r="L201" i="5"/>
  <c r="O201" i="12" s="1"/>
  <c r="M201" i="5"/>
  <c r="N201" i="5"/>
  <c r="P201" i="12" s="1"/>
  <c r="O201" i="5"/>
  <c r="P201" i="5"/>
  <c r="F201" i="12" s="1"/>
  <c r="Q201" i="5"/>
  <c r="G201" i="12" s="1"/>
  <c r="R201" i="5"/>
  <c r="H201" i="12" s="1"/>
  <c r="U201" i="5"/>
  <c r="V201" i="5"/>
  <c r="I201" i="12"/>
  <c r="Z201" i="5"/>
  <c r="AA201" i="5"/>
  <c r="AB201" i="5"/>
  <c r="AC201" i="5"/>
  <c r="AD201" i="5"/>
  <c r="Q201" i="12" s="1"/>
  <c r="AE201" i="5"/>
  <c r="R201" i="12" s="1"/>
  <c r="AF201" i="5"/>
  <c r="S201" i="12" s="1"/>
  <c r="AG201" i="5"/>
  <c r="AH201" i="5"/>
  <c r="J201" i="12" s="1"/>
  <c r="AI201" i="5"/>
  <c r="K201" i="12" s="1"/>
  <c r="AJ201" i="5"/>
  <c r="AM201" i="5"/>
  <c r="AN201" i="5"/>
  <c r="AO201" i="5"/>
  <c r="U201" i="12" s="1"/>
  <c r="AP201" i="5"/>
  <c r="AQ201" i="5"/>
  <c r="AR201" i="5"/>
  <c r="AS201" i="5"/>
  <c r="AT201" i="5"/>
  <c r="AU201" i="5"/>
  <c r="AV201" i="5"/>
  <c r="AW201" i="5"/>
  <c r="AY201" i="5"/>
  <c r="L201" i="12" s="1"/>
  <c r="AZ201" i="5"/>
  <c r="BE201" i="5"/>
  <c r="BF201" i="5"/>
  <c r="BG201" i="5"/>
  <c r="BH201" i="5"/>
  <c r="V201" i="12" s="1"/>
  <c r="BI201" i="5"/>
  <c r="BJ201" i="5"/>
  <c r="BK201" i="5"/>
  <c r="BM201" i="5"/>
  <c r="BN201" i="5"/>
  <c r="BO201" i="5"/>
  <c r="X201" i="12" s="1"/>
  <c r="BP201" i="5"/>
  <c r="BR201" i="5"/>
  <c r="Y201" i="12" s="1"/>
  <c r="BT201" i="5"/>
  <c r="BU201" i="5"/>
  <c r="BV201" i="5"/>
  <c r="BW201" i="5"/>
  <c r="BX201" i="5"/>
  <c r="BY201" i="5"/>
  <c r="BZ201" i="5"/>
  <c r="CA201" i="5"/>
  <c r="CB201" i="5"/>
  <c r="CD201" i="5"/>
  <c r="Z201" i="12" s="1"/>
  <c r="CE201" i="5"/>
  <c r="AA201" i="12" s="1"/>
  <c r="CF201" i="5"/>
  <c r="AB201" i="12" s="1"/>
  <c r="CL201" i="5"/>
  <c r="CM201" i="5"/>
  <c r="CN201" i="5"/>
  <c r="CO201" i="5"/>
  <c r="CP201" i="5"/>
  <c r="CQ201" i="5"/>
  <c r="CR201" i="5"/>
  <c r="CS201" i="5"/>
  <c r="CT201" i="5"/>
  <c r="CU201" i="5"/>
  <c r="CV201" i="5"/>
  <c r="CW201" i="5"/>
  <c r="CY201" i="5"/>
  <c r="CZ201" i="5"/>
  <c r="DA201" i="5"/>
  <c r="DG201" i="5"/>
  <c r="DH201" i="5"/>
  <c r="DI201" i="5"/>
  <c r="DJ201" i="5"/>
  <c r="DK201" i="5"/>
  <c r="DM201" i="5"/>
  <c r="DN201" i="5"/>
  <c r="DO201" i="5"/>
  <c r="DP201" i="5"/>
  <c r="DQ201" i="5"/>
  <c r="DR201" i="5"/>
  <c r="DS201" i="5"/>
  <c r="DT201" i="5"/>
  <c r="DU201" i="5"/>
  <c r="DW201" i="5"/>
  <c r="DX201" i="5"/>
  <c r="EC201" i="5"/>
  <c r="ED201" i="5"/>
  <c r="EE201" i="5"/>
  <c r="EG201" i="5"/>
  <c r="EH201" i="5"/>
  <c r="C202" i="5"/>
  <c r="C202" i="12" s="1"/>
  <c r="D202" i="5"/>
  <c r="M202" i="12" s="1"/>
  <c r="E202" i="5"/>
  <c r="N202" i="12" s="1"/>
  <c r="F202" i="5"/>
  <c r="G202" i="5"/>
  <c r="H202" i="5"/>
  <c r="I202" i="5"/>
  <c r="J202" i="5"/>
  <c r="D202" i="12" s="1"/>
  <c r="K202" i="5"/>
  <c r="E202" i="12" s="1"/>
  <c r="L202" i="5"/>
  <c r="O202" i="12" s="1"/>
  <c r="M202" i="5"/>
  <c r="N202" i="5"/>
  <c r="P202" i="12" s="1"/>
  <c r="O202" i="5"/>
  <c r="P202" i="5"/>
  <c r="F202" i="12" s="1"/>
  <c r="Q202" i="5"/>
  <c r="G202" i="12" s="1"/>
  <c r="R202" i="5"/>
  <c r="H202" i="12" s="1"/>
  <c r="U202" i="5"/>
  <c r="V202" i="5"/>
  <c r="M203" i="9"/>
  <c r="Z202" i="5"/>
  <c r="AA202" i="5"/>
  <c r="AB202" i="5"/>
  <c r="AC202" i="5"/>
  <c r="AD202" i="5"/>
  <c r="Q202" i="12" s="1"/>
  <c r="AE202" i="5"/>
  <c r="R202" i="12" s="1"/>
  <c r="AF202" i="5"/>
  <c r="S202" i="12" s="1"/>
  <c r="AG202" i="5"/>
  <c r="AH202" i="5"/>
  <c r="J202" i="12" s="1"/>
  <c r="AI202" i="5"/>
  <c r="K202" i="12" s="1"/>
  <c r="AJ202" i="5"/>
  <c r="T202" i="12" s="1"/>
  <c r="AM202" i="5"/>
  <c r="AN202" i="5"/>
  <c r="AO202" i="5"/>
  <c r="U202" i="12" s="1"/>
  <c r="AP202" i="5"/>
  <c r="AQ202" i="5"/>
  <c r="AR202" i="5"/>
  <c r="AS202" i="5"/>
  <c r="AT202" i="5"/>
  <c r="AU202" i="5"/>
  <c r="AV202" i="5"/>
  <c r="AW202" i="5"/>
  <c r="AY202" i="5"/>
  <c r="AZ202" i="5"/>
  <c r="BE202" i="5"/>
  <c r="BF202" i="5"/>
  <c r="BG202" i="5"/>
  <c r="BH202" i="5"/>
  <c r="V202" i="12" s="1"/>
  <c r="BI202" i="5"/>
  <c r="BJ202" i="5"/>
  <c r="BK202" i="5"/>
  <c r="BM202" i="5"/>
  <c r="BN202" i="5"/>
  <c r="BO202" i="5"/>
  <c r="X202" i="12" s="1"/>
  <c r="BP202" i="5"/>
  <c r="BR202" i="5"/>
  <c r="Y202" i="12" s="1"/>
  <c r="BT202" i="5"/>
  <c r="BU202" i="5"/>
  <c r="BV202" i="5"/>
  <c r="BW202" i="5"/>
  <c r="BX202" i="5"/>
  <c r="BY202" i="5"/>
  <c r="BZ202" i="5"/>
  <c r="CA202" i="5"/>
  <c r="CB202" i="5"/>
  <c r="CD202" i="5"/>
  <c r="Z202" i="12" s="1"/>
  <c r="CE202" i="5"/>
  <c r="AA202" i="12" s="1"/>
  <c r="CF202" i="5"/>
  <c r="AB202" i="12" s="1"/>
  <c r="CL202" i="5"/>
  <c r="CM202" i="5"/>
  <c r="CN202" i="5"/>
  <c r="CO202" i="5"/>
  <c r="CP202" i="5"/>
  <c r="CQ202" i="5"/>
  <c r="CR202" i="5"/>
  <c r="CS202" i="5"/>
  <c r="CT202" i="5"/>
  <c r="CU202" i="5"/>
  <c r="CV202" i="5"/>
  <c r="CW202" i="5"/>
  <c r="CY202" i="5"/>
  <c r="CZ202" i="5"/>
  <c r="DA202" i="5"/>
  <c r="DG202" i="5"/>
  <c r="DH202" i="5"/>
  <c r="DI202" i="5"/>
  <c r="DJ202" i="5"/>
  <c r="DK202" i="5"/>
  <c r="DM202" i="5"/>
  <c r="DN202" i="5"/>
  <c r="DO202" i="5"/>
  <c r="DP202" i="5"/>
  <c r="DQ202" i="5"/>
  <c r="DR202" i="5"/>
  <c r="DS202" i="5"/>
  <c r="DT202" i="5"/>
  <c r="DU202" i="5"/>
  <c r="DW202" i="5"/>
  <c r="DX202" i="5"/>
  <c r="EC202" i="5"/>
  <c r="ED202" i="5"/>
  <c r="EE202" i="5"/>
  <c r="EG202" i="5"/>
  <c r="EH202" i="5"/>
  <c r="C203" i="5"/>
  <c r="C203" i="12" s="1"/>
  <c r="D203" i="5"/>
  <c r="M203" i="12" s="1"/>
  <c r="E203" i="5"/>
  <c r="N203" i="12" s="1"/>
  <c r="F203" i="5"/>
  <c r="G203" i="5"/>
  <c r="H203" i="5"/>
  <c r="I203" i="5"/>
  <c r="J203" i="5"/>
  <c r="D203" i="12" s="1"/>
  <c r="K203" i="5"/>
  <c r="E203" i="12" s="1"/>
  <c r="L203" i="5"/>
  <c r="O203" i="12" s="1"/>
  <c r="M203" i="5"/>
  <c r="N203" i="5"/>
  <c r="P203" i="12" s="1"/>
  <c r="O203" i="5"/>
  <c r="P203" i="5"/>
  <c r="F203" i="12" s="1"/>
  <c r="Q203" i="5"/>
  <c r="G203" i="12" s="1"/>
  <c r="R203" i="5"/>
  <c r="H203" i="12" s="1"/>
  <c r="U203" i="5"/>
  <c r="V203" i="5"/>
  <c r="Z203" i="5"/>
  <c r="AA203" i="5"/>
  <c r="AB203" i="5"/>
  <c r="AC203" i="5"/>
  <c r="AD203" i="5"/>
  <c r="Q203" i="12" s="1"/>
  <c r="AE203" i="5"/>
  <c r="R203" i="12" s="1"/>
  <c r="AF203" i="5"/>
  <c r="S203" i="12" s="1"/>
  <c r="AG203" i="5"/>
  <c r="AH203" i="5"/>
  <c r="AI203" i="5"/>
  <c r="K203" i="12" s="1"/>
  <c r="AJ203" i="5"/>
  <c r="AM203" i="5"/>
  <c r="AN203" i="5"/>
  <c r="AO203" i="5"/>
  <c r="U203" i="12" s="1"/>
  <c r="AP203" i="5"/>
  <c r="AQ203" i="5"/>
  <c r="AR203" i="5"/>
  <c r="AS203" i="5"/>
  <c r="AT203" i="5"/>
  <c r="AU203" i="5"/>
  <c r="AV203" i="5"/>
  <c r="AW203" i="5"/>
  <c r="AY203" i="5"/>
  <c r="L203" i="12" s="1"/>
  <c r="AZ203" i="5"/>
  <c r="BE203" i="5"/>
  <c r="BF203" i="5"/>
  <c r="BG203" i="5"/>
  <c r="BH203" i="5"/>
  <c r="V203" i="12" s="1"/>
  <c r="BI203" i="5"/>
  <c r="BJ203" i="5"/>
  <c r="BK203" i="5"/>
  <c r="BM203" i="5"/>
  <c r="BN203" i="5"/>
  <c r="BO203" i="5"/>
  <c r="X203" i="12" s="1"/>
  <c r="BP203" i="5"/>
  <c r="BR203" i="5"/>
  <c r="Y203" i="12" s="1"/>
  <c r="BT203" i="5"/>
  <c r="BU203" i="5"/>
  <c r="BV203" i="5"/>
  <c r="BW203" i="5"/>
  <c r="BX203" i="5"/>
  <c r="BY203" i="5"/>
  <c r="BZ203" i="5"/>
  <c r="CA203" i="5"/>
  <c r="CB203" i="5"/>
  <c r="CD203" i="5"/>
  <c r="Z203" i="12" s="1"/>
  <c r="CE203" i="5"/>
  <c r="AA203" i="12" s="1"/>
  <c r="CF203" i="5"/>
  <c r="AB203" i="12" s="1"/>
  <c r="CL203" i="5"/>
  <c r="CM203" i="5"/>
  <c r="CN203" i="5"/>
  <c r="CO203" i="5"/>
  <c r="CP203" i="5"/>
  <c r="CQ203" i="5"/>
  <c r="CR203" i="5"/>
  <c r="CS203" i="5"/>
  <c r="CT203" i="5"/>
  <c r="CU203" i="5"/>
  <c r="CV203" i="5"/>
  <c r="CW203" i="5"/>
  <c r="CY203" i="5"/>
  <c r="CZ203" i="5"/>
  <c r="DA203" i="5"/>
  <c r="DG203" i="5"/>
  <c r="DH203" i="5"/>
  <c r="DI203" i="5"/>
  <c r="DJ203" i="5"/>
  <c r="DK203" i="5"/>
  <c r="DM203" i="5"/>
  <c r="DN203" i="5"/>
  <c r="DO203" i="5"/>
  <c r="DP203" i="5"/>
  <c r="DQ203" i="5"/>
  <c r="DR203" i="5"/>
  <c r="DS203" i="5"/>
  <c r="DT203" i="5"/>
  <c r="DU203" i="5"/>
  <c r="DW203" i="5"/>
  <c r="DX203" i="5"/>
  <c r="EC203" i="5"/>
  <c r="ED203" i="5"/>
  <c r="EE203" i="5"/>
  <c r="EG203" i="5"/>
  <c r="EH203" i="5"/>
  <c r="C204" i="5"/>
  <c r="C204" i="12" s="1"/>
  <c r="D204" i="5"/>
  <c r="M204" i="12" s="1"/>
  <c r="E204" i="5"/>
  <c r="N204" i="12" s="1"/>
  <c r="F204" i="5"/>
  <c r="G204" i="5"/>
  <c r="H204" i="5"/>
  <c r="I204" i="5"/>
  <c r="J204" i="5"/>
  <c r="D204" i="12" s="1"/>
  <c r="K204" i="5"/>
  <c r="E204" i="12" s="1"/>
  <c r="L204" i="5"/>
  <c r="O204" i="12" s="1"/>
  <c r="M204" i="5"/>
  <c r="N204" i="5"/>
  <c r="P204" i="12" s="1"/>
  <c r="O204" i="5"/>
  <c r="P204" i="5"/>
  <c r="F204" i="12" s="1"/>
  <c r="Q204" i="5"/>
  <c r="G204" i="12" s="1"/>
  <c r="R204" i="5"/>
  <c r="H204" i="12" s="1"/>
  <c r="U204" i="5"/>
  <c r="V204" i="5"/>
  <c r="I204" i="12"/>
  <c r="Z204" i="5"/>
  <c r="AA204" i="5"/>
  <c r="AB204" i="5"/>
  <c r="AC204" i="5"/>
  <c r="AD204" i="5"/>
  <c r="Q204" i="12" s="1"/>
  <c r="AE204" i="5"/>
  <c r="R204" i="12" s="1"/>
  <c r="AF204" i="5"/>
  <c r="S204" i="12" s="1"/>
  <c r="AG204" i="5"/>
  <c r="AH204" i="5"/>
  <c r="J204" i="12" s="1"/>
  <c r="AI204" i="5"/>
  <c r="K204" i="12" s="1"/>
  <c r="AJ204" i="5"/>
  <c r="T204" i="12" s="1"/>
  <c r="AM204" i="5"/>
  <c r="AN204" i="5"/>
  <c r="AO204" i="5"/>
  <c r="U204" i="12" s="1"/>
  <c r="AP204" i="5"/>
  <c r="AQ204" i="5"/>
  <c r="AR204" i="5"/>
  <c r="AS204" i="5"/>
  <c r="AT204" i="5"/>
  <c r="AU204" i="5"/>
  <c r="AV204" i="5"/>
  <c r="AW204" i="5"/>
  <c r="AY204" i="5"/>
  <c r="AZ204" i="5"/>
  <c r="BE204" i="5"/>
  <c r="BF204" i="5"/>
  <c r="BG204" i="5"/>
  <c r="BH204" i="5"/>
  <c r="V204" i="12" s="1"/>
  <c r="BI204" i="5"/>
  <c r="BJ204" i="5"/>
  <c r="BK204" i="5"/>
  <c r="BM204" i="5"/>
  <c r="BN204" i="5"/>
  <c r="BO204" i="5"/>
  <c r="X204" i="12" s="1"/>
  <c r="BP204" i="5"/>
  <c r="BR204" i="5"/>
  <c r="Y204" i="12" s="1"/>
  <c r="BT204" i="5"/>
  <c r="BU204" i="5"/>
  <c r="BV204" i="5"/>
  <c r="BW204" i="5"/>
  <c r="BX204" i="5"/>
  <c r="BY204" i="5"/>
  <c r="BZ204" i="5"/>
  <c r="CA204" i="5"/>
  <c r="CB204" i="5"/>
  <c r="CD204" i="5"/>
  <c r="Z204" i="12" s="1"/>
  <c r="CE204" i="5"/>
  <c r="AA204" i="12" s="1"/>
  <c r="CF204" i="5"/>
  <c r="AB204" i="12" s="1"/>
  <c r="CL204" i="5"/>
  <c r="CM204" i="5"/>
  <c r="CN204" i="5"/>
  <c r="CO204" i="5"/>
  <c r="CP204" i="5"/>
  <c r="CQ204" i="5"/>
  <c r="CR204" i="5"/>
  <c r="CS204" i="5"/>
  <c r="CT204" i="5"/>
  <c r="CU204" i="5"/>
  <c r="CV204" i="5"/>
  <c r="CW204" i="5"/>
  <c r="CY204" i="5"/>
  <c r="CZ204" i="5"/>
  <c r="DA204" i="5"/>
  <c r="DG204" i="5"/>
  <c r="DH204" i="5"/>
  <c r="DI204" i="5"/>
  <c r="DJ204" i="5"/>
  <c r="DK204" i="5"/>
  <c r="DM204" i="5"/>
  <c r="DN204" i="5"/>
  <c r="DO204" i="5"/>
  <c r="DP204" i="5"/>
  <c r="DQ204" i="5"/>
  <c r="DR204" i="5"/>
  <c r="DS204" i="5"/>
  <c r="DT204" i="5"/>
  <c r="DU204" i="5"/>
  <c r="DW204" i="5"/>
  <c r="DX204" i="5"/>
  <c r="EC204" i="5"/>
  <c r="ED204" i="5"/>
  <c r="EE204" i="5"/>
  <c r="EG204" i="5"/>
  <c r="EH204" i="5"/>
  <c r="C205" i="5"/>
  <c r="C205" i="12" s="1"/>
  <c r="D205" i="5"/>
  <c r="M205" i="12" s="1"/>
  <c r="E205" i="5"/>
  <c r="N205" i="12" s="1"/>
  <c r="F205" i="5"/>
  <c r="G205" i="5"/>
  <c r="H205" i="5"/>
  <c r="I205" i="5"/>
  <c r="J205" i="5"/>
  <c r="D205" i="12" s="1"/>
  <c r="K205" i="5"/>
  <c r="E205" i="12" s="1"/>
  <c r="L205" i="5"/>
  <c r="O205" i="12" s="1"/>
  <c r="M205" i="5"/>
  <c r="N205" i="5"/>
  <c r="P205" i="12" s="1"/>
  <c r="O205" i="5"/>
  <c r="P205" i="5"/>
  <c r="F205" i="12" s="1"/>
  <c r="Q205" i="5"/>
  <c r="G205" i="12" s="1"/>
  <c r="R205" i="5"/>
  <c r="H205" i="12" s="1"/>
  <c r="U205" i="5"/>
  <c r="V205" i="5"/>
  <c r="I205" i="12"/>
  <c r="Z205" i="5"/>
  <c r="AA205" i="5"/>
  <c r="AB205" i="5"/>
  <c r="AC205" i="5"/>
  <c r="AD205" i="5"/>
  <c r="Q205" i="12" s="1"/>
  <c r="AE205" i="5"/>
  <c r="R205" i="12" s="1"/>
  <c r="AF205" i="5"/>
  <c r="S205" i="12" s="1"/>
  <c r="AG205" i="5"/>
  <c r="AH205" i="5"/>
  <c r="AI205" i="5"/>
  <c r="K205" i="12" s="1"/>
  <c r="AJ205" i="5"/>
  <c r="T205" i="12" s="1"/>
  <c r="AM205" i="5"/>
  <c r="AN205" i="5"/>
  <c r="AO205" i="5"/>
  <c r="U205" i="12" s="1"/>
  <c r="AP205" i="5"/>
  <c r="AQ205" i="5"/>
  <c r="AR205" i="5"/>
  <c r="AS205" i="5"/>
  <c r="AT205" i="5"/>
  <c r="AU205" i="5"/>
  <c r="AV205" i="5"/>
  <c r="AW205" i="5"/>
  <c r="AY205" i="5"/>
  <c r="AZ205" i="5"/>
  <c r="BE205" i="5"/>
  <c r="BF205" i="5"/>
  <c r="BG205" i="5"/>
  <c r="BH205" i="5"/>
  <c r="V205" i="12" s="1"/>
  <c r="BI205" i="5"/>
  <c r="BJ205" i="5"/>
  <c r="BK205" i="5"/>
  <c r="BM205" i="5"/>
  <c r="BN205" i="5"/>
  <c r="BO205" i="5"/>
  <c r="X205" i="12" s="1"/>
  <c r="BP205" i="5"/>
  <c r="BR205" i="5"/>
  <c r="Y205" i="12" s="1"/>
  <c r="BT205" i="5"/>
  <c r="BU205" i="5"/>
  <c r="BV205" i="5"/>
  <c r="BW205" i="5"/>
  <c r="BX205" i="5"/>
  <c r="BY205" i="5"/>
  <c r="BZ205" i="5"/>
  <c r="CA205" i="5"/>
  <c r="CB205" i="5"/>
  <c r="CD205" i="5"/>
  <c r="Z205" i="12" s="1"/>
  <c r="CE205" i="5"/>
  <c r="AA205" i="12" s="1"/>
  <c r="CF205" i="5"/>
  <c r="AB205" i="12" s="1"/>
  <c r="CL205" i="5"/>
  <c r="CM205" i="5"/>
  <c r="CN205" i="5"/>
  <c r="CO205" i="5"/>
  <c r="CP205" i="5"/>
  <c r="CQ205" i="5"/>
  <c r="CR205" i="5"/>
  <c r="CS205" i="5"/>
  <c r="CT205" i="5"/>
  <c r="CU205" i="5"/>
  <c r="CV205" i="5"/>
  <c r="CW205" i="5"/>
  <c r="CY205" i="5"/>
  <c r="CZ205" i="5"/>
  <c r="DA205" i="5"/>
  <c r="DG205" i="5"/>
  <c r="DH205" i="5"/>
  <c r="DI205" i="5"/>
  <c r="DJ205" i="5"/>
  <c r="DK205" i="5"/>
  <c r="DM205" i="5"/>
  <c r="DN205" i="5"/>
  <c r="DO205" i="5"/>
  <c r="DP205" i="5"/>
  <c r="DQ205" i="5"/>
  <c r="DR205" i="5"/>
  <c r="DS205" i="5"/>
  <c r="DT205" i="5"/>
  <c r="DU205" i="5"/>
  <c r="DW205" i="5"/>
  <c r="DX205" i="5"/>
  <c r="EC205" i="5"/>
  <c r="ED205" i="5"/>
  <c r="EE205" i="5"/>
  <c r="EG205" i="5"/>
  <c r="EH205" i="5"/>
  <c r="C206" i="5"/>
  <c r="C206" i="12" s="1"/>
  <c r="D206" i="5"/>
  <c r="M206" i="12" s="1"/>
  <c r="E206" i="5"/>
  <c r="N206" i="12" s="1"/>
  <c r="F206" i="5"/>
  <c r="G206" i="5"/>
  <c r="H206" i="5"/>
  <c r="I206" i="5"/>
  <c r="J206" i="5"/>
  <c r="D206" i="12" s="1"/>
  <c r="K206" i="5"/>
  <c r="E206" i="12" s="1"/>
  <c r="L206" i="5"/>
  <c r="O206" i="12" s="1"/>
  <c r="M206" i="5"/>
  <c r="N206" i="5"/>
  <c r="P206" i="12" s="1"/>
  <c r="O206" i="5"/>
  <c r="P206" i="5"/>
  <c r="F206" i="12" s="1"/>
  <c r="Q206" i="5"/>
  <c r="G206" i="12" s="1"/>
  <c r="R206" i="5"/>
  <c r="H206" i="12" s="1"/>
  <c r="U206" i="5"/>
  <c r="V206" i="5"/>
  <c r="I206" i="12"/>
  <c r="Z206" i="5"/>
  <c r="AA206" i="5"/>
  <c r="AB206" i="5"/>
  <c r="AC206" i="5"/>
  <c r="AD206" i="5"/>
  <c r="Q206" i="12" s="1"/>
  <c r="AE206" i="5"/>
  <c r="R206" i="12" s="1"/>
  <c r="AF206" i="5"/>
  <c r="S206" i="12" s="1"/>
  <c r="AG206" i="5"/>
  <c r="AH206" i="5"/>
  <c r="J206" i="12" s="1"/>
  <c r="AI206" i="5"/>
  <c r="K206" i="12" s="1"/>
  <c r="AJ206" i="5"/>
  <c r="T206" i="12" s="1"/>
  <c r="AM206" i="5"/>
  <c r="AN206" i="5"/>
  <c r="AO206" i="5"/>
  <c r="U206" i="12" s="1"/>
  <c r="AP206" i="5"/>
  <c r="AQ206" i="5"/>
  <c r="AR206" i="5"/>
  <c r="AS206" i="5"/>
  <c r="AT206" i="5"/>
  <c r="AU206" i="5"/>
  <c r="AV206" i="5"/>
  <c r="AW206" i="5"/>
  <c r="AY206" i="5"/>
  <c r="L206" i="12" s="1"/>
  <c r="AZ206" i="5"/>
  <c r="BE206" i="5"/>
  <c r="BF206" i="5"/>
  <c r="BG206" i="5"/>
  <c r="BH206" i="5"/>
  <c r="V206" i="12" s="1"/>
  <c r="BI206" i="5"/>
  <c r="BJ206" i="5"/>
  <c r="BK206" i="5"/>
  <c r="BM206" i="5"/>
  <c r="BN206" i="5"/>
  <c r="BO206" i="5"/>
  <c r="X206" i="12" s="1"/>
  <c r="BP206" i="5"/>
  <c r="BR206" i="5"/>
  <c r="Y206" i="12" s="1"/>
  <c r="BT206" i="5"/>
  <c r="BU206" i="5"/>
  <c r="BV206" i="5"/>
  <c r="BW206" i="5"/>
  <c r="BX206" i="5"/>
  <c r="BY206" i="5"/>
  <c r="BZ206" i="5"/>
  <c r="CA206" i="5"/>
  <c r="CB206" i="5"/>
  <c r="CD206" i="5"/>
  <c r="Z206" i="12" s="1"/>
  <c r="CE206" i="5"/>
  <c r="AA206" i="12" s="1"/>
  <c r="CF206" i="5"/>
  <c r="AB206" i="12" s="1"/>
  <c r="CL206" i="5"/>
  <c r="CM206" i="5"/>
  <c r="CN206" i="5"/>
  <c r="CO206" i="5"/>
  <c r="CP206" i="5"/>
  <c r="CQ206" i="5"/>
  <c r="CR206" i="5"/>
  <c r="CS206" i="5"/>
  <c r="CT206" i="5"/>
  <c r="CU206" i="5"/>
  <c r="CV206" i="5"/>
  <c r="CW206" i="5"/>
  <c r="CY206" i="5"/>
  <c r="CZ206" i="5"/>
  <c r="DA206" i="5"/>
  <c r="DG206" i="5"/>
  <c r="DH206" i="5"/>
  <c r="DI206" i="5"/>
  <c r="DJ206" i="5"/>
  <c r="DK206" i="5"/>
  <c r="DM206" i="5"/>
  <c r="DN206" i="5"/>
  <c r="DO206" i="5"/>
  <c r="DP206" i="5"/>
  <c r="DQ206" i="5"/>
  <c r="DR206" i="5"/>
  <c r="DS206" i="5"/>
  <c r="DT206" i="5"/>
  <c r="DU206" i="5"/>
  <c r="DW206" i="5"/>
  <c r="DX206" i="5"/>
  <c r="EC206" i="5"/>
  <c r="ED206" i="5"/>
  <c r="EE206" i="5"/>
  <c r="EG206" i="5"/>
  <c r="EH206" i="5"/>
  <c r="C207" i="5"/>
  <c r="C207" i="12" s="1"/>
  <c r="D207" i="5"/>
  <c r="M207" i="12" s="1"/>
  <c r="E207" i="5"/>
  <c r="N207" i="12" s="1"/>
  <c r="F207" i="5"/>
  <c r="G207" i="5"/>
  <c r="H207" i="5"/>
  <c r="I207" i="5"/>
  <c r="J207" i="5"/>
  <c r="D207" i="12" s="1"/>
  <c r="K207" i="5"/>
  <c r="E207" i="12" s="1"/>
  <c r="L207" i="5"/>
  <c r="O207" i="12" s="1"/>
  <c r="M207" i="5"/>
  <c r="N207" i="5"/>
  <c r="P207" i="12" s="1"/>
  <c r="O207" i="5"/>
  <c r="P207" i="5"/>
  <c r="F207" i="12" s="1"/>
  <c r="Q207" i="5"/>
  <c r="G207" i="12" s="1"/>
  <c r="R207" i="5"/>
  <c r="H207" i="12" s="1"/>
  <c r="U207" i="5"/>
  <c r="V207" i="5"/>
  <c r="Z207" i="5"/>
  <c r="AA207" i="5"/>
  <c r="AB207" i="5"/>
  <c r="AC207" i="5"/>
  <c r="AD207" i="5"/>
  <c r="Q207" i="12" s="1"/>
  <c r="AE207" i="5"/>
  <c r="R207" i="12" s="1"/>
  <c r="AF207" i="5"/>
  <c r="S207" i="12" s="1"/>
  <c r="AG207" i="5"/>
  <c r="AH207" i="5"/>
  <c r="J207" i="12" s="1"/>
  <c r="AI207" i="5"/>
  <c r="K207" i="12" s="1"/>
  <c r="AJ207" i="5"/>
  <c r="T207" i="12" s="1"/>
  <c r="AM207" i="5"/>
  <c r="AN207" i="5"/>
  <c r="AO207" i="5"/>
  <c r="U207" i="12" s="1"/>
  <c r="AP207" i="5"/>
  <c r="AQ207" i="5"/>
  <c r="AR207" i="5"/>
  <c r="AS207" i="5"/>
  <c r="AT207" i="5"/>
  <c r="AU207" i="5"/>
  <c r="AV207" i="5"/>
  <c r="AW207" i="5"/>
  <c r="AY207" i="5"/>
  <c r="AZ207" i="5"/>
  <c r="BE207" i="5"/>
  <c r="BF207" i="5"/>
  <c r="BG207" i="5"/>
  <c r="BH207" i="5"/>
  <c r="V207" i="12" s="1"/>
  <c r="BI207" i="5"/>
  <c r="BJ207" i="5"/>
  <c r="BK207" i="5"/>
  <c r="BM207" i="5"/>
  <c r="BN207" i="5"/>
  <c r="BO207" i="5"/>
  <c r="X207" i="12" s="1"/>
  <c r="BP207" i="5"/>
  <c r="BR207" i="5"/>
  <c r="Y207" i="12" s="1"/>
  <c r="BT207" i="5"/>
  <c r="BU207" i="5"/>
  <c r="BV207" i="5"/>
  <c r="BW207" i="5"/>
  <c r="BX207" i="5"/>
  <c r="BY207" i="5"/>
  <c r="BZ207" i="5"/>
  <c r="CA207" i="5"/>
  <c r="CB207" i="5"/>
  <c r="CD207" i="5"/>
  <c r="Z207" i="12" s="1"/>
  <c r="CE207" i="5"/>
  <c r="AA207" i="12" s="1"/>
  <c r="CF207" i="5"/>
  <c r="AB207" i="12" s="1"/>
  <c r="CL207" i="5"/>
  <c r="CM207" i="5"/>
  <c r="CN207" i="5"/>
  <c r="CO207" i="5"/>
  <c r="CP207" i="5"/>
  <c r="CQ207" i="5"/>
  <c r="CR207" i="5"/>
  <c r="CS207" i="5"/>
  <c r="CT207" i="5"/>
  <c r="CU207" i="5"/>
  <c r="CV207" i="5"/>
  <c r="CW207" i="5"/>
  <c r="CY207" i="5"/>
  <c r="CZ207" i="5"/>
  <c r="DA207" i="5"/>
  <c r="DG207" i="5"/>
  <c r="DH207" i="5"/>
  <c r="DI207" i="5"/>
  <c r="DJ207" i="5"/>
  <c r="DK207" i="5"/>
  <c r="DM207" i="5"/>
  <c r="DN207" i="5"/>
  <c r="DO207" i="5"/>
  <c r="DP207" i="5"/>
  <c r="DQ207" i="5"/>
  <c r="DR207" i="5"/>
  <c r="DS207" i="5"/>
  <c r="DT207" i="5"/>
  <c r="DU207" i="5"/>
  <c r="DW207" i="5"/>
  <c r="DX207" i="5"/>
  <c r="EC207" i="5"/>
  <c r="ED207" i="5"/>
  <c r="EE207" i="5"/>
  <c r="EG207" i="5"/>
  <c r="EH207" i="5"/>
  <c r="C208" i="5"/>
  <c r="C208" i="12" s="1"/>
  <c r="D208" i="5"/>
  <c r="M208" i="12" s="1"/>
  <c r="E208" i="5"/>
  <c r="N208" i="12" s="1"/>
  <c r="F208" i="5"/>
  <c r="G208" i="5"/>
  <c r="H208" i="5"/>
  <c r="I208" i="5"/>
  <c r="J208" i="5"/>
  <c r="D208" i="12" s="1"/>
  <c r="K208" i="5"/>
  <c r="E208" i="12" s="1"/>
  <c r="L208" i="5"/>
  <c r="O208" i="12" s="1"/>
  <c r="M208" i="5"/>
  <c r="N208" i="5"/>
  <c r="P208" i="12" s="1"/>
  <c r="O208" i="5"/>
  <c r="P208" i="5"/>
  <c r="F208" i="12" s="1"/>
  <c r="Q208" i="5"/>
  <c r="G208" i="12" s="1"/>
  <c r="R208" i="5"/>
  <c r="H208" i="12" s="1"/>
  <c r="U208" i="5"/>
  <c r="V208" i="5"/>
  <c r="L208" i="9"/>
  <c r="Z208" i="5"/>
  <c r="AA208" i="5"/>
  <c r="AB208" i="5"/>
  <c r="AC208" i="5"/>
  <c r="AD208" i="5"/>
  <c r="Q208" i="12" s="1"/>
  <c r="AE208" i="5"/>
  <c r="R208" i="12" s="1"/>
  <c r="AF208" i="5"/>
  <c r="S208" i="12" s="1"/>
  <c r="AG208" i="5"/>
  <c r="AH208" i="5"/>
  <c r="J208" i="12" s="1"/>
  <c r="AI208" i="5"/>
  <c r="K208" i="12" s="1"/>
  <c r="AJ208" i="5"/>
  <c r="T208" i="12" s="1"/>
  <c r="AM208" i="5"/>
  <c r="AN208" i="5"/>
  <c r="AO208" i="5"/>
  <c r="U208" i="12" s="1"/>
  <c r="AP208" i="5"/>
  <c r="AQ208" i="5"/>
  <c r="AR208" i="5"/>
  <c r="AS208" i="5"/>
  <c r="AT208" i="5"/>
  <c r="AU208" i="5"/>
  <c r="AV208" i="5"/>
  <c r="AW208" i="5"/>
  <c r="AY208" i="5"/>
  <c r="L208" i="12" s="1"/>
  <c r="AZ208" i="5"/>
  <c r="BE208" i="5"/>
  <c r="BF208" i="5"/>
  <c r="BG208" i="5"/>
  <c r="BH208" i="5"/>
  <c r="V208" i="12" s="1"/>
  <c r="BI208" i="5"/>
  <c r="BJ208" i="5"/>
  <c r="BK208" i="5"/>
  <c r="BM208" i="5"/>
  <c r="BN208" i="5"/>
  <c r="BO208" i="5"/>
  <c r="X208" i="12" s="1"/>
  <c r="BP208" i="5"/>
  <c r="BR208" i="5"/>
  <c r="Y208" i="12" s="1"/>
  <c r="BT208" i="5"/>
  <c r="BU208" i="5"/>
  <c r="BV208" i="5"/>
  <c r="BW208" i="5"/>
  <c r="BX208" i="5"/>
  <c r="BY208" i="5"/>
  <c r="BZ208" i="5"/>
  <c r="CA208" i="5"/>
  <c r="CB208" i="5"/>
  <c r="CD208" i="5"/>
  <c r="Z208" i="12" s="1"/>
  <c r="CE208" i="5"/>
  <c r="AA208" i="12" s="1"/>
  <c r="CF208" i="5"/>
  <c r="AB208" i="12" s="1"/>
  <c r="CL208" i="5"/>
  <c r="CM208" i="5"/>
  <c r="CN208" i="5"/>
  <c r="CO208" i="5"/>
  <c r="CP208" i="5"/>
  <c r="CQ208" i="5"/>
  <c r="CR208" i="5"/>
  <c r="CS208" i="5"/>
  <c r="CT208" i="5"/>
  <c r="CU208" i="5"/>
  <c r="CV208" i="5"/>
  <c r="CW208" i="5"/>
  <c r="CY208" i="5"/>
  <c r="CZ208" i="5"/>
  <c r="DA208" i="5"/>
  <c r="DG208" i="5"/>
  <c r="DH208" i="5"/>
  <c r="DI208" i="5"/>
  <c r="DJ208" i="5"/>
  <c r="DK208" i="5"/>
  <c r="DM208" i="5"/>
  <c r="DN208" i="5"/>
  <c r="DO208" i="5"/>
  <c r="DP208" i="5"/>
  <c r="DQ208" i="5"/>
  <c r="DR208" i="5"/>
  <c r="DS208" i="5"/>
  <c r="DT208" i="5"/>
  <c r="DU208" i="5"/>
  <c r="DW208" i="5"/>
  <c r="DX208" i="5"/>
  <c r="EC208" i="5"/>
  <c r="ED208" i="5"/>
  <c r="EE208" i="5"/>
  <c r="EG208" i="5"/>
  <c r="EH208" i="5"/>
  <c r="C209" i="5"/>
  <c r="C209" i="12" s="1"/>
  <c r="D209" i="5"/>
  <c r="M209" i="12" s="1"/>
  <c r="E209" i="5"/>
  <c r="N209" i="12" s="1"/>
  <c r="F209" i="5"/>
  <c r="G209" i="5"/>
  <c r="H209" i="5"/>
  <c r="I209" i="5"/>
  <c r="J209" i="5"/>
  <c r="D209" i="12" s="1"/>
  <c r="K209" i="5"/>
  <c r="E209" i="12" s="1"/>
  <c r="L209" i="5"/>
  <c r="O209" i="12" s="1"/>
  <c r="M209" i="5"/>
  <c r="N209" i="5"/>
  <c r="P209" i="12" s="1"/>
  <c r="O209" i="5"/>
  <c r="P209" i="5"/>
  <c r="F209" i="12" s="1"/>
  <c r="Q209" i="5"/>
  <c r="G209" i="12" s="1"/>
  <c r="R209" i="5"/>
  <c r="H209" i="12" s="1"/>
  <c r="U209" i="5"/>
  <c r="V209" i="5"/>
  <c r="L209" i="9"/>
  <c r="Z209" i="5"/>
  <c r="AA209" i="5"/>
  <c r="AB209" i="5"/>
  <c r="AC209" i="5"/>
  <c r="AD209" i="5"/>
  <c r="Q209" i="12" s="1"/>
  <c r="AE209" i="5"/>
  <c r="R209" i="12" s="1"/>
  <c r="AF209" i="5"/>
  <c r="S209" i="12" s="1"/>
  <c r="AG209" i="5"/>
  <c r="AH209" i="5"/>
  <c r="J209" i="12" s="1"/>
  <c r="AI209" i="5"/>
  <c r="K209" i="12" s="1"/>
  <c r="AJ209" i="5"/>
  <c r="AM209" i="5"/>
  <c r="AN209" i="5"/>
  <c r="AO209" i="5"/>
  <c r="U209" i="12" s="1"/>
  <c r="AP209" i="5"/>
  <c r="AQ209" i="5"/>
  <c r="AR209" i="5"/>
  <c r="AS209" i="5"/>
  <c r="AT209" i="5"/>
  <c r="AU209" i="5"/>
  <c r="AV209" i="5"/>
  <c r="AW209" i="5"/>
  <c r="AY209" i="5"/>
  <c r="L209" i="12" s="1"/>
  <c r="AZ209" i="5"/>
  <c r="BE209" i="5"/>
  <c r="BF209" i="5"/>
  <c r="BG209" i="5"/>
  <c r="BH209" i="5"/>
  <c r="V209" i="12" s="1"/>
  <c r="BI209" i="5"/>
  <c r="BJ209" i="5"/>
  <c r="BK209" i="5"/>
  <c r="BM209" i="5"/>
  <c r="BN209" i="5"/>
  <c r="BO209" i="5"/>
  <c r="X209" i="12" s="1"/>
  <c r="BP209" i="5"/>
  <c r="BR209" i="5"/>
  <c r="Y209" i="12" s="1"/>
  <c r="BT209" i="5"/>
  <c r="BU209" i="5"/>
  <c r="BV209" i="5"/>
  <c r="BW209" i="5"/>
  <c r="BX209" i="5"/>
  <c r="BY209" i="5"/>
  <c r="BZ209" i="5"/>
  <c r="CA209" i="5"/>
  <c r="CB209" i="5"/>
  <c r="CD209" i="5"/>
  <c r="Z209" i="12" s="1"/>
  <c r="CE209" i="5"/>
  <c r="AA209" i="12" s="1"/>
  <c r="CF209" i="5"/>
  <c r="AB209" i="12" s="1"/>
  <c r="CL209" i="5"/>
  <c r="CM209" i="5"/>
  <c r="CN209" i="5"/>
  <c r="CO209" i="5"/>
  <c r="CP209" i="5"/>
  <c r="CQ209" i="5"/>
  <c r="CR209" i="5"/>
  <c r="CS209" i="5"/>
  <c r="CT209" i="5"/>
  <c r="CU209" i="5"/>
  <c r="CV209" i="5"/>
  <c r="CW209" i="5"/>
  <c r="CY209" i="5"/>
  <c r="CZ209" i="5"/>
  <c r="DA209" i="5"/>
  <c r="DG209" i="5"/>
  <c r="DH209" i="5"/>
  <c r="DI209" i="5"/>
  <c r="DJ209" i="5"/>
  <c r="DK209" i="5"/>
  <c r="DM209" i="5"/>
  <c r="DN209" i="5"/>
  <c r="DO209" i="5"/>
  <c r="DP209" i="5"/>
  <c r="DQ209" i="5"/>
  <c r="DR209" i="5"/>
  <c r="DS209" i="5"/>
  <c r="DT209" i="5"/>
  <c r="DU209" i="5"/>
  <c r="DW209" i="5"/>
  <c r="DX209" i="5"/>
  <c r="EC209" i="5"/>
  <c r="ED209" i="5"/>
  <c r="EE209" i="5"/>
  <c r="EG209" i="5"/>
  <c r="EH209" i="5"/>
  <c r="C210" i="5"/>
  <c r="C210" i="12" s="1"/>
  <c r="D210" i="5"/>
  <c r="M210" i="12" s="1"/>
  <c r="E210" i="5"/>
  <c r="N210" i="12" s="1"/>
  <c r="F210" i="5"/>
  <c r="G210" i="5"/>
  <c r="H210" i="5"/>
  <c r="I210" i="5"/>
  <c r="J210" i="5"/>
  <c r="D210" i="12" s="1"/>
  <c r="K210" i="5"/>
  <c r="E210" i="12" s="1"/>
  <c r="L210" i="5"/>
  <c r="O210" i="12" s="1"/>
  <c r="M210" i="5"/>
  <c r="N210" i="5"/>
  <c r="P210" i="12" s="1"/>
  <c r="O210" i="5"/>
  <c r="P210" i="5"/>
  <c r="F210" i="12" s="1"/>
  <c r="Q210" i="5"/>
  <c r="G210" i="12" s="1"/>
  <c r="R210" i="5"/>
  <c r="H210" i="12" s="1"/>
  <c r="U210" i="5"/>
  <c r="V210" i="5"/>
  <c r="L210" i="9"/>
  <c r="Z210" i="5"/>
  <c r="AA210" i="5"/>
  <c r="AB210" i="5"/>
  <c r="AC210" i="5"/>
  <c r="AD210" i="5"/>
  <c r="Q210" i="12" s="1"/>
  <c r="AE210" i="5"/>
  <c r="R210" i="12" s="1"/>
  <c r="AF210" i="5"/>
  <c r="S210" i="12" s="1"/>
  <c r="AG210" i="5"/>
  <c r="AH210" i="5"/>
  <c r="J210" i="12" s="1"/>
  <c r="AI210" i="5"/>
  <c r="K210" i="12" s="1"/>
  <c r="AJ210" i="5"/>
  <c r="T210" i="12" s="1"/>
  <c r="AM210" i="5"/>
  <c r="AN210" i="5"/>
  <c r="AO210" i="5"/>
  <c r="U210" i="12" s="1"/>
  <c r="AP210" i="5"/>
  <c r="AQ210" i="5"/>
  <c r="AR210" i="5"/>
  <c r="AS210" i="5"/>
  <c r="AT210" i="5"/>
  <c r="AU210" i="5"/>
  <c r="AV210" i="5"/>
  <c r="AW210" i="5"/>
  <c r="AY210" i="5"/>
  <c r="AZ210" i="5"/>
  <c r="BE210" i="5"/>
  <c r="BF210" i="5"/>
  <c r="BG210" i="5"/>
  <c r="BH210" i="5"/>
  <c r="V210" i="12" s="1"/>
  <c r="BI210" i="5"/>
  <c r="BJ210" i="5"/>
  <c r="BK210" i="5"/>
  <c r="BM210" i="5"/>
  <c r="BN210" i="5"/>
  <c r="BO210" i="5"/>
  <c r="X210" i="12" s="1"/>
  <c r="BP210" i="5"/>
  <c r="BR210" i="5"/>
  <c r="Y210" i="12" s="1"/>
  <c r="BT210" i="5"/>
  <c r="BU210" i="5"/>
  <c r="BV210" i="5"/>
  <c r="BW210" i="5"/>
  <c r="BX210" i="5"/>
  <c r="BY210" i="5"/>
  <c r="BZ210" i="5"/>
  <c r="CA210" i="5"/>
  <c r="CB210" i="5"/>
  <c r="CD210" i="5"/>
  <c r="Z210" i="12" s="1"/>
  <c r="CE210" i="5"/>
  <c r="AA210" i="12" s="1"/>
  <c r="CF210" i="5"/>
  <c r="AB210" i="12" s="1"/>
  <c r="CL210" i="5"/>
  <c r="CM210" i="5"/>
  <c r="CN210" i="5"/>
  <c r="CO210" i="5"/>
  <c r="CP210" i="5"/>
  <c r="CQ210" i="5"/>
  <c r="CR210" i="5"/>
  <c r="CS210" i="5"/>
  <c r="CT210" i="5"/>
  <c r="CU210" i="5"/>
  <c r="CV210" i="5"/>
  <c r="CW210" i="5"/>
  <c r="CY210" i="5"/>
  <c r="CZ210" i="5"/>
  <c r="DA210" i="5"/>
  <c r="DG210" i="5"/>
  <c r="DH210" i="5"/>
  <c r="DI210" i="5"/>
  <c r="DJ210" i="5"/>
  <c r="DK210" i="5"/>
  <c r="DM210" i="5"/>
  <c r="DN210" i="5"/>
  <c r="DO210" i="5"/>
  <c r="DP210" i="5"/>
  <c r="DQ210" i="5"/>
  <c r="DR210" i="5"/>
  <c r="DS210" i="5"/>
  <c r="DT210" i="5"/>
  <c r="DU210" i="5"/>
  <c r="DW210" i="5"/>
  <c r="DX210" i="5"/>
  <c r="EC210" i="5"/>
  <c r="ED210" i="5"/>
  <c r="EE210" i="5"/>
  <c r="EG210" i="5"/>
  <c r="EH210" i="5"/>
  <c r="C211" i="5"/>
  <c r="C211" i="12" s="1"/>
  <c r="D211" i="5"/>
  <c r="M211" i="12" s="1"/>
  <c r="E211" i="5"/>
  <c r="N211" i="12" s="1"/>
  <c r="F211" i="5"/>
  <c r="G211" i="5"/>
  <c r="H211" i="5"/>
  <c r="I211" i="5"/>
  <c r="J211" i="5"/>
  <c r="D211" i="12" s="1"/>
  <c r="K211" i="5"/>
  <c r="E211" i="12" s="1"/>
  <c r="L211" i="5"/>
  <c r="O211" i="12" s="1"/>
  <c r="M211" i="5"/>
  <c r="N211" i="5"/>
  <c r="P211" i="12" s="1"/>
  <c r="O211" i="5"/>
  <c r="P211" i="5"/>
  <c r="F211" i="12" s="1"/>
  <c r="Q211" i="5"/>
  <c r="G211" i="12" s="1"/>
  <c r="R211" i="5"/>
  <c r="H211" i="12" s="1"/>
  <c r="U211" i="5"/>
  <c r="V211" i="5"/>
  <c r="Z211" i="5"/>
  <c r="AA211" i="5"/>
  <c r="AB211" i="5"/>
  <c r="AC211" i="5"/>
  <c r="AD211" i="5"/>
  <c r="Q211" i="12" s="1"/>
  <c r="AE211" i="5"/>
  <c r="R211" i="12" s="1"/>
  <c r="AF211" i="5"/>
  <c r="S211" i="12" s="1"/>
  <c r="AG211" i="5"/>
  <c r="AH211" i="5"/>
  <c r="AI211" i="5"/>
  <c r="K211" i="12" s="1"/>
  <c r="AM211" i="5"/>
  <c r="AN211" i="5"/>
  <c r="AO211" i="5"/>
  <c r="U211" i="12" s="1"/>
  <c r="AP211" i="5"/>
  <c r="AQ211" i="5"/>
  <c r="AR211" i="5"/>
  <c r="AS211" i="5"/>
  <c r="AT211" i="5"/>
  <c r="AU211" i="5"/>
  <c r="AV211" i="5"/>
  <c r="AW211" i="5"/>
  <c r="AY211" i="5"/>
  <c r="AZ211" i="5"/>
  <c r="BE211" i="5"/>
  <c r="BF211" i="5"/>
  <c r="BG211" i="5"/>
  <c r="BH211" i="5"/>
  <c r="V211" i="12" s="1"/>
  <c r="BI211" i="5"/>
  <c r="BJ211" i="5"/>
  <c r="BK211" i="5"/>
  <c r="BM211" i="5"/>
  <c r="BN211" i="5"/>
  <c r="BO211" i="5"/>
  <c r="X211" i="12" s="1"/>
  <c r="BP211" i="5"/>
  <c r="BR211" i="5"/>
  <c r="Y211" i="12" s="1"/>
  <c r="BT211" i="5"/>
  <c r="BU211" i="5"/>
  <c r="BV211" i="5"/>
  <c r="BW211" i="5"/>
  <c r="BX211" i="5"/>
  <c r="BY211" i="5"/>
  <c r="BZ211" i="5"/>
  <c r="CA211" i="5"/>
  <c r="CB211" i="5"/>
  <c r="CD211" i="5"/>
  <c r="Z211" i="12" s="1"/>
  <c r="CE211" i="5"/>
  <c r="AA211" i="12" s="1"/>
  <c r="CF211" i="5"/>
  <c r="AB211" i="12" s="1"/>
  <c r="CL211" i="5"/>
  <c r="CM211" i="5"/>
  <c r="CN211" i="5"/>
  <c r="CO211" i="5"/>
  <c r="CP211" i="5"/>
  <c r="CQ211" i="5"/>
  <c r="CR211" i="5"/>
  <c r="CS211" i="5"/>
  <c r="CT211" i="5"/>
  <c r="CU211" i="5"/>
  <c r="CV211" i="5"/>
  <c r="CW211" i="5"/>
  <c r="CY211" i="5"/>
  <c r="CZ211" i="5"/>
  <c r="DA211" i="5"/>
  <c r="DG211" i="5"/>
  <c r="DH211" i="5"/>
  <c r="DI211" i="5"/>
  <c r="DJ211" i="5"/>
  <c r="DK211" i="5"/>
  <c r="DM211" i="5"/>
  <c r="DN211" i="5"/>
  <c r="DO211" i="5"/>
  <c r="DP211" i="5"/>
  <c r="DQ211" i="5"/>
  <c r="DR211" i="5"/>
  <c r="DS211" i="5"/>
  <c r="DT211" i="5"/>
  <c r="DU211" i="5"/>
  <c r="DW211" i="5"/>
  <c r="DX211" i="5"/>
  <c r="EC211" i="5"/>
  <c r="ED211" i="5"/>
  <c r="EE211" i="5"/>
  <c r="EG211" i="5"/>
  <c r="EH211" i="5"/>
  <c r="C212" i="5"/>
  <c r="C212" i="12" s="1"/>
  <c r="D212" i="5"/>
  <c r="M212" i="12" s="1"/>
  <c r="E212" i="5"/>
  <c r="N212" i="12" s="1"/>
  <c r="F212" i="5"/>
  <c r="G212" i="5"/>
  <c r="H212" i="5"/>
  <c r="I212" i="5"/>
  <c r="J212" i="5"/>
  <c r="D212" i="12" s="1"/>
  <c r="K212" i="5"/>
  <c r="E212" i="12" s="1"/>
  <c r="L212" i="5"/>
  <c r="O212" i="12" s="1"/>
  <c r="M212" i="5"/>
  <c r="N212" i="5"/>
  <c r="P212" i="12" s="1"/>
  <c r="O212" i="5"/>
  <c r="P212" i="5"/>
  <c r="F212" i="12" s="1"/>
  <c r="Q212" i="5"/>
  <c r="G212" i="12" s="1"/>
  <c r="R212" i="5"/>
  <c r="H212" i="12" s="1"/>
  <c r="U212" i="5"/>
  <c r="V212" i="5"/>
  <c r="Z212" i="5"/>
  <c r="AA212" i="5"/>
  <c r="AB212" i="5"/>
  <c r="AC212" i="5"/>
  <c r="AD212" i="5"/>
  <c r="Q212" i="12" s="1"/>
  <c r="AE212" i="5"/>
  <c r="R212" i="12" s="1"/>
  <c r="AF212" i="5"/>
  <c r="S212" i="12" s="1"/>
  <c r="AG212" i="5"/>
  <c r="AH212" i="5"/>
  <c r="J212" i="12" s="1"/>
  <c r="AI212" i="5"/>
  <c r="K212" i="12" s="1"/>
  <c r="AJ212" i="5"/>
  <c r="T212" i="12" s="1"/>
  <c r="AM212" i="5"/>
  <c r="AN212" i="5"/>
  <c r="AO212" i="5"/>
  <c r="U212" i="12" s="1"/>
  <c r="AP212" i="5"/>
  <c r="AQ212" i="5"/>
  <c r="AR212" i="5"/>
  <c r="AS212" i="5"/>
  <c r="AT212" i="5"/>
  <c r="AU212" i="5"/>
  <c r="AV212" i="5"/>
  <c r="AW212" i="5"/>
  <c r="AY212" i="5"/>
  <c r="L212" i="12" s="1"/>
  <c r="AZ212" i="5"/>
  <c r="BE212" i="5"/>
  <c r="BF212" i="5"/>
  <c r="BG212" i="5"/>
  <c r="BH212" i="5"/>
  <c r="V212" i="12" s="1"/>
  <c r="BI212" i="5"/>
  <c r="BJ212" i="5"/>
  <c r="BK212" i="5"/>
  <c r="BM212" i="5"/>
  <c r="BN212" i="5"/>
  <c r="BO212" i="5"/>
  <c r="X212" i="12" s="1"/>
  <c r="BP212" i="5"/>
  <c r="BR212" i="5"/>
  <c r="Y212" i="12" s="1"/>
  <c r="BT212" i="5"/>
  <c r="BU212" i="5"/>
  <c r="BV212" i="5"/>
  <c r="BW212" i="5"/>
  <c r="BX212" i="5"/>
  <c r="BY212" i="5"/>
  <c r="BZ212" i="5"/>
  <c r="CA212" i="5"/>
  <c r="CB212" i="5"/>
  <c r="CD212" i="5"/>
  <c r="Z212" i="12" s="1"/>
  <c r="CE212" i="5"/>
  <c r="AA212" i="12" s="1"/>
  <c r="CF212" i="5"/>
  <c r="AB212" i="12" s="1"/>
  <c r="CL212" i="5"/>
  <c r="CM212" i="5"/>
  <c r="CN212" i="5"/>
  <c r="CO212" i="5"/>
  <c r="CP212" i="5"/>
  <c r="CQ212" i="5"/>
  <c r="CR212" i="5"/>
  <c r="CS212" i="5"/>
  <c r="CT212" i="5"/>
  <c r="CU212" i="5"/>
  <c r="CV212" i="5"/>
  <c r="CW212" i="5"/>
  <c r="CY212" i="5"/>
  <c r="CZ212" i="5"/>
  <c r="DA212" i="5"/>
  <c r="DG212" i="5"/>
  <c r="DH212" i="5"/>
  <c r="DI212" i="5"/>
  <c r="DJ212" i="5"/>
  <c r="DK212" i="5"/>
  <c r="DM212" i="5"/>
  <c r="DN212" i="5"/>
  <c r="DO212" i="5"/>
  <c r="DP212" i="5"/>
  <c r="DQ212" i="5"/>
  <c r="DR212" i="5"/>
  <c r="DS212" i="5"/>
  <c r="DT212" i="5"/>
  <c r="DU212" i="5"/>
  <c r="DW212" i="5"/>
  <c r="DX212" i="5"/>
  <c r="EC212" i="5"/>
  <c r="ED212" i="5"/>
  <c r="EE212" i="5"/>
  <c r="EG212" i="5"/>
  <c r="EH212" i="5"/>
  <c r="C213" i="5"/>
  <c r="C213" i="12" s="1"/>
  <c r="D213" i="5"/>
  <c r="M213" i="12" s="1"/>
  <c r="E213" i="5"/>
  <c r="N213" i="12" s="1"/>
  <c r="F213" i="5"/>
  <c r="G213" i="5"/>
  <c r="H213" i="5"/>
  <c r="I213" i="5"/>
  <c r="J213" i="5"/>
  <c r="D213" i="12" s="1"/>
  <c r="K213" i="5"/>
  <c r="E213" i="12" s="1"/>
  <c r="L213" i="5"/>
  <c r="O213" i="12" s="1"/>
  <c r="M213" i="5"/>
  <c r="N213" i="5"/>
  <c r="P213" i="12" s="1"/>
  <c r="O213" i="5"/>
  <c r="P213" i="5"/>
  <c r="F213" i="12" s="1"/>
  <c r="Q213" i="5"/>
  <c r="G213" i="12" s="1"/>
  <c r="R213" i="5"/>
  <c r="H213" i="12" s="1"/>
  <c r="U213" i="5"/>
  <c r="V213" i="5"/>
  <c r="M213" i="9"/>
  <c r="Z213" i="5"/>
  <c r="AA213" i="5"/>
  <c r="AB213" i="5"/>
  <c r="AC213" i="5"/>
  <c r="AD213" i="5"/>
  <c r="Q213" i="12" s="1"/>
  <c r="AE213" i="5"/>
  <c r="R213" i="12" s="1"/>
  <c r="AF213" i="5"/>
  <c r="S213" i="12" s="1"/>
  <c r="AG213" i="5"/>
  <c r="AH213" i="5"/>
  <c r="J213" i="12" s="1"/>
  <c r="AI213" i="5"/>
  <c r="K213" i="12" s="1"/>
  <c r="AJ213" i="5"/>
  <c r="T213" i="12" s="1"/>
  <c r="AM213" i="5"/>
  <c r="AN213" i="5"/>
  <c r="AO213" i="5"/>
  <c r="U213" i="12" s="1"/>
  <c r="AP213" i="5"/>
  <c r="AQ213" i="5"/>
  <c r="AR213" i="5"/>
  <c r="AS213" i="5"/>
  <c r="AT213" i="5"/>
  <c r="AU213" i="5"/>
  <c r="AV213" i="5"/>
  <c r="AW213" i="5"/>
  <c r="AY213" i="5"/>
  <c r="L213" i="12" s="1"/>
  <c r="AZ213" i="5"/>
  <c r="BE213" i="5"/>
  <c r="BF213" i="5"/>
  <c r="BG213" i="5"/>
  <c r="BH213" i="5"/>
  <c r="V213" i="12" s="1"/>
  <c r="BI213" i="5"/>
  <c r="BJ213" i="5"/>
  <c r="BK213" i="5"/>
  <c r="BM213" i="5"/>
  <c r="BN213" i="5"/>
  <c r="BO213" i="5"/>
  <c r="X213" i="12" s="1"/>
  <c r="BP213" i="5"/>
  <c r="BR213" i="5"/>
  <c r="Y213" i="12" s="1"/>
  <c r="BT213" i="5"/>
  <c r="BU213" i="5"/>
  <c r="BV213" i="5"/>
  <c r="BW213" i="5"/>
  <c r="BX213" i="5"/>
  <c r="BY213" i="5"/>
  <c r="BZ213" i="5"/>
  <c r="CA213" i="5"/>
  <c r="CB213" i="5"/>
  <c r="CD213" i="5"/>
  <c r="Z213" i="12" s="1"/>
  <c r="CE213" i="5"/>
  <c r="AA213" i="12" s="1"/>
  <c r="CF213" i="5"/>
  <c r="AB213" i="12" s="1"/>
  <c r="CL213" i="5"/>
  <c r="CM213" i="5"/>
  <c r="CN213" i="5"/>
  <c r="CO213" i="5"/>
  <c r="CP213" i="5"/>
  <c r="CQ213" i="5"/>
  <c r="CR213" i="5"/>
  <c r="CS213" i="5"/>
  <c r="CT213" i="5"/>
  <c r="CU213" i="5"/>
  <c r="CV213" i="5"/>
  <c r="CW213" i="5"/>
  <c r="CY213" i="5"/>
  <c r="CZ213" i="5"/>
  <c r="DA213" i="5"/>
  <c r="DG213" i="5"/>
  <c r="DH213" i="5"/>
  <c r="DI213" i="5"/>
  <c r="DJ213" i="5"/>
  <c r="DK213" i="5"/>
  <c r="DM213" i="5"/>
  <c r="DN213" i="5"/>
  <c r="DO213" i="5"/>
  <c r="DP213" i="5"/>
  <c r="DQ213" i="5"/>
  <c r="DR213" i="5"/>
  <c r="DS213" i="5"/>
  <c r="DT213" i="5"/>
  <c r="DU213" i="5"/>
  <c r="DW213" i="5"/>
  <c r="DX213" i="5"/>
  <c r="EC213" i="5"/>
  <c r="ED213" i="5"/>
  <c r="EE213" i="5"/>
  <c r="EG213" i="5"/>
  <c r="EH213" i="5"/>
  <c r="C214" i="5"/>
  <c r="C214" i="12" s="1"/>
  <c r="D214" i="5"/>
  <c r="M214" i="12" s="1"/>
  <c r="E214" i="5"/>
  <c r="N214" i="12" s="1"/>
  <c r="F214" i="5"/>
  <c r="G214" i="5"/>
  <c r="H214" i="5"/>
  <c r="I214" i="5"/>
  <c r="J214" i="5"/>
  <c r="D214" i="12" s="1"/>
  <c r="K214" i="5"/>
  <c r="E214" i="12" s="1"/>
  <c r="L214" i="5"/>
  <c r="O214" i="12" s="1"/>
  <c r="M214" i="5"/>
  <c r="N214" i="5"/>
  <c r="P214" i="12" s="1"/>
  <c r="O214" i="5"/>
  <c r="P214" i="5"/>
  <c r="F214" i="12" s="1"/>
  <c r="Q214" i="5"/>
  <c r="G214" i="12" s="1"/>
  <c r="R214" i="5"/>
  <c r="H214" i="12" s="1"/>
  <c r="U214" i="5"/>
  <c r="V214" i="5"/>
  <c r="Z214" i="5"/>
  <c r="AA214" i="5"/>
  <c r="AB214" i="5"/>
  <c r="AC214" i="5"/>
  <c r="AD214" i="5"/>
  <c r="Q214" i="12" s="1"/>
  <c r="AE214" i="5"/>
  <c r="R214" i="12" s="1"/>
  <c r="AF214" i="5"/>
  <c r="S214" i="12" s="1"/>
  <c r="AG214" i="5"/>
  <c r="AH214" i="5"/>
  <c r="J214" i="12" s="1"/>
  <c r="AI214" i="5"/>
  <c r="K214" i="12" s="1"/>
  <c r="AJ214" i="5"/>
  <c r="T214" i="12" s="1"/>
  <c r="AM214" i="5"/>
  <c r="AN214" i="5"/>
  <c r="AO214" i="5"/>
  <c r="U214" i="12" s="1"/>
  <c r="AP214" i="5"/>
  <c r="AQ214" i="5"/>
  <c r="AR214" i="5"/>
  <c r="AS214" i="5"/>
  <c r="AT214" i="5"/>
  <c r="AU214" i="5"/>
  <c r="AV214" i="5"/>
  <c r="AW214" i="5"/>
  <c r="AY214" i="5"/>
  <c r="L214" i="12" s="1"/>
  <c r="AZ214" i="5"/>
  <c r="BE214" i="5"/>
  <c r="BF214" i="5"/>
  <c r="BG214" i="5"/>
  <c r="BH214" i="5"/>
  <c r="V214" i="12" s="1"/>
  <c r="BI214" i="5"/>
  <c r="BJ214" i="5"/>
  <c r="BK214" i="5"/>
  <c r="BM214" i="5"/>
  <c r="BN214" i="5"/>
  <c r="BO214" i="5"/>
  <c r="X214" i="12" s="1"/>
  <c r="BP214" i="5"/>
  <c r="BR214" i="5"/>
  <c r="Y214" i="12" s="1"/>
  <c r="BT214" i="5"/>
  <c r="BU214" i="5"/>
  <c r="BV214" i="5"/>
  <c r="BW214" i="5"/>
  <c r="BX214" i="5"/>
  <c r="BY214" i="5"/>
  <c r="BZ214" i="5"/>
  <c r="CA214" i="5"/>
  <c r="CB214" i="5"/>
  <c r="CD214" i="5"/>
  <c r="Z214" i="12" s="1"/>
  <c r="CE214" i="5"/>
  <c r="AA214" i="12" s="1"/>
  <c r="CF214" i="5"/>
  <c r="AB214" i="12" s="1"/>
  <c r="CL214" i="5"/>
  <c r="CM214" i="5"/>
  <c r="CN214" i="5"/>
  <c r="CP214" i="5"/>
  <c r="CQ214" i="5"/>
  <c r="CR214" i="5"/>
  <c r="CS214" i="5"/>
  <c r="CT214" i="5"/>
  <c r="CU214" i="5"/>
  <c r="CV214" i="5"/>
  <c r="CW214" i="5"/>
  <c r="CY214" i="5"/>
  <c r="CZ214" i="5"/>
  <c r="DA214" i="5"/>
  <c r="DG214" i="5"/>
  <c r="DH214" i="5"/>
  <c r="DI214" i="5"/>
  <c r="DJ214" i="5"/>
  <c r="DK214" i="5"/>
  <c r="DM214" i="5"/>
  <c r="DN214" i="5"/>
  <c r="DO214" i="5"/>
  <c r="DP214" i="5"/>
  <c r="DQ214" i="5"/>
  <c r="DR214" i="5"/>
  <c r="DS214" i="5"/>
  <c r="DT214" i="5"/>
  <c r="DU214" i="5"/>
  <c r="DW214" i="5"/>
  <c r="DX214" i="5"/>
  <c r="EC214" i="5"/>
  <c r="ED214" i="5"/>
  <c r="EE214" i="5"/>
  <c r="EG214" i="5"/>
  <c r="EH214" i="5"/>
  <c r="C215" i="5"/>
  <c r="C215" i="12" s="1"/>
  <c r="D215" i="5"/>
  <c r="M215" i="12" s="1"/>
  <c r="E215" i="5"/>
  <c r="N215" i="12" s="1"/>
  <c r="F215" i="5"/>
  <c r="G215" i="5"/>
  <c r="H215" i="5"/>
  <c r="I215" i="5"/>
  <c r="J215" i="5"/>
  <c r="D215" i="12" s="1"/>
  <c r="K215" i="5"/>
  <c r="E215" i="12" s="1"/>
  <c r="L215" i="5"/>
  <c r="O215" i="12" s="1"/>
  <c r="M215" i="5"/>
  <c r="N215" i="5"/>
  <c r="P215" i="12" s="1"/>
  <c r="O215" i="5"/>
  <c r="P215" i="5"/>
  <c r="F215" i="12" s="1"/>
  <c r="Q215" i="5"/>
  <c r="G215" i="12" s="1"/>
  <c r="R215" i="5"/>
  <c r="H215" i="12" s="1"/>
  <c r="U215" i="5"/>
  <c r="V215" i="5"/>
  <c r="Z215" i="5"/>
  <c r="AA215" i="5"/>
  <c r="AB215" i="5"/>
  <c r="AC215" i="5"/>
  <c r="AD215" i="5"/>
  <c r="Q215" i="12" s="1"/>
  <c r="AE215" i="5"/>
  <c r="R215" i="12" s="1"/>
  <c r="AF215" i="5"/>
  <c r="S215" i="12" s="1"/>
  <c r="AG215" i="5"/>
  <c r="AH215" i="5"/>
  <c r="J215" i="12" s="1"/>
  <c r="AI215" i="5"/>
  <c r="K215" i="12" s="1"/>
  <c r="AJ215" i="5"/>
  <c r="T215" i="12" s="1"/>
  <c r="AM215" i="5"/>
  <c r="AN215" i="5"/>
  <c r="AO215" i="5"/>
  <c r="U215" i="12" s="1"/>
  <c r="AP215" i="5"/>
  <c r="AQ215" i="5"/>
  <c r="AR215" i="5"/>
  <c r="AS215" i="5"/>
  <c r="AT215" i="5"/>
  <c r="AU215" i="5"/>
  <c r="AV215" i="5"/>
  <c r="AW215" i="5"/>
  <c r="AY215" i="5"/>
  <c r="AZ215" i="5"/>
  <c r="BE215" i="5"/>
  <c r="BF215" i="5"/>
  <c r="BG215" i="5"/>
  <c r="BH215" i="5"/>
  <c r="V215" i="12" s="1"/>
  <c r="BI215" i="5"/>
  <c r="BJ215" i="5"/>
  <c r="BK215" i="5"/>
  <c r="BM215" i="5"/>
  <c r="BN215" i="5"/>
  <c r="BO215" i="5"/>
  <c r="X215" i="12" s="1"/>
  <c r="BP215" i="5"/>
  <c r="BR215" i="5"/>
  <c r="Y215" i="12" s="1"/>
  <c r="BT215" i="5"/>
  <c r="BU215" i="5"/>
  <c r="BV215" i="5"/>
  <c r="BW215" i="5"/>
  <c r="BX215" i="5"/>
  <c r="BY215" i="5"/>
  <c r="BZ215" i="5"/>
  <c r="CA215" i="5"/>
  <c r="CB215" i="5"/>
  <c r="CD215" i="5"/>
  <c r="Z215" i="12" s="1"/>
  <c r="CE215" i="5"/>
  <c r="AA215" i="12" s="1"/>
  <c r="CF215" i="5"/>
  <c r="AB215" i="12" s="1"/>
  <c r="CL215" i="5"/>
  <c r="CM215" i="5"/>
  <c r="CN215" i="5"/>
  <c r="CP215" i="5"/>
  <c r="CQ215" i="5"/>
  <c r="CR215" i="5"/>
  <c r="CS215" i="5"/>
  <c r="CT215" i="5"/>
  <c r="CU215" i="5"/>
  <c r="CW215" i="5"/>
  <c r="CY215" i="5"/>
  <c r="CZ215" i="5"/>
  <c r="DA215" i="5"/>
  <c r="DG215" i="5"/>
  <c r="DH215" i="5"/>
  <c r="DI215" i="5"/>
  <c r="DJ215" i="5"/>
  <c r="DK215" i="5"/>
  <c r="DM215" i="5"/>
  <c r="DN215" i="5"/>
  <c r="DO215" i="5"/>
  <c r="DP215" i="5"/>
  <c r="DQ215" i="5"/>
  <c r="DR215" i="5"/>
  <c r="DS215" i="5"/>
  <c r="DT215" i="5"/>
  <c r="DU215" i="5"/>
  <c r="DW215" i="5"/>
  <c r="DX215" i="5"/>
  <c r="EC215" i="5"/>
  <c r="ED215" i="5"/>
  <c r="EE215" i="5"/>
  <c r="EG215" i="5"/>
  <c r="EH215" i="5"/>
  <c r="C216" i="5"/>
  <c r="C216" i="12" s="1"/>
  <c r="D216" i="5"/>
  <c r="M216" i="12" s="1"/>
  <c r="E216" i="5"/>
  <c r="N216" i="12" s="1"/>
  <c r="F216" i="5"/>
  <c r="G216" i="5"/>
  <c r="H216" i="5"/>
  <c r="I216" i="5"/>
  <c r="J216" i="5"/>
  <c r="D216" i="12" s="1"/>
  <c r="K216" i="5"/>
  <c r="E216" i="12" s="1"/>
  <c r="L216" i="5"/>
  <c r="O216" i="12" s="1"/>
  <c r="M216" i="5"/>
  <c r="N216" i="5"/>
  <c r="P216" i="12" s="1"/>
  <c r="O216" i="5"/>
  <c r="P216" i="5"/>
  <c r="F216" i="12" s="1"/>
  <c r="Q216" i="5"/>
  <c r="G216" i="12" s="1"/>
  <c r="R216" i="5"/>
  <c r="H216" i="12" s="1"/>
  <c r="U216" i="5"/>
  <c r="V216" i="5"/>
  <c r="AB216" i="9"/>
  <c r="Z216" i="5"/>
  <c r="AA216" i="5"/>
  <c r="AB216" i="5"/>
  <c r="AC216" i="5"/>
  <c r="AD216" i="5"/>
  <c r="Q216" i="12" s="1"/>
  <c r="AE216" i="5"/>
  <c r="R216" i="12" s="1"/>
  <c r="AF216" i="5"/>
  <c r="S216" i="12" s="1"/>
  <c r="AG216" i="5"/>
  <c r="AH216" i="5"/>
  <c r="J216" i="12" s="1"/>
  <c r="AI216" i="5"/>
  <c r="K216" i="12" s="1"/>
  <c r="AJ216" i="5"/>
  <c r="T216" i="12" s="1"/>
  <c r="AM216" i="5"/>
  <c r="AN216" i="5"/>
  <c r="AO216" i="5"/>
  <c r="U216" i="12" s="1"/>
  <c r="AP216" i="5"/>
  <c r="AQ216" i="5"/>
  <c r="AR216" i="5"/>
  <c r="AS216" i="5"/>
  <c r="AT216" i="5"/>
  <c r="AU216" i="5"/>
  <c r="AV216" i="5"/>
  <c r="AW216" i="5"/>
  <c r="AY216" i="5"/>
  <c r="L216" i="12" s="1"/>
  <c r="AZ216" i="5"/>
  <c r="BE216" i="5"/>
  <c r="BF216" i="5"/>
  <c r="BG216" i="5"/>
  <c r="BH216" i="5"/>
  <c r="V216" i="12" s="1"/>
  <c r="BI216" i="5"/>
  <c r="BJ216" i="5"/>
  <c r="BK216" i="5"/>
  <c r="BM216" i="5"/>
  <c r="BN216" i="5"/>
  <c r="BO216" i="5"/>
  <c r="X216" i="12" s="1"/>
  <c r="BP216" i="5"/>
  <c r="BR216" i="5"/>
  <c r="Y216" i="12" s="1"/>
  <c r="BW216" i="5"/>
  <c r="BX216" i="5"/>
  <c r="BY216" i="5"/>
  <c r="BZ216" i="5"/>
  <c r="CA216" i="5"/>
  <c r="CB216" i="5"/>
  <c r="CD216" i="5"/>
  <c r="Z216" i="12" s="1"/>
  <c r="CE216" i="5"/>
  <c r="AA216" i="12" s="1"/>
  <c r="CF216" i="5"/>
  <c r="AB216" i="12" s="1"/>
  <c r="CL216" i="5"/>
  <c r="CM216" i="5"/>
  <c r="CN216" i="5"/>
  <c r="CP216" i="5"/>
  <c r="CQ216" i="5"/>
  <c r="CR216" i="5"/>
  <c r="CS216" i="5"/>
  <c r="CT216" i="5"/>
  <c r="CU216" i="5"/>
  <c r="CW216" i="5"/>
  <c r="CY216" i="5"/>
  <c r="CZ216" i="5"/>
  <c r="DA216" i="5"/>
  <c r="DG216" i="5"/>
  <c r="DH216" i="5"/>
  <c r="DI216" i="5"/>
  <c r="DJ216" i="5"/>
  <c r="DK216" i="5"/>
  <c r="DM216" i="5"/>
  <c r="DN216" i="5"/>
  <c r="DO216" i="5"/>
  <c r="DP216" i="5"/>
  <c r="DQ216" i="5"/>
  <c r="DR216" i="5"/>
  <c r="DS216" i="5"/>
  <c r="DT216" i="5"/>
  <c r="DU216" i="5"/>
  <c r="DW216" i="5"/>
  <c r="DX216" i="5"/>
  <c r="EC216" i="5"/>
  <c r="ED216" i="5"/>
  <c r="EE216" i="5"/>
  <c r="EG216" i="5"/>
  <c r="EH216" i="5"/>
  <c r="C217" i="5"/>
  <c r="C217" i="12" s="1"/>
  <c r="D217" i="5"/>
  <c r="M217" i="12" s="1"/>
  <c r="E217" i="5"/>
  <c r="N217" i="12" s="1"/>
  <c r="F217" i="5"/>
  <c r="G217" i="5"/>
  <c r="H217" i="5"/>
  <c r="I217" i="5"/>
  <c r="J217" i="5"/>
  <c r="D217" i="12" s="1"/>
  <c r="K217" i="5"/>
  <c r="E217" i="12" s="1"/>
  <c r="L217" i="5"/>
  <c r="O217" i="12" s="1"/>
  <c r="M217" i="5"/>
  <c r="N217" i="5"/>
  <c r="P217" i="12" s="1"/>
  <c r="O217" i="5"/>
  <c r="P217" i="5"/>
  <c r="F217" i="12" s="1"/>
  <c r="Q217" i="5"/>
  <c r="G217" i="12" s="1"/>
  <c r="R217" i="5"/>
  <c r="H217" i="12" s="1"/>
  <c r="U217" i="5"/>
  <c r="V217" i="5"/>
  <c r="M217" i="9"/>
  <c r="L217" i="9"/>
  <c r="Z217" i="5"/>
  <c r="AA217" i="5"/>
  <c r="AB217" i="5"/>
  <c r="AC217" i="5"/>
  <c r="AD217" i="5"/>
  <c r="Q217" i="12" s="1"/>
  <c r="AE217" i="5"/>
  <c r="R217" i="12" s="1"/>
  <c r="AF217" i="5"/>
  <c r="S217" i="12" s="1"/>
  <c r="AG217" i="5"/>
  <c r="AH217" i="5"/>
  <c r="J217" i="12" s="1"/>
  <c r="AI217" i="5"/>
  <c r="K217" i="12" s="1"/>
  <c r="AJ217" i="5"/>
  <c r="T217" i="12" s="1"/>
  <c r="AM217" i="5"/>
  <c r="AN217" i="5"/>
  <c r="AO217" i="5"/>
  <c r="U217" i="12" s="1"/>
  <c r="AP217" i="5"/>
  <c r="AQ217" i="5"/>
  <c r="AR217" i="5"/>
  <c r="AS217" i="5"/>
  <c r="AT217" i="5"/>
  <c r="AU217" i="5"/>
  <c r="AV217" i="5"/>
  <c r="AW217" i="5"/>
  <c r="AY217" i="5"/>
  <c r="L217" i="12" s="1"/>
  <c r="AZ217" i="5"/>
  <c r="BE217" i="5"/>
  <c r="BF217" i="5"/>
  <c r="BG217" i="5"/>
  <c r="BH217" i="5"/>
  <c r="V217" i="12" s="1"/>
  <c r="BI217" i="5"/>
  <c r="BJ217" i="5"/>
  <c r="BK217" i="5"/>
  <c r="BM217" i="5"/>
  <c r="BN217" i="5"/>
  <c r="BO217" i="5"/>
  <c r="X217" i="12" s="1"/>
  <c r="BP217" i="5"/>
  <c r="BR217" i="5"/>
  <c r="Y217" i="12" s="1"/>
  <c r="BW217" i="5"/>
  <c r="BX217" i="5"/>
  <c r="BY217" i="5"/>
  <c r="BZ217" i="5"/>
  <c r="CA217" i="5"/>
  <c r="CB217" i="5"/>
  <c r="CD217" i="5"/>
  <c r="Z217" i="12" s="1"/>
  <c r="CE217" i="5"/>
  <c r="AA217" i="12" s="1"/>
  <c r="CF217" i="5"/>
  <c r="AB217" i="12" s="1"/>
  <c r="CL217" i="5"/>
  <c r="CM217" i="5"/>
  <c r="CN217" i="5"/>
  <c r="CP217" i="5"/>
  <c r="CQ217" i="5"/>
  <c r="CR217" i="5"/>
  <c r="CS217" i="5"/>
  <c r="CT217" i="5"/>
  <c r="CU217" i="5"/>
  <c r="CW217" i="5"/>
  <c r="CY217" i="5"/>
  <c r="CZ217" i="5"/>
  <c r="DA217" i="5"/>
  <c r="DG217" i="5"/>
  <c r="DH217" i="5"/>
  <c r="DI217" i="5"/>
  <c r="DJ217" i="5"/>
  <c r="DK217" i="5"/>
  <c r="DM217" i="5"/>
  <c r="DN217" i="5"/>
  <c r="DO217" i="5"/>
  <c r="DP217" i="5"/>
  <c r="DQ217" i="5"/>
  <c r="DR217" i="5"/>
  <c r="DS217" i="5"/>
  <c r="DT217" i="5"/>
  <c r="DU217" i="5"/>
  <c r="DW217" i="5"/>
  <c r="DX217" i="5"/>
  <c r="EC217" i="5"/>
  <c r="ED217" i="5"/>
  <c r="EE217" i="5"/>
  <c r="EG217" i="5"/>
  <c r="EH217" i="5"/>
  <c r="C218" i="5"/>
  <c r="C218" i="12" s="1"/>
  <c r="D218" i="5"/>
  <c r="M218" i="12" s="1"/>
  <c r="E218" i="5"/>
  <c r="N218" i="12" s="1"/>
  <c r="F218" i="5"/>
  <c r="G218" i="5"/>
  <c r="H218" i="5"/>
  <c r="I218" i="5"/>
  <c r="J218" i="5"/>
  <c r="D218" i="12" s="1"/>
  <c r="K218" i="5"/>
  <c r="E218" i="12" s="1"/>
  <c r="L218" i="5"/>
  <c r="O218" i="12" s="1"/>
  <c r="M218" i="5"/>
  <c r="N218" i="5"/>
  <c r="P218" i="12" s="1"/>
  <c r="O218" i="5"/>
  <c r="P218" i="5"/>
  <c r="F218" i="12" s="1"/>
  <c r="Q218" i="5"/>
  <c r="G218" i="12" s="1"/>
  <c r="R218" i="5"/>
  <c r="H218" i="12" s="1"/>
  <c r="U218" i="5"/>
  <c r="V218" i="5"/>
  <c r="AB218" i="9"/>
  <c r="Z218" i="5"/>
  <c r="AA218" i="5"/>
  <c r="AB218" i="5"/>
  <c r="AC218" i="5"/>
  <c r="AD218" i="5"/>
  <c r="Q218" i="12" s="1"/>
  <c r="AE218" i="5"/>
  <c r="R218" i="12" s="1"/>
  <c r="AF218" i="5"/>
  <c r="S218" i="12" s="1"/>
  <c r="AG218" i="5"/>
  <c r="AH218" i="5"/>
  <c r="AI218" i="5"/>
  <c r="K218" i="12" s="1"/>
  <c r="AJ218" i="5"/>
  <c r="T218" i="12" s="1"/>
  <c r="AM218" i="5"/>
  <c r="AN218" i="5"/>
  <c r="AO218" i="5"/>
  <c r="U218" i="12" s="1"/>
  <c r="AP218" i="5"/>
  <c r="AQ218" i="5"/>
  <c r="AR218" i="5"/>
  <c r="AS218" i="5"/>
  <c r="AT218" i="5"/>
  <c r="AU218" i="5"/>
  <c r="AV218" i="5"/>
  <c r="AW218" i="5"/>
  <c r="AY218" i="5"/>
  <c r="L218" i="12" s="1"/>
  <c r="AZ218" i="5"/>
  <c r="BE218" i="5"/>
  <c r="BF218" i="5"/>
  <c r="BG218" i="5"/>
  <c r="BH218" i="5"/>
  <c r="V218" i="12" s="1"/>
  <c r="BI218" i="5"/>
  <c r="BJ218" i="5"/>
  <c r="BK218" i="5"/>
  <c r="BM218" i="5"/>
  <c r="BN218" i="5"/>
  <c r="BO218" i="5"/>
  <c r="X218" i="12" s="1"/>
  <c r="BP218" i="5"/>
  <c r="BR218" i="5"/>
  <c r="Y218" i="12" s="1"/>
  <c r="BW218" i="5"/>
  <c r="BX218" i="5"/>
  <c r="BY218" i="5"/>
  <c r="BZ218" i="5"/>
  <c r="CA218" i="5"/>
  <c r="CB218" i="5"/>
  <c r="CD218" i="5"/>
  <c r="Z218" i="12" s="1"/>
  <c r="CE218" i="5"/>
  <c r="AA218" i="12" s="1"/>
  <c r="CF218" i="5"/>
  <c r="AB218" i="12" s="1"/>
  <c r="CL218" i="5"/>
  <c r="CM218" i="5"/>
  <c r="CN218" i="5"/>
  <c r="CP218" i="5"/>
  <c r="CQ218" i="5"/>
  <c r="CR218" i="5"/>
  <c r="CS218" i="5"/>
  <c r="CT218" i="5"/>
  <c r="CU218" i="5"/>
  <c r="CW218" i="5"/>
  <c r="CY218" i="5"/>
  <c r="CZ218" i="5"/>
  <c r="DA218" i="5"/>
  <c r="DG218" i="5"/>
  <c r="DH218" i="5"/>
  <c r="DI218" i="5"/>
  <c r="DJ218" i="5"/>
  <c r="DK218" i="5"/>
  <c r="DM218" i="5"/>
  <c r="DN218" i="5"/>
  <c r="DO218" i="5"/>
  <c r="DP218" i="5"/>
  <c r="DQ218" i="5"/>
  <c r="DR218" i="5"/>
  <c r="DS218" i="5"/>
  <c r="DT218" i="5"/>
  <c r="DU218" i="5"/>
  <c r="DW218" i="5"/>
  <c r="DX218" i="5"/>
  <c r="EC218" i="5"/>
  <c r="ED218" i="5"/>
  <c r="EE218" i="5"/>
  <c r="EG218" i="5"/>
  <c r="EH218" i="5"/>
  <c r="C219" i="5"/>
  <c r="C219" i="12" s="1"/>
  <c r="D219" i="5"/>
  <c r="M219" i="12" s="1"/>
  <c r="E219" i="5"/>
  <c r="N219" i="12" s="1"/>
  <c r="F219" i="5"/>
  <c r="G219" i="5"/>
  <c r="H219" i="5"/>
  <c r="I219" i="5"/>
  <c r="J219" i="5"/>
  <c r="D219" i="12" s="1"/>
  <c r="K219" i="5"/>
  <c r="E219" i="12" s="1"/>
  <c r="L219" i="5"/>
  <c r="O219" i="12" s="1"/>
  <c r="M219" i="5"/>
  <c r="N219" i="5"/>
  <c r="P219" i="12" s="1"/>
  <c r="O219" i="5"/>
  <c r="P219" i="5"/>
  <c r="F219" i="12" s="1"/>
  <c r="Q219" i="5"/>
  <c r="G219" i="12" s="1"/>
  <c r="R219" i="5"/>
  <c r="H219" i="12" s="1"/>
  <c r="U219" i="5"/>
  <c r="V219" i="5"/>
  <c r="M219" i="9"/>
  <c r="Z219" i="5"/>
  <c r="AA219" i="5"/>
  <c r="AB219" i="5"/>
  <c r="AC219" i="5"/>
  <c r="AD219" i="5"/>
  <c r="Q219" i="12" s="1"/>
  <c r="AE219" i="5"/>
  <c r="R219" i="12" s="1"/>
  <c r="AF219" i="5"/>
  <c r="S219" i="12" s="1"/>
  <c r="AG219" i="5"/>
  <c r="AH219" i="5"/>
  <c r="J219" i="12" s="1"/>
  <c r="AI219" i="5"/>
  <c r="K219" i="12" s="1"/>
  <c r="AJ219" i="5"/>
  <c r="T219" i="12" s="1"/>
  <c r="AM219" i="5"/>
  <c r="AN219" i="5"/>
  <c r="AO219" i="5"/>
  <c r="U219" i="12" s="1"/>
  <c r="AP219" i="5"/>
  <c r="AQ219" i="5"/>
  <c r="AR219" i="5"/>
  <c r="AS219" i="5"/>
  <c r="AT219" i="5"/>
  <c r="AU219" i="5"/>
  <c r="AV219" i="5"/>
  <c r="AW219" i="5"/>
  <c r="AY219" i="5"/>
  <c r="L219" i="12" s="1"/>
  <c r="AZ219" i="5"/>
  <c r="BF219" i="5"/>
  <c r="BG219" i="5"/>
  <c r="BH219" i="5"/>
  <c r="V219" i="12" s="1"/>
  <c r="BI219" i="5"/>
  <c r="BJ219" i="5"/>
  <c r="BK219" i="5"/>
  <c r="BM219" i="5"/>
  <c r="BN219" i="5"/>
  <c r="BO219" i="5"/>
  <c r="X219" i="12" s="1"/>
  <c r="BP219" i="5"/>
  <c r="BR219" i="5"/>
  <c r="Y219" i="12" s="1"/>
  <c r="BW219" i="5"/>
  <c r="BX219" i="5"/>
  <c r="BY219" i="5"/>
  <c r="BZ219" i="5"/>
  <c r="CA219" i="5"/>
  <c r="CB219" i="5"/>
  <c r="CD219" i="5"/>
  <c r="Z219" i="12" s="1"/>
  <c r="CE219" i="5"/>
  <c r="AA219" i="12" s="1"/>
  <c r="CF219" i="5"/>
  <c r="AB219" i="12" s="1"/>
  <c r="CL219" i="5"/>
  <c r="CM219" i="5"/>
  <c r="CN219" i="5"/>
  <c r="CP219" i="5"/>
  <c r="CQ219" i="5"/>
  <c r="CR219" i="5"/>
  <c r="CS219" i="5"/>
  <c r="CT219" i="5"/>
  <c r="CU219" i="5"/>
  <c r="CW219" i="5"/>
  <c r="CY219" i="5"/>
  <c r="CZ219" i="5"/>
  <c r="DA219" i="5"/>
  <c r="DG219" i="5"/>
  <c r="DH219" i="5"/>
  <c r="DI219" i="5"/>
  <c r="DJ219" i="5"/>
  <c r="DK219" i="5"/>
  <c r="DM219" i="5"/>
  <c r="DN219" i="5"/>
  <c r="DO219" i="5"/>
  <c r="DP219" i="5"/>
  <c r="DQ219" i="5"/>
  <c r="DR219" i="5"/>
  <c r="DS219" i="5"/>
  <c r="DT219" i="5"/>
  <c r="DU219" i="5"/>
  <c r="DW219" i="5"/>
  <c r="DX219" i="5"/>
  <c r="EC219" i="5"/>
  <c r="ED219" i="5"/>
  <c r="EE219" i="5"/>
  <c r="EG219" i="5"/>
  <c r="EH219" i="5"/>
  <c r="C220" i="5"/>
  <c r="C220" i="12" s="1"/>
  <c r="D220" i="5"/>
  <c r="M220" i="12" s="1"/>
  <c r="E220" i="5"/>
  <c r="N220" i="12" s="1"/>
  <c r="F220" i="5"/>
  <c r="G220" i="5"/>
  <c r="H220" i="5"/>
  <c r="I220" i="5"/>
  <c r="J220" i="5"/>
  <c r="D220" i="12" s="1"/>
  <c r="K220" i="5"/>
  <c r="E220" i="12" s="1"/>
  <c r="L220" i="5"/>
  <c r="O220" i="12" s="1"/>
  <c r="M220" i="5"/>
  <c r="N220" i="5"/>
  <c r="P220" i="12" s="1"/>
  <c r="O220" i="5"/>
  <c r="P220" i="5"/>
  <c r="F220" i="12" s="1"/>
  <c r="Q220" i="5"/>
  <c r="G220" i="12" s="1"/>
  <c r="R220" i="5"/>
  <c r="H220" i="12" s="1"/>
  <c r="U220" i="5"/>
  <c r="V220" i="5"/>
  <c r="L220" i="9"/>
  <c r="Z220" i="5"/>
  <c r="AA220" i="5"/>
  <c r="AB220" i="5"/>
  <c r="AC220" i="5"/>
  <c r="AD220" i="5"/>
  <c r="Q220" i="12" s="1"/>
  <c r="AE220" i="5"/>
  <c r="R220" i="12" s="1"/>
  <c r="AF220" i="5"/>
  <c r="S220" i="12" s="1"/>
  <c r="AG220" i="5"/>
  <c r="AH220" i="5"/>
  <c r="AI220" i="5"/>
  <c r="K220" i="12" s="1"/>
  <c r="AJ220" i="5"/>
  <c r="T220" i="12" s="1"/>
  <c r="AM220" i="5"/>
  <c r="AN220" i="5"/>
  <c r="AO220" i="5"/>
  <c r="U220" i="12" s="1"/>
  <c r="AP220" i="5"/>
  <c r="AQ220" i="5"/>
  <c r="AR220" i="5"/>
  <c r="AS220" i="5"/>
  <c r="AT220" i="5"/>
  <c r="AU220" i="5"/>
  <c r="AV220" i="5"/>
  <c r="AW220" i="5"/>
  <c r="AY220" i="5"/>
  <c r="L220" i="12" s="1"/>
  <c r="AZ220" i="5"/>
  <c r="BF220" i="5"/>
  <c r="BG220" i="5"/>
  <c r="BH220" i="5"/>
  <c r="V220" i="12" s="1"/>
  <c r="BI220" i="5"/>
  <c r="BJ220" i="5"/>
  <c r="BK220" i="5"/>
  <c r="BM220" i="5"/>
  <c r="BN220" i="5"/>
  <c r="BO220" i="5"/>
  <c r="X220" i="12" s="1"/>
  <c r="BP220" i="5"/>
  <c r="BR220" i="5"/>
  <c r="Y220" i="12" s="1"/>
  <c r="BW220" i="5"/>
  <c r="BX220" i="5"/>
  <c r="BY220" i="5"/>
  <c r="BZ220" i="5"/>
  <c r="CA220" i="5"/>
  <c r="CB220" i="5"/>
  <c r="CD220" i="5"/>
  <c r="Z220" i="12" s="1"/>
  <c r="CE220" i="5"/>
  <c r="AA220" i="12" s="1"/>
  <c r="CF220" i="5"/>
  <c r="AB220" i="12" s="1"/>
  <c r="CL220" i="5"/>
  <c r="CM220" i="5"/>
  <c r="CN220" i="5"/>
  <c r="CP220" i="5"/>
  <c r="CQ220" i="5"/>
  <c r="CR220" i="5"/>
  <c r="CS220" i="5"/>
  <c r="CT220" i="5"/>
  <c r="CU220" i="5"/>
  <c r="CW220" i="5"/>
  <c r="CY220" i="5"/>
  <c r="CZ220" i="5"/>
  <c r="DA220" i="5"/>
  <c r="DG220" i="5"/>
  <c r="DH220" i="5"/>
  <c r="DI220" i="5"/>
  <c r="DJ220" i="5"/>
  <c r="DK220" i="5"/>
  <c r="DM220" i="5"/>
  <c r="DN220" i="5"/>
  <c r="DO220" i="5"/>
  <c r="DP220" i="5"/>
  <c r="DQ220" i="5"/>
  <c r="DR220" i="5"/>
  <c r="DS220" i="5"/>
  <c r="DT220" i="5"/>
  <c r="DU220" i="5"/>
  <c r="DW220" i="5"/>
  <c r="DX220" i="5"/>
  <c r="EC220" i="5"/>
  <c r="ED220" i="5"/>
  <c r="EE220" i="5"/>
  <c r="EG220" i="5"/>
  <c r="EH220" i="5"/>
  <c r="C221" i="5"/>
  <c r="C221" i="12" s="1"/>
  <c r="D221" i="5"/>
  <c r="M221" i="12" s="1"/>
  <c r="E221" i="5"/>
  <c r="N221" i="12" s="1"/>
  <c r="F221" i="5"/>
  <c r="G221" i="5"/>
  <c r="H221" i="5"/>
  <c r="I221" i="5"/>
  <c r="J221" i="5"/>
  <c r="D221" i="12" s="1"/>
  <c r="K221" i="5"/>
  <c r="E221" i="12" s="1"/>
  <c r="L221" i="5"/>
  <c r="O221" i="12" s="1"/>
  <c r="M221" i="5"/>
  <c r="N221" i="5"/>
  <c r="P221" i="12" s="1"/>
  <c r="O221" i="5"/>
  <c r="P221" i="5"/>
  <c r="F221" i="12" s="1"/>
  <c r="Q221" i="5"/>
  <c r="G221" i="12" s="1"/>
  <c r="R221" i="5"/>
  <c r="H221" i="12" s="1"/>
  <c r="U221" i="5"/>
  <c r="V221" i="5"/>
  <c r="M221" i="9"/>
  <c r="Z221" i="5"/>
  <c r="AA221" i="5"/>
  <c r="AB221" i="5"/>
  <c r="AC221" i="5"/>
  <c r="AD221" i="5"/>
  <c r="Q221" i="12" s="1"/>
  <c r="AE221" i="5"/>
  <c r="R221" i="12" s="1"/>
  <c r="AF221" i="5"/>
  <c r="S221" i="12" s="1"/>
  <c r="AG221" i="5"/>
  <c r="AH221" i="5"/>
  <c r="AI221" i="5"/>
  <c r="K221" i="12" s="1"/>
  <c r="AJ221" i="5"/>
  <c r="AM221" i="5"/>
  <c r="AN221" i="5"/>
  <c r="AO221" i="5"/>
  <c r="U221" i="12" s="1"/>
  <c r="AP221" i="5"/>
  <c r="AQ221" i="5"/>
  <c r="AR221" i="5"/>
  <c r="AS221" i="5"/>
  <c r="AT221" i="5"/>
  <c r="AU221" i="5"/>
  <c r="AV221" i="5"/>
  <c r="AW221" i="5"/>
  <c r="AY221" i="5"/>
  <c r="L221" i="12" s="1"/>
  <c r="AZ221" i="5"/>
  <c r="BF221" i="5"/>
  <c r="BG221" i="5"/>
  <c r="BH221" i="5"/>
  <c r="V221" i="12" s="1"/>
  <c r="BI221" i="5"/>
  <c r="BJ221" i="5"/>
  <c r="BK221" i="5"/>
  <c r="BM221" i="5"/>
  <c r="BN221" i="5"/>
  <c r="BO221" i="5"/>
  <c r="X221" i="12" s="1"/>
  <c r="BP221" i="5"/>
  <c r="BR221" i="5"/>
  <c r="Y221" i="12" s="1"/>
  <c r="BW221" i="5"/>
  <c r="BX221" i="5"/>
  <c r="BY221" i="5"/>
  <c r="BZ221" i="5"/>
  <c r="CA221" i="5"/>
  <c r="CB221" i="5"/>
  <c r="CD221" i="5"/>
  <c r="Z221" i="12" s="1"/>
  <c r="CE221" i="5"/>
  <c r="AA221" i="12" s="1"/>
  <c r="CF221" i="5"/>
  <c r="AB221" i="12" s="1"/>
  <c r="CL221" i="5"/>
  <c r="CM221" i="5"/>
  <c r="CN221" i="5"/>
  <c r="CP221" i="5"/>
  <c r="CQ221" i="5"/>
  <c r="CR221" i="5"/>
  <c r="CS221" i="5"/>
  <c r="CT221" i="5"/>
  <c r="CU221" i="5"/>
  <c r="CW221" i="5"/>
  <c r="CY221" i="5"/>
  <c r="CZ221" i="5"/>
  <c r="DA221" i="5"/>
  <c r="DG221" i="5"/>
  <c r="DH221" i="5"/>
  <c r="DI221" i="5"/>
  <c r="DJ221" i="5"/>
  <c r="DK221" i="5"/>
  <c r="DM221" i="5"/>
  <c r="DN221" i="5"/>
  <c r="DO221" i="5"/>
  <c r="DP221" i="5"/>
  <c r="DQ221" i="5"/>
  <c r="DR221" i="5"/>
  <c r="DS221" i="5"/>
  <c r="DT221" i="5"/>
  <c r="DU221" i="5"/>
  <c r="DW221" i="5"/>
  <c r="DX221" i="5"/>
  <c r="EC221" i="5"/>
  <c r="ED221" i="5"/>
  <c r="EE221" i="5"/>
  <c r="EG221" i="5"/>
  <c r="EH221" i="5"/>
  <c r="C222" i="5"/>
  <c r="C222" i="12" s="1"/>
  <c r="D222" i="5"/>
  <c r="M222" i="12" s="1"/>
  <c r="E222" i="5"/>
  <c r="N222" i="12" s="1"/>
  <c r="F222" i="5"/>
  <c r="G222" i="5"/>
  <c r="H222" i="5"/>
  <c r="I222" i="5"/>
  <c r="J222" i="5"/>
  <c r="D222" i="12" s="1"/>
  <c r="K222" i="5"/>
  <c r="E222" i="12" s="1"/>
  <c r="L222" i="5"/>
  <c r="O222" i="12" s="1"/>
  <c r="M222" i="5"/>
  <c r="N222" i="5"/>
  <c r="P222" i="12" s="1"/>
  <c r="O222" i="5"/>
  <c r="P222" i="5"/>
  <c r="F222" i="12" s="1"/>
  <c r="Q222" i="5"/>
  <c r="G222" i="12" s="1"/>
  <c r="R222" i="5"/>
  <c r="H222" i="12" s="1"/>
  <c r="U222" i="5"/>
  <c r="V222" i="5"/>
  <c r="AB222" i="9"/>
  <c r="Z222" i="5"/>
  <c r="AA222" i="5"/>
  <c r="AB222" i="5"/>
  <c r="AC222" i="5"/>
  <c r="AD222" i="5"/>
  <c r="Q222" i="12" s="1"/>
  <c r="AE222" i="5"/>
  <c r="R222" i="12" s="1"/>
  <c r="AF222" i="5"/>
  <c r="S222" i="12" s="1"/>
  <c r="AG222" i="5"/>
  <c r="AH222" i="5"/>
  <c r="J222" i="12" s="1"/>
  <c r="AI222" i="5"/>
  <c r="K222" i="12" s="1"/>
  <c r="AJ222" i="5"/>
  <c r="T222" i="12" s="1"/>
  <c r="AM222" i="5"/>
  <c r="AN222" i="5"/>
  <c r="AO222" i="5"/>
  <c r="U222" i="12" s="1"/>
  <c r="AP222" i="5"/>
  <c r="AQ222" i="5"/>
  <c r="AR222" i="5"/>
  <c r="AS222" i="5"/>
  <c r="AT222" i="5"/>
  <c r="AU222" i="5"/>
  <c r="AV222" i="5"/>
  <c r="AW222" i="5"/>
  <c r="AY222" i="5"/>
  <c r="AZ222" i="5"/>
  <c r="BF222" i="5"/>
  <c r="BG222" i="5"/>
  <c r="BH222" i="5"/>
  <c r="V222" i="12" s="1"/>
  <c r="BI222" i="5"/>
  <c r="BJ222" i="5"/>
  <c r="BK222" i="5"/>
  <c r="BM222" i="5"/>
  <c r="BN222" i="5"/>
  <c r="BO222" i="5"/>
  <c r="X222" i="12" s="1"/>
  <c r="BP222" i="5"/>
  <c r="BR222" i="5"/>
  <c r="Y222" i="12" s="1"/>
  <c r="BW222" i="5"/>
  <c r="BX222" i="5"/>
  <c r="BY222" i="5"/>
  <c r="BZ222" i="5"/>
  <c r="CA222" i="5"/>
  <c r="CB222" i="5"/>
  <c r="CD222" i="5"/>
  <c r="Z222" i="12" s="1"/>
  <c r="CE222" i="5"/>
  <c r="AA222" i="12" s="1"/>
  <c r="CF222" i="5"/>
  <c r="AB222" i="12" s="1"/>
  <c r="CL222" i="5"/>
  <c r="CM222" i="5"/>
  <c r="CN222" i="5"/>
  <c r="CP222" i="5"/>
  <c r="CQ222" i="5"/>
  <c r="CR222" i="5"/>
  <c r="CS222" i="5"/>
  <c r="CT222" i="5"/>
  <c r="CU222" i="5"/>
  <c r="CW222" i="5"/>
  <c r="CY222" i="5"/>
  <c r="CZ222" i="5"/>
  <c r="DA222" i="5"/>
  <c r="DG222" i="5"/>
  <c r="DH222" i="5"/>
  <c r="DI222" i="5"/>
  <c r="DJ222" i="5"/>
  <c r="DK222" i="5"/>
  <c r="DM222" i="5"/>
  <c r="DN222" i="5"/>
  <c r="DO222" i="5"/>
  <c r="DP222" i="5"/>
  <c r="DQ222" i="5"/>
  <c r="DR222" i="5"/>
  <c r="DS222" i="5"/>
  <c r="DT222" i="5"/>
  <c r="DU222" i="5"/>
  <c r="DW222" i="5"/>
  <c r="DX222" i="5"/>
  <c r="EC222" i="5"/>
  <c r="ED222" i="5"/>
  <c r="EE222" i="5"/>
  <c r="EG222" i="5"/>
  <c r="EH222" i="5"/>
  <c r="C223" i="5"/>
  <c r="C223" i="12" s="1"/>
  <c r="D223" i="5"/>
  <c r="M223" i="12" s="1"/>
  <c r="E223" i="5"/>
  <c r="N223" i="12" s="1"/>
  <c r="F223" i="5"/>
  <c r="G223" i="5"/>
  <c r="H223" i="5"/>
  <c r="I223" i="5"/>
  <c r="J223" i="5"/>
  <c r="D223" i="12" s="1"/>
  <c r="K223" i="5"/>
  <c r="E223" i="12" s="1"/>
  <c r="L223" i="5"/>
  <c r="O223" i="12" s="1"/>
  <c r="M223" i="5"/>
  <c r="N223" i="5"/>
  <c r="P223" i="12" s="1"/>
  <c r="O223" i="5"/>
  <c r="P223" i="5"/>
  <c r="F223" i="12" s="1"/>
  <c r="Q223" i="5"/>
  <c r="G223" i="12" s="1"/>
  <c r="R223" i="5"/>
  <c r="H223" i="12" s="1"/>
  <c r="U223" i="5"/>
  <c r="V223" i="5"/>
  <c r="L223" i="9"/>
  <c r="Z223" i="5"/>
  <c r="AA223" i="5"/>
  <c r="AB223" i="5"/>
  <c r="AC223" i="5"/>
  <c r="AD223" i="5"/>
  <c r="Q223" i="12" s="1"/>
  <c r="AE223" i="5"/>
  <c r="R223" i="12" s="1"/>
  <c r="AF223" i="5"/>
  <c r="S223" i="12" s="1"/>
  <c r="AG223" i="5"/>
  <c r="AH223" i="5"/>
  <c r="J223" i="12" s="1"/>
  <c r="AI223" i="5"/>
  <c r="K223" i="12" s="1"/>
  <c r="AJ223" i="5"/>
  <c r="T223" i="12" s="1"/>
  <c r="AM223" i="5"/>
  <c r="AN223" i="5"/>
  <c r="AO223" i="5"/>
  <c r="U223" i="12" s="1"/>
  <c r="AP223" i="5"/>
  <c r="AQ223" i="5"/>
  <c r="AR223" i="5"/>
  <c r="AS223" i="5"/>
  <c r="AT223" i="5"/>
  <c r="AU223" i="5"/>
  <c r="AV223" i="5"/>
  <c r="AW223" i="5"/>
  <c r="AY223" i="5"/>
  <c r="L223" i="12" s="1"/>
  <c r="AZ223" i="5"/>
  <c r="BF223" i="5"/>
  <c r="BG223" i="5"/>
  <c r="BH223" i="5"/>
  <c r="V223" i="12" s="1"/>
  <c r="BI223" i="5"/>
  <c r="BJ223" i="5"/>
  <c r="BK223" i="5"/>
  <c r="BM223" i="5"/>
  <c r="BN223" i="5"/>
  <c r="BO223" i="5"/>
  <c r="X223" i="12" s="1"/>
  <c r="BP223" i="5"/>
  <c r="BR223" i="5"/>
  <c r="Y223" i="12" s="1"/>
  <c r="BW223" i="5"/>
  <c r="BX223" i="5"/>
  <c r="BY223" i="5"/>
  <c r="BZ223" i="5"/>
  <c r="CA223" i="5"/>
  <c r="CB223" i="5"/>
  <c r="CD223" i="5"/>
  <c r="Z223" i="12" s="1"/>
  <c r="CE223" i="5"/>
  <c r="AA223" i="12" s="1"/>
  <c r="CF223" i="5"/>
  <c r="AB223" i="12" s="1"/>
  <c r="CL223" i="5"/>
  <c r="CM223" i="5"/>
  <c r="CN223" i="5"/>
  <c r="CP223" i="5"/>
  <c r="CQ223" i="5"/>
  <c r="CR223" i="5"/>
  <c r="CS223" i="5"/>
  <c r="CT223" i="5"/>
  <c r="CU223" i="5"/>
  <c r="CW223" i="5"/>
  <c r="CY223" i="5"/>
  <c r="CZ223" i="5"/>
  <c r="DA223" i="5"/>
  <c r="DG223" i="5"/>
  <c r="DH223" i="5"/>
  <c r="DI223" i="5"/>
  <c r="DJ223" i="5"/>
  <c r="DK223" i="5"/>
  <c r="DM223" i="5"/>
  <c r="DN223" i="5"/>
  <c r="DO223" i="5"/>
  <c r="DP223" i="5"/>
  <c r="DQ223" i="5"/>
  <c r="DR223" i="5"/>
  <c r="DS223" i="5"/>
  <c r="DT223" i="5"/>
  <c r="DU223" i="5"/>
  <c r="DW223" i="5"/>
  <c r="DX223" i="5"/>
  <c r="EC223" i="5"/>
  <c r="ED223" i="5"/>
  <c r="EE223" i="5"/>
  <c r="EG223" i="5"/>
  <c r="EH223" i="5"/>
  <c r="C224" i="5"/>
  <c r="C224" i="12" s="1"/>
  <c r="D224" i="5"/>
  <c r="M224" i="12" s="1"/>
  <c r="E224" i="5"/>
  <c r="N224" i="12" s="1"/>
  <c r="F224" i="5"/>
  <c r="G224" i="5"/>
  <c r="H224" i="5"/>
  <c r="I224" i="5"/>
  <c r="J224" i="5"/>
  <c r="D224" i="12" s="1"/>
  <c r="K224" i="5"/>
  <c r="E224" i="12" s="1"/>
  <c r="L224" i="5"/>
  <c r="O224" i="12" s="1"/>
  <c r="M224" i="5"/>
  <c r="N224" i="5"/>
  <c r="P224" i="12" s="1"/>
  <c r="O224" i="5"/>
  <c r="P224" i="5"/>
  <c r="F224" i="12" s="1"/>
  <c r="Q224" i="5"/>
  <c r="G224" i="12" s="1"/>
  <c r="R224" i="5"/>
  <c r="H224" i="12" s="1"/>
  <c r="U224" i="5"/>
  <c r="V224" i="5"/>
  <c r="I224" i="12"/>
  <c r="Z224" i="5"/>
  <c r="AA224" i="5"/>
  <c r="AB224" i="5"/>
  <c r="AC224" i="5"/>
  <c r="AD224" i="5"/>
  <c r="Q224" i="12" s="1"/>
  <c r="AE224" i="5"/>
  <c r="R224" i="12" s="1"/>
  <c r="AF224" i="5"/>
  <c r="S224" i="12" s="1"/>
  <c r="AG224" i="5"/>
  <c r="AH224" i="5"/>
  <c r="AI224" i="5"/>
  <c r="K224" i="12" s="1"/>
  <c r="AJ224" i="5"/>
  <c r="T224" i="12" s="1"/>
  <c r="AM224" i="5"/>
  <c r="AN224" i="5"/>
  <c r="AO224" i="5"/>
  <c r="U224" i="12" s="1"/>
  <c r="AP224" i="5"/>
  <c r="AQ224" i="5"/>
  <c r="AR224" i="5"/>
  <c r="AS224" i="5"/>
  <c r="AT224" i="5"/>
  <c r="AU224" i="5"/>
  <c r="AV224" i="5"/>
  <c r="AW224" i="5"/>
  <c r="AY224" i="5"/>
  <c r="L224" i="12" s="1"/>
  <c r="AZ224" i="5"/>
  <c r="BF224" i="5"/>
  <c r="BG224" i="5"/>
  <c r="BH224" i="5"/>
  <c r="V224" i="12" s="1"/>
  <c r="BI224" i="5"/>
  <c r="BJ224" i="5"/>
  <c r="BK224" i="5"/>
  <c r="BM224" i="5"/>
  <c r="BN224" i="5"/>
  <c r="BO224" i="5"/>
  <c r="X224" i="12" s="1"/>
  <c r="BP224" i="5"/>
  <c r="BR224" i="5"/>
  <c r="Y224" i="12" s="1"/>
  <c r="BW224" i="5"/>
  <c r="BX224" i="5"/>
  <c r="BY224" i="5"/>
  <c r="BZ224" i="5"/>
  <c r="CA224" i="5"/>
  <c r="CB224" i="5"/>
  <c r="CD224" i="5"/>
  <c r="Z224" i="12" s="1"/>
  <c r="CE224" i="5"/>
  <c r="AA224" i="12" s="1"/>
  <c r="CF224" i="5"/>
  <c r="AB224" i="12" s="1"/>
  <c r="CL224" i="5"/>
  <c r="CM224" i="5"/>
  <c r="CN224" i="5"/>
  <c r="CP224" i="5"/>
  <c r="CQ224" i="5"/>
  <c r="CR224" i="5"/>
  <c r="CS224" i="5"/>
  <c r="CT224" i="5"/>
  <c r="CU224" i="5"/>
  <c r="CW224" i="5"/>
  <c r="CY224" i="5"/>
  <c r="CZ224" i="5"/>
  <c r="DA224" i="5"/>
  <c r="DG224" i="5"/>
  <c r="DH224" i="5"/>
  <c r="DI224" i="5"/>
  <c r="DJ224" i="5"/>
  <c r="DK224" i="5"/>
  <c r="DM224" i="5"/>
  <c r="DN224" i="5"/>
  <c r="DO224" i="5"/>
  <c r="DP224" i="5"/>
  <c r="DQ224" i="5"/>
  <c r="DR224" i="5"/>
  <c r="DS224" i="5"/>
  <c r="DT224" i="5"/>
  <c r="DU224" i="5"/>
  <c r="DW224" i="5"/>
  <c r="DX224" i="5"/>
  <c r="EC224" i="5"/>
  <c r="ED224" i="5"/>
  <c r="EE224" i="5"/>
  <c r="EG224" i="5"/>
  <c r="EH224" i="5"/>
  <c r="C225" i="5"/>
  <c r="C225" i="12" s="1"/>
  <c r="D225" i="5"/>
  <c r="M225" i="12" s="1"/>
  <c r="E225" i="5"/>
  <c r="N225" i="12" s="1"/>
  <c r="F225" i="5"/>
  <c r="G225" i="5"/>
  <c r="H225" i="5"/>
  <c r="I225" i="5"/>
  <c r="J225" i="5"/>
  <c r="D225" i="12" s="1"/>
  <c r="K225" i="5"/>
  <c r="E225" i="12" s="1"/>
  <c r="L225" i="5"/>
  <c r="O225" i="12" s="1"/>
  <c r="M225" i="5"/>
  <c r="N225" i="5"/>
  <c r="P225" i="12" s="1"/>
  <c r="O225" i="5"/>
  <c r="P225" i="5"/>
  <c r="F225" i="12" s="1"/>
  <c r="Q225" i="5"/>
  <c r="G225" i="12" s="1"/>
  <c r="R225" i="5"/>
  <c r="H225" i="12" s="1"/>
  <c r="U225" i="5"/>
  <c r="V225" i="5"/>
  <c r="Z225" i="5"/>
  <c r="AA225" i="5"/>
  <c r="AB225" i="5"/>
  <c r="AC225" i="5"/>
  <c r="AD225" i="5"/>
  <c r="Q225" i="12" s="1"/>
  <c r="AE225" i="5"/>
  <c r="R225" i="12" s="1"/>
  <c r="AF225" i="5"/>
  <c r="S225" i="12" s="1"/>
  <c r="AG225" i="5"/>
  <c r="AH225" i="5"/>
  <c r="J225" i="12" s="1"/>
  <c r="AI225" i="5"/>
  <c r="K225" i="12" s="1"/>
  <c r="AJ225" i="5"/>
  <c r="T225" i="12" s="1"/>
  <c r="AM225" i="5"/>
  <c r="AN225" i="5"/>
  <c r="AO225" i="5"/>
  <c r="U225" i="12" s="1"/>
  <c r="AP225" i="5"/>
  <c r="AQ225" i="5"/>
  <c r="AR225" i="5"/>
  <c r="AS225" i="5"/>
  <c r="AT225" i="5"/>
  <c r="AU225" i="5"/>
  <c r="AV225" i="5"/>
  <c r="AW225" i="5"/>
  <c r="AY225" i="5"/>
  <c r="AZ225" i="5"/>
  <c r="BF225" i="5"/>
  <c r="BG225" i="5"/>
  <c r="BH225" i="5"/>
  <c r="V225" i="12" s="1"/>
  <c r="BI225" i="5"/>
  <c r="BJ225" i="5"/>
  <c r="BK225" i="5"/>
  <c r="BM225" i="5"/>
  <c r="BN225" i="5"/>
  <c r="BO225" i="5"/>
  <c r="X225" i="12" s="1"/>
  <c r="BP225" i="5"/>
  <c r="BR225" i="5"/>
  <c r="Y225" i="12" s="1"/>
  <c r="BW225" i="5"/>
  <c r="BX225" i="5"/>
  <c r="S225" i="9" s="1"/>
  <c r="BY225" i="5"/>
  <c r="BZ225" i="5"/>
  <c r="CA225" i="5"/>
  <c r="W225" i="9" s="1"/>
  <c r="CB225" i="5"/>
  <c r="CD225" i="5"/>
  <c r="Z225" i="12" s="1"/>
  <c r="CE225" i="5"/>
  <c r="AA225" i="12" s="1"/>
  <c r="CF225" i="5"/>
  <c r="AB225" i="12" s="1"/>
  <c r="CM225" i="5"/>
  <c r="CN225" i="5"/>
  <c r="CP225" i="5"/>
  <c r="CQ225" i="5"/>
  <c r="CR225" i="5"/>
  <c r="CS225" i="5"/>
  <c r="CT225" i="5"/>
  <c r="CU225" i="5"/>
  <c r="CW225" i="5"/>
  <c r="CY225" i="5"/>
  <c r="CZ225" i="5"/>
  <c r="DA225" i="5"/>
  <c r="DG225" i="5"/>
  <c r="DH225" i="5"/>
  <c r="DI225" i="5"/>
  <c r="DJ225" i="5"/>
  <c r="DK225" i="5"/>
  <c r="DM225" i="5"/>
  <c r="DN225" i="5"/>
  <c r="DO225" i="5"/>
  <c r="DP225" i="5"/>
  <c r="DQ225" i="5"/>
  <c r="DR225" i="5"/>
  <c r="DS225" i="5"/>
  <c r="DT225" i="5"/>
  <c r="DU225" i="5"/>
  <c r="DW225" i="5"/>
  <c r="DX225" i="5"/>
  <c r="EC225" i="5"/>
  <c r="ED225" i="5"/>
  <c r="EE225" i="5"/>
  <c r="EG225" i="5"/>
  <c r="EH225" i="5"/>
  <c r="C226" i="5"/>
  <c r="C226" i="12" s="1"/>
  <c r="D226" i="5"/>
  <c r="M226" i="12" s="1"/>
  <c r="E226" i="5"/>
  <c r="N226" i="12" s="1"/>
  <c r="F226" i="5"/>
  <c r="G226" i="5"/>
  <c r="H226" i="5"/>
  <c r="J226" i="5"/>
  <c r="D226" i="12" s="1"/>
  <c r="K226" i="5"/>
  <c r="E226" i="12" s="1"/>
  <c r="L226" i="5"/>
  <c r="O226" i="12" s="1"/>
  <c r="M226" i="5"/>
  <c r="N226" i="5"/>
  <c r="P226" i="12" s="1"/>
  <c r="O226" i="5"/>
  <c r="P226" i="5"/>
  <c r="F226" i="12" s="1"/>
  <c r="Q226" i="5"/>
  <c r="G226" i="12" s="1"/>
  <c r="R226" i="5"/>
  <c r="H226" i="12" s="1"/>
  <c r="U226" i="5"/>
  <c r="V226" i="5"/>
  <c r="I226" i="12"/>
  <c r="Z226" i="5"/>
  <c r="AA226" i="5"/>
  <c r="AB226" i="5"/>
  <c r="AC226" i="5"/>
  <c r="AD226" i="5"/>
  <c r="Q226" i="12" s="1"/>
  <c r="AE226" i="5"/>
  <c r="R226" i="12" s="1"/>
  <c r="AF226" i="5"/>
  <c r="S226" i="12" s="1"/>
  <c r="AG226" i="5"/>
  <c r="AH226" i="5"/>
  <c r="J226" i="12" s="1"/>
  <c r="AI226" i="5"/>
  <c r="K226" i="12" s="1"/>
  <c r="AJ226" i="5"/>
  <c r="T226" i="12" s="1"/>
  <c r="AM226" i="5"/>
  <c r="AN226" i="5"/>
  <c r="AO226" i="5"/>
  <c r="U226" i="12" s="1"/>
  <c r="AP226" i="5"/>
  <c r="AQ226" i="5"/>
  <c r="AR226" i="5"/>
  <c r="AS226" i="5"/>
  <c r="AT226" i="5"/>
  <c r="AU226" i="5"/>
  <c r="AV226" i="5"/>
  <c r="AW226" i="5"/>
  <c r="AY226" i="5"/>
  <c r="AZ226" i="5"/>
  <c r="BF226" i="5"/>
  <c r="BG226" i="5"/>
  <c r="BH226" i="5"/>
  <c r="V226" i="12" s="1"/>
  <c r="BI226" i="5"/>
  <c r="BJ226" i="5"/>
  <c r="BK226" i="5"/>
  <c r="BM226" i="5"/>
  <c r="BN226" i="5"/>
  <c r="BO226" i="5"/>
  <c r="X226" i="12" s="1"/>
  <c r="BP226" i="5"/>
  <c r="BR226" i="5"/>
  <c r="Y226" i="12" s="1"/>
  <c r="BW226" i="5"/>
  <c r="BX226" i="5"/>
  <c r="BY226" i="5"/>
  <c r="BZ226" i="5"/>
  <c r="CA226" i="5"/>
  <c r="CB226" i="5"/>
  <c r="CD226" i="5"/>
  <c r="Z226" i="12" s="1"/>
  <c r="CE226" i="5"/>
  <c r="AA226" i="12" s="1"/>
  <c r="CF226" i="5"/>
  <c r="AB226" i="12" s="1"/>
  <c r="CM226" i="5"/>
  <c r="CN226" i="5"/>
  <c r="CP226" i="5"/>
  <c r="CQ226" i="5"/>
  <c r="CR226" i="5"/>
  <c r="CS226" i="5"/>
  <c r="CT226" i="5"/>
  <c r="CU226" i="5"/>
  <c r="CW226" i="5"/>
  <c r="CY226" i="5"/>
  <c r="CZ226" i="5"/>
  <c r="DA226" i="5"/>
  <c r="DG226" i="5"/>
  <c r="DH226" i="5"/>
  <c r="DI226" i="5"/>
  <c r="DJ226" i="5"/>
  <c r="DK226" i="5"/>
  <c r="DM226" i="5"/>
  <c r="DN226" i="5"/>
  <c r="DO226" i="5"/>
  <c r="DP226" i="5"/>
  <c r="DQ226" i="5"/>
  <c r="DR226" i="5"/>
  <c r="DS226" i="5"/>
  <c r="DT226" i="5"/>
  <c r="DU226" i="5"/>
  <c r="DW226" i="5"/>
  <c r="DX226" i="5"/>
  <c r="EC226" i="5"/>
  <c r="ED226" i="5"/>
  <c r="EE226" i="5"/>
  <c r="EG226" i="5"/>
  <c r="EH226" i="5"/>
  <c r="C227" i="5"/>
  <c r="C227" i="12" s="1"/>
  <c r="D227" i="5"/>
  <c r="M227" i="12" s="1"/>
  <c r="E227" i="5"/>
  <c r="N227" i="12" s="1"/>
  <c r="F227" i="5"/>
  <c r="G227" i="5"/>
  <c r="H227" i="5"/>
  <c r="I227" i="5"/>
  <c r="J227" i="5"/>
  <c r="D227" i="12" s="1"/>
  <c r="K227" i="5"/>
  <c r="E227" i="12" s="1"/>
  <c r="L227" i="5"/>
  <c r="O227" i="12" s="1"/>
  <c r="M227" i="5"/>
  <c r="N227" i="5"/>
  <c r="P227" i="12" s="1"/>
  <c r="O227" i="5"/>
  <c r="P227" i="5"/>
  <c r="F227" i="12" s="1"/>
  <c r="Q227" i="5"/>
  <c r="G227" i="12" s="1"/>
  <c r="R227" i="5"/>
  <c r="H227" i="12" s="1"/>
  <c r="U227" i="5"/>
  <c r="V227" i="5"/>
  <c r="M227" i="9"/>
  <c r="Z227" i="5"/>
  <c r="AA227" i="5"/>
  <c r="AB227" i="5"/>
  <c r="AC227" i="5"/>
  <c r="AD227" i="5"/>
  <c r="Q227" i="12" s="1"/>
  <c r="AE227" i="5"/>
  <c r="R227" i="12" s="1"/>
  <c r="AF227" i="5"/>
  <c r="S227" i="12" s="1"/>
  <c r="AG227" i="5"/>
  <c r="AH227" i="5"/>
  <c r="J227" i="12" s="1"/>
  <c r="AI227" i="5"/>
  <c r="K227" i="12" s="1"/>
  <c r="AJ227" i="5"/>
  <c r="T227" i="12" s="1"/>
  <c r="AM227" i="5"/>
  <c r="AN227" i="5"/>
  <c r="AO227" i="5"/>
  <c r="U227" i="12" s="1"/>
  <c r="AP227" i="5"/>
  <c r="AQ227" i="5"/>
  <c r="AR227" i="5"/>
  <c r="AS227" i="5"/>
  <c r="AT227" i="5"/>
  <c r="AU227" i="5"/>
  <c r="AV227" i="5"/>
  <c r="AW227" i="5"/>
  <c r="AY227" i="5"/>
  <c r="L227" i="12" s="1"/>
  <c r="AZ227" i="5"/>
  <c r="BF227" i="5"/>
  <c r="BG227" i="5"/>
  <c r="BH227" i="5"/>
  <c r="V227" i="12" s="1"/>
  <c r="BI227" i="5"/>
  <c r="BJ227" i="5"/>
  <c r="BK227" i="5"/>
  <c r="BM227" i="5"/>
  <c r="BN227" i="5"/>
  <c r="BO227" i="5"/>
  <c r="X227" i="12" s="1"/>
  <c r="BP227" i="5"/>
  <c r="BR227" i="5"/>
  <c r="Y227" i="12" s="1"/>
  <c r="BW227" i="5"/>
  <c r="BX227" i="5"/>
  <c r="BY227" i="5"/>
  <c r="BZ227" i="5"/>
  <c r="CA227" i="5"/>
  <c r="CB227" i="5"/>
  <c r="CD227" i="5"/>
  <c r="Z227" i="12" s="1"/>
  <c r="CE227" i="5"/>
  <c r="AA227" i="12" s="1"/>
  <c r="CF227" i="5"/>
  <c r="AB227" i="12" s="1"/>
  <c r="CM227" i="5"/>
  <c r="CN227" i="5"/>
  <c r="CP227" i="5"/>
  <c r="CQ227" i="5"/>
  <c r="CR227" i="5"/>
  <c r="CS227" i="5"/>
  <c r="CT227" i="5"/>
  <c r="CU227" i="5"/>
  <c r="CW227" i="5"/>
  <c r="CY227" i="5"/>
  <c r="CZ227" i="5"/>
  <c r="DA227" i="5"/>
  <c r="DG227" i="5"/>
  <c r="DH227" i="5"/>
  <c r="DI227" i="5"/>
  <c r="DJ227" i="5"/>
  <c r="DK227" i="5"/>
  <c r="DM227" i="5"/>
  <c r="DN227" i="5"/>
  <c r="DO227" i="5"/>
  <c r="DP227" i="5"/>
  <c r="DQ227" i="5"/>
  <c r="DR227" i="5"/>
  <c r="DS227" i="5"/>
  <c r="DT227" i="5"/>
  <c r="DU227" i="5"/>
  <c r="DW227" i="5"/>
  <c r="DX227" i="5"/>
  <c r="EC227" i="5"/>
  <c r="ED227" i="5"/>
  <c r="EE227" i="5"/>
  <c r="EG227" i="5"/>
  <c r="EH227" i="5"/>
  <c r="C228" i="5"/>
  <c r="C228" i="12" s="1"/>
  <c r="D228" i="5"/>
  <c r="M228" i="12" s="1"/>
  <c r="E228" i="5"/>
  <c r="N228" i="12" s="1"/>
  <c r="F228" i="5"/>
  <c r="G228" i="5"/>
  <c r="H228" i="5"/>
  <c r="I228" i="5"/>
  <c r="J228" i="5"/>
  <c r="D228" i="12" s="1"/>
  <c r="K228" i="5"/>
  <c r="E228" i="12" s="1"/>
  <c r="L228" i="5"/>
  <c r="O228" i="12" s="1"/>
  <c r="M228" i="5"/>
  <c r="N228" i="5"/>
  <c r="P228" i="12" s="1"/>
  <c r="O228" i="5"/>
  <c r="P228" i="5"/>
  <c r="F228" i="12" s="1"/>
  <c r="Q228" i="5"/>
  <c r="G228" i="12" s="1"/>
  <c r="R228" i="5"/>
  <c r="H228" i="12" s="1"/>
  <c r="U228" i="5"/>
  <c r="V228" i="5"/>
  <c r="M228" i="9"/>
  <c r="L228" i="9"/>
  <c r="Z228" i="5"/>
  <c r="AA228" i="5"/>
  <c r="AB228" i="5"/>
  <c r="AC228" i="5"/>
  <c r="AD228" i="5"/>
  <c r="Q228" i="12" s="1"/>
  <c r="AE228" i="5"/>
  <c r="R228" i="12" s="1"/>
  <c r="AF228" i="5"/>
  <c r="S228" i="12" s="1"/>
  <c r="AG228" i="5"/>
  <c r="AH228" i="5"/>
  <c r="J228" i="12" s="1"/>
  <c r="AI228" i="5"/>
  <c r="K228" i="12" s="1"/>
  <c r="AJ228" i="5"/>
  <c r="T228" i="12" s="1"/>
  <c r="AM228" i="5"/>
  <c r="AN228" i="5"/>
  <c r="AO228" i="5"/>
  <c r="U228" i="12" s="1"/>
  <c r="AP228" i="5"/>
  <c r="AQ228" i="5"/>
  <c r="AR228" i="5"/>
  <c r="AS228" i="5"/>
  <c r="AT228" i="5"/>
  <c r="AU228" i="5"/>
  <c r="AV228" i="5"/>
  <c r="AW228" i="5"/>
  <c r="AY228" i="5"/>
  <c r="L228" i="12" s="1"/>
  <c r="AZ228" i="5"/>
  <c r="BF228" i="5"/>
  <c r="BG228" i="5"/>
  <c r="BH228" i="5"/>
  <c r="V228" i="12" s="1"/>
  <c r="BI228" i="5"/>
  <c r="BJ228" i="5"/>
  <c r="BK228" i="5"/>
  <c r="BM228" i="5"/>
  <c r="BN228" i="5"/>
  <c r="BO228" i="5"/>
  <c r="X228" i="12" s="1"/>
  <c r="BP228" i="5"/>
  <c r="BR228" i="5"/>
  <c r="Y228" i="12" s="1"/>
  <c r="BW228" i="5"/>
  <c r="BX228" i="5"/>
  <c r="BY228" i="5"/>
  <c r="BZ228" i="5"/>
  <c r="CB228" i="5"/>
  <c r="CD228" i="5"/>
  <c r="Z228" i="12" s="1"/>
  <c r="CE228" i="5"/>
  <c r="AA228" i="12" s="1"/>
  <c r="CF228" i="5"/>
  <c r="AB228" i="12" s="1"/>
  <c r="CM228" i="5"/>
  <c r="CN228" i="5"/>
  <c r="CP228" i="5"/>
  <c r="CQ228" i="5"/>
  <c r="CR228" i="5"/>
  <c r="CS228" i="5"/>
  <c r="CT228" i="5"/>
  <c r="CU228" i="5"/>
  <c r="CW228" i="5"/>
  <c r="CY228" i="5"/>
  <c r="CZ228" i="5"/>
  <c r="DA228" i="5"/>
  <c r="DG228" i="5"/>
  <c r="DH228" i="5"/>
  <c r="DI228" i="5"/>
  <c r="DJ228" i="5"/>
  <c r="DK228" i="5"/>
  <c r="DM228" i="5"/>
  <c r="DN228" i="5"/>
  <c r="DO228" i="5"/>
  <c r="DP228" i="5"/>
  <c r="DQ228" i="5"/>
  <c r="DR228" i="5"/>
  <c r="DS228" i="5"/>
  <c r="DT228" i="5"/>
  <c r="DU228" i="5"/>
  <c r="DW228" i="5"/>
  <c r="DX228" i="5"/>
  <c r="EC228" i="5"/>
  <c r="ED228" i="5"/>
  <c r="EE228" i="5"/>
  <c r="EG228" i="5"/>
  <c r="EH228" i="5"/>
  <c r="C229" i="5"/>
  <c r="C229" i="12" s="1"/>
  <c r="D229" i="5"/>
  <c r="M229" i="12" s="1"/>
  <c r="E229" i="5"/>
  <c r="N229" i="12" s="1"/>
  <c r="F229" i="5"/>
  <c r="G229" i="5"/>
  <c r="H229" i="5"/>
  <c r="I229" i="5"/>
  <c r="J229" i="5"/>
  <c r="D229" i="12" s="1"/>
  <c r="K229" i="5"/>
  <c r="E229" i="12" s="1"/>
  <c r="L229" i="5"/>
  <c r="O229" i="12" s="1"/>
  <c r="M229" i="5"/>
  <c r="N229" i="5"/>
  <c r="P229" i="12" s="1"/>
  <c r="O229" i="5"/>
  <c r="P229" i="5"/>
  <c r="F229" i="12" s="1"/>
  <c r="Q229" i="5"/>
  <c r="G229" i="12" s="1"/>
  <c r="R229" i="5"/>
  <c r="H229" i="12" s="1"/>
  <c r="U229" i="5"/>
  <c r="V229" i="5"/>
  <c r="I229" i="12"/>
  <c r="Z229" i="5"/>
  <c r="AA229" i="5"/>
  <c r="AB229" i="5"/>
  <c r="AC229" i="5"/>
  <c r="AD229" i="5"/>
  <c r="Q229" i="12" s="1"/>
  <c r="AE229" i="5"/>
  <c r="R229" i="12" s="1"/>
  <c r="AF229" i="5"/>
  <c r="S229" i="12" s="1"/>
  <c r="AG229" i="5"/>
  <c r="AH229" i="5"/>
  <c r="J229" i="12" s="1"/>
  <c r="AI229" i="5"/>
  <c r="K229" i="12" s="1"/>
  <c r="AJ229" i="5"/>
  <c r="T229" i="12" s="1"/>
  <c r="AM229" i="5"/>
  <c r="AN229" i="5"/>
  <c r="AO229" i="5"/>
  <c r="U229" i="12" s="1"/>
  <c r="AP229" i="5"/>
  <c r="AQ229" i="5"/>
  <c r="AR229" i="5"/>
  <c r="AS229" i="5"/>
  <c r="AT229" i="5"/>
  <c r="AU229" i="5"/>
  <c r="AV229" i="5"/>
  <c r="AW229" i="5"/>
  <c r="AY229" i="5"/>
  <c r="L229" i="12" s="1"/>
  <c r="AZ229" i="5"/>
  <c r="BF229" i="5"/>
  <c r="BG229" i="5"/>
  <c r="BH229" i="5"/>
  <c r="V229" i="12" s="1"/>
  <c r="BI229" i="5"/>
  <c r="BJ229" i="5"/>
  <c r="BK229" i="5"/>
  <c r="BM229" i="5"/>
  <c r="BN229" i="5"/>
  <c r="BO229" i="5"/>
  <c r="X229" i="12" s="1"/>
  <c r="BP229" i="5"/>
  <c r="BR229" i="5"/>
  <c r="Y229" i="12" s="1"/>
  <c r="BW229" i="5"/>
  <c r="BX229" i="5"/>
  <c r="BY229" i="5"/>
  <c r="BZ229" i="5"/>
  <c r="CB229" i="5"/>
  <c r="CD229" i="5"/>
  <c r="Z229" i="12" s="1"/>
  <c r="CE229" i="5"/>
  <c r="AA229" i="12" s="1"/>
  <c r="CF229" i="5"/>
  <c r="AB229" i="12" s="1"/>
  <c r="CM229" i="5"/>
  <c r="CN229" i="5"/>
  <c r="CP229" i="5"/>
  <c r="CQ229" i="5"/>
  <c r="CR229" i="5"/>
  <c r="CS229" i="5"/>
  <c r="CT229" i="5"/>
  <c r="CU229" i="5"/>
  <c r="CW229" i="5"/>
  <c r="CY229" i="5"/>
  <c r="CZ229" i="5"/>
  <c r="DA229" i="5"/>
  <c r="DG229" i="5"/>
  <c r="DH229" i="5"/>
  <c r="DI229" i="5"/>
  <c r="DJ229" i="5"/>
  <c r="DK229" i="5"/>
  <c r="DM229" i="5"/>
  <c r="DN229" i="5"/>
  <c r="DO229" i="5"/>
  <c r="DP229" i="5"/>
  <c r="DQ229" i="5"/>
  <c r="DR229" i="5"/>
  <c r="DS229" i="5"/>
  <c r="DT229" i="5"/>
  <c r="DU229" i="5"/>
  <c r="DW229" i="5"/>
  <c r="DX229" i="5"/>
  <c r="EC229" i="5"/>
  <c r="ED229" i="5"/>
  <c r="EE229" i="5"/>
  <c r="EG229" i="5"/>
  <c r="EH229" i="5"/>
  <c r="C230" i="5"/>
  <c r="C230" i="12" s="1"/>
  <c r="D230" i="5"/>
  <c r="M230" i="12" s="1"/>
  <c r="E230" i="5"/>
  <c r="N230" i="12" s="1"/>
  <c r="F230" i="5"/>
  <c r="G230" i="5"/>
  <c r="H230" i="5"/>
  <c r="I230" i="5"/>
  <c r="J230" i="5"/>
  <c r="D230" i="12" s="1"/>
  <c r="K230" i="5"/>
  <c r="E230" i="12" s="1"/>
  <c r="L230" i="5"/>
  <c r="O230" i="12" s="1"/>
  <c r="M230" i="5"/>
  <c r="N230" i="5"/>
  <c r="P230" i="12" s="1"/>
  <c r="O230" i="5"/>
  <c r="P230" i="5"/>
  <c r="F230" i="12" s="1"/>
  <c r="Q230" i="5"/>
  <c r="G230" i="12" s="1"/>
  <c r="R230" i="5"/>
  <c r="H230" i="12" s="1"/>
  <c r="U230" i="5"/>
  <c r="V230" i="5"/>
  <c r="Z230" i="5"/>
  <c r="AA230" i="5"/>
  <c r="AB230" i="5"/>
  <c r="AC230" i="5"/>
  <c r="AD230" i="5"/>
  <c r="Q230" i="12" s="1"/>
  <c r="AE230" i="5"/>
  <c r="R230" i="12" s="1"/>
  <c r="AF230" i="5"/>
  <c r="S230" i="12" s="1"/>
  <c r="AG230" i="5"/>
  <c r="AH230" i="5"/>
  <c r="J230" i="12" s="1"/>
  <c r="AI230" i="5"/>
  <c r="K230" i="12" s="1"/>
  <c r="AJ230" i="5"/>
  <c r="T230" i="12" s="1"/>
  <c r="AM230" i="5"/>
  <c r="AN230" i="5"/>
  <c r="AO230" i="5"/>
  <c r="U230" i="12" s="1"/>
  <c r="AP230" i="5"/>
  <c r="AQ230" i="5"/>
  <c r="AR230" i="5"/>
  <c r="AS230" i="5"/>
  <c r="AT230" i="5"/>
  <c r="AU230" i="5"/>
  <c r="AV230" i="5"/>
  <c r="AW230" i="5"/>
  <c r="AY230" i="5"/>
  <c r="L230" i="12" s="1"/>
  <c r="AZ230" i="5"/>
  <c r="BF230" i="5"/>
  <c r="BG230" i="5"/>
  <c r="BH230" i="5"/>
  <c r="V230" i="12" s="1"/>
  <c r="BI230" i="5"/>
  <c r="BJ230" i="5"/>
  <c r="BK230" i="5"/>
  <c r="BM230" i="5"/>
  <c r="BN230" i="5"/>
  <c r="BO230" i="5"/>
  <c r="X230" i="12" s="1"/>
  <c r="BP230" i="5"/>
  <c r="BR230" i="5"/>
  <c r="Y230" i="12" s="1"/>
  <c r="BW230" i="5"/>
  <c r="BX230" i="5"/>
  <c r="BY230" i="5"/>
  <c r="BZ230" i="5"/>
  <c r="CB230" i="5"/>
  <c r="CD230" i="5"/>
  <c r="Z230" i="12" s="1"/>
  <c r="CE230" i="5"/>
  <c r="AA230" i="12" s="1"/>
  <c r="CF230" i="5"/>
  <c r="AB230" i="12" s="1"/>
  <c r="CM230" i="5"/>
  <c r="CN230" i="5"/>
  <c r="CP230" i="5"/>
  <c r="CQ230" i="5"/>
  <c r="CR230" i="5"/>
  <c r="CS230" i="5"/>
  <c r="CT230" i="5"/>
  <c r="CU230" i="5"/>
  <c r="CW230" i="5"/>
  <c r="CY230" i="5"/>
  <c r="CZ230" i="5"/>
  <c r="DA230" i="5"/>
  <c r="DG230" i="5"/>
  <c r="DH230" i="5"/>
  <c r="DI230" i="5"/>
  <c r="DJ230" i="5"/>
  <c r="DK230" i="5"/>
  <c r="DO230" i="5"/>
  <c r="DP230" i="5"/>
  <c r="DQ230" i="5"/>
  <c r="DR230" i="5"/>
  <c r="DS230" i="5"/>
  <c r="DT230" i="5"/>
  <c r="DU230" i="5"/>
  <c r="DW230" i="5"/>
  <c r="DX230" i="5"/>
  <c r="EC230" i="5"/>
  <c r="ED230" i="5"/>
  <c r="EE230" i="5"/>
  <c r="EG230" i="5"/>
  <c r="EH230" i="5"/>
  <c r="C231" i="5"/>
  <c r="C231" i="12" s="1"/>
  <c r="D231" i="5"/>
  <c r="M231" i="12" s="1"/>
  <c r="E231" i="5"/>
  <c r="N231" i="12" s="1"/>
  <c r="F231" i="5"/>
  <c r="G231" i="5"/>
  <c r="H231" i="5"/>
  <c r="I231" i="5"/>
  <c r="J231" i="5"/>
  <c r="D231" i="12" s="1"/>
  <c r="K231" i="5"/>
  <c r="E231" i="12" s="1"/>
  <c r="L231" i="5"/>
  <c r="O231" i="12" s="1"/>
  <c r="M231" i="5"/>
  <c r="N231" i="5"/>
  <c r="P231" i="12" s="1"/>
  <c r="O231" i="5"/>
  <c r="P231" i="5"/>
  <c r="F231" i="12" s="1"/>
  <c r="Q231" i="5"/>
  <c r="G231" i="12" s="1"/>
  <c r="R231" i="5"/>
  <c r="H231" i="12" s="1"/>
  <c r="U231" i="5"/>
  <c r="V231" i="5"/>
  <c r="Z231" i="5"/>
  <c r="AA231" i="5"/>
  <c r="AB231" i="5"/>
  <c r="AC231" i="5"/>
  <c r="AD231" i="5"/>
  <c r="Q231" i="12" s="1"/>
  <c r="AE231" i="5"/>
  <c r="R231" i="12" s="1"/>
  <c r="AF231" i="5"/>
  <c r="S231" i="12" s="1"/>
  <c r="AG231" i="5"/>
  <c r="AH231" i="5"/>
  <c r="J231" i="12" s="1"/>
  <c r="AI231" i="5"/>
  <c r="K231" i="12" s="1"/>
  <c r="AJ231" i="5"/>
  <c r="T231" i="12" s="1"/>
  <c r="AM231" i="5"/>
  <c r="AN231" i="5"/>
  <c r="AO231" i="5"/>
  <c r="U231" i="12" s="1"/>
  <c r="AP231" i="5"/>
  <c r="AQ231" i="5"/>
  <c r="AR231" i="5"/>
  <c r="AS231" i="5"/>
  <c r="AT231" i="5"/>
  <c r="AU231" i="5"/>
  <c r="AV231" i="5"/>
  <c r="AW231" i="5"/>
  <c r="AY231" i="5"/>
  <c r="L231" i="12" s="1"/>
  <c r="AZ231" i="5"/>
  <c r="BF231" i="5"/>
  <c r="BG231" i="5"/>
  <c r="BH231" i="5"/>
  <c r="V231" i="12" s="1"/>
  <c r="BI231" i="5"/>
  <c r="BJ231" i="5"/>
  <c r="BK231" i="5"/>
  <c r="BM231" i="5"/>
  <c r="BN231" i="5"/>
  <c r="BO231" i="5"/>
  <c r="X231" i="12" s="1"/>
  <c r="BP231" i="5"/>
  <c r="BR231" i="5"/>
  <c r="Y231" i="12" s="1"/>
  <c r="BW231" i="5"/>
  <c r="BX231" i="5"/>
  <c r="BY231" i="5"/>
  <c r="BZ231" i="5"/>
  <c r="CB231" i="5"/>
  <c r="CD231" i="5"/>
  <c r="Z231" i="12" s="1"/>
  <c r="CE231" i="5"/>
  <c r="AA231" i="12" s="1"/>
  <c r="CF231" i="5"/>
  <c r="AB231" i="12" s="1"/>
  <c r="CM231" i="5"/>
  <c r="CN231" i="5"/>
  <c r="CP231" i="5"/>
  <c r="CQ231" i="5"/>
  <c r="CR231" i="5"/>
  <c r="CS231" i="5"/>
  <c r="CT231" i="5"/>
  <c r="CU231" i="5"/>
  <c r="CW231" i="5"/>
  <c r="CY231" i="5"/>
  <c r="CZ231" i="5"/>
  <c r="DA231" i="5"/>
  <c r="DG231" i="5"/>
  <c r="DH231" i="5"/>
  <c r="DI231" i="5"/>
  <c r="DJ231" i="5"/>
  <c r="DK231" i="5"/>
  <c r="DO231" i="5"/>
  <c r="DP231" i="5"/>
  <c r="DQ231" i="5"/>
  <c r="DR231" i="5"/>
  <c r="DS231" i="5"/>
  <c r="DT231" i="5"/>
  <c r="DU231" i="5"/>
  <c r="DW231" i="5"/>
  <c r="DX231" i="5"/>
  <c r="EC231" i="5"/>
  <c r="ED231" i="5"/>
  <c r="EE231" i="5"/>
  <c r="EG231" i="5"/>
  <c r="EH231" i="5"/>
  <c r="C232" i="5"/>
  <c r="C232" i="12" s="1"/>
  <c r="D232" i="5"/>
  <c r="M232" i="12" s="1"/>
  <c r="E232" i="5"/>
  <c r="N232" i="12" s="1"/>
  <c r="F232" i="5"/>
  <c r="G232" i="5"/>
  <c r="H232" i="5"/>
  <c r="I232" i="5"/>
  <c r="J232" i="5"/>
  <c r="D232" i="12" s="1"/>
  <c r="K232" i="5"/>
  <c r="E232" i="12" s="1"/>
  <c r="L232" i="5"/>
  <c r="O232" i="12" s="1"/>
  <c r="M232" i="5"/>
  <c r="N232" i="5"/>
  <c r="P232" i="12" s="1"/>
  <c r="O232" i="5"/>
  <c r="P232" i="5"/>
  <c r="F232" i="12" s="1"/>
  <c r="Q232" i="5"/>
  <c r="G232" i="12" s="1"/>
  <c r="R232" i="5"/>
  <c r="H232" i="12" s="1"/>
  <c r="U232" i="5"/>
  <c r="V232" i="5"/>
  <c r="Z232" i="5"/>
  <c r="AA232" i="5"/>
  <c r="AB232" i="5"/>
  <c r="AC232" i="5"/>
  <c r="AD232" i="5"/>
  <c r="Q232" i="12" s="1"/>
  <c r="AE232" i="5"/>
  <c r="R232" i="12" s="1"/>
  <c r="AF232" i="5"/>
  <c r="S232" i="12" s="1"/>
  <c r="AG232" i="5"/>
  <c r="AH232" i="5"/>
  <c r="J232" i="12" s="1"/>
  <c r="AI232" i="5"/>
  <c r="K232" i="12" s="1"/>
  <c r="AJ232" i="5"/>
  <c r="T232" i="12" s="1"/>
  <c r="AM232" i="5"/>
  <c r="AN232" i="5"/>
  <c r="AO232" i="5"/>
  <c r="U232" i="12" s="1"/>
  <c r="AP232" i="5"/>
  <c r="AQ232" i="5"/>
  <c r="AR232" i="5"/>
  <c r="AS232" i="5"/>
  <c r="AT232" i="5"/>
  <c r="AU232" i="5"/>
  <c r="AV232" i="5"/>
  <c r="AW232" i="5"/>
  <c r="AY232" i="5"/>
  <c r="AZ232" i="5"/>
  <c r="BF232" i="5"/>
  <c r="BG232" i="5"/>
  <c r="BH232" i="5"/>
  <c r="V232" i="12" s="1"/>
  <c r="BI232" i="5"/>
  <c r="BJ232" i="5"/>
  <c r="BK232" i="5"/>
  <c r="BM232" i="5"/>
  <c r="BN232" i="5"/>
  <c r="BO232" i="5"/>
  <c r="X232" i="12" s="1"/>
  <c r="BP232" i="5"/>
  <c r="BR232" i="5"/>
  <c r="Y232" i="12" s="1"/>
  <c r="BW232" i="5"/>
  <c r="BX232" i="5"/>
  <c r="BY232" i="5"/>
  <c r="BZ232" i="5"/>
  <c r="CB232" i="5"/>
  <c r="CD232" i="5"/>
  <c r="Z232" i="12" s="1"/>
  <c r="CE232" i="5"/>
  <c r="AA232" i="12" s="1"/>
  <c r="CF232" i="5"/>
  <c r="AB232" i="12" s="1"/>
  <c r="CM232" i="5"/>
  <c r="CN232" i="5"/>
  <c r="CP232" i="5"/>
  <c r="CQ232" i="5"/>
  <c r="CR232" i="5"/>
  <c r="CS232" i="5"/>
  <c r="CT232" i="5"/>
  <c r="CU232" i="5"/>
  <c r="CW232" i="5"/>
  <c r="CY232" i="5"/>
  <c r="CZ232" i="5"/>
  <c r="DA232" i="5"/>
  <c r="DG232" i="5"/>
  <c r="DH232" i="5"/>
  <c r="DI232" i="5"/>
  <c r="DJ232" i="5"/>
  <c r="DK232" i="5"/>
  <c r="DO232" i="5"/>
  <c r="DP232" i="5"/>
  <c r="DQ232" i="5"/>
  <c r="DR232" i="5"/>
  <c r="DS232" i="5"/>
  <c r="DT232" i="5"/>
  <c r="DU232" i="5"/>
  <c r="DW232" i="5"/>
  <c r="DX232" i="5"/>
  <c r="EC232" i="5"/>
  <c r="ED232" i="5"/>
  <c r="EE232" i="5"/>
  <c r="EG232" i="5"/>
  <c r="EH232" i="5"/>
  <c r="C233" i="5"/>
  <c r="C233" i="12" s="1"/>
  <c r="D233" i="5"/>
  <c r="M233" i="12" s="1"/>
  <c r="E233" i="5"/>
  <c r="N233" i="12" s="1"/>
  <c r="F233" i="5"/>
  <c r="G233" i="5"/>
  <c r="H233" i="5"/>
  <c r="I233" i="5"/>
  <c r="J233" i="5"/>
  <c r="D233" i="12" s="1"/>
  <c r="K233" i="5"/>
  <c r="E233" i="12" s="1"/>
  <c r="L233" i="5"/>
  <c r="O233" i="12" s="1"/>
  <c r="M233" i="5"/>
  <c r="N233" i="5"/>
  <c r="P233" i="12" s="1"/>
  <c r="O233" i="5"/>
  <c r="P233" i="5"/>
  <c r="F233" i="12" s="1"/>
  <c r="Q233" i="5"/>
  <c r="G233" i="12" s="1"/>
  <c r="R233" i="5"/>
  <c r="H233" i="12" s="1"/>
  <c r="U233" i="5"/>
  <c r="V233" i="5"/>
  <c r="Z233" i="5"/>
  <c r="AA233" i="5"/>
  <c r="AB233" i="5"/>
  <c r="AC233" i="5"/>
  <c r="AD233" i="5"/>
  <c r="Q233" i="12" s="1"/>
  <c r="AE233" i="5"/>
  <c r="R233" i="12" s="1"/>
  <c r="AF233" i="5"/>
  <c r="S233" i="12" s="1"/>
  <c r="AG233" i="5"/>
  <c r="AI233" i="5"/>
  <c r="K233" i="12" s="1"/>
  <c r="AJ233" i="5"/>
  <c r="T233" i="12" s="1"/>
  <c r="AM233" i="5"/>
  <c r="AN233" i="5"/>
  <c r="AO233" i="5"/>
  <c r="U233" i="12" s="1"/>
  <c r="AP233" i="5"/>
  <c r="AQ233" i="5"/>
  <c r="AR233" i="5"/>
  <c r="AS233" i="5"/>
  <c r="AT233" i="5"/>
  <c r="AU233" i="5"/>
  <c r="AV233" i="5"/>
  <c r="AW233" i="5"/>
  <c r="AY233" i="5"/>
  <c r="AZ233" i="5"/>
  <c r="BF233" i="5"/>
  <c r="BI233" i="5"/>
  <c r="BJ233" i="5"/>
  <c r="BK233" i="5"/>
  <c r="BM233" i="5"/>
  <c r="BN233" i="5"/>
  <c r="BO233" i="5"/>
  <c r="X233" i="12" s="1"/>
  <c r="BP233" i="5"/>
  <c r="BR233" i="5"/>
  <c r="Y233" i="12" s="1"/>
  <c r="BW233" i="5"/>
  <c r="BX233" i="5"/>
  <c r="BY233" i="5"/>
  <c r="BZ233" i="5"/>
  <c r="CB233" i="5"/>
  <c r="CD233" i="5"/>
  <c r="Z233" i="12" s="1"/>
  <c r="CE233" i="5"/>
  <c r="AA233" i="12" s="1"/>
  <c r="CF233" i="5"/>
  <c r="AB233" i="12" s="1"/>
  <c r="CM233" i="5"/>
  <c r="CN233" i="5"/>
  <c r="CP233" i="5"/>
  <c r="CQ233" i="5"/>
  <c r="CR233" i="5"/>
  <c r="CS233" i="5"/>
  <c r="CT233" i="5"/>
  <c r="CU233" i="5"/>
  <c r="CW233" i="5"/>
  <c r="CY233" i="5"/>
  <c r="CZ233" i="5"/>
  <c r="DA233" i="5"/>
  <c r="DG233" i="5"/>
  <c r="DH233" i="5"/>
  <c r="DI233" i="5"/>
  <c r="DJ233" i="5"/>
  <c r="DK233" i="5"/>
  <c r="DO233" i="5"/>
  <c r="DP233" i="5"/>
  <c r="DQ233" i="5"/>
  <c r="DR233" i="5"/>
  <c r="DS233" i="5"/>
  <c r="DT233" i="5"/>
  <c r="DU233" i="5"/>
  <c r="DW233" i="5"/>
  <c r="DX233" i="5"/>
  <c r="EC233" i="5"/>
  <c r="ED233" i="5"/>
  <c r="EE233" i="5"/>
  <c r="EG233" i="5"/>
  <c r="EH233" i="5"/>
  <c r="C234" i="5"/>
  <c r="C234" i="12" s="1"/>
  <c r="D234" i="5"/>
  <c r="M234" i="12" s="1"/>
  <c r="E234" i="5"/>
  <c r="N234" i="12" s="1"/>
  <c r="F234" i="5"/>
  <c r="G234" i="5"/>
  <c r="H234" i="5"/>
  <c r="I234" i="5"/>
  <c r="J234" i="5"/>
  <c r="D234" i="12" s="1"/>
  <c r="K234" i="5"/>
  <c r="E234" i="12" s="1"/>
  <c r="L234" i="5"/>
  <c r="O234" i="12" s="1"/>
  <c r="M234" i="5"/>
  <c r="N234" i="5"/>
  <c r="P234" i="12" s="1"/>
  <c r="O234" i="5"/>
  <c r="P234" i="5"/>
  <c r="F234" i="12" s="1"/>
  <c r="Q234" i="5"/>
  <c r="G234" i="12" s="1"/>
  <c r="R234" i="5"/>
  <c r="H234" i="12" s="1"/>
  <c r="U234" i="5"/>
  <c r="V234" i="5"/>
  <c r="I234" i="12"/>
  <c r="Z234" i="5"/>
  <c r="AA234" i="5"/>
  <c r="AB234" i="5"/>
  <c r="AC234" i="5"/>
  <c r="AD234" i="5"/>
  <c r="Q234" i="12" s="1"/>
  <c r="AE234" i="5"/>
  <c r="R234" i="12" s="1"/>
  <c r="AF234" i="5"/>
  <c r="S234" i="12" s="1"/>
  <c r="AG234" i="5"/>
  <c r="AI234" i="5"/>
  <c r="K234" i="12" s="1"/>
  <c r="AJ234" i="5"/>
  <c r="T234" i="12" s="1"/>
  <c r="AM234" i="5"/>
  <c r="AN234" i="5"/>
  <c r="AO234" i="5"/>
  <c r="U234" i="12" s="1"/>
  <c r="AP234" i="5"/>
  <c r="AQ234" i="5"/>
  <c r="AR234" i="5"/>
  <c r="AS234" i="5"/>
  <c r="AT234" i="5"/>
  <c r="AU234" i="5"/>
  <c r="AV234" i="5"/>
  <c r="AW234" i="5"/>
  <c r="AY234" i="5"/>
  <c r="AZ234" i="5"/>
  <c r="BI234" i="5"/>
  <c r="BJ234" i="5"/>
  <c r="BK234" i="5"/>
  <c r="BM234" i="5"/>
  <c r="BN234" i="5"/>
  <c r="BO234" i="5"/>
  <c r="X234" i="12" s="1"/>
  <c r="BP234" i="5"/>
  <c r="BR234" i="5"/>
  <c r="Y234" i="12" s="1"/>
  <c r="BW234" i="5"/>
  <c r="BX234" i="5"/>
  <c r="BY234" i="5"/>
  <c r="CB234" i="5"/>
  <c r="CD234" i="5"/>
  <c r="Z234" i="12" s="1"/>
  <c r="CE234" i="5"/>
  <c r="AA234" i="12" s="1"/>
  <c r="CF234" i="5"/>
  <c r="AB234" i="12" s="1"/>
  <c r="CM234" i="5"/>
  <c r="CN234" i="5"/>
  <c r="CP234" i="5"/>
  <c r="CQ234" i="5"/>
  <c r="CR234" i="5"/>
  <c r="CS234" i="5"/>
  <c r="CT234" i="5"/>
  <c r="CU234" i="5"/>
  <c r="CW234" i="5"/>
  <c r="CY234" i="5"/>
  <c r="CZ234" i="5"/>
  <c r="DA234" i="5"/>
  <c r="DG234" i="5"/>
  <c r="DH234" i="5"/>
  <c r="DI234" i="5"/>
  <c r="DJ234" i="5"/>
  <c r="DK234" i="5"/>
  <c r="DO234" i="5"/>
  <c r="DP234" i="5"/>
  <c r="DQ234" i="5"/>
  <c r="DR234" i="5"/>
  <c r="DS234" i="5"/>
  <c r="DT234" i="5"/>
  <c r="DU234" i="5"/>
  <c r="DW234" i="5"/>
  <c r="DX234" i="5"/>
  <c r="EE234" i="5"/>
  <c r="EG234" i="5"/>
  <c r="EH234" i="5"/>
  <c r="C235" i="5"/>
  <c r="C235" i="12" s="1"/>
  <c r="D235" i="5"/>
  <c r="M235" i="12" s="1"/>
  <c r="E235" i="5"/>
  <c r="N235" i="12" s="1"/>
  <c r="F235" i="5"/>
  <c r="G235" i="5"/>
  <c r="H235" i="5"/>
  <c r="I235" i="5"/>
  <c r="J235" i="5"/>
  <c r="D235" i="12" s="1"/>
  <c r="K235" i="5"/>
  <c r="E235" i="12" s="1"/>
  <c r="L235" i="5"/>
  <c r="O235" i="12" s="1"/>
  <c r="M235" i="5"/>
  <c r="N235" i="5"/>
  <c r="P235" i="12" s="1"/>
  <c r="O235" i="5"/>
  <c r="P235" i="5"/>
  <c r="F235" i="12" s="1"/>
  <c r="Q235" i="5"/>
  <c r="G235" i="12" s="1"/>
  <c r="R235" i="5"/>
  <c r="H235" i="12" s="1"/>
  <c r="U235" i="5"/>
  <c r="V235" i="5"/>
  <c r="Z235" i="5"/>
  <c r="AA235" i="5"/>
  <c r="AB235" i="5"/>
  <c r="AC235" i="5"/>
  <c r="AD235" i="5"/>
  <c r="Q235" i="12" s="1"/>
  <c r="AE235" i="5"/>
  <c r="R235" i="12" s="1"/>
  <c r="AF235" i="5"/>
  <c r="S235" i="12" s="1"/>
  <c r="AG235" i="5"/>
  <c r="AM235" i="5"/>
  <c r="AN235" i="5"/>
  <c r="AO235" i="5"/>
  <c r="U235" i="12" s="1"/>
  <c r="AP235" i="5"/>
  <c r="AQ235" i="5"/>
  <c r="AR235" i="5"/>
  <c r="AS235" i="5"/>
  <c r="AT235" i="5"/>
  <c r="AU235" i="5"/>
  <c r="AV235" i="5"/>
  <c r="AW235" i="5"/>
  <c r="AY235" i="5"/>
  <c r="DB235" i="5" s="1"/>
  <c r="AZ235" i="5"/>
  <c r="BI235" i="5"/>
  <c r="BJ235" i="5"/>
  <c r="BK235" i="5"/>
  <c r="BM235" i="5"/>
  <c r="BN235" i="5"/>
  <c r="BO235" i="5"/>
  <c r="X235" i="12" s="1"/>
  <c r="BP235" i="5"/>
  <c r="BW235" i="5"/>
  <c r="BX235" i="5"/>
  <c r="BY235" i="5"/>
  <c r="CD235" i="5"/>
  <c r="Z235" i="12" s="1"/>
  <c r="CE235" i="5"/>
  <c r="AA235" i="12" s="1"/>
  <c r="CF235" i="5"/>
  <c r="AB235" i="12" s="1"/>
  <c r="CM235" i="5"/>
  <c r="CN235" i="5"/>
  <c r="CP235" i="5"/>
  <c r="CQ235" i="5"/>
  <c r="CR235" i="5"/>
  <c r="CS235" i="5"/>
  <c r="CT235" i="5"/>
  <c r="CU235" i="5"/>
  <c r="CY235" i="5"/>
  <c r="DA235" i="5"/>
  <c r="DG235" i="5"/>
  <c r="DH235" i="5"/>
  <c r="DI235" i="5"/>
  <c r="DJ235" i="5"/>
  <c r="DK235" i="5"/>
  <c r="DO235" i="5"/>
  <c r="DP235" i="5"/>
  <c r="DQ235" i="5"/>
  <c r="DR235" i="5"/>
  <c r="DS235" i="5"/>
  <c r="DT235" i="5"/>
  <c r="DU235" i="5"/>
  <c r="EE235" i="5"/>
  <c r="EG235" i="5"/>
  <c r="EH235" i="5"/>
  <c r="C236" i="5"/>
  <c r="C236" i="12" s="1"/>
  <c r="D236" i="5"/>
  <c r="M236" i="12" s="1"/>
  <c r="E236" i="5"/>
  <c r="N236" i="12" s="1"/>
  <c r="F236" i="5"/>
  <c r="G236" i="5"/>
  <c r="H236" i="5"/>
  <c r="I236" i="5"/>
  <c r="J236" i="5"/>
  <c r="D236" i="12" s="1"/>
  <c r="K236" i="5"/>
  <c r="E236" i="12" s="1"/>
  <c r="L236" i="5"/>
  <c r="O236" i="12" s="1"/>
  <c r="M236" i="5"/>
  <c r="N236" i="5"/>
  <c r="P236" i="12" s="1"/>
  <c r="O236" i="5"/>
  <c r="P236" i="5"/>
  <c r="F236" i="12" s="1"/>
  <c r="Q236" i="5"/>
  <c r="G236" i="12" s="1"/>
  <c r="R236" i="5"/>
  <c r="H236" i="12" s="1"/>
  <c r="U236" i="5"/>
  <c r="V236" i="5"/>
  <c r="L236" i="9"/>
  <c r="Z236" i="5"/>
  <c r="AA236" i="5"/>
  <c r="AB236" i="5"/>
  <c r="AC236" i="5"/>
  <c r="AD236" i="5"/>
  <c r="Q236" i="12" s="1"/>
  <c r="AE236" i="5"/>
  <c r="R236" i="12" s="1"/>
  <c r="AF236" i="5"/>
  <c r="S236" i="12" s="1"/>
  <c r="AG236" i="5"/>
  <c r="AN236" i="5"/>
  <c r="AO236" i="5"/>
  <c r="U236" i="12" s="1"/>
  <c r="AP236" i="5"/>
  <c r="AQ236" i="5"/>
  <c r="AR236" i="5"/>
  <c r="AS236" i="5"/>
  <c r="AT236" i="5"/>
  <c r="AU236" i="5"/>
  <c r="AV236" i="5"/>
  <c r="AW236" i="5"/>
  <c r="AY236" i="5"/>
  <c r="DB236" i="5" s="1"/>
  <c r="AZ236" i="5"/>
  <c r="BI236" i="5"/>
  <c r="BJ236" i="5"/>
  <c r="BK236" i="5"/>
  <c r="BM236" i="5"/>
  <c r="BN236" i="5"/>
  <c r="BO236" i="5"/>
  <c r="X236" i="12" s="1"/>
  <c r="BP236" i="5"/>
  <c r="BW236" i="5"/>
  <c r="BX236" i="5"/>
  <c r="Z236" i="12"/>
  <c r="AA236" i="12"/>
  <c r="AB236" i="12"/>
  <c r="CM236" i="5"/>
  <c r="CN236" i="5"/>
  <c r="CP236" i="5"/>
  <c r="CQ236" i="5"/>
  <c r="CR236" i="5"/>
  <c r="CS236" i="5"/>
  <c r="CT236" i="5"/>
  <c r="CU236" i="5"/>
  <c r="CY236" i="5"/>
  <c r="DI236" i="5"/>
  <c r="EE236" i="5"/>
  <c r="EG236" i="5"/>
  <c r="AD237" i="5"/>
  <c r="Q237" i="12" s="1"/>
  <c r="AE237" i="5"/>
  <c r="R237" i="12" s="1"/>
  <c r="AF237" i="5"/>
  <c r="S237" i="12" s="1"/>
  <c r="CM237" i="5"/>
  <c r="CN237" i="5"/>
  <c r="CP237" i="5"/>
  <c r="CQ237" i="5"/>
  <c r="CR237" i="5"/>
  <c r="CS237" i="5"/>
  <c r="CT237" i="5"/>
  <c r="CU237" i="5"/>
  <c r="CY237" i="5"/>
  <c r="EG237" i="5"/>
  <c r="EG238" i="5"/>
  <c r="EG239" i="5"/>
  <c r="J236" i="12"/>
  <c r="J237" i="12"/>
  <c r="X9" i="11"/>
  <c r="AD133" i="12" s="1"/>
  <c r="X8" i="11"/>
  <c r="AD132" i="12" s="1"/>
  <c r="X7" i="11"/>
  <c r="AD131" i="12" s="1"/>
  <c r="X6" i="11"/>
  <c r="AD130" i="12" s="1"/>
  <c r="X57" i="11"/>
  <c r="AD181" i="12" s="1"/>
  <c r="X56" i="11"/>
  <c r="AD180" i="12" s="1"/>
  <c r="X55" i="11"/>
  <c r="AD179" i="12" s="1"/>
  <c r="X54" i="11"/>
  <c r="AD178" i="12" s="1"/>
  <c r="X89" i="11"/>
  <c r="AD213" i="12" s="1"/>
  <c r="X88" i="11"/>
  <c r="AD212" i="12" s="1"/>
  <c r="X87" i="11"/>
  <c r="AD211" i="12" s="1"/>
  <c r="X86" i="11"/>
  <c r="AD210" i="12" s="1"/>
  <c r="X105" i="11"/>
  <c r="AD229" i="12" s="1"/>
  <c r="X104" i="11"/>
  <c r="AD228" i="12" s="1"/>
  <c r="X103" i="11"/>
  <c r="AD227" i="12" s="1"/>
  <c r="X102" i="11"/>
  <c r="AD226" i="12" s="1"/>
  <c r="X13" i="11"/>
  <c r="AD137" i="12" s="1"/>
  <c r="X12" i="11"/>
  <c r="AD136" i="12" s="1"/>
  <c r="X11" i="11"/>
  <c r="AD135" i="12" s="1"/>
  <c r="X10" i="11"/>
  <c r="AD134" i="12" s="1"/>
  <c r="X45" i="11"/>
  <c r="AD169" i="12" s="1"/>
  <c r="X44" i="11"/>
  <c r="AD168" i="12" s="1"/>
  <c r="X43" i="11"/>
  <c r="AD167" i="12" s="1"/>
  <c r="X42" i="11"/>
  <c r="AD166" i="12" s="1"/>
  <c r="X93" i="11"/>
  <c r="AD217" i="12" s="1"/>
  <c r="X92" i="11"/>
  <c r="AD216" i="12" s="1"/>
  <c r="X91" i="11"/>
  <c r="AD215" i="12" s="1"/>
  <c r="X90" i="11"/>
  <c r="AD214" i="12" s="1"/>
  <c r="E128" i="14"/>
  <c r="E129" i="14"/>
  <c r="X25" i="11"/>
  <c r="AD149" i="12" s="1"/>
  <c r="X24" i="11"/>
  <c r="AD148" i="12" s="1"/>
  <c r="X23" i="11"/>
  <c r="AD147" i="12" s="1"/>
  <c r="X22" i="11"/>
  <c r="AD146" i="12" s="1"/>
  <c r="X41" i="11"/>
  <c r="AD165" i="12" s="1"/>
  <c r="X40" i="11"/>
  <c r="AD164" i="12" s="1"/>
  <c r="X39" i="11"/>
  <c r="AD163" i="12" s="1"/>
  <c r="X38" i="11"/>
  <c r="AD162" i="12" s="1"/>
  <c r="X73" i="11"/>
  <c r="AD197" i="12" s="1"/>
  <c r="X72" i="11"/>
  <c r="AD196" i="12" s="1"/>
  <c r="X71" i="11"/>
  <c r="AD195" i="12" s="1"/>
  <c r="X70" i="11"/>
  <c r="AD194" i="12" s="1"/>
  <c r="X121" i="11"/>
  <c r="AD245" i="12" s="1"/>
  <c r="X120" i="11"/>
  <c r="AD244" i="12" s="1"/>
  <c r="X119" i="11"/>
  <c r="AD243" i="12" s="1"/>
  <c r="X118" i="11"/>
  <c r="AD242" i="12" s="1"/>
  <c r="X29" i="11"/>
  <c r="AD153" i="12" s="1"/>
  <c r="X28" i="11"/>
  <c r="AD152" i="12" s="1"/>
  <c r="X27" i="11"/>
  <c r="AD151" i="12" s="1"/>
  <c r="X26" i="11"/>
  <c r="AD150" i="12" s="1"/>
  <c r="X61" i="11"/>
  <c r="AD185" i="12" s="1"/>
  <c r="X60" i="11"/>
  <c r="AD184" i="12" s="1"/>
  <c r="X59" i="11"/>
  <c r="AD183" i="12" s="1"/>
  <c r="X58" i="11"/>
  <c r="AD182" i="12" s="1"/>
  <c r="X77" i="11"/>
  <c r="AD201" i="12" s="1"/>
  <c r="X76" i="11"/>
  <c r="AD200" i="12" s="1"/>
  <c r="X75" i="11"/>
  <c r="AD199" i="12" s="1"/>
  <c r="X74" i="11"/>
  <c r="AD198" i="12" s="1"/>
  <c r="X109" i="11"/>
  <c r="AD233" i="12" s="1"/>
  <c r="X108" i="11"/>
  <c r="AD232" i="12" s="1"/>
  <c r="X107" i="11"/>
  <c r="AD231" i="12" s="1"/>
  <c r="X106" i="11"/>
  <c r="AD230" i="12" s="1"/>
  <c r="T128" i="3"/>
  <c r="T134" i="3"/>
  <c r="T140" i="3"/>
  <c r="T150" i="3"/>
  <c r="T158" i="3"/>
  <c r="T172" i="3"/>
  <c r="T174" i="3"/>
  <c r="T186" i="3"/>
  <c r="T194" i="3"/>
  <c r="T202" i="3"/>
  <c r="T222" i="3"/>
  <c r="S133" i="3"/>
  <c r="S153" i="3"/>
  <c r="S165" i="3"/>
  <c r="S177" i="3"/>
  <c r="S181" i="3"/>
  <c r="S201" i="3"/>
  <c r="S217" i="3"/>
  <c r="L161" i="3"/>
  <c r="L182" i="3"/>
  <c r="I209" i="12"/>
  <c r="M223" i="9"/>
  <c r="I215" i="12"/>
  <c r="I211" i="12"/>
  <c r="M206" i="9"/>
  <c r="M204" i="9"/>
  <c r="I202" i="12"/>
  <c r="I236" i="12"/>
  <c r="I222" i="12"/>
  <c r="AB221" i="9"/>
  <c r="L235" i="9"/>
  <c r="I235" i="12"/>
  <c r="L230" i="9"/>
  <c r="I230" i="12"/>
  <c r="I228" i="12"/>
  <c r="L226" i="9"/>
  <c r="AB226" i="9"/>
  <c r="AB225" i="9"/>
  <c r="L225" i="9"/>
  <c r="I225" i="12"/>
  <c r="M222" i="9"/>
  <c r="L218" i="9"/>
  <c r="L212" i="9"/>
  <c r="I212" i="12"/>
  <c r="I208" i="12"/>
  <c r="I203" i="12"/>
  <c r="L233" i="9"/>
  <c r="I233" i="12"/>
  <c r="I213" i="12"/>
  <c r="L234" i="9"/>
  <c r="I232" i="12"/>
  <c r="AB227" i="9"/>
  <c r="L227" i="9"/>
  <c r="I227" i="12"/>
  <c r="L224" i="9"/>
  <c r="AB224" i="9"/>
  <c r="AB223" i="9"/>
  <c r="I223" i="12"/>
  <c r="AB219" i="9"/>
  <c r="I219" i="12"/>
  <c r="M218" i="9"/>
  <c r="I216" i="12"/>
  <c r="M212" i="9"/>
  <c r="L207" i="9"/>
  <c r="I207" i="12"/>
  <c r="L206" i="9"/>
  <c r="L204" i="9"/>
  <c r="S138" i="3"/>
  <c r="X21" i="11"/>
  <c r="AD145" i="12" s="1"/>
  <c r="S146" i="3"/>
  <c r="T130" i="3"/>
  <c r="X36" i="11"/>
  <c r="AD160" i="12" s="1"/>
  <c r="X35" i="11"/>
  <c r="AD159" i="12" s="1"/>
  <c r="X37" i="11"/>
  <c r="AD161" i="12" s="1"/>
  <c r="X34" i="11"/>
  <c r="AD158" i="12" s="1"/>
  <c r="S142" i="3"/>
  <c r="L181" i="3"/>
  <c r="L217" i="3"/>
  <c r="T156" i="3"/>
  <c r="S169" i="3"/>
  <c r="S161" i="3"/>
  <c r="T154" i="3"/>
  <c r="T188" i="3"/>
  <c r="L165" i="3"/>
  <c r="T184" i="3"/>
  <c r="M208" i="9"/>
  <c r="L216" i="9"/>
  <c r="L205" i="9"/>
  <c r="AC242" i="12"/>
  <c r="E242" i="14"/>
  <c r="L229" i="9"/>
  <c r="M224" i="9"/>
  <c r="M209" i="9"/>
  <c r="M205" i="9"/>
  <c r="M202" i="9"/>
  <c r="L222" i="9"/>
  <c r="L253" i="9"/>
  <c r="X17" i="11"/>
  <c r="AD141" i="12" s="1"/>
  <c r="X15" i="11"/>
  <c r="AD139" i="12" s="1"/>
  <c r="X16" i="11"/>
  <c r="AD140" i="12" s="1"/>
  <c r="X14" i="11"/>
  <c r="AD138" i="12" s="1"/>
  <c r="M229" i="9"/>
  <c r="M207" i="9"/>
  <c r="L203" i="9"/>
  <c r="AF48" i="12"/>
  <c r="AE31" i="12"/>
  <c r="AF20" i="12"/>
  <c r="L129" i="3"/>
  <c r="L169" i="3"/>
  <c r="L177" i="3"/>
  <c r="AF33" i="12"/>
  <c r="T216" i="3"/>
  <c r="T138" i="3"/>
  <c r="T196" i="3"/>
  <c r="L221" i="3"/>
  <c r="S197" i="3"/>
  <c r="T206" i="3"/>
  <c r="T190" i="3"/>
  <c r="T148" i="3"/>
  <c r="T136" i="3"/>
  <c r="T192" i="3"/>
  <c r="T204" i="3"/>
  <c r="L201" i="3"/>
  <c r="L197" i="3"/>
  <c r="S221" i="3"/>
  <c r="S209" i="3"/>
  <c r="S157" i="3"/>
  <c r="T152" i="3"/>
  <c r="L145" i="3"/>
  <c r="S141" i="3"/>
  <c r="AE49" i="12"/>
  <c r="Y238" i="12"/>
  <c r="L237" i="9"/>
  <c r="I237" i="12"/>
  <c r="M220" i="9"/>
  <c r="L231" i="9"/>
  <c r="I231" i="12"/>
  <c r="M253" i="9"/>
  <c r="L219" i="9"/>
  <c r="M257" i="9"/>
  <c r="AB217" i="9"/>
  <c r="I218" i="12"/>
  <c r="AB228" i="9"/>
  <c r="M210" i="9"/>
  <c r="I221" i="12"/>
  <c r="L256" i="9"/>
  <c r="L202" i="9"/>
  <c r="AB229" i="9"/>
  <c r="M225" i="9"/>
  <c r="M215" i="9"/>
  <c r="M216" i="9"/>
  <c r="I214" i="12"/>
  <c r="L214" i="9"/>
  <c r="L215" i="9"/>
  <c r="M255" i="9"/>
  <c r="M226" i="9"/>
  <c r="L213" i="9"/>
  <c r="M254" i="9"/>
  <c r="I217" i="12"/>
  <c r="L255" i="9"/>
  <c r="L257" i="9"/>
  <c r="I220" i="12"/>
  <c r="L221" i="9"/>
  <c r="AB215" i="9"/>
  <c r="AB214" i="9"/>
  <c r="L252" i="9"/>
  <c r="L232" i="9"/>
  <c r="M214" i="9"/>
  <c r="M256" i="9"/>
  <c r="AB220" i="9"/>
  <c r="M252" i="9"/>
  <c r="L254" i="9"/>
  <c r="M211" i="9"/>
  <c r="L211" i="9"/>
  <c r="I210" i="12"/>
  <c r="AE56" i="12"/>
  <c r="AF47" i="12"/>
  <c r="AE34" i="12"/>
  <c r="AF32" i="12"/>
  <c r="AE22" i="12"/>
  <c r="L61" i="12"/>
  <c r="W10" i="12"/>
  <c r="T224" i="3"/>
  <c r="L141" i="3"/>
  <c r="S203" i="3"/>
  <c r="L153" i="3"/>
  <c r="S185" i="3"/>
  <c r="S149" i="3"/>
  <c r="T214" i="3"/>
  <c r="T170" i="3"/>
  <c r="L157" i="3"/>
  <c r="T212" i="3"/>
  <c r="T218" i="3"/>
  <c r="T208" i="3"/>
  <c r="T220" i="3"/>
  <c r="S130" i="3"/>
  <c r="L193" i="3"/>
  <c r="L149" i="3"/>
  <c r="S193" i="3"/>
  <c r="S145" i="3"/>
  <c r="T210" i="3"/>
  <c r="T178" i="3"/>
  <c r="T166" i="3"/>
  <c r="T132" i="3"/>
  <c r="L174" i="3"/>
  <c r="L205" i="3"/>
  <c r="S205" i="3" s="1"/>
  <c r="I238" i="12"/>
  <c r="L238" i="12"/>
  <c r="A1" i="3"/>
  <c r="A3" i="1"/>
  <c r="J1" i="11"/>
  <c r="A1" i="2"/>
  <c r="N50" i="2" l="1"/>
  <c r="AF55" i="12"/>
  <c r="T171" i="3"/>
  <c r="T151" i="3"/>
  <c r="S147" i="3"/>
  <c r="S219" i="3"/>
  <c r="S131" i="3"/>
  <c r="S163" i="3"/>
  <c r="S143" i="3"/>
  <c r="T215" i="3"/>
  <c r="S167" i="3"/>
  <c r="T183" i="3"/>
  <c r="T187" i="3"/>
  <c r="T195" i="3"/>
  <c r="T179" i="3"/>
  <c r="L215" i="3"/>
  <c r="L219" i="3"/>
  <c r="L223" i="3"/>
  <c r="S223" i="3" s="1"/>
  <c r="L227" i="3"/>
  <c r="L152" i="3"/>
  <c r="BQ77" i="8"/>
  <c r="L128" i="3"/>
  <c r="L132" i="3"/>
  <c r="L168" i="3"/>
  <c r="L212" i="3"/>
  <c r="L143" i="3"/>
  <c r="L155" i="3"/>
  <c r="S155" i="3" s="1"/>
  <c r="L159" i="3"/>
  <c r="S159" i="3" s="1"/>
  <c r="L163" i="3"/>
  <c r="L167" i="3"/>
  <c r="L179" i="3"/>
  <c r="L183" i="3"/>
  <c r="L195" i="3"/>
  <c r="AF100" i="12"/>
  <c r="AF88" i="12"/>
  <c r="AE17" i="12"/>
  <c r="AF74" i="12"/>
  <c r="AF51" i="12"/>
  <c r="BQ47" i="8"/>
  <c r="X229" i="8"/>
  <c r="AC157" i="12"/>
  <c r="E231" i="14"/>
  <c r="E174" i="14"/>
  <c r="E172" i="14"/>
  <c r="AC226" i="12"/>
  <c r="AC178" i="12"/>
  <c r="AC170" i="12"/>
  <c r="AC150" i="12"/>
  <c r="AC127" i="12"/>
  <c r="E162" i="14"/>
  <c r="AC238" i="12"/>
  <c r="E155" i="14"/>
  <c r="E137" i="14"/>
  <c r="AC215" i="12"/>
  <c r="AF72" i="12"/>
  <c r="AF70" i="12"/>
  <c r="AF68" i="12"/>
  <c r="AF66" i="12"/>
  <c r="AF64" i="12"/>
  <c r="E245" i="14"/>
  <c r="AC199" i="12"/>
  <c r="X20" i="11"/>
  <c r="AD144" i="12" s="1"/>
  <c r="AC176" i="12"/>
  <c r="X18" i="11"/>
  <c r="AD142" i="12" s="1"/>
  <c r="AF86" i="12"/>
  <c r="AF62" i="12"/>
  <c r="AF60" i="12"/>
  <c r="AF58" i="12"/>
  <c r="AF56" i="12"/>
  <c r="AF54" i="12"/>
  <c r="AF10" i="12"/>
  <c r="AF99" i="12"/>
  <c r="AF85" i="12"/>
  <c r="AF98" i="12"/>
  <c r="AF38" i="12"/>
  <c r="M50" i="2"/>
  <c r="L130" i="3"/>
  <c r="L170" i="3"/>
  <c r="L202" i="3"/>
  <c r="AF75" i="12"/>
  <c r="AF73" i="12"/>
  <c r="AF71" i="12"/>
  <c r="AF69" i="12"/>
  <c r="AF67" i="12"/>
  <c r="AF65" i="12"/>
  <c r="AF63" i="12"/>
  <c r="AF61" i="12"/>
  <c r="AF59" i="12"/>
  <c r="AF57" i="12"/>
  <c r="AF53" i="12"/>
  <c r="AF13" i="12"/>
  <c r="AE2" i="12"/>
  <c r="AE98" i="12"/>
  <c r="AE94" i="12"/>
  <c r="AE82" i="12"/>
  <c r="AE78" i="12"/>
  <c r="S219" i="9"/>
  <c r="AF83" i="12"/>
  <c r="AF79" i="12"/>
  <c r="AF81" i="12"/>
  <c r="AF76" i="12"/>
  <c r="S214" i="9"/>
  <c r="AF78" i="12"/>
  <c r="AE84" i="12"/>
  <c r="AE80" i="12"/>
  <c r="BD148" i="5"/>
  <c r="BC147" i="5"/>
  <c r="DB144" i="5"/>
  <c r="BB143" i="5"/>
  <c r="BD141" i="5"/>
  <c r="BA140" i="5"/>
  <c r="BC138" i="5"/>
  <c r="BC136" i="5"/>
  <c r="BB131" i="5"/>
  <c r="BD130" i="5"/>
  <c r="BA126" i="5"/>
  <c r="BB237" i="5"/>
  <c r="DB183" i="5"/>
  <c r="BB142" i="5"/>
  <c r="BC141" i="5"/>
  <c r="BA208" i="5"/>
  <c r="BA166" i="5"/>
  <c r="DB139" i="5"/>
  <c r="BA187" i="5"/>
  <c r="DB149" i="5"/>
  <c r="DB218" i="5"/>
  <c r="DB212" i="5"/>
  <c r="BD236" i="5"/>
  <c r="BA235" i="5"/>
  <c r="BD234" i="5"/>
  <c r="BA230" i="5"/>
  <c r="BB220" i="5"/>
  <c r="BC219" i="5"/>
  <c r="BD164" i="5"/>
  <c r="BA161" i="5"/>
  <c r="BC155" i="5"/>
  <c r="BB154" i="5"/>
  <c r="BA153" i="5"/>
  <c r="BA194" i="5"/>
  <c r="DB226" i="5"/>
  <c r="BD225" i="5"/>
  <c r="BA195" i="5"/>
  <c r="BA177" i="5"/>
  <c r="BA169" i="5"/>
  <c r="BC237" i="5"/>
  <c r="DB154" i="5"/>
  <c r="DB162" i="5"/>
  <c r="BD235" i="5"/>
  <c r="BA233" i="5"/>
  <c r="BD230" i="5"/>
  <c r="BA228" i="5"/>
  <c r="BB227" i="5"/>
  <c r="BB226" i="5"/>
  <c r="BA225" i="5"/>
  <c r="BA150" i="5"/>
  <c r="L237" i="12"/>
  <c r="BA192" i="5"/>
  <c r="BA184" i="5"/>
  <c r="BD179" i="5"/>
  <c r="BC178" i="5"/>
  <c r="BA176" i="5"/>
  <c r="DB172" i="5"/>
  <c r="BB169" i="5"/>
  <c r="BA168" i="5"/>
  <c r="BD163" i="5"/>
  <c r="BC162" i="5"/>
  <c r="BB161" i="5"/>
  <c r="BA160" i="5"/>
  <c r="BD155" i="5"/>
  <c r="BC154" i="5"/>
  <c r="BB153" i="5"/>
  <c r="BA152" i="5"/>
  <c r="BD147" i="5"/>
  <c r="BC146" i="5"/>
  <c r="BA145" i="5"/>
  <c r="BC143" i="5"/>
  <c r="BD138" i="5"/>
  <c r="BD136" i="5"/>
  <c r="BD134" i="5"/>
  <c r="BA132" i="5"/>
  <c r="BC131" i="5"/>
  <c r="BA127" i="5"/>
  <c r="EE546" i="8"/>
  <c r="BQ392" i="8"/>
  <c r="EE647" i="8"/>
  <c r="BQ521" i="8"/>
  <c r="BQ517" i="8"/>
  <c r="BQ515" i="8"/>
  <c r="BQ513" i="8"/>
  <c r="BQ420" i="8"/>
  <c r="BQ597" i="8"/>
  <c r="BQ584" i="8"/>
  <c r="EE553" i="8"/>
  <c r="EE545" i="8"/>
  <c r="EE624" i="8"/>
  <c r="EE596" i="8"/>
  <c r="EE572" i="8"/>
  <c r="EE564" i="8"/>
  <c r="EE556" i="8"/>
  <c r="EE641" i="8"/>
  <c r="EE592" i="8"/>
  <c r="EE584" i="8"/>
  <c r="EE576" i="8"/>
  <c r="EE568" i="8"/>
  <c r="EE560" i="8"/>
  <c r="EE552" i="8"/>
  <c r="EE544" i="8"/>
  <c r="BB215" i="5"/>
  <c r="X214" i="8"/>
  <c r="X293" i="8"/>
  <c r="X198" i="8"/>
  <c r="X237" i="8"/>
  <c r="X227" i="8"/>
  <c r="BQ576" i="8"/>
  <c r="BQ411" i="8"/>
  <c r="BQ657" i="8"/>
  <c r="EE685" i="8"/>
  <c r="EE661" i="8"/>
  <c r="EE581" i="8"/>
  <c r="EE557" i="8"/>
  <c r="EE549" i="8"/>
  <c r="EE657" i="8"/>
  <c r="EE653" i="8"/>
  <c r="EE649" i="8"/>
  <c r="EE672" i="8"/>
  <c r="EE668" i="8"/>
  <c r="EE664" i="8"/>
  <c r="EE625" i="8"/>
  <c r="EE617" i="8"/>
  <c r="EE613" i="8"/>
  <c r="EE609" i="8"/>
  <c r="EE605" i="8"/>
  <c r="EE567" i="8"/>
  <c r="EE551" i="8"/>
  <c r="EE543" i="8"/>
  <c r="EE689" i="8"/>
  <c r="EE636" i="8"/>
  <c r="EE597" i="8"/>
  <c r="EE589" i="8"/>
  <c r="BQ416" i="8"/>
  <c r="EE570" i="8"/>
  <c r="EE699" i="8"/>
  <c r="EE695" i="8"/>
  <c r="BD140" i="5"/>
  <c r="BA139" i="5"/>
  <c r="BQ493" i="8"/>
  <c r="EE620" i="8"/>
  <c r="EE616" i="8"/>
  <c r="EE612" i="8"/>
  <c r="EE601" i="8"/>
  <c r="EE593" i="8"/>
  <c r="EE585" i="8"/>
  <c r="EE577" i="8"/>
  <c r="BQ511" i="8"/>
  <c r="EE688" i="8"/>
  <c r="EE684" i="8"/>
  <c r="EE680" i="8"/>
  <c r="EE676" i="8"/>
  <c r="EE554" i="8"/>
  <c r="EE573" i="8"/>
  <c r="EE569" i="8"/>
  <c r="EE561" i="8"/>
  <c r="BD233" i="5"/>
  <c r="BD224" i="5"/>
  <c r="BC218" i="5"/>
  <c r="BA224" i="5"/>
  <c r="BQ450" i="8"/>
  <c r="EE681" i="8"/>
  <c r="EE677" i="8"/>
  <c r="EE634" i="8"/>
  <c r="EE632" i="8"/>
  <c r="EE630" i="8"/>
  <c r="EE628" i="8"/>
  <c r="EE626" i="8"/>
  <c r="EE622" i="8"/>
  <c r="EE618" i="8"/>
  <c r="EE614" i="8"/>
  <c r="EE610" i="8"/>
  <c r="EE606" i="8"/>
  <c r="EE562" i="8"/>
  <c r="EE707" i="8"/>
  <c r="EE565" i="8"/>
  <c r="BQ664" i="8"/>
  <c r="EE621" i="8"/>
  <c r="EE700" i="8"/>
  <c r="EE696" i="8"/>
  <c r="EE673" i="8"/>
  <c r="EE644" i="8"/>
  <c r="EE602" i="8"/>
  <c r="EE578" i="8"/>
  <c r="EE704" i="8"/>
  <c r="EE693" i="8"/>
  <c r="EE638" i="8"/>
  <c r="EE706" i="8"/>
  <c r="EE640" i="8"/>
  <c r="EE608" i="8"/>
  <c r="EE604" i="8"/>
  <c r="BC163" i="5"/>
  <c r="BC197" i="5"/>
  <c r="BA133" i="5"/>
  <c r="BQ387" i="8"/>
  <c r="BQ377" i="8"/>
  <c r="BQ383" i="8"/>
  <c r="BQ135" i="8"/>
  <c r="EE692" i="8"/>
  <c r="EE588" i="8"/>
  <c r="EE580" i="8"/>
  <c r="EE548" i="8"/>
  <c r="EE669" i="8"/>
  <c r="EE665" i="8"/>
  <c r="EE660" i="8"/>
  <c r="EE599" i="8"/>
  <c r="EE591" i="8"/>
  <c r="EE583" i="8"/>
  <c r="EE575" i="8"/>
  <c r="EE559" i="8"/>
  <c r="EE594" i="8"/>
  <c r="EE586" i="8"/>
  <c r="EE654" i="8"/>
  <c r="EE650" i="8"/>
  <c r="EE646" i="8"/>
  <c r="EE643" i="8"/>
  <c r="EE658" i="8"/>
  <c r="AE6" i="12"/>
  <c r="BQ546" i="8"/>
  <c r="BQ642" i="8"/>
  <c r="BQ553" i="8"/>
  <c r="BQ568" i="8"/>
  <c r="EE655" i="8"/>
  <c r="EE651" i="8"/>
  <c r="EE691" i="8"/>
  <c r="EE687" i="8"/>
  <c r="EE683" i="8"/>
  <c r="EE679" i="8"/>
  <c r="EE703" i="8"/>
  <c r="EE659" i="8"/>
  <c r="EE711" i="8"/>
  <c r="EE701" i="8"/>
  <c r="EE697" i="8"/>
  <c r="EE674" i="8"/>
  <c r="EE670" i="8"/>
  <c r="EE666" i="8"/>
  <c r="EE662" i="8"/>
  <c r="EE690" i="8"/>
  <c r="EE686" i="8"/>
  <c r="EE682" i="8"/>
  <c r="EE678" i="8"/>
  <c r="EE623" i="8"/>
  <c r="EE619" i="8"/>
  <c r="EE615" i="8"/>
  <c r="EE611" i="8"/>
  <c r="EE607" i="8"/>
  <c r="EE603" i="8"/>
  <c r="EE600" i="8"/>
  <c r="EE710" i="8"/>
  <c r="EE712" i="8"/>
  <c r="EE702" i="8"/>
  <c r="EE698" i="8"/>
  <c r="EE694" i="8"/>
  <c r="EE671" i="8"/>
  <c r="EE667" i="8"/>
  <c r="EE663" i="8"/>
  <c r="EE595" i="8"/>
  <c r="EE587" i="8"/>
  <c r="EE579" i="8"/>
  <c r="EE571" i="8"/>
  <c r="EE563" i="8"/>
  <c r="EE555" i="8"/>
  <c r="EE547" i="8"/>
  <c r="EE708" i="8"/>
  <c r="EE675" i="8"/>
  <c r="EE645" i="8"/>
  <c r="EE637" i="8"/>
  <c r="EE635" i="8"/>
  <c r="EE633" i="8"/>
  <c r="EE631" i="8"/>
  <c r="EE629" i="8"/>
  <c r="EE627" i="8"/>
  <c r="EE598" i="8"/>
  <c r="EE590" i="8"/>
  <c r="EE582" i="8"/>
  <c r="EE574" i="8"/>
  <c r="EE566" i="8"/>
  <c r="EE558" i="8"/>
  <c r="EE550" i="8"/>
  <c r="EE705" i="8"/>
  <c r="EE642" i="8"/>
  <c r="EE709" i="8"/>
  <c r="EE656" i="8"/>
  <c r="EE652" i="8"/>
  <c r="EE648" i="8"/>
  <c r="EE639" i="8"/>
  <c r="BQ589" i="8"/>
  <c r="BQ466" i="8"/>
  <c r="BQ487" i="8"/>
  <c r="DB227" i="5"/>
  <c r="BD197" i="5"/>
  <c r="DB167" i="5"/>
  <c r="BQ582" i="8"/>
  <c r="BQ574" i="8"/>
  <c r="BQ540" i="8"/>
  <c r="BQ623" i="8"/>
  <c r="BQ653" i="8"/>
  <c r="BQ635" i="8"/>
  <c r="BB185" i="5"/>
  <c r="BD172" i="5"/>
  <c r="BA158" i="5"/>
  <c r="BD153" i="5"/>
  <c r="BC152" i="5"/>
  <c r="AE83" i="12"/>
  <c r="AF122" i="12"/>
  <c r="AE61" i="12"/>
  <c r="AF40" i="12"/>
  <c r="AF3" i="12"/>
  <c r="R218" i="9"/>
  <c r="BQ691" i="8"/>
  <c r="BQ687" i="8"/>
  <c r="BQ683" i="8"/>
  <c r="BQ523" i="8"/>
  <c r="BQ549" i="8"/>
  <c r="BC210" i="5"/>
  <c r="DB205" i="5"/>
  <c r="BA202" i="5"/>
  <c r="BD189" i="5"/>
  <c r="BA186" i="5"/>
  <c r="BC189" i="5"/>
  <c r="BQ544" i="8"/>
  <c r="BQ538" i="8"/>
  <c r="BQ443" i="8"/>
  <c r="BQ551" i="8"/>
  <c r="BQ426" i="8"/>
  <c r="BQ667" i="8"/>
  <c r="BQ587" i="8"/>
  <c r="BQ579" i="8"/>
  <c r="BQ571" i="8"/>
  <c r="BQ563" i="8"/>
  <c r="BQ684" i="8"/>
  <c r="BQ680" i="8"/>
  <c r="BQ556" i="8"/>
  <c r="BQ594" i="8"/>
  <c r="BQ484" i="8"/>
  <c r="BQ419" i="8"/>
  <c r="BQ415" i="8"/>
  <c r="BQ393" i="8"/>
  <c r="BQ445" i="8"/>
  <c r="BQ437" i="8"/>
  <c r="BQ385" i="8"/>
  <c r="BQ442" i="8"/>
  <c r="BQ423" i="8"/>
  <c r="BQ444" i="8"/>
  <c r="BQ649" i="8"/>
  <c r="BQ645" i="8"/>
  <c r="BQ637" i="8"/>
  <c r="BQ542" i="8"/>
  <c r="BQ536" i="8"/>
  <c r="BQ534" i="8"/>
  <c r="BQ532" i="8"/>
  <c r="BQ506" i="8"/>
  <c r="BQ648" i="8"/>
  <c r="BQ639" i="8"/>
  <c r="BQ605" i="8"/>
  <c r="BQ596" i="8"/>
  <c r="BQ412" i="8"/>
  <c r="BQ455" i="8"/>
  <c r="BB178" i="5"/>
  <c r="BB162" i="5"/>
  <c r="BD204" i="5"/>
  <c r="BC196" i="5"/>
  <c r="BB195" i="5"/>
  <c r="BB187" i="5"/>
  <c r="BB236" i="5"/>
  <c r="BC204" i="5"/>
  <c r="BA174" i="5"/>
  <c r="BD169" i="5"/>
  <c r="BQ702" i="8"/>
  <c r="BQ633" i="8"/>
  <c r="BQ631" i="8"/>
  <c r="BQ590" i="8"/>
  <c r="BQ699" i="8"/>
  <c r="BQ695" i="8"/>
  <c r="BQ658" i="8"/>
  <c r="BQ569" i="8"/>
  <c r="BQ676" i="8"/>
  <c r="BQ659" i="8"/>
  <c r="BQ656" i="8"/>
  <c r="BQ652" i="8"/>
  <c r="BQ625" i="8"/>
  <c r="BQ588" i="8"/>
  <c r="BQ614" i="8"/>
  <c r="BQ610" i="8"/>
  <c r="BQ606" i="8"/>
  <c r="BQ436" i="8"/>
  <c r="BQ428" i="8"/>
  <c r="BQ394" i="8"/>
  <c r="BQ504" i="8"/>
  <c r="BQ543" i="8"/>
  <c r="BQ469" i="8"/>
  <c r="BQ519" i="8"/>
  <c r="BQ509" i="8"/>
  <c r="BQ474" i="8"/>
  <c r="BQ560" i="8"/>
  <c r="BQ552" i="8"/>
  <c r="BQ460" i="8"/>
  <c r="BQ640" i="8"/>
  <c r="BQ595" i="8"/>
  <c r="BQ555" i="8"/>
  <c r="BQ391" i="8"/>
  <c r="BQ627" i="8"/>
  <c r="BQ624" i="8"/>
  <c r="BQ620" i="8"/>
  <c r="BQ566" i="8"/>
  <c r="BQ558" i="8"/>
  <c r="BQ530" i="8"/>
  <c r="BQ528" i="8"/>
  <c r="BQ526" i="8"/>
  <c r="BQ502" i="8"/>
  <c r="BQ498" i="8"/>
  <c r="BQ496" i="8"/>
  <c r="BQ494" i="8"/>
  <c r="BQ486" i="8"/>
  <c r="BQ462" i="8"/>
  <c r="BQ438" i="8"/>
  <c r="BQ414" i="8"/>
  <c r="BQ410" i="8"/>
  <c r="BQ409" i="8"/>
  <c r="BQ408" i="8"/>
  <c r="BQ407" i="8"/>
  <c r="BQ406" i="8"/>
  <c r="BQ405" i="8"/>
  <c r="BQ404" i="8"/>
  <c r="BQ403" i="8"/>
  <c r="BQ402" i="8"/>
  <c r="BQ401" i="8"/>
  <c r="BQ400" i="8"/>
  <c r="BQ399" i="8"/>
  <c r="BQ398" i="8"/>
  <c r="BQ396" i="8"/>
  <c r="BQ384" i="8"/>
  <c r="BQ376" i="8"/>
  <c r="BQ561" i="8"/>
  <c r="BQ435" i="8"/>
  <c r="BQ688" i="8"/>
  <c r="BQ617" i="8"/>
  <c r="BQ613" i="8"/>
  <c r="BQ609" i="8"/>
  <c r="BQ700" i="8"/>
  <c r="BQ696" i="8"/>
  <c r="BQ692" i="8"/>
  <c r="BQ485" i="8"/>
  <c r="BQ429" i="8"/>
  <c r="BQ395" i="8"/>
  <c r="BQ505" i="8"/>
  <c r="BQ503" i="8"/>
  <c r="BQ501" i="8"/>
  <c r="BQ581" i="8"/>
  <c r="BQ479" i="8"/>
  <c r="BQ471" i="8"/>
  <c r="BQ463" i="8"/>
  <c r="BQ447" i="8"/>
  <c r="BQ439" i="8"/>
  <c r="BQ431" i="8"/>
  <c r="BQ397" i="8"/>
  <c r="BQ389" i="8"/>
  <c r="BQ386" i="8"/>
  <c r="BC186" i="5"/>
  <c r="BB177" i="5"/>
  <c r="BA221" i="5"/>
  <c r="BA193" i="5"/>
  <c r="BB186" i="5"/>
  <c r="BC171" i="5"/>
  <c r="BB209" i="5"/>
  <c r="BC203" i="5"/>
  <c r="BD181" i="5"/>
  <c r="BB234" i="5"/>
  <c r="BB210" i="5"/>
  <c r="BA209" i="5"/>
  <c r="BB203" i="5"/>
  <c r="BC222" i="5"/>
  <c r="BA190" i="5"/>
  <c r="BD161" i="5"/>
  <c r="BC180" i="5"/>
  <c r="BB179" i="5"/>
  <c r="BA178" i="5"/>
  <c r="BA162" i="5"/>
  <c r="BA146" i="5"/>
  <c r="BD144" i="5"/>
  <c r="BA143" i="5"/>
  <c r="BA131" i="5"/>
  <c r="BC231" i="5"/>
  <c r="BA236" i="5"/>
  <c r="BA234" i="5"/>
  <c r="BC233" i="5"/>
  <c r="BD229" i="5"/>
  <c r="BC228" i="5"/>
  <c r="BD227" i="5"/>
  <c r="BD226" i="5"/>
  <c r="BC225" i="5"/>
  <c r="BC224" i="5"/>
  <c r="BD223" i="5"/>
  <c r="DB222" i="5"/>
  <c r="BB218" i="5"/>
  <c r="BD217" i="5"/>
  <c r="BD215" i="5"/>
  <c r="BD211" i="5"/>
  <c r="BA210" i="5"/>
  <c r="BD206" i="5"/>
  <c r="BC205" i="5"/>
  <c r="BB204" i="5"/>
  <c r="BA203" i="5"/>
  <c r="BB197" i="5"/>
  <c r="BA196" i="5"/>
  <c r="BA188" i="5"/>
  <c r="BC211" i="5"/>
  <c r="BA204" i="5"/>
  <c r="BD200" i="5"/>
  <c r="BB198" i="5"/>
  <c r="BA197" i="5"/>
  <c r="BC191" i="5"/>
  <c r="BB190" i="5"/>
  <c r="BA189" i="5"/>
  <c r="BC183" i="5"/>
  <c r="BA181" i="5"/>
  <c r="DB177" i="5"/>
  <c r="BC221" i="5"/>
  <c r="BA217" i="5"/>
  <c r="BD216" i="5"/>
  <c r="BA215" i="5"/>
  <c r="BA191" i="5"/>
  <c r="BD186" i="5"/>
  <c r="BA183" i="5"/>
  <c r="BC177" i="5"/>
  <c r="BB176" i="5"/>
  <c r="BA175" i="5"/>
  <c r="BD170" i="5"/>
  <c r="BC169" i="5"/>
  <c r="BB168" i="5"/>
  <c r="BA167" i="5"/>
  <c r="BD162" i="5"/>
  <c r="BC161" i="5"/>
  <c r="BB160" i="5"/>
  <c r="BA159" i="5"/>
  <c r="BD154" i="5"/>
  <c r="BC153" i="5"/>
  <c r="BA151" i="5"/>
  <c r="BD146" i="5"/>
  <c r="BA137" i="5"/>
  <c r="BA135" i="5"/>
  <c r="BB132" i="5"/>
  <c r="BD131" i="5"/>
  <c r="BA128" i="5"/>
  <c r="BB127" i="5"/>
  <c r="AL150" i="5"/>
  <c r="BQ698" i="8"/>
  <c r="BQ612" i="8"/>
  <c r="BQ673" i="8"/>
  <c r="BQ669" i="8"/>
  <c r="BQ660" i="8"/>
  <c r="BQ677" i="8"/>
  <c r="BQ632" i="8"/>
  <c r="BQ630" i="8"/>
  <c r="BQ628" i="8"/>
  <c r="BQ626" i="8"/>
  <c r="BQ554" i="8"/>
  <c r="BQ701" i="8"/>
  <c r="BQ697" i="8"/>
  <c r="BQ693" i="8"/>
  <c r="BQ674" i="8"/>
  <c r="BQ670" i="8"/>
  <c r="BQ666" i="8"/>
  <c r="BQ662" i="8"/>
  <c r="BQ573" i="8"/>
  <c r="BQ557" i="8"/>
  <c r="BQ465" i="8"/>
  <c r="BQ457" i="8"/>
  <c r="BQ449" i="8"/>
  <c r="BQ441" i="8"/>
  <c r="BQ524" i="8"/>
  <c r="BQ478" i="8"/>
  <c r="BQ454" i="8"/>
  <c r="BQ446" i="8"/>
  <c r="BQ388" i="8"/>
  <c r="BQ548" i="8"/>
  <c r="BQ488" i="8"/>
  <c r="BQ480" i="8"/>
  <c r="BQ472" i="8"/>
  <c r="BQ464" i="8"/>
  <c r="BQ456" i="8"/>
  <c r="BQ448" i="8"/>
  <c r="BQ440" i="8"/>
  <c r="BQ390" i="8"/>
  <c r="BQ382" i="8"/>
  <c r="BQ374" i="8"/>
  <c r="BQ507" i="8"/>
  <c r="BQ499" i="8"/>
  <c r="BB235" i="5"/>
  <c r="DB234" i="5"/>
  <c r="BB232" i="5"/>
  <c r="BB230" i="5"/>
  <c r="BA222" i="5"/>
  <c r="BC220" i="5"/>
  <c r="BC216" i="5"/>
  <c r="BC213" i="5"/>
  <c r="DB210" i="5"/>
  <c r="BC208" i="5"/>
  <c r="BB201" i="5"/>
  <c r="BA200" i="5"/>
  <c r="BD195" i="5"/>
  <c r="BB193" i="5"/>
  <c r="BD214" i="5"/>
  <c r="BB213" i="5"/>
  <c r="BA212" i="5"/>
  <c r="BA207" i="5"/>
  <c r="BD203" i="5"/>
  <c r="BB202" i="5"/>
  <c r="BA201" i="5"/>
  <c r="BC195" i="5"/>
  <c r="BB194" i="5"/>
  <c r="BC187" i="5"/>
  <c r="BA185" i="5"/>
  <c r="BD180" i="5"/>
  <c r="BC236" i="5"/>
  <c r="BC234" i="5"/>
  <c r="BD231" i="5"/>
  <c r="DB228" i="5"/>
  <c r="BA220" i="5"/>
  <c r="BA216" i="5"/>
  <c r="BC214" i="5"/>
  <c r="BC188" i="5"/>
  <c r="BB171" i="5"/>
  <c r="BA170" i="5"/>
  <c r="BD165" i="5"/>
  <c r="BC164" i="5"/>
  <c r="BB163" i="5"/>
  <c r="BD157" i="5"/>
  <c r="BC156" i="5"/>
  <c r="BB155" i="5"/>
  <c r="BA154" i="5"/>
  <c r="BD149" i="5"/>
  <c r="BC148" i="5"/>
  <c r="BB147" i="5"/>
  <c r="BB138" i="5"/>
  <c r="BC130" i="5"/>
  <c r="BC181" i="5"/>
  <c r="BA179" i="5"/>
  <c r="BC173" i="5"/>
  <c r="BB172" i="5"/>
  <c r="BA171" i="5"/>
  <c r="BD166" i="5"/>
  <c r="BB164" i="5"/>
  <c r="BA163" i="5"/>
  <c r="BC157" i="5"/>
  <c r="BB156" i="5"/>
  <c r="BA155" i="5"/>
  <c r="DB151" i="5"/>
  <c r="BD150" i="5"/>
  <c r="BC149" i="5"/>
  <c r="BB148" i="5"/>
  <c r="BA147" i="5"/>
  <c r="BC144" i="5"/>
  <c r="BB141" i="5"/>
  <c r="BD139" i="5"/>
  <c r="BA138" i="5"/>
  <c r="BA136" i="5"/>
  <c r="BA134" i="5"/>
  <c r="BD133" i="5"/>
  <c r="BB130" i="5"/>
  <c r="BD129" i="5"/>
  <c r="BD191" i="5"/>
  <c r="BC190" i="5"/>
  <c r="BD183" i="5"/>
  <c r="BC182" i="5"/>
  <c r="BA180" i="5"/>
  <c r="BB173" i="5"/>
  <c r="BA172" i="5"/>
  <c r="BD167" i="5"/>
  <c r="BC166" i="5"/>
  <c r="BA164" i="5"/>
  <c r="DB160" i="5"/>
  <c r="BC158" i="5"/>
  <c r="BA156" i="5"/>
  <c r="BC150" i="5"/>
  <c r="BB149" i="5"/>
  <c r="BA148" i="5"/>
  <c r="BB144" i="5"/>
  <c r="BA141" i="5"/>
  <c r="BD137" i="5"/>
  <c r="BC133" i="5"/>
  <c r="BA130" i="5"/>
  <c r="BC129" i="5"/>
  <c r="BD128" i="5"/>
  <c r="BB233" i="5"/>
  <c r="BA231" i="5"/>
  <c r="BC227" i="5"/>
  <c r="BC226" i="5"/>
  <c r="BB225" i="5"/>
  <c r="BB224" i="5"/>
  <c r="BC223" i="5"/>
  <c r="BD222" i="5"/>
  <c r="BC217" i="5"/>
  <c r="BC215" i="5"/>
  <c r="BB182" i="5"/>
  <c r="BD176" i="5"/>
  <c r="BC175" i="5"/>
  <c r="BA173" i="5"/>
  <c r="DB169" i="5"/>
  <c r="BD168" i="5"/>
  <c r="BC167" i="5"/>
  <c r="BB166" i="5"/>
  <c r="BA165" i="5"/>
  <c r="BD160" i="5"/>
  <c r="BC159" i="5"/>
  <c r="BB158" i="5"/>
  <c r="BA157" i="5"/>
  <c r="BC151" i="5"/>
  <c r="BB150" i="5"/>
  <c r="BA149" i="5"/>
  <c r="BA144" i="5"/>
  <c r="BB139" i="5"/>
  <c r="BC137" i="5"/>
  <c r="BB133" i="5"/>
  <c r="BD132" i="5"/>
  <c r="BB129" i="5"/>
  <c r="BC128" i="5"/>
  <c r="BD127" i="5"/>
  <c r="BD212" i="5"/>
  <c r="BB211" i="5"/>
  <c r="BD207" i="5"/>
  <c r="BA205" i="5"/>
  <c r="BD201" i="5"/>
  <c r="BC200" i="5"/>
  <c r="BB199" i="5"/>
  <c r="BA198" i="5"/>
  <c r="BD193" i="5"/>
  <c r="BB191" i="5"/>
  <c r="BC184" i="5"/>
  <c r="BB183" i="5"/>
  <c r="BA182" i="5"/>
  <c r="BD177" i="5"/>
  <c r="BC168" i="5"/>
  <c r="BB167" i="5"/>
  <c r="BC160" i="5"/>
  <c r="BB159" i="5"/>
  <c r="BC145" i="5"/>
  <c r="BC132" i="5"/>
  <c r="BB128" i="5"/>
  <c r="BC235" i="5"/>
  <c r="BC232" i="5"/>
  <c r="BA229" i="5"/>
  <c r="BA227" i="5"/>
  <c r="BA226" i="5"/>
  <c r="BA223" i="5"/>
  <c r="BD213" i="5"/>
  <c r="BD208" i="5"/>
  <c r="BC207" i="5"/>
  <c r="BD202" i="5"/>
  <c r="BC201" i="5"/>
  <c r="BA199" i="5"/>
  <c r="BD194" i="5"/>
  <c r="BC193" i="5"/>
  <c r="BB192" i="5"/>
  <c r="BC185" i="5"/>
  <c r="BB184" i="5"/>
  <c r="K232" i="9"/>
  <c r="BQ690" i="8"/>
  <c r="BQ686" i="8"/>
  <c r="BQ682" i="8"/>
  <c r="BQ678" i="8"/>
  <c r="BQ654" i="8"/>
  <c r="BQ650" i="8"/>
  <c r="BQ646" i="8"/>
  <c r="BQ643" i="8"/>
  <c r="BQ619" i="8"/>
  <c r="BQ615" i="8"/>
  <c r="BQ611" i="8"/>
  <c r="BQ607" i="8"/>
  <c r="BQ603" i="8"/>
  <c r="BQ600" i="8"/>
  <c r="BQ592" i="8"/>
  <c r="BQ694" i="8"/>
  <c r="BQ671" i="8"/>
  <c r="BQ663" i="8"/>
  <c r="BQ679" i="8"/>
  <c r="BQ675" i="8"/>
  <c r="BQ629" i="8"/>
  <c r="BQ616" i="8"/>
  <c r="BQ608" i="8"/>
  <c r="BQ604" i="8"/>
  <c r="BQ598" i="8"/>
  <c r="BQ672" i="8"/>
  <c r="BQ668" i="8"/>
  <c r="BQ601" i="8"/>
  <c r="BQ593" i="8"/>
  <c r="BQ585" i="8"/>
  <c r="BQ577" i="8"/>
  <c r="BQ621" i="8"/>
  <c r="BQ580" i="8"/>
  <c r="BQ572" i="8"/>
  <c r="BQ564" i="8"/>
  <c r="BQ703" i="8"/>
  <c r="BQ665" i="8"/>
  <c r="BQ644" i="8"/>
  <c r="BQ599" i="8"/>
  <c r="BQ591" i="8"/>
  <c r="BQ583" i="8"/>
  <c r="BQ575" i="8"/>
  <c r="BQ567" i="8"/>
  <c r="BQ559" i="8"/>
  <c r="BQ689" i="8"/>
  <c r="BQ685" i="8"/>
  <c r="BQ681" i="8"/>
  <c r="BQ661" i="8"/>
  <c r="BQ655" i="8"/>
  <c r="BQ651" i="8"/>
  <c r="BQ647" i="8"/>
  <c r="BQ641" i="8"/>
  <c r="BQ636" i="8"/>
  <c r="BQ634" i="8"/>
  <c r="BQ622" i="8"/>
  <c r="BQ618" i="8"/>
  <c r="BQ602" i="8"/>
  <c r="BQ586" i="8"/>
  <c r="BQ578" i="8"/>
  <c r="BQ570" i="8"/>
  <c r="BQ562" i="8"/>
  <c r="BQ565" i="8"/>
  <c r="BQ492" i="8"/>
  <c r="BQ476" i="8"/>
  <c r="BQ468" i="8"/>
  <c r="BQ452" i="8"/>
  <c r="BQ378" i="8"/>
  <c r="BQ547" i="8"/>
  <c r="BQ489" i="8"/>
  <c r="BQ481" i="8"/>
  <c r="BQ473" i="8"/>
  <c r="BQ433" i="8"/>
  <c r="BQ425" i="8"/>
  <c r="BQ381" i="8"/>
  <c r="BQ550" i="8"/>
  <c r="BQ522" i="8"/>
  <c r="BQ520" i="8"/>
  <c r="BQ518" i="8"/>
  <c r="BQ516" i="8"/>
  <c r="BQ514" i="8"/>
  <c r="BQ512" i="8"/>
  <c r="BQ510" i="8"/>
  <c r="BQ508" i="8"/>
  <c r="BQ500" i="8"/>
  <c r="BQ470" i="8"/>
  <c r="BQ430" i="8"/>
  <c r="BQ422" i="8"/>
  <c r="BQ418" i="8"/>
  <c r="BQ545" i="8"/>
  <c r="BQ491" i="8"/>
  <c r="BQ483" i="8"/>
  <c r="BQ475" i="8"/>
  <c r="BQ467" i="8"/>
  <c r="BQ459" i="8"/>
  <c r="BQ451" i="8"/>
  <c r="BQ427" i="8"/>
  <c r="BQ379" i="8"/>
  <c r="BQ432" i="8"/>
  <c r="BQ424" i="8"/>
  <c r="BQ421" i="8"/>
  <c r="BQ417" i="8"/>
  <c r="BQ413" i="8"/>
  <c r="BQ461" i="8"/>
  <c r="BQ453" i="8"/>
  <c r="BQ541" i="8"/>
  <c r="BQ539" i="8"/>
  <c r="BQ537" i="8"/>
  <c r="BQ535" i="8"/>
  <c r="BQ533" i="8"/>
  <c r="BQ531" i="8"/>
  <c r="BQ529" i="8"/>
  <c r="BQ527" i="8"/>
  <c r="BQ525" i="8"/>
  <c r="BQ495" i="8"/>
  <c r="BQ490" i="8"/>
  <c r="BQ482" i="8"/>
  <c r="BQ458" i="8"/>
  <c r="BQ380" i="8"/>
  <c r="BQ375" i="8"/>
  <c r="BC202" i="5"/>
  <c r="L172" i="12"/>
  <c r="DB141" i="5"/>
  <c r="L210" i="12"/>
  <c r="L134" i="3"/>
  <c r="L136" i="3"/>
  <c r="L138" i="3"/>
  <c r="L148" i="3"/>
  <c r="L150" i="3"/>
  <c r="L154" i="3"/>
  <c r="L158" i="3"/>
  <c r="L172" i="3"/>
  <c r="L184" i="3"/>
  <c r="L186" i="3"/>
  <c r="L188" i="3"/>
  <c r="L190" i="3"/>
  <c r="L196" i="3"/>
  <c r="L204" i="3"/>
  <c r="L206" i="3"/>
  <c r="L208" i="3"/>
  <c r="L210" i="3"/>
  <c r="L220" i="3"/>
  <c r="L224" i="3"/>
  <c r="L226" i="3"/>
  <c r="L228" i="3"/>
  <c r="AL205" i="5"/>
  <c r="AF44" i="12"/>
  <c r="AF8" i="12"/>
  <c r="L225" i="3"/>
  <c r="L229" i="3"/>
  <c r="X323" i="8"/>
  <c r="BD232" i="5"/>
  <c r="AK190" i="5"/>
  <c r="AL137" i="5"/>
  <c r="AB51" i="5"/>
  <c r="AL51" i="5" s="1"/>
  <c r="S224" i="9"/>
  <c r="T215" i="9"/>
  <c r="T231" i="9"/>
  <c r="R207" i="9"/>
  <c r="W222" i="9"/>
  <c r="AK202" i="5"/>
  <c r="AK178" i="5"/>
  <c r="D221" i="9"/>
  <c r="C220" i="9"/>
  <c r="C216" i="9"/>
  <c r="B222" i="9"/>
  <c r="K220" i="9"/>
  <c r="BQ10" i="8"/>
  <c r="AE14" i="12"/>
  <c r="AF39" i="12"/>
  <c r="R235" i="9"/>
  <c r="S202" i="9"/>
  <c r="W224" i="9"/>
  <c r="BD182" i="5"/>
  <c r="DB163" i="5"/>
  <c r="DB135" i="5"/>
  <c r="DB147" i="5"/>
  <c r="DB155" i="5"/>
  <c r="DB69" i="5"/>
  <c r="DB171" i="5"/>
  <c r="DB231" i="5"/>
  <c r="DB85" i="5"/>
  <c r="DB62" i="5"/>
  <c r="DB142" i="5"/>
  <c r="BA232" i="5"/>
  <c r="BA142" i="5"/>
  <c r="AK224" i="5"/>
  <c r="AE125" i="12"/>
  <c r="AE121" i="12"/>
  <c r="AE117" i="12"/>
  <c r="AF114" i="12"/>
  <c r="AE113" i="12"/>
  <c r="AF112" i="12"/>
  <c r="W202" i="9"/>
  <c r="AZ73" i="5"/>
  <c r="AL149" i="5"/>
  <c r="AL178" i="5"/>
  <c r="AK176" i="5"/>
  <c r="N216" i="9"/>
  <c r="L234" i="12"/>
  <c r="C213" i="9"/>
  <c r="C205" i="9"/>
  <c r="N203" i="9"/>
  <c r="BA214" i="5"/>
  <c r="N225" i="9"/>
  <c r="DB164" i="5"/>
  <c r="Q206" i="9"/>
  <c r="N213" i="9"/>
  <c r="N202" i="9"/>
  <c r="C222" i="9"/>
  <c r="BZ115" i="5"/>
  <c r="AL152" i="5"/>
  <c r="AB62" i="5"/>
  <c r="AL62" i="5" s="1"/>
  <c r="B214" i="9"/>
  <c r="K202" i="9"/>
  <c r="AL197" i="5"/>
  <c r="AK183" i="5"/>
  <c r="Z72" i="5"/>
  <c r="AK72" i="5" s="1"/>
  <c r="AL167" i="5"/>
  <c r="AL158" i="5"/>
  <c r="AK153" i="5"/>
  <c r="AL151" i="5"/>
  <c r="AK148" i="5"/>
  <c r="AL146" i="5"/>
  <c r="AL145" i="5"/>
  <c r="AE109" i="12"/>
  <c r="AE108" i="12"/>
  <c r="AE107" i="12"/>
  <c r="AE87" i="12"/>
  <c r="AE85" i="12"/>
  <c r="AE81" i="12"/>
  <c r="AE79" i="12"/>
  <c r="AE72" i="12"/>
  <c r="AE65" i="12"/>
  <c r="AE62" i="12"/>
  <c r="AE58" i="12"/>
  <c r="AF50" i="12"/>
  <c r="AE9" i="12"/>
  <c r="AE7" i="12"/>
  <c r="AF123" i="12"/>
  <c r="S229" i="9"/>
  <c r="S217" i="9"/>
  <c r="T211" i="9"/>
  <c r="T206" i="9"/>
  <c r="EC68" i="5"/>
  <c r="S235" i="9"/>
  <c r="R223" i="9"/>
  <c r="EC92" i="5"/>
  <c r="R228" i="9"/>
  <c r="R224" i="9"/>
  <c r="S211" i="9"/>
  <c r="S210" i="9"/>
  <c r="R234" i="9"/>
  <c r="T233" i="9"/>
  <c r="T224" i="9"/>
  <c r="S221" i="9"/>
  <c r="S212" i="9"/>
  <c r="BB126" i="5"/>
  <c r="DB158" i="5"/>
  <c r="P224" i="9"/>
  <c r="DB223" i="5"/>
  <c r="Q216" i="9"/>
  <c r="D213" i="9"/>
  <c r="C209" i="9"/>
  <c r="D208" i="9"/>
  <c r="D205" i="9"/>
  <c r="D202" i="9"/>
  <c r="AZ33" i="5"/>
  <c r="BA206" i="5"/>
  <c r="BA129" i="5"/>
  <c r="Q214" i="9"/>
  <c r="N209" i="9"/>
  <c r="L160" i="12"/>
  <c r="DB80" i="5"/>
  <c r="N205" i="9"/>
  <c r="DB143" i="5"/>
  <c r="DB78" i="5"/>
  <c r="DB170" i="5"/>
  <c r="DB148" i="5"/>
  <c r="D222" i="9"/>
  <c r="C204" i="9"/>
  <c r="AK192" i="5"/>
  <c r="AB118" i="5"/>
  <c r="AL118" i="5" s="1"/>
  <c r="AB57" i="5"/>
  <c r="AL57" i="5" s="1"/>
  <c r="AL235" i="5"/>
  <c r="B229" i="9"/>
  <c r="C229" i="9" s="1"/>
  <c r="Q227" i="9"/>
  <c r="AL200" i="5"/>
  <c r="V247" i="8"/>
  <c r="V239" i="8"/>
  <c r="V235" i="8"/>
  <c r="AF209" i="12"/>
  <c r="AH221" i="12"/>
  <c r="X599" i="8"/>
  <c r="AG599" i="8" s="1"/>
  <c r="AK195" i="5"/>
  <c r="Z101" i="5"/>
  <c r="AK101" i="5" s="1"/>
  <c r="BR15" i="5"/>
  <c r="BZ97" i="5"/>
  <c r="Q222" i="9"/>
  <c r="Z60" i="5"/>
  <c r="AK60" i="5" s="1"/>
  <c r="AB82" i="5"/>
  <c r="AL82" i="5" s="1"/>
  <c r="AB63" i="5"/>
  <c r="AL63" i="5" s="1"/>
  <c r="B230" i="9"/>
  <c r="K229" i="9"/>
  <c r="O229" i="9" s="1"/>
  <c r="AK210" i="5"/>
  <c r="AL208" i="5"/>
  <c r="K206" i="9"/>
  <c r="B204" i="9"/>
  <c r="AK163" i="5"/>
  <c r="AL136" i="5"/>
  <c r="AK133" i="5"/>
  <c r="AK214" i="5"/>
  <c r="Z116" i="5"/>
  <c r="AK116" i="5" s="1"/>
  <c r="AB103" i="5"/>
  <c r="AL103" i="5" s="1"/>
  <c r="AB53" i="5"/>
  <c r="AL53" i="5" s="1"/>
  <c r="AB42" i="5"/>
  <c r="AL42" i="5" s="1"/>
  <c r="AB89" i="5"/>
  <c r="AL89" i="5" s="1"/>
  <c r="AB119" i="5"/>
  <c r="AL119" i="5" s="1"/>
  <c r="B228" i="9"/>
  <c r="C228" i="9" s="1"/>
  <c r="AL222" i="5"/>
  <c r="B216" i="9"/>
  <c r="AL237" i="5"/>
  <c r="AL129" i="5"/>
  <c r="Z108" i="5"/>
  <c r="AK108" i="5" s="1"/>
  <c r="Z47" i="5"/>
  <c r="AK47" i="5" s="1"/>
  <c r="AB72" i="5"/>
  <c r="AL72" i="5" s="1"/>
  <c r="AB86" i="5"/>
  <c r="AL86" i="5" s="1"/>
  <c r="AK233" i="5"/>
  <c r="AK223" i="5"/>
  <c r="K221" i="9"/>
  <c r="AK187" i="5"/>
  <c r="AL156" i="5"/>
  <c r="AK138" i="5"/>
  <c r="X400" i="8"/>
  <c r="AG400" i="8" s="1"/>
  <c r="V311" i="8"/>
  <c r="V303" i="8"/>
  <c r="BQ295" i="8"/>
  <c r="BQ156" i="8"/>
  <c r="V307" i="8"/>
  <c r="AF118" i="12"/>
  <c r="AF110" i="12"/>
  <c r="AF84" i="12"/>
  <c r="AF82" i="12"/>
  <c r="AF80" i="12"/>
  <c r="AF52" i="12"/>
  <c r="AE50" i="12"/>
  <c r="AF49" i="12"/>
  <c r="AE43" i="12"/>
  <c r="AF41" i="12"/>
  <c r="AE38" i="12"/>
  <c r="AF36" i="12"/>
  <c r="AF35" i="12"/>
  <c r="AF34" i="12"/>
  <c r="AF31" i="12"/>
  <c r="AF30" i="12"/>
  <c r="AF29" i="12"/>
  <c r="AF28" i="12"/>
  <c r="AF27" i="12"/>
  <c r="AF26" i="12"/>
  <c r="AF25" i="12"/>
  <c r="AF24" i="12"/>
  <c r="AF23" i="12"/>
  <c r="AF21" i="12"/>
  <c r="AF19" i="12"/>
  <c r="AF18" i="12"/>
  <c r="AE5" i="12"/>
  <c r="AE88" i="12"/>
  <c r="AE86" i="12"/>
  <c r="AF125" i="12"/>
  <c r="AE124" i="12"/>
  <c r="AF124" i="12"/>
  <c r="AE123" i="12"/>
  <c r="AE120" i="12"/>
  <c r="AF120" i="12"/>
  <c r="AE119" i="12"/>
  <c r="AE116" i="12"/>
  <c r="AF116" i="12"/>
  <c r="AE115" i="12"/>
  <c r="AF113" i="12"/>
  <c r="AE112" i="12"/>
  <c r="AE111" i="12"/>
  <c r="AF109" i="12"/>
  <c r="AF107" i="12"/>
  <c r="AF106" i="12"/>
  <c r="AF105" i="12"/>
  <c r="AF104" i="12"/>
  <c r="AF103" i="12"/>
  <c r="AF102" i="12"/>
  <c r="AF101" i="12"/>
  <c r="AF97" i="12"/>
  <c r="AF96" i="12"/>
  <c r="AF95" i="12"/>
  <c r="AF94" i="12"/>
  <c r="AF93" i="12"/>
  <c r="AF92" i="12"/>
  <c r="AF91" i="12"/>
  <c r="AF90" i="12"/>
  <c r="AF89" i="12"/>
  <c r="AE75" i="12"/>
  <c r="AE73" i="12"/>
  <c r="AE71" i="12"/>
  <c r="AE69" i="12"/>
  <c r="AE67" i="12"/>
  <c r="AE13" i="12"/>
  <c r="AF5" i="12"/>
  <c r="AE3" i="12"/>
  <c r="AE106" i="12"/>
  <c r="AE104" i="12"/>
  <c r="AE77" i="12"/>
  <c r="AE48" i="12"/>
  <c r="AE46" i="12"/>
  <c r="AE41" i="12"/>
  <c r="AE36" i="12"/>
  <c r="AE32" i="12"/>
  <c r="AE30" i="12"/>
  <c r="AE28" i="12"/>
  <c r="AE26" i="12"/>
  <c r="AE24" i="12"/>
  <c r="AE20" i="12"/>
  <c r="AF119" i="12"/>
  <c r="AF115" i="12"/>
  <c r="AF111" i="12"/>
  <c r="R219" i="9"/>
  <c r="T216" i="9"/>
  <c r="R215" i="9"/>
  <c r="EC49" i="5"/>
  <c r="V613" i="8"/>
  <c r="AF613" i="8" s="1"/>
  <c r="BQ12" i="8"/>
  <c r="W82" i="12"/>
  <c r="BQ73" i="8"/>
  <c r="BQ69" i="8"/>
  <c r="V256" i="8"/>
  <c r="AG139" i="12"/>
  <c r="X567" i="8"/>
  <c r="AG567" i="8" s="1"/>
  <c r="X559" i="8"/>
  <c r="AG559" i="8" s="1"/>
  <c r="BQ114" i="8"/>
  <c r="BQ65" i="8"/>
  <c r="V315" i="8"/>
  <c r="W212" i="9"/>
  <c r="BR104" i="5"/>
  <c r="BZ58" i="5"/>
  <c r="AL188" i="5"/>
  <c r="AL168" i="5"/>
  <c r="AL164" i="5"/>
  <c r="AL227" i="5"/>
  <c r="AK203" i="5"/>
  <c r="AL234" i="5"/>
  <c r="T223" i="9"/>
  <c r="S222" i="9"/>
  <c r="R221" i="9"/>
  <c r="R233" i="9"/>
  <c r="S203" i="9"/>
  <c r="AE122" i="12"/>
  <c r="AE118" i="12"/>
  <c r="AE114" i="12"/>
  <c r="AE110" i="12"/>
  <c r="AE18" i="12"/>
  <c r="AF121" i="12"/>
  <c r="AF117" i="12"/>
  <c r="AF77" i="12"/>
  <c r="AE57" i="12"/>
  <c r="AE53" i="12"/>
  <c r="AE52" i="12"/>
  <c r="AE51" i="12"/>
  <c r="AE63" i="12"/>
  <c r="AE59" i="12"/>
  <c r="AE55" i="12"/>
  <c r="BQ477" i="8"/>
  <c r="BQ434" i="8"/>
  <c r="W83" i="12"/>
  <c r="W45" i="12"/>
  <c r="AE179" i="12"/>
  <c r="DB81" i="5"/>
  <c r="BZ78" i="5"/>
  <c r="W208" i="9"/>
  <c r="BR30" i="5"/>
  <c r="BR61" i="5"/>
  <c r="BZ117" i="5"/>
  <c r="BZ122" i="5"/>
  <c r="W209" i="9"/>
  <c r="W203" i="9"/>
  <c r="AK235" i="5"/>
  <c r="AL177" i="5"/>
  <c r="AK237" i="5"/>
  <c r="AL215" i="5"/>
  <c r="AK212" i="5"/>
  <c r="AL162" i="5"/>
  <c r="AK198" i="5"/>
  <c r="AK186" i="5"/>
  <c r="AB69" i="5"/>
  <c r="AL69" i="5" s="1"/>
  <c r="AK141" i="5"/>
  <c r="Z74" i="5"/>
  <c r="AK74" i="5" s="1"/>
  <c r="V604" i="8"/>
  <c r="AF604" i="8" s="1"/>
  <c r="AH210" i="12"/>
  <c r="W80" i="12"/>
  <c r="BQ26" i="8"/>
  <c r="BQ25" i="8"/>
  <c r="BQ18" i="8"/>
  <c r="BQ14" i="8"/>
  <c r="X216" i="8"/>
  <c r="V366" i="8"/>
  <c r="V364" i="8"/>
  <c r="V362" i="8"/>
  <c r="V356" i="8"/>
  <c r="V352" i="8"/>
  <c r="V350" i="8"/>
  <c r="V348" i="8"/>
  <c r="V340" i="8"/>
  <c r="V336" i="8"/>
  <c r="V330" i="8"/>
  <c r="V328" i="8"/>
  <c r="V326" i="8"/>
  <c r="V322" i="8"/>
  <c r="AH207" i="12"/>
  <c r="AF205" i="12"/>
  <c r="CW586" i="8"/>
  <c r="AG180" i="12"/>
  <c r="AG176" i="12"/>
  <c r="AE174" i="12"/>
  <c r="AG172" i="12"/>
  <c r="CW594" i="8"/>
  <c r="CW548" i="8"/>
  <c r="W209" i="12"/>
  <c r="W90" i="12"/>
  <c r="V554" i="8"/>
  <c r="AF554" i="8" s="1"/>
  <c r="V609" i="8"/>
  <c r="AF609" i="8" s="1"/>
  <c r="V413" i="8"/>
  <c r="AF413" i="8" s="1"/>
  <c r="V325" i="8"/>
  <c r="V321" i="8"/>
  <c r="V306" i="8"/>
  <c r="V294" i="8"/>
  <c r="V286" i="8"/>
  <c r="V282" i="8"/>
  <c r="V274" i="8"/>
  <c r="V270" i="8"/>
  <c r="V266" i="8"/>
  <c r="V144" i="8"/>
  <c r="W13" i="12"/>
  <c r="DQ53" i="5"/>
  <c r="DQ76" i="5"/>
  <c r="BQ706" i="8"/>
  <c r="W129" i="12"/>
  <c r="BQ298" i="8"/>
  <c r="BQ286" i="8"/>
  <c r="W85" i="12"/>
  <c r="BQ218" i="8"/>
  <c r="BQ158" i="8"/>
  <c r="W44" i="12"/>
  <c r="BQ75" i="8"/>
  <c r="BQ63" i="8"/>
  <c r="BQ24" i="8"/>
  <c r="V419" i="8"/>
  <c r="AF419" i="8" s="1"/>
  <c r="V411" i="8"/>
  <c r="AF411" i="8" s="1"/>
  <c r="V323" i="8"/>
  <c r="V316" i="8"/>
  <c r="V312" i="8"/>
  <c r="V308" i="8"/>
  <c r="V296" i="8"/>
  <c r="V292" i="8"/>
  <c r="V284" i="8"/>
  <c r="V280" i="8"/>
  <c r="V276" i="8"/>
  <c r="V242" i="8"/>
  <c r="V238" i="8"/>
  <c r="V234" i="8"/>
  <c r="AE166" i="12"/>
  <c r="BQ638" i="8"/>
  <c r="BQ36" i="8"/>
  <c r="AG195" i="12"/>
  <c r="AE180" i="12"/>
  <c r="BQ142" i="8"/>
  <c r="BQ42" i="8"/>
  <c r="BQ38" i="8"/>
  <c r="V626" i="8"/>
  <c r="AF626" i="8" s="1"/>
  <c r="V618" i="8"/>
  <c r="AF618" i="8" s="1"/>
  <c r="V610" i="8"/>
  <c r="AF610" i="8" s="1"/>
  <c r="V606" i="8"/>
  <c r="AF606" i="8" s="1"/>
  <c r="X602" i="8"/>
  <c r="AG602" i="8" s="1"/>
  <c r="V272" i="8"/>
  <c r="V268" i="8"/>
  <c r="V259" i="8"/>
  <c r="V416" i="8"/>
  <c r="AF416" i="8" s="1"/>
  <c r="V278" i="8"/>
  <c r="V261" i="8"/>
  <c r="V253" i="8"/>
  <c r="AE175" i="12"/>
  <c r="AG173" i="12"/>
  <c r="AE167" i="12"/>
  <c r="DQ112" i="5"/>
  <c r="V300" i="8"/>
  <c r="V417" i="8"/>
  <c r="AF417" i="8" s="1"/>
  <c r="V174" i="8"/>
  <c r="AH216" i="12"/>
  <c r="AF208" i="12"/>
  <c r="AH206" i="12"/>
  <c r="AE205" i="12"/>
  <c r="AH205" i="12"/>
  <c r="AH202" i="12"/>
  <c r="CW593" i="8"/>
  <c r="AE181" i="12"/>
  <c r="AG178" i="12"/>
  <c r="AG175" i="12"/>
  <c r="AG174" i="12"/>
  <c r="AG170" i="12"/>
  <c r="AE168" i="12"/>
  <c r="AG167" i="12"/>
  <c r="N215" i="9"/>
  <c r="DB119" i="5"/>
  <c r="AZ48" i="5"/>
  <c r="DB208" i="5"/>
  <c r="DB53" i="5"/>
  <c r="DB73" i="5"/>
  <c r="AZ82" i="5"/>
  <c r="DB65" i="5"/>
  <c r="BD173" i="5"/>
  <c r="DB82" i="5"/>
  <c r="J203" i="12"/>
  <c r="DB52" i="5"/>
  <c r="DB61" i="5"/>
  <c r="AZ31" i="5"/>
  <c r="L205" i="12"/>
  <c r="DB97" i="5"/>
  <c r="DB161" i="5"/>
  <c r="DB168" i="5"/>
  <c r="AZ50" i="5"/>
  <c r="AZ38" i="5"/>
  <c r="DB157" i="5"/>
  <c r="AZ76" i="5"/>
  <c r="DB153" i="5"/>
  <c r="C215" i="9"/>
  <c r="C210" i="9"/>
  <c r="D206" i="9"/>
  <c r="C203" i="9"/>
  <c r="L226" i="12"/>
  <c r="Q207" i="9"/>
  <c r="DB190" i="5"/>
  <c r="DB54" i="5"/>
  <c r="DB57" i="5"/>
  <c r="DB105" i="5"/>
  <c r="L144" i="12"/>
  <c r="DB50" i="5"/>
  <c r="N226" i="9"/>
  <c r="P226" i="9"/>
  <c r="Q210" i="9"/>
  <c r="DB84" i="5"/>
  <c r="DB35" i="5"/>
  <c r="DB29" i="5"/>
  <c r="DB23" i="5"/>
  <c r="W207" i="9"/>
  <c r="BR93" i="5"/>
  <c r="BZ54" i="5"/>
  <c r="AL232" i="5"/>
  <c r="Q208" i="9"/>
  <c r="Z68" i="5"/>
  <c r="AK68" i="5" s="1"/>
  <c r="Z123" i="5"/>
  <c r="AK123" i="5" s="1"/>
  <c r="AB88" i="5"/>
  <c r="AL88" i="5" s="1"/>
  <c r="AB107" i="5"/>
  <c r="AL107" i="5" s="1"/>
  <c r="AB92" i="5"/>
  <c r="AL92" i="5" s="1"/>
  <c r="AB95" i="5"/>
  <c r="AL95" i="5" s="1"/>
  <c r="AB84" i="5"/>
  <c r="AL84" i="5" s="1"/>
  <c r="AB109" i="5"/>
  <c r="AL109" i="5" s="1"/>
  <c r="AB78" i="5"/>
  <c r="AL78" i="5" s="1"/>
  <c r="K218" i="9"/>
  <c r="B213" i="9"/>
  <c r="AK207" i="5"/>
  <c r="B205" i="9"/>
  <c r="AL199" i="5"/>
  <c r="AL191" i="5"/>
  <c r="AK140" i="5"/>
  <c r="AL128" i="5"/>
  <c r="K257" i="9"/>
  <c r="K222" i="9"/>
  <c r="O222" i="9" s="1"/>
  <c r="Z84" i="5"/>
  <c r="AK84" i="5" s="1"/>
  <c r="Z93" i="5"/>
  <c r="AK93" i="5" s="1"/>
  <c r="AB73" i="5"/>
  <c r="AL73" i="5" s="1"/>
  <c r="AB47" i="5"/>
  <c r="AL47" i="5" s="1"/>
  <c r="AB122" i="5"/>
  <c r="AL122" i="5" s="1"/>
  <c r="AB64" i="5"/>
  <c r="AL64" i="5" s="1"/>
  <c r="AB116" i="5"/>
  <c r="AL116" i="5" s="1"/>
  <c r="AK215" i="5"/>
  <c r="AL213" i="5"/>
  <c r="B210" i="9"/>
  <c r="AK209" i="5"/>
  <c r="AL174" i="5"/>
  <c r="AK142" i="5"/>
  <c r="AB61" i="5"/>
  <c r="AL61" i="5" s="1"/>
  <c r="W208" i="12"/>
  <c r="W202" i="12"/>
  <c r="W56" i="12"/>
  <c r="BQ27" i="8"/>
  <c r="BQ67" i="8"/>
  <c r="V418" i="8"/>
  <c r="AF418" i="8" s="1"/>
  <c r="V414" i="8"/>
  <c r="AF414" i="8" s="1"/>
  <c r="V369" i="8"/>
  <c r="V365" i="8"/>
  <c r="V361" i="8"/>
  <c r="V353" i="8"/>
  <c r="V329" i="8"/>
  <c r="V324" i="8"/>
  <c r="V320" i="8"/>
  <c r="V313" i="8"/>
  <c r="V305" i="8"/>
  <c r="V299" i="8"/>
  <c r="V295" i="8"/>
  <c r="V291" i="8"/>
  <c r="V287" i="8"/>
  <c r="V283" i="8"/>
  <c r="V279" i="8"/>
  <c r="V275" i="8"/>
  <c r="V271" i="8"/>
  <c r="V267" i="8"/>
  <c r="V262" i="8"/>
  <c r="V249" i="8"/>
  <c r="V143" i="8"/>
  <c r="V139" i="8"/>
  <c r="V135" i="8"/>
  <c r="V264" i="8"/>
  <c r="V138" i="8"/>
  <c r="X245" i="8"/>
  <c r="CW629" i="8"/>
  <c r="CW662" i="8"/>
  <c r="AG202" i="12"/>
  <c r="AE141" i="12"/>
  <c r="AE237" i="12"/>
  <c r="AF136" i="12"/>
  <c r="W168" i="12"/>
  <c r="BQ30" i="8"/>
  <c r="BQ71" i="8"/>
  <c r="V615" i="8"/>
  <c r="AF615" i="8" s="1"/>
  <c r="V611" i="8"/>
  <c r="AF611" i="8" s="1"/>
  <c r="V603" i="8"/>
  <c r="AF603" i="8" s="1"/>
  <c r="V701" i="8"/>
  <c r="AF701" i="8" s="1"/>
  <c r="X578" i="8"/>
  <c r="AG578" i="8" s="1"/>
  <c r="V605" i="8"/>
  <c r="AF605" i="8" s="1"/>
  <c r="V422" i="8"/>
  <c r="AF422" i="8" s="1"/>
  <c r="V241" i="8"/>
  <c r="V288" i="8"/>
  <c r="V412" i="8"/>
  <c r="AF412" i="8" s="1"/>
  <c r="V297" i="8"/>
  <c r="V293" i="8"/>
  <c r="V285" i="8"/>
  <c r="V277" i="8"/>
  <c r="V273" i="8"/>
  <c r="V269" i="8"/>
  <c r="V265" i="8"/>
  <c r="V260" i="8"/>
  <c r="V137" i="8"/>
  <c r="V257" i="8"/>
  <c r="V248" i="8"/>
  <c r="V240" i="8"/>
  <c r="V236" i="8"/>
  <c r="V232" i="8"/>
  <c r="DQ120" i="5"/>
  <c r="DQ116" i="5"/>
  <c r="DQ92" i="5"/>
  <c r="DB17" i="5"/>
  <c r="DB118" i="5"/>
  <c r="DB189" i="5"/>
  <c r="DB134" i="5"/>
  <c r="DB186" i="5"/>
  <c r="L84" i="12"/>
  <c r="L23" i="12"/>
  <c r="DB195" i="5"/>
  <c r="DB25" i="5"/>
  <c r="DB46" i="5"/>
  <c r="DB43" i="5"/>
  <c r="DB27" i="5"/>
  <c r="DB63" i="5"/>
  <c r="DB91" i="5"/>
  <c r="L183" i="12"/>
  <c r="DB192" i="5"/>
  <c r="DB173" i="5"/>
  <c r="DB194" i="5"/>
  <c r="C221" i="9"/>
  <c r="C219" i="9"/>
  <c r="N219" i="9"/>
  <c r="BA237" i="5"/>
  <c r="DB220" i="5"/>
  <c r="DB39" i="5"/>
  <c r="L177" i="12"/>
  <c r="N214" i="9"/>
  <c r="DB64" i="5"/>
  <c r="P204" i="9"/>
  <c r="DB187" i="5"/>
  <c r="DB219" i="5"/>
  <c r="DB79" i="5"/>
  <c r="L222" i="12"/>
  <c r="DB181" i="5"/>
  <c r="D212" i="9"/>
  <c r="N253" i="9"/>
  <c r="BR60" i="5"/>
  <c r="BZ96" i="5"/>
  <c r="BR113" i="5"/>
  <c r="Y113" i="12" s="1"/>
  <c r="BZ114" i="5"/>
  <c r="BR88" i="5"/>
  <c r="BZ61" i="5"/>
  <c r="BR34" i="5"/>
  <c r="BZ79" i="5"/>
  <c r="BZ112" i="5"/>
  <c r="BZ46" i="5"/>
  <c r="BZ106" i="5"/>
  <c r="BR53" i="5"/>
  <c r="BZ65" i="5"/>
  <c r="BR6" i="5"/>
  <c r="BR22" i="5"/>
  <c r="BR121" i="5"/>
  <c r="Y121" i="12" s="1"/>
  <c r="BZ93" i="5"/>
  <c r="BR137" i="5"/>
  <c r="Y137" i="12" s="1"/>
  <c r="BZ116" i="5"/>
  <c r="BZ59" i="5"/>
  <c r="W218" i="9"/>
  <c r="BR77" i="5"/>
  <c r="BZ62" i="5"/>
  <c r="BR94" i="5"/>
  <c r="BR7" i="5"/>
  <c r="BZ92" i="5"/>
  <c r="BR73" i="5"/>
  <c r="AL228" i="5"/>
  <c r="AK169" i="5"/>
  <c r="AK167" i="5"/>
  <c r="AK154" i="5"/>
  <c r="AK151" i="5"/>
  <c r="AX151" i="5" s="1"/>
  <c r="AK150" i="5"/>
  <c r="AK147" i="5"/>
  <c r="AK135" i="5"/>
  <c r="AK132" i="5"/>
  <c r="B224" i="9"/>
  <c r="K212" i="9"/>
  <c r="AL196" i="5"/>
  <c r="AL185" i="5"/>
  <c r="AB87" i="5"/>
  <c r="AL87" i="5" s="1"/>
  <c r="AB76" i="5"/>
  <c r="AL76" i="5" s="1"/>
  <c r="AB46" i="5"/>
  <c r="AL46" i="5" s="1"/>
  <c r="AB120" i="5"/>
  <c r="AL120" i="5" s="1"/>
  <c r="AB43" i="5"/>
  <c r="AL43" i="5" s="1"/>
  <c r="AB97" i="5"/>
  <c r="AL97" i="5" s="1"/>
  <c r="B131" i="5"/>
  <c r="B132" i="5" s="1"/>
  <c r="B133" i="5" s="1"/>
  <c r="B134" i="5" s="1"/>
  <c r="B134" i="12" s="1"/>
  <c r="AB67" i="5"/>
  <c r="AL67" i="5" s="1"/>
  <c r="AK236" i="5"/>
  <c r="AK228" i="5"/>
  <c r="AL226" i="5"/>
  <c r="K217" i="9"/>
  <c r="AL127" i="5"/>
  <c r="AH198" i="12"/>
  <c r="DQ49" i="5"/>
  <c r="DQ78" i="5"/>
  <c r="DQ109" i="5"/>
  <c r="DQ117" i="5"/>
  <c r="DQ107" i="5"/>
  <c r="DQ125" i="5"/>
  <c r="DQ67" i="5"/>
  <c r="DQ71" i="5"/>
  <c r="DQ102" i="5"/>
  <c r="DQ93" i="5"/>
  <c r="DQ46" i="5"/>
  <c r="DQ82" i="5"/>
  <c r="DQ91" i="5"/>
  <c r="DQ75" i="5"/>
  <c r="DQ84" i="5"/>
  <c r="DQ73" i="5"/>
  <c r="DQ98" i="5"/>
  <c r="DQ115" i="5"/>
  <c r="DQ113" i="5"/>
  <c r="DQ122" i="5"/>
  <c r="DQ95" i="5"/>
  <c r="DQ72" i="5"/>
  <c r="DQ79" i="5"/>
  <c r="DQ64" i="5"/>
  <c r="DQ74" i="5"/>
  <c r="DQ44" i="5"/>
  <c r="DQ110" i="5"/>
  <c r="DQ123" i="5"/>
  <c r="DQ85" i="5"/>
  <c r="DQ63" i="5"/>
  <c r="DQ83" i="5"/>
  <c r="DQ106" i="5"/>
  <c r="DQ81" i="5"/>
  <c r="DQ77" i="5"/>
  <c r="DQ43" i="5"/>
  <c r="DQ51" i="5"/>
  <c r="DQ118" i="5"/>
  <c r="DQ52" i="5"/>
  <c r="DQ88" i="5"/>
  <c r="DQ61" i="5"/>
  <c r="DQ65" i="5"/>
  <c r="DQ96" i="5"/>
  <c r="DQ119" i="5"/>
  <c r="DQ90" i="5"/>
  <c r="DQ104" i="5"/>
  <c r="DQ59" i="5"/>
  <c r="DQ99" i="5"/>
  <c r="DQ58" i="5"/>
  <c r="DQ45" i="5"/>
  <c r="DQ94" i="5"/>
  <c r="DQ69" i="5"/>
  <c r="DQ111" i="5"/>
  <c r="DQ57" i="5"/>
  <c r="DQ121" i="5"/>
  <c r="DQ56" i="5"/>
  <c r="DQ114" i="5"/>
  <c r="DQ55" i="5"/>
  <c r="DQ105" i="5"/>
  <c r="DQ100" i="5"/>
  <c r="DQ86" i="5"/>
  <c r="DQ80" i="5"/>
  <c r="DQ124" i="5"/>
  <c r="DQ97" i="5"/>
  <c r="DQ50" i="5"/>
  <c r="DQ101" i="5"/>
  <c r="DQ89" i="5"/>
  <c r="DQ62" i="5"/>
  <c r="DQ87" i="5"/>
  <c r="DQ60" i="5"/>
  <c r="DQ42" i="5"/>
  <c r="DQ66" i="5"/>
  <c r="DQ103" i="5"/>
  <c r="DQ68" i="5"/>
  <c r="DQ54" i="5"/>
  <c r="DQ47" i="5"/>
  <c r="DQ108" i="5"/>
  <c r="DQ70" i="5"/>
  <c r="S129" i="3"/>
  <c r="L231" i="3"/>
  <c r="L151" i="3"/>
  <c r="DB95" i="5"/>
  <c r="DB33" i="5"/>
  <c r="DB42" i="5"/>
  <c r="BR31" i="5"/>
  <c r="BZ75" i="5"/>
  <c r="W223" i="9"/>
  <c r="W221" i="9"/>
  <c r="W215" i="9"/>
  <c r="B231" i="9"/>
  <c r="P228" i="9"/>
  <c r="K228" i="9"/>
  <c r="O228" i="9" s="1"/>
  <c r="AK213" i="5"/>
  <c r="E214" i="9" s="1"/>
  <c r="AL195" i="5"/>
  <c r="AL192" i="5"/>
  <c r="AL189" i="5"/>
  <c r="AL186" i="5"/>
  <c r="AL183" i="5"/>
  <c r="AK173" i="5"/>
  <c r="AK155" i="5"/>
  <c r="AK149" i="5"/>
  <c r="P217" i="9"/>
  <c r="K207" i="9"/>
  <c r="AK184" i="5"/>
  <c r="BQ22" i="8"/>
  <c r="CW591" i="8"/>
  <c r="L235" i="12"/>
  <c r="DB48" i="5"/>
  <c r="DB68" i="5"/>
  <c r="P209" i="9"/>
  <c r="DB101" i="5"/>
  <c r="DB74" i="5"/>
  <c r="DB224" i="5"/>
  <c r="DB22" i="5"/>
  <c r="DB102" i="5"/>
  <c r="DB76" i="5"/>
  <c r="DB92" i="5"/>
  <c r="DB213" i="5"/>
  <c r="DB56" i="5"/>
  <c r="DB138" i="5"/>
  <c r="Q202" i="9"/>
  <c r="C256" i="9"/>
  <c r="DB230" i="5"/>
  <c r="Q211" i="9"/>
  <c r="DB44" i="5"/>
  <c r="DB96" i="5"/>
  <c r="DB174" i="5"/>
  <c r="DB83" i="5"/>
  <c r="DB67" i="5"/>
  <c r="DB178" i="5"/>
  <c r="BB217" i="5"/>
  <c r="DB179" i="5"/>
  <c r="DB106" i="5"/>
  <c r="DB145" i="5"/>
  <c r="C211" i="9"/>
  <c r="W214" i="9"/>
  <c r="W219" i="9"/>
  <c r="BR24" i="5"/>
  <c r="BR67" i="5"/>
  <c r="BR45" i="5"/>
  <c r="BR92" i="5"/>
  <c r="BR116" i="5"/>
  <c r="Y116" i="12" s="1"/>
  <c r="BZ44" i="5"/>
  <c r="BZ88" i="5"/>
  <c r="BZ57" i="5"/>
  <c r="BZ89" i="5"/>
  <c r="BR107" i="5"/>
  <c r="BZ109" i="5"/>
  <c r="BR57" i="5"/>
  <c r="BR125" i="5"/>
  <c r="Y125" i="12" s="1"/>
  <c r="BR97" i="5"/>
  <c r="BR16" i="5"/>
  <c r="BR47" i="5"/>
  <c r="BR40" i="5"/>
  <c r="BR76" i="5"/>
  <c r="BR128" i="5"/>
  <c r="Y128" i="12" s="1"/>
  <c r="BZ45" i="5"/>
  <c r="BZ84" i="5"/>
  <c r="BZ51" i="5"/>
  <c r="BZ85" i="5"/>
  <c r="BR102" i="5"/>
  <c r="BR134" i="5"/>
  <c r="Y134" i="12" s="1"/>
  <c r="BR12" i="5"/>
  <c r="BR118" i="5"/>
  <c r="Y118" i="12" s="1"/>
  <c r="BZ70" i="5"/>
  <c r="BZ43" i="5"/>
  <c r="BZ71" i="5"/>
  <c r="BZ125" i="5"/>
  <c r="BZ120" i="5"/>
  <c r="BR81" i="5"/>
  <c r="BR49" i="5"/>
  <c r="BR65" i="5"/>
  <c r="BR117" i="5"/>
  <c r="Y117" i="12" s="1"/>
  <c r="W255" i="9"/>
  <c r="BR14" i="5"/>
  <c r="BR35" i="5"/>
  <c r="BR4" i="5"/>
  <c r="BR72" i="5"/>
  <c r="BR110" i="5"/>
  <c r="Y110" i="12" s="1"/>
  <c r="BR136" i="5"/>
  <c r="Y136" i="12" s="1"/>
  <c r="BZ72" i="5"/>
  <c r="BZ47" i="5"/>
  <c r="BZ73" i="5"/>
  <c r="BZ123" i="5"/>
  <c r="BZ105" i="5"/>
  <c r="BR9" i="5"/>
  <c r="BR62" i="5"/>
  <c r="BR96" i="5"/>
  <c r="BR27" i="5"/>
  <c r="BR71" i="5"/>
  <c r="BR56" i="5"/>
  <c r="BR38" i="5"/>
  <c r="BR112" i="5"/>
  <c r="Y112" i="12" s="1"/>
  <c r="BZ68" i="5"/>
  <c r="BZ100" i="5"/>
  <c r="BZ69" i="5"/>
  <c r="BZ101" i="5"/>
  <c r="BZ110" i="5"/>
  <c r="BR124" i="5"/>
  <c r="Y124" i="12" s="1"/>
  <c r="BR85" i="5"/>
  <c r="BZ50" i="5"/>
  <c r="BZ86" i="5"/>
  <c r="BZ55" i="5"/>
  <c r="BZ87" i="5"/>
  <c r="BZ108" i="5"/>
  <c r="BZ64" i="5"/>
  <c r="BR5" i="5"/>
  <c r="BR13" i="5"/>
  <c r="BR106" i="5"/>
  <c r="BR79" i="5"/>
  <c r="BR3" i="5"/>
  <c r="W257" i="9"/>
  <c r="BR19" i="5"/>
  <c r="BR55" i="5"/>
  <c r="BR51" i="5"/>
  <c r="BR82" i="5"/>
  <c r="BR126" i="5"/>
  <c r="Y126" i="12" s="1"/>
  <c r="BR133" i="5"/>
  <c r="Y133" i="12" s="1"/>
  <c r="BZ80" i="5"/>
  <c r="BZ42" i="5"/>
  <c r="BZ81" i="5"/>
  <c r="BR115" i="5"/>
  <c r="Y115" i="12" s="1"/>
  <c r="BZ111" i="5"/>
  <c r="BR25" i="5"/>
  <c r="BR2" i="5"/>
  <c r="BR11" i="5"/>
  <c r="BR32" i="5"/>
  <c r="BR83" i="5"/>
  <c r="BR66" i="5"/>
  <c r="BR103" i="5"/>
  <c r="BR120" i="5"/>
  <c r="Y120" i="12" s="1"/>
  <c r="BZ76" i="5"/>
  <c r="BZ53" i="5"/>
  <c r="BZ77" i="5"/>
  <c r="BZ119" i="5"/>
  <c r="BZ56" i="5"/>
  <c r="BZ124" i="5"/>
  <c r="BR68" i="5"/>
  <c r="BZ60" i="5"/>
  <c r="BZ94" i="5"/>
  <c r="BZ63" i="5"/>
  <c r="BZ95" i="5"/>
  <c r="BZ107" i="5"/>
  <c r="BR132" i="5"/>
  <c r="Y132" i="12" s="1"/>
  <c r="BR87" i="5"/>
  <c r="BR114" i="5"/>
  <c r="Y114" i="12" s="1"/>
  <c r="W211" i="9"/>
  <c r="V576" i="8"/>
  <c r="AF576" i="8" s="1"/>
  <c r="AH170" i="12"/>
  <c r="AG134" i="12"/>
  <c r="L144" i="3"/>
  <c r="L192" i="3"/>
  <c r="L194" i="3"/>
  <c r="L131" i="3"/>
  <c r="L133" i="3"/>
  <c r="L156" i="3"/>
  <c r="L203" i="3"/>
  <c r="AF43" i="12"/>
  <c r="P202" i="9"/>
  <c r="AL220" i="5"/>
  <c r="AL176" i="5"/>
  <c r="X498" i="8"/>
  <c r="AG498" i="8" s="1"/>
  <c r="X446" i="8"/>
  <c r="AG446" i="8" s="1"/>
  <c r="X657" i="8"/>
  <c r="AG657" i="8" s="1"/>
  <c r="X652" i="8"/>
  <c r="AG652" i="8" s="1"/>
  <c r="X611" i="8"/>
  <c r="AG611" i="8" s="1"/>
  <c r="X151" i="8"/>
  <c r="X147" i="8"/>
  <c r="V221" i="8"/>
  <c r="V290" i="8"/>
  <c r="X502" i="8"/>
  <c r="AG502" i="8" s="1"/>
  <c r="X500" i="8"/>
  <c r="AG500" i="8" s="1"/>
  <c r="X496" i="8"/>
  <c r="AG496" i="8" s="1"/>
  <c r="V230" i="8"/>
  <c r="L146" i="3"/>
  <c r="L140" i="3"/>
  <c r="L142" i="3"/>
  <c r="L185" i="3"/>
  <c r="L187" i="3"/>
  <c r="L191" i="3"/>
  <c r="L214" i="3"/>
  <c r="L216" i="3"/>
  <c r="L218" i="3"/>
  <c r="L222" i="3"/>
  <c r="S222" i="3" s="1"/>
  <c r="L230" i="3"/>
  <c r="L171" i="3"/>
  <c r="D211" i="9"/>
  <c r="AL141" i="5"/>
  <c r="AX141" i="5" s="1"/>
  <c r="AK130" i="5"/>
  <c r="AK193" i="5"/>
  <c r="AK185" i="5"/>
  <c r="AX185" i="5" s="1"/>
  <c r="AL171" i="5"/>
  <c r="AK204" i="5"/>
  <c r="AK166" i="5"/>
  <c r="X168" i="8"/>
  <c r="X160" i="8"/>
  <c r="BQ166" i="8"/>
  <c r="BQ148" i="8"/>
  <c r="BQ79" i="8"/>
  <c r="BQ61" i="8"/>
  <c r="BQ59" i="8"/>
  <c r="BQ5" i="8"/>
  <c r="BQ4" i="8"/>
  <c r="BQ2" i="8"/>
  <c r="BQ102" i="8"/>
  <c r="BQ96" i="8"/>
  <c r="BQ86" i="8"/>
  <c r="W12" i="12"/>
  <c r="X264" i="8"/>
  <c r="X196" i="8"/>
  <c r="X269" i="8"/>
  <c r="X292" i="8"/>
  <c r="X270" i="8"/>
  <c r="L207" i="3"/>
  <c r="T162" i="3"/>
  <c r="S135" i="3"/>
  <c r="L180" i="3"/>
  <c r="L137" i="3"/>
  <c r="T191" i="3"/>
  <c r="S137" i="3"/>
  <c r="L164" i="3"/>
  <c r="L160" i="3"/>
  <c r="L198" i="3"/>
  <c r="S198" i="3" s="1"/>
  <c r="L211" i="3"/>
  <c r="L173" i="3"/>
  <c r="T200" i="3"/>
  <c r="T180" i="3"/>
  <c r="S173" i="3"/>
  <c r="T144" i="3"/>
  <c r="S144" i="3"/>
  <c r="T160" i="3"/>
  <c r="L178" i="3"/>
  <c r="L139" i="3"/>
  <c r="S191" i="3"/>
  <c r="L166" i="3"/>
  <c r="L189" i="3"/>
  <c r="T139" i="3"/>
  <c r="S189" i="3"/>
  <c r="T182" i="3"/>
  <c r="L200" i="3"/>
  <c r="T146" i="3"/>
  <c r="S213" i="3"/>
  <c r="I253" i="3"/>
  <c r="L135" i="3"/>
  <c r="L175" i="3"/>
  <c r="L162" i="3"/>
  <c r="S207" i="3"/>
  <c r="T168" i="3"/>
  <c r="T164" i="3"/>
  <c r="L213" i="3"/>
  <c r="T211" i="3"/>
  <c r="T175" i="3"/>
  <c r="L209" i="3"/>
  <c r="J253" i="3"/>
  <c r="L147" i="3"/>
  <c r="L176" i="3"/>
  <c r="S176" i="3" s="1"/>
  <c r="CW703" i="8"/>
  <c r="CW636" i="8"/>
  <c r="CW568" i="8"/>
  <c r="CW544" i="8"/>
  <c r="S233" i="9"/>
  <c r="S207" i="9"/>
  <c r="V647" i="8"/>
  <c r="AF647" i="8" s="1"/>
  <c r="X395" i="8"/>
  <c r="AG395" i="8" s="1"/>
  <c r="X347" i="8"/>
  <c r="BQ144" i="8"/>
  <c r="BQ140" i="8"/>
  <c r="BQ138" i="8"/>
  <c r="BQ122" i="8"/>
  <c r="BQ328" i="8"/>
  <c r="AZ21" i="5"/>
  <c r="DB133" i="5"/>
  <c r="D257" i="9"/>
  <c r="D215" i="9"/>
  <c r="O257" i="9"/>
  <c r="D256" i="9"/>
  <c r="K215" i="9"/>
  <c r="Q209" i="9"/>
  <c r="B209" i="9"/>
  <c r="B233" i="9"/>
  <c r="AL230" i="5"/>
  <c r="AL219" i="5"/>
  <c r="K213" i="9"/>
  <c r="AL203" i="5"/>
  <c r="AK179" i="5"/>
  <c r="AK177" i="5"/>
  <c r="AK126" i="5"/>
  <c r="AK234" i="5"/>
  <c r="AK197" i="5"/>
  <c r="AL182" i="5"/>
  <c r="Z86" i="5"/>
  <c r="AK86" i="5" s="1"/>
  <c r="B223" i="9"/>
  <c r="AK219" i="5"/>
  <c r="Q213" i="9"/>
  <c r="AK200" i="5"/>
  <c r="AK194" i="5"/>
  <c r="AK188" i="5"/>
  <c r="AL175" i="5"/>
  <c r="AL166" i="5"/>
  <c r="AL159" i="5"/>
  <c r="AK156" i="5"/>
  <c r="AK129" i="5"/>
  <c r="BQ164" i="8"/>
  <c r="CW577" i="8"/>
  <c r="BQ292" i="8"/>
  <c r="BQ229" i="8"/>
  <c r="BQ198" i="8"/>
  <c r="BQ162" i="8"/>
  <c r="V218" i="8"/>
  <c r="X532" i="8"/>
  <c r="AG532" i="8" s="1"/>
  <c r="AE234" i="12"/>
  <c r="I239" i="12"/>
  <c r="S206" i="9"/>
  <c r="R203" i="9"/>
  <c r="ED118" i="5"/>
  <c r="BQ6" i="8"/>
  <c r="W178" i="12"/>
  <c r="W166" i="12"/>
  <c r="BQ312" i="8"/>
  <c r="BQ310" i="8"/>
  <c r="BQ301" i="8"/>
  <c r="BQ267" i="8"/>
  <c r="W84" i="12"/>
  <c r="W81" i="12"/>
  <c r="BQ214" i="8"/>
  <c r="BQ212" i="8"/>
  <c r="W55" i="12"/>
  <c r="BQ160" i="8"/>
  <c r="BQ152" i="8"/>
  <c r="BQ136" i="8"/>
  <c r="BQ34" i="8"/>
  <c r="BQ7" i="8"/>
  <c r="CW557" i="8"/>
  <c r="AE42" i="12"/>
  <c r="AE40" i="12"/>
  <c r="AE16" i="12"/>
  <c r="AF15" i="12"/>
  <c r="AE15" i="12"/>
  <c r="AE11" i="12"/>
  <c r="AF11" i="12"/>
  <c r="AE10" i="12"/>
  <c r="AE8" i="12"/>
  <c r="AF7" i="12"/>
  <c r="EC58" i="5"/>
  <c r="T232" i="9"/>
  <c r="T225" i="9"/>
  <c r="R222" i="9"/>
  <c r="EC118" i="5"/>
  <c r="EC114" i="5"/>
  <c r="S213" i="9"/>
  <c r="ED107" i="5"/>
  <c r="EC97" i="5"/>
  <c r="EC98" i="5"/>
  <c r="EC96" i="5"/>
  <c r="S218" i="9"/>
  <c r="T212" i="9"/>
  <c r="T205" i="9"/>
  <c r="X428" i="8"/>
  <c r="AG428" i="8" s="1"/>
  <c r="X447" i="8"/>
  <c r="AG447" i="8" s="1"/>
  <c r="X443" i="8"/>
  <c r="AG443" i="8" s="1"/>
  <c r="W134" i="12"/>
  <c r="W115" i="12"/>
  <c r="W63" i="12"/>
  <c r="BQ31" i="8"/>
  <c r="W151" i="12"/>
  <c r="BQ101" i="8"/>
  <c r="V651" i="8"/>
  <c r="AF651" i="8" s="1"/>
  <c r="V641" i="8"/>
  <c r="AF641" i="8" s="1"/>
  <c r="V600" i="8"/>
  <c r="AF600" i="8" s="1"/>
  <c r="V597" i="8"/>
  <c r="AF597" i="8" s="1"/>
  <c r="X558" i="8"/>
  <c r="AG558" i="8" s="1"/>
  <c r="X544" i="8"/>
  <c r="AG544" i="8" s="1"/>
  <c r="X406" i="8"/>
  <c r="AG406" i="8" s="1"/>
  <c r="X392" i="8"/>
  <c r="AG392" i="8" s="1"/>
  <c r="X354" i="8"/>
  <c r="X342" i="8"/>
  <c r="X334" i="8"/>
  <c r="X330" i="8"/>
  <c r="V146" i="8"/>
  <c r="X380" i="8"/>
  <c r="AG380" i="8" s="1"/>
  <c r="V227" i="8"/>
  <c r="V219" i="8"/>
  <c r="V178" i="8"/>
  <c r="V450" i="8"/>
  <c r="AF450" i="8" s="1"/>
  <c r="V441" i="8"/>
  <c r="AF441" i="8" s="1"/>
  <c r="X439" i="8"/>
  <c r="AG439" i="8" s="1"/>
  <c r="X436" i="8"/>
  <c r="AG436" i="8" s="1"/>
  <c r="X432" i="8"/>
  <c r="AG432" i="8" s="1"/>
  <c r="V430" i="8"/>
  <c r="AF430" i="8" s="1"/>
  <c r="V426" i="8"/>
  <c r="AF426" i="8" s="1"/>
  <c r="X424" i="8"/>
  <c r="AG424" i="8" s="1"/>
  <c r="V423" i="8"/>
  <c r="AF423" i="8" s="1"/>
  <c r="X394" i="8"/>
  <c r="AG394" i="8" s="1"/>
  <c r="CW648" i="8"/>
  <c r="CW639" i="8"/>
  <c r="AE206" i="12"/>
  <c r="AE203" i="12"/>
  <c r="CW578" i="8"/>
  <c r="AG138" i="12"/>
  <c r="AF6" i="12"/>
  <c r="AF4" i="12"/>
  <c r="T222" i="9"/>
  <c r="AE4" i="12"/>
  <c r="EC64" i="5"/>
  <c r="EC60" i="5"/>
  <c r="S226" i="9"/>
  <c r="EC107" i="5"/>
  <c r="EC117" i="5"/>
  <c r="EC75" i="5"/>
  <c r="EC100" i="5"/>
  <c r="ED116" i="5"/>
  <c r="ED84" i="5"/>
  <c r="S254" i="9"/>
  <c r="EC85" i="5"/>
  <c r="S234" i="9"/>
  <c r="T227" i="9"/>
  <c r="R225" i="9"/>
  <c r="ED45" i="5"/>
  <c r="EC89" i="5"/>
  <c r="EC103" i="5"/>
  <c r="EC59" i="5"/>
  <c r="EC45" i="5"/>
  <c r="EC116" i="5"/>
  <c r="ED123" i="5"/>
  <c r="ED114" i="5"/>
  <c r="ED108" i="5"/>
  <c r="EC124" i="5"/>
  <c r="EC99" i="5"/>
  <c r="R202" i="9"/>
  <c r="ED94" i="5"/>
  <c r="EC91" i="5"/>
  <c r="EC115" i="5"/>
  <c r="EC112" i="5"/>
  <c r="EC72" i="5"/>
  <c r="ED46" i="5"/>
  <c r="ED104" i="5"/>
  <c r="EC125" i="5"/>
  <c r="T230" i="9"/>
  <c r="R217" i="9"/>
  <c r="T208" i="9"/>
  <c r="R206" i="9"/>
  <c r="S204" i="9"/>
  <c r="R214" i="9"/>
  <c r="R257" i="9"/>
  <c r="T254" i="9"/>
  <c r="T221" i="9"/>
  <c r="T203" i="9"/>
  <c r="R213" i="9"/>
  <c r="T204" i="9"/>
  <c r="R216" i="9"/>
  <c r="R209" i="9"/>
  <c r="S223" i="9"/>
  <c r="R229" i="9"/>
  <c r="S227" i="9"/>
  <c r="T220" i="9"/>
  <c r="T207" i="9"/>
  <c r="S205" i="9"/>
  <c r="DP113" i="5"/>
  <c r="R254" i="9"/>
  <c r="R227" i="9"/>
  <c r="S232" i="9"/>
  <c r="R231" i="9"/>
  <c r="T217" i="9"/>
  <c r="T253" i="9"/>
  <c r="R204" i="9"/>
  <c r="EC104" i="5"/>
  <c r="ED81" i="5"/>
  <c r="AF108" i="12"/>
  <c r="AE105" i="12"/>
  <c r="AE103" i="12"/>
  <c r="AE101" i="12"/>
  <c r="AE100" i="12"/>
  <c r="AE99" i="12"/>
  <c r="AE97" i="12"/>
  <c r="AE96" i="12"/>
  <c r="AE95" i="12"/>
  <c r="AE93" i="12"/>
  <c r="AE92" i="12"/>
  <c r="AE91" i="12"/>
  <c r="AE90" i="12"/>
  <c r="AE89" i="12"/>
  <c r="AF87" i="12"/>
  <c r="AE76" i="12"/>
  <c r="AE74" i="12"/>
  <c r="AE70" i="12"/>
  <c r="AE68" i="12"/>
  <c r="AE66" i="12"/>
  <c r="AE64" i="12"/>
  <c r="AE60" i="12"/>
  <c r="AE54" i="12"/>
  <c r="AE47" i="12"/>
  <c r="AE45" i="12"/>
  <c r="AE44" i="12"/>
  <c r="AE37" i="12"/>
  <c r="AE35" i="12"/>
  <c r="AE33" i="12"/>
  <c r="AE25" i="12"/>
  <c r="AE23" i="12"/>
  <c r="AF9" i="12"/>
  <c r="AF2" i="12"/>
  <c r="AF17" i="12"/>
  <c r="AF14" i="12"/>
  <c r="AF12" i="12"/>
  <c r="AE29" i="12"/>
  <c r="AE27" i="12"/>
  <c r="AE19" i="12"/>
  <c r="AG213" i="12"/>
  <c r="CW683" i="8"/>
  <c r="AE214" i="12"/>
  <c r="AG128" i="12"/>
  <c r="CW561" i="8"/>
  <c r="AF237" i="12"/>
  <c r="CW553" i="8"/>
  <c r="CW677" i="8"/>
  <c r="CW637" i="8"/>
  <c r="CW543" i="8"/>
  <c r="BQ105" i="8"/>
  <c r="X530" i="8"/>
  <c r="AG530" i="8" s="1"/>
  <c r="X452" i="8"/>
  <c r="AG452" i="8" s="1"/>
  <c r="X433" i="8"/>
  <c r="AG433" i="8" s="1"/>
  <c r="DB18" i="5"/>
  <c r="BD209" i="5"/>
  <c r="N223" i="9"/>
  <c r="DB20" i="5"/>
  <c r="DB34" i="5"/>
  <c r="DB41" i="5"/>
  <c r="C253" i="9"/>
  <c r="DB99" i="5"/>
  <c r="DB124" i="5"/>
  <c r="DB66" i="5"/>
  <c r="DB98" i="5"/>
  <c r="DB125" i="5"/>
  <c r="DB146" i="5"/>
  <c r="C214" i="9"/>
  <c r="AZ67" i="5"/>
  <c r="AZ27" i="5"/>
  <c r="AZ89" i="5"/>
  <c r="AZ18" i="5"/>
  <c r="DB71" i="5"/>
  <c r="DB103" i="5"/>
  <c r="AZ22" i="5"/>
  <c r="AZ12" i="5"/>
  <c r="AZ29" i="5"/>
  <c r="AZ20" i="5"/>
  <c r="AZ84" i="5"/>
  <c r="BB228" i="5"/>
  <c r="DB12" i="5"/>
  <c r="DB191" i="5"/>
  <c r="DB108" i="5"/>
  <c r="DB55" i="5"/>
  <c r="DB47" i="5"/>
  <c r="AZ83" i="5"/>
  <c r="AZ34" i="5"/>
  <c r="AZ109" i="5"/>
  <c r="DB60" i="5"/>
  <c r="DB45" i="5"/>
  <c r="DB104" i="5"/>
  <c r="DB32" i="5"/>
  <c r="DB70" i="5"/>
  <c r="DB188" i="5"/>
  <c r="DB132" i="5"/>
  <c r="AZ123" i="5"/>
  <c r="AZ106" i="5"/>
  <c r="DB107" i="5"/>
  <c r="AZ80" i="5"/>
  <c r="DB206" i="5"/>
  <c r="D217" i="9"/>
  <c r="Q204" i="9"/>
  <c r="DB75" i="5"/>
  <c r="DB121" i="5"/>
  <c r="DB216" i="5"/>
  <c r="P213" i="9"/>
  <c r="DB2" i="5"/>
  <c r="DB214" i="5"/>
  <c r="Q203" i="9"/>
  <c r="DB156" i="5"/>
  <c r="AZ99" i="5"/>
  <c r="AZ57" i="5"/>
  <c r="AZ113" i="5"/>
  <c r="DB51" i="5"/>
  <c r="L42" i="12"/>
  <c r="DB9" i="5"/>
  <c r="AZ86" i="5"/>
  <c r="AZ28" i="5"/>
  <c r="Z56" i="5"/>
  <c r="AK56" i="5" s="1"/>
  <c r="Z118" i="5"/>
  <c r="AK118" i="5" s="1"/>
  <c r="Z57" i="5"/>
  <c r="AK57" i="5" s="1"/>
  <c r="Z69" i="5"/>
  <c r="AK69" i="5" s="1"/>
  <c r="Z48" i="5"/>
  <c r="AK48" i="5" s="1"/>
  <c r="Z46" i="5"/>
  <c r="AK46" i="5" s="1"/>
  <c r="Z79" i="5"/>
  <c r="AK79" i="5" s="1"/>
  <c r="Z78" i="5"/>
  <c r="AK78" i="5" s="1"/>
  <c r="Z63" i="5"/>
  <c r="AK63" i="5" s="1"/>
  <c r="Z94" i="5"/>
  <c r="AK94" i="5" s="1"/>
  <c r="K219" i="9"/>
  <c r="AK205" i="5"/>
  <c r="Q219" i="9"/>
  <c r="Z102" i="5"/>
  <c r="AK102" i="5" s="1"/>
  <c r="K216" i="9"/>
  <c r="AK161" i="5"/>
  <c r="AL153" i="5"/>
  <c r="AK152" i="5"/>
  <c r="K252" i="9"/>
  <c r="K208" i="9"/>
  <c r="B211" i="9"/>
  <c r="AK208" i="5"/>
  <c r="Z97" i="5"/>
  <c r="AK97" i="5" s="1"/>
  <c r="Z106" i="5"/>
  <c r="AK106" i="5" s="1"/>
  <c r="Z64" i="5"/>
  <c r="AK64" i="5" s="1"/>
  <c r="Z105" i="5"/>
  <c r="AK105" i="5" s="1"/>
  <c r="Z80" i="5"/>
  <c r="AK80" i="5" s="1"/>
  <c r="Z67" i="5"/>
  <c r="AK67" i="5" s="1"/>
  <c r="Z111" i="5"/>
  <c r="AK111" i="5" s="1"/>
  <c r="Z73" i="5"/>
  <c r="AK73" i="5" s="1"/>
  <c r="Z42" i="5"/>
  <c r="AK42" i="5" s="1"/>
  <c r="Z75" i="5"/>
  <c r="AK75" i="5" s="1"/>
  <c r="B253" i="9"/>
  <c r="K255" i="9"/>
  <c r="Z95" i="5"/>
  <c r="AK95" i="5" s="1"/>
  <c r="AL212" i="5"/>
  <c r="B256" i="9"/>
  <c r="K226" i="9"/>
  <c r="O226" i="9" s="1"/>
  <c r="Z44" i="5"/>
  <c r="AK44" i="5" s="1"/>
  <c r="Z103" i="5"/>
  <c r="AK103" i="5" s="1"/>
  <c r="Z119" i="5"/>
  <c r="AK119" i="5" s="1"/>
  <c r="Z62" i="5"/>
  <c r="AK62" i="5" s="1"/>
  <c r="Z52" i="5"/>
  <c r="AK52" i="5" s="1"/>
  <c r="Z66" i="5"/>
  <c r="AK66" i="5" s="1"/>
  <c r="Z82" i="5"/>
  <c r="AK82" i="5" s="1"/>
  <c r="Z112" i="5"/>
  <c r="AK112" i="5" s="1"/>
  <c r="Z96" i="5"/>
  <c r="AK96" i="5" s="1"/>
  <c r="AK222" i="5"/>
  <c r="Z107" i="5"/>
  <c r="AK107" i="5" s="1"/>
  <c r="K223" i="9"/>
  <c r="O223" i="9" s="1"/>
  <c r="AL187" i="5"/>
  <c r="AK172" i="5"/>
  <c r="AL134" i="5"/>
  <c r="CW666" i="8"/>
  <c r="AE164" i="12"/>
  <c r="CW589" i="8"/>
  <c r="CW624" i="8"/>
  <c r="CW616" i="8"/>
  <c r="CW614" i="8"/>
  <c r="CW611" i="8"/>
  <c r="CW610" i="8"/>
  <c r="CW608" i="8"/>
  <c r="CW607" i="8"/>
  <c r="CW574" i="8"/>
  <c r="AG233" i="12"/>
  <c r="AE225" i="12"/>
  <c r="AE216" i="12"/>
  <c r="AE212" i="12"/>
  <c r="CW599" i="8"/>
  <c r="CW567" i="8"/>
  <c r="AF164" i="12"/>
  <c r="AE160" i="12"/>
  <c r="AF153" i="12"/>
  <c r="AE199" i="12"/>
  <c r="AG197" i="12"/>
  <c r="AH192" i="12"/>
  <c r="AA238" i="12"/>
  <c r="W234" i="12"/>
  <c r="W231" i="12"/>
  <c r="W230" i="12"/>
  <c r="W224" i="12"/>
  <c r="BQ361" i="8"/>
  <c r="BQ337" i="8"/>
  <c r="BQ321" i="8"/>
  <c r="W100" i="12"/>
  <c r="W96" i="12"/>
  <c r="W94" i="12"/>
  <c r="W92" i="12"/>
  <c r="W91" i="12"/>
  <c r="W89" i="12"/>
  <c r="W76" i="12"/>
  <c r="BQ175" i="8"/>
  <c r="BQ157" i="8"/>
  <c r="X517" i="8"/>
  <c r="AG517" i="8" s="1"/>
  <c r="X507" i="8"/>
  <c r="AG507" i="8" s="1"/>
  <c r="X476" i="8"/>
  <c r="AG476" i="8" s="1"/>
  <c r="BQ373" i="8"/>
  <c r="BQ369" i="8"/>
  <c r="BQ365" i="8"/>
  <c r="BQ357" i="8"/>
  <c r="BQ353" i="8"/>
  <c r="BQ333" i="8"/>
  <c r="BQ329" i="8"/>
  <c r="BQ317" i="8"/>
  <c r="BQ315" i="8"/>
  <c r="BQ313" i="8"/>
  <c r="BQ249" i="8"/>
  <c r="BQ240" i="8"/>
  <c r="BQ239" i="8"/>
  <c r="BQ233" i="8"/>
  <c r="BQ231" i="8"/>
  <c r="BQ187" i="8"/>
  <c r="W191" i="12"/>
  <c r="W165" i="12"/>
  <c r="W106" i="12"/>
  <c r="X423" i="8"/>
  <c r="AG423" i="8" s="1"/>
  <c r="BQ108" i="8"/>
  <c r="BQ106" i="8"/>
  <c r="BQ100" i="8"/>
  <c r="BQ98" i="8"/>
  <c r="BQ94" i="8"/>
  <c r="BQ92" i="8"/>
  <c r="BQ90" i="8"/>
  <c r="BQ58" i="8"/>
  <c r="BQ54" i="8"/>
  <c r="BQ52" i="8"/>
  <c r="BQ50" i="8"/>
  <c r="BQ37" i="8"/>
  <c r="BQ35" i="8"/>
  <c r="V649" i="8"/>
  <c r="AF649" i="8" s="1"/>
  <c r="X607" i="8"/>
  <c r="AG607" i="8" s="1"/>
  <c r="X606" i="8"/>
  <c r="AG606" i="8" s="1"/>
  <c r="X317" i="8"/>
  <c r="X130" i="8"/>
  <c r="X129" i="8"/>
  <c r="X128" i="8"/>
  <c r="X127" i="8"/>
  <c r="X123" i="8"/>
  <c r="V192" i="8"/>
  <c r="V695" i="8"/>
  <c r="AF695" i="8" s="1"/>
  <c r="V561" i="8"/>
  <c r="AF561" i="8" s="1"/>
  <c r="V540" i="8"/>
  <c r="AF540" i="8" s="1"/>
  <c r="V538" i="8"/>
  <c r="AF538" i="8" s="1"/>
  <c r="V453" i="8"/>
  <c r="AF453" i="8" s="1"/>
  <c r="V638" i="8"/>
  <c r="AF638" i="8" s="1"/>
  <c r="X493" i="8"/>
  <c r="AG493" i="8" s="1"/>
  <c r="X133" i="8"/>
  <c r="V203" i="8"/>
  <c r="P205" i="9"/>
  <c r="AK230" i="5"/>
  <c r="AK146" i="5"/>
  <c r="AL180" i="5"/>
  <c r="AK175" i="5"/>
  <c r="AL172" i="5"/>
  <c r="AK171" i="5"/>
  <c r="AL170" i="5"/>
  <c r="AK139" i="5"/>
  <c r="K230" i="9"/>
  <c r="AK206" i="5"/>
  <c r="AL139" i="5"/>
  <c r="AL193" i="5"/>
  <c r="AH197" i="12"/>
  <c r="AF189" i="12"/>
  <c r="AE188" i="12"/>
  <c r="AF171" i="12"/>
  <c r="AH236" i="12"/>
  <c r="AH228" i="12"/>
  <c r="AG224" i="12"/>
  <c r="AE222" i="12"/>
  <c r="AH220" i="12"/>
  <c r="CW658" i="8"/>
  <c r="AG215" i="12"/>
  <c r="CW638" i="8"/>
  <c r="AG136" i="12"/>
  <c r="CW592" i="8"/>
  <c r="CW564" i="8"/>
  <c r="AE208" i="12"/>
  <c r="AE207" i="12"/>
  <c r="AE204" i="12"/>
  <c r="AF197" i="12"/>
  <c r="CW581" i="8"/>
  <c r="AG193" i="12"/>
  <c r="CW573" i="8"/>
  <c r="AE186" i="12"/>
  <c r="AF218" i="12"/>
  <c r="AH213" i="12"/>
  <c r="AF212" i="12"/>
  <c r="AE201" i="12"/>
  <c r="CW595" i="8"/>
  <c r="AF196" i="12"/>
  <c r="AG191" i="12"/>
  <c r="X557" i="8"/>
  <c r="AG557" i="8" s="1"/>
  <c r="X553" i="8"/>
  <c r="AG553" i="8" s="1"/>
  <c r="W198" i="12"/>
  <c r="X425" i="8"/>
  <c r="AG425" i="8" s="1"/>
  <c r="BQ300" i="8"/>
  <c r="BQ299" i="8"/>
  <c r="BQ297" i="8"/>
  <c r="BQ296" i="8"/>
  <c r="BQ294" i="8"/>
  <c r="BQ293" i="8"/>
  <c r="BQ291" i="8"/>
  <c r="BQ289" i="8"/>
  <c r="BQ287" i="8"/>
  <c r="BQ285" i="8"/>
  <c r="BQ277" i="8"/>
  <c r="BQ275" i="8"/>
  <c r="BQ274" i="8"/>
  <c r="BQ273" i="8"/>
  <c r="BQ57" i="8"/>
  <c r="BQ55" i="8"/>
  <c r="BQ104" i="8"/>
  <c r="BQ88" i="8"/>
  <c r="W26" i="12"/>
  <c r="W24" i="12"/>
  <c r="W22" i="12"/>
  <c r="W20" i="12"/>
  <c r="W16" i="12"/>
  <c r="BQ33" i="8"/>
  <c r="BQ29" i="8"/>
  <c r="BQ23" i="8"/>
  <c r="W8" i="12"/>
  <c r="BQ19" i="8"/>
  <c r="W133" i="12"/>
  <c r="W125" i="12"/>
  <c r="BQ362" i="8"/>
  <c r="W117" i="12"/>
  <c r="BQ153" i="8"/>
  <c r="W51" i="12"/>
  <c r="BQ149" i="8"/>
  <c r="W227" i="12"/>
  <c r="W215" i="12"/>
  <c r="X331" i="8"/>
  <c r="X515" i="8"/>
  <c r="AG515" i="8" s="1"/>
  <c r="X513" i="8"/>
  <c r="AG513" i="8" s="1"/>
  <c r="X492" i="8"/>
  <c r="AG492" i="8" s="1"/>
  <c r="X488" i="8"/>
  <c r="AG488" i="8" s="1"/>
  <c r="X460" i="8"/>
  <c r="AG460" i="8" s="1"/>
  <c r="X449" i="8"/>
  <c r="AG449" i="8" s="1"/>
  <c r="X402" i="8"/>
  <c r="AG402" i="8" s="1"/>
  <c r="W52" i="12"/>
  <c r="BQ151" i="8"/>
  <c r="W27" i="12"/>
  <c r="BQ15" i="8"/>
  <c r="BQ13" i="8"/>
  <c r="BQ8" i="8"/>
  <c r="X589" i="8"/>
  <c r="AG589" i="8" s="1"/>
  <c r="X483" i="8"/>
  <c r="AG483" i="8" s="1"/>
  <c r="X479" i="8"/>
  <c r="AG479" i="8" s="1"/>
  <c r="W147" i="12"/>
  <c r="W116" i="12"/>
  <c r="BQ338" i="8"/>
  <c r="X333" i="8"/>
  <c r="X315" i="8"/>
  <c r="X311" i="8"/>
  <c r="BQ41" i="8"/>
  <c r="V671" i="8"/>
  <c r="AF671" i="8" s="1"/>
  <c r="X618" i="8"/>
  <c r="AG618" i="8" s="1"/>
  <c r="X615" i="8"/>
  <c r="AG615" i="8" s="1"/>
  <c r="X612" i="8"/>
  <c r="AG612" i="8" s="1"/>
  <c r="X610" i="8"/>
  <c r="AG610" i="8" s="1"/>
  <c r="X609" i="8"/>
  <c r="AG609" i="8" s="1"/>
  <c r="X608" i="8"/>
  <c r="AG608" i="8" s="1"/>
  <c r="X605" i="8"/>
  <c r="AG605" i="8" s="1"/>
  <c r="V435" i="8"/>
  <c r="AF435" i="8" s="1"/>
  <c r="V461" i="8"/>
  <c r="AF461" i="8" s="1"/>
  <c r="X304" i="8"/>
  <c r="V153" i="8"/>
  <c r="X629" i="8"/>
  <c r="AG629" i="8" s="1"/>
  <c r="X627" i="8"/>
  <c r="AG627" i="8" s="1"/>
  <c r="V556" i="8"/>
  <c r="AF556" i="8" s="1"/>
  <c r="X600" i="8"/>
  <c r="AG600" i="8" s="1"/>
  <c r="X588" i="8"/>
  <c r="AG588" i="8" s="1"/>
  <c r="X584" i="8"/>
  <c r="AG584" i="8" s="1"/>
  <c r="X564" i="8"/>
  <c r="AG564" i="8" s="1"/>
  <c r="V562" i="8"/>
  <c r="AF562" i="8" s="1"/>
  <c r="X548" i="8"/>
  <c r="AG548" i="8" s="1"/>
  <c r="X495" i="8"/>
  <c r="AG495" i="8" s="1"/>
  <c r="X445" i="8"/>
  <c r="AG445" i="8" s="1"/>
  <c r="V443" i="8"/>
  <c r="AF443" i="8" s="1"/>
  <c r="V439" i="8"/>
  <c r="AF439" i="8" s="1"/>
  <c r="V580" i="8"/>
  <c r="AF580" i="8" s="1"/>
  <c r="V473" i="8"/>
  <c r="AF473" i="8" s="1"/>
  <c r="X372" i="8"/>
  <c r="X368" i="8"/>
  <c r="X332" i="8"/>
  <c r="V544" i="8"/>
  <c r="AF544" i="8" s="1"/>
  <c r="V223" i="8"/>
  <c r="V217" i="8"/>
  <c r="V213" i="8"/>
  <c r="V207" i="8"/>
  <c r="V205" i="8"/>
  <c r="V201" i="8"/>
  <c r="V199" i="8"/>
  <c r="V197" i="8"/>
  <c r="V196" i="8"/>
  <c r="V195" i="8"/>
  <c r="V193" i="8"/>
  <c r="V191" i="8"/>
  <c r="BB207" i="5"/>
  <c r="N255" i="9"/>
  <c r="P218" i="9"/>
  <c r="Q217" i="9"/>
  <c r="Q215" i="9"/>
  <c r="Q212" i="9"/>
  <c r="P210" i="9"/>
  <c r="P227" i="9"/>
  <c r="P207" i="9"/>
  <c r="D207" i="9"/>
  <c r="DB110" i="5"/>
  <c r="Q218" i="9"/>
  <c r="P215" i="9"/>
  <c r="N210" i="9"/>
  <c r="Q205" i="9"/>
  <c r="N204" i="9"/>
  <c r="C202" i="9"/>
  <c r="P225" i="9"/>
  <c r="P220" i="9"/>
  <c r="D216" i="9"/>
  <c r="P214" i="9"/>
  <c r="DB4" i="5"/>
  <c r="W227" i="9"/>
  <c r="W217" i="9"/>
  <c r="W253" i="9"/>
  <c r="W256" i="9"/>
  <c r="W220" i="9"/>
  <c r="W204" i="9"/>
  <c r="B257" i="9"/>
  <c r="AK181" i="5"/>
  <c r="AL163" i="5"/>
  <c r="AK144" i="5"/>
  <c r="B221" i="9"/>
  <c r="AL210" i="5"/>
  <c r="AL206" i="5"/>
  <c r="AL190" i="5"/>
  <c r="AK189" i="5"/>
  <c r="AK157" i="5"/>
  <c r="AL148" i="5"/>
  <c r="AK145" i="5"/>
  <c r="AL138" i="5"/>
  <c r="B232" i="9"/>
  <c r="AK231" i="5"/>
  <c r="K227" i="9"/>
  <c r="O227" i="9" s="1"/>
  <c r="AL223" i="5"/>
  <c r="AL214" i="5"/>
  <c r="AL161" i="5"/>
  <c r="AK160" i="5"/>
  <c r="AK158" i="5"/>
  <c r="AL144" i="5"/>
  <c r="AL143" i="5"/>
  <c r="AL133" i="5"/>
  <c r="AK131" i="5"/>
  <c r="Q225" i="9"/>
  <c r="AL225" i="5"/>
  <c r="K224" i="9"/>
  <c r="O224" i="9" s="1"/>
  <c r="K225" i="9"/>
  <c r="O225" i="9" s="1"/>
  <c r="K205" i="9"/>
  <c r="AL140" i="5"/>
  <c r="AL224" i="5"/>
  <c r="Q224" i="9"/>
  <c r="K256" i="9"/>
  <c r="K254" i="9"/>
  <c r="P211" i="9"/>
  <c r="AK211" i="5"/>
  <c r="AK127" i="5"/>
  <c r="Z83" i="5"/>
  <c r="AK83" i="5" s="1"/>
  <c r="Z125" i="5"/>
  <c r="AK125" i="5" s="1"/>
  <c r="Z91" i="5"/>
  <c r="AK91" i="5" s="1"/>
  <c r="Z43" i="5"/>
  <c r="AK43" i="5" s="1"/>
  <c r="Z98" i="5"/>
  <c r="AK98" i="5" s="1"/>
  <c r="Z61" i="5"/>
  <c r="AK61" i="5" s="1"/>
  <c r="Z85" i="5"/>
  <c r="AK85" i="5" s="1"/>
  <c r="Z113" i="5"/>
  <c r="AK113" i="5" s="1"/>
  <c r="Z89" i="5"/>
  <c r="AK89" i="5" s="1"/>
  <c r="Z71" i="5"/>
  <c r="AK71" i="5" s="1"/>
  <c r="Z54" i="5"/>
  <c r="AK54" i="5" s="1"/>
  <c r="Z110" i="5"/>
  <c r="AK110" i="5" s="1"/>
  <c r="Z50" i="5"/>
  <c r="AK50" i="5" s="1"/>
  <c r="Z92" i="5"/>
  <c r="AK92" i="5" s="1"/>
  <c r="Z90" i="5"/>
  <c r="AK90" i="5" s="1"/>
  <c r="AB111" i="5"/>
  <c r="AL111" i="5" s="1"/>
  <c r="AB55" i="5"/>
  <c r="AL55" i="5" s="1"/>
  <c r="AB48" i="5"/>
  <c r="AL48" i="5" s="1"/>
  <c r="AB108" i="5"/>
  <c r="AL108" i="5" s="1"/>
  <c r="AB83" i="5"/>
  <c r="AL83" i="5" s="1"/>
  <c r="AB100" i="5"/>
  <c r="AL100" i="5" s="1"/>
  <c r="AB90" i="5"/>
  <c r="AL90" i="5" s="1"/>
  <c r="AB56" i="5"/>
  <c r="AL56" i="5" s="1"/>
  <c r="AB79" i="5"/>
  <c r="AL79" i="5" s="1"/>
  <c r="AB80" i="5"/>
  <c r="AL80" i="5" s="1"/>
  <c r="AB81" i="5"/>
  <c r="AL81" i="5" s="1"/>
  <c r="AB52" i="5"/>
  <c r="AL52" i="5" s="1"/>
  <c r="AB70" i="5"/>
  <c r="AL70" i="5" s="1"/>
  <c r="AB60" i="5"/>
  <c r="AL60" i="5" s="1"/>
  <c r="AB75" i="5"/>
  <c r="AL75" i="5" s="1"/>
  <c r="AB125" i="5"/>
  <c r="AL125" i="5" s="1"/>
  <c r="AB66" i="5"/>
  <c r="AL66" i="5" s="1"/>
  <c r="AB49" i="5"/>
  <c r="AL49" i="5" s="1"/>
  <c r="AB123" i="5"/>
  <c r="AL123" i="5" s="1"/>
  <c r="AX123" i="5" s="1"/>
  <c r="AB115" i="5"/>
  <c r="AL115" i="5" s="1"/>
  <c r="AB68" i="5"/>
  <c r="AL68" i="5" s="1"/>
  <c r="AB124" i="5"/>
  <c r="AL124" i="5" s="1"/>
  <c r="AB94" i="5"/>
  <c r="AL94" i="5" s="1"/>
  <c r="AB117" i="5"/>
  <c r="AL117" i="5" s="1"/>
  <c r="AL126" i="5"/>
  <c r="AB106" i="5"/>
  <c r="AL106" i="5" s="1"/>
  <c r="AB59" i="5"/>
  <c r="AL59" i="5" s="1"/>
  <c r="AB113" i="5"/>
  <c r="AL113" i="5" s="1"/>
  <c r="AB93" i="5"/>
  <c r="AL93" i="5" s="1"/>
  <c r="AB114" i="5"/>
  <c r="AL114" i="5" s="1"/>
  <c r="AB58" i="5"/>
  <c r="AL58" i="5" s="1"/>
  <c r="AB91" i="5"/>
  <c r="AL91" i="5" s="1"/>
  <c r="AB112" i="5"/>
  <c r="AL112" i="5" s="1"/>
  <c r="AB45" i="5"/>
  <c r="AL45" i="5" s="1"/>
  <c r="AB71" i="5"/>
  <c r="AL71" i="5" s="1"/>
  <c r="AB101" i="5"/>
  <c r="AL101" i="5" s="1"/>
  <c r="AB121" i="5"/>
  <c r="AL121" i="5" s="1"/>
  <c r="AB110" i="5"/>
  <c r="AL110" i="5" s="1"/>
  <c r="AB77" i="5"/>
  <c r="AL77" i="5" s="1"/>
  <c r="AB99" i="5"/>
  <c r="AL99" i="5" s="1"/>
  <c r="AB74" i="5"/>
  <c r="AL74" i="5" s="1"/>
  <c r="AX74" i="5" s="1"/>
  <c r="AB105" i="5"/>
  <c r="AL105" i="5" s="1"/>
  <c r="AB96" i="5"/>
  <c r="AL96" i="5" s="1"/>
  <c r="AB65" i="5"/>
  <c r="AL65" i="5" s="1"/>
  <c r="AB102" i="5"/>
  <c r="AL102" i="5" s="1"/>
  <c r="AB44" i="5"/>
  <c r="AL44" i="5" s="1"/>
  <c r="AB54" i="5"/>
  <c r="AL54" i="5" s="1"/>
  <c r="AB98" i="5"/>
  <c r="AL98" i="5" s="1"/>
  <c r="AB50" i="5"/>
  <c r="AL50" i="5" s="1"/>
  <c r="AB104" i="5"/>
  <c r="AL104" i="5" s="1"/>
  <c r="AB85" i="5"/>
  <c r="AL85" i="5" s="1"/>
  <c r="AL147" i="5"/>
  <c r="AK232" i="5"/>
  <c r="AL221" i="5"/>
  <c r="K211" i="9"/>
  <c r="AL211" i="5"/>
  <c r="AK143" i="5"/>
  <c r="Z100" i="5"/>
  <c r="AK100" i="5" s="1"/>
  <c r="Z45" i="5"/>
  <c r="AK45" i="5" s="1"/>
  <c r="Z55" i="5"/>
  <c r="AK55" i="5" s="1"/>
  <c r="Z51" i="5"/>
  <c r="AK51" i="5" s="1"/>
  <c r="Z70" i="5"/>
  <c r="AK70" i="5" s="1"/>
  <c r="Z59" i="5"/>
  <c r="AK59" i="5" s="1"/>
  <c r="AK225" i="5"/>
  <c r="B226" i="9"/>
  <c r="C226" i="9" s="1"/>
  <c r="D226" i="9" s="1"/>
  <c r="K214" i="9"/>
  <c r="Z117" i="5"/>
  <c r="AK117" i="5" s="1"/>
  <c r="Z77" i="5"/>
  <c r="AK77" i="5" s="1"/>
  <c r="Z49" i="5"/>
  <c r="AK49" i="5" s="1"/>
  <c r="Z88" i="5"/>
  <c r="AK88" i="5" s="1"/>
  <c r="Z124" i="5"/>
  <c r="AK124" i="5" s="1"/>
  <c r="Z114" i="5"/>
  <c r="AK114" i="5" s="1"/>
  <c r="Z122" i="5"/>
  <c r="AK122" i="5" s="1"/>
  <c r="Z76" i="5"/>
  <c r="AK76" i="5" s="1"/>
  <c r="Z120" i="5"/>
  <c r="AK120" i="5" s="1"/>
  <c r="Z87" i="5"/>
  <c r="AK87" i="5" s="1"/>
  <c r="Z99" i="5"/>
  <c r="AK99" i="5" s="1"/>
  <c r="Z53" i="5"/>
  <c r="AK53" i="5" s="1"/>
  <c r="Z58" i="5"/>
  <c r="AK58" i="5" s="1"/>
  <c r="Z65" i="5"/>
  <c r="AK65" i="5" s="1"/>
  <c r="Z104" i="5"/>
  <c r="AK104" i="5" s="1"/>
  <c r="Z115" i="5"/>
  <c r="AK115" i="5" s="1"/>
  <c r="AL217" i="5"/>
  <c r="Z121" i="5"/>
  <c r="AK121" i="5" s="1"/>
  <c r="Z81" i="5"/>
  <c r="AK81" i="5" s="1"/>
  <c r="Z109" i="5"/>
  <c r="AK109" i="5" s="1"/>
  <c r="AL169" i="5"/>
  <c r="AL155" i="5"/>
  <c r="B227" i="9"/>
  <c r="C227" i="9" s="1"/>
  <c r="B208" i="9"/>
  <c r="K203" i="9"/>
  <c r="AK182" i="5"/>
  <c r="AK162" i="5"/>
  <c r="AL160" i="5"/>
  <c r="AK134" i="5"/>
  <c r="AF201" i="12"/>
  <c r="AH199" i="12"/>
  <c r="AH195" i="12"/>
  <c r="AE194" i="12"/>
  <c r="AE161" i="12"/>
  <c r="AG159" i="12"/>
  <c r="AE157" i="12"/>
  <c r="AG155" i="12"/>
  <c r="AE142" i="12"/>
  <c r="X221" i="8"/>
  <c r="X217" i="8"/>
  <c r="X240" i="8"/>
  <c r="X235" i="8"/>
  <c r="X211" i="8"/>
  <c r="X165" i="8"/>
  <c r="X302" i="8"/>
  <c r="BQ497" i="8"/>
  <c r="W169" i="12"/>
  <c r="W53" i="12"/>
  <c r="BQ150" i="8"/>
  <c r="W50" i="12"/>
  <c r="BQ147" i="8"/>
  <c r="BQ145" i="8"/>
  <c r="W126" i="12"/>
  <c r="BQ370" i="8"/>
  <c r="BQ366" i="8"/>
  <c r="W121" i="12"/>
  <c r="BQ84" i="8"/>
  <c r="BQ82" i="8"/>
  <c r="BQ48" i="8"/>
  <c r="BQ32" i="8"/>
  <c r="W11" i="12"/>
  <c r="BQ28" i="8"/>
  <c r="BQ20" i="8"/>
  <c r="W7" i="12"/>
  <c r="W6" i="12"/>
  <c r="BQ9" i="8"/>
  <c r="BQ3" i="8"/>
  <c r="W150" i="12"/>
  <c r="W35" i="12"/>
  <c r="V654" i="8"/>
  <c r="AF654" i="8" s="1"/>
  <c r="X233" i="8"/>
  <c r="X213" i="8"/>
  <c r="V384" i="8"/>
  <c r="AF384" i="8" s="1"/>
  <c r="S178" i="3"/>
  <c r="L199" i="3"/>
  <c r="S199" i="3" s="1"/>
  <c r="BQ272" i="8"/>
  <c r="BQ271" i="8"/>
  <c r="BQ254" i="8"/>
  <c r="BQ252" i="8"/>
  <c r="W33" i="12"/>
  <c r="BQ250" i="8"/>
  <c r="BQ247" i="8"/>
  <c r="BQ243" i="8"/>
  <c r="BQ242" i="8"/>
  <c r="BQ241" i="8"/>
  <c r="V646" i="8"/>
  <c r="AF646" i="8" s="1"/>
  <c r="V708" i="8"/>
  <c r="AF708" i="8" s="1"/>
  <c r="AE193" i="12"/>
  <c r="CW547" i="8"/>
  <c r="AF238" i="12"/>
  <c r="W236" i="12"/>
  <c r="BQ93" i="8"/>
  <c r="W49" i="12"/>
  <c r="V206" i="8"/>
  <c r="AE211" i="12"/>
  <c r="CW627" i="8"/>
  <c r="CW623" i="8"/>
  <c r="AG198" i="12"/>
  <c r="AH190" i="12"/>
  <c r="BQ143" i="8"/>
  <c r="BQ141" i="8"/>
  <c r="BQ139" i="8"/>
  <c r="BQ133" i="8"/>
  <c r="BQ132" i="8"/>
  <c r="BQ131" i="8"/>
  <c r="BQ130" i="8"/>
  <c r="BQ129" i="8"/>
  <c r="BQ128" i="8"/>
  <c r="BQ127" i="8"/>
  <c r="BQ80" i="8"/>
  <c r="BQ125" i="8"/>
  <c r="BQ113" i="8"/>
  <c r="W132" i="12"/>
  <c r="X124" i="8"/>
  <c r="BQ358" i="8"/>
  <c r="BQ124" i="8"/>
  <c r="BQ118" i="8"/>
  <c r="X529" i="8"/>
  <c r="AG529" i="8" s="1"/>
  <c r="V523" i="8"/>
  <c r="AF523" i="8" s="1"/>
  <c r="V522" i="8"/>
  <c r="AF522" i="8" s="1"/>
  <c r="V440" i="8"/>
  <c r="AF440" i="8" s="1"/>
  <c r="V404" i="8"/>
  <c r="AF404" i="8" s="1"/>
  <c r="V402" i="8"/>
  <c r="AF402" i="8" s="1"/>
  <c r="V395" i="8"/>
  <c r="AF395" i="8" s="1"/>
  <c r="X549" i="8"/>
  <c r="AG549" i="8" s="1"/>
  <c r="I240" i="12"/>
  <c r="AG184" i="12"/>
  <c r="CW689" i="8"/>
  <c r="AH185" i="12"/>
  <c r="CW546" i="8"/>
  <c r="AF180" i="12"/>
  <c r="AF178" i="12"/>
  <c r="AF170" i="12"/>
  <c r="AG135" i="12"/>
  <c r="CW679" i="8"/>
  <c r="AH169" i="12"/>
  <c r="CW676" i="8"/>
  <c r="AH212" i="12"/>
  <c r="AE210" i="12"/>
  <c r="AG208" i="12"/>
  <c r="AG207" i="12"/>
  <c r="AG206" i="12"/>
  <c r="AH172" i="12"/>
  <c r="AH168" i="12"/>
  <c r="AG153" i="12"/>
  <c r="AG144" i="12"/>
  <c r="AF129" i="12"/>
  <c r="CW698" i="8"/>
  <c r="AF233" i="12"/>
  <c r="CW694" i="8"/>
  <c r="AE230" i="12"/>
  <c r="CW682" i="8"/>
  <c r="AF228" i="12"/>
  <c r="AH227" i="12"/>
  <c r="AE226" i="12"/>
  <c r="AG225" i="12"/>
  <c r="AE224" i="12"/>
  <c r="CW667" i="8"/>
  <c r="AG222" i="12"/>
  <c r="AE221" i="12"/>
  <c r="CW656" i="8"/>
  <c r="CW653" i="8"/>
  <c r="CW652" i="8"/>
  <c r="CW645" i="8"/>
  <c r="CW643" i="8"/>
  <c r="AG214" i="12"/>
  <c r="AH214" i="12"/>
  <c r="CW633" i="8"/>
  <c r="DQ48" i="5"/>
  <c r="DP119" i="5"/>
  <c r="DP122" i="5"/>
  <c r="DP90" i="5"/>
  <c r="DP111" i="5"/>
  <c r="DP58" i="5"/>
  <c r="DP78" i="5"/>
  <c r="DP106" i="5"/>
  <c r="DP51" i="5"/>
  <c r="DP89" i="5"/>
  <c r="W212" i="12"/>
  <c r="BQ709" i="8"/>
  <c r="X461" i="8"/>
  <c r="AG461" i="8" s="1"/>
  <c r="X450" i="8"/>
  <c r="AG450" i="8" s="1"/>
  <c r="X438" i="8"/>
  <c r="AG438" i="8" s="1"/>
  <c r="W31" i="12"/>
  <c r="W47" i="12"/>
  <c r="W38" i="12"/>
  <c r="BQ43" i="8"/>
  <c r="X475" i="8"/>
  <c r="AG475" i="8" s="1"/>
  <c r="X471" i="8"/>
  <c r="AG471" i="8" s="1"/>
  <c r="V465" i="8"/>
  <c r="AF465" i="8" s="1"/>
  <c r="V182" i="8"/>
  <c r="V398" i="8"/>
  <c r="AF398" i="8" s="1"/>
  <c r="X126" i="8"/>
  <c r="X485" i="8"/>
  <c r="AG485" i="8" s="1"/>
  <c r="V475" i="8"/>
  <c r="AF475" i="8" s="1"/>
  <c r="X473" i="8"/>
  <c r="AG473" i="8" s="1"/>
  <c r="V471" i="8"/>
  <c r="AF471" i="8" s="1"/>
  <c r="X469" i="8"/>
  <c r="AG469" i="8" s="1"/>
  <c r="X465" i="8"/>
  <c r="AG465" i="8" s="1"/>
  <c r="V448" i="8"/>
  <c r="AF448" i="8" s="1"/>
  <c r="X389" i="8"/>
  <c r="AG389" i="8" s="1"/>
  <c r="V389" i="8"/>
  <c r="AF389" i="8" s="1"/>
  <c r="AG199" i="12"/>
  <c r="CW640" i="8"/>
  <c r="AG220" i="12"/>
  <c r="CW673" i="8"/>
  <c r="CW664" i="8"/>
  <c r="AE185" i="12"/>
  <c r="CW551" i="8"/>
  <c r="CW617" i="8"/>
  <c r="CW590" i="8"/>
  <c r="AG196" i="12"/>
  <c r="AE223" i="12"/>
  <c r="AG205" i="12"/>
  <c r="CW625" i="8"/>
  <c r="CW604" i="8"/>
  <c r="AG238" i="12"/>
  <c r="AG127" i="12"/>
  <c r="T115" i="12"/>
  <c r="DB115" i="5"/>
  <c r="L59" i="12"/>
  <c r="DB59" i="5"/>
  <c r="DB109" i="5"/>
  <c r="L193" i="12"/>
  <c r="DB193" i="5"/>
  <c r="T165" i="12"/>
  <c r="DB165" i="5"/>
  <c r="L136" i="12"/>
  <c r="DB136" i="5"/>
  <c r="L88" i="12"/>
  <c r="DB88" i="5"/>
  <c r="T21" i="12"/>
  <c r="DB21" i="5"/>
  <c r="L16" i="12"/>
  <c r="DB16" i="5"/>
  <c r="T15" i="12"/>
  <c r="DB15" i="5"/>
  <c r="T113" i="12"/>
  <c r="DB113" i="5"/>
  <c r="DB111" i="5"/>
  <c r="T111" i="12"/>
  <c r="L87" i="12"/>
  <c r="DB87" i="5"/>
  <c r="DB5" i="5"/>
  <c r="L215" i="12"/>
  <c r="DB215" i="5"/>
  <c r="L196" i="12"/>
  <c r="DB196" i="5"/>
  <c r="C255" i="9"/>
  <c r="DB217" i="5"/>
  <c r="D255" i="9"/>
  <c r="DB7" i="5"/>
  <c r="DB19" i="5"/>
  <c r="DB72" i="5"/>
  <c r="C252" i="9"/>
  <c r="L4" i="12"/>
  <c r="T110" i="12"/>
  <c r="DB14" i="5"/>
  <c r="J224" i="12"/>
  <c r="N224" i="9"/>
  <c r="D224" i="9"/>
  <c r="D223" i="9"/>
  <c r="BB222" i="5"/>
  <c r="P222" i="9"/>
  <c r="BD220" i="5"/>
  <c r="Q220" i="9"/>
  <c r="J211" i="12"/>
  <c r="N212" i="9"/>
  <c r="N254" i="9"/>
  <c r="N211" i="9"/>
  <c r="BB208" i="5"/>
  <c r="P208" i="9"/>
  <c r="C208" i="9"/>
  <c r="L176" i="12"/>
  <c r="DB176" i="5"/>
  <c r="L150" i="12"/>
  <c r="DB150" i="5"/>
  <c r="DB140" i="5"/>
  <c r="L140" i="12"/>
  <c r="L137" i="12"/>
  <c r="DB137" i="5"/>
  <c r="L130" i="12"/>
  <c r="DB130" i="5"/>
  <c r="T129" i="12"/>
  <c r="DB129" i="5"/>
  <c r="T128" i="12"/>
  <c r="DB128" i="5"/>
  <c r="T127" i="12"/>
  <c r="DB127" i="5"/>
  <c r="AZ92" i="5"/>
  <c r="AZ53" i="5"/>
  <c r="AZ43" i="5"/>
  <c r="AZ45" i="5"/>
  <c r="AZ60" i="5"/>
  <c r="AZ56" i="5"/>
  <c r="AZ88" i="5"/>
  <c r="AZ108" i="5"/>
  <c r="AZ52" i="5"/>
  <c r="AZ58" i="5"/>
  <c r="AZ90" i="5"/>
  <c r="AZ119" i="5"/>
  <c r="AZ116" i="5"/>
  <c r="AZ62" i="5"/>
  <c r="AZ94" i="5"/>
  <c r="AZ36" i="5"/>
  <c r="AZ115" i="5"/>
  <c r="AZ111" i="5"/>
  <c r="AZ23" i="5"/>
  <c r="AZ54" i="5"/>
  <c r="AZ101" i="5"/>
  <c r="AZ85" i="5"/>
  <c r="AZ69" i="5"/>
  <c r="AZ47" i="5"/>
  <c r="AZ14" i="5"/>
  <c r="AZ122" i="5"/>
  <c r="AZ24" i="5"/>
  <c r="AZ95" i="5"/>
  <c r="AZ79" i="5"/>
  <c r="AZ63" i="5"/>
  <c r="AZ17" i="5"/>
  <c r="AZ42" i="5"/>
  <c r="AZ112" i="5"/>
  <c r="AZ100" i="5"/>
  <c r="AZ64" i="5"/>
  <c r="AZ96" i="5"/>
  <c r="AZ125" i="5"/>
  <c r="AZ26" i="5"/>
  <c r="AZ66" i="5"/>
  <c r="AZ98" i="5"/>
  <c r="AZ19" i="5"/>
  <c r="AZ70" i="5"/>
  <c r="AZ102" i="5"/>
  <c r="AZ49" i="5"/>
  <c r="AZ46" i="5"/>
  <c r="AZ41" i="5"/>
  <c r="AZ124" i="5"/>
  <c r="AZ32" i="5"/>
  <c r="AZ97" i="5"/>
  <c r="AZ81" i="5"/>
  <c r="AZ65" i="5"/>
  <c r="AZ25" i="5"/>
  <c r="AZ39" i="5"/>
  <c r="AZ118" i="5"/>
  <c r="AZ10" i="5"/>
  <c r="AZ91" i="5"/>
  <c r="AZ75" i="5"/>
  <c r="AZ59" i="5"/>
  <c r="AZ44" i="5"/>
  <c r="AZ11" i="5"/>
  <c r="AZ68" i="5"/>
  <c r="AZ72" i="5"/>
  <c r="AZ104" i="5"/>
  <c r="AZ15" i="5"/>
  <c r="AZ110" i="5"/>
  <c r="AZ74" i="5"/>
  <c r="AZ114" i="5"/>
  <c r="AZ40" i="5"/>
  <c r="AZ13" i="5"/>
  <c r="AZ78" i="5"/>
  <c r="AZ51" i="5"/>
  <c r="AZ117" i="5"/>
  <c r="AZ30" i="5"/>
  <c r="AZ37" i="5"/>
  <c r="AZ120" i="5"/>
  <c r="AZ16" i="5"/>
  <c r="AZ93" i="5"/>
  <c r="AZ77" i="5"/>
  <c r="AZ61" i="5"/>
  <c r="AZ105" i="5"/>
  <c r="AZ35" i="5"/>
  <c r="AZ107" i="5"/>
  <c r="AZ103" i="5"/>
  <c r="AZ87" i="5"/>
  <c r="AZ71" i="5"/>
  <c r="AZ55" i="5"/>
  <c r="T123" i="12"/>
  <c r="DB123" i="5"/>
  <c r="T122" i="12"/>
  <c r="DB122" i="5"/>
  <c r="T120" i="12"/>
  <c r="DB120" i="5"/>
  <c r="T94" i="12"/>
  <c r="DB94" i="5"/>
  <c r="L93" i="12"/>
  <c r="DB93" i="5"/>
  <c r="T90" i="12"/>
  <c r="DB90" i="5"/>
  <c r="L40" i="12"/>
  <c r="DB40" i="5"/>
  <c r="T38" i="12"/>
  <c r="DB38" i="5"/>
  <c r="L31" i="12"/>
  <c r="DB31" i="5"/>
  <c r="T28" i="12"/>
  <c r="DB28" i="5"/>
  <c r="T26" i="12"/>
  <c r="DB26" i="5"/>
  <c r="T112" i="12"/>
  <c r="DB112" i="5"/>
  <c r="L100" i="12"/>
  <c r="DB100" i="5"/>
  <c r="T58" i="12"/>
  <c r="DB58" i="5"/>
  <c r="T11" i="12"/>
  <c r="DB11" i="5"/>
  <c r="T3" i="12"/>
  <c r="DB3" i="5"/>
  <c r="P219" i="9"/>
  <c r="BB219" i="5"/>
  <c r="P216" i="9"/>
  <c r="BB216" i="5"/>
  <c r="C207" i="9"/>
  <c r="DB13" i="5"/>
  <c r="T74" i="12"/>
  <c r="DB114" i="5"/>
  <c r="J205" i="12"/>
  <c r="N206" i="9"/>
  <c r="L204" i="12"/>
  <c r="DB204" i="5"/>
  <c r="L200" i="12"/>
  <c r="DB200" i="5"/>
  <c r="T185" i="12"/>
  <c r="DB185" i="5"/>
  <c r="T131" i="12"/>
  <c r="DB131" i="5"/>
  <c r="L86" i="12"/>
  <c r="DB86" i="5"/>
  <c r="T77" i="12"/>
  <c r="DB77" i="5"/>
  <c r="L49" i="12"/>
  <c r="DB49" i="5"/>
  <c r="N220" i="9"/>
  <c r="C218" i="9"/>
  <c r="DB117" i="5"/>
  <c r="D218" i="9"/>
  <c r="N217" i="9"/>
  <c r="BD126" i="5"/>
  <c r="C217" i="9"/>
  <c r="DB152" i="5"/>
  <c r="W228" i="9"/>
  <c r="BZ83" i="5"/>
  <c r="W210" i="9"/>
  <c r="W205" i="9"/>
  <c r="W213" i="9"/>
  <c r="BR29" i="5"/>
  <c r="AK216" i="5"/>
  <c r="AK159" i="5"/>
  <c r="AL236" i="5"/>
  <c r="AL142" i="5"/>
  <c r="AK180" i="5"/>
  <c r="AL179" i="5"/>
  <c r="AL165" i="5"/>
  <c r="AF42" i="12"/>
  <c r="AF46" i="12"/>
  <c r="AF16" i="12"/>
  <c r="S230" i="9"/>
  <c r="S231" i="9"/>
  <c r="T219" i="9"/>
  <c r="T255" i="9"/>
  <c r="T256" i="9"/>
  <c r="S209" i="9"/>
  <c r="S252" i="9"/>
  <c r="DP71" i="5"/>
  <c r="DP69" i="5"/>
  <c r="DP63" i="5"/>
  <c r="DP95" i="5"/>
  <c r="DP61" i="5"/>
  <c r="DP101" i="5"/>
  <c r="DP88" i="5"/>
  <c r="DP73" i="5"/>
  <c r="DP92" i="5"/>
  <c r="DP47" i="5"/>
  <c r="DP66" i="5"/>
  <c r="DP107" i="5"/>
  <c r="DP72" i="5"/>
  <c r="DP96" i="5"/>
  <c r="DP120" i="5"/>
  <c r="DP80" i="5"/>
  <c r="DP114" i="5"/>
  <c r="DP100" i="5"/>
  <c r="DP97" i="5"/>
  <c r="DP77" i="5"/>
  <c r="DP98" i="5"/>
  <c r="DP52" i="5"/>
  <c r="DP121" i="5"/>
  <c r="DP125" i="5"/>
  <c r="DP50" i="5"/>
  <c r="DP86" i="5"/>
  <c r="DP117" i="5"/>
  <c r="DP48" i="5"/>
  <c r="DP124" i="5"/>
  <c r="DP84" i="5"/>
  <c r="DP42" i="5"/>
  <c r="DP74" i="5"/>
  <c r="DP56" i="5"/>
  <c r="DP70" i="5"/>
  <c r="DP53" i="5"/>
  <c r="DP46" i="5"/>
  <c r="DP109" i="5"/>
  <c r="DP99" i="5"/>
  <c r="DP94" i="5"/>
  <c r="DP76" i="5"/>
  <c r="DP45" i="5"/>
  <c r="DP64" i="5"/>
  <c r="DP103" i="5"/>
  <c r="DP91" i="5"/>
  <c r="DP83" i="5"/>
  <c r="S208" i="9"/>
  <c r="DP104" i="5"/>
  <c r="DP65" i="5"/>
  <c r="DP116" i="5"/>
  <c r="DP123" i="5"/>
  <c r="DP49" i="5"/>
  <c r="DP85" i="5"/>
  <c r="ED43" i="5"/>
  <c r="ED109" i="5"/>
  <c r="ED78" i="5"/>
  <c r="ED87" i="5"/>
  <c r="ED54" i="5"/>
  <c r="ED52" i="5"/>
  <c r="DP67" i="5"/>
  <c r="DP79" i="5"/>
  <c r="DP87" i="5"/>
  <c r="R230" i="9"/>
  <c r="T226" i="9"/>
  <c r="T257" i="9"/>
  <c r="R211" i="9"/>
  <c r="R212" i="9"/>
  <c r="R208" i="9"/>
  <c r="R252" i="9"/>
  <c r="EC63" i="5"/>
  <c r="R205" i="9"/>
  <c r="EC119" i="5"/>
  <c r="EC82" i="5"/>
  <c r="EC101" i="5"/>
  <c r="EC77" i="5"/>
  <c r="DP102" i="5"/>
  <c r="DP112" i="5"/>
  <c r="ED111" i="5"/>
  <c r="DP55" i="5"/>
  <c r="EC55" i="5"/>
  <c r="DP60" i="5"/>
  <c r="DP54" i="5"/>
  <c r="DP43" i="5"/>
  <c r="EC54" i="5"/>
  <c r="EC62" i="5"/>
  <c r="EC47" i="5"/>
  <c r="DP75" i="5"/>
  <c r="DP59" i="5"/>
  <c r="ED89" i="5"/>
  <c r="ED117" i="5"/>
  <c r="S256" i="9"/>
  <c r="ED105" i="5"/>
  <c r="ED115" i="5"/>
  <c r="ED125" i="5"/>
  <c r="ED92" i="5"/>
  <c r="ED98" i="5"/>
  <c r="R253" i="9"/>
  <c r="ED67" i="5"/>
  <c r="ED79" i="5"/>
  <c r="EC122" i="5"/>
  <c r="DP82" i="5"/>
  <c r="R232" i="9"/>
  <c r="R255" i="9"/>
  <c r="S215" i="9"/>
  <c r="S216" i="9"/>
  <c r="T213" i="9"/>
  <c r="T214" i="9"/>
  <c r="T210" i="9"/>
  <c r="T209" i="9"/>
  <c r="DP115" i="5"/>
  <c r="ED61" i="5"/>
  <c r="T218" i="9"/>
  <c r="DP93" i="5"/>
  <c r="DP44" i="5"/>
  <c r="S253" i="9"/>
  <c r="ED103" i="5"/>
  <c r="ED82" i="5"/>
  <c r="ED66" i="5"/>
  <c r="R210" i="9"/>
  <c r="T229" i="9"/>
  <c r="T228" i="9"/>
  <c r="S228" i="9"/>
  <c r="S257" i="9"/>
  <c r="EC94" i="5"/>
  <c r="EC105" i="5"/>
  <c r="EC43" i="5"/>
  <c r="EC102" i="5"/>
  <c r="EC73" i="5"/>
  <c r="EC109" i="5"/>
  <c r="EC90" i="5"/>
  <c r="EC70" i="5"/>
  <c r="EC61" i="5"/>
  <c r="EC120" i="5"/>
  <c r="EC71" i="5"/>
  <c r="EC84" i="5"/>
  <c r="EC86" i="5"/>
  <c r="EC80" i="5"/>
  <c r="EC42" i="5"/>
  <c r="EC121" i="5"/>
  <c r="EC48" i="5"/>
  <c r="EC93" i="5"/>
  <c r="EC44" i="5"/>
  <c r="EC123" i="5"/>
  <c r="EC50" i="5"/>
  <c r="EC111" i="5"/>
  <c r="EC57" i="5"/>
  <c r="EC76" i="5"/>
  <c r="EC46" i="5"/>
  <c r="EC106" i="5"/>
  <c r="EC79" i="5"/>
  <c r="EC65" i="5"/>
  <c r="EC74" i="5"/>
  <c r="EC52" i="5"/>
  <c r="EC51" i="5"/>
  <c r="EC81" i="5"/>
  <c r="EC108" i="5"/>
  <c r="EC88" i="5"/>
  <c r="ED110" i="5"/>
  <c r="ED64" i="5"/>
  <c r="ED80" i="5"/>
  <c r="ED73" i="5"/>
  <c r="ED106" i="5"/>
  <c r="ED91" i="5"/>
  <c r="ED63" i="5"/>
  <c r="ED121" i="5"/>
  <c r="ED124" i="5"/>
  <c r="ED49" i="5"/>
  <c r="ED62" i="5"/>
  <c r="ED56" i="5"/>
  <c r="ED59" i="5"/>
  <c r="ED42" i="5"/>
  <c r="ED69" i="5"/>
  <c r="ED120" i="5"/>
  <c r="ED68" i="5"/>
  <c r="ED71" i="5"/>
  <c r="ED75" i="5"/>
  <c r="ED53" i="5"/>
  <c r="ED50" i="5"/>
  <c r="ED48" i="5"/>
  <c r="ED86" i="5"/>
  <c r="ED83" i="5"/>
  <c r="ED47" i="5"/>
  <c r="ED51" i="5"/>
  <c r="ED76" i="5"/>
  <c r="ED95" i="5"/>
  <c r="ED101" i="5"/>
  <c r="ED44" i="5"/>
  <c r="ED96" i="5"/>
  <c r="ED65" i="5"/>
  <c r="ED88" i="5"/>
  <c r="ED58" i="5"/>
  <c r="ED55" i="5"/>
  <c r="ED93" i="5"/>
  <c r="ED102" i="5"/>
  <c r="ED77" i="5"/>
  <c r="ED100" i="5"/>
  <c r="ED113" i="5"/>
  <c r="ED99" i="5"/>
  <c r="ED122" i="5"/>
  <c r="T252" i="9"/>
  <c r="EC95" i="5"/>
  <c r="EC56" i="5"/>
  <c r="EC67" i="5"/>
  <c r="EC69" i="5"/>
  <c r="EC78" i="5"/>
  <c r="DP105" i="5"/>
  <c r="DP81" i="5"/>
  <c r="EC53" i="5"/>
  <c r="EC87" i="5"/>
  <c r="DP57" i="5"/>
  <c r="DP68" i="5"/>
  <c r="EC113" i="5"/>
  <c r="R256" i="9"/>
  <c r="DP110" i="5"/>
  <c r="DP62" i="5"/>
  <c r="ED119" i="5"/>
  <c r="ED74" i="5"/>
  <c r="ED60" i="5"/>
  <c r="ED97" i="5"/>
  <c r="ED112" i="5"/>
  <c r="ED90" i="5"/>
  <c r="ED85" i="5"/>
  <c r="ED57" i="5"/>
  <c r="ED72" i="5"/>
  <c r="ED70" i="5"/>
  <c r="T202" i="9"/>
  <c r="EC66" i="5"/>
  <c r="EC83" i="5"/>
  <c r="DP108" i="5"/>
  <c r="DP118" i="5"/>
  <c r="S255" i="9"/>
  <c r="S220" i="9"/>
  <c r="EC110" i="5"/>
  <c r="R226" i="9"/>
  <c r="R220" i="9"/>
  <c r="X711" i="8"/>
  <c r="AG711" i="8" s="1"/>
  <c r="BQ335" i="8"/>
  <c r="BQ270" i="8"/>
  <c r="BQ269" i="8"/>
  <c r="BQ134" i="8"/>
  <c r="BQ110" i="8"/>
  <c r="W29" i="12"/>
  <c r="BQ83" i="8"/>
  <c r="BQ81" i="8"/>
  <c r="BQ46" i="8"/>
  <c r="BQ137" i="8"/>
  <c r="BQ109" i="8"/>
  <c r="BQ49" i="8"/>
  <c r="W42" i="12"/>
  <c r="BQ120" i="8"/>
  <c r="BQ116" i="8"/>
  <c r="BQ115" i="8"/>
  <c r="BQ111" i="8"/>
  <c r="BQ60" i="8"/>
  <c r="BQ56" i="8"/>
  <c r="BQ40" i="8"/>
  <c r="W14" i="12"/>
  <c r="W107" i="12"/>
  <c r="V690" i="8"/>
  <c r="AF690" i="8" s="1"/>
  <c r="V689" i="8"/>
  <c r="AF689" i="8" s="1"/>
  <c r="V696" i="8"/>
  <c r="AF696" i="8" s="1"/>
  <c r="V335" i="8"/>
  <c r="V334" i="8"/>
  <c r="V333" i="8"/>
  <c r="V332" i="8"/>
  <c r="V331" i="8"/>
  <c r="X349" i="8"/>
  <c r="X345" i="8"/>
  <c r="X328" i="8"/>
  <c r="V128" i="8"/>
  <c r="V214" i="8"/>
  <c r="V194" i="8"/>
  <c r="V124" i="8"/>
  <c r="CW647" i="8"/>
  <c r="CW709" i="8"/>
  <c r="CW672" i="8"/>
  <c r="CW649" i="8"/>
  <c r="CW710" i="8"/>
  <c r="AG131" i="12"/>
  <c r="BD151" i="5"/>
  <c r="BC140" i="5"/>
  <c r="BC165" i="5"/>
  <c r="DB36" i="5"/>
  <c r="BC206" i="5"/>
  <c r="BB151" i="5"/>
  <c r="BB140" i="5"/>
  <c r="BC139" i="5"/>
  <c r="BC135" i="5"/>
  <c r="BC134" i="5"/>
  <c r="W206" i="9"/>
  <c r="BR89" i="5"/>
  <c r="BR130" i="5"/>
  <c r="Y130" i="12" s="1"/>
  <c r="BR37" i="5"/>
  <c r="BR18" i="5"/>
  <c r="BR52" i="5"/>
  <c r="BR42" i="5"/>
  <c r="BR80" i="5"/>
  <c r="BR127" i="5"/>
  <c r="Y127" i="12" s="1"/>
  <c r="BR101" i="5"/>
  <c r="BR100" i="5"/>
  <c r="BR50" i="5"/>
  <c r="BR8" i="5"/>
  <c r="BZ91" i="5"/>
  <c r="BR70" i="5"/>
  <c r="BR39" i="5"/>
  <c r="BR122" i="5"/>
  <c r="Y122" i="12" s="1"/>
  <c r="BZ121" i="5"/>
  <c r="BR95" i="5"/>
  <c r="BR59" i="5"/>
  <c r="BZ118" i="5"/>
  <c r="BR54" i="5"/>
  <c r="W252" i="9"/>
  <c r="BR123" i="5"/>
  <c r="Y123" i="12" s="1"/>
  <c r="BR10" i="5"/>
  <c r="BZ98" i="5"/>
  <c r="BZ99" i="5"/>
  <c r="W254" i="9"/>
  <c r="W226" i="9"/>
  <c r="BR17" i="5"/>
  <c r="BR78" i="5"/>
  <c r="BR109" i="5"/>
  <c r="BR23" i="5"/>
  <c r="BR63" i="5"/>
  <c r="BR41" i="5"/>
  <c r="BR90" i="5"/>
  <c r="BR119" i="5"/>
  <c r="Y119" i="12" s="1"/>
  <c r="BR21" i="5"/>
  <c r="BR86" i="5"/>
  <c r="BR26" i="5"/>
  <c r="BZ48" i="5"/>
  <c r="BZ104" i="5"/>
  <c r="BR36" i="5"/>
  <c r="BZ74" i="5"/>
  <c r="BZ103" i="5"/>
  <c r="BR84" i="5"/>
  <c r="BR46" i="5"/>
  <c r="BZ66" i="5"/>
  <c r="BR48" i="5"/>
  <c r="BZ102" i="5"/>
  <c r="BZ82" i="5"/>
  <c r="BR99" i="5"/>
  <c r="BR64" i="5"/>
  <c r="BR111" i="5"/>
  <c r="Y111" i="12" s="1"/>
  <c r="BR33" i="5"/>
  <c r="BR135" i="5"/>
  <c r="Y135" i="12" s="1"/>
  <c r="Y138" i="12"/>
  <c r="BR28" i="5"/>
  <c r="BR75" i="5"/>
  <c r="BR58" i="5"/>
  <c r="BR44" i="5"/>
  <c r="BR108" i="5"/>
  <c r="BR98" i="5"/>
  <c r="BR43" i="5"/>
  <c r="BR129" i="5"/>
  <c r="Y129" i="12" s="1"/>
  <c r="BR69" i="5"/>
  <c r="BZ90" i="5"/>
  <c r="BZ49" i="5"/>
  <c r="BR74" i="5"/>
  <c r="BZ52" i="5"/>
  <c r="BR91" i="5"/>
  <c r="BR131" i="5"/>
  <c r="Y131" i="12" s="1"/>
  <c r="BR105" i="5"/>
  <c r="BZ67" i="5"/>
  <c r="BZ113" i="5"/>
  <c r="BR20" i="5"/>
  <c r="AL218" i="5"/>
  <c r="AL229" i="5"/>
  <c r="AL198" i="5"/>
  <c r="AL132" i="5"/>
  <c r="AL202" i="5"/>
  <c r="AL184" i="5"/>
  <c r="AL181" i="5"/>
  <c r="AF37" i="12"/>
  <c r="AE39" i="12"/>
  <c r="AE12" i="12"/>
  <c r="AE102" i="12"/>
  <c r="AF45" i="12"/>
  <c r="AE21" i="12"/>
  <c r="L239" i="12"/>
  <c r="X647" i="8"/>
  <c r="AG647" i="8" s="1"/>
  <c r="BQ85" i="8"/>
  <c r="BQ74" i="8"/>
  <c r="BQ72" i="8"/>
  <c r="BQ64" i="8"/>
  <c r="BQ39" i="8"/>
  <c r="V669" i="8"/>
  <c r="AF669" i="8" s="1"/>
  <c r="X441" i="8"/>
  <c r="AG441" i="8" s="1"/>
  <c r="X434" i="8"/>
  <c r="AG434" i="8" s="1"/>
  <c r="V170" i="8"/>
  <c r="X463" i="8"/>
  <c r="AG463" i="8" s="1"/>
  <c r="X459" i="8"/>
  <c r="AG459" i="8" s="1"/>
  <c r="X455" i="8"/>
  <c r="AG455" i="8" s="1"/>
  <c r="X448" i="8"/>
  <c r="AG448" i="8" s="1"/>
  <c r="X132" i="8"/>
  <c r="BB231" i="5"/>
  <c r="O252" i="9"/>
  <c r="D204" i="9"/>
  <c r="BD196" i="5"/>
  <c r="BB146" i="5"/>
  <c r="BA218" i="5"/>
  <c r="BA211" i="5"/>
  <c r="BC192" i="5"/>
  <c r="BD175" i="5"/>
  <c r="BC170" i="5"/>
  <c r="BD158" i="5"/>
  <c r="BB137" i="5"/>
  <c r="AZ121" i="5"/>
  <c r="BC127" i="5"/>
  <c r="O256" i="9"/>
  <c r="C254" i="9"/>
  <c r="P206" i="9"/>
  <c r="BD187" i="5"/>
  <c r="BC172" i="5"/>
  <c r="BD171" i="5"/>
  <c r="BB152" i="5"/>
  <c r="J220" i="12"/>
  <c r="BB214" i="5"/>
  <c r="C206" i="9"/>
  <c r="BB196" i="5"/>
  <c r="BD185" i="5"/>
  <c r="BD184" i="5"/>
  <c r="BC174" i="5"/>
  <c r="BD174" i="5"/>
  <c r="DB166" i="5"/>
  <c r="BB165" i="5"/>
  <c r="BB157" i="5"/>
  <c r="BD156" i="5"/>
  <c r="BD152" i="5"/>
  <c r="BD145" i="5"/>
  <c r="BD135" i="5"/>
  <c r="BB135" i="5"/>
  <c r="AK229" i="5"/>
  <c r="AK221" i="5"/>
  <c r="K253" i="9"/>
  <c r="AL201" i="5"/>
  <c r="AK196" i="5"/>
  <c r="Q226" i="9"/>
  <c r="AK226" i="5"/>
  <c r="B225" i="9"/>
  <c r="B212" i="9"/>
  <c r="K209" i="9"/>
  <c r="AL173" i="5"/>
  <c r="AK164" i="5"/>
  <c r="AL135" i="5"/>
  <c r="AL194" i="5"/>
  <c r="AK165" i="5"/>
  <c r="AL154" i="5"/>
  <c r="W235" i="12"/>
  <c r="BQ349" i="8"/>
  <c r="BQ204" i="8"/>
  <c r="X566" i="8"/>
  <c r="AG566" i="8" s="1"/>
  <c r="V706" i="8"/>
  <c r="AF706" i="8" s="1"/>
  <c r="V702" i="8"/>
  <c r="AF702" i="8" s="1"/>
  <c r="X528" i="8"/>
  <c r="AG528" i="8" s="1"/>
  <c r="X526" i="8"/>
  <c r="AG526" i="8" s="1"/>
  <c r="X520" i="8"/>
  <c r="AG520" i="8" s="1"/>
  <c r="X341" i="8"/>
  <c r="X131" i="8"/>
  <c r="X533" i="8"/>
  <c r="AG533" i="8" s="1"/>
  <c r="V220" i="8"/>
  <c r="CW602" i="8"/>
  <c r="CW570" i="8"/>
  <c r="CW584" i="8"/>
  <c r="W199" i="12"/>
  <c r="W186" i="12"/>
  <c r="BQ268" i="8"/>
  <c r="BQ266" i="8"/>
  <c r="BQ265" i="8"/>
  <c r="BQ264" i="8"/>
  <c r="BQ263" i="8"/>
  <c r="BQ262" i="8"/>
  <c r="W180" i="12"/>
  <c r="BQ197" i="8"/>
  <c r="BQ195" i="8"/>
  <c r="BQ193" i="8"/>
  <c r="BQ191" i="8"/>
  <c r="W64" i="12"/>
  <c r="V541" i="8"/>
  <c r="AF541" i="8" s="1"/>
  <c r="V539" i="8"/>
  <c r="AF539" i="8" s="1"/>
  <c r="V694" i="8"/>
  <c r="AF694" i="8" s="1"/>
  <c r="V659" i="8"/>
  <c r="AF659" i="8" s="1"/>
  <c r="X634" i="8"/>
  <c r="AG634" i="8" s="1"/>
  <c r="V601" i="8"/>
  <c r="AF601" i="8" s="1"/>
  <c r="V585" i="8"/>
  <c r="AF585" i="8" s="1"/>
  <c r="V581" i="8"/>
  <c r="AF581" i="8" s="1"/>
  <c r="V577" i="8"/>
  <c r="AF577" i="8" s="1"/>
  <c r="V711" i="8"/>
  <c r="AF711" i="8" s="1"/>
  <c r="V681" i="8"/>
  <c r="AF681" i="8" s="1"/>
  <c r="V677" i="8"/>
  <c r="AF677" i="8" s="1"/>
  <c r="V674" i="8"/>
  <c r="AF674" i="8" s="1"/>
  <c r="X674" i="8"/>
  <c r="AG674" i="8" s="1"/>
  <c r="X601" i="8"/>
  <c r="AG601" i="8" s="1"/>
  <c r="X593" i="8"/>
  <c r="AG593" i="8" s="1"/>
  <c r="X581" i="8"/>
  <c r="AG581" i="8" s="1"/>
  <c r="X577" i="8"/>
  <c r="AG577" i="8" s="1"/>
  <c r="X569" i="8"/>
  <c r="AG569" i="8" s="1"/>
  <c r="X565" i="8"/>
  <c r="AG565" i="8" s="1"/>
  <c r="X561" i="8"/>
  <c r="AG561" i="8" s="1"/>
  <c r="X420" i="8"/>
  <c r="AG420" i="8" s="1"/>
  <c r="V432" i="8"/>
  <c r="AF432" i="8" s="1"/>
  <c r="V438" i="8"/>
  <c r="AF438" i="8" s="1"/>
  <c r="X480" i="8"/>
  <c r="AG480" i="8" s="1"/>
  <c r="X456" i="8"/>
  <c r="AG456" i="8" s="1"/>
  <c r="V444" i="8"/>
  <c r="AF444" i="8" s="1"/>
  <c r="X442" i="8"/>
  <c r="AG442" i="8" s="1"/>
  <c r="V433" i="8"/>
  <c r="AF433" i="8" s="1"/>
  <c r="V202" i="8"/>
  <c r="CW641" i="8"/>
  <c r="CW626" i="8"/>
  <c r="BQ705" i="8"/>
  <c r="BQ704" i="8"/>
  <c r="W232" i="12"/>
  <c r="W197" i="12"/>
  <c r="W196" i="12"/>
  <c r="W193" i="12"/>
  <c r="W183" i="12"/>
  <c r="X508" i="8"/>
  <c r="AG508" i="8" s="1"/>
  <c r="X228" i="8"/>
  <c r="X139" i="8"/>
  <c r="BQ261" i="8"/>
  <c r="BQ260" i="8"/>
  <c r="BQ259" i="8"/>
  <c r="BQ257" i="8"/>
  <c r="BQ256" i="8"/>
  <c r="BQ255" i="8"/>
  <c r="BQ251" i="8"/>
  <c r="BQ176" i="8"/>
  <c r="BQ174" i="8"/>
  <c r="BQ172" i="8"/>
  <c r="BQ364" i="8"/>
  <c r="BQ203" i="8"/>
  <c r="BQ201" i="8"/>
  <c r="BQ199" i="8"/>
  <c r="W181" i="12"/>
  <c r="BQ216" i="8"/>
  <c r="V704" i="8"/>
  <c r="AF704" i="8" s="1"/>
  <c r="V682" i="8"/>
  <c r="AF682" i="8" s="1"/>
  <c r="X580" i="8"/>
  <c r="AG580" i="8" s="1"/>
  <c r="V570" i="8"/>
  <c r="AF570" i="8" s="1"/>
  <c r="V688" i="8"/>
  <c r="AF688" i="8" s="1"/>
  <c r="V687" i="8"/>
  <c r="AF687" i="8" s="1"/>
  <c r="X505" i="8"/>
  <c r="AG505" i="8" s="1"/>
  <c r="X503" i="8"/>
  <c r="AG503" i="8" s="1"/>
  <c r="X472" i="8"/>
  <c r="AG472" i="8" s="1"/>
  <c r="V342" i="8"/>
  <c r="X451" i="8"/>
  <c r="AG451" i="8" s="1"/>
  <c r="X343" i="8"/>
  <c r="X340" i="8"/>
  <c r="V468" i="8"/>
  <c r="AF468" i="8" s="1"/>
  <c r="V456" i="8"/>
  <c r="AF456" i="8" s="1"/>
  <c r="V452" i="8"/>
  <c r="AF452" i="8" s="1"/>
  <c r="V449" i="8"/>
  <c r="AF449" i="8" s="1"/>
  <c r="V434" i="8"/>
  <c r="AF434" i="8" s="1"/>
  <c r="V224" i="8"/>
  <c r="V222" i="8"/>
  <c r="V216" i="8"/>
  <c r="V212" i="8"/>
  <c r="V204" i="8"/>
  <c r="V198" i="8"/>
  <c r="V190" i="8"/>
  <c r="CW681" i="8"/>
  <c r="CW659" i="8"/>
  <c r="AG166" i="12"/>
  <c r="AE155" i="12"/>
  <c r="AE144" i="12"/>
  <c r="T239" i="12"/>
  <c r="L242" i="12"/>
  <c r="L240" i="12"/>
  <c r="BB223" i="5"/>
  <c r="P223" i="9"/>
  <c r="L207" i="12"/>
  <c r="DB207" i="5"/>
  <c r="T37" i="12"/>
  <c r="DB37" i="5"/>
  <c r="DB89" i="5"/>
  <c r="T238" i="12"/>
  <c r="DB175" i="5"/>
  <c r="DB229" i="5"/>
  <c r="C212" i="9"/>
  <c r="L236" i="12"/>
  <c r="L233" i="12"/>
  <c r="DB233" i="5"/>
  <c r="L232" i="12"/>
  <c r="DB232" i="5"/>
  <c r="BD221" i="5"/>
  <c r="Q221" i="9"/>
  <c r="BA213" i="5"/>
  <c r="L182" i="12"/>
  <c r="DB182" i="5"/>
  <c r="C223" i="9"/>
  <c r="C224" i="9"/>
  <c r="T221" i="12"/>
  <c r="DB221" i="5"/>
  <c r="BD210" i="5"/>
  <c r="O253" i="9"/>
  <c r="L159" i="12"/>
  <c r="DB159" i="5"/>
  <c r="T8" i="12"/>
  <c r="DB8" i="5"/>
  <c r="DB184" i="5"/>
  <c r="O255" i="9"/>
  <c r="N228" i="9"/>
  <c r="BB206" i="5"/>
  <c r="D203" i="9"/>
  <c r="D252" i="9"/>
  <c r="DB197" i="5"/>
  <c r="DB199" i="5"/>
  <c r="N257" i="9"/>
  <c r="N207" i="9"/>
  <c r="L36" i="12"/>
  <c r="T237" i="12"/>
  <c r="BB229" i="5"/>
  <c r="P229" i="9"/>
  <c r="BD228" i="5"/>
  <c r="Q228" i="9"/>
  <c r="L225" i="12"/>
  <c r="DB225" i="5"/>
  <c r="N221" i="9"/>
  <c r="J221" i="12"/>
  <c r="D214" i="9"/>
  <c r="D254" i="9"/>
  <c r="L211" i="12"/>
  <c r="DB211" i="5"/>
  <c r="D209" i="9"/>
  <c r="D210" i="9"/>
  <c r="T209" i="12"/>
  <c r="DB209" i="5"/>
  <c r="T201" i="12"/>
  <c r="DB201" i="5"/>
  <c r="T198" i="12"/>
  <c r="DB198" i="5"/>
  <c r="T180" i="12"/>
  <c r="DB180" i="5"/>
  <c r="BB212" i="5"/>
  <c r="P212" i="9"/>
  <c r="T203" i="12"/>
  <c r="DB203" i="5"/>
  <c r="L116" i="12"/>
  <c r="DB116" i="5"/>
  <c r="L30" i="12"/>
  <c r="DB30" i="5"/>
  <c r="T10" i="12"/>
  <c r="DB10" i="5"/>
  <c r="T6" i="12"/>
  <c r="DB6" i="5"/>
  <c r="O254" i="9"/>
  <c r="L166" i="12"/>
  <c r="N252" i="9"/>
  <c r="D253" i="9"/>
  <c r="N227" i="9"/>
  <c r="DB24" i="5"/>
  <c r="DB126" i="5"/>
  <c r="C257" i="9"/>
  <c r="N256" i="9"/>
  <c r="N222" i="9"/>
  <c r="BB221" i="5"/>
  <c r="P221" i="9"/>
  <c r="D219" i="9"/>
  <c r="D220" i="9"/>
  <c r="J218" i="12"/>
  <c r="N218" i="9"/>
  <c r="L202" i="12"/>
  <c r="DB202" i="5"/>
  <c r="BB200" i="5"/>
  <c r="BC209" i="5"/>
  <c r="BB205" i="5"/>
  <c r="BD199" i="5"/>
  <c r="BC194" i="5"/>
  <c r="BD190" i="5"/>
  <c r="BB188" i="5"/>
  <c r="BC179" i="5"/>
  <c r="Q223" i="9"/>
  <c r="BC212" i="5"/>
  <c r="N208" i="9"/>
  <c r="BD205" i="5"/>
  <c r="BC199" i="5"/>
  <c r="BD198" i="5"/>
  <c r="BD192" i="5"/>
  <c r="BD188" i="5"/>
  <c r="BB180" i="5"/>
  <c r="BD178" i="5"/>
  <c r="BC230" i="5"/>
  <c r="BC229" i="5"/>
  <c r="BD219" i="5"/>
  <c r="BA219" i="5"/>
  <c r="BD218" i="5"/>
  <c r="BC198" i="5"/>
  <c r="BB189" i="5"/>
  <c r="BB181" i="5"/>
  <c r="BB134" i="5"/>
  <c r="BC176" i="5"/>
  <c r="BB175" i="5"/>
  <c r="BB174" i="5"/>
  <c r="BD159" i="5"/>
  <c r="BD143" i="5"/>
  <c r="BD142" i="5"/>
  <c r="BB170" i="5"/>
  <c r="BB145" i="5"/>
  <c r="BC142" i="5"/>
  <c r="BB136" i="5"/>
  <c r="BC126" i="5"/>
  <c r="W216" i="9"/>
  <c r="AK220" i="5"/>
  <c r="B220" i="9"/>
  <c r="B218" i="9"/>
  <c r="AK218" i="5"/>
  <c r="B255" i="9"/>
  <c r="B217" i="9"/>
  <c r="AK217" i="5"/>
  <c r="K233" i="9"/>
  <c r="AL233" i="5"/>
  <c r="B219" i="9"/>
  <c r="B206" i="9"/>
  <c r="B207" i="9"/>
  <c r="B252" i="9"/>
  <c r="AK201" i="5"/>
  <c r="AL231" i="5"/>
  <c r="K231" i="9"/>
  <c r="K204" i="9"/>
  <c r="AL204" i="5"/>
  <c r="B254" i="9"/>
  <c r="B215" i="9"/>
  <c r="B202" i="9"/>
  <c r="AL207" i="5"/>
  <c r="P203" i="9"/>
  <c r="B203" i="9"/>
  <c r="AL216" i="5"/>
  <c r="AK227" i="5"/>
  <c r="AK199" i="5"/>
  <c r="AK191" i="5"/>
  <c r="AX191" i="5" s="1"/>
  <c r="AK174" i="5"/>
  <c r="AK170" i="5"/>
  <c r="AL157" i="5"/>
  <c r="AK168" i="5"/>
  <c r="AK137" i="5"/>
  <c r="AK136" i="5"/>
  <c r="AK128" i="5"/>
  <c r="AL131" i="5"/>
  <c r="AL130" i="5"/>
  <c r="AG232" i="12"/>
  <c r="CW684" i="8"/>
  <c r="AG177" i="12"/>
  <c r="AH167" i="12"/>
  <c r="CW688" i="8"/>
  <c r="CW670" i="8"/>
  <c r="CW598" i="8"/>
  <c r="AH183" i="12"/>
  <c r="CW651" i="8"/>
  <c r="CW644" i="8"/>
  <c r="AF151" i="12"/>
  <c r="AE140" i="12"/>
  <c r="AE139" i="12"/>
  <c r="AE135" i="12"/>
  <c r="AF133" i="12"/>
  <c r="AF131" i="12"/>
  <c r="AF127" i="12"/>
  <c r="X671" i="8"/>
  <c r="AG671" i="8" s="1"/>
  <c r="X651" i="8"/>
  <c r="AG651" i="8" s="1"/>
  <c r="W220" i="12"/>
  <c r="W219" i="12"/>
  <c r="W217" i="12"/>
  <c r="W228" i="12"/>
  <c r="W213" i="12"/>
  <c r="W211" i="12"/>
  <c r="X486" i="8"/>
  <c r="AG486" i="8" s="1"/>
  <c r="X189" i="8"/>
  <c r="X158" i="8"/>
  <c r="W179" i="12"/>
  <c r="W177" i="12"/>
  <c r="W170" i="12"/>
  <c r="W130" i="12"/>
  <c r="BQ355" i="8"/>
  <c r="BQ343" i="8"/>
  <c r="BQ226" i="8"/>
  <c r="BQ224" i="8"/>
  <c r="BQ222" i="8"/>
  <c r="BQ220" i="8"/>
  <c r="W73" i="12"/>
  <c r="BQ210" i="8"/>
  <c r="BQ208" i="8"/>
  <c r="BQ206" i="8"/>
  <c r="W69" i="12"/>
  <c r="BQ202" i="8"/>
  <c r="BQ200" i="8"/>
  <c r="BQ196" i="8"/>
  <c r="BQ194" i="8"/>
  <c r="BQ192" i="8"/>
  <c r="BQ190" i="8"/>
  <c r="BQ189" i="8"/>
  <c r="BQ185" i="8"/>
  <c r="BQ183" i="8"/>
  <c r="BQ181" i="8"/>
  <c r="BQ179" i="8"/>
  <c r="BQ177" i="8"/>
  <c r="BQ173" i="8"/>
  <c r="BQ171" i="8"/>
  <c r="BQ169" i="8"/>
  <c r="BQ167" i="8"/>
  <c r="BQ165" i="8"/>
  <c r="BQ161" i="8"/>
  <c r="BQ159" i="8"/>
  <c r="W154" i="12"/>
  <c r="W122" i="12"/>
  <c r="BQ360" i="8"/>
  <c r="W114" i="12"/>
  <c r="BQ327" i="8"/>
  <c r="W101" i="12"/>
  <c r="W98" i="12"/>
  <c r="W62" i="12"/>
  <c r="W58" i="12"/>
  <c r="W141" i="12"/>
  <c r="W140" i="12"/>
  <c r="BQ341" i="8"/>
  <c r="BQ308" i="8"/>
  <c r="BQ306" i="8"/>
  <c r="BQ221" i="8"/>
  <c r="BQ219" i="8"/>
  <c r="BQ211" i="8"/>
  <c r="BQ207" i="8"/>
  <c r="BQ205" i="8"/>
  <c r="W164" i="12"/>
  <c r="W156" i="12"/>
  <c r="W152" i="12"/>
  <c r="W143" i="12"/>
  <c r="W54" i="12"/>
  <c r="W48" i="12"/>
  <c r="W34" i="12"/>
  <c r="W32" i="12"/>
  <c r="W30" i="12"/>
  <c r="W25" i="12"/>
  <c r="W23" i="12"/>
  <c r="W18" i="12"/>
  <c r="V657" i="8"/>
  <c r="AF657" i="8" s="1"/>
  <c r="V656" i="8"/>
  <c r="AF656" i="8" s="1"/>
  <c r="V587" i="8"/>
  <c r="AF587" i="8" s="1"/>
  <c r="V579" i="8"/>
  <c r="AF579" i="8" s="1"/>
  <c r="V575" i="8"/>
  <c r="AF575" i="8" s="1"/>
  <c r="V558" i="8"/>
  <c r="AF558" i="8" s="1"/>
  <c r="X556" i="8"/>
  <c r="AG556" i="8" s="1"/>
  <c r="X555" i="8"/>
  <c r="AG555" i="8" s="1"/>
  <c r="X554" i="8"/>
  <c r="AG554" i="8" s="1"/>
  <c r="V547" i="8"/>
  <c r="AF547" i="8" s="1"/>
  <c r="V665" i="8"/>
  <c r="AF665" i="8" s="1"/>
  <c r="V662" i="8"/>
  <c r="AF662" i="8" s="1"/>
  <c r="V660" i="8"/>
  <c r="AF660" i="8" s="1"/>
  <c r="X637" i="8"/>
  <c r="AG637" i="8" s="1"/>
  <c r="V536" i="8"/>
  <c r="AF536" i="8" s="1"/>
  <c r="V700" i="8"/>
  <c r="AF700" i="8" s="1"/>
  <c r="V697" i="8"/>
  <c r="AF697" i="8" s="1"/>
  <c r="X625" i="8"/>
  <c r="AG625" i="8" s="1"/>
  <c r="V705" i="8"/>
  <c r="AF705" i="8" s="1"/>
  <c r="V637" i="8"/>
  <c r="AF637" i="8" s="1"/>
  <c r="V628" i="8"/>
  <c r="AF628" i="8" s="1"/>
  <c r="X353" i="8"/>
  <c r="V409" i="8"/>
  <c r="AF409" i="8" s="1"/>
  <c r="V405" i="8"/>
  <c r="AF405" i="8" s="1"/>
  <c r="V403" i="8"/>
  <c r="AF403" i="8" s="1"/>
  <c r="V401" i="8"/>
  <c r="AF401" i="8" s="1"/>
  <c r="V399" i="8"/>
  <c r="AF399" i="8" s="1"/>
  <c r="V390" i="8"/>
  <c r="AF390" i="8" s="1"/>
  <c r="V376" i="8"/>
  <c r="AF376" i="8" s="1"/>
  <c r="X370" i="8"/>
  <c r="X335" i="8"/>
  <c r="V158" i="8"/>
  <c r="V154" i="8"/>
  <c r="V425" i="8"/>
  <c r="AF425" i="8" s="1"/>
  <c r="X422" i="8"/>
  <c r="AG422" i="8" s="1"/>
  <c r="X421" i="8"/>
  <c r="AG421" i="8" s="1"/>
  <c r="X418" i="8"/>
  <c r="AG418" i="8" s="1"/>
  <c r="X417" i="8"/>
  <c r="AG417" i="8" s="1"/>
  <c r="X416" i="8"/>
  <c r="AG416" i="8" s="1"/>
  <c r="X412" i="8"/>
  <c r="AG412" i="8" s="1"/>
  <c r="V410" i="8"/>
  <c r="AF410" i="8" s="1"/>
  <c r="V347" i="8"/>
  <c r="V346" i="8"/>
  <c r="V345" i="8"/>
  <c r="V344" i="8"/>
  <c r="V343" i="8"/>
  <c r="V341" i="8"/>
  <c r="V231" i="8"/>
  <c r="V189" i="8"/>
  <c r="V181" i="8"/>
  <c r="V179" i="8"/>
  <c r="V177" i="8"/>
  <c r="V175" i="8"/>
  <c r="M238" i="12"/>
  <c r="Q229" i="9"/>
  <c r="AL209" i="5"/>
  <c r="K210" i="9"/>
  <c r="X595" i="8"/>
  <c r="AG595" i="8" s="1"/>
  <c r="X591" i="8"/>
  <c r="AG591" i="8" s="1"/>
  <c r="X587" i="8"/>
  <c r="AG587" i="8" s="1"/>
  <c r="X583" i="8"/>
  <c r="AG583" i="8" s="1"/>
  <c r="X579" i="8"/>
  <c r="AG579" i="8" s="1"/>
  <c r="X575" i="8"/>
  <c r="AG575" i="8" s="1"/>
  <c r="X571" i="8"/>
  <c r="AG571" i="8" s="1"/>
  <c r="X563" i="8"/>
  <c r="AG563" i="8" s="1"/>
  <c r="X551" i="8"/>
  <c r="AG551" i="8" s="1"/>
  <c r="X547" i="8"/>
  <c r="AG547" i="8" s="1"/>
  <c r="X670" i="8"/>
  <c r="AG670" i="8" s="1"/>
  <c r="X632" i="8"/>
  <c r="AG632" i="8" s="1"/>
  <c r="X620" i="8"/>
  <c r="AG620" i="8" s="1"/>
  <c r="Z238" i="12"/>
  <c r="W214" i="12"/>
  <c r="W206" i="12"/>
  <c r="W203" i="12"/>
  <c r="U238" i="12"/>
  <c r="W223" i="12"/>
  <c r="W222" i="12"/>
  <c r="W185" i="12"/>
  <c r="W226" i="12"/>
  <c r="W225" i="12"/>
  <c r="X536" i="8"/>
  <c r="AG536" i="8" s="1"/>
  <c r="X409" i="8"/>
  <c r="AG409" i="8" s="1"/>
  <c r="X405" i="8"/>
  <c r="AG405" i="8" s="1"/>
  <c r="X401" i="8"/>
  <c r="AG401" i="8" s="1"/>
  <c r="X396" i="8"/>
  <c r="AG396" i="8" s="1"/>
  <c r="X156" i="8"/>
  <c r="X482" i="8"/>
  <c r="AG482" i="8" s="1"/>
  <c r="X478" i="8"/>
  <c r="AG478" i="8" s="1"/>
  <c r="X474" i="8"/>
  <c r="AG474" i="8" s="1"/>
  <c r="X462" i="8"/>
  <c r="AG462" i="8" s="1"/>
  <c r="X458" i="8"/>
  <c r="AG458" i="8" s="1"/>
  <c r="X444" i="8"/>
  <c r="AG444" i="8" s="1"/>
  <c r="X430" i="8"/>
  <c r="AG430" i="8" s="1"/>
  <c r="X426" i="8"/>
  <c r="AG426" i="8" s="1"/>
  <c r="X226" i="8"/>
  <c r="X390" i="8"/>
  <c r="AG390" i="8" s="1"/>
  <c r="X382" i="8"/>
  <c r="AG382" i="8" s="1"/>
  <c r="X377" i="8"/>
  <c r="AG377" i="8" s="1"/>
  <c r="X371" i="8"/>
  <c r="X367" i="8"/>
  <c r="X363" i="8"/>
  <c r="X355" i="8"/>
  <c r="X318" i="8"/>
  <c r="X316" i="8"/>
  <c r="X314" i="8"/>
  <c r="X303" i="8"/>
  <c r="W175" i="12"/>
  <c r="W173" i="12"/>
  <c r="W172" i="12"/>
  <c r="W167" i="12"/>
  <c r="BQ339" i="8"/>
  <c r="BQ334" i="8"/>
  <c r="BQ332" i="8"/>
  <c r="BQ331" i="8"/>
  <c r="BQ326" i="8"/>
  <c r="BQ324" i="8"/>
  <c r="BQ322" i="8"/>
  <c r="BQ320" i="8"/>
  <c r="BQ311" i="8"/>
  <c r="BQ309" i="8"/>
  <c r="BQ307" i="8"/>
  <c r="BQ305" i="8"/>
  <c r="W102" i="12"/>
  <c r="BQ288" i="8"/>
  <c r="BQ284" i="8"/>
  <c r="BQ283" i="8"/>
  <c r="BQ281" i="8"/>
  <c r="BQ279" i="8"/>
  <c r="BQ276" i="8"/>
  <c r="W79" i="12"/>
  <c r="W78" i="12"/>
  <c r="BQ230" i="8"/>
  <c r="BQ227" i="8"/>
  <c r="W135" i="12"/>
  <c r="W131" i="12"/>
  <c r="W128" i="12"/>
  <c r="W127" i="12"/>
  <c r="BQ371" i="8"/>
  <c r="W124" i="12"/>
  <c r="BQ367" i="8"/>
  <c r="W123" i="12"/>
  <c r="BQ363" i="8"/>
  <c r="BQ359" i="8"/>
  <c r="W120" i="12"/>
  <c r="W119" i="12"/>
  <c r="BQ352" i="8"/>
  <c r="BQ351" i="8"/>
  <c r="BQ348" i="8"/>
  <c r="BQ347" i="8"/>
  <c r="BQ346" i="8"/>
  <c r="BQ345" i="8"/>
  <c r="BQ344" i="8"/>
  <c r="BQ342" i="8"/>
  <c r="BQ340" i="8"/>
  <c r="BQ336" i="8"/>
  <c r="W112" i="12"/>
  <c r="W111" i="12"/>
  <c r="BQ325" i="8"/>
  <c r="BQ323" i="8"/>
  <c r="BQ319" i="8"/>
  <c r="BQ318" i="8"/>
  <c r="BQ316" i="8"/>
  <c r="BQ314" i="8"/>
  <c r="W103" i="12"/>
  <c r="BQ303" i="8"/>
  <c r="W97" i="12"/>
  <c r="W95" i="12"/>
  <c r="W93" i="12"/>
  <c r="W59" i="12"/>
  <c r="BQ170" i="8"/>
  <c r="W159" i="12"/>
  <c r="W157" i="12"/>
  <c r="W155" i="12"/>
  <c r="W153" i="12"/>
  <c r="W149" i="12"/>
  <c r="W148" i="12"/>
  <c r="W146" i="12"/>
  <c r="W145" i="12"/>
  <c r="W142" i="12"/>
  <c r="W75" i="12"/>
  <c r="W74" i="12"/>
  <c r="W72" i="12"/>
  <c r="W71" i="12"/>
  <c r="W70" i="12"/>
  <c r="W67" i="12"/>
  <c r="W66" i="12"/>
  <c r="W65" i="12"/>
  <c r="BQ184" i="8"/>
  <c r="X680" i="8"/>
  <c r="AG680" i="8" s="1"/>
  <c r="V667" i="8"/>
  <c r="AF667" i="8" s="1"/>
  <c r="V666" i="8"/>
  <c r="AF666" i="8" s="1"/>
  <c r="V664" i="8"/>
  <c r="AF664" i="8" s="1"/>
  <c r="X664" i="8"/>
  <c r="AG664" i="8" s="1"/>
  <c r="X656" i="8"/>
  <c r="AG656" i="8" s="1"/>
  <c r="X654" i="8"/>
  <c r="AG654" i="8" s="1"/>
  <c r="V602" i="8"/>
  <c r="AF602" i="8" s="1"/>
  <c r="V594" i="8"/>
  <c r="AF594" i="8" s="1"/>
  <c r="V574" i="8"/>
  <c r="AF574" i="8" s="1"/>
  <c r="V557" i="8"/>
  <c r="AF557" i="8" s="1"/>
  <c r="V550" i="8"/>
  <c r="AF550" i="8" s="1"/>
  <c r="V549" i="8"/>
  <c r="AF549" i="8" s="1"/>
  <c r="V546" i="8"/>
  <c r="AF546" i="8" s="1"/>
  <c r="X543" i="8"/>
  <c r="AG543" i="8" s="1"/>
  <c r="V614" i="8"/>
  <c r="AF614" i="8" s="1"/>
  <c r="X691" i="8"/>
  <c r="AG691" i="8" s="1"/>
  <c r="V685" i="8"/>
  <c r="AF685" i="8" s="1"/>
  <c r="X682" i="8"/>
  <c r="AG682" i="8" s="1"/>
  <c r="V650" i="8"/>
  <c r="AF650" i="8" s="1"/>
  <c r="V648" i="8"/>
  <c r="AF648" i="8" s="1"/>
  <c r="V635" i="8"/>
  <c r="AF635" i="8" s="1"/>
  <c r="V633" i="8"/>
  <c r="AF633" i="8" s="1"/>
  <c r="V632" i="8"/>
  <c r="AF632" i="8" s="1"/>
  <c r="V591" i="8"/>
  <c r="AF591" i="8" s="1"/>
  <c r="V583" i="8"/>
  <c r="AF583" i="8" s="1"/>
  <c r="V572" i="8"/>
  <c r="AF572" i="8" s="1"/>
  <c r="V571" i="8"/>
  <c r="AF571" i="8" s="1"/>
  <c r="V568" i="8"/>
  <c r="AF568" i="8" s="1"/>
  <c r="V567" i="8"/>
  <c r="AF567" i="8" s="1"/>
  <c r="V564" i="8"/>
  <c r="AF564" i="8" s="1"/>
  <c r="V563" i="8"/>
  <c r="AF563" i="8" s="1"/>
  <c r="V560" i="8"/>
  <c r="AF560" i="8" s="1"/>
  <c r="V559" i="8"/>
  <c r="AF559" i="8" s="1"/>
  <c r="X539" i="8"/>
  <c r="AG539" i="8" s="1"/>
  <c r="V710" i="8"/>
  <c r="AF710" i="8" s="1"/>
  <c r="X663" i="8"/>
  <c r="AG663" i="8" s="1"/>
  <c r="X660" i="8"/>
  <c r="AG660" i="8" s="1"/>
  <c r="X640" i="8"/>
  <c r="AG640" i="8" s="1"/>
  <c r="X614" i="8"/>
  <c r="AG614" i="8" s="1"/>
  <c r="V573" i="8"/>
  <c r="AF573" i="8" s="1"/>
  <c r="X255" i="8"/>
  <c r="X408" i="8"/>
  <c r="AG408" i="8" s="1"/>
  <c r="X404" i="8"/>
  <c r="AG404" i="8" s="1"/>
  <c r="X398" i="8"/>
  <c r="AG398" i="8" s="1"/>
  <c r="X324" i="8"/>
  <c r="V263" i="8"/>
  <c r="V225" i="8"/>
  <c r="X152" i="8"/>
  <c r="X125" i="8"/>
  <c r="V123" i="8"/>
  <c r="X254" i="8"/>
  <c r="X501" i="8"/>
  <c r="AG501" i="8" s="1"/>
  <c r="V466" i="8"/>
  <c r="AF466" i="8" s="1"/>
  <c r="V387" i="8"/>
  <c r="AF387" i="8" s="1"/>
  <c r="V385" i="8"/>
  <c r="AF385" i="8" s="1"/>
  <c r="V383" i="8"/>
  <c r="AF383" i="8" s="1"/>
  <c r="V381" i="8"/>
  <c r="AF381" i="8" s="1"/>
  <c r="V378" i="8"/>
  <c r="AF378" i="8" s="1"/>
  <c r="V229" i="8"/>
  <c r="V176" i="8"/>
  <c r="V173" i="8"/>
  <c r="V172" i="8"/>
  <c r="V171" i="8"/>
  <c r="V168" i="8"/>
  <c r="V167" i="8"/>
  <c r="V166" i="8"/>
  <c r="V165" i="8"/>
  <c r="V155" i="8"/>
  <c r="X256" i="8"/>
  <c r="X518" i="8"/>
  <c r="AG518" i="8" s="1"/>
  <c r="X516" i="8"/>
  <c r="AG516" i="8" s="1"/>
  <c r="X514" i="8"/>
  <c r="AG514" i="8" s="1"/>
  <c r="X512" i="8"/>
  <c r="AG512" i="8" s="1"/>
  <c r="X510" i="8"/>
  <c r="AG510" i="8" s="1"/>
  <c r="V492" i="8"/>
  <c r="AF492" i="8" s="1"/>
  <c r="CW675" i="8"/>
  <c r="CW657" i="8"/>
  <c r="CW642" i="8"/>
  <c r="AH211" i="12"/>
  <c r="CW630" i="8"/>
  <c r="AE200" i="12"/>
  <c r="AF191" i="12"/>
  <c r="CW565" i="8"/>
  <c r="AF187" i="12"/>
  <c r="AG179" i="12"/>
  <c r="AE178" i="12"/>
  <c r="CW706" i="8"/>
  <c r="CW705" i="8"/>
  <c r="AF227" i="12"/>
  <c r="AE227" i="12"/>
  <c r="AG210" i="12"/>
  <c r="AG200" i="12"/>
  <c r="AH188" i="12"/>
  <c r="AF184" i="12"/>
  <c r="AE183" i="12"/>
  <c r="AE182" i="12"/>
  <c r="AH181" i="12"/>
  <c r="AE172" i="12"/>
  <c r="CW696" i="8"/>
  <c r="CW582" i="8"/>
  <c r="AE176" i="12"/>
  <c r="AF175" i="12"/>
  <c r="AG168" i="12"/>
  <c r="AG165" i="12"/>
  <c r="AF150" i="12"/>
  <c r="AF147" i="12"/>
  <c r="AF137" i="12"/>
  <c r="AF132" i="12"/>
  <c r="AG149" i="12"/>
  <c r="AE146" i="12"/>
  <c r="AF145" i="12"/>
  <c r="AF144" i="12"/>
  <c r="AE129" i="12"/>
  <c r="X624" i="8"/>
  <c r="AG624" i="8" s="1"/>
  <c r="X622" i="8"/>
  <c r="AG622" i="8" s="1"/>
  <c r="X572" i="8"/>
  <c r="AG572" i="8" s="1"/>
  <c r="X552" i="8"/>
  <c r="AG552" i="8" s="1"/>
  <c r="X646" i="8"/>
  <c r="AG646" i="8" s="1"/>
  <c r="X619" i="8"/>
  <c r="AG619" i="8" s="1"/>
  <c r="X590" i="8"/>
  <c r="AG590" i="8" s="1"/>
  <c r="X586" i="8"/>
  <c r="AG586" i="8" s="1"/>
  <c r="W192" i="12"/>
  <c r="W190" i="12"/>
  <c r="W216" i="12"/>
  <c r="W210" i="12"/>
  <c r="W201" i="12"/>
  <c r="W200" i="12"/>
  <c r="X344" i="8"/>
  <c r="X545" i="8"/>
  <c r="AG545" i="8" s="1"/>
  <c r="X541" i="8"/>
  <c r="AG541" i="8" s="1"/>
  <c r="X537" i="8"/>
  <c r="AG537" i="8" s="1"/>
  <c r="X506" i="8"/>
  <c r="AG506" i="8" s="1"/>
  <c r="X497" i="8"/>
  <c r="AG497" i="8" s="1"/>
  <c r="X489" i="8"/>
  <c r="AG489" i="8" s="1"/>
  <c r="X453" i="8"/>
  <c r="AG453" i="8" s="1"/>
  <c r="X352" i="8"/>
  <c r="X348" i="8"/>
  <c r="X325" i="8"/>
  <c r="X321" i="8"/>
  <c r="X319" i="8"/>
  <c r="X308" i="8"/>
  <c r="X306" i="8"/>
  <c r="X212" i="8"/>
  <c r="X210" i="8"/>
  <c r="X208" i="8"/>
  <c r="X542" i="8"/>
  <c r="AG542" i="8" s="1"/>
  <c r="X509" i="8"/>
  <c r="AG509" i="8" s="1"/>
  <c r="X365" i="8"/>
  <c r="X361" i="8"/>
  <c r="X329" i="8"/>
  <c r="X313" i="8"/>
  <c r="X230" i="8"/>
  <c r="X157" i="8"/>
  <c r="X154" i="8"/>
  <c r="X150" i="8"/>
  <c r="X387" i="8"/>
  <c r="AG387" i="8" s="1"/>
  <c r="X386" i="8"/>
  <c r="AG386" i="8" s="1"/>
  <c r="X385" i="8"/>
  <c r="AG385" i="8" s="1"/>
  <c r="X381" i="8"/>
  <c r="AG381" i="8" s="1"/>
  <c r="X376" i="8"/>
  <c r="AG376" i="8" s="1"/>
  <c r="X366" i="8"/>
  <c r="X362" i="8"/>
  <c r="X275" i="8"/>
  <c r="X274" i="8"/>
  <c r="X273" i="8"/>
  <c r="X272" i="8"/>
  <c r="X268" i="8"/>
  <c r="X267" i="8"/>
  <c r="X265" i="8"/>
  <c r="X149" i="8"/>
  <c r="W176" i="12"/>
  <c r="W163" i="12"/>
  <c r="W162" i="12"/>
  <c r="W144" i="12"/>
  <c r="BQ354" i="8"/>
  <c r="BQ188" i="8"/>
  <c r="BQ186" i="8"/>
  <c r="BQ180" i="8"/>
  <c r="BQ178" i="8"/>
  <c r="W60" i="12"/>
  <c r="W43" i="12"/>
  <c r="W182" i="12"/>
  <c r="W158" i="12"/>
  <c r="BQ304" i="8"/>
  <c r="BQ258" i="8"/>
  <c r="BQ253" i="8"/>
  <c r="BQ225" i="8"/>
  <c r="BQ223" i="8"/>
  <c r="BQ217" i="8"/>
  <c r="BQ215" i="8"/>
  <c r="BQ213" i="8"/>
  <c r="BQ209" i="8"/>
  <c r="W57" i="12"/>
  <c r="W41" i="12"/>
  <c r="BQ119" i="8"/>
  <c r="W40" i="12"/>
  <c r="W39" i="12"/>
  <c r="BQ112" i="8"/>
  <c r="W37" i="12"/>
  <c r="BQ107" i="8"/>
  <c r="BQ103" i="8"/>
  <c r="BQ99" i="8"/>
  <c r="BQ97" i="8"/>
  <c r="BQ95" i="8"/>
  <c r="BQ91" i="8"/>
  <c r="BQ89" i="8"/>
  <c r="BQ87" i="8"/>
  <c r="BQ78" i="8"/>
  <c r="BQ76" i="8"/>
  <c r="BQ70" i="8"/>
  <c r="BQ68" i="8"/>
  <c r="BQ66" i="8"/>
  <c r="BQ62" i="8"/>
  <c r="W21" i="12"/>
  <c r="W19" i="12"/>
  <c r="BQ53" i="8"/>
  <c r="W17" i="12"/>
  <c r="BQ45" i="8"/>
  <c r="BQ44" i="8"/>
  <c r="W15" i="12"/>
  <c r="W174" i="12"/>
  <c r="W171" i="12"/>
  <c r="W161" i="12"/>
  <c r="W137" i="12"/>
  <c r="W136" i="12"/>
  <c r="W118" i="12"/>
  <c r="BQ350" i="8"/>
  <c r="W113" i="12"/>
  <c r="W110" i="12"/>
  <c r="W108" i="12"/>
  <c r="W105" i="12"/>
  <c r="BQ278" i="8"/>
  <c r="BQ238" i="8"/>
  <c r="BQ237" i="8"/>
  <c r="BQ236" i="8"/>
  <c r="BQ235" i="8"/>
  <c r="BQ234" i="8"/>
  <c r="BQ232" i="8"/>
  <c r="BQ228" i="8"/>
  <c r="BQ168" i="8"/>
  <c r="BQ126" i="8"/>
  <c r="V707" i="8"/>
  <c r="AF707" i="8" s="1"/>
  <c r="V698" i="8"/>
  <c r="AF698" i="8" s="1"/>
  <c r="V693" i="8"/>
  <c r="AF693" i="8" s="1"/>
  <c r="V692" i="8"/>
  <c r="AF692" i="8" s="1"/>
  <c r="V663" i="8"/>
  <c r="AF663" i="8" s="1"/>
  <c r="X639" i="8"/>
  <c r="AG639" i="8" s="1"/>
  <c r="X636" i="8"/>
  <c r="AG636" i="8" s="1"/>
  <c r="V631" i="8"/>
  <c r="AF631" i="8" s="1"/>
  <c r="V629" i="8"/>
  <c r="AF629" i="8" s="1"/>
  <c r="X626" i="8"/>
  <c r="AG626" i="8" s="1"/>
  <c r="X617" i="8"/>
  <c r="AG617" i="8" s="1"/>
  <c r="X616" i="8"/>
  <c r="AG616" i="8" s="1"/>
  <c r="X613" i="8"/>
  <c r="AG613" i="8" s="1"/>
  <c r="V551" i="8"/>
  <c r="AF551" i="8" s="1"/>
  <c r="V543" i="8"/>
  <c r="AF543" i="8" s="1"/>
  <c r="V537" i="8"/>
  <c r="AF537" i="8" s="1"/>
  <c r="V645" i="8"/>
  <c r="AF645" i="8" s="1"/>
  <c r="X708" i="8"/>
  <c r="AG708" i="8" s="1"/>
  <c r="V691" i="8"/>
  <c r="AF691" i="8" s="1"/>
  <c r="V675" i="8"/>
  <c r="AF675" i="8" s="1"/>
  <c r="V658" i="8"/>
  <c r="AF658" i="8" s="1"/>
  <c r="V634" i="8"/>
  <c r="AF634" i="8" s="1"/>
  <c r="X597" i="8"/>
  <c r="AG597" i="8" s="1"/>
  <c r="V709" i="8"/>
  <c r="AF709" i="8" s="1"/>
  <c r="X623" i="8"/>
  <c r="AG623" i="8" s="1"/>
  <c r="X546" i="8"/>
  <c r="AG546" i="8" s="1"/>
  <c r="V545" i="8"/>
  <c r="AF545" i="8" s="1"/>
  <c r="X535" i="8"/>
  <c r="AG535" i="8" s="1"/>
  <c r="V392" i="8"/>
  <c r="AF392" i="8" s="1"/>
  <c r="V507" i="8"/>
  <c r="AF507" i="8" s="1"/>
  <c r="V463" i="8"/>
  <c r="AF463" i="8" s="1"/>
  <c r="X415" i="8"/>
  <c r="AG415" i="8" s="1"/>
  <c r="X413" i="8"/>
  <c r="AG413" i="8" s="1"/>
  <c r="X397" i="8"/>
  <c r="AG397" i="8" s="1"/>
  <c r="V397" i="8"/>
  <c r="AF397" i="8" s="1"/>
  <c r="V393" i="8"/>
  <c r="AF393" i="8" s="1"/>
  <c r="V391" i="8"/>
  <c r="AF391" i="8" s="1"/>
  <c r="X388" i="8"/>
  <c r="AG388" i="8" s="1"/>
  <c r="V388" i="8"/>
  <c r="AF388" i="8" s="1"/>
  <c r="X379" i="8"/>
  <c r="AG379" i="8" s="1"/>
  <c r="V377" i="8"/>
  <c r="AF377" i="8" s="1"/>
  <c r="X373" i="8"/>
  <c r="X369" i="8"/>
  <c r="V357" i="8"/>
  <c r="X351" i="8"/>
  <c r="X322" i="8"/>
  <c r="X320" i="8"/>
  <c r="V318" i="8"/>
  <c r="X309" i="8"/>
  <c r="X307" i="8"/>
  <c r="X145" i="8"/>
  <c r="X143" i="8"/>
  <c r="X141" i="8"/>
  <c r="X525" i="8"/>
  <c r="AG525" i="8" s="1"/>
  <c r="V515" i="8"/>
  <c r="AF515" i="8" s="1"/>
  <c r="V514" i="8"/>
  <c r="AF514" i="8" s="1"/>
  <c r="V512" i="8"/>
  <c r="AF512" i="8" s="1"/>
  <c r="V408" i="8"/>
  <c r="AF408" i="8" s="1"/>
  <c r="V407" i="8"/>
  <c r="AF407" i="8" s="1"/>
  <c r="X384" i="8"/>
  <c r="AG384" i="8" s="1"/>
  <c r="X375" i="8"/>
  <c r="AG375" i="8" s="1"/>
  <c r="V374" i="8"/>
  <c r="AF374" i="8" s="1"/>
  <c r="V358" i="8"/>
  <c r="V337" i="8"/>
  <c r="X289" i="8"/>
  <c r="X241" i="8"/>
  <c r="V188" i="8"/>
  <c r="V187" i="8"/>
  <c r="V186" i="8"/>
  <c r="V185" i="8"/>
  <c r="V183" i="8"/>
  <c r="V169" i="8"/>
  <c r="V163" i="8"/>
  <c r="V151" i="8"/>
  <c r="V149" i="8"/>
  <c r="V147" i="8"/>
  <c r="X135" i="8"/>
  <c r="V134" i="8"/>
  <c r="V133" i="8"/>
  <c r="V132" i="8"/>
  <c r="V131" i="8"/>
  <c r="V130" i="8"/>
  <c r="V129" i="8"/>
  <c r="V228" i="8"/>
  <c r="V532" i="8"/>
  <c r="AF532" i="8" s="1"/>
  <c r="X521" i="8"/>
  <c r="AG521" i="8" s="1"/>
  <c r="V497" i="8"/>
  <c r="AF497" i="8" s="1"/>
  <c r="V429" i="8"/>
  <c r="AF429" i="8" s="1"/>
  <c r="V428" i="8"/>
  <c r="AF428" i="8" s="1"/>
  <c r="V359" i="8"/>
  <c r="V355" i="8"/>
  <c r="V354" i="8"/>
  <c r="V338" i="8"/>
  <c r="AH231" i="12"/>
  <c r="AF226" i="12"/>
  <c r="AE220" i="12"/>
  <c r="AE219" i="12"/>
  <c r="AG217" i="12"/>
  <c r="AF194" i="12"/>
  <c r="AF188" i="12"/>
  <c r="AH176" i="12"/>
  <c r="AH171" i="12"/>
  <c r="AF163" i="12"/>
  <c r="AE162" i="12"/>
  <c r="AF160" i="12"/>
  <c r="AG156" i="12"/>
  <c r="CW708" i="8"/>
  <c r="CW707" i="8"/>
  <c r="AE232" i="12"/>
  <c r="CW691" i="8"/>
  <c r="CW690" i="8"/>
  <c r="AF220" i="12"/>
  <c r="AH219" i="12"/>
  <c r="AE213" i="12"/>
  <c r="CW609" i="8"/>
  <c r="CW606" i="8"/>
  <c r="AE202" i="12"/>
  <c r="CW601" i="8"/>
  <c r="CW588" i="8"/>
  <c r="CW585" i="8"/>
  <c r="AH175" i="12"/>
  <c r="AE173" i="12"/>
  <c r="AF168" i="12"/>
  <c r="AG162" i="12"/>
  <c r="AF156" i="12"/>
  <c r="AE235" i="12"/>
  <c r="CW700" i="8"/>
  <c r="AG234" i="12"/>
  <c r="AH225" i="12"/>
  <c r="AH209" i="12"/>
  <c r="CW621" i="8"/>
  <c r="AG204" i="12"/>
  <c r="AG203" i="12"/>
  <c r="AF200" i="12"/>
  <c r="AE177" i="12"/>
  <c r="AE151" i="12"/>
  <c r="CW685" i="8"/>
  <c r="AG223" i="12"/>
  <c r="AF211" i="12"/>
  <c r="CW622" i="8"/>
  <c r="CW619" i="8"/>
  <c r="CW618" i="8"/>
  <c r="AG194" i="12"/>
  <c r="AG189" i="12"/>
  <c r="CW560" i="8"/>
  <c r="AH187" i="12"/>
  <c r="CW556" i="8"/>
  <c r="CW552" i="8"/>
  <c r="AF185" i="12"/>
  <c r="AE184" i="12"/>
  <c r="CW542" i="8"/>
  <c r="AG181" i="12"/>
  <c r="AF179" i="12"/>
  <c r="AF169" i="12"/>
  <c r="AG160" i="12"/>
  <c r="AG140" i="12"/>
  <c r="AE148" i="12"/>
  <c r="AG146" i="12"/>
  <c r="AE145" i="12"/>
  <c r="AF135" i="12"/>
  <c r="AF134" i="12"/>
  <c r="AE133" i="12"/>
  <c r="AF130" i="12"/>
  <c r="AF128" i="12"/>
  <c r="AG126" i="12"/>
  <c r="AG141" i="12"/>
  <c r="AE138" i="12"/>
  <c r="AG137" i="12"/>
  <c r="X653" i="8"/>
  <c r="AG653" i="8" s="1"/>
  <c r="X596" i="8"/>
  <c r="AG596" i="8" s="1"/>
  <c r="X592" i="8"/>
  <c r="AG592" i="8" s="1"/>
  <c r="X576" i="8"/>
  <c r="AG576" i="8" s="1"/>
  <c r="X562" i="8"/>
  <c r="AG562" i="8" s="1"/>
  <c r="X635" i="8"/>
  <c r="AG635" i="8" s="1"/>
  <c r="X585" i="8"/>
  <c r="AG585" i="8" s="1"/>
  <c r="X679" i="8"/>
  <c r="AG679" i="8" s="1"/>
  <c r="X633" i="8"/>
  <c r="AG633" i="8" s="1"/>
  <c r="X604" i="8"/>
  <c r="AG604" i="8" s="1"/>
  <c r="X603" i="8"/>
  <c r="AG603" i="8" s="1"/>
  <c r="X598" i="8"/>
  <c r="AG598" i="8" s="1"/>
  <c r="X574" i="8"/>
  <c r="AG574" i="8" s="1"/>
  <c r="X573" i="8"/>
  <c r="AG573" i="8" s="1"/>
  <c r="X568" i="8"/>
  <c r="AG568" i="8" s="1"/>
  <c r="X560" i="8"/>
  <c r="AG560" i="8" s="1"/>
  <c r="W229" i="12"/>
  <c r="W218" i="12"/>
  <c r="W195" i="12"/>
  <c r="W194" i="12"/>
  <c r="W189" i="12"/>
  <c r="W188" i="12"/>
  <c r="W221" i="12"/>
  <c r="BQ708" i="8"/>
  <c r="W205" i="12"/>
  <c r="W204" i="12"/>
  <c r="W184" i="12"/>
  <c r="BQ707" i="8"/>
  <c r="W233" i="12"/>
  <c r="W187" i="12"/>
  <c r="X393" i="8"/>
  <c r="AG393" i="8" s="1"/>
  <c r="X522" i="8"/>
  <c r="AG522" i="8" s="1"/>
  <c r="X491" i="8"/>
  <c r="AG491" i="8" s="1"/>
  <c r="X484" i="8"/>
  <c r="AG484" i="8" s="1"/>
  <c r="X411" i="8"/>
  <c r="AG411" i="8" s="1"/>
  <c r="X410" i="8"/>
  <c r="AG410" i="8" s="1"/>
  <c r="X540" i="8"/>
  <c r="AG540" i="8" s="1"/>
  <c r="X538" i="8"/>
  <c r="AG538" i="8" s="1"/>
  <c r="X527" i="8"/>
  <c r="AG527" i="8" s="1"/>
  <c r="X499" i="8"/>
  <c r="AG499" i="8" s="1"/>
  <c r="X494" i="8"/>
  <c r="AG494" i="8" s="1"/>
  <c r="X490" i="8"/>
  <c r="AG490" i="8" s="1"/>
  <c r="X467" i="8"/>
  <c r="AG467" i="8" s="1"/>
  <c r="X431" i="8"/>
  <c r="AG431" i="8" s="1"/>
  <c r="X427" i="8"/>
  <c r="AG427" i="8" s="1"/>
  <c r="X207" i="8"/>
  <c r="X201" i="8"/>
  <c r="X184" i="8"/>
  <c r="X182" i="8"/>
  <c r="X178" i="8"/>
  <c r="X153" i="8"/>
  <c r="X146" i="8"/>
  <c r="X144" i="8"/>
  <c r="X142" i="8"/>
  <c r="X140" i="8"/>
  <c r="X138" i="8"/>
  <c r="X136" i="8"/>
  <c r="X260" i="8"/>
  <c r="X163" i="8"/>
  <c r="X487" i="8"/>
  <c r="AG487" i="8" s="1"/>
  <c r="X534" i="8"/>
  <c r="AG534" i="8" s="1"/>
  <c r="X504" i="8"/>
  <c r="AG504" i="8" s="1"/>
  <c r="X470" i="8"/>
  <c r="AG470" i="8" s="1"/>
  <c r="X466" i="8"/>
  <c r="AG466" i="8" s="1"/>
  <c r="X454" i="8"/>
  <c r="AG454" i="8" s="1"/>
  <c r="X440" i="8"/>
  <c r="AG440" i="8" s="1"/>
  <c r="X224" i="8"/>
  <c r="X220" i="8"/>
  <c r="X134" i="8"/>
  <c r="W109" i="12"/>
  <c r="W104" i="12"/>
  <c r="W88" i="12"/>
  <c r="W87" i="12"/>
  <c r="W86" i="12"/>
  <c r="W77" i="12"/>
  <c r="W68" i="12"/>
  <c r="W9" i="12"/>
  <c r="W139" i="12"/>
  <c r="W138" i="12"/>
  <c r="W28" i="12"/>
  <c r="BQ16" i="8"/>
  <c r="BQ330" i="8"/>
  <c r="W46" i="12"/>
  <c r="V684" i="8"/>
  <c r="AF684" i="8" s="1"/>
  <c r="V553" i="8"/>
  <c r="AF553" i="8" s="1"/>
  <c r="V589" i="8"/>
  <c r="AF589" i="8" s="1"/>
  <c r="X692" i="8"/>
  <c r="AG692" i="8" s="1"/>
  <c r="V679" i="8"/>
  <c r="AF679" i="8" s="1"/>
  <c r="V673" i="8"/>
  <c r="AF673" i="8" s="1"/>
  <c r="X649" i="8"/>
  <c r="AG649" i="8" s="1"/>
  <c r="V636" i="8"/>
  <c r="AF636" i="8" s="1"/>
  <c r="V620" i="8"/>
  <c r="AF620" i="8" s="1"/>
  <c r="X700" i="8"/>
  <c r="AG700" i="8" s="1"/>
  <c r="X662" i="8"/>
  <c r="AG662" i="8" s="1"/>
  <c r="X661" i="8"/>
  <c r="AG661" i="8" s="1"/>
  <c r="X648" i="8"/>
  <c r="AG648" i="8" s="1"/>
  <c r="X621" i="8"/>
  <c r="AG621" i="8" s="1"/>
  <c r="X706" i="8"/>
  <c r="AG706" i="8" s="1"/>
  <c r="X638" i="8"/>
  <c r="AG638" i="8" s="1"/>
  <c r="X630" i="8"/>
  <c r="AG630" i="8" s="1"/>
  <c r="X628" i="8"/>
  <c r="AG628" i="8" s="1"/>
  <c r="X594" i="8"/>
  <c r="AG594" i="8" s="1"/>
  <c r="V582" i="8"/>
  <c r="AF582" i="8" s="1"/>
  <c r="V552" i="8"/>
  <c r="AF552" i="8" s="1"/>
  <c r="V127" i="8"/>
  <c r="V524" i="8"/>
  <c r="AF524" i="8" s="1"/>
  <c r="V477" i="8"/>
  <c r="AF477" i="8" s="1"/>
  <c r="V372" i="8"/>
  <c r="V368" i="8"/>
  <c r="V360" i="8"/>
  <c r="V339" i="8"/>
  <c r="V327" i="8"/>
  <c r="V255" i="8"/>
  <c r="V252" i="8"/>
  <c r="V215" i="8"/>
  <c r="V184" i="8"/>
  <c r="V125" i="8"/>
  <c r="X199" i="8"/>
  <c r="V521" i="8"/>
  <c r="AF521" i="8" s="1"/>
  <c r="V482" i="8"/>
  <c r="AF482" i="8" s="1"/>
  <c r="V478" i="8"/>
  <c r="AF478" i="8" s="1"/>
  <c r="V458" i="8"/>
  <c r="AF458" i="8" s="1"/>
  <c r="V424" i="8"/>
  <c r="AF424" i="8" s="1"/>
  <c r="V400" i="8"/>
  <c r="AF400" i="8" s="1"/>
  <c r="V370" i="8"/>
  <c r="V250" i="8"/>
  <c r="V373" i="8"/>
  <c r="V314" i="8"/>
  <c r="V533" i="8"/>
  <c r="AF533" i="8" s="1"/>
  <c r="V517" i="8"/>
  <c r="AF517" i="8" s="1"/>
  <c r="V491" i="8"/>
  <c r="AF491" i="8" s="1"/>
  <c r="V484" i="8"/>
  <c r="AF484" i="8" s="1"/>
  <c r="V474" i="8"/>
  <c r="AF474" i="8" s="1"/>
  <c r="X437" i="8"/>
  <c r="AG437" i="8" s="1"/>
  <c r="V431" i="8"/>
  <c r="AF431" i="8" s="1"/>
  <c r="V427" i="8"/>
  <c r="AF427" i="8" s="1"/>
  <c r="V406" i="8"/>
  <c r="AF406" i="8" s="1"/>
  <c r="V382" i="8"/>
  <c r="AF382" i="8" s="1"/>
  <c r="V380" i="8"/>
  <c r="AF380" i="8" s="1"/>
  <c r="V379" i="8"/>
  <c r="AF379" i="8" s="1"/>
  <c r="V375" i="8"/>
  <c r="AF375" i="8" s="1"/>
  <c r="V371" i="8"/>
  <c r="V367" i="8"/>
  <c r="V246" i="8"/>
  <c r="V245" i="8"/>
  <c r="V211" i="8"/>
  <c r="V210" i="8"/>
  <c r="V209" i="8"/>
  <c r="V208" i="8"/>
  <c r="V159" i="8"/>
  <c r="V156" i="8"/>
  <c r="V152" i="8"/>
  <c r="V148" i="8"/>
  <c r="V136" i="8"/>
  <c r="CW702" i="8"/>
  <c r="CW678" i="8"/>
  <c r="CW663" i="8"/>
  <c r="CW631" i="8"/>
  <c r="AE190" i="12"/>
  <c r="AH182" i="12"/>
  <c r="AG164" i="12"/>
  <c r="AE163" i="12"/>
  <c r="AG188" i="12"/>
  <c r="CW701" i="8"/>
  <c r="CW699" i="8"/>
  <c r="CW669" i="8"/>
  <c r="CW661" i="8"/>
  <c r="AG216" i="12"/>
  <c r="AF207" i="12"/>
  <c r="AH201" i="12"/>
  <c r="CW600" i="8"/>
  <c r="AG187" i="12"/>
  <c r="CW697" i="8"/>
  <c r="CW671" i="8"/>
  <c r="AF216" i="12"/>
  <c r="CW605" i="8"/>
  <c r="CW575" i="8"/>
  <c r="AG161" i="12"/>
  <c r="AE136" i="12"/>
  <c r="AE132" i="12"/>
  <c r="AF146" i="12"/>
  <c r="AF138" i="12"/>
  <c r="C238" i="12"/>
  <c r="O238" i="12"/>
  <c r="X550" i="8"/>
  <c r="AG550" i="8" s="1"/>
  <c r="X570" i="8"/>
  <c r="AG570" i="8" s="1"/>
  <c r="W207" i="12"/>
  <c r="X137" i="8"/>
  <c r="X468" i="8"/>
  <c r="AG468" i="8" s="1"/>
  <c r="X511" i="8"/>
  <c r="AG511" i="8" s="1"/>
  <c r="X464" i="8"/>
  <c r="AG464" i="8" s="1"/>
  <c r="X457" i="8"/>
  <c r="AG457" i="8" s="1"/>
  <c r="X312" i="8"/>
  <c r="X310" i="8"/>
  <c r="BQ17" i="8"/>
  <c r="BQ302" i="8"/>
  <c r="BQ290" i="8"/>
  <c r="BQ248" i="8"/>
  <c r="BQ246" i="8"/>
  <c r="BQ245" i="8"/>
  <c r="BQ155" i="8"/>
  <c r="W36" i="12"/>
  <c r="W99" i="12"/>
  <c r="W61" i="12"/>
  <c r="BQ154" i="8"/>
  <c r="X252" i="8"/>
  <c r="X710" i="8"/>
  <c r="AG710" i="8" s="1"/>
  <c r="X523" i="8"/>
  <c r="AG523" i="8" s="1"/>
  <c r="X477" i="8"/>
  <c r="AG477" i="8" s="1"/>
  <c r="X391" i="8"/>
  <c r="AG391" i="8" s="1"/>
  <c r="X383" i="8"/>
  <c r="AG383" i="8" s="1"/>
  <c r="X378" i="8"/>
  <c r="AG378" i="8" s="1"/>
  <c r="BQ372" i="8"/>
  <c r="BQ368" i="8"/>
  <c r="X364" i="8"/>
  <c r="X360" i="8"/>
  <c r="X359" i="8"/>
  <c r="X358" i="8"/>
  <c r="X357" i="8"/>
  <c r="BQ356" i="8"/>
  <c r="X356" i="8"/>
  <c r="X339" i="8"/>
  <c r="X338" i="8"/>
  <c r="X337" i="8"/>
  <c r="X336" i="8"/>
  <c r="X327" i="8"/>
  <c r="X326" i="8"/>
  <c r="X288" i="8"/>
  <c r="X287" i="8"/>
  <c r="X286" i="8"/>
  <c r="X285" i="8"/>
  <c r="X284" i="8"/>
  <c r="X283" i="8"/>
  <c r="BQ282" i="8"/>
  <c r="X282" i="8"/>
  <c r="BQ280" i="8"/>
  <c r="X280" i="8"/>
  <c r="X279" i="8"/>
  <c r="X278" i="8"/>
  <c r="X277" i="8"/>
  <c r="X276" i="8"/>
  <c r="X261" i="8"/>
  <c r="BQ244" i="8"/>
  <c r="X181" i="8"/>
  <c r="X174" i="8"/>
  <c r="X172" i="8"/>
  <c r="BQ163" i="8"/>
  <c r="X531" i="8"/>
  <c r="AG531" i="8" s="1"/>
  <c r="X524" i="8"/>
  <c r="AG524" i="8" s="1"/>
  <c r="X481" i="8"/>
  <c r="AG481" i="8" s="1"/>
  <c r="W160" i="12"/>
  <c r="X435" i="8"/>
  <c r="AG435" i="8" s="1"/>
  <c r="X429" i="8"/>
  <c r="AG429" i="8" s="1"/>
  <c r="X419" i="8"/>
  <c r="AG419" i="8" s="1"/>
  <c r="X414" i="8"/>
  <c r="AG414" i="8" s="1"/>
  <c r="X407" i="8"/>
  <c r="AG407" i="8" s="1"/>
  <c r="X403" i="8"/>
  <c r="AG403" i="8" s="1"/>
  <c r="X399" i="8"/>
  <c r="AG399" i="8" s="1"/>
  <c r="X346" i="8"/>
  <c r="X305" i="8"/>
  <c r="X301" i="8"/>
  <c r="X300" i="8"/>
  <c r="X298" i="8"/>
  <c r="X297" i="8"/>
  <c r="X232" i="8"/>
  <c r="X206" i="8"/>
  <c r="X202" i="8"/>
  <c r="X200" i="8"/>
  <c r="X195" i="8"/>
  <c r="X188" i="8"/>
  <c r="BQ182" i="8"/>
  <c r="BQ146" i="8"/>
  <c r="BQ121" i="8"/>
  <c r="BQ117" i="8"/>
  <c r="BQ51" i="8"/>
  <c r="BQ21" i="8"/>
  <c r="AB238" i="12"/>
  <c r="X257" i="8"/>
  <c r="X218" i="8"/>
  <c r="X173" i="8"/>
  <c r="X171" i="8"/>
  <c r="X148" i="8"/>
  <c r="BQ123" i="8"/>
  <c r="BQ11" i="8"/>
  <c r="V652" i="8"/>
  <c r="AF652" i="8" s="1"/>
  <c r="V593" i="8"/>
  <c r="AF593" i="8" s="1"/>
  <c r="V578" i="8"/>
  <c r="AF578" i="8" s="1"/>
  <c r="V596" i="8"/>
  <c r="AF596" i="8" s="1"/>
  <c r="V569" i="8"/>
  <c r="AF569" i="8" s="1"/>
  <c r="V566" i="8"/>
  <c r="AF566" i="8" s="1"/>
  <c r="V548" i="8"/>
  <c r="AF548" i="8" s="1"/>
  <c r="V640" i="8"/>
  <c r="AF640" i="8" s="1"/>
  <c r="V555" i="8"/>
  <c r="AF555" i="8" s="1"/>
  <c r="V590" i="8"/>
  <c r="AF590" i="8" s="1"/>
  <c r="V586" i="8"/>
  <c r="AF586" i="8" s="1"/>
  <c r="V584" i="8"/>
  <c r="AF584" i="8" s="1"/>
  <c r="X374" i="8"/>
  <c r="AG374" i="8" s="1"/>
  <c r="V420" i="8"/>
  <c r="AF420" i="8" s="1"/>
  <c r="V415" i="8"/>
  <c r="AF415" i="8" s="1"/>
  <c r="V394" i="8"/>
  <c r="AF394" i="8" s="1"/>
  <c r="V145" i="8"/>
  <c r="V226" i="8"/>
  <c r="V349" i="8"/>
  <c r="V459" i="8"/>
  <c r="AF459" i="8" s="1"/>
  <c r="V396" i="8"/>
  <c r="AF396" i="8" s="1"/>
  <c r="X350" i="8"/>
  <c r="V319" i="8"/>
  <c r="V302" i="8"/>
  <c r="V298" i="8"/>
  <c r="V289" i="8"/>
  <c r="V244" i="8"/>
  <c r="V160" i="8"/>
  <c r="X155" i="8"/>
  <c r="V510" i="8"/>
  <c r="V498" i="8"/>
  <c r="AF498" i="8" s="1"/>
  <c r="V310" i="8"/>
  <c r="V180" i="8"/>
  <c r="V531" i="8"/>
  <c r="AF531" i="8" s="1"/>
  <c r="V520" i="8"/>
  <c r="AF520" i="8" s="1"/>
  <c r="V503" i="8"/>
  <c r="AF503" i="8" s="1"/>
  <c r="V258" i="8"/>
  <c r="X251" i="8"/>
  <c r="V200" i="8"/>
  <c r="X176" i="8"/>
  <c r="X162" i="8"/>
  <c r="V140" i="8"/>
  <c r="V699" i="8"/>
  <c r="AF699" i="8" s="1"/>
  <c r="V683" i="8"/>
  <c r="AF683" i="8" s="1"/>
  <c r="V678" i="8"/>
  <c r="AF678" i="8" s="1"/>
  <c r="V655" i="8"/>
  <c r="AF655" i="8" s="1"/>
  <c r="V627" i="8"/>
  <c r="AF627" i="8" s="1"/>
  <c r="V623" i="8"/>
  <c r="AF623" i="8" s="1"/>
  <c r="V622" i="8"/>
  <c r="AF622" i="8" s="1"/>
  <c r="V616" i="8"/>
  <c r="AF616" i="8" s="1"/>
  <c r="V612" i="8"/>
  <c r="AF612" i="8" s="1"/>
  <c r="V607" i="8"/>
  <c r="AF607" i="8" s="1"/>
  <c r="V599" i="8"/>
  <c r="AF599" i="8" s="1"/>
  <c r="V595" i="8"/>
  <c r="AF595" i="8" s="1"/>
  <c r="V592" i="8"/>
  <c r="AF592" i="8" s="1"/>
  <c r="V542" i="8"/>
  <c r="AF542" i="8" s="1"/>
  <c r="V534" i="8"/>
  <c r="AF534" i="8" s="1"/>
  <c r="V529" i="8"/>
  <c r="AF529" i="8" s="1"/>
  <c r="V518" i="8"/>
  <c r="AF518" i="8" s="1"/>
  <c r="V513" i="8"/>
  <c r="AF513" i="8" s="1"/>
  <c r="V508" i="8"/>
  <c r="AF508" i="8" s="1"/>
  <c r="V506" i="8"/>
  <c r="AF506" i="8" s="1"/>
  <c r="V504" i="8"/>
  <c r="AF504" i="8" s="1"/>
  <c r="V501" i="8"/>
  <c r="AF501" i="8" s="1"/>
  <c r="V500" i="8"/>
  <c r="AF500" i="8" s="1"/>
  <c r="V496" i="8"/>
  <c r="AF496" i="8" s="1"/>
  <c r="V488" i="8"/>
  <c r="AF488" i="8" s="1"/>
  <c r="V480" i="8"/>
  <c r="AF480" i="8" s="1"/>
  <c r="V470" i="8"/>
  <c r="AF470" i="8" s="1"/>
  <c r="V457" i="8"/>
  <c r="AF457" i="8" s="1"/>
  <c r="V421" i="8"/>
  <c r="AF421" i="8" s="1"/>
  <c r="V386" i="8"/>
  <c r="AF386" i="8" s="1"/>
  <c r="V243" i="8"/>
  <c r="V233" i="8"/>
  <c r="V162" i="8"/>
  <c r="V142" i="8"/>
  <c r="V672" i="8"/>
  <c r="AF672" i="8" s="1"/>
  <c r="V670" i="8"/>
  <c r="AF670" i="8" s="1"/>
  <c r="V661" i="8"/>
  <c r="AF661" i="8" s="1"/>
  <c r="V644" i="8"/>
  <c r="AF644" i="8" s="1"/>
  <c r="V642" i="8"/>
  <c r="AF642" i="8" s="1"/>
  <c r="V621" i="8"/>
  <c r="AF621" i="8" s="1"/>
  <c r="V619" i="8"/>
  <c r="AF619" i="8" s="1"/>
  <c r="X582" i="8"/>
  <c r="AG582" i="8" s="1"/>
  <c r="V565" i="8"/>
  <c r="AF565" i="8" s="1"/>
  <c r="V530" i="8"/>
  <c r="AF530" i="8" s="1"/>
  <c r="V528" i="8"/>
  <c r="AF528" i="8" s="1"/>
  <c r="V527" i="8"/>
  <c r="AF527" i="8" s="1"/>
  <c r="V526" i="8"/>
  <c r="AF526" i="8" s="1"/>
  <c r="V525" i="8"/>
  <c r="AF525" i="8" s="1"/>
  <c r="V519" i="8"/>
  <c r="AF519" i="8" s="1"/>
  <c r="V511" i="8"/>
  <c r="AF511" i="8" s="1"/>
  <c r="V509" i="8"/>
  <c r="AF509" i="8" s="1"/>
  <c r="V505" i="8"/>
  <c r="AF505" i="8" s="1"/>
  <c r="V502" i="8"/>
  <c r="AF502" i="8" s="1"/>
  <c r="V494" i="8"/>
  <c r="AF494" i="8" s="1"/>
  <c r="V487" i="8"/>
  <c r="AF487" i="8" s="1"/>
  <c r="V485" i="8"/>
  <c r="AF485" i="8" s="1"/>
  <c r="V469" i="8"/>
  <c r="AF469" i="8" s="1"/>
  <c r="V464" i="8"/>
  <c r="AF464" i="8" s="1"/>
  <c r="V455" i="8"/>
  <c r="AF455" i="8" s="1"/>
  <c r="V451" i="8"/>
  <c r="AF451" i="8" s="1"/>
  <c r="V446" i="8"/>
  <c r="AF446" i="8" s="1"/>
  <c r="V442" i="8"/>
  <c r="AF442" i="8" s="1"/>
  <c r="V351" i="8"/>
  <c r="V317" i="8"/>
  <c r="V281" i="8"/>
  <c r="X262" i="8"/>
  <c r="V254" i="8"/>
  <c r="X249" i="8"/>
  <c r="X244" i="8"/>
  <c r="X236" i="8"/>
  <c r="V686" i="8"/>
  <c r="AF686" i="8" s="1"/>
  <c r="V680" i="8"/>
  <c r="AF680" i="8" s="1"/>
  <c r="V653" i="8"/>
  <c r="AF653" i="8" s="1"/>
  <c r="V625" i="8"/>
  <c r="AF625" i="8" s="1"/>
  <c r="V490" i="8"/>
  <c r="AF490" i="8" s="1"/>
  <c r="V483" i="8"/>
  <c r="AF483" i="8" s="1"/>
  <c r="V476" i="8"/>
  <c r="AF476" i="8" s="1"/>
  <c r="V467" i="8"/>
  <c r="AF467" i="8" s="1"/>
  <c r="V462" i="8"/>
  <c r="AF462" i="8" s="1"/>
  <c r="V454" i="8"/>
  <c r="AF454" i="8" s="1"/>
  <c r="V447" i="8"/>
  <c r="AF447" i="8" s="1"/>
  <c r="V445" i="8"/>
  <c r="AF445" i="8" s="1"/>
  <c r="V437" i="8"/>
  <c r="AF437" i="8" s="1"/>
  <c r="V363" i="8"/>
  <c r="V301" i="8"/>
  <c r="V237" i="8"/>
  <c r="V150" i="8"/>
  <c r="V141" i="8"/>
  <c r="V703" i="8"/>
  <c r="AF703" i="8" s="1"/>
  <c r="V676" i="8"/>
  <c r="AF676" i="8" s="1"/>
  <c r="V668" i="8"/>
  <c r="AF668" i="8" s="1"/>
  <c r="V643" i="8"/>
  <c r="AF643" i="8" s="1"/>
  <c r="V639" i="8"/>
  <c r="AF639" i="8" s="1"/>
  <c r="V630" i="8"/>
  <c r="AF630" i="8" s="1"/>
  <c r="V624" i="8"/>
  <c r="AF624" i="8" s="1"/>
  <c r="V617" i="8"/>
  <c r="AF617" i="8" s="1"/>
  <c r="V608" i="8"/>
  <c r="AF608" i="8" s="1"/>
  <c r="V588" i="8"/>
  <c r="AF588" i="8" s="1"/>
  <c r="V516" i="8"/>
  <c r="AF516" i="8" s="1"/>
  <c r="AF510" i="8"/>
  <c r="V499" i="8"/>
  <c r="AF499" i="8" s="1"/>
  <c r="V495" i="8"/>
  <c r="AF495" i="8" s="1"/>
  <c r="V493" i="8"/>
  <c r="AF493" i="8" s="1"/>
  <c r="V489" i="8"/>
  <c r="AF489" i="8" s="1"/>
  <c r="V486" i="8"/>
  <c r="AF486" i="8" s="1"/>
  <c r="V481" i="8"/>
  <c r="AF481" i="8" s="1"/>
  <c r="V479" i="8"/>
  <c r="AF479" i="8" s="1"/>
  <c r="V472" i="8"/>
  <c r="AF472" i="8" s="1"/>
  <c r="V460" i="8"/>
  <c r="AF460" i="8" s="1"/>
  <c r="V436" i="8"/>
  <c r="AF436" i="8" s="1"/>
  <c r="V309" i="8"/>
  <c r="X295" i="8"/>
  <c r="V161" i="8"/>
  <c r="V126" i="8"/>
  <c r="AF236" i="12"/>
  <c r="AE233" i="12"/>
  <c r="CW695" i="8"/>
  <c r="CW693" i="8"/>
  <c r="CW692" i="8"/>
  <c r="CW686" i="8"/>
  <c r="AH226" i="12"/>
  <c r="AF221" i="12"/>
  <c r="CW587" i="8"/>
  <c r="CW555" i="8"/>
  <c r="AH237" i="12"/>
  <c r="AE236" i="12"/>
  <c r="AF232" i="12"/>
  <c r="AE231" i="12"/>
  <c r="AF225" i="12"/>
  <c r="AF223" i="12"/>
  <c r="AF193" i="12"/>
  <c r="AE192" i="12"/>
  <c r="AH189" i="12"/>
  <c r="AE187" i="12"/>
  <c r="AG157" i="12"/>
  <c r="AG152" i="12"/>
  <c r="AH203" i="12"/>
  <c r="AH180" i="12"/>
  <c r="AH173" i="12"/>
  <c r="AF173" i="12"/>
  <c r="AE169" i="12"/>
  <c r="AF166" i="12"/>
  <c r="AH166" i="12"/>
  <c r="AF162" i="12"/>
  <c r="AE159" i="12"/>
  <c r="AF155" i="12"/>
  <c r="AE152" i="12"/>
  <c r="AE137" i="12"/>
  <c r="AE131" i="12"/>
  <c r="AE128" i="12"/>
  <c r="AG145" i="12"/>
  <c r="AE127" i="12"/>
  <c r="CW660" i="8"/>
  <c r="CW635" i="8"/>
  <c r="CW634" i="8"/>
  <c r="CW612" i="8"/>
  <c r="CW580" i="8"/>
  <c r="CW563" i="8"/>
  <c r="CW549" i="8"/>
  <c r="CW704" i="8"/>
  <c r="CW654" i="8"/>
  <c r="CW674" i="8"/>
  <c r="CW668" i="8"/>
  <c r="CW655" i="8"/>
  <c r="CW632" i="8"/>
  <c r="CW628" i="8"/>
  <c r="CW576" i="8"/>
  <c r="AG227" i="12"/>
  <c r="AH230" i="12"/>
  <c r="CW687" i="8"/>
  <c r="AH229" i="12"/>
  <c r="AF229" i="12"/>
  <c r="AG228" i="12"/>
  <c r="AH223" i="12"/>
  <c r="CW665" i="8"/>
  <c r="AE218" i="12"/>
  <c r="AF217" i="12"/>
  <c r="AH215" i="12"/>
  <c r="AF214" i="12"/>
  <c r="AF213" i="12"/>
  <c r="AE209" i="12"/>
  <c r="CW615" i="8"/>
  <c r="CW613" i="8"/>
  <c r="CW603" i="8"/>
  <c r="AF202" i="12"/>
  <c r="AH200" i="12"/>
  <c r="CW596" i="8"/>
  <c r="AF198" i="12"/>
  <c r="CW583" i="8"/>
  <c r="AH194" i="12"/>
  <c r="CW579" i="8"/>
  <c r="AE189" i="12"/>
  <c r="CW562" i="8"/>
  <c r="AG183" i="12"/>
  <c r="AF177" i="12"/>
  <c r="AF176" i="12"/>
  <c r="AH174" i="12"/>
  <c r="AF165" i="12"/>
  <c r="AF161" i="12"/>
  <c r="AG158" i="12"/>
  <c r="AF158" i="12"/>
  <c r="AF157" i="12"/>
  <c r="AE156" i="12"/>
  <c r="AG154" i="12"/>
  <c r="AF154" i="12"/>
  <c r="AF148" i="12"/>
  <c r="AG143" i="12"/>
  <c r="AF140" i="12"/>
  <c r="AF139" i="12"/>
  <c r="AE134" i="12"/>
  <c r="AG133" i="12"/>
  <c r="AF126" i="12"/>
  <c r="AH238" i="12"/>
  <c r="AH233" i="12"/>
  <c r="AH232" i="12"/>
  <c r="AG229" i="12"/>
  <c r="AE228" i="12"/>
  <c r="AF222" i="12"/>
  <c r="AF219" i="12"/>
  <c r="AF210" i="12"/>
  <c r="AG209" i="12"/>
  <c r="AE197" i="12"/>
  <c r="AE196" i="12"/>
  <c r="CW571" i="8"/>
  <c r="AH191" i="12"/>
  <c r="CW569" i="8"/>
  <c r="CW558" i="8"/>
  <c r="AF183" i="12"/>
  <c r="AF182" i="12"/>
  <c r="AH178" i="12"/>
  <c r="AF172" i="12"/>
  <c r="AG171" i="12"/>
  <c r="AE170" i="12"/>
  <c r="AG169" i="12"/>
  <c r="AG151" i="12"/>
  <c r="AG148" i="12"/>
  <c r="AE143" i="12"/>
  <c r="AF142" i="12"/>
  <c r="AG132" i="12"/>
  <c r="AG129" i="12"/>
  <c r="AF230" i="12"/>
  <c r="AF224" i="12"/>
  <c r="AG218" i="12"/>
  <c r="AH217" i="12"/>
  <c r="AF215" i="12"/>
  <c r="AF206" i="12"/>
  <c r="AH204" i="12"/>
  <c r="AF203" i="12"/>
  <c r="AF199" i="12"/>
  <c r="AE198" i="12"/>
  <c r="AF195" i="12"/>
  <c r="AH193" i="12"/>
  <c r="AG192" i="12"/>
  <c r="AG190" i="12"/>
  <c r="AF167" i="12"/>
  <c r="AE153" i="12"/>
  <c r="AG150" i="12"/>
  <c r="AE149" i="12"/>
  <c r="AG147" i="12"/>
  <c r="AF143" i="12"/>
  <c r="AG142" i="12"/>
  <c r="AF141" i="12"/>
  <c r="AG130" i="12"/>
  <c r="AE238" i="12"/>
  <c r="AG237" i="12"/>
  <c r="AG230" i="12"/>
  <c r="AF235" i="12"/>
  <c r="AH235" i="12"/>
  <c r="AH234" i="12"/>
  <c r="AF234" i="12"/>
  <c r="AF231" i="12"/>
  <c r="AE229" i="12"/>
  <c r="AH224" i="12"/>
  <c r="AH222" i="12"/>
  <c r="AH218" i="12"/>
  <c r="AE217" i="12"/>
  <c r="AE215" i="12"/>
  <c r="AH208" i="12"/>
  <c r="CW620" i="8"/>
  <c r="AF204" i="12"/>
  <c r="AG201" i="12"/>
  <c r="AH196" i="12"/>
  <c r="AE195" i="12"/>
  <c r="AF192" i="12"/>
  <c r="AE191" i="12"/>
  <c r="AF190" i="12"/>
  <c r="AF186" i="12"/>
  <c r="AH186" i="12"/>
  <c r="CW554" i="8"/>
  <c r="CW550" i="8"/>
  <c r="AH184" i="12"/>
  <c r="AF181" i="12"/>
  <c r="AH179" i="12"/>
  <c r="AH177" i="12"/>
  <c r="AF174" i="12"/>
  <c r="AE171" i="12"/>
  <c r="AE165" i="12"/>
  <c r="AG163" i="12"/>
  <c r="AF159" i="12"/>
  <c r="AE158" i="12"/>
  <c r="AE154" i="12"/>
  <c r="AF152" i="12"/>
  <c r="AE150" i="12"/>
  <c r="AF149" i="12"/>
  <c r="AE147" i="12"/>
  <c r="AE130" i="12"/>
  <c r="AE126" i="12"/>
  <c r="S238" i="12"/>
  <c r="N238" i="12"/>
  <c r="Q238" i="12"/>
  <c r="X704" i="8"/>
  <c r="AG704" i="8" s="1"/>
  <c r="X703" i="8"/>
  <c r="AG703" i="8" s="1"/>
  <c r="X702" i="8"/>
  <c r="AG702" i="8" s="1"/>
  <c r="X699" i="8"/>
  <c r="AG699" i="8" s="1"/>
  <c r="X694" i="8"/>
  <c r="AG694" i="8" s="1"/>
  <c r="X693" i="8"/>
  <c r="AG693" i="8" s="1"/>
  <c r="X687" i="8"/>
  <c r="AG687" i="8" s="1"/>
  <c r="X683" i="8"/>
  <c r="AG683" i="8" s="1"/>
  <c r="X673" i="8"/>
  <c r="AG673" i="8" s="1"/>
  <c r="X672" i="8"/>
  <c r="AG672" i="8" s="1"/>
  <c r="X669" i="8"/>
  <c r="AG669" i="8" s="1"/>
  <c r="X642" i="8"/>
  <c r="AG642" i="8" s="1"/>
  <c r="V598" i="8"/>
  <c r="AF598" i="8" s="1"/>
  <c r="V535" i="8"/>
  <c r="AF535" i="8" s="1"/>
  <c r="X701" i="8"/>
  <c r="AG701" i="8" s="1"/>
  <c r="X698" i="8"/>
  <c r="AG698" i="8" s="1"/>
  <c r="X690" i="8"/>
  <c r="AG690" i="8" s="1"/>
  <c r="X686" i="8"/>
  <c r="AG686" i="8" s="1"/>
  <c r="X668" i="8"/>
  <c r="AG668" i="8" s="1"/>
  <c r="X667" i="8"/>
  <c r="AG667" i="8" s="1"/>
  <c r="X658" i="8"/>
  <c r="AG658" i="8" s="1"/>
  <c r="X643" i="8"/>
  <c r="AG643" i="8" s="1"/>
  <c r="X631" i="8"/>
  <c r="AG631" i="8" s="1"/>
  <c r="X707" i="8"/>
  <c r="AG707" i="8" s="1"/>
  <c r="X705" i="8"/>
  <c r="AG705" i="8" s="1"/>
  <c r="X697" i="8"/>
  <c r="AG697" i="8" s="1"/>
  <c r="X696" i="8"/>
  <c r="AG696" i="8" s="1"/>
  <c r="X689" i="8"/>
  <c r="AG689" i="8" s="1"/>
  <c r="X681" i="8"/>
  <c r="AG681" i="8" s="1"/>
  <c r="X678" i="8"/>
  <c r="AG678" i="8" s="1"/>
  <c r="X677" i="8"/>
  <c r="AG677" i="8" s="1"/>
  <c r="X675" i="8"/>
  <c r="AG675" i="8" s="1"/>
  <c r="X666" i="8"/>
  <c r="AG666" i="8" s="1"/>
  <c r="X665" i="8"/>
  <c r="AG665" i="8" s="1"/>
  <c r="X659" i="8"/>
  <c r="AG659" i="8" s="1"/>
  <c r="X650" i="8"/>
  <c r="AG650" i="8" s="1"/>
  <c r="X644" i="8"/>
  <c r="AG644" i="8" s="1"/>
  <c r="X695" i="8"/>
  <c r="AG695" i="8" s="1"/>
  <c r="X688" i="8"/>
  <c r="AG688" i="8" s="1"/>
  <c r="X685" i="8"/>
  <c r="AG685" i="8" s="1"/>
  <c r="X684" i="8"/>
  <c r="AG684" i="8" s="1"/>
  <c r="X676" i="8"/>
  <c r="AG676" i="8" s="1"/>
  <c r="X655" i="8"/>
  <c r="AG655" i="8" s="1"/>
  <c r="X645" i="8"/>
  <c r="AG645" i="8" s="1"/>
  <c r="X641" i="8"/>
  <c r="AG641" i="8" s="1"/>
  <c r="X709" i="8"/>
  <c r="AG709" i="8" s="1"/>
  <c r="X519" i="8"/>
  <c r="AG519" i="8" s="1"/>
  <c r="V164" i="8"/>
  <c r="V304" i="8"/>
  <c r="V251" i="8"/>
  <c r="V157" i="8"/>
  <c r="X169" i="8"/>
  <c r="AG185" i="12"/>
  <c r="CW559" i="8"/>
  <c r="AG231" i="12"/>
  <c r="CW545" i="8"/>
  <c r="AG211" i="12"/>
  <c r="AG219" i="12"/>
  <c r="AG186" i="12"/>
  <c r="AG221" i="12"/>
  <c r="CW646" i="8"/>
  <c r="AG236" i="12"/>
  <c r="CW680" i="8"/>
  <c r="AG212" i="12"/>
  <c r="AG226" i="12"/>
  <c r="CW566" i="8"/>
  <c r="AG182" i="12"/>
  <c r="CW597" i="8"/>
  <c r="AG235" i="12"/>
  <c r="CW650" i="8"/>
  <c r="CW572" i="8"/>
  <c r="G216" i="9" l="1"/>
  <c r="AX53" i="5"/>
  <c r="AX62" i="5"/>
  <c r="AX137" i="5"/>
  <c r="F206" i="9"/>
  <c r="AX205" i="5"/>
  <c r="AX198" i="5"/>
  <c r="AX230" i="5"/>
  <c r="AX73" i="5"/>
  <c r="AX129" i="5"/>
  <c r="AX177" i="5"/>
  <c r="G219" i="9"/>
  <c r="AX49" i="5"/>
  <c r="AX51" i="5"/>
  <c r="AX72" i="5"/>
  <c r="J257" i="9"/>
  <c r="AX106" i="5"/>
  <c r="G210" i="9"/>
  <c r="E211" i="9"/>
  <c r="AX107" i="5"/>
  <c r="AX78" i="5"/>
  <c r="AX170" i="5"/>
  <c r="AX179" i="5"/>
  <c r="D229" i="9"/>
  <c r="AX150" i="5"/>
  <c r="AX48" i="5"/>
  <c r="AX234" i="5"/>
  <c r="AX108" i="5"/>
  <c r="AX233" i="5"/>
  <c r="AX164" i="5"/>
  <c r="AX88" i="5"/>
  <c r="F222" i="9"/>
  <c r="AX101" i="5"/>
  <c r="AX214" i="5"/>
  <c r="AX232" i="5"/>
  <c r="AX94" i="5"/>
  <c r="G222" i="9"/>
  <c r="E205" i="9"/>
  <c r="AX156" i="5"/>
  <c r="AX197" i="5"/>
  <c r="AX60" i="5"/>
  <c r="AX42" i="5"/>
  <c r="AX97" i="5"/>
  <c r="AX84" i="5"/>
  <c r="AX219" i="5"/>
  <c r="AX213" i="5"/>
  <c r="AX116" i="5"/>
  <c r="AX183" i="5"/>
  <c r="AX194" i="5"/>
  <c r="AX99" i="5"/>
  <c r="AX46" i="5"/>
  <c r="AX135" i="5"/>
  <c r="AX145" i="5"/>
  <c r="AX190" i="5"/>
  <c r="B132" i="12"/>
  <c r="AX153" i="5"/>
  <c r="AX142" i="5"/>
  <c r="AX134" i="5"/>
  <c r="AX112" i="5"/>
  <c r="AX235" i="5"/>
  <c r="E203" i="9"/>
  <c r="AX192" i="5"/>
  <c r="AX178" i="5"/>
  <c r="AX65" i="5"/>
  <c r="AX54" i="5"/>
  <c r="AX196" i="5"/>
  <c r="AX117" i="5"/>
  <c r="AX44" i="5"/>
  <c r="AX105" i="5"/>
  <c r="AX89" i="5"/>
  <c r="AX223" i="5"/>
  <c r="AX138" i="5"/>
  <c r="B135" i="5"/>
  <c r="B135" i="12" s="1"/>
  <c r="B133" i="12"/>
  <c r="AX63" i="5"/>
  <c r="AX85" i="5"/>
  <c r="AX92" i="5"/>
  <c r="AX61" i="5"/>
  <c r="F207" i="9"/>
  <c r="AX231" i="5"/>
  <c r="AX173" i="5"/>
  <c r="AX159" i="5"/>
  <c r="D227" i="9"/>
  <c r="AX115" i="5"/>
  <c r="AX82" i="5"/>
  <c r="E210" i="9"/>
  <c r="AX139" i="5"/>
  <c r="F220" i="9"/>
  <c r="AX155" i="5"/>
  <c r="E213" i="9"/>
  <c r="AX103" i="5"/>
  <c r="E224" i="9"/>
  <c r="I224" i="9" s="1"/>
  <c r="AX52" i="5"/>
  <c r="AX186" i="5"/>
  <c r="G215" i="9"/>
  <c r="D228" i="9"/>
  <c r="AX180" i="5"/>
  <c r="AX162" i="5"/>
  <c r="AX158" i="5"/>
  <c r="AX146" i="5"/>
  <c r="AX187" i="5"/>
  <c r="AX131" i="5"/>
  <c r="AX55" i="5"/>
  <c r="AX93" i="5"/>
  <c r="AX189" i="5"/>
  <c r="AX95" i="5"/>
  <c r="AX168" i="5"/>
  <c r="AX221" i="5"/>
  <c r="AX133" i="5"/>
  <c r="AX222" i="5"/>
  <c r="AX57" i="5"/>
  <c r="AX199" i="5"/>
  <c r="AX132" i="5"/>
  <c r="AX236" i="5"/>
  <c r="AX169" i="5"/>
  <c r="AX120" i="5"/>
  <c r="AX124" i="5"/>
  <c r="AX161" i="5"/>
  <c r="AX163" i="5"/>
  <c r="AX193" i="5"/>
  <c r="B131" i="12"/>
  <c r="AX64" i="5"/>
  <c r="AX152" i="5"/>
  <c r="AX166" i="5"/>
  <c r="AX200" i="5"/>
  <c r="AX86" i="5"/>
  <c r="AX176" i="5"/>
  <c r="AX149" i="5"/>
  <c r="G228" i="9"/>
  <c r="AX215" i="5"/>
  <c r="AX47" i="5"/>
  <c r="AX69" i="5"/>
  <c r="G212" i="9"/>
  <c r="AX188" i="5"/>
  <c r="AX237" i="5"/>
  <c r="AX208" i="5"/>
  <c r="AX195" i="5"/>
  <c r="AX122" i="5"/>
  <c r="AX56" i="5"/>
  <c r="AX128" i="5"/>
  <c r="AX157" i="5"/>
  <c r="AX154" i="5"/>
  <c r="AX58" i="5"/>
  <c r="F211" i="9"/>
  <c r="AX80" i="5"/>
  <c r="G214" i="9"/>
  <c r="G208" i="9"/>
  <c r="AX228" i="5"/>
  <c r="AX203" i="5"/>
  <c r="AX167" i="5"/>
  <c r="AX136" i="5"/>
  <c r="AX76" i="5"/>
  <c r="AX68" i="5"/>
  <c r="G213" i="9"/>
  <c r="AX148" i="5"/>
  <c r="E252" i="9"/>
  <c r="AX119" i="5"/>
  <c r="AX118" i="5"/>
  <c r="E204" i="9"/>
  <c r="AX165" i="5"/>
  <c r="F253" i="9"/>
  <c r="F202" i="9"/>
  <c r="AX90" i="5"/>
  <c r="AX114" i="5"/>
  <c r="E206" i="9"/>
  <c r="AX67" i="5"/>
  <c r="G223" i="9"/>
  <c r="AX50" i="5"/>
  <c r="AX102" i="5"/>
  <c r="AX104" i="5"/>
  <c r="AX100" i="5"/>
  <c r="E209" i="9"/>
  <c r="AX143" i="5"/>
  <c r="AX96" i="5"/>
  <c r="AX75" i="5"/>
  <c r="AX81" i="5"/>
  <c r="AX125" i="5"/>
  <c r="AX87" i="5"/>
  <c r="E208" i="9"/>
  <c r="J252" i="9"/>
  <c r="J253" i="9"/>
  <c r="E253" i="9"/>
  <c r="AX174" i="5"/>
  <c r="AX220" i="5"/>
  <c r="AX147" i="5"/>
  <c r="AX126" i="5"/>
  <c r="AX66" i="5"/>
  <c r="AX79" i="5"/>
  <c r="AX111" i="5"/>
  <c r="AX43" i="5"/>
  <c r="AX127" i="5"/>
  <c r="E215" i="9"/>
  <c r="AX140" i="5"/>
  <c r="AX210" i="5"/>
  <c r="AX184" i="5"/>
  <c r="G206" i="9"/>
  <c r="AX77" i="5"/>
  <c r="AX206" i="5"/>
  <c r="Q252" i="9"/>
  <c r="E254" i="9"/>
  <c r="E216" i="9"/>
  <c r="AX201" i="5"/>
  <c r="F257" i="9"/>
  <c r="AX160" i="5"/>
  <c r="AX109" i="5"/>
  <c r="AX59" i="5"/>
  <c r="AX172" i="5"/>
  <c r="I254" i="9"/>
  <c r="AX144" i="5"/>
  <c r="AX110" i="5"/>
  <c r="AX171" i="5"/>
  <c r="Q253" i="9"/>
  <c r="P254" i="9"/>
  <c r="F203" i="9"/>
  <c r="AX182" i="5"/>
  <c r="G203" i="9"/>
  <c r="AX181" i="5"/>
  <c r="F256" i="9"/>
  <c r="AX175" i="5"/>
  <c r="AX130" i="5"/>
  <c r="F214" i="9"/>
  <c r="T227" i="3"/>
  <c r="L253" i="3"/>
  <c r="P255" i="9"/>
  <c r="S227" i="3"/>
  <c r="P252" i="9"/>
  <c r="I252" i="9"/>
  <c r="Q254" i="9"/>
  <c r="P253" i="9"/>
  <c r="J256" i="9"/>
  <c r="I253" i="9"/>
  <c r="G205" i="9"/>
  <c r="AX212" i="5"/>
  <c r="F213" i="9"/>
  <c r="F215" i="9"/>
  <c r="E223" i="9"/>
  <c r="I223" i="9" s="1"/>
  <c r="P257" i="9"/>
  <c r="E207" i="9"/>
  <c r="F255" i="9"/>
  <c r="F221" i="9"/>
  <c r="I256" i="9"/>
  <c r="P256" i="9"/>
  <c r="AX121" i="5"/>
  <c r="AX70" i="5"/>
  <c r="AX113" i="5"/>
  <c r="F223" i="9"/>
  <c r="J223" i="9" s="1"/>
  <c r="G225" i="9"/>
  <c r="AX225" i="5"/>
  <c r="AX45" i="5"/>
  <c r="AX98" i="5"/>
  <c r="AX83" i="5"/>
  <c r="F224" i="9"/>
  <c r="J224" i="9" s="1"/>
  <c r="AX224" i="5"/>
  <c r="G224" i="9"/>
  <c r="AX91" i="5"/>
  <c r="AX71" i="5"/>
  <c r="G211" i="9"/>
  <c r="AX211" i="5"/>
  <c r="E212" i="9"/>
  <c r="F212" i="9"/>
  <c r="I241" i="12"/>
  <c r="J255" i="9"/>
  <c r="I255" i="9"/>
  <c r="I257" i="9"/>
  <c r="F219" i="9"/>
  <c r="F218" i="9"/>
  <c r="G202" i="9"/>
  <c r="AX202" i="5"/>
  <c r="L241" i="12"/>
  <c r="G226" i="9"/>
  <c r="AX226" i="5"/>
  <c r="G221" i="9"/>
  <c r="E222" i="9"/>
  <c r="C225" i="9"/>
  <c r="D225" i="9" s="1"/>
  <c r="G229" i="9"/>
  <c r="AX229" i="5"/>
  <c r="Q256" i="9"/>
  <c r="Q255" i="9"/>
  <c r="T240" i="12"/>
  <c r="J254" i="9"/>
  <c r="Q257" i="9"/>
  <c r="G227" i="9"/>
  <c r="AX227" i="5"/>
  <c r="G204" i="9"/>
  <c r="AX204" i="5"/>
  <c r="F204" i="9"/>
  <c r="F205" i="9"/>
  <c r="E257" i="9"/>
  <c r="E217" i="9"/>
  <c r="G217" i="9"/>
  <c r="AX217" i="5"/>
  <c r="E202" i="9"/>
  <c r="E220" i="9"/>
  <c r="E221" i="9"/>
  <c r="G220" i="9"/>
  <c r="F216" i="9"/>
  <c r="AX216" i="5"/>
  <c r="F217" i="9"/>
  <c r="F254" i="9"/>
  <c r="AX207" i="5"/>
  <c r="F208" i="9"/>
  <c r="G207" i="9"/>
  <c r="G218" i="9"/>
  <c r="E255" i="9"/>
  <c r="E256" i="9"/>
  <c r="AX218" i="5"/>
  <c r="E218" i="9"/>
  <c r="E219" i="9"/>
  <c r="AX209" i="5"/>
  <c r="G209" i="9"/>
  <c r="F252" i="9"/>
  <c r="F210" i="9"/>
  <c r="F209" i="9"/>
  <c r="H217" i="9" l="1"/>
  <c r="H216" i="9"/>
  <c r="H215" i="9"/>
  <c r="H222" i="9"/>
  <c r="H223" i="9"/>
  <c r="B136" i="5"/>
  <c r="B136" i="12" s="1"/>
  <c r="H213" i="9"/>
  <c r="H224" i="9"/>
  <c r="H229" i="9"/>
  <c r="H214" i="9"/>
  <c r="H205" i="9"/>
  <c r="H212" i="9"/>
  <c r="H206" i="9"/>
  <c r="G254" i="9"/>
  <c r="U227" i="3"/>
  <c r="H211" i="9"/>
  <c r="H256" i="9"/>
  <c r="H254" i="9"/>
  <c r="H226" i="9"/>
  <c r="H225" i="9"/>
  <c r="I242" i="12"/>
  <c r="H255" i="9"/>
  <c r="L243" i="12"/>
  <c r="H257" i="9"/>
  <c r="T241" i="12"/>
  <c r="H252" i="9"/>
  <c r="G255" i="9"/>
  <c r="H218" i="9"/>
  <c r="H219" i="9"/>
  <c r="G256" i="9"/>
  <c r="H208" i="9"/>
  <c r="H207" i="9"/>
  <c r="H220" i="9"/>
  <c r="H221" i="9"/>
  <c r="G257" i="9"/>
  <c r="H228" i="9"/>
  <c r="H227" i="9"/>
  <c r="L244" i="12"/>
  <c r="H209" i="9"/>
  <c r="G252" i="9"/>
  <c r="G253" i="9"/>
  <c r="H253" i="9"/>
  <c r="H210" i="9"/>
  <c r="B137" i="5" l="1"/>
  <c r="L245" i="12"/>
  <c r="I243" i="12"/>
  <c r="AJ248" i="5"/>
  <c r="AJ249" i="5" s="1"/>
  <c r="T242" i="12"/>
  <c r="B137" i="12" l="1"/>
  <c r="B138" i="5"/>
  <c r="I245" i="12"/>
  <c r="I244" i="12"/>
  <c r="T243" i="12"/>
  <c r="B139" i="5" l="1"/>
  <c r="B138" i="12"/>
  <c r="T244" i="12"/>
  <c r="T245" i="12"/>
  <c r="B140" i="5" l="1"/>
  <c r="B139" i="12"/>
  <c r="B141" i="5" l="1"/>
  <c r="B140" i="12"/>
  <c r="B141" i="12" l="1"/>
  <c r="B142" i="5"/>
  <c r="B143" i="5" l="1"/>
  <c r="B142" i="12"/>
  <c r="B144" i="5" l="1"/>
  <c r="B143" i="12"/>
  <c r="B145" i="5" l="1"/>
  <c r="B144" i="12"/>
  <c r="B146" i="5" l="1"/>
  <c r="B145" i="12"/>
  <c r="B146" i="12" l="1"/>
  <c r="B147" i="5"/>
  <c r="B147" i="12" l="1"/>
  <c r="B148" i="5"/>
  <c r="B148" i="12" l="1"/>
  <c r="B149" i="5"/>
  <c r="B150" i="5" l="1"/>
  <c r="B149" i="12"/>
  <c r="B150" i="12" l="1"/>
  <c r="B151" i="5"/>
  <c r="B152" i="5" l="1"/>
  <c r="B151" i="12"/>
  <c r="B152" i="12" l="1"/>
  <c r="B153" i="5"/>
  <c r="B154" i="5" l="1"/>
  <c r="B153" i="12"/>
  <c r="B154" i="12" l="1"/>
  <c r="B155" i="5"/>
  <c r="B156" i="5" l="1"/>
  <c r="B155" i="12"/>
  <c r="B156" i="12" l="1"/>
  <c r="B157" i="5"/>
  <c r="B158" i="5" l="1"/>
  <c r="B157" i="12"/>
  <c r="B158" i="12" l="1"/>
  <c r="B159" i="5"/>
  <c r="B160" i="5" l="1"/>
  <c r="B159" i="12"/>
  <c r="B160" i="12" l="1"/>
  <c r="B161" i="5"/>
  <c r="B162" i="5" l="1"/>
  <c r="B161" i="12"/>
  <c r="B162" i="12" l="1"/>
  <c r="B163" i="5"/>
  <c r="B163" i="12" l="1"/>
  <c r="B164" i="5"/>
  <c r="B164" i="12" l="1"/>
  <c r="B165" i="5"/>
  <c r="B166" i="5" l="1"/>
  <c r="B165" i="12"/>
  <c r="B166" i="12" l="1"/>
  <c r="B167" i="5"/>
  <c r="B168" i="5" l="1"/>
  <c r="B167" i="12"/>
  <c r="B168" i="12" l="1"/>
  <c r="B169" i="5"/>
  <c r="B170" i="5" l="1"/>
  <c r="B169" i="12"/>
  <c r="B170" i="12" l="1"/>
  <c r="B171" i="5"/>
  <c r="B172" i="5" l="1"/>
  <c r="B171" i="12"/>
  <c r="B172" i="12" l="1"/>
  <c r="B173" i="5"/>
  <c r="B173" i="12" l="1"/>
  <c r="B174" i="5"/>
  <c r="B174" i="12" l="1"/>
  <c r="B175" i="5"/>
  <c r="B175" i="12" l="1"/>
  <c r="B176" i="5"/>
  <c r="B176" i="12" l="1"/>
  <c r="B177" i="5"/>
  <c r="B178" i="5" l="1"/>
  <c r="B177" i="12"/>
  <c r="B178" i="12" l="1"/>
  <c r="B179" i="5"/>
  <c r="B180" i="5" l="1"/>
  <c r="B179" i="12"/>
  <c r="B180" i="12" l="1"/>
  <c r="B181" i="5"/>
  <c r="B182" i="5" l="1"/>
  <c r="B181" i="12"/>
  <c r="B182" i="12" l="1"/>
  <c r="B183" i="5"/>
  <c r="B184" i="5" l="1"/>
  <c r="B183" i="12"/>
  <c r="B184" i="12" l="1"/>
  <c r="B185" i="5"/>
  <c r="B186" i="5" l="1"/>
  <c r="B185" i="12"/>
  <c r="B186" i="12" l="1"/>
  <c r="B187" i="5"/>
  <c r="B187" i="12" l="1"/>
  <c r="B188" i="5"/>
  <c r="B188" i="12" l="1"/>
  <c r="B189" i="5"/>
  <c r="B190" i="5" l="1"/>
  <c r="B189" i="12"/>
  <c r="B190" i="12" l="1"/>
  <c r="B191" i="5"/>
  <c r="B191" i="12" l="1"/>
  <c r="B192" i="5"/>
  <c r="B192" i="12" l="1"/>
  <c r="B193" i="5"/>
  <c r="B193" i="12" l="1"/>
  <c r="B194" i="5"/>
  <c r="B194" i="12" l="1"/>
  <c r="B195" i="5"/>
  <c r="B195" i="12" l="1"/>
  <c r="B196" i="5"/>
  <c r="B196" i="12" l="1"/>
  <c r="B197" i="5"/>
  <c r="B198" i="5" l="1"/>
  <c r="B197" i="12"/>
  <c r="B198" i="12" l="1"/>
  <c r="B199" i="5"/>
  <c r="B199" i="12" l="1"/>
  <c r="B200" i="5"/>
  <c r="B200" i="12" l="1"/>
  <c r="B201" i="5"/>
  <c r="B201" i="12" l="1"/>
  <c r="B202" i="5"/>
  <c r="B202" i="12" l="1"/>
  <c r="B203" i="5"/>
  <c r="B204" i="5" l="1"/>
  <c r="B203" i="12"/>
  <c r="B204" i="12" l="1"/>
  <c r="B205" i="5"/>
  <c r="B206" i="5" l="1"/>
  <c r="B205" i="12"/>
  <c r="B207" i="5" l="1"/>
  <c r="B206" i="12"/>
  <c r="B208" i="5" l="1"/>
  <c r="B207" i="12"/>
  <c r="B209" i="5" l="1"/>
  <c r="B208" i="12"/>
  <c r="X252" i="9" l="1"/>
  <c r="B209" i="12"/>
  <c r="B210" i="5"/>
  <c r="B211" i="5" l="1"/>
  <c r="B210" i="12"/>
  <c r="B212" i="5" l="1"/>
  <c r="B211" i="12"/>
  <c r="B213" i="5" l="1"/>
  <c r="B212" i="12"/>
  <c r="X253" i="9" l="1"/>
  <c r="B214" i="5"/>
  <c r="B213" i="12"/>
  <c r="B215" i="5" l="1"/>
  <c r="B214" i="12"/>
  <c r="B215" i="12" l="1"/>
  <c r="B216" i="5"/>
  <c r="B217" i="5" l="1"/>
  <c r="X254" i="9" s="1"/>
  <c r="B216" i="12"/>
  <c r="B218" i="5" l="1"/>
  <c r="B217" i="12"/>
  <c r="B218" i="12" l="1"/>
  <c r="B219" i="5"/>
  <c r="B220" i="5" l="1"/>
  <c r="B219" i="12"/>
  <c r="B221" i="5" l="1"/>
  <c r="B220" i="12"/>
  <c r="X255" i="9" l="1"/>
  <c r="B222" i="5"/>
  <c r="B221" i="12"/>
  <c r="B222" i="12" l="1"/>
  <c r="B223" i="5"/>
  <c r="B223" i="12" l="1"/>
  <c r="B224" i="5"/>
  <c r="B224" i="12" l="1"/>
  <c r="B225" i="5"/>
  <c r="X256" i="9" s="1"/>
  <c r="B225" i="12" l="1"/>
  <c r="B226" i="5"/>
  <c r="B226" i="12" l="1"/>
  <c r="B227" i="5"/>
  <c r="B227" i="12" l="1"/>
  <c r="B228" i="5"/>
  <c r="B228" i="12" l="1"/>
  <c r="B229" i="5"/>
  <c r="X257" i="9" s="1"/>
  <c r="B230" i="5" l="1"/>
  <c r="B229" i="12"/>
  <c r="B230" i="12" l="1"/>
  <c r="B231" i="5"/>
  <c r="B231" i="12" l="1"/>
  <c r="B232" i="5"/>
  <c r="B232" i="12" l="1"/>
  <c r="B233" i="5"/>
  <c r="X258" i="9" l="1"/>
  <c r="B233" i="12"/>
  <c r="B234" i="5"/>
  <c r="B235" i="5" l="1"/>
  <c r="B234" i="12"/>
  <c r="B235" i="12" l="1"/>
  <c r="B236" i="5"/>
  <c r="B237" i="5" l="1"/>
  <c r="X259" i="9" s="1"/>
  <c r="B236" i="12"/>
  <c r="B238" i="5" l="1"/>
  <c r="B239" i="5" s="1"/>
  <c r="B240" i="5" s="1"/>
  <c r="B241" i="5" s="1"/>
  <c r="B242" i="5" s="1"/>
  <c r="B243" i="5" s="1"/>
  <c r="B237" i="12"/>
  <c r="B244" i="5" l="1"/>
  <c r="B245" i="5" l="1"/>
  <c r="B246" i="5" l="1"/>
  <c r="B247" i="5" l="1"/>
  <c r="B248" i="5" s="1"/>
  <c r="B249" i="5" s="1"/>
  <c r="B250" i="5" s="1"/>
  <c r="B251" i="5" s="1"/>
  <c r="B252" i="5" s="1"/>
  <c r="B253" i="5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Jannsen, Nils</author>
  </authors>
  <commentList>
    <comment ref="A1" authorId="0" shapeId="0" xr:uid="{F80C2CA3-7EDA-4963-8B65-2D36502CDD32}">
      <text>
        <r>
          <rPr>
            <b/>
            <sz val="9"/>
            <color indexed="81"/>
            <rFont val="Segoe UI"/>
            <family val="2"/>
          </rPr>
          <t>=DSGRID("BDGDP...D,BDIFOIDXQ,BDIFOBUSQ,BDIFOEXPQ,BDNEWORDG,BDXRUSE.,BDM1....A,BDM2....B,BDINTER3,BDGBOND.,BDSHRPRCF,BDRVNCARP,BDIPMAN.G,BDBNKRPTP,BDUN%TOTQ,BDCONPRCE,BDGDPIPDE,BDIFPMTHR,BDIFNMTHR,BDEXNGS.B,BDEXNGS.D,BDIMNGS.B,BDIMNGS.D,BDIFDMTMR,BDUSC003G"," ","1960-01-01","","Q","RowHeader=true;ColHeader=true;Code=true;DispSeriesDescription=true;YearlyTSFormat=false;QuarterlyTSFormat=false;AutoRefresh=false")</t>
        </r>
      </text>
    </comment>
    <comment ref="AA1" authorId="0" shapeId="0" xr:uid="{A471EC85-94ED-49C4-AD22-A7F149AC5C70}">
      <text>
        <r>
          <rPr>
            <b/>
            <sz val="9"/>
            <color indexed="81"/>
            <rFont val="Segoe UI"/>
            <family val="2"/>
          </rPr>
          <t>=DSGRID("BDIFDMTJQ,BDAQXY0AF,BDAAXY12F,BDI..NECE,BDXRUSE.,BDIPTOT.G,BDIFDMTFQ,BDEAESTCD,BDEAEGOCD,BDEAISTCD,BDEAIGTCD,BDEAESTCB,BDEAEGTCB,BDEAISTCB,BDEAIGTCB,BDTOTPRCF,UKOILBREN,BDCONPRCE,BDYEDM20F,BDOVRORDG,BDOBS076Q,BDCAPUTLQ,BDIFPMTKR,BDIFNMTKR,BDIFDMTBQ"," ","1960-01-01","","Q","ColHeader=true;Code=true;DispSeriesDescription=true;YearlyTSFormat=false;QuarterlyTSFormat=false;AutoRefresh=false")</t>
        </r>
      </text>
    </comment>
    <comment ref="AZ1" authorId="0" shapeId="0" xr:uid="{65E291F3-B2B5-44E4-BC20-47505FA3A5A7}">
      <text>
        <r>
          <rPr>
            <b/>
            <sz val="9"/>
            <color indexed="81"/>
            <rFont val="Segoe UI"/>
            <family val="2"/>
          </rPr>
          <t>=DSGRID(CONCATENATE("BDCYLEADT,BDCYLEADR,BDIFPCTWQ,BDIFNCTWR,BDGCCON.D,BDIFOBDQQ,BDGDP...B,WDOXT$24D,BDCURBALA,BDZEWECSR,BDCNFCONQ,BDEUSESIG,BDYQDM25F,BDOCFEXEE,BDIMPPRCE,BDXSC401E,SWHWWAE$F,SWHWWAR$F,SWHWWAMEF,SWHWWAB$F,SWHWWAIEF,BDEXPPRCE,BDXSC400E,BDUSNA62G,BDQI2AANF,BDJQ","A327R,BDJAA327B,BDPERDISB,BDIADPTEB,BDIADPTRB,BDUSDA01E,BDNOCCNSG,BDNOCREBG")," ","1960-01-01","","Q","ColHeader=true;Code=true;DispSeriesDescription=true;YearlyTSFormat=false;QuarterlyTSFormat=false;AutoRefresh=false")</t>
        </r>
      </text>
    </comment>
    <comment ref="CG1" authorId="0" shapeId="0" xr:uid="{79387551-0FCB-4406-95D8-6146D1C691C9}">
      <text>
        <r>
          <rPr>
            <b/>
            <sz val="9"/>
            <color indexed="81"/>
            <rFont val="Segoe UI"/>
            <family val="2"/>
          </rPr>
          <t>=DSGRID("BDAQU20BF,BDAQXY0BF,BDUAC888Q,BDINVCH.B,BDINVCHSD,BDQ21ABAF,WDCPBIMWG,WDCPBPWWG"," ","1960-01-01","","Q","ColHeader=true;Code=true;DispSeriesDescription=true;YearlyTSFormat=false;QuarterlyTSFormat=false;AutoRefresh=false","")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Nils Jannsen</author>
    <author>Jannsen, Nils</author>
  </authors>
  <commentList>
    <comment ref="BO1" authorId="0" shapeId="0" xr:uid="{00000000-0006-0000-0200-000001000000}">
      <text>
        <r>
          <rPr>
            <b/>
            <sz val="9"/>
            <color indexed="81"/>
            <rFont val="Tahoma"/>
            <family val="2"/>
          </rPr>
          <t>Nils Jannsen:</t>
        </r>
        <r>
          <rPr>
            <sz val="9"/>
            <color indexed="81"/>
            <rFont val="Tahoma"/>
            <family val="2"/>
          </rPr>
          <t xml:space="preserve">
bis 1991 West-Deutschland</t>
        </r>
      </text>
    </comment>
    <comment ref="CG1" authorId="0" shapeId="0" xr:uid="{00000000-0006-0000-0200-000002000000}">
      <text>
        <r>
          <rPr>
            <b/>
            <sz val="8"/>
            <color indexed="81"/>
            <rFont val="Tahoma"/>
            <family val="2"/>
          </rPr>
          <t>Nils Jannsen:</t>
        </r>
        <r>
          <rPr>
            <sz val="8"/>
            <color indexed="81"/>
            <rFont val="Tahoma"/>
            <family val="2"/>
          </rPr>
          <t xml:space="preserve">
von Dominik</t>
        </r>
      </text>
    </comment>
    <comment ref="DC1" authorId="1" shapeId="0" xr:uid="{00000000-0006-0000-0200-000003000000}">
      <text>
        <r>
          <rPr>
            <b/>
            <sz val="9"/>
            <color indexed="81"/>
            <rFont val="Tahoma"/>
            <family val="2"/>
          </rPr>
          <t>Jannsen, Nils:</t>
        </r>
        <r>
          <rPr>
            <sz val="9"/>
            <color indexed="81"/>
            <rFont val="Tahoma"/>
            <family val="2"/>
          </rPr>
          <t xml:space="preserve">
von Galina</t>
        </r>
      </text>
    </comment>
    <comment ref="DY1" authorId="1" shapeId="0" xr:uid="{00000000-0006-0000-0200-000004000000}">
      <text>
        <r>
          <rPr>
            <b/>
            <sz val="9"/>
            <color indexed="81"/>
            <rFont val="Tahoma"/>
            <family val="2"/>
          </rPr>
          <t>Jannsen, Nils:</t>
        </r>
        <r>
          <rPr>
            <sz val="9"/>
            <color indexed="81"/>
            <rFont val="Tahoma"/>
            <family val="2"/>
          </rPr>
          <t xml:space="preserve">
private Ausrüstungsinvestitionen (ohne Staat) aus Fachserie
</t>
        </r>
      </text>
    </comment>
    <comment ref="AF42" authorId="0" shapeId="0" xr:uid="{00000000-0006-0000-0200-000005000000}">
      <text>
        <r>
          <rPr>
            <b/>
            <sz val="8"/>
            <color indexed="81"/>
            <rFont val="Tahoma"/>
            <family val="2"/>
          </rPr>
          <t>Nils Jannsen:</t>
        </r>
        <r>
          <rPr>
            <sz val="8"/>
            <color indexed="81"/>
            <rFont val="Tahoma"/>
            <family val="2"/>
          </rPr>
          <t xml:space="preserve">
Aus Deutsche Konjunktur-Ifo</t>
        </r>
      </text>
    </comment>
    <comment ref="AH50" authorId="0" shapeId="0" xr:uid="{00000000-0006-0000-0200-000006000000}">
      <text>
        <r>
          <rPr>
            <b/>
            <sz val="8"/>
            <color indexed="81"/>
            <rFont val="Tahoma"/>
            <family val="2"/>
          </rPr>
          <t>Nils Jannsen:</t>
        </r>
        <r>
          <rPr>
            <sz val="8"/>
            <color indexed="81"/>
            <rFont val="Tahoma"/>
            <family val="2"/>
          </rPr>
          <t xml:space="preserve">
berechnet auf Basis von PW20</t>
        </r>
      </text>
    </comment>
    <comment ref="C125" authorId="0" shapeId="0" xr:uid="{00000000-0006-0000-0200-000007000000}">
      <text>
        <r>
          <rPr>
            <b/>
            <sz val="8"/>
            <color indexed="81"/>
            <rFont val="Tahoma"/>
            <family val="2"/>
          </rPr>
          <t>Nils Jannsen:</t>
        </r>
        <r>
          <rPr>
            <sz val="8"/>
            <color indexed="81"/>
            <rFont val="Tahoma"/>
            <family val="2"/>
          </rPr>
          <t xml:space="preserve">
Aus Verwend-Datei</t>
        </r>
      </text>
    </comment>
    <comment ref="B129" authorId="0" shapeId="0" xr:uid="{00000000-0006-0000-0200-000008000000}">
      <text>
        <r>
          <rPr>
            <b/>
            <sz val="8"/>
            <color indexed="81"/>
            <rFont val="Tahoma"/>
            <family val="2"/>
          </rPr>
          <t>Nils Jannsen:</t>
        </r>
        <r>
          <rPr>
            <sz val="8"/>
            <color indexed="81"/>
            <rFont val="Tahoma"/>
            <family val="2"/>
          </rPr>
          <t xml:space="preserve">
Aus Verwend-Datei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Nils Jannsen</author>
  </authors>
  <commentList>
    <comment ref="X1" authorId="0" shapeId="0" xr:uid="{00000000-0006-0000-0300-000001000000}">
      <text>
        <r>
          <rPr>
            <b/>
            <sz val="9"/>
            <color indexed="81"/>
            <rFont val="Tahoma"/>
            <family val="2"/>
          </rPr>
          <t>Nils Jannsen:</t>
        </r>
        <r>
          <rPr>
            <sz val="9"/>
            <color indexed="81"/>
            <rFont val="Tahoma"/>
            <family val="2"/>
          </rPr>
          <t xml:space="preserve">
bis 1991 West-Deutschland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Jannsen, Nils</author>
    <author>Nils Jannsen</author>
  </authors>
  <commentList>
    <comment ref="A1" authorId="0" shapeId="0" xr:uid="{DF15BA92-DFB8-4646-BA49-87A9124D7B73}">
      <text>
        <r>
          <rPr>
            <b/>
            <sz val="9"/>
            <color indexed="81"/>
            <rFont val="Segoe UI"/>
            <charset val="1"/>
          </rPr>
          <t>Monatsdaten</t>
        </r>
      </text>
    </comment>
    <comment ref="J1" authorId="0" shapeId="0" xr:uid="{7242AE5A-239F-4D3B-BF88-5ED252181AC2}">
      <text>
        <r>
          <rPr>
            <b/>
            <sz val="9"/>
            <color indexed="81"/>
            <rFont val="Segoe UI"/>
            <charset val="1"/>
          </rPr>
          <t>i3mm</t>
        </r>
      </text>
    </comment>
    <comment ref="V1" authorId="1" shapeId="0" xr:uid="{00000000-0006-0000-0400-000001000000}">
      <text>
        <r>
          <rPr>
            <b/>
            <sz val="9"/>
            <color indexed="81"/>
            <rFont val="Tahoma"/>
            <family val="2"/>
          </rPr>
          <t>Nils Jannsen:</t>
        </r>
        <r>
          <rPr>
            <sz val="9"/>
            <color indexed="81"/>
            <rFont val="Tahoma"/>
            <family val="2"/>
          </rPr>
          <t xml:space="preserve">
Zeitreihe wird von destatis nicht mehr berechnet; deshalb eigene Berechung auf Basis der nominalen handelswerte und der Einfuhr- und Ausfuhrpreise; Spalte T in DS-Abfrage</t>
        </r>
      </text>
    </comment>
    <comment ref="Z1" authorId="0" shapeId="0" xr:uid="{8239AD31-147A-429A-BF7D-EE24254A9921}">
      <text>
        <r>
          <rPr>
            <b/>
            <sz val="9"/>
            <color indexed="81"/>
            <rFont val="Segoe UI"/>
            <charset val="1"/>
          </rPr>
          <t>AuslandsAEm</t>
        </r>
      </text>
    </comment>
    <comment ref="AA1" authorId="0" shapeId="0" xr:uid="{B13EB0A1-F0B2-417D-B70D-4D08FF0ECBBD}">
      <text>
        <r>
          <rPr>
            <b/>
            <sz val="9"/>
            <color indexed="81"/>
            <rFont val="Segoe UI"/>
            <charset val="1"/>
          </rPr>
          <t>IfoExpErwm</t>
        </r>
      </text>
    </comment>
    <comment ref="AH1" authorId="0" shapeId="0" xr:uid="{FF20085D-752E-4CF2-97A6-485DB52053E8}">
      <text>
        <r>
          <rPr>
            <b/>
            <sz val="9"/>
            <color indexed="81"/>
            <rFont val="Segoe UI"/>
            <charset val="1"/>
          </rPr>
          <t>ipm</t>
        </r>
      </text>
    </comment>
    <comment ref="AV1" authorId="0" shapeId="0" xr:uid="{8473EDEB-D91C-4FE6-A3CC-7ABBA4BE9E0E}">
      <text>
        <r>
          <rPr>
            <b/>
            <sz val="9"/>
            <color indexed="81"/>
            <rFont val="Segoe UI"/>
            <charset val="1"/>
          </rPr>
          <t>Preisindexm</t>
        </r>
      </text>
    </comment>
    <comment ref="AX1" authorId="0" shapeId="0" xr:uid="{70873429-6A83-4F62-8080-906FA1BF6E6E}">
      <text>
        <r>
          <rPr>
            <b/>
            <sz val="9"/>
            <color indexed="81"/>
            <rFont val="Segoe UI"/>
            <charset val="1"/>
          </rPr>
          <t>ZEWm</t>
        </r>
      </text>
    </comment>
    <comment ref="AZ1" authorId="0" shapeId="0" xr:uid="{E795B273-0B44-4F73-9CE7-D0DC677B3C50}">
      <text>
        <r>
          <rPr>
            <b/>
            <sz val="9"/>
            <color indexed="81"/>
            <rFont val="Segoe UI"/>
            <charset val="1"/>
          </rPr>
          <t>Sentimentm</t>
        </r>
      </text>
    </comment>
    <comment ref="BF1" authorId="1" shapeId="0" xr:uid="{00000000-0006-0000-0400-000002000000}">
      <text>
        <r>
          <rPr>
            <b/>
            <sz val="8"/>
            <color indexed="81"/>
            <rFont val="Tahoma"/>
            <family val="2"/>
          </rPr>
          <t>Nils Jannsen:</t>
        </r>
        <r>
          <rPr>
            <sz val="8"/>
            <color indexed="81"/>
            <rFont val="Tahoma"/>
            <family val="2"/>
          </rPr>
          <t xml:space="preserve">
monatlicher Importpreisindex</t>
        </r>
      </text>
    </comment>
    <comment ref="BG1" authorId="1" shapeId="0" xr:uid="{00000000-0006-0000-0400-000003000000}">
      <text>
        <r>
          <rPr>
            <b/>
            <sz val="8"/>
            <color indexed="81"/>
            <rFont val="Tahoma"/>
            <family val="2"/>
          </rPr>
          <t>Nils Jannsen:</t>
        </r>
        <r>
          <rPr>
            <sz val="8"/>
            <color indexed="81"/>
            <rFont val="Tahoma"/>
            <family val="2"/>
          </rPr>
          <t xml:space="preserve">
Importpreisindex der Durchschnittswerte</t>
        </r>
      </text>
    </comment>
    <comment ref="BO1" authorId="1" shapeId="0" xr:uid="{00000000-0006-0000-0400-000004000000}">
      <text>
        <r>
          <rPr>
            <b/>
            <sz val="9"/>
            <color indexed="81"/>
            <rFont val="Tahoma"/>
            <family val="2"/>
          </rPr>
          <t>Nils Jannsen:</t>
        </r>
        <r>
          <rPr>
            <sz val="9"/>
            <color indexed="81"/>
            <rFont val="Tahoma"/>
            <family val="2"/>
          </rPr>
          <t xml:space="preserve">
um einen Monat nach vorne verschoben gemäß Angaben von destatis</t>
        </r>
      </text>
    </comment>
    <comment ref="BP1" authorId="1" shapeId="0" xr:uid="{00000000-0006-0000-0400-000005000000}">
      <text>
        <r>
          <rPr>
            <b/>
            <sz val="9"/>
            <color indexed="81"/>
            <rFont val="Tahoma"/>
            <family val="2"/>
          </rPr>
          <t>Nils Jannsen:</t>
        </r>
        <r>
          <rPr>
            <sz val="9"/>
            <color indexed="81"/>
            <rFont val="Tahoma"/>
            <family val="2"/>
          </rPr>
          <t xml:space="preserve">
um einen Monat nach vorne verschoben gemäß Angaben von destatis</t>
        </r>
      </text>
    </comment>
    <comment ref="BU1" authorId="1" shapeId="0" xr:uid="{00000000-0006-0000-0400-000006000000}">
      <text>
        <r>
          <rPr>
            <b/>
            <sz val="8"/>
            <color indexed="81"/>
            <rFont val="Tahoma"/>
            <family val="2"/>
          </rPr>
          <t>Nils Jannsen:</t>
        </r>
        <r>
          <rPr>
            <sz val="8"/>
            <color indexed="81"/>
            <rFont val="Tahoma"/>
            <family val="2"/>
          </rPr>
          <t xml:space="preserve">
Download von Bundesbank-Seite:
http://www.bundesbank.de/Navigation/DE/Statistiken/Zeitreihen_Datenbanken/Makrooekonomische_Zeitreihen/its_details_value_node.html?tsId=BBEE2.M.DE.AAA.U200.R.AACPE.M00&amp;listId=www_s33r_b01113
</t>
        </r>
      </text>
    </comment>
    <comment ref="BV1" authorId="1" shapeId="0" xr:uid="{00000000-0006-0000-0400-000007000000}">
      <text>
        <r>
          <rPr>
            <b/>
            <sz val="8"/>
            <color indexed="81"/>
            <rFont val="Tahoma"/>
            <family val="2"/>
          </rPr>
          <t>Nils Jannsen:</t>
        </r>
        <r>
          <rPr>
            <sz val="8"/>
            <color indexed="81"/>
            <rFont val="Tahoma"/>
            <family val="2"/>
          </rPr>
          <t xml:space="preserve">
Download von Bundesbank-Seite:
http://www.bundesbank.de/Navigation/DE/Statistiken/Zeitreihen_Datenbanken/Makrooekonomische_Zeitreihen/its_details_value_node.html?tsId=BBEE2.M.DE.AAA.XY08.R.AACPE.M00&amp;listId=www_s33r_b01113</t>
        </r>
      </text>
    </comment>
    <comment ref="BW1" authorId="0" shapeId="0" xr:uid="{79FFB409-DE46-48D8-B167-95CDD48F6F8E}">
      <text>
        <r>
          <rPr>
            <b/>
            <sz val="9"/>
            <color indexed="81"/>
            <rFont val="Segoe UI"/>
            <charset val="1"/>
          </rPr>
          <t>effwkbuba40m</t>
        </r>
      </text>
    </comment>
    <comment ref="CE1" authorId="0" shapeId="0" xr:uid="{00000000-0006-0000-0400-000008000000}">
      <text>
        <r>
          <rPr>
            <b/>
            <sz val="9"/>
            <color indexed="81"/>
            <rFont val="Tahoma"/>
            <family val="2"/>
          </rPr>
          <t>Jannsen, Nils:</t>
        </r>
        <r>
          <rPr>
            <sz val="9"/>
            <color indexed="81"/>
            <rFont val="Tahoma"/>
            <family val="2"/>
          </rPr>
          <t xml:space="preserve">
Panel-Datensatz von Björn_EZB</t>
        </r>
      </text>
    </comment>
    <comment ref="CF1" authorId="0" shapeId="0" xr:uid="{00000000-0006-0000-0400-000009000000}">
      <text>
        <r>
          <rPr>
            <b/>
            <sz val="9"/>
            <color indexed="81"/>
            <rFont val="Tahoma"/>
            <family val="2"/>
          </rPr>
          <t>Jannsen, Nils:</t>
        </r>
        <r>
          <rPr>
            <sz val="9"/>
            <color indexed="81"/>
            <rFont val="Tahoma"/>
            <family val="2"/>
          </rPr>
          <t xml:space="preserve">
Ursprünglicher Finanzmarktstress-Indikator von Björn</t>
        </r>
      </text>
    </comment>
    <comment ref="DE1" authorId="0" shapeId="0" xr:uid="{00000000-0006-0000-0400-00000A000000}">
      <text>
        <r>
          <rPr>
            <b/>
            <sz val="9"/>
            <color indexed="81"/>
            <rFont val="Tahoma"/>
            <family val="2"/>
          </rPr>
          <t>Jannsen, Nils:</t>
        </r>
        <r>
          <rPr>
            <sz val="9"/>
            <color indexed="81"/>
            <rFont val="Tahoma"/>
            <family val="2"/>
          </rPr>
          <t xml:space="preserve">
Vor 1991: nicht saisonbereinigt</t>
        </r>
      </text>
    </comment>
    <comment ref="DQ1" authorId="0" shapeId="0" xr:uid="{96A4BB1F-5A75-4593-A73D-27B515EAF507}">
      <text>
        <r>
          <rPr>
            <b/>
            <sz val="9"/>
            <color indexed="81"/>
            <rFont val="Segoe UI"/>
            <charset val="1"/>
          </rPr>
          <t>Lagem_new</t>
        </r>
      </text>
    </comment>
    <comment ref="EF1" authorId="0" shapeId="0" xr:uid="{C5FCED7C-5BE1-4A04-97C5-EF2240D73C75}">
      <text>
        <r>
          <rPr>
            <b/>
            <sz val="9"/>
            <color indexed="81"/>
            <rFont val="Segoe UI"/>
            <family val="2"/>
          </rPr>
          <t>Jannsen, Nils:</t>
        </r>
        <r>
          <rPr>
            <sz val="9"/>
            <color indexed="81"/>
            <rFont val="Segoe UI"/>
            <family val="2"/>
          </rPr>
          <t xml:space="preserve">
Nach Abgrenzung Destatis</t>
        </r>
      </text>
    </comment>
    <comment ref="A3" authorId="0" shapeId="0" xr:uid="{FD095EF8-B5D3-43C5-ACCD-C981D1C4F83D}">
      <text>
        <r>
          <rPr>
            <b/>
            <sz val="9"/>
            <color indexed="81"/>
            <rFont val="Segoe UI"/>
            <charset val="1"/>
          </rPr>
          <t>21961</t>
        </r>
      </text>
    </comment>
    <comment ref="C373" authorId="1" shapeId="0" xr:uid="{00000000-0006-0000-0400-00000B000000}">
      <text>
        <r>
          <rPr>
            <b/>
            <sz val="8"/>
            <color indexed="81"/>
            <rFont val="Tahoma"/>
            <family val="2"/>
          </rPr>
          <t>Nils Jannsen:</t>
        </r>
        <r>
          <rPr>
            <sz val="8"/>
            <color indexed="81"/>
            <rFont val="Tahoma"/>
            <family val="2"/>
          </rPr>
          <t xml:space="preserve">
aus EcoWin über Steffen Henzel</t>
        </r>
      </text>
    </comment>
    <comment ref="Q373" authorId="1" shapeId="0" xr:uid="{00000000-0006-0000-0400-00000C000000}">
      <text>
        <r>
          <rPr>
            <b/>
            <sz val="8"/>
            <color indexed="81"/>
            <rFont val="Tahoma"/>
            <family val="2"/>
          </rPr>
          <t>Nils Jannsen:</t>
        </r>
        <r>
          <rPr>
            <sz val="8"/>
            <color indexed="81"/>
            <rFont val="Tahoma"/>
            <family val="2"/>
          </rPr>
          <t xml:space="preserve">
Direkt vom IFO-Institut bezogen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Jannsen, Nils</author>
  </authors>
  <commentList>
    <comment ref="A1" authorId="0" shapeId="0" xr:uid="{E9DC4C92-9F2E-4C1A-B092-7E70AF079BA4}">
      <text>
        <r>
          <rPr>
            <b/>
            <sz val="9"/>
            <color indexed="81"/>
            <rFont val="Segoe UI"/>
            <charset val="1"/>
          </rPr>
          <t>=Thomson.Reuters.AFOSpreadSheetFormulas.DSGRID("BDCNFBUSQ,BDIFOIDXQ,BDIFOBUSQ,BDIFOEXPQ,BDNEWORDG,BDXRUSE.,BDM1....A,BDM2....B,BDINTER3,BDGBOND.,BDSHRPRCF,BDRVNCARP,BDIPMAN.G,BDBNKRPTP,BDUN%TOTQ,BDIFPMTHR,BDIFNMTHR,BDEXPBOPB,BDEXPGDSD,BDIMPBOPB,BDIMPGDSD,BDIFDMTMR,BDUSC003G,BDIFDMTJQ"," ","1960-01-01","","M","RowHeader=true;ColHeader=true;Code=true;DispSeriesDescription=true;YearlyTSFormat=false;QuarterlyTSFormat=false;AutoRefresh=false")</t>
        </r>
      </text>
    </comment>
    <comment ref="J1" authorId="0" shapeId="0" xr:uid="{E8E3A574-3339-4B65-AEFC-32A0D3729407}">
      <text>
        <r>
          <rPr>
            <b/>
            <sz val="9"/>
            <color indexed="81"/>
            <rFont val="Segoe UI"/>
            <charset val="1"/>
          </rPr>
          <t>BD FIBOR - 3 MONTH (MTH.AVG.) NADJ</t>
        </r>
      </text>
    </comment>
    <comment ref="Y1" authorId="0" shapeId="0" xr:uid="{00000000-0006-0000-0500-000002000000}">
      <text>
        <r>
          <rPr>
            <b/>
            <sz val="9"/>
            <color indexed="81"/>
            <rFont val="Tahoma"/>
            <family val="2"/>
          </rPr>
          <t>=DSGRID("BDIFDMTJQ,BDAMXY0AF,BDAMXY12F,BDAXY021F,BDXRUSE.,BDIPTOT.G,BDIFDMTFQ,BDTOTPRCF,UKI76AAZA,BDCONPRCE,BDOVRORDG,BDIFPMTKR,BDIFNMTKR,BDIFDMTBQ,BDCYLEADT,BDCYLEADR,BDIFPCTWQ,BDIFNCTWR,BDIFOBDQQ,BDZEWECSR,BDCNFCONQ,BDEUSESIG,BDI..NECE,BDIMPPRCE,BDXSC401E"," ","1960-01-01","","M","ColHeader=true;Code=true;DispSeriesDescription=true;YearlyTSFormat=false;QuarterlyTSFormat=false;AutoRefresh=false")</t>
        </r>
      </text>
    </comment>
    <comment ref="Z1" authorId="0" shapeId="0" xr:uid="{D3D003C0-46EF-4990-823A-2973C7C0EF0E}">
      <text>
        <r>
          <rPr>
            <b/>
            <sz val="9"/>
            <color indexed="81"/>
            <rFont val="Segoe UI"/>
            <charset val="1"/>
          </rPr>
          <t>=Thomson.Reuters.AFOSpreadSheetFormulas.DSGRID("BDAMXY0AF,BDAMXY12F,BDAXY021F,BDXRUSE.,BDIPTOT.G,BDIFDMTFQ,BDTOTPRCF,UKOILBREN,BDCONPRCE,BDOVRORDG,BDIFPMTKR,BDIFNMTKR,BDIFDMTBQ,BDCYLEADT,BDCYLEADR,BDIFPCTWQ,BDIFNCTWR,BDIFOBDQQ,BDZEWECSR,BDCNFCONQ,BDEUSESIG,BDI..NECE,BDIMPPRCE,BDXSC401E"," ","1960-01-01","","M","ColHeader=true;Code=true;DispSeriesDescription=false;YearlyTSFormat=false;QuarterlyTSFormat=false;AutoRefresh=false")</t>
        </r>
      </text>
    </comment>
    <comment ref="AA1" authorId="0" shapeId="0" xr:uid="{02EBFEDA-99BA-4036-96CA-7AA73D0C02C2}">
      <text>
        <r>
          <rPr>
            <b/>
            <sz val="9"/>
            <color indexed="81"/>
            <rFont val="Segoe UI"/>
            <charset val="1"/>
          </rPr>
          <t>BD D-PRC COMPET AGST 37 TRADING PARTNERS, BASED ON CPI NADJ</t>
        </r>
      </text>
    </comment>
    <comment ref="AH1" authorId="0" shapeId="0" xr:uid="{85FF41D8-9741-420E-91D4-CAA29DBFB2C3}">
      <text>
        <r>
          <rPr>
            <b/>
            <sz val="9"/>
            <color indexed="81"/>
            <rFont val="Segoe UI"/>
            <charset val="1"/>
          </rPr>
          <t>BD CPI (CAL ADJ) SADJ</t>
        </r>
      </text>
    </comment>
    <comment ref="AV1" authorId="0" shapeId="0" xr:uid="{25B9D28E-8D81-4130-B018-3177DBC04E46}">
      <text>
        <r>
          <rPr>
            <b/>
            <sz val="9"/>
            <color indexed="81"/>
            <rFont val="Segoe UI"/>
            <charset val="1"/>
          </rPr>
          <t>BD IMPORT PRICE INDEX (CAL ADJ) SADJ</t>
        </r>
      </text>
    </comment>
    <comment ref="AX1" authorId="0" shapeId="0" xr:uid="{0059811F-2F4E-456B-9B42-C6F94C8BA09C}">
      <text>
        <r>
          <rPr>
            <b/>
            <sz val="9"/>
            <color indexed="81"/>
            <rFont val="Segoe UI"/>
            <charset val="1"/>
          </rPr>
          <t>=Thomson.Reuters.AFOSpreadSheetFormulas.DSGRID("SWHWWAE$F,SWHWWAR$F,SWHWWAMEF,SWHWWAB$F,SWHWWAIEF,BDEXPPRCE,BDXSC400E,BDIFDMPJQ,WDCPBTBWG,BDES3100B,BDES2100B,BDUSNA62G,BDMI2AANF,BDMI39ANF,BDEXPGDSB,BDIMPGDSB,BDIFDMPKQ,BDIFDMPLQ,BDIPCAP.G,BDSTDCAPG,BDST.CAPG,BDRETTOTG,BDIFDCCOQ,EGIFDCDOQ,BDSTDMANG"," ","1960-01-01","","M","ColHeader=true;Code=true;DispSeriesDescription=true;YearlyTSFormat=false;QuarterlyTSFormat=false;AutoRefresh=false")</t>
        </r>
      </text>
    </comment>
    <comment ref="AZ1" authorId="0" shapeId="0" xr:uid="{7CB6405E-E1AC-4AE7-9BB8-42704DDB77C3}">
      <text>
        <r>
          <rPr>
            <b/>
            <sz val="9"/>
            <color indexed="81"/>
            <rFont val="Segoe UI"/>
            <charset val="1"/>
          </rPr>
          <t>SW HWWI INDEX - TOTAL EXCLUDING ENERGY ($ OECD COUNTRIES) NADJ</t>
        </r>
      </text>
    </comment>
    <comment ref="BW1" authorId="0" shapeId="0" xr:uid="{C2A748E2-D84A-42B7-9FC0-7071B043CD2B}">
      <text>
        <r>
          <rPr>
            <b/>
            <sz val="9"/>
            <color indexed="81"/>
            <rFont val="Segoe UI"/>
            <charset val="1"/>
          </rPr>
          <t>=Thomson.Reuters.AFOSpreadSheetFormulas.DSGRID(CONCATENATE("BDIFSIDXQ,BDIFRS.NQ,BDIFDWSLQ,BDIFDMTLQ,BDGFKCCIQ,BDGFKECOQ,BDGFKREVQ,BDGFKBUYQ,BDEMPTOTO,BDBANKLPA,BDUSDA01E,BDUSDA03E,BDUSDA32E,BDUSDA31E,BDIFDCDOQ,BDIFDCPOQ,BDIFDCCOQ,BDIFDCTNQ,BDIFDCBNQ,BDNODCXOG,BDEPUPOLR,VDAXNEW,BDAAU20BF,BDAMXY0BF,BDMI8AANF,BDUSLA","01B,BDUSLA02B,BDUSDA16G,BDHOUSE.G,BDUSNA61G,BDIFDCTVQ,BDIPENG.G,BDCPTEFEF,BDCPHSENF,BDIFOBUGQ,BDCYLEADQ,BDDCPORDG,BDOCPORDG,BDSTFCAPG,WDEPUCUPR,WDCPBIMWG,WDCPBPWWG,BDST.MANG,WDSCSAL3A,BDTKTMIXG,BDVTOTXRE")," ","1960-01-01","","M","ColHeader=true;Code=true;DispSeriesDescription=true;YearlyTSFormat=false;QuarterlyTSFormat=false;AutoRefresh=false")</t>
        </r>
      </text>
    </comment>
    <comment ref="CG1" authorId="0" shapeId="0" xr:uid="{6DE3DBDC-FFCE-4A35-BD55-FC1E4F4B41BE}">
      <text>
        <r>
          <rPr>
            <b/>
            <sz val="9"/>
            <color indexed="81"/>
            <rFont val="Segoe UI"/>
            <charset val="1"/>
          </rPr>
          <t>BD NEW ORDERS RECD: CNSTR - MAIN CNSTR IND SADJ</t>
        </r>
      </text>
    </comment>
    <comment ref="DQ1" authorId="0" shapeId="0" xr:uid="{550D9D59-AC1C-4244-AF56-770CFB2C62C1}">
      <text>
        <r>
          <rPr>
            <b/>
            <sz val="9"/>
            <color indexed="81"/>
            <rFont val="Segoe UI"/>
            <charset val="1"/>
          </rPr>
          <t>=DSGRID("BDIPXEC.G"," ","1960-01-01"," ","M","ColHeader=true;Code=true;DispSeriesDescription=true")</t>
        </r>
      </text>
    </comment>
    <comment ref="A3" authorId="0" shapeId="0" xr:uid="{A31C7B7B-B170-430F-BC83-39FC8A39D7B6}">
      <text>
        <r>
          <rPr>
            <b/>
            <sz val="9"/>
            <color indexed="81"/>
            <rFont val="Segoe UI"/>
            <charset val="1"/>
          </rPr>
          <t>25568</t>
        </r>
      </text>
    </comment>
    <comment ref="C3" authorId="0" shapeId="0" xr:uid="{F602B448-2778-495F-8D8A-8502577FF7B3}">
      <text>
        <r>
          <rPr>
            <b/>
            <sz val="9"/>
            <color indexed="81"/>
            <rFont val="Segoe UI"/>
            <charset val="1"/>
          </rPr>
          <t>#NA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Nils Jannsen</author>
  </authors>
  <commentList>
    <comment ref="D1" authorId="0" shapeId="0" xr:uid="{00000000-0006-0000-0600-000001000000}">
      <text>
        <r>
          <rPr>
            <b/>
            <sz val="8"/>
            <color indexed="81"/>
            <rFont val="Tahoma"/>
            <family val="2"/>
          </rPr>
          <t>Nils Jannsen:</t>
        </r>
        <r>
          <rPr>
            <sz val="8"/>
            <color indexed="81"/>
            <rFont val="Tahoma"/>
            <family val="2"/>
          </rPr>
          <t xml:space="preserve">
Überschlagsweise auf Basis der Gewichte des Jahres 2011</t>
        </r>
      </text>
    </comment>
  </commentLi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Jannsen, Nils</author>
  </authors>
  <commentList>
    <comment ref="A3" authorId="0" shapeId="0" xr:uid="{8100A7ED-1D67-454D-A156-97D72AAEDCC7}">
      <text>
        <r>
          <rPr>
            <b/>
            <sz val="9"/>
            <color indexed="81"/>
            <rFont val="Segoe UI"/>
            <family val="2"/>
          </rPr>
          <t>=DSGRID("BDIPIM&amp;MF,BDIMPCRUA,BDIMPMINA,BDIMPCRUP"," ","1991-01-01","","Q","RowHeader=true;ColHeader=true;Code=true;DispSeriesDescription=false;YearlyTSFormat=false;QuarterlyTSFormat=false;AutoRefresh=false","")</t>
        </r>
      </text>
    </comment>
  </commentList>
</comments>
</file>

<file path=xl/comments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Jannsen, Nils</author>
  </authors>
  <commentList>
    <comment ref="A1" authorId="0" shapeId="0" xr:uid="{951C934D-BDDA-41F8-8B23-479A4DF42CA7}">
      <text>
        <r>
          <rPr>
            <b/>
            <sz val="9"/>
            <color indexed="81"/>
            <rFont val="Segoe UI"/>
            <family val="2"/>
          </rPr>
          <t>=DSGRID("BDIPMAN.G,BDIPTOT.G,BDPAVAIMA,BDVAPAIMB,BDVAPAIME,BDGDP...D,BDGDP...B"," ","1970-01-01","","Y","RowHeader=true;ColHeader=true;Code=true;DispSeriesDescription=true;YearlyTSFormat=false;QuarterlyTSFormat=false;AutoRefresh=false","")</t>
        </r>
      </text>
    </comment>
  </commentList>
</comments>
</file>

<file path=xl/comments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Jannsen, Nils</author>
  </authors>
  <commentList>
    <comment ref="A1" authorId="0" shapeId="0" xr:uid="{61B48729-E157-4B44-93A2-FBFA691D4F9D}">
      <text>
        <r>
          <rPr>
            <b/>
            <sz val="9"/>
            <color indexed="81"/>
            <rFont val="Segoe UI"/>
            <family val="2"/>
          </rPr>
          <t>=DSGRID("BDCONPRCE,BDIPDCONE,BDCNPERCF,BDCNPECQF,BDCNPERCF"," ","1960-01-01","","Q","RowHeader=true;ColHeader=true;Code=true;DispSeriesDescription=true;YearlyTSFormat=false;QuarterlyTSFormat=false;AutoRefresh=false","")</t>
        </r>
      </text>
    </comment>
  </commentList>
</comments>
</file>

<file path=xl/comments1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Jannsen, Nils</author>
  </authors>
  <commentList>
    <comment ref="J1" authorId="0" shapeId="0" xr:uid="{B8EC19DB-BA16-42CE-B901-1F2884039DAC}">
      <text>
        <r>
          <rPr>
            <b/>
            <sz val="9"/>
            <color indexed="81"/>
            <rFont val="Segoe UI"/>
            <family val="2"/>
          </rPr>
          <t>=DSGRID("BDGDP...D,BDCNFBUSQ"," ","1991-01-01","","Y","RowHeader=true;ColHeader=true;Code=true;DispSeriesDescription=true;YearlyTSFormat=false;QuarterlyTSFormat=false;AutoRefresh=false","")</t>
        </r>
      </text>
    </comment>
  </commentList>
</comments>
</file>

<file path=xl/comments1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Jannsen, Nils</author>
  </authors>
  <commentList>
    <comment ref="A1" authorId="0" shapeId="0" xr:uid="{24E1432E-843B-460C-A980-7DE6BDDD89CE}">
      <text>
        <r>
          <rPr>
            <b/>
            <sz val="9"/>
            <color indexed="81"/>
            <rFont val="Segoe UI"/>
            <charset val="1"/>
          </rPr>
          <t>Quartalsdaten</t>
        </r>
      </text>
    </comment>
    <comment ref="A3" authorId="0" shapeId="0" xr:uid="{BAEAFB64-438A-4BE5-B205-5116A9B152ED}">
      <text>
        <r>
          <rPr>
            <b/>
            <sz val="9"/>
            <color indexed="81"/>
            <rFont val="Segoe UI"/>
            <charset val="1"/>
          </rPr>
          <t>22007</t>
        </r>
      </text>
    </comment>
  </commentList>
</comments>
</file>

<file path=xl/comments1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Jannsen, Nils</author>
  </authors>
  <commentList>
    <comment ref="A1" authorId="0" shapeId="0" xr:uid="{F7F4CF0D-55D0-4180-8C83-7B8494A99D04}">
      <text>
        <r>
          <rPr>
            <b/>
            <sz val="9"/>
            <color indexed="81"/>
            <rFont val="Segoe UI"/>
            <family val="2"/>
          </rPr>
          <t>=DSGRID("BDGDP...B,WGCPITT.F,WGIFOBDEE,WGIFOBDEF,WGIFDIDXQ,WGIFOIDXE,WGIFOBUSE,WGIFOEXPE,WGCAPUTLQ,WGIFOBDQQ,WGIFOBDKE,WGIF9BDQQ"," ","1960-01-01","","Q","RowHeader=true;ColHeader=true;Code=true;DispSeriesDescription=true;YearlyTSFormat=false;QuarterlyTSFormat=false;AutoRefresh=false")</t>
        </r>
      </text>
    </comment>
    <comment ref="AH1" authorId="0" shapeId="0" xr:uid="{E871C9AF-B02F-42FC-946D-837382668DCA}">
      <text>
        <r>
          <rPr>
            <b/>
            <sz val="9"/>
            <color indexed="81"/>
            <rFont val="Segoe UI"/>
            <family val="2"/>
          </rPr>
          <t>=DSGRID("WGIFOBDEE,WGIFOBDEF,WGIFDIDXQ,WGIFOIDXE,WGIFOBUSE,WGIFOEXPE,WGIFOBDQQ,WGIFORTIE,WGIFOWHIF,WGIFOBDRF"," ","1960-01-01","","M","RowHeader=true;ColHeader=true;Code=true;DispSeriesDescription=true;YearlyTSFormat=false;QuarterlyTSFormat=false;AutoRefresh=false")</t>
        </r>
      </text>
    </comment>
    <comment ref="AV1" authorId="0" shapeId="0" xr:uid="{1AFB71B7-7F4D-4202-86BF-D793DFB4BAE9}">
      <text>
        <r>
          <rPr>
            <b/>
            <sz val="9"/>
            <color indexed="81"/>
            <rFont val="Segoe UI"/>
            <family val="2"/>
          </rPr>
          <t>=DSGRID("BDCNPER.D,BDGCMAC.D,BDGDP..CD,BDGCCON.D,BDGFCFCOD,BDCNPER.B,BDGCMAC.B,BDEAGDTCB,BDGCCON.B,BDGFCONRB"," ","1960-01-01","","Q","RowHeader=true;ColHeader=true;Code=true;DispSeriesDescription=true;YearlyTSFormat=false;QuarterlyTSFormat=false;AutoRefresh=false")</t>
        </r>
      </text>
    </comment>
  </commentList>
</comments>
</file>

<file path=xl/sharedStrings.xml><?xml version="1.0" encoding="utf-8"?>
<sst xmlns="http://schemas.openxmlformats.org/spreadsheetml/2006/main" count="54635" uniqueCount="1005">
  <si>
    <t>BD GDP CONA</t>
  </si>
  <si>
    <t>BD MONEY SUPPLY-GERMAN CONTRIBUTION TO EURO M1(PAN BD M0790)</t>
  </si>
  <si>
    <t>BD MONEY SUPPLY- M2 (CONTRIBUTION TO EURO BASIS FROM M0195) CURA</t>
  </si>
  <si>
    <t>BD DAX SHARE PRICE INDEX, EP NADJ</t>
  </si>
  <si>
    <t>BD UNEMPLOYMENT: % CIVILIAN LABOUR(% DEPENDENT LABOUR TO DEC 196</t>
  </si>
  <si>
    <t>BD EXPORTS OF GOODS &amp; SERVICES CONA</t>
  </si>
  <si>
    <t>BD IMPORTS OF GOODS &amp; SERVICES CONA</t>
  </si>
  <si>
    <t>BD EXPORTS - SERVICES CONA</t>
  </si>
  <si>
    <t>BD EXPORTS - GOODS CONA</t>
  </si>
  <si>
    <t>BD IMPORTS - SERVICES CONA</t>
  </si>
  <si>
    <t>BD IMPORTS - GOODS CONA</t>
  </si>
  <si>
    <t>BD TERMS OF TRADE (PAN BD FROM 1991) NADJ</t>
  </si>
  <si>
    <t>BD CURRENT ACCOUNT BALANCE CURN</t>
  </si>
  <si>
    <t>BD ECONOMIC SENTIMENT INDICATOR VOLA</t>
  </si>
  <si>
    <t>Code</t>
  </si>
  <si>
    <t>BDGDP...D</t>
  </si>
  <si>
    <t>BDCNFBUSQ</t>
  </si>
  <si>
    <t>BDIFOBUSQ</t>
  </si>
  <si>
    <t>BDIFOEXPQ</t>
  </si>
  <si>
    <t>BDNEWORDG</t>
  </si>
  <si>
    <t>BDXRUSE.</t>
  </si>
  <si>
    <t>BDM1....A</t>
  </si>
  <si>
    <t>BDM2....B</t>
  </si>
  <si>
    <t>BDINTER3</t>
  </si>
  <si>
    <t>BDGBOND.</t>
  </si>
  <si>
    <t>BDSHRPRCF</t>
  </si>
  <si>
    <t>BDRVNCARP</t>
  </si>
  <si>
    <t>BDIPMAN.G</t>
  </si>
  <si>
    <t>BDBNKRPTP</t>
  </si>
  <si>
    <t>BDUN%TOTQ</t>
  </si>
  <si>
    <t>BDCONPRCE</t>
  </si>
  <si>
    <t>BDGDPIPDE</t>
  </si>
  <si>
    <t>BDIFPMTHR</t>
  </si>
  <si>
    <t>BDIFNMTHR</t>
  </si>
  <si>
    <t>BDEXNGS.B</t>
  </si>
  <si>
    <t>BDEXNGS.D</t>
  </si>
  <si>
    <t>BDIMNGS.B</t>
  </si>
  <si>
    <t>BDIMNGS.D</t>
  </si>
  <si>
    <t>BDIFDMTMR</t>
  </si>
  <si>
    <t>BDUSC003G</t>
  </si>
  <si>
    <t>BDIFDMTJQ</t>
  </si>
  <si>
    <t>BDYEDM20F</t>
  </si>
  <si>
    <t>BDIPTOT.G</t>
  </si>
  <si>
    <t>BDIFDMTFQ</t>
  </si>
  <si>
    <t>BDEAESTCD</t>
  </si>
  <si>
    <t>BDEAEGOCD</t>
  </si>
  <si>
    <t>BDEAISTCD</t>
  </si>
  <si>
    <t>BDEAIGTCD</t>
  </si>
  <si>
    <t>BDEAESTCB</t>
  </si>
  <si>
    <t>BDEAISTCB</t>
  </si>
  <si>
    <t>BDEAIGTCB</t>
  </si>
  <si>
    <t>BDTOTPRCF</t>
  </si>
  <si>
    <t>BDOVRORDG</t>
  </si>
  <si>
    <t>BDOBS076Q</t>
  </si>
  <si>
    <t>BDIFPMTKR</t>
  </si>
  <si>
    <t>BDIFNMTKR</t>
  </si>
  <si>
    <t>BDIFDMTBQ</t>
  </si>
  <si>
    <t>BDCYLEADT</t>
  </si>
  <si>
    <t>BDCYLEADR</t>
  </si>
  <si>
    <t>BDIFPCTWQ</t>
  </si>
  <si>
    <t>BDIFNCTWR</t>
  </si>
  <si>
    <t>BDGCCON.D</t>
  </si>
  <si>
    <t>BDIFOBDQQ</t>
  </si>
  <si>
    <t>WDOXT$24D</t>
  </si>
  <si>
    <t>BDCURBALA</t>
  </si>
  <si>
    <t>BDZEWECSR</t>
  </si>
  <si>
    <t>BDCNFCONQ</t>
  </si>
  <si>
    <t>BDEUSESIG</t>
  </si>
  <si>
    <t>Q1 1960</t>
  </si>
  <si>
    <t>Q2 1960</t>
  </si>
  <si>
    <t>Q3 1960</t>
  </si>
  <si>
    <t>Q4 1960</t>
  </si>
  <si>
    <t>Q1 1961</t>
  </si>
  <si>
    <t>Q2 1961</t>
  </si>
  <si>
    <t>Q3 1961</t>
  </si>
  <si>
    <t>Q4 1961</t>
  </si>
  <si>
    <t>Q1 1962</t>
  </si>
  <si>
    <t>Q2 1962</t>
  </si>
  <si>
    <t>Q3 1962</t>
  </si>
  <si>
    <t>Q4 1962</t>
  </si>
  <si>
    <t>Q1 1963</t>
  </si>
  <si>
    <t>Q2 1963</t>
  </si>
  <si>
    <t>Q3 1963</t>
  </si>
  <si>
    <t>Q4 1963</t>
  </si>
  <si>
    <t>Q1 1964</t>
  </si>
  <si>
    <t>Q2 1964</t>
  </si>
  <si>
    <t>Q3 1964</t>
  </si>
  <si>
    <t>Q4 1964</t>
  </si>
  <si>
    <t>Q1 1965</t>
  </si>
  <si>
    <t>Q2 1965</t>
  </si>
  <si>
    <t>Q3 1965</t>
  </si>
  <si>
    <t>Q4 1965</t>
  </si>
  <si>
    <t>Q1 1966</t>
  </si>
  <si>
    <t>Q2 1966</t>
  </si>
  <si>
    <t>Q3 1966</t>
  </si>
  <si>
    <t>Q4 1966</t>
  </si>
  <si>
    <t>Q1 1967</t>
  </si>
  <si>
    <t>Q2 1967</t>
  </si>
  <si>
    <t>Q3 1967</t>
  </si>
  <si>
    <t>Q4 1967</t>
  </si>
  <si>
    <t>Q1 1968</t>
  </si>
  <si>
    <t>Q2 1968</t>
  </si>
  <si>
    <t>Q3 1968</t>
  </si>
  <si>
    <t>Q4 1968</t>
  </si>
  <si>
    <t>Q1 1969</t>
  </si>
  <si>
    <t>Q2 1969</t>
  </si>
  <si>
    <t>Q3 1969</t>
  </si>
  <si>
    <t>Q4 1969</t>
  </si>
  <si>
    <t>Q1 1970</t>
  </si>
  <si>
    <t>Q2 1970</t>
  </si>
  <si>
    <t>Q3 1970</t>
  </si>
  <si>
    <t>Q4 1970</t>
  </si>
  <si>
    <t>Q1 1971</t>
  </si>
  <si>
    <t>Q2 1971</t>
  </si>
  <si>
    <t>Q3 1971</t>
  </si>
  <si>
    <t>Q4 1971</t>
  </si>
  <si>
    <t>Q1 1972</t>
  </si>
  <si>
    <t>Q2 1972</t>
  </si>
  <si>
    <t>Q3 1972</t>
  </si>
  <si>
    <t>Q4 1972</t>
  </si>
  <si>
    <t>Q1 1973</t>
  </si>
  <si>
    <t>Q2 1973</t>
  </si>
  <si>
    <t>Q3 1973</t>
  </si>
  <si>
    <t>Q4 1973</t>
  </si>
  <si>
    <t>Q1 1974</t>
  </si>
  <si>
    <t>Q2 1974</t>
  </si>
  <si>
    <t>Q3 1974</t>
  </si>
  <si>
    <t>Q4 1974</t>
  </si>
  <si>
    <t>Q1 1975</t>
  </si>
  <si>
    <t>Q2 1975</t>
  </si>
  <si>
    <t>Q3 1975</t>
  </si>
  <si>
    <t>Q4 1975</t>
  </si>
  <si>
    <t>Q1 1976</t>
  </si>
  <si>
    <t>Q2 1976</t>
  </si>
  <si>
    <t>Q3 1976</t>
  </si>
  <si>
    <t>Q4 1976</t>
  </si>
  <si>
    <t>Q1 1977</t>
  </si>
  <si>
    <t>Q2 1977</t>
  </si>
  <si>
    <t>Q3 1977</t>
  </si>
  <si>
    <t>Q4 1977</t>
  </si>
  <si>
    <t>Q1 1978</t>
  </si>
  <si>
    <t>Q2 1978</t>
  </si>
  <si>
    <t>Q3 1978</t>
  </si>
  <si>
    <t>Q4 1978</t>
  </si>
  <si>
    <t>Q1 1979</t>
  </si>
  <si>
    <t>Q2 1979</t>
  </si>
  <si>
    <t>Q3 1979</t>
  </si>
  <si>
    <t>Q4 1979</t>
  </si>
  <si>
    <t>Q1 1980</t>
  </si>
  <si>
    <t>Q2 1980</t>
  </si>
  <si>
    <t>Q3 1980</t>
  </si>
  <si>
    <t>Q4 1980</t>
  </si>
  <si>
    <t>Q1 1981</t>
  </si>
  <si>
    <t>Q2 1981</t>
  </si>
  <si>
    <t>Q3 1981</t>
  </si>
  <si>
    <t>Q4 1981</t>
  </si>
  <si>
    <t>Q1 1982</t>
  </si>
  <si>
    <t>Q2 1982</t>
  </si>
  <si>
    <t>Q3 1982</t>
  </si>
  <si>
    <t>Q4 1982</t>
  </si>
  <si>
    <t>Q1 1983</t>
  </si>
  <si>
    <t>Q2 1983</t>
  </si>
  <si>
    <t>Q3 1983</t>
  </si>
  <si>
    <t>Q4 1983</t>
  </si>
  <si>
    <t>Q1 1984</t>
  </si>
  <si>
    <t>Q2 1984</t>
  </si>
  <si>
    <t>Q3 1984</t>
  </si>
  <si>
    <t>Q4 1984</t>
  </si>
  <si>
    <t>Q1 1985</t>
  </si>
  <si>
    <t>Q2 1985</t>
  </si>
  <si>
    <t>Q3 1985</t>
  </si>
  <si>
    <t>Q4 1985</t>
  </si>
  <si>
    <t>Q1 1986</t>
  </si>
  <si>
    <t>Q2 1986</t>
  </si>
  <si>
    <t>Q3 1986</t>
  </si>
  <si>
    <t>Q4 1986</t>
  </si>
  <si>
    <t>Q1 1987</t>
  </si>
  <si>
    <t>Q2 1987</t>
  </si>
  <si>
    <t>Q3 1987</t>
  </si>
  <si>
    <t>Q4 1987</t>
  </si>
  <si>
    <t>Q1 1988</t>
  </si>
  <si>
    <t>Q2 1988</t>
  </si>
  <si>
    <t>Q3 1988</t>
  </si>
  <si>
    <t>Q4 1988</t>
  </si>
  <si>
    <t>Q1 1989</t>
  </si>
  <si>
    <t>Q2 1989</t>
  </si>
  <si>
    <t>Q3 1989</t>
  </si>
  <si>
    <t>Q4 1989</t>
  </si>
  <si>
    <t>Q1 1990</t>
  </si>
  <si>
    <t>Q2 1990</t>
  </si>
  <si>
    <t>Q3 1990</t>
  </si>
  <si>
    <t>Q4 1990</t>
  </si>
  <si>
    <t>Q1 1991</t>
  </si>
  <si>
    <t>Q2 1991</t>
  </si>
  <si>
    <t>Q3 1991</t>
  </si>
  <si>
    <t>Q4 1991</t>
  </si>
  <si>
    <t>Q1 1992</t>
  </si>
  <si>
    <t>Q2 1992</t>
  </si>
  <si>
    <t>Q3 1992</t>
  </si>
  <si>
    <t>Q4 1992</t>
  </si>
  <si>
    <t>Q1 1993</t>
  </si>
  <si>
    <t>Q2 1993</t>
  </si>
  <si>
    <t>Q3 1993</t>
  </si>
  <si>
    <t>Q4 1993</t>
  </si>
  <si>
    <t>Q1 1994</t>
  </si>
  <si>
    <t>Q2 1994</t>
  </si>
  <si>
    <t>Q3 1994</t>
  </si>
  <si>
    <t>Q4 1994</t>
  </si>
  <si>
    <t>Q1 1995</t>
  </si>
  <si>
    <t>Q2 1995</t>
  </si>
  <si>
    <t>Q3 1995</t>
  </si>
  <si>
    <t>Q4 1995</t>
  </si>
  <si>
    <t>Q1 1996</t>
  </si>
  <si>
    <t>Q2 1996</t>
  </si>
  <si>
    <t>Q3 1996</t>
  </si>
  <si>
    <t>Q4 1996</t>
  </si>
  <si>
    <t>Q1 1997</t>
  </si>
  <si>
    <t>Q2 1997</t>
  </si>
  <si>
    <t>Q3 1997</t>
  </si>
  <si>
    <t>Q4 1997</t>
  </si>
  <si>
    <t>Q1 1998</t>
  </si>
  <si>
    <t>Q2 1998</t>
  </si>
  <si>
    <t>Q3 1998</t>
  </si>
  <si>
    <t>Q4 1998</t>
  </si>
  <si>
    <t>Q1 1999</t>
  </si>
  <si>
    <t>Q2 1999</t>
  </si>
  <si>
    <t>Q3 1999</t>
  </si>
  <si>
    <t>Q4 1999</t>
  </si>
  <si>
    <t>Q1 2000</t>
  </si>
  <si>
    <t>Q2 2000</t>
  </si>
  <si>
    <t>Q3 2000</t>
  </si>
  <si>
    <t>Q4 2000</t>
  </si>
  <si>
    <t>Q1 2001</t>
  </si>
  <si>
    <t>Q2 2001</t>
  </si>
  <si>
    <t>Q3 2001</t>
  </si>
  <si>
    <t>Q4 2001</t>
  </si>
  <si>
    <t>Q1 2002</t>
  </si>
  <si>
    <t>Q2 2002</t>
  </si>
  <si>
    <t>Q3 2002</t>
  </si>
  <si>
    <t>Q4 2002</t>
  </si>
  <si>
    <t>Q1 2003</t>
  </si>
  <si>
    <t>Q2 2003</t>
  </si>
  <si>
    <t>Q3 2003</t>
  </si>
  <si>
    <t>Q4 2003</t>
  </si>
  <si>
    <t>Q1 2004</t>
  </si>
  <si>
    <t>Q2 2004</t>
  </si>
  <si>
    <t>Q3 2004</t>
  </si>
  <si>
    <t>Q4 2004</t>
  </si>
  <si>
    <t>Q1 2005</t>
  </si>
  <si>
    <t>Q2 2005</t>
  </si>
  <si>
    <t>Q3 2005</t>
  </si>
  <si>
    <t>Q4 2005</t>
  </si>
  <si>
    <t>Q1 2006</t>
  </si>
  <si>
    <t>Q2 2006</t>
  </si>
  <si>
    <t>Q3 2006</t>
  </si>
  <si>
    <t>Q4 2006</t>
  </si>
  <si>
    <t>Q1 2007</t>
  </si>
  <si>
    <t>Q2 2007</t>
  </si>
  <si>
    <t>Q3 2007</t>
  </si>
  <si>
    <t>Q4 2007</t>
  </si>
  <si>
    <t>Q1 2008</t>
  </si>
  <si>
    <t>Q2 2008</t>
  </si>
  <si>
    <t>Q3 2008</t>
  </si>
  <si>
    <t>Q4 2008</t>
  </si>
  <si>
    <t>Q1 2009</t>
  </si>
  <si>
    <t>Q2 2009</t>
  </si>
  <si>
    <t>Q3 2009</t>
  </si>
  <si>
    <t>Q4 2009</t>
  </si>
  <si>
    <t>Q1 2010</t>
  </si>
  <si>
    <t>Q2 2010</t>
  </si>
  <si>
    <t>Q3 2010</t>
  </si>
  <si>
    <t>Q4 2010</t>
  </si>
  <si>
    <t>Q1 2011</t>
  </si>
  <si>
    <t>Q2 2011</t>
  </si>
  <si>
    <t>Q3 2011</t>
  </si>
  <si>
    <t>Q4 2011</t>
  </si>
  <si>
    <t>Quartalsdaten</t>
  </si>
  <si>
    <t>BIP</t>
  </si>
  <si>
    <t>Ifo</t>
  </si>
  <si>
    <t>Lage</t>
  </si>
  <si>
    <t>Erwartung</t>
  </si>
  <si>
    <t>Auftragseingang</t>
  </si>
  <si>
    <t>EXR</t>
  </si>
  <si>
    <t>M1</t>
  </si>
  <si>
    <t>M2</t>
  </si>
  <si>
    <t>i3m</t>
  </si>
  <si>
    <t>i10y</t>
  </si>
  <si>
    <t>dax</t>
  </si>
  <si>
    <t>cars</t>
  </si>
  <si>
    <t>man</t>
  </si>
  <si>
    <t>insolvent</t>
  </si>
  <si>
    <t>alq</t>
  </si>
  <si>
    <t>CPI</t>
  </si>
  <si>
    <t>PBIP</t>
  </si>
  <si>
    <t>ECRI</t>
  </si>
  <si>
    <t>Schirwitz</t>
  </si>
  <si>
    <t>ifoIPFPhigher</t>
  </si>
  <si>
    <t>ifoIPFPlower</t>
  </si>
  <si>
    <t>FP</t>
  </si>
  <si>
    <t>IPindex</t>
  </si>
  <si>
    <t>BIPindex</t>
  </si>
  <si>
    <t>Exportnom</t>
  </si>
  <si>
    <t>Export</t>
  </si>
  <si>
    <t>Importnom</t>
  </si>
  <si>
    <t>Import</t>
  </si>
  <si>
    <t>AuslandsAB</t>
  </si>
  <si>
    <t>AuslandsAE</t>
  </si>
  <si>
    <t>IfoExpErw</t>
  </si>
  <si>
    <t>PW20</t>
  </si>
  <si>
    <t>PW36</t>
  </si>
  <si>
    <t>EffWK</t>
  </si>
  <si>
    <t>Dollar</t>
  </si>
  <si>
    <t>pexp</t>
  </si>
  <si>
    <t>pimp</t>
  </si>
  <si>
    <t>ordercapacity</t>
  </si>
  <si>
    <t>ip</t>
  </si>
  <si>
    <t>AB</t>
  </si>
  <si>
    <t>ExpDienst</t>
  </si>
  <si>
    <t>ExpWaren</t>
  </si>
  <si>
    <t>ImpDienst</t>
  </si>
  <si>
    <t>ImpWaren</t>
  </si>
  <si>
    <t>nomExpDienst</t>
  </si>
  <si>
    <t>nomExpWaren</t>
  </si>
  <si>
    <t>nomImpDienst</t>
  </si>
  <si>
    <t>nomImpWaren</t>
  </si>
  <si>
    <t>Tot</t>
  </si>
  <si>
    <t>oil</t>
  </si>
  <si>
    <t>cpi</t>
  </si>
  <si>
    <t>pexpdienst</t>
  </si>
  <si>
    <t>pexpwaren</t>
  </si>
  <si>
    <t xml:space="preserve">pimpdienst </t>
  </si>
  <si>
    <t>pimpwaren</t>
  </si>
  <si>
    <t>pWbuba</t>
  </si>
  <si>
    <t>AEAusland</t>
  </si>
  <si>
    <t>CAPOECD</t>
  </si>
  <si>
    <t>CAPifo</t>
  </si>
  <si>
    <t>MfgExpup6m</t>
  </si>
  <si>
    <t>MfgExpdo6m</t>
  </si>
  <si>
    <t>MFGProdLastm</t>
  </si>
  <si>
    <t>Lohnquote</t>
  </si>
  <si>
    <t>OECDT</t>
  </si>
  <si>
    <t>OECD</t>
  </si>
  <si>
    <t>Schlechtwettersa</t>
  </si>
  <si>
    <t>GutWetternsa</t>
  </si>
  <si>
    <t>Bauausgaben</t>
  </si>
  <si>
    <t>Bauklima</t>
  </si>
  <si>
    <t>Unternehmensgewinne</t>
  </si>
  <si>
    <t>PreisindexEXP</t>
  </si>
  <si>
    <t>PreisindexIMP</t>
  </si>
  <si>
    <t>Consumerexp</t>
  </si>
  <si>
    <t>Konsum</t>
  </si>
  <si>
    <t>Ainvest</t>
  </si>
  <si>
    <t>iVerw</t>
  </si>
  <si>
    <t>BIPnom</t>
  </si>
  <si>
    <t>Welthandel</t>
  </si>
  <si>
    <t>Leistungsbilanz</t>
  </si>
  <si>
    <t>Endnachfrage</t>
  </si>
  <si>
    <t>ZEW</t>
  </si>
  <si>
    <t>CC</t>
  </si>
  <si>
    <t>Sentiment</t>
  </si>
  <si>
    <t>ulc</t>
  </si>
  <si>
    <t>WorldCapacity</t>
  </si>
  <si>
    <t>ExportCapacity</t>
  </si>
  <si>
    <t>Destatis: Saisonbereinigte revidierte Vierteljahresergebnisse 1970-1991</t>
  </si>
  <si>
    <t>BDGDP...B</t>
  </si>
  <si>
    <t>private Konsumausgaben</t>
  </si>
  <si>
    <t>Ausrüstungsinvestitionen (Maschinen und Geräte + Fahrzeuge)</t>
  </si>
  <si>
    <t>Inländische Verwendung</t>
  </si>
  <si>
    <t>nominales BIP</t>
  </si>
  <si>
    <t>nominale Exporte</t>
  </si>
  <si>
    <t>nominale Importe</t>
  </si>
  <si>
    <t>BDEXPBOPB</t>
  </si>
  <si>
    <t>BDEXPGDSD</t>
  </si>
  <si>
    <t>BDIMPBOPB</t>
  </si>
  <si>
    <t>BDIMPGDSD</t>
  </si>
  <si>
    <t>Monatsdaten</t>
  </si>
  <si>
    <t>Ifom</t>
  </si>
  <si>
    <t>Lagem</t>
  </si>
  <si>
    <t>Erwartungm</t>
  </si>
  <si>
    <t>Auftragseingangm</t>
  </si>
  <si>
    <t>EXRm</t>
  </si>
  <si>
    <t>M1m</t>
  </si>
  <si>
    <t>M2m</t>
  </si>
  <si>
    <t>i3mm</t>
  </si>
  <si>
    <t>i10ym</t>
  </si>
  <si>
    <t>daxm</t>
  </si>
  <si>
    <t>carsm</t>
  </si>
  <si>
    <t>manm</t>
  </si>
  <si>
    <t>insolventm</t>
  </si>
  <si>
    <t>alqm</t>
  </si>
  <si>
    <t>FPm</t>
  </si>
  <si>
    <t>Ipindexm</t>
  </si>
  <si>
    <t>Exportnomm</t>
  </si>
  <si>
    <t>Exportm</t>
  </si>
  <si>
    <t>Importnomm</t>
  </si>
  <si>
    <t>Importm</t>
  </si>
  <si>
    <t>AuslandsABm</t>
  </si>
  <si>
    <t>AuslandsAEm</t>
  </si>
  <si>
    <t>IfoExpErwm</t>
  </si>
  <si>
    <t>PWCPI23m</t>
  </si>
  <si>
    <t>PWCPI36m</t>
  </si>
  <si>
    <t>PWCPI56m</t>
  </si>
  <si>
    <t>Dollarm</t>
  </si>
  <si>
    <t>ipm</t>
  </si>
  <si>
    <t>Abm</t>
  </si>
  <si>
    <t>Totm</t>
  </si>
  <si>
    <t>oilm</t>
  </si>
  <si>
    <t>cpim</t>
  </si>
  <si>
    <t>AEAuslandm</t>
  </si>
  <si>
    <t>MFGProdLastmm</t>
  </si>
  <si>
    <t>SchlechtWettersa</t>
  </si>
  <si>
    <t>Preisindexm</t>
  </si>
  <si>
    <t>ZEWm</t>
  </si>
  <si>
    <t>CCm</t>
  </si>
  <si>
    <t>Sentimentm</t>
  </si>
  <si>
    <t>Exporte</t>
  </si>
  <si>
    <t>Warenexporte</t>
  </si>
  <si>
    <t>Exportdeflator</t>
  </si>
  <si>
    <t>Importdeflator</t>
  </si>
  <si>
    <t>Terms of Trade</t>
  </si>
  <si>
    <t>d(Terms of Trade)</t>
  </si>
  <si>
    <t>Importe</t>
  </si>
  <si>
    <t>BIPIndex</t>
  </si>
  <si>
    <t>IPIndex</t>
  </si>
  <si>
    <t>Warenimporte</t>
  </si>
  <si>
    <t>privater Konsum</t>
  </si>
  <si>
    <t>Ausrüstungsinvestitionen</t>
  </si>
  <si>
    <t>inländische Verwendung</t>
  </si>
  <si>
    <t>Q1 2012</t>
  </si>
  <si>
    <t>5.1.0.967</t>
  </si>
  <si>
    <t>BD IPD OF GDP SADJ</t>
  </si>
  <si>
    <t>uebertragungen</t>
  </si>
  <si>
    <t>vermoegenssaldo</t>
  </si>
  <si>
    <t>BDYQDM25F</t>
  </si>
  <si>
    <t>pw23exeuro</t>
  </si>
  <si>
    <t>Lohnsteuerm</t>
  </si>
  <si>
    <t>EFUSTm</t>
  </si>
  <si>
    <t>Umsatzsteuerm</t>
  </si>
  <si>
    <t>Solim</t>
  </si>
  <si>
    <t>BDOCFEXEE</t>
  </si>
  <si>
    <t>BDI..NECE</t>
  </si>
  <si>
    <t>EffWKm</t>
  </si>
  <si>
    <t>EffWKOECD</t>
  </si>
  <si>
    <t>BDIMPPRCE</t>
  </si>
  <si>
    <t>BDXSC401E</t>
  </si>
  <si>
    <t>einfuhrpreis1m</t>
  </si>
  <si>
    <t>einfuhrpreis2m</t>
  </si>
  <si>
    <t>einfuhrpreis1</t>
  </si>
  <si>
    <t>einfuhrpreis2</t>
  </si>
  <si>
    <t>SWHWWAE$F</t>
  </si>
  <si>
    <t>SWHWWAR$F</t>
  </si>
  <si>
    <t>SWHWWAMEF</t>
  </si>
  <si>
    <t>HWWAEnergym</t>
  </si>
  <si>
    <t>HWWARawm</t>
  </si>
  <si>
    <t>HWWARawexEnergym</t>
  </si>
  <si>
    <t>HWWAEnergy</t>
  </si>
  <si>
    <t>HWWARaw</t>
  </si>
  <si>
    <t>HWWARawexEnergy</t>
  </si>
  <si>
    <t>SWHWWAB$F</t>
  </si>
  <si>
    <t>SWHWWAIEF</t>
  </si>
  <si>
    <t>HWWAfoodm</t>
  </si>
  <si>
    <t>HWWAmetalsm</t>
  </si>
  <si>
    <t>HWWAfood</t>
  </si>
  <si>
    <t>HWWAmetals</t>
  </si>
  <si>
    <t>ausfuhrpreis1</t>
  </si>
  <si>
    <t>ausfuhrpreis2</t>
  </si>
  <si>
    <t>BDEXPPRCE</t>
  </si>
  <si>
    <t>BDXSC400E</t>
  </si>
  <si>
    <t>ausfuhrpreis2m</t>
  </si>
  <si>
    <t>ausfuhrpreis1m</t>
  </si>
  <si>
    <t>efp1adjm</t>
  </si>
  <si>
    <t>afp1adjm</t>
  </si>
  <si>
    <t>Q2 2012</t>
  </si>
  <si>
    <t>Consumercon</t>
  </si>
  <si>
    <t>Eurooil</t>
  </si>
  <si>
    <t>effwkbuba20m</t>
  </si>
  <si>
    <t>Lager</t>
  </si>
  <si>
    <t>Q3 2012</t>
  </si>
  <si>
    <t>BD NOMINAL EFFECTIVE EXCHANGE RATE (AR) SADJ</t>
  </si>
  <si>
    <t>CPBTrade</t>
  </si>
  <si>
    <t>Dienstleistungsexporte</t>
  </si>
  <si>
    <t>https://www.destatis.de/DE/Publikationen/Thematisch/VolkswirtschaftlicheGesamtrechnungen/Inlandsprodukt/InlandsproduktSaisonbereinigt.html</t>
  </si>
  <si>
    <t>Letzte inländische Verwendung</t>
  </si>
  <si>
    <t>BDIFDMPJQ</t>
  </si>
  <si>
    <t>ifocapitalm</t>
  </si>
  <si>
    <t>PWCPIEWU</t>
  </si>
  <si>
    <t>Q4 2012</t>
  </si>
  <si>
    <t>Letzte Verwendung</t>
  </si>
  <si>
    <t>Q1 2013</t>
  </si>
  <si>
    <t>BD EXPORTS - SERVICES (CAL ADJ) CURA</t>
  </si>
  <si>
    <t>BD IMPORTS - SERVICES (CAL ADJ) CURA</t>
  </si>
  <si>
    <t>BD IMPORTS - GOODS (CAL ADJ) CURA</t>
  </si>
  <si>
    <t>BD CPI (CAL ADJ) SADJ</t>
  </si>
  <si>
    <t>effwkbuba40m</t>
  </si>
  <si>
    <t>PWCPIEXEWU</t>
  </si>
  <si>
    <t>Lohnstückkosten Stundenkonzept</t>
  </si>
  <si>
    <t>WG CPI(DISC.) NADJ</t>
  </si>
  <si>
    <t>WGCPITT.F</t>
  </si>
  <si>
    <t>WD CPB: TRADE BALANCE INDEX - WORLD VOLA</t>
  </si>
  <si>
    <t>WDCPBTBWG</t>
  </si>
  <si>
    <t>BD NOMINAL EFFECTIVE FX RATE(NEER)BASED ON CONSUMER PRICE INDEX</t>
  </si>
  <si>
    <t>Q2 2013</t>
  </si>
  <si>
    <t>BDEAEGTCB</t>
  </si>
  <si>
    <t>BD EXPORTS - GOODS (CAL ADJ) CURA</t>
  </si>
  <si>
    <t>Q3 2013</t>
  </si>
  <si>
    <t>BDES3100B</t>
  </si>
  <si>
    <t>BDES2100B</t>
  </si>
  <si>
    <t>nomimpdienstm</t>
  </si>
  <si>
    <t>nomexpdienstm</t>
  </si>
  <si>
    <t>Dienstleistungsquote Exporte</t>
  </si>
  <si>
    <t>Dienstleistungsquote Importe</t>
  </si>
  <si>
    <t>BD NEW PASSENGER CAR REGISTRATIONS VOLN</t>
  </si>
  <si>
    <t>BD INSOLVENCIES - BUSINESS ENTERPRISES VOLN</t>
  </si>
  <si>
    <t>BD COMPOSITE LEADING INDICATOR - TREND RESTORED SADJ</t>
  </si>
  <si>
    <t>BD COMPOSITE LEADING INDICATOR - AMPLITUDE ADJUSTED SADJ</t>
  </si>
  <si>
    <t>BD ZEW INDICATOR OF ECONOMIC SENTIMENT - GERMANY NADJ</t>
  </si>
  <si>
    <t>BD CONSUMER CONFIDENCE INDICATOR - GERMANY SADJ</t>
  </si>
  <si>
    <t>WG IFO CONSTRUCTION: UNFAVOURABLE WEATHER SITUATION-YES(DIS SADJ</t>
  </si>
  <si>
    <t>WGIFOBDEE</t>
  </si>
  <si>
    <t>WG IFO CONSTRUCTION: UNFAVOURABLE WEATHER SITUATION-YES(DIS NADJ</t>
  </si>
  <si>
    <t>WGIFOBDEF</t>
  </si>
  <si>
    <t>WG BUSINESS CLIMATE INDEX(DISC.) SADJ</t>
  </si>
  <si>
    <t>WGIFDIDXQ</t>
  </si>
  <si>
    <t>WG OVERALL BUSINESS CLIMATE INDICATOR - WEST GERMANY(DISC.) SADJ</t>
  </si>
  <si>
    <t>WGIFOIDXE</t>
  </si>
  <si>
    <t>WG ASSESSMENT OF CURRENT BUSINESS SITUATION-WEST GERMANY(NE SADJ</t>
  </si>
  <si>
    <t>WGIFOBUSE</t>
  </si>
  <si>
    <t>WG FUTURE EXPECTATIONS OF BUSINESS SITUATION-WEST GERMANY(D SADJ</t>
  </si>
  <si>
    <t>WGIFOEXPE</t>
  </si>
  <si>
    <t>Q4 2013</t>
  </si>
  <si>
    <t>BD D-PRC.COMPET.AGST.36 TRADING PARTNERS,TOT.SALES DEFLTR(D NADJ</t>
  </si>
  <si>
    <t>BD MFG - RATE OF CAPACITY UTILISATION SADJ</t>
  </si>
  <si>
    <t>BD IMPORT UNIT VALUE INDEX(DISC.) SADJ</t>
  </si>
  <si>
    <t>SW HWWI INDEX - ENERGY RAW MATERIALS ($ OECD COUNTRIES) NADJ</t>
  </si>
  <si>
    <t>SW HWWI INDEX - TOTAL ($ OECD COUNTRIES) NADJ</t>
  </si>
  <si>
    <t>SW HWWI INDEX - TOTAL EXCLUDING ENERGY ($ OECD COUNTRIES) NADJ</t>
  </si>
  <si>
    <t>SW HWWI INDEX - FOOD ($ OECD COUNTRIES) NADJ</t>
  </si>
  <si>
    <t>SW HWWI INDEX - INDUSTRIAL RAW MATERIALS ($ OECD COUNTRIES) NADJ</t>
  </si>
  <si>
    <t>BD EXPORT UNIT VALUE INDEX(DISC.) SADJ</t>
  </si>
  <si>
    <t>Q1 2014</t>
  </si>
  <si>
    <t>WG CAPACITY UTILISATION - MANUFACTURING (BDCAPUTLQ)(DISC.) SADJ</t>
  </si>
  <si>
    <t>WGCAPUTLQ</t>
  </si>
  <si>
    <t>WG BUSINESS CLIMATE INDEX: CONSTRUCTION(DISC.) SADJ</t>
  </si>
  <si>
    <t>WGIFOBDQQ</t>
  </si>
  <si>
    <t>#NA</t>
  </si>
  <si>
    <t>Lagerexp</t>
  </si>
  <si>
    <t>BDUSNA62G</t>
  </si>
  <si>
    <t>Q2 2014</t>
  </si>
  <si>
    <t>BD D-PRC.COMPET.AGST.24 INDL.CNTR,EXCL.EA,TOT.SALES DEFLT(D NADJ</t>
  </si>
  <si>
    <t>BDMI39ANF</t>
  </si>
  <si>
    <t>constrm</t>
  </si>
  <si>
    <t>ConstrQ</t>
  </si>
  <si>
    <t>Q3 2014</t>
  </si>
  <si>
    <t>effwkbuba40</t>
  </si>
  <si>
    <t>BD SERVICE TRANSACTIONS - EXPENDITURE(DISC.) CURA</t>
  </si>
  <si>
    <t>BD SERVICE TRANSACTIONS - RECEIPTS(DISC.) CURA</t>
  </si>
  <si>
    <t>BD BOP: EXPORTS FOB CURA</t>
  </si>
  <si>
    <t>BD BOP: IMPORTS CIF CURA</t>
  </si>
  <si>
    <t>Q4 2014</t>
  </si>
  <si>
    <t>BD CONSUMER EXPENDITURE CONA</t>
  </si>
  <si>
    <t>BDCNPER.D</t>
  </si>
  <si>
    <t>BDGCMAC.D</t>
  </si>
  <si>
    <t>BDGDP..CD</t>
  </si>
  <si>
    <t>BDEXPGDSB</t>
  </si>
  <si>
    <t>BDIMPGDSB</t>
  </si>
  <si>
    <t>Pkonsum</t>
  </si>
  <si>
    <t>BD NOMINAL EER OF EURO AGST CURRENCIES OF EER-39 GROUP(DISC NADJ</t>
  </si>
  <si>
    <t>BD EXPORTS OF GOODS (FOB) CURA</t>
  </si>
  <si>
    <t>BD IMPORTS OF GOODS (CIF) CURA</t>
  </si>
  <si>
    <t>Q1 2015</t>
  </si>
  <si>
    <t>BDQI2AANF</t>
  </si>
  <si>
    <t>BDMI2AANF</t>
  </si>
  <si>
    <t>BD IMPORT PRICES INDEX-EXCL. MINRL. OIL &amp; MINRL. OIL PRDS. NADJ</t>
  </si>
  <si>
    <t>BDIPIM&amp;MF</t>
  </si>
  <si>
    <t>BD IMPORTS - CRUDE OIL CURN</t>
  </si>
  <si>
    <t>BDIMPCRUA</t>
  </si>
  <si>
    <t>BD IMPORTS - MINERAL OIL CURN</t>
  </si>
  <si>
    <t>BDIMPMINA</t>
  </si>
  <si>
    <t>BD IMPORTS - CRUDE OIL VOLN</t>
  </si>
  <si>
    <t>BDIMPCRUP</t>
  </si>
  <si>
    <t>Exporte 1. Runde</t>
  </si>
  <si>
    <t>Importe 1. runde</t>
  </si>
  <si>
    <t>Exportmaärkte nicht annualisiert</t>
  </si>
  <si>
    <t>BDPAVAIMA</t>
  </si>
  <si>
    <t>BD GDP: VALUE ADDED-INDL.PRODUCTION INCLUDING MANUFACTURING CURA</t>
  </si>
  <si>
    <t>BDVAPAIMB</t>
  </si>
  <si>
    <t>BD GDP: VALUE ADDED-INDL.PRODUCTION INCLUDING MANUFACTURING SADJ</t>
  </si>
  <si>
    <t>BDVAPAIME</t>
  </si>
  <si>
    <t>Share of VALUE ADDED-INDL.PRODUCTION INCLUDING MANUFACTURING in GDP</t>
  </si>
  <si>
    <t>Growth rate IP</t>
  </si>
  <si>
    <t>Growth rate GDP</t>
  </si>
  <si>
    <t>Q2 2015</t>
  </si>
  <si>
    <t>BD GDP: DOMESTIC USES (CAL ADJ) CONA</t>
  </si>
  <si>
    <t>Q3 2015</t>
  </si>
  <si>
    <t>BDIFDMPKQ</t>
  </si>
  <si>
    <t>BDIFDMPLQ</t>
  </si>
  <si>
    <t>ifocapitalexpm</t>
  </si>
  <si>
    <t>ifocapitalexportm</t>
  </si>
  <si>
    <t>BDIPCAP.G</t>
  </si>
  <si>
    <t>ipcapitalm</t>
  </si>
  <si>
    <t>umsatzcapitalm</t>
  </si>
  <si>
    <t>BDSTDCAPG</t>
  </si>
  <si>
    <t>Finanzstress</t>
  </si>
  <si>
    <t>Uncertainty_RV</t>
  </si>
  <si>
    <t>Finanzstress_IfW</t>
  </si>
  <si>
    <t>BD CHAIN-TYPE PRICE INDEX - CONSUMER EXPENDITURE NADJ</t>
  </si>
  <si>
    <t>BDCNPERCF</t>
  </si>
  <si>
    <t>BD CHAIN-TYPE QUANTITY INDEX OF GDP - CONSUMER EXPENDITURE NADJ</t>
  </si>
  <si>
    <t>BDCNPECQF</t>
  </si>
  <si>
    <t>BD CONSUMER EXPENDITURE - IPD SADJ</t>
  </si>
  <si>
    <t>BDIPDCONE</t>
  </si>
  <si>
    <t>BDST.CAPG</t>
  </si>
  <si>
    <t>BD RETAIL SALES EXCL CARS (CAL ADJ) X-12-ARIMA VOLA</t>
  </si>
  <si>
    <t>BDRETTOTG</t>
  </si>
  <si>
    <t>BDIFDCCOQ</t>
  </si>
  <si>
    <t>EGIFDCDOQ</t>
  </si>
  <si>
    <t>BDSTDMANG</t>
  </si>
  <si>
    <t>umsatzcapitaltotalm</t>
  </si>
  <si>
    <t>Retailsalesm</t>
  </si>
  <si>
    <t>ifocommercialbuildingm</t>
  </si>
  <si>
    <t>iforesidentialm</t>
  </si>
  <si>
    <t>umsatzManum</t>
  </si>
  <si>
    <t>Q4 2015</t>
  </si>
  <si>
    <t>WD ITS TRADE IN GOODS AND SERVICES(DISC.) CONA</t>
  </si>
  <si>
    <t>BDIFSIDXQ</t>
  </si>
  <si>
    <t>BDIFRS.NQ</t>
  </si>
  <si>
    <t>BDIFDWSLQ</t>
  </si>
  <si>
    <t>WG IFO RETAIL TRADE: OVERALL BUSINESS CLIMATE INDICATOR(DIS SADJ</t>
  </si>
  <si>
    <t>WGIFORTIE</t>
  </si>
  <si>
    <t>WG WHOLESALE TRADE-OVERALL BUSINESS CLIMATE INDICATOR(DISC) NADJ</t>
  </si>
  <si>
    <t>WGIFOWHIF</t>
  </si>
  <si>
    <t>BDIFDMTLQ</t>
  </si>
  <si>
    <t>ifoservicem</t>
  </si>
  <si>
    <t>iforetailm</t>
  </si>
  <si>
    <t>ifowholesalem</t>
  </si>
  <si>
    <t>ifomanum</t>
  </si>
  <si>
    <t>BD GFK CONSUMER CLIMATE SURVEY - KONSUMKLIMA SADJ</t>
  </si>
  <si>
    <t>BDGFKCCIQ</t>
  </si>
  <si>
    <t>BD GFK CONSUMER CLIMATE SURVEY- BUSINESS CYCLE EXPECTATIONS SADJ</t>
  </si>
  <si>
    <t>BDGFKECOQ</t>
  </si>
  <si>
    <t>BD GFK CONSUMER CLIMATE SURVEY - INCOME EXPECTATIONS SADJ</t>
  </si>
  <si>
    <t>BDGFKREVQ</t>
  </si>
  <si>
    <t>BD GFK CONSUMER CLIMATE SURVEY - WILLINGNESS TO BUY SADJ</t>
  </si>
  <si>
    <t>BDGFKBUYQ</t>
  </si>
  <si>
    <t>GFK</t>
  </si>
  <si>
    <t>GFKBCEXP</t>
  </si>
  <si>
    <t>GFKIEXP</t>
  </si>
  <si>
    <t>GFKWTB</t>
  </si>
  <si>
    <t>BD EMPLOYED PERSONS (RESIDENCE CONCEPT, ILO) VOLA</t>
  </si>
  <si>
    <t>BDEMPTOTO</t>
  </si>
  <si>
    <t>Employment</t>
  </si>
  <si>
    <t>Annual</t>
  </si>
  <si>
    <t>CapitalEquip</t>
  </si>
  <si>
    <t>BD LENDING TO ENTERPRISES &amp; INDIVIDUALS CURN</t>
  </si>
  <si>
    <t>BDBANKLPA</t>
  </si>
  <si>
    <t>Credit</t>
  </si>
  <si>
    <t>LogistikKlima</t>
  </si>
  <si>
    <t>LogistikAnwender</t>
  </si>
  <si>
    <t>LogistikAnbieter</t>
  </si>
  <si>
    <t>BD HOUSEHOLDS INCOME - SAVING RATIO NADJ</t>
  </si>
  <si>
    <t>BDJQA327R</t>
  </si>
  <si>
    <t>BDJAA327B</t>
  </si>
  <si>
    <t>Sparquote</t>
  </si>
  <si>
    <t>SparquoteSA</t>
  </si>
  <si>
    <t>BD DISPOSABLE INCOME (PAN BD Q0191) CURA</t>
  </si>
  <si>
    <t>BDPERDISB</t>
  </si>
  <si>
    <t>BD DISPOSABLE INCOME - PRIVATE HOUSEHOLDS, EXPENDITURE CURA</t>
  </si>
  <si>
    <t>BDIADPTEB</t>
  </si>
  <si>
    <t>BD DISPOSABLE INCOME - PRIVATE HOUSEHOLDS, REVENUES CURA</t>
  </si>
  <si>
    <t>BDIADPTRB</t>
  </si>
  <si>
    <t>verfEinkommen</t>
  </si>
  <si>
    <t>Bezugsgroesse</t>
  </si>
  <si>
    <t>Q1 2016</t>
  </si>
  <si>
    <t>BD MFG: PROD EXPECT IN 3MO - HIGHER NADJ</t>
  </si>
  <si>
    <t>BD MFG: PROD EXPECT IN 3MO - LOWER NADJ</t>
  </si>
  <si>
    <t>BD MFG: FGN ORD ON HAND - BAL NADJ</t>
  </si>
  <si>
    <t>BD MFG: ORD ON HAND - BAL SADJ</t>
  </si>
  <si>
    <t>BD MFG: BUS EXPECT IN 6MO - BETTER NADJ</t>
  </si>
  <si>
    <t>BD MFG: BUS EXPECT IN 6MO - WORSE NADJ</t>
  </si>
  <si>
    <t>BD MFG: PROD (CPM) - BAL SADJ</t>
  </si>
  <si>
    <t>BD CNSTR IND: UNFAVOURABLE WEATHER SIT - YES SADJ</t>
  </si>
  <si>
    <t>BD CNSTR IND: UNFAVOURABLE WEATHER SIT - NO NADJ</t>
  </si>
  <si>
    <t>BD MFG CAP GDS: EXPORTS EXPECT IN 3MO - BAL SADJ</t>
  </si>
  <si>
    <t>BD MFG CAP GDS: BUS SIT IN 6MO - BAL SADJ</t>
  </si>
  <si>
    <t>BD MFG CAP GDS: BUS CLIMATE SADJ</t>
  </si>
  <si>
    <t>IfoLage</t>
  </si>
  <si>
    <t>Iforerwartung</t>
  </si>
  <si>
    <t>DAX</t>
  </si>
  <si>
    <t>Manufacturing</t>
  </si>
  <si>
    <t>Abestand</t>
  </si>
  <si>
    <t>ifoCapacity</t>
  </si>
  <si>
    <t>Cceurocomm</t>
  </si>
  <si>
    <t>Differenz</t>
  </si>
  <si>
    <t>BDUSDA01E</t>
  </si>
  <si>
    <t>BDUSDA03E</t>
  </si>
  <si>
    <t>BDUSDA32E</t>
  </si>
  <si>
    <t>BDUSDA31E</t>
  </si>
  <si>
    <t>AEBau</t>
  </si>
  <si>
    <t>AEWohnbau</t>
  </si>
  <si>
    <t>Aeoeffentlich</t>
  </si>
  <si>
    <t>BDIFDCDOQ</t>
  </si>
  <si>
    <t>BDIFDCPOQ</t>
  </si>
  <si>
    <t>BCifoWohnbau</t>
  </si>
  <si>
    <t>Bcifogewerblich</t>
  </si>
  <si>
    <t>BCifooeffentlich</t>
  </si>
  <si>
    <t>AEgewerblich</t>
  </si>
  <si>
    <t>Baucapacity</t>
  </si>
  <si>
    <t>Bautencapacity</t>
  </si>
  <si>
    <t>BDNOCCNSG</t>
  </si>
  <si>
    <t>BDNOCREBG</t>
  </si>
  <si>
    <t>ABBau</t>
  </si>
  <si>
    <t>ABWohnbau</t>
  </si>
  <si>
    <t>Wirtschaftsbau</t>
  </si>
  <si>
    <t>Wohnungsbau</t>
  </si>
  <si>
    <t>PsonsAnlage</t>
  </si>
  <si>
    <t>Pwirtschaftsbau</t>
  </si>
  <si>
    <t>Painvest</t>
  </si>
  <si>
    <t>Pwohnungsbau</t>
  </si>
  <si>
    <t>BDNODCXOG</t>
  </si>
  <si>
    <t>aecapitaloFZB</t>
  </si>
  <si>
    <t>sonsAnlage</t>
  </si>
  <si>
    <t>Hypothekenzinsen</t>
  </si>
  <si>
    <t>verfEinkommenR</t>
  </si>
  <si>
    <t>population</t>
  </si>
  <si>
    <t>Q2 2016</t>
  </si>
  <si>
    <t>BD INDL PROD: CONSTRUCTION (CAL ADJ) VOLA</t>
  </si>
  <si>
    <t>WBnetexports</t>
  </si>
  <si>
    <t>WBLager</t>
  </si>
  <si>
    <t>WBAB</t>
  </si>
  <si>
    <t>Q3 2016</t>
  </si>
  <si>
    <t>BD MANUFACTURING ORDERS (CAL ADJ). VOLA</t>
  </si>
  <si>
    <t>BD US $ TO 1 EURO (DEUTSCHEMARK DERIVED HISTORY PRIOR 1999) NADJ</t>
  </si>
  <si>
    <t>BD FIBOR - 3 MONTH (MTH.AVG.) NADJ</t>
  </si>
  <si>
    <t>BD INDL PROD: MANUFACTURING (CAL ADJ) VOLA</t>
  </si>
  <si>
    <t>BD NEW ORDERS: MFG, FGN (CAL ADJ) VOLA</t>
  </si>
  <si>
    <t>BD INDL PROD: INDUSTRY INCL CNSTR (CAL ADJ) VOLA</t>
  </si>
  <si>
    <t>BD NEW ORDERS RECD: CNSTR - MAIN CNSTR IND SADJ</t>
  </si>
  <si>
    <t>BD INDL T/O: CAPITAL GDS, DOM VOLA</t>
  </si>
  <si>
    <t>BD INDL T/O: CAPITAL GDS VOLA</t>
  </si>
  <si>
    <t>BD INDL T/O: MANUFACTURING, DOM VOLA</t>
  </si>
  <si>
    <t>BD NEW ORDERS RECD: CNSTR - RESL CNSTR SADJ</t>
  </si>
  <si>
    <t>BD NEW ORDERS RECD: CNSTR - PUBL SECTOR CNSTR &amp; ROAD CNSTR SADJ</t>
  </si>
  <si>
    <t>BD NEW ORDERS RECD: CNSTR - INDL CLIENTS SADJ</t>
  </si>
  <si>
    <t>BD NEW ORDERS: MFG,CAP GDS EXCL OTH TRNSP EQP,DOM (CAL ADJ) VOLA</t>
  </si>
  <si>
    <t>Q4 2016</t>
  </si>
  <si>
    <t>Q1 2017</t>
  </si>
  <si>
    <t>Q2 2017</t>
  </si>
  <si>
    <t>Q3 2017</t>
  </si>
  <si>
    <t>Q4 2017</t>
  </si>
  <si>
    <t>Q1 2018</t>
  </si>
  <si>
    <t>Q2 2018</t>
  </si>
  <si>
    <t>Q3 2018</t>
  </si>
  <si>
    <t>Q4 2018</t>
  </si>
  <si>
    <t>BD GFCF - RESIDENTIAL CONSTRUCTION CONA</t>
  </si>
  <si>
    <t>BDGFCFCOD</t>
  </si>
  <si>
    <t>BD ECONOMIC POLICY UNCERTAINTY INDEX - OVERALL NADJ</t>
  </si>
  <si>
    <t>BDEPUPOLR</t>
  </si>
  <si>
    <t>policym</t>
  </si>
  <si>
    <t>VDAX-NEW VOLATILITY INDEX - PRICE INDEX</t>
  </si>
  <si>
    <t>VDAXNEW</t>
  </si>
  <si>
    <t>VDAXm</t>
  </si>
  <si>
    <t>BD HOUSEHOLDS' INCOME - PERSONAL SAVINGS RATIO CURA</t>
  </si>
  <si>
    <t>BDAMXY0AF</t>
  </si>
  <si>
    <t>BD D-PRC COMPET AGST 37 TRADING PARTNERS, BASED ON CPI NADJ</t>
  </si>
  <si>
    <t>BDAMXY12F</t>
  </si>
  <si>
    <t>BDAXY021F</t>
  </si>
  <si>
    <t>BD D-PRC COMPET AGST EA CNTRYS, BASED ON CPI NADJ</t>
  </si>
  <si>
    <t>BDAAU20BF</t>
  </si>
  <si>
    <t>BDAMXY0BF</t>
  </si>
  <si>
    <t>BDMI8AANF</t>
  </si>
  <si>
    <t>BDAQXY0AF</t>
  </si>
  <si>
    <t>BD D-PRC COMPET AGST 37 TRADING PARTNERS,BASED ON DEFL OF TOT SA</t>
  </si>
  <si>
    <t>BDAAXY12F</t>
  </si>
  <si>
    <t>BDAQU20BF</t>
  </si>
  <si>
    <t>BDAQXY0BF</t>
  </si>
  <si>
    <t>PWTOTEA</t>
  </si>
  <si>
    <t>PWTOTEXEA</t>
  </si>
  <si>
    <t>BD ORDER CAPACITY INDEX SADJ</t>
  </si>
  <si>
    <t>BDUAC888Q</t>
  </si>
  <si>
    <t>BDINVCH.B</t>
  </si>
  <si>
    <t>BD CONTRIB TO REAL GDP %QOQ CHG - CHANGE OF STOCKS CONA</t>
  </si>
  <si>
    <t>BDINVCHSD</t>
  </si>
  <si>
    <t>BDQ21ABAF</t>
  </si>
  <si>
    <t>BD CNSTR IND: CAPAC UTILIZATION SADJ</t>
  </si>
  <si>
    <t>BDIFDCTNQ</t>
  </si>
  <si>
    <t>BDIFDCBNQ</t>
  </si>
  <si>
    <t>BD GROSS FIXED CAPITAL FORMATION, CONSTRUCTION (CAL ADJ) CONA</t>
  </si>
  <si>
    <t>BD GROSS FIXED CAPITAL FORMATION, MACHINERY &amp; EQP (CAL ADJ) CONA</t>
  </si>
  <si>
    <t>privateAinvest</t>
  </si>
  <si>
    <t>WBBWSDienstl</t>
  </si>
  <si>
    <t>WBProduzierendesG</t>
  </si>
  <si>
    <t>WeltBIP</t>
  </si>
  <si>
    <t>BD MFG: CAPAC UTILISATION SADJ</t>
  </si>
  <si>
    <t>BD CNSTR IND: BUS CLIMATE, INDEX VOLA</t>
  </si>
  <si>
    <t>BD CNSTR IND: CML BLDG: BUS CLIMATE SADJ</t>
  </si>
  <si>
    <t>EG CNSTR IND: RESL CNSTR: BUS CLIMATE SADJ</t>
  </si>
  <si>
    <t>BD CNSTR IND: RESL CNSTR: BUS CLIMATE SADJ</t>
  </si>
  <si>
    <t>BD CNSTR IND: PUB BLDG CNSTR: BUS CLIMATE SADJ</t>
  </si>
  <si>
    <t>BD CNSTR IND: BLDG CNSTR: CAPAC UTILIZATION SADJ</t>
  </si>
  <si>
    <t>UVE</t>
  </si>
  <si>
    <t>Entnahmen</t>
  </si>
  <si>
    <t>Arbeitstage</t>
  </si>
  <si>
    <t>Produktionslücke</t>
  </si>
  <si>
    <t>Frühjahr 2017</t>
  </si>
  <si>
    <t xml:space="preserve">Potentialwachstum </t>
  </si>
  <si>
    <t>Potential</t>
  </si>
  <si>
    <t>Potenzial</t>
  </si>
  <si>
    <t>PL</t>
  </si>
  <si>
    <t>BetriebsueberschussKG</t>
  </si>
  <si>
    <t>BD USE OF GDP: EXPORTS OF GOODS &amp; SERVICES (CAL ADJ) CURA</t>
  </si>
  <si>
    <t>BD USE OF GDP: IMPORTS OF GOODS &amp; SERVICES (CAL ADJ) CURA</t>
  </si>
  <si>
    <t>BD GDP (CAL ADJ) (PAN BD FROM 1991) CURA</t>
  </si>
  <si>
    <t>BD IMPORT PRICE INDEX (CAL ADJ) SADJ</t>
  </si>
  <si>
    <t>BD EXPORT PRICE INDEX (CAL ADJ) SADJ</t>
  </si>
  <si>
    <t>BD USE OF GDP: CHANGES IN INVENTORIES &amp; NET INCR IN VALBS(CAL AD</t>
  </si>
  <si>
    <t>Q1 2019</t>
  </si>
  <si>
    <t>Q2 2019</t>
  </si>
  <si>
    <t>Q3 2019</t>
  </si>
  <si>
    <t>Q4 2019</t>
  </si>
  <si>
    <t>Potenzialwachstum</t>
  </si>
  <si>
    <t>BD GROSS VALUE ADDED: MANUFACTURING CURN</t>
  </si>
  <si>
    <t>Jahresdaten</t>
  </si>
  <si>
    <t>OECDWelthandel</t>
  </si>
  <si>
    <t>Eceps</t>
  </si>
  <si>
    <t>OECDeps</t>
  </si>
  <si>
    <t>BD MFG: EXPORTS EXPECT IN 3MO - BAL SADJ</t>
  </si>
  <si>
    <t>Früheres Bundesgebiet</t>
  </si>
  <si>
    <t>2.3.2 Verwendung des Bruttoinlandsprodukts, preisbereinigt</t>
  </si>
  <si>
    <t>Saison- und kalenderbereinigte Ergebnisse nach Census X-12-ARIMA</t>
  </si>
  <si>
    <t>Vierteljahr</t>
  </si>
  <si>
    <t>Brutto-
inlands-
produkt</t>
  </si>
  <si>
    <t>Außen-
beitrag</t>
  </si>
  <si>
    <t>insgesamt</t>
  </si>
  <si>
    <t>Konsumausgaben</t>
  </si>
  <si>
    <t>Bruttoinvestitionen</t>
  </si>
  <si>
    <t>zu-
sammen</t>
  </si>
  <si>
    <t>private
Konsum-
ausgaben</t>
  </si>
  <si>
    <t>Konsum-
ausgaben
des
Staates</t>
  </si>
  <si>
    <t>Brutto-anlage-
investi-tionen</t>
  </si>
  <si>
    <t>Vorrats-
verände-
rungen 1)</t>
  </si>
  <si>
    <t>Kettenindex  (1991 = 100)</t>
  </si>
  <si>
    <t>1.Vj</t>
  </si>
  <si>
    <t xml:space="preserve">X  </t>
  </si>
  <si>
    <t>2.Vj</t>
  </si>
  <si>
    <t>3.Vj</t>
  </si>
  <si>
    <t>4.Vj</t>
  </si>
  <si>
    <t>1) Einschl. Nettozugang an Wertsachen.</t>
  </si>
  <si>
    <t>Inlandsproduktsberechnung - Revidierte saisonbereinigte Vierteljahresergebnisse</t>
  </si>
  <si>
    <t>Fachserie 18 Reihe S. 28 - 1970 bis 1991</t>
  </si>
  <si>
    <t>2.3.5 Bruttoanlageinvestitionen in jeweiligen Preisen</t>
  </si>
  <si>
    <t>Insgesamt</t>
  </si>
  <si>
    <t>Bauinvestitionen</t>
  </si>
  <si>
    <t>Sonstige
Anlagen 2)</t>
  </si>
  <si>
    <t>zusammen</t>
  </si>
  <si>
    <t>Maschinen
u.Geräte 1)</t>
  </si>
  <si>
    <t>Fahrzeuge</t>
  </si>
  <si>
    <t>Wohn-
bauten</t>
  </si>
  <si>
    <t>Nichtwohn-
bauten</t>
  </si>
  <si>
    <t>Mrd. EUR</t>
  </si>
  <si>
    <t>2.3.6 Bruttoanlageinvestitionen, preisbereinigt</t>
  </si>
  <si>
    <t>1) Einschl. Textilien, Bekleidung, Leder-, Holz-, Kunststoff-, Glas-, Keramik- und Eisenwaren, Verlagserzeugnisse. – 2) Nutztiere und Nutz-</t>
  </si>
  <si>
    <t>pflanzungen, immaterielle Anlagegüter, Grundstücksübertragungskosten für unbebauten Grund und Boden.</t>
  </si>
  <si>
    <t>BD USE OF GDP: CONSUMER EXPENDITURE (CAL ADJ) CURA</t>
  </si>
  <si>
    <t>BDCNPER.B</t>
  </si>
  <si>
    <t>BD USE OF NOMINAL GDP: MACHINERY &amp; EQUIPMENT INVESTMENT CURA</t>
  </si>
  <si>
    <t>BD USE OF NOMINAL GDP: CONSTRUCTION INVESTMENT CURA</t>
  </si>
  <si>
    <t>BDGCMAC.B</t>
  </si>
  <si>
    <t>BDGCCON.B</t>
  </si>
  <si>
    <t>BD GFCF - RESIDENTIAL CONSTRUCTION CURA</t>
  </si>
  <si>
    <t>BDGFCONRB</t>
  </si>
  <si>
    <t>BD GROSS DOMESTIC DEMAND CURA</t>
  </si>
  <si>
    <t>BDEAGDTCB</t>
  </si>
  <si>
    <t>WG IFO CONSTRUCTION: CAPACITY UTILISATION(DISC.) NADJ</t>
  </si>
  <si>
    <t>WGIFOBDRF</t>
  </si>
  <si>
    <t>2.3 Tabellen zur Verwendung des Bruttoinlandsprodukts</t>
  </si>
  <si>
    <t>2.3.1 Verwendung des Bruttoinlandsprodukts in jeweiligen Preisen</t>
  </si>
  <si>
    <t>Außen-
beitrag
(Sp.10–
11)</t>
  </si>
  <si>
    <t>nomBauinv</t>
  </si>
  <si>
    <t>nomWbau</t>
  </si>
  <si>
    <t>BD BUILDING PERMITS GRANTED: ALL BUILDINGS CURA</t>
  </si>
  <si>
    <t>BD BUILDING PERMITS GRANTED: RESIDENTIAL CNSTR(PAN BD M0194)</t>
  </si>
  <si>
    <t>BDUSLA01B</t>
  </si>
  <si>
    <t>BDUSLA02B</t>
  </si>
  <si>
    <t>BGBau</t>
  </si>
  <si>
    <t>BGWohnbau</t>
  </si>
  <si>
    <t>WG IFO CONSTRUCTION RESULTS: MONTHS'' ORDERS IN HAND(DISC.) SADJ</t>
  </si>
  <si>
    <t>WGIFOBDKE</t>
  </si>
  <si>
    <t>WG IFO CONSTRUCTION: BUSINESS CLIMATE INDEX (ASA-II)(DISC.) SADJ</t>
  </si>
  <si>
    <t>WGIF9BDQQ</t>
  </si>
  <si>
    <t>SparquoteWG</t>
  </si>
  <si>
    <t>verfEinkommenWG</t>
  </si>
  <si>
    <t>verfEinkommenSA</t>
  </si>
  <si>
    <t>KFaktorKonsum</t>
  </si>
  <si>
    <t>BD NEW ORDERS RECD: CNSTR - MAIN CNSTR IND VOLA</t>
  </si>
  <si>
    <t>BDUSDA16G</t>
  </si>
  <si>
    <t>BD NEW ORDERS RECD: CNSTR - RESL CNSTR VOLA</t>
  </si>
  <si>
    <t>BDHOUSE.G</t>
  </si>
  <si>
    <t>AEBaur</t>
  </si>
  <si>
    <t>AEWohnbaur</t>
  </si>
  <si>
    <t>Bauproduktion</t>
  </si>
  <si>
    <t>BWSBau</t>
  </si>
  <si>
    <t>coreinflation</t>
  </si>
  <si>
    <t>Effektiv</t>
  </si>
  <si>
    <t>BDIFOIDXQ</t>
  </si>
  <si>
    <t>Ifo_new</t>
  </si>
  <si>
    <t>UK AVERAGE BRENT OIL PRICE CURN</t>
  </si>
  <si>
    <t>UKOILBREN</t>
  </si>
  <si>
    <t>BDUSNA61G</t>
  </si>
  <si>
    <t>Q1 2020</t>
  </si>
  <si>
    <t>Q2 2020</t>
  </si>
  <si>
    <t>Q3 2020</t>
  </si>
  <si>
    <t>Q4 2020</t>
  </si>
  <si>
    <t>BD CNSTR IND: CNSTR ACT COMPD TO AVG OF LAST 3MO SADJ</t>
  </si>
  <si>
    <t>BDIFDCTVQ</t>
  </si>
  <si>
    <t>ifoBauproduktion</t>
  </si>
  <si>
    <t>BetriebsueberschussPH</t>
  </si>
  <si>
    <t>BUPH</t>
  </si>
  <si>
    <t>BD ORDERS IN CONSTRUCTION: CONSTRUCTION (CAL ADJ)(DISC.) VOLA</t>
  </si>
  <si>
    <t>BD ORDERS IN CONSTRUCTION: RESIDENTIAL BLDG.S(CAL ADJ)(DISC VOLA</t>
  </si>
  <si>
    <t>nomBIP</t>
  </si>
  <si>
    <t>BDIPENG.G</t>
  </si>
  <si>
    <t>Energie</t>
  </si>
  <si>
    <t>BD CPI (EXCLUDING FOOD &amp; ENERGY) NADJ</t>
  </si>
  <si>
    <t>BD CPI: ENERGY (HOUSEHOLD ENERGY &amp; FUELS) NADJ</t>
  </si>
  <si>
    <t>BDCPTEFEF</t>
  </si>
  <si>
    <t>BDCPHSENF</t>
  </si>
  <si>
    <t>BDIFOBUGQ</t>
  </si>
  <si>
    <t>BDCYLEADQ</t>
  </si>
  <si>
    <t>Lagem_new</t>
  </si>
  <si>
    <t>Erwartungm_new</t>
  </si>
  <si>
    <t>BD NEW ORDERS: MFG, CAP GDS, DOM (CAL ADJ) VOLA</t>
  </si>
  <si>
    <t>BDDCPORDG</t>
  </si>
  <si>
    <t>BD NEW ORDERS: MFG, CAP GDS, FGN (CAL ADJ) VOLA</t>
  </si>
  <si>
    <t>BDOCPORDG</t>
  </si>
  <si>
    <t>BD INDL T/O: CAPITAL GDS, FGN VOLA</t>
  </si>
  <si>
    <t>BDSTFCAPG</t>
  </si>
  <si>
    <t>AEcapitalDm</t>
  </si>
  <si>
    <t>AEcapitalFm</t>
  </si>
  <si>
    <t>umsatzcapitalFm</t>
  </si>
  <si>
    <t>Deflator pr. Konsum</t>
  </si>
  <si>
    <t>Vorquartalsvergleich</t>
  </si>
  <si>
    <t>Vorjahresvergleich</t>
  </si>
  <si>
    <t>WD ECONOMIC POLICY UNCERTAINTY INDEX - CUR PRC GDP WGHT NADJ</t>
  </si>
  <si>
    <t>WDEPUCUPR</t>
  </si>
  <si>
    <t>wdollarpolicym</t>
  </si>
  <si>
    <t>WorlddollarIP</t>
  </si>
  <si>
    <t>dDollarGDP</t>
  </si>
  <si>
    <t>PPPGDP</t>
  </si>
  <si>
    <t>ExpInvestitionen</t>
  </si>
  <si>
    <t>PPPInvestitionen</t>
  </si>
  <si>
    <t>DollarGDP</t>
  </si>
  <si>
    <t>WD CPB: IMPORT VOLUME INDEX - WORLD VOLA</t>
  </si>
  <si>
    <t>WDCPBIMWG</t>
  </si>
  <si>
    <t>CPBWorldImport</t>
  </si>
  <si>
    <t>CPBWorldImportm</t>
  </si>
  <si>
    <t>WD CPB: INDL. PRODUCTION - WORLD (PRODUCTION WEIGHT) (WDA) VOLA</t>
  </si>
  <si>
    <t>WDCPBPWWG</t>
  </si>
  <si>
    <t>CPBIP</t>
  </si>
  <si>
    <t>Rec_Maik</t>
  </si>
  <si>
    <t>CPBIPm</t>
  </si>
  <si>
    <t>Massensa</t>
  </si>
  <si>
    <t>Nettosa</t>
  </si>
  <si>
    <t>sonsAnlagePR</t>
  </si>
  <si>
    <t>BD INDL T/O: MANUFACTURING VOLA</t>
  </si>
  <si>
    <t>BDST.MANG</t>
  </si>
  <si>
    <t>umsatzManuDm</t>
  </si>
  <si>
    <t>WD SEMICONDUCTOR MFRS. SALES - WORLD (3 MONTH AVERAGE) CURN</t>
  </si>
  <si>
    <t>WDSCSAL3A</t>
  </si>
  <si>
    <t>semiconductor3m</t>
  </si>
  <si>
    <t>BD YIELDS DSEC OUTST, LISTED FED SEC, MTRY 9-10YRS, MTH.AVG NADJ</t>
  </si>
  <si>
    <t>BD TRUCK TOLL MILEAGE INDEX (X13 CAL &amp; SEAS ADJ) VOLA</t>
  </si>
  <si>
    <t>BDTKTMIXG</t>
  </si>
  <si>
    <t>LKWFahrleistung</t>
  </si>
  <si>
    <t>Abschreibungen</t>
  </si>
  <si>
    <t>BAInom</t>
  </si>
  <si>
    <t>BD D-PRC COMPET AGST 56 TRADING PARTNERS,BASED ON CPI(DISC) NADJ</t>
  </si>
  <si>
    <t>BD D-PRC COMPET AGST 26 INDL CNTRYS, EXCL EA, BASED ON CPI NADJ</t>
  </si>
  <si>
    <t>BD NEER OF EURO AGST CURRENCIES OF EER-38 GROUP(DISC.) NADJ</t>
  </si>
  <si>
    <t>BD D-PRC COMPET AGST 26 INDL CNTRYS,EXCL EA,BASED ON DEFL OF TOT</t>
  </si>
  <si>
    <t>BD D-PRC COMPET AGST 26 INDL CNTRYS,BASED ON DEFL OF TOT SALES</t>
  </si>
  <si>
    <t>BD EXPORTS (TRADE VOLUME ON 2015 BASIS) (CAL ADJ) CONA</t>
  </si>
  <si>
    <t>BD IMPORTS (TRADE VOLUME ON 2015 BASIS) (CAL ADJ) CONA</t>
  </si>
  <si>
    <t>BD INDL PROD: CAPITAL GOODS (WDA) VOLA</t>
  </si>
  <si>
    <t>BD INDL PROD: CONSTRUCTION (WDA) VOLA</t>
  </si>
  <si>
    <t>BD INDL PROD: ENERGY (CAL ADJ) VOLA</t>
  </si>
  <si>
    <t>BD SHORT-TERM DEVT BASED ON ADVANCE T/O TAX RETURNS (WDA) SADJ</t>
  </si>
  <si>
    <t>BDVTOTXRE</t>
  </si>
  <si>
    <t>umsatzGewerblich</t>
  </si>
  <si>
    <t>dMifo_new</t>
  </si>
  <si>
    <t>BDCAPUTLQ</t>
  </si>
  <si>
    <t>Q1 2021</t>
  </si>
  <si>
    <t>BDIPXEC.G</t>
  </si>
  <si>
    <t>Industrieprodukt</t>
  </si>
  <si>
    <t>BD TRADE &amp; IND: BUS CLIMATE, INDEX, SA VOLA</t>
  </si>
  <si>
    <t>BD TRADE &amp; IND: BUS SIT, INDEX, SA VOLA</t>
  </si>
  <si>
    <t>BD TRADE &amp; IND: BUS EXPECT IN 6MO, INDEX, SA VOLA</t>
  </si>
  <si>
    <t>BD IFO BUSINESS CLIMATE GERMANY: BUS CLIMATE, INDEX, SA VOLA</t>
  </si>
  <si>
    <t>BD RT (INCL MV): BUS CLIMATE, BAL, SA SADJ</t>
  </si>
  <si>
    <t>BD WHSLE (INCL MV): BUS CLIMATE, BAL, SA SADJ</t>
  </si>
  <si>
    <t>BD MFG: BUS CLIMATE, BAL, SA SADJ</t>
  </si>
  <si>
    <t>BD IFO BUSINESS CLIMATE GERMANY SITUATION INDEX, SA VOLA</t>
  </si>
  <si>
    <t>BD IFO BUSINESS CLIMATE GERMANY EXPECT IN 6MO, INDEX, SA VOLA</t>
  </si>
  <si>
    <t>Q2 2021</t>
  </si>
  <si>
    <t>#N/A</t>
  </si>
  <si>
    <t>Q3 2021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</si>
</sst>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0">
    <numFmt numFmtId="164" formatCode="0.0"/>
    <numFmt numFmtId="165" formatCode="dd\.mm\.yy;@"/>
    <numFmt numFmtId="166" formatCode="#\ ##0.00\ \ ;\–#\ ##0.00\ \ "/>
    <numFmt numFmtId="167" formatCode="#\ ##0.00\ ;\–#\ ##0.00\ "/>
    <numFmt numFmtId="168" formatCode="0.000"/>
    <numFmt numFmtId="169" formatCode="0.0000"/>
    <numFmt numFmtId="170" formatCode="\ \ \ @"/>
    <numFmt numFmtId="171" formatCode="\ \ \ \ \ \ @"/>
    <numFmt numFmtId="172" formatCode="\ \ \ \ @"/>
    <numFmt numFmtId="173" formatCode="\ \ @"/>
    <numFmt numFmtId="174" formatCode="\ @"/>
    <numFmt numFmtId="175" formatCode="\ \ \ \ \ \ \ \ \ @"/>
    <numFmt numFmtId="176" formatCode="@\ *."/>
    <numFmt numFmtId="177" formatCode="\ @\ *."/>
    <numFmt numFmtId="178" formatCode="\ \ \ @\ *."/>
    <numFmt numFmtId="179" formatCode="\ \ \ \ @\ *."/>
    <numFmt numFmtId="180" formatCode="\ \ \ \ \ \ @\ *."/>
    <numFmt numFmtId="181" formatCode="\ \ \ \ \ \ \ @\ *."/>
    <numFmt numFmtId="182" formatCode="\ \ \ \ \ \ \ \ \ @\ *."/>
    <numFmt numFmtId="183" formatCode="\ \ \ \ \ \ \ \ \ \ @\ *."/>
    <numFmt numFmtId="184" formatCode="\ \ @\ *."/>
    <numFmt numFmtId="185" formatCode="\ \ \ \ \ \ \ \ \ \ \ \ @\ *."/>
    <numFmt numFmtId="186" formatCode="\ \ \ \ \ \ \ \ \ \ \ \ @"/>
    <numFmt numFmtId="187" formatCode="\ \ \ \ \ \ \ \ \ \ \ \ \ @\ *."/>
    <numFmt numFmtId="188" formatCode="#\ ##0.0\ ;\–#\ ##0.0\ "/>
    <numFmt numFmtId="189" formatCode="#\ ##0.0;\–#\ ##0.0"/>
    <numFmt numFmtId="190" formatCode="0\ "/>
    <numFmt numFmtId="191" formatCode="#\ ##0.00\ \ \ "/>
    <numFmt numFmtId="192" formatCode="#\ ##0.0&quot;  &quot;;\–#\ ##0.0&quot;  &quot;;\–&quot;  &quot;"/>
    <numFmt numFmtId="193" formatCode="#\ ##0.00&quot;  &quot;"/>
  </numFmts>
  <fonts count="37">
    <font>
      <sz val="11"/>
      <color theme="1"/>
      <name val="Calibri"/>
      <family val="2"/>
      <scheme val="minor"/>
    </font>
    <font>
      <b/>
      <sz val="8"/>
      <color indexed="81"/>
      <name val="Tahoma"/>
      <family val="2"/>
    </font>
    <font>
      <b/>
      <sz val="10"/>
      <color indexed="10"/>
      <name val="Arial"/>
      <family val="2"/>
    </font>
    <font>
      <sz val="8"/>
      <name val="Arial"/>
      <family val="2"/>
    </font>
    <font>
      <sz val="8"/>
      <name val="MetaNormalLF-Roman"/>
      <family val="2"/>
    </font>
    <font>
      <sz val="8"/>
      <color indexed="81"/>
      <name val="Tahoma"/>
      <family val="2"/>
    </font>
    <font>
      <sz val="8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10"/>
      <name val="Courier New"/>
      <family val="3"/>
    </font>
    <font>
      <sz val="8"/>
      <name val="Arial"/>
      <family val="2"/>
    </font>
    <font>
      <u/>
      <sz val="8"/>
      <color indexed="12"/>
      <name val="Arial"/>
      <family val="2"/>
    </font>
    <font>
      <sz val="7"/>
      <name val="Letter Gothic CE"/>
      <family val="3"/>
      <charset val="238"/>
    </font>
    <font>
      <sz val="7"/>
      <name val="Arial"/>
      <family val="2"/>
    </font>
    <font>
      <sz val="11"/>
      <name val="Calibri"/>
      <family val="2"/>
    </font>
    <font>
      <sz val="10"/>
      <name val="Arial"/>
      <family val="2"/>
    </font>
    <font>
      <i/>
      <sz val="8"/>
      <name val="MetaNormalLF-Roman"/>
      <family val="2"/>
    </font>
    <font>
      <b/>
      <sz val="9"/>
      <name val="MetaMediumLF-Roman"/>
    </font>
    <font>
      <sz val="10"/>
      <name val="MetaMediumLF-Roman"/>
      <family val="2"/>
    </font>
    <font>
      <sz val="9"/>
      <name val="MetaMediumLF-Roman"/>
      <family val="2"/>
    </font>
    <font>
      <sz val="10"/>
      <name val="MetaNormalLF-Roman"/>
      <family val="2"/>
    </font>
    <font>
      <sz val="8"/>
      <name val="MetaMediumLF-Roman"/>
      <family val="2"/>
    </font>
    <font>
      <b/>
      <sz val="8"/>
      <name val="MetaMediumLF-Roman"/>
    </font>
    <font>
      <b/>
      <sz val="8"/>
      <name val="MetaNormalLF-Roman"/>
      <family val="2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name val="Calibri"/>
      <family val="2"/>
      <scheme val="minor"/>
    </font>
    <font>
      <sz val="10"/>
      <color rgb="FFFF0000"/>
      <name val="Arial"/>
      <family val="2"/>
    </font>
    <font>
      <sz val="11"/>
      <color rgb="FF2B2B2D"/>
      <name val="Arial"/>
      <family val="2"/>
    </font>
    <font>
      <sz val="8.25"/>
      <color rgb="FF2B2B2D"/>
      <name val="Arial"/>
      <family val="2"/>
    </font>
    <font>
      <b/>
      <sz val="9"/>
      <color indexed="81"/>
      <name val="Segoe UI"/>
      <family val="2"/>
    </font>
    <font>
      <sz val="9"/>
      <color indexed="81"/>
      <name val="Segoe UI"/>
      <family val="2"/>
    </font>
    <font>
      <b/>
      <sz val="9"/>
      <color indexed="81"/>
      <name val="Segoe UI"/>
      <charset val="1"/>
    </font>
  </fonts>
  <fills count="11">
    <fill>
      <patternFill patternType="none"/>
    </fill>
    <fill>
      <patternFill patternType="gray125"/>
    </fill>
    <fill>
      <patternFill patternType="solid">
        <fgColor indexed="43"/>
        <bgColor indexed="9"/>
      </patternFill>
    </fill>
    <fill>
      <patternFill patternType="solid">
        <fgColor rgb="FFFFEB9C"/>
      </patternFill>
    </fill>
    <fill>
      <patternFill patternType="solid">
        <fgColor rgb="FFFFFF00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0" tint="-4.9989318521683403E-2"/>
        <bgColor indexed="64"/>
      </patternFill>
    </fill>
  </fills>
  <borders count="16">
    <border>
      <left/>
      <right/>
      <top/>
      <bottom/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56">
    <xf numFmtId="0" fontId="0" fillId="0" borderId="0"/>
    <xf numFmtId="176" fontId="3" fillId="0" borderId="0"/>
    <xf numFmtId="176" fontId="3" fillId="0" borderId="0"/>
    <xf numFmtId="49" fontId="3" fillId="0" borderId="0"/>
    <xf numFmtId="49" fontId="3" fillId="0" borderId="0"/>
    <xf numFmtId="183" fontId="3" fillId="0" borderId="0">
      <alignment horizontal="center"/>
    </xf>
    <xf numFmtId="183" fontId="3" fillId="0" borderId="0">
      <alignment horizontal="center"/>
    </xf>
    <xf numFmtId="185" fontId="3" fillId="0" borderId="0"/>
    <xf numFmtId="185" fontId="3" fillId="0" borderId="0"/>
    <xf numFmtId="186" fontId="3" fillId="0" borderId="0"/>
    <xf numFmtId="186" fontId="3" fillId="0" borderId="0"/>
    <xf numFmtId="187" fontId="3" fillId="0" borderId="0"/>
    <xf numFmtId="187" fontId="3" fillId="0" borderId="0"/>
    <xf numFmtId="177" fontId="3" fillId="0" borderId="0"/>
    <xf numFmtId="177" fontId="3" fillId="0" borderId="0"/>
    <xf numFmtId="174" fontId="14" fillId="0" borderId="0"/>
    <xf numFmtId="184" fontId="15" fillId="0" borderId="0"/>
    <xf numFmtId="173" fontId="14" fillId="0" borderId="0"/>
    <xf numFmtId="178" fontId="3" fillId="0" borderId="0"/>
    <xf numFmtId="178" fontId="3" fillId="0" borderId="0"/>
    <xf numFmtId="170" fontId="3" fillId="0" borderId="0"/>
    <xf numFmtId="170" fontId="3" fillId="0" borderId="0"/>
    <xf numFmtId="179" fontId="3" fillId="0" borderId="0"/>
    <xf numFmtId="179" fontId="3" fillId="0" borderId="0"/>
    <xf numFmtId="172" fontId="14" fillId="0" borderId="0"/>
    <xf numFmtId="180" fontId="3" fillId="0" borderId="0">
      <alignment horizontal="center"/>
    </xf>
    <xf numFmtId="180" fontId="3" fillId="0" borderId="0">
      <alignment horizontal="center"/>
    </xf>
    <xf numFmtId="171" fontId="3" fillId="0" borderId="0">
      <alignment horizontal="center"/>
    </xf>
    <xf numFmtId="171" fontId="3" fillId="0" borderId="0">
      <alignment horizontal="center"/>
    </xf>
    <xf numFmtId="181" fontId="3" fillId="0" borderId="0">
      <alignment horizontal="center"/>
    </xf>
    <xf numFmtId="181" fontId="3" fillId="0" borderId="0">
      <alignment horizontal="center"/>
    </xf>
    <xf numFmtId="182" fontId="3" fillId="0" borderId="0">
      <alignment horizontal="center"/>
    </xf>
    <xf numFmtId="182" fontId="3" fillId="0" borderId="0">
      <alignment horizontal="center"/>
    </xf>
    <xf numFmtId="175" fontId="3" fillId="0" borderId="0">
      <alignment horizontal="center"/>
    </xf>
    <xf numFmtId="175" fontId="3" fillId="0" borderId="0">
      <alignment horizontal="center"/>
    </xf>
    <xf numFmtId="0" fontId="3" fillId="0" borderId="1"/>
    <xf numFmtId="0" fontId="3" fillId="0" borderId="1"/>
    <xf numFmtId="0" fontId="13" fillId="0" borderId="0" applyNumberFormat="0" applyFill="0" applyBorder="0" applyAlignment="0" applyProtection="0">
      <alignment vertical="top"/>
      <protection locked="0"/>
    </xf>
    <xf numFmtId="176" fontId="14" fillId="0" borderId="0"/>
    <xf numFmtId="0" fontId="28" fillId="3" borderId="0" applyNumberFormat="0" applyBorder="0" applyAlignment="0" applyProtection="0"/>
    <xf numFmtId="49" fontId="14" fillId="0" borderId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7" fillId="0" borderId="0"/>
    <xf numFmtId="0" fontId="7" fillId="0" borderId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7" fillId="0" borderId="0"/>
    <xf numFmtId="0" fontId="8" fillId="0" borderId="0"/>
  </cellStyleXfs>
  <cellXfs count="167">
    <xf numFmtId="0" fontId="0" fillId="0" borderId="0" xfId="0"/>
    <xf numFmtId="2" fontId="0" fillId="0" borderId="0" xfId="0" applyNumberFormat="1"/>
    <xf numFmtId="164" fontId="0" fillId="0" borderId="0" xfId="0" applyNumberFormat="1"/>
    <xf numFmtId="14" fontId="0" fillId="0" borderId="0" xfId="0" applyNumberFormat="1"/>
    <xf numFmtId="165" fontId="0" fillId="0" borderId="0" xfId="0" applyNumberFormat="1"/>
    <xf numFmtId="0" fontId="29" fillId="0" borderId="0" xfId="0" applyFont="1" applyAlignment="1">
      <alignment wrapText="1"/>
    </xf>
    <xf numFmtId="164" fontId="2" fillId="0" borderId="0" xfId="0" applyNumberFormat="1" applyFont="1"/>
    <xf numFmtId="0" fontId="0" fillId="0" borderId="0" xfId="0" applyAlignment="1">
      <alignment wrapText="1"/>
    </xf>
    <xf numFmtId="0" fontId="29" fillId="0" borderId="0" xfId="0" applyFont="1"/>
    <xf numFmtId="164" fontId="29" fillId="0" borderId="0" xfId="0" applyNumberFormat="1" applyFont="1"/>
    <xf numFmtId="2" fontId="29" fillId="0" borderId="0" xfId="0" applyNumberFormat="1" applyFont="1"/>
    <xf numFmtId="164" fontId="0" fillId="0" borderId="0" xfId="0" applyNumberFormat="1" applyProtection="1">
      <protection locked="0"/>
    </xf>
    <xf numFmtId="2" fontId="3" fillId="0" borderId="0" xfId="0" applyNumberFormat="1" applyFont="1"/>
    <xf numFmtId="166" fontId="4" fillId="0" borderId="0" xfId="0" applyNumberFormat="1" applyFont="1"/>
    <xf numFmtId="0" fontId="30" fillId="0" borderId="0" xfId="0" applyFont="1"/>
    <xf numFmtId="0" fontId="0" fillId="4" borderId="0" xfId="0" applyFill="1"/>
    <xf numFmtId="0" fontId="0" fillId="5" borderId="0" xfId="0" applyFill="1"/>
    <xf numFmtId="164" fontId="0" fillId="5" borderId="0" xfId="0" applyNumberFormat="1" applyFill="1"/>
    <xf numFmtId="167" fontId="4" fillId="0" borderId="0" xfId="0" applyNumberFormat="1" applyFont="1"/>
    <xf numFmtId="168" fontId="0" fillId="0" borderId="0" xfId="0" applyNumberFormat="1"/>
    <xf numFmtId="2" fontId="3" fillId="0" borderId="0" xfId="0" applyNumberFormat="1" applyFont="1" applyFill="1"/>
    <xf numFmtId="2" fontId="6" fillId="0" borderId="0" xfId="45" applyNumberFormat="1" applyFont="1"/>
    <xf numFmtId="0" fontId="7" fillId="0" borderId="0" xfId="45"/>
    <xf numFmtId="0" fontId="8" fillId="0" borderId="0" xfId="45" applyFont="1"/>
    <xf numFmtId="0" fontId="7" fillId="0" borderId="0" xfId="45" applyFill="1"/>
    <xf numFmtId="0" fontId="8" fillId="0" borderId="0" xfId="45" applyFont="1" applyFill="1"/>
    <xf numFmtId="0" fontId="7" fillId="0" borderId="0" xfId="54"/>
    <xf numFmtId="0" fontId="31" fillId="0" borderId="0" xfId="45" applyFont="1" applyFill="1"/>
    <xf numFmtId="0" fontId="8" fillId="0" borderId="0" xfId="55"/>
    <xf numFmtId="0" fontId="7" fillId="0" borderId="0" xfId="45" applyFont="1" applyFill="1"/>
    <xf numFmtId="0" fontId="0" fillId="0" borderId="0" xfId="0"/>
    <xf numFmtId="164" fontId="0" fillId="0" borderId="0" xfId="0" applyNumberFormat="1" applyFill="1"/>
    <xf numFmtId="164" fontId="11" fillId="0" borderId="0" xfId="0" applyNumberFormat="1" applyFont="1"/>
    <xf numFmtId="0" fontId="27" fillId="0" borderId="0" xfId="0" applyFont="1"/>
    <xf numFmtId="164" fontId="29" fillId="0" borderId="0" xfId="0" applyNumberFormat="1" applyFont="1" applyFill="1"/>
    <xf numFmtId="2" fontId="12" fillId="0" borderId="0" xfId="0" applyNumberFormat="1" applyFont="1"/>
    <xf numFmtId="2" fontId="12" fillId="2" borderId="0" xfId="0" applyNumberFormat="1" applyFont="1" applyFill="1"/>
    <xf numFmtId="166" fontId="4" fillId="0" borderId="0" xfId="45" applyNumberFormat="1" applyFont="1"/>
    <xf numFmtId="0" fontId="0" fillId="0" borderId="0" xfId="0"/>
    <xf numFmtId="164" fontId="0" fillId="0" borderId="0" xfId="0" applyNumberFormat="1"/>
    <xf numFmtId="0" fontId="0" fillId="0" borderId="0" xfId="0"/>
    <xf numFmtId="164" fontId="0" fillId="0" borderId="0" xfId="0" applyNumberFormat="1"/>
    <xf numFmtId="0" fontId="0" fillId="0" borderId="0" xfId="0" applyFill="1"/>
    <xf numFmtId="169" fontId="0" fillId="0" borderId="0" xfId="0" applyNumberFormat="1"/>
    <xf numFmtId="0" fontId="29" fillId="5" borderId="0" xfId="0" applyFont="1" applyFill="1"/>
    <xf numFmtId="0" fontId="7" fillId="0" borderId="0" xfId="0" applyFont="1" applyAlignment="1">
      <alignment horizontal="right"/>
    </xf>
    <xf numFmtId="0" fontId="16" fillId="0" borderId="0" xfId="0" applyFont="1" applyAlignment="1">
      <alignment horizontal="right"/>
    </xf>
    <xf numFmtId="0" fontId="0" fillId="0" borderId="0" xfId="0" applyAlignment="1">
      <alignment horizontal="right"/>
    </xf>
    <xf numFmtId="0" fontId="0" fillId="0" borderId="0" xfId="0"/>
    <xf numFmtId="164" fontId="28" fillId="6" borderId="0" xfId="39" applyNumberFormat="1" applyFill="1" applyProtection="1">
      <protection locked="0"/>
    </xf>
    <xf numFmtId="0" fontId="17" fillId="0" borderId="0" xfId="0" applyFont="1" applyAlignment="1">
      <alignment horizontal="right"/>
    </xf>
    <xf numFmtId="189" fontId="18" fillId="0" borderId="0" xfId="45" applyNumberFormat="1" applyFont="1"/>
    <xf numFmtId="189" fontId="0" fillId="0" borderId="0" xfId="0" applyNumberFormat="1"/>
    <xf numFmtId="188" fontId="18" fillId="0" borderId="0" xfId="0" applyNumberFormat="1" applyFont="1"/>
    <xf numFmtId="164" fontId="30" fillId="0" borderId="0" xfId="0" applyNumberFormat="1" applyFont="1" applyFill="1"/>
    <xf numFmtId="0" fontId="0" fillId="0" borderId="0" xfId="0"/>
    <xf numFmtId="166" fontId="4" fillId="0" borderId="0" xfId="0" applyNumberFormat="1" applyFont="1" applyFill="1"/>
    <xf numFmtId="188" fontId="18" fillId="7" borderId="0" xfId="0" applyNumberFormat="1" applyFont="1" applyFill="1"/>
    <xf numFmtId="0" fontId="0" fillId="0" borderId="0" xfId="0" applyNumberFormat="1"/>
    <xf numFmtId="0" fontId="0" fillId="0" borderId="0" xfId="0" quotePrefix="1" applyNumberFormat="1"/>
    <xf numFmtId="0" fontId="4" fillId="0" borderId="2" xfId="0" applyFont="1" applyFill="1" applyBorder="1"/>
    <xf numFmtId="0" fontId="4" fillId="0" borderId="1" xfId="0" applyFont="1" applyFill="1" applyBorder="1"/>
    <xf numFmtId="0" fontId="4" fillId="0" borderId="3" xfId="0" applyFont="1" applyFill="1" applyBorder="1"/>
    <xf numFmtId="0" fontId="4" fillId="0" borderId="4" xfId="0" applyFont="1" applyFill="1" applyBorder="1" applyAlignment="1">
      <alignment horizontal="centerContinuous" vertical="center"/>
    </xf>
    <xf numFmtId="0" fontId="4" fillId="0" borderId="2" xfId="0" applyFont="1" applyFill="1" applyBorder="1" applyAlignment="1">
      <alignment horizontal="centerContinuous" vertical="center"/>
    </xf>
    <xf numFmtId="0" fontId="4" fillId="0" borderId="5" xfId="0" applyFont="1" applyFill="1" applyBorder="1" applyAlignment="1">
      <alignment horizontal="centerContinuous" vertical="center" wrapText="1"/>
    </xf>
    <xf numFmtId="0" fontId="22" fillId="0" borderId="2" xfId="0" applyFont="1" applyFill="1" applyBorder="1" applyAlignment="1">
      <alignment horizontal="centerContinuous"/>
    </xf>
    <xf numFmtId="0" fontId="4" fillId="0" borderId="6" xfId="0" applyFont="1" applyFill="1" applyBorder="1" applyAlignment="1">
      <alignment horizontal="centerContinuous" vertical="center" wrapText="1"/>
    </xf>
    <xf numFmtId="0" fontId="4" fillId="0" borderId="0" xfId="0" applyFont="1" applyFill="1"/>
    <xf numFmtId="0" fontId="4" fillId="0" borderId="7" xfId="0" applyFont="1" applyFill="1" applyBorder="1" applyAlignment="1">
      <alignment horizontal="center" vertical="center"/>
    </xf>
    <xf numFmtId="0" fontId="4" fillId="0" borderId="5" xfId="0" applyFont="1" applyFill="1" applyBorder="1" applyAlignment="1">
      <alignment horizontal="center" vertical="center"/>
    </xf>
    <xf numFmtId="0" fontId="23" fillId="0" borderId="0" xfId="0" applyFont="1" applyFill="1" applyBorder="1" applyAlignment="1">
      <alignment vertical="center"/>
    </xf>
    <xf numFmtId="0" fontId="23" fillId="0" borderId="8" xfId="0" applyFont="1" applyFill="1" applyBorder="1" applyAlignment="1">
      <alignment vertical="center"/>
    </xf>
    <xf numFmtId="0" fontId="23" fillId="0" borderId="0" xfId="0" applyFont="1" applyFill="1" applyBorder="1" applyAlignment="1">
      <alignment horizontal="center" vertical="center"/>
    </xf>
    <xf numFmtId="190" fontId="4" fillId="0" borderId="0" xfId="0" applyNumberFormat="1" applyFont="1" applyAlignment="1">
      <alignment horizontal="right"/>
    </xf>
    <xf numFmtId="0" fontId="4" fillId="0" borderId="8" xfId="0" applyFont="1" applyBorder="1"/>
    <xf numFmtId="191" fontId="4" fillId="0" borderId="0" xfId="0" applyNumberFormat="1" applyFont="1" applyAlignment="1">
      <alignment horizontal="right"/>
    </xf>
    <xf numFmtId="0" fontId="4" fillId="0" borderId="2" xfId="0" applyFont="1" applyBorder="1"/>
    <xf numFmtId="0" fontId="4" fillId="0" borderId="0" xfId="0" applyFont="1"/>
    <xf numFmtId="0" fontId="4" fillId="0" borderId="1" xfId="0" applyFont="1" applyBorder="1"/>
    <xf numFmtId="0" fontId="32" fillId="0" borderId="0" xfId="0" applyFont="1" applyAlignment="1">
      <alignment horizontal="left" vertical="center"/>
    </xf>
    <xf numFmtId="0" fontId="33" fillId="0" borderId="0" xfId="0" applyFont="1" applyAlignment="1">
      <alignment horizontal="left" vertical="center"/>
    </xf>
    <xf numFmtId="0" fontId="4" fillId="0" borderId="3" xfId="0" applyFont="1" applyBorder="1"/>
    <xf numFmtId="0" fontId="4" fillId="0" borderId="5" xfId="0" applyFont="1" applyBorder="1" applyAlignment="1">
      <alignment horizontal="centerContinuous" vertical="center"/>
    </xf>
    <xf numFmtId="0" fontId="4" fillId="0" borderId="9" xfId="0" applyFont="1" applyBorder="1" applyAlignment="1">
      <alignment horizontal="centerContinuous" vertical="center"/>
    </xf>
    <xf numFmtId="0" fontId="4" fillId="0" borderId="9" xfId="0" applyFont="1" applyBorder="1" applyAlignment="1">
      <alignment horizontal="centerContinuous" vertical="center" wrapText="1"/>
    </xf>
    <xf numFmtId="0" fontId="4" fillId="0" borderId="4" xfId="0" applyFont="1" applyBorder="1" applyAlignment="1">
      <alignment horizontal="centerContinuous" vertical="center"/>
    </xf>
    <xf numFmtId="0" fontId="4" fillId="0" borderId="2" xfId="0" applyFont="1" applyBorder="1" applyAlignment="1">
      <alignment horizontal="centerContinuous" vertical="center"/>
    </xf>
    <xf numFmtId="0" fontId="4" fillId="0" borderId="0" xfId="0" applyFont="1" applyBorder="1" applyAlignment="1">
      <alignment horizontal="centerContinuous" vertical="center"/>
    </xf>
    <xf numFmtId="0" fontId="4" fillId="0" borderId="7" xfId="0" applyFont="1" applyBorder="1" applyAlignment="1">
      <alignment horizontal="center" vertical="center"/>
    </xf>
    <xf numFmtId="0" fontId="4" fillId="0" borderId="9" xfId="0" applyFont="1" applyBorder="1" applyAlignment="1">
      <alignment horizontal="center" vertical="center"/>
    </xf>
    <xf numFmtId="0" fontId="23" fillId="0" borderId="0" xfId="0" applyFont="1" applyBorder="1" applyAlignment="1">
      <alignment vertical="center"/>
    </xf>
    <xf numFmtId="0" fontId="23" fillId="0" borderId="8" xfId="0" applyFont="1" applyBorder="1" applyAlignment="1">
      <alignment vertical="center"/>
    </xf>
    <xf numFmtId="0" fontId="23" fillId="0" borderId="0" xfId="0" applyFont="1" applyBorder="1" applyAlignment="1">
      <alignment horizontal="center" vertical="center"/>
    </xf>
    <xf numFmtId="0" fontId="4" fillId="0" borderId="5" xfId="0" applyFont="1" applyFill="1" applyBorder="1" applyAlignment="1">
      <alignment horizontal="centerContinuous" vertical="center"/>
    </xf>
    <xf numFmtId="0" fontId="4" fillId="0" borderId="9" xfId="0" applyFont="1" applyFill="1" applyBorder="1" applyAlignment="1">
      <alignment horizontal="centerContinuous" vertical="center"/>
    </xf>
    <xf numFmtId="0" fontId="4" fillId="0" borderId="9" xfId="0" applyFont="1" applyFill="1" applyBorder="1" applyAlignment="1">
      <alignment horizontal="centerContinuous" vertical="center" wrapText="1"/>
    </xf>
    <xf numFmtId="0" fontId="4" fillId="0" borderId="9" xfId="0" applyFont="1" applyFill="1" applyBorder="1" applyAlignment="1">
      <alignment horizontal="center" vertical="center"/>
    </xf>
    <xf numFmtId="166" fontId="25" fillId="0" borderId="0" xfId="0" quotePrefix="1" applyNumberFormat="1" applyFont="1" applyAlignment="1">
      <alignment horizontal="right"/>
    </xf>
    <xf numFmtId="0" fontId="4" fillId="0" borderId="5" xfId="0" applyFont="1" applyBorder="1" applyAlignment="1">
      <alignment horizontal="center" vertical="center"/>
    </xf>
    <xf numFmtId="0" fontId="23" fillId="0" borderId="0" xfId="0" applyFont="1" applyBorder="1" applyAlignment="1">
      <alignment horizontal="centerContinuous" vertical="center"/>
    </xf>
    <xf numFmtId="192" fontId="18" fillId="0" borderId="0" xfId="0" applyNumberFormat="1" applyFont="1"/>
    <xf numFmtId="192" fontId="18" fillId="0" borderId="0" xfId="0" applyNumberFormat="1" applyFont="1" applyAlignment="1">
      <alignment vertical="top"/>
    </xf>
    <xf numFmtId="193" fontId="4" fillId="0" borderId="0" xfId="0" applyNumberFormat="1" applyFont="1"/>
    <xf numFmtId="193" fontId="4" fillId="0" borderId="0" xfId="0" applyNumberFormat="1" applyFont="1" applyAlignment="1">
      <alignment vertical="top"/>
    </xf>
    <xf numFmtId="0" fontId="0" fillId="0" borderId="0" xfId="0"/>
    <xf numFmtId="0" fontId="7" fillId="4" borderId="0" xfId="45" applyFont="1" applyFill="1"/>
    <xf numFmtId="0" fontId="26" fillId="0" borderId="0" xfId="47"/>
    <xf numFmtId="0" fontId="7" fillId="8" borderId="0" xfId="45" applyFont="1" applyFill="1"/>
    <xf numFmtId="0" fontId="0" fillId="9" borderId="0" xfId="0" applyFill="1"/>
    <xf numFmtId="4" fontId="3" fillId="10" borderId="0" xfId="0" applyNumberFormat="1" applyFont="1" applyFill="1"/>
    <xf numFmtId="168" fontId="0" fillId="5" borderId="0" xfId="0" applyNumberFormat="1" applyFill="1"/>
    <xf numFmtId="0" fontId="0" fillId="0" borderId="0" xfId="0"/>
    <xf numFmtId="164" fontId="30" fillId="5" borderId="0" xfId="0" applyNumberFormat="1" applyFont="1" applyFill="1"/>
    <xf numFmtId="0" fontId="0" fillId="0" borderId="0" xfId="0" quotePrefix="1"/>
    <xf numFmtId="14" fontId="0" fillId="0" borderId="0" xfId="0" quotePrefix="1" applyNumberFormat="1"/>
    <xf numFmtId="2" fontId="0" fillId="0" borderId="0" xfId="0" quotePrefix="1" applyNumberFormat="1"/>
    <xf numFmtId="0" fontId="0" fillId="0" borderId="0" xfId="0" quotePrefix="1" applyNumberFormat="1" applyFill="1"/>
    <xf numFmtId="0" fontId="30" fillId="0" borderId="0" xfId="0" quotePrefix="1" applyNumberFormat="1" applyFont="1" applyFill="1"/>
    <xf numFmtId="0" fontId="21" fillId="0" borderId="0" xfId="0" applyFont="1" applyAlignment="1">
      <alignment horizontal="center" vertical="center"/>
    </xf>
    <xf numFmtId="0" fontId="4" fillId="0" borderId="0" xfId="0" applyFont="1" applyAlignment="1">
      <alignment horizontal="center" vertical="center" wrapText="1"/>
    </xf>
    <xf numFmtId="0" fontId="22" fillId="0" borderId="8" xfId="0" applyFont="1" applyBorder="1" applyAlignment="1">
      <alignment vertical="center"/>
    </xf>
    <xf numFmtId="0" fontId="22" fillId="0" borderId="0" xfId="0" applyFont="1" applyAlignment="1">
      <alignment vertical="center"/>
    </xf>
    <xf numFmtId="0" fontId="22" fillId="0" borderId="2" xfId="0" applyFont="1" applyBorder="1" applyAlignment="1">
      <alignment vertical="center"/>
    </xf>
    <xf numFmtId="0" fontId="22" fillId="0" borderId="14" xfId="0" applyFont="1" applyBorder="1" applyAlignment="1">
      <alignment vertical="center"/>
    </xf>
    <xf numFmtId="0" fontId="4" fillId="0" borderId="12" xfId="0" applyFont="1" applyBorder="1" applyAlignment="1">
      <alignment horizontal="center" vertical="center" wrapText="1"/>
    </xf>
    <xf numFmtId="0" fontId="22" fillId="0" borderId="12" xfId="0" applyFont="1" applyBorder="1" applyAlignment="1">
      <alignment vertical="center"/>
    </xf>
    <xf numFmtId="0" fontId="4" fillId="0" borderId="12" xfId="0" applyFont="1" applyFill="1" applyBorder="1" applyAlignment="1">
      <alignment horizontal="center" vertical="center" wrapText="1"/>
    </xf>
    <xf numFmtId="0" fontId="22" fillId="0" borderId="12" xfId="0" applyFont="1" applyFill="1" applyBorder="1" applyAlignment="1">
      <alignment vertical="center"/>
    </xf>
    <xf numFmtId="0" fontId="4" fillId="0" borderId="6" xfId="0" applyFont="1" applyFill="1" applyBorder="1" applyAlignment="1">
      <alignment horizontal="center" vertical="center" wrapText="1"/>
    </xf>
    <xf numFmtId="0" fontId="22" fillId="0" borderId="6" xfId="0" applyFont="1" applyFill="1" applyBorder="1" applyAlignment="1">
      <alignment vertical="center"/>
    </xf>
    <xf numFmtId="0" fontId="25" fillId="0" borderId="0" xfId="0" applyFont="1" applyAlignment="1">
      <alignment horizontal="center" vertical="center"/>
    </xf>
    <xf numFmtId="0" fontId="19" fillId="0" borderId="0" xfId="0" applyFont="1" applyAlignment="1">
      <alignment horizontal="center"/>
    </xf>
    <xf numFmtId="0" fontId="20" fillId="0" borderId="0" xfId="0" applyFont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20" fillId="0" borderId="0" xfId="0" applyFont="1" applyFill="1" applyAlignment="1">
      <alignment horizontal="center" vertical="center"/>
    </xf>
    <xf numFmtId="0" fontId="4" fillId="0" borderId="11" xfId="0" applyFont="1" applyFill="1" applyBorder="1" applyAlignment="1">
      <alignment horizontal="center" vertical="center" wrapText="1"/>
    </xf>
    <xf numFmtId="0" fontId="4" fillId="0" borderId="11" xfId="0" applyFont="1" applyBorder="1" applyAlignment="1">
      <alignment horizontal="center" vertical="center" wrapText="1"/>
    </xf>
    <xf numFmtId="0" fontId="22" fillId="0" borderId="12" xfId="0" applyFont="1" applyBorder="1" applyAlignment="1"/>
    <xf numFmtId="0" fontId="4" fillId="0" borderId="0" xfId="0" applyFont="1" applyFill="1" applyAlignment="1">
      <alignment horizontal="center" vertical="center" wrapText="1"/>
    </xf>
    <xf numFmtId="0" fontId="22" fillId="0" borderId="8" xfId="0" applyFont="1" applyFill="1" applyBorder="1" applyAlignment="1">
      <alignment vertical="center"/>
    </xf>
    <xf numFmtId="0" fontId="22" fillId="0" borderId="0" xfId="0" applyFont="1" applyFill="1" applyAlignment="1">
      <alignment vertical="center"/>
    </xf>
    <xf numFmtId="0" fontId="22" fillId="0" borderId="2" xfId="0" applyFont="1" applyFill="1" applyBorder="1" applyAlignment="1">
      <alignment vertical="center"/>
    </xf>
    <xf numFmtId="0" fontId="22" fillId="0" borderId="14" xfId="0" applyFont="1" applyFill="1" applyBorder="1" applyAlignment="1">
      <alignment vertical="center"/>
    </xf>
    <xf numFmtId="0" fontId="4" fillId="0" borderId="5" xfId="0" applyFont="1" applyFill="1" applyBorder="1" applyAlignment="1">
      <alignment horizontal="center" vertical="center" wrapText="1"/>
    </xf>
    <xf numFmtId="0" fontId="4" fillId="0" borderId="9" xfId="0" applyFont="1" applyFill="1" applyBorder="1" applyAlignment="1">
      <alignment horizontal="center" vertical="center" wrapText="1"/>
    </xf>
    <xf numFmtId="0" fontId="4" fillId="0" borderId="15" xfId="0" applyFont="1" applyFill="1" applyBorder="1" applyAlignment="1">
      <alignment horizontal="center" vertical="center" wrapText="1"/>
    </xf>
    <xf numFmtId="0" fontId="24" fillId="0" borderId="10" xfId="0" applyFont="1" applyFill="1" applyBorder="1" applyAlignment="1">
      <alignment horizontal="center"/>
    </xf>
    <xf numFmtId="0" fontId="24" fillId="0" borderId="1" xfId="0" applyFont="1" applyFill="1" applyBorder="1" applyAlignment="1">
      <alignment horizontal="center"/>
    </xf>
    <xf numFmtId="0" fontId="4" fillId="0" borderId="0" xfId="0" applyFont="1" applyBorder="1" applyAlignment="1">
      <alignment horizontal="center" vertical="center" wrapText="1"/>
    </xf>
    <xf numFmtId="0" fontId="4" fillId="0" borderId="12" xfId="0" applyFont="1" applyBorder="1" applyAlignment="1">
      <alignment horizontal="center" vertical="center"/>
    </xf>
    <xf numFmtId="0" fontId="4" fillId="0" borderId="6" xfId="0" applyFont="1" applyBorder="1" applyAlignment="1">
      <alignment horizontal="center" vertical="center" wrapText="1"/>
    </xf>
    <xf numFmtId="0" fontId="22" fillId="0" borderId="0" xfId="0" applyFont="1" applyBorder="1" applyAlignment="1">
      <alignment horizontal="center" vertical="center"/>
    </xf>
    <xf numFmtId="0" fontId="22" fillId="0" borderId="12" xfId="0" applyFont="1" applyBorder="1" applyAlignment="1">
      <alignment horizontal="center" vertical="center"/>
    </xf>
    <xf numFmtId="0" fontId="22" fillId="0" borderId="12" xfId="0" applyFont="1" applyFill="1" applyBorder="1" applyAlignment="1"/>
    <xf numFmtId="0" fontId="4" fillId="0" borderId="0" xfId="0" applyFont="1" applyFill="1" applyBorder="1" applyAlignment="1">
      <alignment horizontal="center" vertical="center" wrapText="1"/>
    </xf>
    <xf numFmtId="0" fontId="4" fillId="0" borderId="12" xfId="0" applyFont="1" applyFill="1" applyBorder="1" applyAlignment="1">
      <alignment horizontal="center" vertical="center"/>
    </xf>
    <xf numFmtId="0" fontId="22" fillId="0" borderId="6" xfId="0" applyFont="1" applyFill="1" applyBorder="1" applyAlignment="1">
      <alignment horizontal="center" vertical="center"/>
    </xf>
    <xf numFmtId="0" fontId="22" fillId="0" borderId="12" xfId="0" applyFont="1" applyFill="1" applyBorder="1" applyAlignment="1">
      <alignment horizontal="center" vertical="center"/>
    </xf>
    <xf numFmtId="0" fontId="4" fillId="0" borderId="11" xfId="0" applyFont="1" applyFill="1" applyBorder="1" applyAlignment="1">
      <alignment horizontal="center" wrapText="1"/>
    </xf>
    <xf numFmtId="0" fontId="4" fillId="0" borderId="12" xfId="0" applyFont="1" applyFill="1" applyBorder="1" applyAlignment="1">
      <alignment horizontal="center"/>
    </xf>
    <xf numFmtId="0" fontId="4" fillId="0" borderId="10" xfId="0" applyFont="1" applyBorder="1" applyAlignment="1">
      <alignment horizontal="center" vertical="center" wrapText="1"/>
    </xf>
    <xf numFmtId="0" fontId="22" fillId="0" borderId="6" xfId="0" applyFont="1" applyBorder="1" applyAlignment="1">
      <alignment horizontal="center" vertical="center"/>
    </xf>
    <xf numFmtId="0" fontId="4" fillId="0" borderId="11" xfId="0" applyFont="1" applyBorder="1" applyAlignment="1">
      <alignment horizontal="center" wrapText="1"/>
    </xf>
    <xf numFmtId="0" fontId="4" fillId="0" borderId="13" xfId="0" applyFont="1" applyBorder="1" applyAlignment="1">
      <alignment horizontal="center" wrapText="1"/>
    </xf>
    <xf numFmtId="0" fontId="24" fillId="0" borderId="10" xfId="0" applyFont="1" applyBorder="1" applyAlignment="1">
      <alignment horizontal="center"/>
    </xf>
    <xf numFmtId="0" fontId="24" fillId="0" borderId="1" xfId="0" applyFont="1" applyBorder="1" applyAlignment="1">
      <alignment horizontal="center"/>
    </xf>
  </cellXfs>
  <cellStyles count="56">
    <cellStyle name="0mitP" xfId="1" xr:uid="{00000000-0005-0000-0000-000000000000}"/>
    <cellStyle name="0mitP 2" xfId="2" xr:uid="{00000000-0005-0000-0000-000001000000}"/>
    <cellStyle name="0ohneP" xfId="3" xr:uid="{00000000-0005-0000-0000-000002000000}"/>
    <cellStyle name="0ohneP 2" xfId="4" xr:uid="{00000000-0005-0000-0000-000003000000}"/>
    <cellStyle name="10mitP" xfId="5" xr:uid="{00000000-0005-0000-0000-000004000000}"/>
    <cellStyle name="10mitP 2" xfId="6" xr:uid="{00000000-0005-0000-0000-000005000000}"/>
    <cellStyle name="12mitP" xfId="7" xr:uid="{00000000-0005-0000-0000-000006000000}"/>
    <cellStyle name="12mitP 2" xfId="8" xr:uid="{00000000-0005-0000-0000-000007000000}"/>
    <cellStyle name="12ohneP" xfId="9" xr:uid="{00000000-0005-0000-0000-000008000000}"/>
    <cellStyle name="12ohneP 2" xfId="10" xr:uid="{00000000-0005-0000-0000-000009000000}"/>
    <cellStyle name="13mitP" xfId="11" xr:uid="{00000000-0005-0000-0000-00000A000000}"/>
    <cellStyle name="13mitP 2" xfId="12" xr:uid="{00000000-0005-0000-0000-00000B000000}"/>
    <cellStyle name="1mitP" xfId="13" xr:uid="{00000000-0005-0000-0000-00000C000000}"/>
    <cellStyle name="1mitP 2" xfId="14" xr:uid="{00000000-0005-0000-0000-00000D000000}"/>
    <cellStyle name="1ohneP" xfId="15" xr:uid="{00000000-0005-0000-0000-00000E000000}"/>
    <cellStyle name="2mitP" xfId="16" xr:uid="{00000000-0005-0000-0000-00000F000000}"/>
    <cellStyle name="2ohneP" xfId="17" xr:uid="{00000000-0005-0000-0000-000010000000}"/>
    <cellStyle name="3mitP" xfId="18" xr:uid="{00000000-0005-0000-0000-000011000000}"/>
    <cellStyle name="3mitP 2" xfId="19" xr:uid="{00000000-0005-0000-0000-000012000000}"/>
    <cellStyle name="3ohneP" xfId="20" xr:uid="{00000000-0005-0000-0000-000013000000}"/>
    <cellStyle name="3ohneP 2" xfId="21" xr:uid="{00000000-0005-0000-0000-000014000000}"/>
    <cellStyle name="4mitP" xfId="22" xr:uid="{00000000-0005-0000-0000-000015000000}"/>
    <cellStyle name="4mitP 2" xfId="23" xr:uid="{00000000-0005-0000-0000-000016000000}"/>
    <cellStyle name="4ohneP" xfId="24" xr:uid="{00000000-0005-0000-0000-000017000000}"/>
    <cellStyle name="6mitP" xfId="25" xr:uid="{00000000-0005-0000-0000-000018000000}"/>
    <cellStyle name="6mitP 2" xfId="26" xr:uid="{00000000-0005-0000-0000-000019000000}"/>
    <cellStyle name="6ohneP" xfId="27" xr:uid="{00000000-0005-0000-0000-00001A000000}"/>
    <cellStyle name="6ohneP 2" xfId="28" xr:uid="{00000000-0005-0000-0000-00001B000000}"/>
    <cellStyle name="7mitP" xfId="29" xr:uid="{00000000-0005-0000-0000-00001C000000}"/>
    <cellStyle name="7mitP 2" xfId="30" xr:uid="{00000000-0005-0000-0000-00001D000000}"/>
    <cellStyle name="9mitP" xfId="31" xr:uid="{00000000-0005-0000-0000-00001E000000}"/>
    <cellStyle name="9mitP 2" xfId="32" xr:uid="{00000000-0005-0000-0000-00001F000000}"/>
    <cellStyle name="9ohneP" xfId="33" xr:uid="{00000000-0005-0000-0000-000020000000}"/>
    <cellStyle name="9ohneP 2" xfId="34" xr:uid="{00000000-0005-0000-0000-000021000000}"/>
    <cellStyle name="Fuss" xfId="35" xr:uid="{00000000-0005-0000-0000-000022000000}"/>
    <cellStyle name="Fuss 2" xfId="36" xr:uid="{00000000-0005-0000-0000-000023000000}"/>
    <cellStyle name="Hyperlink 2" xfId="37" xr:uid="{00000000-0005-0000-0000-000024000000}"/>
    <cellStyle name="mitP" xfId="38" xr:uid="{00000000-0005-0000-0000-000025000000}"/>
    <cellStyle name="Neutral" xfId="39" builtinId="28"/>
    <cellStyle name="ohneP" xfId="40" xr:uid="{00000000-0005-0000-0000-000027000000}"/>
    <cellStyle name="Standard" xfId="0" builtinId="0"/>
    <cellStyle name="Standard 10" xfId="41" xr:uid="{00000000-0005-0000-0000-000029000000}"/>
    <cellStyle name="Standard 11" xfId="42" xr:uid="{00000000-0005-0000-0000-00002A000000}"/>
    <cellStyle name="Standard 12" xfId="43" xr:uid="{00000000-0005-0000-0000-00002B000000}"/>
    <cellStyle name="Standard 13" xfId="44" xr:uid="{00000000-0005-0000-0000-00002C000000}"/>
    <cellStyle name="Standard 2" xfId="45" xr:uid="{00000000-0005-0000-0000-00002D000000}"/>
    <cellStyle name="Standard 2 2" xfId="46" xr:uid="{00000000-0005-0000-0000-00002E000000}"/>
    <cellStyle name="Standard 3" xfId="47" xr:uid="{00000000-0005-0000-0000-00002F000000}"/>
    <cellStyle name="Standard 4" xfId="48" xr:uid="{00000000-0005-0000-0000-000030000000}"/>
    <cellStyle name="Standard 5" xfId="49" xr:uid="{00000000-0005-0000-0000-000031000000}"/>
    <cellStyle name="Standard 6" xfId="50" xr:uid="{00000000-0005-0000-0000-000032000000}"/>
    <cellStyle name="Standard 7" xfId="51" xr:uid="{00000000-0005-0000-0000-000033000000}"/>
    <cellStyle name="Standard 8" xfId="52" xr:uid="{00000000-0005-0000-0000-000034000000}"/>
    <cellStyle name="Standard 9" xfId="53" xr:uid="{00000000-0005-0000-0000-000035000000}"/>
    <cellStyle name="Standard_Monatsdaten" xfId="54" xr:uid="{00000000-0005-0000-0000-000036000000}"/>
    <cellStyle name="Standard_Quartalsdaten" xfId="55" xr:uid="{00000000-0005-0000-0000-000037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volatileDependencies.xml><?xml version="1.0" encoding="utf-8"?>
<volTypes xmlns="http://schemas.openxmlformats.org/spreadsheetml/2006/main">
  <volType type="realTimeData">
    <main first="refinitivshim.rtdserver.dsgrid">
      <tp t="s">
        <v>BD COMPOSITE LEADING INDICATOR - TREND RESTORED SADJ</v>
        <stp/>
        <stp>{F2149E5B-A9F5-4517-A020-BFE393CF7F17}</stp>
        <tr r="AZ1" s="4"/>
      </tp>
    </main>
    <main first="refinitivshim.rtdserver.thomson.reuters.afospreadsheetformulas.dsgrid">
      <tp t="s">
        <v>Name</v>
        <stp/>
        <stp>{ECB175C6-E692-4E74-9B40-50A7F1912FAD}</stp>
        <tr r="A1" s="6"/>
      </tp>
      <tp t="s">
        <v>Name</v>
        <stp/>
        <stp>{D750BD5A-48E2-4D49-8BFF-7D6C5EE4C006}</stp>
        <tr r="A1" s="2"/>
      </tp>
      <tp t="s">
        <v>Name</v>
        <stp/>
        <stp>{4FFB5D11-3563-4E00-A49C-A1AD0A7863D6}</stp>
        <tr r="A1" s="3"/>
      </tp>
      <tp t="s">
        <v>Name</v>
        <stp/>
        <stp>{2498A6A0-773E-4CA3-8C31-2077C58E2FBC}</stp>
        <tr r="J1" s="11"/>
      </tp>
      <tp t="s">
        <v>SW HWWI INDEX - ENERGY RAW MATERIALS ($ OECD COUNTRIES) NADJ</v>
        <stp/>
        <stp>{88DD3968-3C39-425D-9D38-1112FD9D6D17}</stp>
        <tr r="AX1" s="7"/>
      </tp>
      <tp t="s">
        <v>BD D-PRC COMPET AGST EA CNTRYS, BASED ON DEFL OF TOT SALES NADJ</v>
        <stp/>
        <stp>{AC4581D7-FC2D-4DE9-B1F1-1B2713DA09D4}</stp>
        <tr r="CG1" s="4"/>
      </tp>
      <tp t="s">
        <v>Name</v>
        <stp/>
        <stp>{4FDDB2E6-0FFC-48F1-9AFC-BFFF3EC46900}</stp>
        <tr r="AV1" s="6"/>
      </tp>
      <tp t="s">
        <v>BD D-PRC COMPET AGST 26 INDL CNTRYS, BASED ON CPI NADJ</v>
        <stp/>
        <stp>{9059FFBD-783D-48BA-A96B-A20A0684F90A}</stp>
        <tr r="Z1" s="7"/>
      </tp>
      <tp t="s">
        <v>Name</v>
        <stp/>
        <stp>{73DBB8C7-6338-4A11-BCD1-EF0806C8E0C5}</stp>
        <tr r="A3" s="1"/>
      </tp>
      <tp t="s">
        <v>BD SVS SCT: BUS CLIMATE, BAL SADJ</v>
        <stp/>
        <stp>{626B73BE-A44B-4815-95E1-5C0FA419F480}</stp>
        <tr r="BW1" s="7"/>
      </tp>
      <tp t="s">
        <v>Name</v>
        <stp/>
        <stp>{AF6777EF-AAA0-4F10-8D12-EACB9667829D}</stp>
        <tr r="A1" s="7"/>
      </tp>
      <tp t="s">
        <v>Name</v>
        <stp/>
        <stp>{47F06CE3-DBE4-4360-9257-9E2346D305CD}</stp>
        <tr r="AH1" s="6"/>
      </tp>
    </main>
    <main first="refinitivshim.rtdserver.dsgrid">
      <tp t="s">
        <v>BD MFG: EXPORTS EXPECT IN 3MO - BAL SADJ</v>
        <stp/>
        <stp>{852B85ED-050F-44CF-B096-75E3712BDBC0}</stp>
        <tr r="AA1" s="4"/>
      </tp>
      <tp t="s">
        <v>Name</v>
        <stp/>
        <stp>{48C665F7-962D-4181-A180-5B56D7EA7461}</stp>
        <tr r="A1" s="4"/>
      </tp>
      <tp t="s">
        <v>BD INDL PROD: INDUSTRY EXCL ENERGY &amp; CNSTR (CAL ADJ) VOLA</v>
        <stp/>
        <stp>{D1C6F2EA-E60E-4051-971D-AA80E2718C23}</stp>
        <tr r="DQ1" s="7"/>
      </tp>
    </main>
  </volType>
</volTypes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externalLink" Target="externalLinks/externalLink2.xml"/><Relationship Id="rId26" Type="http://schemas.openxmlformats.org/officeDocument/2006/relationships/styles" Target="styles.xml"/><Relationship Id="rId3" Type="http://schemas.openxmlformats.org/officeDocument/2006/relationships/worksheet" Target="worksheets/sheet3.xml"/><Relationship Id="rId21" Type="http://schemas.openxmlformats.org/officeDocument/2006/relationships/externalLink" Target="externalLinks/externalLink5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externalLink" Target="externalLinks/externalLink1.xml"/><Relationship Id="rId25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externalLink" Target="externalLinks/externalLink4.xml"/><Relationship Id="rId29" Type="http://schemas.openxmlformats.org/officeDocument/2006/relationships/volatileDependencies" Target="volatileDependenci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externalLink" Target="externalLinks/externalLink8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externalLink" Target="externalLinks/externalLink7.xml"/><Relationship Id="rId28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externalLink" Target="externalLinks/externalLink3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externalLink" Target="externalLinks/externalLink6.xml"/><Relationship Id="rId27" Type="http://schemas.openxmlformats.org/officeDocument/2006/relationships/sharedStrings" Target="sharedString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val>
            <c:numRef>
              <c:f>'Share of IP in GDP'!$M$25:$M$48</c:f>
              <c:numCache>
                <c:formatCode>0.0</c:formatCode>
                <c:ptCount val="24"/>
                <c:pt idx="0">
                  <c:v>-2.3035230352303593</c:v>
                </c:pt>
                <c:pt idx="1">
                  <c:v>-8.0443828016643515</c:v>
                </c:pt>
                <c:pt idx="2">
                  <c:v>3.3182503770739169</c:v>
                </c:pt>
                <c:pt idx="3">
                  <c:v>1.1678832116788218</c:v>
                </c:pt>
                <c:pt idx="4">
                  <c:v>-0.28860028860029363</c:v>
                </c:pt>
                <c:pt idx="5">
                  <c:v>3.473227206946472</c:v>
                </c:pt>
                <c:pt idx="6">
                  <c:v>4.3356643356643243</c:v>
                </c:pt>
                <c:pt idx="7">
                  <c:v>1.2064343163538993</c:v>
                </c:pt>
                <c:pt idx="8">
                  <c:v>6.2251655629139035</c:v>
                </c:pt>
                <c:pt idx="9">
                  <c:v>0.62344139650871711</c:v>
                </c:pt>
                <c:pt idx="10">
                  <c:v>-1.1152416356877359</c:v>
                </c:pt>
                <c:pt idx="11">
                  <c:v>0.25062656641603454</c:v>
                </c:pt>
                <c:pt idx="12">
                  <c:v>3.125</c:v>
                </c:pt>
                <c:pt idx="13">
                  <c:v>3.8787878787878816</c:v>
                </c:pt>
                <c:pt idx="14">
                  <c:v>6.1843640606767725</c:v>
                </c:pt>
                <c:pt idx="15">
                  <c:v>6.5934065934065922</c:v>
                </c:pt>
                <c:pt idx="16">
                  <c:v>0.30927835051546282</c:v>
                </c:pt>
                <c:pt idx="17">
                  <c:v>-17.163412127440903</c:v>
                </c:pt>
                <c:pt idx="18">
                  <c:v>11.538461538461565</c:v>
                </c:pt>
                <c:pt idx="19">
                  <c:v>8.6763070077864324</c:v>
                </c:pt>
                <c:pt idx="20">
                  <c:v>-0.51177072671443335</c:v>
                </c:pt>
                <c:pt idx="21">
                  <c:v>0.30864197530864335</c:v>
                </c:pt>
                <c:pt idx="22">
                  <c:v>1.8461538461538529</c:v>
                </c:pt>
                <c:pt idx="23">
                  <c:v>0.40281973816718164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69D-483F-9F51-EC3B190AA0C3}"/>
            </c:ext>
          </c:extLst>
        </c:ser>
        <c:ser>
          <c:idx val="1"/>
          <c:order val="1"/>
          <c:marker>
            <c:symbol val="none"/>
          </c:marker>
          <c:val>
            <c:numRef>
              <c:f>'Share of IP in GDP'!$N$25:$N$48</c:f>
              <c:numCache>
                <c:formatCode>0.0</c:formatCode>
                <c:ptCount val="24"/>
                <c:pt idx="0">
                  <c:v>1.4990986716415078</c:v>
                </c:pt>
                <c:pt idx="1">
                  <c:v>-0.98797326920964101</c:v>
                </c:pt>
                <c:pt idx="2">
                  <c:v>2.4624326559810505</c:v>
                </c:pt>
                <c:pt idx="3">
                  <c:v>1.6142854774087168</c:v>
                </c:pt>
                <c:pt idx="4">
                  <c:v>0.84793326465473218</c:v>
                </c:pt>
                <c:pt idx="5">
                  <c:v>1.8587870300072362</c:v>
                </c:pt>
                <c:pt idx="6">
                  <c:v>1.7963563700817753</c:v>
                </c:pt>
                <c:pt idx="7">
                  <c:v>1.7491748768321269</c:v>
                </c:pt>
                <c:pt idx="8">
                  <c:v>3.1389381620343215</c:v>
                </c:pt>
                <c:pt idx="9">
                  <c:v>1.8147823208207514</c:v>
                </c:pt>
                <c:pt idx="10">
                  <c:v>-0.16572925098218283</c:v>
                </c:pt>
                <c:pt idx="11">
                  <c:v>-0.71067733016313417</c:v>
                </c:pt>
                <c:pt idx="12">
                  <c:v>0.69816080419937698</c:v>
                </c:pt>
                <c:pt idx="13">
                  <c:v>0.90013045480519249</c:v>
                </c:pt>
                <c:pt idx="14">
                  <c:v>3.9985956583709958</c:v>
                </c:pt>
                <c:pt idx="15">
                  <c:v>3.0925875505370737</c:v>
                </c:pt>
                <c:pt idx="16">
                  <c:v>0.68396365766794087</c:v>
                </c:pt>
                <c:pt idx="17">
                  <c:v>-5.6405684263070022</c:v>
                </c:pt>
                <c:pt idx="18">
                  <c:v>4.0418617650606947</c:v>
                </c:pt>
                <c:pt idx="19">
                  <c:v>3.9883329432311099</c:v>
                </c:pt>
                <c:pt idx="20">
                  <c:v>0.61825439918443692</c:v>
                </c:pt>
                <c:pt idx="21">
                  <c:v>0.5546068331416576</c:v>
                </c:pt>
                <c:pt idx="22">
                  <c:v>2.2035220347069728</c:v>
                </c:pt>
                <c:pt idx="23">
                  <c:v>1.2388824573641211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69D-483F-9F51-EC3B190AA0C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12587264"/>
        <c:axId val="512588800"/>
      </c:lineChart>
      <c:catAx>
        <c:axId val="51258726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512588800"/>
        <c:crosses val="autoZero"/>
        <c:auto val="1"/>
        <c:lblAlgn val="ctr"/>
        <c:lblOffset val="100"/>
        <c:noMultiLvlLbl val="0"/>
      </c:catAx>
      <c:valAx>
        <c:axId val="512588800"/>
        <c:scaling>
          <c:orientation val="minMax"/>
        </c:scaling>
        <c:delete val="0"/>
        <c:axPos val="l"/>
        <c:majorGridlines/>
        <c:numFmt formatCode="0.0" sourceLinked="1"/>
        <c:majorTickMark val="out"/>
        <c:minorTickMark val="none"/>
        <c:tickLblPos val="nextTo"/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512587264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0.81666841644794397"/>
          <c:y val="0.44444590259550892"/>
          <c:w val="0.15625021872265965"/>
          <c:h val="0.10416703120443277"/>
        </c:manualLayout>
      </c:layout>
      <c:overlay val="0"/>
      <c:txPr>
        <a:bodyPr/>
        <a:lstStyle/>
        <a:p>
          <a:pPr>
            <a:defRPr sz="22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gap"/>
    <c:showDLblsOverMax val="0"/>
  </c:chart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8740157499999996" l="0.7" r="0.7" t="0.78740157499999996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val>
            <c:numRef>
              <c:f>'Share of IP in GDP'!$L$24:$L$50</c:f>
              <c:numCache>
                <c:formatCode>0.0</c:formatCode>
                <c:ptCount val="27"/>
                <c:pt idx="0">
                  <c:v>24.769043535984949</c:v>
                </c:pt>
                <c:pt idx="1">
                  <c:v>23.401222031861757</c:v>
                </c:pt>
                <c:pt idx="2">
                  <c:v>21.346509244942958</c:v>
                </c:pt>
                <c:pt idx="3">
                  <c:v>20.815132153145839</c:v>
                </c:pt>
                <c:pt idx="4">
                  <c:v>20.533971488803697</c:v>
                </c:pt>
                <c:pt idx="5">
                  <c:v>20.048782873039688</c:v>
                </c:pt>
                <c:pt idx="6">
                  <c:v>20.204026963215867</c:v>
                </c:pt>
                <c:pt idx="7">
                  <c:v>20.430128899533891</c:v>
                </c:pt>
                <c:pt idx="8">
                  <c:v>20.041242271332678</c:v>
                </c:pt>
                <c:pt idx="9">
                  <c:v>20.546418187576933</c:v>
                </c:pt>
                <c:pt idx="10">
                  <c:v>20.316115296896541</c:v>
                </c:pt>
                <c:pt idx="11">
                  <c:v>19.758674960653526</c:v>
                </c:pt>
                <c:pt idx="12">
                  <c:v>19.810038255118702</c:v>
                </c:pt>
                <c:pt idx="13">
                  <c:v>20.100477999983145</c:v>
                </c:pt>
                <c:pt idx="14">
                  <c:v>20.101387135686487</c:v>
                </c:pt>
                <c:pt idx="15">
                  <c:v>20.655637236922029</c:v>
                </c:pt>
                <c:pt idx="16">
                  <c:v>20.827639555493757</c:v>
                </c:pt>
                <c:pt idx="17">
                  <c:v>20.078724519632164</c:v>
                </c:pt>
                <c:pt idx="18">
                  <c:v>17.699300109759424</c:v>
                </c:pt>
                <c:pt idx="19">
                  <c:v>19.739965746705408</c:v>
                </c:pt>
                <c:pt idx="20">
                  <c:v>20.264198916269091</c:v>
                </c:pt>
                <c:pt idx="21">
                  <c:v>20.148859720413757</c:v>
                </c:pt>
                <c:pt idx="22">
                  <c:v>19.893664549333302</c:v>
                </c:pt>
                <c:pt idx="23">
                  <c:v>20.195268742674777</c:v>
                </c:pt>
                <c:pt idx="24">
                  <c:v>20.368648442309325</c:v>
                </c:pt>
                <c:pt idx="25">
                  <c:v>20.700338615782147</c:v>
                </c:pt>
                <c:pt idx="26">
                  <c:v>20.351287390358355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11B-4EA5-9400-9284F75A77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12608128"/>
        <c:axId val="512609664"/>
      </c:lineChart>
      <c:catAx>
        <c:axId val="51260812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512609664"/>
        <c:crosses val="autoZero"/>
        <c:auto val="1"/>
        <c:lblAlgn val="ctr"/>
        <c:lblOffset val="100"/>
        <c:noMultiLvlLbl val="0"/>
      </c:catAx>
      <c:valAx>
        <c:axId val="512609664"/>
        <c:scaling>
          <c:orientation val="minMax"/>
        </c:scaling>
        <c:delete val="0"/>
        <c:axPos val="l"/>
        <c:majorGridlines/>
        <c:numFmt formatCode="0.0" sourceLinked="1"/>
        <c:majorTickMark val="out"/>
        <c:minorTickMark val="none"/>
        <c:tickLblPos val="nextTo"/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512608128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0.82500174978127727"/>
          <c:y val="0.45833479148439776"/>
          <c:w val="0.15625021872265965"/>
          <c:h val="5.555592009332172E-2"/>
        </c:manualLayout>
      </c:layout>
      <c:overlay val="0"/>
      <c:txPr>
        <a:bodyPr/>
        <a:lstStyle/>
        <a:p>
          <a:pPr>
            <a:defRPr sz="22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gap"/>
    <c:showDLblsOverMax val="0"/>
  </c:chart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8740157499999996" l="0.7" r="0.7" t="0.78740157499999996" header="0.3" footer="0.3"/>
    <c:pageSetup paperSize="9" orientation="landscape"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val>
            <c:numRef>
              <c:f>Inflation!$I$128:$I$238</c:f>
              <c:numCache>
                <c:formatCode>0.0</c:formatCode>
                <c:ptCount val="111"/>
                <c:pt idx="0">
                  <c:v>0.78003120124805481</c:v>
                </c:pt>
                <c:pt idx="1">
                  <c:v>1.702786377708998</c:v>
                </c:pt>
                <c:pt idx="2">
                  <c:v>2.4353120243531201</c:v>
                </c:pt>
                <c:pt idx="3">
                  <c:v>0.7429420505200568</c:v>
                </c:pt>
                <c:pt idx="4">
                  <c:v>1.1799410029498469</c:v>
                </c:pt>
                <c:pt idx="5">
                  <c:v>0.58309037900874383</c:v>
                </c:pt>
                <c:pt idx="6">
                  <c:v>0.86956521739129933</c:v>
                </c:pt>
                <c:pt idx="7">
                  <c:v>1.8678160919540332</c:v>
                </c:pt>
                <c:pt idx="8">
                  <c:v>0.9873060648800891</c:v>
                </c:pt>
                <c:pt idx="9">
                  <c:v>0.69832402234637492</c:v>
                </c:pt>
                <c:pt idx="10">
                  <c:v>0.69348127600554754</c:v>
                </c:pt>
                <c:pt idx="11">
                  <c:v>0.68870523415978102</c:v>
                </c:pt>
                <c:pt idx="12">
                  <c:v>0.68399452804377425</c:v>
                </c:pt>
                <c:pt idx="13">
                  <c:v>0.67934782608696231</c:v>
                </c:pt>
                <c:pt idx="14">
                  <c:v>0.26990553306343035</c:v>
                </c:pt>
                <c:pt idx="15">
                  <c:v>0.40376850605652326</c:v>
                </c:pt>
                <c:pt idx="16">
                  <c:v>0.53619302949061698</c:v>
                </c:pt>
                <c:pt idx="17">
                  <c:v>0.40000000000000036</c:v>
                </c:pt>
                <c:pt idx="18">
                  <c:v>0.13280212483401943</c:v>
                </c:pt>
                <c:pt idx="19">
                  <c:v>0.26525198938991412</c:v>
                </c:pt>
                <c:pt idx="20">
                  <c:v>0.66137566137565162</c:v>
                </c:pt>
                <c:pt idx="21">
                  <c:v>0.26281208935612366</c:v>
                </c:pt>
                <c:pt idx="22">
                  <c:v>0.39318479685452878</c:v>
                </c:pt>
                <c:pt idx="23">
                  <c:v>0.52219321148825326</c:v>
                </c:pt>
                <c:pt idx="24">
                  <c:v>0.25974025974027093</c:v>
                </c:pt>
                <c:pt idx="25">
                  <c:v>0.90673575129534001</c:v>
                </c:pt>
                <c:pt idx="26">
                  <c:v>0.38510911424902705</c:v>
                </c:pt>
                <c:pt idx="27">
                  <c:v>-0.38363171355498826</c:v>
                </c:pt>
                <c:pt idx="28">
                  <c:v>0.51347881899870274</c:v>
                </c:pt>
                <c:pt idx="29">
                  <c:v>0.25542784163474774</c:v>
                </c:pt>
                <c:pt idx="30">
                  <c:v>0.12738853503184711</c:v>
                </c:pt>
                <c:pt idx="31">
                  <c:v>-0.63613231552163141</c:v>
                </c:pt>
                <c:pt idx="32">
                  <c:v>0.76824583866839102</c:v>
                </c:pt>
                <c:pt idx="33">
                  <c:v>0.25412960609911828</c:v>
                </c:pt>
                <c:pt idx="34">
                  <c:v>0.38022813688212143</c:v>
                </c:pt>
                <c:pt idx="35">
                  <c:v>0.37878787878786735</c:v>
                </c:pt>
                <c:pt idx="36">
                  <c:v>0.12578616352201255</c:v>
                </c:pt>
                <c:pt idx="37">
                  <c:v>0.37688442211056827</c:v>
                </c:pt>
                <c:pt idx="38">
                  <c:v>0.7509386733416612</c:v>
                </c:pt>
                <c:pt idx="39">
                  <c:v>0.37267080745342351</c:v>
                </c:pt>
                <c:pt idx="40">
                  <c:v>0.99009900990099098</c:v>
                </c:pt>
                <c:pt idx="41">
                  <c:v>0.2450980392156854</c:v>
                </c:pt>
                <c:pt idx="42">
                  <c:v>0.12224938875307068</c:v>
                </c:pt>
                <c:pt idx="43">
                  <c:v>0.48840048840048667</c:v>
                </c:pt>
                <c:pt idx="44">
                  <c:v>0.2430133657351119</c:v>
                </c:pt>
                <c:pt idx="45">
                  <c:v>0.24242424242424399</c:v>
                </c:pt>
                <c:pt idx="46">
                  <c:v>0</c:v>
                </c:pt>
                <c:pt idx="47">
                  <c:v>0.72551390568318386</c:v>
                </c:pt>
                <c:pt idx="48">
                  <c:v>0</c:v>
                </c:pt>
                <c:pt idx="49">
                  <c:v>0.24009603841537164</c:v>
                </c:pt>
                <c:pt idx="50">
                  <c:v>0.23952095808383866</c:v>
                </c:pt>
                <c:pt idx="51">
                  <c:v>0.71684587813618528</c:v>
                </c:pt>
                <c:pt idx="52">
                  <c:v>0.59311981020166993</c:v>
                </c:pt>
                <c:pt idx="53">
                  <c:v>0.35377358490564781</c:v>
                </c:pt>
                <c:pt idx="54">
                  <c:v>0.35252643948298079</c:v>
                </c:pt>
                <c:pt idx="55">
                  <c:v>0.23419203747070405</c:v>
                </c:pt>
                <c:pt idx="56">
                  <c:v>0.23364485981309802</c:v>
                </c:pt>
                <c:pt idx="57">
                  <c:v>0.69930069930070893</c:v>
                </c:pt>
                <c:pt idx="58">
                  <c:v>0.34722222222220989</c:v>
                </c:pt>
                <c:pt idx="59">
                  <c:v>0.34602076124568004</c:v>
                </c:pt>
                <c:pt idx="60">
                  <c:v>0.57471264367816577</c:v>
                </c:pt>
                <c:pt idx="61">
                  <c:v>0.22857142857142243</c:v>
                </c:pt>
                <c:pt idx="62">
                  <c:v>0.11402508551880963</c:v>
                </c:pt>
                <c:pt idx="63">
                  <c:v>1.0250569476082161</c:v>
                </c:pt>
                <c:pt idx="64">
                  <c:v>0.45095828635850488</c:v>
                </c:pt>
                <c:pt idx="65">
                  <c:v>0.56116722783390305</c:v>
                </c:pt>
                <c:pt idx="66">
                  <c:v>1.1160714285714191</c:v>
                </c:pt>
                <c:pt idx="67">
                  <c:v>0.66225165562914245</c:v>
                </c:pt>
                <c:pt idx="68">
                  <c:v>0.65789473684210176</c:v>
                </c:pt>
                <c:pt idx="69">
                  <c:v>0.65359477124184995</c:v>
                </c:pt>
                <c:pt idx="70">
                  <c:v>-0.32467532467533866</c:v>
                </c:pt>
                <c:pt idx="71">
                  <c:v>-0.10857763300758938</c:v>
                </c:pt>
                <c:pt idx="72">
                  <c:v>0</c:v>
                </c:pt>
                <c:pt idx="73">
                  <c:v>0.21739130434783593</c:v>
                </c:pt>
                <c:pt idx="74">
                  <c:v>0.32537960954446277</c:v>
                </c:pt>
                <c:pt idx="75">
                  <c:v>0.32432432432432101</c:v>
                </c:pt>
                <c:pt idx="76">
                  <c:v>0.53879310344826514</c:v>
                </c:pt>
                <c:pt idx="77">
                  <c:v>-0.1071811361200381</c:v>
                </c:pt>
                <c:pt idx="78">
                  <c:v>0.53648068669527316</c:v>
                </c:pt>
                <c:pt idx="79">
                  <c:v>0.85378868729988344</c:v>
                </c:pt>
                <c:pt idx="80">
                  <c:v>0.74074074074075291</c:v>
                </c:pt>
                <c:pt idx="81">
                  <c:v>0.21008403361344463</c:v>
                </c:pt>
                <c:pt idx="82">
                  <c:v>0.41928721174002703</c:v>
                </c:pt>
                <c:pt idx="83">
                  <c:v>0.73068893528183132</c:v>
                </c:pt>
                <c:pt idx="84">
                  <c:v>0.31088082901553626</c:v>
                </c:pt>
                <c:pt idx="85">
                  <c:v>0.41322314049587749</c:v>
                </c:pt>
                <c:pt idx="86">
                  <c:v>0.41152263374484299</c:v>
                </c:pt>
                <c:pt idx="87">
                  <c:v>0.4098360655737654</c:v>
                </c:pt>
                <c:pt idx="88">
                  <c:v>0.51020408163264808</c:v>
                </c:pt>
                <c:pt idx="89">
                  <c:v>0.30456852791878042</c:v>
                </c:pt>
                <c:pt idx="90">
                  <c:v>0.10121457489880026</c:v>
                </c:pt>
                <c:pt idx="91">
                  <c:v>0.40444893832152218</c:v>
                </c:pt>
                <c:pt idx="92">
                  <c:v>0.10070493454179541</c:v>
                </c:pt>
                <c:pt idx="93">
                  <c:v>0.30181086519114331</c:v>
                </c:pt>
                <c:pt idx="94">
                  <c:v>-0.30090270812437314</c:v>
                </c:pt>
                <c:pt idx="95">
                  <c:v>0.30181086519114331</c:v>
                </c:pt>
                <c:pt idx="96">
                  <c:v>0.5015045135406293</c:v>
                </c:pt>
                <c:pt idx="97">
                  <c:v>-9.9800399201610546E-2</c:v>
                </c:pt>
                <c:pt idx="98">
                  <c:v>0</c:v>
                </c:pt>
                <c:pt idx="99">
                  <c:v>-0.19980019980019303</c:v>
                </c:pt>
                <c:pt idx="100">
                  <c:v>0.50050050050050032</c:v>
                </c:pt>
                <c:pt idx="101">
                  <c:v>0.19920318725097363</c:v>
                </c:pt>
                <c:pt idx="102">
                  <c:v>0.49701789264413598</c:v>
                </c:pt>
                <c:pt idx="103">
                  <c:v>0.49455984174084922</c:v>
                </c:pt>
                <c:pt idx="104">
                  <c:v>9.8425196850393526E-2</c:v>
                </c:pt>
                <c:pt idx="105">
                  <c:v>0.39331366764994158</c:v>
                </c:pt>
                <c:pt idx="106">
                  <c:v>0.39177277179236469</c:v>
                </c:pt>
                <c:pt idx="107">
                  <c:v>0.39024390243902474</c:v>
                </c:pt>
                <c:pt idx="108">
                  <c:v>0.58309037900874383</c:v>
                </c:pt>
                <c:pt idx="109">
                  <c:v>0.48309178743961567</c:v>
                </c:pt>
                <c:pt idx="110">
                  <c:v>0.48076923076922906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C21-4D74-B0AD-175A589C6754}"/>
            </c:ext>
          </c:extLst>
        </c:ser>
        <c:ser>
          <c:idx val="1"/>
          <c:order val="1"/>
          <c:marker>
            <c:symbol val="none"/>
          </c:marker>
          <c:val>
            <c:numRef>
              <c:f>Inflation!$J$128:$J$238</c:f>
              <c:numCache>
                <c:formatCode>0.0</c:formatCode>
                <c:ptCount val="111"/>
                <c:pt idx="0">
                  <c:v>1.3906972808312323</c:v>
                </c:pt>
                <c:pt idx="1">
                  <c:v>1.5976767910878653</c:v>
                </c:pt>
                <c:pt idx="2">
                  <c:v>2.081211953418638</c:v>
                </c:pt>
                <c:pt idx="3">
                  <c:v>0.10610229002867566</c:v>
                </c:pt>
                <c:pt idx="4">
                  <c:v>1.2054717485217914</c:v>
                </c:pt>
                <c:pt idx="5">
                  <c:v>0.59856758767302676</c:v>
                </c:pt>
                <c:pt idx="6">
                  <c:v>0.71964153169601364</c:v>
                </c:pt>
                <c:pt idx="7">
                  <c:v>1.8248635977115901</c:v>
                </c:pt>
                <c:pt idx="8">
                  <c:v>0.8824719237982448</c:v>
                </c:pt>
                <c:pt idx="9">
                  <c:v>0.26246642595983971</c:v>
                </c:pt>
                <c:pt idx="10">
                  <c:v>0.679757369056877</c:v>
                </c:pt>
                <c:pt idx="11">
                  <c:v>1.0692567131521447</c:v>
                </c:pt>
                <c:pt idx="12">
                  <c:v>-0.15654661413118109</c:v>
                </c:pt>
                <c:pt idx="13">
                  <c:v>0.56981289574202787</c:v>
                </c:pt>
                <c:pt idx="14">
                  <c:v>0.29189280546557672</c:v>
                </c:pt>
                <c:pt idx="15">
                  <c:v>0.20570271352138292</c:v>
                </c:pt>
                <c:pt idx="16">
                  <c:v>0.44256921695415841</c:v>
                </c:pt>
                <c:pt idx="17">
                  <c:v>0.48231027024239204</c:v>
                </c:pt>
                <c:pt idx="18">
                  <c:v>0.37272015339200326</c:v>
                </c:pt>
                <c:pt idx="19">
                  <c:v>-0.26967700592825938</c:v>
                </c:pt>
                <c:pt idx="20">
                  <c:v>0.10495857520538276</c:v>
                </c:pt>
                <c:pt idx="21">
                  <c:v>0.2588737762070803</c:v>
                </c:pt>
                <c:pt idx="22">
                  <c:v>0.35487509770415482</c:v>
                </c:pt>
                <c:pt idx="23">
                  <c:v>0.27809567499610388</c:v>
                </c:pt>
                <c:pt idx="24">
                  <c:v>-6.2804889604517466E-2</c:v>
                </c:pt>
                <c:pt idx="25">
                  <c:v>0.87074180377875177</c:v>
                </c:pt>
                <c:pt idx="26">
                  <c:v>5.1176492371207694E-2</c:v>
                </c:pt>
                <c:pt idx="27">
                  <c:v>-0.53262525191517529</c:v>
                </c:pt>
                <c:pt idx="28">
                  <c:v>0.24369159427461984</c:v>
                </c:pt>
                <c:pt idx="29">
                  <c:v>0.26259639509691457</c:v>
                </c:pt>
                <c:pt idx="30">
                  <c:v>0.1760921765454837</c:v>
                </c:pt>
                <c:pt idx="31">
                  <c:v>-2.5377196723597173E-2</c:v>
                </c:pt>
                <c:pt idx="32">
                  <c:v>0.4742656503922138</c:v>
                </c:pt>
                <c:pt idx="33">
                  <c:v>-1.4049364617241267E-2</c:v>
                </c:pt>
                <c:pt idx="34">
                  <c:v>-0.10499595299842124</c:v>
                </c:pt>
                <c:pt idx="35">
                  <c:v>0.4172281754505125</c:v>
                </c:pt>
                <c:pt idx="36">
                  <c:v>8.7914975047675981E-3</c:v>
                </c:pt>
                <c:pt idx="37">
                  <c:v>0.59707066871514947</c:v>
                </c:pt>
                <c:pt idx="38">
                  <c:v>0.69963611269676651</c:v>
                </c:pt>
                <c:pt idx="39">
                  <c:v>0.47939216836949683</c:v>
                </c:pt>
                <c:pt idx="40">
                  <c:v>0.62562157380894323</c:v>
                </c:pt>
                <c:pt idx="41">
                  <c:v>0.36591014258908761</c:v>
                </c:pt>
                <c:pt idx="42">
                  <c:v>0.46937985473181065</c:v>
                </c:pt>
                <c:pt idx="43">
                  <c:v>0.32323903033668611</c:v>
                </c:pt>
                <c:pt idx="44">
                  <c:v>0.1864878256452096</c:v>
                </c:pt>
                <c:pt idx="45">
                  <c:v>0.13963646032486565</c:v>
                </c:pt>
                <c:pt idx="46">
                  <c:v>0.22523639311007315</c:v>
                </c:pt>
                <c:pt idx="47">
                  <c:v>1.1930438345997052</c:v>
                </c:pt>
                <c:pt idx="48">
                  <c:v>-0.22322260329418198</c:v>
                </c:pt>
                <c:pt idx="49">
                  <c:v>0.20891265280362781</c:v>
                </c:pt>
                <c:pt idx="50">
                  <c:v>0.24995155473777064</c:v>
                </c:pt>
                <c:pt idx="51">
                  <c:v>0.2947260377408778</c:v>
                </c:pt>
                <c:pt idx="52">
                  <c:v>0.52167391481514613</c:v>
                </c:pt>
                <c:pt idx="53">
                  <c:v>0.18963736278412302</c:v>
                </c:pt>
                <c:pt idx="54">
                  <c:v>0.2238690864262205</c:v>
                </c:pt>
                <c:pt idx="55">
                  <c:v>0.21299065261950467</c:v>
                </c:pt>
                <c:pt idx="56">
                  <c:v>0.13154297277759852</c:v>
                </c:pt>
                <c:pt idx="57">
                  <c:v>0.63282836791387354</c:v>
                </c:pt>
                <c:pt idx="58">
                  <c:v>0.24194046698680083</c:v>
                </c:pt>
                <c:pt idx="59">
                  <c:v>0.37082175611009571</c:v>
                </c:pt>
                <c:pt idx="60">
                  <c:v>0.25591395085040602</c:v>
                </c:pt>
                <c:pt idx="61">
                  <c:v>0.23421483683159217</c:v>
                </c:pt>
                <c:pt idx="62">
                  <c:v>0.2856781825785859</c:v>
                </c:pt>
                <c:pt idx="63">
                  <c:v>0.68750247609703496</c:v>
                </c:pt>
                <c:pt idx="64">
                  <c:v>0.41441518932876509</c:v>
                </c:pt>
                <c:pt idx="65">
                  <c:v>0.5216099331361912</c:v>
                </c:pt>
                <c:pt idx="66">
                  <c:v>0.80758706885661891</c:v>
                </c:pt>
                <c:pt idx="67">
                  <c:v>0.36412125633138448</c:v>
                </c:pt>
                <c:pt idx="68">
                  <c:v>0.5138118329065966</c:v>
                </c:pt>
                <c:pt idx="69">
                  <c:v>0.73165848869534145</c:v>
                </c:pt>
                <c:pt idx="70">
                  <c:v>-0.53437468757103757</c:v>
                </c:pt>
                <c:pt idx="71">
                  <c:v>-0.71665067539760097</c:v>
                </c:pt>
                <c:pt idx="72">
                  <c:v>0.54337562730268907</c:v>
                </c:pt>
                <c:pt idx="73">
                  <c:v>0.32124986384214349</c:v>
                </c:pt>
                <c:pt idx="74">
                  <c:v>0.51068786420063184</c:v>
                </c:pt>
                <c:pt idx="75">
                  <c:v>0.31881059105038911</c:v>
                </c:pt>
                <c:pt idx="76">
                  <c:v>0.4570647157274621</c:v>
                </c:pt>
                <c:pt idx="77">
                  <c:v>0.41564894789618556</c:v>
                </c:pt>
                <c:pt idx="78">
                  <c:v>0.37164824501481064</c:v>
                </c:pt>
                <c:pt idx="79">
                  <c:v>0.66012656236051903</c:v>
                </c:pt>
                <c:pt idx="80">
                  <c:v>0.5094426092530524</c:v>
                </c:pt>
                <c:pt idx="81">
                  <c:v>2.2527779769165868E-2</c:v>
                </c:pt>
                <c:pt idx="82">
                  <c:v>0.43024060461267499</c:v>
                </c:pt>
                <c:pt idx="83">
                  <c:v>0.5623963044281366</c:v>
                </c:pt>
                <c:pt idx="84">
                  <c:v>4.6296560572267609E-2</c:v>
                </c:pt>
                <c:pt idx="85">
                  <c:v>0.34577690161226027</c:v>
                </c:pt>
                <c:pt idx="86">
                  <c:v>0.56852561181033323</c:v>
                </c:pt>
                <c:pt idx="87">
                  <c:v>0.47324693055081912</c:v>
                </c:pt>
                <c:pt idx="88">
                  <c:v>4.358346129043067E-2</c:v>
                </c:pt>
                <c:pt idx="89">
                  <c:v>0.35765284091839877</c:v>
                </c:pt>
                <c:pt idx="90">
                  <c:v>0.34347203320710396</c:v>
                </c:pt>
                <c:pt idx="91">
                  <c:v>0.3929616820493198</c:v>
                </c:pt>
                <c:pt idx="92">
                  <c:v>-0.10138075872760943</c:v>
                </c:pt>
                <c:pt idx="93">
                  <c:v>0.24033956604809781</c:v>
                </c:pt>
                <c:pt idx="94">
                  <c:v>6.6529699626327599E-2</c:v>
                </c:pt>
                <c:pt idx="95">
                  <c:v>9.9066538741365839E-2</c:v>
                </c:pt>
                <c:pt idx="96">
                  <c:v>0.34687921548679501</c:v>
                </c:pt>
                <c:pt idx="97">
                  <c:v>-2.3434110805242714E-2</c:v>
                </c:pt>
                <c:pt idx="98">
                  <c:v>0.22940397299082704</c:v>
                </c:pt>
                <c:pt idx="99">
                  <c:v>-0.23110838206247264</c:v>
                </c:pt>
                <c:pt idx="100">
                  <c:v>0.52277063306371829</c:v>
                </c:pt>
                <c:pt idx="101">
                  <c:v>0.3982240669919479</c:v>
                </c:pt>
                <c:pt idx="102">
                  <c:v>0.37521888056983865</c:v>
                </c:pt>
                <c:pt idx="103">
                  <c:v>0.48335005370934159</c:v>
                </c:pt>
                <c:pt idx="104">
                  <c:v>0.22961113021349178</c:v>
                </c:pt>
                <c:pt idx="105">
                  <c:v>0.42287987333369248</c:v>
                </c:pt>
                <c:pt idx="106">
                  <c:v>8.4521367359235988E-2</c:v>
                </c:pt>
                <c:pt idx="107">
                  <c:v>0.51018082001239584</c:v>
                </c:pt>
                <c:pt idx="108">
                  <c:v>0.35897649814446986</c:v>
                </c:pt>
                <c:pt idx="109">
                  <c:v>0.51784670768899588</c:v>
                </c:pt>
                <c:pt idx="110">
                  <c:v>0.31704469097129095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C21-4D74-B0AD-175A589C675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16645632"/>
        <c:axId val="516647168"/>
      </c:lineChart>
      <c:catAx>
        <c:axId val="5166456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516647168"/>
        <c:crosses val="autoZero"/>
        <c:auto val="1"/>
        <c:lblAlgn val="ctr"/>
        <c:lblOffset val="100"/>
        <c:noMultiLvlLbl val="0"/>
      </c:catAx>
      <c:valAx>
        <c:axId val="516647168"/>
        <c:scaling>
          <c:orientation val="minMax"/>
        </c:scaling>
        <c:delete val="0"/>
        <c:axPos val="l"/>
        <c:majorGridlines/>
        <c:numFmt formatCode="0.0" sourceLinked="1"/>
        <c:majorTickMark val="out"/>
        <c:minorTickMark val="none"/>
        <c:tickLblPos val="nextTo"/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516645632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0.89726972684981343"/>
          <c:y val="0.45931868752626387"/>
          <c:w val="9.7529258777633299E-2"/>
          <c:h val="7.8740433036421587E-2"/>
        </c:manualLayout>
      </c:layout>
      <c:overlay val="0"/>
      <c:txPr>
        <a:bodyPr/>
        <a:lstStyle/>
        <a:p>
          <a:pPr>
            <a:defRPr sz="22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gap"/>
    <c:showDLblsOverMax val="0"/>
  </c:chart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8740157499999996" l="0.7" r="0.7" t="0.78740157499999996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val>
            <c:numRef>
              <c:f>Annual!$L$4:$L$29</c:f>
              <c:numCache>
                <c:formatCode>General</c:formatCode>
                <c:ptCount val="2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91.9</c:v>
                </c:pt>
                <c:pt idx="14">
                  <c:v>98.8</c:v>
                </c:pt>
                <c:pt idx="15">
                  <c:v>99.9</c:v>
                </c:pt>
                <c:pt idx="16">
                  <c:v>92.5</c:v>
                </c:pt>
                <c:pt idx="17">
                  <c:v>85.2</c:v>
                </c:pt>
                <c:pt idx="18">
                  <c:v>97.2</c:v>
                </c:pt>
                <c:pt idx="19">
                  <c:v>100.4</c:v>
                </c:pt>
                <c:pt idx="20">
                  <c:v>96.7</c:v>
                </c:pt>
                <c:pt idx="21">
                  <c:v>97.9</c:v>
                </c:pt>
                <c:pt idx="22">
                  <c:v>99.3</c:v>
                </c:pt>
                <c:pt idx="23">
                  <c:v>100</c:v>
                </c:pt>
                <c:pt idx="24">
                  <c:v>100.2</c:v>
                </c:pt>
                <c:pt idx="25">
                  <c:v>103.2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7A9-48BF-9D2E-8210001A9C7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16879872"/>
        <c:axId val="516881408"/>
      </c:lineChart>
      <c:lineChart>
        <c:grouping val="standard"/>
        <c:varyColors val="0"/>
        <c:ser>
          <c:idx val="1"/>
          <c:order val="1"/>
          <c:marker>
            <c:symbol val="none"/>
          </c:marker>
          <c:val>
            <c:numRef>
              <c:f>Annual!$M$4:$M$29</c:f>
              <c:numCache>
                <c:formatCode>0.0</c:formatCode>
                <c:ptCount val="26"/>
                <c:pt idx="0">
                  <c:v>1.4990986716415078</c:v>
                </c:pt>
                <c:pt idx="1">
                  <c:v>-0.98797326920964101</c:v>
                </c:pt>
                <c:pt idx="2">
                  <c:v>2.4624326559810505</c:v>
                </c:pt>
                <c:pt idx="3">
                  <c:v>1.6142854774087168</c:v>
                </c:pt>
                <c:pt idx="4">
                  <c:v>0.84793326465473218</c:v>
                </c:pt>
                <c:pt idx="5">
                  <c:v>1.8587870300072362</c:v>
                </c:pt>
                <c:pt idx="6">
                  <c:v>1.7963563700817753</c:v>
                </c:pt>
                <c:pt idx="7">
                  <c:v>1.7491748768321269</c:v>
                </c:pt>
                <c:pt idx="8">
                  <c:v>3.1389381620343215</c:v>
                </c:pt>
                <c:pt idx="9">
                  <c:v>1.8147823208207514</c:v>
                </c:pt>
                <c:pt idx="10">
                  <c:v>-0.16572925098218283</c:v>
                </c:pt>
                <c:pt idx="11">
                  <c:v>-0.71067733016313417</c:v>
                </c:pt>
                <c:pt idx="12">
                  <c:v>0.69816080419937698</c:v>
                </c:pt>
                <c:pt idx="13">
                  <c:v>0.90013045480519249</c:v>
                </c:pt>
                <c:pt idx="14">
                  <c:v>3.9985956583709958</c:v>
                </c:pt>
                <c:pt idx="15">
                  <c:v>3.0925875505370737</c:v>
                </c:pt>
                <c:pt idx="16">
                  <c:v>0.68396365766794087</c:v>
                </c:pt>
                <c:pt idx="17">
                  <c:v>-5.6405684263070022</c:v>
                </c:pt>
                <c:pt idx="18">
                  <c:v>4.0418617650606947</c:v>
                </c:pt>
                <c:pt idx="19">
                  <c:v>3.9883329432311099</c:v>
                </c:pt>
                <c:pt idx="20">
                  <c:v>0.61825439918443692</c:v>
                </c:pt>
                <c:pt idx="21">
                  <c:v>0.5546068331416576</c:v>
                </c:pt>
                <c:pt idx="22">
                  <c:v>2.2035220347069728</c:v>
                </c:pt>
                <c:pt idx="23">
                  <c:v>1.2388824573641211</c:v>
                </c:pt>
                <c:pt idx="24" formatCode="General">
                  <c:v>1.8</c:v>
                </c:pt>
                <c:pt idx="25" formatCode="General">
                  <c:v>1.7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7A9-48BF-9D2E-8210001A9C7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16948736"/>
        <c:axId val="516950272"/>
      </c:lineChart>
      <c:catAx>
        <c:axId val="51687987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516881408"/>
        <c:crosses val="autoZero"/>
        <c:auto val="1"/>
        <c:lblAlgn val="ctr"/>
        <c:lblOffset val="100"/>
        <c:noMultiLvlLbl val="0"/>
      </c:catAx>
      <c:valAx>
        <c:axId val="516881408"/>
        <c:scaling>
          <c:orientation val="minMax"/>
          <c:min val="8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516879872"/>
        <c:crosses val="autoZero"/>
        <c:crossBetween val="between"/>
      </c:valAx>
      <c:catAx>
        <c:axId val="516948736"/>
        <c:scaling>
          <c:orientation val="minMax"/>
        </c:scaling>
        <c:delete val="1"/>
        <c:axPos val="b"/>
        <c:majorTickMark val="out"/>
        <c:minorTickMark val="none"/>
        <c:tickLblPos val="nextTo"/>
        <c:crossAx val="516950272"/>
        <c:crosses val="autoZero"/>
        <c:auto val="1"/>
        <c:lblAlgn val="ctr"/>
        <c:lblOffset val="100"/>
        <c:noMultiLvlLbl val="0"/>
      </c:catAx>
      <c:valAx>
        <c:axId val="516950272"/>
        <c:scaling>
          <c:orientation val="minMax"/>
        </c:scaling>
        <c:delete val="0"/>
        <c:axPos val="r"/>
        <c:numFmt formatCode="0.0" sourceLinked="1"/>
        <c:majorTickMark val="out"/>
        <c:minorTickMark val="none"/>
        <c:tickLblPos val="nextTo"/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516948736"/>
        <c:crosses val="max"/>
        <c:crossBetween val="between"/>
      </c:valAx>
    </c:plotArea>
    <c:legend>
      <c:legendPos val="r"/>
      <c:layout>
        <c:manualLayout>
          <c:xMode val="edge"/>
          <c:yMode val="edge"/>
          <c:x val="0.79166819772528441"/>
          <c:y val="0.44097368037328666"/>
          <c:w val="0.19166710411198595"/>
          <c:h val="0.1319448089822105"/>
        </c:manualLayout>
      </c:layout>
      <c:overlay val="0"/>
      <c:txPr>
        <a:bodyPr/>
        <a:lstStyle/>
        <a:p>
          <a:pPr>
            <a:defRPr sz="35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gap"/>
    <c:showDLblsOverMax val="0"/>
  </c:chart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8740157499999996" l="0.7" r="0.7" t="0.78740157499999996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2"/>
          <c:order val="1"/>
          <c:marker>
            <c:symbol val="none"/>
          </c:marker>
          <c:val>
            <c:numRef>
              <c:f>Annual!$N$4:$N$29</c:f>
              <c:numCache>
                <c:formatCode>General</c:formatCode>
                <c:ptCount val="2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6.8999999999999915</c:v>
                </c:pt>
                <c:pt idx="15">
                  <c:v>1.1000000000000085</c:v>
                </c:pt>
                <c:pt idx="16">
                  <c:v>-7.4000000000000057</c:v>
                </c:pt>
                <c:pt idx="17">
                  <c:v>-7.2999999999999972</c:v>
                </c:pt>
                <c:pt idx="18">
                  <c:v>12</c:v>
                </c:pt>
                <c:pt idx="19">
                  <c:v>3.2000000000000028</c:v>
                </c:pt>
                <c:pt idx="20">
                  <c:v>-3.7000000000000028</c:v>
                </c:pt>
                <c:pt idx="21">
                  <c:v>1.2000000000000028</c:v>
                </c:pt>
                <c:pt idx="22">
                  <c:v>1.3999999999999915</c:v>
                </c:pt>
                <c:pt idx="23">
                  <c:v>0.70000000000000284</c:v>
                </c:pt>
                <c:pt idx="24">
                  <c:v>0.20000000000000284</c:v>
                </c:pt>
                <c:pt idx="25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51A-4A60-B56C-AF5F0AAEF80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16978560"/>
        <c:axId val="516980096"/>
      </c:lineChart>
      <c:lineChart>
        <c:grouping val="standard"/>
        <c:varyColors val="0"/>
        <c:ser>
          <c:idx val="1"/>
          <c:order val="0"/>
          <c:marker>
            <c:symbol val="none"/>
          </c:marker>
          <c:val>
            <c:numRef>
              <c:f>Annual!$M$4:$M$29</c:f>
              <c:numCache>
                <c:formatCode>0.0</c:formatCode>
                <c:ptCount val="26"/>
                <c:pt idx="0">
                  <c:v>1.4990986716415078</c:v>
                </c:pt>
                <c:pt idx="1">
                  <c:v>-0.98797326920964101</c:v>
                </c:pt>
                <c:pt idx="2">
                  <c:v>2.4624326559810505</c:v>
                </c:pt>
                <c:pt idx="3">
                  <c:v>1.6142854774087168</c:v>
                </c:pt>
                <c:pt idx="4">
                  <c:v>0.84793326465473218</c:v>
                </c:pt>
                <c:pt idx="5">
                  <c:v>1.8587870300072362</c:v>
                </c:pt>
                <c:pt idx="6">
                  <c:v>1.7963563700817753</c:v>
                </c:pt>
                <c:pt idx="7">
                  <c:v>1.7491748768321269</c:v>
                </c:pt>
                <c:pt idx="8">
                  <c:v>3.1389381620343215</c:v>
                </c:pt>
                <c:pt idx="9">
                  <c:v>1.8147823208207514</c:v>
                </c:pt>
                <c:pt idx="10">
                  <c:v>-0.16572925098218283</c:v>
                </c:pt>
                <c:pt idx="11">
                  <c:v>-0.71067733016313417</c:v>
                </c:pt>
                <c:pt idx="12">
                  <c:v>0.69816080419937698</c:v>
                </c:pt>
                <c:pt idx="13">
                  <c:v>0.90013045480519249</c:v>
                </c:pt>
                <c:pt idx="14">
                  <c:v>3.9985956583709958</c:v>
                </c:pt>
                <c:pt idx="15">
                  <c:v>3.0925875505370737</c:v>
                </c:pt>
                <c:pt idx="16">
                  <c:v>0.68396365766794087</c:v>
                </c:pt>
                <c:pt idx="17">
                  <c:v>-5.6405684263070022</c:v>
                </c:pt>
                <c:pt idx="18">
                  <c:v>4.0418617650606947</c:v>
                </c:pt>
                <c:pt idx="19">
                  <c:v>3.9883329432311099</c:v>
                </c:pt>
                <c:pt idx="20">
                  <c:v>0.61825439918443692</c:v>
                </c:pt>
                <c:pt idx="21">
                  <c:v>0.5546068331416576</c:v>
                </c:pt>
                <c:pt idx="22">
                  <c:v>2.2035220347069728</c:v>
                </c:pt>
                <c:pt idx="23">
                  <c:v>1.2388824573641211</c:v>
                </c:pt>
                <c:pt idx="24" formatCode="General">
                  <c:v>1.8</c:v>
                </c:pt>
                <c:pt idx="25" formatCode="General">
                  <c:v>1.7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51A-4A60-B56C-AF5F0AAEF80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16990080"/>
        <c:axId val="516991616"/>
      </c:lineChart>
      <c:catAx>
        <c:axId val="51697856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516980096"/>
        <c:crosses val="autoZero"/>
        <c:auto val="1"/>
        <c:lblAlgn val="ctr"/>
        <c:lblOffset val="100"/>
        <c:noMultiLvlLbl val="0"/>
      </c:catAx>
      <c:valAx>
        <c:axId val="516980096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516978560"/>
        <c:crosses val="autoZero"/>
        <c:crossBetween val="between"/>
      </c:valAx>
      <c:catAx>
        <c:axId val="516990080"/>
        <c:scaling>
          <c:orientation val="minMax"/>
        </c:scaling>
        <c:delete val="1"/>
        <c:axPos val="b"/>
        <c:majorTickMark val="out"/>
        <c:minorTickMark val="none"/>
        <c:tickLblPos val="nextTo"/>
        <c:crossAx val="516991616"/>
        <c:crosses val="autoZero"/>
        <c:auto val="1"/>
        <c:lblAlgn val="ctr"/>
        <c:lblOffset val="100"/>
        <c:noMultiLvlLbl val="0"/>
      </c:catAx>
      <c:valAx>
        <c:axId val="516991616"/>
        <c:scaling>
          <c:orientation val="minMax"/>
        </c:scaling>
        <c:delete val="0"/>
        <c:axPos val="r"/>
        <c:numFmt formatCode="0.0" sourceLinked="1"/>
        <c:majorTickMark val="out"/>
        <c:minorTickMark val="none"/>
        <c:tickLblPos val="nextTo"/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516990080"/>
        <c:crosses val="max"/>
        <c:crossBetween val="between"/>
      </c:valAx>
    </c:plotArea>
    <c:legend>
      <c:legendPos val="r"/>
      <c:layout>
        <c:manualLayout>
          <c:xMode val="edge"/>
          <c:yMode val="edge"/>
          <c:wMode val="edge"/>
          <c:hMode val="edge"/>
          <c:x val="0.79166819772528441"/>
          <c:y val="0.44444590259550892"/>
          <c:w val="0.98333530183727036"/>
          <c:h val="0.57639071157771948"/>
        </c:manualLayout>
      </c:layout>
      <c:overlay val="0"/>
      <c:txPr>
        <a:bodyPr/>
        <a:lstStyle/>
        <a:p>
          <a:pPr>
            <a:defRPr sz="35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gap"/>
    <c:showDLblsOverMax val="0"/>
  </c:chart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8740157499999996" l="0.7" r="0.7" t="0.78740157499999996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5.xml"/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228600</xdr:colOff>
      <xdr:row>27</xdr:row>
      <xdr:rowOff>95250</xdr:rowOff>
    </xdr:from>
    <xdr:to>
      <xdr:col>20</xdr:col>
      <xdr:colOff>228600</xdr:colOff>
      <xdr:row>41</xdr:row>
      <xdr:rowOff>171450</xdr:rowOff>
    </xdr:to>
    <xdr:graphicFrame macro="">
      <xdr:nvGraphicFramePr>
        <xdr:cNvPr id="1832357" name="Diagramm 1">
          <a:extLst>
            <a:ext uri="{FF2B5EF4-FFF2-40B4-BE49-F238E27FC236}">
              <a16:creationId xmlns:a16="http://schemas.microsoft.com/office/drawing/2014/main" id="{00000000-0008-0000-0800-0000A5F51B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581025</xdr:colOff>
      <xdr:row>25</xdr:row>
      <xdr:rowOff>133350</xdr:rowOff>
    </xdr:from>
    <xdr:to>
      <xdr:col>8</xdr:col>
      <xdr:colOff>581025</xdr:colOff>
      <xdr:row>40</xdr:row>
      <xdr:rowOff>19050</xdr:rowOff>
    </xdr:to>
    <xdr:graphicFrame macro="">
      <xdr:nvGraphicFramePr>
        <xdr:cNvPr id="1832358" name="Diagramm 2">
          <a:extLst>
            <a:ext uri="{FF2B5EF4-FFF2-40B4-BE49-F238E27FC236}">
              <a16:creationId xmlns:a16="http://schemas.microsoft.com/office/drawing/2014/main" id="{00000000-0008-0000-0800-0000A6F51B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638175</xdr:colOff>
      <xdr:row>198</xdr:row>
      <xdr:rowOff>47625</xdr:rowOff>
    </xdr:from>
    <xdr:to>
      <xdr:col>11</xdr:col>
      <xdr:colOff>342900</xdr:colOff>
      <xdr:row>217</xdr:row>
      <xdr:rowOff>57150</xdr:rowOff>
    </xdr:to>
    <xdr:graphicFrame macro="">
      <xdr:nvGraphicFramePr>
        <xdr:cNvPr id="10937" name="Diagramm 1">
          <a:extLst>
            <a:ext uri="{FF2B5EF4-FFF2-40B4-BE49-F238E27FC236}">
              <a16:creationId xmlns:a16="http://schemas.microsoft.com/office/drawing/2014/main" id="{00000000-0008-0000-0900-0000B92A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533400</xdr:colOff>
      <xdr:row>30</xdr:row>
      <xdr:rowOff>85725</xdr:rowOff>
    </xdr:from>
    <xdr:to>
      <xdr:col>14</xdr:col>
      <xdr:colOff>533400</xdr:colOff>
      <xdr:row>44</xdr:row>
      <xdr:rowOff>161925</xdr:rowOff>
    </xdr:to>
    <xdr:graphicFrame macro="">
      <xdr:nvGraphicFramePr>
        <xdr:cNvPr id="325280" name="Diagramm 1">
          <a:extLst>
            <a:ext uri="{FF2B5EF4-FFF2-40B4-BE49-F238E27FC236}">
              <a16:creationId xmlns:a16="http://schemas.microsoft.com/office/drawing/2014/main" id="{00000000-0008-0000-0B00-0000A0F604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0</xdr:colOff>
      <xdr:row>46</xdr:row>
      <xdr:rowOff>0</xdr:rowOff>
    </xdr:from>
    <xdr:to>
      <xdr:col>15</xdr:col>
      <xdr:colOff>0</xdr:colOff>
      <xdr:row>60</xdr:row>
      <xdr:rowOff>76200</xdr:rowOff>
    </xdr:to>
    <xdr:graphicFrame macro="">
      <xdr:nvGraphicFramePr>
        <xdr:cNvPr id="325281" name="Diagramm 1">
          <a:extLst>
            <a:ext uri="{FF2B5EF4-FFF2-40B4-BE49-F238E27FC236}">
              <a16:creationId xmlns:a16="http://schemas.microsoft.com/office/drawing/2014/main" id="{00000000-0008-0000-0B00-0000A1F604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O:\F5_II\Moesle\Indizes\country-Idices\Exportindex-BIP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O:\F5_II\Moesle\Indizes\Indikatoren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/Aussenhandel/EXPORT.xlsx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/Aussenhandel/Indikatoren/Preisindex-Deutschland-Quartalsdaten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O:\F5_II\Jannsen\Indizes\Indikatoren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Deutschland-Daten-DIWAX.xlsx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/Dokumente%20und%20Einstellungen/Jannsen/Desktop/Daten/IFO-vor1991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/Indizes/World-Indices/Dollar-Gewichtung/weltindexip-usd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xportindex-BIP"/>
    </sheetNames>
    <sheetDataSet>
      <sheetData sheetId="0">
        <row r="2">
          <cell r="B2">
            <v>1</v>
          </cell>
        </row>
        <row r="3">
          <cell r="B3">
            <v>1</v>
          </cell>
        </row>
        <row r="4">
          <cell r="B4">
            <v>1</v>
          </cell>
        </row>
        <row r="5">
          <cell r="B5">
            <v>1</v>
          </cell>
        </row>
        <row r="6">
          <cell r="B6">
            <v>1</v>
          </cell>
        </row>
        <row r="7">
          <cell r="B7">
            <v>1</v>
          </cell>
        </row>
        <row r="8">
          <cell r="B8">
            <v>1</v>
          </cell>
        </row>
        <row r="9">
          <cell r="B9">
            <v>1</v>
          </cell>
        </row>
        <row r="10">
          <cell r="B10">
            <v>1.0141323780478453</v>
          </cell>
        </row>
        <row r="11">
          <cell r="B11">
            <v>1.0231529637584889</v>
          </cell>
        </row>
        <row r="12">
          <cell r="B12">
            <v>1.0341320237042793</v>
          </cell>
        </row>
        <row r="13">
          <cell r="B13">
            <v>1.0392872794661983</v>
          </cell>
        </row>
        <row r="14">
          <cell r="B14">
            <v>1.0494895399901143</v>
          </cell>
        </row>
        <row r="15">
          <cell r="B15">
            <v>1.0687512052656343</v>
          </cell>
        </row>
        <row r="16">
          <cell r="B16">
            <v>1.0872778033461574</v>
          </cell>
        </row>
        <row r="17">
          <cell r="B17">
            <v>1.1023193897046799</v>
          </cell>
        </row>
        <row r="18">
          <cell r="B18">
            <v>1.1191503346343237</v>
          </cell>
        </row>
        <row r="19">
          <cell r="B19">
            <v>1.1349164769277158</v>
          </cell>
        </row>
        <row r="20">
          <cell r="B20">
            <v>1.1475825943849105</v>
          </cell>
        </row>
        <row r="21">
          <cell r="B21">
            <v>1.1605414725676848</v>
          </cell>
        </row>
        <row r="22">
          <cell r="B22">
            <v>1.1786447521843224</v>
          </cell>
        </row>
        <row r="23">
          <cell r="B23">
            <v>1.1897993053521663</v>
          </cell>
        </row>
        <row r="24">
          <cell r="B24">
            <v>1.2055711529741591</v>
          </cell>
        </row>
        <row r="25">
          <cell r="B25">
            <v>1.2248291132592604</v>
          </cell>
        </row>
        <row r="26">
          <cell r="B26">
            <v>1.2425876459696283</v>
          </cell>
        </row>
        <row r="27">
          <cell r="B27">
            <v>1.251249316447909</v>
          </cell>
        </row>
        <row r="28">
          <cell r="B28">
            <v>1.2620091056584632</v>
          </cell>
        </row>
        <row r="29">
          <cell r="B29">
            <v>1.2698747862232522</v>
          </cell>
        </row>
        <row r="30">
          <cell r="B30">
            <v>1.287428847443413</v>
          </cell>
        </row>
        <row r="31">
          <cell r="B31">
            <v>1.2955685081175043</v>
          </cell>
        </row>
        <row r="32">
          <cell r="B32">
            <v>1.3106670039166526</v>
          </cell>
        </row>
        <row r="33">
          <cell r="B33">
            <v>1.3167716231291287</v>
          </cell>
        </row>
        <row r="34">
          <cell r="B34">
            <v>1.3432439905986853</v>
          </cell>
        </row>
        <row r="35">
          <cell r="B35">
            <v>1.3592029731056205</v>
          </cell>
        </row>
        <row r="36">
          <cell r="B36">
            <v>1.3740816357816654</v>
          </cell>
        </row>
        <row r="37">
          <cell r="B37">
            <v>1.38423189628526</v>
          </cell>
        </row>
        <row r="38">
          <cell r="B38">
            <v>1.3979910752045455</v>
          </cell>
        </row>
        <row r="39">
          <cell r="B39">
            <v>1.4056218366401732</v>
          </cell>
        </row>
        <row r="40">
          <cell r="B40">
            <v>1.4205342965514971</v>
          </cell>
        </row>
        <row r="41">
          <cell r="B41">
            <v>1.4205564997806031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eutschland Quartalsdaten"/>
      <sheetName val="Deutschland Monatsdaten"/>
      <sheetName val="Weltindikatoren"/>
      <sheetName val="Weltkapazität"/>
      <sheetName val="Weltindizes Quartalsdaten"/>
    </sheetNames>
    <sheetDataSet>
      <sheetData sheetId="0" refreshError="1">
        <row r="2">
          <cell r="B2">
            <v>1.6305415706602921</v>
          </cell>
          <cell r="C2">
            <v>-0.51147732818873903</v>
          </cell>
          <cell r="J2">
            <v>1.4212194674457639</v>
          </cell>
        </row>
        <row r="3">
          <cell r="B3">
            <v>1.6377192423950222</v>
          </cell>
          <cell r="C3">
            <v>9.6897218210437772E-2</v>
          </cell>
          <cell r="J3">
            <v>1.4395720351811374</v>
          </cell>
        </row>
        <row r="4">
          <cell r="B4">
            <v>1.6540184897422077</v>
          </cell>
          <cell r="C4">
            <v>-8.206563711372851E-2</v>
          </cell>
          <cell r="J4">
            <v>1.4556594811898098</v>
          </cell>
        </row>
        <row r="5">
          <cell r="B5">
            <v>1.6556412748983067</v>
          </cell>
          <cell r="C5">
            <v>-0.38950238547624544</v>
          </cell>
          <cell r="J5">
            <v>1.4671521137509302</v>
          </cell>
        </row>
        <row r="6">
          <cell r="B6">
            <v>1.6596877106553716</v>
          </cell>
          <cell r="C6">
            <v>0.53244566702689455</v>
          </cell>
          <cell r="J6">
            <v>1.4789574077990713</v>
          </cell>
        </row>
        <row r="7">
          <cell r="B7">
            <v>1.6720534224118528</v>
          </cell>
          <cell r="C7">
            <v>0.3275294505400938</v>
          </cell>
          <cell r="J7">
            <v>1.494013054749324</v>
          </cell>
        </row>
        <row r="8">
          <cell r="B8">
            <v>1.6943628340971104</v>
          </cell>
          <cell r="C8">
            <v>0.3137209394635247</v>
          </cell>
          <cell r="J8">
            <v>1.5121060290619199</v>
          </cell>
        </row>
        <row r="9">
          <cell r="B9">
            <v>1.714281460560888</v>
          </cell>
          <cell r="C9">
            <v>0.36931876628489207</v>
          </cell>
          <cell r="J9">
            <v>1.5194585633651689</v>
          </cell>
        </row>
        <row r="10">
          <cell r="B10">
            <v>1.7160180248891923</v>
          </cell>
          <cell r="C10">
            <v>0.59070254720101401</v>
          </cell>
          <cell r="J10">
            <v>1.5404804677676605</v>
          </cell>
        </row>
        <row r="11">
          <cell r="B11">
            <v>1.7769527419019431</v>
          </cell>
          <cell r="C11">
            <v>0.71149131852880387</v>
          </cell>
          <cell r="J11">
            <v>1.5590796938997085</v>
          </cell>
        </row>
        <row r="12">
          <cell r="B12">
            <v>1.7882115018146518</v>
          </cell>
          <cell r="C12">
            <v>1.1204049232925914</v>
          </cell>
          <cell r="J12">
            <v>1.5747527574796647</v>
          </cell>
        </row>
        <row r="13">
          <cell r="B13">
            <v>1.8623003493959231</v>
          </cell>
          <cell r="C13">
            <v>1.5836297539692705</v>
          </cell>
          <cell r="J13">
            <v>1.5972641727089043</v>
          </cell>
        </row>
        <row r="14">
          <cell r="B14">
            <v>1.8632093401028527</v>
          </cell>
          <cell r="C14">
            <v>1.7224626771882858</v>
          </cell>
          <cell r="J14">
            <v>1.6305857337336982</v>
          </cell>
        </row>
        <row r="15">
          <cell r="B15">
            <v>1.9223008628148062</v>
          </cell>
          <cell r="C15">
            <v>0.68179003099076796</v>
          </cell>
          <cell r="J15">
            <v>1.649058619391756</v>
          </cell>
          <cell r="N15">
            <v>5.5512332462149407E-2</v>
          </cell>
        </row>
        <row r="16">
          <cell r="B16">
            <v>1.9606413507942708</v>
          </cell>
          <cell r="C16">
            <v>0.14011356987600296</v>
          </cell>
          <cell r="J16">
            <v>1.6633650011251928</v>
          </cell>
          <cell r="N16">
            <v>6.1168169341192707E-2</v>
          </cell>
        </row>
        <row r="17">
          <cell r="B17">
            <v>1.9866691110235788</v>
          </cell>
          <cell r="C17">
            <v>0.6133578226749048</v>
          </cell>
          <cell r="J17">
            <v>1.687242294267526</v>
          </cell>
          <cell r="N17">
            <v>6.0677203585159455E-2</v>
          </cell>
        </row>
        <row r="18">
          <cell r="B18">
            <v>1.9905533056666318</v>
          </cell>
          <cell r="C18">
            <v>9.5102354247155366E-2</v>
          </cell>
          <cell r="J18">
            <v>1.7008987957019592</v>
          </cell>
          <cell r="N18">
            <v>8.9224349887811305E-2</v>
          </cell>
        </row>
        <row r="19">
          <cell r="B19">
            <v>2.0152110215886627</v>
          </cell>
          <cell r="C19">
            <v>-0.39418104054961639</v>
          </cell>
          <cell r="J19">
            <v>1.7077764661744637</v>
          </cell>
          <cell r="N19">
            <v>6.3167656018516954E-2</v>
          </cell>
        </row>
        <row r="20">
          <cell r="B20">
            <v>2.0069236542873998</v>
          </cell>
          <cell r="C20">
            <v>-0.75196371607718404</v>
          </cell>
          <cell r="J20">
            <v>1.7088867402641603</v>
          </cell>
          <cell r="N20">
            <v>6.1879843366496795E-2</v>
          </cell>
        </row>
        <row r="21">
          <cell r="B21">
            <v>1.9281527824267639</v>
          </cell>
          <cell r="C21">
            <v>-2.3785405088308962</v>
          </cell>
          <cell r="J21">
            <v>1.6920711554293568</v>
          </cell>
          <cell r="N21">
            <v>9.394468443234319E-2</v>
          </cell>
        </row>
        <row r="22">
          <cell r="B22">
            <v>1.8393170746803724</v>
          </cell>
          <cell r="C22">
            <v>-2.6095227936197021</v>
          </cell>
          <cell r="J22">
            <v>1.6736295726244703</v>
          </cell>
          <cell r="N22">
            <v>9.1145909971764763E-2</v>
          </cell>
        </row>
        <row r="23">
          <cell r="B23">
            <v>1.820597636882874</v>
          </cell>
          <cell r="C23">
            <v>-1.6096418677807574</v>
          </cell>
          <cell r="J23">
            <v>1.6792659181147533</v>
          </cell>
          <cell r="N23">
            <v>8.2502927710078305E-2</v>
          </cell>
        </row>
        <row r="24">
          <cell r="B24">
            <v>1.8265487193032237</v>
          </cell>
          <cell r="C24">
            <v>-0.51595732295896768</v>
          </cell>
          <cell r="J24">
            <v>1.6900968436152559</v>
          </cell>
          <cell r="N24">
            <v>6.690213626447572E-2</v>
          </cell>
        </row>
        <row r="25">
          <cell r="B25">
            <v>1.873704004325621</v>
          </cell>
          <cell r="C25">
            <v>-6.3790491859654366E-2</v>
          </cell>
          <cell r="J25">
            <v>1.7181761273625149</v>
          </cell>
          <cell r="N25">
            <v>4.9499528465611238E-2</v>
          </cell>
        </row>
        <row r="26">
          <cell r="B26">
            <v>1.9033654855076267</v>
          </cell>
          <cell r="C26">
            <v>0.55624610841810729</v>
          </cell>
          <cell r="J26">
            <v>1.7406871667287194</v>
          </cell>
          <cell r="N26">
            <v>4.8367153043324805E-2</v>
          </cell>
        </row>
        <row r="27">
          <cell r="B27">
            <v>1.9558884471383948</v>
          </cell>
          <cell r="C27">
            <v>0.68596993110309723</v>
          </cell>
          <cell r="J27">
            <v>1.7533834838181199</v>
          </cell>
          <cell r="N27">
            <v>4.9770311447898029E-2</v>
          </cell>
        </row>
        <row r="28">
          <cell r="B28">
            <v>1.9841528094610539</v>
          </cell>
          <cell r="C28">
            <v>-4.2704795739955488E-3</v>
          </cell>
          <cell r="J28">
            <v>1.7759824305922973</v>
          </cell>
          <cell r="N28">
            <v>4.9782903504585134E-2</v>
          </cell>
        </row>
        <row r="29">
          <cell r="B29">
            <v>2.0181610295713699</v>
          </cell>
          <cell r="C29">
            <v>-2.3391500173347696E-2</v>
          </cell>
          <cell r="J29">
            <v>1.7848116055096568</v>
          </cell>
          <cell r="N29">
            <v>4.5325854449477385E-2</v>
          </cell>
        </row>
        <row r="30">
          <cell r="B30">
            <v>2.030852497278484</v>
          </cell>
          <cell r="C30">
            <v>-4.1203671370196558E-2</v>
          </cell>
          <cell r="J30">
            <v>1.7946101572734736</v>
          </cell>
          <cell r="N30">
            <v>6.4930669845745401E-2</v>
          </cell>
        </row>
        <row r="31">
          <cell r="B31">
            <v>2.0299685619672552</v>
          </cell>
          <cell r="C31">
            <v>0.25655852562559534</v>
          </cell>
          <cell r="J31">
            <v>1.7987732074606575</v>
          </cell>
          <cell r="N31">
            <v>4.9289662505990164E-2</v>
          </cell>
        </row>
        <row r="32">
          <cell r="B32">
            <v>2.0307325630713962</v>
          </cell>
          <cell r="C32">
            <v>9.2574407395055333E-2</v>
          </cell>
          <cell r="J32">
            <v>1.80943169588705</v>
          </cell>
          <cell r="N32">
            <v>5.4694990017465854E-2</v>
          </cell>
        </row>
        <row r="33">
          <cell r="B33">
            <v>2.0368795147543235</v>
          </cell>
          <cell r="C33">
            <v>0.12270957213666854</v>
          </cell>
          <cell r="J33">
            <v>1.8246557629719933</v>
          </cell>
          <cell r="N33">
            <v>4.4777266948364348E-2</v>
          </cell>
        </row>
        <row r="34">
          <cell r="B34">
            <v>2.0462223224214138</v>
          </cell>
          <cell r="C34">
            <v>-3.8219903391492505E-2</v>
          </cell>
          <cell r="J34">
            <v>1.8386900219093298</v>
          </cell>
          <cell r="N34">
            <v>4.2781998692398342E-2</v>
          </cell>
        </row>
        <row r="35">
          <cell r="B35">
            <v>2.0799290437498228</v>
          </cell>
          <cell r="C35">
            <v>0.26472342821748246</v>
          </cell>
          <cell r="J35">
            <v>1.8595260767448367</v>
          </cell>
          <cell r="N35">
            <v>5.278206545724095E-2</v>
          </cell>
        </row>
        <row r="36">
          <cell r="B36">
            <v>2.0979571719710317</v>
          </cell>
          <cell r="C36">
            <v>0.25840667376280163</v>
          </cell>
          <cell r="J36">
            <v>1.8737040190864105</v>
          </cell>
          <cell r="N36">
            <v>4.746190425361943E-2</v>
          </cell>
        </row>
        <row r="37">
          <cell r="B37">
            <v>2.145921978097356</v>
          </cell>
          <cell r="C37">
            <v>-4.4401157430836259E-2</v>
          </cell>
          <cell r="J37">
            <v>1.8971481881982977</v>
          </cell>
          <cell r="N37">
            <v>4.4928145573385141E-2</v>
          </cell>
        </row>
        <row r="38">
          <cell r="B38">
            <v>2.1438467693632011</v>
          </cell>
          <cell r="C38">
            <v>6.5842586208842868E-2</v>
          </cell>
          <cell r="J38">
            <v>1.8945929494516562</v>
          </cell>
          <cell r="N38">
            <v>5.0443704062189426E-2</v>
          </cell>
        </row>
        <row r="39">
          <cell r="B39">
            <v>2.173100338344566</v>
          </cell>
          <cell r="C39">
            <v>-4.0942946550459214E-2</v>
          </cell>
          <cell r="J39">
            <v>1.9281803447436998</v>
          </cell>
          <cell r="N39">
            <v>4.1768731401286736E-2</v>
          </cell>
        </row>
        <row r="40">
          <cell r="B40">
            <v>2.199820674321074</v>
          </cell>
          <cell r="C40">
            <v>-0.41770762046616472</v>
          </cell>
          <cell r="J40">
            <v>1.9415516867175582</v>
          </cell>
          <cell r="N40">
            <v>4.4310547984735764E-2</v>
          </cell>
        </row>
        <row r="41">
          <cell r="B41">
            <v>2.2250763927061352</v>
          </cell>
          <cell r="C41">
            <v>-0.19187497556889932</v>
          </cell>
          <cell r="J41">
            <v>1.9626653357091832</v>
          </cell>
          <cell r="N41">
            <v>4.3421486269516398E-2</v>
          </cell>
        </row>
        <row r="42">
          <cell r="B42">
            <v>2.2498637594771922</v>
          </cell>
          <cell r="C42">
            <v>-0.13278620972903057</v>
          </cell>
          <cell r="J42">
            <v>1.9801199304310642</v>
          </cell>
          <cell r="N42">
            <v>6.5828272673431137E-2</v>
          </cell>
        </row>
        <row r="43">
          <cell r="B43">
            <v>2.2070121503803684</v>
          </cell>
          <cell r="C43">
            <v>-1.8370921369120599</v>
          </cell>
          <cell r="J43">
            <v>1.9676162085129676</v>
          </cell>
          <cell r="N43">
            <v>7.1291590104421307E-2</v>
          </cell>
        </row>
        <row r="44">
          <cell r="B44">
            <v>2.154706030424224</v>
          </cell>
          <cell r="C44">
            <v>-0.59790104956585477</v>
          </cell>
          <cell r="J44">
            <v>1.9665615347326244</v>
          </cell>
          <cell r="N44">
            <v>5.3811279312436372E-2</v>
          </cell>
        </row>
        <row r="45">
          <cell r="B45">
            <v>2.1810654760477592</v>
          </cell>
          <cell r="C45">
            <v>0.15451685103866883</v>
          </cell>
          <cell r="J45">
            <v>1.9786917692317609</v>
          </cell>
          <cell r="N45">
            <v>5.3004246085344493E-2</v>
          </cell>
        </row>
        <row r="46">
          <cell r="B46">
            <v>2.1797248094707951</v>
          </cell>
          <cell r="C46">
            <v>-0.44512927727320584</v>
          </cell>
          <cell r="J46">
            <v>1.9807392991756458</v>
          </cell>
          <cell r="N46">
            <v>7.1495971776950218E-2</v>
          </cell>
        </row>
        <row r="47">
          <cell r="B47">
            <v>2.1820101040501654</v>
          </cell>
          <cell r="C47">
            <v>-0.37335911029344665</v>
          </cell>
          <cell r="J47">
            <v>1.9871124255872208</v>
          </cell>
          <cell r="N47">
            <v>6.1453670613177622E-2</v>
          </cell>
        </row>
        <row r="48">
          <cell r="B48">
            <v>2.1817138441650887</v>
          </cell>
          <cell r="C48">
            <v>-0.83004979964307457</v>
          </cell>
          <cell r="J48">
            <v>1.995704074334768</v>
          </cell>
          <cell r="N48">
            <v>8.6224095413913612E-2</v>
          </cell>
        </row>
        <row r="49">
          <cell r="B49">
            <v>2.1908495274965918</v>
          </cell>
          <cell r="C49">
            <v>-1.3889378109750086</v>
          </cell>
          <cell r="J49">
            <v>2.001183036860144</v>
          </cell>
          <cell r="N49">
            <v>8.8609538334832483E-2</v>
          </cell>
        </row>
        <row r="50">
          <cell r="B50">
            <v>2.1802795096885976</v>
          </cell>
          <cell r="C50">
            <v>-1.577992120286454</v>
          </cell>
          <cell r="J50">
            <v>2.004103289675776</v>
          </cell>
          <cell r="N50">
            <v>6.2836635172528743E-2</v>
          </cell>
        </row>
        <row r="51">
          <cell r="B51">
            <v>2.1477584777239191</v>
          </cell>
          <cell r="C51">
            <v>-1.6706385090793991</v>
          </cell>
          <cell r="J51">
            <v>2.0025578852772714</v>
          </cell>
          <cell r="N51">
            <v>6.6297686110921822E-2</v>
          </cell>
        </row>
        <row r="52">
          <cell r="B52">
            <v>2.1277820705757322</v>
          </cell>
          <cell r="C52">
            <v>-1.7815864289729018</v>
          </cell>
          <cell r="J52">
            <v>2.0048772485610762</v>
          </cell>
          <cell r="N52">
            <v>5.8938322408845459E-2</v>
          </cell>
        </row>
        <row r="53">
          <cell r="B53">
            <v>2.0977872549268781</v>
          </cell>
          <cell r="C53">
            <v>-1.5004877097615701</v>
          </cell>
          <cell r="J53">
            <v>2.0050112375148257</v>
          </cell>
          <cell r="N53">
            <v>6.8119159101354743E-2</v>
          </cell>
        </row>
        <row r="54">
          <cell r="B54">
            <v>2.1279653506387244</v>
          </cell>
          <cell r="C54">
            <v>-0.58789425129146611</v>
          </cell>
          <cell r="J54">
            <v>2.0160408630903555</v>
          </cell>
          <cell r="N54">
            <v>7.1481909211281183E-2</v>
          </cell>
        </row>
        <row r="55">
          <cell r="B55">
            <v>2.1615247175915222</v>
          </cell>
          <cell r="C55">
            <v>0.19156649302220038</v>
          </cell>
          <cell r="J55">
            <v>2.0322006288325607</v>
          </cell>
          <cell r="N55">
            <v>7.0751085917166182E-2</v>
          </cell>
        </row>
        <row r="56">
          <cell r="B56">
            <v>2.1775599342781358</v>
          </cell>
          <cell r="C56">
            <v>0.91406397943348416</v>
          </cell>
          <cell r="J56">
            <v>2.0539806228728326</v>
          </cell>
          <cell r="N56">
            <v>6.8529201489771152E-2</v>
          </cell>
        </row>
        <row r="57">
          <cell r="B57">
            <v>2.2121034273452498</v>
          </cell>
          <cell r="C57">
            <v>1.1639005807184846</v>
          </cell>
          <cell r="J57">
            <v>2.0717720575701266</v>
          </cell>
          <cell r="N57">
            <v>5.9065926454682914E-2</v>
          </cell>
        </row>
        <row r="58">
          <cell r="B58">
            <v>2.245439296060519</v>
          </cell>
          <cell r="C58">
            <v>0.74487020531161219</v>
          </cell>
          <cell r="J58">
            <v>2.0939533469395792</v>
          </cell>
          <cell r="N58">
            <v>5.0093926885842452E-2</v>
          </cell>
        </row>
        <row r="59">
          <cell r="B59">
            <v>2.2564030381817397</v>
          </cell>
          <cell r="C59">
            <v>0.64119516230309503</v>
          </cell>
          <cell r="J59">
            <v>2.102444388277481</v>
          </cell>
          <cell r="N59">
            <v>6.6237942201426925E-2</v>
          </cell>
        </row>
        <row r="60">
          <cell r="B60">
            <v>2.2806991627434474</v>
          </cell>
          <cell r="C60">
            <v>-0.11726137823870719</v>
          </cell>
          <cell r="J60">
            <v>2.121626594968482</v>
          </cell>
          <cell r="N60">
            <v>6.2023680649023819E-2</v>
          </cell>
        </row>
        <row r="61">
          <cell r="B61">
            <v>2.2799328350561496</v>
          </cell>
          <cell r="C61">
            <v>-5.8703601775010793E-2</v>
          </cell>
          <cell r="J61">
            <v>2.1355022477031143</v>
          </cell>
          <cell r="N61">
            <v>6.2383044312232967E-2</v>
          </cell>
        </row>
        <row r="62">
          <cell r="B62">
            <v>2.3343273285406352</v>
          </cell>
          <cell r="C62">
            <v>-7.7050623799566051E-2</v>
          </cell>
          <cell r="J62">
            <v>2.1496237675956102</v>
          </cell>
          <cell r="N62">
            <v>5.0570040034426597E-2</v>
          </cell>
          <cell r="O62">
            <v>80.681469149161273</v>
          </cell>
        </row>
        <row r="63">
          <cell r="B63">
            <v>2.3408087806178428</v>
          </cell>
          <cell r="C63">
            <v>-0.26929359666338376</v>
          </cell>
          <cell r="J63">
            <v>2.1723316949057705</v>
          </cell>
          <cell r="N63">
            <v>5.9611580422766368E-2</v>
          </cell>
          <cell r="O63">
            <v>80.833467152250932</v>
          </cell>
        </row>
        <row r="64">
          <cell r="B64">
            <v>2.3356175966332269</v>
          </cell>
          <cell r="C64">
            <v>-0.21494486893502573</v>
          </cell>
          <cell r="J64">
            <v>2.1863499668632196</v>
          </cell>
          <cell r="N64">
            <v>5.2480200816336225E-2</v>
          </cell>
          <cell r="O64">
            <v>80.815687884304694</v>
          </cell>
        </row>
        <row r="65">
          <cell r="B65">
            <v>2.3620254397395812</v>
          </cell>
          <cell r="C65">
            <v>-9.2378985003169975E-2</v>
          </cell>
          <cell r="J65">
            <v>2.2054323895620822</v>
          </cell>
          <cell r="N65">
            <v>5.6601957500531715E-2</v>
          </cell>
          <cell r="O65">
            <v>81.051546512936454</v>
          </cell>
        </row>
        <row r="66">
          <cell r="B66">
            <v>2.3671756214754343</v>
          </cell>
          <cell r="C66">
            <v>-5.5225510272312796E-2</v>
          </cell>
          <cell r="J66">
            <v>2.2172082951504777</v>
          </cell>
          <cell r="N66">
            <v>6.3454521183947385E-2</v>
          </cell>
          <cell r="O66">
            <v>81.22900063278847</v>
          </cell>
        </row>
        <row r="67">
          <cell r="B67">
            <v>2.3809784847790114</v>
          </cell>
          <cell r="C67">
            <v>-0.16522569174124754</v>
          </cell>
          <cell r="J67">
            <v>2.2360994751202368</v>
          </cell>
          <cell r="N67">
            <v>8.2728244172252788E-2</v>
          </cell>
          <cell r="O67">
            <v>81.10779002130954</v>
          </cell>
        </row>
        <row r="68">
          <cell r="B68">
            <v>2.3957536947961646</v>
          </cell>
          <cell r="C68">
            <v>-0.17857536364919824</v>
          </cell>
          <cell r="J68">
            <v>2.2489629335797048</v>
          </cell>
          <cell r="N68">
            <v>9.1241287900932486E-2</v>
          </cell>
          <cell r="O68">
            <v>81.47878692289369</v>
          </cell>
        </row>
        <row r="69">
          <cell r="B69">
            <v>2.408834436124589</v>
          </cell>
          <cell r="C69">
            <v>-0.27860535997822133</v>
          </cell>
          <cell r="J69">
            <v>2.2578854129304524</v>
          </cell>
          <cell r="N69">
            <v>7.3429161729254247E-2</v>
          </cell>
          <cell r="O69">
            <v>81.232445222687829</v>
          </cell>
        </row>
        <row r="70">
          <cell r="B70">
            <v>2.4337155762548925</v>
          </cell>
          <cell r="C70">
            <v>-6.0301796212243443E-2</v>
          </cell>
          <cell r="J70">
            <v>2.2686284385413082</v>
          </cell>
          <cell r="N70">
            <v>5.6526630564680019E-2</v>
          </cell>
          <cell r="O70">
            <v>81.605683491090659</v>
          </cell>
        </row>
        <row r="71">
          <cell r="B71">
            <v>2.4609507697166708</v>
          </cell>
          <cell r="C71">
            <v>8.9350713036460194E-2</v>
          </cell>
          <cell r="J71">
            <v>2.2969228789697151</v>
          </cell>
          <cell r="N71">
            <v>6.6817834772559953E-2</v>
          </cell>
          <cell r="O71">
            <v>81.656155261926116</v>
          </cell>
        </row>
        <row r="72">
          <cell r="B72">
            <v>2.4722146862018977</v>
          </cell>
          <cell r="C72">
            <v>0.21409245337133839</v>
          </cell>
          <cell r="J72">
            <v>2.3219920100000939</v>
          </cell>
          <cell r="N72">
            <v>6.7228136614868317E-2</v>
          </cell>
          <cell r="O72">
            <v>81.892722821955431</v>
          </cell>
        </row>
        <row r="73">
          <cell r="B73">
            <v>2.5280448000254845</v>
          </cell>
          <cell r="C73">
            <v>0.41091999949122821</v>
          </cell>
          <cell r="J73">
            <v>2.3535210687385346</v>
          </cell>
          <cell r="N73">
            <v>7.1669304780588777E-2</v>
          </cell>
          <cell r="O73">
            <v>82.387792857008179</v>
          </cell>
        </row>
        <row r="74">
          <cell r="B74">
            <v>2.5627728736880027</v>
          </cell>
          <cell r="C74">
            <v>0.1781494941781713</v>
          </cell>
          <cell r="J74">
            <v>2.3772393233786109</v>
          </cell>
          <cell r="N74">
            <v>0.21133563046498291</v>
          </cell>
          <cell r="O74">
            <v>82.92021020052168</v>
          </cell>
        </row>
        <row r="75">
          <cell r="B75">
            <v>2.5740207215180102</v>
          </cell>
          <cell r="C75">
            <v>0.42718167575178662</v>
          </cell>
          <cell r="J75">
            <v>2.3943403175051428</v>
          </cell>
          <cell r="N75">
            <v>0.11008286760889403</v>
          </cell>
          <cell r="O75">
            <v>83.079960023355824</v>
          </cell>
        </row>
        <row r="76">
          <cell r="B76">
            <v>2.6154949326016776</v>
          </cell>
          <cell r="C76">
            <v>0.68351060278811726</v>
          </cell>
          <cell r="J76">
            <v>2.4215944181108666</v>
          </cell>
          <cell r="N76">
            <v>6.5482014051699886E-2</v>
          </cell>
          <cell r="O76">
            <v>83.521539292796348</v>
          </cell>
        </row>
        <row r="77">
          <cell r="B77">
            <v>2.6422009069656838</v>
          </cell>
          <cell r="C77">
            <v>0.85387180571901922</v>
          </cell>
          <cell r="J77">
            <v>2.4465865028881217</v>
          </cell>
          <cell r="N77">
            <v>5.7161653473162953E-2</v>
          </cell>
          <cell r="O77">
            <v>83.928820389413445</v>
          </cell>
        </row>
        <row r="78">
          <cell r="B78">
            <v>2.6538890427809982</v>
          </cell>
          <cell r="C78">
            <v>0.73711824890396482</v>
          </cell>
          <cell r="J78">
            <v>2.4717049223940935</v>
          </cell>
          <cell r="N78">
            <v>4.9652114094948227E-2</v>
          </cell>
          <cell r="O78">
            <v>84.515063568661091</v>
          </cell>
        </row>
        <row r="79">
          <cell r="B79">
            <v>2.6820361319635331</v>
          </cell>
          <cell r="C79">
            <v>0.61533358416164508</v>
          </cell>
          <cell r="J79">
            <v>2.4929681183012455</v>
          </cell>
          <cell r="N79">
            <v>5.7078014963947342E-2</v>
          </cell>
          <cell r="O79">
            <v>84.659551503350443</v>
          </cell>
        </row>
        <row r="80">
          <cell r="B80">
            <v>2.6914140297830094</v>
          </cell>
          <cell r="C80">
            <v>0.48437260071210381</v>
          </cell>
          <cell r="J80">
            <v>2.5127833851394366</v>
          </cell>
          <cell r="N80">
            <v>4.8127253824218126E-2</v>
          </cell>
          <cell r="O80">
            <v>84.572223137863929</v>
          </cell>
        </row>
        <row r="81">
          <cell r="B81">
            <v>2.6980178645844681</v>
          </cell>
          <cell r="C81">
            <v>0.53630451285349989</v>
          </cell>
          <cell r="J81">
            <v>2.5328339172950818</v>
          </cell>
          <cell r="N81">
            <v>5.0389536213576003E-2</v>
          </cell>
          <cell r="O81">
            <v>84.524965245145225</v>
          </cell>
        </row>
        <row r="82">
          <cell r="B82">
            <v>2.7097938376741157</v>
          </cell>
          <cell r="C82">
            <v>0.43936161437301963</v>
          </cell>
          <cell r="J82">
            <v>2.555131227810552</v>
          </cell>
          <cell r="N82">
            <v>9.1991628675933523E-2</v>
          </cell>
          <cell r="O82">
            <v>84.627824127858432</v>
          </cell>
        </row>
        <row r="83">
          <cell r="B83">
            <v>2.7277104542803712</v>
          </cell>
          <cell r="C83">
            <v>0.2314158785455378</v>
          </cell>
          <cell r="J83">
            <v>2.569486901246286</v>
          </cell>
          <cell r="N83">
            <v>7.4782731925928034E-2</v>
          </cell>
          <cell r="O83">
            <v>84.444220062918987</v>
          </cell>
        </row>
        <row r="84">
          <cell r="B84">
            <v>2.7232611309990564</v>
          </cell>
          <cell r="C84">
            <v>-0.209844087790266</v>
          </cell>
          <cell r="J84">
            <v>2.5721406848899857</v>
          </cell>
          <cell r="N84">
            <v>6.776250144873891E-2</v>
          </cell>
          <cell r="O84">
            <v>84.338662840771065</v>
          </cell>
        </row>
        <row r="85">
          <cell r="B85">
            <v>2.723171108808319</v>
          </cell>
          <cell r="C85">
            <v>-0.77790268389520456</v>
          </cell>
          <cell r="J85">
            <v>2.5802544629720643</v>
          </cell>
          <cell r="N85">
            <v>0.11998027546113071</v>
          </cell>
          <cell r="O85">
            <v>83.650796658588277</v>
          </cell>
        </row>
        <row r="86">
          <cell r="B86">
            <v>2.7131595527010588</v>
          </cell>
          <cell r="C86">
            <v>-1.0565488058919348</v>
          </cell>
          <cell r="J86">
            <v>2.5824360564531568</v>
          </cell>
          <cell r="N86">
            <v>9.6274938994054191E-2</v>
          </cell>
          <cell r="O86">
            <v>82.854730419929695</v>
          </cell>
        </row>
        <row r="87">
          <cell r="B87">
            <v>2.7018173692594449</v>
          </cell>
          <cell r="C87">
            <v>-0.57685257789205091</v>
          </cell>
          <cell r="J87">
            <v>2.5899115964500896</v>
          </cell>
          <cell r="N87">
            <v>9.6358734657592732E-2</v>
          </cell>
          <cell r="O87">
            <v>82.015316679017872</v>
          </cell>
        </row>
        <row r="88">
          <cell r="B88">
            <v>2.6927147159699589</v>
          </cell>
          <cell r="C88">
            <v>-0.42137732079741236</v>
          </cell>
          <cell r="J88">
            <v>2.5981781996573545</v>
          </cell>
          <cell r="N88">
            <v>6.1981231183851321E-2</v>
          </cell>
          <cell r="O88">
            <v>81.207160481203331</v>
          </cell>
        </row>
        <row r="89">
          <cell r="B89">
            <v>2.7107588803529215</v>
          </cell>
          <cell r="C89">
            <v>-0.53422867575698352</v>
          </cell>
          <cell r="J89">
            <v>2.6130236798504254</v>
          </cell>
          <cell r="N89">
            <v>8.3276009642594809E-2</v>
          </cell>
          <cell r="O89">
            <v>81.292312314249983</v>
          </cell>
        </row>
        <row r="90">
          <cell r="B90">
            <v>2.7115252043969291</v>
          </cell>
          <cell r="C90">
            <v>-0.31039003081521904</v>
          </cell>
          <cell r="J90">
            <v>2.6341431616811182</v>
          </cell>
          <cell r="N90">
            <v>7.0403384613979395E-2</v>
          </cell>
          <cell r="O90">
            <v>80.507680001217125</v>
          </cell>
        </row>
        <row r="91">
          <cell r="B91">
            <v>2.7112960609932499</v>
          </cell>
          <cell r="C91">
            <v>-0.34334733934605483</v>
          </cell>
          <cell r="J91">
            <v>2.6316577573762046</v>
          </cell>
          <cell r="N91">
            <v>6.0569593483494499E-2</v>
          </cell>
          <cell r="O91">
            <v>79.994834125066603</v>
          </cell>
        </row>
        <row r="92">
          <cell r="B92">
            <v>2.6836416229866251</v>
          </cell>
          <cell r="C92">
            <v>-0.86081452808157433</v>
          </cell>
          <cell r="J92">
            <v>2.6379061086588758</v>
          </cell>
          <cell r="N92">
            <v>6.727580812785515E-2</v>
          </cell>
          <cell r="O92">
            <v>80.003722335699308</v>
          </cell>
        </row>
        <row r="93">
          <cell r="B93">
            <v>2.6741854346613394</v>
          </cell>
          <cell r="C93">
            <v>-1.367229112381237</v>
          </cell>
          <cell r="J93">
            <v>2.6378200805611591</v>
          </cell>
          <cell r="N93">
            <v>9.7594079679200488E-2</v>
          </cell>
          <cell r="O93">
            <v>79.443698108239644</v>
          </cell>
        </row>
        <row r="94">
          <cell r="B94">
            <v>2.6718451059670958</v>
          </cell>
          <cell r="C94">
            <v>-1.4382443537545904</v>
          </cell>
          <cell r="J94">
            <v>2.6344493181822757</v>
          </cell>
          <cell r="N94">
            <v>9.281443499283315E-2</v>
          </cell>
          <cell r="O94">
            <v>78.825821824265518</v>
          </cell>
        </row>
        <row r="95">
          <cell r="B95">
            <v>2.6664012984782666</v>
          </cell>
          <cell r="C95">
            <v>-1.3847581632129333</v>
          </cell>
          <cell r="J95">
            <v>2.645957779529462</v>
          </cell>
          <cell r="N95">
            <v>7.1912154900036954E-2</v>
          </cell>
          <cell r="O95">
            <v>78.835370092335978</v>
          </cell>
        </row>
        <row r="96">
          <cell r="B96">
            <v>2.6829881171109382</v>
          </cell>
          <cell r="C96">
            <v>-1.1522235557198184</v>
          </cell>
          <cell r="J96">
            <v>2.6654395131288289</v>
          </cell>
          <cell r="N96">
            <v>6.264943686957572E-2</v>
          </cell>
          <cell r="O96">
            <v>78.292494946188583</v>
          </cell>
        </row>
        <row r="97">
          <cell r="B97">
            <v>2.7022624728271221</v>
          </cell>
          <cell r="C97">
            <v>-0.60163864986423776</v>
          </cell>
          <cell r="J97">
            <v>2.6835529308076129</v>
          </cell>
          <cell r="N97">
            <v>6.226616439406283E-2</v>
          </cell>
          <cell r="O97">
            <v>78.720497528144463</v>
          </cell>
        </row>
        <row r="98">
          <cell r="B98">
            <v>2.7293091882174618</v>
          </cell>
          <cell r="C98">
            <v>-1.8932193202936196E-2</v>
          </cell>
          <cell r="J98">
            <v>2.7108815156743762</v>
          </cell>
          <cell r="N98">
            <v>6.8842789261349333E-2</v>
          </cell>
          <cell r="O98">
            <v>79.582556134992117</v>
          </cell>
        </row>
        <row r="99">
          <cell r="B99">
            <v>2.777992796214912</v>
          </cell>
          <cell r="C99">
            <v>0.33198979283759505</v>
          </cell>
          <cell r="J99">
            <v>2.7372651049497363</v>
          </cell>
          <cell r="N99">
            <v>8.4524880782717929E-2</v>
          </cell>
          <cell r="O99">
            <v>80.099963573314895</v>
          </cell>
        </row>
        <row r="100">
          <cell r="B100">
            <v>2.8210485769687694</v>
          </cell>
          <cell r="C100">
            <v>0.74840452731282481</v>
          </cell>
          <cell r="J100">
            <v>2.7617703376563401</v>
          </cell>
          <cell r="N100">
            <v>7.6418860967434873E-2</v>
          </cell>
          <cell r="O100">
            <v>81.074090618035427</v>
          </cell>
        </row>
        <row r="101">
          <cell r="B101">
            <v>2.875535556658118</v>
          </cell>
          <cell r="C101">
            <v>0.99963353525627296</v>
          </cell>
          <cell r="J101">
            <v>2.7884422369957487</v>
          </cell>
          <cell r="N101">
            <v>7.2843371132217241E-2</v>
          </cell>
          <cell r="O101">
            <v>82.174044378198346</v>
          </cell>
        </row>
        <row r="102">
          <cell r="B102">
            <v>2.8953965020116428</v>
          </cell>
          <cell r="C102">
            <v>0.86767102567049259</v>
          </cell>
          <cell r="J102">
            <v>2.8066906440119346</v>
          </cell>
          <cell r="N102">
            <v>7.0560217391563665E-2</v>
          </cell>
          <cell r="O102">
            <v>82.849016361528825</v>
          </cell>
        </row>
        <row r="103">
          <cell r="B103">
            <v>2.9110703202839283</v>
          </cell>
          <cell r="C103">
            <v>0.22132267395285385</v>
          </cell>
          <cell r="J103">
            <v>2.8224568815244497</v>
          </cell>
          <cell r="N103">
            <v>6.9893547586571361E-2</v>
          </cell>
          <cell r="O103">
            <v>83.219927473194829</v>
          </cell>
        </row>
        <row r="104">
          <cell r="B104">
            <v>2.9318595217498213</v>
          </cell>
          <cell r="C104">
            <v>-1.6319171434733257E-2</v>
          </cell>
          <cell r="J104">
            <v>2.8434943895771543</v>
          </cell>
          <cell r="N104">
            <v>6.1339297886442545E-2</v>
          </cell>
          <cell r="O104">
            <v>82.194863364979071</v>
          </cell>
        </row>
        <row r="105">
          <cell r="B105">
            <v>2.9338433662496919</v>
          </cell>
          <cell r="C105">
            <v>-0.21594015617481988</v>
          </cell>
          <cell r="J105">
            <v>2.856964690408101</v>
          </cell>
          <cell r="N105">
            <v>5.7528829433817381E-2</v>
          </cell>
          <cell r="O105">
            <v>81.844428186740728</v>
          </cell>
        </row>
        <row r="106">
          <cell r="B106">
            <v>2.9574604204578225</v>
          </cell>
          <cell r="C106">
            <v>-0.35157846993528691</v>
          </cell>
          <cell r="J106">
            <v>2.8766414512942933</v>
          </cell>
          <cell r="N106">
            <v>6.1903223540019585E-2</v>
          </cell>
          <cell r="O106">
            <v>81.413342494704096</v>
          </cell>
        </row>
        <row r="107">
          <cell r="B107">
            <v>2.9568388992748638</v>
          </cell>
          <cell r="C107">
            <v>-0.27188760022785191</v>
          </cell>
          <cell r="J107">
            <v>2.8980174335898252</v>
          </cell>
          <cell r="N107">
            <v>6.9372314272086677E-2</v>
          </cell>
          <cell r="O107">
            <v>81.074217551609237</v>
          </cell>
        </row>
        <row r="108">
          <cell r="B108">
            <v>2.9788548533393229</v>
          </cell>
          <cell r="C108">
            <v>-0.17137561855904326</v>
          </cell>
          <cell r="J108">
            <v>2.9189881611185289</v>
          </cell>
          <cell r="N108">
            <v>5.2456731121853291E-2</v>
          </cell>
          <cell r="O108">
            <v>80.906391225505132</v>
          </cell>
        </row>
        <row r="109">
          <cell r="B109">
            <v>3.0012459541681671</v>
          </cell>
          <cell r="C109">
            <v>-2.7164494121129232E-2</v>
          </cell>
          <cell r="J109">
            <v>2.9355191282989903</v>
          </cell>
          <cell r="N109">
            <v>6.0069507714781305E-2</v>
          </cell>
          <cell r="O109">
            <v>80.95772287496888</v>
          </cell>
        </row>
        <row r="110">
          <cell r="B110">
            <v>3.0329744541525456</v>
          </cell>
          <cell r="C110">
            <v>0.26007691012242168</v>
          </cell>
          <cell r="J110">
            <v>2.9645752521820747</v>
          </cell>
          <cell r="N110">
            <v>6.080308362963318E-2</v>
          </cell>
          <cell r="O110">
            <v>81.475542024844202</v>
          </cell>
        </row>
        <row r="111">
          <cell r="B111">
            <v>3.0892610962691176</v>
          </cell>
          <cell r="C111">
            <v>0.43969549800305258</v>
          </cell>
          <cell r="J111">
            <v>2.9976147407472746</v>
          </cell>
          <cell r="N111">
            <v>7.2861991141317292E-2</v>
          </cell>
          <cell r="O111">
            <v>81.679884259026849</v>
          </cell>
        </row>
        <row r="112">
          <cell r="B112">
            <v>3.1293383378122281</v>
          </cell>
          <cell r="C112">
            <v>0.63836797656037658</v>
          </cell>
          <cell r="J112">
            <v>3.0269603298276628</v>
          </cell>
          <cell r="N112">
            <v>6.9750686586382699E-2</v>
          </cell>
          <cell r="O112">
            <v>82.14425374503287</v>
          </cell>
        </row>
        <row r="113">
          <cell r="B113">
            <v>3.1686839941048395</v>
          </cell>
          <cell r="C113">
            <v>0.63388062512304622</v>
          </cell>
          <cell r="J113">
            <v>3.0572869307768289</v>
          </cell>
          <cell r="N113">
            <v>9.2105818373279955E-2</v>
          </cell>
          <cell r="O113">
            <v>82.4047154321064</v>
          </cell>
        </row>
        <row r="114">
          <cell r="B114">
            <v>3.1892480981552134</v>
          </cell>
          <cell r="C114">
            <v>0.52871599545957348</v>
          </cell>
          <cell r="J114">
            <v>3.0708171602221093</v>
          </cell>
          <cell r="N114">
            <v>0.1272202375886396</v>
          </cell>
          <cell r="O114">
            <v>82.192236956571207</v>
          </cell>
        </row>
        <row r="115">
          <cell r="B115">
            <v>3.201028909288171</v>
          </cell>
          <cell r="C115">
            <v>0.41066290627730595</v>
          </cell>
          <cell r="J115">
            <v>3.0898853346764112</v>
          </cell>
          <cell r="N115">
            <v>8.4648558740150898E-2</v>
          </cell>
          <cell r="O115">
            <v>82.095092761022173</v>
          </cell>
        </row>
        <row r="116">
          <cell r="B116">
            <v>3.1932117101235131</v>
          </cell>
          <cell r="C116">
            <v>9.3413537634752464E-2</v>
          </cell>
          <cell r="J116">
            <v>3.1052967556412332</v>
          </cell>
          <cell r="N116">
            <v>9.947853587573062E-2</v>
          </cell>
          <cell r="O116">
            <v>81.957466681344386</v>
          </cell>
        </row>
        <row r="117">
          <cell r="B117">
            <v>3.1908667704186762</v>
          </cell>
          <cell r="C117">
            <v>-0.54274817333956316</v>
          </cell>
          <cell r="J117">
            <v>3.12320130036511</v>
          </cell>
          <cell r="N117">
            <v>0.15086632230445216</v>
          </cell>
          <cell r="O117">
            <v>81.388882434434336</v>
          </cell>
        </row>
        <row r="118">
          <cell r="B118">
            <v>3.2052054167673822</v>
          </cell>
          <cell r="C118">
            <v>-0.32054545924377192</v>
          </cell>
          <cell r="J118">
            <v>3.150531148141293</v>
          </cell>
          <cell r="N118">
            <v>0.14308092567534833</v>
          </cell>
          <cell r="O118">
            <v>80.60218740257902</v>
          </cell>
        </row>
        <row r="119">
          <cell r="B119">
            <v>3.2441422284441206</v>
          </cell>
          <cell r="C119">
            <v>-3.8805859095171272E-2</v>
          </cell>
          <cell r="J119">
            <v>3.1779544535754933</v>
          </cell>
          <cell r="N119">
            <v>0.11236449515757883</v>
          </cell>
          <cell r="O119">
            <v>80.476154833671643</v>
          </cell>
        </row>
        <row r="120">
          <cell r="B120">
            <v>3.2922557078477479</v>
          </cell>
          <cell r="C120">
            <v>0.44776402755292183</v>
          </cell>
          <cell r="J120">
            <v>3.2164325845325616</v>
          </cell>
          <cell r="N120">
            <v>8.0160391748790777E-2</v>
          </cell>
          <cell r="O120">
            <v>80.524542424133159</v>
          </cell>
        </row>
        <row r="121">
          <cell r="B121">
            <v>3.3580273461639316</v>
          </cell>
          <cell r="C121">
            <v>0.83819170206680527</v>
          </cell>
          <cell r="J121">
            <v>3.2628146852723252</v>
          </cell>
          <cell r="N121">
            <v>8.4817709913602907E-2</v>
          </cell>
          <cell r="O121">
            <v>81.323271702904904</v>
          </cell>
        </row>
        <row r="122">
          <cell r="B122">
            <v>3.3914756887432236</v>
          </cell>
          <cell r="C122">
            <v>0.85332722391085802</v>
          </cell>
          <cell r="J122">
            <v>3.2968711687417298</v>
          </cell>
          <cell r="N122">
            <v>8.5681477777620141E-2</v>
          </cell>
          <cell r="O122">
            <v>81.711976229856759</v>
          </cell>
        </row>
        <row r="123">
          <cell r="B123">
            <v>3.4576851477891655</v>
          </cell>
          <cell r="C123">
            <v>0.74785980635013172</v>
          </cell>
          <cell r="J123">
            <v>3.3321034278720485</v>
          </cell>
          <cell r="N123">
            <v>0.12511972578871178</v>
          </cell>
          <cell r="O123">
            <v>82.160983299817829</v>
          </cell>
        </row>
        <row r="124">
          <cell r="B124">
            <v>3.4840878280812446</v>
          </cell>
          <cell r="C124">
            <v>0.80197306639861077</v>
          </cell>
          <cell r="J124">
            <v>3.3567833643350693</v>
          </cell>
          <cell r="N124">
            <v>0.12070641451683267</v>
          </cell>
          <cell r="O124">
            <v>82.215298753472297</v>
          </cell>
        </row>
        <row r="125">
          <cell r="B125">
            <v>3.5214904862358671</v>
          </cell>
          <cell r="C125">
            <v>0.70322989597825369</v>
          </cell>
          <cell r="J125">
            <v>3.3864230568242415</v>
          </cell>
          <cell r="N125">
            <v>7.7972413801809456E-2</v>
          </cell>
          <cell r="O125">
            <v>82.408650236197275</v>
          </cell>
        </row>
        <row r="126">
          <cell r="B126">
            <v>3.5059221852797156</v>
          </cell>
          <cell r="C126">
            <v>0.23989167751311646</v>
          </cell>
          <cell r="J126">
            <v>3.3956605455165305</v>
          </cell>
          <cell r="N126">
            <v>0.10888415982766113</v>
          </cell>
          <cell r="O126">
            <v>81.831268499692968</v>
          </cell>
        </row>
        <row r="127">
          <cell r="B127">
            <v>3.4738333884157977</v>
          </cell>
          <cell r="C127">
            <v>-0.10978146313957345</v>
          </cell>
          <cell r="J127">
            <v>3.4035783460578855</v>
          </cell>
          <cell r="N127">
            <v>0.11289523845057733</v>
          </cell>
          <cell r="O127">
            <v>80.91325123439583</v>
          </cell>
        </row>
        <row r="128">
          <cell r="B128">
            <v>3.4542156707168346</v>
          </cell>
          <cell r="C128">
            <v>-0.35115719718523231</v>
          </cell>
          <cell r="J128">
            <v>3.4125560399187105</v>
          </cell>
          <cell r="N128">
            <v>9.442234456034497E-2</v>
          </cell>
          <cell r="O128">
            <v>79.689494932390943</v>
          </cell>
        </row>
        <row r="129">
          <cell r="B129">
            <v>3.4198033013632014</v>
          </cell>
          <cell r="C129">
            <v>-0.9376763826194594</v>
          </cell>
          <cell r="J129">
            <v>3.4230067171770382</v>
          </cell>
          <cell r="N129">
            <v>0.13074568346705884</v>
          </cell>
          <cell r="O129">
            <v>78.809043765616011</v>
          </cell>
        </row>
        <row r="130">
          <cell r="B130">
            <v>3.4376985451387294</v>
          </cell>
          <cell r="C130">
            <v>-0.14833746085214514</v>
          </cell>
          <cell r="J130">
            <v>3.4409631345841238</v>
          </cell>
          <cell r="N130">
            <v>0.11297414400769662</v>
          </cell>
          <cell r="O130">
            <v>78.827770818261882</v>
          </cell>
        </row>
        <row r="131">
          <cell r="B131">
            <v>3.4866894404170083</v>
          </cell>
          <cell r="C131">
            <v>0.31044027851930733</v>
          </cell>
          <cell r="J131">
            <v>3.4681271837924266</v>
          </cell>
          <cell r="N131">
            <v>8.2043151131924036E-2</v>
          </cell>
          <cell r="O131">
            <v>79.070897765878314</v>
          </cell>
        </row>
        <row r="132">
          <cell r="B132">
            <v>3.4983386387554716</v>
          </cell>
          <cell r="C132">
            <v>3.5062112602520533E-2</v>
          </cell>
          <cell r="J132">
            <v>3.4875859857968377</v>
          </cell>
          <cell r="N132">
            <v>9.6941019696143396E-2</v>
          </cell>
          <cell r="O132">
            <v>79.530399101284885</v>
          </cell>
        </row>
        <row r="133">
          <cell r="B133">
            <v>3.495085613367952</v>
          </cell>
          <cell r="C133">
            <v>2.0412453070539922E-2</v>
          </cell>
          <cell r="J133">
            <v>3.5017706283752883</v>
          </cell>
          <cell r="N133">
            <v>0.16848994808740567</v>
          </cell>
          <cell r="O133">
            <v>79.309903836802604</v>
          </cell>
        </row>
        <row r="134">
          <cell r="B134">
            <v>3.5231255675675386</v>
          </cell>
          <cell r="C134">
            <v>-0.19590627596306778</v>
          </cell>
          <cell r="J134">
            <v>3.5164167550317362</v>
          </cell>
          <cell r="N134">
            <v>0.13115374226404539</v>
          </cell>
          <cell r="O134">
            <v>79.37457778770225</v>
          </cell>
        </row>
        <row r="135">
          <cell r="B135">
            <v>3.4965964348379992</v>
          </cell>
          <cell r="C135">
            <v>-0.35017727876581706</v>
          </cell>
          <cell r="J135">
            <v>3.5282256214313459</v>
          </cell>
          <cell r="N135">
            <v>0.12371150944011595</v>
          </cell>
          <cell r="O135">
            <v>79.082611755002731</v>
          </cell>
        </row>
        <row r="136">
          <cell r="B136">
            <v>3.5458798652495873</v>
          </cell>
          <cell r="C136">
            <v>-5.0838949832455044E-2</v>
          </cell>
          <cell r="J136">
            <v>3.5648657599291211</v>
          </cell>
          <cell r="N136">
            <v>9.1898082863491673E-2</v>
          </cell>
          <cell r="O136">
            <v>79.290779038553552</v>
          </cell>
        </row>
        <row r="137">
          <cell r="B137">
            <v>3.5984958116920551</v>
          </cell>
          <cell r="C137">
            <v>0.5286945384614592</v>
          </cell>
          <cell r="J137">
            <v>3.6023397382963331</v>
          </cell>
          <cell r="N137">
            <v>6.998822139069201E-2</v>
          </cell>
          <cell r="O137">
            <v>79.680257328391932</v>
          </cell>
        </row>
        <row r="138">
          <cell r="B138">
            <v>3.638886310228274</v>
          </cell>
          <cell r="C138">
            <v>0.49467783778191809</v>
          </cell>
          <cell r="J138">
            <v>3.638912709595457</v>
          </cell>
          <cell r="N138">
            <v>6.0540482239030628E-2</v>
          </cell>
          <cell r="O138">
            <v>80.089816259017994</v>
          </cell>
        </row>
        <row r="139">
          <cell r="B139">
            <v>3.6805162294860416</v>
          </cell>
          <cell r="C139">
            <v>0.63319390226464789</v>
          </cell>
          <cell r="J139">
            <v>3.6692284532029542</v>
          </cell>
          <cell r="N139">
            <v>6.8595416422839811E-2</v>
          </cell>
          <cell r="O139">
            <v>80.420632067248818</v>
          </cell>
        </row>
        <row r="140">
          <cell r="B140">
            <v>3.6924906961647235</v>
          </cell>
          <cell r="C140">
            <v>0.5311488344330636</v>
          </cell>
          <cell r="J140">
            <v>3.694792585110938</v>
          </cell>
          <cell r="N140">
            <v>6.9396292257495246E-2</v>
          </cell>
          <cell r="O140">
            <v>81.227739641215038</v>
          </cell>
        </row>
        <row r="141">
          <cell r="B141">
            <v>3.7161954175586764</v>
          </cell>
          <cell r="C141">
            <v>0.49438673730351496</v>
          </cell>
          <cell r="J141">
            <v>3.7222871431604458</v>
          </cell>
          <cell r="N141">
            <v>5.606982619625716E-2</v>
          </cell>
          <cell r="O141">
            <v>81.302592482867936</v>
          </cell>
        </row>
        <row r="142">
          <cell r="B142">
            <v>3.7191553629875376</v>
          </cell>
          <cell r="C142">
            <v>0.31326413561165573</v>
          </cell>
          <cell r="J142">
            <v>3.7498714041930286</v>
          </cell>
          <cell r="N142">
            <v>4.9676568304527047E-2</v>
          </cell>
          <cell r="O142">
            <v>81.370467724459488</v>
          </cell>
        </row>
        <row r="143">
          <cell r="B143">
            <v>3.7593860475776815</v>
          </cell>
          <cell r="C143">
            <v>4.4249907507968346E-2</v>
          </cell>
          <cell r="J143">
            <v>3.7829024667960653</v>
          </cell>
          <cell r="N143">
            <v>5.2829534379486114E-2</v>
          </cell>
          <cell r="O143">
            <v>80.79241602462379</v>
          </cell>
        </row>
        <row r="144">
          <cell r="B144">
            <v>3.770080251777904</v>
          </cell>
          <cell r="C144">
            <v>0.1165622575722622</v>
          </cell>
          <cell r="J144">
            <v>3.8209919037180624</v>
          </cell>
          <cell r="N144">
            <v>5.867391262210301E-2</v>
          </cell>
          <cell r="O144">
            <v>80.631004735822216</v>
          </cell>
        </row>
        <row r="145">
          <cell r="B145">
            <v>3.8291500605169873</v>
          </cell>
          <cell r="C145">
            <v>0.45360085530052502</v>
          </cell>
          <cell r="J145">
            <v>3.8611320042696531</v>
          </cell>
          <cell r="N145">
            <v>5.2323922733880666E-2</v>
          </cell>
          <cell r="O145">
            <v>80.944492814187683</v>
          </cell>
        </row>
        <row r="146">
          <cell r="B146">
            <v>3.885691912328697</v>
          </cell>
          <cell r="C146">
            <v>0.48159684495215721</v>
          </cell>
          <cell r="J146">
            <v>3.903231464399449</v>
          </cell>
          <cell r="N146">
            <v>6.0274698317576723E-2</v>
          </cell>
          <cell r="O146">
            <v>81.18767943122441</v>
          </cell>
        </row>
        <row r="147">
          <cell r="B147">
            <v>3.9339455352958876</v>
          </cell>
          <cell r="C147">
            <v>0.60519310956710004</v>
          </cell>
          <cell r="J147">
            <v>3.9412176314492746</v>
          </cell>
          <cell r="N147">
            <v>5.6815212326799744E-2</v>
          </cell>
          <cell r="O147">
            <v>81.905292732639381</v>
          </cell>
        </row>
        <row r="148">
          <cell r="B148">
            <v>3.9509182795051849</v>
          </cell>
          <cell r="C148">
            <v>0.58560243354519892</v>
          </cell>
          <cell r="J148">
            <v>3.9706591878127169</v>
          </cell>
          <cell r="N148">
            <v>0.10687253417121335</v>
          </cell>
          <cell r="O148">
            <v>82.40172478177017</v>
          </cell>
        </row>
        <row r="149">
          <cell r="B149">
            <v>4.0127063653164825</v>
          </cell>
          <cell r="C149">
            <v>0.71064047565643962</v>
          </cell>
          <cell r="J149">
            <v>4.0168806825191101</v>
          </cell>
          <cell r="N149">
            <v>6.7978797222607162E-2</v>
          </cell>
          <cell r="O149">
            <v>82.628072752204204</v>
          </cell>
        </row>
        <row r="150">
          <cell r="B150">
            <v>4.0796716818146299</v>
          </cell>
          <cell r="C150">
            <v>0.84280419444878862</v>
          </cell>
          <cell r="J150">
            <v>4.0603766993485237</v>
          </cell>
          <cell r="N150">
            <v>5.4260990676041246E-2</v>
          </cell>
          <cell r="O150">
            <v>82.901825726641391</v>
          </cell>
        </row>
        <row r="151">
          <cell r="B151">
            <v>4.1087923225500127</v>
          </cell>
          <cell r="C151">
            <v>0.68428089197010922</v>
          </cell>
          <cell r="J151">
            <v>4.0959038482335544</v>
          </cell>
          <cell r="N151">
            <v>7.9997937095757657E-2</v>
          </cell>
          <cell r="O151">
            <v>83.278800282323928</v>
          </cell>
        </row>
        <row r="152">
          <cell r="B152">
            <v>4.1440207188542679</v>
          </cell>
          <cell r="C152">
            <v>0.61072630132248085</v>
          </cell>
          <cell r="J152">
            <v>4.1299024761571861</v>
          </cell>
          <cell r="N152">
            <v>6.3488736872340079E-2</v>
          </cell>
          <cell r="O152">
            <v>83.167410171133071</v>
          </cell>
        </row>
        <row r="153">
          <cell r="B153">
            <v>4.1797350988718298</v>
          </cell>
          <cell r="C153">
            <v>0.53620130046687831</v>
          </cell>
          <cell r="J153">
            <v>4.1741777701555094</v>
          </cell>
          <cell r="N153">
            <v>0.10762000155479995</v>
          </cell>
          <cell r="O153">
            <v>83.052860307541224</v>
          </cell>
        </row>
        <row r="154">
          <cell r="B154">
            <v>4.2263334209590671</v>
          </cell>
          <cell r="C154">
            <v>0.32014887331439978</v>
          </cell>
          <cell r="J154">
            <v>4.199219797429107</v>
          </cell>
          <cell r="N154">
            <v>9.2491235618832976E-2</v>
          </cell>
          <cell r="O154">
            <v>82.860475500927365</v>
          </cell>
        </row>
        <row r="155">
          <cell r="B155">
            <v>4.1915506976295704</v>
          </cell>
          <cell r="C155">
            <v>-6.0099193493661433E-2</v>
          </cell>
          <cell r="J155">
            <v>4.2043903764875576</v>
          </cell>
          <cell r="N155">
            <v>0.14594539094086367</v>
          </cell>
          <cell r="O155">
            <v>82.566256300412363</v>
          </cell>
        </row>
        <row r="156">
          <cell r="B156">
            <v>4.0978079787211135</v>
          </cell>
          <cell r="C156">
            <v>-0.54525692698297723</v>
          </cell>
          <cell r="J156">
            <v>4.1890331214401249</v>
          </cell>
          <cell r="N156">
            <v>9.3057120162792578E-2</v>
          </cell>
          <cell r="O156">
            <v>81.600134443976174</v>
          </cell>
        </row>
        <row r="157">
          <cell r="B157">
            <v>3.8556264434390037</v>
          </cell>
          <cell r="C157">
            <v>-2.3203369276730088</v>
          </cell>
          <cell r="J157">
            <v>4.1134307852306602</v>
          </cell>
          <cell r="N157">
            <v>0.17136342308749478</v>
          </cell>
          <cell r="O157">
            <v>79.228298460843533</v>
          </cell>
        </row>
        <row r="158">
          <cell r="B158">
            <v>3.6145720034197546</v>
          </cell>
          <cell r="C158">
            <v>-2.9940960709938893</v>
          </cell>
          <cell r="J158">
            <v>4.0276533558502043</v>
          </cell>
          <cell r="N158">
            <v>0.29097048064216285</v>
          </cell>
          <cell r="O158">
            <v>73.644702088569048</v>
          </cell>
        </row>
        <row r="159">
          <cell r="B159">
            <v>3.6062279224853206</v>
          </cell>
          <cell r="C159">
            <v>-1.993152449543188</v>
          </cell>
          <cell r="J159">
            <v>4.036091206226053</v>
          </cell>
          <cell r="N159">
            <v>0.17525831499693081</v>
          </cell>
          <cell r="O159">
            <v>70.652058927320965</v>
          </cell>
        </row>
        <row r="160">
          <cell r="B160">
            <v>3.6768517290697393</v>
          </cell>
          <cell r="C160">
            <v>-0.98687658973142078</v>
          </cell>
          <cell r="J160">
            <v>4.0639143582385815</v>
          </cell>
          <cell r="N160">
            <v>0.13514841465729791</v>
          </cell>
          <cell r="O160">
            <v>70.954014934853845</v>
          </cell>
        </row>
        <row r="161">
          <cell r="B161">
            <v>3.742823120752838</v>
          </cell>
          <cell r="C161">
            <v>-0.23998828681622472</v>
          </cell>
          <cell r="J161">
            <v>4.0979914326164524</v>
          </cell>
          <cell r="N161">
            <v>0.10168734693098634</v>
          </cell>
          <cell r="O161">
            <v>72.472205606052285</v>
          </cell>
        </row>
        <row r="162">
          <cell r="B162">
            <v>3.8259611483352125</v>
          </cell>
          <cell r="C162">
            <v>0.13486557501310872</v>
          </cell>
          <cell r="J162">
            <v>4.1265900307063781</v>
          </cell>
          <cell r="N162">
            <v>0.10189910895855066</v>
          </cell>
          <cell r="O162">
            <v>73.726682199583209</v>
          </cell>
        </row>
        <row r="163">
          <cell r="B163">
            <v>3.9063970034346363</v>
          </cell>
          <cell r="C163">
            <v>0.29495441708548109</v>
          </cell>
          <cell r="J163">
            <v>4.1674765314842919</v>
          </cell>
          <cell r="N163">
            <v>8.0309013524449829E-2</v>
          </cell>
          <cell r="O163">
            <v>75.997349140040669</v>
          </cell>
        </row>
        <row r="164">
          <cell r="B164">
            <v>3.9305702066476567</v>
          </cell>
          <cell r="C164">
            <v>0.1978296840871944</v>
          </cell>
          <cell r="J164">
            <v>4.1983893506624392</v>
          </cell>
          <cell r="N164">
            <v>0.14257688202464522</v>
          </cell>
          <cell r="O164">
            <v>77.058318071914812</v>
          </cell>
        </row>
        <row r="165">
          <cell r="B165">
            <v>3.9919985442660284</v>
          </cell>
          <cell r="C165">
            <v>0.63256556225297123</v>
          </cell>
          <cell r="J165">
            <v>4.2368473128460389</v>
          </cell>
          <cell r="N165">
            <v>9.2064100538802374E-2</v>
          </cell>
          <cell r="O165">
            <v>77.772385255465053</v>
          </cell>
        </row>
        <row r="166">
          <cell r="B166">
            <v>4.0484073898771271</v>
          </cell>
          <cell r="C166">
            <v>0.8249551018270459</v>
          </cell>
          <cell r="J166">
            <v>4.2652755508221718</v>
          </cell>
          <cell r="N166">
            <v>7.6256456949577903E-2</v>
          </cell>
          <cell r="O166">
            <v>78.774401558203508</v>
          </cell>
        </row>
        <row r="167">
          <cell r="B167">
            <v>4.0344898217898066</v>
          </cell>
          <cell r="C167">
            <v>0.33865477157069135</v>
          </cell>
          <cell r="J167">
            <v>4.2856248040888207</v>
          </cell>
          <cell r="N167">
            <v>7.8005987835333274E-2</v>
          </cell>
          <cell r="O167">
            <v>79.878720479017986</v>
          </cell>
        </row>
        <row r="168">
          <cell r="B168">
            <v>4.0486007110453412</v>
          </cell>
          <cell r="C168">
            <v>-0.18558510529620634</v>
          </cell>
          <cell r="J168">
            <v>4.3038136169987533</v>
          </cell>
          <cell r="N168">
            <v>7.4129178399278808E-2</v>
          </cell>
          <cell r="O168">
            <v>79.108945613305394</v>
          </cell>
        </row>
        <row r="169">
          <cell r="B169">
            <v>4.0517231860600651</v>
          </cell>
          <cell r="C169">
            <v>-0.5708012325492442</v>
          </cell>
          <cell r="J169">
            <v>4.3157266419425815</v>
          </cell>
          <cell r="N169">
            <v>0.15945749497768399</v>
          </cell>
          <cell r="O169">
            <v>78.618073737740261</v>
          </cell>
        </row>
        <row r="170">
          <cell r="B170">
            <v>4.0608631767612513</v>
          </cell>
          <cell r="C170">
            <v>-0.30999981149688527</v>
          </cell>
          <cell r="J170">
            <v>4.3333760182070105</v>
          </cell>
          <cell r="N170">
            <v>0.13788119477143035</v>
          </cell>
          <cell r="O170">
            <v>78.909283029191755</v>
          </cell>
        </row>
        <row r="171">
          <cell r="B171">
            <v>4.0585526519079185</v>
          </cell>
          <cell r="C171">
            <v>-0.54049190517364931</v>
          </cell>
          <cell r="J171">
            <v>4.3387483938873554</v>
          </cell>
          <cell r="N171">
            <v>8.203638260771888E-2</v>
          </cell>
          <cell r="O171">
            <v>78.798642817542756</v>
          </cell>
        </row>
        <row r="172">
          <cell r="B172">
            <v>4.059112655160118</v>
          </cell>
          <cell r="C172">
            <v>-0.81027578335992478</v>
          </cell>
          <cell r="J172">
            <v>4.3514263521097014</v>
          </cell>
          <cell r="N172">
            <v>0.10404402921558738</v>
          </cell>
          <cell r="O172">
            <v>78.011445265021806</v>
          </cell>
        </row>
        <row r="173">
          <cell r="B173">
            <v>4.0325879116773784</v>
          </cell>
          <cell r="C173">
            <v>-0.83431453799637323</v>
          </cell>
          <cell r="J173">
            <v>4.3567910733815101</v>
          </cell>
          <cell r="N173">
            <v>8.5089812711496529E-2</v>
          </cell>
          <cell r="O173">
            <v>77.37475555816556</v>
          </cell>
        </row>
        <row r="174">
          <cell r="B174">
            <v>4.0466007217452722</v>
          </cell>
          <cell r="C174">
            <v>-0.54815889532034479</v>
          </cell>
          <cell r="J174">
            <v>4.3743993270027461</v>
          </cell>
          <cell r="N174">
            <v>6.3162130469059413E-2</v>
          </cell>
          <cell r="O174">
            <v>77.435630958953453</v>
          </cell>
        </row>
        <row r="175">
          <cell r="B175">
            <v>4.0848566937610018</v>
          </cell>
          <cell r="C175">
            <v>-0.51811254236059001</v>
          </cell>
          <cell r="J175">
            <v>4.4004667119990915</v>
          </cell>
          <cell r="N175">
            <v>6.9849420107220672E-2</v>
          </cell>
          <cell r="O175">
            <v>77.318108127535695</v>
          </cell>
        </row>
        <row r="176">
          <cell r="B176">
            <v>4.1036896488155366</v>
          </cell>
          <cell r="C176">
            <v>-0.11882218551458083</v>
          </cell>
          <cell r="J176">
            <v>4.4298993162773908</v>
          </cell>
          <cell r="N176">
            <v>8.6925404405301873E-2</v>
          </cell>
          <cell r="O176">
            <v>77.518788671281555</v>
          </cell>
        </row>
        <row r="177">
          <cell r="B177">
            <v>4.1335156890788349</v>
          </cell>
          <cell r="C177">
            <v>0.25380122777538738</v>
          </cell>
          <cell r="J177">
            <v>4.4573461625967736</v>
          </cell>
          <cell r="N177">
            <v>7.0228469337280677E-2</v>
          </cell>
          <cell r="O177">
            <v>77.948462026346434</v>
          </cell>
        </row>
        <row r="178">
          <cell r="B178">
            <v>4.1417587905571009</v>
          </cell>
          <cell r="C178">
            <v>0.15395233667195077</v>
          </cell>
          <cell r="J178">
            <v>4.4765617105225655</v>
          </cell>
          <cell r="N178">
            <v>5.9535380358367737E-2</v>
          </cell>
          <cell r="O178">
            <v>78.989544584972947</v>
          </cell>
        </row>
        <row r="179">
          <cell r="B179">
            <v>4.1671182753748548</v>
          </cell>
          <cell r="C179">
            <v>0.14949027859738928</v>
          </cell>
          <cell r="J179">
            <v>4.5045507204952324</v>
          </cell>
          <cell r="N179">
            <v>7.0859919332868879E-2</v>
          </cell>
          <cell r="O179">
            <v>79.054987132195919</v>
          </cell>
        </row>
        <row r="180">
          <cell r="B180">
            <v>4.1712195504827232</v>
          </cell>
          <cell r="C180">
            <v>0.10403171939809157</v>
          </cell>
          <cell r="J180">
            <v>4.5369963411868666</v>
          </cell>
          <cell r="N180">
            <v>5.4004924403389075E-2</v>
          </cell>
          <cell r="O180">
            <v>79.258703942447895</v>
          </cell>
        </row>
        <row r="181">
          <cell r="B181">
            <v>4.1814177949921296</v>
          </cell>
          <cell r="C181">
            <v>0.20356161371967965</v>
          </cell>
          <cell r="J181">
            <v>4.5647955071024233</v>
          </cell>
          <cell r="N181">
            <v>6.113697948533877E-2</v>
          </cell>
          <cell r="O181">
            <v>79.440604840438638</v>
          </cell>
        </row>
        <row r="182">
          <cell r="B182">
            <v>4.212938649466266</v>
          </cell>
          <cell r="C182">
            <v>-0.1013643735239228</v>
          </cell>
          <cell r="J182">
            <v>4.6037614509521694</v>
          </cell>
          <cell r="N182">
            <v>9.4743482287641539E-2</v>
          </cell>
          <cell r="O182">
            <v>79.762833302034977</v>
          </cell>
        </row>
        <row r="183">
          <cell r="B183">
            <v>4.2169329265982487</v>
          </cell>
          <cell r="C183">
            <v>-8.2250678513383108E-2</v>
          </cell>
          <cell r="J183">
            <v>4.6307416703018029</v>
          </cell>
          <cell r="N183">
            <v>8.4202078268870093E-2</v>
          </cell>
          <cell r="O183">
            <v>79.89780986030658</v>
          </cell>
        </row>
        <row r="184">
          <cell r="B184">
            <v>4.233037610976738</v>
          </cell>
          <cell r="C184">
            <v>-5.9680165572709366E-2</v>
          </cell>
          <cell r="J184">
            <v>4.6599112331770733</v>
          </cell>
          <cell r="N184">
            <v>9.0877663515690196E-2</v>
          </cell>
          <cell r="O184">
            <v>79.935055025284385</v>
          </cell>
        </row>
        <row r="185">
          <cell r="B185">
            <v>4.2374990070059111</v>
          </cell>
          <cell r="C185">
            <v>-6.4067057689926779E-2</v>
          </cell>
          <cell r="J185">
            <v>4.6818394726531798</v>
          </cell>
          <cell r="N185">
            <v>0.13066572946008576</v>
          </cell>
          <cell r="O185">
            <v>79.677838277175539</v>
          </cell>
        </row>
        <row r="186">
          <cell r="B186">
            <v>4.2682966715038724</v>
          </cell>
          <cell r="C186">
            <v>-7.1076474971523126E-2</v>
          </cell>
          <cell r="J186">
            <v>4.7068331826342042</v>
          </cell>
          <cell r="N186">
            <v>8.7663837329239366E-2</v>
          </cell>
          <cell r="O186">
            <v>79.842228472740231</v>
          </cell>
        </row>
        <row r="187">
          <cell r="B187">
            <v>4.283378546071984</v>
          </cell>
          <cell r="C187">
            <v>-3.3304779542505346E-2</v>
          </cell>
          <cell r="J187">
            <v>4.731805780593267</v>
          </cell>
          <cell r="N187">
            <v>0.12443806830891298</v>
          </cell>
          <cell r="O187">
            <v>79.500594189934745</v>
          </cell>
        </row>
        <row r="188">
          <cell r="B188">
            <v>4.2880737034327288</v>
          </cell>
          <cell r="C188">
            <v>-7.5345476683268728E-2</v>
          </cell>
          <cell r="J188">
            <v>4.7569443860362446</v>
          </cell>
          <cell r="N188">
            <v>0.10550770116627406</v>
          </cell>
          <cell r="O188">
            <v>79.835771361205445</v>
          </cell>
        </row>
        <row r="189">
          <cell r="B189">
            <v>4.3436700131397776</v>
          </cell>
          <cell r="C189">
            <v>0.22363449276337413</v>
          </cell>
          <cell r="J189">
            <v>4.8038947211404519</v>
          </cell>
          <cell r="N189">
            <v>6.5191482155491781E-2</v>
          </cell>
          <cell r="O189">
            <v>79.938788709126044</v>
          </cell>
        </row>
        <row r="190">
          <cell r="B190">
            <v>4.387521775160276</v>
          </cell>
          <cell r="C190">
            <v>0.43935267839365122</v>
          </cell>
          <cell r="J190">
            <v>4.8425397519935203</v>
          </cell>
          <cell r="N190">
            <v>5.7542933851304705E-2</v>
          </cell>
          <cell r="O190">
            <v>80.244323047648507</v>
          </cell>
        </row>
        <row r="191">
          <cell r="B191">
            <v>4.4250024572222602</v>
          </cell>
          <cell r="C191">
            <v>0.35781340983472337</v>
          </cell>
          <cell r="J191">
            <v>4.8836669113913818</v>
          </cell>
          <cell r="N191">
            <v>4.6106545694310296E-2</v>
          </cell>
          <cell r="O191">
            <v>80.735300050562472</v>
          </cell>
        </row>
        <row r="192">
          <cell r="B192">
            <v>4.4750682985635599</v>
          </cell>
          <cell r="C192">
            <v>0.54848743296208535</v>
          </cell>
          <cell r="J192">
            <v>4.9220932488268332</v>
          </cell>
          <cell r="N192">
            <v>5.1954617598100154E-2</v>
          </cell>
          <cell r="O192">
            <v>81.062171804556911</v>
          </cell>
        </row>
        <row r="193">
          <cell r="B193">
            <v>4.5365174749426602</v>
          </cell>
          <cell r="C193">
            <v>0.6908812281473603</v>
          </cell>
          <cell r="J193">
            <v>4.9653594542032913</v>
          </cell>
          <cell r="N193">
            <v>4.602972755214562E-2</v>
          </cell>
          <cell r="O193">
            <v>81.698193125905703</v>
          </cell>
        </row>
        <row r="194">
          <cell r="B194">
            <v>4.5483484669981111</v>
          </cell>
          <cell r="C194">
            <v>0.62181350622673182</v>
          </cell>
          <cell r="J194">
            <v>5.0030719017341836</v>
          </cell>
          <cell r="N194">
            <v>4.4243562198176337E-2</v>
          </cell>
          <cell r="O194">
            <v>81.925259506414037</v>
          </cell>
        </row>
        <row r="195">
          <cell r="B195">
            <v>4.5701367022070283</v>
          </cell>
          <cell r="C195">
            <v>0.66654701610665501</v>
          </cell>
          <cell r="J195">
            <v>5.0372666548954017</v>
          </cell>
          <cell r="N195">
            <v>7.4486525235780712E-2</v>
          </cell>
          <cell r="O195">
            <v>82.163108626601712</v>
          </cell>
        </row>
        <row r="196">
          <cell r="B196">
            <v>4.5820757203974054</v>
          </cell>
          <cell r="C196">
            <v>0.46087741020753153</v>
          </cell>
          <cell r="J196">
            <v>5.0613323916268556</v>
          </cell>
          <cell r="N196">
            <v>6.3100905968076423E-2</v>
          </cell>
          <cell r="O196">
            <v>82.088535368426193</v>
          </cell>
        </row>
        <row r="197">
          <cell r="B197">
            <v>4.6057511975258416</v>
          </cell>
          <cell r="C197">
            <v>0.28449225052498067</v>
          </cell>
          <cell r="J197">
            <v>5.0879208188684037</v>
          </cell>
          <cell r="N197">
            <v>5.543536925232713E-2</v>
          </cell>
          <cell r="O197">
            <v>81.857243665156503</v>
          </cell>
        </row>
        <row r="198">
          <cell r="B198">
            <v>4.6397745866041022</v>
          </cell>
          <cell r="C198">
            <v>-4.7911696719736961E-2</v>
          </cell>
          <cell r="J198">
            <v>5.1239240169711531</v>
          </cell>
          <cell r="N198">
            <v>9.3910279137456185E-2</v>
          </cell>
          <cell r="O198">
            <v>81.740530527373835</v>
          </cell>
        </row>
        <row r="199">
          <cell r="B199">
            <v>4.6470279331641784</v>
          </cell>
          <cell r="C199">
            <v>-0.2803936178612389</v>
          </cell>
          <cell r="J199">
            <v>5.151007965206321</v>
          </cell>
          <cell r="N199">
            <v>7.2689560303752107E-2</v>
          </cell>
          <cell r="O199">
            <v>81.462891723835369</v>
          </cell>
        </row>
        <row r="200">
          <cell r="B200">
            <v>4.6292976971249882</v>
          </cell>
          <cell r="C200">
            <v>-0.38010645998148213</v>
          </cell>
          <cell r="J200">
            <v>5.1732572319973666</v>
          </cell>
          <cell r="N200"/>
          <cell r="O200">
            <v>80.762305458384532</v>
          </cell>
        </row>
        <row r="201">
          <cell r="B201">
            <v>4.6144846691175205</v>
          </cell>
          <cell r="C201">
            <v>-0.47504291055508147</v>
          </cell>
          <cell r="J201">
            <v>5.1903236197958256</v>
          </cell>
          <cell r="N201"/>
          <cell r="O201">
            <v>80.189205882551363</v>
          </cell>
        </row>
        <row r="202">
          <cell r="B202">
            <v>4.477669722637053</v>
          </cell>
          <cell r="C202">
            <v>-0.86122742846048883</v>
          </cell>
          <cell r="J202">
            <v>5.0320306663767678</v>
          </cell>
          <cell r="N202"/>
          <cell r="O202">
            <v>79.687637187130505</v>
          </cell>
        </row>
        <row r="203">
          <cell r="B203">
            <v>3.8443067788083041</v>
          </cell>
          <cell r="C203">
            <v>-2.8201667213298798</v>
          </cell>
          <cell r="J203">
            <v>4.575938716464421</v>
          </cell>
          <cell r="O203">
            <v>67.680282586791478</v>
          </cell>
        </row>
        <row r="204">
          <cell r="B204">
            <v>4.340376924171637</v>
          </cell>
          <cell r="C204">
            <v>-0.42019164268717618</v>
          </cell>
          <cell r="O204">
            <v>72.425651271642096</v>
          </cell>
        </row>
      </sheetData>
      <sheetData sheetId="1" refreshError="1">
        <row r="2">
          <cell r="B2">
            <v>1</v>
          </cell>
        </row>
        <row r="26">
          <cell r="C26">
            <v>0.52636235602436621</v>
          </cell>
        </row>
        <row r="27">
          <cell r="C27">
            <v>0.84133331303598669</v>
          </cell>
        </row>
        <row r="28">
          <cell r="C28">
            <v>0.61822888515275587</v>
          </cell>
        </row>
        <row r="29">
          <cell r="C29">
            <v>0.25076276863919794</v>
          </cell>
        </row>
        <row r="30">
          <cell r="C30">
            <v>-0.23481745675371665</v>
          </cell>
        </row>
        <row r="31">
          <cell r="C31">
            <v>-0.37917914538404296</v>
          </cell>
        </row>
        <row r="32">
          <cell r="C32">
            <v>-0.28731261625565324</v>
          </cell>
        </row>
        <row r="33">
          <cell r="C33">
            <v>-0.3266839858821064</v>
          </cell>
        </row>
        <row r="34">
          <cell r="C34">
            <v>-0.31356019600662199</v>
          </cell>
        </row>
        <row r="35">
          <cell r="C35">
            <v>-0.23481745675371665</v>
          </cell>
        </row>
        <row r="36">
          <cell r="C36">
            <v>0.31638171801661891</v>
          </cell>
        </row>
        <row r="37">
          <cell r="C37">
            <v>0.56573372565081936</v>
          </cell>
        </row>
        <row r="38">
          <cell r="C38">
            <v>0.7232192041566291</v>
          </cell>
        </row>
        <row r="39">
          <cell r="C39">
            <v>0.65760025477920814</v>
          </cell>
        </row>
        <row r="40">
          <cell r="C40">
            <v>0.27701034839016669</v>
          </cell>
        </row>
        <row r="41">
          <cell r="C41">
            <v>0.68384783453017683</v>
          </cell>
        </row>
        <row r="42">
          <cell r="C42">
            <v>1.5106465966856817</v>
          </cell>
        </row>
        <row r="43">
          <cell r="C43">
            <v>0.85445710291147103</v>
          </cell>
        </row>
        <row r="44">
          <cell r="C44">
            <v>0.61822888515275587</v>
          </cell>
        </row>
        <row r="45">
          <cell r="C45">
            <v>0.86758089278695538</v>
          </cell>
        </row>
        <row r="46">
          <cell r="C46">
            <v>0.57885751552630271</v>
          </cell>
        </row>
        <row r="47">
          <cell r="C47">
            <v>1.1300566902966394</v>
          </cell>
        </row>
        <row r="48">
          <cell r="C48">
            <v>1.090685320670187</v>
          </cell>
        </row>
        <row r="49">
          <cell r="C49">
            <v>0.42137203702049303</v>
          </cell>
        </row>
        <row r="50">
          <cell r="C50">
            <v>0.77571436365856572</v>
          </cell>
        </row>
        <row r="51">
          <cell r="C51">
            <v>0.84133331303598669</v>
          </cell>
        </row>
        <row r="52">
          <cell r="C52">
            <v>0.82820952316050322</v>
          </cell>
        </row>
        <row r="53">
          <cell r="C53">
            <v>1.0775615307947026</v>
          </cell>
        </row>
        <row r="54">
          <cell r="C54">
            <v>0.59198130540178717</v>
          </cell>
        </row>
        <row r="55">
          <cell r="C55">
            <v>1.2219232194250289</v>
          </cell>
        </row>
        <row r="56">
          <cell r="C56">
            <v>1.9043602929502075</v>
          </cell>
        </row>
        <row r="57">
          <cell r="C57">
            <v>1.6550082853160071</v>
          </cell>
        </row>
        <row r="58">
          <cell r="C58">
            <v>1.0381901611682496</v>
          </cell>
        </row>
        <row r="59">
          <cell r="C59">
            <v>0.46074340664694524</v>
          </cell>
        </row>
        <row r="60">
          <cell r="C60">
            <v>0.69697162440566129</v>
          </cell>
        </row>
        <row r="61">
          <cell r="C61">
            <v>1.1825518497985767</v>
          </cell>
        </row>
        <row r="62">
          <cell r="C62">
            <v>0.90695226241340765</v>
          </cell>
        </row>
        <row r="63">
          <cell r="C63">
            <v>1.0250663712927661</v>
          </cell>
        </row>
        <row r="64">
          <cell r="C64">
            <v>1.7468748144443966</v>
          </cell>
        </row>
        <row r="65">
          <cell r="C65">
            <v>0.57885751552630271</v>
          </cell>
        </row>
        <row r="66">
          <cell r="C66">
            <v>0.63135267502824033</v>
          </cell>
        </row>
        <row r="67">
          <cell r="C67">
            <v>0.26388655851468229</v>
          </cell>
        </row>
        <row r="68">
          <cell r="C68">
            <v>0.15889623951080914</v>
          </cell>
        </row>
        <row r="69">
          <cell r="C69">
            <v>8.0153500257903798E-2</v>
          </cell>
        </row>
        <row r="70">
          <cell r="C70">
            <v>1.0775615307947026</v>
          </cell>
        </row>
        <row r="71">
          <cell r="C71">
            <v>0.86758089278695538</v>
          </cell>
        </row>
        <row r="72">
          <cell r="C72">
            <v>0.85445710291147103</v>
          </cell>
        </row>
        <row r="73">
          <cell r="C73">
            <v>0.98569500166631296</v>
          </cell>
        </row>
        <row r="74">
          <cell r="C74">
            <v>1.4581514371837441</v>
          </cell>
        </row>
        <row r="75">
          <cell r="C75">
            <v>1.4056562776818067</v>
          </cell>
        </row>
        <row r="76">
          <cell r="C76">
            <v>1.1694280599230915</v>
          </cell>
        </row>
        <row r="77">
          <cell r="C77">
            <v>1.1694280599230915</v>
          </cell>
        </row>
        <row r="78">
          <cell r="C78">
            <v>-0.35293156563307421</v>
          </cell>
        </row>
        <row r="79">
          <cell r="C79">
            <v>6.7029710382419422E-2</v>
          </cell>
        </row>
        <row r="80">
          <cell r="C80">
            <v>0.119524869884356</v>
          </cell>
        </row>
        <row r="81">
          <cell r="C81">
            <v>-0.27418882638016978</v>
          </cell>
        </row>
        <row r="82">
          <cell r="C82">
            <v>-2.4836818745969377E-2</v>
          </cell>
        </row>
        <row r="83">
          <cell r="C83">
            <v>-0.49729325426340054</v>
          </cell>
        </row>
        <row r="84">
          <cell r="C84">
            <v>-1.1272351682866424</v>
          </cell>
        </row>
        <row r="85">
          <cell r="C85">
            <v>-0.86475937077695852</v>
          </cell>
        </row>
        <row r="86">
          <cell r="C86">
            <v>-1.2059779075395467</v>
          </cell>
        </row>
        <row r="87">
          <cell r="C87">
            <v>-1.0901471543283963</v>
          </cell>
        </row>
        <row r="88">
          <cell r="C88">
            <v>-0.55908274477013353</v>
          </cell>
        </row>
        <row r="89">
          <cell r="C89">
            <v>-0.90361627798905786</v>
          </cell>
        </row>
        <row r="90">
          <cell r="C90">
            <v>-0.71540337335670556</v>
          </cell>
        </row>
        <row r="91">
          <cell r="C91">
            <v>-0.34943567517282248</v>
          </cell>
        </row>
        <row r="92">
          <cell r="C92">
            <v>-0.17255908673147155</v>
          </cell>
        </row>
        <row r="93">
          <cell r="C93">
            <v>0.26640568157262279</v>
          </cell>
        </row>
        <row r="94">
          <cell r="C94">
            <v>0.84597531287820316</v>
          </cell>
        </row>
        <row r="95">
          <cell r="C95">
            <v>0.47717006363568426</v>
          </cell>
        </row>
        <row r="96">
          <cell r="C96">
            <v>0.29048022728605055</v>
          </cell>
        </row>
        <row r="97">
          <cell r="C97">
            <v>0.51050812182727501</v>
          </cell>
        </row>
        <row r="98">
          <cell r="C98">
            <v>0.68680954991180942</v>
          </cell>
        </row>
        <row r="99">
          <cell r="C99">
            <v>0.35504016769210783</v>
          </cell>
        </row>
        <row r="100">
          <cell r="C100">
            <v>3.0010229093576774E-2</v>
          </cell>
        </row>
        <row r="101">
          <cell r="C101">
            <v>0.92433690750330566</v>
          </cell>
        </row>
        <row r="102">
          <cell r="C102">
            <v>0.27069028904192405</v>
          </cell>
        </row>
        <row r="103">
          <cell r="C103">
            <v>0.27251714959510598</v>
          </cell>
        </row>
        <row r="104">
          <cell r="C104">
            <v>0.41901684038192977</v>
          </cell>
        </row>
        <row r="105">
          <cell r="C105">
            <v>0.22715221241588693</v>
          </cell>
        </row>
        <row r="106">
          <cell r="C106">
            <v>0.22301432957779768</v>
          </cell>
        </row>
        <row r="107">
          <cell r="C107">
            <v>0.60726988027444539</v>
          </cell>
        </row>
        <row r="108">
          <cell r="C108">
            <v>1.0406937054827154</v>
          </cell>
        </row>
        <row r="109">
          <cell r="C109">
            <v>0.65723884021976409</v>
          </cell>
        </row>
        <row r="110">
          <cell r="C110">
            <v>0.75943326736226635</v>
          </cell>
        </row>
        <row r="111">
          <cell r="C111">
            <v>0.92215038691643259</v>
          </cell>
        </row>
        <row r="112">
          <cell r="C112">
            <v>0.94907885589040331</v>
          </cell>
        </row>
        <row r="113">
          <cell r="C113">
            <v>0.89209620255174615</v>
          </cell>
        </row>
        <row r="114">
          <cell r="C114">
            <v>0.81698067777915839</v>
          </cell>
        </row>
        <row r="115">
          <cell r="C115">
            <v>6.9812559371950328E-2</v>
          </cell>
        </row>
        <row r="116">
          <cell r="C116">
            <v>0.19947935409422746</v>
          </cell>
        </row>
        <row r="117">
          <cell r="C117">
            <v>0.20068912731839317</v>
          </cell>
        </row>
        <row r="118">
          <cell r="C118">
            <v>0.10718245280755584</v>
          </cell>
        </row>
        <row r="119">
          <cell r="C119">
            <v>0.17801760016461687</v>
          </cell>
        </row>
        <row r="120">
          <cell r="C120">
            <v>8.7283352001883363E-2</v>
          </cell>
        </row>
        <row r="121">
          <cell r="C121">
            <v>7.6460018430606014E-2</v>
          </cell>
        </row>
        <row r="122">
          <cell r="C122">
            <v>-0.54930396330925757</v>
          </cell>
        </row>
        <row r="123">
          <cell r="C123">
            <v>-0.76874523545594253</v>
          </cell>
        </row>
        <row r="124">
          <cell r="C124">
            <v>-0.21638278580101689</v>
          </cell>
        </row>
        <row r="125">
          <cell r="C125">
            <v>-0.13317390663047224</v>
          </cell>
        </row>
        <row r="126">
          <cell r="C126">
            <v>2.3918356116689354E-2</v>
          </cell>
        </row>
        <row r="127">
          <cell r="C127">
            <v>0.39994720514509619</v>
          </cell>
        </row>
        <row r="128">
          <cell r="C128">
            <v>0.12673058962428482</v>
          </cell>
        </row>
        <row r="129">
          <cell r="C129">
            <v>8.361708883031016E-2</v>
          </cell>
        </row>
        <row r="130">
          <cell r="C130">
            <v>-0.4565445897957805</v>
          </cell>
        </row>
        <row r="131">
          <cell r="C131">
            <v>-0.61961700064200342</v>
          </cell>
        </row>
        <row r="132">
          <cell r="C132">
            <v>-0.50981537304518054</v>
          </cell>
        </row>
        <row r="133">
          <cell r="C133">
            <v>-3.9074782741552461E-2</v>
          </cell>
        </row>
        <row r="134">
          <cell r="C134">
            <v>0.23557185542792974</v>
          </cell>
        </row>
        <row r="135">
          <cell r="C135">
            <v>1.012397334411923</v>
          </cell>
        </row>
        <row r="136">
          <cell r="C136">
            <v>0.34936781124083077</v>
          </cell>
        </row>
        <row r="137">
          <cell r="C137">
            <v>0.40887740840570519</v>
          </cell>
        </row>
        <row r="138">
          <cell r="C138">
            <v>0.17030740900552466</v>
          </cell>
        </row>
        <row r="139">
          <cell r="C139">
            <v>0.40340353420905151</v>
          </cell>
        </row>
        <row r="140">
          <cell r="C140">
            <v>0.31043839107348431</v>
          </cell>
        </row>
        <row r="141">
          <cell r="C141">
            <v>0.1960635745871</v>
          </cell>
        </row>
        <row r="142">
          <cell r="C142">
            <v>0.43466085272998983</v>
          </cell>
        </row>
        <row r="143">
          <cell r="C143">
            <v>0.65262356543262812</v>
          </cell>
        </row>
        <row r="144">
          <cell r="C144">
            <v>-8.805740857151767E-2</v>
          </cell>
        </row>
        <row r="145">
          <cell r="C145">
            <v>0.54339014199356583</v>
          </cell>
        </row>
        <row r="146">
          <cell r="C146">
            <v>0.47511569263126868</v>
          </cell>
        </row>
        <row r="147">
          <cell r="C147">
            <v>0.51812054320951928</v>
          </cell>
        </row>
        <row r="148">
          <cell r="C148">
            <v>0.77887140576225389</v>
          </cell>
        </row>
        <row r="149">
          <cell r="C149">
            <v>0.90089779636638867</v>
          </cell>
        </row>
        <row r="150">
          <cell r="C150">
            <v>0.97865169530261298</v>
          </cell>
        </row>
        <row r="151">
          <cell r="C151">
            <v>0.25492446391740986</v>
          </cell>
        </row>
        <row r="152">
          <cell r="C152">
            <v>0.77134403868521362</v>
          </cell>
        </row>
        <row r="153">
          <cell r="C153">
            <v>0.96378960965232019</v>
          </cell>
        </row>
        <row r="154">
          <cell r="C154">
            <v>1.6260811215402409</v>
          </cell>
        </row>
        <row r="155">
          <cell r="C155">
            <v>1.5440292513195333</v>
          </cell>
        </row>
        <row r="156">
          <cell r="C156">
            <v>1.7980151410527161</v>
          </cell>
        </row>
        <row r="157">
          <cell r="C157">
            <v>1.4088448695355622</v>
          </cell>
        </row>
        <row r="158">
          <cell r="C158">
            <v>1.9441199715320732</v>
          </cell>
        </row>
        <row r="159">
          <cell r="C159">
            <v>1.6744461796270369</v>
          </cell>
        </row>
        <row r="160">
          <cell r="C160">
            <v>1.5488218804057472</v>
          </cell>
        </row>
        <row r="161">
          <cell r="C161">
            <v>1.0927701687845652</v>
          </cell>
        </row>
        <row r="162">
          <cell r="C162">
            <v>0.42115850446055902</v>
          </cell>
        </row>
        <row r="163">
          <cell r="C163">
            <v>0.53144141972717951</v>
          </cell>
        </row>
        <row r="164">
          <cell r="C164">
            <v>-0.40668426288579457</v>
          </cell>
        </row>
        <row r="165">
          <cell r="C165">
            <v>0.46354759550760671</v>
          </cell>
        </row>
        <row r="166">
          <cell r="C166">
            <v>0.36347737700619676</v>
          </cell>
        </row>
        <row r="167">
          <cell r="C167">
            <v>0.77698777517058049</v>
          </cell>
        </row>
        <row r="168">
          <cell r="C168">
            <v>0.7723722494499573</v>
          </cell>
        </row>
        <row r="169">
          <cell r="C169">
            <v>0.29071344340417671</v>
          </cell>
        </row>
        <row r="170">
          <cell r="C170">
            <v>0.21331700211621993</v>
          </cell>
        </row>
        <row r="171">
          <cell r="C171">
            <v>5.640138652852339E-2</v>
          </cell>
        </row>
        <row r="172">
          <cell r="C172">
            <v>1.5588674096722849E-2</v>
          </cell>
        </row>
        <row r="173">
          <cell r="C173">
            <v>-0.13525378632761004</v>
          </cell>
        </row>
        <row r="174">
          <cell r="C174">
            <v>-0.45941354713978577</v>
          </cell>
        </row>
        <row r="175">
          <cell r="C175">
            <v>-0.58787578818145347</v>
          </cell>
        </row>
        <row r="176">
          <cell r="C176">
            <v>-0.46684264006545995</v>
          </cell>
        </row>
        <row r="177">
          <cell r="C177">
            <v>-0.49092455215743941</v>
          </cell>
        </row>
        <row r="178">
          <cell r="C178">
            <v>-1.2981239560086526</v>
          </cell>
        </row>
        <row r="179">
          <cell r="C179">
            <v>-1.790127119948133</v>
          </cell>
        </row>
        <row r="180">
          <cell r="C180">
            <v>-2.4283673939197006</v>
          </cell>
        </row>
        <row r="181">
          <cell r="C181">
            <v>-2.9171270126248543</v>
          </cell>
        </row>
        <row r="182">
          <cell r="C182">
            <v>-2.5811402800284329</v>
          </cell>
        </row>
        <row r="183">
          <cell r="C183">
            <v>-2.6819070677518226</v>
          </cell>
        </row>
        <row r="184">
          <cell r="C184">
            <v>-2.5655210330788503</v>
          </cell>
        </row>
        <row r="185">
          <cell r="C185">
            <v>-2.1174199868293524</v>
          </cell>
        </row>
        <row r="186">
          <cell r="C186">
            <v>-1.732947587886138</v>
          </cell>
        </row>
        <row r="187">
          <cell r="C187">
            <v>-0.97855802862678187</v>
          </cell>
        </row>
        <row r="188">
          <cell r="C188">
            <v>-0.40467488578823546</v>
          </cell>
        </row>
        <row r="189">
          <cell r="C189">
            <v>-0.20499409274680397</v>
          </cell>
        </row>
        <row r="190">
          <cell r="C190">
            <v>-0.93820299034186361</v>
          </cell>
        </row>
        <row r="191">
          <cell r="C191">
            <v>-0.33463730200781849</v>
          </cell>
        </row>
        <row r="192">
          <cell r="C192">
            <v>-9.3454227301754733E-2</v>
          </cell>
        </row>
        <row r="193">
          <cell r="C193">
            <v>0.23672005373061011</v>
          </cell>
        </row>
        <row r="194">
          <cell r="C194">
            <v>0.34480238169008431</v>
          </cell>
        </row>
        <row r="195">
          <cell r="C195">
            <v>0.93844511142274711</v>
          </cell>
        </row>
        <row r="196">
          <cell r="C196">
            <v>0.38549083214149055</v>
          </cell>
        </row>
        <row r="197">
          <cell r="C197">
            <v>0.97985908783193076</v>
          </cell>
        </row>
        <row r="198">
          <cell r="C198">
            <v>0.63426140936537989</v>
          </cell>
        </row>
        <row r="199">
          <cell r="C199">
            <v>0.44378929611198115</v>
          </cell>
        </row>
        <row r="200">
          <cell r="C200">
            <v>0.3693234331811529</v>
          </cell>
        </row>
        <row r="201">
          <cell r="C201">
            <v>-0.11535244938206482</v>
          </cell>
        </row>
        <row r="202">
          <cell r="C202">
            <v>-0.26678242252107476</v>
          </cell>
        </row>
        <row r="203">
          <cell r="C203">
            <v>0.4072400467122913</v>
          </cell>
        </row>
        <row r="204">
          <cell r="C204">
            <v>-0.10562121104435532</v>
          </cell>
        </row>
        <row r="205">
          <cell r="C205">
            <v>-0.37179333618797911</v>
          </cell>
        </row>
        <row r="206">
          <cell r="C206">
            <v>-0.23320202383871758</v>
          </cell>
        </row>
        <row r="207">
          <cell r="C207">
            <v>-0.21556932450600758</v>
          </cell>
        </row>
        <row r="208">
          <cell r="C208">
            <v>0.32516033423413548</v>
          </cell>
        </row>
        <row r="209">
          <cell r="C209">
            <v>7.4382896587169289E-2</v>
          </cell>
        </row>
        <row r="210">
          <cell r="C210">
            <v>0.63730248773375531</v>
          </cell>
        </row>
        <row r="211">
          <cell r="C211">
            <v>5.7990192555861492E-2</v>
          </cell>
        </row>
        <row r="212">
          <cell r="C212">
            <v>0.1368099307437117</v>
          </cell>
        </row>
        <row r="213">
          <cell r="C213">
            <v>5.7309513920655974E-2</v>
          </cell>
        </row>
        <row r="214">
          <cell r="C214">
            <v>8.3603777520798325E-2</v>
          </cell>
        </row>
        <row r="215">
          <cell r="C215">
            <v>0.13151329731993083</v>
          </cell>
        </row>
        <row r="216">
          <cell r="C216">
            <v>8.1814173892325426E-2</v>
          </cell>
        </row>
        <row r="217">
          <cell r="C217">
            <v>0.15480124519774935</v>
          </cell>
        </row>
        <row r="218">
          <cell r="C218">
            <v>0.24036653803429409</v>
          </cell>
        </row>
        <row r="219">
          <cell r="C219">
            <v>-0.18243134321758256</v>
          </cell>
        </row>
        <row r="220">
          <cell r="C220">
            <v>-0.17259490499118904</v>
          </cell>
        </row>
        <row r="221">
          <cell r="C221">
            <v>0.15235041596706986</v>
          </cell>
        </row>
        <row r="222">
          <cell r="C222">
            <v>0.22269188100510251</v>
          </cell>
        </row>
        <row r="223">
          <cell r="C223">
            <v>0.41912798768027493</v>
          </cell>
        </row>
        <row r="224">
          <cell r="C224">
            <v>0.43570674647932706</v>
          </cell>
        </row>
        <row r="225">
          <cell r="C225">
            <v>0.23582429485380557</v>
          </cell>
        </row>
        <row r="226">
          <cell r="C226">
            <v>0.10368897995527226</v>
          </cell>
        </row>
        <row r="227">
          <cell r="C227">
            <v>-0.11797657603496958</v>
          </cell>
        </row>
        <row r="228">
          <cell r="C228">
            <v>-0.11527377331211947</v>
          </cell>
        </row>
        <row r="229">
          <cell r="C229">
            <v>0.10004687705458026</v>
          </cell>
        </row>
        <row r="230">
          <cell r="C230">
            <v>6.1620368318267713E-2</v>
          </cell>
        </row>
        <row r="231">
          <cell r="C231">
            <v>4.9145010344805062E-2</v>
          </cell>
        </row>
        <row r="232">
          <cell r="C232">
            <v>8.676237996345583E-2</v>
          </cell>
        </row>
        <row r="233">
          <cell r="C233">
            <v>6.4814885431066116E-2</v>
          </cell>
        </row>
        <row r="234">
          <cell r="C234">
            <v>3.6822839022681575E-3</v>
          </cell>
        </row>
        <row r="235">
          <cell r="C235">
            <v>-0.19132600898471191</v>
          </cell>
        </row>
        <row r="236">
          <cell r="C236">
            <v>-0.2997934262946047</v>
          </cell>
        </row>
        <row r="237">
          <cell r="C237">
            <v>-0.39065598554245529</v>
          </cell>
        </row>
        <row r="238">
          <cell r="C238">
            <v>-0.56267344956143428</v>
          </cell>
        </row>
        <row r="239">
          <cell r="C239">
            <v>-0.12373459997685871</v>
          </cell>
        </row>
        <row r="240">
          <cell r="C240">
            <v>-0.17150954192310486</v>
          </cell>
        </row>
        <row r="241">
          <cell r="C241">
            <v>-0.2803807848067344</v>
          </cell>
        </row>
        <row r="242">
          <cell r="C242">
            <v>-0.22262411890609468</v>
          </cell>
        </row>
        <row r="243">
          <cell r="C243">
            <v>0.17671498716242884</v>
          </cell>
        </row>
        <row r="244">
          <cell r="C244">
            <v>-0.35244949744342585</v>
          </cell>
        </row>
        <row r="245">
          <cell r="C245">
            <v>-1.305790938550083</v>
          </cell>
        </row>
        <row r="246">
          <cell r="C246">
            <v>-1.9791000755015713</v>
          </cell>
        </row>
        <row r="247">
          <cell r="C247">
            <v>-2.2263853966845257</v>
          </cell>
        </row>
        <row r="248">
          <cell r="C248">
            <v>-1.3600877765624615</v>
          </cell>
        </row>
        <row r="249">
          <cell r="C249">
            <v>-9.7553135694178103E-2</v>
          </cell>
        </row>
        <row r="250">
          <cell r="C250">
            <v>-0.33606223644092459</v>
          </cell>
        </row>
        <row r="251">
          <cell r="C251">
            <v>0.30130982791232175</v>
          </cell>
        </row>
        <row r="252">
          <cell r="C252">
            <v>0.51614610100914327</v>
          </cell>
        </row>
        <row r="253">
          <cell r="C253">
            <v>-0.35390537580545856</v>
          </cell>
        </row>
        <row r="254">
          <cell r="C254">
            <v>-0.52057713592193999</v>
          </cell>
        </row>
        <row r="255">
          <cell r="C255">
            <v>-0.35578138542686527</v>
          </cell>
        </row>
        <row r="256">
          <cell r="C256">
            <v>-0.45902931047081219</v>
          </cell>
        </row>
        <row r="257">
          <cell r="C257">
            <v>-0.39817346663365077</v>
          </cell>
        </row>
        <row r="258">
          <cell r="C258">
            <v>-0.13927316591278593</v>
          </cell>
        </row>
        <row r="259">
          <cell r="C259">
            <v>-0.58263069833390335</v>
          </cell>
        </row>
        <row r="260">
          <cell r="C260">
            <v>-0.66562446522005625</v>
          </cell>
        </row>
        <row r="261">
          <cell r="C261">
            <v>-0.71809518270013195</v>
          </cell>
        </row>
        <row r="262">
          <cell r="C262">
            <v>-1.1064297510090355</v>
          </cell>
        </row>
        <row r="263">
          <cell r="C263">
            <v>-1.2443486413356775</v>
          </cell>
        </row>
        <row r="264">
          <cell r="C264">
            <v>-1.7340665303181779</v>
          </cell>
        </row>
        <row r="265">
          <cell r="C265">
            <v>-1.1883982612711701</v>
          </cell>
        </row>
        <row r="266">
          <cell r="C266">
            <v>-1.3674879281668568</v>
          </cell>
        </row>
        <row r="267">
          <cell r="C267">
            <v>-1.6459067226871971</v>
          </cell>
        </row>
        <row r="268">
          <cell r="C268">
            <v>-1.7205817100053082</v>
          </cell>
        </row>
        <row r="269">
          <cell r="C269">
            <v>-1.6867203353417302</v>
          </cell>
        </row>
        <row r="270">
          <cell r="C270">
            <v>-1.8713232142995517</v>
          </cell>
        </row>
        <row r="271">
          <cell r="C271">
            <v>-1.4538719775969153</v>
          </cell>
        </row>
        <row r="272">
          <cell r="C272">
            <v>-1.6226938944080891</v>
          </cell>
        </row>
        <row r="273">
          <cell r="C273">
            <v>-1.9156153326584573</v>
          </cell>
        </row>
        <row r="274">
          <cell r="C274">
            <v>-1.8064500598521587</v>
          </cell>
        </row>
        <row r="275">
          <cell r="C275">
            <v>-1.7565007630181895</v>
          </cell>
        </row>
        <row r="276">
          <cell r="C276">
            <v>-1.6884441568982753</v>
          </cell>
        </row>
        <row r="277">
          <cell r="C277">
            <v>-1.0565182093682455</v>
          </cell>
        </row>
        <row r="278">
          <cell r="C278">
            <v>-1.0646332472809612</v>
          </cell>
        </row>
        <row r="279">
          <cell r="C279">
            <v>-0.39955979279434761</v>
          </cell>
        </row>
        <row r="280">
          <cell r="C280">
            <v>-0.2994897137990894</v>
          </cell>
        </row>
        <row r="281">
          <cell r="C281">
            <v>-0.13733076452757098</v>
          </cell>
        </row>
        <row r="282">
          <cell r="C282">
            <v>0.3432768858925706</v>
          </cell>
        </row>
        <row r="283">
          <cell r="C283">
            <v>0.36875335770160145</v>
          </cell>
        </row>
        <row r="284">
          <cell r="C284">
            <v>1.0695946836076036</v>
          </cell>
        </row>
        <row r="285">
          <cell r="C285">
            <v>0.77089720180224164</v>
          </cell>
        </row>
        <row r="286">
          <cell r="C286">
            <v>0.90170005289060762</v>
          </cell>
        </row>
        <row r="287">
          <cell r="C287">
            <v>1.0559723738166931</v>
          </cell>
        </row>
        <row r="288">
          <cell r="C288">
            <v>0.98058707517863519</v>
          </cell>
        </row>
        <row r="289">
          <cell r="C289">
            <v>1.455142293160125</v>
          </cell>
        </row>
        <row r="290">
          <cell r="C290">
            <v>0.6842229580916861</v>
          </cell>
        </row>
        <row r="291">
          <cell r="C291">
            <v>0.85092030864768031</v>
          </cell>
        </row>
        <row r="292">
          <cell r="C292">
            <v>0.69946734919547038</v>
          </cell>
        </row>
        <row r="293">
          <cell r="C293">
            <v>0.90975936261318147</v>
          </cell>
        </row>
        <row r="294">
          <cell r="C294">
            <v>0.42991375334422233</v>
          </cell>
        </row>
        <row r="295">
          <cell r="C295">
            <v>0.58391237095188109</v>
          </cell>
        </row>
        <row r="296">
          <cell r="C296">
            <v>-3.9537605307157851E-2</v>
          </cell>
        </row>
        <row r="297">
          <cell r="C297">
            <v>6.394658623868392E-3</v>
          </cell>
        </row>
        <row r="298">
          <cell r="C298">
            <v>-0.31864118803283215</v>
          </cell>
        </row>
        <row r="299">
          <cell r="C299">
            <v>1.9767397771822591E-2</v>
          </cell>
        </row>
        <row r="300">
          <cell r="C300">
            <v>-8.9783204884511317E-2</v>
          </cell>
        </row>
        <row r="301">
          <cell r="C301">
            <v>-0.10609499821234365</v>
          </cell>
        </row>
        <row r="302">
          <cell r="C302">
            <v>3.8880330838456434E-2</v>
          </cell>
        </row>
        <row r="303">
          <cell r="C303">
            <v>-5.2061678686063075E-2</v>
          </cell>
        </row>
        <row r="304">
          <cell r="C304">
            <v>-0.21797052355109151</v>
          </cell>
        </row>
        <row r="305">
          <cell r="C305">
            <v>-0.3249422124433084</v>
          </cell>
        </row>
        <row r="306">
          <cell r="C306">
            <v>-0.36171704531625215</v>
          </cell>
        </row>
        <row r="307">
          <cell r="C307">
            <v>-0.12122153223059082</v>
          </cell>
        </row>
        <row r="308">
          <cell r="C308">
            <v>-0.24434159431429092</v>
          </cell>
        </row>
        <row r="309">
          <cell r="C309">
            <v>-0.26383282496595517</v>
          </cell>
        </row>
        <row r="310">
          <cell r="C310">
            <v>-0.13666018752483108</v>
          </cell>
        </row>
        <row r="311">
          <cell r="C311">
            <v>-0.21898611090425887</v>
          </cell>
        </row>
        <row r="312">
          <cell r="C312">
            <v>3.0393563818201713E-2</v>
          </cell>
        </row>
        <row r="313">
          <cell r="C313">
            <v>-8.854440792345275E-2</v>
          </cell>
        </row>
        <row r="314">
          <cell r="C314">
            <v>-0.13149658193940891</v>
          </cell>
        </row>
        <row r="315">
          <cell r="C315">
            <v>-3.7723079200184376E-2</v>
          </cell>
        </row>
        <row r="316">
          <cell r="C316">
            <v>3.5431303226549173E-3</v>
          </cell>
        </row>
        <row r="317">
          <cell r="C317">
            <v>-0.23056554798913351</v>
          </cell>
        </row>
        <row r="318">
          <cell r="C318">
            <v>-1.2399292334553768E-2</v>
          </cell>
        </row>
        <row r="319">
          <cell r="C319">
            <v>-0.25271223490005529</v>
          </cell>
        </row>
        <row r="320">
          <cell r="C320">
            <v>-0.29794727971621054</v>
          </cell>
        </row>
        <row r="321">
          <cell r="C321">
            <v>-9.9071329211305348E-2</v>
          </cell>
        </row>
        <row r="322">
          <cell r="C322">
            <v>-0.13870748202007879</v>
          </cell>
        </row>
        <row r="323">
          <cell r="C323">
            <v>-0.29892884231237077</v>
          </cell>
        </row>
        <row r="324">
          <cell r="C324">
            <v>-0.22733788001749441</v>
          </cell>
        </row>
        <row r="325">
          <cell r="C325">
            <v>-0.30954935760479885</v>
          </cell>
        </row>
        <row r="326">
          <cell r="C326">
            <v>-9.2617877291884101E-2</v>
          </cell>
        </row>
        <row r="327">
          <cell r="C327">
            <v>-0.14917523462212334</v>
          </cell>
        </row>
        <row r="328">
          <cell r="C328">
            <v>6.0887723277277088E-2</v>
          </cell>
        </row>
        <row r="329">
          <cell r="C329">
            <v>5.8841264330693178E-2</v>
          </cell>
        </row>
        <row r="330">
          <cell r="C330">
            <v>9.2158062827561088E-2</v>
          </cell>
        </row>
        <row r="331">
          <cell r="C331">
            <v>0.11705281195112634</v>
          </cell>
        </row>
        <row r="332">
          <cell r="C332">
            <v>0.11706974571583487</v>
          </cell>
        </row>
        <row r="333">
          <cell r="C333">
            <v>0.23390431107402423</v>
          </cell>
        </row>
        <row r="334">
          <cell r="C334">
            <v>0.29130330332415605</v>
          </cell>
        </row>
        <row r="335">
          <cell r="C335">
            <v>0.45577258653610936</v>
          </cell>
        </row>
        <row r="336">
          <cell r="C336">
            <v>0.40715492929073188</v>
          </cell>
        </row>
        <row r="337">
          <cell r="C337">
            <v>0.36983248264684326</v>
          </cell>
        </row>
        <row r="338">
          <cell r="C338">
            <v>0.18991960736523028</v>
          </cell>
        </row>
        <row r="339">
          <cell r="C339">
            <v>0.24333147437854685</v>
          </cell>
        </row>
        <row r="340">
          <cell r="C340">
            <v>0.10119740079073677</v>
          </cell>
        </row>
        <row r="341">
          <cell r="C341">
            <v>0.24306655166618488</v>
          </cell>
        </row>
        <row r="342">
          <cell r="C342">
            <v>0.43866237383255785</v>
          </cell>
        </row>
        <row r="343">
          <cell r="C343">
            <v>0.59981610175661715</v>
          </cell>
        </row>
        <row r="344">
          <cell r="C344">
            <v>0.65692430448758654</v>
          </cell>
        </row>
        <row r="345">
          <cell r="C345">
            <v>0.74948628172000809</v>
          </cell>
        </row>
        <row r="346">
          <cell r="C346">
            <v>0.64412122215675738</v>
          </cell>
        </row>
        <row r="347">
          <cell r="C347">
            <v>0.90134007808651628</v>
          </cell>
        </row>
        <row r="348">
          <cell r="C348">
            <v>0.80114546007045606</v>
          </cell>
        </row>
        <row r="349">
          <cell r="C349">
            <v>0.85912987900008519</v>
          </cell>
        </row>
        <row r="350">
          <cell r="C350">
            <v>0.81032213900265315</v>
          </cell>
        </row>
        <row r="351">
          <cell r="C351">
            <v>0.79540717287842544</v>
          </cell>
        </row>
        <row r="352">
          <cell r="C352">
            <v>0.60562543483081599</v>
          </cell>
        </row>
        <row r="353">
          <cell r="C353">
            <v>0.58594659438653907</v>
          </cell>
        </row>
        <row r="354">
          <cell r="C354">
            <v>0.62803125472629473</v>
          </cell>
        </row>
        <row r="355">
          <cell r="C355">
            <v>0.63202290337210165</v>
          </cell>
        </row>
        <row r="356">
          <cell r="C356">
            <v>0.63834292988806551</v>
          </cell>
        </row>
        <row r="357">
          <cell r="C357">
            <v>0.49237543374282255</v>
          </cell>
        </row>
        <row r="358">
          <cell r="C358">
            <v>0.3223994385054233</v>
          </cell>
        </row>
        <row r="359">
          <cell r="C359">
            <v>0.458992647377789</v>
          </cell>
        </row>
        <row r="360">
          <cell r="C360">
            <v>0.63767957810457965</v>
          </cell>
        </row>
        <row r="361">
          <cell r="C361">
            <v>0.51224131307813092</v>
          </cell>
        </row>
        <row r="362">
          <cell r="C362">
            <v>0.50151808865828462</v>
          </cell>
        </row>
        <row r="363">
          <cell r="C363">
            <v>0.41901089738610026</v>
          </cell>
        </row>
        <row r="364">
          <cell r="C364">
            <v>0.39755585707467406</v>
          </cell>
        </row>
        <row r="365">
          <cell r="C365">
            <v>0.33176566383006323</v>
          </cell>
        </row>
        <row r="366">
          <cell r="C366">
            <v>0.17422987273571489</v>
          </cell>
        </row>
        <row r="367">
          <cell r="C367">
            <v>0.18825209907083529</v>
          </cell>
        </row>
        <row r="368">
          <cell r="C368">
            <v>-2.2004187156804168E-2</v>
          </cell>
        </row>
        <row r="369">
          <cell r="C369">
            <v>-0.23414720018960986</v>
          </cell>
        </row>
        <row r="370">
          <cell r="C370">
            <v>-0.37338087602438397</v>
          </cell>
        </row>
        <row r="371">
          <cell r="C371">
            <v>-0.68769658230255948</v>
          </cell>
        </row>
        <row r="372">
          <cell r="C372">
            <v>-0.84517877864010538</v>
          </cell>
        </row>
        <row r="373">
          <cell r="C373">
            <v>-0.80083269074294872</v>
          </cell>
        </row>
        <row r="374">
          <cell r="C374">
            <v>-0.94075574356211988</v>
          </cell>
        </row>
        <row r="375">
          <cell r="C375">
            <v>-1.3427604618563738</v>
          </cell>
        </row>
        <row r="376">
          <cell r="C376">
            <v>-0.88613021225731081</v>
          </cell>
        </row>
        <row r="377">
          <cell r="C377">
            <v>-0.68003363088778179</v>
          </cell>
        </row>
        <row r="378">
          <cell r="C378">
            <v>-0.55736054238223398</v>
          </cell>
        </row>
        <row r="379">
          <cell r="C379">
            <v>-0.49316356040613701</v>
          </cell>
        </row>
        <row r="380">
          <cell r="C380">
            <v>-0.50115320066066937</v>
          </cell>
        </row>
        <row r="381">
          <cell r="C381">
            <v>-0.42585101950736315</v>
          </cell>
        </row>
        <row r="382">
          <cell r="C382">
            <v>-0.33712774222420466</v>
          </cell>
        </row>
        <row r="383">
          <cell r="C383">
            <v>-0.52032368345260172</v>
          </cell>
        </row>
        <row r="384">
          <cell r="C384">
            <v>-0.48447274623786202</v>
          </cell>
        </row>
        <row r="385">
          <cell r="C385">
            <v>-0.59788959758048676</v>
          </cell>
        </row>
        <row r="386">
          <cell r="C386">
            <v>-0.46132062242109134</v>
          </cell>
        </row>
        <row r="387">
          <cell r="C387">
            <v>-0.15964234958904963</v>
          </cell>
        </row>
        <row r="388">
          <cell r="C388">
            <v>-0.31020712043551613</v>
          </cell>
        </row>
        <row r="389">
          <cell r="C389">
            <v>-0.28999931461275963</v>
          </cell>
        </row>
        <row r="390">
          <cell r="C390">
            <v>-0.32837780633801311</v>
          </cell>
        </row>
        <row r="391">
          <cell r="C391">
            <v>-0.41166489708739173</v>
          </cell>
        </row>
        <row r="392">
          <cell r="C392">
            <v>-0.68937271342859108</v>
          </cell>
        </row>
        <row r="393">
          <cell r="C393">
            <v>-0.848453965920278</v>
          </cell>
        </row>
        <row r="394">
          <cell r="C394">
            <v>-1.0446169048958538</v>
          </cell>
        </row>
        <row r="395">
          <cell r="C395">
            <v>-1.2101155566669712</v>
          </cell>
        </row>
        <row r="396">
          <cell r="C396">
            <v>-1.3928066488467608</v>
          </cell>
        </row>
        <row r="397">
          <cell r="C397">
            <v>-1.4987651316299793</v>
          </cell>
        </row>
        <row r="398">
          <cell r="C398">
            <v>-1.428744337013268</v>
          </cell>
        </row>
        <row r="399">
          <cell r="C399">
            <v>-1.4052044663618146</v>
          </cell>
        </row>
        <row r="400">
          <cell r="C400">
            <v>-1.4807842578886892</v>
          </cell>
        </row>
        <row r="401">
          <cell r="C401">
            <v>-1.4981427943627592</v>
          </cell>
        </row>
        <row r="402">
          <cell r="C402">
            <v>-1.2192273408081555</v>
          </cell>
        </row>
        <row r="403">
          <cell r="C403">
            <v>-1.436904354467885</v>
          </cell>
        </row>
        <row r="404">
          <cell r="C404">
            <v>-1.3060454776932342</v>
          </cell>
        </row>
        <row r="405">
          <cell r="C405">
            <v>-1.1927026889716779</v>
          </cell>
        </row>
        <row r="406">
          <cell r="C406">
            <v>-0.95792250049454297</v>
          </cell>
        </row>
        <row r="407">
          <cell r="C407">
            <v>-0.79894868928854434</v>
          </cell>
        </row>
        <row r="408">
          <cell r="C408">
            <v>-0.56011628792303181</v>
          </cell>
        </row>
        <row r="409">
          <cell r="C409">
            <v>-0.44585097238113697</v>
          </cell>
        </row>
        <row r="410">
          <cell r="C410">
            <v>-0.15169671795148285</v>
          </cell>
        </row>
        <row r="411">
          <cell r="C411">
            <v>-1.9330944804810222E-3</v>
          </cell>
        </row>
        <row r="412">
          <cell r="C412">
            <v>9.6833232823155271E-2</v>
          </cell>
        </row>
        <row r="413">
          <cell r="C413">
            <v>0.22655188985163671</v>
          </cell>
        </row>
        <row r="414">
          <cell r="C414">
            <v>0.30370706396095198</v>
          </cell>
        </row>
        <row r="415">
          <cell r="C415">
            <v>0.46571042470019658</v>
          </cell>
        </row>
        <row r="416">
          <cell r="C416">
            <v>0.58132650659539475</v>
          </cell>
        </row>
        <row r="417">
          <cell r="C417">
            <v>0.80402101699089767</v>
          </cell>
        </row>
        <row r="418">
          <cell r="C418">
            <v>0.85986605835218188</v>
          </cell>
        </row>
        <row r="419">
          <cell r="C419">
            <v>0.91132663263510771</v>
          </cell>
        </row>
        <row r="420">
          <cell r="C420">
            <v>1.0138351328056205</v>
          </cell>
        </row>
        <row r="421">
          <cell r="C421">
            <v>1.073738840328091</v>
          </cell>
        </row>
        <row r="422">
          <cell r="C422">
            <v>0.99009856480782099</v>
          </cell>
        </row>
        <row r="423">
          <cell r="C423">
            <v>0.91896068343755721</v>
          </cell>
        </row>
        <row r="424">
          <cell r="C424">
            <v>0.69395382876610001</v>
          </cell>
        </row>
        <row r="425">
          <cell r="C425">
            <v>0.43135984151437151</v>
          </cell>
        </row>
        <row r="426">
          <cell r="C426">
            <v>0.24657458881813177</v>
          </cell>
        </row>
        <row r="427">
          <cell r="C427">
            <v>-1.3966408473941724E-2</v>
          </cell>
        </row>
        <row r="428">
          <cell r="C428">
            <v>0.1182630938126422</v>
          </cell>
        </row>
        <row r="429">
          <cell r="C429">
            <v>-2.333879307033801E-2</v>
          </cell>
        </row>
        <row r="430">
          <cell r="C430">
            <v>-0.14388181504650396</v>
          </cell>
        </row>
        <row r="431">
          <cell r="C431">
            <v>-0.15248273036282894</v>
          </cell>
        </row>
        <row r="432">
          <cell r="C432">
            <v>-0.25235154433679474</v>
          </cell>
        </row>
        <row r="433">
          <cell r="C433">
            <v>-0.24298619382483594</v>
          </cell>
        </row>
        <row r="434">
          <cell r="C434">
            <v>-0.38152510395893513</v>
          </cell>
        </row>
        <row r="435">
          <cell r="C435">
            <v>-0.35572162629340492</v>
          </cell>
        </row>
        <row r="436">
          <cell r="C436">
            <v>-0.31748867955352073</v>
          </cell>
        </row>
        <row r="437">
          <cell r="C437">
            <v>-0.19938247828426661</v>
          </cell>
        </row>
        <row r="438">
          <cell r="C438">
            <v>-0.39758726910329473</v>
          </cell>
        </row>
        <row r="439">
          <cell r="C439">
            <v>-0.21869305329599448</v>
          </cell>
        </row>
        <row r="440">
          <cell r="C440">
            <v>-0.24101280777520553</v>
          </cell>
        </row>
        <row r="441">
          <cell r="C441">
            <v>-0.14548367692193376</v>
          </cell>
        </row>
        <row r="442">
          <cell r="C442">
            <v>-0.12763037097999053</v>
          </cell>
        </row>
        <row r="443">
          <cell r="C443">
            <v>-2.1161941462723176E-2</v>
          </cell>
        </row>
        <row r="444">
          <cell r="C444">
            <v>-5.1102236599001483E-2</v>
          </cell>
        </row>
        <row r="445">
          <cell r="C445">
            <v>-9.2293043016630338E-3</v>
          </cell>
        </row>
        <row r="446">
          <cell r="C446">
            <v>0.15880595451942031</v>
          </cell>
        </row>
        <row r="447">
          <cell r="C447">
            <v>0.2362094017646417</v>
          </cell>
        </row>
        <row r="448">
          <cell r="C448">
            <v>0.385215374083203</v>
          </cell>
        </row>
        <row r="449">
          <cell r="C449">
            <v>0.2487320828023766</v>
          </cell>
        </row>
        <row r="450">
          <cell r="C450">
            <v>0.53601371644075269</v>
          </cell>
        </row>
        <row r="451">
          <cell r="C451">
            <v>0.53434069476602852</v>
          </cell>
        </row>
        <row r="452">
          <cell r="C452">
            <v>0.65139465710597411</v>
          </cell>
        </row>
        <row r="453">
          <cell r="C453">
            <v>0.55086760406407764</v>
          </cell>
        </row>
        <row r="454">
          <cell r="C454">
            <v>0.71284166851107778</v>
          </cell>
        </row>
        <row r="455">
          <cell r="C455">
            <v>0.76770222099517882</v>
          </cell>
        </row>
        <row r="456">
          <cell r="C456">
            <v>0.55842047453147858</v>
          </cell>
        </row>
        <row r="457">
          <cell r="C457">
            <v>0.57551917984248113</v>
          </cell>
        </row>
        <row r="458">
          <cell r="C458">
            <v>0.54494735808074413</v>
          </cell>
        </row>
        <row r="459">
          <cell r="C459">
            <v>0.49241817906387064</v>
          </cell>
        </row>
        <row r="460">
          <cell r="C460">
            <v>0.54878244923410568</v>
          </cell>
        </row>
        <row r="461">
          <cell r="C461">
            <v>0.47865767888947991</v>
          </cell>
        </row>
        <row r="462">
          <cell r="C462">
            <v>0.30869208681775473</v>
          </cell>
        </row>
        <row r="463">
          <cell r="C463">
            <v>0.44463895312468327</v>
          </cell>
        </row>
        <row r="464">
          <cell r="C464">
            <v>0.25349776904582461</v>
          </cell>
        </row>
        <row r="465">
          <cell r="C465">
            <v>8.4652368377716447E-2</v>
          </cell>
        </row>
        <row r="466">
          <cell r="C466">
            <v>-5.7909524519283662E-2</v>
          </cell>
        </row>
        <row r="467">
          <cell r="C467">
            <v>-0.61551473321368322</v>
          </cell>
        </row>
        <row r="468">
          <cell r="C468">
            <v>-0.6108773696722184</v>
          </cell>
        </row>
        <row r="469">
          <cell r="C469">
            <v>-0.40185241713278763</v>
          </cell>
        </row>
        <row r="470">
          <cell r="C470">
            <v>-0.40894959832686911</v>
          </cell>
        </row>
        <row r="471">
          <cell r="C471">
            <v>-0.21340586747389487</v>
          </cell>
        </row>
        <row r="472">
          <cell r="C472">
            <v>-0.33928091193055188</v>
          </cell>
        </row>
        <row r="473">
          <cell r="C473">
            <v>-0.20141591379648155</v>
          </cell>
        </row>
        <row r="474">
          <cell r="C474">
            <v>-1.1368234476405501E-2</v>
          </cell>
        </row>
        <row r="475">
          <cell r="C475">
            <v>9.6366570987373237E-2</v>
          </cell>
        </row>
        <row r="476">
          <cell r="C476">
            <v>0.20929992511593015</v>
          </cell>
        </row>
        <row r="477">
          <cell r="C477">
            <v>0.37996414636148707</v>
          </cell>
        </row>
        <row r="478">
          <cell r="C478">
            <v>0.75402801118134832</v>
          </cell>
        </row>
        <row r="479">
          <cell r="C479">
            <v>0.88889850132085935</v>
          </cell>
        </row>
        <row r="480">
          <cell r="C480">
            <v>0.87822454205995715</v>
          </cell>
        </row>
        <row r="481">
          <cell r="C481">
            <v>0.74745206281959919</v>
          </cell>
        </row>
        <row r="482">
          <cell r="C482">
            <v>0.80991773347118867</v>
          </cell>
        </row>
        <row r="483">
          <cell r="C483">
            <v>0.85875474866720347</v>
          </cell>
        </row>
        <row r="484">
          <cell r="C484">
            <v>0.89130918959418193</v>
          </cell>
        </row>
        <row r="485">
          <cell r="C485">
            <v>0.78067158023886152</v>
          </cell>
        </row>
        <row r="486">
          <cell r="C486">
            <v>0.7482395025307309</v>
          </cell>
        </row>
        <row r="487">
          <cell r="C487">
            <v>0.71466833628080295</v>
          </cell>
        </row>
        <row r="488">
          <cell r="C488">
            <v>0.76985720730220797</v>
          </cell>
        </row>
        <row r="489">
          <cell r="C489">
            <v>0.89616288065289207</v>
          </cell>
        </row>
        <row r="490">
          <cell r="C490">
            <v>0.73989911124073215</v>
          </cell>
        </row>
        <row r="491">
          <cell r="C491">
            <v>0.81532816434081579</v>
          </cell>
        </row>
        <row r="492">
          <cell r="C492">
            <v>0.7533387073377652</v>
          </cell>
        </row>
        <row r="493">
          <cell r="C493">
            <v>0.54102281625617998</v>
          </cell>
        </row>
        <row r="494">
          <cell r="C494">
            <v>0.45418525296282425</v>
          </cell>
        </row>
        <row r="495">
          <cell r="C495">
            <v>0.27781436555299699</v>
          </cell>
        </row>
        <row r="496">
          <cell r="C496">
            <v>-1.2324585976471925E-2</v>
          </cell>
        </row>
        <row r="497">
          <cell r="C497">
            <v>-6.4326569092837446E-2</v>
          </cell>
        </row>
        <row r="498">
          <cell r="C498">
            <v>-9.226443532170138E-2</v>
          </cell>
        </row>
        <row r="499">
          <cell r="C499">
            <v>-0.17275338500418153</v>
          </cell>
        </row>
        <row r="500">
          <cell r="C500">
            <v>-0.19041473835751438</v>
          </cell>
        </row>
        <row r="501">
          <cell r="C501">
            <v>-0.19191073418256444</v>
          </cell>
        </row>
        <row r="502">
          <cell r="C502">
            <v>-0.67114611901561805</v>
          </cell>
        </row>
        <row r="503">
          <cell r="C503">
            <v>-1.1191094433702651</v>
          </cell>
        </row>
        <row r="504">
          <cell r="C504">
            <v>-0.98082713759739404</v>
          </cell>
        </row>
        <row r="505">
          <cell r="C505">
            <v>-0.71309256689071909</v>
          </cell>
        </row>
        <row r="506">
          <cell r="C506">
            <v>-0.4035383324756438</v>
          </cell>
        </row>
        <row r="507">
          <cell r="C507">
            <v>-0.18733101980497904</v>
          </cell>
        </row>
        <row r="508">
          <cell r="C508">
            <v>0.14585696972418749</v>
          </cell>
        </row>
        <row r="509">
          <cell r="C509">
            <v>0.24291091289414507</v>
          </cell>
        </row>
        <row r="510">
          <cell r="C510">
            <v>0.35773709360160449</v>
          </cell>
        </row>
        <row r="511">
          <cell r="C511">
            <v>0.33067282906217244</v>
          </cell>
        </row>
        <row r="512">
          <cell r="C512">
            <v>-3.0237571798749766E-2</v>
          </cell>
        </row>
        <row r="513">
          <cell r="C513">
            <v>4.7489239768755114E-3</v>
          </cell>
        </row>
        <row r="514">
          <cell r="C514">
            <v>0.13067498562943586</v>
          </cell>
        </row>
        <row r="515">
          <cell r="C515">
            <v>0.10440655133792799</v>
          </cell>
        </row>
        <row r="516">
          <cell r="C516">
            <v>-5.7510741505780061E-2</v>
          </cell>
        </row>
        <row r="517">
          <cell r="C517">
            <v>1.4341549379471838E-2</v>
          </cell>
        </row>
        <row r="518">
          <cell r="C518">
            <v>-6.9520655854817759E-2</v>
          </cell>
        </row>
        <row r="519">
          <cell r="C519">
            <v>-0.11478025531621137</v>
          </cell>
        </row>
        <row r="520">
          <cell r="C520">
            <v>-0.40341791671817423</v>
          </cell>
        </row>
        <row r="521">
          <cell r="C521">
            <v>-0.34682667649617449</v>
          </cell>
        </row>
        <row r="522">
          <cell r="C522">
            <v>-0.30656818007971143</v>
          </cell>
        </row>
        <row r="523">
          <cell r="C523">
            <v>-0.39713697972156531</v>
          </cell>
        </row>
        <row r="524">
          <cell r="C524">
            <v>-0.26762023446197536</v>
          </cell>
        </row>
        <row r="525">
          <cell r="C525">
            <v>-6.3245327589908334E-2</v>
          </cell>
        </row>
        <row r="526">
          <cell r="C526">
            <v>0.17834871255451853</v>
          </cell>
        </row>
        <row r="527">
          <cell r="C527">
            <v>0.31097656905707832</v>
          </cell>
        </row>
        <row r="528">
          <cell r="C528">
            <v>0.67288932228409848</v>
          </cell>
        </row>
        <row r="529">
          <cell r="C529">
            <v>0.60221772404320084</v>
          </cell>
        </row>
        <row r="530">
          <cell r="C530">
            <v>0.47559885413310887</v>
          </cell>
        </row>
        <row r="531">
          <cell r="C531">
            <v>0.50193636059989244</v>
          </cell>
        </row>
        <row r="532">
          <cell r="C532">
            <v>0.50649829861275297</v>
          </cell>
        </row>
        <row r="533">
          <cell r="C533">
            <v>0.60558053418209123</v>
          </cell>
        </row>
        <row r="534">
          <cell r="C534">
            <v>0.65731986135597942</v>
          </cell>
        </row>
        <row r="535">
          <cell r="C535">
            <v>0.63668131125587291</v>
          </cell>
        </row>
        <row r="536">
          <cell r="C536">
            <v>0.48253227414018707</v>
          </cell>
        </row>
        <row r="537">
          <cell r="C537">
            <v>0.52115879296622836</v>
          </cell>
        </row>
        <row r="538">
          <cell r="C538">
            <v>0.5897554361927756</v>
          </cell>
        </row>
        <row r="539">
          <cell r="C539">
            <v>0.52854995790606552</v>
          </cell>
        </row>
        <row r="540">
          <cell r="C540">
            <v>0.49965869372186539</v>
          </cell>
        </row>
        <row r="541">
          <cell r="C541">
            <v>0.45495156028261391</v>
          </cell>
        </row>
        <row r="542">
          <cell r="C542">
            <v>0.32350000314129407</v>
          </cell>
        </row>
        <row r="543">
          <cell r="C543">
            <v>0.27525892442099309</v>
          </cell>
        </row>
        <row r="544">
          <cell r="C544">
            <v>0.34103347927268002</v>
          </cell>
        </row>
        <row r="545">
          <cell r="C545">
            <v>0.15022555839353924</v>
          </cell>
        </row>
        <row r="546">
          <cell r="C546">
            <v>8.5893030281726842E-3</v>
          </cell>
        </row>
        <row r="547">
          <cell r="C547">
            <v>-2.6065138897806862E-2</v>
          </cell>
        </row>
        <row r="548">
          <cell r="C548">
            <v>-7.6618971511242476E-3</v>
          </cell>
        </row>
        <row r="549">
          <cell r="C549">
            <v>7.946106075190594E-2</v>
          </cell>
        </row>
        <row r="550">
          <cell r="C550">
            <v>0.27788760911600491</v>
          </cell>
        </row>
        <row r="551">
          <cell r="C551">
            <v>0.44613990765187134</v>
          </cell>
        </row>
        <row r="552">
          <cell r="C552">
            <v>0.4406159170883629</v>
          </cell>
        </row>
        <row r="553">
          <cell r="C553">
            <v>0.47404674116134071</v>
          </cell>
        </row>
        <row r="554">
          <cell r="C554">
            <v>0.40726651179331208</v>
          </cell>
        </row>
        <row r="555">
          <cell r="C555">
            <v>0.48456810466864725</v>
          </cell>
        </row>
        <row r="556">
          <cell r="C556">
            <v>0.5529559183945123</v>
          </cell>
        </row>
        <row r="557">
          <cell r="C557">
            <v>0.5937294172685178</v>
          </cell>
        </row>
        <row r="558">
          <cell r="C558">
            <v>0.62259758274715038</v>
          </cell>
        </row>
        <row r="559">
          <cell r="C559">
            <v>0.59925232868563194</v>
          </cell>
        </row>
        <row r="560">
          <cell r="C560">
            <v>0.56678203098101421</v>
          </cell>
        </row>
        <row r="561">
          <cell r="C561">
            <v>0.52376569422312036</v>
          </cell>
        </row>
        <row r="562">
          <cell r="C562">
            <v>0.66625957543146241</v>
          </cell>
        </row>
        <row r="563">
          <cell r="C563">
            <v>0.73517633731182963</v>
          </cell>
        </row>
        <row r="564">
          <cell r="C564">
            <v>0.69464899115259826</v>
          </cell>
        </row>
        <row r="565">
          <cell r="C565">
            <v>0.70209609850489096</v>
          </cell>
        </row>
        <row r="566">
          <cell r="C566">
            <v>0.77730628017064918</v>
          </cell>
        </row>
        <row r="567">
          <cell r="C567">
            <v>0.91780524965885024</v>
          </cell>
        </row>
        <row r="568">
          <cell r="C568">
            <v>0.83330105351686634</v>
          </cell>
        </row>
        <row r="569">
          <cell r="C569">
            <v>0.67981445413107222</v>
          </cell>
        </row>
        <row r="570">
          <cell r="C570">
            <v>0.68360924438910131</v>
          </cell>
        </row>
        <row r="571">
          <cell r="C571">
            <v>0.68941897739015412</v>
          </cell>
        </row>
        <row r="572">
          <cell r="C572">
            <v>0.67871391096279066</v>
          </cell>
        </row>
        <row r="573">
          <cell r="C573">
            <v>0.55791864906040967</v>
          </cell>
        </row>
        <row r="574">
          <cell r="C574">
            <v>0.59554634394424211</v>
          </cell>
        </row>
        <row r="575">
          <cell r="C575">
            <v>0.58243001203350153</v>
          </cell>
        </row>
        <row r="576">
          <cell r="C576">
            <v>0.62648056677297737</v>
          </cell>
        </row>
        <row r="577">
          <cell r="C577">
            <v>0.39969332259415585</v>
          </cell>
        </row>
        <row r="578">
          <cell r="C578">
            <v>0.51216190035048781</v>
          </cell>
        </row>
        <row r="579">
          <cell r="C579">
            <v>0.25261899460030679</v>
          </cell>
        </row>
        <row r="580">
          <cell r="C580">
            <v>0.19566572499240478</v>
          </cell>
        </row>
        <row r="581">
          <cell r="C581">
            <v>0.1273147856920058</v>
          </cell>
        </row>
        <row r="582">
          <cell r="C582">
            <v>-0.14573854519983659</v>
          </cell>
        </row>
        <row r="583">
          <cell r="C583">
            <v>-0.1618738209731535</v>
          </cell>
        </row>
        <row r="584">
          <cell r="C584">
            <v>-0.33159276338141142</v>
          </cell>
        </row>
        <row r="585">
          <cell r="C585">
            <v>-0.54247886685955293</v>
          </cell>
        </row>
        <row r="586">
          <cell r="C586">
            <v>-0.76169915070796734</v>
          </cell>
        </row>
        <row r="587">
          <cell r="C587">
            <v>-1.6551823924212263</v>
          </cell>
        </row>
        <row r="588">
          <cell r="C588">
            <v>-2.3042148340214492</v>
          </cell>
        </row>
        <row r="589">
          <cell r="C589">
            <v>-3.0016135565763511</v>
          </cell>
        </row>
        <row r="590">
          <cell r="C590">
            <v>-2.8873203103035316</v>
          </cell>
        </row>
        <row r="591">
          <cell r="C591">
            <v>-3.1181543586460641</v>
          </cell>
        </row>
        <row r="592">
          <cell r="C592">
            <v>-2.9768135440320718</v>
          </cell>
        </row>
        <row r="593">
          <cell r="C593">
            <v>-2.33672901387312</v>
          </cell>
        </row>
        <row r="594">
          <cell r="C594">
            <v>-1.9557049202730383</v>
          </cell>
        </row>
        <row r="595">
          <cell r="C595">
            <v>-1.6870234144834062</v>
          </cell>
        </row>
        <row r="596">
          <cell r="C596">
            <v>-1.334516428328999</v>
          </cell>
        </row>
        <row r="597">
          <cell r="C597">
            <v>-0.93309191044792794</v>
          </cell>
        </row>
        <row r="598">
          <cell r="C598">
            <v>-0.69302143041733544</v>
          </cell>
        </row>
        <row r="599">
          <cell r="C599">
            <v>-0.52490096869508651</v>
          </cell>
        </row>
        <row r="600">
          <cell r="C600">
            <v>-0.14672732624561133</v>
          </cell>
        </row>
        <row r="601">
          <cell r="C601">
            <v>-4.8336565507976305E-2</v>
          </cell>
        </row>
        <row r="602">
          <cell r="C602">
            <v>3.8113435100910809E-2</v>
          </cell>
        </row>
        <row r="603">
          <cell r="C603">
            <v>4.0304754099932151E-2</v>
          </cell>
        </row>
        <row r="604">
          <cell r="C604">
            <v>0.32617853583848322</v>
          </cell>
        </row>
        <row r="605">
          <cell r="C605">
            <v>0.46067727483538279</v>
          </cell>
        </row>
        <row r="606">
          <cell r="C606">
            <v>0.24805116302519284</v>
          </cell>
        </row>
        <row r="607">
          <cell r="C607">
            <v>0.17613481339586765</v>
          </cell>
        </row>
        <row r="608">
          <cell r="C608">
            <v>8.7772317177714082E-2</v>
          </cell>
        </row>
        <row r="609">
          <cell r="C609">
            <v>0.25150965143891441</v>
          </cell>
        </row>
        <row r="610">
          <cell r="C610">
            <v>0.2542070836449547</v>
          </cell>
        </row>
        <row r="611">
          <cell r="C611">
            <v>0.53786490854618052</v>
          </cell>
        </row>
        <row r="612">
          <cell r="C612">
            <v>0.56865992272985566</v>
          </cell>
        </row>
        <row r="613">
          <cell r="C613">
            <v>0.79117185548287716</v>
          </cell>
        </row>
        <row r="614">
          <cell r="C614">
            <v>0.8521916581617287</v>
          </cell>
        </row>
        <row r="615">
          <cell r="C615">
            <v>0.85446100445547657</v>
          </cell>
        </row>
        <row r="616">
          <cell r="C616">
            <v>0.76821264286393265</v>
          </cell>
        </row>
        <row r="617">
          <cell r="C617">
            <v>0.55802448938295457</v>
          </cell>
        </row>
        <row r="618">
          <cell r="C618">
            <v>0.272798923218116</v>
          </cell>
        </row>
        <row r="619">
          <cell r="C619">
            <v>0.18514090211100342</v>
          </cell>
        </row>
        <row r="620">
          <cell r="C620">
            <v>8.5178640928431582E-2</v>
          </cell>
        </row>
        <row r="621">
          <cell r="C621">
            <v>-0.15638579535940436</v>
          </cell>
        </row>
        <row r="622">
          <cell r="C622">
            <v>-0.48554816145764623</v>
          </cell>
        </row>
        <row r="623">
          <cell r="C623">
            <v>-0.58838529156088382</v>
          </cell>
        </row>
        <row r="624">
          <cell r="C624">
            <v>-0.66964041766470606</v>
          </cell>
        </row>
        <row r="625">
          <cell r="C625">
            <v>-0.45437798842214278</v>
          </cell>
        </row>
        <row r="626">
          <cell r="C626">
            <v>-0.45068203214917657</v>
          </cell>
        </row>
        <row r="627">
          <cell r="C627">
            <v>-0.31046209692134824</v>
          </cell>
        </row>
        <row r="628">
          <cell r="C628">
            <v>-0.16885530542013102</v>
          </cell>
        </row>
        <row r="629">
          <cell r="C629">
            <v>-0.35732100066994188</v>
          </cell>
        </row>
        <row r="630">
          <cell r="C630">
            <v>-0.49180632656717654</v>
          </cell>
        </row>
        <row r="631">
          <cell r="C631">
            <v>-0.77234838828382968</v>
          </cell>
        </row>
        <row r="632">
          <cell r="C632">
            <v>-0.72821671311045455</v>
          </cell>
        </row>
        <row r="633">
          <cell r="C633">
            <v>-0.89776134756878201</v>
          </cell>
        </row>
        <row r="634">
          <cell r="C634">
            <v>-0.80484928940053757</v>
          </cell>
        </row>
        <row r="635">
          <cell r="C635">
            <v>-0.89926339117963716</v>
          </cell>
        </row>
        <row r="636">
          <cell r="C636">
            <v>-0.90095591945447207</v>
          </cell>
        </row>
        <row r="637">
          <cell r="C637">
            <v>-0.70272430335501024</v>
          </cell>
        </row>
        <row r="638">
          <cell r="C638">
            <v>-0.7148841321506002</v>
          </cell>
        </row>
        <row r="639">
          <cell r="C639">
            <v>-0.43115082151426087</v>
          </cell>
        </row>
        <row r="640">
          <cell r="C640">
            <v>-0.49844173229617322</v>
          </cell>
        </row>
        <row r="641">
          <cell r="C641">
            <v>-0.56621667432444667</v>
          </cell>
        </row>
        <row r="642">
          <cell r="C642">
            <v>-0.47259315954145203</v>
          </cell>
        </row>
        <row r="643">
          <cell r="C643">
            <v>-0.5155277932158715</v>
          </cell>
        </row>
        <row r="644">
          <cell r="C644">
            <v>-0.31428740685346807</v>
          </cell>
        </row>
        <row r="645">
          <cell r="C645">
            <v>-0.12135309709016107</v>
          </cell>
        </row>
        <row r="646">
          <cell r="C646">
            <v>7.917394739988666E-2</v>
          </cell>
        </row>
        <row r="647">
          <cell r="C647">
            <v>0.10797362454265712</v>
          </cell>
        </row>
        <row r="648">
          <cell r="C648">
            <v>0.36004356504329593</v>
          </cell>
        </row>
        <row r="649">
          <cell r="C649">
            <v>0.29338649374020914</v>
          </cell>
        </row>
        <row r="650">
          <cell r="C650">
            <v>0.11887790083616266</v>
          </cell>
        </row>
        <row r="651">
          <cell r="C651">
            <v>0.14805714404513484</v>
          </cell>
        </row>
        <row r="652">
          <cell r="C652">
            <v>0.19492196513455479</v>
          </cell>
        </row>
        <row r="653">
          <cell r="C653">
            <v>0.15728869610622168</v>
          </cell>
        </row>
        <row r="654">
          <cell r="C654">
            <v>0.13803584033066144</v>
          </cell>
        </row>
        <row r="655">
          <cell r="C655">
            <v>0.1531462993552847</v>
          </cell>
        </row>
        <row r="656">
          <cell r="C656">
            <v>0.11411892358236912</v>
          </cell>
        </row>
        <row r="657">
          <cell r="C657">
            <v>0.10055804979844482</v>
          </cell>
        </row>
        <row r="658">
          <cell r="C658">
            <v>9.7418184813460748E-2</v>
          </cell>
        </row>
        <row r="659">
          <cell r="C659">
            <v>0.25133288336972548</v>
          </cell>
        </row>
        <row r="660">
          <cell r="C660">
            <v>0.21564746701879742</v>
          </cell>
        </row>
        <row r="661">
          <cell r="C661">
            <v>0.14370449077051603</v>
          </cell>
        </row>
        <row r="662">
          <cell r="C662">
            <v>-1.7508263232155777E-2</v>
          </cell>
        </row>
        <row r="663">
          <cell r="C663">
            <v>-0.14307654094702224</v>
          </cell>
        </row>
        <row r="664">
          <cell r="C664">
            <v>-0.14350831639259037</v>
          </cell>
        </row>
        <row r="665">
          <cell r="C665">
            <v>-0.13365798685046329</v>
          </cell>
        </row>
        <row r="666">
          <cell r="C666">
            <v>-6.1382721314514443E-2</v>
          </cell>
        </row>
        <row r="667">
          <cell r="C667">
            <v>-5.1711327375171583E-2</v>
          </cell>
        </row>
        <row r="668">
          <cell r="C668">
            <v>-4.6682254386109193E-2</v>
          </cell>
        </row>
        <row r="669">
          <cell r="C669">
            <v>-6.0965238764593123E-2</v>
          </cell>
        </row>
        <row r="670">
          <cell r="C670">
            <v>-7.1393003567425783E-2</v>
          </cell>
        </row>
        <row r="671">
          <cell r="C671">
            <v>2.9097916422161623E-3</v>
          </cell>
        </row>
        <row r="672">
          <cell r="C672">
            <v>-7.87610434261036E-2</v>
          </cell>
        </row>
        <row r="673">
          <cell r="C673">
            <v>-0.11634992128589292</v>
          </cell>
        </row>
        <row r="674">
          <cell r="C674">
            <v>-5.6494188990957886E-2</v>
          </cell>
        </row>
        <row r="675">
          <cell r="C675">
            <v>-0.1624233298679226</v>
          </cell>
        </row>
        <row r="676">
          <cell r="C676">
            <v>5.6880939443111371E-3</v>
          </cell>
        </row>
        <row r="677">
          <cell r="C677">
            <v>-8.204640288843594E-2</v>
          </cell>
        </row>
        <row r="678">
          <cell r="C678">
            <v>-8.7773880227985351E-2</v>
          </cell>
        </row>
        <row r="679">
          <cell r="C679">
            <v>6.9905944488905233E-2</v>
          </cell>
        </row>
        <row r="680">
          <cell r="C680">
            <v>-8.5114927191482753E-2</v>
          </cell>
        </row>
        <row r="681">
          <cell r="C681">
            <v>-0.1480580228598497</v>
          </cell>
        </row>
        <row r="682">
          <cell r="C682">
            <v>7.1365200015262569E-3</v>
          </cell>
        </row>
        <row r="683">
          <cell r="C683">
            <v>0.1192117608077136</v>
          </cell>
        </row>
        <row r="684">
          <cell r="C684">
            <v>0.23465647306196791</v>
          </cell>
        </row>
        <row r="685">
          <cell r="C685">
            <v>0.31703524442044095</v>
          </cell>
        </row>
        <row r="686">
          <cell r="C686">
            <v>0.41426171549264373</v>
          </cell>
        </row>
        <row r="687">
          <cell r="C687">
            <v>0.51165740141968252</v>
          </cell>
        </row>
        <row r="688">
          <cell r="C688">
            <v>0.39213891826862751</v>
          </cell>
        </row>
        <row r="689">
          <cell r="C689">
            <v>0.27526755478625536</v>
          </cell>
        </row>
        <row r="690">
          <cell r="C690">
            <v>0.37620662391180704</v>
          </cell>
        </row>
        <row r="691">
          <cell r="C691">
            <v>0.42196605080610761</v>
          </cell>
        </row>
        <row r="692">
          <cell r="C692">
            <v>0.46279747501560436</v>
          </cell>
        </row>
        <row r="693">
          <cell r="C693">
            <v>0.50029460215260291</v>
          </cell>
        </row>
        <row r="694">
          <cell r="C694">
            <v>0.68237022171804895</v>
          </cell>
        </row>
        <row r="695">
          <cell r="C695">
            <v>0.63549761183481301</v>
          </cell>
        </row>
        <row r="696">
          <cell r="C696">
            <v>0.72332428917475233</v>
          </cell>
        </row>
        <row r="697">
          <cell r="C697">
            <v>0.71382178343251568</v>
          </cell>
        </row>
        <row r="698">
          <cell r="C698">
            <v>0.7418312109078492</v>
          </cell>
        </row>
        <row r="699">
          <cell r="C699">
            <v>0.62125088993458821</v>
          </cell>
        </row>
        <row r="700">
          <cell r="C700">
            <v>0.50235841783775803</v>
          </cell>
        </row>
        <row r="701">
          <cell r="C701">
            <v>0.65899454376367861</v>
          </cell>
        </row>
        <row r="702">
          <cell r="C702">
            <v>0.69794039218266424</v>
          </cell>
        </row>
        <row r="703">
          <cell r="C703">
            <v>0.64270611237362185</v>
          </cell>
        </row>
        <row r="704">
          <cell r="C704">
            <v>0.48867552708485468</v>
          </cell>
        </row>
        <row r="705">
          <cell r="C705">
            <v>0.54471510124790223</v>
          </cell>
        </row>
        <row r="706">
          <cell r="C706">
            <v>0.34924160228983775</v>
          </cell>
        </row>
        <row r="707">
          <cell r="C707">
            <v>0.27210527238890037</v>
          </cell>
        </row>
        <row r="708">
          <cell r="C708">
            <v>0.36677484430075197</v>
          </cell>
        </row>
        <row r="709">
          <cell r="C709">
            <v>0.21459663488528977</v>
          </cell>
        </row>
        <row r="710">
          <cell r="C710">
            <v>3.0036875942200444E-2</v>
          </cell>
        </row>
        <row r="711">
          <cell r="C711">
            <v>-8.7143858772941743E-2</v>
          </cell>
        </row>
        <row r="712">
          <cell r="C712">
            <v>-8.6628107328469567E-2</v>
          </cell>
        </row>
        <row r="713">
          <cell r="C713">
            <v>-0.25141444362388143</v>
          </cell>
        </row>
        <row r="714">
          <cell r="C714">
            <v>-0.19543108384908281</v>
          </cell>
        </row>
        <row r="715">
          <cell r="C715">
            <v>-0.39433532611075239</v>
          </cell>
        </row>
        <row r="716">
          <cell r="C716">
            <v>-0.30132330212628655</v>
          </cell>
        </row>
        <row r="717">
          <cell r="C717">
            <v>-0.37749290515806055</v>
          </cell>
        </row>
        <row r="718">
          <cell r="C718">
            <v>-0.46150317266009921</v>
          </cell>
        </row>
        <row r="719">
          <cell r="C719">
            <v>-0.52195620239712259</v>
          </cell>
        </row>
        <row r="720">
          <cell r="C720">
            <v>-0.49408776487614087</v>
          </cell>
        </row>
        <row r="721">
          <cell r="C721">
            <v>-0.40908476439198088</v>
          </cell>
        </row>
        <row r="722">
          <cell r="C722">
            <v>-0.36644019815933498</v>
          </cell>
        </row>
        <row r="723">
          <cell r="C723">
            <v>-0.7385843266753036</v>
          </cell>
        </row>
        <row r="724">
          <cell r="C724">
            <v>-1.4786577605468276</v>
          </cell>
        </row>
        <row r="725">
          <cell r="C725">
            <v>-4.3852229224429111</v>
          </cell>
        </row>
        <row r="726">
          <cell r="C726">
            <v>-3.0612083745430891</v>
          </cell>
        </row>
        <row r="727">
          <cell r="C727">
            <v>-1.207898691025219</v>
          </cell>
        </row>
        <row r="728">
          <cell r="C728">
            <v>-0.31733225732562848</v>
          </cell>
        </row>
        <row r="729">
          <cell r="C729">
            <v>-0.38619187517061299</v>
          </cell>
        </row>
        <row r="730">
          <cell r="C730">
            <v>-0.53006831209345517</v>
          </cell>
        </row>
        <row r="731">
          <cell r="C731">
            <v>-0.29214663766463023</v>
          </cell>
        </row>
        <row r="732">
          <cell r="C732">
            <v>-0.83770500837988693</v>
          </cell>
        </row>
        <row r="733">
          <cell r="C733" t="str">
            <v/>
          </cell>
        </row>
      </sheetData>
      <sheetData sheetId="2" refreshError="1">
        <row r="2">
          <cell r="C2">
            <v>1</v>
          </cell>
        </row>
        <row r="3">
          <cell r="C3">
            <v>1.0113827219431648</v>
          </cell>
        </row>
        <row r="4">
          <cell r="C4">
            <v>1.0239143926508183</v>
          </cell>
        </row>
        <row r="5">
          <cell r="C5">
            <v>1.0250423868087932</v>
          </cell>
        </row>
        <row r="6">
          <cell r="C6">
            <v>1.0354882294308929</v>
          </cell>
        </row>
        <row r="7">
          <cell r="C7">
            <v>1.047607631594458</v>
          </cell>
        </row>
        <row r="8">
          <cell r="C8">
            <v>1.0612839682776278</v>
          </cell>
        </row>
        <row r="9">
          <cell r="C9">
            <v>1.0674436213512268</v>
          </cell>
        </row>
        <row r="10">
          <cell r="C10">
            <v>1.0835311652984339</v>
          </cell>
        </row>
        <row r="11">
          <cell r="C11">
            <v>1.1034545658202888</v>
          </cell>
        </row>
        <row r="12">
          <cell r="C12">
            <v>1.1171432345803609</v>
          </cell>
        </row>
        <row r="13">
          <cell r="C13">
            <v>1.1366185335975887</v>
          </cell>
        </row>
        <row r="14">
          <cell r="C14">
            <v>1.1638898005432328</v>
          </cell>
        </row>
        <row r="15">
          <cell r="C15">
            <v>1.1767957606442057</v>
          </cell>
        </row>
        <row r="16">
          <cell r="C16">
            <v>1.1818419301984378</v>
          </cell>
        </row>
        <row r="17">
          <cell r="C17">
            <v>1.1947098267492866</v>
          </cell>
        </row>
        <row r="18">
          <cell r="C18">
            <v>1.1894051270890824</v>
          </cell>
        </row>
        <row r="19">
          <cell r="C19">
            <v>1.194417141031614</v>
          </cell>
        </row>
        <row r="20">
          <cell r="C20">
            <v>1.1943513614096744</v>
          </cell>
        </row>
        <row r="21">
          <cell r="C21">
            <v>1.186815180132772</v>
          </cell>
        </row>
        <row r="22">
          <cell r="C22">
            <v>1.1792258346657107</v>
          </cell>
        </row>
        <row r="23">
          <cell r="C23">
            <v>1.1863794934714487</v>
          </cell>
        </row>
        <row r="24">
          <cell r="C24">
            <v>1.1991465423917282</v>
          </cell>
        </row>
        <row r="25">
          <cell r="C25">
            <v>1.2147461651383906</v>
          </cell>
        </row>
        <row r="26">
          <cell r="C26">
            <v>1.234927040527406</v>
          </cell>
        </row>
        <row r="27">
          <cell r="C27">
            <v>1.2454039234820249</v>
          </cell>
        </row>
        <row r="28">
          <cell r="C28">
            <v>1.2561125056841187</v>
          </cell>
        </row>
        <row r="29">
          <cell r="C29">
            <v>1.2678990288124425</v>
          </cell>
        </row>
        <row r="30">
          <cell r="C30">
            <v>1.2793520072383031</v>
          </cell>
        </row>
        <row r="31">
          <cell r="C31">
            <v>1.290463934941493</v>
          </cell>
        </row>
        <row r="32">
          <cell r="C32">
            <v>1.3019628770044054</v>
          </cell>
        </row>
        <row r="33">
          <cell r="C33">
            <v>1.3132355720044602</v>
          </cell>
        </row>
        <row r="34">
          <cell r="C34">
            <v>1.3245114791857162</v>
          </cell>
        </row>
        <row r="35">
          <cell r="C35">
            <v>1.3497494257850804</v>
          </cell>
        </row>
        <row r="36">
          <cell r="C36">
            <v>1.363283341718897</v>
          </cell>
        </row>
        <row r="37">
          <cell r="C37">
            <v>1.3814666303538075</v>
          </cell>
        </row>
        <row r="38">
          <cell r="C38">
            <v>1.3905648507015598</v>
          </cell>
        </row>
        <row r="39">
          <cell r="C39">
            <v>1.4078280538825958</v>
          </cell>
        </row>
        <row r="40">
          <cell r="C40">
            <v>1.4166437083365675</v>
          </cell>
        </row>
        <row r="41">
          <cell r="C41">
            <v>1.4277292424442636</v>
          </cell>
        </row>
        <row r="42">
          <cell r="C42">
            <v>1.4374547443346346</v>
          </cell>
        </row>
        <row r="43">
          <cell r="C43">
            <v>1.4246855347885132</v>
          </cell>
        </row>
        <row r="44">
          <cell r="C44">
            <v>1.4286561307485308</v>
          </cell>
        </row>
        <row r="45">
          <cell r="C45">
            <v>1.4453202200917561</v>
          </cell>
        </row>
        <row r="46">
          <cell r="C46">
            <v>1.4599856666825415</v>
          </cell>
        </row>
        <row r="47">
          <cell r="C47">
            <v>1.4629227323593399</v>
          </cell>
        </row>
        <row r="48">
          <cell r="C48">
            <v>1.4720908976412925</v>
          </cell>
        </row>
        <row r="49">
          <cell r="C49">
            <v>1.4714962172283219</v>
          </cell>
        </row>
        <row r="50">
          <cell r="C50">
            <v>1.4676647804017546</v>
          </cell>
        </row>
        <row r="51">
          <cell r="C51">
            <v>1.4715448875473398</v>
          </cell>
        </row>
        <row r="52">
          <cell r="C52">
            <v>1.469586767074472</v>
          </cell>
        </row>
        <row r="53">
          <cell r="C53">
            <v>1.4723002157070375</v>
          </cell>
        </row>
        <row r="54">
          <cell r="C54">
            <v>1.4839863973211647</v>
          </cell>
        </row>
        <row r="55">
          <cell r="C55">
            <v>1.5018099638809865</v>
          </cell>
        </row>
        <row r="56">
          <cell r="C56">
            <v>1.5229117542654846</v>
          </cell>
        </row>
        <row r="57">
          <cell r="C57">
            <v>1.5451305817947723</v>
          </cell>
        </row>
        <row r="58">
          <cell r="C58">
            <v>1.5683344123234124</v>
          </cell>
        </row>
        <row r="59">
          <cell r="C59">
            <v>1.5811516830109908</v>
          </cell>
        </row>
        <row r="60">
          <cell r="C60">
            <v>1.6008465421359057</v>
          </cell>
        </row>
        <row r="61">
          <cell r="C61">
            <v>1.6125969271119396</v>
          </cell>
        </row>
        <row r="62">
          <cell r="C62">
            <v>1.6313875588941011</v>
          </cell>
          <cell r="Q62">
            <v>85.415815223469949</v>
          </cell>
        </row>
        <row r="63">
          <cell r="C63">
            <v>1.6494818889486313</v>
          </cell>
          <cell r="Q63">
            <v>85.275796488451192</v>
          </cell>
        </row>
        <row r="64">
          <cell r="C64">
            <v>1.6697212576533209</v>
          </cell>
          <cell r="Q64">
            <v>85.402397204920319</v>
          </cell>
        </row>
        <row r="65">
          <cell r="C65">
            <v>1.6843191109316249</v>
          </cell>
          <cell r="Q65">
            <v>85.271208549156242</v>
          </cell>
        </row>
        <row r="66">
          <cell r="C66">
            <v>1.6903270965578447</v>
          </cell>
          <cell r="Q66">
            <v>85.463607789258603</v>
          </cell>
        </row>
        <row r="67">
          <cell r="C67">
            <v>1.7030864932132441</v>
          </cell>
          <cell r="Q67">
            <v>84.85402997386845</v>
          </cell>
        </row>
        <row r="68">
          <cell r="C68">
            <v>1.7142710395908871</v>
          </cell>
          <cell r="Q68">
            <v>85.049610986882129</v>
          </cell>
        </row>
        <row r="69">
          <cell r="C69">
            <v>1.7257648998342214</v>
          </cell>
          <cell r="Q69">
            <v>85.024310267156196</v>
          </cell>
        </row>
        <row r="70">
          <cell r="C70">
            <v>1.7335786028029772</v>
          </cell>
          <cell r="Q70">
            <v>85.162425216210679</v>
          </cell>
        </row>
        <row r="71">
          <cell r="C71">
            <v>1.7605501654554176</v>
          </cell>
          <cell r="Q71">
            <v>85.003431942043761</v>
          </cell>
        </row>
        <row r="72">
          <cell r="C72">
            <v>1.7815422880086678</v>
          </cell>
          <cell r="Q72">
            <v>85.514556782799417</v>
          </cell>
        </row>
        <row r="73">
          <cell r="C73">
            <v>1.8132846448874356</v>
          </cell>
          <cell r="Q73">
            <v>86.858750898723144</v>
          </cell>
        </row>
        <row r="74">
          <cell r="C74">
            <v>1.8301591957698045</v>
          </cell>
          <cell r="Q74">
            <v>87.618690758086274</v>
          </cell>
        </row>
        <row r="75">
          <cell r="C75">
            <v>1.8470887624926704</v>
          </cell>
          <cell r="Q75">
            <v>88.147993751343904</v>
          </cell>
        </row>
        <row r="76">
          <cell r="C76">
            <v>1.8680728571205105</v>
          </cell>
          <cell r="Q76">
            <v>88.311691795337694</v>
          </cell>
        </row>
        <row r="77">
          <cell r="C77">
            <v>1.8902241233867365</v>
          </cell>
          <cell r="Q77">
            <v>88.755628018776108</v>
          </cell>
        </row>
        <row r="78">
          <cell r="C78">
            <v>1.9132024078645664</v>
          </cell>
          <cell r="Q78">
            <v>89.51965255442164</v>
          </cell>
        </row>
        <row r="79">
          <cell r="C79">
            <v>1.9229548760375403</v>
          </cell>
          <cell r="Q79">
            <v>89.391698042124148</v>
          </cell>
        </row>
        <row r="80">
          <cell r="C80">
            <v>1.9401012222093397</v>
          </cell>
          <cell r="Q80">
            <v>88.783925749268008</v>
          </cell>
        </row>
        <row r="81">
          <cell r="C81">
            <v>1.9542598612621063</v>
          </cell>
          <cell r="Q81">
            <v>88.422037617256095</v>
          </cell>
        </row>
        <row r="82">
          <cell r="C82">
            <v>1.9728097144769059</v>
          </cell>
          <cell r="Q82">
            <v>88.221749570095298</v>
          </cell>
        </row>
        <row r="83">
          <cell r="C83">
            <v>1.9911604710648916</v>
          </cell>
          <cell r="Q83">
            <v>87.488570864318092</v>
          </cell>
        </row>
        <row r="84">
          <cell r="C84">
            <v>2.0013501493643573</v>
          </cell>
          <cell r="Q84">
            <v>87.941399022255595</v>
          </cell>
        </row>
        <row r="85">
          <cell r="C85">
            <v>2.0055728509676314</v>
          </cell>
          <cell r="Q85">
            <v>87.202460287504707</v>
          </cell>
        </row>
        <row r="86">
          <cell r="C86">
            <v>2.0137332234189125</v>
          </cell>
          <cell r="Q86">
            <v>85.480420649232869</v>
          </cell>
        </row>
        <row r="87">
          <cell r="C87">
            <v>2.0258832914892757</v>
          </cell>
          <cell r="Q87">
            <v>85.361377094905791</v>
          </cell>
        </row>
        <row r="88">
          <cell r="C88">
            <v>2.0345017232040332</v>
          </cell>
          <cell r="Q88">
            <v>84.950067543942637</v>
          </cell>
        </row>
        <row r="89">
          <cell r="C89">
            <v>2.0491983860369967</v>
          </cell>
          <cell r="Q89">
            <v>84.499316870303318</v>
          </cell>
        </row>
        <row r="90">
          <cell r="C90">
            <v>2.070121881098208</v>
          </cell>
          <cell r="Q90">
            <v>83.568067360908898</v>
          </cell>
        </row>
        <row r="91">
          <cell r="C91">
            <v>2.0821860890258117</v>
          </cell>
          <cell r="Q91">
            <v>82.859465372897802</v>
          </cell>
        </row>
        <row r="92">
          <cell r="C92">
            <v>2.0963531037931653</v>
          </cell>
          <cell r="Q92">
            <v>82.420931588913248</v>
          </cell>
        </row>
        <row r="93">
          <cell r="C93">
            <v>2.1066569586983972</v>
          </cell>
          <cell r="Q93">
            <v>81.640152037041943</v>
          </cell>
        </row>
        <row r="94">
          <cell r="C94">
            <v>2.1129994074040099</v>
          </cell>
          <cell r="Q94">
            <v>81.706656057709793</v>
          </cell>
        </row>
        <row r="95">
          <cell r="C95">
            <v>2.1234514647089751</v>
          </cell>
          <cell r="Q95">
            <v>81.85505661137455</v>
          </cell>
        </row>
        <row r="96">
          <cell r="C96">
            <v>2.1418739252599779</v>
          </cell>
          <cell r="Q96">
            <v>81.381616637720015</v>
          </cell>
        </row>
        <row r="97">
          <cell r="C97">
            <v>2.1638153765100263</v>
          </cell>
          <cell r="Q97">
            <v>81.469544825534612</v>
          </cell>
        </row>
        <row r="98">
          <cell r="C98">
            <v>2.1880191160585913</v>
          </cell>
          <cell r="Q98">
            <v>82.061082552753518</v>
          </cell>
        </row>
        <row r="99">
          <cell r="C99">
            <v>2.2137889323576561</v>
          </cell>
          <cell r="Q99">
            <v>82.91313803275763</v>
          </cell>
        </row>
        <row r="100">
          <cell r="C100">
            <v>2.2342525007799856</v>
          </cell>
          <cell r="Q100">
            <v>84.022316278806201</v>
          </cell>
        </row>
        <row r="101">
          <cell r="C101">
            <v>2.2558806422540445</v>
          </cell>
          <cell r="Q101">
            <v>85.550222665959964</v>
          </cell>
        </row>
        <row r="102">
          <cell r="C102">
            <v>2.270247226696295</v>
          </cell>
          <cell r="Q102">
            <v>85.98014869690472</v>
          </cell>
        </row>
        <row r="103">
          <cell r="C103">
            <v>2.283817569401922</v>
          </cell>
          <cell r="Q103">
            <v>86.017623435378042</v>
          </cell>
        </row>
        <row r="104">
          <cell r="C104">
            <v>2.3040127254319311</v>
          </cell>
          <cell r="Q104">
            <v>83.046359054281822</v>
          </cell>
        </row>
        <row r="105">
          <cell r="C105">
            <v>2.317356827273199</v>
          </cell>
          <cell r="Q105">
            <v>82.778303150580086</v>
          </cell>
        </row>
        <row r="106">
          <cell r="C106">
            <v>2.3349104426767449</v>
          </cell>
          <cell r="Q106">
            <v>81.993406997338766</v>
          </cell>
        </row>
        <row r="107">
          <cell r="C107">
            <v>2.3635808137165784</v>
          </cell>
          <cell r="Q107">
            <v>82.075494001830933</v>
          </cell>
        </row>
        <row r="108">
          <cell r="C108">
            <v>2.3854283953075726</v>
          </cell>
          <cell r="Q108">
            <v>82.230381973490324</v>
          </cell>
        </row>
        <row r="109">
          <cell r="C109">
            <v>2.4074408630125768</v>
          </cell>
          <cell r="Q109">
            <v>82.414524756575886</v>
          </cell>
        </row>
        <row r="110">
          <cell r="C110">
            <v>2.4250121785939851</v>
          </cell>
          <cell r="Q110">
            <v>83.100377594157933</v>
          </cell>
        </row>
        <row r="111">
          <cell r="C111">
            <v>2.452781079688334</v>
          </cell>
          <cell r="Q111">
            <v>83.282891358411078</v>
          </cell>
        </row>
        <row r="112">
          <cell r="C112">
            <v>2.4786822187240563</v>
          </cell>
          <cell r="Q112">
            <v>83.621749231501639</v>
          </cell>
        </row>
        <row r="113">
          <cell r="C113">
            <v>2.5014550370673434</v>
          </cell>
          <cell r="Q113">
            <v>83.652819854517432</v>
          </cell>
        </row>
        <row r="114">
          <cell r="C114">
            <v>2.5054087856130991</v>
          </cell>
          <cell r="Q114">
            <v>82.836438091091253</v>
          </cell>
        </row>
        <row r="115">
          <cell r="C115">
            <v>2.515677411204726</v>
          </cell>
          <cell r="Q115">
            <v>82.151645055823607</v>
          </cell>
        </row>
        <row r="116">
          <cell r="C116">
            <v>2.5303189996298299</v>
          </cell>
          <cell r="Q116">
            <v>81.574376174204659</v>
          </cell>
        </row>
        <row r="117">
          <cell r="C117">
            <v>2.5523731949611936</v>
          </cell>
          <cell r="Q117">
            <v>81.111187450918194</v>
          </cell>
        </row>
        <row r="118">
          <cell r="C118">
            <v>2.5754857025003597</v>
          </cell>
          <cell r="Q118">
            <v>80.597621613450897</v>
          </cell>
        </row>
        <row r="119">
          <cell r="C119">
            <v>2.5983745281579016</v>
          </cell>
          <cell r="Q119">
            <v>80.435633645650498</v>
          </cell>
        </row>
        <row r="120">
          <cell r="C120">
            <v>2.6299502644303416</v>
          </cell>
          <cell r="Q120">
            <v>80.58478148225025</v>
          </cell>
        </row>
        <row r="121">
          <cell r="C121">
            <v>2.6678420937482108</v>
          </cell>
          <cell r="Q121">
            <v>81.457794483018773</v>
          </cell>
        </row>
        <row r="122">
          <cell r="C122">
            <v>2.7018343871836956</v>
          </cell>
          <cell r="Q122">
            <v>81.446026911150426</v>
          </cell>
        </row>
        <row r="123">
          <cell r="C123">
            <v>2.734193543072323</v>
          </cell>
          <cell r="Q123">
            <v>81.848763839990013</v>
          </cell>
        </row>
        <row r="124">
          <cell r="C124">
            <v>2.7566401175928812</v>
          </cell>
          <cell r="Q124">
            <v>81.704096120375553</v>
          </cell>
        </row>
        <row r="125">
          <cell r="C125">
            <v>2.7770859806988764</v>
          </cell>
          <cell r="Q125">
            <v>81.496247772258528</v>
          </cell>
        </row>
        <row r="126">
          <cell r="C126">
            <v>2.7878150149711649</v>
          </cell>
          <cell r="Q126">
            <v>80.24458480129006</v>
          </cell>
        </row>
        <row r="127">
          <cell r="C127">
            <v>2.8005224739201831</v>
          </cell>
          <cell r="Q127">
            <v>78.981317532245015</v>
          </cell>
        </row>
        <row r="128">
          <cell r="C128">
            <v>2.8075093076370803</v>
          </cell>
          <cell r="Q128">
            <v>77.537072293291644</v>
          </cell>
        </row>
        <row r="129">
          <cell r="C129">
            <v>2.8192308174169298</v>
          </cell>
          <cell r="Q129">
            <v>76.558124638162113</v>
          </cell>
        </row>
        <row r="130">
          <cell r="C130">
            <v>2.8411211390677491</v>
          </cell>
          <cell r="Q130">
            <v>76.7964980652999</v>
          </cell>
        </row>
        <row r="131">
          <cell r="C131">
            <v>2.8699687927260715</v>
          </cell>
          <cell r="Q131">
            <v>77.630479692794353</v>
          </cell>
        </row>
        <row r="132">
          <cell r="C132">
            <v>2.8925550871735393</v>
          </cell>
          <cell r="Q132">
            <v>78.377529839006172</v>
          </cell>
        </row>
        <row r="133">
          <cell r="C133">
            <v>2.9085026017615339</v>
          </cell>
          <cell r="Q133">
            <v>78.308926338506865</v>
          </cell>
        </row>
        <row r="134">
          <cell r="C134">
            <v>2.926722971120773</v>
          </cell>
          <cell r="Q134">
            <v>77.86373645188344</v>
          </cell>
        </row>
        <row r="135">
          <cell r="C135">
            <v>2.9472050812866062</v>
          </cell>
          <cell r="Q135">
            <v>77.815121342911894</v>
          </cell>
        </row>
        <row r="136">
          <cell r="C136">
            <v>2.9898870716344841</v>
          </cell>
          <cell r="Q136">
            <v>78.356870274100601</v>
          </cell>
        </row>
        <row r="137">
          <cell r="C137">
            <v>3.0300890737284236</v>
          </cell>
          <cell r="Q137">
            <v>79.243108189364449</v>
          </cell>
        </row>
        <row r="138">
          <cell r="C138">
            <v>3.05859700248666</v>
          </cell>
          <cell r="Q138">
            <v>79.517101164205982</v>
          </cell>
        </row>
        <row r="139">
          <cell r="C139">
            <v>3.0922007666187441</v>
          </cell>
          <cell r="Q139">
            <v>80.165879651796374</v>
          </cell>
        </row>
        <row r="140">
          <cell r="C140">
            <v>3.1240864021482255</v>
          </cell>
          <cell r="Q140">
            <v>80.762877732283812</v>
          </cell>
        </row>
        <row r="141">
          <cell r="C141">
            <v>3.1566754506813766</v>
          </cell>
          <cell r="Q141">
            <v>81.054516386483613</v>
          </cell>
        </row>
        <row r="142">
          <cell r="C142">
            <v>3.1876579836943337</v>
          </cell>
          <cell r="Q142">
            <v>81.150013310968745</v>
          </cell>
        </row>
        <row r="143">
          <cell r="C143">
            <v>3.2202440653084099</v>
          </cell>
          <cell r="Q143">
            <v>81.042984076425441</v>
          </cell>
        </row>
        <row r="144">
          <cell r="C144">
            <v>3.2586558906447634</v>
          </cell>
          <cell r="Q144">
            <v>80.846413767979186</v>
          </cell>
        </row>
        <row r="145">
          <cell r="C145">
            <v>3.2993044947634611</v>
          </cell>
          <cell r="Q145">
            <v>81.273601170055315</v>
          </cell>
        </row>
        <row r="146">
          <cell r="C146">
            <v>3.3458047902144239</v>
          </cell>
          <cell r="Q146">
            <v>81.471323138589867</v>
          </cell>
        </row>
        <row r="147">
          <cell r="C147">
            <v>3.3771376246549516</v>
          </cell>
          <cell r="Q147">
            <v>81.873656100081675</v>
          </cell>
        </row>
        <row r="148">
          <cell r="C148">
            <v>3.4102652875970012</v>
          </cell>
          <cell r="Q148">
            <v>82.157102872080955</v>
          </cell>
        </row>
        <row r="149">
          <cell r="C149">
            <v>3.4580409830754402</v>
          </cell>
          <cell r="Q149">
            <v>82.401491965191397</v>
          </cell>
        </row>
        <row r="150">
          <cell r="C150">
            <v>3.5081375051823191</v>
          </cell>
          <cell r="Q150">
            <v>82.517330628075598</v>
          </cell>
        </row>
        <row r="151">
          <cell r="C151">
            <v>3.5463019254124872</v>
          </cell>
          <cell r="Q151">
            <v>83.101516628899375</v>
          </cell>
        </row>
        <row r="152">
          <cell r="C152">
            <v>3.5795227532481406</v>
          </cell>
          <cell r="Q152">
            <v>83.072482127897246</v>
          </cell>
        </row>
        <row r="153">
          <cell r="C153">
            <v>3.6268403781513334</v>
          </cell>
          <cell r="Q153">
            <v>83.096167068012264</v>
          </cell>
        </row>
        <row r="154">
          <cell r="C154">
            <v>3.6570492076768586</v>
          </cell>
          <cell r="Q154">
            <v>82.693131929066908</v>
          </cell>
        </row>
        <row r="155">
          <cell r="C155">
            <v>3.6712013735202658</v>
          </cell>
          <cell r="Q155">
            <v>81.872384401521018</v>
          </cell>
        </row>
        <row r="156">
          <cell r="C156">
            <v>3.6679003379993653</v>
          </cell>
          <cell r="Q156">
            <v>80.305640943682164</v>
          </cell>
        </row>
        <row r="157">
          <cell r="C157">
            <v>3.6110488080595902</v>
          </cell>
          <cell r="Q157">
            <v>76.586270012973969</v>
          </cell>
        </row>
        <row r="158">
          <cell r="C158">
            <v>3.5539818042274325</v>
          </cell>
          <cell r="Q158">
            <v>69.968005975379583</v>
          </cell>
        </row>
        <row r="159">
          <cell r="C159">
            <v>3.590904515488496</v>
          </cell>
          <cell r="Q159">
            <v>68.802815054082288</v>
          </cell>
        </row>
        <row r="160">
          <cell r="C160">
            <v>3.6332787941453706</v>
          </cell>
          <cell r="Q160">
            <v>70.036196039698183</v>
          </cell>
        </row>
        <row r="161">
          <cell r="C161">
            <v>3.6826074067870675</v>
          </cell>
          <cell r="Q161">
            <v>71.830883506674766</v>
          </cell>
        </row>
        <row r="162">
          <cell r="C162">
            <v>3.7283390231859213</v>
          </cell>
          <cell r="Q162">
            <v>73.343343804065412</v>
          </cell>
        </row>
        <row r="163">
          <cell r="C163">
            <v>3.7760835837958333</v>
          </cell>
          <cell r="Q163">
            <v>75.401147495587807</v>
          </cell>
        </row>
        <row r="164">
          <cell r="C164">
            <v>3.8196275190793432</v>
          </cell>
          <cell r="Q164">
            <v>76.358288818371818</v>
          </cell>
        </row>
        <row r="165">
          <cell r="C165">
            <v>3.8636284376441585</v>
          </cell>
          <cell r="Q165">
            <v>77.055887770460984</v>
          </cell>
        </row>
        <row r="166">
          <cell r="C166">
            <v>3.8947353798579414</v>
          </cell>
          <cell r="Q166">
            <v>77.472734170833036</v>
          </cell>
        </row>
        <row r="167">
          <cell r="C167">
            <v>3.9263663900546066</v>
          </cell>
          <cell r="Q167">
            <v>77.596356290969027</v>
          </cell>
        </row>
        <row r="168">
          <cell r="C168">
            <v>3.9531214760313484</v>
          </cell>
          <cell r="Q168">
            <v>78.272863031404952</v>
          </cell>
        </row>
        <row r="169">
          <cell r="C169">
            <v>3.9871028648648825</v>
          </cell>
          <cell r="Q169">
            <v>78.045598382266562</v>
          </cell>
        </row>
        <row r="170">
          <cell r="C170">
            <v>4.02624836062596</v>
          </cell>
          <cell r="Q170">
            <v>78.703810047046943</v>
          </cell>
        </row>
        <row r="171">
          <cell r="C171">
            <v>4.0492570995559021</v>
          </cell>
          <cell r="Q171">
            <v>78.434174206003689</v>
          </cell>
        </row>
        <row r="172">
          <cell r="C172">
            <v>4.0737619911862888</v>
          </cell>
          <cell r="Q172">
            <v>77.629076773748395</v>
          </cell>
        </row>
        <row r="173">
          <cell r="C173">
            <v>4.1005344712981353</v>
          </cell>
          <cell r="Q173">
            <v>77.215965705394055</v>
          </cell>
        </row>
        <row r="174">
          <cell r="C174">
            <v>4.1370398401199857</v>
          </cell>
          <cell r="Q174">
            <v>77.427335009654286</v>
          </cell>
        </row>
        <row r="175">
          <cell r="C175">
            <v>4.1706621033742737</v>
          </cell>
          <cell r="Q175">
            <v>77.471474962706196</v>
          </cell>
        </row>
        <row r="176">
          <cell r="C176">
            <v>4.2113444644680156</v>
          </cell>
          <cell r="Q176">
            <v>77.806941633137257</v>
          </cell>
        </row>
        <row r="177">
          <cell r="C177">
            <v>4.2489447892403556</v>
          </cell>
          <cell r="Q177">
            <v>78.095172993213154</v>
          </cell>
        </row>
        <row r="178">
          <cell r="C178">
            <v>4.2769726963455152</v>
          </cell>
          <cell r="Q178">
            <v>78.821107413320263</v>
          </cell>
        </row>
        <row r="179">
          <cell r="C179">
            <v>4.3151092597688736</v>
          </cell>
          <cell r="Q179">
            <v>78.754136526930992</v>
          </cell>
        </row>
        <row r="180">
          <cell r="C180">
            <v>4.3576721573095805</v>
          </cell>
          <cell r="Q180">
            <v>78.833364784913769</v>
          </cell>
        </row>
        <row r="181">
          <cell r="C181">
            <v>4.3931384373114408</v>
          </cell>
          <cell r="Q181">
            <v>79.118389308837777</v>
          </cell>
        </row>
        <row r="182">
          <cell r="C182">
            <v>4.437348150887428</v>
          </cell>
          <cell r="Q182">
            <v>78.828208397100738</v>
          </cell>
        </row>
        <row r="183">
          <cell r="C183">
            <v>4.474403189692068</v>
          </cell>
          <cell r="Q183">
            <v>78.753401552372139</v>
          </cell>
        </row>
        <row r="184">
          <cell r="C184">
            <v>4.5088519356886687</v>
          </cell>
          <cell r="Q184">
            <v>78.549343473675336</v>
          </cell>
        </row>
        <row r="185">
          <cell r="C185">
            <v>4.5355699078226301</v>
          </cell>
          <cell r="Q185">
            <v>78.384871878579403</v>
          </cell>
        </row>
        <row r="186">
          <cell r="C186">
            <v>4.5760017429722035</v>
          </cell>
          <cell r="Q186">
            <v>78.436739126632986</v>
          </cell>
        </row>
        <row r="187">
          <cell r="C187">
            <v>4.6142810560353018</v>
          </cell>
          <cell r="Q187">
            <v>77.983497133735383</v>
          </cell>
        </row>
        <row r="188">
          <cell r="C188">
            <v>4.6496253521725102</v>
          </cell>
          <cell r="Q188">
            <v>78.279139201335013</v>
          </cell>
        </row>
        <row r="189">
          <cell r="C189">
            <v>4.6967600134424483</v>
          </cell>
          <cell r="Q189">
            <v>78.485156948507964</v>
          </cell>
        </row>
        <row r="190">
          <cell r="C190">
            <v>4.7431314313890436</v>
          </cell>
          <cell r="Q190">
            <v>78.830243652401037</v>
          </cell>
        </row>
        <row r="191">
          <cell r="C191">
            <v>4.7909706400497001</v>
          </cell>
          <cell r="Q191">
            <v>79.279730316349855</v>
          </cell>
        </row>
        <row r="192">
          <cell r="C192">
            <v>4.842549961423539</v>
          </cell>
          <cell r="Q192">
            <v>79.473019802374679</v>
          </cell>
        </row>
        <row r="193">
          <cell r="C193">
            <v>4.891181349629691</v>
          </cell>
          <cell r="Q193">
            <v>80.091248841954965</v>
          </cell>
        </row>
        <row r="194">
          <cell r="C194">
            <v>4.9379171423270032</v>
          </cell>
          <cell r="Q194">
            <v>79.959606942877045</v>
          </cell>
        </row>
        <row r="195">
          <cell r="C195">
            <v>4.9856882018887925</v>
          </cell>
          <cell r="Q195">
            <v>80.517173314671496</v>
          </cell>
        </row>
        <row r="196">
          <cell r="C196">
            <v>5.0164721469698428</v>
          </cell>
          <cell r="Q196">
            <v>80.263880901614186</v>
          </cell>
        </row>
        <row r="197">
          <cell r="C197">
            <v>5.0454625074581179</v>
          </cell>
          <cell r="Q197">
            <v>80.285463131305647</v>
          </cell>
        </row>
        <row r="198">
          <cell r="C198">
            <v>5.0891434586081097</v>
          </cell>
          <cell r="Q198">
            <v>79.644587655109916</v>
          </cell>
        </row>
        <row r="199">
          <cell r="C199">
            <v>5.1357975643454523</v>
          </cell>
          <cell r="Q199">
            <v>79.470034194513076</v>
          </cell>
        </row>
        <row r="200">
          <cell r="C200">
            <v>5.1620357999370015</v>
          </cell>
          <cell r="Q200">
            <v>78.70101503372716</v>
          </cell>
        </row>
        <row r="201">
          <cell r="C201">
            <v>5.1864983069031769</v>
          </cell>
          <cell r="Q201">
            <v>78.131129606761988</v>
          </cell>
        </row>
        <row r="202">
          <cell r="C202">
            <v>5.0024945030004089</v>
          </cell>
          <cell r="Q202">
            <v>77.418803731721013</v>
          </cell>
        </row>
        <row r="203">
          <cell r="C203">
            <v>4.6739136275134632</v>
          </cell>
          <cell r="Q203">
            <v>65.270664040215053</v>
          </cell>
        </row>
        <row r="204">
          <cell r="C204" t="str">
            <v/>
          </cell>
          <cell r="Q204">
            <v>71.822232213198419</v>
          </cell>
        </row>
      </sheetData>
      <sheetData sheetId="3" refreshError="1"/>
      <sheetData sheetId="4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ange Reihen"/>
      <sheetName val="Lange Reihen Jahr"/>
      <sheetName val="Prognosen"/>
      <sheetName val="DSAFO32ADVVERINF32"/>
      <sheetName val="Exportgewichte (Jahr)"/>
      <sheetName val="Exportgewichte"/>
      <sheetName val="JahrIPABerechnung"/>
      <sheetName val="JahrIPAVeränderung"/>
      <sheetName val="QuartalIPA"/>
      <sheetName val="QuartalIPAVeränderung"/>
      <sheetName val="Export Quarterly Data"/>
      <sheetName val="Export Monthly Data"/>
      <sheetName val="Import Quarterly Data"/>
      <sheetName val="Export Yearly Data"/>
      <sheetName val="Deflatoren"/>
      <sheetName val="Indizes Quarterly"/>
      <sheetName val="Indizes Veränderungen"/>
      <sheetName val="Frühindikatoren2"/>
      <sheetName val="Frühindikatoren1"/>
      <sheetName val="Frühindikatoren3"/>
      <sheetName val="Frühindikatoren4"/>
      <sheetName val="Indizes Monthly"/>
      <sheetName val="IFO-Exporterwartung"/>
      <sheetName val="Exporte nach Regionen"/>
      <sheetName val="Importe nach Regionen"/>
      <sheetName val="Handelsbilanz nach Regionen"/>
      <sheetName val="Exporte nach Branchen"/>
      <sheetName val="Importe nach Branchen"/>
      <sheetName val="Datastream"/>
    </sheetNames>
    <sheetDataSet>
      <sheetData sheetId="0">
        <row r="2">
          <cell r="B2">
            <v>31.89</v>
          </cell>
          <cell r="D2">
            <v>35.409999999999997</v>
          </cell>
        </row>
        <row r="3">
          <cell r="B3">
            <v>32.18</v>
          </cell>
          <cell r="D3">
            <v>35.549999999999997</v>
          </cell>
        </row>
        <row r="4">
          <cell r="B4">
            <v>32.74</v>
          </cell>
          <cell r="D4">
            <v>35.82</v>
          </cell>
        </row>
        <row r="5">
          <cell r="B5">
            <v>32.93</v>
          </cell>
          <cell r="D5">
            <v>37.08</v>
          </cell>
        </row>
        <row r="6">
          <cell r="B6">
            <v>33.06</v>
          </cell>
          <cell r="D6">
            <v>38.33</v>
          </cell>
        </row>
        <row r="7">
          <cell r="B7">
            <v>33.049999999999997</v>
          </cell>
          <cell r="D7">
            <v>37.99</v>
          </cell>
        </row>
        <row r="8">
          <cell r="B8">
            <v>34.130000000000003</v>
          </cell>
          <cell r="D8">
            <v>38.549999999999997</v>
          </cell>
        </row>
        <row r="9">
          <cell r="B9">
            <v>31.98</v>
          </cell>
          <cell r="D9">
            <v>39.119999999999997</v>
          </cell>
        </row>
        <row r="10">
          <cell r="B10">
            <v>33.56</v>
          </cell>
          <cell r="D10">
            <v>40.200000000000003</v>
          </cell>
        </row>
        <row r="11">
          <cell r="B11">
            <v>34.53</v>
          </cell>
          <cell r="D11">
            <v>40.82</v>
          </cell>
        </row>
        <row r="12">
          <cell r="B12">
            <v>35.409999999999997</v>
          </cell>
          <cell r="D12">
            <v>40.69</v>
          </cell>
        </row>
        <row r="13">
          <cell r="B13">
            <v>37.1</v>
          </cell>
          <cell r="D13">
            <v>42.38</v>
          </cell>
        </row>
        <row r="14">
          <cell r="B14">
            <v>37.44</v>
          </cell>
          <cell r="D14">
            <v>41.8</v>
          </cell>
        </row>
        <row r="15">
          <cell r="B15">
            <v>38.840000000000003</v>
          </cell>
          <cell r="D15">
            <v>42.12</v>
          </cell>
        </row>
        <row r="16">
          <cell r="B16">
            <v>39.78</v>
          </cell>
          <cell r="D16">
            <v>42.05</v>
          </cell>
        </row>
        <row r="17">
          <cell r="B17">
            <v>40.380000000000003</v>
          </cell>
          <cell r="D17">
            <v>44.84</v>
          </cell>
        </row>
        <row r="18">
          <cell r="B18">
            <v>44.4</v>
          </cell>
          <cell r="D18">
            <v>42.03</v>
          </cell>
        </row>
        <row r="19">
          <cell r="B19">
            <v>43.83</v>
          </cell>
          <cell r="D19">
            <v>43.24</v>
          </cell>
        </row>
        <row r="20">
          <cell r="B20">
            <v>44.17</v>
          </cell>
          <cell r="D20">
            <v>44.24</v>
          </cell>
        </row>
        <row r="21">
          <cell r="B21">
            <v>42.8</v>
          </cell>
          <cell r="D21">
            <v>42.43</v>
          </cell>
        </row>
        <row r="22">
          <cell r="B22">
            <v>41.04</v>
          </cell>
          <cell r="D22">
            <v>42.67</v>
          </cell>
        </row>
        <row r="23">
          <cell r="B23">
            <v>40.590000000000003</v>
          </cell>
          <cell r="D23">
            <v>44.04</v>
          </cell>
        </row>
        <row r="24">
          <cell r="B24">
            <v>40.78</v>
          </cell>
          <cell r="D24">
            <v>44.13</v>
          </cell>
        </row>
        <row r="25">
          <cell r="B25">
            <v>41.96</v>
          </cell>
          <cell r="D25">
            <v>45.84</v>
          </cell>
        </row>
        <row r="26">
          <cell r="B26">
            <v>43.64</v>
          </cell>
          <cell r="D26">
            <v>46.86</v>
          </cell>
        </row>
        <row r="27">
          <cell r="B27">
            <v>44.11</v>
          </cell>
          <cell r="D27">
            <v>48.12</v>
          </cell>
        </row>
        <row r="28">
          <cell r="B28">
            <v>45.65</v>
          </cell>
          <cell r="D28">
            <v>49.01</v>
          </cell>
        </row>
        <row r="29">
          <cell r="B29">
            <v>45.58</v>
          </cell>
          <cell r="D29">
            <v>49.92</v>
          </cell>
        </row>
        <row r="30">
          <cell r="B30">
            <v>45.64</v>
          </cell>
          <cell r="D30">
            <v>49.47</v>
          </cell>
        </row>
        <row r="31">
          <cell r="B31">
            <v>46.71</v>
          </cell>
          <cell r="D31">
            <v>49.45</v>
          </cell>
        </row>
        <row r="32">
          <cell r="B32">
            <v>46.79</v>
          </cell>
          <cell r="D32">
            <v>51.66</v>
          </cell>
        </row>
        <row r="33">
          <cell r="B33">
            <v>47.5</v>
          </cell>
          <cell r="D33">
            <v>50.92</v>
          </cell>
        </row>
        <row r="34">
          <cell r="B34">
            <v>47.26</v>
          </cell>
          <cell r="D34">
            <v>51.33</v>
          </cell>
        </row>
        <row r="35">
          <cell r="B35">
            <v>47.02</v>
          </cell>
          <cell r="D35">
            <v>52.17</v>
          </cell>
        </row>
        <row r="36">
          <cell r="B36">
            <v>48.92</v>
          </cell>
          <cell r="D36">
            <v>54.05</v>
          </cell>
        </row>
        <row r="37">
          <cell r="B37">
            <v>49.34</v>
          </cell>
          <cell r="D37">
            <v>55.52</v>
          </cell>
        </row>
        <row r="38">
          <cell r="B38">
            <v>49.19</v>
          </cell>
          <cell r="D38">
            <v>55.82</v>
          </cell>
        </row>
        <row r="39">
          <cell r="B39">
            <v>50.14</v>
          </cell>
          <cell r="D39">
            <v>58.6</v>
          </cell>
        </row>
        <row r="40">
          <cell r="B40">
            <v>52.01</v>
          </cell>
          <cell r="D40">
            <v>59.51</v>
          </cell>
        </row>
        <row r="41">
          <cell r="B41">
            <v>51.9</v>
          </cell>
          <cell r="D41">
            <v>60.76</v>
          </cell>
        </row>
        <row r="42">
          <cell r="B42">
            <v>55.39</v>
          </cell>
          <cell r="D42">
            <v>61.94</v>
          </cell>
        </row>
        <row r="43">
          <cell r="B43">
            <v>53.63</v>
          </cell>
          <cell r="D43">
            <v>60.73</v>
          </cell>
        </row>
        <row r="44">
          <cell r="B44">
            <v>52.34</v>
          </cell>
          <cell r="D44">
            <v>58.93</v>
          </cell>
        </row>
        <row r="45">
          <cell r="B45">
            <v>52.27</v>
          </cell>
          <cell r="D45">
            <v>59.69</v>
          </cell>
        </row>
        <row r="46">
          <cell r="B46">
            <v>54.12</v>
          </cell>
          <cell r="D46">
            <v>59.8</v>
          </cell>
        </row>
        <row r="47">
          <cell r="B47">
            <v>56.19</v>
          </cell>
          <cell r="D47">
            <v>58.39</v>
          </cell>
        </row>
        <row r="48">
          <cell r="B48">
            <v>58.72</v>
          </cell>
          <cell r="D48">
            <v>58.45</v>
          </cell>
        </row>
        <row r="49">
          <cell r="B49">
            <v>59.97</v>
          </cell>
          <cell r="D49">
            <v>57.62</v>
          </cell>
        </row>
        <row r="50">
          <cell r="B50">
            <v>60.28</v>
          </cell>
          <cell r="D50">
            <v>59.59</v>
          </cell>
        </row>
        <row r="51">
          <cell r="B51">
            <v>59.56</v>
          </cell>
          <cell r="D51">
            <v>58.74</v>
          </cell>
        </row>
        <row r="52">
          <cell r="B52">
            <v>58.32</v>
          </cell>
          <cell r="D52">
            <v>57.27</v>
          </cell>
        </row>
        <row r="53">
          <cell r="B53">
            <v>58.46</v>
          </cell>
          <cell r="D53">
            <v>56.14</v>
          </cell>
        </row>
        <row r="54">
          <cell r="B54">
            <v>58.11</v>
          </cell>
          <cell r="D54">
            <v>56.79</v>
          </cell>
        </row>
        <row r="55">
          <cell r="B55">
            <v>58.32</v>
          </cell>
          <cell r="D55">
            <v>59.68</v>
          </cell>
        </row>
        <row r="56">
          <cell r="B56">
            <v>58.72</v>
          </cell>
          <cell r="D56">
            <v>60.12</v>
          </cell>
        </row>
        <row r="57">
          <cell r="B57">
            <v>59.87</v>
          </cell>
          <cell r="D57">
            <v>60.87</v>
          </cell>
        </row>
        <row r="58">
          <cell r="B58">
            <v>62.61</v>
          </cell>
          <cell r="D58">
            <v>61.67</v>
          </cell>
        </row>
        <row r="59">
          <cell r="B59">
            <v>60.95</v>
          </cell>
          <cell r="D59">
            <v>62.11</v>
          </cell>
        </row>
        <row r="60">
          <cell r="B60">
            <v>65.599999999999994</v>
          </cell>
          <cell r="D60">
            <v>64.099999999999994</v>
          </cell>
        </row>
        <row r="61">
          <cell r="B61">
            <v>68.64</v>
          </cell>
          <cell r="D61">
            <v>63.59</v>
          </cell>
        </row>
        <row r="62">
          <cell r="B62">
            <v>69.56</v>
          </cell>
          <cell r="D62">
            <v>66.41</v>
          </cell>
        </row>
        <row r="63">
          <cell r="B63">
            <v>69.260000000000005</v>
          </cell>
          <cell r="D63">
            <v>64.94</v>
          </cell>
        </row>
        <row r="64">
          <cell r="B64">
            <v>70.38</v>
          </cell>
          <cell r="D64">
            <v>66.2</v>
          </cell>
        </row>
        <row r="65">
          <cell r="B65">
            <v>69.290000000000006</v>
          </cell>
          <cell r="D65">
            <v>65.34</v>
          </cell>
        </row>
        <row r="66">
          <cell r="B66">
            <v>69.569999999999993</v>
          </cell>
          <cell r="D66">
            <v>66.709999999999994</v>
          </cell>
        </row>
        <row r="67">
          <cell r="B67">
            <v>68.459999999999994</v>
          </cell>
          <cell r="D67">
            <v>68.11</v>
          </cell>
        </row>
        <row r="68">
          <cell r="B68">
            <v>68.569999999999993</v>
          </cell>
          <cell r="D68">
            <v>67.73</v>
          </cell>
        </row>
        <row r="69">
          <cell r="B69">
            <v>67.959999999999994</v>
          </cell>
          <cell r="D69">
            <v>68.209999999999994</v>
          </cell>
        </row>
        <row r="70">
          <cell r="B70">
            <v>66.75</v>
          </cell>
          <cell r="D70">
            <v>69.08</v>
          </cell>
        </row>
        <row r="71">
          <cell r="B71">
            <v>69.14</v>
          </cell>
          <cell r="D71">
            <v>70.59</v>
          </cell>
        </row>
        <row r="72">
          <cell r="B72">
            <v>69.400000000000006</v>
          </cell>
          <cell r="D72">
            <v>70.790000000000006</v>
          </cell>
        </row>
        <row r="73">
          <cell r="B73">
            <v>70.23</v>
          </cell>
          <cell r="D73">
            <v>72</v>
          </cell>
        </row>
        <row r="74">
          <cell r="B74">
            <v>66.38</v>
          </cell>
          <cell r="D74">
            <v>70.22</v>
          </cell>
        </row>
        <row r="75">
          <cell r="B75">
            <v>72.569999999999993</v>
          </cell>
          <cell r="D75">
            <v>73.459999999999994</v>
          </cell>
        </row>
        <row r="76">
          <cell r="B76">
            <v>73.97</v>
          </cell>
          <cell r="D76">
            <v>75.2</v>
          </cell>
        </row>
        <row r="77">
          <cell r="B77">
            <v>76.34</v>
          </cell>
          <cell r="D77">
            <v>77.14</v>
          </cell>
        </row>
        <row r="78">
          <cell r="B78">
            <v>79</v>
          </cell>
          <cell r="D78">
            <v>78.099999999999994</v>
          </cell>
        </row>
        <row r="79">
          <cell r="B79">
            <v>80.150000000000006</v>
          </cell>
          <cell r="D79">
            <v>79.91</v>
          </cell>
        </row>
        <row r="80">
          <cell r="B80">
            <v>81.5</v>
          </cell>
          <cell r="D80">
            <v>81.06</v>
          </cell>
        </row>
        <row r="81">
          <cell r="B81">
            <v>79.650000000000006</v>
          </cell>
          <cell r="D81">
            <v>83.68</v>
          </cell>
        </row>
        <row r="82">
          <cell r="B82">
            <v>85.46</v>
          </cell>
          <cell r="D82">
            <v>85</v>
          </cell>
        </row>
        <row r="83">
          <cell r="B83">
            <v>82.79</v>
          </cell>
          <cell r="D83">
            <v>85.92</v>
          </cell>
        </row>
        <row r="84">
          <cell r="B84">
            <v>93.48</v>
          </cell>
          <cell r="D84">
            <v>92.53</v>
          </cell>
        </row>
        <row r="85">
          <cell r="B85">
            <v>98.32</v>
          </cell>
          <cell r="D85">
            <v>97.38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>
        <row r="6">
          <cell r="S6">
            <v>3.04</v>
          </cell>
        </row>
        <row r="7">
          <cell r="S7">
            <v>2.96</v>
          </cell>
        </row>
        <row r="8">
          <cell r="S8">
            <v>2.97</v>
          </cell>
        </row>
        <row r="9">
          <cell r="S9">
            <v>3.08</v>
          </cell>
        </row>
        <row r="10">
          <cell r="S10">
            <v>2.96</v>
          </cell>
        </row>
        <row r="11">
          <cell r="S11">
            <v>3.04</v>
          </cell>
        </row>
        <row r="12">
          <cell r="S12">
            <v>3.27</v>
          </cell>
        </row>
        <row r="13">
          <cell r="S13">
            <v>2.93</v>
          </cell>
        </row>
        <row r="14">
          <cell r="S14">
            <v>2.84</v>
          </cell>
        </row>
        <row r="15">
          <cell r="S15">
            <v>3.1</v>
          </cell>
        </row>
        <row r="16">
          <cell r="S16">
            <v>3.46</v>
          </cell>
        </row>
        <row r="17">
          <cell r="S17">
            <v>3.57</v>
          </cell>
        </row>
        <row r="18">
          <cell r="S18">
            <v>3.17</v>
          </cell>
        </row>
        <row r="19">
          <cell r="S19">
            <v>3.75</v>
          </cell>
        </row>
        <row r="20">
          <cell r="S20">
            <v>3.53</v>
          </cell>
        </row>
        <row r="21">
          <cell r="S21">
            <v>3.41</v>
          </cell>
        </row>
        <row r="22">
          <cell r="S22">
            <v>3.84</v>
          </cell>
        </row>
        <row r="23">
          <cell r="S23">
            <v>3.91</v>
          </cell>
        </row>
        <row r="24">
          <cell r="S24">
            <v>4.1500000000000004</v>
          </cell>
        </row>
        <row r="25">
          <cell r="S25">
            <v>4.1500000000000004</v>
          </cell>
        </row>
        <row r="26">
          <cell r="S26">
            <v>4.49</v>
          </cell>
        </row>
        <row r="27">
          <cell r="S27">
            <v>4.34</v>
          </cell>
        </row>
        <row r="28">
          <cell r="S28">
            <v>4.4800000000000004</v>
          </cell>
        </row>
        <row r="29">
          <cell r="S29">
            <v>4.71</v>
          </cell>
        </row>
        <row r="30">
          <cell r="S30">
            <v>4.8099999999999996</v>
          </cell>
        </row>
        <row r="31">
          <cell r="S31">
            <v>5.01</v>
          </cell>
        </row>
        <row r="32">
          <cell r="S32">
            <v>4.5999999999999996</v>
          </cell>
        </row>
        <row r="33">
          <cell r="S33">
            <v>5.03</v>
          </cell>
        </row>
        <row r="34">
          <cell r="S34">
            <v>4.59</v>
          </cell>
        </row>
        <row r="35">
          <cell r="S35">
            <v>5.28</v>
          </cell>
        </row>
        <row r="36">
          <cell r="S36">
            <v>5.21</v>
          </cell>
        </row>
        <row r="37">
          <cell r="S37">
            <v>5.22</v>
          </cell>
        </row>
        <row r="38">
          <cell r="S38">
            <v>5.6</v>
          </cell>
        </row>
        <row r="39">
          <cell r="S39">
            <v>5.0599999999999996</v>
          </cell>
        </row>
        <row r="40">
          <cell r="S40">
            <v>6.02</v>
          </cell>
        </row>
        <row r="41">
          <cell r="S41">
            <v>5.69</v>
          </cell>
        </row>
        <row r="42">
          <cell r="S42">
            <v>5.93</v>
          </cell>
        </row>
        <row r="43">
          <cell r="S43">
            <v>5.32</v>
          </cell>
        </row>
        <row r="44">
          <cell r="S44">
            <v>6.64</v>
          </cell>
        </row>
        <row r="45">
          <cell r="S45">
            <v>6.22</v>
          </cell>
        </row>
        <row r="46">
          <cell r="S46">
            <v>7.09</v>
          </cell>
        </row>
        <row r="47">
          <cell r="S47">
            <v>6.77</v>
          </cell>
        </row>
        <row r="48">
          <cell r="S48">
            <v>6.66</v>
          </cell>
        </row>
        <row r="49">
          <cell r="S49">
            <v>6.52</v>
          </cell>
        </row>
        <row r="50">
          <cell r="S50">
            <v>6.72</v>
          </cell>
        </row>
        <row r="51">
          <cell r="S51">
            <v>7.18</v>
          </cell>
        </row>
        <row r="52">
          <cell r="S52">
            <v>8.17</v>
          </cell>
        </row>
        <row r="53">
          <cell r="S53">
            <v>8.82</v>
          </cell>
        </row>
        <row r="54">
          <cell r="S54">
            <v>8.14</v>
          </cell>
        </row>
        <row r="55">
          <cell r="S55">
            <v>8.36</v>
          </cell>
        </row>
        <row r="56">
          <cell r="S56">
            <v>8.2100000000000009</v>
          </cell>
        </row>
        <row r="57">
          <cell r="S57">
            <v>8.65</v>
          </cell>
        </row>
        <row r="58">
          <cell r="S58">
            <v>8.49</v>
          </cell>
        </row>
        <row r="59">
          <cell r="S59">
            <v>8.6999999999999993</v>
          </cell>
        </row>
        <row r="60">
          <cell r="S60">
            <v>8.4</v>
          </cell>
        </row>
        <row r="61">
          <cell r="S61">
            <v>8.74</v>
          </cell>
        </row>
        <row r="62">
          <cell r="S62">
            <v>9.06</v>
          </cell>
        </row>
        <row r="63">
          <cell r="S63">
            <v>9.24</v>
          </cell>
        </row>
        <row r="64">
          <cell r="S64">
            <v>9.42</v>
          </cell>
        </row>
        <row r="65">
          <cell r="S65">
            <v>10.41</v>
          </cell>
        </row>
        <row r="66">
          <cell r="S66">
            <v>10.44</v>
          </cell>
        </row>
        <row r="67">
          <cell r="S67">
            <v>10.26</v>
          </cell>
        </row>
        <row r="68">
          <cell r="S68">
            <v>10.8</v>
          </cell>
        </row>
        <row r="69">
          <cell r="S69">
            <v>10.130000000000001</v>
          </cell>
        </row>
        <row r="70">
          <cell r="S70">
            <v>10.52</v>
          </cell>
        </row>
        <row r="71">
          <cell r="S71">
            <v>10.01</v>
          </cell>
        </row>
        <row r="72">
          <cell r="S72">
            <v>10.119999999999999</v>
          </cell>
        </row>
        <row r="73">
          <cell r="S73">
            <v>9.9700000000000006</v>
          </cell>
        </row>
        <row r="74">
          <cell r="S74">
            <v>9.57</v>
          </cell>
        </row>
        <row r="75">
          <cell r="S75">
            <v>10.18</v>
          </cell>
        </row>
        <row r="76">
          <cell r="S76">
            <v>10.32</v>
          </cell>
        </row>
        <row r="77">
          <cell r="S77">
            <v>10.14</v>
          </cell>
        </row>
        <row r="78">
          <cell r="S78">
            <v>9.82</v>
          </cell>
        </row>
        <row r="79">
          <cell r="S79">
            <v>10.09</v>
          </cell>
        </row>
        <row r="80">
          <cell r="S80">
            <v>10.119999999999999</v>
          </cell>
        </row>
        <row r="81">
          <cell r="S81">
            <v>10.96</v>
          </cell>
        </row>
        <row r="82">
          <cell r="S82">
            <v>11.04</v>
          </cell>
        </row>
        <row r="83">
          <cell r="S83">
            <v>11.26</v>
          </cell>
        </row>
        <row r="84">
          <cell r="S84">
            <v>11.76</v>
          </cell>
        </row>
        <row r="85">
          <cell r="S85">
            <v>12.01</v>
          </cell>
        </row>
        <row r="86">
          <cell r="S86">
            <v>13.13</v>
          </cell>
        </row>
        <row r="87">
          <cell r="S87">
            <v>12.61</v>
          </cell>
        </row>
        <row r="88">
          <cell r="S88">
            <v>18.420000000000002</v>
          </cell>
        </row>
        <row r="89">
          <cell r="S89">
            <v>20.95</v>
          </cell>
        </row>
      </sheetData>
      <sheetData sheetId="11" refreshError="1"/>
      <sheetData sheetId="12">
        <row r="5">
          <cell r="F5">
            <v>31.73</v>
          </cell>
        </row>
        <row r="6">
          <cell r="F6">
            <v>31.86</v>
          </cell>
        </row>
        <row r="7">
          <cell r="F7">
            <v>32.11</v>
          </cell>
        </row>
        <row r="8">
          <cell r="F8">
            <v>32.869999999999997</v>
          </cell>
        </row>
        <row r="9">
          <cell r="F9">
            <v>34.86</v>
          </cell>
        </row>
        <row r="10">
          <cell r="F10">
            <v>34.1</v>
          </cell>
        </row>
        <row r="11">
          <cell r="F11">
            <v>34.78</v>
          </cell>
        </row>
        <row r="12">
          <cell r="F12">
            <v>35.47</v>
          </cell>
        </row>
        <row r="13">
          <cell r="F13">
            <v>36.729999999999997</v>
          </cell>
        </row>
        <row r="14">
          <cell r="F14">
            <v>37.56</v>
          </cell>
        </row>
        <row r="15">
          <cell r="F15">
            <v>37.44</v>
          </cell>
        </row>
        <row r="16">
          <cell r="F16">
            <v>38.81</v>
          </cell>
        </row>
        <row r="17">
          <cell r="F17">
            <v>38.49</v>
          </cell>
        </row>
        <row r="18">
          <cell r="F18">
            <v>37.369999999999997</v>
          </cell>
        </row>
        <row r="19">
          <cell r="F19">
            <v>37.58</v>
          </cell>
        </row>
        <row r="20">
          <cell r="F20">
            <v>41.19</v>
          </cell>
        </row>
        <row r="21">
          <cell r="F21">
            <v>37.619999999999997</v>
          </cell>
        </row>
        <row r="22">
          <cell r="F22">
            <v>39.46</v>
          </cell>
        </row>
        <row r="23">
          <cell r="F23">
            <v>40.53</v>
          </cell>
        </row>
        <row r="24">
          <cell r="F24">
            <v>38.64</v>
          </cell>
        </row>
        <row r="25">
          <cell r="F25">
            <v>38.5</v>
          </cell>
        </row>
        <row r="26">
          <cell r="F26">
            <v>40.33</v>
          </cell>
        </row>
        <row r="27">
          <cell r="F27">
            <v>40.25</v>
          </cell>
        </row>
        <row r="28">
          <cell r="F28">
            <v>41.78</v>
          </cell>
        </row>
        <row r="29">
          <cell r="F29">
            <v>43.13</v>
          </cell>
        </row>
        <row r="30">
          <cell r="F30">
            <v>44.15</v>
          </cell>
        </row>
        <row r="31">
          <cell r="F31">
            <v>45.37</v>
          </cell>
        </row>
        <row r="32">
          <cell r="F32">
            <v>46.21</v>
          </cell>
        </row>
        <row r="33">
          <cell r="F33">
            <v>45.71</v>
          </cell>
        </row>
        <row r="34">
          <cell r="F34">
            <v>45.64</v>
          </cell>
        </row>
        <row r="35">
          <cell r="F35">
            <v>47.46</v>
          </cell>
        </row>
        <row r="36">
          <cell r="F36">
            <v>47.45</v>
          </cell>
        </row>
        <row r="37">
          <cell r="F37">
            <v>47.74</v>
          </cell>
        </row>
        <row r="38">
          <cell r="F38">
            <v>48.96</v>
          </cell>
        </row>
        <row r="39">
          <cell r="F39">
            <v>50.07</v>
          </cell>
        </row>
        <row r="40">
          <cell r="F40">
            <v>51.85</v>
          </cell>
        </row>
        <row r="41">
          <cell r="F41">
            <v>52.37</v>
          </cell>
        </row>
        <row r="42">
          <cell r="F42">
            <v>54.6</v>
          </cell>
        </row>
        <row r="43">
          <cell r="F43">
            <v>55.56</v>
          </cell>
        </row>
        <row r="44">
          <cell r="F44">
            <v>57.12</v>
          </cell>
        </row>
        <row r="45">
          <cell r="F45">
            <v>58.46</v>
          </cell>
        </row>
        <row r="46">
          <cell r="F46">
            <v>57.25</v>
          </cell>
        </row>
        <row r="47">
          <cell r="F47">
            <v>55.49</v>
          </cell>
        </row>
        <row r="48">
          <cell r="F48">
            <v>56.07</v>
          </cell>
        </row>
        <row r="49">
          <cell r="F49">
            <v>55.85</v>
          </cell>
        </row>
        <row r="50">
          <cell r="F50">
            <v>54.28</v>
          </cell>
        </row>
        <row r="51">
          <cell r="F51">
            <v>54.11</v>
          </cell>
        </row>
        <row r="52">
          <cell r="F52">
            <v>53.1</v>
          </cell>
        </row>
        <row r="53">
          <cell r="F53">
            <v>55.24</v>
          </cell>
        </row>
        <row r="54">
          <cell r="F54">
            <v>54.63</v>
          </cell>
        </row>
        <row r="55">
          <cell r="F55">
            <v>53.57</v>
          </cell>
        </row>
        <row r="56">
          <cell r="F56">
            <v>52.15</v>
          </cell>
        </row>
        <row r="57">
          <cell r="F57">
            <v>52.95</v>
          </cell>
        </row>
        <row r="58">
          <cell r="F58">
            <v>56.08</v>
          </cell>
        </row>
        <row r="59">
          <cell r="F59">
            <v>56.55</v>
          </cell>
        </row>
        <row r="60">
          <cell r="F60">
            <v>57.49</v>
          </cell>
        </row>
        <row r="61">
          <cell r="F61">
            <v>58.49</v>
          </cell>
        </row>
        <row r="62">
          <cell r="F62">
            <v>59.04</v>
          </cell>
        </row>
        <row r="63">
          <cell r="F63">
            <v>60.79</v>
          </cell>
        </row>
        <row r="64">
          <cell r="F64">
            <v>60.29</v>
          </cell>
        </row>
        <row r="65">
          <cell r="F65">
            <v>63.21</v>
          </cell>
        </row>
        <row r="66">
          <cell r="F66">
            <v>61.76</v>
          </cell>
        </row>
        <row r="67">
          <cell r="F67">
            <v>63.27</v>
          </cell>
        </row>
        <row r="68">
          <cell r="F68">
            <v>62.68</v>
          </cell>
        </row>
        <row r="69">
          <cell r="F69">
            <v>64.13</v>
          </cell>
        </row>
        <row r="70">
          <cell r="F70">
            <v>65.77</v>
          </cell>
        </row>
        <row r="71">
          <cell r="F71">
            <v>65.34</v>
          </cell>
        </row>
        <row r="72">
          <cell r="F72">
            <v>65.53</v>
          </cell>
        </row>
        <row r="73">
          <cell r="F73">
            <v>67.28</v>
          </cell>
        </row>
        <row r="74">
          <cell r="F74">
            <v>68.489999999999995</v>
          </cell>
        </row>
        <row r="75">
          <cell r="F75">
            <v>68.31</v>
          </cell>
        </row>
        <row r="76">
          <cell r="F76">
            <v>69.599999999999994</v>
          </cell>
        </row>
        <row r="77">
          <cell r="F77">
            <v>67.540000000000006</v>
          </cell>
        </row>
        <row r="78">
          <cell r="F78">
            <v>71.37</v>
          </cell>
        </row>
        <row r="79">
          <cell r="F79">
            <v>73.06</v>
          </cell>
        </row>
        <row r="80">
          <cell r="F80">
            <v>75.7</v>
          </cell>
        </row>
        <row r="81">
          <cell r="F81">
            <v>76.05</v>
          </cell>
        </row>
        <row r="82">
          <cell r="F82">
            <v>77.849999999999994</v>
          </cell>
        </row>
        <row r="83">
          <cell r="F83">
            <v>79.459999999999994</v>
          </cell>
        </row>
        <row r="84">
          <cell r="F84">
            <v>82.52</v>
          </cell>
        </row>
        <row r="85">
          <cell r="F85">
            <v>83.08</v>
          </cell>
        </row>
        <row r="86">
          <cell r="F86">
            <v>83.88</v>
          </cell>
        </row>
        <row r="87">
          <cell r="F87">
            <v>91.67</v>
          </cell>
        </row>
        <row r="88">
          <cell r="F88">
            <v>96.88</v>
          </cell>
        </row>
      </sheetData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reisindex-Deutschland-Quartals"/>
    </sheetNames>
    <sheetDataSet>
      <sheetData sheetId="0">
        <row r="2">
          <cell r="C2">
            <v>1.4216006085464101</v>
          </cell>
          <cell r="D2">
            <v>1.393858548152954</v>
          </cell>
        </row>
        <row r="3">
          <cell r="C3">
            <v>1.4391518969897115</v>
          </cell>
          <cell r="D3">
            <v>1.4104529658443121</v>
          </cell>
        </row>
        <row r="4">
          <cell r="C4">
            <v>1.4583071968446495</v>
          </cell>
          <cell r="D4">
            <v>1.429068158976363</v>
          </cell>
        </row>
        <row r="5">
          <cell r="C5">
            <v>1.4766948627295626</v>
          </cell>
          <cell r="D5">
            <v>1.4474071901628331</v>
          </cell>
        </row>
        <row r="6">
          <cell r="C6">
            <v>1.497670108080051</v>
          </cell>
          <cell r="D6">
            <v>1.4671407301506549</v>
          </cell>
        </row>
        <row r="7">
          <cell r="C7">
            <v>1.5176002595638114</v>
          </cell>
          <cell r="D7">
            <v>1.4868987037769432</v>
          </cell>
        </row>
        <row r="8">
          <cell r="C8">
            <v>1.5415201788870803</v>
          </cell>
          <cell r="D8">
            <v>1.5101329948759916</v>
          </cell>
        </row>
        <row r="9">
          <cell r="C9">
            <v>1.5623971915569046</v>
          </cell>
          <cell r="D9">
            <v>1.530357343004128</v>
          </cell>
        </row>
        <row r="10">
          <cell r="C10">
            <v>1.5822038408571177</v>
          </cell>
          <cell r="D10">
            <v>1.5502550427217736</v>
          </cell>
        </row>
        <row r="11">
          <cell r="C11">
            <v>1.6031303725089578</v>
          </cell>
          <cell r="D11">
            <v>1.5710951624476486</v>
          </cell>
        </row>
        <row r="12">
          <cell r="C12">
            <v>1.6329612754341321</v>
          </cell>
          <cell r="D12">
            <v>1.600673488729786</v>
          </cell>
        </row>
        <row r="13">
          <cell r="C13">
            <v>1.6620326283625972</v>
          </cell>
          <cell r="D13">
            <v>1.6300597303397293</v>
          </cell>
        </row>
        <row r="14">
          <cell r="C14">
            <v>1.694968480885745</v>
          </cell>
          <cell r="D14">
            <v>1.6626097048665016</v>
          </cell>
        </row>
        <row r="15">
          <cell r="C15">
            <v>1.735401462120665</v>
          </cell>
          <cell r="D15">
            <v>1.7014765484782524</v>
          </cell>
        </row>
        <row r="16">
          <cell r="C16">
            <v>1.7751332993753983</v>
          </cell>
          <cell r="D16">
            <v>1.7377753756424521</v>
          </cell>
        </row>
        <row r="17">
          <cell r="C17">
            <v>1.8246222628965143</v>
          </cell>
          <cell r="D17">
            <v>1.7819792419482841</v>
          </cell>
        </row>
        <row r="18">
          <cell r="C18">
            <v>1.8912685076408582</v>
          </cell>
          <cell r="D18">
            <v>1.8455104699886677</v>
          </cell>
        </row>
        <row r="19">
          <cell r="C19">
            <v>1.9561817774471777</v>
          </cell>
          <cell r="D19">
            <v>1.9089539517726954</v>
          </cell>
        </row>
        <row r="20">
          <cell r="C20">
            <v>2.0271136468631257</v>
          </cell>
          <cell r="D20">
            <v>1.9786322717150095</v>
          </cell>
        </row>
        <row r="21">
          <cell r="C21">
            <v>2.1022138261071142</v>
          </cell>
          <cell r="D21">
            <v>2.051734846690195</v>
          </cell>
        </row>
        <row r="22">
          <cell r="C22">
            <v>2.1562361145197939</v>
          </cell>
          <cell r="D22">
            <v>2.1039847416042998</v>
          </cell>
        </row>
        <row r="23">
          <cell r="C23">
            <v>2.2078340354228616</v>
          </cell>
          <cell r="D23">
            <v>2.1527573101126114</v>
          </cell>
        </row>
        <row r="24">
          <cell r="C24">
            <v>2.2630452782647996</v>
          </cell>
          <cell r="D24">
            <v>2.2069085650229359</v>
          </cell>
        </row>
        <row r="25">
          <cell r="C25">
            <v>2.3142130659968942</v>
          </cell>
          <cell r="D25">
            <v>2.2571521896495326</v>
          </cell>
        </row>
        <row r="26">
          <cell r="C26">
            <v>2.3710417312401928</v>
          </cell>
          <cell r="D26">
            <v>2.3123045698301024</v>
          </cell>
        </row>
        <row r="27">
          <cell r="C27">
            <v>2.4377177895605953</v>
          </cell>
          <cell r="D27">
            <v>2.3794819098310716</v>
          </cell>
        </row>
        <row r="28">
          <cell r="C28">
            <v>2.4902262448569243</v>
          </cell>
          <cell r="D28">
            <v>2.4280136797122185</v>
          </cell>
        </row>
        <row r="29">
          <cell r="C29">
            <v>2.5571884739562862</v>
          </cell>
          <cell r="D29">
            <v>2.4922052311345131</v>
          </cell>
        </row>
        <row r="30">
          <cell r="C30">
            <v>2.616972405591703</v>
          </cell>
          <cell r="D30">
            <v>2.5453919500164446</v>
          </cell>
        </row>
        <row r="31">
          <cell r="C31">
            <v>2.6849337724418922</v>
          </cell>
          <cell r="D31">
            <v>2.6067359825974528</v>
          </cell>
        </row>
        <row r="32">
          <cell r="C32">
            <v>2.7408127845093522</v>
          </cell>
          <cell r="D32">
            <v>2.656017014630923</v>
          </cell>
        </row>
        <row r="33">
          <cell r="C33">
            <v>2.7873992859576853</v>
          </cell>
          <cell r="D33">
            <v>2.6981260262412978</v>
          </cell>
        </row>
        <row r="34">
          <cell r="C34">
            <v>2.8308755071706986</v>
          </cell>
          <cell r="D34">
            <v>2.7366864436905622</v>
          </cell>
        </row>
        <row r="35">
          <cell r="C35">
            <v>2.8807152289057516</v>
          </cell>
          <cell r="D35">
            <v>2.7817004556126044</v>
          </cell>
        </row>
        <row r="36">
          <cell r="C36">
            <v>2.936861240324959</v>
          </cell>
          <cell r="D36">
            <v>2.8349184658897175</v>
          </cell>
        </row>
        <row r="37">
          <cell r="C37">
            <v>2.9856916482016054</v>
          </cell>
          <cell r="D37">
            <v>2.877447980360381</v>
          </cell>
        </row>
        <row r="38">
          <cell r="C38">
            <v>3.0375137577862632</v>
          </cell>
          <cell r="D38">
            <v>2.9250378081579824</v>
          </cell>
        </row>
        <row r="39">
          <cell r="C39">
            <v>3.1033623942259694</v>
          </cell>
          <cell r="D39">
            <v>2.9856718281409838</v>
          </cell>
        </row>
        <row r="40">
          <cell r="C40">
            <v>3.1810352896538632</v>
          </cell>
          <cell r="D40">
            <v>3.0554145558091368</v>
          </cell>
        </row>
        <row r="41">
          <cell r="C41">
            <v>3.2663617614850522</v>
          </cell>
          <cell r="D41">
            <v>3.1346604954958845</v>
          </cell>
        </row>
        <row r="42">
          <cell r="C42">
            <v>3.3743333649892207</v>
          </cell>
          <cell r="D42">
            <v>3.2350306741509178</v>
          </cell>
        </row>
        <row r="43">
          <cell r="C43">
            <v>3.4639317304117365</v>
          </cell>
          <cell r="D43">
            <v>3.3176060928169875</v>
          </cell>
        </row>
        <row r="44">
          <cell r="C44">
            <v>3.5609299108101595</v>
          </cell>
          <cell r="D44">
            <v>3.4061226127328172</v>
          </cell>
        </row>
        <row r="45">
          <cell r="C45">
            <v>3.661834252433664</v>
          </cell>
          <cell r="D45">
            <v>3.495471437543928</v>
          </cell>
        </row>
        <row r="46">
          <cell r="C46">
            <v>3.7709259105122221</v>
          </cell>
          <cell r="D46">
            <v>3.5931698575410222</v>
          </cell>
        </row>
        <row r="47">
          <cell r="C47">
            <v>3.8728100996876726</v>
          </cell>
          <cell r="D47">
            <v>3.6823574268354142</v>
          </cell>
        </row>
        <row r="48">
          <cell r="C48">
            <v>3.9827801484347112</v>
          </cell>
          <cell r="D48">
            <v>3.776859615537917</v>
          </cell>
        </row>
        <row r="49">
          <cell r="C49">
            <v>4.0887420812515503</v>
          </cell>
          <cell r="D49">
            <v>3.866196531731029</v>
          </cell>
        </row>
        <row r="50">
          <cell r="C50">
            <v>4.1873569733844969</v>
          </cell>
          <cell r="D50">
            <v>3.9468453182574037</v>
          </cell>
        </row>
        <row r="51">
          <cell r="C51">
            <v>4.2961824433564857</v>
          </cell>
          <cell r="D51">
            <v>4.0289486385349695</v>
          </cell>
        </row>
        <row r="52">
          <cell r="C52">
            <v>4.4132825119583083</v>
          </cell>
          <cell r="D52">
            <v>4.1209209645233109</v>
          </cell>
        </row>
        <row r="53">
          <cell r="C53">
            <v>4.5162825866529603</v>
          </cell>
          <cell r="D53">
            <v>4.1970582615456227</v>
          </cell>
        </row>
        <row r="54">
          <cell r="C54">
            <v>4.5945451429127866</v>
          </cell>
          <cell r="D54">
            <v>4.2531438576929546</v>
          </cell>
        </row>
        <row r="55">
          <cell r="C55">
            <v>4.6817598273125425</v>
          </cell>
          <cell r="D55">
            <v>4.3200391984151363</v>
          </cell>
        </row>
        <row r="56">
          <cell r="C56">
            <v>4.7747589027508068</v>
          </cell>
          <cell r="D56">
            <v>4.3943454898608252</v>
          </cell>
        </row>
        <row r="57">
          <cell r="C57">
            <v>4.8730360656395781</v>
          </cell>
          <cell r="D57">
            <v>4.4713833712127871</v>
          </cell>
        </row>
        <row r="58">
          <cell r="C58">
            <v>4.9771052194506105</v>
          </cell>
          <cell r="D58">
            <v>4.552777439066543</v>
          </cell>
        </row>
        <row r="59">
          <cell r="C59">
            <v>5.0667159271519511</v>
          </cell>
          <cell r="D59">
            <v>4.6184596168480461</v>
          </cell>
        </row>
        <row r="60">
          <cell r="C60">
            <v>5.1507457564439738</v>
          </cell>
          <cell r="D60">
            <v>4.6776284084863482</v>
          </cell>
        </row>
        <row r="61">
          <cell r="C61">
            <v>5.2405319498999816</v>
          </cell>
          <cell r="D61">
            <v>4.7447176504759341</v>
          </cell>
        </row>
        <row r="62">
          <cell r="C62">
            <v>5.3381797909325641</v>
          </cell>
          <cell r="D62">
            <v>4.8184694597670186</v>
          </cell>
        </row>
        <row r="63">
          <cell r="C63">
            <v>5.4365413779103031</v>
          </cell>
          <cell r="D63">
            <v>4.8916807398209565</v>
          </cell>
        </row>
        <row r="64">
          <cell r="C64">
            <v>5.4950320647443682</v>
          </cell>
          <cell r="D64">
            <v>4.9332153684445901</v>
          </cell>
        </row>
        <row r="65">
          <cell r="C65">
            <v>5.5647650959781894</v>
          </cell>
          <cell r="D65">
            <v>4.982313814889709</v>
          </cell>
        </row>
        <row r="66">
          <cell r="C66">
            <v>5.6099138928713508</v>
          </cell>
          <cell r="D66">
            <v>5.0149224675710258</v>
          </cell>
        </row>
        <row r="67">
          <cell r="C67">
            <v>5.641159603442965</v>
          </cell>
          <cell r="D67">
            <v>5.0377409722433093</v>
          </cell>
        </row>
        <row r="68">
          <cell r="C68">
            <v>5.6882117255930682</v>
          </cell>
          <cell r="D68">
            <v>5.0632041717232994</v>
          </cell>
        </row>
        <row r="69">
          <cell r="C69">
            <v>5.7403317291935041</v>
          </cell>
          <cell r="D69">
            <v>5.0994811587920941</v>
          </cell>
        </row>
        <row r="70">
          <cell r="C70">
            <v>5.7885044423611944</v>
          </cell>
          <cell r="D70">
            <v>5.1299111339510448</v>
          </cell>
        </row>
        <row r="71">
          <cell r="C71">
            <v>5.848405491134713</v>
          </cell>
          <cell r="D71">
            <v>5.1745253064110068</v>
          </cell>
        </row>
        <row r="72">
          <cell r="C72">
            <v>5.9138396873569787</v>
          </cell>
          <cell r="D72">
            <v>5.2234535148386918</v>
          </cell>
        </row>
        <row r="73">
          <cell r="C73">
            <v>5.9708068258140736</v>
          </cell>
          <cell r="D73">
            <v>5.2643599568336112</v>
          </cell>
        </row>
        <row r="74">
          <cell r="C74">
            <v>6.0201356263081394</v>
          </cell>
          <cell r="D74">
            <v>5.2996545935280137</v>
          </cell>
        </row>
        <row r="75">
          <cell r="C75">
            <v>6.0805658580385185</v>
          </cell>
          <cell r="D75">
            <v>5.3457975388196433</v>
          </cell>
        </row>
        <row r="76">
          <cell r="C76">
            <v>6.1524950678900518</v>
          </cell>
          <cell r="D76">
            <v>5.402603130081129</v>
          </cell>
        </row>
        <row r="77">
          <cell r="C77">
            <v>6.2163646732718876</v>
          </cell>
          <cell r="D77">
            <v>5.453574825670354</v>
          </cell>
        </row>
        <row r="78">
          <cell r="C78">
            <v>6.2914854929460757</v>
          </cell>
          <cell r="D78">
            <v>5.5125763446701939</v>
          </cell>
        </row>
        <row r="79">
          <cell r="C79">
            <v>6.3911323794769963</v>
          </cell>
          <cell r="D79">
            <v>5.6012025386238813</v>
          </cell>
        </row>
        <row r="80">
          <cell r="C80">
            <v>6.4919452880125164</v>
          </cell>
          <cell r="D80">
            <v>5.6941604782225452</v>
          </cell>
        </row>
        <row r="81">
          <cell r="C81">
            <v>6.6272461976674464</v>
          </cell>
          <cell r="D81">
            <v>5.8170088664997834</v>
          </cell>
        </row>
        <row r="82">
          <cell r="C82">
            <v>6.7656384593472252</v>
          </cell>
          <cell r="D82">
            <v>5.9398016377698646</v>
          </cell>
        </row>
        <row r="83">
          <cell r="C83">
            <v>6.8566938496235776</v>
          </cell>
          <cell r="D83">
            <v>6.0158005737508482</v>
          </cell>
        </row>
        <row r="84">
          <cell r="C84">
            <v>6.9678381002893381</v>
          </cell>
          <cell r="D84">
            <v>6.1078406424670746</v>
          </cell>
        </row>
        <row r="85">
          <cell r="C85">
            <v>7.0872645401633241</v>
          </cell>
          <cell r="D85">
            <v>6.206978977615873</v>
          </cell>
        </row>
        <row r="86">
          <cell r="C86">
            <v>7.19063169903007</v>
          </cell>
          <cell r="D86">
            <v>6.2887286231161559</v>
          </cell>
        </row>
        <row r="87">
          <cell r="C87">
            <v>7.300169532501477</v>
          </cell>
          <cell r="D87">
            <v>6.3733755627321562</v>
          </cell>
        </row>
        <row r="88">
          <cell r="C88">
            <v>7.4085263742850573</v>
          </cell>
          <cell r="D88">
            <v>6.4615242767106871</v>
          </cell>
        </row>
        <row r="89">
          <cell r="C89">
            <v>7.4993040100908317</v>
          </cell>
          <cell r="D89">
            <v>6.5357405849350689</v>
          </cell>
        </row>
        <row r="90">
          <cell r="C90">
            <v>7.5752228030417115</v>
          </cell>
          <cell r="D90">
            <v>6.5949478534539763</v>
          </cell>
        </row>
        <row r="91">
          <cell r="C91">
            <v>7.6573594326065901</v>
          </cell>
          <cell r="D91">
            <v>6.6652640814292115</v>
          </cell>
        </row>
        <row r="92">
          <cell r="C92">
            <v>7.7302714938039463</v>
          </cell>
          <cell r="D92">
            <v>6.7250337713071877</v>
          </cell>
        </row>
        <row r="93">
          <cell r="C93">
            <v>7.8088884529829485</v>
          </cell>
          <cell r="D93">
            <v>6.7887447954288396</v>
          </cell>
        </row>
        <row r="94">
          <cell r="C94">
            <v>7.895057877228429</v>
          </cell>
          <cell r="D94">
            <v>6.8602825043382936</v>
          </cell>
        </row>
        <row r="95">
          <cell r="C95">
            <v>7.9837876710100764</v>
          </cell>
          <cell r="D95">
            <v>6.9313214455454073</v>
          </cell>
        </row>
        <row r="96">
          <cell r="C96">
            <v>8.0796918652128795</v>
          </cell>
          <cell r="D96">
            <v>7.0126507847043458</v>
          </cell>
        </row>
        <row r="97">
          <cell r="C97">
            <v>8.1696613296838922</v>
          </cell>
          <cell r="D97">
            <v>7.0827930157545227</v>
          </cell>
        </row>
        <row r="98">
          <cell r="C98">
            <v>8.276941730304797</v>
          </cell>
          <cell r="D98">
            <v>7.1680584781143892</v>
          </cell>
        </row>
        <row r="99">
          <cell r="C99">
            <v>8.4372089164981912</v>
          </cell>
          <cell r="D99">
            <v>7.2883541516177681</v>
          </cell>
        </row>
        <row r="100">
          <cell r="C100">
            <v>8.5899462529152544</v>
          </cell>
          <cell r="D100">
            <v>7.4075398308739997</v>
          </cell>
        </row>
        <row r="101">
          <cell r="C101">
            <v>8.7418158850131462</v>
          </cell>
          <cell r="D101">
            <v>7.5295946265349931</v>
          </cell>
        </row>
        <row r="102">
          <cell r="C102">
            <v>8.8991001726665875</v>
          </cell>
          <cell r="D102">
            <v>7.6567919887499771</v>
          </cell>
        </row>
        <row r="103">
          <cell r="C103">
            <v>9.0431193960922993</v>
          </cell>
          <cell r="D103">
            <v>7.7714040980182615</v>
          </cell>
        </row>
        <row r="104">
          <cell r="C104">
            <v>9.1584388902452467</v>
          </cell>
          <cell r="D104">
            <v>7.866901638048696</v>
          </cell>
        </row>
        <row r="105">
          <cell r="C105">
            <v>9.2602318757151618</v>
          </cell>
          <cell r="D105">
            <v>7.9467198889725772</v>
          </cell>
        </row>
        <row r="106">
          <cell r="C106">
            <v>9.3683346308778539</v>
          </cell>
          <cell r="D106">
            <v>8.0334470832923639</v>
          </cell>
        </row>
        <row r="107">
          <cell r="C107">
            <v>9.4825082142283676</v>
          </cell>
          <cell r="D107">
            <v>8.1238288125718867</v>
          </cell>
        </row>
        <row r="108">
          <cell r="C108">
            <v>9.5828666024574787</v>
          </cell>
          <cell r="D108">
            <v>8.1968399090578448</v>
          </cell>
        </row>
        <row r="109">
          <cell r="C109">
            <v>9.6826504299265412</v>
          </cell>
          <cell r="D109">
            <v>8.2706365838666027</v>
          </cell>
        </row>
        <row r="110">
          <cell r="C110">
            <v>9.8018852019364093</v>
          </cell>
          <cell r="D110">
            <v>8.3575319364868825</v>
          </cell>
        </row>
        <row r="111">
          <cell r="C111">
            <v>9.8879147598762511</v>
          </cell>
          <cell r="D111">
            <v>8.4236428483514079</v>
          </cell>
        </row>
        <row r="112">
          <cell r="C112">
            <v>10.004182336424705</v>
          </cell>
          <cell r="D112">
            <v>8.5146002419581155</v>
          </cell>
        </row>
        <row r="113">
          <cell r="C113">
            <v>10.102262824696473</v>
          </cell>
          <cell r="D113">
            <v>8.5891235824678329</v>
          </cell>
        </row>
        <row r="114">
          <cell r="C114">
            <v>10.196690549411985</v>
          </cell>
          <cell r="D114">
            <v>8.6583091821206128</v>
          </cell>
        </row>
        <row r="115">
          <cell r="C115">
            <v>10.286412104521339</v>
          </cell>
          <cell r="D115">
            <v>8.7227456849046732</v>
          </cell>
        </row>
        <row r="116">
          <cell r="C116">
            <v>10.396009005408514</v>
          </cell>
          <cell r="D116">
            <v>8.7953673274209319</v>
          </cell>
        </row>
        <row r="117">
          <cell r="C117">
            <v>10.536607672307255</v>
          </cell>
          <cell r="D117">
            <v>8.8907565868577638</v>
          </cell>
        </row>
        <row r="118">
          <cell r="C118">
            <v>10.624935553700313</v>
          </cell>
          <cell r="D118">
            <v>8.9544365303835463</v>
          </cell>
        </row>
        <row r="119">
          <cell r="C119">
            <v>10.706444885686667</v>
          </cell>
          <cell r="D119">
            <v>9.0180954688845052</v>
          </cell>
        </row>
        <row r="120">
          <cell r="C120">
            <v>10.797801724069302</v>
          </cell>
          <cell r="D120">
            <v>9.088976062090099</v>
          </cell>
        </row>
        <row r="121">
          <cell r="C121">
            <v>10.899486814310961</v>
          </cell>
          <cell r="D121">
            <v>9.1688104327408571</v>
          </cell>
        </row>
        <row r="122">
          <cell r="C122">
            <v>10.996965387053725</v>
          </cell>
          <cell r="D122">
            <v>9.24513865149944</v>
          </cell>
        </row>
        <row r="123">
          <cell r="C123">
            <v>11.081765925464749</v>
          </cell>
          <cell r="D123">
            <v>9.3140051185938351</v>
          </cell>
        </row>
        <row r="124">
          <cell r="C124">
            <v>11.196055389852262</v>
          </cell>
          <cell r="D124">
            <v>9.4086866580513036</v>
          </cell>
        </row>
        <row r="125">
          <cell r="C125">
            <v>11.300946877241609</v>
          </cell>
          <cell r="D125">
            <v>9.4937061625361565</v>
          </cell>
        </row>
        <row r="126">
          <cell r="C126">
            <v>11.381880387902179</v>
          </cell>
          <cell r="D126">
            <v>9.5667630485641144</v>
          </cell>
        </row>
        <row r="127">
          <cell r="C127">
            <v>11.529066937653555</v>
          </cell>
          <cell r="D127">
            <v>9.688980766681313</v>
          </cell>
        </row>
        <row r="128">
          <cell r="C128">
            <v>11.607029345823774</v>
          </cell>
          <cell r="D128">
            <v>9.7557996709851498</v>
          </cell>
        </row>
        <row r="129">
          <cell r="C129">
            <v>11.650048566722978</v>
          </cell>
          <cell r="D129">
            <v>9.7978768890832324</v>
          </cell>
        </row>
        <row r="130">
          <cell r="C130">
            <v>11.739070108232021</v>
          </cell>
          <cell r="D130">
            <v>9.8761860061102134</v>
          </cell>
        </row>
        <row r="131">
          <cell r="C131">
            <v>11.815266145199935</v>
          </cell>
          <cell r="D131">
            <v>9.9383139456729896</v>
          </cell>
        </row>
        <row r="132">
          <cell r="C132">
            <v>11.881204668724378</v>
          </cell>
          <cell r="D132">
            <v>9.9911444508486706</v>
          </cell>
        </row>
        <row r="133">
          <cell r="C133">
            <v>11.970533700778011</v>
          </cell>
          <cell r="D133">
            <v>10.058276271514856</v>
          </cell>
        </row>
        <row r="134">
          <cell r="C134">
            <v>12.080951249719869</v>
          </cell>
          <cell r="D134">
            <v>10.151381992100371</v>
          </cell>
        </row>
        <row r="135">
          <cell r="C135">
            <v>12.102409587458931</v>
          </cell>
          <cell r="D135">
            <v>10.173179423590856</v>
          </cell>
        </row>
        <row r="136">
          <cell r="C136">
            <v>12.158963572730357</v>
          </cell>
          <cell r="D136">
            <v>10.221016605346788</v>
          </cell>
        </row>
        <row r="137">
          <cell r="C137">
            <v>12.237456169276198</v>
          </cell>
          <cell r="D137">
            <v>10.285621028737831</v>
          </cell>
        </row>
        <row r="138">
          <cell r="C138">
            <v>12.316919397971569</v>
          </cell>
          <cell r="D138">
            <v>10.349211615024361</v>
          </cell>
        </row>
        <row r="139">
          <cell r="C139">
            <v>12.411722550636311</v>
          </cell>
          <cell r="D139">
            <v>10.419899085040461</v>
          </cell>
        </row>
        <row r="140">
          <cell r="C140">
            <v>12.489735922845204</v>
          </cell>
          <cell r="D140">
            <v>10.482439618826263</v>
          </cell>
        </row>
        <row r="141">
          <cell r="C141">
            <v>12.572471547909174</v>
          </cell>
          <cell r="D141">
            <v>10.544642433654202</v>
          </cell>
        </row>
        <row r="142">
          <cell r="C142">
            <v>12.638542482957433</v>
          </cell>
          <cell r="D142">
            <v>10.593811466861709</v>
          </cell>
        </row>
        <row r="143">
          <cell r="C143">
            <v>12.716944228783561</v>
          </cell>
          <cell r="D143">
            <v>10.647644236469844</v>
          </cell>
        </row>
        <row r="144">
          <cell r="C144">
            <v>12.820847102199636</v>
          </cell>
          <cell r="D144">
            <v>10.724448437253608</v>
          </cell>
        </row>
        <row r="145">
          <cell r="C145">
            <v>12.910919941102748</v>
          </cell>
          <cell r="D145">
            <v>10.790872381467077</v>
          </cell>
        </row>
        <row r="146">
          <cell r="C146">
            <v>12.979223289322837</v>
          </cell>
          <cell r="D146">
            <v>10.833493100163757</v>
          </cell>
        </row>
        <row r="147">
          <cell r="C147">
            <v>13.072368894881743</v>
          </cell>
          <cell r="D147">
            <v>10.90391562457936</v>
          </cell>
        </row>
        <row r="148">
          <cell r="C148">
            <v>13.157957773304394</v>
          </cell>
          <cell r="D148">
            <v>10.973239511790082</v>
          </cell>
        </row>
        <row r="149">
          <cell r="C149">
            <v>13.2035558739694</v>
          </cell>
          <cell r="D149">
            <v>11.013877521206254</v>
          </cell>
        </row>
        <row r="150">
          <cell r="C150">
            <v>13.287660211261318</v>
          </cell>
          <cell r="D150">
            <v>11.076884839952669</v>
          </cell>
        </row>
        <row r="151">
          <cell r="C151">
            <v>13.382325552630126</v>
          </cell>
          <cell r="D151">
            <v>11.152785223613906</v>
          </cell>
        </row>
        <row r="152">
          <cell r="C152">
            <v>13.46896762049964</v>
          </cell>
          <cell r="D152">
            <v>11.22591596690126</v>
          </cell>
        </row>
        <row r="153">
          <cell r="C153">
            <v>13.656273545496303</v>
          </cell>
          <cell r="D153">
            <v>11.374775408222467</v>
          </cell>
        </row>
        <row r="154">
          <cell r="C154">
            <v>13.830704617988687</v>
          </cell>
          <cell r="D154">
            <v>11.514163427325064</v>
          </cell>
        </row>
        <row r="155">
          <cell r="C155">
            <v>14.002381498455129</v>
          </cell>
          <cell r="D155">
            <v>11.638498563076814</v>
          </cell>
        </row>
        <row r="156">
          <cell r="C156">
            <v>14.155191719735839</v>
          </cell>
          <cell r="D156">
            <v>11.746677749334703</v>
          </cell>
        </row>
        <row r="157">
          <cell r="C157">
            <v>14.146591531133224</v>
          </cell>
          <cell r="D157">
            <v>11.726636840035178</v>
          </cell>
        </row>
        <row r="158">
          <cell r="C158">
            <v>14.112721491742017</v>
          </cell>
          <cell r="D158">
            <v>11.702162375126406</v>
          </cell>
        </row>
        <row r="159">
          <cell r="C159">
            <v>14.123002998410009</v>
          </cell>
          <cell r="D159">
            <v>11.721831054784381</v>
          </cell>
        </row>
        <row r="160">
          <cell r="C160">
            <v>14.190898061870209</v>
          </cell>
          <cell r="D160">
            <v>11.767741902253961</v>
          </cell>
        </row>
        <row r="161">
          <cell r="C161">
            <v>14.2813386445309</v>
          </cell>
          <cell r="D161">
            <v>11.839993674957496</v>
          </cell>
        </row>
        <row r="162">
          <cell r="C162">
            <v>14.387195246279106</v>
          </cell>
          <cell r="D162">
            <v>11.916248248284887</v>
          </cell>
        </row>
        <row r="163">
          <cell r="C163">
            <v>14.479008361900327</v>
          </cell>
          <cell r="D163">
            <v>11.976294034827786</v>
          </cell>
        </row>
        <row r="164">
          <cell r="C164">
            <v>14.56014165978516</v>
          </cell>
          <cell r="D164">
            <v>12.03358742390486</v>
          </cell>
        </row>
        <row r="165">
          <cell r="C165">
            <v>14.682286297547845</v>
          </cell>
          <cell r="D165">
            <v>12.132644772655164</v>
          </cell>
        </row>
        <row r="166">
          <cell r="C166">
            <v>14.83713661056276</v>
          </cell>
          <cell r="D166">
            <v>12.242452226004309</v>
          </cell>
        </row>
        <row r="167">
          <cell r="C167">
            <v>14.958880398563934</v>
          </cell>
          <cell r="D167">
            <v>12.337253121067228</v>
          </cell>
        </row>
        <row r="168">
          <cell r="C168">
            <v>15.050804429930253</v>
          </cell>
          <cell r="D168">
            <v>12.414405902566614</v>
          </cell>
        </row>
        <row r="169">
          <cell r="C169">
            <v>15.149922028646579</v>
          </cell>
          <cell r="D169">
            <v>12.483735618311258</v>
          </cell>
        </row>
        <row r="170">
          <cell r="C170">
            <v>15.233230467730564</v>
          </cell>
          <cell r="D170">
            <v>12.554810377931437</v>
          </cell>
        </row>
        <row r="171">
          <cell r="C171">
            <v>15.296801005304737</v>
          </cell>
          <cell r="D171">
            <v>12.599321347876604</v>
          </cell>
        </row>
        <row r="172">
          <cell r="C172">
            <v>15.377424529001322</v>
          </cell>
          <cell r="D172">
            <v>12.666052423491408</v>
          </cell>
        </row>
        <row r="173">
          <cell r="C173">
            <v>15.471810664650334</v>
          </cell>
          <cell r="D173">
            <v>12.744416198715678</v>
          </cell>
        </row>
        <row r="174">
          <cell r="C174">
            <v>15.523617316134633</v>
          </cell>
          <cell r="D174">
            <v>12.783716363719165</v>
          </cell>
        </row>
        <row r="175">
          <cell r="C175">
            <v>15.523806949482772</v>
          </cell>
          <cell r="D175">
            <v>12.784347502768565</v>
          </cell>
        </row>
      </sheetData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Weltindizes Quartalsdaten"/>
      <sheetName val="Weltindizes - Monatsdaten"/>
      <sheetName val="Deutschland Quartalsdaten"/>
      <sheetName val="Deutschland Monatsdaten"/>
      <sheetName val="Weltindikatoren"/>
      <sheetName val="Tabelle1"/>
    </sheetNames>
    <sheetDataSet>
      <sheetData sheetId="0"/>
      <sheetData sheetId="1"/>
      <sheetData sheetId="2"/>
      <sheetData sheetId="3">
        <row r="14">
          <cell r="B14">
            <v>1</v>
          </cell>
        </row>
        <row r="25">
          <cell r="K25">
            <v>1</v>
          </cell>
        </row>
        <row r="26">
          <cell r="K26">
            <v>1.0015033502355262</v>
          </cell>
        </row>
        <row r="27">
          <cell r="K27">
            <v>1.0011837942082931</v>
          </cell>
        </row>
        <row r="28">
          <cell r="K28">
            <v>1.0085099921744292</v>
          </cell>
        </row>
        <row r="29">
          <cell r="K29">
            <v>1.0170832555700666</v>
          </cell>
        </row>
        <row r="30">
          <cell r="K30">
            <v>1.0193420446969597</v>
          </cell>
        </row>
        <row r="31">
          <cell r="K31">
            <v>1.026294425936531</v>
          </cell>
        </row>
        <row r="32">
          <cell r="K32">
            <v>1.0239855309722159</v>
          </cell>
        </row>
        <row r="33">
          <cell r="K33">
            <v>1.0217709481082069</v>
          </cell>
        </row>
        <row r="34">
          <cell r="K34">
            <v>1.0280467776388753</v>
          </cell>
        </row>
        <row r="35">
          <cell r="K35">
            <v>1.029522522300456</v>
          </cell>
        </row>
        <row r="36">
          <cell r="K36">
            <v>1.029530194094038</v>
          </cell>
        </row>
        <row r="37">
          <cell r="K37">
            <v>1.0368894132064885</v>
          </cell>
        </row>
        <row r="38">
          <cell r="K38">
            <v>1.0398311524779289</v>
          </cell>
        </row>
        <row r="39">
          <cell r="K39">
            <v>1.0499475205412303</v>
          </cell>
        </row>
        <row r="40">
          <cell r="K40">
            <v>1.0529396600975816</v>
          </cell>
        </row>
        <row r="41">
          <cell r="K41">
            <v>1.0521772357445629</v>
          </cell>
        </row>
        <row r="42">
          <cell r="K42">
            <v>1.0516141211378716</v>
          </cell>
        </row>
        <row r="43">
          <cell r="K43">
            <v>1.0545232305316692</v>
          </cell>
        </row>
        <row r="44">
          <cell r="K44">
            <v>1.0534991627359798</v>
          </cell>
        </row>
        <row r="45">
          <cell r="K45">
            <v>1.0579089590445896</v>
          </cell>
        </row>
        <row r="46">
          <cell r="K46">
            <v>1.0633729097967373</v>
          </cell>
        </row>
        <row r="47">
          <cell r="K47">
            <v>1.0671651105799329</v>
          </cell>
        </row>
        <row r="48">
          <cell r="K48">
            <v>1.0723659639282728</v>
          </cell>
        </row>
        <row r="49">
          <cell r="K49">
            <v>1.0775787558758321</v>
          </cell>
        </row>
        <row r="50">
          <cell r="K50">
            <v>1.0831229557508453</v>
          </cell>
        </row>
        <row r="51">
          <cell r="K51">
            <v>1.0850686547277544</v>
          </cell>
        </row>
        <row r="52">
          <cell r="K52">
            <v>1.0860181595519021</v>
          </cell>
        </row>
        <row r="53">
          <cell r="K53">
            <v>1.0972932949241467</v>
          </cell>
        </row>
        <row r="54">
          <cell r="K54">
            <v>1.0970700003843035</v>
          </cell>
        </row>
        <row r="55">
          <cell r="K55">
            <v>1.1014664936357805</v>
          </cell>
        </row>
        <row r="56">
          <cell r="K56">
            <v>1.1115831759469363</v>
          </cell>
        </row>
        <row r="57">
          <cell r="K57">
            <v>1.1149928938505325</v>
          </cell>
        </row>
        <row r="58">
          <cell r="K58">
            <v>1.1193533177429693</v>
          </cell>
        </row>
        <row r="59">
          <cell r="K59">
            <v>1.1214072444946255</v>
          </cell>
        </row>
        <row r="60">
          <cell r="K60">
            <v>1.1266857718321821</v>
          </cell>
        </row>
        <row r="61">
          <cell r="K61">
            <v>1.1293890085693716</v>
          </cell>
        </row>
        <row r="62">
          <cell r="K62">
            <v>1.1332567312558659</v>
          </cell>
        </row>
        <row r="63">
          <cell r="K63">
            <v>1.1327861623512905</v>
          </cell>
        </row>
        <row r="64">
          <cell r="K64">
            <v>1.1382412169039262</v>
          </cell>
        </row>
        <row r="65">
          <cell r="K65">
            <v>1.1404451564636542</v>
          </cell>
        </row>
        <row r="66">
          <cell r="K66">
            <v>1.1471621919116815</v>
          </cell>
        </row>
        <row r="67">
          <cell r="K67">
            <v>1.1577825545582858</v>
          </cell>
        </row>
        <row r="68">
          <cell r="K68">
            <v>1.1623443230710908</v>
          </cell>
        </row>
        <row r="69">
          <cell r="K69">
            <v>1.1639286518153729</v>
          </cell>
        </row>
        <row r="70">
          <cell r="K70">
            <v>1.1664721101731774</v>
          </cell>
        </row>
        <row r="71">
          <cell r="K71">
            <v>1.1705380962311458</v>
          </cell>
        </row>
        <row r="72">
          <cell r="K72">
            <v>1.174432745890702</v>
          </cell>
        </row>
        <row r="73">
          <cell r="K73">
            <v>1.1782418705180251</v>
          </cell>
        </row>
        <row r="74">
          <cell r="K74">
            <v>1.1846560424795427</v>
          </cell>
        </row>
        <row r="75">
          <cell r="K75">
            <v>1.1900808102208189</v>
          </cell>
        </row>
        <row r="76">
          <cell r="K76">
            <v>1.1929800551901144</v>
          </cell>
        </row>
        <row r="77">
          <cell r="K77">
            <v>1.1971840648806471</v>
          </cell>
        </row>
        <row r="78">
          <cell r="K78">
            <v>1.2029139569807437</v>
          </cell>
        </row>
        <row r="79">
          <cell r="K79">
            <v>1.2070302011963063</v>
          </cell>
        </row>
        <row r="80">
          <cell r="K80">
            <v>1.2061547017723229</v>
          </cell>
        </row>
        <row r="81">
          <cell r="K81">
            <v>1.2102144126314061</v>
          </cell>
        </row>
        <row r="82">
          <cell r="K82">
            <v>1.2143460096880467</v>
          </cell>
        </row>
        <row r="83">
          <cell r="K83">
            <v>1.2189161586654294</v>
          </cell>
        </row>
        <row r="84">
          <cell r="K84">
            <v>1.2214202370701652</v>
          </cell>
        </row>
        <row r="85">
          <cell r="K85">
            <v>1.2271318836270515</v>
          </cell>
        </row>
        <row r="86">
          <cell r="K86">
            <v>1.2304109066207993</v>
          </cell>
        </row>
        <row r="87">
          <cell r="K87">
            <v>1.2337560264354592</v>
          </cell>
        </row>
        <row r="88">
          <cell r="K88">
            <v>1.2400380274753307</v>
          </cell>
        </row>
        <row r="89">
          <cell r="K89">
            <v>1.2417495706724946</v>
          </cell>
        </row>
        <row r="90">
          <cell r="K90">
            <v>1.2461688833341655</v>
          </cell>
        </row>
        <row r="91">
          <cell r="K91">
            <v>1.2473155012703512</v>
          </cell>
        </row>
        <row r="92">
          <cell r="K92">
            <v>1.2526551792951284</v>
          </cell>
        </row>
        <row r="93">
          <cell r="K93">
            <v>1.2590990193573373</v>
          </cell>
        </row>
        <row r="94">
          <cell r="K94">
            <v>1.2629784207295334</v>
          </cell>
        </row>
        <row r="95">
          <cell r="K95">
            <v>1.2664418408183875</v>
          </cell>
        </row>
        <row r="96">
          <cell r="K96">
            <v>1.2692395311413851</v>
          </cell>
        </row>
        <row r="97">
          <cell r="K97">
            <v>1.2712659969184001</v>
          </cell>
        </row>
        <row r="98">
          <cell r="K98">
            <v>1.2752033258822073</v>
          </cell>
        </row>
        <row r="99">
          <cell r="K99">
            <v>1.2780288160694304</v>
          </cell>
        </row>
        <row r="100">
          <cell r="K100">
            <v>1.2842491436434837</v>
          </cell>
        </row>
        <row r="101">
          <cell r="K101">
            <v>1.2836447313100086</v>
          </cell>
        </row>
        <row r="102">
          <cell r="K102">
            <v>1.2859531572290754</v>
          </cell>
        </row>
        <row r="103">
          <cell r="K103">
            <v>1.2914232811407613</v>
          </cell>
        </row>
        <row r="104">
          <cell r="K104">
            <v>1.2955710145294004</v>
          </cell>
        </row>
        <row r="105">
          <cell r="K105">
            <v>1.3003988149169723</v>
          </cell>
        </row>
        <row r="106">
          <cell r="K106">
            <v>1.3030765417822856</v>
          </cell>
        </row>
        <row r="107">
          <cell r="K107">
            <v>1.3090372740942697</v>
          </cell>
        </row>
        <row r="108">
          <cell r="K108">
            <v>1.311521693090353</v>
          </cell>
        </row>
        <row r="109">
          <cell r="K109">
            <v>1.3147402111797071</v>
          </cell>
        </row>
        <row r="110">
          <cell r="K110">
            <v>1.3233728986227309</v>
          </cell>
        </row>
        <row r="111">
          <cell r="K111">
            <v>1.3276689070501169</v>
          </cell>
        </row>
        <row r="112">
          <cell r="K112">
            <v>1.3325126785645789</v>
          </cell>
        </row>
        <row r="113">
          <cell r="K113">
            <v>1.3400494339012128</v>
          </cell>
        </row>
        <row r="114">
          <cell r="K114">
            <v>1.344178558030503</v>
          </cell>
        </row>
        <row r="115">
          <cell r="K115">
            <v>1.346529713859089</v>
          </cell>
        </row>
        <row r="116">
          <cell r="K116">
            <v>1.3502438577118674</v>
          </cell>
        </row>
        <row r="117">
          <cell r="K117">
            <v>1.3560867438338178</v>
          </cell>
        </row>
        <row r="118">
          <cell r="K118">
            <v>1.3619020950410647</v>
          </cell>
        </row>
        <row r="119">
          <cell r="K119">
            <v>1.3674288333599252</v>
          </cell>
        </row>
        <row r="120">
          <cell r="K120">
            <v>1.3736134699926956</v>
          </cell>
        </row>
        <row r="121">
          <cell r="K121">
            <v>1.3791018751125199</v>
          </cell>
        </row>
        <row r="122">
          <cell r="K122">
            <v>1.3861259060929214</v>
          </cell>
        </row>
        <row r="123">
          <cell r="K123">
            <v>1.3909065578199291</v>
          </cell>
        </row>
        <row r="124">
          <cell r="K124">
            <v>1.3968320342806857</v>
          </cell>
        </row>
        <row r="125">
          <cell r="K125">
            <v>1.4044234308886872</v>
          </cell>
        </row>
        <row r="126">
          <cell r="K126">
            <v>1.4076651109636058</v>
          </cell>
        </row>
        <row r="127">
          <cell r="K127">
            <v>1.4127304700283652</v>
          </cell>
        </row>
        <row r="128">
          <cell r="K128">
            <v>1.4205762630226608</v>
          </cell>
        </row>
        <row r="129">
          <cell r="K129">
            <v>1.4256172957872359</v>
          </cell>
        </row>
        <row r="130">
          <cell r="K130">
            <v>1.431852312200129</v>
          </cell>
        </row>
        <row r="131">
          <cell r="K131">
            <v>1.4373779661978339</v>
          </cell>
        </row>
        <row r="132">
          <cell r="K132">
            <v>1.4434188724404318</v>
          </cell>
        </row>
        <row r="133">
          <cell r="K133">
            <v>1.452582130419324</v>
          </cell>
        </row>
        <row r="134">
          <cell r="K134">
            <v>1.4606613933442487</v>
          </cell>
        </row>
        <row r="135">
          <cell r="K135">
            <v>1.4664408436616398</v>
          </cell>
        </row>
        <row r="136">
          <cell r="K136">
            <v>1.4706722511757107</v>
          </cell>
        </row>
        <row r="137">
          <cell r="K137">
            <v>1.4763761193057319</v>
          </cell>
        </row>
        <row r="138">
          <cell r="K138">
            <v>1.4854296017602022</v>
          </cell>
        </row>
        <row r="139">
          <cell r="K139">
            <v>1.4937110637977107</v>
          </cell>
        </row>
        <row r="140">
          <cell r="K140">
            <v>1.5015899831862625</v>
          </cell>
        </row>
        <row r="141">
          <cell r="K141">
            <v>1.5093485360603953</v>
          </cell>
        </row>
        <row r="142">
          <cell r="K142">
            <v>1.5173407771092753</v>
          </cell>
        </row>
        <row r="143">
          <cell r="K143">
            <v>1.5230127605783548</v>
          </cell>
        </row>
        <row r="144">
          <cell r="K144">
            <v>1.5282146944582997</v>
          </cell>
        </row>
        <row r="145">
          <cell r="K145">
            <v>1.5353115273137201</v>
          </cell>
        </row>
        <row r="146">
          <cell r="K146">
            <v>1.5417137334583</v>
          </cell>
        </row>
        <row r="147">
          <cell r="K147">
            <v>1.547044719601915</v>
          </cell>
        </row>
        <row r="148">
          <cell r="K148">
            <v>1.5536698840348102</v>
          </cell>
        </row>
        <row r="149">
          <cell r="K149">
            <v>1.5594516088624331</v>
          </cell>
        </row>
        <row r="150">
          <cell r="K150">
            <v>1.5698917573251432</v>
          </cell>
        </row>
        <row r="151">
          <cell r="K151">
            <v>1.578187923138763</v>
          </cell>
        </row>
        <row r="152">
          <cell r="K152">
            <v>1.5886816332743072</v>
          </cell>
        </row>
        <row r="153">
          <cell r="K153">
            <v>1.5978124777917653</v>
          </cell>
        </row>
        <row r="154">
          <cell r="K154">
            <v>1.6062484016970098</v>
          </cell>
        </row>
        <row r="155">
          <cell r="K155">
            <v>1.615954018662227</v>
          </cell>
        </row>
        <row r="156">
          <cell r="J156">
            <v>0.97340621850751274</v>
          </cell>
          <cell r="K156">
            <v>1.6268341165265405</v>
          </cell>
        </row>
        <row r="157">
          <cell r="J157">
            <v>0.96905552585422616</v>
          </cell>
          <cell r="K157">
            <v>1.6373022242809263</v>
          </cell>
        </row>
        <row r="158">
          <cell r="J158">
            <v>0.82016635292658457</v>
          </cell>
          <cell r="K158">
            <v>1.6468906745397407</v>
          </cell>
        </row>
        <row r="159">
          <cell r="J159">
            <v>0.56032111482086155</v>
          </cell>
          <cell r="K159">
            <v>1.6576765386162609</v>
          </cell>
        </row>
        <row r="160">
          <cell r="J160">
            <v>0.49358208476334436</v>
          </cell>
          <cell r="K160">
            <v>1.6715894112749392</v>
          </cell>
        </row>
        <row r="161">
          <cell r="J161">
            <v>0.27884910581999611</v>
          </cell>
          <cell r="K161">
            <v>1.6835882575481884</v>
          </cell>
        </row>
        <row r="162">
          <cell r="J162">
            <v>0.27476052134892359</v>
          </cell>
          <cell r="K162">
            <v>1.6985761026805639</v>
          </cell>
        </row>
        <row r="163">
          <cell r="J163">
            <v>0.30917526258194328</v>
          </cell>
          <cell r="K163">
            <v>1.7136547712766503</v>
          </cell>
        </row>
        <row r="164">
          <cell r="J164">
            <v>0.29276718365092896</v>
          </cell>
          <cell r="K164">
            <v>1.7207664959977376</v>
          </cell>
        </row>
        <row r="165">
          <cell r="J165">
            <v>-4.4263117033472377E-3</v>
          </cell>
          <cell r="K165">
            <v>1.740126344111345</v>
          </cell>
        </row>
        <row r="166">
          <cell r="J166">
            <v>-7.8486342497565531E-2</v>
          </cell>
          <cell r="K166">
            <v>1.7492357815727499</v>
          </cell>
        </row>
        <row r="167">
          <cell r="J167">
            <v>0.16723910746172063</v>
          </cell>
          <cell r="K167">
            <v>1.7669282909348727</v>
          </cell>
        </row>
        <row r="168">
          <cell r="J168">
            <v>9.8094065497557004E-2</v>
          </cell>
          <cell r="K168">
            <v>1.7841868149581215</v>
          </cell>
        </row>
        <row r="169">
          <cell r="J169">
            <v>-0.80081150766735631</v>
          </cell>
          <cell r="K169">
            <v>1.8060065008395951</v>
          </cell>
        </row>
        <row r="170">
          <cell r="J170">
            <v>-0.80239952320129482</v>
          </cell>
          <cell r="K170">
            <v>1.8236715447176461</v>
          </cell>
        </row>
        <row r="171">
          <cell r="J171">
            <v>-1.0086351646489966</v>
          </cell>
          <cell r="K171">
            <v>1.8514578804713007</v>
          </cell>
        </row>
        <row r="172">
          <cell r="J172">
            <v>-1.0746332801390133</v>
          </cell>
          <cell r="K172">
            <v>1.8768151435044089</v>
          </cell>
        </row>
        <row r="173">
          <cell r="J173">
            <v>-0.38713667588512585</v>
          </cell>
          <cell r="K173">
            <v>1.8936311018780592</v>
          </cell>
        </row>
        <row r="174">
          <cell r="J174">
            <v>-0.44929272095167061</v>
          </cell>
          <cell r="K174">
            <v>1.9137704846476995</v>
          </cell>
        </row>
        <row r="175">
          <cell r="J175">
            <v>-0.523549613238522</v>
          </cell>
          <cell r="K175">
            <v>1.9359197544887639</v>
          </cell>
        </row>
        <row r="176">
          <cell r="J176">
            <v>-0.51754442893205765</v>
          </cell>
          <cell r="K176">
            <v>1.9572040870151537</v>
          </cell>
        </row>
        <row r="177">
          <cell r="J177">
            <v>-0.87629193463267319</v>
          </cell>
          <cell r="K177">
            <v>1.9835424713540819</v>
          </cell>
        </row>
        <row r="178">
          <cell r="J178">
            <v>-0.92417631296649783</v>
          </cell>
          <cell r="K178">
            <v>2.0119858898481708</v>
          </cell>
        </row>
        <row r="179">
          <cell r="J179">
            <v>-1.4773321926545964</v>
          </cell>
          <cell r="K179">
            <v>2.036762321679864</v>
          </cell>
        </row>
        <row r="180">
          <cell r="J180">
            <v>-1.51690567381556</v>
          </cell>
          <cell r="K180">
            <v>2.0593344608795388</v>
          </cell>
        </row>
        <row r="181">
          <cell r="J181">
            <v>-1.7663021648718509</v>
          </cell>
          <cell r="K181">
            <v>2.074870227795254</v>
          </cell>
        </row>
        <row r="182">
          <cell r="J182">
            <v>-1.7271244479466481</v>
          </cell>
          <cell r="K182">
            <v>2.0956566512567432</v>
          </cell>
        </row>
        <row r="183">
          <cell r="J183">
            <v>-1.4065726748168483</v>
          </cell>
          <cell r="K183">
            <v>2.1108363161480561</v>
          </cell>
        </row>
        <row r="184">
          <cell r="J184">
            <v>-1.3206622511243753</v>
          </cell>
          <cell r="K184">
            <v>2.1242842256928842</v>
          </cell>
        </row>
        <row r="185">
          <cell r="J185">
            <v>-0.98482110828610958</v>
          </cell>
          <cell r="K185">
            <v>2.1444992602410933</v>
          </cell>
        </row>
        <row r="186">
          <cell r="J186">
            <v>-0.92571669579273874</v>
          </cell>
          <cell r="K186">
            <v>2.1611701963395076</v>
          </cell>
        </row>
        <row r="187">
          <cell r="J187">
            <v>-0.76760984835840951</v>
          </cell>
          <cell r="K187">
            <v>2.1774498145031989</v>
          </cell>
        </row>
        <row r="188">
          <cell r="J188">
            <v>-0.75212079347014105</v>
          </cell>
          <cell r="K188">
            <v>2.1995322864784002</v>
          </cell>
        </row>
        <row r="189">
          <cell r="J189">
            <v>-0.53883276516068024</v>
          </cell>
          <cell r="K189">
            <v>2.2152490975228223</v>
          </cell>
        </row>
        <row r="190">
          <cell r="J190">
            <v>-0.57646052678109516</v>
          </cell>
          <cell r="K190">
            <v>2.2303626660119305</v>
          </cell>
        </row>
        <row r="191">
          <cell r="J191">
            <v>-0.72284844118707092</v>
          </cell>
          <cell r="K191">
            <v>2.2460241558679166</v>
          </cell>
        </row>
        <row r="192">
          <cell r="J192">
            <v>-0.75647697998018182</v>
          </cell>
          <cell r="K192">
            <v>2.2670134261399162</v>
          </cell>
        </row>
        <row r="193">
          <cell r="J193">
            <v>-0.41247476004599609</v>
          </cell>
          <cell r="K193">
            <v>2.2824095051944919</v>
          </cell>
        </row>
        <row r="194">
          <cell r="J194">
            <v>-0.38668957938406934</v>
          </cell>
          <cell r="K194">
            <v>2.3020176475686633</v>
          </cell>
        </row>
        <row r="195">
          <cell r="J195">
            <v>-0.15321735729997366</v>
          </cell>
          <cell r="K195">
            <v>2.3189836120385254</v>
          </cell>
        </row>
        <row r="196">
          <cell r="J196">
            <v>2.4116165766381148E-2</v>
          </cell>
          <cell r="K196">
            <v>2.339093021611081</v>
          </cell>
        </row>
        <row r="197">
          <cell r="J197">
            <v>1.3278978739651934E-3</v>
          </cell>
          <cell r="K197">
            <v>2.3635619349601198</v>
          </cell>
        </row>
        <row r="198">
          <cell r="J198">
            <v>0.20514452903330896</v>
          </cell>
          <cell r="K198">
            <v>2.3893928195639291</v>
          </cell>
        </row>
        <row r="199">
          <cell r="J199">
            <v>0.44958083308790375</v>
          </cell>
          <cell r="K199">
            <v>2.4039215189522243</v>
          </cell>
        </row>
        <row r="200">
          <cell r="J200">
            <v>0.53220924629520372</v>
          </cell>
          <cell r="K200">
            <v>2.415476742100036</v>
          </cell>
        </row>
        <row r="201">
          <cell r="J201">
            <v>0.5666424225749308</v>
          </cell>
          <cell r="K201">
            <v>2.4371544683484054</v>
          </cell>
        </row>
        <row r="202">
          <cell r="J202">
            <v>0.52497080493550041</v>
          </cell>
          <cell r="K202">
            <v>2.4561391515068882</v>
          </cell>
        </row>
        <row r="203">
          <cell r="J203">
            <v>0.26933321596776921</v>
          </cell>
          <cell r="K203">
            <v>2.4824143304823902</v>
          </cell>
        </row>
        <row r="204">
          <cell r="J204">
            <v>0.13419897847730058</v>
          </cell>
          <cell r="K204">
            <v>2.5026496246771304</v>
          </cell>
        </row>
        <row r="205">
          <cell r="J205">
            <v>0.2177468844073463</v>
          </cell>
          <cell r="K205">
            <v>2.522113640644069</v>
          </cell>
        </row>
        <row r="206">
          <cell r="J206">
            <v>6.4365992365391533E-2</v>
          </cell>
          <cell r="K206">
            <v>2.5398391987417051</v>
          </cell>
        </row>
        <row r="207">
          <cell r="J207">
            <v>-4.9182365113297682E-2</v>
          </cell>
          <cell r="K207">
            <v>2.562302593316649</v>
          </cell>
        </row>
        <row r="208">
          <cell r="J208">
            <v>-6.6376000398683348E-3</v>
          </cell>
          <cell r="K208">
            <v>2.5807009386851383</v>
          </cell>
        </row>
        <row r="209">
          <cell r="J209">
            <v>2.4760834594945144E-2</v>
          </cell>
          <cell r="K209">
            <v>2.6050537977890471</v>
          </cell>
        </row>
        <row r="210">
          <cell r="J210">
            <v>0.15957195252931042</v>
          </cell>
          <cell r="K210">
            <v>2.6261928568453339</v>
          </cell>
        </row>
        <row r="211">
          <cell r="J211">
            <v>0.36537714931443022</v>
          </cell>
          <cell r="K211">
            <v>2.6503801758459984</v>
          </cell>
        </row>
        <row r="212">
          <cell r="J212">
            <v>0.41662162681440912</v>
          </cell>
          <cell r="K212">
            <v>2.6654196994165527</v>
          </cell>
        </row>
        <row r="213">
          <cell r="J213">
            <v>0.47595994957439425</v>
          </cell>
          <cell r="K213">
            <v>2.6823999583372564</v>
          </cell>
        </row>
        <row r="214">
          <cell r="J214">
            <v>0.41046761590356373</v>
          </cell>
          <cell r="K214">
            <v>2.6982999298064501</v>
          </cell>
        </row>
        <row r="215">
          <cell r="J215">
            <v>0.34415170448643939</v>
          </cell>
          <cell r="K215">
            <v>2.7129615198663082</v>
          </cell>
        </row>
        <row r="216">
          <cell r="J216">
            <v>0.39197159302988138</v>
          </cell>
          <cell r="K216">
            <v>2.7273646897132697</v>
          </cell>
        </row>
        <row r="217">
          <cell r="J217">
            <v>0.63482384376345402</v>
          </cell>
          <cell r="K217">
            <v>2.7435602189488004</v>
          </cell>
        </row>
        <row r="218">
          <cell r="J218">
            <v>0.61788461085558499</v>
          </cell>
          <cell r="K218">
            <v>2.7570847295928527</v>
          </cell>
        </row>
        <row r="219">
          <cell r="J219">
            <v>0.61194729288916072</v>
          </cell>
          <cell r="K219">
            <v>2.7698159950282482</v>
          </cell>
        </row>
        <row r="220">
          <cell r="J220">
            <v>0.55053660173044172</v>
          </cell>
          <cell r="K220">
            <v>2.7860836316715885</v>
          </cell>
        </row>
        <row r="221">
          <cell r="J221">
            <v>0.63584333144574356</v>
          </cell>
          <cell r="K221">
            <v>2.8037424625080871</v>
          </cell>
        </row>
        <row r="222">
          <cell r="J222">
            <v>0.50604655210677041</v>
          </cell>
          <cell r="K222">
            <v>2.819924505790151</v>
          </cell>
        </row>
        <row r="223">
          <cell r="J223">
            <v>0.55302203421308793</v>
          </cell>
          <cell r="K223">
            <v>2.8361072187187202</v>
          </cell>
        </row>
        <row r="224">
          <cell r="J224">
            <v>0.4072888911950433</v>
          </cell>
          <cell r="K224">
            <v>2.8562267772891898</v>
          </cell>
        </row>
        <row r="225">
          <cell r="J225">
            <v>0.38586232354784794</v>
          </cell>
          <cell r="K225">
            <v>2.8738010230327102</v>
          </cell>
        </row>
        <row r="226">
          <cell r="J226">
            <v>0.25695969681233916</v>
          </cell>
          <cell r="K226">
            <v>2.8927171859792944</v>
          </cell>
        </row>
        <row r="227">
          <cell r="J227">
            <v>0.20409414356049435</v>
          </cell>
          <cell r="K227">
            <v>2.9057395742315872</v>
          </cell>
        </row>
        <row r="228">
          <cell r="J228">
            <v>-0.11675370751456216</v>
          </cell>
          <cell r="K228">
            <v>2.9206771377582941</v>
          </cell>
        </row>
        <row r="229">
          <cell r="J229">
            <v>3.534586165517286E-2</v>
          </cell>
          <cell r="K229">
            <v>2.9382699922100732</v>
          </cell>
        </row>
        <row r="230">
          <cell r="J230">
            <v>5.8631079771567035E-2</v>
          </cell>
          <cell r="K230">
            <v>2.9532201067033998</v>
          </cell>
        </row>
        <row r="231">
          <cell r="J231">
            <v>0.20738088856928683</v>
          </cell>
          <cell r="K231">
            <v>2.9715285745339886</v>
          </cell>
        </row>
        <row r="232">
          <cell r="J232">
            <v>0.2011757917015364</v>
          </cell>
          <cell r="K232">
            <v>2.9921421931115786</v>
          </cell>
        </row>
        <row r="233">
          <cell r="J233">
            <v>0.23942903223675097</v>
          </cell>
          <cell r="K233">
            <v>3.0135235785979146</v>
          </cell>
        </row>
        <row r="234">
          <cell r="J234">
            <v>0.27926776931002495</v>
          </cell>
          <cell r="K234">
            <v>3.0367045903556154</v>
          </cell>
        </row>
        <row r="235">
          <cell r="J235">
            <v>0.13197109720232528</v>
          </cell>
          <cell r="K235">
            <v>3.0590014700219172</v>
          </cell>
        </row>
        <row r="236">
          <cell r="J236">
            <v>-0.21698789061290494</v>
          </cell>
          <cell r="K236">
            <v>3.0866805259575756</v>
          </cell>
        </row>
        <row r="237">
          <cell r="J237">
            <v>-0.35296637952794535</v>
          </cell>
          <cell r="K237">
            <v>3.1122262648885974</v>
          </cell>
        </row>
        <row r="238">
          <cell r="J238">
            <v>-0.24204378097760737</v>
          </cell>
          <cell r="K238">
            <v>3.1386748767420078</v>
          </cell>
        </row>
        <row r="239">
          <cell r="J239">
            <v>-0.19283882307874725</v>
          </cell>
          <cell r="K239">
            <v>3.1680133284330645</v>
          </cell>
        </row>
        <row r="240">
          <cell r="J240">
            <v>-0.2523180494192151</v>
          </cell>
          <cell r="K240">
            <v>3.1935731115113586</v>
          </cell>
        </row>
        <row r="241">
          <cell r="J241">
            <v>-0.2155415486260174</v>
          </cell>
          <cell r="K241">
            <v>3.2286617899811958</v>
          </cell>
        </row>
        <row r="242">
          <cell r="J242">
            <v>-0.26145692154003947</v>
          </cell>
          <cell r="K242">
            <v>3.2709693610613502</v>
          </cell>
        </row>
        <row r="243">
          <cell r="J243">
            <v>-0.23204046836939426</v>
          </cell>
          <cell r="K243">
            <v>3.3044915409568998</v>
          </cell>
        </row>
        <row r="244">
          <cell r="J244">
            <v>-0.2976810491008553</v>
          </cell>
          <cell r="K244">
            <v>3.3317990462120259</v>
          </cell>
        </row>
        <row r="245">
          <cell r="J245">
            <v>-0.68789368038749077</v>
          </cell>
          <cell r="K245">
            <v>3.3623519434780396</v>
          </cell>
        </row>
        <row r="246">
          <cell r="J246">
            <v>-0.87483372339159859</v>
          </cell>
          <cell r="K246">
            <v>3.3889592770122481</v>
          </cell>
        </row>
        <row r="247">
          <cell r="J247">
            <v>-0.73493310568869641</v>
          </cell>
          <cell r="K247">
            <v>3.418416903561535</v>
          </cell>
        </row>
        <row r="248">
          <cell r="J248">
            <v>-0.53440954051174072</v>
          </cell>
          <cell r="K248">
            <v>3.4552091653118655</v>
          </cell>
        </row>
        <row r="249">
          <cell r="J249">
            <v>-0.42260003090717196</v>
          </cell>
          <cell r="K249">
            <v>3.4843549537725642</v>
          </cell>
        </row>
        <row r="250">
          <cell r="J250">
            <v>-0.27024522562945713</v>
          </cell>
          <cell r="K250">
            <v>3.5153177124341255</v>
          </cell>
        </row>
        <row r="251">
          <cell r="J251">
            <v>-0.24704969831485896</v>
          </cell>
          <cell r="K251">
            <v>3.5507441483033797</v>
          </cell>
        </row>
        <row r="252">
          <cell r="J252">
            <v>-0.24877398675838958</v>
          </cell>
          <cell r="K252">
            <v>3.5847962882806961</v>
          </cell>
        </row>
        <row r="253">
          <cell r="J253">
            <v>-0.45759120972490164</v>
          </cell>
          <cell r="K253">
            <v>3.6150568806705183</v>
          </cell>
        </row>
        <row r="254">
          <cell r="J254">
            <v>-0.58076487814130473</v>
          </cell>
          <cell r="K254">
            <v>3.6533878935438788</v>
          </cell>
        </row>
        <row r="255">
          <cell r="J255">
            <v>-0.72765565741180838</v>
          </cell>
          <cell r="K255">
            <v>3.691138508601032</v>
          </cell>
        </row>
        <row r="256">
          <cell r="J256">
            <v>-0.62370398891517187</v>
          </cell>
          <cell r="K256">
            <v>3.7268423481529012</v>
          </cell>
        </row>
        <row r="257">
          <cell r="J257">
            <v>-0.62197563012014023</v>
          </cell>
          <cell r="K257">
            <v>3.7566366193759562</v>
          </cell>
        </row>
        <row r="258">
          <cell r="J258">
            <v>-0.59137923376978285</v>
          </cell>
          <cell r="K258">
            <v>3.7884760809707569</v>
          </cell>
        </row>
        <row r="259">
          <cell r="J259">
            <v>-0.72161334045985503</v>
          </cell>
          <cell r="K259">
            <v>3.8238148795058962</v>
          </cell>
        </row>
        <row r="260">
          <cell r="J260">
            <v>-0.7678289491152841</v>
          </cell>
          <cell r="K260">
            <v>3.8634147446709117</v>
          </cell>
        </row>
        <row r="261">
          <cell r="J261">
            <v>-0.77293868946409705</v>
          </cell>
          <cell r="K261">
            <v>3.8959772188837327</v>
          </cell>
        </row>
        <row r="262">
          <cell r="J262">
            <v>-0.95556315497159727</v>
          </cell>
          <cell r="K262">
            <v>3.9327123326722635</v>
          </cell>
        </row>
        <row r="263">
          <cell r="J263">
            <v>-1.0142313147519801</v>
          </cell>
          <cell r="K263">
            <v>3.9666246603498734</v>
          </cell>
        </row>
        <row r="264">
          <cell r="J264">
            <v>-1.1899795391308385</v>
          </cell>
          <cell r="K264">
            <v>4.0015352050258519</v>
          </cell>
        </row>
        <row r="265">
          <cell r="J265">
            <v>-1.1785554864686738</v>
          </cell>
          <cell r="K265">
            <v>4.0359857958654803</v>
          </cell>
        </row>
        <row r="266">
          <cell r="J266">
            <v>-1.1777482141463935</v>
          </cell>
          <cell r="K266">
            <v>4.0694352564838416</v>
          </cell>
        </row>
        <row r="267">
          <cell r="J267">
            <v>-1.1835364490715865</v>
          </cell>
          <cell r="K267">
            <v>4.097346448801888</v>
          </cell>
        </row>
        <row r="268">
          <cell r="J268">
            <v>-1.2504902935524007</v>
          </cell>
          <cell r="K268">
            <v>4.1260666602126674</v>
          </cell>
        </row>
        <row r="269">
          <cell r="J269">
            <v>-1.2192525574404487</v>
          </cell>
          <cell r="K269">
            <v>4.1612756464535456</v>
          </cell>
        </row>
        <row r="270">
          <cell r="J270">
            <v>-1.1468746266786292</v>
          </cell>
          <cell r="K270">
            <v>4.2040520235625092</v>
          </cell>
        </row>
        <row r="271">
          <cell r="J271">
            <v>-1.3139209708084802</v>
          </cell>
          <cell r="K271">
            <v>4.246101661951931</v>
          </cell>
        </row>
        <row r="272">
          <cell r="J272">
            <v>-1.2844327817558661</v>
          </cell>
          <cell r="K272">
            <v>4.2809426375581596</v>
          </cell>
        </row>
        <row r="273">
          <cell r="J273">
            <v>-1.4874364320500526</v>
          </cell>
          <cell r="K273">
            <v>4.3185068307239201</v>
          </cell>
        </row>
        <row r="274">
          <cell r="J274">
            <v>-1.4930518926011982</v>
          </cell>
          <cell r="K274">
            <v>4.3549522146117718</v>
          </cell>
        </row>
        <row r="275">
          <cell r="J275">
            <v>-1.5633233931464832</v>
          </cell>
          <cell r="K275">
            <v>4.393484799733451</v>
          </cell>
        </row>
        <row r="276">
          <cell r="J276">
            <v>-1.4747403218015624</v>
          </cell>
          <cell r="K276">
            <v>4.4192079060971103</v>
          </cell>
        </row>
        <row r="277">
          <cell r="J277">
            <v>-1.3678288316190141</v>
          </cell>
          <cell r="K277">
            <v>4.445600316265736</v>
          </cell>
        </row>
        <row r="278">
          <cell r="J278">
            <v>-1.2760078716532479</v>
          </cell>
          <cell r="K278">
            <v>4.4722873653180324</v>
          </cell>
        </row>
        <row r="279">
          <cell r="J279">
            <v>-0.97665681514786751</v>
          </cell>
          <cell r="K279">
            <v>4.4971591209182602</v>
          </cell>
        </row>
        <row r="280">
          <cell r="J280">
            <v>-0.57668769051046154</v>
          </cell>
          <cell r="K280">
            <v>4.5187223001443284</v>
          </cell>
        </row>
        <row r="281">
          <cell r="J281">
            <v>-0.33704430499850124</v>
          </cell>
          <cell r="K281">
            <v>4.5517438954967728</v>
          </cell>
        </row>
        <row r="282">
          <cell r="J282">
            <v>-0.13580284190446321</v>
          </cell>
          <cell r="K282">
            <v>4.583356611929478</v>
          </cell>
        </row>
        <row r="283">
          <cell r="J283">
            <v>-0.1159721846911375</v>
          </cell>
          <cell r="K283">
            <v>4.6098248862075319</v>
          </cell>
        </row>
        <row r="284">
          <cell r="J284">
            <v>-0.10538550104055903</v>
          </cell>
          <cell r="K284">
            <v>4.6413400668913587</v>
          </cell>
        </row>
        <row r="285">
          <cell r="J285">
            <v>-7.7291202973439804E-2</v>
          </cell>
          <cell r="K285">
            <v>4.672519446145615</v>
          </cell>
        </row>
        <row r="286">
          <cell r="J286">
            <v>-6.3730191765084779E-2</v>
          </cell>
          <cell r="K286">
            <v>4.703705111977138</v>
          </cell>
        </row>
        <row r="287">
          <cell r="J287">
            <v>2.8908722728562125E-3</v>
          </cell>
          <cell r="K287">
            <v>4.7359446545724673</v>
          </cell>
        </row>
        <row r="288">
          <cell r="J288">
            <v>0.16681299164693691</v>
          </cell>
          <cell r="K288">
            <v>4.7700480322095764</v>
          </cell>
        </row>
        <row r="289">
          <cell r="J289">
            <v>0.39437135264123563</v>
          </cell>
          <cell r="K289">
            <v>4.8000397544185693</v>
          </cell>
        </row>
        <row r="290">
          <cell r="J290">
            <v>0.47210903170639196</v>
          </cell>
          <cell r="K290">
            <v>4.8401891292434671</v>
          </cell>
        </row>
        <row r="291">
          <cell r="J291">
            <v>0.44553158628481415</v>
          </cell>
          <cell r="K291">
            <v>4.870809495583198</v>
          </cell>
        </row>
        <row r="292">
          <cell r="J292">
            <v>0.43945053038558518</v>
          </cell>
          <cell r="K292">
            <v>4.9006237040408225</v>
          </cell>
        </row>
        <row r="293">
          <cell r="J293">
            <v>0.52306734538499144</v>
          </cell>
          <cell r="K293">
            <v>4.9306007645120182</v>
          </cell>
        </row>
        <row r="294">
          <cell r="J294">
            <v>0.47703874090662735</v>
          </cell>
          <cell r="K294">
            <v>4.956939899225838</v>
          </cell>
        </row>
        <row r="295">
          <cell r="J295">
            <v>0.50758046999748641</v>
          </cell>
          <cell r="K295">
            <v>4.9876809854958264</v>
          </cell>
        </row>
        <row r="296">
          <cell r="J296">
            <v>0.41151322929595413</v>
          </cell>
          <cell r="K296">
            <v>5.0121007218541163</v>
          </cell>
        </row>
        <row r="297">
          <cell r="J297">
            <v>0.48725611218594239</v>
          </cell>
          <cell r="K297">
            <v>5.0425414160309154</v>
          </cell>
        </row>
        <row r="298">
          <cell r="J298">
            <v>0.40678343667357392</v>
          </cell>
          <cell r="K298">
            <v>5.0661389286173169</v>
          </cell>
        </row>
        <row r="299">
          <cell r="J299">
            <v>0.36397651474366294</v>
          </cell>
          <cell r="K299">
            <v>5.102820357108226</v>
          </cell>
        </row>
        <row r="300">
          <cell r="J300">
            <v>0.49287636438082177</v>
          </cell>
          <cell r="K300">
            <v>5.1278269387916433</v>
          </cell>
        </row>
        <row r="301">
          <cell r="J301">
            <v>0.30379495394827366</v>
          </cell>
          <cell r="K301">
            <v>5.1546762750584056</v>
          </cell>
        </row>
        <row r="302">
          <cell r="J302">
            <v>-0.57228719205308276</v>
          </cell>
          <cell r="K302">
            <v>5.180477058299565</v>
          </cell>
        </row>
        <row r="303">
          <cell r="J303">
            <v>-0.66189303970890889</v>
          </cell>
          <cell r="K303">
            <v>5.2267413938381075</v>
          </cell>
        </row>
        <row r="304">
          <cell r="J304">
            <v>-0.68127654453479747</v>
          </cell>
          <cell r="K304">
            <v>5.2653592450087237</v>
          </cell>
        </row>
        <row r="305">
          <cell r="J305">
            <v>-0.53187184461055181</v>
          </cell>
          <cell r="K305">
            <v>5.2972216471041742</v>
          </cell>
        </row>
        <row r="306">
          <cell r="J306">
            <v>-0.58269998980017079</v>
          </cell>
          <cell r="K306">
            <v>5.3208516193072057</v>
          </cell>
        </row>
        <row r="307">
          <cell r="J307">
            <v>-0.50809023549808063</v>
          </cell>
          <cell r="K307">
            <v>5.3425080614919054</v>
          </cell>
        </row>
        <row r="308">
          <cell r="J308">
            <v>-0.44686160238192107</v>
          </cell>
          <cell r="K308">
            <v>5.3643962562868275</v>
          </cell>
        </row>
        <row r="309">
          <cell r="J309">
            <v>-0.50617418872426967</v>
          </cell>
          <cell r="K309">
            <v>5.3731807597200234</v>
          </cell>
        </row>
        <row r="310">
          <cell r="J310">
            <v>-0.47402738254238397</v>
          </cell>
          <cell r="K310">
            <v>5.3952421221993854</v>
          </cell>
        </row>
        <row r="311">
          <cell r="J311">
            <v>-0.17838690690059741</v>
          </cell>
          <cell r="K311">
            <v>5.4169482659547281</v>
          </cell>
        </row>
        <row r="312">
          <cell r="J312">
            <v>-0.10065078495361632</v>
          </cell>
          <cell r="K312">
            <v>5.4464455137017209</v>
          </cell>
        </row>
        <row r="313">
          <cell r="J313">
            <v>-9.5872374234644828E-2</v>
          </cell>
          <cell r="K313">
            <v>5.4728472686791605</v>
          </cell>
        </row>
        <row r="314">
          <cell r="J314">
            <v>0.14119808425046171</v>
          </cell>
          <cell r="K314">
            <v>5.4869709132309046</v>
          </cell>
        </row>
        <row r="315">
          <cell r="J315">
            <v>6.6479974415116962E-3</v>
          </cell>
          <cell r="K315">
            <v>5.4901470278614983</v>
          </cell>
        </row>
        <row r="316">
          <cell r="J316">
            <v>0.13662245197445017</v>
          </cell>
          <cell r="K316">
            <v>5.4926452846368043</v>
          </cell>
        </row>
        <row r="317">
          <cell r="J317">
            <v>0.17310583195721668</v>
          </cell>
          <cell r="K317">
            <v>5.5046782893504176</v>
          </cell>
        </row>
        <row r="318">
          <cell r="J318">
            <v>0.2057813295216771</v>
          </cell>
          <cell r="K318">
            <v>5.5180589046101955</v>
          </cell>
        </row>
        <row r="319">
          <cell r="J319">
            <v>3.3803589129398452E-2</v>
          </cell>
          <cell r="K319">
            <v>5.538299784731529</v>
          </cell>
        </row>
        <row r="320">
          <cell r="J320">
            <v>-5.1696754524931006E-3</v>
          </cell>
          <cell r="K320">
            <v>5.5465465761680015</v>
          </cell>
        </row>
        <row r="321">
          <cell r="J321">
            <v>-3.5858191249883972E-2</v>
          </cell>
          <cell r="K321">
            <v>5.5643178969591496</v>
          </cell>
        </row>
        <row r="322">
          <cell r="J322">
            <v>-1.0096800052083521E-2</v>
          </cell>
          <cell r="K322">
            <v>5.5881298830006667</v>
          </cell>
        </row>
        <row r="323">
          <cell r="J323">
            <v>-3.8673626408667533E-2</v>
          </cell>
          <cell r="K323">
            <v>5.6011251335917187</v>
          </cell>
        </row>
        <row r="324">
          <cell r="J324">
            <v>2.1350349802810288E-2</v>
          </cell>
          <cell r="K324">
            <v>5.6157018252551012</v>
          </cell>
        </row>
        <row r="325">
          <cell r="J325">
            <v>2.7298837751819998E-2</v>
          </cell>
          <cell r="K325">
            <v>5.6361147288155422</v>
          </cell>
        </row>
        <row r="326">
          <cell r="J326">
            <v>-8.4011267268624928E-2</v>
          </cell>
          <cell r="K326">
            <v>5.6472612372404436</v>
          </cell>
        </row>
        <row r="327">
          <cell r="J327">
            <v>7.6612328424972322E-3</v>
          </cell>
          <cell r="K327">
            <v>5.6643432810399439</v>
          </cell>
        </row>
        <row r="328">
          <cell r="J328">
            <v>1.8488037199583512E-3</v>
          </cell>
          <cell r="K328">
            <v>5.6821796911575682</v>
          </cell>
        </row>
        <row r="329">
          <cell r="J329">
            <v>5.6383695446624138E-2</v>
          </cell>
          <cell r="K329">
            <v>5.7028097223478191</v>
          </cell>
        </row>
        <row r="330">
          <cell r="J330">
            <v>6.2288254114384232E-2</v>
          </cell>
          <cell r="K330">
            <v>5.7231806920943811</v>
          </cell>
        </row>
        <row r="331">
          <cell r="J331">
            <v>0.14191556566992691</v>
          </cell>
          <cell r="K331">
            <v>5.7430589924137747</v>
          </cell>
        </row>
        <row r="332">
          <cell r="J332">
            <v>0.11361015815750881</v>
          </cell>
          <cell r="K332">
            <v>5.7654291909360458</v>
          </cell>
        </row>
        <row r="333">
          <cell r="J333">
            <v>0.17201394445598189</v>
          </cell>
          <cell r="K333">
            <v>5.7920640590616239</v>
          </cell>
        </row>
        <row r="334">
          <cell r="J334">
            <v>0.29940231204948642</v>
          </cell>
          <cell r="K334">
            <v>5.8047265079556878</v>
          </cell>
        </row>
        <row r="335">
          <cell r="J335">
            <v>0.14961288004971462</v>
          </cell>
          <cell r="K335">
            <v>5.8272277922834448</v>
          </cell>
        </row>
        <row r="336">
          <cell r="J336">
            <v>5.2645968659515235E-2</v>
          </cell>
          <cell r="K336">
            <v>5.8415351066276422</v>
          </cell>
        </row>
        <row r="337">
          <cell r="J337">
            <v>0.17774137409099189</v>
          </cell>
          <cell r="K337">
            <v>5.8606061995525502</v>
          </cell>
        </row>
        <row r="338">
          <cell r="J338">
            <v>0.20796679611812932</v>
          </cell>
          <cell r="K338">
            <v>5.8696863693892007</v>
          </cell>
        </row>
        <row r="339">
          <cell r="J339">
            <v>0.16878771455477706</v>
          </cell>
          <cell r="K339">
            <v>5.8904773959831367</v>
          </cell>
        </row>
        <row r="340">
          <cell r="J340">
            <v>0.18884978597225696</v>
          </cell>
          <cell r="K340">
            <v>5.913122865570605</v>
          </cell>
        </row>
        <row r="341">
          <cell r="J341">
            <v>0.28497488507532381</v>
          </cell>
          <cell r="K341">
            <v>5.9299927254553815</v>
          </cell>
        </row>
        <row r="342">
          <cell r="J342">
            <v>0.49416366186931532</v>
          </cell>
          <cell r="K342">
            <v>5.9480914228666828</v>
          </cell>
        </row>
        <row r="343">
          <cell r="J343">
            <v>0.45790831442898339</v>
          </cell>
          <cell r="K343">
            <v>5.9733471002742773</v>
          </cell>
        </row>
        <row r="344">
          <cell r="J344">
            <v>0.45372804037330372</v>
          </cell>
          <cell r="K344">
            <v>5.99850371343795</v>
          </cell>
        </row>
        <row r="345">
          <cell r="J345">
            <v>0.48185993935642113</v>
          </cell>
          <cell r="K345">
            <v>6.0227175791711511</v>
          </cell>
        </row>
        <row r="346">
          <cell r="J346">
            <v>0.44464401689902022</v>
          </cell>
          <cell r="K346">
            <v>6.0408895588722737</v>
          </cell>
        </row>
        <row r="347">
          <cell r="J347">
            <v>0.50297240259423126</v>
          </cell>
          <cell r="K347">
            <v>6.0607590749525091</v>
          </cell>
        </row>
        <row r="348">
          <cell r="J348">
            <v>0.69417622288337066</v>
          </cell>
          <cell r="K348">
            <v>6.0812726707568023</v>
          </cell>
        </row>
        <row r="349">
          <cell r="J349">
            <v>0.5759632987990736</v>
          </cell>
          <cell r="K349">
            <v>6.1079132427288645</v>
          </cell>
        </row>
        <row r="350">
          <cell r="J350">
            <v>0.65874042460126847</v>
          </cell>
          <cell r="K350">
            <v>6.1270698483895227</v>
          </cell>
        </row>
        <row r="351">
          <cell r="J351">
            <v>0.60603395996040932</v>
          </cell>
          <cell r="K351">
            <v>6.1595415875221589</v>
          </cell>
        </row>
        <row r="352">
          <cell r="J352">
            <v>0.52878309576432148</v>
          </cell>
          <cell r="K352">
            <v>6.1841055737860584</v>
          </cell>
        </row>
        <row r="353">
          <cell r="J353">
            <v>0.5003239631568619</v>
          </cell>
          <cell r="K353">
            <v>6.2227691216516661</v>
          </cell>
        </row>
        <row r="354">
          <cell r="J354">
            <v>0.50335189789895818</v>
          </cell>
          <cell r="K354">
            <v>6.2578183728799663</v>
          </cell>
        </row>
        <row r="355">
          <cell r="J355">
            <v>0.47043537573402566</v>
          </cell>
          <cell r="K355">
            <v>6.2822403350623288</v>
          </cell>
        </row>
        <row r="356">
          <cell r="J356">
            <v>0.53660479534375527</v>
          </cell>
          <cell r="K356">
            <v>6.3128818587039452</v>
          </cell>
        </row>
        <row r="357">
          <cell r="J357">
            <v>0.5453875652076412</v>
          </cell>
          <cell r="K357">
            <v>6.3520802611939589</v>
          </cell>
        </row>
        <row r="358">
          <cell r="J358">
            <v>0.58622709234603576</v>
          </cell>
          <cell r="K358">
            <v>6.3934468768153359</v>
          </cell>
        </row>
        <row r="359">
          <cell r="J359">
            <v>0.39846767354928786</v>
          </cell>
          <cell r="K359">
            <v>6.4481868567643899</v>
          </cell>
        </row>
        <row r="360">
          <cell r="J360">
            <v>0.47636249267753034</v>
          </cell>
          <cell r="K360">
            <v>6.4821548159573243</v>
          </cell>
        </row>
        <row r="361">
          <cell r="J361">
            <v>0.53598671463201075</v>
          </cell>
          <cell r="K361">
            <v>6.5248149372470472</v>
          </cell>
        </row>
        <row r="362">
          <cell r="J362">
            <v>0.5369214324932613</v>
          </cell>
          <cell r="K362">
            <v>6.5884094321312059</v>
          </cell>
        </row>
        <row r="363">
          <cell r="J363">
            <v>0.39594617932281684</v>
          </cell>
          <cell r="K363">
            <v>6.6228481327875937</v>
          </cell>
        </row>
        <row r="364">
          <cell r="J364">
            <v>0.39837380124888283</v>
          </cell>
          <cell r="K364">
            <v>6.6511908412116876</v>
          </cell>
        </row>
        <row r="365">
          <cell r="J365">
            <v>0.35109836077420575</v>
          </cell>
          <cell r="K365">
            <v>6.6802743679100915</v>
          </cell>
        </row>
        <row r="366">
          <cell r="J366">
            <v>0.32425646694340898</v>
          </cell>
          <cell r="K366">
            <v>6.7114033193814109</v>
          </cell>
        </row>
        <row r="367">
          <cell r="J367">
            <v>0.32059224770200123</v>
          </cell>
          <cell r="K367">
            <v>6.737247193393495</v>
          </cell>
        </row>
        <row r="368">
          <cell r="J368">
            <v>0.27312459929197619</v>
          </cell>
          <cell r="K368">
            <v>6.7664873804727357</v>
          </cell>
        </row>
        <row r="369">
          <cell r="J369">
            <v>0.12406391963427904</v>
          </cell>
          <cell r="K369">
            <v>6.8217288568585772</v>
          </cell>
        </row>
        <row r="370">
          <cell r="J370">
            <v>-0.43580519221020125</v>
          </cell>
          <cell r="K370">
            <v>6.8685168848473994</v>
          </cell>
        </row>
        <row r="371">
          <cell r="J371">
            <v>-0.54914474653225542</v>
          </cell>
          <cell r="K371">
            <v>6.9139712280193164</v>
          </cell>
        </row>
        <row r="372">
          <cell r="J372">
            <v>-0.72317098103482502</v>
          </cell>
          <cell r="K372">
            <v>6.9359901855560722</v>
          </cell>
        </row>
        <row r="373">
          <cell r="J373">
            <v>-0.6400837132162851</v>
          </cell>
          <cell r="K373">
            <v>6.956300446085514</v>
          </cell>
        </row>
        <row r="374">
          <cell r="J374">
            <v>-1.049095828926359</v>
          </cell>
          <cell r="K374">
            <v>6.9963859821751386</v>
          </cell>
        </row>
        <row r="375">
          <cell r="J375">
            <v>-1.0663090267705297</v>
          </cell>
          <cell r="K375">
            <v>7.0453810551066782</v>
          </cell>
        </row>
        <row r="376">
          <cell r="J376">
            <v>-0.23129267191182346</v>
          </cell>
          <cell r="K376">
            <v>7.0682882210507438</v>
          </cell>
        </row>
        <row r="377">
          <cell r="J377">
            <v>-0.38258277465831986</v>
          </cell>
          <cell r="K377">
            <v>7.1037002139675192</v>
          </cell>
        </row>
        <row r="378">
          <cell r="J378">
            <v>-0.38648050080219654</v>
          </cell>
          <cell r="K378">
            <v>7.1410006269708344</v>
          </cell>
        </row>
        <row r="379">
          <cell r="J379">
            <v>-0.46084023818795217</v>
          </cell>
          <cell r="K379">
            <v>7.186724862472988</v>
          </cell>
        </row>
        <row r="380">
          <cell r="J380">
            <v>-0.56134299798895582</v>
          </cell>
          <cell r="K380">
            <v>7.2241200215894725</v>
          </cell>
        </row>
        <row r="381">
          <cell r="J381">
            <v>-0.57548985762669058</v>
          </cell>
          <cell r="K381">
            <v>7.2522085623672359</v>
          </cell>
        </row>
        <row r="382">
          <cell r="J382">
            <v>-0.46111786900779939</v>
          </cell>
          <cell r="K382">
            <v>7.2730991725636143</v>
          </cell>
        </row>
        <row r="383">
          <cell r="J383">
            <v>-0.60812695170259434</v>
          </cell>
          <cell r="K383">
            <v>7.3055828106935721</v>
          </cell>
        </row>
        <row r="384">
          <cell r="J384">
            <v>-0.69798302941984947</v>
          </cell>
          <cell r="K384">
            <v>7.3460898892731628</v>
          </cell>
        </row>
        <row r="385">
          <cell r="J385">
            <v>-0.83250340752223417</v>
          </cell>
          <cell r="K385">
            <v>7.3636274614162014</v>
          </cell>
        </row>
        <row r="386">
          <cell r="J386">
            <v>-0.76748745345744041</v>
          </cell>
          <cell r="K386">
            <v>7.3838657929177032</v>
          </cell>
        </row>
        <row r="387">
          <cell r="J387">
            <v>-0.76720454212652689</v>
          </cell>
          <cell r="K387">
            <v>7.4154064869690988</v>
          </cell>
        </row>
        <row r="388">
          <cell r="J388">
            <v>-0.69779635720804167</v>
          </cell>
          <cell r="K388">
            <v>7.4399905926656249</v>
          </cell>
        </row>
        <row r="389">
          <cell r="J389">
            <v>-0.51288572980253588</v>
          </cell>
          <cell r="K389">
            <v>7.464541415833752</v>
          </cell>
        </row>
        <row r="390">
          <cell r="J390">
            <v>-0.39791877054838715</v>
          </cell>
          <cell r="K390">
            <v>7.4953012041995599</v>
          </cell>
        </row>
        <row r="391">
          <cell r="J391">
            <v>-0.62573512156903699</v>
          </cell>
          <cell r="K391">
            <v>7.5204158986790182</v>
          </cell>
        </row>
        <row r="392">
          <cell r="J392">
            <v>-0.83733968333894992</v>
          </cell>
          <cell r="K392">
            <v>7.5401544360285744</v>
          </cell>
        </row>
        <row r="393">
          <cell r="J393">
            <v>-0.97594624865679003</v>
          </cell>
          <cell r="K393">
            <v>7.5630612316021386</v>
          </cell>
        </row>
        <row r="394">
          <cell r="J394">
            <v>-1.0699044164778775</v>
          </cell>
          <cell r="K394">
            <v>7.5911469555532403</v>
          </cell>
        </row>
        <row r="395">
          <cell r="J395">
            <v>-1.3620359038971181</v>
          </cell>
          <cell r="K395">
            <v>7.6146642187593674</v>
          </cell>
        </row>
        <row r="396">
          <cell r="J396">
            <v>-1.4072428545047417</v>
          </cell>
          <cell r="K396">
            <v>7.6436450375732568</v>
          </cell>
        </row>
        <row r="397">
          <cell r="J397">
            <v>-1.4001226486514147</v>
          </cell>
          <cell r="K397">
            <v>7.6665223317655995</v>
          </cell>
        </row>
        <row r="398">
          <cell r="J398">
            <v>-1.3372897578710243</v>
          </cell>
          <cell r="K398">
            <v>7.6972658344068048</v>
          </cell>
        </row>
        <row r="399">
          <cell r="J399">
            <v>-1.4702832339664005</v>
          </cell>
          <cell r="K399">
            <v>7.7251889957991908</v>
          </cell>
        </row>
        <row r="400">
          <cell r="J400">
            <v>-1.4393341692161317</v>
          </cell>
          <cell r="K400">
            <v>7.7558987448210202</v>
          </cell>
        </row>
        <row r="401">
          <cell r="J401">
            <v>-1.2145408171163588</v>
          </cell>
          <cell r="K401">
            <v>7.7839775233110062</v>
          </cell>
        </row>
        <row r="402">
          <cell r="J402">
            <v>-1.1284235240984857</v>
          </cell>
          <cell r="K402">
            <v>7.8153955874912748</v>
          </cell>
        </row>
        <row r="403">
          <cell r="J403">
            <v>-1.3376445848995342</v>
          </cell>
          <cell r="K403">
            <v>7.8390203141742854</v>
          </cell>
        </row>
        <row r="404">
          <cell r="J404">
            <v>-1.3201817850141107</v>
          </cell>
          <cell r="K404">
            <v>7.8785345622504268</v>
          </cell>
        </row>
        <row r="405">
          <cell r="J405">
            <v>-1.2518906577539046</v>
          </cell>
          <cell r="K405">
            <v>7.9099989337823535</v>
          </cell>
        </row>
        <row r="406">
          <cell r="J406">
            <v>-1.0708235118986995</v>
          </cell>
          <cell r="K406">
            <v>7.9314323585536357</v>
          </cell>
        </row>
        <row r="407">
          <cell r="J407">
            <v>-1.1085518094111511</v>
          </cell>
          <cell r="K407">
            <v>7.9629262769414551</v>
          </cell>
        </row>
        <row r="408">
          <cell r="J408">
            <v>-1.1154612315039039</v>
          </cell>
          <cell r="K408">
            <v>7.9913423201227944</v>
          </cell>
        </row>
        <row r="409">
          <cell r="J409">
            <v>-0.94480597005846423</v>
          </cell>
          <cell r="K409">
            <v>8.0304883476837379</v>
          </cell>
        </row>
        <row r="410">
          <cell r="J410">
            <v>-0.64735397111057524</v>
          </cell>
          <cell r="K410">
            <v>8.0516699805396872</v>
          </cell>
        </row>
        <row r="411">
          <cell r="J411">
            <v>-0.57113902184617049</v>
          </cell>
          <cell r="K411">
            <v>8.1042037838583436</v>
          </cell>
        </row>
        <row r="412">
          <cell r="J412">
            <v>-0.5202256801202555</v>
          </cell>
          <cell r="K412">
            <v>8.1430781501938938</v>
          </cell>
        </row>
        <row r="413">
          <cell r="J413">
            <v>-0.28863212313133491</v>
          </cell>
          <cell r="K413">
            <v>8.2107946275668358</v>
          </cell>
        </row>
        <row r="414">
          <cell r="J414">
            <v>-6.2657460029818798E-2</v>
          </cell>
          <cell r="K414">
            <v>8.2570664100165558</v>
          </cell>
        </row>
        <row r="415">
          <cell r="J415">
            <v>0.12187131021289904</v>
          </cell>
          <cell r="K415">
            <v>8.3022254838112559</v>
          </cell>
        </row>
        <row r="416">
          <cell r="J416">
            <v>3.4354748360765942E-2</v>
          </cell>
          <cell r="K416">
            <v>8.3535572078644211</v>
          </cell>
        </row>
        <row r="417">
          <cell r="J417">
            <v>0.20658675109731997</v>
          </cell>
          <cell r="K417">
            <v>8.4079102326338528</v>
          </cell>
        </row>
        <row r="418">
          <cell r="J418">
            <v>0.43733256767368694</v>
          </cell>
          <cell r="K418">
            <v>8.4566380971096642</v>
          </cell>
        </row>
        <row r="419">
          <cell r="J419">
            <v>0.26954915263669255</v>
          </cell>
          <cell r="K419">
            <v>8.5053332819211906</v>
          </cell>
        </row>
        <row r="420">
          <cell r="J420">
            <v>0.2801570809386365</v>
          </cell>
          <cell r="K420">
            <v>8.5534559935400409</v>
          </cell>
        </row>
        <row r="421">
          <cell r="J421">
            <v>0.22206718894141747</v>
          </cell>
          <cell r="K421">
            <v>8.6055280122966398</v>
          </cell>
        </row>
        <row r="422">
          <cell r="J422">
            <v>0.33653176031203735</v>
          </cell>
          <cell r="K422">
            <v>8.6589190243823158</v>
          </cell>
        </row>
        <row r="423">
          <cell r="J423">
            <v>0.34329488007753478</v>
          </cell>
          <cell r="K423">
            <v>8.7091942777882529</v>
          </cell>
        </row>
        <row r="424">
          <cell r="J424">
            <v>0.21661172204311388</v>
          </cell>
          <cell r="K424">
            <v>8.7573075895453094</v>
          </cell>
        </row>
        <row r="425">
          <cell r="J425">
            <v>0.30308109192382371</v>
          </cell>
          <cell r="K425">
            <v>8.8040218362095466</v>
          </cell>
        </row>
        <row r="426">
          <cell r="J426">
            <v>0.46971533263606108</v>
          </cell>
          <cell r="K426">
            <v>8.8484291762059204</v>
          </cell>
        </row>
        <row r="427">
          <cell r="J427">
            <v>0.54431693487695043</v>
          </cell>
          <cell r="K427">
            <v>8.8960155718401577</v>
          </cell>
        </row>
        <row r="428">
          <cell r="J428">
            <v>0.54194441994683151</v>
          </cell>
          <cell r="K428">
            <v>8.9234839398678538</v>
          </cell>
        </row>
        <row r="429">
          <cell r="J429">
            <v>0.53180539672679106</v>
          </cell>
          <cell r="K429">
            <v>8.9636993596293824</v>
          </cell>
        </row>
        <row r="430">
          <cell r="J430">
            <v>0.2581950637113804</v>
          </cell>
          <cell r="K430">
            <v>8.9996740661373043</v>
          </cell>
        </row>
        <row r="431">
          <cell r="J431">
            <v>4.8290887280233494E-2</v>
          </cell>
          <cell r="K431">
            <v>9.0262631891146459</v>
          </cell>
        </row>
        <row r="432">
          <cell r="J432">
            <v>-2.4370596145697494E-2</v>
          </cell>
          <cell r="K432">
            <v>9.0633336888058871</v>
          </cell>
        </row>
        <row r="433">
          <cell r="J433">
            <v>-0.10123485524260367</v>
          </cell>
          <cell r="K433">
            <v>9.096041599674324</v>
          </cell>
        </row>
        <row r="434">
          <cell r="J434">
            <v>-0.1184895045894566</v>
          </cell>
          <cell r="K434">
            <v>9.1315157060024834</v>
          </cell>
        </row>
        <row r="435">
          <cell r="J435">
            <v>-0.24923809570040517</v>
          </cell>
          <cell r="K435">
            <v>9.1637462925976401</v>
          </cell>
        </row>
        <row r="436">
          <cell r="J436">
            <v>-0.34390536530377108</v>
          </cell>
          <cell r="K436">
            <v>9.2085840472649174</v>
          </cell>
        </row>
        <row r="437">
          <cell r="J437">
            <v>-0.31871203988693103</v>
          </cell>
          <cell r="K437">
            <v>9.2462128060238715</v>
          </cell>
        </row>
        <row r="438">
          <cell r="J438">
            <v>-0.24397716503378369</v>
          </cell>
          <cell r="K438">
            <v>9.2803441680747856</v>
          </cell>
        </row>
        <row r="439">
          <cell r="J439">
            <v>-0.16930686538073353</v>
          </cell>
          <cell r="K439">
            <v>9.3117124398004041</v>
          </cell>
        </row>
        <row r="440">
          <cell r="J440">
            <v>-0.24203519956521238</v>
          </cell>
          <cell r="K440">
            <v>9.3474317821124657</v>
          </cell>
        </row>
        <row r="441">
          <cell r="J441">
            <v>-0.19194930973456745</v>
          </cell>
          <cell r="K441">
            <v>9.3792907425530583</v>
          </cell>
        </row>
        <row r="442">
          <cell r="J442">
            <v>-0.17874369514454794</v>
          </cell>
          <cell r="K442">
            <v>9.4056930926785096</v>
          </cell>
        </row>
        <row r="443">
          <cell r="J443">
            <v>-0.1594993306532346</v>
          </cell>
          <cell r="K443">
            <v>9.4394650157601756</v>
          </cell>
        </row>
        <row r="444">
          <cell r="J444">
            <v>-0.13267391602859738</v>
          </cell>
          <cell r="K444">
            <v>9.4723227555639031</v>
          </cell>
        </row>
        <row r="445">
          <cell r="J445">
            <v>-6.5402848242611708E-2</v>
          </cell>
          <cell r="K445">
            <v>9.5130815585434743</v>
          </cell>
        </row>
        <row r="446">
          <cell r="J446">
            <v>2.368081122457126E-2</v>
          </cell>
          <cell r="K446">
            <v>9.5486859640277562</v>
          </cell>
        </row>
        <row r="447">
          <cell r="J447">
            <v>4.4634460293335232E-2</v>
          </cell>
          <cell r="K447">
            <v>9.6041073269533328</v>
          </cell>
        </row>
        <row r="448">
          <cell r="J448">
            <v>2.443403878981764E-2</v>
          </cell>
          <cell r="K448">
            <v>9.6239508579537958</v>
          </cell>
        </row>
        <row r="449">
          <cell r="J449">
            <v>3.4766374400727489E-2</v>
          </cell>
          <cell r="K449">
            <v>9.6446764921939234</v>
          </cell>
        </row>
        <row r="450">
          <cell r="J450">
            <v>0.22942650894040539</v>
          </cell>
          <cell r="K450">
            <v>9.6739307348551371</v>
          </cell>
        </row>
        <row r="451">
          <cell r="J451">
            <v>0.46375059284225056</v>
          </cell>
          <cell r="K451">
            <v>9.7105404945745732</v>
          </cell>
        </row>
        <row r="452">
          <cell r="J452">
            <v>0.46541773569573164</v>
          </cell>
          <cell r="K452">
            <v>9.7546760781619479</v>
          </cell>
        </row>
        <row r="453">
          <cell r="J453">
            <v>0.54037742638771535</v>
          </cell>
          <cell r="K453">
            <v>9.7936273377216381</v>
          </cell>
        </row>
        <row r="454">
          <cell r="J454">
            <v>0.70415094594601302</v>
          </cell>
          <cell r="K454">
            <v>9.8221006756857996</v>
          </cell>
        </row>
        <row r="455">
          <cell r="J455">
            <v>0.7018565378094217</v>
          </cell>
          <cell r="K455">
            <v>9.8522570078839191</v>
          </cell>
        </row>
        <row r="456">
          <cell r="J456">
            <v>0.63767735470959042</v>
          </cell>
          <cell r="K456">
            <v>9.8876092743287298</v>
          </cell>
        </row>
        <row r="457">
          <cell r="J457">
            <v>0.70036451595410798</v>
          </cell>
          <cell r="K457">
            <v>9.9188135071649501</v>
          </cell>
        </row>
        <row r="458">
          <cell r="J458">
            <v>0.72357484845826614</v>
          </cell>
          <cell r="K458">
            <v>9.948660038554447</v>
          </cell>
        </row>
        <row r="459">
          <cell r="J459">
            <v>0.89550010608888253</v>
          </cell>
          <cell r="K459">
            <v>9.9795152000900007</v>
          </cell>
        </row>
        <row r="460">
          <cell r="J460">
            <v>0.89508322151097675</v>
          </cell>
          <cell r="K460">
            <v>10.006301967811028</v>
          </cell>
        </row>
        <row r="461">
          <cell r="J461">
            <v>1.0160204725279383</v>
          </cell>
          <cell r="K461">
            <v>10.037204227549323</v>
          </cell>
        </row>
        <row r="462">
          <cell r="J462">
            <v>1.054616621500057</v>
          </cell>
          <cell r="K462">
            <v>10.06823434772274</v>
          </cell>
        </row>
        <row r="463">
          <cell r="J463">
            <v>0.97963598386568307</v>
          </cell>
          <cell r="K463">
            <v>10.093959739276416</v>
          </cell>
        </row>
        <row r="464">
          <cell r="J464">
            <v>0.94626264672193927</v>
          </cell>
          <cell r="K464">
            <v>10.122862436212648</v>
          </cell>
        </row>
        <row r="465">
          <cell r="J465">
            <v>0.75146775225685913</v>
          </cell>
          <cell r="K465">
            <v>10.149577520379292</v>
          </cell>
        </row>
        <row r="466">
          <cell r="J466">
            <v>0.686151236493727</v>
          </cell>
          <cell r="K466">
            <v>10.247660244126829</v>
          </cell>
        </row>
        <row r="467">
          <cell r="J467">
            <v>0.37571656550397692</v>
          </cell>
          <cell r="K467">
            <v>10.27966858907843</v>
          </cell>
        </row>
        <row r="468">
          <cell r="J468">
            <v>0.52838655999097783</v>
          </cell>
          <cell r="K468">
            <v>10.307553005171684</v>
          </cell>
        </row>
        <row r="469">
          <cell r="J469">
            <v>0.42090006062171276</v>
          </cell>
          <cell r="K469">
            <v>10.344269639918235</v>
          </cell>
        </row>
        <row r="470">
          <cell r="J470">
            <v>0.59319574641583472</v>
          </cell>
          <cell r="K470">
            <v>10.372091192224099</v>
          </cell>
        </row>
        <row r="471">
          <cell r="J471">
            <v>0.64865228395530772</v>
          </cell>
          <cell r="K471">
            <v>10.393674424256345</v>
          </cell>
        </row>
        <row r="472">
          <cell r="J472">
            <v>0.63595424476996931</v>
          </cell>
          <cell r="K472">
            <v>10.426598760576018</v>
          </cell>
        </row>
        <row r="473">
          <cell r="J473">
            <v>0.55737569077971461</v>
          </cell>
          <cell r="K473">
            <v>10.45855176001379</v>
          </cell>
        </row>
        <row r="474">
          <cell r="J474">
            <v>0.6385589112236576</v>
          </cell>
          <cell r="K474">
            <v>10.476097516338703</v>
          </cell>
        </row>
        <row r="475">
          <cell r="J475">
            <v>0.66455546114574093</v>
          </cell>
          <cell r="K475">
            <v>10.496498019056705</v>
          </cell>
        </row>
        <row r="476">
          <cell r="J476">
            <v>0.81229373007800243</v>
          </cell>
          <cell r="K476">
            <v>10.531704441488499</v>
          </cell>
        </row>
        <row r="477">
          <cell r="J477">
            <v>0.88738286759186213</v>
          </cell>
          <cell r="K477">
            <v>10.569674169149453</v>
          </cell>
        </row>
        <row r="478">
          <cell r="J478">
            <v>0.96445387062258769</v>
          </cell>
          <cell r="K478">
            <v>10.598100823291432</v>
          </cell>
        </row>
        <row r="479">
          <cell r="J479">
            <v>1.0788566647845765</v>
          </cell>
          <cell r="K479">
            <v>10.630403282492399</v>
          </cell>
        </row>
        <row r="480">
          <cell r="J480">
            <v>1.1162451553224622</v>
          </cell>
          <cell r="K480">
            <v>10.661035532574024</v>
          </cell>
        </row>
        <row r="481">
          <cell r="J481">
            <v>1.1809283770619292</v>
          </cell>
          <cell r="K481">
            <v>10.706755843953715</v>
          </cell>
        </row>
        <row r="482">
          <cell r="J482">
            <v>1.3619619982048154</v>
          </cell>
          <cell r="K482">
            <v>10.72430872227933</v>
          </cell>
        </row>
        <row r="483">
          <cell r="J483">
            <v>1.206795677672144</v>
          </cell>
          <cell r="K483">
            <v>10.764518876956076</v>
          </cell>
        </row>
        <row r="484">
          <cell r="J484">
            <v>1.2482471988674393</v>
          </cell>
          <cell r="K484">
            <v>10.795553506675132</v>
          </cell>
        </row>
        <row r="485">
          <cell r="J485">
            <v>1.2868562035331337</v>
          </cell>
          <cell r="K485">
            <v>10.806313353689712</v>
          </cell>
        </row>
        <row r="486">
          <cell r="J486">
            <v>1.2758636475234519</v>
          </cell>
          <cell r="K486">
            <v>10.838155841131801</v>
          </cell>
        </row>
        <row r="487">
          <cell r="J487">
            <v>1.2457510124111886</v>
          </cell>
          <cell r="K487">
            <v>10.888076268437301</v>
          </cell>
        </row>
        <row r="488">
          <cell r="J488">
            <v>1.318040927896337</v>
          </cell>
          <cell r="K488">
            <v>10.926138657786769</v>
          </cell>
        </row>
        <row r="489">
          <cell r="J489">
            <v>1.2999325871405585</v>
          </cell>
          <cell r="K489">
            <v>10.946909063657129</v>
          </cell>
        </row>
        <row r="490">
          <cell r="J490">
            <v>1.0129428700034102</v>
          </cell>
          <cell r="K490">
            <v>10.995389774227945</v>
          </cell>
        </row>
        <row r="491">
          <cell r="J491">
            <v>1.1940169226924076</v>
          </cell>
          <cell r="K491">
            <v>11.021120465515128</v>
          </cell>
        </row>
        <row r="492">
          <cell r="J492">
            <v>1.0708594439890795</v>
          </cell>
          <cell r="K492">
            <v>11.070308188276085</v>
          </cell>
        </row>
        <row r="493">
          <cell r="J493">
            <v>1.213653957630588</v>
          </cell>
          <cell r="K493">
            <v>11.084993075948322</v>
          </cell>
        </row>
        <row r="494">
          <cell r="J494">
            <v>1.0853260941583172</v>
          </cell>
          <cell r="K494">
            <v>11.109456199433424</v>
          </cell>
        </row>
        <row r="495">
          <cell r="J495">
            <v>1.0116419244948818</v>
          </cell>
          <cell r="K495">
            <v>11.135808365751002</v>
          </cell>
        </row>
        <row r="496">
          <cell r="J496">
            <v>1.0385888471264757</v>
          </cell>
          <cell r="K496">
            <v>11.169617854755673</v>
          </cell>
        </row>
        <row r="497">
          <cell r="J497">
            <v>0.86010592678072217</v>
          </cell>
          <cell r="K497">
            <v>11.230852722917652</v>
          </cell>
        </row>
        <row r="498">
          <cell r="J498">
            <v>0.77843292949305476</v>
          </cell>
          <cell r="K498">
            <v>11.290250379852209</v>
          </cell>
        </row>
        <row r="499">
          <cell r="J499">
            <v>0.82663368328500086</v>
          </cell>
          <cell r="K499">
            <v>11.325354638681532</v>
          </cell>
        </row>
        <row r="500">
          <cell r="J500">
            <v>0.68824999832768696</v>
          </cell>
          <cell r="K500">
            <v>11.342536944842623</v>
          </cell>
        </row>
        <row r="501">
          <cell r="J501">
            <v>0.37325941297664778</v>
          </cell>
          <cell r="K501">
            <v>11.354818927448278</v>
          </cell>
        </row>
        <row r="502">
          <cell r="J502">
            <v>0.16893029299512205</v>
          </cell>
          <cell r="K502">
            <v>11.378064769017806</v>
          </cell>
        </row>
        <row r="503">
          <cell r="J503">
            <v>-0.16478004696885656</v>
          </cell>
          <cell r="K503">
            <v>11.385788567705312</v>
          </cell>
        </row>
        <row r="504">
          <cell r="J504">
            <v>-0.16796792985284509</v>
          </cell>
          <cell r="K504">
            <v>11.398325208708167</v>
          </cell>
        </row>
        <row r="505">
          <cell r="J505">
            <v>9.249208437857144E-2</v>
          </cell>
          <cell r="K505">
            <v>11.418168222674707</v>
          </cell>
        </row>
        <row r="506">
          <cell r="J506">
            <v>0.2653576000564965</v>
          </cell>
          <cell r="K506">
            <v>11.468192005727053</v>
          </cell>
        </row>
        <row r="507">
          <cell r="J507">
            <v>0.40234992524744995</v>
          </cell>
          <cell r="K507">
            <v>11.485055218648812</v>
          </cell>
        </row>
        <row r="508">
          <cell r="J508">
            <v>0.58909236142704891</v>
          </cell>
          <cell r="K508">
            <v>11.51026703331735</v>
          </cell>
        </row>
        <row r="509">
          <cell r="J509">
            <v>0.55717203571869023</v>
          </cell>
          <cell r="K509">
            <v>11.54744628229856</v>
          </cell>
        </row>
        <row r="510">
          <cell r="J510">
            <v>0.64847389802249245</v>
          </cell>
          <cell r="K510">
            <v>11.564033935987217</v>
          </cell>
        </row>
        <row r="511">
          <cell r="J511">
            <v>0.54984763551097593</v>
          </cell>
          <cell r="K511">
            <v>11.574910571396366</v>
          </cell>
        </row>
        <row r="512">
          <cell r="J512">
            <v>0.36196911568808793</v>
          </cell>
          <cell r="K512">
            <v>11.602138540498354</v>
          </cell>
        </row>
        <row r="513">
          <cell r="J513">
            <v>0.29187440525079011</v>
          </cell>
          <cell r="K513">
            <v>11.629147612003418</v>
          </cell>
        </row>
        <row r="514">
          <cell r="J514">
            <v>0.28418416540956215</v>
          </cell>
          <cell r="K514">
            <v>11.650549256143901</v>
          </cell>
        </row>
        <row r="515">
          <cell r="J515">
            <v>6.3999641035559898E-2</v>
          </cell>
          <cell r="K515">
            <v>11.684777703965592</v>
          </cell>
        </row>
        <row r="516">
          <cell r="J516">
            <v>0.11151258107113779</v>
          </cell>
          <cell r="K516">
            <v>11.712361001262678</v>
          </cell>
        </row>
        <row r="517">
          <cell r="J517">
            <v>-8.6930355972417564E-2</v>
          </cell>
          <cell r="K517">
            <v>11.745822605471506</v>
          </cell>
        </row>
        <row r="518">
          <cell r="J518">
            <v>-0.23327380571268885</v>
          </cell>
          <cell r="K518">
            <v>11.78730599379138</v>
          </cell>
        </row>
        <row r="519">
          <cell r="J519">
            <v>-0.45075588580367393</v>
          </cell>
          <cell r="K519">
            <v>11.824105996693941</v>
          </cell>
        </row>
        <row r="520">
          <cell r="J520">
            <v>-0.6097144475764017</v>
          </cell>
          <cell r="K520">
            <v>11.855985443725913</v>
          </cell>
        </row>
        <row r="521">
          <cell r="J521">
            <v>-0.3694209901219882</v>
          </cell>
          <cell r="K521">
            <v>11.845068334982622</v>
          </cell>
        </row>
        <row r="522">
          <cell r="J522">
            <v>-0.29790732076989368</v>
          </cell>
          <cell r="K522">
            <v>11.835475680858988</v>
          </cell>
        </row>
        <row r="523">
          <cell r="J523">
            <v>-0.28041997627168197</v>
          </cell>
          <cell r="K523">
            <v>11.849751625675827</v>
          </cell>
        </row>
        <row r="524">
          <cell r="J524">
            <v>-0.33525773538634879</v>
          </cell>
          <cell r="K524">
            <v>11.867486528446303</v>
          </cell>
        </row>
        <row r="525">
          <cell r="J525">
            <v>-0.23102348349158744</v>
          </cell>
          <cell r="K525">
            <v>11.899108828249464</v>
          </cell>
        </row>
        <row r="526">
          <cell r="J526">
            <v>-0.14911488548317037</v>
          </cell>
          <cell r="K526">
            <v>11.929217795937525</v>
          </cell>
        </row>
        <row r="527">
          <cell r="J527">
            <v>-0.23947722968555585</v>
          </cell>
          <cell r="K527">
            <v>11.945724030346096</v>
          </cell>
        </row>
        <row r="528">
          <cell r="J528">
            <v>-0.13388223943919031</v>
          </cell>
          <cell r="K528">
            <v>11.977523417968515</v>
          </cell>
        </row>
        <row r="529">
          <cell r="J529">
            <v>-2.9784373354711111E-2</v>
          </cell>
          <cell r="K529">
            <v>12.003165626382254</v>
          </cell>
        </row>
        <row r="530">
          <cell r="J530">
            <v>0.1405062819996841</v>
          </cell>
          <cell r="K530">
            <v>12.031797576863276</v>
          </cell>
        </row>
        <row r="531">
          <cell r="J531">
            <v>6.815048179162464E-2</v>
          </cell>
          <cell r="K531">
            <v>12.050942660076686</v>
          </cell>
        </row>
        <row r="532">
          <cell r="J532">
            <v>0.14774055376037495</v>
          </cell>
          <cell r="K532">
            <v>12.077374629642925</v>
          </cell>
        </row>
        <row r="533">
          <cell r="J533">
            <v>0.23299739824565494</v>
          </cell>
          <cell r="K533">
            <v>12.10207626514531</v>
          </cell>
        </row>
        <row r="534">
          <cell r="J534">
            <v>0.19104956218128236</v>
          </cell>
          <cell r="K534">
            <v>12.152225883971216</v>
          </cell>
        </row>
        <row r="535">
          <cell r="J535">
            <v>0.2922065614768205</v>
          </cell>
          <cell r="K535">
            <v>12.182723310846582</v>
          </cell>
        </row>
        <row r="536">
          <cell r="J536">
            <v>0.30202868872178767</v>
          </cell>
          <cell r="K536">
            <v>12.199122099516323</v>
          </cell>
        </row>
        <row r="537">
          <cell r="J537">
            <v>0.32264549619629562</v>
          </cell>
          <cell r="K537">
            <v>12.225885985004584</v>
          </cell>
        </row>
        <row r="538">
          <cell r="J538">
            <v>0.27724437289224951</v>
          </cell>
          <cell r="K538">
            <v>12.241814069163159</v>
          </cell>
        </row>
        <row r="539">
          <cell r="J539">
            <v>0.23446011409010933</v>
          </cell>
          <cell r="K539">
            <v>12.287858826313421</v>
          </cell>
        </row>
        <row r="540">
          <cell r="J540">
            <v>0.26416849874812542</v>
          </cell>
          <cell r="K540">
            <v>12.303134612202436</v>
          </cell>
        </row>
        <row r="541">
          <cell r="J541">
            <v>0.30816470922362416</v>
          </cell>
          <cell r="K541">
            <v>12.318169034976943</v>
          </cell>
        </row>
        <row r="542">
          <cell r="J542">
            <v>0.37816125398076039</v>
          </cell>
          <cell r="K542">
            <v>12.330633954676291</v>
          </cell>
        </row>
        <row r="543">
          <cell r="J543">
            <v>0.38855455022504098</v>
          </cell>
          <cell r="K543">
            <v>12.370986416214063</v>
          </cell>
        </row>
        <row r="544">
          <cell r="J544">
            <v>0.44401423118177868</v>
          </cell>
          <cell r="K544">
            <v>12.40215458022489</v>
          </cell>
        </row>
        <row r="545">
          <cell r="J545">
            <v>0.38419274068514414</v>
          </cell>
          <cell r="K545">
            <v>12.429752414021531</v>
          </cell>
        </row>
        <row r="546">
          <cell r="J546">
            <v>0.22684258927686687</v>
          </cell>
          <cell r="K546">
            <v>12.439547438721771</v>
          </cell>
        </row>
        <row r="547">
          <cell r="J547">
            <v>0.24135310642262431</v>
          </cell>
          <cell r="K547">
            <v>12.466301175157318</v>
          </cell>
        </row>
        <row r="548">
          <cell r="J548">
            <v>0.23653025323591054</v>
          </cell>
          <cell r="K548">
            <v>12.506300606886072</v>
          </cell>
        </row>
        <row r="549">
          <cell r="J549">
            <v>0.23152207867023589</v>
          </cell>
          <cell r="K549">
            <v>12.540459657105943</v>
          </cell>
        </row>
        <row r="550">
          <cell r="J550">
            <v>0.12346393866583213</v>
          </cell>
          <cell r="K550">
            <v>12.592249652345263</v>
          </cell>
        </row>
        <row r="551">
          <cell r="J551">
            <v>0.17262971573260066</v>
          </cell>
          <cell r="K551">
            <v>12.625322457627249</v>
          </cell>
        </row>
        <row r="552">
          <cell r="J552">
            <v>0.25762851848558166</v>
          </cell>
          <cell r="K552">
            <v>12.628254990246001</v>
          </cell>
        </row>
        <row r="553">
          <cell r="J553">
            <v>0.3909655063834489</v>
          </cell>
          <cell r="K553">
            <v>12.649847093658995</v>
          </cell>
        </row>
        <row r="554">
          <cell r="J554">
            <v>0.54077551593926709</v>
          </cell>
          <cell r="K554">
            <v>12.683725366512341</v>
          </cell>
        </row>
        <row r="555">
          <cell r="J555">
            <v>0.55463797447598995</v>
          </cell>
          <cell r="K555">
            <v>12.702958371566144</v>
          </cell>
        </row>
        <row r="556">
          <cell r="J556">
            <v>0.5128004190046902</v>
          </cell>
          <cell r="K556">
            <v>12.716216009678101</v>
          </cell>
        </row>
        <row r="557">
          <cell r="J557">
            <v>0.56413728781217887</v>
          </cell>
          <cell r="K557">
            <v>12.761284923699849</v>
          </cell>
        </row>
        <row r="558">
          <cell r="J558">
            <v>0.56480257850913584</v>
          </cell>
          <cell r="K558">
            <v>12.797985229723007</v>
          </cell>
        </row>
        <row r="559">
          <cell r="J559">
            <v>0.58789046171113923</v>
          </cell>
          <cell r="K559">
            <v>12.818809855452159</v>
          </cell>
        </row>
        <row r="560">
          <cell r="J560">
            <v>0.67236436535956368</v>
          </cell>
          <cell r="K560">
            <v>12.851642214360149</v>
          </cell>
        </row>
        <row r="561">
          <cell r="J561">
            <v>0.62601230852818412</v>
          </cell>
          <cell r="K561">
            <v>12.887375162467938</v>
          </cell>
        </row>
        <row r="562">
          <cell r="J562">
            <v>0.66127173840683318</v>
          </cell>
          <cell r="K562">
            <v>12.889093288687508</v>
          </cell>
        </row>
        <row r="563">
          <cell r="J563">
            <v>0.75849703268642876</v>
          </cell>
          <cell r="K563">
            <v>12.886868358647638</v>
          </cell>
        </row>
        <row r="564">
          <cell r="J564">
            <v>0.71878360270168395</v>
          </cell>
          <cell r="K564">
            <v>12.917030014542487</v>
          </cell>
        </row>
        <row r="565">
          <cell r="J565">
            <v>0.70714559077383476</v>
          </cell>
          <cell r="K565">
            <v>12.957818184476555</v>
          </cell>
        </row>
        <row r="566">
          <cell r="J566">
            <v>0.78672772760914678</v>
          </cell>
          <cell r="K566">
            <v>12.970736352823884</v>
          </cell>
        </row>
        <row r="567">
          <cell r="J567">
            <v>0.85688521274090623</v>
          </cell>
          <cell r="K567">
            <v>13.002244369188871</v>
          </cell>
        </row>
        <row r="568">
          <cell r="J568">
            <v>0.83379900000167539</v>
          </cell>
          <cell r="K568">
            <v>13.036227047904603</v>
          </cell>
        </row>
        <row r="569">
          <cell r="J569">
            <v>0.84935112304319049</v>
          </cell>
          <cell r="K569">
            <v>13.069781716965464</v>
          </cell>
        </row>
        <row r="570">
          <cell r="J570">
            <v>1.0231641447346524</v>
          </cell>
          <cell r="K570">
            <v>13.095524002651052</v>
          </cell>
        </row>
        <row r="571">
          <cell r="J571">
            <v>1.038053242480345</v>
          </cell>
          <cell r="K571">
            <v>13.12309501079093</v>
          </cell>
        </row>
        <row r="572">
          <cell r="J572">
            <v>1.0522239962286659</v>
          </cell>
          <cell r="K572">
            <v>13.147013416830184</v>
          </cell>
        </row>
        <row r="573">
          <cell r="J573">
            <v>0.94108521552306357</v>
          </cell>
          <cell r="K573">
            <v>13.176575165408725</v>
          </cell>
        </row>
        <row r="574">
          <cell r="J574">
            <v>0.79454770364798044</v>
          </cell>
          <cell r="K574">
            <v>13.217628277924955</v>
          </cell>
        </row>
        <row r="575">
          <cell r="J575">
            <v>0.68606022269665556</v>
          </cell>
          <cell r="K575">
            <v>13.287446170730494</v>
          </cell>
        </row>
        <row r="576">
          <cell r="J576">
            <v>0.48781762291414493</v>
          </cell>
          <cell r="K576">
            <v>13.3755637530362</v>
          </cell>
        </row>
        <row r="577">
          <cell r="J577">
            <v>0.45616694117678275</v>
          </cell>
          <cell r="K577">
            <v>13.428625617754351</v>
          </cell>
        </row>
        <row r="578">
          <cell r="J578">
            <v>0.2964049278994853</v>
          </cell>
          <cell r="K578">
            <v>13.486997829824112</v>
          </cell>
        </row>
        <row r="579">
          <cell r="J579">
            <v>0.19511600178479702</v>
          </cell>
          <cell r="K579">
            <v>13.530702894951725</v>
          </cell>
        </row>
        <row r="580">
          <cell r="J580">
            <v>0.10028799135469807</v>
          </cell>
          <cell r="K580">
            <v>13.585382748074743</v>
          </cell>
        </row>
        <row r="581">
          <cell r="J581">
            <v>-4.6556845992628333E-2</v>
          </cell>
          <cell r="K581">
            <v>13.627772960541243</v>
          </cell>
        </row>
        <row r="582">
          <cell r="J582">
            <v>-0.17816339379922622</v>
          </cell>
          <cell r="K582">
            <v>13.704065705858895</v>
          </cell>
        </row>
        <row r="583">
          <cell r="J583">
            <v>-0.47762392007586602</v>
          </cell>
          <cell r="K583">
            <v>13.779415114829103</v>
          </cell>
        </row>
        <row r="584">
          <cell r="J584">
            <v>-0.70698833897785862</v>
          </cell>
          <cell r="K584">
            <v>13.83662587527779</v>
          </cell>
        </row>
        <row r="585">
          <cell r="J585">
            <v>-0.5941533385212302</v>
          </cell>
          <cell r="K585">
            <v>13.840847218594794</v>
          </cell>
        </row>
        <row r="586">
          <cell r="J586">
            <v>-0.57027140035503221</v>
          </cell>
          <cell r="K586">
            <v>13.877640689769526</v>
          </cell>
        </row>
        <row r="587">
          <cell r="J587">
            <v>-1.176840318744889</v>
          </cell>
          <cell r="K587">
            <v>13.894639428831233</v>
          </cell>
        </row>
        <row r="588">
          <cell r="J588">
            <v>-1.3851109648358244</v>
          </cell>
          <cell r="K588">
            <v>13.842297777205822</v>
          </cell>
        </row>
        <row r="589">
          <cell r="J589">
            <v>-1.6753929253517788</v>
          </cell>
          <cell r="K589">
            <v>13.792222694181946</v>
          </cell>
        </row>
        <row r="590">
          <cell r="J590">
            <v>-1.7467087562706218</v>
          </cell>
          <cell r="K590">
            <v>13.800898551435283</v>
          </cell>
        </row>
        <row r="591">
          <cell r="J591">
            <v>-1.9234913796364248</v>
          </cell>
          <cell r="K591">
            <v>13.81878800501784</v>
          </cell>
        </row>
        <row r="592">
          <cell r="J592">
            <v>-1.9275911017590595</v>
          </cell>
          <cell r="K592">
            <v>13.810534797962076</v>
          </cell>
        </row>
        <row r="593">
          <cell r="J593">
            <v>-1.5789032457251413</v>
          </cell>
          <cell r="K593">
            <v>13.803321427758169</v>
          </cell>
        </row>
        <row r="594">
          <cell r="J594">
            <v>-1.2824662632785375</v>
          </cell>
          <cell r="K594">
            <v>13.814135548857855</v>
          </cell>
        </row>
        <row r="595">
          <cell r="J595">
            <v>-1.0772385136003106</v>
          </cell>
          <cell r="K595">
            <v>13.849404032868057</v>
          </cell>
        </row>
        <row r="596">
          <cell r="J596">
            <v>-0.96650942982310661</v>
          </cell>
          <cell r="K596">
            <v>13.856499852832494</v>
          </cell>
        </row>
        <row r="597">
          <cell r="J597">
            <v>-0.79274707976194048</v>
          </cell>
          <cell r="K597">
            <v>13.897300372168678</v>
          </cell>
        </row>
        <row r="598">
          <cell r="J598">
            <v>-0.5259959284817356</v>
          </cell>
          <cell r="K598">
            <v>13.905824754727346</v>
          </cell>
        </row>
        <row r="599">
          <cell r="J599">
            <v>-0.48670240606672122</v>
          </cell>
          <cell r="K599">
            <v>13.929349793957819</v>
          </cell>
        </row>
        <row r="600">
          <cell r="J600">
            <v>-0.3325341745573876</v>
          </cell>
          <cell r="K600">
            <v>13.978605276627032</v>
          </cell>
        </row>
        <row r="601">
          <cell r="J601">
            <v>-0.26886709995415553</v>
          </cell>
          <cell r="K601">
            <v>14.014691003925503</v>
          </cell>
        </row>
        <row r="602">
          <cell r="J602">
            <v>-0.12245416135219397</v>
          </cell>
          <cell r="K602">
            <v>14.054614244499113</v>
          </cell>
        </row>
        <row r="603">
          <cell r="J603">
            <v>-0.13101691065722884</v>
          </cell>
          <cell r="K603">
            <v>14.080549160894924</v>
          </cell>
        </row>
        <row r="604">
          <cell r="J604">
            <v>-0.13361125207362229</v>
          </cell>
          <cell r="K604">
            <v>14.102785843113228</v>
          </cell>
        </row>
        <row r="605">
          <cell r="J605">
            <v>3.4753960786773709E-2</v>
          </cell>
          <cell r="K605">
            <v>14.146603775140877</v>
          </cell>
        </row>
        <row r="606">
          <cell r="J606">
            <v>-0.12684582517187326</v>
          </cell>
          <cell r="K606">
            <v>14.175271917548514</v>
          </cell>
        </row>
        <row r="607">
          <cell r="J607">
            <v>-7.4885424796054784E-2</v>
          </cell>
          <cell r="K607">
            <v>14.194015303503976</v>
          </cell>
        </row>
        <row r="608">
          <cell r="J608">
            <v>-5.2508816644310209E-2</v>
          </cell>
          <cell r="K608">
            <v>14.222234635387013</v>
          </cell>
        </row>
        <row r="609">
          <cell r="J609">
            <v>6.5605626826337443E-2</v>
          </cell>
          <cell r="K609">
            <v>14.245862250940586</v>
          </cell>
        </row>
        <row r="610">
          <cell r="J610">
            <v>-2.8073293592420509E-3</v>
          </cell>
          <cell r="K610">
            <v>14.275008682536706</v>
          </cell>
        </row>
        <row r="611">
          <cell r="J611">
            <v>-2.0527408394497643E-2</v>
          </cell>
          <cell r="K611">
            <v>14.316781393873899</v>
          </cell>
        </row>
        <row r="612">
          <cell r="J612">
            <v>6.5855616775359425E-3</v>
          </cell>
          <cell r="K612">
            <v>14.358287130246845</v>
          </cell>
        </row>
        <row r="613">
          <cell r="J613">
            <v>-9.5676874454034069E-2</v>
          </cell>
          <cell r="K613">
            <v>14.424594875983994</v>
          </cell>
        </row>
        <row r="614">
          <cell r="J614">
            <v>-8.9810238746770077E-2</v>
          </cell>
          <cell r="K614">
            <v>14.478888902983632</v>
          </cell>
        </row>
        <row r="615">
          <cell r="J615">
            <v>-3.7289363914545896E-2</v>
          </cell>
          <cell r="K615">
            <v>14.515516653698679</v>
          </cell>
        </row>
        <row r="616">
          <cell r="J616">
            <v>-0.17441024663480179</v>
          </cell>
          <cell r="K616">
            <v>14.566696035782304</v>
          </cell>
        </row>
        <row r="617">
          <cell r="J617">
            <v>-0.19015044995546632</v>
          </cell>
          <cell r="K617">
            <v>14.611854187605889</v>
          </cell>
        </row>
        <row r="618">
          <cell r="J618">
            <v>-8.8878735768189651E-2</v>
          </cell>
          <cell r="K618">
            <v>14.653962536413687</v>
          </cell>
        </row>
        <row r="619">
          <cell r="J619">
            <v>-0.14991154925024361</v>
          </cell>
          <cell r="K619">
            <v>14.671934306800402</v>
          </cell>
        </row>
        <row r="620">
          <cell r="J620">
            <v>-0.24516030023781649</v>
          </cell>
          <cell r="K620">
            <v>14.699397423447408</v>
          </cell>
        </row>
        <row r="621">
          <cell r="J621">
            <v>-0.60925237680277156</v>
          </cell>
          <cell r="K621">
            <v>14.72702696778701</v>
          </cell>
        </row>
        <row r="622">
          <cell r="J622">
            <v>-0.84518997567173848</v>
          </cell>
          <cell r="K622">
            <v>14.762815679302445</v>
          </cell>
        </row>
        <row r="623">
          <cell r="J623">
            <v>-0.95170561353379912</v>
          </cell>
          <cell r="K623">
            <v>14.798867548453851</v>
          </cell>
        </row>
        <row r="624">
          <cell r="J624">
            <v>-1.0738937707474909</v>
          </cell>
          <cell r="K624">
            <v>14.825657706175093</v>
          </cell>
        </row>
        <row r="625">
          <cell r="J625">
            <v>-1.2027566074895462</v>
          </cell>
          <cell r="K625">
            <v>14.852062447963714</v>
          </cell>
        </row>
        <row r="626">
          <cell r="J626">
            <v>-1.0656785070903203</v>
          </cell>
          <cell r="K626">
            <v>14.884353974572713</v>
          </cell>
        </row>
        <row r="627">
          <cell r="J627">
            <v>-0.93034155989577438</v>
          </cell>
          <cell r="K627">
            <v>14.901505714897702</v>
          </cell>
        </row>
        <row r="628">
          <cell r="J628">
            <v>-0.78083554753315587</v>
          </cell>
          <cell r="K628">
            <v>14.943765107044808</v>
          </cell>
        </row>
        <row r="629">
          <cell r="J629">
            <v>-0.81713663163936545</v>
          </cell>
          <cell r="K629">
            <v>14.975327327251234</v>
          </cell>
        </row>
        <row r="630">
          <cell r="J630">
            <v>-0.79719938518769673</v>
          </cell>
          <cell r="K630">
            <v>14.981693883255341</v>
          </cell>
        </row>
        <row r="631">
          <cell r="J631">
            <v>-0.83418839062504913</v>
          </cell>
          <cell r="K631">
            <v>14.986211910194445</v>
          </cell>
        </row>
        <row r="632">
          <cell r="J632">
            <v>-0.9072246972044351</v>
          </cell>
          <cell r="K632">
            <v>15.008835140141455</v>
          </cell>
        </row>
        <row r="633">
          <cell r="J633">
            <v>-1.0704061940367695</v>
          </cell>
          <cell r="K633">
            <v>15.052158863286934</v>
          </cell>
        </row>
        <row r="634">
          <cell r="J634">
            <v>-1.137396994783884</v>
          </cell>
          <cell r="K634">
            <v>15.094270833020612</v>
          </cell>
        </row>
        <row r="635">
          <cell r="J635">
            <v>-1.1406631544498567</v>
          </cell>
          <cell r="K635">
            <v>15.132065084697333</v>
          </cell>
        </row>
        <row r="636">
          <cell r="J636">
            <v>-1.1133774484370291</v>
          </cell>
          <cell r="K636">
            <v>15.135112932678966</v>
          </cell>
        </row>
        <row r="637">
          <cell r="J637">
            <v>-1.1383744326631851</v>
          </cell>
          <cell r="K637">
            <v>15.165287244555605</v>
          </cell>
        </row>
        <row r="638">
          <cell r="J638">
            <v>-0.99427868274768116</v>
          </cell>
          <cell r="K638">
            <v>15.178289874775887</v>
          </cell>
        </row>
        <row r="639">
          <cell r="J639">
            <v>-0.91462587626271907</v>
          </cell>
          <cell r="K639">
            <v>15.217664880368423</v>
          </cell>
        </row>
        <row r="640">
          <cell r="J640">
            <v>-0.89464861122959971</v>
          </cell>
          <cell r="K640">
            <v>15.214471796729526</v>
          </cell>
        </row>
        <row r="641">
          <cell r="J641">
            <v>-0.87092256741530227</v>
          </cell>
          <cell r="K641">
            <v>15.212165788040878</v>
          </cell>
        </row>
        <row r="642">
          <cell r="J642">
            <v>-0.84209148162244418</v>
          </cell>
          <cell r="K642">
            <v>15.23694588437929</v>
          </cell>
        </row>
        <row r="643">
          <cell r="J643">
            <v>-0.70477728397130635</v>
          </cell>
          <cell r="K643">
            <v>15.282085464295768</v>
          </cell>
        </row>
        <row r="644">
          <cell r="J644">
            <v>-0.604020425499323</v>
          </cell>
          <cell r="K644">
            <v>15.323494873113322</v>
          </cell>
        </row>
        <row r="645">
          <cell r="K645">
            <v>15.341851201216102</v>
          </cell>
        </row>
        <row r="646">
          <cell r="K646">
            <v>15.36403884775598</v>
          </cell>
        </row>
        <row r="647">
          <cell r="K647">
            <v>15.367818206237551</v>
          </cell>
        </row>
        <row r="648">
          <cell r="K648">
            <v>15.378877559195667</v>
          </cell>
        </row>
        <row r="649">
          <cell r="K649">
            <v>15.412319340743254</v>
          </cell>
        </row>
        <row r="650">
          <cell r="K650">
            <v>15.407545838245792</v>
          </cell>
        </row>
        <row r="651">
          <cell r="K651">
            <v>15.412029155472935</v>
          </cell>
        </row>
        <row r="652">
          <cell r="K652">
            <v>15.419346570767136</v>
          </cell>
        </row>
        <row r="653">
          <cell r="K653">
            <v>15.434581892532256</v>
          </cell>
        </row>
        <row r="654">
          <cell r="K654">
            <v>15.461568350262786</v>
          </cell>
        </row>
        <row r="655">
          <cell r="K655">
            <v>15.493037111625444</v>
          </cell>
        </row>
        <row r="656">
          <cell r="K656">
            <v>15.518387671467444</v>
          </cell>
        </row>
      </sheetData>
      <sheetData sheetId="4"/>
      <sheetData sheetId="5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Quartalsdaten"/>
      <sheetName val="Tabelle2"/>
      <sheetName val="Tabelle3"/>
    </sheetNames>
    <sheetDataSet>
      <sheetData sheetId="0">
        <row r="2">
          <cell r="C2">
            <v>68.940274819999999</v>
          </cell>
          <cell r="D2">
            <v>246.93700000000001</v>
          </cell>
          <cell r="E2">
            <v>357.18449340000001</v>
          </cell>
          <cell r="F2">
            <v>23.728390000000001</v>
          </cell>
          <cell r="G2">
            <v>14.20173</v>
          </cell>
          <cell r="H2">
            <v>14.20173</v>
          </cell>
          <cell r="I2">
            <v>23.728390000000001</v>
          </cell>
          <cell r="J2">
            <v>121.01946</v>
          </cell>
          <cell r="K2">
            <v>36.905560000000001</v>
          </cell>
          <cell r="L2">
            <v>242.96199999999999</v>
          </cell>
          <cell r="M2">
            <v>38.255891429999998</v>
          </cell>
          <cell r="N2">
            <v>4.7494947789999999</v>
          </cell>
          <cell r="O2">
            <v>66.5</v>
          </cell>
          <cell r="P2">
            <v>98.942999999999998</v>
          </cell>
          <cell r="Q2">
            <v>89.382999999999996</v>
          </cell>
          <cell r="R2">
            <v>61.6</v>
          </cell>
          <cell r="S2">
            <v>72.048029999999997</v>
          </cell>
          <cell r="AA2">
            <v>121.73</v>
          </cell>
          <cell r="AB2">
            <v>173.339</v>
          </cell>
          <cell r="AD2">
            <v>59.859000000000002</v>
          </cell>
          <cell r="AE2">
            <v>83.861000000000004</v>
          </cell>
        </row>
        <row r="3">
          <cell r="C3">
            <v>69.899025620000003</v>
          </cell>
          <cell r="D3">
            <v>247.99100000000001</v>
          </cell>
          <cell r="E3">
            <v>354.51167809999998</v>
          </cell>
          <cell r="F3">
            <v>24.422160000000002</v>
          </cell>
          <cell r="G3">
            <v>14.180199999999999</v>
          </cell>
          <cell r="H3">
            <v>14.180199999999999</v>
          </cell>
          <cell r="I3">
            <v>24.422160000000002</v>
          </cell>
          <cell r="J3">
            <v>122.29177</v>
          </cell>
          <cell r="K3">
            <v>36.287399999999998</v>
          </cell>
          <cell r="L3">
            <v>252.273</v>
          </cell>
          <cell r="M3">
            <v>38.443251930000002</v>
          </cell>
          <cell r="N3">
            <v>4.9575008470000004</v>
          </cell>
          <cell r="O3">
            <v>67.166666669999998</v>
          </cell>
          <cell r="P3">
            <v>95.603999999999999</v>
          </cell>
          <cell r="Q3">
            <v>88.747</v>
          </cell>
          <cell r="R3">
            <v>60.3</v>
          </cell>
          <cell r="S3">
            <v>71.880560000000003</v>
          </cell>
          <cell r="AA3">
            <v>124.04900000000001</v>
          </cell>
          <cell r="AB3">
            <v>177.17400000000001</v>
          </cell>
          <cell r="AD3">
            <v>61.006999999999998</v>
          </cell>
          <cell r="AE3">
            <v>102.498</v>
          </cell>
        </row>
        <row r="4">
          <cell r="C4">
            <v>71.015783409999997</v>
          </cell>
          <cell r="D4">
            <v>244.56200000000001</v>
          </cell>
          <cell r="E4">
            <v>344.65253639999997</v>
          </cell>
          <cell r="F4">
            <v>25.819870000000002</v>
          </cell>
          <cell r="G4">
            <v>14.60004</v>
          </cell>
          <cell r="H4">
            <v>14.60004</v>
          </cell>
          <cell r="I4">
            <v>25.819870000000002</v>
          </cell>
          <cell r="J4">
            <v>123.07935999999999</v>
          </cell>
          <cell r="K4">
            <v>35.866529999999997</v>
          </cell>
          <cell r="L4">
            <v>250.11500000000001</v>
          </cell>
          <cell r="M4">
            <v>39.4206492</v>
          </cell>
          <cell r="N4">
            <v>5.0351741620000006</v>
          </cell>
          <cell r="O4">
            <v>67.966666669999995</v>
          </cell>
          <cell r="P4">
            <v>96.275999999999996</v>
          </cell>
          <cell r="Q4">
            <v>76.861999999999995</v>
          </cell>
          <cell r="R4">
            <v>65.8</v>
          </cell>
          <cell r="S4">
            <v>73.081969999999998</v>
          </cell>
          <cell r="AA4">
            <v>122.23399999999999</v>
          </cell>
          <cell r="AB4">
            <v>176.25700000000001</v>
          </cell>
          <cell r="AD4">
            <v>62.052999999999997</v>
          </cell>
          <cell r="AE4">
            <v>101.95699999999999</v>
          </cell>
        </row>
        <row r="5">
          <cell r="C5">
            <v>72.49377278</v>
          </cell>
          <cell r="D5">
            <v>265.447</v>
          </cell>
          <cell r="E5">
            <v>367.72429340000002</v>
          </cell>
          <cell r="F5">
            <v>25.693359999999998</v>
          </cell>
          <cell r="G5">
            <v>15.03064</v>
          </cell>
          <cell r="H5">
            <v>15.03064</v>
          </cell>
          <cell r="I5">
            <v>25.693359999999998</v>
          </cell>
          <cell r="J5">
            <v>126.30553999999999</v>
          </cell>
          <cell r="K5">
            <v>38.045430000000003</v>
          </cell>
          <cell r="L5">
            <v>259.58699999999999</v>
          </cell>
          <cell r="M5">
            <v>40.413659850000002</v>
          </cell>
          <cell r="N5">
            <v>5.1226859119999997</v>
          </cell>
          <cell r="O5">
            <v>69.533333330000005</v>
          </cell>
          <cell r="P5">
            <v>85.281000000000006</v>
          </cell>
          <cell r="Q5">
            <v>83.075000000000003</v>
          </cell>
          <cell r="R5">
            <v>59.2</v>
          </cell>
          <cell r="S5">
            <v>76.038150000000002</v>
          </cell>
          <cell r="AA5">
            <v>124.762</v>
          </cell>
          <cell r="AB5">
            <v>180.54900000000001</v>
          </cell>
          <cell r="AD5">
            <v>62.976999999999997</v>
          </cell>
          <cell r="AE5">
            <v>106.405</v>
          </cell>
        </row>
        <row r="6">
          <cell r="C6">
            <v>72.575246460000002</v>
          </cell>
          <cell r="D6">
            <v>267.428</v>
          </cell>
          <cell r="E6">
            <v>367.44870200000003</v>
          </cell>
          <cell r="F6">
            <v>27.154530000000001</v>
          </cell>
          <cell r="G6">
            <v>15.20556</v>
          </cell>
          <cell r="H6">
            <v>15.20556</v>
          </cell>
          <cell r="I6">
            <v>27.154530000000001</v>
          </cell>
          <cell r="J6">
            <v>130.07299</v>
          </cell>
          <cell r="K6">
            <v>40.398609999999998</v>
          </cell>
          <cell r="L6">
            <v>263.95100000000002</v>
          </cell>
          <cell r="M6">
            <v>40.922655880000001</v>
          </cell>
          <cell r="N6">
            <v>5.2830922290000002</v>
          </cell>
          <cell r="O6">
            <v>70.266666669999992</v>
          </cell>
          <cell r="P6">
            <v>104.154</v>
          </cell>
          <cell r="Q6">
            <v>99.95</v>
          </cell>
          <cell r="R6">
            <v>63.2</v>
          </cell>
          <cell r="S6">
            <v>80.492279999999994</v>
          </cell>
          <cell r="AA6">
            <v>128.066</v>
          </cell>
          <cell r="AB6">
            <v>185.512</v>
          </cell>
          <cell r="AD6">
            <v>65.114999999999995</v>
          </cell>
          <cell r="AE6">
            <v>96.515000000000001</v>
          </cell>
        </row>
        <row r="7">
          <cell r="C7">
            <v>73.450117710000001</v>
          </cell>
          <cell r="D7">
            <v>261.83199999999999</v>
          </cell>
          <cell r="E7">
            <v>356.16462969999998</v>
          </cell>
          <cell r="F7">
            <v>27.434059999999999</v>
          </cell>
          <cell r="G7">
            <v>15.46124</v>
          </cell>
          <cell r="H7">
            <v>15.46124</v>
          </cell>
          <cell r="I7">
            <v>27.434059999999999</v>
          </cell>
          <cell r="J7">
            <v>128.96734000000001</v>
          </cell>
          <cell r="K7">
            <v>39.898829999999997</v>
          </cell>
          <cell r="L7">
            <v>266.30500000000001</v>
          </cell>
          <cell r="M7">
            <v>41.075666949999999</v>
          </cell>
          <cell r="N7">
            <v>5.4213545999999999</v>
          </cell>
          <cell r="O7">
            <v>71.033333330000005</v>
          </cell>
          <cell r="P7">
            <v>99.311000000000007</v>
          </cell>
          <cell r="Q7">
            <v>91.400999999999996</v>
          </cell>
          <cell r="R7">
            <v>59.3</v>
          </cell>
          <cell r="S7">
            <v>79.764179999999996</v>
          </cell>
          <cell r="AA7">
            <v>130.702</v>
          </cell>
          <cell r="AB7">
            <v>189.10599999999999</v>
          </cell>
          <cell r="AD7">
            <v>66.506</v>
          </cell>
          <cell r="AE7">
            <v>111.169</v>
          </cell>
        </row>
        <row r="8">
          <cell r="C8">
            <v>73.889765330000003</v>
          </cell>
          <cell r="D8">
            <v>263.10500000000002</v>
          </cell>
          <cell r="E8">
            <v>356.29894849999999</v>
          </cell>
          <cell r="F8">
            <v>28.111440000000002</v>
          </cell>
          <cell r="G8">
            <v>15.657690000000001</v>
          </cell>
          <cell r="H8">
            <v>15.657690000000001</v>
          </cell>
          <cell r="I8">
            <v>28.111440000000002</v>
          </cell>
          <cell r="J8">
            <v>125.72611999999999</v>
          </cell>
          <cell r="K8">
            <v>38.859819999999999</v>
          </cell>
          <cell r="L8">
            <v>268.66699999999997</v>
          </cell>
          <cell r="M8">
            <v>41.191205930000002</v>
          </cell>
          <cell r="N8">
            <v>5.6069729219999997</v>
          </cell>
          <cell r="O8">
            <v>71.5</v>
          </cell>
          <cell r="P8">
            <v>96.912999999999997</v>
          </cell>
          <cell r="Q8">
            <v>78.218000000000004</v>
          </cell>
          <cell r="R8">
            <v>66</v>
          </cell>
          <cell r="S8">
            <v>78.912289999999999</v>
          </cell>
          <cell r="AA8">
            <v>133.517</v>
          </cell>
          <cell r="AB8">
            <v>193.203</v>
          </cell>
          <cell r="AD8">
            <v>67.599999999999994</v>
          </cell>
          <cell r="AE8">
            <v>109.09</v>
          </cell>
        </row>
        <row r="9">
          <cell r="C9">
            <v>74.421509049999997</v>
          </cell>
          <cell r="D9">
            <v>284.12200000000001</v>
          </cell>
          <cell r="E9">
            <v>383.19550090000001</v>
          </cell>
          <cell r="F9">
            <v>27.391210000000001</v>
          </cell>
          <cell r="G9">
            <v>15.29438</v>
          </cell>
          <cell r="H9">
            <v>15.29438</v>
          </cell>
          <cell r="I9">
            <v>27.391210000000001</v>
          </cell>
          <cell r="J9">
            <v>125.37775999999999</v>
          </cell>
          <cell r="K9">
            <v>41.420079999999999</v>
          </cell>
          <cell r="L9">
            <v>277.56299999999999</v>
          </cell>
          <cell r="M9">
            <v>42.4059265</v>
          </cell>
          <cell r="N9">
            <v>5.5896149830000006</v>
          </cell>
          <cell r="O9">
            <v>72.233333330000008</v>
          </cell>
          <cell r="P9">
            <v>84.113</v>
          </cell>
          <cell r="Q9">
            <v>84.680999999999997</v>
          </cell>
          <cell r="R9">
            <v>62</v>
          </cell>
          <cell r="S9">
            <v>81.555319999999995</v>
          </cell>
          <cell r="AA9">
            <v>133.876</v>
          </cell>
          <cell r="AB9">
            <v>196.81</v>
          </cell>
          <cell r="AD9">
            <v>68.332999999999998</v>
          </cell>
          <cell r="AE9">
            <v>112.16500000000001</v>
          </cell>
        </row>
        <row r="10">
          <cell r="C10">
            <v>75.777257210000002</v>
          </cell>
          <cell r="D10">
            <v>277.49099999999999</v>
          </cell>
          <cell r="E10">
            <v>365.22674669999998</v>
          </cell>
          <cell r="F10">
            <v>27.265239999999999</v>
          </cell>
          <cell r="G10">
            <v>15.027939999999999</v>
          </cell>
          <cell r="H10">
            <v>15.027939999999999</v>
          </cell>
          <cell r="I10">
            <v>27.265239999999999</v>
          </cell>
          <cell r="J10">
            <v>122.4584</v>
          </cell>
          <cell r="K10">
            <v>41.424520000000001</v>
          </cell>
          <cell r="L10">
            <v>274.19299999999998</v>
          </cell>
          <cell r="M10">
            <v>41.063176249999998</v>
          </cell>
          <cell r="N10">
            <v>5.5924655540000003</v>
          </cell>
          <cell r="O10">
            <v>73.666666669999998</v>
          </cell>
          <cell r="P10">
            <v>97.671000000000006</v>
          </cell>
          <cell r="Q10">
            <v>99.835999999999999</v>
          </cell>
          <cell r="R10">
            <v>62.2</v>
          </cell>
          <cell r="S10">
            <v>80.985590000000002</v>
          </cell>
          <cell r="AA10">
            <v>133.41</v>
          </cell>
          <cell r="AB10">
            <v>195.73599999999999</v>
          </cell>
          <cell r="AD10">
            <v>70.049000000000007</v>
          </cell>
          <cell r="AE10">
            <v>93.387</v>
          </cell>
        </row>
        <row r="11">
          <cell r="C11">
            <v>76.445970169999995</v>
          </cell>
          <cell r="D11">
            <v>273.78199999999998</v>
          </cell>
          <cell r="E11">
            <v>357.85687999999999</v>
          </cell>
          <cell r="F11">
            <v>27.842610000000001</v>
          </cell>
          <cell r="G11">
            <v>15.00103</v>
          </cell>
          <cell r="H11">
            <v>15.00103</v>
          </cell>
          <cell r="I11">
            <v>27.842610000000001</v>
          </cell>
          <cell r="J11">
            <v>121.4739</v>
          </cell>
          <cell r="K11">
            <v>41.319299999999998</v>
          </cell>
          <cell r="L11">
            <v>278.43200000000002</v>
          </cell>
          <cell r="M11">
            <v>41.163101849999997</v>
          </cell>
          <cell r="N11">
            <v>5.7058668850000007</v>
          </cell>
          <cell r="O11">
            <v>74.466666669999995</v>
          </cell>
          <cell r="P11">
            <v>98.82</v>
          </cell>
          <cell r="Q11">
            <v>93.881</v>
          </cell>
          <cell r="R11">
            <v>60.3</v>
          </cell>
          <cell r="S11">
            <v>81.356909999999999</v>
          </cell>
          <cell r="AA11">
            <v>135.95500000000001</v>
          </cell>
          <cell r="AB11">
            <v>198.934</v>
          </cell>
          <cell r="AD11">
            <v>71.191999999999993</v>
          </cell>
          <cell r="AE11">
            <v>109.18600000000001</v>
          </cell>
        </row>
        <row r="12">
          <cell r="C12">
            <v>76.646616260000002</v>
          </cell>
          <cell r="D12">
            <v>274.16000000000003</v>
          </cell>
          <cell r="E12">
            <v>357.833642</v>
          </cell>
          <cell r="F12">
            <v>28.58933</v>
          </cell>
          <cell r="G12">
            <v>15.0387</v>
          </cell>
          <cell r="H12">
            <v>15.0387</v>
          </cell>
          <cell r="I12">
            <v>28.58933</v>
          </cell>
          <cell r="J12">
            <v>122.26152</v>
          </cell>
          <cell r="K12">
            <v>42.038269999999997</v>
          </cell>
          <cell r="L12">
            <v>279.67599999999999</v>
          </cell>
          <cell r="M12">
            <v>41.984365369999999</v>
          </cell>
          <cell r="N12">
            <v>5.7545809019999998</v>
          </cell>
          <cell r="O12">
            <v>75.033333329999991</v>
          </cell>
          <cell r="P12">
            <v>98.674999999999997</v>
          </cell>
          <cell r="Q12">
            <v>82.605999999999995</v>
          </cell>
          <cell r="R12">
            <v>66</v>
          </cell>
          <cell r="S12">
            <v>82.572829999999996</v>
          </cell>
          <cell r="AA12">
            <v>135.501</v>
          </cell>
          <cell r="AB12">
            <v>200.28100000000001</v>
          </cell>
          <cell r="AD12">
            <v>71.921999999999997</v>
          </cell>
          <cell r="AE12">
            <v>109.125</v>
          </cell>
        </row>
        <row r="13">
          <cell r="C13">
            <v>77.167619939999994</v>
          </cell>
          <cell r="D13">
            <v>291.654</v>
          </cell>
          <cell r="E13">
            <v>379.22728719999998</v>
          </cell>
          <cell r="F13">
            <v>26.665420000000001</v>
          </cell>
          <cell r="G13">
            <v>15.12213</v>
          </cell>
          <cell r="H13">
            <v>15.12213</v>
          </cell>
          <cell r="I13">
            <v>26.665420000000001</v>
          </cell>
          <cell r="J13">
            <v>120.32277999999999</v>
          </cell>
          <cell r="K13">
            <v>43.002769999999998</v>
          </cell>
          <cell r="L13">
            <v>284.786</v>
          </cell>
          <cell r="M13">
            <v>41.006968100000002</v>
          </cell>
          <cell r="N13">
            <v>5.7933830879999997</v>
          </cell>
          <cell r="O13">
            <v>75.533333329999991</v>
          </cell>
          <cell r="P13">
            <v>83.418999999999997</v>
          </cell>
          <cell r="Q13">
            <v>86.942999999999998</v>
          </cell>
          <cell r="R13">
            <v>62.3</v>
          </cell>
          <cell r="S13">
            <v>81.538939999999997</v>
          </cell>
          <cell r="AA13">
            <v>136.37100000000001</v>
          </cell>
          <cell r="AB13">
            <v>203.279</v>
          </cell>
          <cell r="AD13">
            <v>72.468999999999994</v>
          </cell>
          <cell r="AE13">
            <v>109.5</v>
          </cell>
        </row>
        <row r="14">
          <cell r="C14">
            <v>77.99274564000001</v>
          </cell>
          <cell r="D14">
            <v>288.88499999999999</v>
          </cell>
          <cell r="E14">
            <v>369.52968609999999</v>
          </cell>
          <cell r="F14">
            <v>27.942119999999999</v>
          </cell>
          <cell r="G14">
            <v>14.962680000000001</v>
          </cell>
          <cell r="H14">
            <v>14.962680000000001</v>
          </cell>
          <cell r="I14">
            <v>27.942119999999999</v>
          </cell>
          <cell r="J14">
            <v>124.11693</v>
          </cell>
          <cell r="K14">
            <v>45.565269999999998</v>
          </cell>
          <cell r="L14">
            <v>285.95</v>
          </cell>
          <cell r="M14">
            <v>42.562060250000002</v>
          </cell>
          <cell r="N14">
            <v>5.7947891330000001</v>
          </cell>
          <cell r="O14">
            <v>75.966666670000009</v>
          </cell>
          <cell r="P14">
            <v>99.001000000000005</v>
          </cell>
          <cell r="Q14">
            <v>105.99299999999999</v>
          </cell>
          <cell r="R14">
            <v>63.2</v>
          </cell>
          <cell r="S14">
            <v>86.060509999999994</v>
          </cell>
          <cell r="AA14">
            <v>135.27199999999999</v>
          </cell>
          <cell r="AB14">
            <v>200.84200000000001</v>
          </cell>
          <cell r="AD14">
            <v>73.262</v>
          </cell>
          <cell r="AE14">
            <v>97.222999999999999</v>
          </cell>
        </row>
        <row r="15">
          <cell r="C15">
            <v>77.870650919999989</v>
          </cell>
          <cell r="D15">
            <v>278.21800000000002</v>
          </cell>
          <cell r="E15">
            <v>356.98935410000001</v>
          </cell>
          <cell r="F15">
            <v>28.358280000000001</v>
          </cell>
          <cell r="G15">
            <v>15.054180000000001</v>
          </cell>
          <cell r="H15">
            <v>15.054180000000001</v>
          </cell>
          <cell r="I15">
            <v>28.358280000000001</v>
          </cell>
          <cell r="J15">
            <v>125.5103</v>
          </cell>
          <cell r="K15">
            <v>47.077840000000002</v>
          </cell>
          <cell r="L15">
            <v>282.96300000000002</v>
          </cell>
          <cell r="M15">
            <v>43.452022630000002</v>
          </cell>
          <cell r="N15">
            <v>5.7828217619999993</v>
          </cell>
          <cell r="O15">
            <v>76.366666670000001</v>
          </cell>
          <cell r="P15">
            <v>101.676</v>
          </cell>
          <cell r="Q15">
            <v>95.462000000000003</v>
          </cell>
          <cell r="R15">
            <v>60.3</v>
          </cell>
          <cell r="S15">
            <v>87.465729999999994</v>
          </cell>
          <cell r="AA15">
            <v>135.06100000000001</v>
          </cell>
          <cell r="AB15">
            <v>201.357</v>
          </cell>
          <cell r="AD15">
            <v>74.158000000000001</v>
          </cell>
          <cell r="AE15">
            <v>113.889</v>
          </cell>
        </row>
        <row r="16">
          <cell r="C16">
            <v>78.314366129999996</v>
          </cell>
          <cell r="D16">
            <v>282.56900000000002</v>
          </cell>
          <cell r="E16">
            <v>360.88937340000001</v>
          </cell>
          <cell r="F16">
            <v>28.907039999999999</v>
          </cell>
          <cell r="G16">
            <v>15.151059999999999</v>
          </cell>
          <cell r="H16">
            <v>15.151059999999999</v>
          </cell>
          <cell r="I16">
            <v>28.907039999999999</v>
          </cell>
          <cell r="J16">
            <v>126.17671</v>
          </cell>
          <cell r="K16">
            <v>46.643790000000003</v>
          </cell>
          <cell r="L16">
            <v>287.959</v>
          </cell>
          <cell r="M16">
            <v>43.48637205</v>
          </cell>
          <cell r="N16">
            <v>5.822788149</v>
          </cell>
          <cell r="O16">
            <v>76.933333329999996</v>
          </cell>
          <cell r="P16">
            <v>105.651</v>
          </cell>
          <cell r="Q16">
            <v>88.912000000000006</v>
          </cell>
          <cell r="R16">
            <v>65.8</v>
          </cell>
          <cell r="S16">
            <v>87.283709999999999</v>
          </cell>
          <cell r="AA16">
            <v>134.976</v>
          </cell>
          <cell r="AB16">
            <v>202.06299999999999</v>
          </cell>
          <cell r="AD16">
            <v>74.847999999999999</v>
          </cell>
          <cell r="AE16">
            <v>113.696</v>
          </cell>
        </row>
        <row r="17">
          <cell r="C17">
            <v>78.542961450000007</v>
          </cell>
          <cell r="D17">
            <v>298.68700000000001</v>
          </cell>
          <cell r="E17">
            <v>381.43183110000001</v>
          </cell>
          <cell r="F17">
            <v>28.599</v>
          </cell>
          <cell r="G17">
            <v>15.204879999999999</v>
          </cell>
          <cell r="H17">
            <v>15.204879999999999</v>
          </cell>
          <cell r="I17">
            <v>28.599</v>
          </cell>
          <cell r="J17">
            <v>128.72113999999999</v>
          </cell>
          <cell r="K17">
            <v>48.261580000000002</v>
          </cell>
          <cell r="L17">
            <v>291.48500000000001</v>
          </cell>
          <cell r="M17">
            <v>44.585553650000001</v>
          </cell>
          <cell r="N17">
            <v>5.8880538089999996</v>
          </cell>
          <cell r="O17">
            <v>77.2</v>
          </cell>
          <cell r="P17">
            <v>92.537999999999997</v>
          </cell>
          <cell r="Q17">
            <v>95.436000000000007</v>
          </cell>
          <cell r="R17">
            <v>61.2</v>
          </cell>
          <cell r="S17">
            <v>89.111230000000006</v>
          </cell>
          <cell r="AA17">
            <v>136.12299999999999</v>
          </cell>
          <cell r="AB17">
            <v>202.98099999999999</v>
          </cell>
          <cell r="AD17">
            <v>75.495000000000005</v>
          </cell>
          <cell r="AE17">
            <v>116.871</v>
          </cell>
        </row>
        <row r="18">
          <cell r="C18">
            <v>78.702163920000004</v>
          </cell>
          <cell r="D18">
            <v>293.149</v>
          </cell>
          <cell r="E18">
            <v>371.71623570000003</v>
          </cell>
          <cell r="F18">
            <v>27.96555</v>
          </cell>
          <cell r="G18">
            <v>15.285629999999999</v>
          </cell>
          <cell r="H18">
            <v>15.285629999999999</v>
          </cell>
          <cell r="I18">
            <v>27.96555</v>
          </cell>
          <cell r="J18">
            <v>125.59356</v>
          </cell>
          <cell r="K18">
            <v>47.016449999999999</v>
          </cell>
          <cell r="L18">
            <v>290.27</v>
          </cell>
          <cell r="M18">
            <v>42.137376449999998</v>
          </cell>
          <cell r="N18">
            <v>5.9194448499999996</v>
          </cell>
          <cell r="O18">
            <v>77.666666669999998</v>
          </cell>
          <cell r="P18">
            <v>107.59399999999999</v>
          </cell>
          <cell r="Q18">
            <v>106.848</v>
          </cell>
          <cell r="R18">
            <v>64.2</v>
          </cell>
          <cell r="S18">
            <v>86.135120000000001</v>
          </cell>
          <cell r="AA18">
            <v>136.12700000000001</v>
          </cell>
          <cell r="AB18">
            <v>202.97499999999999</v>
          </cell>
          <cell r="AD18">
            <v>76.251000000000005</v>
          </cell>
          <cell r="AE18">
            <v>100.51</v>
          </cell>
        </row>
        <row r="19">
          <cell r="C19">
            <v>79.05047737000001</v>
          </cell>
          <cell r="D19">
            <v>289.38900000000001</v>
          </cell>
          <cell r="E19">
            <v>365.84280949999999</v>
          </cell>
          <cell r="F19">
            <v>28.11243</v>
          </cell>
          <cell r="G19">
            <v>15.37445</v>
          </cell>
          <cell r="H19">
            <v>15.37445</v>
          </cell>
          <cell r="I19">
            <v>28.11243</v>
          </cell>
          <cell r="J19">
            <v>126.86588</v>
          </cell>
          <cell r="K19">
            <v>48.502699999999997</v>
          </cell>
          <cell r="L19">
            <v>294.36599999999999</v>
          </cell>
          <cell r="M19">
            <v>43.186595250000003</v>
          </cell>
          <cell r="N19">
            <v>5.9830597580000004</v>
          </cell>
          <cell r="O19">
            <v>78</v>
          </cell>
          <cell r="P19">
            <v>105.995</v>
          </cell>
          <cell r="Q19">
            <v>102.267</v>
          </cell>
          <cell r="R19">
            <v>59.3</v>
          </cell>
          <cell r="S19">
            <v>87.729680000000002</v>
          </cell>
          <cell r="AA19">
            <v>136.34299999999999</v>
          </cell>
          <cell r="AB19">
            <v>204.12100000000001</v>
          </cell>
          <cell r="AD19">
            <v>77.149000000000001</v>
          </cell>
          <cell r="AE19">
            <v>115.437</v>
          </cell>
        </row>
        <row r="20">
          <cell r="C20">
            <v>79.431747180000002</v>
          </cell>
          <cell r="D20">
            <v>289.67399999999998</v>
          </cell>
          <cell r="E20">
            <v>364.76715180000002</v>
          </cell>
          <cell r="F20">
            <v>28.885629999999999</v>
          </cell>
          <cell r="G20">
            <v>15.63011</v>
          </cell>
          <cell r="H20">
            <v>15.63011</v>
          </cell>
          <cell r="I20">
            <v>28.885629999999999</v>
          </cell>
          <cell r="J20">
            <v>126.72955</v>
          </cell>
          <cell r="K20">
            <v>46.683259999999997</v>
          </cell>
          <cell r="L20">
            <v>294.97899999999998</v>
          </cell>
          <cell r="M20">
            <v>42.231056700000003</v>
          </cell>
          <cell r="N20">
            <v>6.0154259670000005</v>
          </cell>
          <cell r="O20">
            <v>78.366666670000001</v>
          </cell>
          <cell r="P20">
            <v>107.59699999999999</v>
          </cell>
          <cell r="Q20">
            <v>91.679000000000002</v>
          </cell>
          <cell r="R20">
            <v>64.8</v>
          </cell>
          <cell r="S20">
            <v>86.404529999999994</v>
          </cell>
          <cell r="AA20">
            <v>135.94999999999999</v>
          </cell>
          <cell r="AB20">
            <v>204.52699999999999</v>
          </cell>
          <cell r="AD20">
            <v>77.718000000000004</v>
          </cell>
          <cell r="AE20">
            <v>114.697</v>
          </cell>
        </row>
        <row r="21">
          <cell r="C21">
            <v>79.727801810000003</v>
          </cell>
          <cell r="D21">
            <v>302.81400000000002</v>
          </cell>
          <cell r="E21">
            <v>380.80575759999999</v>
          </cell>
          <cell r="F21">
            <v>28.414370000000002</v>
          </cell>
          <cell r="G21">
            <v>15.65701</v>
          </cell>
          <cell r="H21">
            <v>15.65701</v>
          </cell>
          <cell r="I21">
            <v>28.414370000000002</v>
          </cell>
          <cell r="J21">
            <v>125.71474000000001</v>
          </cell>
          <cell r="K21">
            <v>46.288670000000003</v>
          </cell>
          <cell r="L21">
            <v>295.41000000000003</v>
          </cell>
          <cell r="M21">
            <v>41.297376880000002</v>
          </cell>
          <cell r="N21">
            <v>6.0615043469999996</v>
          </cell>
          <cell r="O21">
            <v>78.666666669999998</v>
          </cell>
          <cell r="P21">
            <v>93.082999999999998</v>
          </cell>
          <cell r="Q21">
            <v>94.046999999999997</v>
          </cell>
          <cell r="R21">
            <v>61.2</v>
          </cell>
          <cell r="S21">
            <v>84.569699999999997</v>
          </cell>
          <cell r="AA21">
            <v>137.16900000000001</v>
          </cell>
          <cell r="AB21">
            <v>207.02</v>
          </cell>
          <cell r="AD21">
            <v>78.171000000000006</v>
          </cell>
          <cell r="AE21">
            <v>115.32899999999999</v>
          </cell>
        </row>
        <row r="22">
          <cell r="C22">
            <v>79.517528420000005</v>
          </cell>
          <cell r="D22">
            <v>302.46600000000001</v>
          </cell>
          <cell r="E22">
            <v>379.69390759999999</v>
          </cell>
          <cell r="F22">
            <v>24.402059999999999</v>
          </cell>
          <cell r="G22">
            <v>15.73371</v>
          </cell>
          <cell r="H22">
            <v>15.73371</v>
          </cell>
          <cell r="I22">
            <v>24.402059999999999</v>
          </cell>
          <cell r="J22">
            <v>118.94432999999999</v>
          </cell>
          <cell r="K22">
            <v>43.612259999999999</v>
          </cell>
          <cell r="L22">
            <v>299.80599999999998</v>
          </cell>
          <cell r="M22">
            <v>37.512694779999997</v>
          </cell>
          <cell r="N22">
            <v>6.0522270279999999</v>
          </cell>
          <cell r="O22">
            <v>78.966666669999995</v>
          </cell>
          <cell r="P22">
            <v>106.423</v>
          </cell>
          <cell r="Q22">
            <v>109.003</v>
          </cell>
          <cell r="R22">
            <v>63.6</v>
          </cell>
          <cell r="S22">
            <v>77.406790000000001</v>
          </cell>
          <cell r="AA22">
            <v>138.78800000000001</v>
          </cell>
          <cell r="AB22">
            <v>210.27099999999999</v>
          </cell>
          <cell r="AD22">
            <v>78.616</v>
          </cell>
          <cell r="AE22">
            <v>94.078999999999994</v>
          </cell>
        </row>
        <row r="23">
          <cell r="C23">
            <v>79.600991099999987</v>
          </cell>
          <cell r="D23">
            <v>294.24599999999998</v>
          </cell>
          <cell r="E23">
            <v>369.45178079999999</v>
          </cell>
          <cell r="F23">
            <v>27.37096</v>
          </cell>
          <cell r="G23">
            <v>15.90058</v>
          </cell>
          <cell r="H23">
            <v>15.90058</v>
          </cell>
          <cell r="I23">
            <v>27.37096</v>
          </cell>
          <cell r="J23">
            <v>128.27448999999999</v>
          </cell>
          <cell r="K23">
            <v>48.522359999999999</v>
          </cell>
          <cell r="L23">
            <v>299.32299999999998</v>
          </cell>
          <cell r="M23">
            <v>41.494105400000002</v>
          </cell>
          <cell r="N23">
            <v>6.0343237410000006</v>
          </cell>
          <cell r="O23">
            <v>79.266666669999992</v>
          </cell>
          <cell r="P23">
            <v>108.07299999999999</v>
          </cell>
          <cell r="Q23">
            <v>100.876</v>
          </cell>
          <cell r="R23">
            <v>59.3</v>
          </cell>
          <cell r="S23">
            <v>86.537459999999996</v>
          </cell>
          <cell r="AA23">
            <v>138.239</v>
          </cell>
          <cell r="AB23">
            <v>210.40299999999999</v>
          </cell>
          <cell r="AD23">
            <v>79.08</v>
          </cell>
          <cell r="AE23">
            <v>115.827</v>
          </cell>
        </row>
        <row r="24">
          <cell r="C24">
            <v>79.807054399999998</v>
          </cell>
          <cell r="D24">
            <v>294.77199999999999</v>
          </cell>
          <cell r="E24">
            <v>369.43589170000001</v>
          </cell>
          <cell r="F24">
            <v>26.73433</v>
          </cell>
          <cell r="G24">
            <v>16.008230000000001</v>
          </cell>
          <cell r="H24">
            <v>16.008230000000001</v>
          </cell>
          <cell r="I24">
            <v>26.73433</v>
          </cell>
          <cell r="J24">
            <v>128.09272000000001</v>
          </cell>
          <cell r="K24">
            <v>48.193570000000001</v>
          </cell>
          <cell r="L24">
            <v>299.911</v>
          </cell>
          <cell r="M24">
            <v>40.719681999999999</v>
          </cell>
          <cell r="N24">
            <v>6.0786464269999998</v>
          </cell>
          <cell r="O24">
            <v>79.466666669999995</v>
          </cell>
          <cell r="P24">
            <v>110.72</v>
          </cell>
          <cell r="Q24">
            <v>90.090999999999994</v>
          </cell>
          <cell r="R24">
            <v>65.8</v>
          </cell>
          <cell r="S24">
            <v>86.195229999999995</v>
          </cell>
          <cell r="AA24">
            <v>138.22900000000001</v>
          </cell>
          <cell r="AB24">
            <v>210.32599999999999</v>
          </cell>
          <cell r="AD24">
            <v>79.531999999999996</v>
          </cell>
          <cell r="AE24">
            <v>116.395</v>
          </cell>
        </row>
        <row r="25">
          <cell r="C25">
            <v>80.090277259999993</v>
          </cell>
          <cell r="D25">
            <v>307.48099999999999</v>
          </cell>
          <cell r="E25">
            <v>384.81815330000001</v>
          </cell>
          <cell r="F25">
            <v>26.554780000000001</v>
          </cell>
          <cell r="G25">
            <v>16.032450000000001</v>
          </cell>
          <cell r="H25">
            <v>16.032450000000001</v>
          </cell>
          <cell r="I25">
            <v>26.554780000000001</v>
          </cell>
          <cell r="J25">
            <v>128.30477999999999</v>
          </cell>
          <cell r="K25">
            <v>48.290019999999998</v>
          </cell>
          <cell r="L25">
            <v>299.92500000000001</v>
          </cell>
          <cell r="M25">
            <v>40.607265699999999</v>
          </cell>
          <cell r="N25">
            <v>6.0911914669999998</v>
          </cell>
          <cell r="O25">
            <v>79.7</v>
          </cell>
          <cell r="P25">
            <v>99.66</v>
          </cell>
          <cell r="Q25">
            <v>95.843999999999994</v>
          </cell>
          <cell r="R25">
            <v>60.2</v>
          </cell>
          <cell r="S25">
            <v>85.663709999999995</v>
          </cell>
          <cell r="AA25">
            <v>137.20599999999999</v>
          </cell>
          <cell r="AB25">
            <v>209.084</v>
          </cell>
          <cell r="AD25">
            <v>79.891000000000005</v>
          </cell>
          <cell r="AE25">
            <v>116.14100000000001</v>
          </cell>
        </row>
        <row r="26">
          <cell r="C26">
            <v>80.308273540000002</v>
          </cell>
          <cell r="D26">
            <v>303.137</v>
          </cell>
          <cell r="E26">
            <v>376.89103949999998</v>
          </cell>
          <cell r="F26">
            <v>24.696549999999998</v>
          </cell>
          <cell r="G26">
            <v>15.986689999999999</v>
          </cell>
          <cell r="H26">
            <v>15.986689999999999</v>
          </cell>
          <cell r="I26">
            <v>24.696549999999998</v>
          </cell>
          <cell r="J26">
            <v>123.92375</v>
          </cell>
          <cell r="K26">
            <v>46.164839999999998</v>
          </cell>
          <cell r="L26">
            <v>300.62099999999998</v>
          </cell>
          <cell r="M26">
            <v>38.340203649999999</v>
          </cell>
          <cell r="N26">
            <v>6.0660011740000002</v>
          </cell>
          <cell r="O26">
            <v>80.3</v>
          </cell>
          <cell r="P26">
            <v>103.43899999999999</v>
          </cell>
          <cell r="Q26">
            <v>109.081</v>
          </cell>
          <cell r="R26">
            <v>60.2</v>
          </cell>
          <cell r="S26">
            <v>80.625119999999995</v>
          </cell>
          <cell r="AA26">
            <v>136.304</v>
          </cell>
          <cell r="AB26">
            <v>209.20400000000001</v>
          </cell>
          <cell r="AD26">
            <v>80.643000000000001</v>
          </cell>
          <cell r="AE26">
            <v>95.183999999999997</v>
          </cell>
        </row>
        <row r="27">
          <cell r="C27">
            <v>80.257837320000007</v>
          </cell>
          <cell r="D27">
            <v>298.06200000000001</v>
          </cell>
          <cell r="E27">
            <v>371.22978799999999</v>
          </cell>
          <cell r="F27">
            <v>25.314779999999999</v>
          </cell>
          <cell r="G27">
            <v>16.051290000000002</v>
          </cell>
          <cell r="H27">
            <v>16.051290000000002</v>
          </cell>
          <cell r="I27">
            <v>25.314779999999999</v>
          </cell>
          <cell r="J27">
            <v>126.86206</v>
          </cell>
          <cell r="K27">
            <v>47.927250000000001</v>
          </cell>
          <cell r="L27">
            <v>303.28100000000001</v>
          </cell>
          <cell r="M27">
            <v>39.985853380000002</v>
          </cell>
          <cell r="N27">
            <v>6.0534400379999997</v>
          </cell>
          <cell r="O27">
            <v>80.433333329999996</v>
          </cell>
          <cell r="P27">
            <v>114.273</v>
          </cell>
          <cell r="Q27">
            <v>104.027</v>
          </cell>
          <cell r="R27">
            <v>61.3</v>
          </cell>
          <cell r="S27">
            <v>83.603139999999996</v>
          </cell>
          <cell r="AA27">
            <v>136.09</v>
          </cell>
          <cell r="AB27">
            <v>209.14599999999999</v>
          </cell>
          <cell r="AD27">
            <v>81.042000000000002</v>
          </cell>
          <cell r="AE27">
            <v>116.58199999999999</v>
          </cell>
        </row>
        <row r="28">
          <cell r="C28">
            <v>80.95666971</v>
          </cell>
          <cell r="D28">
            <v>299.36399999999998</v>
          </cell>
          <cell r="E28">
            <v>369.81700530000001</v>
          </cell>
          <cell r="F28">
            <v>25.57798</v>
          </cell>
          <cell r="G28">
            <v>16.110499999999998</v>
          </cell>
          <cell r="H28">
            <v>16.110499999999998</v>
          </cell>
          <cell r="I28">
            <v>25.57798</v>
          </cell>
          <cell r="J28">
            <v>127.02866</v>
          </cell>
          <cell r="K28">
            <v>47.611600000000003</v>
          </cell>
          <cell r="L28">
            <v>304.358</v>
          </cell>
          <cell r="M28">
            <v>39.35507303</v>
          </cell>
          <cell r="N28">
            <v>6.0528333919999993</v>
          </cell>
          <cell r="O28">
            <v>81.100000000000009</v>
          </cell>
          <cell r="P28">
            <v>120.22799999999999</v>
          </cell>
          <cell r="Q28">
            <v>95.599000000000004</v>
          </cell>
          <cell r="R28">
            <v>65.8</v>
          </cell>
          <cell r="S28">
            <v>83.362859999999998</v>
          </cell>
          <cell r="AA28">
            <v>135.98099999999999</v>
          </cell>
          <cell r="AB28">
            <v>209.018</v>
          </cell>
          <cell r="AD28">
            <v>81.548000000000002</v>
          </cell>
          <cell r="AE28">
            <v>115.56399999999999</v>
          </cell>
        </row>
        <row r="29">
          <cell r="C29">
            <v>80.998102650000007</v>
          </cell>
          <cell r="D29">
            <v>314.43</v>
          </cell>
          <cell r="E29">
            <v>388.94929139999999</v>
          </cell>
          <cell r="F29">
            <v>26.74915</v>
          </cell>
          <cell r="G29">
            <v>16.161639999999998</v>
          </cell>
          <cell r="H29">
            <v>16.161639999999998</v>
          </cell>
          <cell r="I29">
            <v>26.74915</v>
          </cell>
          <cell r="J29">
            <v>128.25548000000001</v>
          </cell>
          <cell r="K29">
            <v>47.431849999999997</v>
          </cell>
          <cell r="L29">
            <v>306.73200000000003</v>
          </cell>
          <cell r="M29">
            <v>39.233288700000003</v>
          </cell>
          <cell r="N29">
            <v>6.0899748200000001</v>
          </cell>
          <cell r="O29">
            <v>81.399999999999991</v>
          </cell>
          <cell r="P29">
            <v>104.98399999999999</v>
          </cell>
          <cell r="Q29">
            <v>103.08799999999999</v>
          </cell>
          <cell r="R29">
            <v>60.9</v>
          </cell>
          <cell r="S29">
            <v>83.188109999999995</v>
          </cell>
          <cell r="AA29">
            <v>136.52199999999999</v>
          </cell>
          <cell r="AB29">
            <v>210.16900000000001</v>
          </cell>
          <cell r="AD29">
            <v>82.028999999999996</v>
          </cell>
          <cell r="AE29">
            <v>116.883</v>
          </cell>
        </row>
        <row r="30">
          <cell r="C30">
            <v>80.569055180000007</v>
          </cell>
          <cell r="D30">
            <v>308.19099999999997</v>
          </cell>
          <cell r="E30">
            <v>382.01929760000002</v>
          </cell>
          <cell r="F30">
            <v>25.850950000000001</v>
          </cell>
          <cell r="G30">
            <v>16.903089999999999</v>
          </cell>
          <cell r="H30">
            <v>16.903089999999999</v>
          </cell>
          <cell r="I30">
            <v>25.850950000000001</v>
          </cell>
          <cell r="J30">
            <v>131.66331</v>
          </cell>
          <cell r="K30">
            <v>48.246169999999999</v>
          </cell>
          <cell r="L30">
            <v>305.82400000000001</v>
          </cell>
          <cell r="M30">
            <v>39.039682849999998</v>
          </cell>
          <cell r="N30">
            <v>6.0943782140000007</v>
          </cell>
          <cell r="O30">
            <v>81.433333329999996</v>
          </cell>
          <cell r="P30">
            <v>119.351</v>
          </cell>
          <cell r="Q30">
            <v>112.82</v>
          </cell>
          <cell r="R30">
            <v>62.2</v>
          </cell>
          <cell r="S30">
            <v>83.941649999999996</v>
          </cell>
          <cell r="AA30">
            <v>137.95699999999999</v>
          </cell>
          <cell r="AB30">
            <v>210.72300000000001</v>
          </cell>
          <cell r="AD30">
            <v>82.429000000000002</v>
          </cell>
          <cell r="AE30">
            <v>103.03400000000001</v>
          </cell>
        </row>
        <row r="31">
          <cell r="C31">
            <v>80.765388900000005</v>
          </cell>
          <cell r="D31">
            <v>300.03699999999998</v>
          </cell>
          <cell r="E31">
            <v>371.37744739999999</v>
          </cell>
          <cell r="F31">
            <v>24.018740000000001</v>
          </cell>
          <cell r="G31">
            <v>17.118369999999999</v>
          </cell>
          <cell r="H31">
            <v>17.118369999999999</v>
          </cell>
          <cell r="I31">
            <v>24.018740000000001</v>
          </cell>
          <cell r="J31">
            <v>130.16387</v>
          </cell>
          <cell r="K31">
            <v>47.163319999999999</v>
          </cell>
          <cell r="L31">
            <v>305.30599999999998</v>
          </cell>
          <cell r="M31">
            <v>37.9842187</v>
          </cell>
          <cell r="N31">
            <v>6.1188021030000002</v>
          </cell>
          <cell r="O31">
            <v>81.766666669999992</v>
          </cell>
          <cell r="P31">
            <v>109.997</v>
          </cell>
          <cell r="Q31">
            <v>102.902</v>
          </cell>
          <cell r="R31">
            <v>59.3</v>
          </cell>
          <cell r="S31">
            <v>81.247709999999998</v>
          </cell>
          <cell r="AA31">
            <v>138.75700000000001</v>
          </cell>
          <cell r="AB31">
            <v>214.08500000000001</v>
          </cell>
          <cell r="AD31">
            <v>82.988</v>
          </cell>
          <cell r="AE31">
            <v>116.565</v>
          </cell>
        </row>
        <row r="32">
          <cell r="C32">
            <v>80.977475499999997</v>
          </cell>
          <cell r="D32">
            <v>304.077</v>
          </cell>
          <cell r="E32">
            <v>375.4844162</v>
          </cell>
          <cell r="F32">
            <v>23.96977</v>
          </cell>
          <cell r="G32">
            <v>17.282530000000001</v>
          </cell>
          <cell r="H32">
            <v>17.282530000000001</v>
          </cell>
          <cell r="I32">
            <v>23.96977</v>
          </cell>
          <cell r="J32">
            <v>131.57243</v>
          </cell>
          <cell r="K32">
            <v>47.413209999999999</v>
          </cell>
          <cell r="L32">
            <v>308.90199999999999</v>
          </cell>
          <cell r="M32">
            <v>37.621988399999999</v>
          </cell>
          <cell r="N32">
            <v>6.1279032859999996</v>
          </cell>
          <cell r="O32">
            <v>82</v>
          </cell>
          <cell r="P32">
            <v>120.64400000000001</v>
          </cell>
          <cell r="Q32">
            <v>96.126999999999995</v>
          </cell>
          <cell r="R32">
            <v>66</v>
          </cell>
          <cell r="S32">
            <v>81.655439999999999</v>
          </cell>
          <cell r="AA32">
            <v>140.291</v>
          </cell>
          <cell r="AB32">
            <v>215.19</v>
          </cell>
          <cell r="AD32">
            <v>83.552000000000007</v>
          </cell>
          <cell r="AE32">
            <v>119.03400000000001</v>
          </cell>
        </row>
        <row r="33">
          <cell r="C33">
            <v>81.120071249999995</v>
          </cell>
          <cell r="D33">
            <v>319.14999999999998</v>
          </cell>
          <cell r="E33">
            <v>394.1323228</v>
          </cell>
          <cell r="F33">
            <v>24.03914</v>
          </cell>
          <cell r="G33">
            <v>17.435929999999999</v>
          </cell>
          <cell r="H33">
            <v>17.435929999999999</v>
          </cell>
          <cell r="I33">
            <v>24.03914</v>
          </cell>
          <cell r="J33">
            <v>130.55766</v>
          </cell>
          <cell r="K33">
            <v>46.343519999999998</v>
          </cell>
          <cell r="L33">
            <v>311.423</v>
          </cell>
          <cell r="M33">
            <v>36.472844000000002</v>
          </cell>
          <cell r="N33">
            <v>6.1353634009999993</v>
          </cell>
          <cell r="O33">
            <v>82.199999999999989</v>
          </cell>
          <cell r="P33">
            <v>102.41</v>
          </cell>
          <cell r="Q33">
            <v>104.684</v>
          </cell>
          <cell r="R33">
            <v>63</v>
          </cell>
          <cell r="S33">
            <v>79.602220000000003</v>
          </cell>
          <cell r="AA33">
            <v>140.14099999999999</v>
          </cell>
          <cell r="AB33">
            <v>215.27</v>
          </cell>
          <cell r="AD33">
            <v>84.162000000000006</v>
          </cell>
          <cell r="AE33">
            <v>120.619</v>
          </cell>
        </row>
        <row r="34">
          <cell r="C34">
            <v>81.101770529999996</v>
          </cell>
          <cell r="D34">
            <v>314.59100000000001</v>
          </cell>
          <cell r="E34">
            <v>387.42819420000001</v>
          </cell>
          <cell r="F34">
            <v>23.252649999999999</v>
          </cell>
          <cell r="G34">
            <v>18.28436</v>
          </cell>
          <cell r="H34">
            <v>18.28436</v>
          </cell>
          <cell r="I34">
            <v>23.252649999999999</v>
          </cell>
          <cell r="J34">
            <v>134.54477</v>
          </cell>
          <cell r="K34">
            <v>46.95505</v>
          </cell>
          <cell r="L34">
            <v>312.584</v>
          </cell>
          <cell r="M34">
            <v>36.966226650000003</v>
          </cell>
          <cell r="N34">
            <v>6.139335569</v>
          </cell>
          <cell r="O34">
            <v>81.833333330000002</v>
          </cell>
          <cell r="P34">
            <v>114.458</v>
          </cell>
          <cell r="Q34">
            <v>113.72</v>
          </cell>
          <cell r="R34">
            <v>62.2</v>
          </cell>
          <cell r="S34">
            <v>81.207629999999995</v>
          </cell>
          <cell r="AA34">
            <v>141.38499999999999</v>
          </cell>
          <cell r="AB34">
            <v>218.25299999999999</v>
          </cell>
          <cell r="AD34">
            <v>84.481999999999999</v>
          </cell>
          <cell r="AE34">
            <v>104.33799999999999</v>
          </cell>
        </row>
        <row r="35">
          <cell r="C35">
            <v>81.486411629999992</v>
          </cell>
          <cell r="D35">
            <v>309.42599999999999</v>
          </cell>
          <cell r="E35">
            <v>379.64257309999999</v>
          </cell>
          <cell r="F35">
            <v>23.801480000000002</v>
          </cell>
          <cell r="G35">
            <v>18.46735</v>
          </cell>
          <cell r="H35">
            <v>18.46735</v>
          </cell>
          <cell r="I35">
            <v>23.801480000000002</v>
          </cell>
          <cell r="J35">
            <v>135.48383000000001</v>
          </cell>
          <cell r="K35">
            <v>47.814369999999997</v>
          </cell>
          <cell r="L35">
            <v>314.822</v>
          </cell>
          <cell r="M35">
            <v>37.122360399999998</v>
          </cell>
          <cell r="N35">
            <v>6.2306237639999997</v>
          </cell>
          <cell r="O35">
            <v>82</v>
          </cell>
          <cell r="P35">
            <v>110.27</v>
          </cell>
          <cell r="Q35">
            <v>107.688</v>
          </cell>
          <cell r="R35">
            <v>60.3</v>
          </cell>
          <cell r="S35">
            <v>82.256119999999996</v>
          </cell>
          <cell r="AA35">
            <v>143.83199999999999</v>
          </cell>
          <cell r="AB35">
            <v>221.45</v>
          </cell>
          <cell r="AD35">
            <v>84.941000000000003</v>
          </cell>
          <cell r="AE35">
            <v>120.755</v>
          </cell>
        </row>
        <row r="36">
          <cell r="C36">
            <v>81.474958000000001</v>
          </cell>
          <cell r="D36">
            <v>311.803</v>
          </cell>
          <cell r="E36">
            <v>382.65971999999999</v>
          </cell>
          <cell r="F36">
            <v>24.701219999999999</v>
          </cell>
          <cell r="G36">
            <v>18.558869999999999</v>
          </cell>
          <cell r="H36">
            <v>18.558869999999999</v>
          </cell>
          <cell r="I36">
            <v>24.701219999999999</v>
          </cell>
          <cell r="J36">
            <v>137.6952</v>
          </cell>
          <cell r="K36">
            <v>48.62106</v>
          </cell>
          <cell r="L36">
            <v>316.28899999999999</v>
          </cell>
          <cell r="M36">
            <v>37.718791330000002</v>
          </cell>
          <cell r="N36">
            <v>6.2084834730000003</v>
          </cell>
          <cell r="O36">
            <v>82.033333330000005</v>
          </cell>
          <cell r="P36">
            <v>116.97</v>
          </cell>
          <cell r="Q36">
            <v>96.081000000000003</v>
          </cell>
          <cell r="R36">
            <v>66</v>
          </cell>
          <cell r="S36">
            <v>83.493930000000006</v>
          </cell>
          <cell r="AA36">
            <v>145.37899999999999</v>
          </cell>
          <cell r="AB36">
            <v>223.84</v>
          </cell>
          <cell r="AD36">
            <v>85.706000000000003</v>
          </cell>
          <cell r="AE36">
            <v>123.139</v>
          </cell>
        </row>
        <row r="37">
          <cell r="C37">
            <v>81.389418300000003</v>
          </cell>
          <cell r="D37">
            <v>327.67700000000002</v>
          </cell>
          <cell r="E37">
            <v>403.25757720000001</v>
          </cell>
          <cell r="F37">
            <v>24.315619999999999</v>
          </cell>
          <cell r="G37">
            <v>18.814530000000001</v>
          </cell>
          <cell r="H37">
            <v>18.814530000000001</v>
          </cell>
          <cell r="I37">
            <v>24.315619999999999</v>
          </cell>
          <cell r="J37">
            <v>137.02877000000001</v>
          </cell>
          <cell r="K37">
            <v>47.731059999999999</v>
          </cell>
          <cell r="L37">
            <v>319.803</v>
          </cell>
          <cell r="M37">
            <v>37.637601779999997</v>
          </cell>
          <cell r="N37">
            <v>6.2102830080000002</v>
          </cell>
          <cell r="O37">
            <v>82.233333330000008</v>
          </cell>
          <cell r="P37">
            <v>99.284000000000006</v>
          </cell>
          <cell r="Q37">
            <v>103.508</v>
          </cell>
          <cell r="R37">
            <v>63.3</v>
          </cell>
          <cell r="S37">
            <v>82.277959999999993</v>
          </cell>
          <cell r="AA37">
            <v>145.98599999999999</v>
          </cell>
          <cell r="AB37">
            <v>225.142</v>
          </cell>
          <cell r="AD37">
            <v>86.536000000000001</v>
          </cell>
          <cell r="AE37">
            <v>126.245</v>
          </cell>
        </row>
        <row r="38">
          <cell r="C38">
            <v>81.726688160000009</v>
          </cell>
          <cell r="D38">
            <v>320.43799999999999</v>
          </cell>
          <cell r="E38">
            <v>391.64916720000002</v>
          </cell>
          <cell r="F38">
            <v>24.19049</v>
          </cell>
          <cell r="G38">
            <v>18.755320000000001</v>
          </cell>
          <cell r="H38">
            <v>18.755320000000001</v>
          </cell>
          <cell r="I38">
            <v>24.19049</v>
          </cell>
          <cell r="J38">
            <v>139.79286999999999</v>
          </cell>
          <cell r="K38">
            <v>47.595179999999999</v>
          </cell>
          <cell r="L38">
            <v>318.70999999999998</v>
          </cell>
          <cell r="M38">
            <v>37.706300630000001</v>
          </cell>
          <cell r="N38">
            <v>6.218765694</v>
          </cell>
          <cell r="O38">
            <v>82.133333329999999</v>
          </cell>
          <cell r="P38">
            <v>118.73399999999999</v>
          </cell>
          <cell r="Q38">
            <v>113.22199999999999</v>
          </cell>
          <cell r="R38">
            <v>64.2</v>
          </cell>
          <cell r="S38">
            <v>82.470860000000002</v>
          </cell>
          <cell r="AA38">
            <v>149.70400000000001</v>
          </cell>
          <cell r="AB38">
            <v>227.15</v>
          </cell>
          <cell r="AD38">
            <v>87.843000000000004</v>
          </cell>
          <cell r="AE38">
            <v>110.251</v>
          </cell>
        </row>
        <row r="39">
          <cell r="C39">
            <v>81.733876739999999</v>
          </cell>
          <cell r="D39">
            <v>314.50599999999997</v>
          </cell>
          <cell r="E39">
            <v>384.74180380000001</v>
          </cell>
          <cell r="F39">
            <v>23.339870000000001</v>
          </cell>
          <cell r="G39">
            <v>18.7607</v>
          </cell>
          <cell r="H39">
            <v>18.7607</v>
          </cell>
          <cell r="I39">
            <v>23.339870000000001</v>
          </cell>
          <cell r="J39">
            <v>139.47481999999999</v>
          </cell>
          <cell r="K39">
            <v>47.016460000000002</v>
          </cell>
          <cell r="L39">
            <v>319.91300000000001</v>
          </cell>
          <cell r="M39">
            <v>37.09425633</v>
          </cell>
          <cell r="N39">
            <v>6.2462047490000003</v>
          </cell>
          <cell r="O39">
            <v>82.1</v>
          </cell>
          <cell r="P39">
            <v>106.08799999999999</v>
          </cell>
          <cell r="Q39">
            <v>108.10599999999999</v>
          </cell>
          <cell r="R39">
            <v>59.3</v>
          </cell>
          <cell r="S39">
            <v>80.657920000000004</v>
          </cell>
          <cell r="AA39">
            <v>150.66200000000001</v>
          </cell>
          <cell r="AB39">
            <v>229.09700000000001</v>
          </cell>
          <cell r="AD39">
            <v>88.673000000000002</v>
          </cell>
          <cell r="AE39">
            <v>123.857</v>
          </cell>
        </row>
        <row r="40">
          <cell r="C40">
            <v>82.221887800000005</v>
          </cell>
          <cell r="D40">
            <v>315.89</v>
          </cell>
          <cell r="E40">
            <v>384.18740389999999</v>
          </cell>
          <cell r="F40">
            <v>22.85643</v>
          </cell>
          <cell r="G40">
            <v>18.830670000000001</v>
          </cell>
          <cell r="H40">
            <v>18.830670000000001</v>
          </cell>
          <cell r="I40">
            <v>22.85643</v>
          </cell>
          <cell r="J40">
            <v>140.77733000000001</v>
          </cell>
          <cell r="K40">
            <v>46.354439999999997</v>
          </cell>
          <cell r="L40">
            <v>320.09100000000001</v>
          </cell>
          <cell r="M40">
            <v>36.538420180000003</v>
          </cell>
          <cell r="N40">
            <v>6.2965513410000007</v>
          </cell>
          <cell r="O40">
            <v>82.266666669999992</v>
          </cell>
          <cell r="P40">
            <v>111.128</v>
          </cell>
          <cell r="Q40">
            <v>94.433999999999997</v>
          </cell>
          <cell r="R40">
            <v>64.8</v>
          </cell>
          <cell r="S40">
            <v>79.565790000000007</v>
          </cell>
          <cell r="AA40">
            <v>151.983</v>
          </cell>
          <cell r="AB40">
            <v>230.65</v>
          </cell>
          <cell r="AD40">
            <v>89.453000000000003</v>
          </cell>
          <cell r="AE40">
            <v>125.267</v>
          </cell>
        </row>
        <row r="41">
          <cell r="C41">
            <v>82.797138199999992</v>
          </cell>
          <cell r="D41">
            <v>327.94099999999997</v>
          </cell>
          <cell r="E41">
            <v>396.74451759999999</v>
          </cell>
          <cell r="F41">
            <v>22.721800000000002</v>
          </cell>
          <cell r="G41">
            <v>19.150929999999999</v>
          </cell>
          <cell r="H41">
            <v>19.150929999999999</v>
          </cell>
          <cell r="I41">
            <v>22.721800000000002</v>
          </cell>
          <cell r="J41">
            <v>139.44451000000001</v>
          </cell>
          <cell r="K41">
            <v>44.995339999999999</v>
          </cell>
          <cell r="L41">
            <v>320.06200000000001</v>
          </cell>
          <cell r="M41">
            <v>36.057528230000003</v>
          </cell>
          <cell r="N41">
            <v>6.3318893699999999</v>
          </cell>
          <cell r="O41">
            <v>82.766666669999992</v>
          </cell>
          <cell r="P41">
            <v>93.88</v>
          </cell>
          <cell r="Q41">
            <v>97.364000000000004</v>
          </cell>
          <cell r="R41">
            <v>61.2</v>
          </cell>
          <cell r="S41">
            <v>78.298900000000003</v>
          </cell>
          <cell r="AA41">
            <v>152.74799999999999</v>
          </cell>
          <cell r="AB41">
            <v>232.732</v>
          </cell>
          <cell r="AD41">
            <v>90.224000000000004</v>
          </cell>
          <cell r="AE41">
            <v>128.12700000000001</v>
          </cell>
        </row>
        <row r="42">
          <cell r="C42">
            <v>83.196339789999996</v>
          </cell>
          <cell r="D42">
            <v>334.35399999999998</v>
          </cell>
          <cell r="E42">
            <v>401.46102939999997</v>
          </cell>
          <cell r="F42">
            <v>23.35416</v>
          </cell>
          <cell r="G42">
            <v>19.494759999999999</v>
          </cell>
          <cell r="H42">
            <v>19.494759999999999</v>
          </cell>
          <cell r="I42">
            <v>23.35416</v>
          </cell>
          <cell r="J42">
            <v>140.34191000000001</v>
          </cell>
          <cell r="K42">
            <v>44.398029999999999</v>
          </cell>
          <cell r="L42">
            <v>333.10500000000002</v>
          </cell>
          <cell r="M42">
            <v>35.24251005</v>
          </cell>
          <cell r="N42">
            <v>6.3896780299999998</v>
          </cell>
          <cell r="O42">
            <v>83.1</v>
          </cell>
          <cell r="P42">
            <v>120.65900000000001</v>
          </cell>
          <cell r="Q42">
            <v>119.771</v>
          </cell>
          <cell r="R42">
            <v>63.6</v>
          </cell>
          <cell r="S42">
            <v>78.206029999999998</v>
          </cell>
          <cell r="AA42">
            <v>155.28</v>
          </cell>
          <cell r="AB42">
            <v>236.03</v>
          </cell>
          <cell r="AD42">
            <v>90.974000000000004</v>
          </cell>
          <cell r="AE42">
            <v>110.08199999999999</v>
          </cell>
        </row>
        <row r="43">
          <cell r="C43">
            <v>83.716831349999993</v>
          </cell>
          <cell r="D43">
            <v>328.28199999999998</v>
          </cell>
          <cell r="E43">
            <v>392.09680930000002</v>
          </cell>
          <cell r="F43">
            <v>23.229710000000001</v>
          </cell>
          <cell r="G43">
            <v>19.712730000000001</v>
          </cell>
          <cell r="H43">
            <v>19.712730000000001</v>
          </cell>
          <cell r="I43">
            <v>23.229710000000001</v>
          </cell>
          <cell r="J43">
            <v>137.29759000000001</v>
          </cell>
          <cell r="K43">
            <v>44.06485</v>
          </cell>
          <cell r="L43">
            <v>333.64400000000001</v>
          </cell>
          <cell r="M43">
            <v>34.639833779999996</v>
          </cell>
          <cell r="N43">
            <v>6.3984111500000003</v>
          </cell>
          <cell r="O43">
            <v>83.533333330000005</v>
          </cell>
          <cell r="P43">
            <v>109.667</v>
          </cell>
          <cell r="Q43">
            <v>113.551</v>
          </cell>
          <cell r="R43">
            <v>59.3</v>
          </cell>
          <cell r="S43">
            <v>77.434240000000003</v>
          </cell>
          <cell r="AA43">
            <v>155.666</v>
          </cell>
          <cell r="AB43">
            <v>237.27099999999999</v>
          </cell>
          <cell r="AD43">
            <v>91.707999999999998</v>
          </cell>
          <cell r="AE43">
            <v>121.492</v>
          </cell>
        </row>
        <row r="44">
          <cell r="C44">
            <v>84.023164469999998</v>
          </cell>
          <cell r="D44">
            <v>330.35599999999999</v>
          </cell>
          <cell r="E44">
            <v>393.13476839999998</v>
          </cell>
          <cell r="F44">
            <v>22.76455</v>
          </cell>
          <cell r="G44">
            <v>19.758489999999998</v>
          </cell>
          <cell r="H44">
            <v>19.758489999999998</v>
          </cell>
          <cell r="I44">
            <v>22.76455</v>
          </cell>
          <cell r="J44">
            <v>135.11657</v>
          </cell>
          <cell r="K44">
            <v>43.714109999999998</v>
          </cell>
          <cell r="L44">
            <v>334.23099999999999</v>
          </cell>
          <cell r="M44">
            <v>34.355670349999997</v>
          </cell>
          <cell r="N44">
            <v>6.4205523869999999</v>
          </cell>
          <cell r="O44">
            <v>83.933333329999996</v>
          </cell>
          <cell r="P44">
            <v>120.789</v>
          </cell>
          <cell r="Q44">
            <v>101.601</v>
          </cell>
          <cell r="R44">
            <v>64.8</v>
          </cell>
          <cell r="S44">
            <v>76.61148</v>
          </cell>
          <cell r="AA44">
            <v>155.79300000000001</v>
          </cell>
          <cell r="AB44">
            <v>238.327</v>
          </cell>
          <cell r="AD44">
            <v>92.317999999999998</v>
          </cell>
          <cell r="AE44">
            <v>120.34</v>
          </cell>
        </row>
        <row r="45">
          <cell r="C45">
            <v>84.41755259</v>
          </cell>
          <cell r="D45">
            <v>345.27800000000002</v>
          </cell>
          <cell r="E45">
            <v>409.74995940000002</v>
          </cell>
          <cell r="F45">
            <v>22.115770000000001</v>
          </cell>
          <cell r="G45">
            <v>19.957630000000002</v>
          </cell>
          <cell r="H45">
            <v>19.957630000000002</v>
          </cell>
          <cell r="I45">
            <v>22.115770000000001</v>
          </cell>
          <cell r="J45">
            <v>133.81403</v>
          </cell>
          <cell r="K45">
            <v>43.433529999999998</v>
          </cell>
          <cell r="L45">
            <v>337.28800000000001</v>
          </cell>
          <cell r="M45">
            <v>34.555521550000002</v>
          </cell>
          <cell r="N45">
            <v>6.4773724670000004</v>
          </cell>
          <cell r="O45">
            <v>84.3</v>
          </cell>
          <cell r="P45">
            <v>104.34099999999999</v>
          </cell>
          <cell r="Q45">
            <v>104.67</v>
          </cell>
          <cell r="R45">
            <v>60.2</v>
          </cell>
          <cell r="S45">
            <v>76.2911</v>
          </cell>
          <cell r="AA45">
            <v>157.31800000000001</v>
          </cell>
          <cell r="AB45">
            <v>240.76300000000001</v>
          </cell>
          <cell r="AD45">
            <v>92.706999999999994</v>
          </cell>
          <cell r="AE45">
            <v>121.226</v>
          </cell>
        </row>
        <row r="46">
          <cell r="C46">
            <v>84.685754959999997</v>
          </cell>
          <cell r="D46">
            <v>333.45600000000002</v>
          </cell>
          <cell r="E46">
            <v>393.24537789999999</v>
          </cell>
          <cell r="F46">
            <v>21.347639999999998</v>
          </cell>
          <cell r="G46">
            <v>19.461099999999998</v>
          </cell>
          <cell r="H46">
            <v>19.461099999999998</v>
          </cell>
          <cell r="I46">
            <v>21.347639999999998</v>
          </cell>
          <cell r="J46">
            <v>130.39874</v>
          </cell>
          <cell r="K46">
            <v>42.474519999999998</v>
          </cell>
          <cell r="L46">
            <v>332.20299999999997</v>
          </cell>
          <cell r="M46">
            <v>34.22139533</v>
          </cell>
          <cell r="N46">
            <v>6.4621660890000001</v>
          </cell>
          <cell r="O46">
            <v>84.7</v>
          </cell>
          <cell r="P46">
            <v>115.664</v>
          </cell>
          <cell r="Q46">
            <v>112.47199999999999</v>
          </cell>
          <cell r="R46">
            <v>61.6</v>
          </cell>
          <cell r="S46">
            <v>74.807640000000006</v>
          </cell>
          <cell r="AA46">
            <v>156.47200000000001</v>
          </cell>
          <cell r="AB46">
            <v>240.61500000000001</v>
          </cell>
          <cell r="AD46">
            <v>93.132000000000005</v>
          </cell>
          <cell r="AE46">
            <v>99.581000000000003</v>
          </cell>
        </row>
        <row r="47">
          <cell r="C47">
            <v>84.843679520000009</v>
          </cell>
          <cell r="D47">
            <v>326.51299999999998</v>
          </cell>
          <cell r="E47">
            <v>384.79458959999999</v>
          </cell>
          <cell r="F47">
            <v>21.649609999999999</v>
          </cell>
          <cell r="G47">
            <v>19.544530000000002</v>
          </cell>
          <cell r="H47">
            <v>19.544530000000002</v>
          </cell>
          <cell r="I47">
            <v>21.649609999999999</v>
          </cell>
          <cell r="J47">
            <v>128.44481999999999</v>
          </cell>
          <cell r="K47">
            <v>41.036499999999997</v>
          </cell>
          <cell r="L47">
            <v>331.71100000000001</v>
          </cell>
          <cell r="M47">
            <v>33.169053849999997</v>
          </cell>
          <cell r="N47">
            <v>6.4755048880000006</v>
          </cell>
          <cell r="O47">
            <v>84.8</v>
          </cell>
          <cell r="P47">
            <v>111.827</v>
          </cell>
          <cell r="Q47">
            <v>107.43300000000001</v>
          </cell>
          <cell r="R47">
            <v>60.3</v>
          </cell>
          <cell r="S47">
            <v>72.200959999999995</v>
          </cell>
          <cell r="AA47">
            <v>156.346</v>
          </cell>
          <cell r="AB47">
            <v>240.43199999999999</v>
          </cell>
          <cell r="AD47">
            <v>93.768000000000001</v>
          </cell>
          <cell r="AE47">
            <v>114.249</v>
          </cell>
        </row>
        <row r="48">
          <cell r="C48">
            <v>84.962155719999998</v>
          </cell>
          <cell r="D48">
            <v>332.24299999999999</v>
          </cell>
          <cell r="E48">
            <v>390.95463660000001</v>
          </cell>
          <cell r="F48">
            <v>21.143599999999999</v>
          </cell>
          <cell r="G48">
            <v>19.59835</v>
          </cell>
          <cell r="H48">
            <v>19.59835</v>
          </cell>
          <cell r="I48">
            <v>21.143599999999999</v>
          </cell>
          <cell r="J48">
            <v>127.61174</v>
          </cell>
          <cell r="K48">
            <v>40.913739999999997</v>
          </cell>
          <cell r="L48">
            <v>335.92599999999999</v>
          </cell>
          <cell r="M48">
            <v>32.966079970000003</v>
          </cell>
          <cell r="N48">
            <v>6.5370396419999999</v>
          </cell>
          <cell r="O48">
            <v>84.966666669999995</v>
          </cell>
          <cell r="P48">
            <v>124.988</v>
          </cell>
          <cell r="Q48">
            <v>97.322999999999993</v>
          </cell>
          <cell r="R48">
            <v>65.8</v>
          </cell>
          <cell r="S48">
            <v>71.909700000000001</v>
          </cell>
          <cell r="AA48">
            <v>157.51</v>
          </cell>
          <cell r="AB48">
            <v>243.25399999999999</v>
          </cell>
          <cell r="AD48">
            <v>94.262</v>
          </cell>
          <cell r="AE48">
            <v>114.16200000000001</v>
          </cell>
        </row>
        <row r="49">
          <cell r="C49">
            <v>85.153522910000007</v>
          </cell>
          <cell r="D49">
            <v>345.55599999999998</v>
          </cell>
          <cell r="E49">
            <v>406.47065629999997</v>
          </cell>
          <cell r="F49">
            <v>20.525400000000001</v>
          </cell>
          <cell r="G49">
            <v>19.797509999999999</v>
          </cell>
          <cell r="H49">
            <v>19.797509999999999</v>
          </cell>
          <cell r="I49">
            <v>20.525400000000001</v>
          </cell>
          <cell r="J49">
            <v>126.86954</v>
          </cell>
          <cell r="K49">
            <v>40.659460000000003</v>
          </cell>
          <cell r="L49">
            <v>337.928</v>
          </cell>
          <cell r="M49">
            <v>32.394630450000001</v>
          </cell>
          <cell r="N49">
            <v>6.5860724079999997</v>
          </cell>
          <cell r="O49">
            <v>85.033333330000005</v>
          </cell>
          <cell r="P49">
            <v>102.127</v>
          </cell>
          <cell r="Q49">
            <v>100.93600000000001</v>
          </cell>
          <cell r="R49">
            <v>60.2</v>
          </cell>
          <cell r="S49">
            <v>70.934010000000001</v>
          </cell>
          <cell r="AA49">
            <v>158.12</v>
          </cell>
          <cell r="AB49">
            <v>243.58199999999999</v>
          </cell>
          <cell r="AD49">
            <v>94.528000000000006</v>
          </cell>
          <cell r="AE49">
            <v>114.309</v>
          </cell>
        </row>
        <row r="50">
          <cell r="C50">
            <v>86.169447120000001</v>
          </cell>
          <cell r="D50">
            <v>343.83100000000002</v>
          </cell>
          <cell r="E50">
            <v>398.45014179999998</v>
          </cell>
          <cell r="F50">
            <v>20.893170000000001</v>
          </cell>
          <cell r="G50">
            <v>19.075579999999999</v>
          </cell>
          <cell r="H50">
            <v>19.075579999999999</v>
          </cell>
          <cell r="I50">
            <v>20.893170000000001</v>
          </cell>
          <cell r="J50">
            <v>126.54021</v>
          </cell>
          <cell r="K50">
            <v>40.228729999999999</v>
          </cell>
          <cell r="L50">
            <v>342.66500000000002</v>
          </cell>
          <cell r="M50">
            <v>31.632697749999998</v>
          </cell>
          <cell r="N50">
            <v>6.5647339159999998</v>
          </cell>
          <cell r="O50">
            <v>85.266666670000006</v>
          </cell>
          <cell r="P50">
            <v>115.432</v>
          </cell>
          <cell r="Q50">
            <v>120.474</v>
          </cell>
          <cell r="R50">
            <v>62.2</v>
          </cell>
          <cell r="S50">
            <v>70.471720000000005</v>
          </cell>
          <cell r="AA50">
            <v>155.136</v>
          </cell>
          <cell r="AB50">
            <v>241.48099999999999</v>
          </cell>
          <cell r="AD50">
            <v>94.33</v>
          </cell>
          <cell r="AE50">
            <v>95.793000000000006</v>
          </cell>
        </row>
        <row r="51">
          <cell r="C51">
            <v>85.977099209999992</v>
          </cell>
          <cell r="D51">
            <v>335.66500000000002</v>
          </cell>
          <cell r="E51">
            <v>390.30821930000002</v>
          </cell>
          <cell r="F51">
            <v>20.99924</v>
          </cell>
          <cell r="G51">
            <v>19.23706</v>
          </cell>
          <cell r="H51">
            <v>19.23706</v>
          </cell>
          <cell r="I51">
            <v>20.99924</v>
          </cell>
          <cell r="J51">
            <v>125.90409</v>
          </cell>
          <cell r="K51">
            <v>40.369030000000002</v>
          </cell>
          <cell r="L51">
            <v>340.63900000000001</v>
          </cell>
          <cell r="M51">
            <v>31.807567550000002</v>
          </cell>
          <cell r="N51">
            <v>6.5846500480000003</v>
          </cell>
          <cell r="O51">
            <v>85.533333330000005</v>
          </cell>
          <cell r="P51">
            <v>107.81100000000001</v>
          </cell>
          <cell r="Q51">
            <v>112.989</v>
          </cell>
          <cell r="R51">
            <v>59.3</v>
          </cell>
          <cell r="S51">
            <v>70.733829999999998</v>
          </cell>
          <cell r="AA51">
            <v>154.34100000000001</v>
          </cell>
          <cell r="AB51">
            <v>241.274</v>
          </cell>
          <cell r="AD51">
            <v>94.772000000000006</v>
          </cell>
          <cell r="AE51">
            <v>109.824</v>
          </cell>
        </row>
        <row r="52">
          <cell r="C52">
            <v>86.156713069999995</v>
          </cell>
          <cell r="D52">
            <v>340.18599999999998</v>
          </cell>
          <cell r="E52">
            <v>394.78744829999999</v>
          </cell>
          <cell r="F52">
            <v>20.7667</v>
          </cell>
          <cell r="G52">
            <v>19.401219999999999</v>
          </cell>
          <cell r="H52">
            <v>19.401219999999999</v>
          </cell>
          <cell r="I52">
            <v>20.7667</v>
          </cell>
          <cell r="J52">
            <v>126.28272</v>
          </cell>
          <cell r="K52">
            <v>40.662759999999999</v>
          </cell>
          <cell r="L52">
            <v>343.62700000000001</v>
          </cell>
          <cell r="M52">
            <v>31.94808793</v>
          </cell>
          <cell r="N52">
            <v>6.6302444310000004</v>
          </cell>
          <cell r="O52">
            <v>85.866666670000001</v>
          </cell>
          <cell r="P52">
            <v>126.182</v>
          </cell>
          <cell r="Q52">
            <v>104.259</v>
          </cell>
          <cell r="R52">
            <v>65.8</v>
          </cell>
          <cell r="S52">
            <v>70.799350000000004</v>
          </cell>
          <cell r="AA52">
            <v>156.32400000000001</v>
          </cell>
          <cell r="AB52">
            <v>243.67500000000001</v>
          </cell>
          <cell r="AD52">
            <v>95.141999999999996</v>
          </cell>
          <cell r="AE52">
            <v>112.508</v>
          </cell>
        </row>
        <row r="53">
          <cell r="C53">
            <v>86.372063870000005</v>
          </cell>
          <cell r="D53">
            <v>349.66500000000002</v>
          </cell>
          <cell r="E53">
            <v>405.5276672</v>
          </cell>
          <cell r="F53">
            <v>20.560659999999999</v>
          </cell>
          <cell r="G53">
            <v>19.360849999999999</v>
          </cell>
          <cell r="H53">
            <v>19.360849999999999</v>
          </cell>
          <cell r="I53">
            <v>20.560659999999999</v>
          </cell>
          <cell r="J53">
            <v>126.04040000000001</v>
          </cell>
          <cell r="K53">
            <v>40.561920000000001</v>
          </cell>
          <cell r="L53">
            <v>342.41699999999997</v>
          </cell>
          <cell r="M53">
            <v>31.22987268</v>
          </cell>
          <cell r="N53">
            <v>6.6345445719999994</v>
          </cell>
          <cell r="O53">
            <v>85.966666669999995</v>
          </cell>
          <cell r="P53">
            <v>104.741</v>
          </cell>
          <cell r="Q53">
            <v>103.26600000000001</v>
          </cell>
          <cell r="R53">
            <v>60.9</v>
          </cell>
          <cell r="S53">
            <v>70.668289999999999</v>
          </cell>
          <cell r="AA53">
            <v>156.57</v>
          </cell>
          <cell r="AB53">
            <v>244.78299999999999</v>
          </cell>
          <cell r="AD53">
            <v>95.436000000000007</v>
          </cell>
          <cell r="AE53">
            <v>113.64700000000001</v>
          </cell>
        </row>
        <row r="54">
          <cell r="C54">
            <v>86.629018619999997</v>
          </cell>
          <cell r="D54">
            <v>349.56200000000001</v>
          </cell>
          <cell r="E54">
            <v>402.98130620000001</v>
          </cell>
          <cell r="F54">
            <v>20.509609999999999</v>
          </cell>
          <cell r="G54">
            <v>19.418040000000001</v>
          </cell>
          <cell r="H54">
            <v>19.418040000000001</v>
          </cell>
          <cell r="I54">
            <v>20.509609999999999</v>
          </cell>
          <cell r="J54">
            <v>124.14336</v>
          </cell>
          <cell r="K54">
            <v>40.012770000000003</v>
          </cell>
          <cell r="L54">
            <v>348.36399999999998</v>
          </cell>
          <cell r="M54">
            <v>31.261099430000002</v>
          </cell>
          <cell r="N54">
            <v>6.6512376450000001</v>
          </cell>
          <cell r="O54">
            <v>86.366666670000001</v>
          </cell>
          <cell r="P54">
            <v>132.44200000000001</v>
          </cell>
          <cell r="Q54">
            <v>122.119</v>
          </cell>
          <cell r="R54">
            <v>63.2</v>
          </cell>
          <cell r="S54">
            <v>69.437730000000002</v>
          </cell>
          <cell r="AA54">
            <v>158.435</v>
          </cell>
          <cell r="AB54">
            <v>246.43899999999999</v>
          </cell>
          <cell r="AD54">
            <v>95.721000000000004</v>
          </cell>
          <cell r="AE54">
            <v>94.77</v>
          </cell>
        </row>
        <row r="55">
          <cell r="C55">
            <v>87.08093993</v>
          </cell>
          <cell r="D55">
            <v>342.839</v>
          </cell>
          <cell r="E55">
            <v>393.5889143</v>
          </cell>
          <cell r="F55">
            <v>19.84656</v>
          </cell>
          <cell r="G55">
            <v>19.458400000000001</v>
          </cell>
          <cell r="H55">
            <v>19.458400000000001</v>
          </cell>
          <cell r="I55">
            <v>19.84656</v>
          </cell>
          <cell r="J55">
            <v>124.93098999999999</v>
          </cell>
          <cell r="K55">
            <v>38.951839999999997</v>
          </cell>
          <cell r="L55">
            <v>347.55599999999998</v>
          </cell>
          <cell r="M55">
            <v>30.792698179999999</v>
          </cell>
          <cell r="N55">
            <v>6.6336670270000004</v>
          </cell>
          <cell r="O55">
            <v>86.833333329999988</v>
          </cell>
          <cell r="P55">
            <v>133.61600000000001</v>
          </cell>
          <cell r="Q55">
            <v>114.941</v>
          </cell>
          <cell r="R55">
            <v>60.3</v>
          </cell>
          <cell r="S55">
            <v>67.362679999999997</v>
          </cell>
          <cell r="AA55">
            <v>159.50899999999999</v>
          </cell>
          <cell r="AB55">
            <v>246.54</v>
          </cell>
          <cell r="AD55">
            <v>96.495000000000005</v>
          </cell>
          <cell r="AE55">
            <v>110.536</v>
          </cell>
        </row>
        <row r="56">
          <cell r="C56">
            <v>87.246074379999996</v>
          </cell>
          <cell r="D56">
            <v>344.483</v>
          </cell>
          <cell r="E56">
            <v>394.86259960000001</v>
          </cell>
          <cell r="F56">
            <v>19.526260000000001</v>
          </cell>
          <cell r="G56">
            <v>19.592980000000001</v>
          </cell>
          <cell r="H56">
            <v>19.592980000000001</v>
          </cell>
          <cell r="I56">
            <v>19.526260000000001</v>
          </cell>
          <cell r="J56">
            <v>124.64321</v>
          </cell>
          <cell r="K56">
            <v>38.088200000000001</v>
          </cell>
          <cell r="L56">
            <v>347.75299999999999</v>
          </cell>
          <cell r="M56">
            <v>29.949575930000002</v>
          </cell>
          <cell r="N56">
            <v>6.6404535999999998</v>
          </cell>
          <cell r="O56">
            <v>87.133333329999999</v>
          </cell>
          <cell r="P56">
            <v>141.529</v>
          </cell>
          <cell r="Q56">
            <v>105.843</v>
          </cell>
          <cell r="R56">
            <v>66</v>
          </cell>
          <cell r="S56">
            <v>66.146770000000004</v>
          </cell>
          <cell r="AA56">
            <v>159.124</v>
          </cell>
          <cell r="AB56">
            <v>246.417</v>
          </cell>
          <cell r="AD56">
            <v>97.039000000000001</v>
          </cell>
          <cell r="AE56">
            <v>111.86</v>
          </cell>
        </row>
        <row r="57">
          <cell r="C57">
            <v>87.441394079999995</v>
          </cell>
          <cell r="D57">
            <v>358.19900000000001</v>
          </cell>
          <cell r="E57">
            <v>410.37182689999997</v>
          </cell>
          <cell r="F57">
            <v>20.344360000000002</v>
          </cell>
          <cell r="G57">
            <v>19.563369999999999</v>
          </cell>
          <cell r="H57">
            <v>19.563369999999999</v>
          </cell>
          <cell r="I57">
            <v>20.344360000000002</v>
          </cell>
          <cell r="J57">
            <v>123.76468</v>
          </cell>
          <cell r="K57">
            <v>37.680489999999999</v>
          </cell>
          <cell r="L57">
            <v>351.41</v>
          </cell>
          <cell r="M57">
            <v>29.465561300000001</v>
          </cell>
          <cell r="N57">
            <v>6.6502554440000008</v>
          </cell>
          <cell r="O57">
            <v>87.166666669999998</v>
          </cell>
          <cell r="P57">
            <v>123.22499999999999</v>
          </cell>
          <cell r="Q57">
            <v>109.23699999999999</v>
          </cell>
          <cell r="R57">
            <v>63.3</v>
          </cell>
          <cell r="S57">
            <v>65.804580000000001</v>
          </cell>
          <cell r="AA57">
            <v>159.482</v>
          </cell>
          <cell r="AB57">
            <v>246.77</v>
          </cell>
          <cell r="AD57">
            <v>97.436999999999998</v>
          </cell>
          <cell r="AE57">
            <v>114.77200000000001</v>
          </cell>
        </row>
        <row r="58">
          <cell r="C58">
            <v>87.625252700000004</v>
          </cell>
          <cell r="D58">
            <v>351.89400000000001</v>
          </cell>
          <cell r="E58">
            <v>401.1043674</v>
          </cell>
          <cell r="F58">
            <v>19.0167</v>
          </cell>
          <cell r="G58">
            <v>19.578849999999999</v>
          </cell>
          <cell r="H58">
            <v>19.578849999999999</v>
          </cell>
          <cell r="I58">
            <v>19.0167</v>
          </cell>
          <cell r="J58">
            <v>122.33344</v>
          </cell>
          <cell r="K58">
            <v>36.492379999999997</v>
          </cell>
          <cell r="L58">
            <v>350.596</v>
          </cell>
          <cell r="M58">
            <v>28.994037380000002</v>
          </cell>
          <cell r="N58">
            <v>6.680056156</v>
          </cell>
          <cell r="O58">
            <v>87.3</v>
          </cell>
          <cell r="P58">
            <v>135.28</v>
          </cell>
          <cell r="Q58">
            <v>126.126</v>
          </cell>
          <cell r="R58">
            <v>61.2</v>
          </cell>
          <cell r="S58">
            <v>63.60568</v>
          </cell>
          <cell r="AA58">
            <v>159.18199999999999</v>
          </cell>
          <cell r="AB58">
            <v>246.46299999999999</v>
          </cell>
          <cell r="AD58">
            <v>97.715000000000003</v>
          </cell>
          <cell r="AE58">
            <v>91.781999999999996</v>
          </cell>
        </row>
        <row r="59">
          <cell r="C59">
            <v>87.740509279999998</v>
          </cell>
          <cell r="D59">
            <v>348.80900000000003</v>
          </cell>
          <cell r="E59">
            <v>397.38373919999998</v>
          </cell>
          <cell r="F59">
            <v>19.304379999999998</v>
          </cell>
          <cell r="G59">
            <v>19.699950000000001</v>
          </cell>
          <cell r="H59">
            <v>19.699950000000001</v>
          </cell>
          <cell r="I59">
            <v>19.304379999999998</v>
          </cell>
          <cell r="J59">
            <v>124.51443999999999</v>
          </cell>
          <cell r="K59">
            <v>37.005310000000001</v>
          </cell>
          <cell r="L59">
            <v>353.214</v>
          </cell>
          <cell r="M59">
            <v>29.315672899999999</v>
          </cell>
          <cell r="N59">
            <v>6.6659973030000002</v>
          </cell>
          <cell r="O59">
            <v>87.3</v>
          </cell>
          <cell r="P59">
            <v>139.203</v>
          </cell>
          <cell r="Q59">
            <v>120.532</v>
          </cell>
          <cell r="R59">
            <v>62.3</v>
          </cell>
          <cell r="S59">
            <v>64.712379999999996</v>
          </cell>
          <cell r="AA59">
            <v>159.214</v>
          </cell>
          <cell r="AB59">
            <v>246.858</v>
          </cell>
          <cell r="AD59">
            <v>97.983999999999995</v>
          </cell>
          <cell r="AE59">
            <v>112.32899999999999</v>
          </cell>
        </row>
        <row r="60">
          <cell r="C60">
            <v>88.295760419999993</v>
          </cell>
          <cell r="D60">
            <v>351.45699999999999</v>
          </cell>
          <cell r="E60">
            <v>398.06455790000001</v>
          </cell>
          <cell r="F60">
            <v>19.91235</v>
          </cell>
          <cell r="G60">
            <v>19.745709999999999</v>
          </cell>
          <cell r="H60">
            <v>19.745709999999999</v>
          </cell>
          <cell r="I60">
            <v>19.91235</v>
          </cell>
          <cell r="J60">
            <v>126.43796</v>
          </cell>
          <cell r="K60">
            <v>37.421790000000001</v>
          </cell>
          <cell r="L60">
            <v>354.50099999999998</v>
          </cell>
          <cell r="M60">
            <v>29.496788049999999</v>
          </cell>
          <cell r="N60">
            <v>6.6742821149999996</v>
          </cell>
          <cell r="O60">
            <v>87.399999999999991</v>
          </cell>
          <cell r="P60">
            <v>146.26599999999999</v>
          </cell>
          <cell r="Q60">
            <v>113.136</v>
          </cell>
          <cell r="R60">
            <v>65.8</v>
          </cell>
          <cell r="S60">
            <v>65.287570000000002</v>
          </cell>
          <cell r="AA60">
            <v>159.083</v>
          </cell>
          <cell r="AB60">
            <v>246.42699999999999</v>
          </cell>
          <cell r="AD60">
            <v>98.441000000000003</v>
          </cell>
          <cell r="AE60">
            <v>113.084</v>
          </cell>
        </row>
        <row r="61">
          <cell r="C61">
            <v>88.509379210000006</v>
          </cell>
          <cell r="D61">
            <v>364.53399999999999</v>
          </cell>
          <cell r="E61">
            <v>412.5789704</v>
          </cell>
          <cell r="F61">
            <v>21.063020000000002</v>
          </cell>
          <cell r="G61">
            <v>19.662269999999999</v>
          </cell>
          <cell r="H61">
            <v>19.662269999999999</v>
          </cell>
          <cell r="I61">
            <v>21.063020000000002</v>
          </cell>
          <cell r="J61">
            <v>129.86094</v>
          </cell>
          <cell r="K61">
            <v>37.562069999999999</v>
          </cell>
          <cell r="L61">
            <v>358.38400000000001</v>
          </cell>
          <cell r="M61">
            <v>28.937829229999998</v>
          </cell>
          <cell r="N61">
            <v>6.6703494350000003</v>
          </cell>
          <cell r="O61">
            <v>87.533333329999991</v>
          </cell>
          <cell r="P61">
            <v>132.12799999999999</v>
          </cell>
          <cell r="Q61">
            <v>117.128</v>
          </cell>
          <cell r="R61">
            <v>62.2</v>
          </cell>
          <cell r="S61">
            <v>65.913719999999998</v>
          </cell>
          <cell r="AA61">
            <v>159.197</v>
          </cell>
          <cell r="AB61">
            <v>246.566</v>
          </cell>
          <cell r="AD61">
            <v>98.994</v>
          </cell>
          <cell r="AE61">
            <v>119.339</v>
          </cell>
        </row>
        <row r="62">
          <cell r="C62">
            <v>88.842407039999998</v>
          </cell>
          <cell r="D62">
            <v>359.84399999999999</v>
          </cell>
          <cell r="E62">
            <v>404.60724879999998</v>
          </cell>
          <cell r="F62">
            <v>19.26802</v>
          </cell>
          <cell r="G62">
            <v>20.45553</v>
          </cell>
          <cell r="H62">
            <v>20.45553</v>
          </cell>
          <cell r="I62">
            <v>19.26802</v>
          </cell>
          <cell r="J62">
            <v>128.74016</v>
          </cell>
          <cell r="K62">
            <v>37.062370000000001</v>
          </cell>
          <cell r="L62">
            <v>358.45</v>
          </cell>
          <cell r="M62">
            <v>27.679391200000001</v>
          </cell>
          <cell r="N62">
            <v>6.6997561330000002</v>
          </cell>
          <cell r="O62">
            <v>87.733333329999994</v>
          </cell>
          <cell r="P62">
            <v>158.16999999999999</v>
          </cell>
          <cell r="Q62">
            <v>135.923</v>
          </cell>
          <cell r="R62">
            <v>64.2</v>
          </cell>
          <cell r="S62">
            <v>63.871290000000002</v>
          </cell>
          <cell r="AA62">
            <v>158.00200000000001</v>
          </cell>
          <cell r="AB62">
            <v>245.22</v>
          </cell>
          <cell r="AD62">
            <v>99.444000000000003</v>
          </cell>
          <cell r="AE62">
            <v>99.415000000000006</v>
          </cell>
        </row>
        <row r="63">
          <cell r="C63">
            <v>89.069766340000001</v>
          </cell>
          <cell r="D63">
            <v>356.75200000000001</v>
          </cell>
          <cell r="E63">
            <v>400.28731099999999</v>
          </cell>
          <cell r="F63">
            <v>19.727129999999999</v>
          </cell>
          <cell r="G63">
            <v>20.482430000000001</v>
          </cell>
          <cell r="H63">
            <v>20.482430000000001</v>
          </cell>
          <cell r="I63">
            <v>19.727129999999999</v>
          </cell>
          <cell r="J63">
            <v>136.94923</v>
          </cell>
          <cell r="K63">
            <v>39.521799999999999</v>
          </cell>
          <cell r="L63">
            <v>360.815</v>
          </cell>
          <cell r="M63">
            <v>29.250096729999999</v>
          </cell>
          <cell r="N63">
            <v>6.7184106259999998</v>
          </cell>
          <cell r="O63">
            <v>88.033333329999991</v>
          </cell>
          <cell r="P63">
            <v>152.01499999999999</v>
          </cell>
          <cell r="Q63">
            <v>130.83500000000001</v>
          </cell>
          <cell r="R63">
            <v>59.3</v>
          </cell>
          <cell r="S63">
            <v>68.189080000000004</v>
          </cell>
          <cell r="AA63">
            <v>159.69399999999999</v>
          </cell>
          <cell r="AB63">
            <v>247.232</v>
          </cell>
          <cell r="AD63">
            <v>100.107</v>
          </cell>
          <cell r="AE63">
            <v>120.32299999999999</v>
          </cell>
        </row>
        <row r="64">
          <cell r="C64">
            <v>89.278387600000002</v>
          </cell>
          <cell r="D64">
            <v>358.29399999999998</v>
          </cell>
          <cell r="E64">
            <v>401.39310110000002</v>
          </cell>
          <cell r="F64">
            <v>20.541260000000001</v>
          </cell>
          <cell r="G64">
            <v>20.485130000000002</v>
          </cell>
          <cell r="H64">
            <v>20.485130000000002</v>
          </cell>
          <cell r="I64">
            <v>20.541260000000001</v>
          </cell>
          <cell r="J64">
            <v>137.22185999999999</v>
          </cell>
          <cell r="K64">
            <v>40.516959999999997</v>
          </cell>
          <cell r="L64">
            <v>361.18799999999999</v>
          </cell>
          <cell r="M64">
            <v>29.93396255</v>
          </cell>
          <cell r="N64">
            <v>6.7545351469999995</v>
          </cell>
          <cell r="O64">
            <v>88.233333329999994</v>
          </cell>
          <cell r="P64">
            <v>164.08199999999999</v>
          </cell>
          <cell r="Q64">
            <v>120.988</v>
          </cell>
          <cell r="R64">
            <v>64.8</v>
          </cell>
          <cell r="S64">
            <v>70.118610000000004</v>
          </cell>
          <cell r="AA64">
            <v>161.55099999999999</v>
          </cell>
          <cell r="AB64">
            <v>248.36699999999999</v>
          </cell>
          <cell r="AD64">
            <v>101.209</v>
          </cell>
          <cell r="AE64">
            <v>122.348</v>
          </cell>
        </row>
        <row r="65">
          <cell r="C65">
            <v>89.533434889999995</v>
          </cell>
          <cell r="D65">
            <v>374.27600000000001</v>
          </cell>
          <cell r="E65">
            <v>418.7575597</v>
          </cell>
          <cell r="F65">
            <v>21.79411</v>
          </cell>
          <cell r="G65">
            <v>20.668119999999998</v>
          </cell>
          <cell r="H65">
            <v>20.668119999999998</v>
          </cell>
          <cell r="I65">
            <v>21.79411</v>
          </cell>
          <cell r="J65">
            <v>141.28095999999999</v>
          </cell>
          <cell r="K65">
            <v>41.494599999999998</v>
          </cell>
          <cell r="L65">
            <v>368.71199999999999</v>
          </cell>
          <cell r="M65">
            <v>30.655300480000001</v>
          </cell>
          <cell r="N65">
            <v>6.7488917129999999</v>
          </cell>
          <cell r="O65">
            <v>88.566666670000004</v>
          </cell>
          <cell r="P65">
            <v>157.16900000000001</v>
          </cell>
          <cell r="Q65">
            <v>129.13200000000001</v>
          </cell>
          <cell r="R65">
            <v>61.2</v>
          </cell>
          <cell r="S65">
            <v>71.6404</v>
          </cell>
          <cell r="AA65">
            <v>161.721</v>
          </cell>
          <cell r="AB65">
            <v>247.77099999999999</v>
          </cell>
          <cell r="AD65">
            <v>102.238</v>
          </cell>
          <cell r="AE65">
            <v>130.22900000000001</v>
          </cell>
        </row>
        <row r="66">
          <cell r="C66">
            <v>90.146549860000007</v>
          </cell>
          <cell r="D66">
            <v>366.57299999999998</v>
          </cell>
          <cell r="E66">
            <v>406.28740060000001</v>
          </cell>
          <cell r="F66">
            <v>21.154309999999999</v>
          </cell>
          <cell r="G66">
            <v>21.182829999999999</v>
          </cell>
          <cell r="H66">
            <v>21.182829999999999</v>
          </cell>
          <cell r="I66">
            <v>21.154309999999999</v>
          </cell>
          <cell r="J66">
            <v>141.62931</v>
          </cell>
          <cell r="K66">
            <v>40.351489999999998</v>
          </cell>
          <cell r="L66">
            <v>364.839</v>
          </cell>
          <cell r="M66">
            <v>29.915226499999999</v>
          </cell>
          <cell r="N66">
            <v>6.78650486</v>
          </cell>
          <cell r="O66">
            <v>89.266666670000006</v>
          </cell>
          <cell r="P66">
            <v>172.90199999999999</v>
          </cell>
          <cell r="Q66">
            <v>141.97499999999999</v>
          </cell>
          <cell r="R66">
            <v>63.6</v>
          </cell>
          <cell r="S66">
            <v>70.990489999999994</v>
          </cell>
          <cell r="AA66">
            <v>163.429</v>
          </cell>
          <cell r="AB66">
            <v>249.48500000000001</v>
          </cell>
          <cell r="AD66">
            <v>104.52500000000001</v>
          </cell>
          <cell r="AE66">
            <v>112.571</v>
          </cell>
        </row>
        <row r="67">
          <cell r="C67">
            <v>90.520134069999997</v>
          </cell>
          <cell r="D67">
            <v>362.185</v>
          </cell>
          <cell r="E67">
            <v>399.85663099999999</v>
          </cell>
          <cell r="F67">
            <v>19.928170000000001</v>
          </cell>
          <cell r="G67">
            <v>21.30124</v>
          </cell>
          <cell r="H67">
            <v>21.30124</v>
          </cell>
          <cell r="I67">
            <v>19.928170000000001</v>
          </cell>
          <cell r="J67">
            <v>139.66036</v>
          </cell>
          <cell r="K67">
            <v>38.365470000000002</v>
          </cell>
          <cell r="L67">
            <v>365.952</v>
          </cell>
          <cell r="M67">
            <v>28.6786472</v>
          </cell>
          <cell r="N67">
            <v>6.8215314889999998</v>
          </cell>
          <cell r="O67">
            <v>89.833333330000002</v>
          </cell>
          <cell r="P67">
            <v>154.27000000000001</v>
          </cell>
          <cell r="Q67">
            <v>134.375</v>
          </cell>
          <cell r="R67">
            <v>59.3</v>
          </cell>
          <cell r="S67">
            <v>66.978610000000003</v>
          </cell>
          <cell r="AA67">
            <v>164.43899999999999</v>
          </cell>
          <cell r="AB67">
            <v>250.65799999999999</v>
          </cell>
          <cell r="AD67">
            <v>105.37</v>
          </cell>
          <cell r="AE67">
            <v>126.203</v>
          </cell>
        </row>
        <row r="68">
          <cell r="C68">
            <v>90.992288600000009</v>
          </cell>
          <cell r="D68">
            <v>364.81900000000002</v>
          </cell>
          <cell r="E68">
            <v>401.02866369999998</v>
          </cell>
          <cell r="F68">
            <v>19.938379999999999</v>
          </cell>
          <cell r="G68">
            <v>21.465409999999999</v>
          </cell>
          <cell r="H68">
            <v>21.465409999999999</v>
          </cell>
          <cell r="I68">
            <v>19.938379999999999</v>
          </cell>
          <cell r="J68">
            <v>140.38735</v>
          </cell>
          <cell r="K68">
            <v>38.66798</v>
          </cell>
          <cell r="L68">
            <v>367.58699999999999</v>
          </cell>
          <cell r="M68">
            <v>28.812922230000002</v>
          </cell>
          <cell r="N68">
            <v>6.8370141100000001</v>
          </cell>
          <cell r="O68">
            <v>90.133333329999999</v>
          </cell>
          <cell r="P68">
            <v>173.47499999999999</v>
          </cell>
          <cell r="Q68">
            <v>126.137</v>
          </cell>
          <cell r="R68">
            <v>64.8</v>
          </cell>
          <cell r="S68">
            <v>67.451880000000003</v>
          </cell>
          <cell r="AA68">
            <v>165.006</v>
          </cell>
          <cell r="AB68">
            <v>251.447</v>
          </cell>
          <cell r="AD68">
            <v>106.24</v>
          </cell>
          <cell r="AE68">
            <v>127.955</v>
          </cell>
        </row>
        <row r="69">
          <cell r="C69">
            <v>91.72713662999999</v>
          </cell>
          <cell r="D69">
            <v>377.92500000000001</v>
          </cell>
          <cell r="E69">
            <v>412.7365891</v>
          </cell>
          <cell r="F69">
            <v>21.11758</v>
          </cell>
          <cell r="G69">
            <v>21.66187</v>
          </cell>
          <cell r="H69">
            <v>21.66187</v>
          </cell>
          <cell r="I69">
            <v>21.11758</v>
          </cell>
          <cell r="J69">
            <v>143.56799000000001</v>
          </cell>
          <cell r="K69">
            <v>38.808280000000003</v>
          </cell>
          <cell r="L69">
            <v>373.125</v>
          </cell>
          <cell r="M69">
            <v>29.55611888</v>
          </cell>
          <cell r="N69">
            <v>6.8776552909999999</v>
          </cell>
          <cell r="O69">
            <v>90.866666670000001</v>
          </cell>
          <cell r="P69">
            <v>162.06800000000001</v>
          </cell>
          <cell r="Q69">
            <v>129.04900000000001</v>
          </cell>
          <cell r="R69">
            <v>60.2</v>
          </cell>
          <cell r="S69">
            <v>68.47851</v>
          </cell>
          <cell r="AA69">
            <v>166.952</v>
          </cell>
          <cell r="AB69">
            <v>253.446</v>
          </cell>
          <cell r="AD69">
            <v>107.137</v>
          </cell>
          <cell r="AE69">
            <v>134.59399999999999</v>
          </cell>
        </row>
        <row r="70">
          <cell r="C70">
            <v>92.061128940000003</v>
          </cell>
          <cell r="D70">
            <v>375.76</v>
          </cell>
          <cell r="E70">
            <v>407.83222289999998</v>
          </cell>
          <cell r="F70">
            <v>21.849029999999999</v>
          </cell>
          <cell r="G70">
            <v>22.210889999999999</v>
          </cell>
          <cell r="H70">
            <v>22.210889999999999</v>
          </cell>
          <cell r="I70">
            <v>21.849029999999999</v>
          </cell>
          <cell r="J70">
            <v>145.13186999999999</v>
          </cell>
          <cell r="K70">
            <v>39.36506</v>
          </cell>
          <cell r="L70">
            <v>373.77300000000002</v>
          </cell>
          <cell r="M70">
            <v>30.090096299999999</v>
          </cell>
          <cell r="N70">
            <v>6.9497350119999997</v>
          </cell>
          <cell r="O70">
            <v>91.266666669999992</v>
          </cell>
          <cell r="P70">
            <v>171.417</v>
          </cell>
          <cell r="Q70">
            <v>147.42599999999999</v>
          </cell>
          <cell r="R70">
            <v>61.6</v>
          </cell>
          <cell r="S70">
            <v>70.640990000000002</v>
          </cell>
          <cell r="AA70">
            <v>169.77699999999999</v>
          </cell>
          <cell r="AB70">
            <v>256.09699999999998</v>
          </cell>
          <cell r="AD70">
            <v>108.636</v>
          </cell>
          <cell r="AE70">
            <v>114.744</v>
          </cell>
        </row>
        <row r="71">
          <cell r="C71">
            <v>92.534157829999998</v>
          </cell>
          <cell r="D71">
            <v>376.16899999999998</v>
          </cell>
          <cell r="E71">
            <v>406.19049059999998</v>
          </cell>
          <cell r="F71">
            <v>20.810549999999999</v>
          </cell>
          <cell r="G71">
            <v>22.533829999999998</v>
          </cell>
          <cell r="H71">
            <v>22.533829999999998</v>
          </cell>
          <cell r="I71">
            <v>20.810549999999999</v>
          </cell>
          <cell r="J71">
            <v>142.31466</v>
          </cell>
          <cell r="K71">
            <v>37.05462</v>
          </cell>
          <cell r="L71">
            <v>379.62099999999998</v>
          </cell>
          <cell r="M71">
            <v>28.659911149999999</v>
          </cell>
          <cell r="N71">
            <v>6.9896140390000001</v>
          </cell>
          <cell r="O71">
            <v>91.466666669999995</v>
          </cell>
          <cell r="P71">
            <v>156.11500000000001</v>
          </cell>
          <cell r="Q71">
            <v>144.52699999999999</v>
          </cell>
          <cell r="R71">
            <v>62.3</v>
          </cell>
          <cell r="S71">
            <v>66.745609999999999</v>
          </cell>
          <cell r="AA71">
            <v>170.286</v>
          </cell>
          <cell r="AB71">
            <v>257.28699999999998</v>
          </cell>
          <cell r="AD71">
            <v>109.825</v>
          </cell>
          <cell r="AE71">
            <v>134.214</v>
          </cell>
        </row>
        <row r="72">
          <cell r="C72">
            <v>93.211191159999998</v>
          </cell>
          <cell r="D72">
            <v>377.10599999999999</v>
          </cell>
          <cell r="E72">
            <v>404.63666840000002</v>
          </cell>
          <cell r="F72">
            <v>20.794229999999999</v>
          </cell>
          <cell r="G72">
            <v>22.657640000000001</v>
          </cell>
          <cell r="H72">
            <v>22.657640000000001</v>
          </cell>
          <cell r="I72">
            <v>20.794229999999999</v>
          </cell>
          <cell r="J72">
            <v>142.48125999999999</v>
          </cell>
          <cell r="K72">
            <v>36.765270000000001</v>
          </cell>
          <cell r="L72">
            <v>379.72</v>
          </cell>
          <cell r="M72">
            <v>28.341398300000002</v>
          </cell>
          <cell r="N72">
            <v>7.0166163140000002</v>
          </cell>
          <cell r="O72">
            <v>91.8</v>
          </cell>
          <cell r="P72">
            <v>165.24</v>
          </cell>
          <cell r="Q72">
            <v>133.554</v>
          </cell>
          <cell r="R72">
            <v>65.8</v>
          </cell>
          <cell r="S72">
            <v>66.425250000000005</v>
          </cell>
          <cell r="AA72">
            <v>171.291</v>
          </cell>
          <cell r="AB72">
            <v>258.15300000000002</v>
          </cell>
          <cell r="AD72">
            <v>111.03400000000001</v>
          </cell>
          <cell r="AE72">
            <v>133.61099999999999</v>
          </cell>
        </row>
        <row r="73">
          <cell r="C73">
            <v>92.713091500000004</v>
          </cell>
          <cell r="D73">
            <v>375.55200000000002</v>
          </cell>
          <cell r="E73">
            <v>405.74778709999998</v>
          </cell>
          <cell r="F73">
            <v>20.27599</v>
          </cell>
          <cell r="G73">
            <v>22.878309999999999</v>
          </cell>
          <cell r="H73">
            <v>22.878309999999999</v>
          </cell>
          <cell r="I73">
            <v>20.27599</v>
          </cell>
          <cell r="J73">
            <v>140.60310999999999</v>
          </cell>
          <cell r="K73">
            <v>37.076540000000001</v>
          </cell>
          <cell r="L73">
            <v>371.47500000000002</v>
          </cell>
          <cell r="M73">
            <v>28.36325703</v>
          </cell>
          <cell r="N73">
            <v>7.049363101</v>
          </cell>
          <cell r="O73">
            <v>92.033333330000005</v>
          </cell>
          <cell r="P73">
            <v>135.48599999999999</v>
          </cell>
          <cell r="Q73">
            <v>122.155</v>
          </cell>
          <cell r="R73">
            <v>60.9</v>
          </cell>
          <cell r="S73">
            <v>66.483490000000003</v>
          </cell>
          <cell r="AA73">
            <v>172.01900000000001</v>
          </cell>
          <cell r="AB73">
            <v>259.53100000000001</v>
          </cell>
          <cell r="AD73">
            <v>111.437</v>
          </cell>
          <cell r="AE73">
            <v>134.44399999999999</v>
          </cell>
        </row>
        <row r="74">
          <cell r="C74">
            <v>92.051143240000002</v>
          </cell>
          <cell r="D74">
            <v>375.11500000000001</v>
          </cell>
          <cell r="E74">
            <v>407.30467750000003</v>
          </cell>
          <cell r="F74">
            <v>19.497679999999999</v>
          </cell>
          <cell r="G74">
            <v>22.558720000000001</v>
          </cell>
          <cell r="H74">
            <v>22.558720000000001</v>
          </cell>
          <cell r="I74">
            <v>19.497679999999999</v>
          </cell>
          <cell r="J74">
            <v>129.41793000000001</v>
          </cell>
          <cell r="K74">
            <v>36.370699999999999</v>
          </cell>
          <cell r="L74">
            <v>372.67200000000003</v>
          </cell>
          <cell r="M74">
            <v>28.18214188</v>
          </cell>
          <cell r="N74">
            <v>6.9610489150000001</v>
          </cell>
          <cell r="O74">
            <v>92.333333330000002</v>
          </cell>
          <cell r="P74">
            <v>137.92699999999999</v>
          </cell>
          <cell r="Q74">
            <v>143.595</v>
          </cell>
          <cell r="R74">
            <v>62.2</v>
          </cell>
          <cell r="S74">
            <v>64.728759999999994</v>
          </cell>
          <cell r="AA74">
            <v>169.845</v>
          </cell>
          <cell r="AB74">
            <v>259.209</v>
          </cell>
          <cell r="AD74">
            <v>112.351</v>
          </cell>
          <cell r="AE74">
            <v>103.78100000000001</v>
          </cell>
        </row>
        <row r="75">
          <cell r="C75">
            <v>92.551320719999993</v>
          </cell>
          <cell r="D75">
            <v>370.76299999999998</v>
          </cell>
          <cell r="E75">
            <v>400.2762841</v>
          </cell>
          <cell r="F75">
            <v>19.465039999999998</v>
          </cell>
          <cell r="G75">
            <v>22.817080000000001</v>
          </cell>
          <cell r="H75">
            <v>22.817080000000001</v>
          </cell>
          <cell r="I75">
            <v>19.465039999999998</v>
          </cell>
          <cell r="J75">
            <v>129.09987000000001</v>
          </cell>
          <cell r="K75">
            <v>36.147120000000001</v>
          </cell>
          <cell r="L75">
            <v>373.94299999999998</v>
          </cell>
          <cell r="M75">
            <v>27.988536029999999</v>
          </cell>
          <cell r="N75">
            <v>6.9556251199999997</v>
          </cell>
          <cell r="O75">
            <v>92.566666669999989</v>
          </cell>
          <cell r="P75">
            <v>121.84699999999999</v>
          </cell>
          <cell r="Q75">
            <v>133.61600000000001</v>
          </cell>
          <cell r="R75">
            <v>59.3</v>
          </cell>
          <cell r="S75">
            <v>64.816130000000001</v>
          </cell>
          <cell r="AA75">
            <v>170.19800000000001</v>
          </cell>
          <cell r="AB75">
            <v>263.20999999999998</v>
          </cell>
          <cell r="AD75">
            <v>112.68</v>
          </cell>
          <cell r="AE75">
            <v>119.607</v>
          </cell>
        </row>
        <row r="76">
          <cell r="C76">
            <v>92.848642499999997</v>
          </cell>
          <cell r="D76">
            <v>369.45</v>
          </cell>
          <cell r="E76">
            <v>397.96686920000002</v>
          </cell>
          <cell r="F76">
            <v>19.550730000000001</v>
          </cell>
          <cell r="G76">
            <v>23.131979999999999</v>
          </cell>
          <cell r="H76">
            <v>23.131979999999999</v>
          </cell>
          <cell r="I76">
            <v>19.550730000000001</v>
          </cell>
          <cell r="J76">
            <v>129.66024999999999</v>
          </cell>
          <cell r="K76">
            <v>36.370699999999999</v>
          </cell>
          <cell r="L76">
            <v>372.048</v>
          </cell>
          <cell r="M76">
            <v>28.01039475</v>
          </cell>
          <cell r="N76">
            <v>7.03496465</v>
          </cell>
          <cell r="O76">
            <v>92.766666669999992</v>
          </cell>
          <cell r="P76">
            <v>150.44399999999999</v>
          </cell>
          <cell r="Q76">
            <v>116.977</v>
          </cell>
          <cell r="R76">
            <v>66</v>
          </cell>
          <cell r="S76">
            <v>65.442300000000003</v>
          </cell>
          <cell r="AA76">
            <v>172.41</v>
          </cell>
          <cell r="AB76">
            <v>266.73500000000001</v>
          </cell>
          <cell r="AD76">
            <v>113.12</v>
          </cell>
          <cell r="AE76">
            <v>122.776</v>
          </cell>
        </row>
        <row r="77">
          <cell r="C77">
            <v>93.322809179999993</v>
          </cell>
          <cell r="D77">
            <v>375.59899999999999</v>
          </cell>
          <cell r="E77">
            <v>403.13973190000002</v>
          </cell>
          <cell r="F77">
            <v>19.501760000000001</v>
          </cell>
          <cell r="G77">
            <v>23.169650000000001</v>
          </cell>
          <cell r="H77">
            <v>23.169650000000001</v>
          </cell>
          <cell r="I77">
            <v>19.501760000000001</v>
          </cell>
          <cell r="J77">
            <v>128.63036</v>
          </cell>
          <cell r="K77">
            <v>36.66883</v>
          </cell>
          <cell r="L77">
            <v>372.26299999999998</v>
          </cell>
          <cell r="M77">
            <v>27.551361530000001</v>
          </cell>
          <cell r="N77">
            <v>7.0664557830000003</v>
          </cell>
          <cell r="O77">
            <v>92.833333330000002</v>
          </cell>
          <cell r="P77">
            <v>137.07499999999999</v>
          </cell>
          <cell r="Q77">
            <v>111.19799999999999</v>
          </cell>
          <cell r="R77">
            <v>63</v>
          </cell>
          <cell r="S77">
            <v>65.784509999999997</v>
          </cell>
          <cell r="AA77">
            <v>173.554</v>
          </cell>
          <cell r="AB77">
            <v>267.80200000000002</v>
          </cell>
          <cell r="AD77">
            <v>113.846</v>
          </cell>
          <cell r="AE77">
            <v>125.068</v>
          </cell>
        </row>
        <row r="78">
          <cell r="C78">
            <v>93.62032031999999</v>
          </cell>
          <cell r="D78">
            <v>378.471</v>
          </cell>
          <cell r="E78">
            <v>404.1657419</v>
          </cell>
          <cell r="F78">
            <v>18.74944</v>
          </cell>
          <cell r="G78">
            <v>22.609190000000002</v>
          </cell>
          <cell r="H78">
            <v>22.609190000000002</v>
          </cell>
          <cell r="I78">
            <v>18.74944</v>
          </cell>
          <cell r="J78">
            <v>129.13756000000001</v>
          </cell>
          <cell r="K78">
            <v>36.401389999999999</v>
          </cell>
          <cell r="L78">
            <v>375.67</v>
          </cell>
          <cell r="M78">
            <v>28.947197249999999</v>
          </cell>
          <cell r="N78">
            <v>7.1171389270000001</v>
          </cell>
          <cell r="O78">
            <v>93.066666669999989</v>
          </cell>
          <cell r="P78">
            <v>155.78899999999999</v>
          </cell>
          <cell r="Q78">
            <v>134.84100000000001</v>
          </cell>
          <cell r="R78">
            <v>62.2</v>
          </cell>
          <cell r="S78">
            <v>63.709409999999998</v>
          </cell>
          <cell r="AA78">
            <v>176.72</v>
          </cell>
          <cell r="AB78">
            <v>271.149</v>
          </cell>
          <cell r="AD78">
            <v>114.51600000000001</v>
          </cell>
          <cell r="AE78">
            <v>104.762</v>
          </cell>
        </row>
        <row r="79">
          <cell r="C79">
            <v>94.048227019999999</v>
          </cell>
          <cell r="D79">
            <v>376.346</v>
          </cell>
          <cell r="E79">
            <v>399.81418910000002</v>
          </cell>
          <cell r="F79">
            <v>20.25103</v>
          </cell>
          <cell r="G79">
            <v>22.660329999999998</v>
          </cell>
          <cell r="H79">
            <v>22.660329999999998</v>
          </cell>
          <cell r="I79">
            <v>20.25103</v>
          </cell>
          <cell r="J79">
            <v>136.99848</v>
          </cell>
          <cell r="K79">
            <v>38.847740000000002</v>
          </cell>
          <cell r="L79">
            <v>379.48700000000002</v>
          </cell>
          <cell r="M79">
            <v>31.232995349999999</v>
          </cell>
          <cell r="N79">
            <v>7.159381765</v>
          </cell>
          <cell r="O79">
            <v>93.3</v>
          </cell>
          <cell r="P79">
            <v>137.71</v>
          </cell>
          <cell r="Q79">
            <v>128.673</v>
          </cell>
          <cell r="R79">
            <v>60.3</v>
          </cell>
          <cell r="S79">
            <v>69.01003</v>
          </cell>
          <cell r="AA79">
            <v>178.75399999999999</v>
          </cell>
          <cell r="AB79">
            <v>273.29500000000002</v>
          </cell>
          <cell r="AD79">
            <v>115.206</v>
          </cell>
          <cell r="AE79">
            <v>129.398</v>
          </cell>
        </row>
        <row r="80">
          <cell r="C80">
            <v>94.439135119999989</v>
          </cell>
          <cell r="D80">
            <v>380.60700000000003</v>
          </cell>
          <cell r="E80">
            <v>403.05158130000001</v>
          </cell>
          <cell r="F80">
            <v>20.534610000000001</v>
          </cell>
          <cell r="G80">
            <v>22.891770000000001</v>
          </cell>
          <cell r="H80">
            <v>22.891770000000001</v>
          </cell>
          <cell r="I80">
            <v>20.534610000000001</v>
          </cell>
          <cell r="J80">
            <v>138.67974000000001</v>
          </cell>
          <cell r="K80">
            <v>38.44</v>
          </cell>
          <cell r="L80">
            <v>383.16300000000001</v>
          </cell>
          <cell r="M80">
            <v>30.567865579999999</v>
          </cell>
          <cell r="N80">
            <v>7.2141334649999997</v>
          </cell>
          <cell r="O80">
            <v>93.3</v>
          </cell>
          <cell r="P80">
            <v>164.172</v>
          </cell>
          <cell r="Q80">
            <v>121.536</v>
          </cell>
          <cell r="R80">
            <v>66</v>
          </cell>
          <cell r="S80">
            <v>68.616849999999999</v>
          </cell>
          <cell r="AA80">
            <v>180.13399999999999</v>
          </cell>
          <cell r="AB80">
            <v>273.33600000000001</v>
          </cell>
          <cell r="AD80">
            <v>115.812</v>
          </cell>
          <cell r="AE80">
            <v>132.255</v>
          </cell>
        </row>
        <row r="81">
          <cell r="C81">
            <v>94.790120379999991</v>
          </cell>
          <cell r="D81">
            <v>390.142</v>
          </cell>
          <cell r="E81">
            <v>412.1851853</v>
          </cell>
          <cell r="F81">
            <v>19.977630000000001</v>
          </cell>
          <cell r="G81">
            <v>23.16628</v>
          </cell>
          <cell r="H81">
            <v>23.16628</v>
          </cell>
          <cell r="I81">
            <v>19.977630000000001</v>
          </cell>
          <cell r="J81">
            <v>137.42259000000001</v>
          </cell>
          <cell r="K81">
            <v>37.576329999999999</v>
          </cell>
          <cell r="L81">
            <v>387.24599999999998</v>
          </cell>
          <cell r="M81">
            <v>29.159539150000001</v>
          </cell>
          <cell r="N81">
            <v>7.2625742469999999</v>
          </cell>
          <cell r="O81">
            <v>93.600000000000009</v>
          </cell>
          <cell r="P81">
            <v>152.011</v>
          </cell>
          <cell r="Q81">
            <v>117.777</v>
          </cell>
          <cell r="R81">
            <v>63.3</v>
          </cell>
          <cell r="S81">
            <v>66.585430000000002</v>
          </cell>
          <cell r="AA81">
            <v>181.84899999999999</v>
          </cell>
          <cell r="AB81">
            <v>275.58600000000001</v>
          </cell>
          <cell r="AD81">
            <v>116.489</v>
          </cell>
          <cell r="AE81">
            <v>134.733</v>
          </cell>
        </row>
        <row r="82">
          <cell r="C82">
            <v>95.415806469999993</v>
          </cell>
          <cell r="D82">
            <v>391.37900000000002</v>
          </cell>
          <cell r="E82">
            <v>410.24889430000002</v>
          </cell>
          <cell r="F82">
            <v>21.521049999999999</v>
          </cell>
          <cell r="G82">
            <v>23.85322</v>
          </cell>
          <cell r="H82">
            <v>23.85322</v>
          </cell>
          <cell r="I82">
            <v>21.521049999999999</v>
          </cell>
          <cell r="J82">
            <v>144.35933</v>
          </cell>
          <cell r="K82">
            <v>41.153779999999998</v>
          </cell>
          <cell r="L82">
            <v>388.54</v>
          </cell>
          <cell r="M82">
            <v>30.792698179999999</v>
          </cell>
          <cell r="N82">
            <v>7.3686169060000006</v>
          </cell>
          <cell r="O82">
            <v>93.866666670000001</v>
          </cell>
          <cell r="P82">
            <v>175.60300000000001</v>
          </cell>
          <cell r="Q82">
            <v>140.78</v>
          </cell>
          <cell r="R82">
            <v>63.2</v>
          </cell>
          <cell r="S82">
            <v>72.053520000000006</v>
          </cell>
          <cell r="AA82">
            <v>184.11</v>
          </cell>
          <cell r="AB82">
            <v>277.21800000000002</v>
          </cell>
          <cell r="AD82">
            <v>118.236</v>
          </cell>
          <cell r="AE82">
            <v>121.283</v>
          </cell>
        </row>
        <row r="83">
          <cell r="C83">
            <v>95.901893979999997</v>
          </cell>
          <cell r="D83">
            <v>390.02199999999999</v>
          </cell>
          <cell r="E83">
            <v>406.24668689999999</v>
          </cell>
          <cell r="F83">
            <v>21.582260000000002</v>
          </cell>
          <cell r="G83">
            <v>24.081980000000001</v>
          </cell>
          <cell r="H83">
            <v>24.081980000000001</v>
          </cell>
          <cell r="I83">
            <v>21.582260000000002</v>
          </cell>
          <cell r="J83">
            <v>145.10149000000001</v>
          </cell>
          <cell r="K83">
            <v>41.710569999999997</v>
          </cell>
          <cell r="L83">
            <v>393.11200000000002</v>
          </cell>
          <cell r="M83">
            <v>31.104965679999999</v>
          </cell>
          <cell r="N83">
            <v>7.4361117869999998</v>
          </cell>
          <cell r="O83">
            <v>94.3</v>
          </cell>
          <cell r="P83">
            <v>148.947</v>
          </cell>
          <cell r="Q83">
            <v>137.322</v>
          </cell>
          <cell r="R83">
            <v>60.3</v>
          </cell>
          <cell r="S83">
            <v>72.701530000000005</v>
          </cell>
          <cell r="AA83">
            <v>185.99600000000001</v>
          </cell>
          <cell r="AB83">
            <v>278.56</v>
          </cell>
          <cell r="AD83">
            <v>119.15300000000001</v>
          </cell>
          <cell r="AE83">
            <v>139.297</v>
          </cell>
        </row>
        <row r="84">
          <cell r="C84">
            <v>95.923497459999993</v>
          </cell>
          <cell r="D84">
            <v>394.49700000000001</v>
          </cell>
          <cell r="E84">
            <v>411.24318449999998</v>
          </cell>
          <cell r="F84">
            <v>21.31908</v>
          </cell>
          <cell r="G84">
            <v>24.168099999999999</v>
          </cell>
          <cell r="H84">
            <v>24.168099999999999</v>
          </cell>
          <cell r="I84">
            <v>21.31908</v>
          </cell>
          <cell r="J84">
            <v>147.20683</v>
          </cell>
          <cell r="K84">
            <v>41.649189999999997</v>
          </cell>
          <cell r="L84">
            <v>396.76600000000002</v>
          </cell>
          <cell r="M84">
            <v>30.833292950000001</v>
          </cell>
          <cell r="N84">
            <v>7.4517216280000005</v>
          </cell>
          <cell r="O84">
            <v>94.6</v>
          </cell>
          <cell r="P84">
            <v>180.83099999999999</v>
          </cell>
          <cell r="Q84">
            <v>129.50399999999999</v>
          </cell>
          <cell r="R84">
            <v>65.8</v>
          </cell>
          <cell r="S84">
            <v>72.301079999999999</v>
          </cell>
          <cell r="AA84">
            <v>187.08500000000001</v>
          </cell>
          <cell r="AB84">
            <v>279.82900000000001</v>
          </cell>
          <cell r="AD84">
            <v>119.976</v>
          </cell>
          <cell r="AE84">
            <v>142.59899999999999</v>
          </cell>
        </row>
        <row r="85">
          <cell r="C85">
            <v>96.336198089999996</v>
          </cell>
          <cell r="D85">
            <v>401.73200000000003</v>
          </cell>
          <cell r="E85">
            <v>417.55452550000001</v>
          </cell>
          <cell r="F85">
            <v>21.865829999999999</v>
          </cell>
          <cell r="G85">
            <v>24.264990000000001</v>
          </cell>
          <cell r="H85">
            <v>24.264990000000001</v>
          </cell>
          <cell r="I85">
            <v>21.865829999999999</v>
          </cell>
          <cell r="J85">
            <v>146.64641</v>
          </cell>
          <cell r="K85">
            <v>42.113909999999997</v>
          </cell>
          <cell r="L85">
            <v>399.21199999999999</v>
          </cell>
          <cell r="M85">
            <v>31.58585763</v>
          </cell>
          <cell r="N85">
            <v>7.4906066060000001</v>
          </cell>
          <cell r="O85">
            <v>94.8</v>
          </cell>
          <cell r="P85">
            <v>158.50399999999999</v>
          </cell>
          <cell r="Q85">
            <v>124.17400000000001</v>
          </cell>
          <cell r="R85">
            <v>62.2</v>
          </cell>
          <cell r="S85">
            <v>73.167529999999999</v>
          </cell>
          <cell r="AA85">
            <v>189.251</v>
          </cell>
          <cell r="AB85">
            <v>281.91399999999999</v>
          </cell>
          <cell r="AD85">
            <v>120.774</v>
          </cell>
          <cell r="AE85">
            <v>145.52199999999999</v>
          </cell>
        </row>
        <row r="86">
          <cell r="C86">
            <v>96.872940049999997</v>
          </cell>
          <cell r="D86">
            <v>407.524</v>
          </cell>
          <cell r="E86">
            <v>420.93440409999999</v>
          </cell>
          <cell r="F86">
            <v>21.511880000000001</v>
          </cell>
          <cell r="G86">
            <v>23.973659999999999</v>
          </cell>
          <cell r="H86">
            <v>23.973659999999999</v>
          </cell>
          <cell r="I86">
            <v>21.511880000000001</v>
          </cell>
          <cell r="J86">
            <v>146.90388999999999</v>
          </cell>
          <cell r="K86">
            <v>43.167189999999998</v>
          </cell>
          <cell r="L86">
            <v>404.67099999999999</v>
          </cell>
          <cell r="M86">
            <v>31.208013950000002</v>
          </cell>
          <cell r="N86">
            <v>7.5695538060000001</v>
          </cell>
          <cell r="O86">
            <v>95.3</v>
          </cell>
          <cell r="P86">
            <v>176.37100000000001</v>
          </cell>
          <cell r="Q86">
            <v>149.79599999999999</v>
          </cell>
          <cell r="R86">
            <v>64.2</v>
          </cell>
          <cell r="S86">
            <v>73.254890000000003</v>
          </cell>
          <cell r="AA86">
            <v>191.48</v>
          </cell>
          <cell r="AB86">
            <v>284.80200000000002</v>
          </cell>
          <cell r="AD86">
            <v>122.675</v>
          </cell>
          <cell r="AE86">
            <v>127.247</v>
          </cell>
        </row>
        <row r="87">
          <cell r="C87">
            <v>96.917798610000006</v>
          </cell>
          <cell r="D87">
            <v>398.35199999999998</v>
          </cell>
          <cell r="E87">
            <v>410.50749530000002</v>
          </cell>
          <cell r="F87">
            <v>21.685279999999999</v>
          </cell>
          <cell r="G87">
            <v>24.213180000000001</v>
          </cell>
          <cell r="H87">
            <v>24.213180000000001</v>
          </cell>
          <cell r="I87">
            <v>21.685279999999999</v>
          </cell>
          <cell r="J87">
            <v>146.57067000000001</v>
          </cell>
          <cell r="K87">
            <v>43.382010000000001</v>
          </cell>
          <cell r="L87">
            <v>401.548</v>
          </cell>
          <cell r="M87">
            <v>31.17366453</v>
          </cell>
          <cell r="N87">
            <v>7.6549670110000001</v>
          </cell>
          <cell r="O87">
            <v>95.566666670000004</v>
          </cell>
          <cell r="P87">
            <v>142.16</v>
          </cell>
          <cell r="Q87">
            <v>136.63800000000001</v>
          </cell>
          <cell r="R87">
            <v>59.3</v>
          </cell>
          <cell r="S87">
            <v>73.546139999999994</v>
          </cell>
          <cell r="AA87">
            <v>193.839</v>
          </cell>
          <cell r="AB87">
            <v>287.96499999999997</v>
          </cell>
          <cell r="AD87">
            <v>123.547</v>
          </cell>
          <cell r="AE87">
            <v>141.94399999999999</v>
          </cell>
        </row>
        <row r="88">
          <cell r="C88">
            <v>97.252909720000005</v>
          </cell>
          <cell r="D88">
            <v>401.04500000000002</v>
          </cell>
          <cell r="E88">
            <v>412.24081039999999</v>
          </cell>
          <cell r="F88">
            <v>21.528189999999999</v>
          </cell>
          <cell r="G88">
            <v>24.404260000000001</v>
          </cell>
          <cell r="H88">
            <v>24.404260000000001</v>
          </cell>
          <cell r="I88">
            <v>21.528189999999999</v>
          </cell>
          <cell r="J88">
            <v>146.32831999999999</v>
          </cell>
          <cell r="K88">
            <v>43.785359999999997</v>
          </cell>
          <cell r="L88">
            <v>402.91399999999999</v>
          </cell>
          <cell r="M88">
            <v>30.983181349999999</v>
          </cell>
          <cell r="N88">
            <v>7.6706527820000003</v>
          </cell>
          <cell r="O88">
            <v>95.899999999999991</v>
          </cell>
          <cell r="P88">
            <v>169.48500000000001</v>
          </cell>
          <cell r="Q88">
            <v>129.96899999999999</v>
          </cell>
          <cell r="R88">
            <v>64.8</v>
          </cell>
          <cell r="S88">
            <v>74.012129999999999</v>
          </cell>
          <cell r="AA88">
            <v>194.4</v>
          </cell>
          <cell r="AB88">
            <v>288.911</v>
          </cell>
          <cell r="AD88">
            <v>124.30500000000001</v>
          </cell>
          <cell r="AE88">
            <v>143.28800000000001</v>
          </cell>
        </row>
        <row r="89">
          <cell r="C89">
            <v>97.805816889999988</v>
          </cell>
          <cell r="D89">
            <v>407.029</v>
          </cell>
          <cell r="E89">
            <v>416.6251365</v>
          </cell>
          <cell r="F89">
            <v>21.487390000000001</v>
          </cell>
          <cell r="G89">
            <v>24.630320000000001</v>
          </cell>
          <cell r="H89">
            <v>24.630320000000001</v>
          </cell>
          <cell r="I89">
            <v>21.487390000000001</v>
          </cell>
          <cell r="J89">
            <v>145.78306000000001</v>
          </cell>
          <cell r="K89">
            <v>43.079509999999999</v>
          </cell>
          <cell r="L89">
            <v>404.81700000000001</v>
          </cell>
          <cell r="M89">
            <v>30.33678763</v>
          </cell>
          <cell r="N89">
            <v>7.7069784730000004</v>
          </cell>
          <cell r="O89">
            <v>96.399999999999991</v>
          </cell>
          <cell r="P89">
            <v>145.85300000000001</v>
          </cell>
          <cell r="Q89">
            <v>120.25700000000001</v>
          </cell>
          <cell r="R89">
            <v>60.2</v>
          </cell>
          <cell r="S89">
            <v>73.109269999999995</v>
          </cell>
          <cell r="AA89">
            <v>196.416</v>
          </cell>
          <cell r="AB89">
            <v>291.226</v>
          </cell>
          <cell r="AD89">
            <v>124.797</v>
          </cell>
          <cell r="AE89">
            <v>145.398</v>
          </cell>
        </row>
        <row r="90">
          <cell r="C90">
            <v>98.273751189999999</v>
          </cell>
          <cell r="D90">
            <v>407.16699999999997</v>
          </cell>
          <cell r="E90">
            <v>414.79670290000001</v>
          </cell>
          <cell r="F90">
            <v>20.48978</v>
          </cell>
          <cell r="G90">
            <v>24.298639999999999</v>
          </cell>
          <cell r="H90">
            <v>24.298639999999999</v>
          </cell>
          <cell r="I90">
            <v>20.48978</v>
          </cell>
          <cell r="J90">
            <v>140.08076</v>
          </cell>
          <cell r="K90">
            <v>41.574660000000002</v>
          </cell>
          <cell r="L90">
            <v>403.77699999999999</v>
          </cell>
          <cell r="M90">
            <v>29.325040919999999</v>
          </cell>
          <cell r="N90">
            <v>7.735142153</v>
          </cell>
          <cell r="O90">
            <v>96.6</v>
          </cell>
          <cell r="P90">
            <v>165.101</v>
          </cell>
          <cell r="Q90">
            <v>143.76599999999999</v>
          </cell>
          <cell r="R90">
            <v>61.6</v>
          </cell>
          <cell r="S90">
            <v>69.780090000000001</v>
          </cell>
          <cell r="AA90">
            <v>197.46799999999999</v>
          </cell>
          <cell r="AB90">
            <v>292.78100000000001</v>
          </cell>
          <cell r="AD90">
            <v>126.05200000000001</v>
          </cell>
          <cell r="AE90">
            <v>119.959</v>
          </cell>
        </row>
        <row r="91">
          <cell r="C91">
            <v>98.316584119999987</v>
          </cell>
          <cell r="D91">
            <v>405.73599999999999</v>
          </cell>
          <cell r="E91">
            <v>412.1525226</v>
          </cell>
          <cell r="F91">
            <v>21.232340000000001</v>
          </cell>
          <cell r="G91">
            <v>24.511230000000001</v>
          </cell>
          <cell r="H91">
            <v>24.511230000000001</v>
          </cell>
          <cell r="I91">
            <v>21.232340000000001</v>
          </cell>
          <cell r="J91">
            <v>144.9879</v>
          </cell>
          <cell r="K91">
            <v>42.977580000000003</v>
          </cell>
          <cell r="L91">
            <v>409.16500000000002</v>
          </cell>
          <cell r="M91">
            <v>30.015152100000002</v>
          </cell>
          <cell r="N91">
            <v>7.8004922199999998</v>
          </cell>
          <cell r="O91">
            <v>97.166666669999998</v>
          </cell>
          <cell r="P91">
            <v>150.821</v>
          </cell>
          <cell r="Q91">
            <v>138.69399999999999</v>
          </cell>
          <cell r="R91">
            <v>60.3</v>
          </cell>
          <cell r="S91">
            <v>72.896299999999997</v>
          </cell>
          <cell r="AA91">
            <v>198.965</v>
          </cell>
          <cell r="AB91">
            <v>295.13499999999999</v>
          </cell>
          <cell r="AD91">
            <v>126.795</v>
          </cell>
          <cell r="AE91">
            <v>143.345</v>
          </cell>
        </row>
        <row r="92">
          <cell r="C92">
            <v>98.668211630000002</v>
          </cell>
          <cell r="D92">
            <v>410.76299999999998</v>
          </cell>
          <cell r="E92">
            <v>416.0264191</v>
          </cell>
          <cell r="F92">
            <v>21.171140000000001</v>
          </cell>
          <cell r="G92">
            <v>24.58389</v>
          </cell>
          <cell r="H92">
            <v>24.58389</v>
          </cell>
          <cell r="I92">
            <v>21.171140000000001</v>
          </cell>
          <cell r="J92">
            <v>145.30596</v>
          </cell>
          <cell r="K92">
            <v>43.955240000000003</v>
          </cell>
          <cell r="L92">
            <v>412.43</v>
          </cell>
          <cell r="M92">
            <v>30.5772336</v>
          </cell>
          <cell r="N92">
            <v>7.8492836219999997</v>
          </cell>
          <cell r="O92">
            <v>97.5</v>
          </cell>
          <cell r="P92">
            <v>174.14099999999999</v>
          </cell>
          <cell r="Q92">
            <v>131.94300000000001</v>
          </cell>
          <cell r="R92">
            <v>65.8</v>
          </cell>
          <cell r="S92">
            <v>74.046679999999995</v>
          </cell>
          <cell r="AA92">
            <v>200.88</v>
          </cell>
          <cell r="AB92">
            <v>297.07499999999999</v>
          </cell>
          <cell r="AD92">
            <v>128.14500000000001</v>
          </cell>
          <cell r="AE92">
            <v>145.96100000000001</v>
          </cell>
        </row>
        <row r="93">
          <cell r="C93">
            <v>99.007108639999998</v>
          </cell>
          <cell r="D93">
            <v>413.29700000000003</v>
          </cell>
          <cell r="E93">
            <v>417.91999670000001</v>
          </cell>
          <cell r="F93">
            <v>21.140540000000001</v>
          </cell>
          <cell r="G93">
            <v>24.678090000000001</v>
          </cell>
          <cell r="H93">
            <v>24.678090000000001</v>
          </cell>
          <cell r="I93">
            <v>21.140540000000001</v>
          </cell>
          <cell r="J93">
            <v>148.25933000000001</v>
          </cell>
          <cell r="K93">
            <v>43.608890000000002</v>
          </cell>
          <cell r="L93">
            <v>411.59100000000001</v>
          </cell>
          <cell r="M93">
            <v>30.742735379999999</v>
          </cell>
          <cell r="N93">
            <v>7.8884444330000001</v>
          </cell>
          <cell r="O93">
            <v>97.733333330000008</v>
          </cell>
          <cell r="P93">
            <v>150.102</v>
          </cell>
          <cell r="Q93">
            <v>119.175</v>
          </cell>
          <cell r="R93">
            <v>60.2</v>
          </cell>
          <cell r="S93">
            <v>73.770009999999999</v>
          </cell>
          <cell r="AA93">
            <v>202.04</v>
          </cell>
          <cell r="AB93">
            <v>298.24</v>
          </cell>
          <cell r="AD93">
            <v>128.85</v>
          </cell>
          <cell r="AE93">
            <v>150.23500000000001</v>
          </cell>
        </row>
        <row r="94">
          <cell r="C94">
            <v>99.391087450000001</v>
          </cell>
          <cell r="D94">
            <v>417.58800000000002</v>
          </cell>
          <cell r="E94">
            <v>420.82318320000002</v>
          </cell>
          <cell r="F94">
            <v>21.47767</v>
          </cell>
          <cell r="G94">
            <v>25.268139999999999</v>
          </cell>
          <cell r="H94">
            <v>25.268139999999999</v>
          </cell>
          <cell r="I94">
            <v>21.47767</v>
          </cell>
          <cell r="J94">
            <v>150.83419000000001</v>
          </cell>
          <cell r="K94">
            <v>45.440339999999999</v>
          </cell>
          <cell r="L94">
            <v>413.69799999999998</v>
          </cell>
          <cell r="M94">
            <v>31.96057862</v>
          </cell>
          <cell r="N94">
            <v>7.9766905269999997</v>
          </cell>
          <cell r="O94">
            <v>98.233333329999994</v>
          </cell>
          <cell r="P94">
            <v>179.31899999999999</v>
          </cell>
          <cell r="Q94">
            <v>144.14699999999999</v>
          </cell>
          <cell r="R94">
            <v>62.2</v>
          </cell>
          <cell r="S94">
            <v>75.917910000000006</v>
          </cell>
          <cell r="AA94">
            <v>205.352</v>
          </cell>
          <cell r="AB94">
            <v>302.803</v>
          </cell>
          <cell r="AD94">
            <v>130.14099999999999</v>
          </cell>
          <cell r="AE94">
            <v>133.40700000000001</v>
          </cell>
        </row>
        <row r="95">
          <cell r="C95">
            <v>99.290314199999997</v>
          </cell>
          <cell r="D95">
            <v>413.79899999999998</v>
          </cell>
          <cell r="E95">
            <v>416.16956959999999</v>
          </cell>
          <cell r="F95">
            <v>20.865659999999998</v>
          </cell>
          <cell r="G95">
            <v>25.268149999999999</v>
          </cell>
          <cell r="H95">
            <v>25.268149999999999</v>
          </cell>
          <cell r="I95">
            <v>20.865659999999998</v>
          </cell>
          <cell r="J95">
            <v>148.35033000000001</v>
          </cell>
          <cell r="K95">
            <v>43.827019999999997</v>
          </cell>
          <cell r="L95">
            <v>417.476</v>
          </cell>
          <cell r="M95">
            <v>31.289203499999999</v>
          </cell>
          <cell r="N95">
            <v>8.0229620520000005</v>
          </cell>
          <cell r="O95">
            <v>98.333333329999988</v>
          </cell>
          <cell r="P95">
            <v>150.19999999999999</v>
          </cell>
          <cell r="Q95">
            <v>135.989</v>
          </cell>
          <cell r="R95">
            <v>59.3</v>
          </cell>
          <cell r="S95">
            <v>73.311350000000004</v>
          </cell>
          <cell r="AA95">
            <v>207.16300000000001</v>
          </cell>
          <cell r="AB95">
            <v>304.56900000000002</v>
          </cell>
          <cell r="AD95">
            <v>130.791</v>
          </cell>
          <cell r="AE95">
            <v>147.98500000000001</v>
          </cell>
        </row>
        <row r="96">
          <cell r="C96">
            <v>99.528959019999988</v>
          </cell>
          <cell r="D96">
            <v>420.77300000000002</v>
          </cell>
          <cell r="E96">
            <v>422.29762140000003</v>
          </cell>
          <cell r="F96">
            <v>21.169630000000002</v>
          </cell>
          <cell r="G96">
            <v>25.48883</v>
          </cell>
          <cell r="H96">
            <v>25.48883</v>
          </cell>
          <cell r="I96">
            <v>21.169630000000002</v>
          </cell>
          <cell r="J96">
            <v>148.35032000000001</v>
          </cell>
          <cell r="K96">
            <v>43.971679999999999</v>
          </cell>
          <cell r="L96">
            <v>422.40499999999997</v>
          </cell>
          <cell r="M96">
            <v>31.23611803</v>
          </cell>
          <cell r="N96">
            <v>8.0716523100000011</v>
          </cell>
          <cell r="O96">
            <v>98.633333329999999</v>
          </cell>
          <cell r="P96">
            <v>182.048</v>
          </cell>
          <cell r="Q96">
            <v>132.16999999999999</v>
          </cell>
          <cell r="R96">
            <v>65.8</v>
          </cell>
          <cell r="S96">
            <v>73.41328</v>
          </cell>
          <cell r="AA96">
            <v>208.423</v>
          </cell>
          <cell r="AB96">
            <v>307.10899999999998</v>
          </cell>
          <cell r="AD96">
            <v>131.62100000000001</v>
          </cell>
          <cell r="AE96">
            <v>150.86099999999999</v>
          </cell>
        </row>
        <row r="97">
          <cell r="C97">
            <v>99.595164499999996</v>
          </cell>
          <cell r="D97">
            <v>425.87599999999998</v>
          </cell>
          <cell r="E97">
            <v>427.99342680000001</v>
          </cell>
          <cell r="F97">
            <v>21.281829999999999</v>
          </cell>
          <cell r="G97">
            <v>25.652989999999999</v>
          </cell>
          <cell r="H97">
            <v>25.652989999999999</v>
          </cell>
          <cell r="I97">
            <v>21.281829999999999</v>
          </cell>
          <cell r="J97">
            <v>149.66800000000001</v>
          </cell>
          <cell r="K97">
            <v>43.927840000000003</v>
          </cell>
          <cell r="L97">
            <v>424.45800000000003</v>
          </cell>
          <cell r="M97">
            <v>30.964445300000001</v>
          </cell>
          <cell r="N97">
            <v>8.1240520180000004</v>
          </cell>
          <cell r="O97">
            <v>98.833333329999988</v>
          </cell>
          <cell r="P97">
            <v>157.78399999999999</v>
          </cell>
          <cell r="Q97">
            <v>120.047</v>
          </cell>
          <cell r="R97">
            <v>60.9</v>
          </cell>
          <cell r="S97">
            <v>73.799170000000004</v>
          </cell>
          <cell r="AA97">
            <v>209.54599999999999</v>
          </cell>
          <cell r="AB97">
            <v>310.024</v>
          </cell>
          <cell r="AD97">
            <v>132.297</v>
          </cell>
          <cell r="AE97">
            <v>154.41200000000001</v>
          </cell>
        </row>
        <row r="98">
          <cell r="C98">
            <v>99.693879069999994</v>
          </cell>
          <cell r="D98">
            <v>427.59699999999998</v>
          </cell>
          <cell r="E98">
            <v>429.8589288</v>
          </cell>
          <cell r="F98">
            <v>20.65194</v>
          </cell>
          <cell r="G98">
            <v>26.65616</v>
          </cell>
          <cell r="H98">
            <v>26.65616</v>
          </cell>
          <cell r="I98">
            <v>20.65194</v>
          </cell>
          <cell r="J98">
            <v>149.77404000000001</v>
          </cell>
          <cell r="K98">
            <v>43.533270000000002</v>
          </cell>
          <cell r="L98">
            <v>423.07499999999999</v>
          </cell>
          <cell r="M98">
            <v>31.192400580000001</v>
          </cell>
          <cell r="N98">
            <v>8.1805115139999991</v>
          </cell>
          <cell r="O98">
            <v>99.6</v>
          </cell>
          <cell r="P98">
            <v>183.988</v>
          </cell>
          <cell r="Q98">
            <v>147.041</v>
          </cell>
          <cell r="R98">
            <v>62.2</v>
          </cell>
          <cell r="S98">
            <v>72.708820000000003</v>
          </cell>
          <cell r="AA98">
            <v>211.405</v>
          </cell>
          <cell r="AB98">
            <v>313.02199999999999</v>
          </cell>
          <cell r="AD98">
            <v>134.58199999999999</v>
          </cell>
          <cell r="AE98">
            <v>134.81</v>
          </cell>
        </row>
        <row r="99">
          <cell r="C99">
            <v>100.0396997</v>
          </cell>
          <cell r="D99">
            <v>425.834</v>
          </cell>
          <cell r="E99">
            <v>425.02769869999997</v>
          </cell>
          <cell r="F99">
            <v>20.196950000000001</v>
          </cell>
          <cell r="G99">
            <v>26.927980000000002</v>
          </cell>
          <cell r="H99">
            <v>26.927980000000002</v>
          </cell>
          <cell r="I99">
            <v>20.196950000000001</v>
          </cell>
          <cell r="J99">
            <v>149.60744</v>
          </cell>
          <cell r="K99">
            <v>43.493810000000003</v>
          </cell>
          <cell r="L99">
            <v>429.78300000000002</v>
          </cell>
          <cell r="M99">
            <v>31.026898800000001</v>
          </cell>
          <cell r="N99">
            <v>8.2764107740000004</v>
          </cell>
          <cell r="O99">
            <v>99.933333329999996</v>
          </cell>
          <cell r="P99">
            <v>151.80500000000001</v>
          </cell>
          <cell r="Q99">
            <v>134.983</v>
          </cell>
          <cell r="R99">
            <v>59.3</v>
          </cell>
          <cell r="S99">
            <v>71.987989999999996</v>
          </cell>
          <cell r="AA99">
            <v>215.15600000000001</v>
          </cell>
          <cell r="AB99">
            <v>317.23200000000003</v>
          </cell>
          <cell r="AD99">
            <v>135.26499999999999</v>
          </cell>
          <cell r="AE99">
            <v>151.553</v>
          </cell>
        </row>
        <row r="100">
          <cell r="C100">
            <v>100.0162491</v>
          </cell>
          <cell r="D100">
            <v>432.09800000000001</v>
          </cell>
          <cell r="E100">
            <v>431.42398800000001</v>
          </cell>
          <cell r="F100">
            <v>20.01333</v>
          </cell>
          <cell r="G100">
            <v>27.016780000000001</v>
          </cell>
          <cell r="H100">
            <v>27.016780000000001</v>
          </cell>
          <cell r="I100">
            <v>20.01333</v>
          </cell>
          <cell r="J100">
            <v>150.68278000000001</v>
          </cell>
          <cell r="K100">
            <v>43.616570000000003</v>
          </cell>
          <cell r="L100">
            <v>433.90300000000002</v>
          </cell>
          <cell r="M100">
            <v>31.017530780000001</v>
          </cell>
          <cell r="N100">
            <v>8.3057058909999988</v>
          </cell>
          <cell r="O100">
            <v>100.0666667</v>
          </cell>
          <cell r="P100">
            <v>188.92599999999999</v>
          </cell>
          <cell r="Q100">
            <v>133.386</v>
          </cell>
          <cell r="R100">
            <v>66</v>
          </cell>
          <cell r="S100">
            <v>72.075360000000003</v>
          </cell>
          <cell r="AA100">
            <v>217.05199999999999</v>
          </cell>
          <cell r="AB100">
            <v>319.601</v>
          </cell>
          <cell r="AD100">
            <v>136.089</v>
          </cell>
          <cell r="AE100">
            <v>155.304</v>
          </cell>
        </row>
        <row r="101">
          <cell r="C101">
            <v>100.24570049999998</v>
          </cell>
          <cell r="D101">
            <v>439.00400000000002</v>
          </cell>
          <cell r="E101">
            <v>438.27778990000002</v>
          </cell>
          <cell r="F101">
            <v>20.54176</v>
          </cell>
          <cell r="G101">
            <v>27.04907</v>
          </cell>
          <cell r="H101">
            <v>27.04907</v>
          </cell>
          <cell r="I101">
            <v>20.54176</v>
          </cell>
          <cell r="J101">
            <v>154.07538</v>
          </cell>
          <cell r="K101">
            <v>44.269779999999997</v>
          </cell>
          <cell r="L101">
            <v>437.77199999999999</v>
          </cell>
          <cell r="M101">
            <v>31.261099430000002</v>
          </cell>
          <cell r="N101">
            <v>8.3625860119999995</v>
          </cell>
          <cell r="O101">
            <v>100.46666669999999</v>
          </cell>
          <cell r="P101">
            <v>163.22300000000001</v>
          </cell>
          <cell r="Q101">
            <v>119.97799999999999</v>
          </cell>
          <cell r="R101">
            <v>63</v>
          </cell>
          <cell r="S101">
            <v>73.706329999999994</v>
          </cell>
          <cell r="AA101">
            <v>219.67699999999999</v>
          </cell>
          <cell r="AB101">
            <v>323.89400000000001</v>
          </cell>
          <cell r="AD101">
            <v>136.822</v>
          </cell>
          <cell r="AE101">
            <v>164.16900000000001</v>
          </cell>
        </row>
        <row r="102">
          <cell r="C102">
            <v>100.0189656</v>
          </cell>
          <cell r="D102">
            <v>443.95</v>
          </cell>
          <cell r="E102">
            <v>445.1681466</v>
          </cell>
          <cell r="F102">
            <v>21.142589999999998</v>
          </cell>
          <cell r="G102">
            <v>28.258120000000002</v>
          </cell>
          <cell r="H102">
            <v>28.258120000000002</v>
          </cell>
          <cell r="I102">
            <v>21.142589999999998</v>
          </cell>
          <cell r="J102">
            <v>157.37352000000001</v>
          </cell>
          <cell r="K102">
            <v>45.466670000000001</v>
          </cell>
          <cell r="L102">
            <v>438.834</v>
          </cell>
          <cell r="M102">
            <v>31.623329720000001</v>
          </cell>
          <cell r="N102">
            <v>8.4215294840000006</v>
          </cell>
          <cell r="O102">
            <v>100.7666667</v>
          </cell>
          <cell r="P102">
            <v>190.654</v>
          </cell>
          <cell r="Q102">
            <v>152.06200000000001</v>
          </cell>
          <cell r="R102">
            <v>61.2</v>
          </cell>
          <cell r="S102">
            <v>75.721350000000001</v>
          </cell>
          <cell r="AA102">
            <v>220.78</v>
          </cell>
          <cell r="AB102">
            <v>325.399</v>
          </cell>
          <cell r="AD102">
            <v>138.19800000000001</v>
          </cell>
          <cell r="AE102">
            <v>142.59399999999999</v>
          </cell>
        </row>
        <row r="103">
          <cell r="C103">
            <v>100.5418423</v>
          </cell>
          <cell r="D103">
            <v>441.81599999999997</v>
          </cell>
          <cell r="E103">
            <v>438.7492694</v>
          </cell>
          <cell r="F103">
            <v>20.373429999999999</v>
          </cell>
          <cell r="G103">
            <v>28.427679999999999</v>
          </cell>
          <cell r="H103">
            <v>28.427679999999999</v>
          </cell>
          <cell r="I103">
            <v>20.373429999999999</v>
          </cell>
          <cell r="J103">
            <v>155.25298000000001</v>
          </cell>
          <cell r="K103">
            <v>45.628889999999998</v>
          </cell>
          <cell r="L103">
            <v>446.01299999999998</v>
          </cell>
          <cell r="M103">
            <v>31.813812899999999</v>
          </cell>
          <cell r="N103">
            <v>8.4539755349999997</v>
          </cell>
          <cell r="O103">
            <v>101</v>
          </cell>
          <cell r="P103">
            <v>172.20699999999999</v>
          </cell>
          <cell r="Q103">
            <v>141.87899999999999</v>
          </cell>
          <cell r="R103">
            <v>62.3</v>
          </cell>
          <cell r="S103">
            <v>74.651049999999998</v>
          </cell>
          <cell r="AA103">
            <v>223.18899999999999</v>
          </cell>
          <cell r="AB103">
            <v>329.15499999999997</v>
          </cell>
          <cell r="AD103">
            <v>139.20599999999999</v>
          </cell>
          <cell r="AE103">
            <v>163.15</v>
          </cell>
        </row>
        <row r="104">
          <cell r="C104">
            <v>100.94221750000001</v>
          </cell>
          <cell r="D104">
            <v>446.01299999999998</v>
          </cell>
          <cell r="E104">
            <v>441.11860560000002</v>
          </cell>
          <cell r="F104">
            <v>20.381599999999999</v>
          </cell>
          <cell r="G104">
            <v>28.411529999999999</v>
          </cell>
          <cell r="H104">
            <v>28.411529999999999</v>
          </cell>
          <cell r="I104">
            <v>20.381599999999999</v>
          </cell>
          <cell r="J104">
            <v>156.63132999999999</v>
          </cell>
          <cell r="K104">
            <v>45.791080000000001</v>
          </cell>
          <cell r="L104">
            <v>448.04199999999997</v>
          </cell>
          <cell r="M104">
            <v>31.7138873</v>
          </cell>
          <cell r="N104">
            <v>8.4971569270000007</v>
          </cell>
          <cell r="O104">
            <v>101.2333333</v>
          </cell>
          <cell r="P104">
            <v>191.49600000000001</v>
          </cell>
          <cell r="Q104">
            <v>134.51499999999999</v>
          </cell>
          <cell r="R104">
            <v>65.8</v>
          </cell>
          <cell r="S104">
            <v>74.876769999999993</v>
          </cell>
          <cell r="AA104">
            <v>224.45699999999999</v>
          </cell>
          <cell r="AB104">
            <v>332.142</v>
          </cell>
          <cell r="AD104">
            <v>140.21</v>
          </cell>
          <cell r="AE104">
            <v>162.732</v>
          </cell>
        </row>
        <row r="105">
          <cell r="C105">
            <v>101.3209712</v>
          </cell>
          <cell r="D105">
            <v>453.10599999999999</v>
          </cell>
          <cell r="E105">
            <v>447.5644163</v>
          </cell>
          <cell r="F105">
            <v>20.559100000000001</v>
          </cell>
          <cell r="G105">
            <v>28.155860000000001</v>
          </cell>
          <cell r="H105">
            <v>28.155860000000001</v>
          </cell>
          <cell r="I105">
            <v>20.559100000000001</v>
          </cell>
          <cell r="J105">
            <v>156.79794000000001</v>
          </cell>
          <cell r="K105">
            <v>46.225099999999998</v>
          </cell>
          <cell r="L105">
            <v>451.99599999999998</v>
          </cell>
          <cell r="M105">
            <v>31.4141105</v>
          </cell>
          <cell r="N105">
            <v>8.5755072130000016</v>
          </cell>
          <cell r="O105">
            <v>101.66666669999999</v>
          </cell>
          <cell r="P105">
            <v>166.096</v>
          </cell>
          <cell r="Q105">
            <v>123.07599999999999</v>
          </cell>
          <cell r="R105">
            <v>62.2</v>
          </cell>
          <cell r="S105">
            <v>75.561160000000001</v>
          </cell>
          <cell r="AA105">
            <v>227.86500000000001</v>
          </cell>
          <cell r="AB105">
            <v>335.81299999999999</v>
          </cell>
          <cell r="AD105">
            <v>141.07499999999999</v>
          </cell>
          <cell r="AE105">
            <v>167.82300000000001</v>
          </cell>
        </row>
        <row r="106">
          <cell r="C106">
            <v>101.80822389999999</v>
          </cell>
          <cell r="D106">
            <v>462.79599999999999</v>
          </cell>
          <cell r="E106">
            <v>456.15642250000002</v>
          </cell>
          <cell r="F106">
            <v>21.358779999999999</v>
          </cell>
          <cell r="G106">
            <v>29.20814</v>
          </cell>
          <cell r="H106">
            <v>29.20814</v>
          </cell>
          <cell r="I106">
            <v>21.358779999999999</v>
          </cell>
          <cell r="J106">
            <v>158.95623000000001</v>
          </cell>
          <cell r="K106">
            <v>45.604750000000003</v>
          </cell>
          <cell r="L106">
            <v>457.142</v>
          </cell>
          <cell r="M106">
            <v>31.701396599999999</v>
          </cell>
          <cell r="N106">
            <v>8.6261263530000001</v>
          </cell>
          <cell r="O106">
            <v>102.0666667</v>
          </cell>
          <cell r="P106">
            <v>199.16900000000001</v>
          </cell>
          <cell r="Q106">
            <v>160.98099999999999</v>
          </cell>
          <cell r="R106">
            <v>64.2</v>
          </cell>
          <cell r="S106">
            <v>75.728650000000002</v>
          </cell>
          <cell r="AA106">
            <v>229.52699999999999</v>
          </cell>
          <cell r="AB106">
            <v>338.77300000000002</v>
          </cell>
          <cell r="AD106">
            <v>143.37100000000001</v>
          </cell>
          <cell r="AE106">
            <v>150.57400000000001</v>
          </cell>
        </row>
        <row r="107">
          <cell r="C107">
            <v>102.0419816</v>
          </cell>
          <cell r="D107">
            <v>454.40899999999999</v>
          </cell>
          <cell r="E107">
            <v>444.54216000000002</v>
          </cell>
          <cell r="F107">
            <v>20.885539999999999</v>
          </cell>
          <cell r="G107">
            <v>29.305019999999999</v>
          </cell>
          <cell r="H107">
            <v>29.305019999999999</v>
          </cell>
          <cell r="I107">
            <v>20.885539999999999</v>
          </cell>
          <cell r="J107">
            <v>161.39471</v>
          </cell>
          <cell r="K107">
            <v>46.731490000000001</v>
          </cell>
          <cell r="L107">
            <v>458.88900000000001</v>
          </cell>
          <cell r="M107">
            <v>31.944965249999999</v>
          </cell>
          <cell r="N107">
            <v>8.669180656</v>
          </cell>
          <cell r="O107">
            <v>102.2666667</v>
          </cell>
          <cell r="P107">
            <v>165.80500000000001</v>
          </cell>
          <cell r="Q107">
            <v>144.529</v>
          </cell>
          <cell r="R107">
            <v>59.3</v>
          </cell>
          <cell r="S107">
            <v>76.697010000000006</v>
          </cell>
          <cell r="AA107">
            <v>231.19</v>
          </cell>
          <cell r="AB107">
            <v>341.08600000000001</v>
          </cell>
          <cell r="AD107">
            <v>144.69399999999999</v>
          </cell>
          <cell r="AE107">
            <v>168.22399999999999</v>
          </cell>
        </row>
        <row r="108">
          <cell r="C108">
            <v>102.47349530000001</v>
          </cell>
          <cell r="D108">
            <v>461.19400000000002</v>
          </cell>
          <cell r="E108">
            <v>449.109241</v>
          </cell>
          <cell r="F108">
            <v>20.726430000000001</v>
          </cell>
          <cell r="G108">
            <v>29.32386</v>
          </cell>
          <cell r="H108">
            <v>29.32386</v>
          </cell>
          <cell r="I108">
            <v>20.726430000000001</v>
          </cell>
          <cell r="J108">
            <v>162.40947</v>
          </cell>
          <cell r="K108">
            <v>46.692030000000003</v>
          </cell>
          <cell r="L108">
            <v>463.41699999999997</v>
          </cell>
          <cell r="M108">
            <v>31.973069330000001</v>
          </cell>
          <cell r="N108">
            <v>8.7114631409999994</v>
          </cell>
          <cell r="O108">
            <v>102.7333333</v>
          </cell>
          <cell r="P108">
            <v>199.75299999999999</v>
          </cell>
          <cell r="Q108">
            <v>140.52799999999999</v>
          </cell>
          <cell r="R108">
            <v>64.8</v>
          </cell>
          <cell r="S108">
            <v>76.500429999999994</v>
          </cell>
          <cell r="AA108">
            <v>233.63200000000001</v>
          </cell>
          <cell r="AB108">
            <v>344.07499999999999</v>
          </cell>
          <cell r="AD108">
            <v>145.976</v>
          </cell>
          <cell r="AE108">
            <v>170.34700000000001</v>
          </cell>
        </row>
        <row r="109">
          <cell r="C109">
            <v>102.560115</v>
          </cell>
          <cell r="D109">
            <v>467.64100000000002</v>
          </cell>
          <cell r="E109">
            <v>456.290594</v>
          </cell>
          <cell r="F109">
            <v>20.91207</v>
          </cell>
          <cell r="G109">
            <v>29.797519999999999</v>
          </cell>
          <cell r="H109">
            <v>29.797519999999999</v>
          </cell>
          <cell r="I109">
            <v>20.91207</v>
          </cell>
          <cell r="J109">
            <v>163.34854000000001</v>
          </cell>
          <cell r="K109">
            <v>46.718339999999998</v>
          </cell>
          <cell r="L109">
            <v>466.59199999999998</v>
          </cell>
          <cell r="M109">
            <v>32.154184479999998</v>
          </cell>
          <cell r="N109">
            <v>8.8075355399999999</v>
          </cell>
          <cell r="O109">
            <v>103.0333333</v>
          </cell>
          <cell r="P109">
            <v>177.083</v>
          </cell>
          <cell r="Q109">
            <v>125.785</v>
          </cell>
          <cell r="R109">
            <v>60.3</v>
          </cell>
          <cell r="S109">
            <v>76.813509999999994</v>
          </cell>
          <cell r="AA109">
            <v>237.23400000000001</v>
          </cell>
          <cell r="AB109">
            <v>348.553</v>
          </cell>
          <cell r="AD109">
            <v>147.28100000000001</v>
          </cell>
          <cell r="AE109">
            <v>176.82</v>
          </cell>
        </row>
        <row r="110">
          <cell r="C110">
            <v>103.08090839999998</v>
          </cell>
          <cell r="D110">
            <v>481.76400000000001</v>
          </cell>
          <cell r="E110">
            <v>469.24118320000002</v>
          </cell>
          <cell r="F110">
            <v>21.332840000000001</v>
          </cell>
          <cell r="G110">
            <v>30.362690000000001</v>
          </cell>
          <cell r="H110">
            <v>30.362690000000001</v>
          </cell>
          <cell r="I110">
            <v>21.332840000000001</v>
          </cell>
          <cell r="J110">
            <v>165.36294000000001</v>
          </cell>
          <cell r="K110">
            <v>46.944139999999997</v>
          </cell>
          <cell r="L110">
            <v>475.60599999999999</v>
          </cell>
          <cell r="M110">
            <v>32.004296070000002</v>
          </cell>
          <cell r="N110">
            <v>8.8808952640000012</v>
          </cell>
          <cell r="O110">
            <v>103.49999999999999</v>
          </cell>
          <cell r="P110">
            <v>200.113</v>
          </cell>
          <cell r="Q110">
            <v>168.267</v>
          </cell>
          <cell r="R110">
            <v>62.6</v>
          </cell>
          <cell r="S110">
            <v>77.237650000000002</v>
          </cell>
          <cell r="AA110">
            <v>240.202</v>
          </cell>
          <cell r="AB110">
            <v>352.22699999999998</v>
          </cell>
          <cell r="AD110">
            <v>150.10900000000001</v>
          </cell>
          <cell r="AE110">
            <v>158.577</v>
          </cell>
        </row>
        <row r="111">
          <cell r="C111">
            <v>103.45094509999998</v>
          </cell>
          <cell r="D111">
            <v>470.68299999999999</v>
          </cell>
          <cell r="E111">
            <v>454.07015630000001</v>
          </cell>
          <cell r="F111">
            <v>21.034970000000001</v>
          </cell>
          <cell r="G111">
            <v>30.715240000000001</v>
          </cell>
          <cell r="H111">
            <v>30.715240000000001</v>
          </cell>
          <cell r="I111">
            <v>21.034970000000001</v>
          </cell>
          <cell r="J111">
            <v>166.78666000000001</v>
          </cell>
          <cell r="K111">
            <v>47.711350000000003</v>
          </cell>
          <cell r="L111">
            <v>475.37200000000001</v>
          </cell>
          <cell r="M111">
            <v>32.322808930000001</v>
          </cell>
          <cell r="N111">
            <v>8.9379126840000005</v>
          </cell>
          <cell r="O111">
            <v>103.8666667</v>
          </cell>
          <cell r="P111">
            <v>173.471</v>
          </cell>
          <cell r="Q111">
            <v>149.52799999999999</v>
          </cell>
          <cell r="R111">
            <v>60.3</v>
          </cell>
          <cell r="S111">
            <v>78.133210000000005</v>
          </cell>
          <cell r="AA111">
            <v>242.03399999999999</v>
          </cell>
          <cell r="AB111">
            <v>354.75799999999998</v>
          </cell>
          <cell r="AD111">
            <v>151.69300000000001</v>
          </cell>
          <cell r="AE111">
            <v>179.85400000000001</v>
          </cell>
        </row>
        <row r="112">
          <cell r="C112">
            <v>103.9866643</v>
          </cell>
          <cell r="D112">
            <v>474.41899999999998</v>
          </cell>
          <cell r="E112">
            <v>455.14603149999999</v>
          </cell>
          <cell r="F112">
            <v>20.87378</v>
          </cell>
          <cell r="G112">
            <v>30.734079999999999</v>
          </cell>
          <cell r="H112">
            <v>30.734079999999999</v>
          </cell>
          <cell r="I112">
            <v>20.87378</v>
          </cell>
          <cell r="J112">
            <v>167.74084999999999</v>
          </cell>
          <cell r="K112">
            <v>48.15851</v>
          </cell>
          <cell r="L112">
            <v>476.96300000000002</v>
          </cell>
          <cell r="M112">
            <v>32.469574649999998</v>
          </cell>
          <cell r="N112">
            <v>9.0142439650000004</v>
          </cell>
          <cell r="O112">
            <v>104.16666670000001</v>
          </cell>
          <cell r="P112">
            <v>191.07400000000001</v>
          </cell>
          <cell r="Q112">
            <v>137.94200000000001</v>
          </cell>
          <cell r="R112">
            <v>64.8</v>
          </cell>
          <cell r="S112">
            <v>78.708420000000004</v>
          </cell>
          <cell r="AA112">
            <v>245.095</v>
          </cell>
          <cell r="AB112">
            <v>358.64699999999999</v>
          </cell>
          <cell r="AD112">
            <v>153.55500000000001</v>
          </cell>
          <cell r="AE112">
            <v>181.411</v>
          </cell>
        </row>
        <row r="113">
          <cell r="C113">
            <v>104.3163564</v>
          </cell>
          <cell r="D113">
            <v>484.72500000000002</v>
          </cell>
          <cell r="E113">
            <v>464.98987110000002</v>
          </cell>
          <cell r="F113">
            <v>21.675599999999999</v>
          </cell>
          <cell r="G113">
            <v>31.083939999999998</v>
          </cell>
          <cell r="H113">
            <v>31.083939999999998</v>
          </cell>
          <cell r="I113">
            <v>21.675599999999999</v>
          </cell>
          <cell r="J113">
            <v>169.64922999999999</v>
          </cell>
          <cell r="K113">
            <v>48.662680000000002</v>
          </cell>
          <cell r="L113">
            <v>483.65100000000001</v>
          </cell>
          <cell r="M113">
            <v>33.231507350000001</v>
          </cell>
          <cell r="N113">
            <v>9.0870203959999998</v>
          </cell>
          <cell r="O113">
            <v>104.53333330000001</v>
          </cell>
          <cell r="P113">
            <v>173.667</v>
          </cell>
          <cell r="Q113">
            <v>127.07299999999999</v>
          </cell>
          <cell r="R113">
            <v>60.1</v>
          </cell>
          <cell r="S113">
            <v>79.85154</v>
          </cell>
          <cell r="AA113">
            <v>247.90199999999999</v>
          </cell>
          <cell r="AB113">
            <v>362.37299999999999</v>
          </cell>
          <cell r="AD113">
            <v>154.916</v>
          </cell>
          <cell r="AE113">
            <v>189.411</v>
          </cell>
        </row>
        <row r="114">
          <cell r="C114">
            <v>104.2936914</v>
          </cell>
          <cell r="D114">
            <v>494.54599999999999</v>
          </cell>
          <cell r="E114">
            <v>476.31064049999998</v>
          </cell>
          <cell r="F114">
            <v>22.210100000000001</v>
          </cell>
          <cell r="G114">
            <v>31.306640000000002</v>
          </cell>
          <cell r="H114">
            <v>31.306640000000002</v>
          </cell>
          <cell r="I114">
            <v>22.210100000000001</v>
          </cell>
          <cell r="J114">
            <v>172.55723</v>
          </cell>
          <cell r="K114">
            <v>49.879289999999997</v>
          </cell>
          <cell r="L114">
            <v>487.99</v>
          </cell>
          <cell r="M114">
            <v>33.662436499999998</v>
          </cell>
          <cell r="N114">
            <v>9.1425644530000003</v>
          </cell>
          <cell r="O114">
            <v>104.83333329999999</v>
          </cell>
          <cell r="P114">
            <v>196.31399999999999</v>
          </cell>
          <cell r="Q114">
            <v>164.685</v>
          </cell>
          <cell r="R114">
            <v>62.6</v>
          </cell>
          <cell r="S114">
            <v>81.904809999999998</v>
          </cell>
          <cell r="AA114">
            <v>252.00700000000001</v>
          </cell>
          <cell r="AB114">
            <v>367.649</v>
          </cell>
          <cell r="AD114">
            <v>158.077</v>
          </cell>
          <cell r="AE114">
            <v>171.16499999999999</v>
          </cell>
        </row>
        <row r="115">
          <cell r="C115">
            <v>105.0748935</v>
          </cell>
          <cell r="D115">
            <v>486.20600000000002</v>
          </cell>
          <cell r="E115">
            <v>461.735117</v>
          </cell>
          <cell r="F115">
            <v>21.78576</v>
          </cell>
          <cell r="G115">
            <v>31.505800000000001</v>
          </cell>
          <cell r="H115">
            <v>31.505800000000001</v>
          </cell>
          <cell r="I115">
            <v>21.78576</v>
          </cell>
          <cell r="J115">
            <v>171.84539000000001</v>
          </cell>
          <cell r="K115">
            <v>49.445250000000001</v>
          </cell>
          <cell r="L115">
            <v>491.11</v>
          </cell>
          <cell r="M115">
            <v>33.400131799999997</v>
          </cell>
          <cell r="N115">
            <v>9.2126681420000001</v>
          </cell>
          <cell r="O115">
            <v>105.3</v>
          </cell>
          <cell r="P115">
            <v>162.82300000000001</v>
          </cell>
          <cell r="Q115">
            <v>149.79</v>
          </cell>
          <cell r="R115">
            <v>59.3</v>
          </cell>
          <cell r="S115">
            <v>81.045640000000006</v>
          </cell>
          <cell r="AA115">
            <v>253.911</v>
          </cell>
          <cell r="AB115">
            <v>371.21899999999999</v>
          </cell>
          <cell r="AD115">
            <v>159.488</v>
          </cell>
          <cell r="AE115">
            <v>189.18299999999999</v>
          </cell>
        </row>
        <row r="116">
          <cell r="C116">
            <v>105.38576859999999</v>
          </cell>
          <cell r="D116">
            <v>491.94</v>
          </cell>
          <cell r="E116">
            <v>465.58536930000002</v>
          </cell>
          <cell r="F116">
            <v>21.471599999999999</v>
          </cell>
          <cell r="G116">
            <v>31.616129999999998</v>
          </cell>
          <cell r="H116">
            <v>31.616129999999998</v>
          </cell>
          <cell r="I116">
            <v>21.471599999999999</v>
          </cell>
          <cell r="J116">
            <v>171.46673000000001</v>
          </cell>
          <cell r="K116">
            <v>49.800379999999997</v>
          </cell>
          <cell r="L116">
            <v>494.57</v>
          </cell>
          <cell r="M116">
            <v>33.721767329999999</v>
          </cell>
          <cell r="N116">
            <v>9.3073072339999996</v>
          </cell>
          <cell r="O116">
            <v>105.8</v>
          </cell>
          <cell r="P116">
            <v>191.22300000000001</v>
          </cell>
          <cell r="Q116">
            <v>137.37</v>
          </cell>
          <cell r="R116">
            <v>65.8</v>
          </cell>
          <cell r="S116">
            <v>81.322329999999994</v>
          </cell>
          <cell r="AA116">
            <v>257.31200000000001</v>
          </cell>
          <cell r="AB116">
            <v>375.83499999999998</v>
          </cell>
          <cell r="AD116">
            <v>160.69800000000001</v>
          </cell>
          <cell r="AE116">
            <v>192.392</v>
          </cell>
        </row>
        <row r="117">
          <cell r="C117">
            <v>105.6908392</v>
          </cell>
          <cell r="D117">
            <v>497.12299999999999</v>
          </cell>
          <cell r="E117">
            <v>470.69074419999998</v>
          </cell>
          <cell r="F117">
            <v>21.563400000000001</v>
          </cell>
          <cell r="G117">
            <v>31.823350000000001</v>
          </cell>
          <cell r="H117">
            <v>31.823350000000001</v>
          </cell>
          <cell r="I117">
            <v>21.563400000000001</v>
          </cell>
          <cell r="J117">
            <v>170.93664000000001</v>
          </cell>
          <cell r="K117">
            <v>50.023969999999998</v>
          </cell>
          <cell r="L117">
            <v>496.14499999999998</v>
          </cell>
          <cell r="M117">
            <v>33.771730130000002</v>
          </cell>
          <cell r="N117">
            <v>9.315513601000001</v>
          </cell>
          <cell r="O117">
            <v>106.16666669999999</v>
          </cell>
          <cell r="P117">
            <v>167.833</v>
          </cell>
          <cell r="Q117">
            <v>126.55800000000001</v>
          </cell>
          <cell r="R117">
            <v>60.1</v>
          </cell>
          <cell r="S117">
            <v>81.679100000000005</v>
          </cell>
          <cell r="AA117">
            <v>257.07600000000002</v>
          </cell>
          <cell r="AB117">
            <v>376.44299999999998</v>
          </cell>
          <cell r="AD117">
            <v>161.55099999999999</v>
          </cell>
          <cell r="AE117">
            <v>195.24600000000001</v>
          </cell>
        </row>
        <row r="118">
          <cell r="C118">
            <v>106.10268519999998</v>
          </cell>
          <cell r="D118">
            <v>508.07900000000001</v>
          </cell>
          <cell r="E118">
            <v>481.03407060000001</v>
          </cell>
          <cell r="F118">
            <v>22.47635</v>
          </cell>
          <cell r="G118">
            <v>31.03482</v>
          </cell>
          <cell r="H118">
            <v>31.03482</v>
          </cell>
          <cell r="I118">
            <v>22.47635</v>
          </cell>
          <cell r="J118">
            <v>170.19449</v>
          </cell>
          <cell r="K118">
            <v>52.194130000000001</v>
          </cell>
          <cell r="L118">
            <v>500.91399999999999</v>
          </cell>
          <cell r="M118">
            <v>35.145707129999998</v>
          </cell>
          <cell r="N118">
            <v>9.3443318459999993</v>
          </cell>
          <cell r="O118">
            <v>106.53333330000001</v>
          </cell>
          <cell r="P118">
            <v>189.048</v>
          </cell>
          <cell r="Q118">
            <v>167.37299999999999</v>
          </cell>
          <cell r="R118">
            <v>63.2</v>
          </cell>
          <cell r="S118">
            <v>85.195859999999996</v>
          </cell>
          <cell r="AA118">
            <v>259.14</v>
          </cell>
          <cell r="AB118">
            <v>381.339</v>
          </cell>
          <cell r="AD118">
            <v>164.04</v>
          </cell>
          <cell r="AE118">
            <v>174.27</v>
          </cell>
        </row>
        <row r="119">
          <cell r="C119">
            <v>106.49779159999999</v>
          </cell>
          <cell r="D119">
            <v>479.52100000000002</v>
          </cell>
          <cell r="E119">
            <v>449.16957180000003</v>
          </cell>
          <cell r="F119">
            <v>21.140059999999998</v>
          </cell>
          <cell r="G119">
            <v>31.11018</v>
          </cell>
          <cell r="H119">
            <v>31.11018</v>
          </cell>
          <cell r="I119">
            <v>21.140059999999998</v>
          </cell>
          <cell r="J119">
            <v>158.80475999999999</v>
          </cell>
          <cell r="K119">
            <v>50.234380000000002</v>
          </cell>
          <cell r="L119">
            <v>484.19799999999998</v>
          </cell>
          <cell r="M119">
            <v>34.080874950000002</v>
          </cell>
          <cell r="N119">
            <v>8.9035972640000001</v>
          </cell>
          <cell r="O119">
            <v>107.0333333</v>
          </cell>
          <cell r="P119">
            <v>123.325</v>
          </cell>
          <cell r="Q119">
            <v>133.63800000000001</v>
          </cell>
          <cell r="R119">
            <v>59.3</v>
          </cell>
          <cell r="S119">
            <v>81.540760000000006</v>
          </cell>
          <cell r="AA119">
            <v>244.11199999999999</v>
          </cell>
          <cell r="AB119">
            <v>374.23099999999999</v>
          </cell>
          <cell r="AD119">
            <v>165.05799999999999</v>
          </cell>
          <cell r="AE119">
            <v>178.874</v>
          </cell>
        </row>
        <row r="120">
          <cell r="C120">
            <v>105.1157841</v>
          </cell>
          <cell r="D120">
            <v>494.34500000000003</v>
          </cell>
          <cell r="E120">
            <v>468.86138499999998</v>
          </cell>
          <cell r="F120">
            <v>20.972760000000001</v>
          </cell>
          <cell r="G120">
            <v>31.379300000000001</v>
          </cell>
          <cell r="H120">
            <v>31.379300000000001</v>
          </cell>
          <cell r="I120">
            <v>20.972760000000001</v>
          </cell>
          <cell r="J120">
            <v>164.72681</v>
          </cell>
          <cell r="K120">
            <v>49.660060000000001</v>
          </cell>
          <cell r="L120">
            <v>497.21300000000002</v>
          </cell>
          <cell r="M120">
            <v>33.044146849999997</v>
          </cell>
          <cell r="N120">
            <v>9.3059200000000004</v>
          </cell>
          <cell r="O120">
            <v>106.4666667</v>
          </cell>
          <cell r="P120">
            <v>178.126</v>
          </cell>
          <cell r="Q120">
            <v>126.804</v>
          </cell>
          <cell r="R120">
            <v>66</v>
          </cell>
          <cell r="S120">
            <v>80.484999999999999</v>
          </cell>
          <cell r="AA120">
            <v>256.51900000000001</v>
          </cell>
          <cell r="AB120">
            <v>386.89</v>
          </cell>
          <cell r="AC120">
            <v>103.11292940000001</v>
          </cell>
          <cell r="AD120">
            <v>164.142</v>
          </cell>
          <cell r="AE120">
            <v>187.131</v>
          </cell>
        </row>
        <row r="121">
          <cell r="C121">
            <v>105.8398729</v>
          </cell>
          <cell r="D121">
            <v>501.99599999999998</v>
          </cell>
          <cell r="E121">
            <v>474.56893300000002</v>
          </cell>
          <cell r="F121">
            <v>21.411390000000001</v>
          </cell>
          <cell r="G121">
            <v>31.395440000000001</v>
          </cell>
          <cell r="H121">
            <v>31.395440000000001</v>
          </cell>
          <cell r="I121">
            <v>21.411390000000001</v>
          </cell>
          <cell r="J121">
            <v>168.83134999999999</v>
          </cell>
          <cell r="K121">
            <v>51.852170000000001</v>
          </cell>
          <cell r="L121">
            <v>501.61500000000001</v>
          </cell>
          <cell r="M121">
            <v>36.048160199999998</v>
          </cell>
          <cell r="N121">
            <v>9.4327471019999987</v>
          </cell>
          <cell r="O121">
            <v>106.76666669999999</v>
          </cell>
          <cell r="P121">
            <v>167.036</v>
          </cell>
          <cell r="Q121">
            <v>116.044</v>
          </cell>
          <cell r="R121">
            <v>63</v>
          </cell>
          <cell r="S121">
            <v>83.484809999999996</v>
          </cell>
          <cell r="AA121">
            <v>259.72899999999998</v>
          </cell>
          <cell r="AB121">
            <v>391.125</v>
          </cell>
          <cell r="AD121">
            <v>164.429</v>
          </cell>
          <cell r="AE121">
            <v>198.172</v>
          </cell>
        </row>
        <row r="122">
          <cell r="C122">
            <v>108.22414520000001</v>
          </cell>
          <cell r="D122">
            <v>513.61599999999999</v>
          </cell>
          <cell r="E122">
            <v>476.8339029</v>
          </cell>
          <cell r="F122">
            <v>22.423310000000001</v>
          </cell>
          <cell r="G122">
            <v>30.886810000000001</v>
          </cell>
          <cell r="H122">
            <v>30.886810000000001</v>
          </cell>
          <cell r="I122">
            <v>22.423310000000001</v>
          </cell>
          <cell r="J122">
            <v>169.25541999999999</v>
          </cell>
          <cell r="K122">
            <v>51.725020000000001</v>
          </cell>
          <cell r="L122">
            <v>505.23700000000002</v>
          </cell>
          <cell r="M122">
            <v>34.28072615</v>
          </cell>
          <cell r="N122">
            <v>9.3648243669999989</v>
          </cell>
          <cell r="O122">
            <v>108</v>
          </cell>
          <cell r="P122">
            <v>196.70400000000001</v>
          </cell>
          <cell r="Q122">
            <v>160.614</v>
          </cell>
          <cell r="R122">
            <v>62.2</v>
          </cell>
          <cell r="S122">
            <v>84.438630000000003</v>
          </cell>
          <cell r="W122">
            <v>852.44600000000003</v>
          </cell>
          <cell r="X122">
            <v>383.75076999999999</v>
          </cell>
          <cell r="Y122">
            <v>53.410640000000001</v>
          </cell>
          <cell r="AA122">
            <v>258.233</v>
          </cell>
          <cell r="AB122">
            <v>391.10599999999999</v>
          </cell>
          <cell r="AD122">
            <v>167.71700000000001</v>
          </cell>
          <cell r="AE122">
            <v>174.81399999999999</v>
          </cell>
        </row>
        <row r="123">
          <cell r="C123">
            <v>108.48916269999999</v>
          </cell>
          <cell r="D123">
            <v>511.48050769999998</v>
          </cell>
          <cell r="E123">
            <v>470.32899159999999</v>
          </cell>
          <cell r="F123">
            <v>21.97538909</v>
          </cell>
          <cell r="G123">
            <v>31.0415353</v>
          </cell>
          <cell r="H123">
            <v>31.0415353</v>
          </cell>
          <cell r="I123">
            <v>21.97538909</v>
          </cell>
          <cell r="J123">
            <v>168.60716840000001</v>
          </cell>
          <cell r="K123">
            <v>50.946689200000002</v>
          </cell>
          <cell r="N123">
            <v>9.5241448589999997</v>
          </cell>
          <cell r="O123">
            <v>108.64800000000001</v>
          </cell>
          <cell r="P123">
            <v>172.4179761</v>
          </cell>
          <cell r="Q123">
            <v>141.6562801</v>
          </cell>
          <cell r="R123">
            <v>60.3</v>
          </cell>
          <cell r="S123">
            <v>83.447948190000005</v>
          </cell>
          <cell r="T123">
            <v>50.946689200000002</v>
          </cell>
          <cell r="V123">
            <v>787.21724840000002</v>
          </cell>
          <cell r="W123">
            <v>868.63994400000001</v>
          </cell>
          <cell r="X123">
            <v>402.94860180000001</v>
          </cell>
          <cell r="Y123">
            <v>53.679105440000001</v>
          </cell>
          <cell r="AA123" t="str">
            <v>NA</v>
          </cell>
          <cell r="AB123" t="str">
            <v>NA</v>
          </cell>
          <cell r="AC123">
            <v>101.28721523117663</v>
          </cell>
          <cell r="AD123">
            <v>170.00973999999999</v>
          </cell>
          <cell r="AE123">
            <v>194.88183559999999</v>
          </cell>
        </row>
        <row r="124">
          <cell r="C124">
            <v>108.59765189999999</v>
          </cell>
          <cell r="D124">
            <v>509.37013380000002</v>
          </cell>
          <cell r="E124">
            <v>467.6240803</v>
          </cell>
          <cell r="F124">
            <v>22.063290640000002</v>
          </cell>
          <cell r="G124">
            <v>31.351950670000001</v>
          </cell>
          <cell r="H124">
            <v>31.351950670000001</v>
          </cell>
          <cell r="I124">
            <v>22.063290640000002</v>
          </cell>
          <cell r="J124">
            <v>171.32418250000001</v>
          </cell>
          <cell r="K124">
            <v>51.456156100000001</v>
          </cell>
          <cell r="N124">
            <v>9.6611268540000008</v>
          </cell>
          <cell r="O124">
            <v>109.19123999999999</v>
          </cell>
          <cell r="P124">
            <v>201.10963670000001</v>
          </cell>
          <cell r="Q124">
            <v>126.804</v>
          </cell>
          <cell r="R124">
            <v>66</v>
          </cell>
          <cell r="S124">
            <v>84.183360120000003</v>
          </cell>
          <cell r="T124">
            <v>51.456156100000001</v>
          </cell>
          <cell r="V124">
            <v>811.62098270000001</v>
          </cell>
          <cell r="W124">
            <v>897.17326869999999</v>
          </cell>
          <cell r="X124">
            <v>429.14026089999999</v>
          </cell>
          <cell r="Y124">
            <v>55.423676360000002</v>
          </cell>
          <cell r="AA124" t="str">
            <v>NA</v>
          </cell>
          <cell r="AB124" t="str">
            <v>NA</v>
          </cell>
          <cell r="AC124">
            <v>100.94654409887148</v>
          </cell>
          <cell r="AD124">
            <v>171.52839</v>
          </cell>
          <cell r="AE124">
            <v>200.87201350000001</v>
          </cell>
        </row>
        <row r="125">
          <cell r="C125">
            <v>109.03204239999999</v>
          </cell>
          <cell r="D125">
            <v>527.22549249999997</v>
          </cell>
          <cell r="E125">
            <v>483.86755410000001</v>
          </cell>
          <cell r="F125">
            <v>22.151543799999999</v>
          </cell>
          <cell r="G125">
            <v>31.665470169999999</v>
          </cell>
          <cell r="H125">
            <v>31.665470169999999</v>
          </cell>
          <cell r="I125">
            <v>22.151543799999999</v>
          </cell>
          <cell r="J125">
            <v>174.08833179999999</v>
          </cell>
          <cell r="K125">
            <v>52.099358049999999</v>
          </cell>
          <cell r="N125">
            <v>9.7659905340000002</v>
          </cell>
          <cell r="O125">
            <v>109.62800496</v>
          </cell>
          <cell r="P125">
            <v>187.36553430000001</v>
          </cell>
          <cell r="Q125">
            <v>126.48796</v>
          </cell>
          <cell r="R125">
            <v>63.3</v>
          </cell>
          <cell r="S125">
            <v>84.910067330000004</v>
          </cell>
          <cell r="T125">
            <v>52.099358049999999</v>
          </cell>
          <cell r="V125">
            <v>824.60691880000002</v>
          </cell>
          <cell r="W125">
            <v>915.65752689999999</v>
          </cell>
          <cell r="X125">
            <v>437.72306620000001</v>
          </cell>
          <cell r="Y125">
            <v>57.224945839999997</v>
          </cell>
          <cell r="AA125" t="str">
            <v>NA</v>
          </cell>
          <cell r="AB125" t="str">
            <v>NA</v>
          </cell>
          <cell r="AC125">
            <v>100.95137397857694</v>
          </cell>
          <cell r="AD125">
            <v>171.828305</v>
          </cell>
          <cell r="AE125">
            <v>212.11888070000001</v>
          </cell>
        </row>
        <row r="126">
          <cell r="C126">
            <v>109.71894429999999</v>
          </cell>
          <cell r="D126">
            <v>539.78037280000001</v>
          </cell>
          <cell r="E126">
            <v>494.43514290000002</v>
          </cell>
          <cell r="F126">
            <v>22.240149980000002</v>
          </cell>
          <cell r="G126">
            <v>31.98212487</v>
          </cell>
          <cell r="H126">
            <v>31.98212487</v>
          </cell>
          <cell r="I126">
            <v>22.240149980000002</v>
          </cell>
          <cell r="J126">
            <v>176.2109835</v>
          </cell>
          <cell r="K126">
            <v>52.75060002</v>
          </cell>
          <cell r="N126">
            <v>9.8291588940000008</v>
          </cell>
          <cell r="O126">
            <v>110.06651697984</v>
          </cell>
          <cell r="P126">
            <v>213.5859304</v>
          </cell>
          <cell r="Q126">
            <v>173.4631201</v>
          </cell>
          <cell r="R126">
            <v>63.2</v>
          </cell>
          <cell r="S126">
            <v>85.648389019999996</v>
          </cell>
          <cell r="T126">
            <v>52.75060002</v>
          </cell>
          <cell r="V126">
            <v>830.3791665</v>
          </cell>
          <cell r="W126">
            <v>928.27613040000006</v>
          </cell>
          <cell r="X126">
            <v>442.53802000000002</v>
          </cell>
          <cell r="Y126">
            <v>58.369444770000001</v>
          </cell>
          <cell r="AC126">
            <v>100.91497579625994</v>
          </cell>
          <cell r="AD126">
            <v>175.26426509999999</v>
          </cell>
          <cell r="AE126">
            <v>189.19378950000001</v>
          </cell>
        </row>
        <row r="127">
          <cell r="C127">
            <v>110.3004547</v>
          </cell>
          <cell r="D127">
            <v>535.61417630000005</v>
          </cell>
          <cell r="E127">
            <v>484.37049400000001</v>
          </cell>
          <cell r="F127">
            <v>22.329110579999998</v>
          </cell>
          <cell r="G127">
            <v>32.301946119999997</v>
          </cell>
          <cell r="H127">
            <v>32.301946119999997</v>
          </cell>
          <cell r="I127">
            <v>22.329110579999998</v>
          </cell>
          <cell r="J127">
            <v>177.98299510000001</v>
          </cell>
          <cell r="K127">
            <v>53.278106010000002</v>
          </cell>
          <cell r="N127">
            <v>9.9048926059999989</v>
          </cell>
          <cell r="O127">
            <v>110.50678304775936</v>
          </cell>
          <cell r="P127">
            <v>184.20527229999999</v>
          </cell>
          <cell r="Q127">
            <v>152.98878239999999</v>
          </cell>
          <cell r="R127">
            <v>60.3</v>
          </cell>
          <cell r="S127">
            <v>86.260933460000004</v>
          </cell>
          <cell r="T127">
            <v>53.278106010000002</v>
          </cell>
          <cell r="V127">
            <v>835.36144200000001</v>
          </cell>
          <cell r="W127">
            <v>938.67696369999999</v>
          </cell>
          <cell r="X127">
            <v>446.52086220000001</v>
          </cell>
          <cell r="Y127">
            <v>59.244986410000003</v>
          </cell>
          <cell r="AC127">
            <v>100.91396717441752</v>
          </cell>
          <cell r="AD127">
            <v>177.66017830000001</v>
          </cell>
          <cell r="AE127">
            <v>212.0518151</v>
          </cell>
        </row>
        <row r="128">
          <cell r="C128">
            <v>110.88504709999999</v>
          </cell>
          <cell r="D128">
            <v>530.57866509999997</v>
          </cell>
          <cell r="E128">
            <v>477.02537569999998</v>
          </cell>
          <cell r="F128">
            <v>22.396097910000002</v>
          </cell>
          <cell r="G128">
            <v>32.624965580000001</v>
          </cell>
          <cell r="H128">
            <v>32.624965580000001</v>
          </cell>
          <cell r="I128">
            <v>22.396097910000002</v>
          </cell>
          <cell r="J128">
            <v>179.35623810000001</v>
          </cell>
          <cell r="K128">
            <v>53.677691809999999</v>
          </cell>
          <cell r="N128">
            <v>9.9862099309999994</v>
          </cell>
          <cell r="O128">
            <v>110.9488101799504</v>
          </cell>
          <cell r="P128">
            <v>207.52250760000001</v>
          </cell>
          <cell r="Q128">
            <v>131.87616</v>
          </cell>
          <cell r="R128">
            <v>65.8</v>
          </cell>
          <cell r="S128">
            <v>86.742794750000002</v>
          </cell>
          <cell r="T128">
            <v>53.677691809999999</v>
          </cell>
          <cell r="V128">
            <v>839.20410430000004</v>
          </cell>
          <cell r="W128">
            <v>947.65568519999999</v>
          </cell>
          <cell r="X128">
            <v>449.19998720000001</v>
          </cell>
          <cell r="Y128">
            <v>59.837436279999999</v>
          </cell>
          <cell r="AC128">
            <v>100.91295451261846</v>
          </cell>
          <cell r="AD128">
            <v>179.24716760000001</v>
          </cell>
          <cell r="AE128">
            <v>215.8767063</v>
          </cell>
        </row>
        <row r="129">
          <cell r="C129">
            <v>111.47273779999999</v>
          </cell>
          <cell r="D129">
            <v>548.77879099999996</v>
          </cell>
          <cell r="E129">
            <v>492.61957269999999</v>
          </cell>
          <cell r="F129">
            <v>22.463286199999999</v>
          </cell>
          <cell r="G129">
            <v>32.951215230000003</v>
          </cell>
          <cell r="H129">
            <v>32.951215230000003</v>
          </cell>
          <cell r="I129">
            <v>22.463286199999999</v>
          </cell>
          <cell r="J129">
            <v>180.74150169999999</v>
          </cell>
          <cell r="K129">
            <v>54.080274510000002</v>
          </cell>
          <cell r="N129">
            <v>10.06468611</v>
          </cell>
          <cell r="O129">
            <v>111.39260542067019</v>
          </cell>
          <cell r="P129">
            <v>187.8869263</v>
          </cell>
          <cell r="Q129">
            <v>131.54747839999999</v>
          </cell>
          <cell r="R129">
            <v>62.1</v>
          </cell>
          <cell r="S129">
            <v>87.227871730000004</v>
          </cell>
          <cell r="T129">
            <v>54.080274510000002</v>
          </cell>
          <cell r="V129">
            <v>843.06444320000003</v>
          </cell>
          <cell r="W129">
            <v>956.50985370000001</v>
          </cell>
          <cell r="X129">
            <v>451.89518729999998</v>
          </cell>
          <cell r="Y129">
            <v>60.435810629999999</v>
          </cell>
          <cell r="AC129">
            <v>100.91186044913192</v>
          </cell>
          <cell r="AD129">
            <v>179.56057870000001</v>
          </cell>
          <cell r="AE129">
            <v>224.42932769999999</v>
          </cell>
        </row>
      </sheetData>
      <sheetData sheetId="1"/>
      <sheetData sheetId="2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awdata"/>
    </sheetNames>
    <sheetDataSet>
      <sheetData sheetId="0">
        <row r="118">
          <cell r="D118">
            <v>113.48450176825465</v>
          </cell>
          <cell r="G118">
            <v>119.65870017404595</v>
          </cell>
          <cell r="J118">
            <v>107.65842916564719</v>
          </cell>
        </row>
        <row r="119">
          <cell r="D119">
            <v>113.33472019970876</v>
          </cell>
          <cell r="G119">
            <v>119.14929744874134</v>
          </cell>
          <cell r="J119">
            <v>107.75630046488867</v>
          </cell>
        </row>
        <row r="120">
          <cell r="D120">
            <v>113.13501144164759</v>
          </cell>
          <cell r="G120">
            <v>118.8436558135586</v>
          </cell>
          <cell r="J120">
            <v>107.75630046488867</v>
          </cell>
        </row>
        <row r="121">
          <cell r="D121">
            <v>113.58435614728522</v>
          </cell>
          <cell r="G121">
            <v>122.20571380056884</v>
          </cell>
          <cell r="J121">
            <v>105.55419623195496</v>
          </cell>
        </row>
        <row r="122">
          <cell r="D122">
            <v>115.03224464322864</v>
          </cell>
          <cell r="G122">
            <v>123.53016088636073</v>
          </cell>
          <cell r="J122">
            <v>107.12013701981896</v>
          </cell>
        </row>
        <row r="123">
          <cell r="D123">
            <v>116.08071562304974</v>
          </cell>
          <cell r="G123">
            <v>125.6187120601095</v>
          </cell>
          <cell r="J123">
            <v>107.31587961830193</v>
          </cell>
        </row>
        <row r="124">
          <cell r="D124">
            <v>115.48158934886625</v>
          </cell>
          <cell r="G124">
            <v>125.36401069745722</v>
          </cell>
          <cell r="J124">
            <v>106.38610227550771</v>
          </cell>
        </row>
        <row r="125">
          <cell r="D125">
            <v>114.43311836904515</v>
          </cell>
          <cell r="G125">
            <v>124.59990660950035</v>
          </cell>
          <cell r="J125">
            <v>105.0648397357475</v>
          </cell>
        </row>
        <row r="126">
          <cell r="D126">
            <v>114.83253588516746</v>
          </cell>
          <cell r="G126">
            <v>126.3828161480664</v>
          </cell>
          <cell r="J126">
            <v>104.37974064105701</v>
          </cell>
        </row>
        <row r="127">
          <cell r="D127">
            <v>114.53297274807572</v>
          </cell>
          <cell r="G127">
            <v>125.92435369529227</v>
          </cell>
          <cell r="J127">
            <v>104.18399804257402</v>
          </cell>
        </row>
        <row r="128">
          <cell r="D128">
            <v>114.23340961098398</v>
          </cell>
          <cell r="G128">
            <v>125.26213015239631</v>
          </cell>
          <cell r="J128">
            <v>104.13506239295327</v>
          </cell>
        </row>
        <row r="129">
          <cell r="D129">
            <v>113.13501144164759</v>
          </cell>
          <cell r="G129">
            <v>124.75272742709174</v>
          </cell>
          <cell r="J129">
            <v>102.66699290433081</v>
          </cell>
        </row>
        <row r="130">
          <cell r="D130">
            <v>111.53734137715831</v>
          </cell>
          <cell r="G130">
            <v>121.54349025767289</v>
          </cell>
          <cell r="J130">
            <v>102.42231465622706</v>
          </cell>
        </row>
        <row r="131">
          <cell r="D131">
            <v>109.24069065945497</v>
          </cell>
          <cell r="G131">
            <v>119.60775990151549</v>
          </cell>
          <cell r="J131">
            <v>99.779789576706634</v>
          </cell>
        </row>
        <row r="132">
          <cell r="D132">
            <v>106.89411275223632</v>
          </cell>
          <cell r="G132">
            <v>117.31544763764485</v>
          </cell>
          <cell r="J132">
            <v>97.430878394910692</v>
          </cell>
        </row>
        <row r="133">
          <cell r="D133">
            <v>105.94549615144582</v>
          </cell>
          <cell r="G133">
            <v>117.57014900029716</v>
          </cell>
          <cell r="J133">
            <v>95.522388059701484</v>
          </cell>
        </row>
        <row r="134">
          <cell r="D134">
            <v>106.04535053047638</v>
          </cell>
          <cell r="G134">
            <v>115.328777008957</v>
          </cell>
          <cell r="J134">
            <v>97.479814044531437</v>
          </cell>
        </row>
        <row r="135">
          <cell r="D135">
            <v>104.64738922404825</v>
          </cell>
          <cell r="G135">
            <v>114.66655346606103</v>
          </cell>
          <cell r="J135">
            <v>95.522388059701484</v>
          </cell>
        </row>
        <row r="136">
          <cell r="D136">
            <v>104.19804451841065</v>
          </cell>
          <cell r="G136">
            <v>114.05527019569554</v>
          </cell>
          <cell r="J136">
            <v>95.228774161977</v>
          </cell>
        </row>
        <row r="137">
          <cell r="D137">
            <v>104.49760765550241</v>
          </cell>
          <cell r="G137">
            <v>112.67988283737319</v>
          </cell>
          <cell r="J137">
            <v>96.892586249082456</v>
          </cell>
        </row>
        <row r="138">
          <cell r="D138">
            <v>101.35219471603911</v>
          </cell>
          <cell r="G138">
            <v>110.18380948338074</v>
          </cell>
          <cell r="J138">
            <v>93.222412527526316</v>
          </cell>
        </row>
        <row r="139">
          <cell r="D139">
            <v>100.75306844185563</v>
          </cell>
          <cell r="G139">
            <v>108.60466103493653</v>
          </cell>
          <cell r="J139">
            <v>93.5160264252508</v>
          </cell>
        </row>
        <row r="140">
          <cell r="D140">
            <v>98.106927397545249</v>
          </cell>
          <cell r="G140">
            <v>106.10858768094408</v>
          </cell>
          <cell r="J140">
            <v>90.677758747247367</v>
          </cell>
        </row>
        <row r="141">
          <cell r="D141">
            <v>96.309548574994807</v>
          </cell>
          <cell r="G141">
            <v>104.78414059515218</v>
          </cell>
          <cell r="J141">
            <v>88.524590163934434</v>
          </cell>
        </row>
        <row r="142">
          <cell r="D142">
            <v>97.058456417724159</v>
          </cell>
          <cell r="G142">
            <v>102.44088805875111</v>
          </cell>
          <cell r="J142">
            <v>91.90114998776609</v>
          </cell>
        </row>
        <row r="143">
          <cell r="D143">
            <v>97.507801123361773</v>
          </cell>
          <cell r="G143">
            <v>102.54276860381204</v>
          </cell>
          <cell r="J143">
            <v>92.684120381698079</v>
          </cell>
        </row>
        <row r="144">
          <cell r="D144">
            <v>98.007073018514674</v>
          </cell>
          <cell r="G144">
            <v>103.91815596213441</v>
          </cell>
          <cell r="J144">
            <v>92.439442133594326</v>
          </cell>
        </row>
        <row r="145">
          <cell r="D145">
            <v>97.657582691907635</v>
          </cell>
          <cell r="G145">
            <v>102.6955894214034</v>
          </cell>
          <cell r="J145">
            <v>92.879862980181073</v>
          </cell>
        </row>
        <row r="146">
          <cell r="D146">
            <v>94.811732889536103</v>
          </cell>
          <cell r="G146">
            <v>100.81079933777646</v>
          </cell>
          <cell r="J146">
            <v>89.160753609004161</v>
          </cell>
        </row>
        <row r="147">
          <cell r="D147">
            <v>95.960058248387767</v>
          </cell>
          <cell r="G147">
            <v>100.25045633994142</v>
          </cell>
          <cell r="J147">
            <v>91.803278688524586</v>
          </cell>
        </row>
        <row r="148">
          <cell r="D148">
            <v>94.312460994383201</v>
          </cell>
          <cell r="G148">
            <v>98.060024621131731</v>
          </cell>
          <cell r="J148">
            <v>90.677758747247367</v>
          </cell>
        </row>
        <row r="149">
          <cell r="D149">
            <v>94.412315373413776</v>
          </cell>
          <cell r="G149">
            <v>100.19951606741095</v>
          </cell>
          <cell r="J149">
            <v>88.965011010521181</v>
          </cell>
        </row>
        <row r="150">
          <cell r="D150">
            <v>92.065737466195145</v>
          </cell>
          <cell r="G150">
            <v>97.907203803540341</v>
          </cell>
          <cell r="J150">
            <v>86.616099828725226</v>
          </cell>
        </row>
        <row r="151">
          <cell r="D151">
            <v>88.620761389640109</v>
          </cell>
          <cell r="G151">
            <v>94.392324998938747</v>
          </cell>
          <cell r="J151">
            <v>83.190604355272825</v>
          </cell>
        </row>
        <row r="152">
          <cell r="D152">
            <v>87.622217599334306</v>
          </cell>
          <cell r="G152">
            <v>93.373519548329583</v>
          </cell>
          <cell r="J152">
            <v>82.260827012478586</v>
          </cell>
        </row>
        <row r="153">
          <cell r="D153">
            <v>89.369669232369461</v>
          </cell>
          <cell r="G153">
            <v>90.826505921806685</v>
          </cell>
          <cell r="J153">
            <v>87.986298018106197</v>
          </cell>
        </row>
        <row r="154">
          <cell r="D154">
            <v>90.867484917828165</v>
          </cell>
          <cell r="G154">
            <v>91.081207284458969</v>
          </cell>
          <cell r="J154">
            <v>90.628823097626622</v>
          </cell>
        </row>
        <row r="155">
          <cell r="D155">
            <v>91.766174329103407</v>
          </cell>
          <cell r="G155">
            <v>91.998132190007212</v>
          </cell>
          <cell r="J155">
            <v>91.509664790800102</v>
          </cell>
        </row>
        <row r="156">
          <cell r="D156">
            <v>96.159767006448931</v>
          </cell>
          <cell r="G156">
            <v>95.360190177017429</v>
          </cell>
          <cell r="J156">
            <v>96.941521898703215</v>
          </cell>
        </row>
        <row r="157">
          <cell r="D157">
            <v>97.008529228208872</v>
          </cell>
          <cell r="G157">
            <v>95.462070722078366</v>
          </cell>
          <cell r="J157">
            <v>98.60533398580867</v>
          </cell>
        </row>
        <row r="158">
          <cell r="D158">
            <v>98.755980861244026</v>
          </cell>
          <cell r="G158">
            <v>96.277115082565686</v>
          </cell>
          <cell r="J158">
            <v>101.29679471494984</v>
          </cell>
        </row>
        <row r="159">
          <cell r="D159">
            <v>99.704597462034528</v>
          </cell>
          <cell r="G159">
            <v>98.161905166192625</v>
          </cell>
          <cell r="J159">
            <v>101.2478590653291</v>
          </cell>
        </row>
        <row r="160">
          <cell r="D160">
            <v>100.70314125234034</v>
          </cell>
          <cell r="G160">
            <v>97.958144076070809</v>
          </cell>
          <cell r="J160">
            <v>103.54783459750428</v>
          </cell>
        </row>
        <row r="161">
          <cell r="D161">
            <v>101.9513209902226</v>
          </cell>
          <cell r="G161">
            <v>100.30139661247188</v>
          </cell>
          <cell r="J161">
            <v>103.69464154636654</v>
          </cell>
        </row>
        <row r="162">
          <cell r="D162">
            <v>101.45204909506968</v>
          </cell>
          <cell r="G162">
            <v>100.1485757948805</v>
          </cell>
          <cell r="J162">
            <v>102.81379985319306</v>
          </cell>
        </row>
        <row r="163">
          <cell r="D163">
            <v>101.9513209902226</v>
          </cell>
          <cell r="G163">
            <v>102.28806724115975</v>
          </cell>
          <cell r="J163">
            <v>101.59040861267434</v>
          </cell>
        </row>
        <row r="164">
          <cell r="D164">
            <v>102.4505928853755</v>
          </cell>
          <cell r="G164">
            <v>101.98242560597699</v>
          </cell>
          <cell r="J164">
            <v>102.91167115243456</v>
          </cell>
        </row>
        <row r="165">
          <cell r="D165">
            <v>105.14666111920117</v>
          </cell>
          <cell r="G165">
            <v>104.58037950503036</v>
          </cell>
          <cell r="J165">
            <v>105.74993883043797</v>
          </cell>
        </row>
        <row r="166">
          <cell r="D166">
            <v>104.94695236114001</v>
          </cell>
          <cell r="G166">
            <v>105.59918495563952</v>
          </cell>
          <cell r="J166">
            <v>104.33080499143625</v>
          </cell>
        </row>
        <row r="167">
          <cell r="D167">
            <v>106.29498647805285</v>
          </cell>
          <cell r="G167">
            <v>109.26688457783249</v>
          </cell>
          <cell r="J167">
            <v>103.40102764864206</v>
          </cell>
        </row>
        <row r="168">
          <cell r="D168">
            <v>104.89702517162472</v>
          </cell>
          <cell r="G168">
            <v>107.73867640191874</v>
          </cell>
          <cell r="J168">
            <v>102.12870075850257</v>
          </cell>
        </row>
        <row r="169">
          <cell r="D169">
            <v>105.29644268774705</v>
          </cell>
          <cell r="G169">
            <v>109.26688457783249</v>
          </cell>
          <cell r="J169">
            <v>101.4436016638121</v>
          </cell>
        </row>
        <row r="170">
          <cell r="D170">
            <v>104.64738922404825</v>
          </cell>
          <cell r="G170">
            <v>110.99885384386808</v>
          </cell>
          <cell r="J170">
            <v>98.654269635429415</v>
          </cell>
        </row>
        <row r="171">
          <cell r="D171">
            <v>101.90139380070731</v>
          </cell>
          <cell r="G171">
            <v>109.72534703060661</v>
          </cell>
          <cell r="J171">
            <v>94.690482016148763</v>
          </cell>
        </row>
        <row r="172">
          <cell r="D172">
            <v>98.057000208029962</v>
          </cell>
          <cell r="G172">
            <v>106.4651695886573</v>
          </cell>
          <cell r="J172">
            <v>90.286273550281379</v>
          </cell>
        </row>
        <row r="173">
          <cell r="D173">
            <v>96.359475764510094</v>
          </cell>
          <cell r="G173">
            <v>104.12191705225624</v>
          </cell>
          <cell r="J173">
            <v>89.111817959383416</v>
          </cell>
        </row>
        <row r="174">
          <cell r="D174">
            <v>94.012897857291449</v>
          </cell>
          <cell r="G174">
            <v>101.42208260814193</v>
          </cell>
          <cell r="J174">
            <v>87.154391974553462</v>
          </cell>
        </row>
        <row r="175">
          <cell r="D175">
            <v>92.61493655086332</v>
          </cell>
          <cell r="G175">
            <v>101.37114233561148</v>
          </cell>
          <cell r="J175">
            <v>84.658673843895286</v>
          </cell>
        </row>
        <row r="176">
          <cell r="D176">
            <v>85.724984397753275</v>
          </cell>
          <cell r="G176">
            <v>97.958144076070809</v>
          </cell>
          <cell r="J176">
            <v>75.018350868607783</v>
          </cell>
        </row>
        <row r="177">
          <cell r="D177">
            <v>85.774911587268576</v>
          </cell>
          <cell r="G177">
            <v>95.462070722078366</v>
          </cell>
          <cell r="J177">
            <v>77.073648152679226</v>
          </cell>
        </row>
        <row r="178">
          <cell r="D178">
            <v>87.47243603078843</v>
          </cell>
          <cell r="G178">
            <v>95.71677208473065</v>
          </cell>
          <cell r="J178">
            <v>79.911915830682659</v>
          </cell>
        </row>
        <row r="179">
          <cell r="D179">
            <v>87.322654462242568</v>
          </cell>
          <cell r="G179">
            <v>94.239504181347371</v>
          </cell>
          <cell r="J179">
            <v>80.890628823097629</v>
          </cell>
        </row>
        <row r="180">
          <cell r="D180">
            <v>89.469523611400035</v>
          </cell>
          <cell r="G180">
            <v>94.952667996773783</v>
          </cell>
          <cell r="J180">
            <v>84.316124296550043</v>
          </cell>
        </row>
        <row r="181">
          <cell r="D181">
            <v>89.669232369461199</v>
          </cell>
          <cell r="G181">
            <v>93.984802818695073</v>
          </cell>
          <cell r="J181">
            <v>85.539515537068766</v>
          </cell>
        </row>
        <row r="182">
          <cell r="D182">
            <v>89.419596421884748</v>
          </cell>
          <cell r="G182">
            <v>94.239504181347371</v>
          </cell>
          <cell r="J182">
            <v>84.805480792757535</v>
          </cell>
        </row>
        <row r="183">
          <cell r="D183">
            <v>88.221343873517782</v>
          </cell>
          <cell r="G183">
            <v>91.84531137241585</v>
          </cell>
          <cell r="J183">
            <v>84.707609493516017</v>
          </cell>
        </row>
        <row r="184">
          <cell r="D184">
            <v>87.572290409819018</v>
          </cell>
          <cell r="G184">
            <v>92.252833552659496</v>
          </cell>
          <cell r="J184">
            <v>83.141668705652066</v>
          </cell>
        </row>
        <row r="185">
          <cell r="D185">
            <v>87.572290409819018</v>
          </cell>
          <cell r="G185">
            <v>90.826505921806685</v>
          </cell>
          <cell r="J185">
            <v>84.413995595791533</v>
          </cell>
        </row>
        <row r="186">
          <cell r="D186">
            <v>84.327023091325159</v>
          </cell>
          <cell r="G186">
            <v>87.311627117205077</v>
          </cell>
          <cell r="J186">
            <v>81.477856618546625</v>
          </cell>
        </row>
        <row r="187">
          <cell r="D187">
            <v>84.57665903890161</v>
          </cell>
          <cell r="G187">
            <v>86.089060576474083</v>
          </cell>
          <cell r="J187">
            <v>83.092733056031335</v>
          </cell>
        </row>
        <row r="188">
          <cell r="D188">
            <v>83.328479301019357</v>
          </cell>
          <cell r="G188">
            <v>84.153330220316676</v>
          </cell>
          <cell r="J188">
            <v>82.505505260582339</v>
          </cell>
        </row>
        <row r="189">
          <cell r="D189">
            <v>82.329935510713554</v>
          </cell>
          <cell r="G189">
            <v>81.759137411385154</v>
          </cell>
          <cell r="J189">
            <v>82.896990457548327</v>
          </cell>
        </row>
        <row r="190">
          <cell r="D190">
            <v>81.031828583316013</v>
          </cell>
          <cell r="G190">
            <v>79.721526510166825</v>
          </cell>
          <cell r="J190">
            <v>82.35869831172009</v>
          </cell>
        </row>
        <row r="191">
          <cell r="D191">
            <v>81.630954857499489</v>
          </cell>
          <cell r="G191">
            <v>78.702721059557661</v>
          </cell>
          <cell r="J191">
            <v>84.658673843895286</v>
          </cell>
        </row>
        <row r="192">
          <cell r="D192">
            <v>81.73080923653005</v>
          </cell>
          <cell r="G192">
            <v>76.257587978095671</v>
          </cell>
          <cell r="J192">
            <v>87.545877171519464</v>
          </cell>
        </row>
        <row r="193">
          <cell r="D193">
            <v>82.329935510713554</v>
          </cell>
          <cell r="G193">
            <v>76.461349068217515</v>
          </cell>
          <cell r="J193">
            <v>88.720332762417428</v>
          </cell>
        </row>
        <row r="194">
          <cell r="D194">
            <v>81.830663615560653</v>
          </cell>
          <cell r="G194">
            <v>76.104767160504309</v>
          </cell>
          <cell r="J194">
            <v>88.084169317347687</v>
          </cell>
        </row>
        <row r="195">
          <cell r="D195">
            <v>83.028916163927619</v>
          </cell>
          <cell r="G195">
            <v>77.734855881478964</v>
          </cell>
          <cell r="J195">
            <v>88.671397112796669</v>
          </cell>
        </row>
        <row r="196">
          <cell r="D196">
            <v>84.127314333263996</v>
          </cell>
          <cell r="G196">
            <v>77.123572611113474</v>
          </cell>
          <cell r="J196">
            <v>91.85221433814533</v>
          </cell>
        </row>
        <row r="197">
          <cell r="D197">
            <v>85.6251300187227</v>
          </cell>
          <cell r="G197">
            <v>78.040497516661716</v>
          </cell>
          <cell r="J197">
            <v>93.956447271837533</v>
          </cell>
        </row>
        <row r="198">
          <cell r="D198">
            <v>89.12003328479301</v>
          </cell>
          <cell r="G198">
            <v>82.268540136689722</v>
          </cell>
          <cell r="J198">
            <v>96.501101052116468</v>
          </cell>
        </row>
        <row r="199">
          <cell r="D199">
            <v>91.666319950072818</v>
          </cell>
          <cell r="G199">
            <v>84.102389947786222</v>
          </cell>
          <cell r="J199">
            <v>99.926596525568883</v>
          </cell>
        </row>
        <row r="200">
          <cell r="D200">
            <v>93.613480341169137</v>
          </cell>
          <cell r="G200">
            <v>85.37589676104767</v>
          </cell>
          <cell r="J200">
            <v>102.66699290433081</v>
          </cell>
        </row>
        <row r="201">
          <cell r="D201">
            <v>94.86166007905139</v>
          </cell>
          <cell r="G201">
            <v>87.260686844674623</v>
          </cell>
          <cell r="J201">
            <v>103.20528505015905</v>
          </cell>
        </row>
        <row r="202">
          <cell r="D202">
            <v>95.660495111296029</v>
          </cell>
          <cell r="G202">
            <v>89.145476928301576</v>
          </cell>
          <cell r="J202">
            <v>102.71592855395156</v>
          </cell>
        </row>
        <row r="203">
          <cell r="D203">
            <v>95.360931974204291</v>
          </cell>
          <cell r="G203">
            <v>90.724625376745763</v>
          </cell>
          <cell r="J203">
            <v>100.17127477367262</v>
          </cell>
        </row>
        <row r="204">
          <cell r="D204">
            <v>96.359475764510094</v>
          </cell>
          <cell r="G204">
            <v>92.405654370250872</v>
          </cell>
          <cell r="J204">
            <v>100.46488867139712</v>
          </cell>
        </row>
        <row r="205">
          <cell r="D205">
            <v>96.95860203869357</v>
          </cell>
          <cell r="G205">
            <v>93.526340365920959</v>
          </cell>
          <cell r="J205">
            <v>100.51382432101788</v>
          </cell>
        </row>
        <row r="206">
          <cell r="D206">
            <v>97.008529228208872</v>
          </cell>
          <cell r="G206">
            <v>93.47540009339049</v>
          </cell>
          <cell r="J206">
            <v>100.6606312698801</v>
          </cell>
        </row>
        <row r="207">
          <cell r="D207">
            <v>97.55772831287706</v>
          </cell>
          <cell r="G207">
            <v>93.831982001103697</v>
          </cell>
          <cell r="J207">
            <v>101.49253731343283</v>
          </cell>
        </row>
        <row r="208">
          <cell r="D208">
            <v>97.158310796754733</v>
          </cell>
          <cell r="G208">
            <v>94.596086089060577</v>
          </cell>
          <cell r="J208">
            <v>99.779789576706634</v>
          </cell>
        </row>
        <row r="209">
          <cell r="D209">
            <v>95.960058248387767</v>
          </cell>
          <cell r="G209">
            <v>93.984802818695073</v>
          </cell>
          <cell r="J209">
            <v>97.969170540738929</v>
          </cell>
        </row>
        <row r="210">
          <cell r="D210">
            <v>95.510713542750167</v>
          </cell>
          <cell r="G210">
            <v>94.035743091225527</v>
          </cell>
          <cell r="J210">
            <v>97.039393197944719</v>
          </cell>
        </row>
        <row r="211">
          <cell r="D211">
            <v>93.913043478260875</v>
          </cell>
          <cell r="G211">
            <v>92.558475187842248</v>
          </cell>
          <cell r="J211">
            <v>95.326645461218504</v>
          </cell>
        </row>
        <row r="212">
          <cell r="D212">
            <v>94.711878510505514</v>
          </cell>
          <cell r="G212">
            <v>94.188563908816917</v>
          </cell>
          <cell r="J212">
            <v>95.277709811597745</v>
          </cell>
        </row>
        <row r="213">
          <cell r="D213">
            <v>93.46369877262326</v>
          </cell>
          <cell r="G213">
            <v>93.526340365920959</v>
          </cell>
          <cell r="J213">
            <v>93.369219476388551</v>
          </cell>
        </row>
        <row r="214">
          <cell r="D214">
            <v>92.015810276679858</v>
          </cell>
          <cell r="G214">
            <v>92.100012735068134</v>
          </cell>
          <cell r="J214">
            <v>91.90114998776609</v>
          </cell>
        </row>
        <row r="215">
          <cell r="D215">
            <v>89.918868317037663</v>
          </cell>
          <cell r="G215">
            <v>91.386848919641722</v>
          </cell>
          <cell r="J215">
            <v>88.475654514313689</v>
          </cell>
        </row>
        <row r="216">
          <cell r="D216">
            <v>90.268358643644703</v>
          </cell>
          <cell r="G216">
            <v>91.998132190007212</v>
          </cell>
          <cell r="J216">
            <v>88.573525813555179</v>
          </cell>
        </row>
        <row r="217">
          <cell r="D217">
            <v>88.770542958185999</v>
          </cell>
          <cell r="G217">
            <v>88.687014475527434</v>
          </cell>
          <cell r="J217">
            <v>88.867139711279663</v>
          </cell>
        </row>
        <row r="218">
          <cell r="D218">
            <v>90.268358643644703</v>
          </cell>
          <cell r="G218">
            <v>89.24735747336247</v>
          </cell>
          <cell r="J218">
            <v>91.313922192317094</v>
          </cell>
        </row>
        <row r="219">
          <cell r="D219">
            <v>90.617848970251728</v>
          </cell>
          <cell r="G219">
            <v>90.011461561319351</v>
          </cell>
          <cell r="J219">
            <v>91.264986542696363</v>
          </cell>
        </row>
        <row r="220">
          <cell r="D220">
            <v>89.769086748491787</v>
          </cell>
          <cell r="G220">
            <v>88.585133930466526</v>
          </cell>
          <cell r="J220">
            <v>90.971372644971865</v>
          </cell>
        </row>
        <row r="221">
          <cell r="D221">
            <v>89.619305179945911</v>
          </cell>
          <cell r="G221">
            <v>88.941715838179718</v>
          </cell>
          <cell r="J221">
            <v>90.237337900660634</v>
          </cell>
        </row>
        <row r="222">
          <cell r="D222">
            <v>91.466611192011655</v>
          </cell>
          <cell r="G222">
            <v>90.826505921806685</v>
          </cell>
          <cell r="J222">
            <v>92.096892586249083</v>
          </cell>
        </row>
        <row r="223">
          <cell r="D223">
            <v>90.817557728312877</v>
          </cell>
          <cell r="G223">
            <v>89.40017829095386</v>
          </cell>
          <cell r="J223">
            <v>92.243699535111332</v>
          </cell>
        </row>
        <row r="224">
          <cell r="D224">
            <v>92.015810276679858</v>
          </cell>
          <cell r="G224">
            <v>91.488729464702629</v>
          </cell>
          <cell r="J224">
            <v>92.537313432835816</v>
          </cell>
        </row>
        <row r="225">
          <cell r="D225">
            <v>91.616392760557531</v>
          </cell>
          <cell r="G225">
            <v>91.590610009763552</v>
          </cell>
          <cell r="J225">
            <v>91.656471739662351</v>
          </cell>
        </row>
        <row r="226">
          <cell r="D226">
            <v>91.716247139588106</v>
          </cell>
          <cell r="G226">
            <v>92.100012735068134</v>
          </cell>
          <cell r="J226">
            <v>91.362857841937853</v>
          </cell>
        </row>
        <row r="227">
          <cell r="D227">
            <v>91.965883087164542</v>
          </cell>
          <cell r="G227">
            <v>91.896251644946304</v>
          </cell>
          <cell r="J227">
            <v>92.047956936628339</v>
          </cell>
        </row>
        <row r="228">
          <cell r="D228">
            <v>90.068649885583525</v>
          </cell>
          <cell r="G228">
            <v>89.705819926136598</v>
          </cell>
          <cell r="J228">
            <v>90.482016148764373</v>
          </cell>
        </row>
        <row r="229">
          <cell r="D229">
            <v>90.468067401705838</v>
          </cell>
          <cell r="G229">
            <v>90.113342106380273</v>
          </cell>
          <cell r="J229">
            <v>90.873501345730361</v>
          </cell>
        </row>
        <row r="230">
          <cell r="D230">
            <v>92.664863740378607</v>
          </cell>
          <cell r="G230">
            <v>91.437789192172175</v>
          </cell>
          <cell r="J230">
            <v>93.956447271837533</v>
          </cell>
        </row>
        <row r="231">
          <cell r="D231">
            <v>94.362388183898489</v>
          </cell>
          <cell r="G231">
            <v>92.813176550494532</v>
          </cell>
          <cell r="J231">
            <v>95.962808906288231</v>
          </cell>
        </row>
        <row r="232">
          <cell r="D232">
            <v>96.009985437903069</v>
          </cell>
          <cell r="G232">
            <v>94.137623636286463</v>
          </cell>
          <cell r="J232">
            <v>97.969170540738929</v>
          </cell>
        </row>
        <row r="233">
          <cell r="D233">
            <v>97.507801123361773</v>
          </cell>
          <cell r="G233">
            <v>95.258309631956521</v>
          </cell>
          <cell r="J233">
            <v>99.828725226327393</v>
          </cell>
        </row>
        <row r="234">
          <cell r="D234">
            <v>98.156854587060536</v>
          </cell>
          <cell r="G234">
            <v>95.665831812200196</v>
          </cell>
          <cell r="J234">
            <v>100.70956691950086</v>
          </cell>
        </row>
        <row r="235">
          <cell r="D235">
            <v>100.10401497815687</v>
          </cell>
          <cell r="G235">
            <v>98.416606528844923</v>
          </cell>
          <cell r="J235">
            <v>101.83508686077806</v>
          </cell>
        </row>
        <row r="236">
          <cell r="D236">
            <v>100.60328687330977</v>
          </cell>
          <cell r="G236">
            <v>99.53729252451501</v>
          </cell>
          <cell r="J236">
            <v>101.63934426229508</v>
          </cell>
        </row>
        <row r="237">
          <cell r="D237">
            <v>100.90285001040149</v>
          </cell>
          <cell r="G237">
            <v>99.74105361463684</v>
          </cell>
          <cell r="J237">
            <v>102.07976510888182</v>
          </cell>
        </row>
        <row r="238">
          <cell r="D238">
            <v>100.80299563137092</v>
          </cell>
          <cell r="G238">
            <v>100.40327715753278</v>
          </cell>
          <cell r="J238">
            <v>101.19892341570835</v>
          </cell>
        </row>
        <row r="239">
          <cell r="D239">
            <v>100.45350530476389</v>
          </cell>
          <cell r="G239">
            <v>100.35233688500233</v>
          </cell>
          <cell r="J239">
            <v>100.56275997063861</v>
          </cell>
        </row>
        <row r="240">
          <cell r="D240">
            <v>100.85292282088621</v>
          </cell>
          <cell r="G240">
            <v>103.00123105658614</v>
          </cell>
          <cell r="J240">
            <v>98.801076584291664</v>
          </cell>
        </row>
        <row r="241">
          <cell r="D241">
            <v>101.35219471603911</v>
          </cell>
          <cell r="G241">
            <v>105.14072250286539</v>
          </cell>
          <cell r="J241">
            <v>97.724492292635176</v>
          </cell>
        </row>
        <row r="242">
          <cell r="D242">
            <v>102.30081131682962</v>
          </cell>
          <cell r="G242">
            <v>107.63679585685783</v>
          </cell>
          <cell r="J242">
            <v>97.235135796427699</v>
          </cell>
        </row>
        <row r="243">
          <cell r="D243">
            <v>101.75161223216145</v>
          </cell>
          <cell r="G243">
            <v>106.97457231396189</v>
          </cell>
          <cell r="J243">
            <v>96.843650599461711</v>
          </cell>
        </row>
        <row r="244">
          <cell r="D244">
            <v>102.05117536925319</v>
          </cell>
          <cell r="G244">
            <v>106.8217514963705</v>
          </cell>
          <cell r="J244">
            <v>97.479814044531437</v>
          </cell>
        </row>
        <row r="245">
          <cell r="D245">
            <v>101.65175785313085</v>
          </cell>
          <cell r="G245">
            <v>107.68773612938828</v>
          </cell>
          <cell r="J245">
            <v>95.962808906288231</v>
          </cell>
        </row>
        <row r="246">
          <cell r="D246">
            <v>101.00270438943208</v>
          </cell>
          <cell r="G246">
            <v>107.63679585685783</v>
          </cell>
          <cell r="J246">
            <v>94.788353315390268</v>
          </cell>
        </row>
        <row r="247">
          <cell r="D247">
            <v>101.501976284585</v>
          </cell>
          <cell r="G247">
            <v>109.06312348771066</v>
          </cell>
          <cell r="J247">
            <v>94.543675067286514</v>
          </cell>
        </row>
        <row r="248">
          <cell r="D248">
            <v>99.954233409610978</v>
          </cell>
          <cell r="G248">
            <v>107.63679585685783</v>
          </cell>
          <cell r="J248">
            <v>92.879862980181073</v>
          </cell>
        </row>
        <row r="249">
          <cell r="D249">
            <v>98.007073018514674</v>
          </cell>
          <cell r="G249">
            <v>105.44636413804812</v>
          </cell>
          <cell r="J249">
            <v>91.069243944213369</v>
          </cell>
        </row>
        <row r="250">
          <cell r="D250">
            <v>98.955689619305176</v>
          </cell>
          <cell r="G250">
            <v>108.65560130746701</v>
          </cell>
          <cell r="J250">
            <v>90.090530951798385</v>
          </cell>
        </row>
        <row r="251">
          <cell r="D251">
            <v>98.3565633451217</v>
          </cell>
          <cell r="G251">
            <v>107.28021394914462</v>
          </cell>
          <cell r="J251">
            <v>90.188402251039889</v>
          </cell>
        </row>
        <row r="252">
          <cell r="D252">
            <v>96.559184522571258</v>
          </cell>
          <cell r="G252">
            <v>105.75200577323088</v>
          </cell>
          <cell r="J252">
            <v>88.182040616589191</v>
          </cell>
        </row>
        <row r="253">
          <cell r="D253">
            <v>94.661951320990227</v>
          </cell>
          <cell r="G253">
            <v>103.45969350936026</v>
          </cell>
          <cell r="J253">
            <v>86.616099828725226</v>
          </cell>
        </row>
        <row r="254">
          <cell r="D254">
            <v>92.76471811940921</v>
          </cell>
          <cell r="G254">
            <v>99.94481470475867</v>
          </cell>
          <cell r="J254">
            <v>86.077807682897003</v>
          </cell>
        </row>
        <row r="255">
          <cell r="D255">
            <v>89.769086748491787</v>
          </cell>
          <cell r="G255">
            <v>97.295920533174851</v>
          </cell>
          <cell r="J255">
            <v>82.848054807927582</v>
          </cell>
        </row>
        <row r="256">
          <cell r="D256">
            <v>89.469523611400035</v>
          </cell>
          <cell r="G256">
            <v>96.429935900157076</v>
          </cell>
          <cell r="J256">
            <v>82.994861756789817</v>
          </cell>
        </row>
        <row r="257">
          <cell r="D257">
            <v>88.121489494487221</v>
          </cell>
          <cell r="G257">
            <v>92.252833552659496</v>
          </cell>
          <cell r="J257">
            <v>84.218252997308539</v>
          </cell>
        </row>
        <row r="258">
          <cell r="D258">
            <v>88.820470147701286</v>
          </cell>
          <cell r="G258">
            <v>92.100012735068134</v>
          </cell>
          <cell r="J258">
            <v>85.686322485931001</v>
          </cell>
        </row>
        <row r="259">
          <cell r="D259">
            <v>86.573746619513216</v>
          </cell>
          <cell r="G259">
            <v>90.011461561319351</v>
          </cell>
          <cell r="J259">
            <v>83.23954000489357</v>
          </cell>
        </row>
        <row r="260">
          <cell r="D260">
            <v>86.473892240482627</v>
          </cell>
          <cell r="G260">
            <v>87.922910387570568</v>
          </cell>
          <cell r="J260">
            <v>85.099094690482019</v>
          </cell>
        </row>
        <row r="261">
          <cell r="D261">
            <v>86.024547534845027</v>
          </cell>
          <cell r="G261">
            <v>88.890775565649278</v>
          </cell>
          <cell r="J261">
            <v>83.23954000489357</v>
          </cell>
        </row>
        <row r="262">
          <cell r="D262">
            <v>84.277095901809872</v>
          </cell>
          <cell r="G262">
            <v>86.140000849004537</v>
          </cell>
          <cell r="J262">
            <v>82.505505260582339</v>
          </cell>
        </row>
        <row r="263">
          <cell r="D263">
            <v>84.177241522779283</v>
          </cell>
          <cell r="G263">
            <v>86.343761939126367</v>
          </cell>
          <cell r="J263">
            <v>82.114020063616351</v>
          </cell>
        </row>
        <row r="264">
          <cell r="D264">
            <v>83.278552111504069</v>
          </cell>
          <cell r="G264">
            <v>84.560852400560336</v>
          </cell>
          <cell r="J264">
            <v>82.016148764374847</v>
          </cell>
        </row>
        <row r="265">
          <cell r="D265">
            <v>83.727896817141669</v>
          </cell>
          <cell r="G265">
            <v>84.255210765377598</v>
          </cell>
          <cell r="J265">
            <v>83.23954000489357</v>
          </cell>
        </row>
        <row r="266">
          <cell r="D266">
            <v>83.578115248595807</v>
          </cell>
          <cell r="G266">
            <v>83.185465042237979</v>
          </cell>
          <cell r="J266">
            <v>84.022510398825546</v>
          </cell>
        </row>
        <row r="267">
          <cell r="D267">
            <v>84.127314333263996</v>
          </cell>
          <cell r="G267">
            <v>83.134524769707511</v>
          </cell>
          <cell r="J267">
            <v>85.099094690482019</v>
          </cell>
        </row>
        <row r="268">
          <cell r="D268">
            <v>84.926149365508635</v>
          </cell>
          <cell r="G268">
            <v>83.643927495012093</v>
          </cell>
          <cell r="J268">
            <v>86.224614631759238</v>
          </cell>
        </row>
        <row r="269">
          <cell r="D269">
            <v>84.526731849386323</v>
          </cell>
          <cell r="G269">
            <v>82.828883134524773</v>
          </cell>
          <cell r="J269">
            <v>86.224614631759238</v>
          </cell>
        </row>
        <row r="270">
          <cell r="D270">
            <v>85.824838776783864</v>
          </cell>
          <cell r="G270">
            <v>83.287345587298887</v>
          </cell>
          <cell r="J270">
            <v>88.475654514313689</v>
          </cell>
        </row>
        <row r="271">
          <cell r="D271">
            <v>85.575202829207413</v>
          </cell>
          <cell r="G271">
            <v>82.676062316933397</v>
          </cell>
          <cell r="J271">
            <v>88.573525813555179</v>
          </cell>
        </row>
        <row r="272">
          <cell r="D272">
            <v>84.976076555023923</v>
          </cell>
          <cell r="G272">
            <v>82.727002589463851</v>
          </cell>
          <cell r="J272">
            <v>87.301198923415711</v>
          </cell>
        </row>
        <row r="273">
          <cell r="D273">
            <v>86.124401913875602</v>
          </cell>
          <cell r="G273">
            <v>84.051449675255768</v>
          </cell>
          <cell r="J273">
            <v>88.279911915830695</v>
          </cell>
        </row>
        <row r="274">
          <cell r="D274">
            <v>84.376950280840447</v>
          </cell>
          <cell r="G274">
            <v>82.013838774037438</v>
          </cell>
          <cell r="J274">
            <v>86.762906777587474</v>
          </cell>
        </row>
        <row r="275">
          <cell r="D275">
            <v>83.178697732473466</v>
          </cell>
          <cell r="G275">
            <v>81.35161523114148</v>
          </cell>
          <cell r="J275">
            <v>85.099094690482019</v>
          </cell>
        </row>
        <row r="276">
          <cell r="D276">
            <v>82.978988974412317</v>
          </cell>
          <cell r="G276">
            <v>81.759137411385154</v>
          </cell>
          <cell r="J276">
            <v>84.267188646929284</v>
          </cell>
        </row>
        <row r="277">
          <cell r="D277">
            <v>83.278552111504069</v>
          </cell>
          <cell r="G277">
            <v>80.587511143184614</v>
          </cell>
          <cell r="J277">
            <v>86.126743332517748</v>
          </cell>
        </row>
        <row r="278">
          <cell r="D278">
            <v>82.379862700228841</v>
          </cell>
          <cell r="G278">
            <v>79.212123784862243</v>
          </cell>
          <cell r="J278">
            <v>85.686322485931001</v>
          </cell>
        </row>
        <row r="279">
          <cell r="D279">
            <v>81.481173288953613</v>
          </cell>
          <cell r="G279">
            <v>78.448019696905376</v>
          </cell>
          <cell r="J279">
            <v>84.658673843895286</v>
          </cell>
        </row>
        <row r="280">
          <cell r="D280">
            <v>79.534012897857295</v>
          </cell>
          <cell r="G280">
            <v>76.512289340747969</v>
          </cell>
          <cell r="J280">
            <v>82.652312209444588</v>
          </cell>
        </row>
        <row r="281">
          <cell r="D281">
            <v>78.335760349490329</v>
          </cell>
          <cell r="G281">
            <v>75.901006070382465</v>
          </cell>
          <cell r="J281">
            <v>80.939564472718388</v>
          </cell>
        </row>
        <row r="282">
          <cell r="D282">
            <v>78.435614728520903</v>
          </cell>
          <cell r="G282">
            <v>74.118096531816448</v>
          </cell>
          <cell r="J282">
            <v>83.043797406410562</v>
          </cell>
        </row>
        <row r="283">
          <cell r="D283">
            <v>78.185978780944453</v>
          </cell>
          <cell r="G283">
            <v>72.997410536146361</v>
          </cell>
          <cell r="J283">
            <v>83.826767800342566</v>
          </cell>
        </row>
        <row r="284">
          <cell r="D284">
            <v>80.532556688163098</v>
          </cell>
          <cell r="G284">
            <v>74.933140892303769</v>
          </cell>
          <cell r="J284">
            <v>86.518228529483736</v>
          </cell>
        </row>
        <row r="285">
          <cell r="D285">
            <v>82.978988974412317</v>
          </cell>
          <cell r="G285">
            <v>78.142378061722624</v>
          </cell>
          <cell r="J285">
            <v>88.035233667726942</v>
          </cell>
        </row>
        <row r="286">
          <cell r="D286">
            <v>84.127314333263996</v>
          </cell>
          <cell r="G286">
            <v>79.670586237636371</v>
          </cell>
          <cell r="J286">
            <v>88.867139711279663</v>
          </cell>
        </row>
        <row r="287">
          <cell r="D287">
            <v>88.620761389640109</v>
          </cell>
          <cell r="G287">
            <v>80.995033323428274</v>
          </cell>
          <cell r="J287">
            <v>96.990457548323946</v>
          </cell>
        </row>
        <row r="288">
          <cell r="D288">
            <v>90.817557728312877</v>
          </cell>
          <cell r="G288">
            <v>84.000509402725314</v>
          </cell>
          <cell r="J288">
            <v>98.213848788842668</v>
          </cell>
        </row>
        <row r="289">
          <cell r="D289">
            <v>89.619305179945911</v>
          </cell>
          <cell r="G289">
            <v>83.491106677420717</v>
          </cell>
          <cell r="J289">
            <v>96.256422804012715</v>
          </cell>
        </row>
        <row r="290">
          <cell r="D290">
            <v>90.218431454129387</v>
          </cell>
          <cell r="G290">
            <v>85.274016215986762</v>
          </cell>
          <cell r="J290">
            <v>95.424516760459994</v>
          </cell>
        </row>
        <row r="291">
          <cell r="D291">
            <v>92.16559184522572</v>
          </cell>
          <cell r="G291">
            <v>87.617268752387815</v>
          </cell>
          <cell r="J291">
            <v>96.990457548323946</v>
          </cell>
        </row>
        <row r="292">
          <cell r="D292">
            <v>92.115664655710432</v>
          </cell>
          <cell r="G292">
            <v>87.515388207326922</v>
          </cell>
          <cell r="J292">
            <v>96.990457548323946</v>
          </cell>
        </row>
        <row r="293">
          <cell r="D293">
            <v>93.413771583107973</v>
          </cell>
          <cell r="G293">
            <v>88.78889502058837</v>
          </cell>
          <cell r="J293">
            <v>98.262784438463427</v>
          </cell>
        </row>
        <row r="294">
          <cell r="D294">
            <v>95.211150405658415</v>
          </cell>
          <cell r="G294">
            <v>91.539669737233083</v>
          </cell>
          <cell r="J294">
            <v>99.094690482016162</v>
          </cell>
        </row>
        <row r="295">
          <cell r="D295">
            <v>95.261077595173717</v>
          </cell>
          <cell r="G295">
            <v>91.030267011928515</v>
          </cell>
          <cell r="J295">
            <v>99.632982627844385</v>
          </cell>
        </row>
        <row r="296">
          <cell r="D296">
            <v>97.30809236530061</v>
          </cell>
          <cell r="G296">
            <v>93.322579275799129</v>
          </cell>
          <cell r="J296">
            <v>101.4436016638121</v>
          </cell>
        </row>
        <row r="297">
          <cell r="D297">
            <v>98.706053671728739</v>
          </cell>
          <cell r="G297">
            <v>94.799847179182407</v>
          </cell>
          <cell r="J297">
            <v>102.71592855395156</v>
          </cell>
        </row>
        <row r="298">
          <cell r="D298">
            <v>98.506344913667576</v>
          </cell>
          <cell r="G298">
            <v>95.767712357261118</v>
          </cell>
          <cell r="J298">
            <v>101.3457303645706</v>
          </cell>
        </row>
        <row r="299">
          <cell r="D299">
            <v>99.055543998335764</v>
          </cell>
          <cell r="G299">
            <v>98.824128709088583</v>
          </cell>
          <cell r="J299">
            <v>99.339368730119887</v>
          </cell>
        </row>
        <row r="300">
          <cell r="D300">
            <v>96.009985437903069</v>
          </cell>
          <cell r="G300">
            <v>95.309249904486975</v>
          </cell>
          <cell r="J300">
            <v>96.745779300220207</v>
          </cell>
        </row>
        <row r="301">
          <cell r="D301">
            <v>94.212606615352612</v>
          </cell>
          <cell r="G301">
            <v>93.322579275799129</v>
          </cell>
          <cell r="J301">
            <v>95.13090286273551</v>
          </cell>
        </row>
        <row r="302">
          <cell r="D302">
            <v>91.516538381526942</v>
          </cell>
          <cell r="G302">
            <v>91.081207284458969</v>
          </cell>
          <cell r="J302">
            <v>91.999021287007594</v>
          </cell>
        </row>
        <row r="303">
          <cell r="D303">
            <v>90.867484917828165</v>
          </cell>
          <cell r="G303">
            <v>89.298297745892938</v>
          </cell>
          <cell r="J303">
            <v>92.439442133594326</v>
          </cell>
        </row>
        <row r="304">
          <cell r="D304">
            <v>93.46369877262326</v>
          </cell>
          <cell r="G304">
            <v>93.220698730738206</v>
          </cell>
          <cell r="J304">
            <v>93.711769023733794</v>
          </cell>
        </row>
        <row r="305">
          <cell r="D305">
            <v>93.563553151653849</v>
          </cell>
          <cell r="G305">
            <v>93.577280638451413</v>
          </cell>
          <cell r="J305">
            <v>93.467090775630041</v>
          </cell>
        </row>
        <row r="306">
          <cell r="D306">
            <v>93.913043478260875</v>
          </cell>
          <cell r="G306">
            <v>94.188563908816917</v>
          </cell>
          <cell r="J306">
            <v>93.662833374113035</v>
          </cell>
        </row>
        <row r="307">
          <cell r="D307">
            <v>94.661951320990227</v>
          </cell>
          <cell r="G307">
            <v>95.51301099460882</v>
          </cell>
          <cell r="J307">
            <v>93.809640322975284</v>
          </cell>
        </row>
        <row r="308">
          <cell r="D308">
            <v>95.360931974204291</v>
          </cell>
          <cell r="G308">
            <v>96.277115082565686</v>
          </cell>
          <cell r="J308">
            <v>94.39686811842428</v>
          </cell>
        </row>
        <row r="309">
          <cell r="D309">
            <v>95.011441647597266</v>
          </cell>
          <cell r="G309">
            <v>95.665831812200196</v>
          </cell>
          <cell r="J309">
            <v>94.298996819182761</v>
          </cell>
        </row>
        <row r="310">
          <cell r="D310">
            <v>96.409402954025381</v>
          </cell>
          <cell r="G310">
            <v>98.263785711253561</v>
          </cell>
          <cell r="J310">
            <v>94.592610716907274</v>
          </cell>
        </row>
        <row r="311">
          <cell r="D311">
            <v>94.462242562929049</v>
          </cell>
          <cell r="G311">
            <v>95.105488814365145</v>
          </cell>
          <cell r="J311">
            <v>93.809640322975284</v>
          </cell>
        </row>
        <row r="312">
          <cell r="D312">
            <v>93.363844393592672</v>
          </cell>
          <cell r="G312">
            <v>94.341384726408279</v>
          </cell>
          <cell r="J312">
            <v>92.439442133594326</v>
          </cell>
        </row>
        <row r="313">
          <cell r="D313">
            <v>95.111296026627841</v>
          </cell>
          <cell r="G313">
            <v>95.92053317485248</v>
          </cell>
          <cell r="J313">
            <v>94.298996819182761</v>
          </cell>
        </row>
        <row r="314">
          <cell r="D314">
            <v>95.760349490326618</v>
          </cell>
          <cell r="G314">
            <v>97.346860805705305</v>
          </cell>
          <cell r="J314">
            <v>94.250061169562031</v>
          </cell>
        </row>
        <row r="315">
          <cell r="D315">
            <v>95.211150405658415</v>
          </cell>
          <cell r="G315">
            <v>95.462070722078366</v>
          </cell>
          <cell r="J315">
            <v>94.984095913873261</v>
          </cell>
        </row>
        <row r="316">
          <cell r="D316">
            <v>97.607655502392348</v>
          </cell>
          <cell r="G316">
            <v>99.33353143439318</v>
          </cell>
          <cell r="J316">
            <v>95.962808906288231</v>
          </cell>
        </row>
        <row r="317">
          <cell r="D317">
            <v>98.506344913667576</v>
          </cell>
          <cell r="G317">
            <v>100.81079933777646</v>
          </cell>
          <cell r="J317">
            <v>96.256422804012715</v>
          </cell>
        </row>
        <row r="318">
          <cell r="D318">
            <v>99.305179945912215</v>
          </cell>
          <cell r="G318">
            <v>100.45421743006324</v>
          </cell>
          <cell r="J318">
            <v>98.213848788842668</v>
          </cell>
        </row>
        <row r="319">
          <cell r="D319">
            <v>101.85146661119202</v>
          </cell>
          <cell r="G319">
            <v>103.15405187417753</v>
          </cell>
          <cell r="J319">
            <v>100.56275997063861</v>
          </cell>
        </row>
        <row r="320">
          <cell r="D320">
            <v>102.15102974828376</v>
          </cell>
          <cell r="G320">
            <v>104.42755868743899</v>
          </cell>
          <cell r="J320">
            <v>99.926596525568883</v>
          </cell>
        </row>
        <row r="321">
          <cell r="D321">
            <v>101.20241314749323</v>
          </cell>
          <cell r="G321">
            <v>103.76533514454303</v>
          </cell>
          <cell r="J321">
            <v>98.752140934670919</v>
          </cell>
        </row>
        <row r="322">
          <cell r="D322">
            <v>100.35365092573332</v>
          </cell>
          <cell r="G322">
            <v>102.78728191195823</v>
          </cell>
          <cell r="J322">
            <v>97.959872767310998</v>
          </cell>
        </row>
        <row r="323">
          <cell r="D323">
            <v>100.20386935718744</v>
          </cell>
          <cell r="G323">
            <v>102.7180031413168</v>
          </cell>
          <cell r="J323">
            <v>97.750917543430376</v>
          </cell>
        </row>
        <row r="324">
          <cell r="D324">
            <v>98.007073018514674</v>
          </cell>
          <cell r="G324">
            <v>100.22855202275332</v>
          </cell>
          <cell r="J324">
            <v>95.829703939319799</v>
          </cell>
        </row>
        <row r="325">
          <cell r="D325">
            <v>98.905762429789888</v>
          </cell>
          <cell r="G325">
            <v>102.14390626989854</v>
          </cell>
          <cell r="J325">
            <v>95.79153413261561</v>
          </cell>
        </row>
        <row r="326">
          <cell r="D326">
            <v>97.857291449968798</v>
          </cell>
          <cell r="G326">
            <v>101.03646474508639</v>
          </cell>
          <cell r="J326">
            <v>94.770247125030593</v>
          </cell>
        </row>
        <row r="327">
          <cell r="D327">
            <v>99.305179945912215</v>
          </cell>
          <cell r="G327">
            <v>102.87438977798531</v>
          </cell>
          <cell r="J327">
            <v>95.873256667482266</v>
          </cell>
        </row>
        <row r="328">
          <cell r="D328">
            <v>98.057000208029962</v>
          </cell>
          <cell r="G328">
            <v>101.51020927961964</v>
          </cell>
          <cell r="J328">
            <v>94.761438708098851</v>
          </cell>
        </row>
        <row r="329">
          <cell r="D329">
            <v>97.607655502392348</v>
          </cell>
          <cell r="G329">
            <v>101.02474848240436</v>
          </cell>
          <cell r="J329">
            <v>94.310741375091752</v>
          </cell>
        </row>
        <row r="330">
          <cell r="D330">
            <v>98.706053671728739</v>
          </cell>
          <cell r="G330">
            <v>102.23101413592562</v>
          </cell>
          <cell r="J330">
            <v>95.306092488377786</v>
          </cell>
        </row>
        <row r="331">
          <cell r="D331">
            <v>97.358019554815897</v>
          </cell>
          <cell r="G331">
            <v>100.63047077301863</v>
          </cell>
          <cell r="J331">
            <v>94.201614876437489</v>
          </cell>
        </row>
        <row r="332">
          <cell r="D332">
            <v>97.058456417724159</v>
          </cell>
          <cell r="G332">
            <v>98.624952243494505</v>
          </cell>
          <cell r="J332">
            <v>95.547834597504291</v>
          </cell>
        </row>
        <row r="333">
          <cell r="D333">
            <v>97.258165175785322</v>
          </cell>
          <cell r="G333">
            <v>99.802691344398681</v>
          </cell>
          <cell r="J333">
            <v>94.811842427208219</v>
          </cell>
        </row>
        <row r="334">
          <cell r="D334">
            <v>94.761805700020815</v>
          </cell>
          <cell r="G334">
            <v>96.304113427006826</v>
          </cell>
          <cell r="J334">
            <v>93.290922436995345</v>
          </cell>
        </row>
        <row r="335">
          <cell r="D335">
            <v>95.460786353234866</v>
          </cell>
          <cell r="G335">
            <v>97.197096404465768</v>
          </cell>
          <cell r="J335">
            <v>93.744066552483488</v>
          </cell>
        </row>
        <row r="336">
          <cell r="D336">
            <v>96.159767006448931</v>
          </cell>
          <cell r="G336">
            <v>96.978053232584799</v>
          </cell>
          <cell r="J336">
            <v>95.308049914362613</v>
          </cell>
        </row>
        <row r="337">
          <cell r="D337">
            <v>96.25962138547952</v>
          </cell>
          <cell r="G337">
            <v>98.339686717323943</v>
          </cell>
          <cell r="J337">
            <v>94.226082701247861</v>
          </cell>
        </row>
        <row r="338">
          <cell r="D338">
            <v>94.811732889536103</v>
          </cell>
          <cell r="G338">
            <v>96.743727978944676</v>
          </cell>
          <cell r="J338">
            <v>92.878884267188653</v>
          </cell>
        </row>
        <row r="339">
          <cell r="D339">
            <v>95.460786353234866</v>
          </cell>
          <cell r="G339">
            <v>96.703994566370923</v>
          </cell>
          <cell r="J339">
            <v>94.192317103009543</v>
          </cell>
        </row>
        <row r="340">
          <cell r="D340">
            <v>96.359475764510094</v>
          </cell>
          <cell r="G340">
            <v>97.523114148660696</v>
          </cell>
          <cell r="J340">
            <v>95.173476877905543</v>
          </cell>
        </row>
        <row r="341">
          <cell r="D341">
            <v>96.25962138547952</v>
          </cell>
          <cell r="G341">
            <v>98.056968204779892</v>
          </cell>
          <cell r="J341">
            <v>94.487399070222665</v>
          </cell>
        </row>
        <row r="342">
          <cell r="D342">
            <v>96.609111712086545</v>
          </cell>
          <cell r="G342">
            <v>97.460967016173541</v>
          </cell>
          <cell r="J342">
            <v>95.747002691460722</v>
          </cell>
        </row>
        <row r="343">
          <cell r="D343">
            <v>97.507801123361773</v>
          </cell>
          <cell r="G343">
            <v>98.706966082268536</v>
          </cell>
          <cell r="J343">
            <v>96.333741130413514</v>
          </cell>
        </row>
        <row r="344">
          <cell r="D344">
            <v>96.409402954025381</v>
          </cell>
          <cell r="G344">
            <v>99.555631022625974</v>
          </cell>
          <cell r="J344">
            <v>93.337411304135074</v>
          </cell>
        </row>
        <row r="345">
          <cell r="D345">
            <v>94.212606615352612</v>
          </cell>
          <cell r="G345">
            <v>98.301990915651388</v>
          </cell>
          <cell r="J345">
            <v>90.30144360166382</v>
          </cell>
        </row>
        <row r="346">
          <cell r="D346">
            <v>95.210721671464981</v>
          </cell>
          <cell r="G346">
            <v>96.565927770067802</v>
          </cell>
          <cell r="J346">
            <v>93.877117080011558</v>
          </cell>
        </row>
        <row r="347">
          <cell r="D347">
            <v>98.3393987764168</v>
          </cell>
          <cell r="G347">
            <v>99.623692115244992</v>
          </cell>
          <cell r="J347">
            <v>97.074701711436873</v>
          </cell>
        </row>
        <row r="348">
          <cell r="D348">
            <v>99.83486588733318</v>
          </cell>
          <cell r="G348">
            <v>102.5705334017597</v>
          </cell>
          <cell r="J348">
            <v>97.175194241827995</v>
          </cell>
        </row>
        <row r="349">
          <cell r="D349">
            <v>99.437410076922902</v>
          </cell>
          <cell r="G349">
            <v>100.02786295770423</v>
          </cell>
          <cell r="J349">
            <v>98.853501189076937</v>
          </cell>
        </row>
        <row r="350">
          <cell r="D350">
            <v>100.00885019687115</v>
          </cell>
          <cell r="G350">
            <v>102.31164602420431</v>
          </cell>
          <cell r="J350">
            <v>97.760836074166036</v>
          </cell>
        </row>
        <row r="351">
          <cell r="D351">
            <v>100.77267786849286</v>
          </cell>
          <cell r="G351">
            <v>103.8943821406336</v>
          </cell>
          <cell r="J351">
            <v>97.747651445105049</v>
          </cell>
        </row>
        <row r="352">
          <cell r="D352">
            <v>99.58932680521302</v>
          </cell>
          <cell r="G352">
            <v>102.05017904194401</v>
          </cell>
          <cell r="J352">
            <v>97.190550493142993</v>
          </cell>
        </row>
        <row r="353">
          <cell r="D353">
            <v>101.74777893193607</v>
          </cell>
          <cell r="G353">
            <v>103.68386508842364</v>
          </cell>
          <cell r="J353">
            <v>99.850576032744129</v>
          </cell>
        </row>
        <row r="354">
          <cell r="D354">
            <v>102.95075509813255</v>
          </cell>
          <cell r="G354">
            <v>105.82349099408039</v>
          </cell>
          <cell r="J354">
            <v>100.15870323589368</v>
          </cell>
        </row>
        <row r="355">
          <cell r="D355">
            <v>102.53457243833897</v>
          </cell>
          <cell r="G355">
            <v>105.46515346180389</v>
          </cell>
          <cell r="J355">
            <v>99.687739308784884</v>
          </cell>
        </row>
        <row r="356">
          <cell r="D356">
            <v>102.20091962029639</v>
          </cell>
          <cell r="G356">
            <v>106.56845776822861</v>
          </cell>
          <cell r="J356">
            <v>98.015039920580605</v>
          </cell>
        </row>
        <row r="357">
          <cell r="D357">
            <v>103.48070648112011</v>
          </cell>
          <cell r="G357">
            <v>106.69096847548565</v>
          </cell>
          <cell r="J357">
            <v>100.36986924025642</v>
          </cell>
        </row>
        <row r="358">
          <cell r="D358">
            <v>102.91277522233256</v>
          </cell>
          <cell r="G358">
            <v>105.68467693250494</v>
          </cell>
          <cell r="J358">
            <v>100.21634066069791</v>
          </cell>
        </row>
        <row r="359">
          <cell r="D359">
            <v>103.9147242882738</v>
          </cell>
          <cell r="G359">
            <v>106.74344253268578</v>
          </cell>
          <cell r="J359">
            <v>101.16411655404987</v>
          </cell>
        </row>
        <row r="360">
          <cell r="D360">
            <v>104.19587542294637</v>
          </cell>
          <cell r="G360">
            <v>108.05151247266475</v>
          </cell>
          <cell r="J360">
            <v>100.48094238765741</v>
          </cell>
        </row>
        <row r="361">
          <cell r="D361">
            <v>104.50580576120892</v>
          </cell>
          <cell r="G361">
            <v>108.48893789222321</v>
          </cell>
          <cell r="J361">
            <v>100.67200870221194</v>
          </cell>
        </row>
        <row r="362">
          <cell r="D362">
            <v>104.23927858266937</v>
          </cell>
          <cell r="G362">
            <v>108.29078874626357</v>
          </cell>
          <cell r="J362">
            <v>100.34236838051933</v>
          </cell>
        </row>
        <row r="363">
          <cell r="D363">
            <v>106.23784275612462</v>
          </cell>
          <cell r="G363">
            <v>111.0201331777277</v>
          </cell>
          <cell r="J363">
            <v>101.66454322138424</v>
          </cell>
        </row>
        <row r="364">
          <cell r="D364">
            <v>104.90667118045131</v>
          </cell>
          <cell r="G364">
            <v>109.43538655280413</v>
          </cell>
          <cell r="J364">
            <v>100.56819777585513</v>
          </cell>
        </row>
        <row r="365">
          <cell r="D365">
            <v>104.59046946422626</v>
          </cell>
          <cell r="G365">
            <v>109.69934527124256</v>
          </cell>
          <cell r="J365">
            <v>99.722255884849716</v>
          </cell>
        </row>
        <row r="366">
          <cell r="D366">
            <v>105.62571236463786</v>
          </cell>
          <cell r="G366">
            <v>109.12996741737497</v>
          </cell>
          <cell r="J366">
            <v>102.2367420805935</v>
          </cell>
        </row>
        <row r="367">
          <cell r="D367">
            <v>106.28127589137293</v>
          </cell>
          <cell r="G367">
            <v>111.45459750532953</v>
          </cell>
          <cell r="J367">
            <v>101.35046393700988</v>
          </cell>
        </row>
        <row r="368">
          <cell r="D368">
            <v>107.10565865298554</v>
          </cell>
          <cell r="G368">
            <v>111.88470249964718</v>
          </cell>
          <cell r="J368">
            <v>102.53353809312917</v>
          </cell>
        </row>
        <row r="369">
          <cell r="D369">
            <v>107.03182689207267</v>
          </cell>
          <cell r="G369">
            <v>112.42046161856294</v>
          </cell>
          <cell r="J369">
            <v>101.90435982427344</v>
          </cell>
        </row>
        <row r="370">
          <cell r="D370">
            <v>107.19841617770503</v>
          </cell>
          <cell r="G370">
            <v>112.25144064876037</v>
          </cell>
          <cell r="J370">
            <v>102.37568544870921</v>
          </cell>
        </row>
        <row r="371">
          <cell r="D371">
            <v>107.248226596291</v>
          </cell>
          <cell r="G371">
            <v>111.66339454930967</v>
          </cell>
          <cell r="J371">
            <v>103.01082891708784</v>
          </cell>
        </row>
        <row r="372">
          <cell r="D372">
            <v>108.66308196046197</v>
          </cell>
          <cell r="G372">
            <v>114.06221743345219</v>
          </cell>
          <cell r="J372">
            <v>103.52271720731923</v>
          </cell>
        </row>
        <row r="373">
          <cell r="D373">
            <v>108.12787762013998</v>
          </cell>
          <cell r="G373">
            <v>113.81789748356282</v>
          </cell>
          <cell r="J373">
            <v>102.72546319892568</v>
          </cell>
        </row>
        <row r="374">
          <cell r="D374">
            <v>109.19800520744118</v>
          </cell>
          <cell r="G374">
            <v>116.15370281285379</v>
          </cell>
          <cell r="J374">
            <v>102.66191817254283</v>
          </cell>
        </row>
        <row r="375">
          <cell r="D375">
            <v>108.08133511357984</v>
          </cell>
          <cell r="G375">
            <v>113.67944249070645</v>
          </cell>
          <cell r="J375">
            <v>102.76192434291109</v>
          </cell>
        </row>
        <row r="376">
          <cell r="D376">
            <v>110.20164801541566</v>
          </cell>
          <cell r="G376">
            <v>117.0774233041865</v>
          </cell>
          <cell r="J376">
            <v>103.73259999874568</v>
          </cell>
        </row>
        <row r="377">
          <cell r="D377">
            <v>110.01761039760021</v>
          </cell>
          <cell r="G377">
            <v>117.64715979205029</v>
          </cell>
          <cell r="J377">
            <v>102.88567376811099</v>
          </cell>
        </row>
        <row r="378">
          <cell r="D378">
            <v>110.53317933060833</v>
          </cell>
          <cell r="G378">
            <v>117.34052061018885</v>
          </cell>
          <cell r="J378">
            <v>104.12357831405477</v>
          </cell>
        </row>
        <row r="379">
          <cell r="D379">
            <v>110.67194025847789</v>
          </cell>
          <cell r="G379">
            <v>119.06507422137994</v>
          </cell>
          <cell r="J379">
            <v>102.87290636965535</v>
          </cell>
        </row>
        <row r="380">
          <cell r="D380">
            <v>110.42432760454257</v>
          </cell>
          <cell r="G380">
            <v>119.10452356495841</v>
          </cell>
          <cell r="J380">
            <v>102.3795289913475</v>
          </cell>
        </row>
        <row r="381">
          <cell r="D381">
            <v>109.4488292157007</v>
          </cell>
          <cell r="G381">
            <v>117.63308583911993</v>
          </cell>
          <cell r="J381">
            <v>101.83686211292704</v>
          </cell>
        </row>
      </sheetData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weltindexip-usd"/>
    </sheetNames>
    <sheetDataSet>
      <sheetData sheetId="0">
        <row r="2">
          <cell r="B2">
            <v>1</v>
          </cell>
        </row>
        <row r="3">
          <cell r="B3">
            <v>1.005849598411733</v>
          </cell>
        </row>
        <row r="4">
          <cell r="B4">
            <v>1.0056409838516309</v>
          </cell>
        </row>
        <row r="5">
          <cell r="B5">
            <v>1.0090427666856869</v>
          </cell>
        </row>
        <row r="6">
          <cell r="B6">
            <v>1.0080047348812275</v>
          </cell>
        </row>
        <row r="7">
          <cell r="B7">
            <v>1.0067587435782894</v>
          </cell>
        </row>
        <row r="8">
          <cell r="B8">
            <v>1.0133275769473091</v>
          </cell>
        </row>
        <row r="9">
          <cell r="B9">
            <v>1.0080581242425444</v>
          </cell>
        </row>
        <row r="10">
          <cell r="B10">
            <v>1.0061622451592098</v>
          </cell>
        </row>
        <row r="11">
          <cell r="B11">
            <v>0.99570907298840639</v>
          </cell>
        </row>
        <row r="12">
          <cell r="B12">
            <v>0.99095381071258826</v>
          </cell>
        </row>
        <row r="13">
          <cell r="B13">
            <v>1.0078948360619864</v>
          </cell>
        </row>
        <row r="14">
          <cell r="B14">
            <v>1.0188673541242077</v>
          </cell>
        </row>
        <row r="15">
          <cell r="B15">
            <v>0.98721301336206435</v>
          </cell>
        </row>
        <row r="16">
          <cell r="B16">
            <v>0.98683430980221987</v>
          </cell>
        </row>
        <row r="17">
          <cell r="B17">
            <v>0.99467999952283204</v>
          </cell>
        </row>
        <row r="18">
          <cell r="B18">
            <v>0.99400087919968139</v>
          </cell>
        </row>
        <row r="19">
          <cell r="B19">
            <v>1.0016626126449177</v>
          </cell>
        </row>
        <row r="20">
          <cell r="B20">
            <v>1.0021990031485739</v>
          </cell>
        </row>
        <row r="21">
          <cell r="B21">
            <v>0.99534356739443064</v>
          </cell>
        </row>
        <row r="22">
          <cell r="B22">
            <v>1.007603740888851</v>
          </cell>
        </row>
        <row r="23">
          <cell r="B23">
            <v>1.0120155609852544</v>
          </cell>
        </row>
        <row r="24">
          <cell r="B24">
            <v>1.0140295546658356</v>
          </cell>
        </row>
        <row r="25">
          <cell r="B25">
            <v>1.0188087799557022</v>
          </cell>
        </row>
        <row r="26">
          <cell r="B26">
            <v>1.0245907811704831</v>
          </cell>
        </row>
        <row r="27">
          <cell r="B27">
            <v>1.0247333130540996</v>
          </cell>
        </row>
        <row r="28">
          <cell r="B28">
            <v>1.0401606263919358</v>
          </cell>
        </row>
        <row r="29">
          <cell r="B29">
            <v>1.0527135351607264</v>
          </cell>
        </row>
        <row r="30">
          <cell r="B30">
            <v>1.0544643841797467</v>
          </cell>
        </row>
        <row r="31">
          <cell r="B31">
            <v>1.05925415121697</v>
          </cell>
        </row>
        <row r="32">
          <cell r="B32">
            <v>1.0565642020651957</v>
          </cell>
        </row>
        <row r="33">
          <cell r="B33">
            <v>1.0685861405650787</v>
          </cell>
        </row>
        <row r="34">
          <cell r="B34">
            <v>1.0752712464812006</v>
          </cell>
        </row>
        <row r="35">
          <cell r="B35">
            <v>1.0906086701978928</v>
          </cell>
        </row>
        <row r="36">
          <cell r="B36">
            <v>1.1007240837026724</v>
          </cell>
        </row>
        <row r="37">
          <cell r="B37">
            <v>1.1252575520818622</v>
          </cell>
        </row>
        <row r="38">
          <cell r="B38">
            <v>1.126014561275823</v>
          </cell>
        </row>
        <row r="39">
          <cell r="B39">
            <v>1.1353993968229663</v>
          </cell>
        </row>
        <row r="40">
          <cell r="B40">
            <v>1.144050514786598</v>
          </cell>
        </row>
        <row r="41">
          <cell r="B41">
            <v>1.1440715910755059</v>
          </cell>
        </row>
        <row r="42">
          <cell r="B42">
            <v>1.1558594791055361</v>
          </cell>
        </row>
        <row r="43">
          <cell r="B43">
            <v>1.1601627629605524</v>
          </cell>
        </row>
        <row r="44">
          <cell r="B44">
            <v>1.1547066720740833</v>
          </cell>
        </row>
        <row r="45">
          <cell r="B45">
            <v>1.1696675150864879</v>
          </cell>
        </row>
        <row r="46">
          <cell r="B46">
            <v>1.1732835433071487</v>
          </cell>
        </row>
        <row r="47">
          <cell r="B47">
            <v>1.1775177726022414</v>
          </cell>
        </row>
        <row r="48">
          <cell r="B48">
            <v>1.183436491372915</v>
          </cell>
        </row>
        <row r="49">
          <cell r="B49">
            <v>1.1816644804364902</v>
          </cell>
        </row>
        <row r="50">
          <cell r="B50">
            <v>1.1779262201098091</v>
          </cell>
        </row>
        <row r="51">
          <cell r="B51">
            <v>1.1700170089874686</v>
          </cell>
        </row>
        <row r="52">
          <cell r="B52">
            <v>1.1723150467995658</v>
          </cell>
        </row>
        <row r="53">
          <cell r="B53">
            <v>1.1731226594361344</v>
          </cell>
        </row>
        <row r="54">
          <cell r="B54">
            <v>1.1788012133658259</v>
          </cell>
        </row>
        <row r="55">
          <cell r="B55">
            <v>1.1751416410413691</v>
          </cell>
        </row>
        <row r="56">
          <cell r="B56">
            <v>1.1687212385544232</v>
          </cell>
        </row>
        <row r="57">
          <cell r="B57">
            <v>1.1618297498227697</v>
          </cell>
        </row>
        <row r="58">
          <cell r="B58">
            <v>1.1547681655058317</v>
          </cell>
        </row>
        <row r="59">
          <cell r="B59">
            <v>1.1435589761302212</v>
          </cell>
        </row>
        <row r="60">
          <cell r="B60">
            <v>1.1196645811214949</v>
          </cell>
        </row>
        <row r="61">
          <cell r="B61">
            <v>1.0860106927404418</v>
          </cell>
        </row>
        <row r="62">
          <cell r="B62">
            <v>1.0750969516561035</v>
          </cell>
        </row>
        <row r="63">
          <cell r="B63">
            <v>1.0613562927200491</v>
          </cell>
        </row>
        <row r="64">
          <cell r="B64">
            <v>1.0553457429418245</v>
          </cell>
        </row>
        <row r="65">
          <cell r="B65">
            <v>1.0518898118311648</v>
          </cell>
        </row>
        <row r="66">
          <cell r="B66">
            <v>1.0508400708109575</v>
          </cell>
        </row>
        <row r="67">
          <cell r="B67">
            <v>1.0552773562045723</v>
          </cell>
        </row>
        <row r="68">
          <cell r="B68">
            <v>1.0596800438181064</v>
          </cell>
        </row>
        <row r="69">
          <cell r="B69">
            <v>1.0685258259566039</v>
          </cell>
        </row>
        <row r="70">
          <cell r="B70">
            <v>1.0762620774042844</v>
          </cell>
        </row>
        <row r="71">
          <cell r="B71">
            <v>1.0826539814219052</v>
          </cell>
        </row>
        <row r="72">
          <cell r="B72">
            <v>1.0879711245572632</v>
          </cell>
        </row>
        <row r="73">
          <cell r="B73">
            <v>1.0976898873021923</v>
          </cell>
        </row>
        <row r="74">
          <cell r="B74">
            <v>1.1122432978104124</v>
          </cell>
        </row>
        <row r="75">
          <cell r="B75">
            <v>1.1244350730094994</v>
          </cell>
        </row>
        <row r="76">
          <cell r="B76">
            <v>1.1276923091266386</v>
          </cell>
        </row>
        <row r="77">
          <cell r="B77">
            <v>1.1378650706958342</v>
          </cell>
        </row>
        <row r="78">
          <cell r="B78">
            <v>1.1486827144855056</v>
          </cell>
        </row>
        <row r="79">
          <cell r="B79">
            <v>1.1529205353324092</v>
          </cell>
        </row>
        <row r="80">
          <cell r="B80">
            <v>1.1530133227889161</v>
          </cell>
        </row>
        <row r="81">
          <cell r="B81">
            <v>1.1586147759388938</v>
          </cell>
        </row>
        <row r="82">
          <cell r="B82">
            <v>1.1657382997069499</v>
          </cell>
        </row>
        <row r="83">
          <cell r="B83">
            <v>1.1692356183085182</v>
          </cell>
        </row>
        <row r="84">
          <cell r="B84">
            <v>1.1819928591221183</v>
          </cell>
        </row>
        <row r="85">
          <cell r="B85">
            <v>1.188834451015609</v>
          </cell>
        </row>
        <row r="86">
          <cell r="B86">
            <v>1.1939743871587378</v>
          </cell>
        </row>
        <row r="87">
          <cell r="B87">
            <v>1.1961314451171785</v>
          </cell>
        </row>
        <row r="88">
          <cell r="B88">
            <v>1.2038652209028105</v>
          </cell>
        </row>
        <row r="89">
          <cell r="B89">
            <v>1.209235334329557</v>
          </cell>
        </row>
        <row r="90">
          <cell r="B90">
            <v>1.2093963116093871</v>
          </cell>
        </row>
        <row r="91">
          <cell r="B91">
            <v>1.2139367669344665</v>
          </cell>
        </row>
        <row r="92">
          <cell r="B92">
            <v>1.2067070692386443</v>
          </cell>
        </row>
        <row r="93">
          <cell r="B93">
            <v>1.218536553782164</v>
          </cell>
        </row>
        <row r="94">
          <cell r="B94">
            <v>1.2216592329285805</v>
          </cell>
        </row>
        <row r="95">
          <cell r="B95">
            <v>1.2223072383107649</v>
          </cell>
        </row>
        <row r="96">
          <cell r="B96">
            <v>1.2212521423970224</v>
          </cell>
        </row>
        <row r="97">
          <cell r="B97">
            <v>1.2337417789338927</v>
          </cell>
        </row>
        <row r="98">
          <cell r="B98">
            <v>1.2355707985633051</v>
          </cell>
        </row>
        <row r="99">
          <cell r="B99">
            <v>1.2305107073938573</v>
          </cell>
        </row>
        <row r="100">
          <cell r="B100">
            <v>1.2411853915595557</v>
          </cell>
        </row>
        <row r="101">
          <cell r="B101">
            <v>1.2636428202342094</v>
          </cell>
        </row>
        <row r="102">
          <cell r="B102">
            <v>1.2624042911163014</v>
          </cell>
        </row>
        <row r="103">
          <cell r="B103">
            <v>1.2688895519033432</v>
          </cell>
        </row>
        <row r="104">
          <cell r="B104">
            <v>1.2769306333833974</v>
          </cell>
        </row>
        <row r="105">
          <cell r="B105">
            <v>1.2845502980023416</v>
          </cell>
        </row>
        <row r="106">
          <cell r="B106">
            <v>1.2926887706315209</v>
          </cell>
        </row>
        <row r="107">
          <cell r="B107">
            <v>1.2935664998180267</v>
          </cell>
        </row>
        <row r="108">
          <cell r="B108">
            <v>1.3023940913553211</v>
          </cell>
        </row>
        <row r="109">
          <cell r="B109">
            <v>1.3218700145863385</v>
          </cell>
        </row>
        <row r="110">
          <cell r="B110">
            <v>1.3012026199470705</v>
          </cell>
        </row>
        <row r="111">
          <cell r="B111">
            <v>1.3097885607082593</v>
          </cell>
        </row>
        <row r="112">
          <cell r="B112">
            <v>1.3175951253084863</v>
          </cell>
        </row>
        <row r="113">
          <cell r="B113">
            <v>1.318894252516466</v>
          </cell>
        </row>
        <row r="114">
          <cell r="B114">
            <v>1.3274951743770127</v>
          </cell>
        </row>
        <row r="115">
          <cell r="B115">
            <v>1.331955482374972</v>
          </cell>
        </row>
        <row r="116">
          <cell r="B116">
            <v>1.3326725335351062</v>
          </cell>
        </row>
        <row r="117">
          <cell r="B117">
            <v>1.3350773124835216</v>
          </cell>
        </row>
        <row r="118">
          <cell r="B118">
            <v>1.3331388521723613</v>
          </cell>
        </row>
        <row r="119">
          <cell r="B119">
            <v>1.3364671124926857</v>
          </cell>
        </row>
        <row r="120">
          <cell r="B120">
            <v>1.3453743638801283</v>
          </cell>
        </row>
        <row r="121">
          <cell r="B121">
            <v>1.3483372132067768</v>
          </cell>
        </row>
        <row r="122">
          <cell r="B122">
            <v>1.3548079848148036</v>
          </cell>
        </row>
        <row r="123">
          <cell r="B123">
            <v>1.3615365863542246</v>
          </cell>
        </row>
        <row r="124">
          <cell r="B124">
            <v>1.3567933479905865</v>
          </cell>
        </row>
        <row r="125">
          <cell r="B125">
            <v>1.3409487640561859</v>
          </cell>
        </row>
        <row r="126">
          <cell r="B126">
            <v>1.3252487549392031</v>
          </cell>
        </row>
        <row r="127">
          <cell r="B127">
            <v>1.3160681751717864</v>
          </cell>
        </row>
        <row r="128">
          <cell r="B128">
            <v>1.3074552404446644</v>
          </cell>
        </row>
        <row r="129">
          <cell r="B129">
            <v>1.3049122452925739</v>
          </cell>
        </row>
        <row r="130">
          <cell r="B130">
            <v>1.3032188806402407</v>
          </cell>
        </row>
        <row r="131">
          <cell r="B131">
            <v>1.3149130519603793</v>
          </cell>
        </row>
        <row r="132">
          <cell r="B132">
            <v>1.3285841177696049</v>
          </cell>
        </row>
        <row r="133">
          <cell r="B133">
            <v>1.3301975126586687</v>
          </cell>
        </row>
        <row r="134">
          <cell r="B134">
            <v>1.3262097686502363</v>
          </cell>
        </row>
        <row r="135">
          <cell r="B135">
            <v>1.3296835662667994</v>
          </cell>
        </row>
        <row r="136">
          <cell r="B136">
            <v>1.332495439837222</v>
          </cell>
        </row>
        <row r="137">
          <cell r="B137">
            <v>1.3301609736036772</v>
          </cell>
        </row>
        <row r="138">
          <cell r="B138">
            <v>1.3339628732801967</v>
          </cell>
        </row>
        <row r="139">
          <cell r="B139">
            <v>1.3428134932802733</v>
          </cell>
        </row>
        <row r="140">
          <cell r="B140">
            <v>1.3519986185626172</v>
          </cell>
        </row>
        <row r="141">
          <cell r="B141">
            <v>1.3423388851476985</v>
          </cell>
        </row>
        <row r="142">
          <cell r="B142">
            <v>1.3487027686038613</v>
          </cell>
        </row>
        <row r="143">
          <cell r="B143">
            <v>1.3514172172732031</v>
          </cell>
        </row>
        <row r="144">
          <cell r="B144">
            <v>1.3421207581081254</v>
          </cell>
        </row>
        <row r="145">
          <cell r="B145">
            <v>1.3289432632818174</v>
          </cell>
        </row>
        <row r="146">
          <cell r="B146">
            <v>1.3243013970748183</v>
          </cell>
        </row>
        <row r="147">
          <cell r="B147">
            <v>1.3294394568905441</v>
          </cell>
        </row>
        <row r="148">
          <cell r="B148">
            <v>1.3281618109458837</v>
          </cell>
        </row>
        <row r="149">
          <cell r="B149">
            <v>1.3216074427146682</v>
          </cell>
        </row>
        <row r="150">
          <cell r="B150">
            <v>1.3137491969591153</v>
          </cell>
        </row>
        <row r="151">
          <cell r="B151">
            <v>1.304627590382031</v>
          </cell>
        </row>
        <row r="152">
          <cell r="B152">
            <v>1.3025179086833405</v>
          </cell>
        </row>
        <row r="153">
          <cell r="B153">
            <v>1.2949220385967601</v>
          </cell>
        </row>
        <row r="154">
          <cell r="B154">
            <v>1.2966007328933378</v>
          </cell>
        </row>
        <row r="155">
          <cell r="B155">
            <v>1.2805278454040545</v>
          </cell>
        </row>
        <row r="156">
          <cell r="B156">
            <v>1.2795211217022819</v>
          </cell>
        </row>
        <row r="157">
          <cell r="B157">
            <v>1.2726200258357354</v>
          </cell>
        </row>
        <row r="158">
          <cell r="B158">
            <v>1.2895668033241106</v>
          </cell>
        </row>
        <row r="159">
          <cell r="B159">
            <v>1.2872893989365415</v>
          </cell>
        </row>
        <row r="160">
          <cell r="B160">
            <v>1.2967396850372019</v>
          </cell>
        </row>
        <row r="161">
          <cell r="B161">
            <v>1.3083782216126325</v>
          </cell>
        </row>
        <row r="162">
          <cell r="B162">
            <v>1.3117956446622281</v>
          </cell>
        </row>
        <row r="163">
          <cell r="B163">
            <v>1.3224217422389293</v>
          </cell>
        </row>
        <row r="164">
          <cell r="B164">
            <v>1.3286429100005861</v>
          </cell>
        </row>
        <row r="165">
          <cell r="B165">
            <v>1.3358882391961815</v>
          </cell>
        </row>
        <row r="166">
          <cell r="B166">
            <v>1.3581926756981921</v>
          </cell>
        </row>
        <row r="167">
          <cell r="B167">
            <v>1.3636302561909639</v>
          </cell>
        </row>
        <row r="168">
          <cell r="B168">
            <v>1.3708154366814498</v>
          </cell>
        </row>
        <row r="169">
          <cell r="B169">
            <v>1.3828323599691539</v>
          </cell>
        </row>
        <row r="170">
          <cell r="B170">
            <v>1.3947070831295005</v>
          </cell>
        </row>
        <row r="171">
          <cell r="B171">
            <v>1.4008726687710773</v>
          </cell>
        </row>
        <row r="172">
          <cell r="B172">
            <v>1.4054136057174051</v>
          </cell>
        </row>
        <row r="173">
          <cell r="B173">
            <v>1.4040303496999669</v>
          </cell>
        </row>
        <row r="174">
          <cell r="B174">
            <v>1.4189842418353538</v>
          </cell>
        </row>
        <row r="175">
          <cell r="B175">
            <v>1.4126369217653338</v>
          </cell>
        </row>
        <row r="176">
          <cell r="B176">
            <v>1.4246514805434711</v>
          </cell>
        </row>
        <row r="177">
          <cell r="B177">
            <v>1.4351040989330022</v>
          </cell>
        </row>
        <row r="178">
          <cell r="B178">
            <v>1.4337353544804932</v>
          </cell>
        </row>
        <row r="179">
          <cell r="B179">
            <v>1.4334526261298781</v>
          </cell>
        </row>
        <row r="180">
          <cell r="B180">
            <v>1.437092396291431</v>
          </cell>
        </row>
        <row r="181">
          <cell r="B181">
            <v>1.4418340442282405</v>
          </cell>
        </row>
        <row r="182">
          <cell r="B182">
            <v>1.444486328091916</v>
          </cell>
        </row>
        <row r="183">
          <cell r="B183">
            <v>1.4498459727528452</v>
          </cell>
        </row>
        <row r="184">
          <cell r="B184">
            <v>1.4521888071346163</v>
          </cell>
        </row>
        <row r="185">
          <cell r="B185">
            <v>1.4519633498757929</v>
          </cell>
        </row>
        <row r="186">
          <cell r="B186">
            <v>1.4627145085393383</v>
          </cell>
        </row>
        <row r="187">
          <cell r="B187">
            <v>1.4605895320484124</v>
          </cell>
        </row>
        <row r="188">
          <cell r="B188">
            <v>1.4576916921876961</v>
          </cell>
        </row>
        <row r="189">
          <cell r="B189">
            <v>1.457455996451329</v>
          </cell>
        </row>
        <row r="190">
          <cell r="B190">
            <v>1.4619496729883912</v>
          </cell>
        </row>
        <row r="191">
          <cell r="B191">
            <v>1.4620871172505312</v>
          </cell>
        </row>
        <row r="192">
          <cell r="B192">
            <v>1.4732495347846908</v>
          </cell>
        </row>
        <row r="193">
          <cell r="B193">
            <v>1.4695761063664727</v>
          </cell>
        </row>
        <row r="194">
          <cell r="B194">
            <v>1.4788827100234416</v>
          </cell>
        </row>
        <row r="195">
          <cell r="B195">
            <v>1.4785988810149844</v>
          </cell>
        </row>
        <row r="196">
          <cell r="B196">
            <v>1.4726119025985778</v>
          </cell>
        </row>
        <row r="197">
          <cell r="B197">
            <v>1.4760049930077754</v>
          </cell>
        </row>
        <row r="198">
          <cell r="B198">
            <v>1.4713887397646555</v>
          </cell>
        </row>
        <row r="199">
          <cell r="B199">
            <v>1.4797651799173761</v>
          </cell>
        </row>
        <row r="200">
          <cell r="B200">
            <v>1.4849966564315173</v>
          </cell>
        </row>
        <row r="201">
          <cell r="B201">
            <v>1.4694669026076115</v>
          </cell>
        </row>
        <row r="202">
          <cell r="B202">
            <v>1.488533307948704</v>
          </cell>
        </row>
        <row r="203">
          <cell r="B203">
            <v>1.4880364093153162</v>
          </cell>
        </row>
        <row r="204">
          <cell r="B204">
            <v>1.487661797449775</v>
          </cell>
        </row>
        <row r="205">
          <cell r="B205">
            <v>1.5030060904131979</v>
          </cell>
        </row>
        <row r="206">
          <cell r="B206">
            <v>1.4922241719088831</v>
          </cell>
        </row>
        <row r="207">
          <cell r="B207">
            <v>1.5100064543703027</v>
          </cell>
        </row>
        <row r="208">
          <cell r="B208">
            <v>1.5158721680649734</v>
          </cell>
        </row>
        <row r="209">
          <cell r="B209">
            <v>1.5209122964242505</v>
          </cell>
        </row>
        <row r="210">
          <cell r="B210">
            <v>1.5310710247335617</v>
          </cell>
        </row>
        <row r="211">
          <cell r="B211">
            <v>1.5392954453799605</v>
          </cell>
        </row>
        <row r="212">
          <cell r="B212">
            <v>1.5498823870677245</v>
          </cell>
        </row>
        <row r="213">
          <cell r="B213">
            <v>1.5443889065279994</v>
          </cell>
        </row>
        <row r="214">
          <cell r="B214">
            <v>1.5616103366438792</v>
          </cell>
        </row>
        <row r="215">
          <cell r="B215">
            <v>1.5826594655292585</v>
          </cell>
        </row>
        <row r="216">
          <cell r="B216">
            <v>1.5915878580534528</v>
          </cell>
        </row>
        <row r="217">
          <cell r="B217">
            <v>1.593616443627119</v>
          </cell>
        </row>
        <row r="218">
          <cell r="B218">
            <v>1.6079417397001479</v>
          </cell>
        </row>
        <row r="219">
          <cell r="B219">
            <v>1.6174078671018537</v>
          </cell>
        </row>
        <row r="220">
          <cell r="B220">
            <v>1.6136794135534276</v>
          </cell>
        </row>
        <row r="221">
          <cell r="B221">
            <v>1.6260572828297901</v>
          </cell>
        </row>
        <row r="222">
          <cell r="B222">
            <v>1.6249406020438835</v>
          </cell>
        </row>
        <row r="223">
          <cell r="B223">
            <v>1.6306470902093249</v>
          </cell>
        </row>
        <row r="224">
          <cell r="B224">
            <v>1.6349423471761262</v>
          </cell>
        </row>
        <row r="225">
          <cell r="B225">
            <v>1.6483318142638828</v>
          </cell>
        </row>
        <row r="226">
          <cell r="B226">
            <v>1.652631199943966</v>
          </cell>
        </row>
        <row r="227">
          <cell r="B227">
            <v>1.6547971122155687</v>
          </cell>
        </row>
        <row r="228">
          <cell r="B228">
            <v>1.6675344707321782</v>
          </cell>
        </row>
        <row r="229">
          <cell r="B229">
            <v>1.6788424542846718</v>
          </cell>
        </row>
        <row r="230">
          <cell r="B230">
            <v>1.682854903401811</v>
          </cell>
        </row>
        <row r="231">
          <cell r="B231">
            <v>1.6738845953177657</v>
          </cell>
        </row>
        <row r="232">
          <cell r="B232">
            <v>1.6889410673461169</v>
          </cell>
        </row>
        <row r="233">
          <cell r="B233">
            <v>1.694109573802417</v>
          </cell>
        </row>
        <row r="234">
          <cell r="B234">
            <v>1.6793496047658523</v>
          </cell>
        </row>
        <row r="235">
          <cell r="B235">
            <v>1.6944573341639995</v>
          </cell>
        </row>
        <row r="236">
          <cell r="B236">
            <v>1.6854203517782855</v>
          </cell>
        </row>
        <row r="237">
          <cell r="B237">
            <v>1.7015968502795318</v>
          </cell>
        </row>
        <row r="238">
          <cell r="B238">
            <v>1.6944088877265016</v>
          </cell>
        </row>
        <row r="239">
          <cell r="B239">
            <v>1.6897725995905304</v>
          </cell>
        </row>
        <row r="240">
          <cell r="B240">
            <v>1.6976559813983105</v>
          </cell>
        </row>
        <row r="241">
          <cell r="B241">
            <v>1.7113966138653003</v>
          </cell>
        </row>
        <row r="242">
          <cell r="B242">
            <v>1.6963977932398313</v>
          </cell>
        </row>
        <row r="243">
          <cell r="B243">
            <v>1.7053936875594398</v>
          </cell>
        </row>
        <row r="244">
          <cell r="B244">
            <v>1.7215027724515986</v>
          </cell>
        </row>
        <row r="245">
          <cell r="B245">
            <v>1.7197714735288114</v>
          </cell>
        </row>
        <row r="246">
          <cell r="B246">
            <v>1.725405532092035</v>
          </cell>
        </row>
        <row r="247">
          <cell r="B247">
            <v>1.729764883019155</v>
          </cell>
        </row>
        <row r="248">
          <cell r="B248">
            <v>1.7280341085911379</v>
          </cell>
        </row>
        <row r="249">
          <cell r="B249">
            <v>1.7360352756173858</v>
          </cell>
        </row>
        <row r="250">
          <cell r="B250">
            <v>1.7391794266443548</v>
          </cell>
        </row>
        <row r="251">
          <cell r="B251">
            <v>1.7392582465660797</v>
          </cell>
        </row>
        <row r="252">
          <cell r="B252">
            <v>1.7296753231263156</v>
          </cell>
        </row>
        <row r="253">
          <cell r="B253">
            <v>1.7307440016179081</v>
          </cell>
        </row>
        <row r="254">
          <cell r="B254">
            <v>1.7421446885009841</v>
          </cell>
        </row>
        <row r="255">
          <cell r="B255">
            <v>1.7313992002706637</v>
          </cell>
        </row>
        <row r="256">
          <cell r="B256">
            <v>1.7187002103000091</v>
          </cell>
        </row>
        <row r="257">
          <cell r="B257">
            <v>1.7222397254096495</v>
          </cell>
        </row>
        <row r="258">
          <cell r="B258">
            <v>1.7313651274161721</v>
          </cell>
        </row>
        <row r="259">
          <cell r="B259">
            <v>1.735222287116055</v>
          </cell>
        </row>
        <row r="260">
          <cell r="B260">
            <v>1.7355105538224564</v>
          </cell>
        </row>
        <row r="261">
          <cell r="B261">
            <v>1.7325706935862148</v>
          </cell>
        </row>
        <row r="262">
          <cell r="B262">
            <v>1.7387096845513021</v>
          </cell>
        </row>
        <row r="263">
          <cell r="B263">
            <v>1.7406004501694694</v>
          </cell>
        </row>
        <row r="264">
          <cell r="B264">
            <v>1.742986638397523</v>
          </cell>
        </row>
        <row r="265">
          <cell r="B265">
            <v>1.7290454904889554</v>
          </cell>
        </row>
        <row r="266">
          <cell r="B266">
            <v>1.7354711921088271</v>
          </cell>
        </row>
        <row r="267">
          <cell r="B267">
            <v>1.7398692170556755</v>
          </cell>
        </row>
        <row r="268">
          <cell r="B268">
            <v>1.7354006178013697</v>
          </cell>
        </row>
        <row r="269">
          <cell r="B269">
            <v>1.7380177894232587</v>
          </cell>
        </row>
        <row r="270">
          <cell r="B270">
            <v>1.7257867781291001</v>
          </cell>
        </row>
        <row r="271">
          <cell r="B271">
            <v>1.7317591420566434</v>
          </cell>
        </row>
        <row r="272">
          <cell r="B272">
            <v>1.7308634605812363</v>
          </cell>
        </row>
        <row r="273">
          <cell r="B273">
            <v>1.7151758922258753</v>
          </cell>
        </row>
        <row r="274">
          <cell r="B274">
            <v>1.7294729774441508</v>
          </cell>
        </row>
        <row r="275">
          <cell r="B275">
            <v>1.7279835046797223</v>
          </cell>
        </row>
        <row r="276">
          <cell r="B276">
            <v>1.7194408956944138</v>
          </cell>
        </row>
        <row r="277">
          <cell r="B277">
            <v>1.7074548856231395</v>
          </cell>
        </row>
        <row r="278">
          <cell r="B278">
            <v>1.7176967101589484</v>
          </cell>
        </row>
        <row r="279">
          <cell r="B279">
            <v>1.7325950224621187</v>
          </cell>
        </row>
        <row r="280">
          <cell r="B280">
            <v>1.7159157961504972</v>
          </cell>
        </row>
        <row r="281">
          <cell r="B281">
            <v>1.7208971801896988</v>
          </cell>
        </row>
        <row r="282">
          <cell r="B282">
            <v>1.7265474466677584</v>
          </cell>
        </row>
        <row r="283">
          <cell r="B283">
            <v>1.7179527885521158</v>
          </cell>
        </row>
        <row r="284">
          <cell r="B284">
            <v>1.7211431569367799</v>
          </cell>
        </row>
        <row r="285">
          <cell r="B285">
            <v>1.7199961704245958</v>
          </cell>
        </row>
        <row r="286">
          <cell r="B286">
            <v>1.7287408973870839</v>
          </cell>
        </row>
        <row r="287">
          <cell r="B287">
            <v>1.7287520905132303</v>
          </cell>
        </row>
        <row r="288">
          <cell r="B288">
            <v>1.7315183273532571</v>
          </cell>
        </row>
        <row r="289">
          <cell r="B289">
            <v>1.7361956426456806</v>
          </cell>
        </row>
        <row r="290">
          <cell r="B290">
            <v>1.736229117852923</v>
          </cell>
        </row>
        <row r="291">
          <cell r="B291">
            <v>1.7455270202128514</v>
          </cell>
        </row>
        <row r="292">
          <cell r="B292">
            <v>1.7572282236311088</v>
          </cell>
        </row>
        <row r="293">
          <cell r="B293">
            <v>1.772492811300765</v>
          </cell>
        </row>
        <row r="294">
          <cell r="B294">
            <v>1.7778965767958936</v>
          </cell>
        </row>
        <row r="295">
          <cell r="B295">
            <v>1.7899608302237011</v>
          </cell>
        </row>
        <row r="296">
          <cell r="B296">
            <v>1.7958354780141998</v>
          </cell>
        </row>
        <row r="297">
          <cell r="B297">
            <v>1.8118069393343819</v>
          </cell>
        </row>
        <row r="298">
          <cell r="B298">
            <v>1.8157946882085916</v>
          </cell>
        </row>
        <row r="299">
          <cell r="B299">
            <v>1.831502524242721</v>
          </cell>
        </row>
        <row r="300">
          <cell r="B300">
            <v>1.8421323631903572</v>
          </cell>
        </row>
        <row r="301">
          <cell r="B301">
            <v>1.8599839848576483</v>
          </cell>
        </row>
        <row r="302">
          <cell r="B302">
            <v>1.8481774969673985</v>
          </cell>
        </row>
        <row r="303">
          <cell r="B303">
            <v>1.852174687063999</v>
          </cell>
        </row>
        <row r="304">
          <cell r="B304">
            <v>1.8553701907063935</v>
          </cell>
        </row>
        <row r="305">
          <cell r="B305">
            <v>1.8641507049507411</v>
          </cell>
        </row>
        <row r="306">
          <cell r="B306">
            <v>1.8573805843987861</v>
          </cell>
        </row>
        <row r="307">
          <cell r="B307">
            <v>1.8607765195052184</v>
          </cell>
        </row>
        <row r="308">
          <cell r="B308">
            <v>1.8555966980673693</v>
          </cell>
        </row>
        <row r="309">
          <cell r="B309">
            <v>1.8707741085778411</v>
          </cell>
        </row>
        <row r="310">
          <cell r="B310">
            <v>1.8684151627500838</v>
          </cell>
        </row>
        <row r="311">
          <cell r="B311">
            <v>1.8665391003835563</v>
          </cell>
        </row>
        <row r="312">
          <cell r="B312">
            <v>1.8759953025791485</v>
          </cell>
        </row>
        <row r="313">
          <cell r="B313">
            <v>1.8941054951300247</v>
          </cell>
        </row>
        <row r="314">
          <cell r="B314">
            <v>1.8816929547883237</v>
          </cell>
        </row>
        <row r="315">
          <cell r="B315">
            <v>1.891771510188607</v>
          </cell>
        </row>
        <row r="316">
          <cell r="B316">
            <v>1.8914181286044414</v>
          </cell>
        </row>
        <row r="317">
          <cell r="B317">
            <v>1.8971749079405729</v>
          </cell>
        </row>
        <row r="318">
          <cell r="B318">
            <v>1.910039667325707</v>
          </cell>
        </row>
        <row r="319">
          <cell r="B319">
            <v>1.9120289498874474</v>
          </cell>
        </row>
        <row r="320">
          <cell r="B320">
            <v>1.9158007637134518</v>
          </cell>
        </row>
        <row r="321">
          <cell r="B321">
            <v>1.9263271976554697</v>
          </cell>
        </row>
        <row r="322">
          <cell r="B322">
            <v>1.935538588440084</v>
          </cell>
        </row>
        <row r="323">
          <cell r="B323">
            <v>1.9369556325236643</v>
          </cell>
        </row>
        <row r="324">
          <cell r="B324">
            <v>1.9499117752422845</v>
          </cell>
        </row>
        <row r="325">
          <cell r="B325">
            <v>1.9565163206747247</v>
          </cell>
        </row>
        <row r="326">
          <cell r="B326">
            <v>1.9654927593029765</v>
          </cell>
        </row>
        <row r="327">
          <cell r="B327">
            <v>1.9780381187313103</v>
          </cell>
        </row>
        <row r="328">
          <cell r="B328">
            <v>1.9867774824601827</v>
          </cell>
        </row>
        <row r="329">
          <cell r="B329">
            <v>1.9956737420076585</v>
          </cell>
        </row>
        <row r="330">
          <cell r="B330">
            <v>1.9994816918300611</v>
          </cell>
        </row>
        <row r="331">
          <cell r="B331">
            <v>2.0157877219419995</v>
          </cell>
        </row>
        <row r="332">
          <cell r="B332">
            <v>2.0252580486965415</v>
          </cell>
        </row>
        <row r="333">
          <cell r="B333">
            <v>2.0322434494137283</v>
          </cell>
        </row>
        <row r="334">
          <cell r="B334">
            <v>2.038540787463877</v>
          </cell>
        </row>
        <row r="335">
          <cell r="B335">
            <v>2.0520975247833215</v>
          </cell>
        </row>
        <row r="336">
          <cell r="B336">
            <v>2.0488554779132793</v>
          </cell>
        </row>
        <row r="337">
          <cell r="B337">
            <v>2.0459434061550317</v>
          </cell>
        </row>
        <row r="338">
          <cell r="B338">
            <v>2.054318243703368</v>
          </cell>
        </row>
        <row r="339">
          <cell r="B339">
            <v>2.0587990263466698</v>
          </cell>
        </row>
        <row r="340">
          <cell r="B340">
            <v>2.0534795444180287</v>
          </cell>
        </row>
        <row r="341">
          <cell r="B341">
            <v>2.0578369487431956</v>
          </cell>
        </row>
        <row r="342">
          <cell r="B342">
            <v>2.0617049404580121</v>
          </cell>
        </row>
        <row r="343">
          <cell r="B343">
            <v>2.0533765408859987</v>
          </cell>
        </row>
        <row r="344">
          <cell r="B344">
            <v>2.0555900560834726</v>
          </cell>
        </row>
        <row r="345">
          <cell r="B345">
            <v>2.0550299309458997</v>
          </cell>
        </row>
        <row r="346">
          <cell r="B346">
            <v>2.0615102784727171</v>
          </cell>
        </row>
        <row r="347">
          <cell r="B347">
            <v>2.0674802244949859</v>
          </cell>
        </row>
        <row r="348">
          <cell r="B348">
            <v>2.0645791210754485</v>
          </cell>
        </row>
        <row r="349">
          <cell r="B349">
            <v>2.0616803259467811</v>
          </cell>
        </row>
        <row r="350">
          <cell r="B350">
            <v>2.077640267556272</v>
          </cell>
        </row>
        <row r="351">
          <cell r="B351">
            <v>2.0709325749020477</v>
          </cell>
        </row>
        <row r="352">
          <cell r="B352">
            <v>2.0869015489461864</v>
          </cell>
        </row>
        <row r="353">
          <cell r="B353">
            <v>2.0869943130457749</v>
          </cell>
        </row>
        <row r="354">
          <cell r="B354">
            <v>2.1032238939067249</v>
          </cell>
        </row>
        <row r="355">
          <cell r="B355">
            <v>2.105791702007461</v>
          </cell>
        </row>
        <row r="356">
          <cell r="B356">
            <v>2.1190908814146856</v>
          </cell>
        </row>
        <row r="357">
          <cell r="B357">
            <v>2.126708235669525</v>
          </cell>
        </row>
        <row r="358">
          <cell r="B358">
            <v>2.1359497447418261</v>
          </cell>
        </row>
        <row r="359">
          <cell r="B359">
            <v>2.1497295019460378</v>
          </cell>
        </row>
        <row r="360">
          <cell r="B360">
            <v>2.1675476800401277</v>
          </cell>
        </row>
        <row r="361">
          <cell r="B361">
            <v>2.1751819380485333</v>
          </cell>
        </row>
        <row r="362">
          <cell r="B362">
            <v>2.1768012100400447</v>
          </cell>
        </row>
        <row r="363">
          <cell r="B363">
            <v>2.1886689266900725</v>
          </cell>
        </row>
        <row r="364">
          <cell r="B364">
            <v>2.2055344394562799</v>
          </cell>
        </row>
        <row r="365">
          <cell r="B365">
            <v>2.2196818392736319</v>
          </cell>
        </row>
        <row r="366">
          <cell r="B366">
            <v>2.2337200208096721</v>
          </cell>
        </row>
        <row r="367">
          <cell r="B367">
            <v>2.2355157023761967</v>
          </cell>
        </row>
        <row r="368">
          <cell r="B368">
            <v>2.2425286473740149</v>
          </cell>
        </row>
        <row r="369">
          <cell r="B369">
            <v>2.2516103609849956</v>
          </cell>
        </row>
        <row r="370">
          <cell r="B370">
            <v>2.243821967976086</v>
          </cell>
        </row>
        <row r="371">
          <cell r="B371">
            <v>2.2501688840125835</v>
          </cell>
        </row>
        <row r="372">
          <cell r="B372">
            <v>2.2584838157581659</v>
          </cell>
        </row>
        <row r="373">
          <cell r="B373">
            <v>2.2625369281739975</v>
          </cell>
        </row>
        <row r="374">
          <cell r="B374">
            <v>2.2332316539765986</v>
          </cell>
        </row>
        <row r="375">
          <cell r="B375">
            <v>2.2417784840180457</v>
          </cell>
        </row>
        <row r="376">
          <cell r="B376">
            <v>2.2292394181550019</v>
          </cell>
        </row>
        <row r="377">
          <cell r="B377">
            <v>2.2140156332504923</v>
          </cell>
        </row>
        <row r="378">
          <cell r="B378">
            <v>2.2093033069133536</v>
          </cell>
        </row>
        <row r="379">
          <cell r="B379">
            <v>2.2001803880116642</v>
          </cell>
        </row>
        <row r="380">
          <cell r="B380">
            <v>2.178546018573269</v>
          </cell>
        </row>
        <row r="381">
          <cell r="B381">
            <v>2.1910044777836779</v>
          </cell>
        </row>
        <row r="382">
          <cell r="B382">
            <v>2.1716066780586734</v>
          </cell>
        </row>
        <row r="383">
          <cell r="B383">
            <v>2.1607589562674034</v>
          </cell>
        </row>
        <row r="384">
          <cell r="B384">
            <v>2.1514132969106634</v>
          </cell>
        </row>
        <row r="385">
          <cell r="B385">
            <v>2.1553619335195324</v>
          </cell>
        </row>
        <row r="386">
          <cell r="B386">
            <v>2.1686094187124332</v>
          </cell>
        </row>
        <row r="387">
          <cell r="B387">
            <v>2.1689800543852797</v>
          </cell>
        </row>
        <row r="388">
          <cell r="B388">
            <v>2.1876050844777848</v>
          </cell>
        </row>
        <row r="389">
          <cell r="B389">
            <v>2.1983103589529871</v>
          </cell>
        </row>
        <row r="390">
          <cell r="B390">
            <v>2.2139149548877319</v>
          </cell>
        </row>
        <row r="391">
          <cell r="B391">
            <v>2.2146327489039632</v>
          </cell>
        </row>
        <row r="392">
          <cell r="B392">
            <v>2.2187818404256383</v>
          </cell>
        </row>
        <row r="393">
          <cell r="B393">
            <v>2.224694695660987</v>
          </cell>
        </row>
        <row r="394">
          <cell r="B394">
            <v>2.2289437808123385</v>
          </cell>
        </row>
        <row r="395">
          <cell r="B395">
            <v>2.2274846702462781</v>
          </cell>
        </row>
        <row r="396">
          <cell r="B396">
            <v>2.2365768845846312</v>
          </cell>
        </row>
        <row r="397">
          <cell r="B397">
            <v>2.2222249809542576</v>
          </cell>
        </row>
        <row r="398">
          <cell r="B398">
            <v>2.2481639459455525</v>
          </cell>
        </row>
        <row r="399">
          <cell r="B399">
            <v>2.2495956502273149</v>
          </cell>
        </row>
        <row r="400">
          <cell r="B400">
            <v>2.2484977528543277</v>
          </cell>
        </row>
        <row r="401">
          <cell r="B401">
            <v>2.2403483720441022</v>
          </cell>
        </row>
        <row r="402">
          <cell r="B402">
            <v>2.2336947952677386</v>
          </cell>
        </row>
        <row r="403">
          <cell r="B403">
            <v>2.2388784263136312</v>
          </cell>
        </row>
        <row r="404">
          <cell r="B404">
            <v>2.2572763231215447</v>
          </cell>
        </row>
        <row r="405">
          <cell r="B405">
            <v>2.2490688672828441</v>
          </cell>
        </row>
        <row r="406">
          <cell r="B406">
            <v>2.2675321995579512</v>
          </cell>
        </row>
        <row r="407">
          <cell r="B407">
            <v>2.2898316047509666</v>
          </cell>
        </row>
        <row r="408">
          <cell r="B408">
            <v>2.2932924858993911</v>
          </cell>
        </row>
        <row r="409">
          <cell r="B409">
            <v>2.3033805234021099</v>
          </cell>
        </row>
        <row r="410">
          <cell r="B410">
            <v>2.3073530124513431</v>
          </cell>
        </row>
        <row r="411">
          <cell r="B411">
            <v>2.332116434700672</v>
          </cell>
        </row>
        <row r="412">
          <cell r="B412">
            <v>2.3250563918319722</v>
          </cell>
        </row>
        <row r="413">
          <cell r="B413">
            <v>2.3422318090279823</v>
          </cell>
        </row>
        <row r="414">
          <cell r="B414">
            <v>2.348593153954353</v>
          </cell>
        </row>
        <row r="415">
          <cell r="B415">
            <v>2.346674416196219</v>
          </cell>
        </row>
        <row r="416">
          <cell r="B416">
            <v>2.359681609427978</v>
          </cell>
        </row>
        <row r="417">
          <cell r="B417">
            <v>2.3441126726694494</v>
          </cell>
        </row>
        <row r="418">
          <cell r="B418">
            <v>2.3599162719070197</v>
          </cell>
        </row>
        <row r="419">
          <cell r="B419">
            <v>2.3666047333482356</v>
          </cell>
        </row>
        <row r="420">
          <cell r="B420">
            <v>2.3681408759499032</v>
          </cell>
        </row>
        <row r="421">
          <cell r="B421">
            <v>2.3742546010731518</v>
          </cell>
        </row>
        <row r="422">
          <cell r="B422">
            <v>2.39308666534862</v>
          </cell>
        </row>
        <row r="423">
          <cell r="B423">
            <v>2.3959879552259538</v>
          </cell>
        </row>
        <row r="424">
          <cell r="B424">
            <v>2.3970836336641619</v>
          </cell>
        </row>
        <row r="425">
          <cell r="B425">
            <v>2.418979051728964</v>
          </cell>
        </row>
        <row r="426">
          <cell r="B426">
            <v>2.4105150780388751</v>
          </cell>
        </row>
        <row r="427">
          <cell r="B427">
            <v>2.4208149700093977</v>
          </cell>
        </row>
        <row r="428">
          <cell r="B428">
            <v>2.4193035209651015</v>
          </cell>
        </row>
        <row r="429">
          <cell r="B429">
            <v>2.4212735983724714</v>
          </cell>
        </row>
        <row r="430">
          <cell r="B430">
            <v>2.4234020883507341</v>
          </cell>
        </row>
        <row r="431">
          <cell r="B431">
            <v>2.4332941014585767</v>
          </cell>
        </row>
        <row r="432">
          <cell r="B432">
            <v>2.4628025536202238</v>
          </cell>
        </row>
        <row r="433">
          <cell r="B433">
            <v>2.4704559557661829</v>
          </cell>
        </row>
        <row r="434">
          <cell r="B434">
            <v>2.4819865720850682</v>
          </cell>
        </row>
        <row r="435">
          <cell r="B435">
            <v>2.4855466303997162</v>
          </cell>
        </row>
        <row r="436">
          <cell r="B436">
            <v>2.4975996028983101</v>
          </cell>
        </row>
        <row r="437">
          <cell r="B437">
            <v>2.5043519119056592</v>
          </cell>
        </row>
        <row r="438">
          <cell r="B438">
            <v>2.5212283783275851</v>
          </cell>
        </row>
        <row r="439">
          <cell r="B439">
            <v>2.529461690116753</v>
          </cell>
        </row>
        <row r="440">
          <cell r="B440">
            <v>2.5237730566389156</v>
          </cell>
        </row>
        <row r="441">
          <cell r="B441">
            <v>2.5382757557968749</v>
          </cell>
        </row>
        <row r="442">
          <cell r="B442">
            <v>2.5430746122246455</v>
          </cell>
        </row>
        <row r="443">
          <cell r="B443">
            <v>2.546135823917921</v>
          </cell>
        </row>
        <row r="444">
          <cell r="B444">
            <v>2.5627385152372155</v>
          </cell>
        </row>
        <row r="445">
          <cell r="B445">
            <v>2.5833597033537701</v>
          </cell>
        </row>
        <row r="446">
          <cell r="B446">
            <v>2.5831711760358207</v>
          </cell>
        </row>
        <row r="447">
          <cell r="B447">
            <v>2.5955977479594634</v>
          </cell>
        </row>
        <row r="448">
          <cell r="B448">
            <v>2.6113966219038667</v>
          </cell>
        </row>
        <row r="449">
          <cell r="B449">
            <v>2.609555110440354</v>
          </cell>
        </row>
        <row r="450">
          <cell r="B450">
            <v>2.6350773859862318</v>
          </cell>
        </row>
        <row r="451">
          <cell r="B451">
            <v>2.6348554348801492</v>
          </cell>
        </row>
        <row r="452">
          <cell r="B452">
            <v>2.6410118393416493</v>
          </cell>
        </row>
        <row r="453">
          <cell r="B453">
            <v>2.6586950687422304</v>
          </cell>
        </row>
        <row r="454">
          <cell r="B454">
            <v>2.6504347499295879</v>
          </cell>
        </row>
        <row r="455">
          <cell r="B455">
            <v>2.6719680515373052</v>
          </cell>
        </row>
        <row r="456">
          <cell r="B456">
            <v>2.6709491769242635</v>
          </cell>
        </row>
        <row r="457">
          <cell r="B457">
            <v>2.6778842841400201</v>
          </cell>
        </row>
        <row r="458">
          <cell r="B458">
            <v>2.6984211880919218</v>
          </cell>
        </row>
        <row r="459">
          <cell r="B459">
            <v>2.6969346578359206</v>
          </cell>
        </row>
        <row r="460">
          <cell r="B460">
            <v>2.6845531786069876</v>
          </cell>
        </row>
        <row r="461">
          <cell r="B461">
            <v>2.6995657815538476</v>
          </cell>
        </row>
        <row r="462">
          <cell r="B462">
            <v>2.6683249097374153</v>
          </cell>
        </row>
        <row r="463">
          <cell r="B463">
            <v>2.6628237544585187</v>
          </cell>
        </row>
        <row r="464">
          <cell r="B464">
            <v>2.6541857122057499</v>
          </cell>
        </row>
        <row r="465">
          <cell r="B465">
            <v>2.6227332429066355</v>
          </cell>
        </row>
        <row r="466">
          <cell r="B466">
            <v>2.590215576785603</v>
          </cell>
        </row>
        <row r="467">
          <cell r="B467">
            <v>2.5632033276656729</v>
          </cell>
        </row>
        <row r="468">
          <cell r="B468">
            <v>2.4728846005915139</v>
          </cell>
        </row>
        <row r="469">
          <cell r="B469">
            <v>2.3881263646145983</v>
          </cell>
        </row>
        <row r="470">
          <cell r="B470">
            <v>2.3245584236794832</v>
          </cell>
        </row>
        <row r="471">
          <cell r="B471">
            <v>2.2999904729273464</v>
          </cell>
        </row>
        <row r="472">
          <cell r="B472">
            <v>2.2775729330814123</v>
          </cell>
        </row>
        <row r="473">
          <cell r="B473">
            <v>2.2871413884624117</v>
          </cell>
        </row>
        <row r="474">
          <cell r="B474">
            <v>2.3017581077217755</v>
          </cell>
        </row>
        <row r="475">
          <cell r="B475">
            <v>2.3194851439683597</v>
          </cell>
        </row>
        <row r="476">
          <cell r="B476">
            <v>2.3428184357371062</v>
          </cell>
        </row>
        <row r="477">
          <cell r="B477">
            <v>2.3561872054764388</v>
          </cell>
        </row>
        <row r="478">
          <cell r="B478">
            <v>2.3895233988335192</v>
          </cell>
        </row>
        <row r="479">
          <cell r="B479">
            <v>2.4044824373657177</v>
          </cell>
        </row>
        <row r="480">
          <cell r="B480">
            <v>2.4225682662938324</v>
          </cell>
        </row>
        <row r="481">
          <cell r="B481">
            <v>2.4310016747860632</v>
          </cell>
        </row>
        <row r="482">
          <cell r="B482">
            <v>2.4591611555313655</v>
          </cell>
        </row>
        <row r="483">
          <cell r="B483">
            <v>2.4654480177618154</v>
          </cell>
        </row>
        <row r="484">
          <cell r="B484">
            <v>2.5011593693264271</v>
          </cell>
        </row>
        <row r="485">
          <cell r="B485">
            <v>2.5149080237523469</v>
          </cell>
        </row>
        <row r="486">
          <cell r="B486">
            <v>2.5365114013074139</v>
          </cell>
        </row>
        <row r="487">
          <cell r="B487">
            <v>2.5363545110618166</v>
          </cell>
        </row>
        <row r="488">
          <cell r="B488">
            <v>2.5418638736663137</v>
          </cell>
        </row>
        <row r="489">
          <cell r="B489">
            <v>2.5515658601466829</v>
          </cell>
        </row>
        <row r="490">
          <cell r="B490">
            <v>2.5606166608098553</v>
          </cell>
        </row>
        <row r="491">
          <cell r="B491">
            <v>2.5687644496708164</v>
          </cell>
        </row>
        <row r="492">
          <cell r="B492">
            <v>2.5845692958171438</v>
          </cell>
        </row>
        <row r="493">
          <cell r="B493">
            <v>2.6021179549239224</v>
          </cell>
        </row>
        <row r="494">
          <cell r="B494">
            <v>2.6129227549105698</v>
          </cell>
        </row>
        <row r="495">
          <cell r="B495">
            <v>2.6150651012588577</v>
          </cell>
        </row>
        <row r="496">
          <cell r="B496">
            <v>2.5912649754277561</v>
          </cell>
        </row>
        <row r="497">
          <cell r="B497">
            <v>2.5838316935953975</v>
          </cell>
        </row>
        <row r="498">
          <cell r="B498">
            <v>2.6124136481030384</v>
          </cell>
        </row>
        <row r="499">
          <cell r="B499">
            <v>2.6219734274545523</v>
          </cell>
        </row>
        <row r="500">
          <cell r="B500">
            <v>2.636042747650591</v>
          </cell>
        </row>
        <row r="501">
          <cell r="B501">
            <v>2.6477922427610445</v>
          </cell>
        </row>
        <row r="502">
          <cell r="B502">
            <v>2.6422383874134683</v>
          </cell>
        </row>
        <row r="503">
          <cell r="B503">
            <v>2.642399541234087</v>
          </cell>
        </row>
        <row r="504">
          <cell r="B504">
            <v>2.646991933220336</v>
          </cell>
        </row>
        <row r="505">
          <cell r="B505">
            <v>2.6626235821107218</v>
          </cell>
        </row>
        <row r="506">
          <cell r="B506">
            <v>2.6657307132365657</v>
          </cell>
        </row>
        <row r="507">
          <cell r="B507">
            <v>2.6796231089793867</v>
          </cell>
        </row>
        <row r="508">
          <cell r="B508">
            <v>2.6700233747913633</v>
          </cell>
        </row>
        <row r="509">
          <cell r="B509">
            <v>2.6675363748685297</v>
          </cell>
        </row>
        <row r="510">
          <cell r="B510">
            <v>2.6813498004223377</v>
          </cell>
        </row>
        <row r="511">
          <cell r="B511">
            <v>2.6726266924246262</v>
          </cell>
        </row>
        <row r="512">
          <cell r="B512">
            <v>2.6806709889903204</v>
          </cell>
        </row>
        <row r="513">
          <cell r="B513">
            <v>2.68047937710663</v>
          </cell>
        </row>
        <row r="514">
          <cell r="B514">
            <v>2.6622847193413226</v>
          </cell>
        </row>
        <row r="515">
          <cell r="B515">
            <v>2.6698212727000059</v>
          </cell>
        </row>
        <row r="516">
          <cell r="B516">
            <v>2.6704390985644828</v>
          </cell>
        </row>
        <row r="517">
          <cell r="B517">
            <v>2.6799181661234299</v>
          </cell>
        </row>
        <row r="518">
          <cell r="B518">
            <v>2.6817106633747563</v>
          </cell>
        </row>
        <row r="519">
          <cell r="B519">
            <v>2.6886275138149469</v>
          </cell>
        </row>
        <row r="520">
          <cell r="B520">
            <v>2.7064807011170999</v>
          </cell>
        </row>
        <row r="521">
          <cell r="B521">
            <v>2.7123968420204143</v>
          </cell>
        </row>
        <row r="522">
          <cell r="B522">
            <v>2.7211237301504321</v>
          </cell>
        </row>
        <row r="523">
          <cell r="B523">
            <v>2.7177123040852269</v>
          </cell>
        </row>
        <row r="524">
          <cell r="B524">
            <v>2.7261771461211142</v>
          </cell>
        </row>
        <row r="525">
          <cell r="B525">
            <v>2.7376694185786663</v>
          </cell>
        </row>
        <row r="526">
          <cell r="B526">
            <v>2.7512652775841429</v>
          </cell>
        </row>
        <row r="527">
          <cell r="B527">
            <v>2.7530797610999751</v>
          </cell>
        </row>
        <row r="528">
          <cell r="B528">
            <v>2.7696081989527825</v>
          </cell>
        </row>
        <row r="529">
          <cell r="B529">
            <v>2.7673172126968386</v>
          </cell>
        </row>
        <row r="530">
          <cell r="B530">
            <v>2.7752438279327603</v>
          </cell>
        </row>
        <row r="531">
          <cell r="B531">
            <v>2.7873747723113422</v>
          </cell>
        </row>
        <row r="532">
          <cell r="B532">
            <v>2.7948103764020726</v>
          </cell>
        </row>
        <row r="533">
          <cell r="B533">
            <v>2.8002076706408405</v>
          </cell>
        </row>
        <row r="534">
          <cell r="B534">
            <v>2.7998496305073277</v>
          </cell>
        </row>
        <row r="535">
          <cell r="B535">
            <v>2.8018583318358745</v>
          </cell>
        </row>
        <row r="536">
          <cell r="B536">
            <v>2.8165689637593725</v>
          </cell>
        </row>
        <row r="537">
          <cell r="B537">
            <v>2.799223933693761</v>
          </cell>
        </row>
        <row r="538">
          <cell r="B538">
            <v>2.8253784048990123</v>
          </cell>
        </row>
        <row r="539">
          <cell r="B539">
            <v>2.8219240029832595</v>
          </cell>
        </row>
        <row r="540">
          <cell r="B540">
            <v>2.8286414424920325</v>
          </cell>
        </row>
        <row r="541">
          <cell r="B541">
            <v>2.8415891696034654</v>
          </cell>
        </row>
        <row r="542">
          <cell r="B542">
            <v>2.837080973109301</v>
          </cell>
        </row>
        <row r="543">
          <cell r="B543">
            <v>2.8369349217276612</v>
          </cell>
        </row>
        <row r="544">
          <cell r="B544">
            <v>2.8355910254809698</v>
          </cell>
        </row>
        <row r="545">
          <cell r="B545">
            <v>2.8321362173745404</v>
          </cell>
        </row>
        <row r="546">
          <cell r="B546">
            <v>2.8282652368005263</v>
          </cell>
        </row>
        <row r="547">
          <cell r="B547">
            <v>2.8375767716319023</v>
          </cell>
        </row>
        <row r="548">
          <cell r="B548">
            <v>2.8429639791876968</v>
          </cell>
        </row>
        <row r="549">
          <cell r="B549">
            <v>2.8406206733798127</v>
          </cell>
        </row>
        <row r="550">
          <cell r="B550">
            <v>2.8499467647223922</v>
          </cell>
        </row>
        <row r="551">
          <cell r="B551">
            <v>2.8483549320377346</v>
          </cell>
        </row>
        <row r="552">
          <cell r="B552">
            <v>2.8385627001137745</v>
          </cell>
        </row>
        <row r="553">
          <cell r="B553">
            <v>2.8327507781329779</v>
          </cell>
        </row>
        <row r="554">
          <cell r="B554">
            <v>2.8589947931225557</v>
          </cell>
        </row>
        <row r="555">
          <cell r="B555">
            <v>2.8525139792111425</v>
          </cell>
        </row>
        <row r="556">
          <cell r="B556">
            <v>2.8462737337285282</v>
          </cell>
        </row>
        <row r="557">
          <cell r="B557">
            <v>2.8567481393909477</v>
          </cell>
        </row>
        <row r="558">
          <cell r="B558">
            <v>2.849296255274933</v>
          </cell>
        </row>
        <row r="559">
          <cell r="B559">
            <v>2.8642305554097991</v>
          </cell>
        </row>
        <row r="560">
          <cell r="B560">
            <v>2.8635990903176038</v>
          </cell>
        </row>
        <row r="561">
          <cell r="B561">
            <v>2.8725797512252762</v>
          </cell>
        </row>
        <row r="562">
          <cell r="B562">
            <v>2.8746915296861628</v>
          </cell>
        </row>
        <row r="563">
          <cell r="B563">
            <v>2.8838144074996297</v>
          </cell>
        </row>
        <row r="564">
          <cell r="B564">
            <v>2.9040817042681399</v>
          </cell>
        </row>
        <row r="565">
          <cell r="B565">
            <v>2.9142540465513251</v>
          </cell>
        </row>
        <row r="566">
          <cell r="B566">
            <v>2.9169163777444131</v>
          </cell>
        </row>
        <row r="567">
          <cell r="B567">
            <v>2.9187928890945312</v>
          </cell>
        </row>
        <row r="568">
          <cell r="B568">
            <v>2.941768240547475</v>
          </cell>
        </row>
        <row r="569">
          <cell r="B569">
            <v>2.9458489299864592</v>
          </cell>
        </row>
        <row r="570">
          <cell r="B570">
            <v>2.9610578010877298</v>
          </cell>
        </row>
        <row r="571">
          <cell r="B571">
            <v>2.9669504172910428</v>
          </cell>
        </row>
        <row r="572">
          <cell r="B572">
            <v>2.9674653446908197</v>
          </cell>
        </row>
        <row r="573">
          <cell r="B573">
            <v>2.9831351141483289</v>
          </cell>
        </row>
        <row r="574">
          <cell r="B574">
            <v>2.9865197184056447</v>
          </cell>
        </row>
        <row r="575">
          <cell r="B575">
            <v>2.9965495601341092</v>
          </cell>
        </row>
        <row r="576">
          <cell r="B576">
            <v>3.0283916933430217</v>
          </cell>
        </row>
        <row r="577">
          <cell r="B577">
            <v>3.038324289723533</v>
          </cell>
        </row>
        <row r="578">
          <cell r="B578">
            <v>3.0270152340717607</v>
          </cell>
        </row>
        <row r="579">
          <cell r="B579">
            <v>3.0351897656195876</v>
          </cell>
        </row>
        <row r="580">
          <cell r="B580">
            <v>3.0560902961785121</v>
          </cell>
        </row>
        <row r="581">
          <cell r="B581">
            <v>3.0508804391903448</v>
          </cell>
        </row>
        <row r="582">
          <cell r="B582">
            <v>3.0499821826690674</v>
          </cell>
        </row>
        <row r="583">
          <cell r="B583">
            <v>3.0606702910406387</v>
          </cell>
        </row>
        <row r="584">
          <cell r="B584">
            <v>3.0653724549173376</v>
          </cell>
        </row>
        <row r="585">
          <cell r="B585">
            <v>3.0826821435838889</v>
          </cell>
        </row>
        <row r="586">
          <cell r="B586">
            <v>3.0750968674600552</v>
          </cell>
        </row>
        <row r="587">
          <cell r="B587">
            <v>3.0916544957623708</v>
          </cell>
        </row>
        <row r="588">
          <cell r="B588">
            <v>3.0838666028981883</v>
          </cell>
        </row>
        <row r="589">
          <cell r="B589">
            <v>3.0818880674516476</v>
          </cell>
        </row>
        <row r="590">
          <cell r="B590">
            <v>3.0901639389294759</v>
          </cell>
        </row>
        <row r="591">
          <cell r="B591">
            <v>3.0832406448800476</v>
          </cell>
        </row>
        <row r="592">
          <cell r="B592">
            <v>3.1091399884302962</v>
          </cell>
        </row>
      </sheetData>
    </sheetDataSet>
  </externalBook>
</externalLink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customProperty" Target="../customProperty1.bin"/><Relationship Id="rId1" Type="http://schemas.openxmlformats.org/officeDocument/2006/relationships/printerSettings" Target="../printerSettings/printerSettings1.bin"/><Relationship Id="rId4" Type="http://schemas.openxmlformats.org/officeDocument/2006/relationships/comments" Target="../comments1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comments" Target="../comments3.xml"/><Relationship Id="rId1" Type="http://schemas.openxmlformats.org/officeDocument/2006/relationships/vmlDrawing" Target="../drawings/vmlDrawing3.v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5.vml"/><Relationship Id="rId2" Type="http://schemas.openxmlformats.org/officeDocument/2006/relationships/customProperty" Target="../customProperty2.bin"/><Relationship Id="rId1" Type="http://schemas.openxmlformats.org/officeDocument/2006/relationships/printerSettings" Target="../printerSettings/printerSettings4.bin"/><Relationship Id="rId4" Type="http://schemas.openxmlformats.org/officeDocument/2006/relationships/comments" Target="../comments5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comments" Target="../comments6.xml"/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5.bin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7.vml"/><Relationship Id="rId2" Type="http://schemas.openxmlformats.org/officeDocument/2006/relationships/customProperty" Target="../customProperty3.bin"/><Relationship Id="rId1" Type="http://schemas.openxmlformats.org/officeDocument/2006/relationships/printerSettings" Target="../printerSettings/printerSettings6.bin"/><Relationship Id="rId4" Type="http://schemas.openxmlformats.org/officeDocument/2006/relationships/comments" Target="../comments7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customProperty" Target="../customProperty4.bin"/><Relationship Id="rId1" Type="http://schemas.openxmlformats.org/officeDocument/2006/relationships/printerSettings" Target="../printerSettings/printerSettings7.bin"/><Relationship Id="rId5" Type="http://schemas.openxmlformats.org/officeDocument/2006/relationships/comments" Target="../comments8.xml"/><Relationship Id="rId4" Type="http://schemas.openxmlformats.org/officeDocument/2006/relationships/vmlDrawing" Target="../drawings/vmlDrawing8.vm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customProperty" Target="../customProperty5.bin"/><Relationship Id="rId1" Type="http://schemas.openxmlformats.org/officeDocument/2006/relationships/printerSettings" Target="../printerSettings/printerSettings8.bin"/><Relationship Id="rId5" Type="http://schemas.openxmlformats.org/officeDocument/2006/relationships/comments" Target="../comments9.xml"/><Relationship Id="rId4" Type="http://schemas.openxmlformats.org/officeDocument/2006/relationships/vmlDrawing" Target="../drawings/vmlDrawing9.v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.xml"/><Relationship Id="rId2" Type="http://schemas.openxmlformats.org/officeDocument/2006/relationships/customProperty" Target="../customProperty6.bin"/><Relationship Id="rId1" Type="http://schemas.openxmlformats.org/officeDocument/2006/relationships/printerSettings" Target="../printerSettings/printerSettings10.bin"/><Relationship Id="rId5" Type="http://schemas.openxmlformats.org/officeDocument/2006/relationships/comments" Target="../comments10.xml"/><Relationship Id="rId4" Type="http://schemas.openxmlformats.org/officeDocument/2006/relationships/vmlDrawing" Target="../drawings/vmlDrawing10.vml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comments" Target="../comments11.xml"/><Relationship Id="rId1" Type="http://schemas.openxmlformats.org/officeDocument/2006/relationships/vmlDrawing" Target="../drawings/vmlDrawing11.vml"/></Relationships>
</file>

<file path=xl/worksheets/_rels/sheet15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2.vml"/><Relationship Id="rId2" Type="http://schemas.openxmlformats.org/officeDocument/2006/relationships/customProperty" Target="../customProperty7.bin"/><Relationship Id="rId1" Type="http://schemas.openxmlformats.org/officeDocument/2006/relationships/printerSettings" Target="../printerSettings/printerSettings11.bin"/><Relationship Id="rId4" Type="http://schemas.openxmlformats.org/officeDocument/2006/relationships/comments" Target="../comments12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Tabelle6"/>
  <dimension ref="A1:A2"/>
  <sheetViews>
    <sheetView workbookViewId="0"/>
  </sheetViews>
  <sheetFormatPr baseColWidth="10" defaultRowHeight="14.5"/>
  <sheetData>
    <row r="1" spans="1:1">
      <c r="A1" t="s">
        <v>429</v>
      </c>
    </row>
    <row r="2" spans="1:1">
      <c r="A2" t="b">
        <v>1</v>
      </c>
    </row>
  </sheetData>
  <pageMargins left="0.7" right="0.7" top="0.78740157499999996" bottom="0.78740157499999996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Tabelle1"/>
  <dimension ref="A1:CN610"/>
  <sheetViews>
    <sheetView topLeftCell="AN1" workbookViewId="0">
      <selection activeCell="BJ1" sqref="BJ1"/>
    </sheetView>
  </sheetViews>
  <sheetFormatPr baseColWidth="10" defaultRowHeight="14.5"/>
  <sheetData>
    <row r="1" spans="1:92">
      <c r="A1" s="58" t="str">
        <f>_xll.DSGRID("BDGDP...D,BDIFOIDXQ,BDIFOBUSQ,BDIFOEXPQ,BDNEWORDG,BDXRUSE.,BDM1....A,BDM2....B,BDINTER3,BDGBOND.,BDSHRPRCF,BDRVNCARP,BDIPMAN.G,BDBNKRPTP,BDUN%TOTQ,BDCONPRCE,BDGDPIPDE,BDIFPMTHR,BDIFNMTHR,BDEXNGS.B,BDEXNGS.D,BDIMNGS.B,BDIMNGS.D,BDIFDMTMR,BDUSC003G"," ","1960-01-01"," ","Q","RowHeader=true;ColHeader=true;Code=true;DispSeriesDescription=true;QuarterlyTSFormat=false")</f>
        <v>Name</v>
      </c>
      <c r="B1" s="59" t="s">
        <v>0</v>
      </c>
      <c r="C1" s="59" t="s">
        <v>993</v>
      </c>
      <c r="D1" s="59" t="s">
        <v>994</v>
      </c>
      <c r="E1" s="59" t="s">
        <v>995</v>
      </c>
      <c r="F1" s="59" t="s">
        <v>730</v>
      </c>
      <c r="G1" s="59" t="s">
        <v>731</v>
      </c>
      <c r="H1" s="59" t="s">
        <v>1</v>
      </c>
      <c r="I1" s="59" t="s">
        <v>2</v>
      </c>
      <c r="J1" s="59" t="s">
        <v>732</v>
      </c>
      <c r="K1" s="59" t="s">
        <v>969</v>
      </c>
      <c r="L1" s="59" t="s">
        <v>3</v>
      </c>
      <c r="M1" s="59" t="s">
        <v>511</v>
      </c>
      <c r="N1" s="59" t="s">
        <v>733</v>
      </c>
      <c r="O1" s="59" t="s">
        <v>512</v>
      </c>
      <c r="P1" s="59" t="s">
        <v>4</v>
      </c>
      <c r="Q1" s="59" t="s">
        <v>492</v>
      </c>
      <c r="R1" s="59" t="s">
        <v>430</v>
      </c>
      <c r="S1" s="59" t="s">
        <v>673</v>
      </c>
      <c r="T1" s="59" t="s">
        <v>674</v>
      </c>
      <c r="U1" s="59" t="s">
        <v>809</v>
      </c>
      <c r="V1" s="59" t="s">
        <v>5</v>
      </c>
      <c r="W1" s="59" t="s">
        <v>810</v>
      </c>
      <c r="X1" s="59" t="s">
        <v>6</v>
      </c>
      <c r="Y1" s="59" t="s">
        <v>675</v>
      </c>
      <c r="Z1" s="59" t="s">
        <v>734</v>
      </c>
      <c r="AA1" s="15" t="str">
        <f>_xll.DSGRID("BDIFDMTJQ,BDAQXY0AF,BDAAXY12F,BDI..NECE,BDXRUSE.,BDIPTOT.G,BDIFDMTFQ,BDEAESTCD,BDEAEGOCD,BDEAISTCD,BDEAIGTCD,BDEAESTCB,BDEAEGTCB,BDEAISTCB,BDEAIGTCB,BDTOTPRCF,UKOILBREN,BDCONPRCE,BDYEDM20F,BDOVRORDG,BDOBS076Q,BDCAPUTLQ,BDIFPMTKR,BDIFNMTKR,BDIFDMTBQ"," ","1960-01-01"," ","Q","ColHeader=true;Code=true;DispSeriesDescription=true;QuarterlyTSFormat=false")</f>
        <v>BD MFG: EXPORTS EXPECT IN 3MO - BAL SADJ</v>
      </c>
      <c r="AB1" s="59" t="s">
        <v>979</v>
      </c>
      <c r="AC1" s="59" t="s">
        <v>771</v>
      </c>
      <c r="AD1" s="59" t="s">
        <v>500</v>
      </c>
      <c r="AE1" s="59" t="s">
        <v>731</v>
      </c>
      <c r="AF1" s="59" t="s">
        <v>735</v>
      </c>
      <c r="AG1" s="59" t="s">
        <v>676</v>
      </c>
      <c r="AH1" s="59" t="s">
        <v>7</v>
      </c>
      <c r="AI1" s="59" t="s">
        <v>8</v>
      </c>
      <c r="AJ1" s="59" t="s">
        <v>9</v>
      </c>
      <c r="AK1" s="59" t="s">
        <v>10</v>
      </c>
      <c r="AL1" s="59" t="s">
        <v>489</v>
      </c>
      <c r="AM1" s="59" t="s">
        <v>503</v>
      </c>
      <c r="AN1" s="59" t="s">
        <v>490</v>
      </c>
      <c r="AO1" s="59" t="s">
        <v>491</v>
      </c>
      <c r="AP1" s="59" t="s">
        <v>11</v>
      </c>
      <c r="AQ1" s="59" t="s">
        <v>905</v>
      </c>
      <c r="AR1" s="59" t="s">
        <v>492</v>
      </c>
      <c r="AS1" s="59" t="s">
        <v>530</v>
      </c>
      <c r="AT1" s="59" t="s">
        <v>734</v>
      </c>
      <c r="AU1" s="59" t="s">
        <v>531</v>
      </c>
      <c r="AV1" s="59" t="s">
        <v>792</v>
      </c>
      <c r="AW1" s="59" t="s">
        <v>677</v>
      </c>
      <c r="AX1" s="59" t="s">
        <v>678</v>
      </c>
      <c r="AY1" s="59" t="s">
        <v>679</v>
      </c>
      <c r="AZ1" t="str">
        <f>_xll.DSGRID(CONCATENATE("BDCYLEADT,BDCYLEADR,BDIFPCTWQ,BDIFNCTWR,BDGCCON.D,BDIFOBDQQ,BDGDP...B,WDOXT$24D,BDCURBALA,BDZEWECSR,BDCNFCONQ,BDEUSESIG,BDYQDM25F,BDOCFEXEE,BDIMPPRCE,BDXSC401E,SWHWWAE$F,SWHWWAR$F,SWHWWAMEF,SWHWWAB$F,SWHWWAIEF,BDEXPPRCE,BDXSC400E,BDUSNA62G,BDQI2AANF,BDJQ","A327R,BDJAA327B,BDPERDISB,BDIADPTEB,BDIADPTRB,BDUSDA01E,BDNOCCNSG,BDNOCREBG")," ","1960-01-01"," ","Q","ColHeader=true;Code=true;DispSeriesDescription=true;QuarterlyTSFormat=false")</f>
        <v>BD COMPOSITE LEADING INDICATOR - TREND RESTORED SADJ</v>
      </c>
      <c r="BA1" s="59" t="s">
        <v>514</v>
      </c>
      <c r="BB1" s="59" t="s">
        <v>680</v>
      </c>
      <c r="BC1" s="59" t="s">
        <v>681</v>
      </c>
      <c r="BD1" s="59" t="s">
        <v>786</v>
      </c>
      <c r="BE1" s="59" t="s">
        <v>793</v>
      </c>
      <c r="BF1" s="59" t="s">
        <v>811</v>
      </c>
      <c r="BG1" s="59" t="s">
        <v>623</v>
      </c>
      <c r="BH1" s="59" t="s">
        <v>12</v>
      </c>
      <c r="BI1" s="59" t="s">
        <v>515</v>
      </c>
      <c r="BJ1" s="59" t="s">
        <v>516</v>
      </c>
      <c r="BK1" s="59" t="s">
        <v>13</v>
      </c>
      <c r="BL1" s="59" t="s">
        <v>548</v>
      </c>
      <c r="BM1" s="59" t="s">
        <v>478</v>
      </c>
      <c r="BN1" s="59" t="s">
        <v>812</v>
      </c>
      <c r="BO1" s="59" t="s">
        <v>532</v>
      </c>
      <c r="BP1" s="59" t="s">
        <v>533</v>
      </c>
      <c r="BQ1" s="59" t="s">
        <v>534</v>
      </c>
      <c r="BR1" s="59" t="s">
        <v>535</v>
      </c>
      <c r="BS1" s="59" t="s">
        <v>536</v>
      </c>
      <c r="BT1" s="59" t="s">
        <v>537</v>
      </c>
      <c r="BU1" s="59" t="s">
        <v>813</v>
      </c>
      <c r="BV1" s="59" t="s">
        <v>538</v>
      </c>
      <c r="BW1" s="59" t="s">
        <v>725</v>
      </c>
      <c r="BX1" s="59" t="s">
        <v>566</v>
      </c>
      <c r="BY1" s="59" t="s">
        <v>659</v>
      </c>
      <c r="BZ1" s="59" t="s">
        <v>761</v>
      </c>
      <c r="CA1" s="59" t="s">
        <v>664</v>
      </c>
      <c r="CB1" s="59" t="s">
        <v>666</v>
      </c>
      <c r="CC1" s="59" t="s">
        <v>668</v>
      </c>
      <c r="CD1" s="59" t="s">
        <v>736</v>
      </c>
      <c r="CE1" s="59" t="s">
        <v>917</v>
      </c>
      <c r="CF1" s="59" t="s">
        <v>918</v>
      </c>
      <c r="CG1" s="15" t="str">
        <f>_xll.Thomson.Reuters.AFOSpreadSheetFormulas.DSGRID("BDAQU20BF,BDAQXY0BF,BDUAC888Q,BDINVCH.B,BDINVCHSD,BDQ21ABAF,WDCPBIMWG,WDCPBPWWG"," ","1960-01-01","","Q","ColHeader=true;Code=true;DispSeriesDescription=true;YearlyTSFormat=false;QuarterlyTSFormat=false;AutoRefresh=false","")</f>
        <v>BD D-PRC COMPET AGST EA CNTRYS, BASED ON DEFL OF TOT SALES NADJ</v>
      </c>
      <c r="CH1" s="59" t="s">
        <v>978</v>
      </c>
      <c r="CI1" s="59" t="s">
        <v>777</v>
      </c>
      <c r="CJ1" s="59" t="s">
        <v>814</v>
      </c>
      <c r="CK1" s="59" t="s">
        <v>780</v>
      </c>
      <c r="CL1" s="59" t="s">
        <v>977</v>
      </c>
      <c r="CM1" s="59" t="s">
        <v>951</v>
      </c>
      <c r="CN1" s="59" t="s">
        <v>955</v>
      </c>
    </row>
    <row r="2" spans="1:92">
      <c r="A2" s="59" t="s">
        <v>14</v>
      </c>
      <c r="B2" s="59" t="s">
        <v>15</v>
      </c>
      <c r="C2" s="59" t="s">
        <v>903</v>
      </c>
      <c r="D2" s="59" t="s">
        <v>17</v>
      </c>
      <c r="E2" s="59" t="s">
        <v>18</v>
      </c>
      <c r="F2" s="59" t="s">
        <v>19</v>
      </c>
      <c r="G2" s="59" t="s">
        <v>20</v>
      </c>
      <c r="H2" s="59" t="s">
        <v>21</v>
      </c>
      <c r="I2" s="59" t="s">
        <v>22</v>
      </c>
      <c r="J2" s="59" t="s">
        <v>23</v>
      </c>
      <c r="K2" s="59" t="s">
        <v>24</v>
      </c>
      <c r="L2" s="59" t="s">
        <v>25</v>
      </c>
      <c r="M2" s="59" t="s">
        <v>26</v>
      </c>
      <c r="N2" s="59" t="s">
        <v>27</v>
      </c>
      <c r="O2" s="59" t="s">
        <v>28</v>
      </c>
      <c r="P2" s="59" t="s">
        <v>29</v>
      </c>
      <c r="Q2" s="59" t="s">
        <v>30</v>
      </c>
      <c r="R2" s="59" t="s">
        <v>31</v>
      </c>
      <c r="S2" s="59" t="s">
        <v>32</v>
      </c>
      <c r="T2" s="59" t="s">
        <v>33</v>
      </c>
      <c r="U2" s="59" t="s">
        <v>34</v>
      </c>
      <c r="V2" s="59" t="s">
        <v>35</v>
      </c>
      <c r="W2" s="59" t="s">
        <v>36</v>
      </c>
      <c r="X2" s="59" t="s">
        <v>37</v>
      </c>
      <c r="Y2" s="59" t="s">
        <v>38</v>
      </c>
      <c r="Z2" s="59" t="s">
        <v>39</v>
      </c>
      <c r="AA2" s="59" t="s">
        <v>40</v>
      </c>
      <c r="AB2" s="59" t="s">
        <v>770</v>
      </c>
      <c r="AC2" s="59" t="s">
        <v>772</v>
      </c>
      <c r="AD2" s="59" t="s">
        <v>440</v>
      </c>
      <c r="AE2" s="59" t="s">
        <v>20</v>
      </c>
      <c r="AF2" s="59" t="s">
        <v>42</v>
      </c>
      <c r="AG2" s="59" t="s">
        <v>43</v>
      </c>
      <c r="AH2" s="59" t="s">
        <v>44</v>
      </c>
      <c r="AI2" s="59" t="s">
        <v>45</v>
      </c>
      <c r="AJ2" s="59" t="s">
        <v>46</v>
      </c>
      <c r="AK2" s="59" t="s">
        <v>47</v>
      </c>
      <c r="AL2" s="59" t="s">
        <v>48</v>
      </c>
      <c r="AM2" s="59" t="s">
        <v>502</v>
      </c>
      <c r="AN2" s="59" t="s">
        <v>49</v>
      </c>
      <c r="AO2" s="59" t="s">
        <v>50</v>
      </c>
      <c r="AP2" s="59" t="s">
        <v>51</v>
      </c>
      <c r="AQ2" s="59" t="s">
        <v>906</v>
      </c>
      <c r="AR2" s="59" t="s">
        <v>30</v>
      </c>
      <c r="AS2" s="59" t="s">
        <v>41</v>
      </c>
      <c r="AT2" s="59" t="s">
        <v>52</v>
      </c>
      <c r="AU2" s="59" t="s">
        <v>53</v>
      </c>
      <c r="AV2" s="59" t="s">
        <v>989</v>
      </c>
      <c r="AW2" s="59" t="s">
        <v>54</v>
      </c>
      <c r="AX2" s="59" t="s">
        <v>55</v>
      </c>
      <c r="AY2" s="59" t="s">
        <v>56</v>
      </c>
      <c r="AZ2" s="59" t="s">
        <v>57</v>
      </c>
      <c r="BA2" s="59" t="s">
        <v>58</v>
      </c>
      <c r="BB2" s="59" t="s">
        <v>59</v>
      </c>
      <c r="BC2" s="59" t="s">
        <v>60</v>
      </c>
      <c r="BD2" s="59" t="s">
        <v>61</v>
      </c>
      <c r="BE2" s="59" t="s">
        <v>62</v>
      </c>
      <c r="BF2" s="59" t="s">
        <v>364</v>
      </c>
      <c r="BG2" s="59" t="s">
        <v>63</v>
      </c>
      <c r="BH2" s="59" t="s">
        <v>64</v>
      </c>
      <c r="BI2" s="59" t="s">
        <v>65</v>
      </c>
      <c r="BJ2" s="59" t="s">
        <v>66</v>
      </c>
      <c r="BK2" s="59" t="s">
        <v>67</v>
      </c>
      <c r="BL2" s="59" t="s">
        <v>433</v>
      </c>
      <c r="BM2" s="59" t="s">
        <v>439</v>
      </c>
      <c r="BN2" s="59" t="s">
        <v>443</v>
      </c>
      <c r="BO2" s="59" t="s">
        <v>444</v>
      </c>
      <c r="BP2" s="59" t="s">
        <v>449</v>
      </c>
      <c r="BQ2" s="59" t="s">
        <v>450</v>
      </c>
      <c r="BR2" s="59" t="s">
        <v>451</v>
      </c>
      <c r="BS2" s="59" t="s">
        <v>458</v>
      </c>
      <c r="BT2" s="59" t="s">
        <v>459</v>
      </c>
      <c r="BU2" s="59" t="s">
        <v>466</v>
      </c>
      <c r="BV2" s="59" t="s">
        <v>467</v>
      </c>
      <c r="BW2" s="59" t="s">
        <v>546</v>
      </c>
      <c r="BX2" s="59" t="s">
        <v>570</v>
      </c>
      <c r="BY2" s="59" t="s">
        <v>660</v>
      </c>
      <c r="BZ2" s="59" t="s">
        <v>661</v>
      </c>
      <c r="CA2" s="59" t="s">
        <v>665</v>
      </c>
      <c r="CB2" s="59" t="s">
        <v>667</v>
      </c>
      <c r="CC2" s="59" t="s">
        <v>669</v>
      </c>
      <c r="CD2" s="59" t="s">
        <v>693</v>
      </c>
      <c r="CE2" s="59" t="s">
        <v>708</v>
      </c>
      <c r="CF2" s="59" t="s">
        <v>709</v>
      </c>
      <c r="CG2" s="59" t="s">
        <v>773</v>
      </c>
      <c r="CH2" s="59" t="s">
        <v>774</v>
      </c>
      <c r="CI2" s="59" t="s">
        <v>778</v>
      </c>
      <c r="CJ2" s="59" t="s">
        <v>779</v>
      </c>
      <c r="CK2" s="59" t="s">
        <v>781</v>
      </c>
      <c r="CL2" s="59" t="s">
        <v>782</v>
      </c>
      <c r="CM2" s="59" t="s">
        <v>952</v>
      </c>
      <c r="CN2" s="59" t="s">
        <v>956</v>
      </c>
    </row>
    <row r="3" spans="1:92">
      <c r="A3" s="59" t="s">
        <v>68</v>
      </c>
      <c r="B3" s="59" t="s">
        <v>544</v>
      </c>
      <c r="C3" s="59" t="s">
        <v>544</v>
      </c>
      <c r="D3" s="59" t="s">
        <v>544</v>
      </c>
      <c r="E3" s="59" t="s">
        <v>544</v>
      </c>
      <c r="F3" s="58">
        <v>21.9</v>
      </c>
      <c r="G3" s="58">
        <v>0.46567399999999998</v>
      </c>
      <c r="H3" s="59" t="s">
        <v>544</v>
      </c>
      <c r="I3" s="58">
        <v>34.799999999999997</v>
      </c>
      <c r="J3" s="59" t="s">
        <v>544</v>
      </c>
      <c r="K3" s="59" t="s">
        <v>544</v>
      </c>
      <c r="L3" s="58">
        <v>412.6</v>
      </c>
      <c r="M3" s="58">
        <v>241513</v>
      </c>
      <c r="N3" s="59" t="s">
        <v>544</v>
      </c>
      <c r="O3" s="59" t="s">
        <v>544</v>
      </c>
      <c r="P3" s="58">
        <v>1.4</v>
      </c>
      <c r="Q3" s="58">
        <v>22.2</v>
      </c>
      <c r="R3" s="59" t="s">
        <v>544</v>
      </c>
      <c r="S3" s="59" t="s">
        <v>544</v>
      </c>
      <c r="T3" s="59" t="s">
        <v>544</v>
      </c>
      <c r="U3" s="59" t="s">
        <v>544</v>
      </c>
      <c r="V3" s="59" t="s">
        <v>544</v>
      </c>
      <c r="W3" s="59" t="s">
        <v>544</v>
      </c>
      <c r="X3" s="59" t="s">
        <v>544</v>
      </c>
      <c r="Y3" s="59" t="s">
        <v>544</v>
      </c>
      <c r="Z3" s="59" t="s">
        <v>544</v>
      </c>
      <c r="AA3" s="59" t="s">
        <v>544</v>
      </c>
      <c r="AB3" s="59" t="s">
        <v>544</v>
      </c>
      <c r="AC3" s="59" t="s">
        <v>544</v>
      </c>
      <c r="AD3" s="59" t="s">
        <v>544</v>
      </c>
      <c r="AE3" s="58">
        <v>0.46567399999999998</v>
      </c>
      <c r="AF3" s="59" t="s">
        <v>544</v>
      </c>
      <c r="AG3" s="59" t="s">
        <v>544</v>
      </c>
      <c r="AH3" s="59" t="s">
        <v>544</v>
      </c>
      <c r="AI3" s="59" t="s">
        <v>544</v>
      </c>
      <c r="AJ3" s="59" t="s">
        <v>544</v>
      </c>
      <c r="AK3" s="59" t="s">
        <v>544</v>
      </c>
      <c r="AL3" s="59" t="s">
        <v>544</v>
      </c>
      <c r="AM3" s="59" t="s">
        <v>544</v>
      </c>
      <c r="AN3" s="59" t="s">
        <v>544</v>
      </c>
      <c r="AO3" s="59" t="s">
        <v>544</v>
      </c>
      <c r="AP3" s="59" t="s">
        <v>544</v>
      </c>
      <c r="AQ3" s="58">
        <v>1.93</v>
      </c>
      <c r="AR3" s="58">
        <v>22.2</v>
      </c>
      <c r="AS3" s="59" t="s">
        <v>544</v>
      </c>
      <c r="AT3" s="59" t="s">
        <v>544</v>
      </c>
      <c r="AU3" s="58">
        <v>88.2</v>
      </c>
      <c r="AV3" s="59" t="s">
        <v>544</v>
      </c>
      <c r="AW3" s="59" t="s">
        <v>544</v>
      </c>
      <c r="AX3" s="59" t="s">
        <v>544</v>
      </c>
      <c r="AY3" s="59" t="s">
        <v>544</v>
      </c>
      <c r="AZ3" s="59" t="s">
        <v>544</v>
      </c>
      <c r="BA3" s="59" t="s">
        <v>544</v>
      </c>
      <c r="BB3" s="59" t="s">
        <v>544</v>
      </c>
      <c r="BC3" s="59" t="s">
        <v>544</v>
      </c>
      <c r="BD3" s="59" t="s">
        <v>544</v>
      </c>
      <c r="BE3" s="59" t="s">
        <v>544</v>
      </c>
      <c r="BF3" s="59" t="s">
        <v>544</v>
      </c>
      <c r="BG3" s="59" t="s">
        <v>544</v>
      </c>
      <c r="BH3" s="59" t="s">
        <v>544</v>
      </c>
      <c r="BI3" s="59" t="s">
        <v>544</v>
      </c>
      <c r="BJ3" s="59" t="s">
        <v>544</v>
      </c>
      <c r="BK3" s="59" t="s">
        <v>544</v>
      </c>
      <c r="BL3" s="59" t="s">
        <v>544</v>
      </c>
      <c r="BM3" s="59" t="s">
        <v>544</v>
      </c>
      <c r="BN3" s="59" t="s">
        <v>544</v>
      </c>
      <c r="BO3" s="59" t="s">
        <v>544</v>
      </c>
      <c r="BP3" s="58">
        <v>4.2</v>
      </c>
      <c r="BQ3" s="58">
        <v>7.77</v>
      </c>
      <c r="BR3" s="58">
        <v>24.57</v>
      </c>
      <c r="BS3" s="58">
        <v>28.93</v>
      </c>
      <c r="BT3" s="58">
        <v>20.47</v>
      </c>
      <c r="BU3" s="59" t="s">
        <v>544</v>
      </c>
      <c r="BV3" s="59" t="s">
        <v>544</v>
      </c>
      <c r="BW3" s="59" t="s">
        <v>544</v>
      </c>
      <c r="BX3" s="59" t="s">
        <v>544</v>
      </c>
      <c r="BY3" s="59" t="s">
        <v>544</v>
      </c>
      <c r="BZ3" s="59" t="s">
        <v>544</v>
      </c>
      <c r="CA3" s="58">
        <v>22.96</v>
      </c>
      <c r="CB3" s="59" t="s">
        <v>544</v>
      </c>
      <c r="CC3" s="59" t="s">
        <v>544</v>
      </c>
      <c r="CD3" s="59" t="s">
        <v>544</v>
      </c>
      <c r="CE3" s="59" t="s">
        <v>544</v>
      </c>
      <c r="CF3" s="59" t="s">
        <v>544</v>
      </c>
      <c r="CG3" s="59" t="s">
        <v>544</v>
      </c>
      <c r="CH3" s="59" t="s">
        <v>544</v>
      </c>
      <c r="CI3" s="59" t="s">
        <v>544</v>
      </c>
      <c r="CJ3" s="59" t="s">
        <v>544</v>
      </c>
      <c r="CK3" s="59" t="s">
        <v>544</v>
      </c>
      <c r="CL3" s="59" t="s">
        <v>544</v>
      </c>
      <c r="CM3" s="59" t="s">
        <v>544</v>
      </c>
      <c r="CN3" s="59" t="s">
        <v>544</v>
      </c>
    </row>
    <row r="4" spans="1:92">
      <c r="A4" s="59" t="s">
        <v>69</v>
      </c>
      <c r="B4" s="59" t="s">
        <v>544</v>
      </c>
      <c r="C4" s="59" t="s">
        <v>544</v>
      </c>
      <c r="D4" s="59" t="s">
        <v>544</v>
      </c>
      <c r="E4" s="59" t="s">
        <v>544</v>
      </c>
      <c r="F4" s="58">
        <v>22.6</v>
      </c>
      <c r="G4" s="58">
        <v>0.46567399999999998</v>
      </c>
      <c r="H4" s="59" t="s">
        <v>544</v>
      </c>
      <c r="I4" s="58">
        <v>35.299999999999997</v>
      </c>
      <c r="J4" s="59" t="s">
        <v>544</v>
      </c>
      <c r="K4" s="59" t="s">
        <v>544</v>
      </c>
      <c r="L4" s="58">
        <v>533.29999999999995</v>
      </c>
      <c r="M4" s="58">
        <v>286402</v>
      </c>
      <c r="N4" s="59" t="s">
        <v>544</v>
      </c>
      <c r="O4" s="59" t="s">
        <v>544</v>
      </c>
      <c r="P4" s="58">
        <v>1.2</v>
      </c>
      <c r="Q4" s="58">
        <v>22.4</v>
      </c>
      <c r="R4" s="59" t="s">
        <v>544</v>
      </c>
      <c r="S4" s="59" t="s">
        <v>544</v>
      </c>
      <c r="T4" s="59" t="s">
        <v>544</v>
      </c>
      <c r="U4" s="59" t="s">
        <v>544</v>
      </c>
      <c r="V4" s="59" t="s">
        <v>544</v>
      </c>
      <c r="W4" s="59" t="s">
        <v>544</v>
      </c>
      <c r="X4" s="59" t="s">
        <v>544</v>
      </c>
      <c r="Y4" s="59" t="s">
        <v>544</v>
      </c>
      <c r="Z4" s="59" t="s">
        <v>544</v>
      </c>
      <c r="AA4" s="59" t="s">
        <v>544</v>
      </c>
      <c r="AB4" s="59" t="s">
        <v>544</v>
      </c>
      <c r="AC4" s="59" t="s">
        <v>544</v>
      </c>
      <c r="AD4" s="59" t="s">
        <v>544</v>
      </c>
      <c r="AE4" s="58">
        <v>0.46567399999999998</v>
      </c>
      <c r="AF4" s="59" t="s">
        <v>544</v>
      </c>
      <c r="AG4" s="59" t="s">
        <v>544</v>
      </c>
      <c r="AH4" s="59" t="s">
        <v>544</v>
      </c>
      <c r="AI4" s="59" t="s">
        <v>544</v>
      </c>
      <c r="AJ4" s="59" t="s">
        <v>544</v>
      </c>
      <c r="AK4" s="59" t="s">
        <v>544</v>
      </c>
      <c r="AL4" s="59" t="s">
        <v>544</v>
      </c>
      <c r="AM4" s="59" t="s">
        <v>544</v>
      </c>
      <c r="AN4" s="59" t="s">
        <v>544</v>
      </c>
      <c r="AO4" s="59" t="s">
        <v>544</v>
      </c>
      <c r="AP4" s="59" t="s">
        <v>544</v>
      </c>
      <c r="AQ4" s="58">
        <v>1.93</v>
      </c>
      <c r="AR4" s="58">
        <v>22.4</v>
      </c>
      <c r="AS4" s="59" t="s">
        <v>544</v>
      </c>
      <c r="AT4" s="59" t="s">
        <v>544</v>
      </c>
      <c r="AU4" s="58">
        <v>88.6</v>
      </c>
      <c r="AV4" s="59" t="s">
        <v>544</v>
      </c>
      <c r="AW4" s="59" t="s">
        <v>544</v>
      </c>
      <c r="AX4" s="59" t="s">
        <v>544</v>
      </c>
      <c r="AY4" s="59" t="s">
        <v>544</v>
      </c>
      <c r="AZ4" s="59" t="s">
        <v>544</v>
      </c>
      <c r="BA4" s="59" t="s">
        <v>544</v>
      </c>
      <c r="BB4" s="59" t="s">
        <v>544</v>
      </c>
      <c r="BC4" s="59" t="s">
        <v>544</v>
      </c>
      <c r="BD4" s="59" t="s">
        <v>544</v>
      </c>
      <c r="BE4" s="59" t="s">
        <v>544</v>
      </c>
      <c r="BF4" s="59" t="s">
        <v>544</v>
      </c>
      <c r="BG4" s="59" t="s">
        <v>544</v>
      </c>
      <c r="BH4" s="59" t="s">
        <v>544</v>
      </c>
      <c r="BI4" s="59" t="s">
        <v>544</v>
      </c>
      <c r="BJ4" s="59" t="s">
        <v>544</v>
      </c>
      <c r="BK4" s="59" t="s">
        <v>544</v>
      </c>
      <c r="BL4" s="59" t="s">
        <v>544</v>
      </c>
      <c r="BM4" s="59" t="s">
        <v>544</v>
      </c>
      <c r="BN4" s="59" t="s">
        <v>544</v>
      </c>
      <c r="BO4" s="59" t="s">
        <v>544</v>
      </c>
      <c r="BP4" s="58">
        <v>4.2</v>
      </c>
      <c r="BQ4" s="58">
        <v>7.67</v>
      </c>
      <c r="BR4" s="58">
        <v>24.27</v>
      </c>
      <c r="BS4" s="58">
        <v>28</v>
      </c>
      <c r="BT4" s="58">
        <v>20.5</v>
      </c>
      <c r="BU4" s="59" t="s">
        <v>544</v>
      </c>
      <c r="BV4" s="59" t="s">
        <v>544</v>
      </c>
      <c r="BW4" s="59" t="s">
        <v>544</v>
      </c>
      <c r="BX4" s="59" t="s">
        <v>544</v>
      </c>
      <c r="BY4" s="59" t="s">
        <v>544</v>
      </c>
      <c r="BZ4" s="59" t="s">
        <v>544</v>
      </c>
      <c r="CA4" s="58">
        <v>23.72</v>
      </c>
      <c r="CB4" s="59" t="s">
        <v>544</v>
      </c>
      <c r="CC4" s="59" t="s">
        <v>544</v>
      </c>
      <c r="CD4" s="59" t="s">
        <v>544</v>
      </c>
      <c r="CE4" s="59" t="s">
        <v>544</v>
      </c>
      <c r="CF4" s="59" t="s">
        <v>544</v>
      </c>
      <c r="CG4" s="59" t="s">
        <v>544</v>
      </c>
      <c r="CH4" s="59" t="s">
        <v>544</v>
      </c>
      <c r="CI4" s="59" t="s">
        <v>544</v>
      </c>
      <c r="CJ4" s="59" t="s">
        <v>544</v>
      </c>
      <c r="CK4" s="59" t="s">
        <v>544</v>
      </c>
      <c r="CL4" s="59" t="s">
        <v>544</v>
      </c>
      <c r="CM4" s="59" t="s">
        <v>544</v>
      </c>
      <c r="CN4" s="59" t="s">
        <v>544</v>
      </c>
    </row>
    <row r="5" spans="1:92">
      <c r="A5" s="59" t="s">
        <v>70</v>
      </c>
      <c r="B5" s="59" t="s">
        <v>544</v>
      </c>
      <c r="C5" s="59" t="s">
        <v>544</v>
      </c>
      <c r="D5" s="59" t="s">
        <v>544</v>
      </c>
      <c r="E5" s="59" t="s">
        <v>544</v>
      </c>
      <c r="F5" s="58">
        <v>23.8</v>
      </c>
      <c r="G5" s="58">
        <v>0.46567399999999998</v>
      </c>
      <c r="H5" s="59" t="s">
        <v>544</v>
      </c>
      <c r="I5" s="58">
        <v>35.700000000000003</v>
      </c>
      <c r="J5" s="59" t="s">
        <v>544</v>
      </c>
      <c r="K5" s="59" t="s">
        <v>544</v>
      </c>
      <c r="L5" s="58">
        <v>551.20000000000005</v>
      </c>
      <c r="M5" s="58">
        <v>222052</v>
      </c>
      <c r="N5" s="59" t="s">
        <v>544</v>
      </c>
      <c r="O5" s="59" t="s">
        <v>544</v>
      </c>
      <c r="P5" s="58">
        <v>1</v>
      </c>
      <c r="Q5" s="58">
        <v>22.6</v>
      </c>
      <c r="R5" s="59" t="s">
        <v>544</v>
      </c>
      <c r="S5" s="59" t="s">
        <v>544</v>
      </c>
      <c r="T5" s="59" t="s">
        <v>544</v>
      </c>
      <c r="U5" s="59" t="s">
        <v>544</v>
      </c>
      <c r="V5" s="59" t="s">
        <v>544</v>
      </c>
      <c r="W5" s="59" t="s">
        <v>544</v>
      </c>
      <c r="X5" s="59" t="s">
        <v>544</v>
      </c>
      <c r="Y5" s="59" t="s">
        <v>544</v>
      </c>
      <c r="Z5" s="59" t="s">
        <v>544</v>
      </c>
      <c r="AA5" s="59" t="s">
        <v>544</v>
      </c>
      <c r="AB5" s="59" t="s">
        <v>544</v>
      </c>
      <c r="AC5" s="59" t="s">
        <v>544</v>
      </c>
      <c r="AD5" s="59" t="s">
        <v>544</v>
      </c>
      <c r="AE5" s="58">
        <v>0.46567399999999998</v>
      </c>
      <c r="AF5" s="59" t="s">
        <v>544</v>
      </c>
      <c r="AG5" s="59" t="s">
        <v>544</v>
      </c>
      <c r="AH5" s="59" t="s">
        <v>544</v>
      </c>
      <c r="AI5" s="59" t="s">
        <v>544</v>
      </c>
      <c r="AJ5" s="59" t="s">
        <v>544</v>
      </c>
      <c r="AK5" s="59" t="s">
        <v>544</v>
      </c>
      <c r="AL5" s="59" t="s">
        <v>544</v>
      </c>
      <c r="AM5" s="59" t="s">
        <v>544</v>
      </c>
      <c r="AN5" s="59" t="s">
        <v>544</v>
      </c>
      <c r="AO5" s="59" t="s">
        <v>544</v>
      </c>
      <c r="AP5" s="59" t="s">
        <v>544</v>
      </c>
      <c r="AQ5" s="58">
        <v>1.93</v>
      </c>
      <c r="AR5" s="58">
        <v>22.6</v>
      </c>
      <c r="AS5" s="59" t="s">
        <v>544</v>
      </c>
      <c r="AT5" s="59" t="s">
        <v>544</v>
      </c>
      <c r="AU5" s="58">
        <v>88.8</v>
      </c>
      <c r="AV5" s="59" t="s">
        <v>544</v>
      </c>
      <c r="AW5" s="59" t="s">
        <v>544</v>
      </c>
      <c r="AX5" s="59" t="s">
        <v>544</v>
      </c>
      <c r="AY5" s="59" t="s">
        <v>544</v>
      </c>
      <c r="AZ5" s="59" t="s">
        <v>544</v>
      </c>
      <c r="BA5" s="59" t="s">
        <v>544</v>
      </c>
      <c r="BB5" s="59" t="s">
        <v>544</v>
      </c>
      <c r="BC5" s="59" t="s">
        <v>544</v>
      </c>
      <c r="BD5" s="59" t="s">
        <v>544</v>
      </c>
      <c r="BE5" s="59" t="s">
        <v>544</v>
      </c>
      <c r="BF5" s="59" t="s">
        <v>544</v>
      </c>
      <c r="BG5" s="59" t="s">
        <v>544</v>
      </c>
      <c r="BH5" s="59" t="s">
        <v>544</v>
      </c>
      <c r="BI5" s="59" t="s">
        <v>544</v>
      </c>
      <c r="BJ5" s="59" t="s">
        <v>544</v>
      </c>
      <c r="BK5" s="59" t="s">
        <v>544</v>
      </c>
      <c r="BL5" s="59" t="s">
        <v>544</v>
      </c>
      <c r="BM5" s="59" t="s">
        <v>544</v>
      </c>
      <c r="BN5" s="59" t="s">
        <v>544</v>
      </c>
      <c r="BO5" s="59" t="s">
        <v>544</v>
      </c>
      <c r="BP5" s="58">
        <v>4.13</v>
      </c>
      <c r="BQ5" s="58">
        <v>7.53</v>
      </c>
      <c r="BR5" s="58">
        <v>23.87</v>
      </c>
      <c r="BS5" s="58">
        <v>28.43</v>
      </c>
      <c r="BT5" s="58">
        <v>19.8</v>
      </c>
      <c r="BU5" s="59" t="s">
        <v>544</v>
      </c>
      <c r="BV5" s="59" t="s">
        <v>544</v>
      </c>
      <c r="BW5" s="59" t="s">
        <v>544</v>
      </c>
      <c r="BX5" s="59" t="s">
        <v>544</v>
      </c>
      <c r="BY5" s="59" t="s">
        <v>544</v>
      </c>
      <c r="BZ5" s="59" t="s">
        <v>544</v>
      </c>
      <c r="CA5" s="58">
        <v>24.95</v>
      </c>
      <c r="CB5" s="59" t="s">
        <v>544</v>
      </c>
      <c r="CC5" s="59" t="s">
        <v>544</v>
      </c>
      <c r="CD5" s="59" t="s">
        <v>544</v>
      </c>
      <c r="CE5" s="59" t="s">
        <v>544</v>
      </c>
      <c r="CF5" s="59" t="s">
        <v>544</v>
      </c>
      <c r="CG5" s="59" t="s">
        <v>544</v>
      </c>
      <c r="CH5" s="59" t="s">
        <v>544</v>
      </c>
      <c r="CI5" s="59" t="s">
        <v>544</v>
      </c>
      <c r="CJ5" s="59" t="s">
        <v>544</v>
      </c>
      <c r="CK5" s="59" t="s">
        <v>544</v>
      </c>
      <c r="CL5" s="59" t="s">
        <v>544</v>
      </c>
      <c r="CM5" s="59" t="s">
        <v>544</v>
      </c>
      <c r="CN5" s="59" t="s">
        <v>544</v>
      </c>
    </row>
    <row r="6" spans="1:92">
      <c r="A6" s="59" t="s">
        <v>71</v>
      </c>
      <c r="B6" s="59" t="s">
        <v>544</v>
      </c>
      <c r="C6" s="59" t="s">
        <v>544</v>
      </c>
      <c r="D6" s="59" t="s">
        <v>544</v>
      </c>
      <c r="E6" s="59" t="s">
        <v>544</v>
      </c>
      <c r="F6" s="58">
        <v>22.8</v>
      </c>
      <c r="G6" s="58">
        <v>0.46567399999999998</v>
      </c>
      <c r="H6" s="59" t="s">
        <v>544</v>
      </c>
      <c r="I6" s="58">
        <v>36.299999999999997</v>
      </c>
      <c r="J6" s="59" t="s">
        <v>544</v>
      </c>
      <c r="K6" s="59" t="s">
        <v>544</v>
      </c>
      <c r="L6" s="58">
        <v>534.1</v>
      </c>
      <c r="M6" s="58">
        <v>219772</v>
      </c>
      <c r="N6" s="59" t="s">
        <v>544</v>
      </c>
      <c r="O6" s="59" t="s">
        <v>544</v>
      </c>
      <c r="P6" s="58">
        <v>1</v>
      </c>
      <c r="Q6" s="58">
        <v>22.8</v>
      </c>
      <c r="R6" s="59" t="s">
        <v>544</v>
      </c>
      <c r="S6" s="59" t="s">
        <v>544</v>
      </c>
      <c r="T6" s="59" t="s">
        <v>544</v>
      </c>
      <c r="U6" s="59" t="s">
        <v>544</v>
      </c>
      <c r="V6" s="59" t="s">
        <v>544</v>
      </c>
      <c r="W6" s="59" t="s">
        <v>544</v>
      </c>
      <c r="X6" s="59" t="s">
        <v>544</v>
      </c>
      <c r="Y6" s="59" t="s">
        <v>544</v>
      </c>
      <c r="Z6" s="59" t="s">
        <v>544</v>
      </c>
      <c r="AA6" s="59" t="s">
        <v>544</v>
      </c>
      <c r="AB6" s="59" t="s">
        <v>544</v>
      </c>
      <c r="AC6" s="59" t="s">
        <v>544</v>
      </c>
      <c r="AD6" s="59" t="s">
        <v>544</v>
      </c>
      <c r="AE6" s="58">
        <v>0.46567399999999998</v>
      </c>
      <c r="AF6" s="59" t="s">
        <v>544</v>
      </c>
      <c r="AG6" s="59" t="s">
        <v>544</v>
      </c>
      <c r="AH6" s="59" t="s">
        <v>544</v>
      </c>
      <c r="AI6" s="59" t="s">
        <v>544</v>
      </c>
      <c r="AJ6" s="59" t="s">
        <v>544</v>
      </c>
      <c r="AK6" s="59" t="s">
        <v>544</v>
      </c>
      <c r="AL6" s="59" t="s">
        <v>544</v>
      </c>
      <c r="AM6" s="59" t="s">
        <v>544</v>
      </c>
      <c r="AN6" s="59" t="s">
        <v>544</v>
      </c>
      <c r="AO6" s="59" t="s">
        <v>544</v>
      </c>
      <c r="AP6" s="59" t="s">
        <v>544</v>
      </c>
      <c r="AQ6" s="58">
        <v>1.93</v>
      </c>
      <c r="AR6" s="58">
        <v>22.8</v>
      </c>
      <c r="AS6" s="59" t="s">
        <v>544</v>
      </c>
      <c r="AT6" s="59" t="s">
        <v>544</v>
      </c>
      <c r="AU6" s="58">
        <v>88.4</v>
      </c>
      <c r="AV6" s="59" t="s">
        <v>544</v>
      </c>
      <c r="AW6" s="59" t="s">
        <v>544</v>
      </c>
      <c r="AX6" s="59" t="s">
        <v>544</v>
      </c>
      <c r="AY6" s="59" t="s">
        <v>544</v>
      </c>
      <c r="AZ6" s="59" t="s">
        <v>544</v>
      </c>
      <c r="BA6" s="59" t="s">
        <v>544</v>
      </c>
      <c r="BB6" s="59" t="s">
        <v>544</v>
      </c>
      <c r="BC6" s="59" t="s">
        <v>544</v>
      </c>
      <c r="BD6" s="59" t="s">
        <v>544</v>
      </c>
      <c r="BE6" s="59" t="s">
        <v>544</v>
      </c>
      <c r="BF6" s="59" t="s">
        <v>544</v>
      </c>
      <c r="BG6" s="59" t="s">
        <v>544</v>
      </c>
      <c r="BH6" s="59" t="s">
        <v>544</v>
      </c>
      <c r="BI6" s="59" t="s">
        <v>544</v>
      </c>
      <c r="BJ6" s="59" t="s">
        <v>544</v>
      </c>
      <c r="BK6" s="59" t="s">
        <v>544</v>
      </c>
      <c r="BL6" s="59" t="s">
        <v>544</v>
      </c>
      <c r="BM6" s="59" t="s">
        <v>544</v>
      </c>
      <c r="BN6" s="59" t="s">
        <v>544</v>
      </c>
      <c r="BO6" s="59" t="s">
        <v>544</v>
      </c>
      <c r="BP6" s="58">
        <v>4.0999999999999996</v>
      </c>
      <c r="BQ6" s="58">
        <v>7.43</v>
      </c>
      <c r="BR6" s="58">
        <v>23.33</v>
      </c>
      <c r="BS6" s="58">
        <v>28.27</v>
      </c>
      <c r="BT6" s="58">
        <v>19.170000000000002</v>
      </c>
      <c r="BU6" s="59" t="s">
        <v>544</v>
      </c>
      <c r="BV6" s="59" t="s">
        <v>544</v>
      </c>
      <c r="BW6" s="59" t="s">
        <v>544</v>
      </c>
      <c r="BX6" s="59" t="s">
        <v>544</v>
      </c>
      <c r="BY6" s="59" t="s">
        <v>544</v>
      </c>
      <c r="BZ6" s="59" t="s">
        <v>544</v>
      </c>
      <c r="CA6" s="58">
        <v>25.16</v>
      </c>
      <c r="CB6" s="59" t="s">
        <v>544</v>
      </c>
      <c r="CC6" s="59" t="s">
        <v>544</v>
      </c>
      <c r="CD6" s="59" t="s">
        <v>544</v>
      </c>
      <c r="CE6" s="59" t="s">
        <v>544</v>
      </c>
      <c r="CF6" s="59" t="s">
        <v>544</v>
      </c>
      <c r="CG6" s="59" t="s">
        <v>544</v>
      </c>
      <c r="CH6" s="59" t="s">
        <v>544</v>
      </c>
      <c r="CI6" s="59" t="s">
        <v>544</v>
      </c>
      <c r="CJ6" s="59" t="s">
        <v>544</v>
      </c>
      <c r="CK6" s="59" t="s">
        <v>544</v>
      </c>
      <c r="CL6" s="59" t="s">
        <v>544</v>
      </c>
      <c r="CM6" s="59" t="s">
        <v>544</v>
      </c>
      <c r="CN6" s="59" t="s">
        <v>544</v>
      </c>
    </row>
    <row r="7" spans="1:92">
      <c r="A7" s="59" t="s">
        <v>72</v>
      </c>
      <c r="B7" s="59" t="s">
        <v>544</v>
      </c>
      <c r="C7" s="59" t="s">
        <v>544</v>
      </c>
      <c r="D7" s="59" t="s">
        <v>544</v>
      </c>
      <c r="E7" s="59" t="s">
        <v>544</v>
      </c>
      <c r="F7" s="58">
        <v>23.2</v>
      </c>
      <c r="G7" s="58">
        <v>0.488958</v>
      </c>
      <c r="H7" s="59" t="s">
        <v>544</v>
      </c>
      <c r="I7" s="58">
        <v>37.4</v>
      </c>
      <c r="J7" s="59" t="s">
        <v>544</v>
      </c>
      <c r="K7" s="59" t="s">
        <v>544</v>
      </c>
      <c r="L7" s="58">
        <v>536.20000000000005</v>
      </c>
      <c r="M7" s="58">
        <v>284281</v>
      </c>
      <c r="N7" s="59" t="s">
        <v>544</v>
      </c>
      <c r="O7" s="59" t="s">
        <v>544</v>
      </c>
      <c r="P7" s="58">
        <v>0.8</v>
      </c>
      <c r="Q7" s="58">
        <v>22.9</v>
      </c>
      <c r="R7" s="59" t="s">
        <v>544</v>
      </c>
      <c r="S7" s="59" t="s">
        <v>544</v>
      </c>
      <c r="T7" s="59" t="s">
        <v>544</v>
      </c>
      <c r="U7" s="59" t="s">
        <v>544</v>
      </c>
      <c r="V7" s="59" t="s">
        <v>544</v>
      </c>
      <c r="W7" s="59" t="s">
        <v>544</v>
      </c>
      <c r="X7" s="59" t="s">
        <v>544</v>
      </c>
      <c r="Y7" s="59" t="s">
        <v>544</v>
      </c>
      <c r="Z7" s="59" t="s">
        <v>544</v>
      </c>
      <c r="AA7" s="59" t="s">
        <v>544</v>
      </c>
      <c r="AB7" s="58">
        <v>92.4</v>
      </c>
      <c r="AC7" s="59" t="s">
        <v>544</v>
      </c>
      <c r="AD7" s="59" t="s">
        <v>544</v>
      </c>
      <c r="AE7" s="58">
        <v>0.488958</v>
      </c>
      <c r="AF7" s="59" t="s">
        <v>544</v>
      </c>
      <c r="AG7" s="59" t="s">
        <v>544</v>
      </c>
      <c r="AH7" s="59" t="s">
        <v>544</v>
      </c>
      <c r="AI7" s="59" t="s">
        <v>544</v>
      </c>
      <c r="AJ7" s="59" t="s">
        <v>544</v>
      </c>
      <c r="AK7" s="59" t="s">
        <v>544</v>
      </c>
      <c r="AL7" s="59" t="s">
        <v>544</v>
      </c>
      <c r="AM7" s="59" t="s">
        <v>544</v>
      </c>
      <c r="AN7" s="59" t="s">
        <v>544</v>
      </c>
      <c r="AO7" s="59" t="s">
        <v>544</v>
      </c>
      <c r="AP7" s="59" t="s">
        <v>544</v>
      </c>
      <c r="AQ7" s="58">
        <v>2.21</v>
      </c>
      <c r="AR7" s="58">
        <v>22.9</v>
      </c>
      <c r="AS7" s="59" t="s">
        <v>544</v>
      </c>
      <c r="AT7" s="59" t="s">
        <v>544</v>
      </c>
      <c r="AU7" s="58">
        <v>88.2</v>
      </c>
      <c r="AV7" s="59" t="s">
        <v>544</v>
      </c>
      <c r="AW7" s="59" t="s">
        <v>544</v>
      </c>
      <c r="AX7" s="59" t="s">
        <v>544</v>
      </c>
      <c r="AY7" s="59" t="s">
        <v>544</v>
      </c>
      <c r="AZ7" s="58">
        <v>28.009399999999999</v>
      </c>
      <c r="BA7" s="58">
        <v>100.89530000000001</v>
      </c>
      <c r="BB7" s="59" t="s">
        <v>544</v>
      </c>
      <c r="BC7" s="59" t="s">
        <v>544</v>
      </c>
      <c r="BD7" s="59" t="s">
        <v>544</v>
      </c>
      <c r="BE7" s="59" t="s">
        <v>544</v>
      </c>
      <c r="BF7" s="59" t="s">
        <v>544</v>
      </c>
      <c r="BG7" s="59" t="s">
        <v>544</v>
      </c>
      <c r="BH7" s="59" t="s">
        <v>544</v>
      </c>
      <c r="BI7" s="59" t="s">
        <v>544</v>
      </c>
      <c r="BJ7" s="59" t="s">
        <v>544</v>
      </c>
      <c r="BK7" s="59" t="s">
        <v>544</v>
      </c>
      <c r="BL7" s="59" t="s">
        <v>544</v>
      </c>
      <c r="BM7" s="59" t="s">
        <v>544</v>
      </c>
      <c r="BN7" s="59" t="s">
        <v>544</v>
      </c>
      <c r="BO7" s="59" t="s">
        <v>544</v>
      </c>
      <c r="BP7" s="58">
        <v>4.0999999999999996</v>
      </c>
      <c r="BQ7" s="58">
        <v>7.43</v>
      </c>
      <c r="BR7" s="58">
        <v>23.33</v>
      </c>
      <c r="BS7" s="58">
        <v>27.83</v>
      </c>
      <c r="BT7" s="58">
        <v>19.3</v>
      </c>
      <c r="BU7" s="59" t="s">
        <v>544</v>
      </c>
      <c r="BV7" s="59" t="s">
        <v>544</v>
      </c>
      <c r="BW7" s="59" t="s">
        <v>544</v>
      </c>
      <c r="BX7" s="59" t="s">
        <v>544</v>
      </c>
      <c r="BY7" s="59" t="s">
        <v>544</v>
      </c>
      <c r="BZ7" s="59" t="s">
        <v>544</v>
      </c>
      <c r="CA7" s="58">
        <v>25.97</v>
      </c>
      <c r="CB7" s="59" t="s">
        <v>544</v>
      </c>
      <c r="CC7" s="59" t="s">
        <v>544</v>
      </c>
      <c r="CD7" s="59" t="s">
        <v>544</v>
      </c>
      <c r="CE7" s="59" t="s">
        <v>544</v>
      </c>
      <c r="CF7" s="59" t="s">
        <v>544</v>
      </c>
      <c r="CG7" s="58">
        <v>95.5</v>
      </c>
      <c r="CH7" s="58">
        <v>88.5</v>
      </c>
      <c r="CI7" s="59" t="s">
        <v>544</v>
      </c>
      <c r="CJ7" s="59" t="s">
        <v>544</v>
      </c>
      <c r="CK7" s="59" t="s">
        <v>544</v>
      </c>
      <c r="CL7" s="59" t="s">
        <v>544</v>
      </c>
      <c r="CM7" s="59" t="s">
        <v>544</v>
      </c>
      <c r="CN7" s="59" t="s">
        <v>544</v>
      </c>
    </row>
    <row r="8" spans="1:92">
      <c r="A8" s="59" t="s">
        <v>73</v>
      </c>
      <c r="B8" s="59" t="s">
        <v>544</v>
      </c>
      <c r="C8" s="59" t="s">
        <v>544</v>
      </c>
      <c r="D8" s="59" t="s">
        <v>544</v>
      </c>
      <c r="E8" s="59" t="s">
        <v>544</v>
      </c>
      <c r="F8" s="58">
        <v>22.3</v>
      </c>
      <c r="G8" s="58">
        <v>0.488958</v>
      </c>
      <c r="H8" s="59" t="s">
        <v>544</v>
      </c>
      <c r="I8" s="58">
        <v>38.799999999999997</v>
      </c>
      <c r="J8" s="59" t="s">
        <v>544</v>
      </c>
      <c r="K8" s="59" t="s">
        <v>544</v>
      </c>
      <c r="L8" s="58">
        <v>554.1</v>
      </c>
      <c r="M8" s="58">
        <v>294367</v>
      </c>
      <c r="N8" s="59" t="s">
        <v>544</v>
      </c>
      <c r="O8" s="59" t="s">
        <v>544</v>
      </c>
      <c r="P8" s="58">
        <v>0.9</v>
      </c>
      <c r="Q8" s="58">
        <v>23.1</v>
      </c>
      <c r="R8" s="59" t="s">
        <v>544</v>
      </c>
      <c r="S8" s="59" t="s">
        <v>544</v>
      </c>
      <c r="T8" s="59" t="s">
        <v>544</v>
      </c>
      <c r="U8" s="59" t="s">
        <v>544</v>
      </c>
      <c r="V8" s="59" t="s">
        <v>544</v>
      </c>
      <c r="W8" s="59" t="s">
        <v>544</v>
      </c>
      <c r="X8" s="59" t="s">
        <v>544</v>
      </c>
      <c r="Y8" s="59" t="s">
        <v>544</v>
      </c>
      <c r="Z8" s="59" t="s">
        <v>544</v>
      </c>
      <c r="AA8" s="59" t="s">
        <v>544</v>
      </c>
      <c r="AB8" s="58">
        <v>95.8</v>
      </c>
      <c r="AC8" s="59" t="s">
        <v>544</v>
      </c>
      <c r="AD8" s="59" t="s">
        <v>544</v>
      </c>
      <c r="AE8" s="58">
        <v>0.488958</v>
      </c>
      <c r="AF8" s="59" t="s">
        <v>544</v>
      </c>
      <c r="AG8" s="59" t="s">
        <v>544</v>
      </c>
      <c r="AH8" s="59" t="s">
        <v>544</v>
      </c>
      <c r="AI8" s="59" t="s">
        <v>544</v>
      </c>
      <c r="AJ8" s="59" t="s">
        <v>544</v>
      </c>
      <c r="AK8" s="59" t="s">
        <v>544</v>
      </c>
      <c r="AL8" s="59" t="s">
        <v>544</v>
      </c>
      <c r="AM8" s="59" t="s">
        <v>544</v>
      </c>
      <c r="AN8" s="59" t="s">
        <v>544</v>
      </c>
      <c r="AO8" s="59" t="s">
        <v>544</v>
      </c>
      <c r="AP8" s="59" t="s">
        <v>544</v>
      </c>
      <c r="AQ8" s="58">
        <v>2.21</v>
      </c>
      <c r="AR8" s="58">
        <v>23.1</v>
      </c>
      <c r="AS8" s="59" t="s">
        <v>544</v>
      </c>
      <c r="AT8" s="59" t="s">
        <v>544</v>
      </c>
      <c r="AU8" s="58">
        <v>87.6</v>
      </c>
      <c r="AV8" s="59" t="s">
        <v>544</v>
      </c>
      <c r="AW8" s="59" t="s">
        <v>544</v>
      </c>
      <c r="AX8" s="59" t="s">
        <v>544</v>
      </c>
      <c r="AY8" s="59" t="s">
        <v>544</v>
      </c>
      <c r="AZ8" s="58">
        <v>28.130099999999999</v>
      </c>
      <c r="BA8" s="58">
        <v>100.2223</v>
      </c>
      <c r="BB8" s="59" t="s">
        <v>544</v>
      </c>
      <c r="BC8" s="59" t="s">
        <v>544</v>
      </c>
      <c r="BD8" s="59" t="s">
        <v>544</v>
      </c>
      <c r="BE8" s="59" t="s">
        <v>544</v>
      </c>
      <c r="BF8" s="59" t="s">
        <v>544</v>
      </c>
      <c r="BG8" s="59" t="s">
        <v>544</v>
      </c>
      <c r="BH8" s="59" t="s">
        <v>544</v>
      </c>
      <c r="BI8" s="59" t="s">
        <v>544</v>
      </c>
      <c r="BJ8" s="59" t="s">
        <v>544</v>
      </c>
      <c r="BK8" s="59" t="s">
        <v>544</v>
      </c>
      <c r="BL8" s="59" t="s">
        <v>544</v>
      </c>
      <c r="BM8" s="59" t="s">
        <v>544</v>
      </c>
      <c r="BN8" s="59" t="s">
        <v>544</v>
      </c>
      <c r="BO8" s="59" t="s">
        <v>544</v>
      </c>
      <c r="BP8" s="58">
        <v>4.0999999999999996</v>
      </c>
      <c r="BQ8" s="58">
        <v>7.47</v>
      </c>
      <c r="BR8" s="58">
        <v>23.67</v>
      </c>
      <c r="BS8" s="58">
        <v>27.97</v>
      </c>
      <c r="BT8" s="58">
        <v>19.7</v>
      </c>
      <c r="BU8" s="59" t="s">
        <v>544</v>
      </c>
      <c r="BV8" s="59" t="s">
        <v>544</v>
      </c>
      <c r="BW8" s="59" t="s">
        <v>544</v>
      </c>
      <c r="BX8" s="59" t="s">
        <v>544</v>
      </c>
      <c r="BY8" s="59" t="s">
        <v>544</v>
      </c>
      <c r="BZ8" s="59" t="s">
        <v>544</v>
      </c>
      <c r="CA8" s="58">
        <v>26.59</v>
      </c>
      <c r="CB8" s="59" t="s">
        <v>544</v>
      </c>
      <c r="CC8" s="59" t="s">
        <v>544</v>
      </c>
      <c r="CD8" s="59" t="s">
        <v>544</v>
      </c>
      <c r="CE8" s="59" t="s">
        <v>544</v>
      </c>
      <c r="CF8" s="59" t="s">
        <v>544</v>
      </c>
      <c r="CG8" s="58">
        <v>98.7</v>
      </c>
      <c r="CH8" s="58">
        <v>92.2</v>
      </c>
      <c r="CI8" s="59" t="s">
        <v>544</v>
      </c>
      <c r="CJ8" s="59" t="s">
        <v>544</v>
      </c>
      <c r="CK8" s="59" t="s">
        <v>544</v>
      </c>
      <c r="CL8" s="59" t="s">
        <v>544</v>
      </c>
      <c r="CM8" s="59" t="s">
        <v>544</v>
      </c>
      <c r="CN8" s="59" t="s">
        <v>544</v>
      </c>
    </row>
    <row r="9" spans="1:92">
      <c r="A9" s="59" t="s">
        <v>74</v>
      </c>
      <c r="B9" s="59" t="s">
        <v>544</v>
      </c>
      <c r="C9" s="59" t="s">
        <v>544</v>
      </c>
      <c r="D9" s="59" t="s">
        <v>544</v>
      </c>
      <c r="E9" s="59" t="s">
        <v>544</v>
      </c>
      <c r="F9" s="58">
        <v>22.1</v>
      </c>
      <c r="G9" s="58">
        <v>0.488958</v>
      </c>
      <c r="H9" s="59" t="s">
        <v>544</v>
      </c>
      <c r="I9" s="58">
        <v>39.6</v>
      </c>
      <c r="J9" s="59" t="s">
        <v>544</v>
      </c>
      <c r="K9" s="59" t="s">
        <v>544</v>
      </c>
      <c r="L9" s="58">
        <v>477.4</v>
      </c>
      <c r="M9" s="58">
        <v>246632</v>
      </c>
      <c r="N9" s="59" t="s">
        <v>544</v>
      </c>
      <c r="O9" s="59" t="s">
        <v>544</v>
      </c>
      <c r="P9" s="58">
        <v>0.8</v>
      </c>
      <c r="Q9" s="58">
        <v>23.3</v>
      </c>
      <c r="R9" s="59" t="s">
        <v>544</v>
      </c>
      <c r="S9" s="59" t="s">
        <v>544</v>
      </c>
      <c r="T9" s="59" t="s">
        <v>544</v>
      </c>
      <c r="U9" s="59" t="s">
        <v>544</v>
      </c>
      <c r="V9" s="59" t="s">
        <v>544</v>
      </c>
      <c r="W9" s="59" t="s">
        <v>544</v>
      </c>
      <c r="X9" s="59" t="s">
        <v>544</v>
      </c>
      <c r="Y9" s="59" t="s">
        <v>544</v>
      </c>
      <c r="Z9" s="59" t="s">
        <v>544</v>
      </c>
      <c r="AA9" s="59" t="s">
        <v>544</v>
      </c>
      <c r="AB9" s="58">
        <v>95.3</v>
      </c>
      <c r="AC9" s="59" t="s">
        <v>544</v>
      </c>
      <c r="AD9" s="59" t="s">
        <v>544</v>
      </c>
      <c r="AE9" s="58">
        <v>0.488958</v>
      </c>
      <c r="AF9" s="59" t="s">
        <v>544</v>
      </c>
      <c r="AG9" s="59" t="s">
        <v>544</v>
      </c>
      <c r="AH9" s="59" t="s">
        <v>544</v>
      </c>
      <c r="AI9" s="59" t="s">
        <v>544</v>
      </c>
      <c r="AJ9" s="59" t="s">
        <v>544</v>
      </c>
      <c r="AK9" s="59" t="s">
        <v>544</v>
      </c>
      <c r="AL9" s="59" t="s">
        <v>544</v>
      </c>
      <c r="AM9" s="59" t="s">
        <v>544</v>
      </c>
      <c r="AN9" s="59" t="s">
        <v>544</v>
      </c>
      <c r="AO9" s="59" t="s">
        <v>544</v>
      </c>
      <c r="AP9" s="59" t="s">
        <v>544</v>
      </c>
      <c r="AQ9" s="58">
        <v>2.21</v>
      </c>
      <c r="AR9" s="58">
        <v>23.3</v>
      </c>
      <c r="AS9" s="59" t="s">
        <v>544</v>
      </c>
      <c r="AT9" s="59" t="s">
        <v>544</v>
      </c>
      <c r="AU9" s="58">
        <v>87.8</v>
      </c>
      <c r="AV9" s="59" t="s">
        <v>544</v>
      </c>
      <c r="AW9" s="59" t="s">
        <v>544</v>
      </c>
      <c r="AX9" s="59" t="s">
        <v>544</v>
      </c>
      <c r="AY9" s="59" t="s">
        <v>544</v>
      </c>
      <c r="AZ9" s="58">
        <v>28.313400000000001</v>
      </c>
      <c r="BA9" s="58">
        <v>99.775099999999995</v>
      </c>
      <c r="BB9" s="59" t="s">
        <v>544</v>
      </c>
      <c r="BC9" s="59" t="s">
        <v>544</v>
      </c>
      <c r="BD9" s="59" t="s">
        <v>544</v>
      </c>
      <c r="BE9" s="59" t="s">
        <v>544</v>
      </c>
      <c r="BF9" s="59" t="s">
        <v>544</v>
      </c>
      <c r="BG9" s="59" t="s">
        <v>544</v>
      </c>
      <c r="BH9" s="59" t="s">
        <v>544</v>
      </c>
      <c r="BI9" s="59" t="s">
        <v>544</v>
      </c>
      <c r="BJ9" s="59" t="s">
        <v>544</v>
      </c>
      <c r="BK9" s="59" t="s">
        <v>544</v>
      </c>
      <c r="BL9" s="59" t="s">
        <v>544</v>
      </c>
      <c r="BM9" s="59" t="s">
        <v>544</v>
      </c>
      <c r="BN9" s="59" t="s">
        <v>544</v>
      </c>
      <c r="BO9" s="59" t="s">
        <v>544</v>
      </c>
      <c r="BP9" s="58">
        <v>4.0999999999999996</v>
      </c>
      <c r="BQ9" s="58">
        <v>7.3</v>
      </c>
      <c r="BR9" s="58">
        <v>23.13</v>
      </c>
      <c r="BS9" s="58">
        <v>27.43</v>
      </c>
      <c r="BT9" s="58">
        <v>19.13</v>
      </c>
      <c r="BU9" s="59" t="s">
        <v>544</v>
      </c>
      <c r="BV9" s="59" t="s">
        <v>544</v>
      </c>
      <c r="BW9" s="59" t="s">
        <v>544</v>
      </c>
      <c r="BX9" s="59" t="s">
        <v>544</v>
      </c>
      <c r="BY9" s="59" t="s">
        <v>544</v>
      </c>
      <c r="BZ9" s="59" t="s">
        <v>544</v>
      </c>
      <c r="CA9" s="58">
        <v>26.74</v>
      </c>
      <c r="CB9" s="59" t="s">
        <v>544</v>
      </c>
      <c r="CC9" s="59" t="s">
        <v>544</v>
      </c>
      <c r="CD9" s="59" t="s">
        <v>544</v>
      </c>
      <c r="CE9" s="59" t="s">
        <v>544</v>
      </c>
      <c r="CF9" s="59" t="s">
        <v>544</v>
      </c>
      <c r="CG9" s="58">
        <v>98.3</v>
      </c>
      <c r="CH9" s="58">
        <v>91.4</v>
      </c>
      <c r="CI9" s="59" t="s">
        <v>544</v>
      </c>
      <c r="CJ9" s="59" t="s">
        <v>544</v>
      </c>
      <c r="CK9" s="59" t="s">
        <v>544</v>
      </c>
      <c r="CL9" s="59" t="s">
        <v>544</v>
      </c>
      <c r="CM9" s="59" t="s">
        <v>544</v>
      </c>
      <c r="CN9" s="59" t="s">
        <v>544</v>
      </c>
    </row>
    <row r="10" spans="1:92">
      <c r="A10" s="59" t="s">
        <v>75</v>
      </c>
      <c r="B10" s="59" t="s">
        <v>544</v>
      </c>
      <c r="C10" s="59" t="s">
        <v>544</v>
      </c>
      <c r="D10" s="59" t="s">
        <v>544</v>
      </c>
      <c r="E10" s="59" t="s">
        <v>544</v>
      </c>
      <c r="F10" s="58">
        <v>22.8</v>
      </c>
      <c r="G10" s="58">
        <v>0.488958</v>
      </c>
      <c r="H10" s="59" t="s">
        <v>544</v>
      </c>
      <c r="I10" s="58">
        <v>41</v>
      </c>
      <c r="J10" s="59" t="s">
        <v>544</v>
      </c>
      <c r="K10" s="59" t="s">
        <v>544</v>
      </c>
      <c r="L10" s="58">
        <v>489.8</v>
      </c>
      <c r="M10" s="58">
        <v>269788</v>
      </c>
      <c r="N10" s="59" t="s">
        <v>544</v>
      </c>
      <c r="O10" s="59" t="s">
        <v>544</v>
      </c>
      <c r="P10" s="58">
        <v>0.8</v>
      </c>
      <c r="Q10" s="58">
        <v>23.5</v>
      </c>
      <c r="R10" s="59" t="s">
        <v>544</v>
      </c>
      <c r="S10" s="59" t="s">
        <v>544</v>
      </c>
      <c r="T10" s="59" t="s">
        <v>544</v>
      </c>
      <c r="U10" s="59" t="s">
        <v>544</v>
      </c>
      <c r="V10" s="59" t="s">
        <v>544</v>
      </c>
      <c r="W10" s="59" t="s">
        <v>544</v>
      </c>
      <c r="X10" s="59" t="s">
        <v>544</v>
      </c>
      <c r="Y10" s="59" t="s">
        <v>544</v>
      </c>
      <c r="Z10" s="59" t="s">
        <v>544</v>
      </c>
      <c r="AA10" s="59" t="s">
        <v>544</v>
      </c>
      <c r="AB10" s="58">
        <v>95.2</v>
      </c>
      <c r="AC10" s="59" t="s">
        <v>544</v>
      </c>
      <c r="AD10" s="59" t="s">
        <v>544</v>
      </c>
      <c r="AE10" s="58">
        <v>0.488958</v>
      </c>
      <c r="AF10" s="59" t="s">
        <v>544</v>
      </c>
      <c r="AG10" s="59" t="s">
        <v>544</v>
      </c>
      <c r="AH10" s="59" t="s">
        <v>544</v>
      </c>
      <c r="AI10" s="59" t="s">
        <v>544</v>
      </c>
      <c r="AJ10" s="59" t="s">
        <v>544</v>
      </c>
      <c r="AK10" s="59" t="s">
        <v>544</v>
      </c>
      <c r="AL10" s="59" t="s">
        <v>544</v>
      </c>
      <c r="AM10" s="59" t="s">
        <v>544</v>
      </c>
      <c r="AN10" s="59" t="s">
        <v>544</v>
      </c>
      <c r="AO10" s="59" t="s">
        <v>544</v>
      </c>
      <c r="AP10" s="59" t="s">
        <v>544</v>
      </c>
      <c r="AQ10" s="58">
        <v>2.21</v>
      </c>
      <c r="AR10" s="58">
        <v>23.5</v>
      </c>
      <c r="AS10" s="59" t="s">
        <v>544</v>
      </c>
      <c r="AT10" s="59" t="s">
        <v>544</v>
      </c>
      <c r="AU10" s="58">
        <v>86.3</v>
      </c>
      <c r="AV10" s="59" t="s">
        <v>544</v>
      </c>
      <c r="AW10" s="59" t="s">
        <v>544</v>
      </c>
      <c r="AX10" s="59" t="s">
        <v>544</v>
      </c>
      <c r="AY10" s="59" t="s">
        <v>544</v>
      </c>
      <c r="AZ10" s="58">
        <v>28.584499999999998</v>
      </c>
      <c r="BA10" s="58">
        <v>99.633799999999994</v>
      </c>
      <c r="BB10" s="59" t="s">
        <v>544</v>
      </c>
      <c r="BC10" s="59" t="s">
        <v>544</v>
      </c>
      <c r="BD10" s="59" t="s">
        <v>544</v>
      </c>
      <c r="BE10" s="59" t="s">
        <v>544</v>
      </c>
      <c r="BF10" s="59" t="s">
        <v>544</v>
      </c>
      <c r="BG10" s="59" t="s">
        <v>544</v>
      </c>
      <c r="BH10" s="59" t="s">
        <v>544</v>
      </c>
      <c r="BI10" s="59" t="s">
        <v>544</v>
      </c>
      <c r="BJ10" s="59" t="s">
        <v>544</v>
      </c>
      <c r="BK10" s="59" t="s">
        <v>544</v>
      </c>
      <c r="BL10" s="59" t="s">
        <v>544</v>
      </c>
      <c r="BM10" s="59" t="s">
        <v>544</v>
      </c>
      <c r="BN10" s="59" t="s">
        <v>544</v>
      </c>
      <c r="BO10" s="59" t="s">
        <v>544</v>
      </c>
      <c r="BP10" s="58">
        <v>4.0999999999999996</v>
      </c>
      <c r="BQ10" s="58">
        <v>7.2</v>
      </c>
      <c r="BR10" s="58">
        <v>22.47</v>
      </c>
      <c r="BS10" s="58">
        <v>26.93</v>
      </c>
      <c r="BT10" s="58">
        <v>18.53</v>
      </c>
      <c r="BU10" s="59" t="s">
        <v>544</v>
      </c>
      <c r="BV10" s="59" t="s">
        <v>544</v>
      </c>
      <c r="BW10" s="59" t="s">
        <v>544</v>
      </c>
      <c r="BX10" s="59" t="s">
        <v>544</v>
      </c>
      <c r="BY10" s="59" t="s">
        <v>544</v>
      </c>
      <c r="BZ10" s="59" t="s">
        <v>544</v>
      </c>
      <c r="CA10" s="58">
        <v>27.56</v>
      </c>
      <c r="CB10" s="59" t="s">
        <v>544</v>
      </c>
      <c r="CC10" s="59" t="s">
        <v>544</v>
      </c>
      <c r="CD10" s="59" t="s">
        <v>544</v>
      </c>
      <c r="CE10" s="59" t="s">
        <v>544</v>
      </c>
      <c r="CF10" s="59" t="s">
        <v>544</v>
      </c>
      <c r="CG10" s="58">
        <v>98</v>
      </c>
      <c r="CH10" s="58">
        <v>91.6</v>
      </c>
      <c r="CI10" s="59" t="s">
        <v>544</v>
      </c>
      <c r="CJ10" s="59" t="s">
        <v>544</v>
      </c>
      <c r="CK10" s="59" t="s">
        <v>544</v>
      </c>
      <c r="CL10" s="59" t="s">
        <v>544</v>
      </c>
      <c r="CM10" s="59" t="s">
        <v>544</v>
      </c>
      <c r="CN10" s="59" t="s">
        <v>544</v>
      </c>
    </row>
    <row r="11" spans="1:92">
      <c r="A11" s="59" t="s">
        <v>76</v>
      </c>
      <c r="B11" s="59" t="s">
        <v>544</v>
      </c>
      <c r="C11" s="59" t="s">
        <v>544</v>
      </c>
      <c r="D11" s="59" t="s">
        <v>544</v>
      </c>
      <c r="E11" s="59" t="s">
        <v>544</v>
      </c>
      <c r="F11" s="58">
        <v>22.6</v>
      </c>
      <c r="G11" s="58">
        <v>0.488958</v>
      </c>
      <c r="H11" s="59" t="s">
        <v>544</v>
      </c>
      <c r="I11" s="58">
        <v>41.5</v>
      </c>
      <c r="J11" s="59" t="s">
        <v>544</v>
      </c>
      <c r="K11" s="59" t="s">
        <v>544</v>
      </c>
      <c r="L11" s="58">
        <v>467</v>
      </c>
      <c r="M11" s="58">
        <v>307391</v>
      </c>
      <c r="N11" s="59" t="s">
        <v>544</v>
      </c>
      <c r="O11" s="59" t="s">
        <v>544</v>
      </c>
      <c r="P11" s="58">
        <v>0.6</v>
      </c>
      <c r="Q11" s="58">
        <v>23.7</v>
      </c>
      <c r="R11" s="59" t="s">
        <v>544</v>
      </c>
      <c r="S11" s="59" t="s">
        <v>544</v>
      </c>
      <c r="T11" s="59" t="s">
        <v>544</v>
      </c>
      <c r="U11" s="59" t="s">
        <v>544</v>
      </c>
      <c r="V11" s="59" t="s">
        <v>544</v>
      </c>
      <c r="W11" s="59" t="s">
        <v>544</v>
      </c>
      <c r="X11" s="59" t="s">
        <v>544</v>
      </c>
      <c r="Y11" s="59" t="s">
        <v>544</v>
      </c>
      <c r="Z11" s="59" t="s">
        <v>544</v>
      </c>
      <c r="AA11" s="59" t="s">
        <v>544</v>
      </c>
      <c r="AB11" s="58">
        <v>95.3</v>
      </c>
      <c r="AC11" s="59" t="s">
        <v>544</v>
      </c>
      <c r="AD11" s="59" t="s">
        <v>544</v>
      </c>
      <c r="AE11" s="58">
        <v>0.488958</v>
      </c>
      <c r="AF11" s="59" t="s">
        <v>544</v>
      </c>
      <c r="AG11" s="59" t="s">
        <v>544</v>
      </c>
      <c r="AH11" s="59" t="s">
        <v>544</v>
      </c>
      <c r="AI11" s="59" t="s">
        <v>544</v>
      </c>
      <c r="AJ11" s="59" t="s">
        <v>544</v>
      </c>
      <c r="AK11" s="59" t="s">
        <v>544</v>
      </c>
      <c r="AL11" s="59" t="s">
        <v>544</v>
      </c>
      <c r="AM11" s="59" t="s">
        <v>544</v>
      </c>
      <c r="AN11" s="59" t="s">
        <v>544</v>
      </c>
      <c r="AO11" s="59" t="s">
        <v>544</v>
      </c>
      <c r="AP11" s="58">
        <v>87.451350000000005</v>
      </c>
      <c r="AQ11" s="58">
        <v>2.23</v>
      </c>
      <c r="AR11" s="58">
        <v>23.7</v>
      </c>
      <c r="AS11" s="59" t="s">
        <v>544</v>
      </c>
      <c r="AT11" s="59" t="s">
        <v>544</v>
      </c>
      <c r="AU11" s="58">
        <v>87.2</v>
      </c>
      <c r="AV11" s="59" t="s">
        <v>544</v>
      </c>
      <c r="AW11" s="59" t="s">
        <v>544</v>
      </c>
      <c r="AX11" s="59" t="s">
        <v>544</v>
      </c>
      <c r="AY11" s="59" t="s">
        <v>544</v>
      </c>
      <c r="AZ11" s="58">
        <v>28.912299999999998</v>
      </c>
      <c r="BA11" s="58">
        <v>99.682000000000002</v>
      </c>
      <c r="BB11" s="59" t="s">
        <v>544</v>
      </c>
      <c r="BC11" s="59" t="s">
        <v>544</v>
      </c>
      <c r="BD11" s="59" t="s">
        <v>544</v>
      </c>
      <c r="BE11" s="59" t="s">
        <v>544</v>
      </c>
      <c r="BF11" s="59" t="s">
        <v>544</v>
      </c>
      <c r="BG11" s="59" t="s">
        <v>544</v>
      </c>
      <c r="BH11" s="59" t="s">
        <v>544</v>
      </c>
      <c r="BI11" s="59" t="s">
        <v>544</v>
      </c>
      <c r="BJ11" s="59" t="s">
        <v>544</v>
      </c>
      <c r="BK11" s="59" t="s">
        <v>544</v>
      </c>
      <c r="BL11" s="59" t="s">
        <v>544</v>
      </c>
      <c r="BM11" s="59" t="s">
        <v>544</v>
      </c>
      <c r="BN11" s="59" t="s">
        <v>544</v>
      </c>
      <c r="BO11" s="59" t="s">
        <v>544</v>
      </c>
      <c r="BP11" s="58">
        <v>4.0999999999999996</v>
      </c>
      <c r="BQ11" s="58">
        <v>7.2</v>
      </c>
      <c r="BR11" s="58">
        <v>22.6</v>
      </c>
      <c r="BS11" s="58">
        <v>27.1</v>
      </c>
      <c r="BT11" s="58">
        <v>18.600000000000001</v>
      </c>
      <c r="BU11" s="59" t="s">
        <v>544</v>
      </c>
      <c r="BV11" s="59" t="s">
        <v>544</v>
      </c>
      <c r="BW11" s="59" t="s">
        <v>544</v>
      </c>
      <c r="BX11" s="59" t="s">
        <v>544</v>
      </c>
      <c r="BY11" s="59" t="s">
        <v>544</v>
      </c>
      <c r="BZ11" s="59" t="s">
        <v>544</v>
      </c>
      <c r="CA11" s="58">
        <v>27.97</v>
      </c>
      <c r="CB11" s="59" t="s">
        <v>544</v>
      </c>
      <c r="CC11" s="59" t="s">
        <v>544</v>
      </c>
      <c r="CD11" s="59" t="s">
        <v>544</v>
      </c>
      <c r="CE11" s="59" t="s">
        <v>544</v>
      </c>
      <c r="CF11" s="59" t="s">
        <v>544</v>
      </c>
      <c r="CG11" s="58">
        <v>98</v>
      </c>
      <c r="CH11" s="58">
        <v>91.8</v>
      </c>
      <c r="CI11" s="59" t="s">
        <v>544</v>
      </c>
      <c r="CJ11" s="59" t="s">
        <v>544</v>
      </c>
      <c r="CK11" s="59" t="s">
        <v>544</v>
      </c>
      <c r="CL11" s="59" t="s">
        <v>544</v>
      </c>
      <c r="CM11" s="59" t="s">
        <v>544</v>
      </c>
      <c r="CN11" s="59" t="s">
        <v>544</v>
      </c>
    </row>
    <row r="12" spans="1:92">
      <c r="A12" s="59" t="s">
        <v>77</v>
      </c>
      <c r="B12" s="59" t="s">
        <v>544</v>
      </c>
      <c r="C12" s="59" t="s">
        <v>544</v>
      </c>
      <c r="D12" s="59" t="s">
        <v>544</v>
      </c>
      <c r="E12" s="59" t="s">
        <v>544</v>
      </c>
      <c r="F12" s="58">
        <v>22.6</v>
      </c>
      <c r="G12" s="58">
        <v>0.488958</v>
      </c>
      <c r="H12" s="59" t="s">
        <v>544</v>
      </c>
      <c r="I12" s="58">
        <v>42.5</v>
      </c>
      <c r="J12" s="59" t="s">
        <v>544</v>
      </c>
      <c r="K12" s="59" t="s">
        <v>544</v>
      </c>
      <c r="L12" s="58">
        <v>374.7</v>
      </c>
      <c r="M12" s="58">
        <v>360280</v>
      </c>
      <c r="N12" s="59" t="s">
        <v>544</v>
      </c>
      <c r="O12" s="59" t="s">
        <v>544</v>
      </c>
      <c r="P12" s="58">
        <v>0.7</v>
      </c>
      <c r="Q12" s="58">
        <v>24</v>
      </c>
      <c r="R12" s="59" t="s">
        <v>544</v>
      </c>
      <c r="S12" s="59" t="s">
        <v>544</v>
      </c>
      <c r="T12" s="59" t="s">
        <v>544</v>
      </c>
      <c r="U12" s="59" t="s">
        <v>544</v>
      </c>
      <c r="V12" s="59" t="s">
        <v>544</v>
      </c>
      <c r="W12" s="59" t="s">
        <v>544</v>
      </c>
      <c r="X12" s="59" t="s">
        <v>544</v>
      </c>
      <c r="Y12" s="59" t="s">
        <v>544</v>
      </c>
      <c r="Z12" s="59" t="s">
        <v>544</v>
      </c>
      <c r="AA12" s="59" t="s">
        <v>544</v>
      </c>
      <c r="AB12" s="58">
        <v>95.3</v>
      </c>
      <c r="AC12" s="59" t="s">
        <v>544</v>
      </c>
      <c r="AD12" s="59" t="s">
        <v>544</v>
      </c>
      <c r="AE12" s="58">
        <v>0.488958</v>
      </c>
      <c r="AF12" s="59" t="s">
        <v>544</v>
      </c>
      <c r="AG12" s="59" t="s">
        <v>544</v>
      </c>
      <c r="AH12" s="59" t="s">
        <v>544</v>
      </c>
      <c r="AI12" s="59" t="s">
        <v>544</v>
      </c>
      <c r="AJ12" s="59" t="s">
        <v>544</v>
      </c>
      <c r="AK12" s="59" t="s">
        <v>544</v>
      </c>
      <c r="AL12" s="59" t="s">
        <v>544</v>
      </c>
      <c r="AM12" s="59" t="s">
        <v>544</v>
      </c>
      <c r="AN12" s="59" t="s">
        <v>544</v>
      </c>
      <c r="AO12" s="59" t="s">
        <v>544</v>
      </c>
      <c r="AP12" s="58">
        <v>87.485905000000002</v>
      </c>
      <c r="AQ12" s="58">
        <v>2.23</v>
      </c>
      <c r="AR12" s="58">
        <v>24</v>
      </c>
      <c r="AS12" s="59" t="s">
        <v>544</v>
      </c>
      <c r="AT12" s="59" t="s">
        <v>544</v>
      </c>
      <c r="AU12" s="58">
        <v>87.6</v>
      </c>
      <c r="AV12" s="59" t="s">
        <v>544</v>
      </c>
      <c r="AW12" s="59" t="s">
        <v>544</v>
      </c>
      <c r="AX12" s="59" t="s">
        <v>544</v>
      </c>
      <c r="AY12" s="59" t="s">
        <v>544</v>
      </c>
      <c r="AZ12" s="58">
        <v>29.2151</v>
      </c>
      <c r="BA12" s="58">
        <v>99.634200000000007</v>
      </c>
      <c r="BB12" s="59" t="s">
        <v>544</v>
      </c>
      <c r="BC12" s="59" t="s">
        <v>544</v>
      </c>
      <c r="BD12" s="59" t="s">
        <v>544</v>
      </c>
      <c r="BE12" s="59" t="s">
        <v>544</v>
      </c>
      <c r="BF12" s="59" t="s">
        <v>544</v>
      </c>
      <c r="BG12" s="59" t="s">
        <v>544</v>
      </c>
      <c r="BH12" s="59" t="s">
        <v>544</v>
      </c>
      <c r="BI12" s="59" t="s">
        <v>544</v>
      </c>
      <c r="BJ12" s="59" t="s">
        <v>544</v>
      </c>
      <c r="BK12" s="59" t="s">
        <v>544</v>
      </c>
      <c r="BL12" s="59" t="s">
        <v>544</v>
      </c>
      <c r="BM12" s="59" t="s">
        <v>544</v>
      </c>
      <c r="BN12" s="59" t="s">
        <v>544</v>
      </c>
      <c r="BO12" s="59" t="s">
        <v>544</v>
      </c>
      <c r="BP12" s="58">
        <v>4.03</v>
      </c>
      <c r="BQ12" s="58">
        <v>7.17</v>
      </c>
      <c r="BR12" s="58">
        <v>22.5</v>
      </c>
      <c r="BS12" s="58">
        <v>27.43</v>
      </c>
      <c r="BT12" s="58">
        <v>18.329999999999998</v>
      </c>
      <c r="BU12" s="59" t="s">
        <v>544</v>
      </c>
      <c r="BV12" s="59" t="s">
        <v>544</v>
      </c>
      <c r="BW12" s="59" t="s">
        <v>544</v>
      </c>
      <c r="BX12" s="59" t="s">
        <v>544</v>
      </c>
      <c r="BY12" s="59" t="s">
        <v>544</v>
      </c>
      <c r="BZ12" s="59" t="s">
        <v>544</v>
      </c>
      <c r="CA12" s="58">
        <v>28.53</v>
      </c>
      <c r="CB12" s="59" t="s">
        <v>544</v>
      </c>
      <c r="CC12" s="59" t="s">
        <v>544</v>
      </c>
      <c r="CD12" s="59" t="s">
        <v>544</v>
      </c>
      <c r="CE12" s="59" t="s">
        <v>544</v>
      </c>
      <c r="CF12" s="59" t="s">
        <v>544</v>
      </c>
      <c r="CG12" s="58">
        <v>97.9</v>
      </c>
      <c r="CH12" s="58">
        <v>91.9</v>
      </c>
      <c r="CI12" s="59" t="s">
        <v>544</v>
      </c>
      <c r="CJ12" s="59" t="s">
        <v>544</v>
      </c>
      <c r="CK12" s="59" t="s">
        <v>544</v>
      </c>
      <c r="CL12" s="59" t="s">
        <v>544</v>
      </c>
      <c r="CM12" s="59" t="s">
        <v>544</v>
      </c>
      <c r="CN12" s="59" t="s">
        <v>544</v>
      </c>
    </row>
    <row r="13" spans="1:92">
      <c r="A13" s="59" t="s">
        <v>78</v>
      </c>
      <c r="B13" s="59" t="s">
        <v>544</v>
      </c>
      <c r="C13" s="59" t="s">
        <v>544</v>
      </c>
      <c r="D13" s="59" t="s">
        <v>544</v>
      </c>
      <c r="E13" s="59" t="s">
        <v>544</v>
      </c>
      <c r="F13" s="58">
        <v>22.8</v>
      </c>
      <c r="G13" s="58">
        <v>0.488958</v>
      </c>
      <c r="H13" s="59" t="s">
        <v>544</v>
      </c>
      <c r="I13" s="58">
        <v>43.2</v>
      </c>
      <c r="J13" s="59" t="s">
        <v>544</v>
      </c>
      <c r="K13" s="59" t="s">
        <v>544</v>
      </c>
      <c r="L13" s="58">
        <v>354.5</v>
      </c>
      <c r="M13" s="58">
        <v>279085</v>
      </c>
      <c r="N13" s="59" t="s">
        <v>544</v>
      </c>
      <c r="O13" s="59" t="s">
        <v>544</v>
      </c>
      <c r="P13" s="58">
        <v>0.7</v>
      </c>
      <c r="Q13" s="58">
        <v>24.2</v>
      </c>
      <c r="R13" s="59" t="s">
        <v>544</v>
      </c>
      <c r="S13" s="59" t="s">
        <v>544</v>
      </c>
      <c r="T13" s="59" t="s">
        <v>544</v>
      </c>
      <c r="U13" s="59" t="s">
        <v>544</v>
      </c>
      <c r="V13" s="59" t="s">
        <v>544</v>
      </c>
      <c r="W13" s="59" t="s">
        <v>544</v>
      </c>
      <c r="X13" s="59" t="s">
        <v>544</v>
      </c>
      <c r="Y13" s="59" t="s">
        <v>544</v>
      </c>
      <c r="Z13" s="59" t="s">
        <v>544</v>
      </c>
      <c r="AA13" s="59" t="s">
        <v>544</v>
      </c>
      <c r="AB13" s="58">
        <v>95.3</v>
      </c>
      <c r="AC13" s="59" t="s">
        <v>544</v>
      </c>
      <c r="AD13" s="59" t="s">
        <v>544</v>
      </c>
      <c r="AE13" s="58">
        <v>0.488958</v>
      </c>
      <c r="AF13" s="59" t="s">
        <v>544</v>
      </c>
      <c r="AG13" s="59" t="s">
        <v>544</v>
      </c>
      <c r="AH13" s="59" t="s">
        <v>544</v>
      </c>
      <c r="AI13" s="59" t="s">
        <v>544</v>
      </c>
      <c r="AJ13" s="59" t="s">
        <v>544</v>
      </c>
      <c r="AK13" s="59" t="s">
        <v>544</v>
      </c>
      <c r="AL13" s="59" t="s">
        <v>544</v>
      </c>
      <c r="AM13" s="59" t="s">
        <v>544</v>
      </c>
      <c r="AN13" s="59" t="s">
        <v>544</v>
      </c>
      <c r="AO13" s="59" t="s">
        <v>544</v>
      </c>
      <c r="AP13" s="58">
        <v>88.825920999999994</v>
      </c>
      <c r="AQ13" s="58">
        <v>2.23</v>
      </c>
      <c r="AR13" s="58">
        <v>24.2</v>
      </c>
      <c r="AS13" s="59" t="s">
        <v>544</v>
      </c>
      <c r="AT13" s="59" t="s">
        <v>544</v>
      </c>
      <c r="AU13" s="58">
        <v>86.9</v>
      </c>
      <c r="AV13" s="59" t="s">
        <v>544</v>
      </c>
      <c r="AW13" s="59" t="s">
        <v>544</v>
      </c>
      <c r="AX13" s="59" t="s">
        <v>544</v>
      </c>
      <c r="AY13" s="59" t="s">
        <v>544</v>
      </c>
      <c r="AZ13" s="58">
        <v>29.4361</v>
      </c>
      <c r="BA13" s="58">
        <v>99.302300000000002</v>
      </c>
      <c r="BB13" s="59" t="s">
        <v>544</v>
      </c>
      <c r="BC13" s="59" t="s">
        <v>544</v>
      </c>
      <c r="BD13" s="59" t="s">
        <v>544</v>
      </c>
      <c r="BE13" s="59" t="s">
        <v>544</v>
      </c>
      <c r="BF13" s="59" t="s">
        <v>544</v>
      </c>
      <c r="BG13" s="59" t="s">
        <v>544</v>
      </c>
      <c r="BH13" s="59" t="s">
        <v>544</v>
      </c>
      <c r="BI13" s="59" t="s">
        <v>544</v>
      </c>
      <c r="BJ13" s="59" t="s">
        <v>544</v>
      </c>
      <c r="BK13" s="59" t="s">
        <v>544</v>
      </c>
      <c r="BL13" s="59" t="s">
        <v>544</v>
      </c>
      <c r="BM13" s="59" t="s">
        <v>544</v>
      </c>
      <c r="BN13" s="59" t="s">
        <v>544</v>
      </c>
      <c r="BO13" s="59" t="s">
        <v>544</v>
      </c>
      <c r="BP13" s="58">
        <v>4</v>
      </c>
      <c r="BQ13" s="58">
        <v>7.17</v>
      </c>
      <c r="BR13" s="58">
        <v>22.43</v>
      </c>
      <c r="BS13" s="58">
        <v>27.8</v>
      </c>
      <c r="BT13" s="58">
        <v>18.03</v>
      </c>
      <c r="BU13" s="59" t="s">
        <v>544</v>
      </c>
      <c r="BV13" s="59" t="s">
        <v>544</v>
      </c>
      <c r="BW13" s="59" t="s">
        <v>544</v>
      </c>
      <c r="BX13" s="59" t="s">
        <v>544</v>
      </c>
      <c r="BY13" s="59" t="s">
        <v>544</v>
      </c>
      <c r="BZ13" s="59" t="s">
        <v>544</v>
      </c>
      <c r="CA13" s="58">
        <v>29.4</v>
      </c>
      <c r="CB13" s="59" t="s">
        <v>544</v>
      </c>
      <c r="CC13" s="59" t="s">
        <v>544</v>
      </c>
      <c r="CD13" s="59" t="s">
        <v>544</v>
      </c>
      <c r="CE13" s="59" t="s">
        <v>544</v>
      </c>
      <c r="CF13" s="59" t="s">
        <v>544</v>
      </c>
      <c r="CG13" s="58">
        <v>97.7</v>
      </c>
      <c r="CH13" s="58">
        <v>92.2</v>
      </c>
      <c r="CI13" s="59" t="s">
        <v>544</v>
      </c>
      <c r="CJ13" s="59" t="s">
        <v>544</v>
      </c>
      <c r="CK13" s="59" t="s">
        <v>544</v>
      </c>
      <c r="CL13" s="59" t="s">
        <v>544</v>
      </c>
      <c r="CM13" s="59" t="s">
        <v>544</v>
      </c>
      <c r="CN13" s="59" t="s">
        <v>544</v>
      </c>
    </row>
    <row r="14" spans="1:92">
      <c r="A14" s="59" t="s">
        <v>79</v>
      </c>
      <c r="B14" s="59" t="s">
        <v>544</v>
      </c>
      <c r="C14" s="59" t="s">
        <v>544</v>
      </c>
      <c r="D14" s="59" t="s">
        <v>544</v>
      </c>
      <c r="E14" s="59" t="s">
        <v>544</v>
      </c>
      <c r="F14" s="58">
        <v>22.6</v>
      </c>
      <c r="G14" s="58">
        <v>0.488958</v>
      </c>
      <c r="H14" s="59" t="s">
        <v>544</v>
      </c>
      <c r="I14" s="58">
        <v>44</v>
      </c>
      <c r="J14" s="59" t="s">
        <v>544</v>
      </c>
      <c r="K14" s="59" t="s">
        <v>544</v>
      </c>
      <c r="L14" s="58">
        <v>386.3</v>
      </c>
      <c r="M14" s="58">
        <v>270684</v>
      </c>
      <c r="N14" s="59" t="s">
        <v>544</v>
      </c>
      <c r="O14" s="59" t="s">
        <v>544</v>
      </c>
      <c r="P14" s="58">
        <v>0.8</v>
      </c>
      <c r="Q14" s="58">
        <v>24.4</v>
      </c>
      <c r="R14" s="59" t="s">
        <v>544</v>
      </c>
      <c r="S14" s="59" t="s">
        <v>544</v>
      </c>
      <c r="T14" s="59" t="s">
        <v>544</v>
      </c>
      <c r="U14" s="59" t="s">
        <v>544</v>
      </c>
      <c r="V14" s="59" t="s">
        <v>544</v>
      </c>
      <c r="W14" s="59" t="s">
        <v>544</v>
      </c>
      <c r="X14" s="59" t="s">
        <v>544</v>
      </c>
      <c r="Y14" s="59" t="s">
        <v>544</v>
      </c>
      <c r="Z14" s="59" t="s">
        <v>544</v>
      </c>
      <c r="AA14" s="59" t="s">
        <v>544</v>
      </c>
      <c r="AB14" s="58">
        <v>94.8</v>
      </c>
      <c r="AC14" s="59" t="s">
        <v>544</v>
      </c>
      <c r="AD14" s="59" t="s">
        <v>544</v>
      </c>
      <c r="AE14" s="58">
        <v>0.488958</v>
      </c>
      <c r="AF14" s="59" t="s">
        <v>544</v>
      </c>
      <c r="AG14" s="59" t="s">
        <v>544</v>
      </c>
      <c r="AH14" s="59" t="s">
        <v>544</v>
      </c>
      <c r="AI14" s="59" t="s">
        <v>544</v>
      </c>
      <c r="AJ14" s="59" t="s">
        <v>544</v>
      </c>
      <c r="AK14" s="59" t="s">
        <v>544</v>
      </c>
      <c r="AL14" s="59" t="s">
        <v>544</v>
      </c>
      <c r="AM14" s="59" t="s">
        <v>544</v>
      </c>
      <c r="AN14" s="59" t="s">
        <v>544</v>
      </c>
      <c r="AO14" s="59" t="s">
        <v>544</v>
      </c>
      <c r="AP14" s="58">
        <v>88.190511999999998</v>
      </c>
      <c r="AQ14" s="58">
        <v>2.23</v>
      </c>
      <c r="AR14" s="58">
        <v>24.4</v>
      </c>
      <c r="AS14" s="59" t="s">
        <v>544</v>
      </c>
      <c r="AT14" s="59" t="s">
        <v>544</v>
      </c>
      <c r="AU14" s="58">
        <v>87.2</v>
      </c>
      <c r="AV14" s="59" t="s">
        <v>544</v>
      </c>
      <c r="AW14" s="59" t="s">
        <v>544</v>
      </c>
      <c r="AX14" s="59" t="s">
        <v>544</v>
      </c>
      <c r="AY14" s="59" t="s">
        <v>544</v>
      </c>
      <c r="AZ14" s="58">
        <v>29.593800000000002</v>
      </c>
      <c r="BA14" s="58">
        <v>98.757000000000005</v>
      </c>
      <c r="BB14" s="59" t="s">
        <v>544</v>
      </c>
      <c r="BC14" s="59" t="s">
        <v>544</v>
      </c>
      <c r="BD14" s="59" t="s">
        <v>544</v>
      </c>
      <c r="BE14" s="59" t="s">
        <v>544</v>
      </c>
      <c r="BF14" s="59" t="s">
        <v>544</v>
      </c>
      <c r="BG14" s="59" t="s">
        <v>544</v>
      </c>
      <c r="BH14" s="59" t="s">
        <v>544</v>
      </c>
      <c r="BI14" s="59" t="s">
        <v>544</v>
      </c>
      <c r="BJ14" s="59" t="s">
        <v>544</v>
      </c>
      <c r="BK14" s="59" t="s">
        <v>544</v>
      </c>
      <c r="BL14" s="59" t="s">
        <v>544</v>
      </c>
      <c r="BM14" s="59" t="s">
        <v>544</v>
      </c>
      <c r="BN14" s="59" t="s">
        <v>544</v>
      </c>
      <c r="BO14" s="59" t="s">
        <v>544</v>
      </c>
      <c r="BP14" s="58">
        <v>4</v>
      </c>
      <c r="BQ14" s="58">
        <v>7.27</v>
      </c>
      <c r="BR14" s="58">
        <v>22.87</v>
      </c>
      <c r="BS14" s="58">
        <v>28.97</v>
      </c>
      <c r="BT14" s="58">
        <v>18.13</v>
      </c>
      <c r="BU14" s="59" t="s">
        <v>544</v>
      </c>
      <c r="BV14" s="59" t="s">
        <v>544</v>
      </c>
      <c r="BW14" s="59" t="s">
        <v>544</v>
      </c>
      <c r="BX14" s="59" t="s">
        <v>544</v>
      </c>
      <c r="BY14" s="59" t="s">
        <v>544</v>
      </c>
      <c r="BZ14" s="59" t="s">
        <v>544</v>
      </c>
      <c r="CA14" s="58">
        <v>29.76</v>
      </c>
      <c r="CB14" s="59" t="s">
        <v>544</v>
      </c>
      <c r="CC14" s="59" t="s">
        <v>544</v>
      </c>
      <c r="CD14" s="59" t="s">
        <v>544</v>
      </c>
      <c r="CE14" s="59" t="s">
        <v>544</v>
      </c>
      <c r="CF14" s="59" t="s">
        <v>544</v>
      </c>
      <c r="CG14" s="58">
        <v>97</v>
      </c>
      <c r="CH14" s="58">
        <v>92.1</v>
      </c>
      <c r="CI14" s="59" t="s">
        <v>544</v>
      </c>
      <c r="CJ14" s="59" t="s">
        <v>544</v>
      </c>
      <c r="CK14" s="59" t="s">
        <v>544</v>
      </c>
      <c r="CL14" s="59" t="s">
        <v>544</v>
      </c>
      <c r="CM14" s="59" t="s">
        <v>544</v>
      </c>
      <c r="CN14" s="59" t="s">
        <v>544</v>
      </c>
    </row>
    <row r="15" spans="1:92">
      <c r="A15" s="59" t="s">
        <v>80</v>
      </c>
      <c r="B15" s="59" t="s">
        <v>544</v>
      </c>
      <c r="C15" s="59" t="s">
        <v>544</v>
      </c>
      <c r="D15" s="59" t="s">
        <v>544</v>
      </c>
      <c r="E15" s="59" t="s">
        <v>544</v>
      </c>
      <c r="F15" s="58">
        <v>22.1</v>
      </c>
      <c r="G15" s="58">
        <v>0.488958</v>
      </c>
      <c r="H15" s="59" t="s">
        <v>544</v>
      </c>
      <c r="I15" s="58">
        <v>43.9</v>
      </c>
      <c r="J15" s="59" t="s">
        <v>544</v>
      </c>
      <c r="K15" s="59" t="s">
        <v>544</v>
      </c>
      <c r="L15" s="58">
        <v>364.2</v>
      </c>
      <c r="M15" s="58">
        <v>306959</v>
      </c>
      <c r="N15" s="59" t="s">
        <v>544</v>
      </c>
      <c r="O15" s="59" t="s">
        <v>544</v>
      </c>
      <c r="P15" s="58">
        <v>0.9</v>
      </c>
      <c r="Q15" s="58">
        <v>24.6</v>
      </c>
      <c r="R15" s="59" t="s">
        <v>544</v>
      </c>
      <c r="S15" s="59" t="s">
        <v>544</v>
      </c>
      <c r="T15" s="59" t="s">
        <v>544</v>
      </c>
      <c r="U15" s="59" t="s">
        <v>544</v>
      </c>
      <c r="V15" s="59" t="s">
        <v>544</v>
      </c>
      <c r="W15" s="59" t="s">
        <v>544</v>
      </c>
      <c r="X15" s="59" t="s">
        <v>544</v>
      </c>
      <c r="Y15" s="59" t="s">
        <v>544</v>
      </c>
      <c r="Z15" s="59" t="s">
        <v>544</v>
      </c>
      <c r="AA15" s="59" t="s">
        <v>544</v>
      </c>
      <c r="AB15" s="58">
        <v>94.7</v>
      </c>
      <c r="AC15" s="59" t="s">
        <v>544</v>
      </c>
      <c r="AD15" s="59" t="s">
        <v>544</v>
      </c>
      <c r="AE15" s="58">
        <v>0.488958</v>
      </c>
      <c r="AF15" s="59" t="s">
        <v>544</v>
      </c>
      <c r="AG15" s="59" t="s">
        <v>544</v>
      </c>
      <c r="AH15" s="59" t="s">
        <v>544</v>
      </c>
      <c r="AI15" s="59" t="s">
        <v>544</v>
      </c>
      <c r="AJ15" s="59" t="s">
        <v>544</v>
      </c>
      <c r="AK15" s="59" t="s">
        <v>544</v>
      </c>
      <c r="AL15" s="59" t="s">
        <v>544</v>
      </c>
      <c r="AM15" s="59" t="s">
        <v>544</v>
      </c>
      <c r="AN15" s="59" t="s">
        <v>544</v>
      </c>
      <c r="AO15" s="59" t="s">
        <v>544</v>
      </c>
      <c r="AP15" s="58">
        <v>85.617035999999999</v>
      </c>
      <c r="AQ15" s="58">
        <v>2.23</v>
      </c>
      <c r="AR15" s="58">
        <v>24.6</v>
      </c>
      <c r="AS15" s="59" t="s">
        <v>544</v>
      </c>
      <c r="AT15" s="59" t="s">
        <v>544</v>
      </c>
      <c r="AU15" s="58">
        <v>86.2</v>
      </c>
      <c r="AV15" s="59" t="s">
        <v>544</v>
      </c>
      <c r="AW15" s="59" t="s">
        <v>544</v>
      </c>
      <c r="AX15" s="59" t="s">
        <v>544</v>
      </c>
      <c r="AY15" s="59" t="s">
        <v>544</v>
      </c>
      <c r="AZ15" s="58">
        <v>29.822700000000001</v>
      </c>
      <c r="BA15" s="58">
        <v>98.447999999999993</v>
      </c>
      <c r="BB15" s="59" t="s">
        <v>544</v>
      </c>
      <c r="BC15" s="59" t="s">
        <v>544</v>
      </c>
      <c r="BD15" s="59" t="s">
        <v>544</v>
      </c>
      <c r="BE15" s="59" t="s">
        <v>544</v>
      </c>
      <c r="BF15" s="59" t="s">
        <v>544</v>
      </c>
      <c r="BG15" s="59" t="s">
        <v>544</v>
      </c>
      <c r="BH15" s="59" t="s">
        <v>544</v>
      </c>
      <c r="BI15" s="59" t="s">
        <v>544</v>
      </c>
      <c r="BJ15" s="59" t="s">
        <v>544</v>
      </c>
      <c r="BK15" s="59" t="s">
        <v>544</v>
      </c>
      <c r="BL15" s="59" t="s">
        <v>544</v>
      </c>
      <c r="BM15" s="59" t="s">
        <v>544</v>
      </c>
      <c r="BN15" s="59" t="s">
        <v>544</v>
      </c>
      <c r="BO15" s="59" t="s">
        <v>544</v>
      </c>
      <c r="BP15" s="58">
        <v>4.03</v>
      </c>
      <c r="BQ15" s="58">
        <v>7.57</v>
      </c>
      <c r="BR15" s="58">
        <v>24.1</v>
      </c>
      <c r="BS15" s="58">
        <v>32.03</v>
      </c>
      <c r="BT15" s="58">
        <v>18.399999999999999</v>
      </c>
      <c r="BU15" s="59" t="s">
        <v>544</v>
      </c>
      <c r="BV15" s="59" t="s">
        <v>544</v>
      </c>
      <c r="BW15" s="59" t="s">
        <v>544</v>
      </c>
      <c r="BX15" s="59" t="s">
        <v>544</v>
      </c>
      <c r="BY15" s="59" t="s">
        <v>544</v>
      </c>
      <c r="BZ15" s="59" t="s">
        <v>544</v>
      </c>
      <c r="CA15" s="58">
        <v>30.17</v>
      </c>
      <c r="CB15" s="59" t="s">
        <v>544</v>
      </c>
      <c r="CC15" s="59" t="s">
        <v>544</v>
      </c>
      <c r="CD15" s="59" t="s">
        <v>544</v>
      </c>
      <c r="CE15" s="59" t="s">
        <v>544</v>
      </c>
      <c r="CF15" s="59" t="s">
        <v>544</v>
      </c>
      <c r="CG15" s="58">
        <v>96.5</v>
      </c>
      <c r="CH15" s="58">
        <v>92.3</v>
      </c>
      <c r="CI15" s="59" t="s">
        <v>544</v>
      </c>
      <c r="CJ15" s="59" t="s">
        <v>544</v>
      </c>
      <c r="CK15" s="59" t="s">
        <v>544</v>
      </c>
      <c r="CL15" s="59" t="s">
        <v>544</v>
      </c>
      <c r="CM15" s="59" t="s">
        <v>544</v>
      </c>
      <c r="CN15" s="59" t="s">
        <v>544</v>
      </c>
    </row>
    <row r="16" spans="1:92">
      <c r="A16" s="59" t="s">
        <v>81</v>
      </c>
      <c r="B16" s="59" t="s">
        <v>544</v>
      </c>
      <c r="C16" s="59" t="s">
        <v>544</v>
      </c>
      <c r="D16" s="59" t="s">
        <v>544</v>
      </c>
      <c r="E16" s="59" t="s">
        <v>544</v>
      </c>
      <c r="F16" s="58">
        <v>23.6</v>
      </c>
      <c r="G16" s="58">
        <v>0.488958</v>
      </c>
      <c r="H16" s="59" t="s">
        <v>544</v>
      </c>
      <c r="I16" s="58">
        <v>44.9</v>
      </c>
      <c r="J16" s="59" t="s">
        <v>544</v>
      </c>
      <c r="K16" s="59" t="s">
        <v>544</v>
      </c>
      <c r="L16" s="58">
        <v>423.4</v>
      </c>
      <c r="M16" s="58">
        <v>390905</v>
      </c>
      <c r="N16" s="59" t="s">
        <v>544</v>
      </c>
      <c r="O16" s="59" t="s">
        <v>544</v>
      </c>
      <c r="P16" s="58">
        <v>0.8</v>
      </c>
      <c r="Q16" s="58">
        <v>24.8</v>
      </c>
      <c r="R16" s="59" t="s">
        <v>544</v>
      </c>
      <c r="S16" s="59" t="s">
        <v>544</v>
      </c>
      <c r="T16" s="59" t="s">
        <v>544</v>
      </c>
      <c r="U16" s="59" t="s">
        <v>544</v>
      </c>
      <c r="V16" s="59" t="s">
        <v>544</v>
      </c>
      <c r="W16" s="59" t="s">
        <v>544</v>
      </c>
      <c r="X16" s="59" t="s">
        <v>544</v>
      </c>
      <c r="Y16" s="59" t="s">
        <v>544</v>
      </c>
      <c r="Z16" s="59" t="s">
        <v>544</v>
      </c>
      <c r="AA16" s="59" t="s">
        <v>544</v>
      </c>
      <c r="AB16" s="58">
        <v>94.8</v>
      </c>
      <c r="AC16" s="59" t="s">
        <v>544</v>
      </c>
      <c r="AD16" s="59" t="s">
        <v>544</v>
      </c>
      <c r="AE16" s="58">
        <v>0.488958</v>
      </c>
      <c r="AF16" s="59" t="s">
        <v>544</v>
      </c>
      <c r="AG16" s="59" t="s">
        <v>544</v>
      </c>
      <c r="AH16" s="59" t="s">
        <v>544</v>
      </c>
      <c r="AI16" s="59" t="s">
        <v>544</v>
      </c>
      <c r="AJ16" s="59" t="s">
        <v>544</v>
      </c>
      <c r="AK16" s="59" t="s">
        <v>544</v>
      </c>
      <c r="AL16" s="59" t="s">
        <v>544</v>
      </c>
      <c r="AM16" s="59" t="s">
        <v>544</v>
      </c>
      <c r="AN16" s="59" t="s">
        <v>544</v>
      </c>
      <c r="AO16" s="59" t="s">
        <v>544</v>
      </c>
      <c r="AP16" s="58">
        <v>86.431511</v>
      </c>
      <c r="AQ16" s="58">
        <v>2.23</v>
      </c>
      <c r="AR16" s="58">
        <v>24.8</v>
      </c>
      <c r="AS16" s="59" t="s">
        <v>544</v>
      </c>
      <c r="AT16" s="59" t="s">
        <v>544</v>
      </c>
      <c r="AU16" s="58">
        <v>85.7</v>
      </c>
      <c r="AV16" s="59" t="s">
        <v>544</v>
      </c>
      <c r="AW16" s="59" t="s">
        <v>544</v>
      </c>
      <c r="AX16" s="59" t="s">
        <v>544</v>
      </c>
      <c r="AY16" s="59" t="s">
        <v>544</v>
      </c>
      <c r="AZ16" s="58">
        <v>30.256499999999999</v>
      </c>
      <c r="BA16" s="58">
        <v>98.805400000000006</v>
      </c>
      <c r="BB16" s="59" t="s">
        <v>544</v>
      </c>
      <c r="BC16" s="59" t="s">
        <v>544</v>
      </c>
      <c r="BD16" s="59" t="s">
        <v>544</v>
      </c>
      <c r="BE16" s="59" t="s">
        <v>544</v>
      </c>
      <c r="BF16" s="59" t="s">
        <v>544</v>
      </c>
      <c r="BG16" s="59" t="s">
        <v>544</v>
      </c>
      <c r="BH16" s="59" t="s">
        <v>544</v>
      </c>
      <c r="BI16" s="59" t="s">
        <v>544</v>
      </c>
      <c r="BJ16" s="59" t="s">
        <v>544</v>
      </c>
      <c r="BK16" s="59" t="s">
        <v>544</v>
      </c>
      <c r="BL16" s="59" t="s">
        <v>544</v>
      </c>
      <c r="BM16" s="59" t="s">
        <v>544</v>
      </c>
      <c r="BN16" s="59" t="s">
        <v>544</v>
      </c>
      <c r="BO16" s="59" t="s">
        <v>544</v>
      </c>
      <c r="BP16" s="58">
        <v>4.07</v>
      </c>
      <c r="BQ16" s="58">
        <v>7.83</v>
      </c>
      <c r="BR16" s="58">
        <v>25.43</v>
      </c>
      <c r="BS16" s="58">
        <v>35.43</v>
      </c>
      <c r="BT16" s="58">
        <v>18.670000000000002</v>
      </c>
      <c r="BU16" s="59" t="s">
        <v>544</v>
      </c>
      <c r="BV16" s="59" t="s">
        <v>544</v>
      </c>
      <c r="BW16" s="59" t="s">
        <v>544</v>
      </c>
      <c r="BX16" s="59" t="s">
        <v>544</v>
      </c>
      <c r="BY16" s="59" t="s">
        <v>544</v>
      </c>
      <c r="BZ16" s="59" t="s">
        <v>544</v>
      </c>
      <c r="CA16" s="58">
        <v>30.63</v>
      </c>
      <c r="CB16" s="59" t="s">
        <v>544</v>
      </c>
      <c r="CC16" s="59" t="s">
        <v>544</v>
      </c>
      <c r="CD16" s="59" t="s">
        <v>544</v>
      </c>
      <c r="CE16" s="59" t="s">
        <v>544</v>
      </c>
      <c r="CF16" s="59" t="s">
        <v>544</v>
      </c>
      <c r="CG16" s="58">
        <v>96.3</v>
      </c>
      <c r="CH16" s="58">
        <v>92.9</v>
      </c>
      <c r="CI16" s="59" t="s">
        <v>544</v>
      </c>
      <c r="CJ16" s="59" t="s">
        <v>544</v>
      </c>
      <c r="CK16" s="59" t="s">
        <v>544</v>
      </c>
      <c r="CL16" s="59" t="s">
        <v>544</v>
      </c>
      <c r="CM16" s="59" t="s">
        <v>544</v>
      </c>
      <c r="CN16" s="59" t="s">
        <v>544</v>
      </c>
    </row>
    <row r="17" spans="1:92">
      <c r="A17" s="59" t="s">
        <v>82</v>
      </c>
      <c r="B17" s="59" t="s">
        <v>544</v>
      </c>
      <c r="C17" s="59" t="s">
        <v>544</v>
      </c>
      <c r="D17" s="59" t="s">
        <v>544</v>
      </c>
      <c r="E17" s="59" t="s">
        <v>544</v>
      </c>
      <c r="F17" s="58">
        <v>24.4</v>
      </c>
      <c r="G17" s="58">
        <v>0.488958</v>
      </c>
      <c r="H17" s="59" t="s">
        <v>544</v>
      </c>
      <c r="I17" s="58">
        <v>46</v>
      </c>
      <c r="J17" s="59" t="s">
        <v>544</v>
      </c>
      <c r="K17" s="59" t="s">
        <v>544</v>
      </c>
      <c r="L17" s="58">
        <v>452.2</v>
      </c>
      <c r="M17" s="58">
        <v>293725</v>
      </c>
      <c r="N17" s="59" t="s">
        <v>544</v>
      </c>
      <c r="O17" s="59" t="s">
        <v>544</v>
      </c>
      <c r="P17" s="58">
        <v>0.8</v>
      </c>
      <c r="Q17" s="58">
        <v>25</v>
      </c>
      <c r="R17" s="59" t="s">
        <v>544</v>
      </c>
      <c r="S17" s="59" t="s">
        <v>544</v>
      </c>
      <c r="T17" s="59" t="s">
        <v>544</v>
      </c>
      <c r="U17" s="59" t="s">
        <v>544</v>
      </c>
      <c r="V17" s="59" t="s">
        <v>544</v>
      </c>
      <c r="W17" s="59" t="s">
        <v>544</v>
      </c>
      <c r="X17" s="59" t="s">
        <v>544</v>
      </c>
      <c r="Y17" s="59" t="s">
        <v>544</v>
      </c>
      <c r="Z17" s="59" t="s">
        <v>544</v>
      </c>
      <c r="AA17" s="59" t="s">
        <v>544</v>
      </c>
      <c r="AB17" s="58">
        <v>94.7</v>
      </c>
      <c r="AC17" s="59" t="s">
        <v>544</v>
      </c>
      <c r="AD17" s="59" t="s">
        <v>544</v>
      </c>
      <c r="AE17" s="58">
        <v>0.488958</v>
      </c>
      <c r="AF17" s="59" t="s">
        <v>544</v>
      </c>
      <c r="AG17" s="59" t="s">
        <v>544</v>
      </c>
      <c r="AH17" s="59" t="s">
        <v>544</v>
      </c>
      <c r="AI17" s="59" t="s">
        <v>544</v>
      </c>
      <c r="AJ17" s="59" t="s">
        <v>544</v>
      </c>
      <c r="AK17" s="59" t="s">
        <v>544</v>
      </c>
      <c r="AL17" s="59" t="s">
        <v>544</v>
      </c>
      <c r="AM17" s="59" t="s">
        <v>544</v>
      </c>
      <c r="AN17" s="59" t="s">
        <v>544</v>
      </c>
      <c r="AO17" s="59" t="s">
        <v>544</v>
      </c>
      <c r="AP17" s="58">
        <v>87.400465999999994</v>
      </c>
      <c r="AQ17" s="58">
        <v>2.23</v>
      </c>
      <c r="AR17" s="58">
        <v>25</v>
      </c>
      <c r="AS17" s="59" t="s">
        <v>544</v>
      </c>
      <c r="AT17" s="59" t="s">
        <v>544</v>
      </c>
      <c r="AU17" s="58">
        <v>85.9</v>
      </c>
      <c r="AV17" s="59" t="s">
        <v>544</v>
      </c>
      <c r="AW17" s="59" t="s">
        <v>544</v>
      </c>
      <c r="AX17" s="59" t="s">
        <v>544</v>
      </c>
      <c r="AY17" s="59" t="s">
        <v>544</v>
      </c>
      <c r="AZ17" s="58">
        <v>30.7623</v>
      </c>
      <c r="BA17" s="58">
        <v>99.380399999999995</v>
      </c>
      <c r="BB17" s="59" t="s">
        <v>544</v>
      </c>
      <c r="BC17" s="59" t="s">
        <v>544</v>
      </c>
      <c r="BD17" s="59" t="s">
        <v>544</v>
      </c>
      <c r="BE17" s="59" t="s">
        <v>544</v>
      </c>
      <c r="BF17" s="59" t="s">
        <v>544</v>
      </c>
      <c r="BG17" s="59" t="s">
        <v>544</v>
      </c>
      <c r="BH17" s="59" t="s">
        <v>544</v>
      </c>
      <c r="BI17" s="59" t="s">
        <v>544</v>
      </c>
      <c r="BJ17" s="59" t="s">
        <v>544</v>
      </c>
      <c r="BK17" s="59" t="s">
        <v>544</v>
      </c>
      <c r="BL17" s="59" t="s">
        <v>544</v>
      </c>
      <c r="BM17" s="59" t="s">
        <v>544</v>
      </c>
      <c r="BN17" s="59" t="s">
        <v>544</v>
      </c>
      <c r="BO17" s="59" t="s">
        <v>544</v>
      </c>
      <c r="BP17" s="58">
        <v>4</v>
      </c>
      <c r="BQ17" s="58">
        <v>7.7</v>
      </c>
      <c r="BR17" s="58">
        <v>24.87</v>
      </c>
      <c r="BS17" s="58">
        <v>33.869999999999997</v>
      </c>
      <c r="BT17" s="58">
        <v>18.600000000000001</v>
      </c>
      <c r="BU17" s="59" t="s">
        <v>544</v>
      </c>
      <c r="BV17" s="59" t="s">
        <v>544</v>
      </c>
      <c r="BW17" s="59" t="s">
        <v>544</v>
      </c>
      <c r="BX17" s="59" t="s">
        <v>544</v>
      </c>
      <c r="BY17" s="59" t="s">
        <v>544</v>
      </c>
      <c r="BZ17" s="59" t="s">
        <v>544</v>
      </c>
      <c r="CA17" s="58">
        <v>31.24</v>
      </c>
      <c r="CB17" s="59" t="s">
        <v>544</v>
      </c>
      <c r="CC17" s="59" t="s">
        <v>544</v>
      </c>
      <c r="CD17" s="59" t="s">
        <v>544</v>
      </c>
      <c r="CE17" s="59" t="s">
        <v>544</v>
      </c>
      <c r="CF17" s="59" t="s">
        <v>544</v>
      </c>
      <c r="CG17" s="58">
        <v>96</v>
      </c>
      <c r="CH17" s="58">
        <v>93</v>
      </c>
      <c r="CI17" s="59" t="s">
        <v>544</v>
      </c>
      <c r="CJ17" s="59" t="s">
        <v>544</v>
      </c>
      <c r="CK17" s="59" t="s">
        <v>544</v>
      </c>
      <c r="CL17" s="59" t="s">
        <v>544</v>
      </c>
      <c r="CM17" s="59" t="s">
        <v>544</v>
      </c>
      <c r="CN17" s="59" t="s">
        <v>544</v>
      </c>
    </row>
    <row r="18" spans="1:92">
      <c r="A18" s="59" t="s">
        <v>83</v>
      </c>
      <c r="B18" s="59" t="s">
        <v>544</v>
      </c>
      <c r="C18" s="59" t="s">
        <v>544</v>
      </c>
      <c r="D18" s="59" t="s">
        <v>544</v>
      </c>
      <c r="E18" s="59" t="s">
        <v>544</v>
      </c>
      <c r="F18" s="58">
        <v>25.2</v>
      </c>
      <c r="G18" s="58">
        <v>0.488958</v>
      </c>
      <c r="H18" s="59" t="s">
        <v>544</v>
      </c>
      <c r="I18" s="58">
        <v>47</v>
      </c>
      <c r="J18" s="59" t="s">
        <v>544</v>
      </c>
      <c r="K18" s="59" t="s">
        <v>544</v>
      </c>
      <c r="L18" s="58">
        <v>439</v>
      </c>
      <c r="M18" s="58">
        <v>279411</v>
      </c>
      <c r="N18" s="59" t="s">
        <v>544</v>
      </c>
      <c r="O18" s="59" t="s">
        <v>544</v>
      </c>
      <c r="P18" s="58">
        <v>0.8</v>
      </c>
      <c r="Q18" s="58">
        <v>25.2</v>
      </c>
      <c r="R18" s="59" t="s">
        <v>544</v>
      </c>
      <c r="S18" s="59" t="s">
        <v>544</v>
      </c>
      <c r="T18" s="59" t="s">
        <v>544</v>
      </c>
      <c r="U18" s="59" t="s">
        <v>544</v>
      </c>
      <c r="V18" s="59" t="s">
        <v>544</v>
      </c>
      <c r="W18" s="59" t="s">
        <v>544</v>
      </c>
      <c r="X18" s="59" t="s">
        <v>544</v>
      </c>
      <c r="Y18" s="59" t="s">
        <v>544</v>
      </c>
      <c r="Z18" s="59" t="s">
        <v>544</v>
      </c>
      <c r="AA18" s="59" t="s">
        <v>544</v>
      </c>
      <c r="AB18" s="58">
        <v>94.5</v>
      </c>
      <c r="AC18" s="59" t="s">
        <v>544</v>
      </c>
      <c r="AD18" s="59" t="s">
        <v>544</v>
      </c>
      <c r="AE18" s="58">
        <v>0.488958</v>
      </c>
      <c r="AF18" s="59" t="s">
        <v>544</v>
      </c>
      <c r="AG18" s="59" t="s">
        <v>544</v>
      </c>
      <c r="AH18" s="59" t="s">
        <v>544</v>
      </c>
      <c r="AI18" s="59" t="s">
        <v>544</v>
      </c>
      <c r="AJ18" s="59" t="s">
        <v>544</v>
      </c>
      <c r="AK18" s="59" t="s">
        <v>544</v>
      </c>
      <c r="AL18" s="59" t="s">
        <v>544</v>
      </c>
      <c r="AM18" s="59" t="s">
        <v>544</v>
      </c>
      <c r="AN18" s="59" t="s">
        <v>544</v>
      </c>
      <c r="AO18" s="59" t="s">
        <v>544</v>
      </c>
      <c r="AP18" s="58">
        <v>85.784588999999997</v>
      </c>
      <c r="AQ18" s="58">
        <v>2.23</v>
      </c>
      <c r="AR18" s="58">
        <v>25.2</v>
      </c>
      <c r="AS18" s="59" t="s">
        <v>544</v>
      </c>
      <c r="AT18" s="59" t="s">
        <v>544</v>
      </c>
      <c r="AU18" s="58">
        <v>86.1</v>
      </c>
      <c r="AV18" s="59" t="s">
        <v>544</v>
      </c>
      <c r="AW18" s="59" t="s">
        <v>544</v>
      </c>
      <c r="AX18" s="59" t="s">
        <v>544</v>
      </c>
      <c r="AY18" s="59" t="s">
        <v>544</v>
      </c>
      <c r="AZ18" s="58">
        <v>31.307099999999998</v>
      </c>
      <c r="BA18" s="58">
        <v>100.0628</v>
      </c>
      <c r="BB18" s="59" t="s">
        <v>544</v>
      </c>
      <c r="BC18" s="59" t="s">
        <v>544</v>
      </c>
      <c r="BD18" s="59" t="s">
        <v>544</v>
      </c>
      <c r="BE18" s="59" t="s">
        <v>544</v>
      </c>
      <c r="BF18" s="59" t="s">
        <v>544</v>
      </c>
      <c r="BG18" s="59" t="s">
        <v>544</v>
      </c>
      <c r="BH18" s="59" t="s">
        <v>544</v>
      </c>
      <c r="BI18" s="59" t="s">
        <v>544</v>
      </c>
      <c r="BJ18" s="59" t="s">
        <v>544</v>
      </c>
      <c r="BK18" s="59" t="s">
        <v>544</v>
      </c>
      <c r="BL18" s="59" t="s">
        <v>544</v>
      </c>
      <c r="BM18" s="59" t="s">
        <v>544</v>
      </c>
      <c r="BN18" s="59" t="s">
        <v>544</v>
      </c>
      <c r="BO18" s="59" t="s">
        <v>544</v>
      </c>
      <c r="BP18" s="58">
        <v>4.03</v>
      </c>
      <c r="BQ18" s="58">
        <v>8.1999999999999993</v>
      </c>
      <c r="BR18" s="58">
        <v>26.9</v>
      </c>
      <c r="BS18" s="58">
        <v>38.97</v>
      </c>
      <c r="BT18" s="58">
        <v>19</v>
      </c>
      <c r="BU18" s="59" t="s">
        <v>544</v>
      </c>
      <c r="BV18" s="59" t="s">
        <v>544</v>
      </c>
      <c r="BW18" s="59" t="s">
        <v>544</v>
      </c>
      <c r="BX18" s="59" t="s">
        <v>544</v>
      </c>
      <c r="BY18" s="59" t="s">
        <v>544</v>
      </c>
      <c r="BZ18" s="59" t="s">
        <v>544</v>
      </c>
      <c r="CA18" s="58">
        <v>32.06</v>
      </c>
      <c r="CB18" s="59" t="s">
        <v>544</v>
      </c>
      <c r="CC18" s="59" t="s">
        <v>544</v>
      </c>
      <c r="CD18" s="59" t="s">
        <v>544</v>
      </c>
      <c r="CE18" s="59" t="s">
        <v>544</v>
      </c>
      <c r="CF18" s="59" t="s">
        <v>544</v>
      </c>
      <c r="CG18" s="58">
        <v>95.7</v>
      </c>
      <c r="CH18" s="58">
        <v>92.9</v>
      </c>
      <c r="CI18" s="59" t="s">
        <v>544</v>
      </c>
      <c r="CJ18" s="59" t="s">
        <v>544</v>
      </c>
      <c r="CK18" s="59" t="s">
        <v>544</v>
      </c>
      <c r="CL18" s="59" t="s">
        <v>544</v>
      </c>
      <c r="CM18" s="59" t="s">
        <v>544</v>
      </c>
      <c r="CN18" s="59" t="s">
        <v>544</v>
      </c>
    </row>
    <row r="19" spans="1:92">
      <c r="A19" s="59" t="s">
        <v>84</v>
      </c>
      <c r="B19" s="59" t="s">
        <v>544</v>
      </c>
      <c r="C19" s="59" t="s">
        <v>544</v>
      </c>
      <c r="D19" s="59" t="s">
        <v>544</v>
      </c>
      <c r="E19" s="59" t="s">
        <v>544</v>
      </c>
      <c r="F19" s="58">
        <v>26.7</v>
      </c>
      <c r="G19" s="58">
        <v>0.488958</v>
      </c>
      <c r="H19" s="59" t="s">
        <v>544</v>
      </c>
      <c r="I19" s="58">
        <v>47.3</v>
      </c>
      <c r="J19" s="59" t="s">
        <v>544</v>
      </c>
      <c r="K19" s="59" t="s">
        <v>544</v>
      </c>
      <c r="L19" s="58">
        <v>509.7</v>
      </c>
      <c r="M19" s="58">
        <v>339915</v>
      </c>
      <c r="N19" s="59" t="s">
        <v>544</v>
      </c>
      <c r="O19" s="59" t="s">
        <v>544</v>
      </c>
      <c r="P19" s="58">
        <v>0.7</v>
      </c>
      <c r="Q19" s="58">
        <v>25.4</v>
      </c>
      <c r="R19" s="59" t="s">
        <v>544</v>
      </c>
      <c r="S19" s="59" t="s">
        <v>544</v>
      </c>
      <c r="T19" s="59" t="s">
        <v>544</v>
      </c>
      <c r="U19" s="59" t="s">
        <v>544</v>
      </c>
      <c r="V19" s="59" t="s">
        <v>544</v>
      </c>
      <c r="W19" s="59" t="s">
        <v>544</v>
      </c>
      <c r="X19" s="59" t="s">
        <v>544</v>
      </c>
      <c r="Y19" s="59" t="s">
        <v>544</v>
      </c>
      <c r="Z19" s="59" t="s">
        <v>544</v>
      </c>
      <c r="AA19" s="59" t="s">
        <v>544</v>
      </c>
      <c r="AB19" s="58">
        <v>94.2</v>
      </c>
      <c r="AC19" s="59" t="s">
        <v>544</v>
      </c>
      <c r="AD19" s="59" t="s">
        <v>544</v>
      </c>
      <c r="AE19" s="58">
        <v>0.488958</v>
      </c>
      <c r="AF19" s="59" t="s">
        <v>544</v>
      </c>
      <c r="AG19" s="59" t="s">
        <v>544</v>
      </c>
      <c r="AH19" s="59" t="s">
        <v>544</v>
      </c>
      <c r="AI19" s="59" t="s">
        <v>544</v>
      </c>
      <c r="AJ19" s="59" t="s">
        <v>544</v>
      </c>
      <c r="AK19" s="59" t="s">
        <v>544</v>
      </c>
      <c r="AL19" s="59" t="s">
        <v>544</v>
      </c>
      <c r="AM19" s="59" t="s">
        <v>544</v>
      </c>
      <c r="AN19" s="59" t="s">
        <v>544</v>
      </c>
      <c r="AO19" s="59" t="s">
        <v>544</v>
      </c>
      <c r="AP19" s="58">
        <v>85.371447000000003</v>
      </c>
      <c r="AQ19" s="58">
        <v>2.23</v>
      </c>
      <c r="AR19" s="58">
        <v>25.4</v>
      </c>
      <c r="AS19" s="59" t="s">
        <v>544</v>
      </c>
      <c r="AT19" s="59" t="s">
        <v>544</v>
      </c>
      <c r="AU19" s="58">
        <v>87.3</v>
      </c>
      <c r="AV19" s="59" t="s">
        <v>544</v>
      </c>
      <c r="AW19" s="59" t="s">
        <v>544</v>
      </c>
      <c r="AX19" s="59" t="s">
        <v>544</v>
      </c>
      <c r="AY19" s="59" t="s">
        <v>544</v>
      </c>
      <c r="AZ19" s="58">
        <v>31.977799999999998</v>
      </c>
      <c r="BA19" s="58">
        <v>101.12690000000001</v>
      </c>
      <c r="BB19" s="59" t="s">
        <v>544</v>
      </c>
      <c r="BC19" s="59" t="s">
        <v>544</v>
      </c>
      <c r="BD19" s="59" t="s">
        <v>544</v>
      </c>
      <c r="BE19" s="59" t="s">
        <v>544</v>
      </c>
      <c r="BF19" s="59" t="s">
        <v>544</v>
      </c>
      <c r="BG19" s="59" t="s">
        <v>544</v>
      </c>
      <c r="BH19" s="59" t="s">
        <v>544</v>
      </c>
      <c r="BI19" s="59" t="s">
        <v>544</v>
      </c>
      <c r="BJ19" s="59" t="s">
        <v>544</v>
      </c>
      <c r="BK19" s="59" t="s">
        <v>544</v>
      </c>
      <c r="BL19" s="59" t="s">
        <v>544</v>
      </c>
      <c r="BM19" s="59" t="s">
        <v>544</v>
      </c>
      <c r="BN19" s="59" t="s">
        <v>544</v>
      </c>
      <c r="BO19" s="59" t="s">
        <v>544</v>
      </c>
      <c r="BP19" s="58">
        <v>4.0999999999999996</v>
      </c>
      <c r="BQ19" s="58">
        <v>8.1999999999999993</v>
      </c>
      <c r="BR19" s="58">
        <v>27.03</v>
      </c>
      <c r="BS19" s="58">
        <v>38.03</v>
      </c>
      <c r="BT19" s="58">
        <v>19.600000000000001</v>
      </c>
      <c r="BU19" s="59" t="s">
        <v>544</v>
      </c>
      <c r="BV19" s="59" t="s">
        <v>544</v>
      </c>
      <c r="BW19" s="59" t="s">
        <v>544</v>
      </c>
      <c r="BX19" s="59" t="s">
        <v>544</v>
      </c>
      <c r="BY19" s="59" t="s">
        <v>544</v>
      </c>
      <c r="BZ19" s="59" t="s">
        <v>544</v>
      </c>
      <c r="CA19" s="58">
        <v>32.82</v>
      </c>
      <c r="CB19" s="59" t="s">
        <v>544</v>
      </c>
      <c r="CC19" s="59" t="s">
        <v>544</v>
      </c>
      <c r="CD19" s="59" t="s">
        <v>544</v>
      </c>
      <c r="CE19" s="59" t="s">
        <v>544</v>
      </c>
      <c r="CF19" s="59" t="s">
        <v>544</v>
      </c>
      <c r="CG19" s="58">
        <v>95.2</v>
      </c>
      <c r="CH19" s="58">
        <v>93</v>
      </c>
      <c r="CI19" s="59" t="s">
        <v>544</v>
      </c>
      <c r="CJ19" s="59" t="s">
        <v>544</v>
      </c>
      <c r="CK19" s="59" t="s">
        <v>544</v>
      </c>
      <c r="CL19" s="59" t="s">
        <v>544</v>
      </c>
      <c r="CM19" s="59" t="s">
        <v>544</v>
      </c>
      <c r="CN19" s="59" t="s">
        <v>544</v>
      </c>
    </row>
    <row r="20" spans="1:92">
      <c r="A20" s="59" t="s">
        <v>85</v>
      </c>
      <c r="B20" s="59" t="s">
        <v>544</v>
      </c>
      <c r="C20" s="59" t="s">
        <v>544</v>
      </c>
      <c r="D20" s="59" t="s">
        <v>544</v>
      </c>
      <c r="E20" s="59" t="s">
        <v>544</v>
      </c>
      <c r="F20" s="58">
        <v>26.6</v>
      </c>
      <c r="G20" s="58">
        <v>0.488958</v>
      </c>
      <c r="H20" s="59" t="s">
        <v>544</v>
      </c>
      <c r="I20" s="58">
        <v>48.5</v>
      </c>
      <c r="J20" s="59" t="s">
        <v>544</v>
      </c>
      <c r="K20" s="59" t="s">
        <v>544</v>
      </c>
      <c r="L20" s="58">
        <v>485.5</v>
      </c>
      <c r="M20" s="58">
        <v>400036</v>
      </c>
      <c r="N20" s="59" t="s">
        <v>544</v>
      </c>
      <c r="O20" s="59" t="s">
        <v>544</v>
      </c>
      <c r="P20" s="58">
        <v>0.8</v>
      </c>
      <c r="Q20" s="58">
        <v>25.7</v>
      </c>
      <c r="R20" s="59" t="s">
        <v>544</v>
      </c>
      <c r="S20" s="59" t="s">
        <v>544</v>
      </c>
      <c r="T20" s="59" t="s">
        <v>544</v>
      </c>
      <c r="U20" s="59" t="s">
        <v>544</v>
      </c>
      <c r="V20" s="59" t="s">
        <v>544</v>
      </c>
      <c r="W20" s="59" t="s">
        <v>544</v>
      </c>
      <c r="X20" s="59" t="s">
        <v>544</v>
      </c>
      <c r="Y20" s="59" t="s">
        <v>544</v>
      </c>
      <c r="Z20" s="59" t="s">
        <v>544</v>
      </c>
      <c r="AA20" s="59" t="s">
        <v>544</v>
      </c>
      <c r="AB20" s="58">
        <v>93.9</v>
      </c>
      <c r="AC20" s="59" t="s">
        <v>544</v>
      </c>
      <c r="AD20" s="59" t="s">
        <v>544</v>
      </c>
      <c r="AE20" s="58">
        <v>0.488958</v>
      </c>
      <c r="AF20" s="59" t="s">
        <v>544</v>
      </c>
      <c r="AG20" s="59" t="s">
        <v>544</v>
      </c>
      <c r="AH20" s="59" t="s">
        <v>544</v>
      </c>
      <c r="AI20" s="59" t="s">
        <v>544</v>
      </c>
      <c r="AJ20" s="59" t="s">
        <v>544</v>
      </c>
      <c r="AK20" s="59" t="s">
        <v>544</v>
      </c>
      <c r="AL20" s="59" t="s">
        <v>544</v>
      </c>
      <c r="AM20" s="59" t="s">
        <v>544</v>
      </c>
      <c r="AN20" s="59" t="s">
        <v>544</v>
      </c>
      <c r="AO20" s="59" t="s">
        <v>544</v>
      </c>
      <c r="AP20" s="58">
        <v>87.047196</v>
      </c>
      <c r="AQ20" s="58">
        <v>2.23</v>
      </c>
      <c r="AR20" s="58">
        <v>25.7</v>
      </c>
      <c r="AS20" s="59" t="s">
        <v>544</v>
      </c>
      <c r="AT20" s="59" t="s">
        <v>544</v>
      </c>
      <c r="AU20" s="58">
        <v>87.8</v>
      </c>
      <c r="AV20" s="59" t="s">
        <v>544</v>
      </c>
      <c r="AW20" s="59" t="s">
        <v>544</v>
      </c>
      <c r="AX20" s="59" t="s">
        <v>544</v>
      </c>
      <c r="AY20" s="59" t="s">
        <v>544</v>
      </c>
      <c r="AZ20" s="58">
        <v>32.543199999999999</v>
      </c>
      <c r="BA20" s="58">
        <v>101.8408</v>
      </c>
      <c r="BB20" s="59" t="s">
        <v>544</v>
      </c>
      <c r="BC20" s="59" t="s">
        <v>544</v>
      </c>
      <c r="BD20" s="59" t="s">
        <v>544</v>
      </c>
      <c r="BE20" s="59" t="s">
        <v>544</v>
      </c>
      <c r="BF20" s="59" t="s">
        <v>544</v>
      </c>
      <c r="BG20" s="59" t="s">
        <v>544</v>
      </c>
      <c r="BH20" s="59" t="s">
        <v>544</v>
      </c>
      <c r="BI20" s="59" t="s">
        <v>544</v>
      </c>
      <c r="BJ20" s="59" t="s">
        <v>544</v>
      </c>
      <c r="BK20" s="59" t="s">
        <v>544</v>
      </c>
      <c r="BL20" s="59" t="s">
        <v>544</v>
      </c>
      <c r="BM20" s="59" t="s">
        <v>544</v>
      </c>
      <c r="BN20" s="59" t="s">
        <v>544</v>
      </c>
      <c r="BO20" s="59" t="s">
        <v>544</v>
      </c>
      <c r="BP20" s="58">
        <v>4</v>
      </c>
      <c r="BQ20" s="58">
        <v>8.1300000000000008</v>
      </c>
      <c r="BR20" s="58">
        <v>26.67</v>
      </c>
      <c r="BS20" s="58">
        <v>35.57</v>
      </c>
      <c r="BT20" s="58">
        <v>20.3</v>
      </c>
      <c r="BU20" s="59" t="s">
        <v>544</v>
      </c>
      <c r="BV20" s="59" t="s">
        <v>544</v>
      </c>
      <c r="BW20" s="59" t="s">
        <v>544</v>
      </c>
      <c r="BX20" s="59" t="s">
        <v>544</v>
      </c>
      <c r="BY20" s="59" t="s">
        <v>544</v>
      </c>
      <c r="BZ20" s="59" t="s">
        <v>544</v>
      </c>
      <c r="CA20" s="58">
        <v>33.340000000000003</v>
      </c>
      <c r="CB20" s="59" t="s">
        <v>544</v>
      </c>
      <c r="CC20" s="59" t="s">
        <v>544</v>
      </c>
      <c r="CD20" s="59" t="s">
        <v>544</v>
      </c>
      <c r="CE20" s="59" t="s">
        <v>544</v>
      </c>
      <c r="CF20" s="59" t="s">
        <v>544</v>
      </c>
      <c r="CG20" s="58">
        <v>94.8</v>
      </c>
      <c r="CH20" s="58">
        <v>92.7</v>
      </c>
      <c r="CI20" s="59" t="s">
        <v>544</v>
      </c>
      <c r="CJ20" s="59" t="s">
        <v>544</v>
      </c>
      <c r="CK20" s="59" t="s">
        <v>544</v>
      </c>
      <c r="CL20" s="59" t="s">
        <v>544</v>
      </c>
      <c r="CM20" s="59" t="s">
        <v>544</v>
      </c>
      <c r="CN20" s="59" t="s">
        <v>544</v>
      </c>
    </row>
    <row r="21" spans="1:92">
      <c r="A21" s="59" t="s">
        <v>86</v>
      </c>
      <c r="B21" s="59" t="s">
        <v>544</v>
      </c>
      <c r="C21" s="59" t="s">
        <v>544</v>
      </c>
      <c r="D21" s="59" t="s">
        <v>544</v>
      </c>
      <c r="E21" s="59" t="s">
        <v>544</v>
      </c>
      <c r="F21" s="58">
        <v>27</v>
      </c>
      <c r="G21" s="58">
        <v>0.488958</v>
      </c>
      <c r="H21" s="59" t="s">
        <v>544</v>
      </c>
      <c r="I21" s="58">
        <v>49</v>
      </c>
      <c r="J21" s="59" t="s">
        <v>544</v>
      </c>
      <c r="K21" s="59" t="s">
        <v>544</v>
      </c>
      <c r="L21" s="58">
        <v>505.5</v>
      </c>
      <c r="M21" s="58">
        <v>311739</v>
      </c>
      <c r="N21" s="59" t="s">
        <v>544</v>
      </c>
      <c r="O21" s="59" t="s">
        <v>544</v>
      </c>
      <c r="P21" s="58">
        <v>0.8</v>
      </c>
      <c r="Q21" s="58">
        <v>25.9</v>
      </c>
      <c r="R21" s="59" t="s">
        <v>544</v>
      </c>
      <c r="S21" s="59" t="s">
        <v>544</v>
      </c>
      <c r="T21" s="59" t="s">
        <v>544</v>
      </c>
      <c r="U21" s="59" t="s">
        <v>544</v>
      </c>
      <c r="V21" s="59" t="s">
        <v>544</v>
      </c>
      <c r="W21" s="59" t="s">
        <v>544</v>
      </c>
      <c r="X21" s="59" t="s">
        <v>544</v>
      </c>
      <c r="Y21" s="59" t="s">
        <v>544</v>
      </c>
      <c r="Z21" s="59" t="s">
        <v>544</v>
      </c>
      <c r="AA21" s="59" t="s">
        <v>544</v>
      </c>
      <c r="AB21" s="58">
        <v>93.7</v>
      </c>
      <c r="AC21" s="59" t="s">
        <v>544</v>
      </c>
      <c r="AD21" s="59" t="s">
        <v>544</v>
      </c>
      <c r="AE21" s="58">
        <v>0.488958</v>
      </c>
      <c r="AF21" s="59" t="s">
        <v>544</v>
      </c>
      <c r="AG21" s="59" t="s">
        <v>544</v>
      </c>
      <c r="AH21" s="59" t="s">
        <v>544</v>
      </c>
      <c r="AI21" s="59" t="s">
        <v>544</v>
      </c>
      <c r="AJ21" s="59" t="s">
        <v>544</v>
      </c>
      <c r="AK21" s="59" t="s">
        <v>544</v>
      </c>
      <c r="AL21" s="59" t="s">
        <v>544</v>
      </c>
      <c r="AM21" s="59" t="s">
        <v>544</v>
      </c>
      <c r="AN21" s="59" t="s">
        <v>544</v>
      </c>
      <c r="AO21" s="59" t="s">
        <v>544</v>
      </c>
      <c r="AP21" s="58">
        <v>87.774280000000005</v>
      </c>
      <c r="AQ21" s="58">
        <v>2.23</v>
      </c>
      <c r="AR21" s="58">
        <v>25.9</v>
      </c>
      <c r="AS21" s="59" t="s">
        <v>544</v>
      </c>
      <c r="AT21" s="59" t="s">
        <v>544</v>
      </c>
      <c r="AU21" s="58">
        <v>87.8</v>
      </c>
      <c r="AV21" s="59" t="s">
        <v>544</v>
      </c>
      <c r="AW21" s="59" t="s">
        <v>544</v>
      </c>
      <c r="AX21" s="59" t="s">
        <v>544</v>
      </c>
      <c r="AY21" s="59" t="s">
        <v>544</v>
      </c>
      <c r="AZ21" s="58">
        <v>32.885800000000003</v>
      </c>
      <c r="BA21" s="58">
        <v>101.8526</v>
      </c>
      <c r="BB21" s="59" t="s">
        <v>544</v>
      </c>
      <c r="BC21" s="59" t="s">
        <v>544</v>
      </c>
      <c r="BD21" s="59" t="s">
        <v>544</v>
      </c>
      <c r="BE21" s="59" t="s">
        <v>544</v>
      </c>
      <c r="BF21" s="59" t="s">
        <v>544</v>
      </c>
      <c r="BG21" s="59" t="s">
        <v>544</v>
      </c>
      <c r="BH21" s="59" t="s">
        <v>544</v>
      </c>
      <c r="BI21" s="59" t="s">
        <v>544</v>
      </c>
      <c r="BJ21" s="59" t="s">
        <v>544</v>
      </c>
      <c r="BK21" s="59" t="s">
        <v>544</v>
      </c>
      <c r="BL21" s="59" t="s">
        <v>544</v>
      </c>
      <c r="BM21" s="59" t="s">
        <v>544</v>
      </c>
      <c r="BN21" s="59" t="s">
        <v>544</v>
      </c>
      <c r="BO21" s="59" t="s">
        <v>544</v>
      </c>
      <c r="BP21" s="58">
        <v>4</v>
      </c>
      <c r="BQ21" s="58">
        <v>7.93</v>
      </c>
      <c r="BR21" s="58">
        <v>26.07</v>
      </c>
      <c r="BS21" s="58">
        <v>32.33</v>
      </c>
      <c r="BT21" s="58">
        <v>21</v>
      </c>
      <c r="BU21" s="59" t="s">
        <v>544</v>
      </c>
      <c r="BV21" s="59" t="s">
        <v>544</v>
      </c>
      <c r="BW21" s="59" t="s">
        <v>544</v>
      </c>
      <c r="BX21" s="59" t="s">
        <v>544</v>
      </c>
      <c r="BY21" s="59" t="s">
        <v>544</v>
      </c>
      <c r="BZ21" s="59" t="s">
        <v>544</v>
      </c>
      <c r="CA21" s="58">
        <v>33.75</v>
      </c>
      <c r="CB21" s="59" t="s">
        <v>544</v>
      </c>
      <c r="CC21" s="59" t="s">
        <v>544</v>
      </c>
      <c r="CD21" s="59" t="s">
        <v>544</v>
      </c>
      <c r="CE21" s="59" t="s">
        <v>544</v>
      </c>
      <c r="CF21" s="59" t="s">
        <v>544</v>
      </c>
      <c r="CG21" s="58">
        <v>94.5</v>
      </c>
      <c r="CH21" s="58">
        <v>92.7</v>
      </c>
      <c r="CI21" s="59" t="s">
        <v>544</v>
      </c>
      <c r="CJ21" s="59" t="s">
        <v>544</v>
      </c>
      <c r="CK21" s="59" t="s">
        <v>544</v>
      </c>
      <c r="CL21" s="59" t="s">
        <v>544</v>
      </c>
      <c r="CM21" s="59" t="s">
        <v>544</v>
      </c>
      <c r="CN21" s="59" t="s">
        <v>544</v>
      </c>
    </row>
    <row r="22" spans="1:92">
      <c r="A22" s="59" t="s">
        <v>87</v>
      </c>
      <c r="B22" s="59" t="s">
        <v>544</v>
      </c>
      <c r="C22" s="59" t="s">
        <v>544</v>
      </c>
      <c r="D22" s="59" t="s">
        <v>544</v>
      </c>
      <c r="E22" s="59" t="s">
        <v>544</v>
      </c>
      <c r="F22" s="58">
        <v>27.3</v>
      </c>
      <c r="G22" s="58">
        <v>0.488958</v>
      </c>
      <c r="H22" s="59" t="s">
        <v>544</v>
      </c>
      <c r="I22" s="58">
        <v>50.1</v>
      </c>
      <c r="J22" s="59" t="s">
        <v>544</v>
      </c>
      <c r="K22" s="59" t="s">
        <v>544</v>
      </c>
      <c r="L22" s="58">
        <v>477.9</v>
      </c>
      <c r="M22" s="58">
        <v>291290</v>
      </c>
      <c r="N22" s="59" t="s">
        <v>544</v>
      </c>
      <c r="O22" s="59" t="s">
        <v>544</v>
      </c>
      <c r="P22" s="58">
        <v>0.7</v>
      </c>
      <c r="Q22" s="58">
        <v>26.1</v>
      </c>
      <c r="R22" s="59" t="s">
        <v>544</v>
      </c>
      <c r="S22" s="59" t="s">
        <v>544</v>
      </c>
      <c r="T22" s="59" t="s">
        <v>544</v>
      </c>
      <c r="U22" s="59" t="s">
        <v>544</v>
      </c>
      <c r="V22" s="59" t="s">
        <v>544</v>
      </c>
      <c r="W22" s="59" t="s">
        <v>544</v>
      </c>
      <c r="X22" s="59" t="s">
        <v>544</v>
      </c>
      <c r="Y22" s="59" t="s">
        <v>544</v>
      </c>
      <c r="Z22" s="59" t="s">
        <v>544</v>
      </c>
      <c r="AA22" s="59" t="s">
        <v>544</v>
      </c>
      <c r="AB22" s="58">
        <v>93.7</v>
      </c>
      <c r="AC22" s="59" t="s">
        <v>544</v>
      </c>
      <c r="AD22" s="59" t="s">
        <v>544</v>
      </c>
      <c r="AE22" s="58">
        <v>0.488958</v>
      </c>
      <c r="AF22" s="59" t="s">
        <v>544</v>
      </c>
      <c r="AG22" s="59" t="s">
        <v>544</v>
      </c>
      <c r="AH22" s="59" t="s">
        <v>544</v>
      </c>
      <c r="AI22" s="59" t="s">
        <v>544</v>
      </c>
      <c r="AJ22" s="59" t="s">
        <v>544</v>
      </c>
      <c r="AK22" s="59" t="s">
        <v>544</v>
      </c>
      <c r="AL22" s="59" t="s">
        <v>544</v>
      </c>
      <c r="AM22" s="59" t="s">
        <v>544</v>
      </c>
      <c r="AN22" s="59" t="s">
        <v>544</v>
      </c>
      <c r="AO22" s="59" t="s">
        <v>544</v>
      </c>
      <c r="AP22" s="58">
        <v>87.404043000000001</v>
      </c>
      <c r="AQ22" s="58">
        <v>2.23</v>
      </c>
      <c r="AR22" s="58">
        <v>26.1</v>
      </c>
      <c r="AS22" s="59" t="s">
        <v>544</v>
      </c>
      <c r="AT22" s="59" t="s">
        <v>544</v>
      </c>
      <c r="AU22" s="58">
        <v>87.9</v>
      </c>
      <c r="AV22" s="59" t="s">
        <v>544</v>
      </c>
      <c r="AW22" s="59" t="s">
        <v>544</v>
      </c>
      <c r="AX22" s="59" t="s">
        <v>544</v>
      </c>
      <c r="AY22" s="59" t="s">
        <v>544</v>
      </c>
      <c r="AZ22" s="58">
        <v>33.156199999999998</v>
      </c>
      <c r="BA22" s="58">
        <v>101.64700000000001</v>
      </c>
      <c r="BB22" s="59" t="s">
        <v>544</v>
      </c>
      <c r="BC22" s="59" t="s">
        <v>544</v>
      </c>
      <c r="BD22" s="59" t="s">
        <v>544</v>
      </c>
      <c r="BE22" s="59" t="s">
        <v>544</v>
      </c>
      <c r="BF22" s="59" t="s">
        <v>544</v>
      </c>
      <c r="BG22" s="59" t="s">
        <v>544</v>
      </c>
      <c r="BH22" s="59" t="s">
        <v>544</v>
      </c>
      <c r="BI22" s="59" t="s">
        <v>544</v>
      </c>
      <c r="BJ22" s="59" t="s">
        <v>544</v>
      </c>
      <c r="BK22" s="59" t="s">
        <v>544</v>
      </c>
      <c r="BL22" s="59" t="s">
        <v>544</v>
      </c>
      <c r="BM22" s="59" t="s">
        <v>544</v>
      </c>
      <c r="BN22" s="59" t="s">
        <v>544</v>
      </c>
      <c r="BO22" s="59" t="s">
        <v>544</v>
      </c>
      <c r="BP22" s="58">
        <v>4</v>
      </c>
      <c r="BQ22" s="58">
        <v>8.1300000000000008</v>
      </c>
      <c r="BR22" s="58">
        <v>26.87</v>
      </c>
      <c r="BS22" s="58">
        <v>31.77</v>
      </c>
      <c r="BT22" s="58">
        <v>22.27</v>
      </c>
      <c r="BU22" s="59" t="s">
        <v>544</v>
      </c>
      <c r="BV22" s="59" t="s">
        <v>544</v>
      </c>
      <c r="BW22" s="59" t="s">
        <v>544</v>
      </c>
      <c r="BX22" s="59" t="s">
        <v>544</v>
      </c>
      <c r="BY22" s="59" t="s">
        <v>544</v>
      </c>
      <c r="BZ22" s="59" t="s">
        <v>544</v>
      </c>
      <c r="CA22" s="58">
        <v>35.479999999999997</v>
      </c>
      <c r="CB22" s="59" t="s">
        <v>544</v>
      </c>
      <c r="CC22" s="59" t="s">
        <v>544</v>
      </c>
      <c r="CD22" s="59" t="s">
        <v>544</v>
      </c>
      <c r="CE22" s="59" t="s">
        <v>544</v>
      </c>
      <c r="CF22" s="59" t="s">
        <v>544</v>
      </c>
      <c r="CG22" s="58">
        <v>94.4</v>
      </c>
      <c r="CH22" s="58">
        <v>92.8</v>
      </c>
      <c r="CI22" s="59" t="s">
        <v>544</v>
      </c>
      <c r="CJ22" s="59" t="s">
        <v>544</v>
      </c>
      <c r="CK22" s="59" t="s">
        <v>544</v>
      </c>
      <c r="CL22" s="59" t="s">
        <v>544</v>
      </c>
      <c r="CM22" s="59" t="s">
        <v>544</v>
      </c>
      <c r="CN22" s="59" t="s">
        <v>544</v>
      </c>
    </row>
    <row r="23" spans="1:92">
      <c r="A23" s="59" t="s">
        <v>88</v>
      </c>
      <c r="B23" s="59" t="s">
        <v>544</v>
      </c>
      <c r="C23" s="59" t="s">
        <v>544</v>
      </c>
      <c r="D23" s="59" t="s">
        <v>544</v>
      </c>
      <c r="E23" s="59" t="s">
        <v>544</v>
      </c>
      <c r="F23" s="58">
        <v>27.9</v>
      </c>
      <c r="G23" s="58">
        <v>0.488958</v>
      </c>
      <c r="H23" s="59" t="s">
        <v>544</v>
      </c>
      <c r="I23" s="58">
        <v>51</v>
      </c>
      <c r="J23" s="58">
        <v>4.0570000000000004</v>
      </c>
      <c r="K23" s="59" t="s">
        <v>544</v>
      </c>
      <c r="L23" s="58">
        <v>450.7</v>
      </c>
      <c r="M23" s="58">
        <v>362507</v>
      </c>
      <c r="N23" s="59" t="s">
        <v>544</v>
      </c>
      <c r="O23" s="59" t="s">
        <v>544</v>
      </c>
      <c r="P23" s="58">
        <v>0.6</v>
      </c>
      <c r="Q23" s="58">
        <v>26.3</v>
      </c>
      <c r="R23" s="59" t="s">
        <v>544</v>
      </c>
      <c r="S23" s="59" t="s">
        <v>544</v>
      </c>
      <c r="T23" s="59" t="s">
        <v>544</v>
      </c>
      <c r="U23" s="59" t="s">
        <v>544</v>
      </c>
      <c r="V23" s="59" t="s">
        <v>544</v>
      </c>
      <c r="W23" s="59" t="s">
        <v>544</v>
      </c>
      <c r="X23" s="59" t="s">
        <v>544</v>
      </c>
      <c r="Y23" s="59" t="s">
        <v>544</v>
      </c>
      <c r="Z23" s="59" t="s">
        <v>544</v>
      </c>
      <c r="AA23" s="59" t="s">
        <v>544</v>
      </c>
      <c r="AB23" s="58">
        <v>93.5</v>
      </c>
      <c r="AC23" s="59" t="s">
        <v>544</v>
      </c>
      <c r="AD23" s="59" t="s">
        <v>544</v>
      </c>
      <c r="AE23" s="58">
        <v>0.488958</v>
      </c>
      <c r="AF23" s="59" t="s">
        <v>544</v>
      </c>
      <c r="AG23" s="59" t="s">
        <v>544</v>
      </c>
      <c r="AH23" s="59" t="s">
        <v>544</v>
      </c>
      <c r="AI23" s="59" t="s">
        <v>544</v>
      </c>
      <c r="AJ23" s="59" t="s">
        <v>544</v>
      </c>
      <c r="AK23" s="59" t="s">
        <v>544</v>
      </c>
      <c r="AL23" s="59" t="s">
        <v>544</v>
      </c>
      <c r="AM23" s="59" t="s">
        <v>544</v>
      </c>
      <c r="AN23" s="59" t="s">
        <v>544</v>
      </c>
      <c r="AO23" s="59" t="s">
        <v>544</v>
      </c>
      <c r="AP23" s="58">
        <v>87.242344000000003</v>
      </c>
      <c r="AQ23" s="58">
        <v>2.23</v>
      </c>
      <c r="AR23" s="58">
        <v>26.3</v>
      </c>
      <c r="AS23" s="59" t="s">
        <v>544</v>
      </c>
      <c r="AT23" s="59" t="s">
        <v>544</v>
      </c>
      <c r="AU23" s="58">
        <v>88.4</v>
      </c>
      <c r="AV23" s="59" t="s">
        <v>544</v>
      </c>
      <c r="AW23" s="59" t="s">
        <v>544</v>
      </c>
      <c r="AX23" s="59" t="s">
        <v>544</v>
      </c>
      <c r="AY23" s="59" t="s">
        <v>544</v>
      </c>
      <c r="AZ23" s="58">
        <v>33.430799999999998</v>
      </c>
      <c r="BA23" s="58">
        <v>101.465</v>
      </c>
      <c r="BB23" s="59" t="s">
        <v>544</v>
      </c>
      <c r="BC23" s="59" t="s">
        <v>544</v>
      </c>
      <c r="BD23" s="59" t="s">
        <v>544</v>
      </c>
      <c r="BE23" s="59" t="s">
        <v>544</v>
      </c>
      <c r="BF23" s="59" t="s">
        <v>544</v>
      </c>
      <c r="BG23" s="59" t="s">
        <v>544</v>
      </c>
      <c r="BH23" s="59" t="s">
        <v>544</v>
      </c>
      <c r="BI23" s="59" t="s">
        <v>544</v>
      </c>
      <c r="BJ23" s="59" t="s">
        <v>544</v>
      </c>
      <c r="BK23" s="59" t="s">
        <v>544</v>
      </c>
      <c r="BL23" s="59" t="s">
        <v>544</v>
      </c>
      <c r="BM23" s="59" t="s">
        <v>544</v>
      </c>
      <c r="BN23" s="59" t="s">
        <v>544</v>
      </c>
      <c r="BO23" s="59" t="s">
        <v>544</v>
      </c>
      <c r="BP23" s="58">
        <v>4</v>
      </c>
      <c r="BQ23" s="58">
        <v>7.9</v>
      </c>
      <c r="BR23" s="58">
        <v>25.8</v>
      </c>
      <c r="BS23" s="58">
        <v>30.7</v>
      </c>
      <c r="BT23" s="58">
        <v>21.4</v>
      </c>
      <c r="BU23" s="59" t="s">
        <v>544</v>
      </c>
      <c r="BV23" s="59" t="s">
        <v>544</v>
      </c>
      <c r="BW23" s="59" t="s">
        <v>544</v>
      </c>
      <c r="BX23" s="59" t="s">
        <v>544</v>
      </c>
      <c r="BY23" s="59" t="s">
        <v>544</v>
      </c>
      <c r="BZ23" s="59" t="s">
        <v>544</v>
      </c>
      <c r="CA23" s="58">
        <v>36.25</v>
      </c>
      <c r="CB23" s="59" t="s">
        <v>544</v>
      </c>
      <c r="CC23" s="59" t="s">
        <v>544</v>
      </c>
      <c r="CD23" s="59" t="s">
        <v>544</v>
      </c>
      <c r="CE23" s="59" t="s">
        <v>544</v>
      </c>
      <c r="CF23" s="59" t="s">
        <v>544</v>
      </c>
      <c r="CG23" s="58">
        <v>94.3</v>
      </c>
      <c r="CH23" s="58">
        <v>92.5</v>
      </c>
      <c r="CI23" s="59" t="s">
        <v>544</v>
      </c>
      <c r="CJ23" s="59" t="s">
        <v>544</v>
      </c>
      <c r="CK23" s="59" t="s">
        <v>544</v>
      </c>
      <c r="CL23" s="59" t="s">
        <v>544</v>
      </c>
      <c r="CM23" s="59" t="s">
        <v>544</v>
      </c>
      <c r="CN23" s="59" t="s">
        <v>544</v>
      </c>
    </row>
    <row r="24" spans="1:92">
      <c r="A24" s="59" t="s">
        <v>89</v>
      </c>
      <c r="B24" s="59" t="s">
        <v>544</v>
      </c>
      <c r="C24" s="59" t="s">
        <v>544</v>
      </c>
      <c r="D24" s="59" t="s">
        <v>544</v>
      </c>
      <c r="E24" s="59" t="s">
        <v>544</v>
      </c>
      <c r="F24" s="58">
        <v>27.4</v>
      </c>
      <c r="G24" s="58">
        <v>0.488958</v>
      </c>
      <c r="H24" s="59" t="s">
        <v>544</v>
      </c>
      <c r="I24" s="58">
        <v>51.8</v>
      </c>
      <c r="J24" s="58">
        <v>4.6630000000000003</v>
      </c>
      <c r="K24" s="59" t="s">
        <v>544</v>
      </c>
      <c r="L24" s="58">
        <v>434.3</v>
      </c>
      <c r="M24" s="58">
        <v>456764</v>
      </c>
      <c r="N24" s="59" t="s">
        <v>544</v>
      </c>
      <c r="O24" s="59" t="s">
        <v>544</v>
      </c>
      <c r="P24" s="58">
        <v>0.6</v>
      </c>
      <c r="Q24" s="58">
        <v>26.5</v>
      </c>
      <c r="R24" s="59" t="s">
        <v>544</v>
      </c>
      <c r="S24" s="59" t="s">
        <v>544</v>
      </c>
      <c r="T24" s="59" t="s">
        <v>544</v>
      </c>
      <c r="U24" s="59" t="s">
        <v>544</v>
      </c>
      <c r="V24" s="59" t="s">
        <v>544</v>
      </c>
      <c r="W24" s="59" t="s">
        <v>544</v>
      </c>
      <c r="X24" s="59" t="s">
        <v>544</v>
      </c>
      <c r="Y24" s="59" t="s">
        <v>544</v>
      </c>
      <c r="Z24" s="59" t="s">
        <v>544</v>
      </c>
      <c r="AA24" s="59" t="s">
        <v>544</v>
      </c>
      <c r="AB24" s="58">
        <v>93.5</v>
      </c>
      <c r="AC24" s="59" t="s">
        <v>544</v>
      </c>
      <c r="AD24" s="59" t="s">
        <v>544</v>
      </c>
      <c r="AE24" s="58">
        <v>0.488958</v>
      </c>
      <c r="AF24" s="59" t="s">
        <v>544</v>
      </c>
      <c r="AG24" s="59" t="s">
        <v>544</v>
      </c>
      <c r="AH24" s="59" t="s">
        <v>544</v>
      </c>
      <c r="AI24" s="59" t="s">
        <v>544</v>
      </c>
      <c r="AJ24" s="59" t="s">
        <v>544</v>
      </c>
      <c r="AK24" s="59" t="s">
        <v>544</v>
      </c>
      <c r="AL24" s="59" t="s">
        <v>544</v>
      </c>
      <c r="AM24" s="59" t="s">
        <v>544</v>
      </c>
      <c r="AN24" s="59" t="s">
        <v>544</v>
      </c>
      <c r="AO24" s="59" t="s">
        <v>544</v>
      </c>
      <c r="AP24" s="58">
        <v>86.591206999999997</v>
      </c>
      <c r="AQ24" s="58">
        <v>2.23</v>
      </c>
      <c r="AR24" s="58">
        <v>26.5</v>
      </c>
      <c r="AS24" s="59" t="s">
        <v>544</v>
      </c>
      <c r="AT24" s="59" t="s">
        <v>544</v>
      </c>
      <c r="AU24" s="58">
        <v>88</v>
      </c>
      <c r="AV24" s="59" t="s">
        <v>544</v>
      </c>
      <c r="AW24" s="59" t="s">
        <v>544</v>
      </c>
      <c r="AX24" s="59" t="s">
        <v>544</v>
      </c>
      <c r="AY24" s="59" t="s">
        <v>544</v>
      </c>
      <c r="AZ24" s="58">
        <v>33.5884</v>
      </c>
      <c r="BA24" s="58">
        <v>100.94199999999999</v>
      </c>
      <c r="BB24" s="59" t="s">
        <v>544</v>
      </c>
      <c r="BC24" s="59" t="s">
        <v>544</v>
      </c>
      <c r="BD24" s="59" t="s">
        <v>544</v>
      </c>
      <c r="BE24" s="59" t="s">
        <v>544</v>
      </c>
      <c r="BF24" s="59" t="s">
        <v>544</v>
      </c>
      <c r="BG24" s="59" t="s">
        <v>544</v>
      </c>
      <c r="BH24" s="59" t="s">
        <v>544</v>
      </c>
      <c r="BI24" s="59" t="s">
        <v>544</v>
      </c>
      <c r="BJ24" s="59" t="s">
        <v>544</v>
      </c>
      <c r="BK24" s="59" t="s">
        <v>544</v>
      </c>
      <c r="BL24" s="59" t="s">
        <v>544</v>
      </c>
      <c r="BM24" s="59" t="s">
        <v>544</v>
      </c>
      <c r="BN24" s="59" t="s">
        <v>544</v>
      </c>
      <c r="BO24" s="59" t="s">
        <v>544</v>
      </c>
      <c r="BP24" s="58">
        <v>3.97</v>
      </c>
      <c r="BQ24" s="58">
        <v>7.97</v>
      </c>
      <c r="BR24" s="58">
        <v>26.1</v>
      </c>
      <c r="BS24" s="58">
        <v>30.13</v>
      </c>
      <c r="BT24" s="58">
        <v>22.1</v>
      </c>
      <c r="BU24" s="59" t="s">
        <v>544</v>
      </c>
      <c r="BV24" s="59" t="s">
        <v>544</v>
      </c>
      <c r="BW24" s="59" t="s">
        <v>544</v>
      </c>
      <c r="BX24" s="59" t="s">
        <v>544</v>
      </c>
      <c r="BY24" s="59" t="s">
        <v>544</v>
      </c>
      <c r="BZ24" s="59" t="s">
        <v>544</v>
      </c>
      <c r="CA24" s="58">
        <v>37.58</v>
      </c>
      <c r="CB24" s="59" t="s">
        <v>544</v>
      </c>
      <c r="CC24" s="59" t="s">
        <v>544</v>
      </c>
      <c r="CD24" s="59" t="s">
        <v>544</v>
      </c>
      <c r="CE24" s="59" t="s">
        <v>544</v>
      </c>
      <c r="CF24" s="59" t="s">
        <v>544</v>
      </c>
      <c r="CG24" s="58">
        <v>94</v>
      </c>
      <c r="CH24" s="58">
        <v>92.7</v>
      </c>
      <c r="CI24" s="59" t="s">
        <v>544</v>
      </c>
      <c r="CJ24" s="59" t="s">
        <v>544</v>
      </c>
      <c r="CK24" s="59" t="s">
        <v>544</v>
      </c>
      <c r="CL24" s="59" t="s">
        <v>544</v>
      </c>
      <c r="CM24" s="59" t="s">
        <v>544</v>
      </c>
      <c r="CN24" s="59" t="s">
        <v>544</v>
      </c>
    </row>
    <row r="25" spans="1:92">
      <c r="A25" s="59" t="s">
        <v>90</v>
      </c>
      <c r="B25" s="59" t="s">
        <v>544</v>
      </c>
      <c r="C25" s="59" t="s">
        <v>544</v>
      </c>
      <c r="D25" s="59" t="s">
        <v>544</v>
      </c>
      <c r="E25" s="59" t="s">
        <v>544</v>
      </c>
      <c r="F25" s="58">
        <v>28</v>
      </c>
      <c r="G25" s="58">
        <v>0.488958</v>
      </c>
      <c r="H25" s="59" t="s">
        <v>544</v>
      </c>
      <c r="I25" s="58">
        <v>52.1</v>
      </c>
      <c r="J25" s="58">
        <v>5.2329999999999997</v>
      </c>
      <c r="K25" s="59" t="s">
        <v>544</v>
      </c>
      <c r="L25" s="58">
        <v>461.8</v>
      </c>
      <c r="M25" s="58">
        <v>343725</v>
      </c>
      <c r="N25" s="59" t="s">
        <v>544</v>
      </c>
      <c r="O25" s="59" t="s">
        <v>544</v>
      </c>
      <c r="P25" s="58">
        <v>0.7</v>
      </c>
      <c r="Q25" s="58">
        <v>26.8</v>
      </c>
      <c r="R25" s="59" t="s">
        <v>544</v>
      </c>
      <c r="S25" s="59" t="s">
        <v>544</v>
      </c>
      <c r="T25" s="59" t="s">
        <v>544</v>
      </c>
      <c r="U25" s="59" t="s">
        <v>544</v>
      </c>
      <c r="V25" s="59" t="s">
        <v>544</v>
      </c>
      <c r="W25" s="59" t="s">
        <v>544</v>
      </c>
      <c r="X25" s="59" t="s">
        <v>544</v>
      </c>
      <c r="Y25" s="59" t="s">
        <v>544</v>
      </c>
      <c r="Z25" s="59" t="s">
        <v>544</v>
      </c>
      <c r="AA25" s="59" t="s">
        <v>544</v>
      </c>
      <c r="AB25" s="58">
        <v>92.8</v>
      </c>
      <c r="AC25" s="59" t="s">
        <v>544</v>
      </c>
      <c r="AD25" s="59" t="s">
        <v>544</v>
      </c>
      <c r="AE25" s="58">
        <v>0.488958</v>
      </c>
      <c r="AF25" s="59" t="s">
        <v>544</v>
      </c>
      <c r="AG25" s="59" t="s">
        <v>544</v>
      </c>
      <c r="AH25" s="59" t="s">
        <v>544</v>
      </c>
      <c r="AI25" s="59" t="s">
        <v>544</v>
      </c>
      <c r="AJ25" s="59" t="s">
        <v>544</v>
      </c>
      <c r="AK25" s="59" t="s">
        <v>544</v>
      </c>
      <c r="AL25" s="59" t="s">
        <v>544</v>
      </c>
      <c r="AM25" s="59" t="s">
        <v>544</v>
      </c>
      <c r="AN25" s="59" t="s">
        <v>544</v>
      </c>
      <c r="AO25" s="59" t="s">
        <v>544</v>
      </c>
      <c r="AP25" s="58">
        <v>87.110336000000004</v>
      </c>
      <c r="AQ25" s="58">
        <v>2.23</v>
      </c>
      <c r="AR25" s="58">
        <v>26.8</v>
      </c>
      <c r="AS25" s="59" t="s">
        <v>544</v>
      </c>
      <c r="AT25" s="59" t="s">
        <v>544</v>
      </c>
      <c r="AU25" s="58">
        <v>87.7</v>
      </c>
      <c r="AV25" s="59" t="s">
        <v>544</v>
      </c>
      <c r="AW25" s="59" t="s">
        <v>544</v>
      </c>
      <c r="AX25" s="59" t="s">
        <v>544</v>
      </c>
      <c r="AY25" s="59" t="s">
        <v>544</v>
      </c>
      <c r="AZ25" s="58">
        <v>33.723500000000001</v>
      </c>
      <c r="BA25" s="58">
        <v>100.3686</v>
      </c>
      <c r="BB25" s="59" t="s">
        <v>544</v>
      </c>
      <c r="BC25" s="59" t="s">
        <v>544</v>
      </c>
      <c r="BD25" s="59" t="s">
        <v>544</v>
      </c>
      <c r="BE25" s="59" t="s">
        <v>544</v>
      </c>
      <c r="BF25" s="59" t="s">
        <v>544</v>
      </c>
      <c r="BG25" s="59" t="s">
        <v>544</v>
      </c>
      <c r="BH25" s="59" t="s">
        <v>544</v>
      </c>
      <c r="BI25" s="59" t="s">
        <v>544</v>
      </c>
      <c r="BJ25" s="59" t="s">
        <v>544</v>
      </c>
      <c r="BK25" s="59" t="s">
        <v>544</v>
      </c>
      <c r="BL25" s="59" t="s">
        <v>544</v>
      </c>
      <c r="BM25" s="59" t="s">
        <v>544</v>
      </c>
      <c r="BN25" s="59" t="s">
        <v>544</v>
      </c>
      <c r="BO25" s="59" t="s">
        <v>544</v>
      </c>
      <c r="BP25" s="58">
        <v>3.9</v>
      </c>
      <c r="BQ25" s="58">
        <v>7.8</v>
      </c>
      <c r="BR25" s="58">
        <v>25.43</v>
      </c>
      <c r="BS25" s="58">
        <v>29.4</v>
      </c>
      <c r="BT25" s="58">
        <v>21.47</v>
      </c>
      <c r="BU25" s="59" t="s">
        <v>544</v>
      </c>
      <c r="BV25" s="59" t="s">
        <v>544</v>
      </c>
      <c r="BW25" s="59" t="s">
        <v>544</v>
      </c>
      <c r="BX25" s="59" t="s">
        <v>544</v>
      </c>
      <c r="BY25" s="59" t="s">
        <v>544</v>
      </c>
      <c r="BZ25" s="59" t="s">
        <v>544</v>
      </c>
      <c r="CA25" s="58">
        <v>38.4</v>
      </c>
      <c r="CB25" s="59" t="s">
        <v>544</v>
      </c>
      <c r="CC25" s="59" t="s">
        <v>544</v>
      </c>
      <c r="CD25" s="59" t="s">
        <v>544</v>
      </c>
      <c r="CE25" s="59" t="s">
        <v>544</v>
      </c>
      <c r="CF25" s="59" t="s">
        <v>544</v>
      </c>
      <c r="CG25" s="58">
        <v>93.4</v>
      </c>
      <c r="CH25" s="58">
        <v>92.1</v>
      </c>
      <c r="CI25" s="59" t="s">
        <v>544</v>
      </c>
      <c r="CJ25" s="59" t="s">
        <v>544</v>
      </c>
      <c r="CK25" s="59" t="s">
        <v>544</v>
      </c>
      <c r="CL25" s="59" t="s">
        <v>544</v>
      </c>
      <c r="CM25" s="59" t="s">
        <v>544</v>
      </c>
      <c r="CN25" s="59" t="s">
        <v>544</v>
      </c>
    </row>
    <row r="26" spans="1:92">
      <c r="A26" s="59" t="s">
        <v>91</v>
      </c>
      <c r="B26" s="59" t="s">
        <v>544</v>
      </c>
      <c r="C26" s="59" t="s">
        <v>544</v>
      </c>
      <c r="D26" s="59" t="s">
        <v>544</v>
      </c>
      <c r="E26" s="59" t="s">
        <v>544</v>
      </c>
      <c r="F26" s="58">
        <v>27.9</v>
      </c>
      <c r="G26" s="58">
        <v>0.488958</v>
      </c>
      <c r="H26" s="59" t="s">
        <v>544</v>
      </c>
      <c r="I26" s="58">
        <v>52.9</v>
      </c>
      <c r="J26" s="58">
        <v>6.5830000000000002</v>
      </c>
      <c r="K26" s="59" t="s">
        <v>544</v>
      </c>
      <c r="L26" s="58">
        <v>422.4</v>
      </c>
      <c r="M26" s="58">
        <v>354568</v>
      </c>
      <c r="N26" s="59" t="s">
        <v>544</v>
      </c>
      <c r="O26" s="59" t="s">
        <v>544</v>
      </c>
      <c r="P26" s="58">
        <v>0.7</v>
      </c>
      <c r="Q26" s="58">
        <v>27</v>
      </c>
      <c r="R26" s="59" t="s">
        <v>544</v>
      </c>
      <c r="S26" s="59" t="s">
        <v>544</v>
      </c>
      <c r="T26" s="59" t="s">
        <v>544</v>
      </c>
      <c r="U26" s="59" t="s">
        <v>544</v>
      </c>
      <c r="V26" s="59" t="s">
        <v>544</v>
      </c>
      <c r="W26" s="59" t="s">
        <v>544</v>
      </c>
      <c r="X26" s="59" t="s">
        <v>544</v>
      </c>
      <c r="Y26" s="59" t="s">
        <v>544</v>
      </c>
      <c r="Z26" s="59" t="s">
        <v>544</v>
      </c>
      <c r="AA26" s="59" t="s">
        <v>544</v>
      </c>
      <c r="AB26" s="58">
        <v>92.8</v>
      </c>
      <c r="AC26" s="59" t="s">
        <v>544</v>
      </c>
      <c r="AD26" s="59" t="s">
        <v>544</v>
      </c>
      <c r="AE26" s="58">
        <v>0.488958</v>
      </c>
      <c r="AF26" s="59" t="s">
        <v>544</v>
      </c>
      <c r="AG26" s="59" t="s">
        <v>544</v>
      </c>
      <c r="AH26" s="59" t="s">
        <v>544</v>
      </c>
      <c r="AI26" s="59" t="s">
        <v>544</v>
      </c>
      <c r="AJ26" s="59" t="s">
        <v>544</v>
      </c>
      <c r="AK26" s="59" t="s">
        <v>544</v>
      </c>
      <c r="AL26" s="59" t="s">
        <v>544</v>
      </c>
      <c r="AM26" s="59" t="s">
        <v>544</v>
      </c>
      <c r="AN26" s="59" t="s">
        <v>544</v>
      </c>
      <c r="AO26" s="59" t="s">
        <v>544</v>
      </c>
      <c r="AP26" s="58">
        <v>86.205292999999998</v>
      </c>
      <c r="AQ26" s="58">
        <v>2.23</v>
      </c>
      <c r="AR26" s="58">
        <v>27</v>
      </c>
      <c r="AS26" s="59" t="s">
        <v>544</v>
      </c>
      <c r="AT26" s="59" t="s">
        <v>544</v>
      </c>
      <c r="AU26" s="58">
        <v>87.7</v>
      </c>
      <c r="AV26" s="59" t="s">
        <v>544</v>
      </c>
      <c r="AW26" s="59" t="s">
        <v>544</v>
      </c>
      <c r="AX26" s="59" t="s">
        <v>544</v>
      </c>
      <c r="AY26" s="59" t="s">
        <v>544</v>
      </c>
      <c r="AZ26" s="58">
        <v>33.874099999999999</v>
      </c>
      <c r="BA26" s="58">
        <v>99.856399999999994</v>
      </c>
      <c r="BB26" s="59" t="s">
        <v>544</v>
      </c>
      <c r="BC26" s="59" t="s">
        <v>544</v>
      </c>
      <c r="BD26" s="59" t="s">
        <v>544</v>
      </c>
      <c r="BE26" s="59" t="s">
        <v>544</v>
      </c>
      <c r="BF26" s="59" t="s">
        <v>544</v>
      </c>
      <c r="BG26" s="59" t="s">
        <v>544</v>
      </c>
      <c r="BH26" s="59" t="s">
        <v>544</v>
      </c>
      <c r="BI26" s="59" t="s">
        <v>544</v>
      </c>
      <c r="BJ26" s="59" t="s">
        <v>544</v>
      </c>
      <c r="BK26" s="59" t="s">
        <v>544</v>
      </c>
      <c r="BL26" s="59" t="s">
        <v>544</v>
      </c>
      <c r="BM26" s="59" t="s">
        <v>544</v>
      </c>
      <c r="BN26" s="59" t="s">
        <v>544</v>
      </c>
      <c r="BO26" s="59" t="s">
        <v>544</v>
      </c>
      <c r="BP26" s="58">
        <v>4</v>
      </c>
      <c r="BQ26" s="58">
        <v>7.93</v>
      </c>
      <c r="BR26" s="58">
        <v>25.87</v>
      </c>
      <c r="BS26" s="58">
        <v>29.87</v>
      </c>
      <c r="BT26" s="58">
        <v>21.93</v>
      </c>
      <c r="BU26" s="59" t="s">
        <v>544</v>
      </c>
      <c r="BV26" s="59" t="s">
        <v>544</v>
      </c>
      <c r="BW26" s="59" t="s">
        <v>544</v>
      </c>
      <c r="BX26" s="59" t="s">
        <v>544</v>
      </c>
      <c r="BY26" s="59" t="s">
        <v>544</v>
      </c>
      <c r="BZ26" s="59" t="s">
        <v>544</v>
      </c>
      <c r="CA26" s="58">
        <v>38.96</v>
      </c>
      <c r="CB26" s="59" t="s">
        <v>544</v>
      </c>
      <c r="CC26" s="59" t="s">
        <v>544</v>
      </c>
      <c r="CD26" s="59" t="s">
        <v>544</v>
      </c>
      <c r="CE26" s="59" t="s">
        <v>544</v>
      </c>
      <c r="CF26" s="59" t="s">
        <v>544</v>
      </c>
      <c r="CG26" s="58">
        <v>93.4</v>
      </c>
      <c r="CH26" s="58">
        <v>92</v>
      </c>
      <c r="CI26" s="59" t="s">
        <v>544</v>
      </c>
      <c r="CJ26" s="59" t="s">
        <v>544</v>
      </c>
      <c r="CK26" s="59" t="s">
        <v>544</v>
      </c>
      <c r="CL26" s="59" t="s">
        <v>544</v>
      </c>
      <c r="CM26" s="59" t="s">
        <v>544</v>
      </c>
      <c r="CN26" s="59" t="s">
        <v>544</v>
      </c>
    </row>
    <row r="27" spans="1:92">
      <c r="A27" s="59" t="s">
        <v>92</v>
      </c>
      <c r="B27" s="59" t="s">
        <v>544</v>
      </c>
      <c r="C27" s="59" t="s">
        <v>544</v>
      </c>
      <c r="D27" s="59" t="s">
        <v>544</v>
      </c>
      <c r="E27" s="59" t="s">
        <v>544</v>
      </c>
      <c r="F27" s="58">
        <v>28.4</v>
      </c>
      <c r="G27" s="58">
        <v>0.488958</v>
      </c>
      <c r="H27" s="59" t="s">
        <v>544</v>
      </c>
      <c r="I27" s="58">
        <v>53.8</v>
      </c>
      <c r="J27" s="58">
        <v>5.4269999999999996</v>
      </c>
      <c r="K27" s="59" t="s">
        <v>544</v>
      </c>
      <c r="L27" s="58">
        <v>429.8</v>
      </c>
      <c r="M27" s="58">
        <v>431424</v>
      </c>
      <c r="N27" s="59" t="s">
        <v>544</v>
      </c>
      <c r="O27" s="59" t="s">
        <v>544</v>
      </c>
      <c r="P27" s="58">
        <v>0.5</v>
      </c>
      <c r="Q27" s="58">
        <v>27.2</v>
      </c>
      <c r="R27" s="59" t="s">
        <v>544</v>
      </c>
      <c r="S27" s="59" t="s">
        <v>544</v>
      </c>
      <c r="T27" s="59" t="s">
        <v>544</v>
      </c>
      <c r="U27" s="59" t="s">
        <v>544</v>
      </c>
      <c r="V27" s="59" t="s">
        <v>544</v>
      </c>
      <c r="W27" s="59" t="s">
        <v>544</v>
      </c>
      <c r="X27" s="59" t="s">
        <v>544</v>
      </c>
      <c r="Y27" s="59" t="s">
        <v>544</v>
      </c>
      <c r="Z27" s="59" t="s">
        <v>544</v>
      </c>
      <c r="AA27" s="59" t="s">
        <v>544</v>
      </c>
      <c r="AB27" s="58">
        <v>92.4</v>
      </c>
      <c r="AC27" s="59" t="s">
        <v>544</v>
      </c>
      <c r="AD27" s="59" t="s">
        <v>544</v>
      </c>
      <c r="AE27" s="58">
        <v>0.488958</v>
      </c>
      <c r="AF27" s="59" t="s">
        <v>544</v>
      </c>
      <c r="AG27" s="59" t="s">
        <v>544</v>
      </c>
      <c r="AH27" s="59" t="s">
        <v>544</v>
      </c>
      <c r="AI27" s="59" t="s">
        <v>544</v>
      </c>
      <c r="AJ27" s="59" t="s">
        <v>544</v>
      </c>
      <c r="AK27" s="59" t="s">
        <v>544</v>
      </c>
      <c r="AL27" s="59" t="s">
        <v>544</v>
      </c>
      <c r="AM27" s="59" t="s">
        <v>544</v>
      </c>
      <c r="AN27" s="59" t="s">
        <v>544</v>
      </c>
      <c r="AO27" s="59" t="s">
        <v>544</v>
      </c>
      <c r="AP27" s="58">
        <v>84.513613000000007</v>
      </c>
      <c r="AQ27" s="58">
        <v>2.23</v>
      </c>
      <c r="AR27" s="58">
        <v>27.2</v>
      </c>
      <c r="AS27" s="59" t="s">
        <v>544</v>
      </c>
      <c r="AT27" s="59" t="s">
        <v>544</v>
      </c>
      <c r="AU27" s="58">
        <v>86.6</v>
      </c>
      <c r="AV27" s="59" t="s">
        <v>544</v>
      </c>
      <c r="AW27" s="59" t="s">
        <v>544</v>
      </c>
      <c r="AX27" s="59" t="s">
        <v>544</v>
      </c>
      <c r="AY27" s="59" t="s">
        <v>544</v>
      </c>
      <c r="AZ27" s="58">
        <v>34.061</v>
      </c>
      <c r="BA27" s="58">
        <v>99.462400000000002</v>
      </c>
      <c r="BB27" s="59" t="s">
        <v>544</v>
      </c>
      <c r="BC27" s="59" t="s">
        <v>544</v>
      </c>
      <c r="BD27" s="59" t="s">
        <v>544</v>
      </c>
      <c r="BE27" s="59" t="s">
        <v>544</v>
      </c>
      <c r="BF27" s="59" t="s">
        <v>544</v>
      </c>
      <c r="BG27" s="59" t="s">
        <v>544</v>
      </c>
      <c r="BH27" s="59" t="s">
        <v>544</v>
      </c>
      <c r="BI27" s="59" t="s">
        <v>544</v>
      </c>
      <c r="BJ27" s="59" t="s">
        <v>544</v>
      </c>
      <c r="BK27" s="59" t="s">
        <v>544</v>
      </c>
      <c r="BL27" s="59" t="s">
        <v>544</v>
      </c>
      <c r="BM27" s="59" t="s">
        <v>544</v>
      </c>
      <c r="BN27" s="59" t="s">
        <v>544</v>
      </c>
      <c r="BO27" s="59" t="s">
        <v>544</v>
      </c>
      <c r="BP27" s="58">
        <v>4</v>
      </c>
      <c r="BQ27" s="58">
        <v>8.17</v>
      </c>
      <c r="BR27" s="58">
        <v>26.97</v>
      </c>
      <c r="BS27" s="58">
        <v>30.37</v>
      </c>
      <c r="BT27" s="58">
        <v>23.13</v>
      </c>
      <c r="BU27" s="59" t="s">
        <v>544</v>
      </c>
      <c r="BV27" s="59" t="s">
        <v>544</v>
      </c>
      <c r="BW27" s="59" t="s">
        <v>544</v>
      </c>
      <c r="BX27" s="59" t="s">
        <v>544</v>
      </c>
      <c r="BY27" s="59" t="s">
        <v>544</v>
      </c>
      <c r="BZ27" s="59" t="s">
        <v>544</v>
      </c>
      <c r="CA27" s="58">
        <v>39.159999999999997</v>
      </c>
      <c r="CB27" s="59" t="s">
        <v>544</v>
      </c>
      <c r="CC27" s="59" t="s">
        <v>544</v>
      </c>
      <c r="CD27" s="59" t="s">
        <v>544</v>
      </c>
      <c r="CE27" s="59" t="s">
        <v>544</v>
      </c>
      <c r="CF27" s="59" t="s">
        <v>544</v>
      </c>
      <c r="CG27" s="58">
        <v>93.1</v>
      </c>
      <c r="CH27" s="58">
        <v>91.5</v>
      </c>
      <c r="CI27" s="59" t="s">
        <v>544</v>
      </c>
      <c r="CJ27" s="59" t="s">
        <v>544</v>
      </c>
      <c r="CK27" s="59" t="s">
        <v>544</v>
      </c>
      <c r="CL27" s="59" t="s">
        <v>544</v>
      </c>
      <c r="CM27" s="59" t="s">
        <v>544</v>
      </c>
      <c r="CN27" s="59" t="s">
        <v>544</v>
      </c>
    </row>
    <row r="28" spans="1:92">
      <c r="A28" s="59" t="s">
        <v>93</v>
      </c>
      <c r="B28" s="59" t="s">
        <v>544</v>
      </c>
      <c r="C28" s="59" t="s">
        <v>544</v>
      </c>
      <c r="D28" s="59" t="s">
        <v>544</v>
      </c>
      <c r="E28" s="59" t="s">
        <v>544</v>
      </c>
      <c r="F28" s="58">
        <v>28</v>
      </c>
      <c r="G28" s="58">
        <v>0.488958</v>
      </c>
      <c r="H28" s="59" t="s">
        <v>544</v>
      </c>
      <c r="I28" s="58">
        <v>55</v>
      </c>
      <c r="J28" s="58">
        <v>6.4569999999999999</v>
      </c>
      <c r="K28" s="59" t="s">
        <v>544</v>
      </c>
      <c r="L28" s="58">
        <v>362.5</v>
      </c>
      <c r="M28" s="58">
        <v>442095</v>
      </c>
      <c r="N28" s="59" t="s">
        <v>544</v>
      </c>
      <c r="O28" s="59" t="s">
        <v>544</v>
      </c>
      <c r="P28" s="58">
        <v>0.6</v>
      </c>
      <c r="Q28" s="58">
        <v>27.5</v>
      </c>
      <c r="R28" s="59" t="s">
        <v>544</v>
      </c>
      <c r="S28" s="59" t="s">
        <v>544</v>
      </c>
      <c r="T28" s="59" t="s">
        <v>544</v>
      </c>
      <c r="U28" s="59" t="s">
        <v>544</v>
      </c>
      <c r="V28" s="59" t="s">
        <v>544</v>
      </c>
      <c r="W28" s="59" t="s">
        <v>544</v>
      </c>
      <c r="X28" s="59" t="s">
        <v>544</v>
      </c>
      <c r="Y28" s="59" t="s">
        <v>544</v>
      </c>
      <c r="Z28" s="59" t="s">
        <v>544</v>
      </c>
      <c r="AA28" s="59" t="s">
        <v>544</v>
      </c>
      <c r="AB28" s="58">
        <v>92.3</v>
      </c>
      <c r="AC28" s="59" t="s">
        <v>544</v>
      </c>
      <c r="AD28" s="59" t="s">
        <v>544</v>
      </c>
      <c r="AE28" s="58">
        <v>0.488958</v>
      </c>
      <c r="AF28" s="59" t="s">
        <v>544</v>
      </c>
      <c r="AG28" s="59" t="s">
        <v>544</v>
      </c>
      <c r="AH28" s="59" t="s">
        <v>544</v>
      </c>
      <c r="AI28" s="59" t="s">
        <v>544</v>
      </c>
      <c r="AJ28" s="59" t="s">
        <v>544</v>
      </c>
      <c r="AK28" s="59" t="s">
        <v>544</v>
      </c>
      <c r="AL28" s="59" t="s">
        <v>544</v>
      </c>
      <c r="AM28" s="59" t="s">
        <v>544</v>
      </c>
      <c r="AN28" s="59" t="s">
        <v>544</v>
      </c>
      <c r="AO28" s="59" t="s">
        <v>544</v>
      </c>
      <c r="AP28" s="58">
        <v>85.923136999999997</v>
      </c>
      <c r="AQ28" s="58">
        <v>2.23</v>
      </c>
      <c r="AR28" s="58">
        <v>27.5</v>
      </c>
      <c r="AS28" s="59" t="s">
        <v>544</v>
      </c>
      <c r="AT28" s="59" t="s">
        <v>544</v>
      </c>
      <c r="AU28" s="58">
        <v>87.1</v>
      </c>
      <c r="AV28" s="59" t="s">
        <v>544</v>
      </c>
      <c r="AW28" s="59" t="s">
        <v>544</v>
      </c>
      <c r="AX28" s="59" t="s">
        <v>544</v>
      </c>
      <c r="AY28" s="59" t="s">
        <v>544</v>
      </c>
      <c r="AZ28" s="58">
        <v>34.052</v>
      </c>
      <c r="BA28" s="58">
        <v>98.507400000000004</v>
      </c>
      <c r="BB28" s="59" t="s">
        <v>544</v>
      </c>
      <c r="BC28" s="59" t="s">
        <v>544</v>
      </c>
      <c r="BD28" s="59" t="s">
        <v>544</v>
      </c>
      <c r="BE28" s="59" t="s">
        <v>544</v>
      </c>
      <c r="BF28" s="59" t="s">
        <v>544</v>
      </c>
      <c r="BG28" s="59" t="s">
        <v>544</v>
      </c>
      <c r="BH28" s="59" t="s">
        <v>544</v>
      </c>
      <c r="BI28" s="59" t="s">
        <v>544</v>
      </c>
      <c r="BJ28" s="59" t="s">
        <v>544</v>
      </c>
      <c r="BK28" s="59" t="s">
        <v>544</v>
      </c>
      <c r="BL28" s="59" t="s">
        <v>544</v>
      </c>
      <c r="BM28" s="59" t="s">
        <v>544</v>
      </c>
      <c r="BN28" s="59" t="s">
        <v>544</v>
      </c>
      <c r="BO28" s="59" t="s">
        <v>544</v>
      </c>
      <c r="BP28" s="58">
        <v>4</v>
      </c>
      <c r="BQ28" s="58">
        <v>8.0299999999999994</v>
      </c>
      <c r="BR28" s="58">
        <v>26.5</v>
      </c>
      <c r="BS28" s="58">
        <v>29.73</v>
      </c>
      <c r="BT28" s="58">
        <v>22.87</v>
      </c>
      <c r="BU28" s="59" t="s">
        <v>544</v>
      </c>
      <c r="BV28" s="59" t="s">
        <v>544</v>
      </c>
      <c r="BW28" s="59" t="s">
        <v>544</v>
      </c>
      <c r="BX28" s="59" t="s">
        <v>544</v>
      </c>
      <c r="BY28" s="59" t="s">
        <v>544</v>
      </c>
      <c r="BZ28" s="59" t="s">
        <v>544</v>
      </c>
      <c r="CA28" s="58">
        <v>39.880000000000003</v>
      </c>
      <c r="CB28" s="59" t="s">
        <v>544</v>
      </c>
      <c r="CC28" s="59" t="s">
        <v>544</v>
      </c>
      <c r="CD28" s="59" t="s">
        <v>544</v>
      </c>
      <c r="CE28" s="59" t="s">
        <v>544</v>
      </c>
      <c r="CF28" s="59" t="s">
        <v>544</v>
      </c>
      <c r="CG28" s="58">
        <v>93</v>
      </c>
      <c r="CH28" s="58">
        <v>91.3</v>
      </c>
      <c r="CI28" s="59" t="s">
        <v>544</v>
      </c>
      <c r="CJ28" s="59" t="s">
        <v>544</v>
      </c>
      <c r="CK28" s="59" t="s">
        <v>544</v>
      </c>
      <c r="CL28" s="59" t="s">
        <v>544</v>
      </c>
      <c r="CM28" s="59" t="s">
        <v>544</v>
      </c>
      <c r="CN28" s="59" t="s">
        <v>544</v>
      </c>
    </row>
    <row r="29" spans="1:92">
      <c r="A29" s="59" t="s">
        <v>94</v>
      </c>
      <c r="B29" s="59" t="s">
        <v>544</v>
      </c>
      <c r="C29" s="59" t="s">
        <v>544</v>
      </c>
      <c r="D29" s="59" t="s">
        <v>544</v>
      </c>
      <c r="E29" s="59" t="s">
        <v>544</v>
      </c>
      <c r="F29" s="58">
        <v>27</v>
      </c>
      <c r="G29" s="58">
        <v>0.488958</v>
      </c>
      <c r="H29" s="59" t="s">
        <v>544</v>
      </c>
      <c r="I29" s="58">
        <v>55.9</v>
      </c>
      <c r="J29" s="58">
        <v>6.8970000000000002</v>
      </c>
      <c r="K29" s="59" t="s">
        <v>544</v>
      </c>
      <c r="L29" s="58">
        <v>367.3</v>
      </c>
      <c r="M29" s="58">
        <v>332922</v>
      </c>
      <c r="N29" s="59" t="s">
        <v>544</v>
      </c>
      <c r="O29" s="59" t="s">
        <v>544</v>
      </c>
      <c r="P29" s="58">
        <v>0.8</v>
      </c>
      <c r="Q29" s="58">
        <v>27.7</v>
      </c>
      <c r="R29" s="59" t="s">
        <v>544</v>
      </c>
      <c r="S29" s="59" t="s">
        <v>544</v>
      </c>
      <c r="T29" s="59" t="s">
        <v>544</v>
      </c>
      <c r="U29" s="59" t="s">
        <v>544</v>
      </c>
      <c r="V29" s="59" t="s">
        <v>544</v>
      </c>
      <c r="W29" s="59" t="s">
        <v>544</v>
      </c>
      <c r="X29" s="59" t="s">
        <v>544</v>
      </c>
      <c r="Y29" s="59" t="s">
        <v>544</v>
      </c>
      <c r="Z29" s="59" t="s">
        <v>544</v>
      </c>
      <c r="AA29" s="59" t="s">
        <v>544</v>
      </c>
      <c r="AB29" s="58">
        <v>92.3</v>
      </c>
      <c r="AC29" s="59" t="s">
        <v>544</v>
      </c>
      <c r="AD29" s="59" t="s">
        <v>544</v>
      </c>
      <c r="AE29" s="58">
        <v>0.488958</v>
      </c>
      <c r="AF29" s="59" t="s">
        <v>544</v>
      </c>
      <c r="AG29" s="59" t="s">
        <v>544</v>
      </c>
      <c r="AH29" s="59" t="s">
        <v>544</v>
      </c>
      <c r="AI29" s="59" t="s">
        <v>544</v>
      </c>
      <c r="AJ29" s="59" t="s">
        <v>544</v>
      </c>
      <c r="AK29" s="59" t="s">
        <v>544</v>
      </c>
      <c r="AL29" s="59" t="s">
        <v>544</v>
      </c>
      <c r="AM29" s="59" t="s">
        <v>544</v>
      </c>
      <c r="AN29" s="59" t="s">
        <v>544</v>
      </c>
      <c r="AO29" s="59" t="s">
        <v>544</v>
      </c>
      <c r="AP29" s="58">
        <v>88.019965999999997</v>
      </c>
      <c r="AQ29" s="58">
        <v>2.23</v>
      </c>
      <c r="AR29" s="58">
        <v>27.7</v>
      </c>
      <c r="AS29" s="59" t="s">
        <v>544</v>
      </c>
      <c r="AT29" s="59" t="s">
        <v>544</v>
      </c>
      <c r="AU29" s="58">
        <v>85.6</v>
      </c>
      <c r="AV29" s="59" t="s">
        <v>544</v>
      </c>
      <c r="AW29" s="59" t="s">
        <v>544</v>
      </c>
      <c r="AX29" s="59" t="s">
        <v>544</v>
      </c>
      <c r="AY29" s="59" t="s">
        <v>544</v>
      </c>
      <c r="AZ29" s="58">
        <v>33.795299999999997</v>
      </c>
      <c r="BA29" s="58">
        <v>96.852699999999999</v>
      </c>
      <c r="BB29" s="59" t="s">
        <v>544</v>
      </c>
      <c r="BC29" s="59" t="s">
        <v>544</v>
      </c>
      <c r="BD29" s="59" t="s">
        <v>544</v>
      </c>
      <c r="BE29" s="59" t="s">
        <v>544</v>
      </c>
      <c r="BF29" s="59" t="s">
        <v>544</v>
      </c>
      <c r="BG29" s="59" t="s">
        <v>544</v>
      </c>
      <c r="BH29" s="59" t="s">
        <v>544</v>
      </c>
      <c r="BI29" s="59" t="s">
        <v>544</v>
      </c>
      <c r="BJ29" s="59" t="s">
        <v>544</v>
      </c>
      <c r="BK29" s="59" t="s">
        <v>544</v>
      </c>
      <c r="BL29" s="59" t="s">
        <v>544</v>
      </c>
      <c r="BM29" s="59" t="s">
        <v>544</v>
      </c>
      <c r="BN29" s="59" t="s">
        <v>544</v>
      </c>
      <c r="BO29" s="59" t="s">
        <v>544</v>
      </c>
      <c r="BP29" s="58">
        <v>3.93</v>
      </c>
      <c r="BQ29" s="58">
        <v>7.73</v>
      </c>
      <c r="BR29" s="58">
        <v>25.33</v>
      </c>
      <c r="BS29" s="58">
        <v>29.57</v>
      </c>
      <c r="BT29" s="58">
        <v>21.2</v>
      </c>
      <c r="BU29" s="59" t="s">
        <v>544</v>
      </c>
      <c r="BV29" s="59" t="s">
        <v>544</v>
      </c>
      <c r="BW29" s="59" t="s">
        <v>544</v>
      </c>
      <c r="BX29" s="59" t="s">
        <v>544</v>
      </c>
      <c r="BY29" s="59" t="s">
        <v>544</v>
      </c>
      <c r="BZ29" s="59" t="s">
        <v>544</v>
      </c>
      <c r="CA29" s="58">
        <v>41.31</v>
      </c>
      <c r="CB29" s="59" t="s">
        <v>544</v>
      </c>
      <c r="CC29" s="59" t="s">
        <v>544</v>
      </c>
      <c r="CD29" s="59" t="s">
        <v>544</v>
      </c>
      <c r="CE29" s="59" t="s">
        <v>544</v>
      </c>
      <c r="CF29" s="59" t="s">
        <v>544</v>
      </c>
      <c r="CG29" s="58">
        <v>93.1</v>
      </c>
      <c r="CH29" s="58">
        <v>91.3</v>
      </c>
      <c r="CI29" s="59" t="s">
        <v>544</v>
      </c>
      <c r="CJ29" s="59" t="s">
        <v>544</v>
      </c>
      <c r="CK29" s="59" t="s">
        <v>544</v>
      </c>
      <c r="CL29" s="59" t="s">
        <v>544</v>
      </c>
      <c r="CM29" s="59" t="s">
        <v>544</v>
      </c>
      <c r="CN29" s="59" t="s">
        <v>544</v>
      </c>
    </row>
    <row r="30" spans="1:92">
      <c r="A30" s="59" t="s">
        <v>95</v>
      </c>
      <c r="B30" s="59" t="s">
        <v>544</v>
      </c>
      <c r="C30" s="59" t="s">
        <v>544</v>
      </c>
      <c r="D30" s="59" t="s">
        <v>544</v>
      </c>
      <c r="E30" s="59" t="s">
        <v>544</v>
      </c>
      <c r="F30" s="58">
        <v>25.7</v>
      </c>
      <c r="G30" s="58">
        <v>0.488958</v>
      </c>
      <c r="H30" s="59" t="s">
        <v>544</v>
      </c>
      <c r="I30" s="58">
        <v>56.1</v>
      </c>
      <c r="J30" s="58">
        <v>7.7270000000000003</v>
      </c>
      <c r="K30" s="59" t="s">
        <v>544</v>
      </c>
      <c r="L30" s="58">
        <v>333.4</v>
      </c>
      <c r="M30" s="58">
        <v>299683</v>
      </c>
      <c r="N30" s="59" t="s">
        <v>544</v>
      </c>
      <c r="O30" s="59" t="s">
        <v>544</v>
      </c>
      <c r="P30" s="58">
        <v>1.2</v>
      </c>
      <c r="Q30" s="58">
        <v>27.9</v>
      </c>
      <c r="R30" s="59" t="s">
        <v>544</v>
      </c>
      <c r="S30" s="59" t="s">
        <v>544</v>
      </c>
      <c r="T30" s="59" t="s">
        <v>544</v>
      </c>
      <c r="U30" s="59" t="s">
        <v>544</v>
      </c>
      <c r="V30" s="59" t="s">
        <v>544</v>
      </c>
      <c r="W30" s="59" t="s">
        <v>544</v>
      </c>
      <c r="X30" s="59" t="s">
        <v>544</v>
      </c>
      <c r="Y30" s="59" t="s">
        <v>544</v>
      </c>
      <c r="Z30" s="59" t="s">
        <v>544</v>
      </c>
      <c r="AA30" s="59" t="s">
        <v>544</v>
      </c>
      <c r="AB30" s="58">
        <v>92.2</v>
      </c>
      <c r="AC30" s="59" t="s">
        <v>544</v>
      </c>
      <c r="AD30" s="59" t="s">
        <v>544</v>
      </c>
      <c r="AE30" s="58">
        <v>0.488958</v>
      </c>
      <c r="AF30" s="59" t="s">
        <v>544</v>
      </c>
      <c r="AG30" s="59" t="s">
        <v>544</v>
      </c>
      <c r="AH30" s="59" t="s">
        <v>544</v>
      </c>
      <c r="AI30" s="59" t="s">
        <v>544</v>
      </c>
      <c r="AJ30" s="59" t="s">
        <v>544</v>
      </c>
      <c r="AK30" s="59" t="s">
        <v>544</v>
      </c>
      <c r="AL30" s="59" t="s">
        <v>544</v>
      </c>
      <c r="AM30" s="59" t="s">
        <v>544</v>
      </c>
      <c r="AN30" s="59" t="s">
        <v>544</v>
      </c>
      <c r="AO30" s="59" t="s">
        <v>544</v>
      </c>
      <c r="AP30" s="58">
        <v>88.402164999999997</v>
      </c>
      <c r="AQ30" s="58">
        <v>2.23</v>
      </c>
      <c r="AR30" s="58">
        <v>27.9</v>
      </c>
      <c r="AS30" s="59" t="s">
        <v>544</v>
      </c>
      <c r="AT30" s="59" t="s">
        <v>544</v>
      </c>
      <c r="AU30" s="58">
        <v>82.7</v>
      </c>
      <c r="AV30" s="59" t="s">
        <v>544</v>
      </c>
      <c r="AW30" s="59" t="s">
        <v>544</v>
      </c>
      <c r="AX30" s="59" t="s">
        <v>544</v>
      </c>
      <c r="AY30" s="59" t="s">
        <v>544</v>
      </c>
      <c r="AZ30" s="58">
        <v>33.591500000000003</v>
      </c>
      <c r="BA30" s="58">
        <v>95.3643</v>
      </c>
      <c r="BB30" s="59" t="s">
        <v>544</v>
      </c>
      <c r="BC30" s="59" t="s">
        <v>544</v>
      </c>
      <c r="BD30" s="59" t="s">
        <v>544</v>
      </c>
      <c r="BE30" s="59" t="s">
        <v>544</v>
      </c>
      <c r="BF30" s="59" t="s">
        <v>544</v>
      </c>
      <c r="BG30" s="59" t="s">
        <v>544</v>
      </c>
      <c r="BH30" s="59" t="s">
        <v>544</v>
      </c>
      <c r="BI30" s="59" t="s">
        <v>544</v>
      </c>
      <c r="BJ30" s="59" t="s">
        <v>544</v>
      </c>
      <c r="BK30" s="59" t="s">
        <v>544</v>
      </c>
      <c r="BL30" s="59" t="s">
        <v>544</v>
      </c>
      <c r="BM30" s="59" t="s">
        <v>544</v>
      </c>
      <c r="BN30" s="59" t="s">
        <v>544</v>
      </c>
      <c r="BO30" s="59" t="s">
        <v>544</v>
      </c>
      <c r="BP30" s="58">
        <v>3.93</v>
      </c>
      <c r="BQ30" s="58">
        <v>7.63</v>
      </c>
      <c r="BR30" s="58">
        <v>24.77</v>
      </c>
      <c r="BS30" s="58">
        <v>29.23</v>
      </c>
      <c r="BT30" s="58">
        <v>20.6</v>
      </c>
      <c r="BU30" s="59" t="s">
        <v>544</v>
      </c>
      <c r="BV30" s="59" t="s">
        <v>544</v>
      </c>
      <c r="BW30" s="59" t="s">
        <v>544</v>
      </c>
      <c r="BX30" s="59" t="s">
        <v>544</v>
      </c>
      <c r="BY30" s="59" t="s">
        <v>544</v>
      </c>
      <c r="BZ30" s="59" t="s">
        <v>544</v>
      </c>
      <c r="CA30" s="58">
        <v>40.090000000000003</v>
      </c>
      <c r="CB30" s="59" t="s">
        <v>544</v>
      </c>
      <c r="CC30" s="59" t="s">
        <v>544</v>
      </c>
      <c r="CD30" s="59" t="s">
        <v>544</v>
      </c>
      <c r="CE30" s="59" t="s">
        <v>544</v>
      </c>
      <c r="CF30" s="59" t="s">
        <v>544</v>
      </c>
      <c r="CG30" s="58">
        <v>93.2</v>
      </c>
      <c r="CH30" s="58">
        <v>90.9</v>
      </c>
      <c r="CI30" s="59" t="s">
        <v>544</v>
      </c>
      <c r="CJ30" s="59" t="s">
        <v>544</v>
      </c>
      <c r="CK30" s="59" t="s">
        <v>544</v>
      </c>
      <c r="CL30" s="59" t="s">
        <v>544</v>
      </c>
      <c r="CM30" s="59" t="s">
        <v>544</v>
      </c>
      <c r="CN30" s="59" t="s">
        <v>544</v>
      </c>
    </row>
    <row r="31" spans="1:92">
      <c r="A31" s="59" t="s">
        <v>96</v>
      </c>
      <c r="B31" s="59" t="s">
        <v>544</v>
      </c>
      <c r="C31" s="59" t="s">
        <v>544</v>
      </c>
      <c r="D31" s="59" t="s">
        <v>544</v>
      </c>
      <c r="E31" s="59" t="s">
        <v>544</v>
      </c>
      <c r="F31" s="58">
        <v>25.8</v>
      </c>
      <c r="G31" s="58">
        <v>0.488958</v>
      </c>
      <c r="H31" s="59" t="s">
        <v>544</v>
      </c>
      <c r="I31" s="58">
        <v>57.7</v>
      </c>
      <c r="J31" s="58">
        <v>5.43</v>
      </c>
      <c r="K31" s="59" t="s">
        <v>544</v>
      </c>
      <c r="L31" s="58">
        <v>388.4</v>
      </c>
      <c r="M31" s="58">
        <v>329569</v>
      </c>
      <c r="N31" s="59" t="s">
        <v>544</v>
      </c>
      <c r="O31" s="59" t="s">
        <v>544</v>
      </c>
      <c r="P31" s="58">
        <v>2</v>
      </c>
      <c r="Q31" s="58">
        <v>28.2</v>
      </c>
      <c r="R31" s="59" t="s">
        <v>544</v>
      </c>
      <c r="S31" s="59" t="s">
        <v>544</v>
      </c>
      <c r="T31" s="59" t="s">
        <v>544</v>
      </c>
      <c r="U31" s="59" t="s">
        <v>544</v>
      </c>
      <c r="V31" s="59" t="s">
        <v>544</v>
      </c>
      <c r="W31" s="59" t="s">
        <v>544</v>
      </c>
      <c r="X31" s="59" t="s">
        <v>544</v>
      </c>
      <c r="Y31" s="59" t="s">
        <v>544</v>
      </c>
      <c r="Z31" s="59" t="s">
        <v>544</v>
      </c>
      <c r="AA31" s="59" t="s">
        <v>544</v>
      </c>
      <c r="AB31" s="58">
        <v>91.8</v>
      </c>
      <c r="AC31" s="59" t="s">
        <v>544</v>
      </c>
      <c r="AD31" s="59" t="s">
        <v>544</v>
      </c>
      <c r="AE31" s="58">
        <v>0.488958</v>
      </c>
      <c r="AF31" s="59" t="s">
        <v>544</v>
      </c>
      <c r="AG31" s="59" t="s">
        <v>544</v>
      </c>
      <c r="AH31" s="59" t="s">
        <v>544</v>
      </c>
      <c r="AI31" s="59" t="s">
        <v>544</v>
      </c>
      <c r="AJ31" s="59" t="s">
        <v>544</v>
      </c>
      <c r="AK31" s="59" t="s">
        <v>544</v>
      </c>
      <c r="AL31" s="59" t="s">
        <v>544</v>
      </c>
      <c r="AM31" s="59" t="s">
        <v>544</v>
      </c>
      <c r="AN31" s="59" t="s">
        <v>544</v>
      </c>
      <c r="AO31" s="59" t="s">
        <v>544</v>
      </c>
      <c r="AP31" s="58">
        <v>88.509118999999998</v>
      </c>
      <c r="AQ31" s="58">
        <v>2.23</v>
      </c>
      <c r="AR31" s="58">
        <v>28.2</v>
      </c>
      <c r="AS31" s="59" t="s">
        <v>544</v>
      </c>
      <c r="AT31" s="59" t="s">
        <v>544</v>
      </c>
      <c r="AU31" s="58">
        <v>78.599999999999994</v>
      </c>
      <c r="AV31" s="59" t="s">
        <v>544</v>
      </c>
      <c r="AW31" s="59" t="s">
        <v>544</v>
      </c>
      <c r="AX31" s="59" t="s">
        <v>544</v>
      </c>
      <c r="AY31" s="59" t="s">
        <v>544</v>
      </c>
      <c r="AZ31" s="58">
        <v>33.878599999999999</v>
      </c>
      <c r="BA31" s="58">
        <v>95.263599999999997</v>
      </c>
      <c r="BB31" s="59" t="s">
        <v>544</v>
      </c>
      <c r="BC31" s="59" t="s">
        <v>544</v>
      </c>
      <c r="BD31" s="59" t="s">
        <v>544</v>
      </c>
      <c r="BE31" s="59" t="s">
        <v>544</v>
      </c>
      <c r="BF31" s="59" t="s">
        <v>544</v>
      </c>
      <c r="BG31" s="59" t="s">
        <v>544</v>
      </c>
      <c r="BH31" s="59" t="s">
        <v>544</v>
      </c>
      <c r="BI31" s="59" t="s">
        <v>544</v>
      </c>
      <c r="BJ31" s="59" t="s">
        <v>544</v>
      </c>
      <c r="BK31" s="59" t="s">
        <v>544</v>
      </c>
      <c r="BL31" s="59" t="s">
        <v>544</v>
      </c>
      <c r="BM31" s="59" t="s">
        <v>544</v>
      </c>
      <c r="BN31" s="59" t="s">
        <v>544</v>
      </c>
      <c r="BO31" s="59" t="s">
        <v>544</v>
      </c>
      <c r="BP31" s="58">
        <v>3.9</v>
      </c>
      <c r="BQ31" s="58">
        <v>7.63</v>
      </c>
      <c r="BR31" s="58">
        <v>24.7</v>
      </c>
      <c r="BS31" s="58">
        <v>29.3</v>
      </c>
      <c r="BT31" s="58">
        <v>20.53</v>
      </c>
      <c r="BU31" s="59" t="s">
        <v>544</v>
      </c>
      <c r="BV31" s="59" t="s">
        <v>544</v>
      </c>
      <c r="BW31" s="59" t="s">
        <v>544</v>
      </c>
      <c r="BX31" s="59" t="s">
        <v>544</v>
      </c>
      <c r="BY31" s="59" t="s">
        <v>544</v>
      </c>
      <c r="BZ31" s="59" t="s">
        <v>544</v>
      </c>
      <c r="CA31" s="58">
        <v>40.6</v>
      </c>
      <c r="CB31" s="59" t="s">
        <v>544</v>
      </c>
      <c r="CC31" s="59" t="s">
        <v>544</v>
      </c>
      <c r="CD31" s="59" t="s">
        <v>544</v>
      </c>
      <c r="CE31" s="59" t="s">
        <v>544</v>
      </c>
      <c r="CF31" s="59" t="s">
        <v>544</v>
      </c>
      <c r="CG31" s="58">
        <v>92.7</v>
      </c>
      <c r="CH31" s="58">
        <v>90.7</v>
      </c>
      <c r="CI31" s="59" t="s">
        <v>544</v>
      </c>
      <c r="CJ31" s="59" t="s">
        <v>544</v>
      </c>
      <c r="CK31" s="59" t="s">
        <v>544</v>
      </c>
      <c r="CL31" s="59" t="s">
        <v>544</v>
      </c>
      <c r="CM31" s="59" t="s">
        <v>544</v>
      </c>
      <c r="CN31" s="59" t="s">
        <v>544</v>
      </c>
    </row>
    <row r="32" spans="1:92">
      <c r="A32" s="59" t="s">
        <v>97</v>
      </c>
      <c r="B32" s="59" t="s">
        <v>544</v>
      </c>
      <c r="C32" s="59" t="s">
        <v>544</v>
      </c>
      <c r="D32" s="59" t="s">
        <v>544</v>
      </c>
      <c r="E32" s="59" t="s">
        <v>544</v>
      </c>
      <c r="F32" s="58">
        <v>26.4</v>
      </c>
      <c r="G32" s="58">
        <v>0.488958</v>
      </c>
      <c r="H32" s="59" t="s">
        <v>544</v>
      </c>
      <c r="I32" s="58">
        <v>58.4</v>
      </c>
      <c r="J32" s="58">
        <v>4.05</v>
      </c>
      <c r="K32" s="59" t="s">
        <v>544</v>
      </c>
      <c r="L32" s="58">
        <v>362</v>
      </c>
      <c r="M32" s="58">
        <v>404452</v>
      </c>
      <c r="N32" s="59" t="s">
        <v>544</v>
      </c>
      <c r="O32" s="59" t="s">
        <v>544</v>
      </c>
      <c r="P32" s="58">
        <v>2.4</v>
      </c>
      <c r="Q32" s="58">
        <v>28.4</v>
      </c>
      <c r="R32" s="59" t="s">
        <v>544</v>
      </c>
      <c r="S32" s="59" t="s">
        <v>544</v>
      </c>
      <c r="T32" s="59" t="s">
        <v>544</v>
      </c>
      <c r="U32" s="59" t="s">
        <v>544</v>
      </c>
      <c r="V32" s="59" t="s">
        <v>544</v>
      </c>
      <c r="W32" s="59" t="s">
        <v>544</v>
      </c>
      <c r="X32" s="59" t="s">
        <v>544</v>
      </c>
      <c r="Y32" s="59" t="s">
        <v>544</v>
      </c>
      <c r="Z32" s="59" t="s">
        <v>544</v>
      </c>
      <c r="AA32" s="59" t="s">
        <v>544</v>
      </c>
      <c r="AB32" s="58">
        <v>91.1</v>
      </c>
      <c r="AC32" s="59" t="s">
        <v>544</v>
      </c>
      <c r="AD32" s="59" t="s">
        <v>544</v>
      </c>
      <c r="AE32" s="58">
        <v>0.488958</v>
      </c>
      <c r="AF32" s="59" t="s">
        <v>544</v>
      </c>
      <c r="AG32" s="59" t="s">
        <v>544</v>
      </c>
      <c r="AH32" s="59" t="s">
        <v>544</v>
      </c>
      <c r="AI32" s="59" t="s">
        <v>544</v>
      </c>
      <c r="AJ32" s="59" t="s">
        <v>544</v>
      </c>
      <c r="AK32" s="59" t="s">
        <v>544</v>
      </c>
      <c r="AL32" s="59" t="s">
        <v>544</v>
      </c>
      <c r="AM32" s="59" t="s">
        <v>544</v>
      </c>
      <c r="AN32" s="59" t="s">
        <v>544</v>
      </c>
      <c r="AO32" s="59" t="s">
        <v>544</v>
      </c>
      <c r="AP32" s="58">
        <v>88.659589999999994</v>
      </c>
      <c r="AQ32" s="58">
        <v>2.23</v>
      </c>
      <c r="AR32" s="58">
        <v>28.4</v>
      </c>
      <c r="AS32" s="59" t="s">
        <v>544</v>
      </c>
      <c r="AT32" s="59" t="s">
        <v>544</v>
      </c>
      <c r="AU32" s="58">
        <v>77.099999999999994</v>
      </c>
      <c r="AV32" s="59" t="s">
        <v>544</v>
      </c>
      <c r="AW32" s="59" t="s">
        <v>544</v>
      </c>
      <c r="AX32" s="59" t="s">
        <v>544</v>
      </c>
      <c r="AY32" s="59" t="s">
        <v>544</v>
      </c>
      <c r="AZ32" s="58">
        <v>34.64</v>
      </c>
      <c r="BA32" s="58">
        <v>96.459100000000007</v>
      </c>
      <c r="BB32" s="59" t="s">
        <v>544</v>
      </c>
      <c r="BC32" s="59" t="s">
        <v>544</v>
      </c>
      <c r="BD32" s="59" t="s">
        <v>544</v>
      </c>
      <c r="BE32" s="59" t="s">
        <v>544</v>
      </c>
      <c r="BF32" s="59" t="s">
        <v>544</v>
      </c>
      <c r="BG32" s="59" t="s">
        <v>544</v>
      </c>
      <c r="BH32" s="59" t="s">
        <v>544</v>
      </c>
      <c r="BI32" s="59" t="s">
        <v>544</v>
      </c>
      <c r="BJ32" s="59" t="s">
        <v>544</v>
      </c>
      <c r="BK32" s="59" t="s">
        <v>544</v>
      </c>
      <c r="BL32" s="59" t="s">
        <v>544</v>
      </c>
      <c r="BM32" s="59" t="s">
        <v>544</v>
      </c>
      <c r="BN32" s="59" t="s">
        <v>544</v>
      </c>
      <c r="BO32" s="59" t="s">
        <v>544</v>
      </c>
      <c r="BP32" s="58">
        <v>3.9</v>
      </c>
      <c r="BQ32" s="58">
        <v>7.63</v>
      </c>
      <c r="BR32" s="58">
        <v>24.67</v>
      </c>
      <c r="BS32" s="58">
        <v>30.23</v>
      </c>
      <c r="BT32" s="58">
        <v>20.07</v>
      </c>
      <c r="BU32" s="59" t="s">
        <v>544</v>
      </c>
      <c r="BV32" s="59" t="s">
        <v>544</v>
      </c>
      <c r="BW32" s="59" t="s">
        <v>544</v>
      </c>
      <c r="BX32" s="59" t="s">
        <v>544</v>
      </c>
      <c r="BY32" s="59" t="s">
        <v>544</v>
      </c>
      <c r="BZ32" s="59" t="s">
        <v>544</v>
      </c>
      <c r="CA32" s="58">
        <v>40.9</v>
      </c>
      <c r="CB32" s="59" t="s">
        <v>544</v>
      </c>
      <c r="CC32" s="59" t="s">
        <v>544</v>
      </c>
      <c r="CD32" s="59" t="s">
        <v>544</v>
      </c>
      <c r="CE32" s="59" t="s">
        <v>544</v>
      </c>
      <c r="CF32" s="59" t="s">
        <v>544</v>
      </c>
      <c r="CG32" s="58">
        <v>91.9</v>
      </c>
      <c r="CH32" s="58">
        <v>90</v>
      </c>
      <c r="CI32" s="59" t="s">
        <v>544</v>
      </c>
      <c r="CJ32" s="59" t="s">
        <v>544</v>
      </c>
      <c r="CK32" s="59" t="s">
        <v>544</v>
      </c>
      <c r="CL32" s="59" t="s">
        <v>544</v>
      </c>
      <c r="CM32" s="59" t="s">
        <v>544</v>
      </c>
      <c r="CN32" s="59" t="s">
        <v>544</v>
      </c>
    </row>
    <row r="33" spans="1:92">
      <c r="A33" s="59" t="s">
        <v>98</v>
      </c>
      <c r="B33" s="59" t="s">
        <v>544</v>
      </c>
      <c r="C33" s="59" t="s">
        <v>544</v>
      </c>
      <c r="D33" s="59" t="s">
        <v>544</v>
      </c>
      <c r="E33" s="59" t="s">
        <v>544</v>
      </c>
      <c r="F33" s="58">
        <v>28.1</v>
      </c>
      <c r="G33" s="58">
        <v>0.488958</v>
      </c>
      <c r="H33" s="59" t="s">
        <v>544</v>
      </c>
      <c r="I33" s="58">
        <v>60</v>
      </c>
      <c r="J33" s="58">
        <v>3.5</v>
      </c>
      <c r="K33" s="59" t="s">
        <v>544</v>
      </c>
      <c r="L33" s="58">
        <v>442.5</v>
      </c>
      <c r="M33" s="58">
        <v>294412</v>
      </c>
      <c r="N33" s="59" t="s">
        <v>544</v>
      </c>
      <c r="O33" s="59" t="s">
        <v>544</v>
      </c>
      <c r="P33" s="58">
        <v>2.2999999999999998</v>
      </c>
      <c r="Q33" s="58">
        <v>28.7</v>
      </c>
      <c r="R33" s="59" t="s">
        <v>544</v>
      </c>
      <c r="S33" s="59" t="s">
        <v>544</v>
      </c>
      <c r="T33" s="59" t="s">
        <v>544</v>
      </c>
      <c r="U33" s="59" t="s">
        <v>544</v>
      </c>
      <c r="V33" s="59" t="s">
        <v>544</v>
      </c>
      <c r="W33" s="59" t="s">
        <v>544</v>
      </c>
      <c r="X33" s="59" t="s">
        <v>544</v>
      </c>
      <c r="Y33" s="59" t="s">
        <v>544</v>
      </c>
      <c r="Z33" s="59" t="s">
        <v>544</v>
      </c>
      <c r="AA33" s="59" t="s">
        <v>544</v>
      </c>
      <c r="AB33" s="58">
        <v>90.2</v>
      </c>
      <c r="AC33" s="59" t="s">
        <v>544</v>
      </c>
      <c r="AD33" s="59" t="s">
        <v>544</v>
      </c>
      <c r="AE33" s="58">
        <v>0.488958</v>
      </c>
      <c r="AF33" s="59" t="s">
        <v>544</v>
      </c>
      <c r="AG33" s="59" t="s">
        <v>544</v>
      </c>
      <c r="AH33" s="59" t="s">
        <v>544</v>
      </c>
      <c r="AI33" s="59" t="s">
        <v>544</v>
      </c>
      <c r="AJ33" s="59" t="s">
        <v>544</v>
      </c>
      <c r="AK33" s="59" t="s">
        <v>544</v>
      </c>
      <c r="AL33" s="59" t="s">
        <v>544</v>
      </c>
      <c r="AM33" s="59" t="s">
        <v>544</v>
      </c>
      <c r="AN33" s="59" t="s">
        <v>544</v>
      </c>
      <c r="AO33" s="59" t="s">
        <v>544</v>
      </c>
      <c r="AP33" s="58">
        <v>88.685015000000007</v>
      </c>
      <c r="AQ33" s="58">
        <v>2.23</v>
      </c>
      <c r="AR33" s="58">
        <v>28.7</v>
      </c>
      <c r="AS33" s="59" t="s">
        <v>544</v>
      </c>
      <c r="AT33" s="59" t="s">
        <v>544</v>
      </c>
      <c r="AU33" s="58">
        <v>78.599999999999994</v>
      </c>
      <c r="AV33" s="59" t="s">
        <v>544</v>
      </c>
      <c r="AW33" s="59" t="s">
        <v>544</v>
      </c>
      <c r="AX33" s="59" t="s">
        <v>544</v>
      </c>
      <c r="AY33" s="59" t="s">
        <v>544</v>
      </c>
      <c r="AZ33" s="58">
        <v>35.642699999999998</v>
      </c>
      <c r="BA33" s="58">
        <v>98.265500000000003</v>
      </c>
      <c r="BB33" s="59" t="s">
        <v>544</v>
      </c>
      <c r="BC33" s="59" t="s">
        <v>544</v>
      </c>
      <c r="BD33" s="59" t="s">
        <v>544</v>
      </c>
      <c r="BE33" s="59" t="s">
        <v>544</v>
      </c>
      <c r="BF33" s="59" t="s">
        <v>544</v>
      </c>
      <c r="BG33" s="59" t="s">
        <v>544</v>
      </c>
      <c r="BH33" s="59" t="s">
        <v>544</v>
      </c>
      <c r="BI33" s="59" t="s">
        <v>544</v>
      </c>
      <c r="BJ33" s="59" t="s">
        <v>544</v>
      </c>
      <c r="BK33" s="59" t="s">
        <v>544</v>
      </c>
      <c r="BL33" s="59" t="s">
        <v>544</v>
      </c>
      <c r="BM33" s="59" t="s">
        <v>544</v>
      </c>
      <c r="BN33" s="59" t="s">
        <v>544</v>
      </c>
      <c r="BO33" s="59" t="s">
        <v>544</v>
      </c>
      <c r="BP33" s="58">
        <v>3.93</v>
      </c>
      <c r="BQ33" s="58">
        <v>7.5</v>
      </c>
      <c r="BR33" s="58">
        <v>24.13</v>
      </c>
      <c r="BS33" s="58">
        <v>29.23</v>
      </c>
      <c r="BT33" s="58">
        <v>19.7</v>
      </c>
      <c r="BU33" s="59" t="s">
        <v>544</v>
      </c>
      <c r="BV33" s="59" t="s">
        <v>544</v>
      </c>
      <c r="BW33" s="59" t="s">
        <v>544</v>
      </c>
      <c r="BX33" s="59" t="s">
        <v>544</v>
      </c>
      <c r="BY33" s="59" t="s">
        <v>544</v>
      </c>
      <c r="BZ33" s="59" t="s">
        <v>544</v>
      </c>
      <c r="CA33" s="58">
        <v>40.85</v>
      </c>
      <c r="CB33" s="59" t="s">
        <v>544</v>
      </c>
      <c r="CC33" s="59" t="s">
        <v>544</v>
      </c>
      <c r="CD33" s="59" t="s">
        <v>544</v>
      </c>
      <c r="CE33" s="59" t="s">
        <v>544</v>
      </c>
      <c r="CF33" s="59" t="s">
        <v>544</v>
      </c>
      <c r="CG33" s="58">
        <v>90.9</v>
      </c>
      <c r="CH33" s="58">
        <v>89.3</v>
      </c>
      <c r="CI33" s="59" t="s">
        <v>544</v>
      </c>
      <c r="CJ33" s="59" t="s">
        <v>544</v>
      </c>
      <c r="CK33" s="59" t="s">
        <v>544</v>
      </c>
      <c r="CL33" s="59" t="s">
        <v>544</v>
      </c>
      <c r="CM33" s="59" t="s">
        <v>544</v>
      </c>
      <c r="CN33" s="59" t="s">
        <v>544</v>
      </c>
    </row>
    <row r="34" spans="1:92">
      <c r="A34" s="59" t="s">
        <v>99</v>
      </c>
      <c r="B34" s="59" t="s">
        <v>544</v>
      </c>
      <c r="C34" s="59" t="s">
        <v>544</v>
      </c>
      <c r="D34" s="59" t="s">
        <v>544</v>
      </c>
      <c r="E34" s="59" t="s">
        <v>544</v>
      </c>
      <c r="F34" s="58">
        <v>30.2</v>
      </c>
      <c r="G34" s="58">
        <v>0.488958</v>
      </c>
      <c r="H34" s="59" t="s">
        <v>544</v>
      </c>
      <c r="I34" s="58">
        <v>62.9</v>
      </c>
      <c r="J34" s="58">
        <v>4.09</v>
      </c>
      <c r="K34" s="59" t="s">
        <v>544</v>
      </c>
      <c r="L34" s="58">
        <v>503.2</v>
      </c>
      <c r="M34" s="58">
        <v>328222</v>
      </c>
      <c r="N34" s="59" t="s">
        <v>544</v>
      </c>
      <c r="O34" s="59" t="s">
        <v>544</v>
      </c>
      <c r="P34" s="58">
        <v>2.1</v>
      </c>
      <c r="Q34" s="58">
        <v>28.9</v>
      </c>
      <c r="R34" s="59" t="s">
        <v>544</v>
      </c>
      <c r="S34" s="59" t="s">
        <v>544</v>
      </c>
      <c r="T34" s="59" t="s">
        <v>544</v>
      </c>
      <c r="U34" s="59" t="s">
        <v>544</v>
      </c>
      <c r="V34" s="59" t="s">
        <v>544</v>
      </c>
      <c r="W34" s="59" t="s">
        <v>544</v>
      </c>
      <c r="X34" s="59" t="s">
        <v>544</v>
      </c>
      <c r="Y34" s="59" t="s">
        <v>544</v>
      </c>
      <c r="Z34" s="59" t="s">
        <v>544</v>
      </c>
      <c r="AA34" s="59" t="s">
        <v>544</v>
      </c>
      <c r="AB34" s="58">
        <v>91.5</v>
      </c>
      <c r="AC34" s="59" t="s">
        <v>544</v>
      </c>
      <c r="AD34" s="59" t="s">
        <v>544</v>
      </c>
      <c r="AE34" s="58">
        <v>0.488958</v>
      </c>
      <c r="AF34" s="59" t="s">
        <v>544</v>
      </c>
      <c r="AG34" s="59" t="s">
        <v>544</v>
      </c>
      <c r="AH34" s="59" t="s">
        <v>544</v>
      </c>
      <c r="AI34" s="59" t="s">
        <v>544</v>
      </c>
      <c r="AJ34" s="59" t="s">
        <v>544</v>
      </c>
      <c r="AK34" s="59" t="s">
        <v>544</v>
      </c>
      <c r="AL34" s="59" t="s">
        <v>544</v>
      </c>
      <c r="AM34" s="59" t="s">
        <v>544</v>
      </c>
      <c r="AN34" s="59" t="s">
        <v>544</v>
      </c>
      <c r="AO34" s="59" t="s">
        <v>544</v>
      </c>
      <c r="AP34" s="58">
        <v>88.024377000000001</v>
      </c>
      <c r="AQ34" s="58">
        <v>2.23</v>
      </c>
      <c r="AR34" s="58">
        <v>28.9</v>
      </c>
      <c r="AS34" s="59" t="s">
        <v>544</v>
      </c>
      <c r="AT34" s="59" t="s">
        <v>544</v>
      </c>
      <c r="AU34" s="58">
        <v>80.8</v>
      </c>
      <c r="AV34" s="59" t="s">
        <v>544</v>
      </c>
      <c r="AW34" s="59" t="s">
        <v>544</v>
      </c>
      <c r="AX34" s="59" t="s">
        <v>544</v>
      </c>
      <c r="AY34" s="59" t="s">
        <v>544</v>
      </c>
      <c r="AZ34" s="58">
        <v>36.5672</v>
      </c>
      <c r="BA34" s="58">
        <v>99.787700000000001</v>
      </c>
      <c r="BB34" s="59" t="s">
        <v>544</v>
      </c>
      <c r="BC34" s="59" t="s">
        <v>544</v>
      </c>
      <c r="BD34" s="59" t="s">
        <v>544</v>
      </c>
      <c r="BE34" s="59" t="s">
        <v>544</v>
      </c>
      <c r="BF34" s="59" t="s">
        <v>544</v>
      </c>
      <c r="BG34" s="59" t="s">
        <v>544</v>
      </c>
      <c r="BH34" s="59" t="s">
        <v>544</v>
      </c>
      <c r="BI34" s="59" t="s">
        <v>544</v>
      </c>
      <c r="BJ34" s="59" t="s">
        <v>544</v>
      </c>
      <c r="BK34" s="59" t="s">
        <v>544</v>
      </c>
      <c r="BL34" s="59" t="s">
        <v>544</v>
      </c>
      <c r="BM34" s="59" t="s">
        <v>544</v>
      </c>
      <c r="BN34" s="59" t="s">
        <v>544</v>
      </c>
      <c r="BO34" s="59" t="s">
        <v>544</v>
      </c>
      <c r="BP34" s="58">
        <v>4</v>
      </c>
      <c r="BQ34" s="58">
        <v>7.6</v>
      </c>
      <c r="BR34" s="58">
        <v>24.57</v>
      </c>
      <c r="BS34" s="58">
        <v>29.9</v>
      </c>
      <c r="BT34" s="58">
        <v>20.03</v>
      </c>
      <c r="BU34" s="59" t="s">
        <v>544</v>
      </c>
      <c r="BV34" s="59" t="s">
        <v>544</v>
      </c>
      <c r="BW34" s="59" t="s">
        <v>544</v>
      </c>
      <c r="BX34" s="59" t="s">
        <v>544</v>
      </c>
      <c r="BY34" s="59" t="s">
        <v>544</v>
      </c>
      <c r="BZ34" s="59" t="s">
        <v>544</v>
      </c>
      <c r="CA34" s="58">
        <v>41.41</v>
      </c>
      <c r="CB34" s="59" t="s">
        <v>544</v>
      </c>
      <c r="CC34" s="59" t="s">
        <v>544</v>
      </c>
      <c r="CD34" s="59" t="s">
        <v>544</v>
      </c>
      <c r="CE34" s="59" t="s">
        <v>544</v>
      </c>
      <c r="CF34" s="59" t="s">
        <v>544</v>
      </c>
      <c r="CG34" s="58">
        <v>92</v>
      </c>
      <c r="CH34" s="58">
        <v>90.8</v>
      </c>
      <c r="CI34" s="59" t="s">
        <v>544</v>
      </c>
      <c r="CJ34" s="59" t="s">
        <v>544</v>
      </c>
      <c r="CK34" s="59" t="s">
        <v>544</v>
      </c>
      <c r="CL34" s="59" t="s">
        <v>544</v>
      </c>
      <c r="CM34" s="59" t="s">
        <v>544</v>
      </c>
      <c r="CN34" s="59" t="s">
        <v>544</v>
      </c>
    </row>
    <row r="35" spans="1:92">
      <c r="A35" s="59" t="s">
        <v>100</v>
      </c>
      <c r="B35" s="59" t="s">
        <v>544</v>
      </c>
      <c r="C35" s="59" t="s">
        <v>544</v>
      </c>
      <c r="D35" s="59" t="s">
        <v>544</v>
      </c>
      <c r="E35" s="59" t="s">
        <v>544</v>
      </c>
      <c r="F35" s="58">
        <v>30.4</v>
      </c>
      <c r="G35" s="58">
        <v>0.488958</v>
      </c>
      <c r="H35" s="59" t="s">
        <v>544</v>
      </c>
      <c r="I35" s="58">
        <v>64.400000000000006</v>
      </c>
      <c r="J35" s="58">
        <v>3.4380000000000002</v>
      </c>
      <c r="K35" s="59" t="s">
        <v>544</v>
      </c>
      <c r="L35" s="58">
        <v>535.6</v>
      </c>
      <c r="M35" s="58">
        <v>320911</v>
      </c>
      <c r="N35" s="59" t="s">
        <v>544</v>
      </c>
      <c r="O35" s="59" t="s">
        <v>544</v>
      </c>
      <c r="P35" s="58">
        <v>1.9</v>
      </c>
      <c r="Q35" s="58">
        <v>29.2</v>
      </c>
      <c r="R35" s="59" t="s">
        <v>544</v>
      </c>
      <c r="S35" s="59" t="s">
        <v>544</v>
      </c>
      <c r="T35" s="59" t="s">
        <v>544</v>
      </c>
      <c r="U35" s="59" t="s">
        <v>544</v>
      </c>
      <c r="V35" s="59" t="s">
        <v>544</v>
      </c>
      <c r="W35" s="59" t="s">
        <v>544</v>
      </c>
      <c r="X35" s="59" t="s">
        <v>544</v>
      </c>
      <c r="Y35" s="59" t="s">
        <v>544</v>
      </c>
      <c r="Z35" s="59" t="s">
        <v>544</v>
      </c>
      <c r="AA35" s="59" t="s">
        <v>544</v>
      </c>
      <c r="AB35" s="58">
        <v>92.6</v>
      </c>
      <c r="AC35" s="59" t="s">
        <v>544</v>
      </c>
      <c r="AD35" s="59" t="s">
        <v>544</v>
      </c>
      <c r="AE35" s="58">
        <v>0.488958</v>
      </c>
      <c r="AF35" s="59" t="s">
        <v>544</v>
      </c>
      <c r="AG35" s="59" t="s">
        <v>544</v>
      </c>
      <c r="AH35" s="59" t="s">
        <v>544</v>
      </c>
      <c r="AI35" s="59" t="s">
        <v>544</v>
      </c>
      <c r="AJ35" s="59" t="s">
        <v>544</v>
      </c>
      <c r="AK35" s="59" t="s">
        <v>544</v>
      </c>
      <c r="AL35" s="59" t="s">
        <v>544</v>
      </c>
      <c r="AM35" s="59" t="s">
        <v>544</v>
      </c>
      <c r="AN35" s="59" t="s">
        <v>544</v>
      </c>
      <c r="AO35" s="59" t="s">
        <v>544</v>
      </c>
      <c r="AP35" s="58">
        <v>86.914463999999995</v>
      </c>
      <c r="AQ35" s="58">
        <v>2.23</v>
      </c>
      <c r="AR35" s="58">
        <v>29.2</v>
      </c>
      <c r="AS35" s="59" t="s">
        <v>544</v>
      </c>
      <c r="AT35" s="59" t="s">
        <v>544</v>
      </c>
      <c r="AU35" s="58">
        <v>82.6</v>
      </c>
      <c r="AV35" s="59" t="s">
        <v>544</v>
      </c>
      <c r="AW35" s="59" t="s">
        <v>544</v>
      </c>
      <c r="AX35" s="59" t="s">
        <v>544</v>
      </c>
      <c r="AY35" s="59" t="s">
        <v>544</v>
      </c>
      <c r="AZ35" s="58">
        <v>37.269599999999997</v>
      </c>
      <c r="BA35" s="58">
        <v>100.6421</v>
      </c>
      <c r="BB35" s="59" t="s">
        <v>544</v>
      </c>
      <c r="BC35" s="59" t="s">
        <v>544</v>
      </c>
      <c r="BD35" s="59" t="s">
        <v>544</v>
      </c>
      <c r="BE35" s="59" t="s">
        <v>544</v>
      </c>
      <c r="BF35" s="59" t="s">
        <v>544</v>
      </c>
      <c r="BG35" s="59" t="s">
        <v>544</v>
      </c>
      <c r="BH35" s="59" t="s">
        <v>544</v>
      </c>
      <c r="BI35" s="59" t="s">
        <v>544</v>
      </c>
      <c r="BJ35" s="59" t="s">
        <v>544</v>
      </c>
      <c r="BK35" s="59" t="s">
        <v>544</v>
      </c>
      <c r="BL35" s="59" t="s">
        <v>544</v>
      </c>
      <c r="BM35" s="59" t="s">
        <v>544</v>
      </c>
      <c r="BN35" s="59" t="s">
        <v>544</v>
      </c>
      <c r="BO35" s="59" t="s">
        <v>544</v>
      </c>
      <c r="BP35" s="58">
        <v>4</v>
      </c>
      <c r="BQ35" s="58">
        <v>7.77</v>
      </c>
      <c r="BR35" s="58">
        <v>25.13</v>
      </c>
      <c r="BS35" s="58">
        <v>29.83</v>
      </c>
      <c r="BT35" s="58">
        <v>20.83</v>
      </c>
      <c r="BU35" s="59" t="s">
        <v>544</v>
      </c>
      <c r="BV35" s="59" t="s">
        <v>544</v>
      </c>
      <c r="BW35" s="59" t="s">
        <v>544</v>
      </c>
      <c r="BX35" s="59" t="s">
        <v>544</v>
      </c>
      <c r="BY35" s="59" t="s">
        <v>544</v>
      </c>
      <c r="BZ35" s="59" t="s">
        <v>544</v>
      </c>
      <c r="CA35" s="58">
        <v>42.8</v>
      </c>
      <c r="CB35" s="59" t="s">
        <v>544</v>
      </c>
      <c r="CC35" s="59" t="s">
        <v>544</v>
      </c>
      <c r="CD35" s="59" t="s">
        <v>544</v>
      </c>
      <c r="CE35" s="59" t="s">
        <v>544</v>
      </c>
      <c r="CF35" s="59" t="s">
        <v>544</v>
      </c>
      <c r="CG35" s="58">
        <v>92.9</v>
      </c>
      <c r="CH35" s="58">
        <v>92.1</v>
      </c>
      <c r="CI35" s="59" t="s">
        <v>544</v>
      </c>
      <c r="CJ35" s="59" t="s">
        <v>544</v>
      </c>
      <c r="CK35" s="59" t="s">
        <v>544</v>
      </c>
      <c r="CL35" s="59" t="s">
        <v>544</v>
      </c>
      <c r="CM35" s="59" t="s">
        <v>544</v>
      </c>
      <c r="CN35" s="59" t="s">
        <v>544</v>
      </c>
    </row>
    <row r="36" spans="1:92">
      <c r="A36" s="59" t="s">
        <v>101</v>
      </c>
      <c r="B36" s="59" t="s">
        <v>544</v>
      </c>
      <c r="C36" s="59" t="s">
        <v>544</v>
      </c>
      <c r="D36" s="59" t="s">
        <v>544</v>
      </c>
      <c r="E36" s="59" t="s">
        <v>544</v>
      </c>
      <c r="F36" s="58">
        <v>32.799999999999997</v>
      </c>
      <c r="G36" s="58">
        <v>0.488958</v>
      </c>
      <c r="H36" s="59" t="s">
        <v>544</v>
      </c>
      <c r="I36" s="58">
        <v>66.2</v>
      </c>
      <c r="J36" s="58">
        <v>3.6520000000000001</v>
      </c>
      <c r="K36" s="59" t="s">
        <v>544</v>
      </c>
      <c r="L36" s="58">
        <v>591.4</v>
      </c>
      <c r="M36" s="58">
        <v>439108</v>
      </c>
      <c r="N36" s="59" t="s">
        <v>544</v>
      </c>
      <c r="O36" s="59" t="s">
        <v>544</v>
      </c>
      <c r="P36" s="58">
        <v>1.6</v>
      </c>
      <c r="Q36" s="58">
        <v>29.4</v>
      </c>
      <c r="R36" s="59" t="s">
        <v>544</v>
      </c>
      <c r="S36" s="59" t="s">
        <v>544</v>
      </c>
      <c r="T36" s="59" t="s">
        <v>544</v>
      </c>
      <c r="U36" s="59" t="s">
        <v>544</v>
      </c>
      <c r="V36" s="59" t="s">
        <v>544</v>
      </c>
      <c r="W36" s="59" t="s">
        <v>544</v>
      </c>
      <c r="X36" s="59" t="s">
        <v>544</v>
      </c>
      <c r="Y36" s="59" t="s">
        <v>544</v>
      </c>
      <c r="Z36" s="59" t="s">
        <v>544</v>
      </c>
      <c r="AA36" s="59" t="s">
        <v>544</v>
      </c>
      <c r="AB36" s="58">
        <v>92.6</v>
      </c>
      <c r="AC36" s="59" t="s">
        <v>544</v>
      </c>
      <c r="AD36" s="59" t="s">
        <v>544</v>
      </c>
      <c r="AE36" s="58">
        <v>0.488958</v>
      </c>
      <c r="AF36" s="59" t="s">
        <v>544</v>
      </c>
      <c r="AG36" s="59" t="s">
        <v>544</v>
      </c>
      <c r="AH36" s="59" t="s">
        <v>544</v>
      </c>
      <c r="AI36" s="59" t="s">
        <v>544</v>
      </c>
      <c r="AJ36" s="59" t="s">
        <v>544</v>
      </c>
      <c r="AK36" s="59" t="s">
        <v>544</v>
      </c>
      <c r="AL36" s="59" t="s">
        <v>544</v>
      </c>
      <c r="AM36" s="59" t="s">
        <v>544</v>
      </c>
      <c r="AN36" s="59" t="s">
        <v>544</v>
      </c>
      <c r="AO36" s="59" t="s">
        <v>544</v>
      </c>
      <c r="AP36" s="58">
        <v>87.992946000000003</v>
      </c>
      <c r="AQ36" s="58">
        <v>2.23</v>
      </c>
      <c r="AR36" s="58">
        <v>29.4</v>
      </c>
      <c r="AS36" s="59" t="s">
        <v>544</v>
      </c>
      <c r="AT36" s="59" t="s">
        <v>544</v>
      </c>
      <c r="AU36" s="58">
        <v>83.9</v>
      </c>
      <c r="AV36" s="59" t="s">
        <v>544</v>
      </c>
      <c r="AW36" s="59" t="s">
        <v>544</v>
      </c>
      <c r="AX36" s="59" t="s">
        <v>544</v>
      </c>
      <c r="AY36" s="59" t="s">
        <v>544</v>
      </c>
      <c r="AZ36" s="58">
        <v>38.0199</v>
      </c>
      <c r="BA36" s="58">
        <v>101.56950000000001</v>
      </c>
      <c r="BB36" s="59" t="s">
        <v>544</v>
      </c>
      <c r="BC36" s="59" t="s">
        <v>544</v>
      </c>
      <c r="BD36" s="59" t="s">
        <v>544</v>
      </c>
      <c r="BE36" s="59" t="s">
        <v>544</v>
      </c>
      <c r="BF36" s="59" t="s">
        <v>544</v>
      </c>
      <c r="BG36" s="58">
        <v>259.47000000000003</v>
      </c>
      <c r="BH36" s="59" t="s">
        <v>544</v>
      </c>
      <c r="BI36" s="59" t="s">
        <v>544</v>
      </c>
      <c r="BJ36" s="59" t="s">
        <v>544</v>
      </c>
      <c r="BK36" s="59" t="s">
        <v>544</v>
      </c>
      <c r="BL36" s="59" t="s">
        <v>544</v>
      </c>
      <c r="BM36" s="59" t="s">
        <v>544</v>
      </c>
      <c r="BN36" s="59" t="s">
        <v>544</v>
      </c>
      <c r="BO36" s="59" t="s">
        <v>544</v>
      </c>
      <c r="BP36" s="58">
        <v>4</v>
      </c>
      <c r="BQ36" s="58">
        <v>7.5</v>
      </c>
      <c r="BR36" s="58">
        <v>24.1</v>
      </c>
      <c r="BS36" s="58">
        <v>29.5</v>
      </c>
      <c r="BT36" s="58">
        <v>19.57</v>
      </c>
      <c r="BU36" s="59" t="s">
        <v>544</v>
      </c>
      <c r="BV36" s="59" t="s">
        <v>544</v>
      </c>
      <c r="BW36" s="59" t="s">
        <v>544</v>
      </c>
      <c r="BX36" s="59" t="s">
        <v>544</v>
      </c>
      <c r="BY36" s="59" t="s">
        <v>544</v>
      </c>
      <c r="BZ36" s="59" t="s">
        <v>544</v>
      </c>
      <c r="CA36" s="58">
        <v>43.61</v>
      </c>
      <c r="CB36" s="59" t="s">
        <v>544</v>
      </c>
      <c r="CC36" s="59" t="s">
        <v>544</v>
      </c>
      <c r="CD36" s="59" t="s">
        <v>544</v>
      </c>
      <c r="CE36" s="59" t="s">
        <v>544</v>
      </c>
      <c r="CF36" s="59" t="s">
        <v>544</v>
      </c>
      <c r="CG36" s="58">
        <v>93.1</v>
      </c>
      <c r="CH36" s="58">
        <v>92</v>
      </c>
      <c r="CI36" s="59" t="s">
        <v>544</v>
      </c>
      <c r="CJ36" s="59" t="s">
        <v>544</v>
      </c>
      <c r="CK36" s="59" t="s">
        <v>544</v>
      </c>
      <c r="CL36" s="59" t="s">
        <v>544</v>
      </c>
      <c r="CM36" s="59" t="s">
        <v>544</v>
      </c>
      <c r="CN36" s="59" t="s">
        <v>544</v>
      </c>
    </row>
    <row r="37" spans="1:92">
      <c r="A37" s="59" t="s">
        <v>102</v>
      </c>
      <c r="B37" s="59" t="s">
        <v>544</v>
      </c>
      <c r="C37" s="59" t="s">
        <v>544</v>
      </c>
      <c r="D37" s="59" t="s">
        <v>544</v>
      </c>
      <c r="E37" s="59" t="s">
        <v>544</v>
      </c>
      <c r="F37" s="58">
        <v>34.799999999999997</v>
      </c>
      <c r="G37" s="58">
        <v>0.488958</v>
      </c>
      <c r="H37" s="59" t="s">
        <v>544</v>
      </c>
      <c r="I37" s="58">
        <v>68.599999999999994</v>
      </c>
      <c r="J37" s="58">
        <v>3.7629999999999999</v>
      </c>
      <c r="K37" s="59" t="s">
        <v>544</v>
      </c>
      <c r="L37" s="58">
        <v>567.29999999999995</v>
      </c>
      <c r="M37" s="58">
        <v>319516</v>
      </c>
      <c r="N37" s="59" t="s">
        <v>544</v>
      </c>
      <c r="O37" s="59" t="s">
        <v>544</v>
      </c>
      <c r="P37" s="58">
        <v>1.3</v>
      </c>
      <c r="Q37" s="58">
        <v>29.7</v>
      </c>
      <c r="R37" s="59" t="s">
        <v>544</v>
      </c>
      <c r="S37" s="59" t="s">
        <v>544</v>
      </c>
      <c r="T37" s="59" t="s">
        <v>544</v>
      </c>
      <c r="U37" s="59" t="s">
        <v>544</v>
      </c>
      <c r="V37" s="59" t="s">
        <v>544</v>
      </c>
      <c r="W37" s="59" t="s">
        <v>544</v>
      </c>
      <c r="X37" s="59" t="s">
        <v>544</v>
      </c>
      <c r="Y37" s="59" t="s">
        <v>544</v>
      </c>
      <c r="Z37" s="59" t="s">
        <v>544</v>
      </c>
      <c r="AA37" s="59" t="s">
        <v>544</v>
      </c>
      <c r="AB37" s="58">
        <v>92.2</v>
      </c>
      <c r="AC37" s="59" t="s">
        <v>544</v>
      </c>
      <c r="AD37" s="59" t="s">
        <v>544</v>
      </c>
      <c r="AE37" s="58">
        <v>0.488958</v>
      </c>
      <c r="AF37" s="59" t="s">
        <v>544</v>
      </c>
      <c r="AG37" s="59" t="s">
        <v>544</v>
      </c>
      <c r="AH37" s="59" t="s">
        <v>544</v>
      </c>
      <c r="AI37" s="59" t="s">
        <v>544</v>
      </c>
      <c r="AJ37" s="59" t="s">
        <v>544</v>
      </c>
      <c r="AK37" s="59" t="s">
        <v>544</v>
      </c>
      <c r="AL37" s="59" t="s">
        <v>544</v>
      </c>
      <c r="AM37" s="59" t="s">
        <v>544</v>
      </c>
      <c r="AN37" s="59" t="s">
        <v>544</v>
      </c>
      <c r="AO37" s="59" t="s">
        <v>544</v>
      </c>
      <c r="AP37" s="58">
        <v>89.019015999999993</v>
      </c>
      <c r="AQ37" s="58">
        <v>2.23</v>
      </c>
      <c r="AR37" s="58">
        <v>29.7</v>
      </c>
      <c r="AS37" s="59" t="s">
        <v>544</v>
      </c>
      <c r="AT37" s="59" t="s">
        <v>544</v>
      </c>
      <c r="AU37" s="58">
        <v>85.6</v>
      </c>
      <c r="AV37" s="59" t="s">
        <v>544</v>
      </c>
      <c r="AW37" s="59" t="s">
        <v>544</v>
      </c>
      <c r="AX37" s="59" t="s">
        <v>544</v>
      </c>
      <c r="AY37" s="59" t="s">
        <v>544</v>
      </c>
      <c r="AZ37" s="58">
        <v>38.817399999999999</v>
      </c>
      <c r="BA37" s="58">
        <v>102.5672</v>
      </c>
      <c r="BB37" s="59" t="s">
        <v>544</v>
      </c>
      <c r="BC37" s="59" t="s">
        <v>544</v>
      </c>
      <c r="BD37" s="59" t="s">
        <v>544</v>
      </c>
      <c r="BE37" s="59" t="s">
        <v>544</v>
      </c>
      <c r="BF37" s="59" t="s">
        <v>544</v>
      </c>
      <c r="BG37" s="58">
        <v>275.14</v>
      </c>
      <c r="BH37" s="59" t="s">
        <v>544</v>
      </c>
      <c r="BI37" s="59" t="s">
        <v>544</v>
      </c>
      <c r="BJ37" s="59" t="s">
        <v>544</v>
      </c>
      <c r="BK37" s="59" t="s">
        <v>544</v>
      </c>
      <c r="BL37" s="59" t="s">
        <v>544</v>
      </c>
      <c r="BM37" s="59" t="s">
        <v>544</v>
      </c>
      <c r="BN37" s="59" t="s">
        <v>544</v>
      </c>
      <c r="BO37" s="59" t="s">
        <v>544</v>
      </c>
      <c r="BP37" s="58">
        <v>4</v>
      </c>
      <c r="BQ37" s="58">
        <v>7.4</v>
      </c>
      <c r="BR37" s="58">
        <v>23.63</v>
      </c>
      <c r="BS37" s="58">
        <v>28.33</v>
      </c>
      <c r="BT37" s="58">
        <v>19.53</v>
      </c>
      <c r="BU37" s="59" t="s">
        <v>544</v>
      </c>
      <c r="BV37" s="59" t="s">
        <v>544</v>
      </c>
      <c r="BW37" s="59" t="s">
        <v>544</v>
      </c>
      <c r="BX37" s="59" t="s">
        <v>544</v>
      </c>
      <c r="BY37" s="59" t="s">
        <v>544</v>
      </c>
      <c r="BZ37" s="59" t="s">
        <v>544</v>
      </c>
      <c r="CA37" s="58">
        <v>44.84</v>
      </c>
      <c r="CB37" s="59" t="s">
        <v>544</v>
      </c>
      <c r="CC37" s="59" t="s">
        <v>544</v>
      </c>
      <c r="CD37" s="59" t="s">
        <v>544</v>
      </c>
      <c r="CE37" s="59" t="s">
        <v>544</v>
      </c>
      <c r="CF37" s="59" t="s">
        <v>544</v>
      </c>
      <c r="CG37" s="58">
        <v>92.8</v>
      </c>
      <c r="CH37" s="58">
        <v>91.4</v>
      </c>
      <c r="CI37" s="59" t="s">
        <v>544</v>
      </c>
      <c r="CJ37" s="59" t="s">
        <v>544</v>
      </c>
      <c r="CK37" s="59" t="s">
        <v>544</v>
      </c>
      <c r="CL37" s="59" t="s">
        <v>544</v>
      </c>
      <c r="CM37" s="59" t="s">
        <v>544</v>
      </c>
      <c r="CN37" s="59" t="s">
        <v>544</v>
      </c>
    </row>
    <row r="38" spans="1:92">
      <c r="A38" s="59" t="s">
        <v>103</v>
      </c>
      <c r="B38" s="59" t="s">
        <v>544</v>
      </c>
      <c r="C38" s="59" t="s">
        <v>544</v>
      </c>
      <c r="D38" s="59" t="s">
        <v>544</v>
      </c>
      <c r="E38" s="59" t="s">
        <v>544</v>
      </c>
      <c r="F38" s="58">
        <v>37</v>
      </c>
      <c r="G38" s="58">
        <v>0.488958</v>
      </c>
      <c r="H38" s="59" t="s">
        <v>544</v>
      </c>
      <c r="I38" s="58">
        <v>72</v>
      </c>
      <c r="J38" s="58">
        <v>4.4779999999999998</v>
      </c>
      <c r="K38" s="59" t="s">
        <v>544</v>
      </c>
      <c r="L38" s="58">
        <v>555.6</v>
      </c>
      <c r="M38" s="58">
        <v>345554</v>
      </c>
      <c r="N38" s="59" t="s">
        <v>544</v>
      </c>
      <c r="O38" s="59" t="s">
        <v>544</v>
      </c>
      <c r="P38" s="58">
        <v>1.1000000000000001</v>
      </c>
      <c r="Q38" s="58">
        <v>29.9</v>
      </c>
      <c r="R38" s="59" t="s">
        <v>544</v>
      </c>
      <c r="S38" s="59" t="s">
        <v>544</v>
      </c>
      <c r="T38" s="59" t="s">
        <v>544</v>
      </c>
      <c r="U38" s="59" t="s">
        <v>544</v>
      </c>
      <c r="V38" s="59" t="s">
        <v>544</v>
      </c>
      <c r="W38" s="59" t="s">
        <v>544</v>
      </c>
      <c r="X38" s="59" t="s">
        <v>544</v>
      </c>
      <c r="Y38" s="59" t="s">
        <v>544</v>
      </c>
      <c r="Z38" s="59" t="s">
        <v>544</v>
      </c>
      <c r="AA38" s="59" t="s">
        <v>544</v>
      </c>
      <c r="AB38" s="58">
        <v>92.3</v>
      </c>
      <c r="AC38" s="59" t="s">
        <v>544</v>
      </c>
      <c r="AD38" s="59" t="s">
        <v>544</v>
      </c>
      <c r="AE38" s="58">
        <v>0.488958</v>
      </c>
      <c r="AF38" s="59" t="s">
        <v>544</v>
      </c>
      <c r="AG38" s="59" t="s">
        <v>544</v>
      </c>
      <c r="AH38" s="59" t="s">
        <v>544</v>
      </c>
      <c r="AI38" s="59" t="s">
        <v>544</v>
      </c>
      <c r="AJ38" s="59" t="s">
        <v>544</v>
      </c>
      <c r="AK38" s="59" t="s">
        <v>544</v>
      </c>
      <c r="AL38" s="59" t="s">
        <v>544</v>
      </c>
      <c r="AM38" s="59" t="s">
        <v>544</v>
      </c>
      <c r="AN38" s="59" t="s">
        <v>544</v>
      </c>
      <c r="AO38" s="59" t="s">
        <v>544</v>
      </c>
      <c r="AP38" s="58">
        <v>88.029048000000003</v>
      </c>
      <c r="AQ38" s="58">
        <v>2.23</v>
      </c>
      <c r="AR38" s="58">
        <v>29.9</v>
      </c>
      <c r="AS38" s="59" t="s">
        <v>544</v>
      </c>
      <c r="AT38" s="59" t="s">
        <v>544</v>
      </c>
      <c r="AU38" s="58">
        <v>86.9</v>
      </c>
      <c r="AV38" s="59" t="s">
        <v>544</v>
      </c>
      <c r="AW38" s="59" t="s">
        <v>544</v>
      </c>
      <c r="AX38" s="59" t="s">
        <v>544</v>
      </c>
      <c r="AY38" s="59" t="s">
        <v>544</v>
      </c>
      <c r="AZ38" s="58">
        <v>39.491199999999999</v>
      </c>
      <c r="BA38" s="58">
        <v>103.1883</v>
      </c>
      <c r="BB38" s="59" t="s">
        <v>544</v>
      </c>
      <c r="BC38" s="59" t="s">
        <v>544</v>
      </c>
      <c r="BD38" s="59" t="s">
        <v>544</v>
      </c>
      <c r="BE38" s="59" t="s">
        <v>544</v>
      </c>
      <c r="BF38" s="59" t="s">
        <v>544</v>
      </c>
      <c r="BG38" s="58">
        <v>283.05</v>
      </c>
      <c r="BH38" s="59" t="s">
        <v>544</v>
      </c>
      <c r="BI38" s="59" t="s">
        <v>544</v>
      </c>
      <c r="BJ38" s="59" t="s">
        <v>544</v>
      </c>
      <c r="BK38" s="59" t="s">
        <v>544</v>
      </c>
      <c r="BL38" s="59" t="s">
        <v>544</v>
      </c>
      <c r="BM38" s="59" t="s">
        <v>544</v>
      </c>
      <c r="BN38" s="59" t="s">
        <v>544</v>
      </c>
      <c r="BO38" s="59" t="s">
        <v>544</v>
      </c>
      <c r="BP38" s="58">
        <v>4</v>
      </c>
      <c r="BQ38" s="58">
        <v>7.6</v>
      </c>
      <c r="BR38" s="58">
        <v>24.43</v>
      </c>
      <c r="BS38" s="58">
        <v>29.77</v>
      </c>
      <c r="BT38" s="58">
        <v>19.899999999999999</v>
      </c>
      <c r="BU38" s="59" t="s">
        <v>544</v>
      </c>
      <c r="BV38" s="59" t="s">
        <v>544</v>
      </c>
      <c r="BW38" s="59" t="s">
        <v>544</v>
      </c>
      <c r="BX38" s="59" t="s">
        <v>544</v>
      </c>
      <c r="BY38" s="59" t="s">
        <v>544</v>
      </c>
      <c r="BZ38" s="59" t="s">
        <v>544</v>
      </c>
      <c r="CA38" s="58">
        <v>45.76</v>
      </c>
      <c r="CB38" s="59" t="s">
        <v>544</v>
      </c>
      <c r="CC38" s="59" t="s">
        <v>544</v>
      </c>
      <c r="CD38" s="59" t="s">
        <v>544</v>
      </c>
      <c r="CE38" s="59" t="s">
        <v>544</v>
      </c>
      <c r="CF38" s="59" t="s">
        <v>544</v>
      </c>
      <c r="CG38" s="58">
        <v>92.9</v>
      </c>
      <c r="CH38" s="58">
        <v>91.4</v>
      </c>
      <c r="CI38" s="59" t="s">
        <v>544</v>
      </c>
      <c r="CJ38" s="59" t="s">
        <v>544</v>
      </c>
      <c r="CK38" s="59" t="s">
        <v>544</v>
      </c>
      <c r="CL38" s="59" t="s">
        <v>544</v>
      </c>
      <c r="CM38" s="59" t="s">
        <v>544</v>
      </c>
      <c r="CN38" s="59" t="s">
        <v>544</v>
      </c>
    </row>
    <row r="39" spans="1:92">
      <c r="A39" s="59" t="s">
        <v>104</v>
      </c>
      <c r="B39" s="59" t="s">
        <v>544</v>
      </c>
      <c r="C39" s="59" t="s">
        <v>544</v>
      </c>
      <c r="D39" s="59" t="s">
        <v>544</v>
      </c>
      <c r="E39" s="59" t="s">
        <v>544</v>
      </c>
      <c r="F39" s="58">
        <v>38.9</v>
      </c>
      <c r="G39" s="58">
        <v>0.48667899999999997</v>
      </c>
      <c r="H39" s="59" t="s">
        <v>544</v>
      </c>
      <c r="I39" s="58">
        <v>71.8</v>
      </c>
      <c r="J39" s="58">
        <v>3.9969999999999999</v>
      </c>
      <c r="K39" s="59" t="s">
        <v>544</v>
      </c>
      <c r="L39" s="58">
        <v>581.4</v>
      </c>
      <c r="M39" s="58">
        <v>433351</v>
      </c>
      <c r="N39" s="59" t="s">
        <v>544</v>
      </c>
      <c r="O39" s="59" t="s">
        <v>544</v>
      </c>
      <c r="P39" s="58">
        <v>0.8</v>
      </c>
      <c r="Q39" s="58">
        <v>30.2</v>
      </c>
      <c r="R39" s="59" t="s">
        <v>544</v>
      </c>
      <c r="S39" s="59" t="s">
        <v>544</v>
      </c>
      <c r="T39" s="59" t="s">
        <v>544</v>
      </c>
      <c r="U39" s="59" t="s">
        <v>544</v>
      </c>
      <c r="V39" s="59" t="s">
        <v>544</v>
      </c>
      <c r="W39" s="59" t="s">
        <v>544</v>
      </c>
      <c r="X39" s="59" t="s">
        <v>544</v>
      </c>
      <c r="Y39" s="59" t="s">
        <v>544</v>
      </c>
      <c r="Z39" s="59" t="s">
        <v>544</v>
      </c>
      <c r="AA39" s="59" t="s">
        <v>544</v>
      </c>
      <c r="AB39" s="58">
        <v>91.5</v>
      </c>
      <c r="AC39" s="59" t="s">
        <v>544</v>
      </c>
      <c r="AD39" s="59" t="s">
        <v>544</v>
      </c>
      <c r="AE39" s="58">
        <v>0.48667899999999997</v>
      </c>
      <c r="AF39" s="59" t="s">
        <v>544</v>
      </c>
      <c r="AG39" s="59" t="s">
        <v>544</v>
      </c>
      <c r="AH39" s="59" t="s">
        <v>544</v>
      </c>
      <c r="AI39" s="59" t="s">
        <v>544</v>
      </c>
      <c r="AJ39" s="59" t="s">
        <v>544</v>
      </c>
      <c r="AK39" s="59" t="s">
        <v>544</v>
      </c>
      <c r="AL39" s="59" t="s">
        <v>544</v>
      </c>
      <c r="AM39" s="59" t="s">
        <v>544</v>
      </c>
      <c r="AN39" s="59" t="s">
        <v>544</v>
      </c>
      <c r="AO39" s="59" t="s">
        <v>544</v>
      </c>
      <c r="AP39" s="58">
        <v>89.342943000000005</v>
      </c>
      <c r="AQ39" s="58">
        <v>2.23</v>
      </c>
      <c r="AR39" s="58">
        <v>30.2</v>
      </c>
      <c r="AS39" s="59" t="s">
        <v>544</v>
      </c>
      <c r="AT39" s="59" t="s">
        <v>544</v>
      </c>
      <c r="AU39" s="58">
        <v>88.6</v>
      </c>
      <c r="AV39" s="59" t="s">
        <v>544</v>
      </c>
      <c r="AW39" s="59" t="s">
        <v>544</v>
      </c>
      <c r="AX39" s="59" t="s">
        <v>544</v>
      </c>
      <c r="AY39" s="59" t="s">
        <v>544</v>
      </c>
      <c r="AZ39" s="58">
        <v>40.1404</v>
      </c>
      <c r="BA39" s="58">
        <v>103.7051</v>
      </c>
      <c r="BB39" s="59" t="s">
        <v>544</v>
      </c>
      <c r="BC39" s="59" t="s">
        <v>544</v>
      </c>
      <c r="BD39" s="59" t="s">
        <v>544</v>
      </c>
      <c r="BE39" s="59" t="s">
        <v>544</v>
      </c>
      <c r="BF39" s="59" t="s">
        <v>544</v>
      </c>
      <c r="BG39" s="58">
        <v>282.22000000000003</v>
      </c>
      <c r="BH39" s="59" t="s">
        <v>544</v>
      </c>
      <c r="BI39" s="59" t="s">
        <v>544</v>
      </c>
      <c r="BJ39" s="59" t="s">
        <v>544</v>
      </c>
      <c r="BK39" s="59" t="s">
        <v>544</v>
      </c>
      <c r="BL39" s="59" t="s">
        <v>544</v>
      </c>
      <c r="BM39" s="59" t="s">
        <v>544</v>
      </c>
      <c r="BN39" s="59" t="s">
        <v>544</v>
      </c>
      <c r="BO39" s="59" t="s">
        <v>544</v>
      </c>
      <c r="BP39" s="58">
        <v>4</v>
      </c>
      <c r="BQ39" s="58">
        <v>7.83</v>
      </c>
      <c r="BR39" s="58">
        <v>25.33</v>
      </c>
      <c r="BS39" s="58">
        <v>30.93</v>
      </c>
      <c r="BT39" s="58">
        <v>20.67</v>
      </c>
      <c r="BU39" s="59" t="s">
        <v>544</v>
      </c>
      <c r="BV39" s="59" t="s">
        <v>544</v>
      </c>
      <c r="BW39" s="59" t="s">
        <v>544</v>
      </c>
      <c r="BX39" s="59" t="s">
        <v>544</v>
      </c>
      <c r="BY39" s="59" t="s">
        <v>544</v>
      </c>
      <c r="BZ39" s="59" t="s">
        <v>544</v>
      </c>
      <c r="CA39" s="58">
        <v>47.19</v>
      </c>
      <c r="CB39" s="59" t="s">
        <v>544</v>
      </c>
      <c r="CC39" s="59" t="s">
        <v>544</v>
      </c>
      <c r="CD39" s="59" t="s">
        <v>544</v>
      </c>
      <c r="CE39" s="59" t="s">
        <v>544</v>
      </c>
      <c r="CF39" s="59" t="s">
        <v>544</v>
      </c>
      <c r="CG39" s="58">
        <v>92.1</v>
      </c>
      <c r="CH39" s="58">
        <v>90.7</v>
      </c>
      <c r="CI39" s="59" t="s">
        <v>544</v>
      </c>
      <c r="CJ39" s="59" t="s">
        <v>544</v>
      </c>
      <c r="CK39" s="59" t="s">
        <v>544</v>
      </c>
      <c r="CL39" s="59" t="s">
        <v>544</v>
      </c>
      <c r="CM39" s="59" t="s">
        <v>544</v>
      </c>
      <c r="CN39" s="59" t="s">
        <v>544</v>
      </c>
    </row>
    <row r="40" spans="1:92">
      <c r="A40" s="59" t="s">
        <v>105</v>
      </c>
      <c r="B40" s="59" t="s">
        <v>544</v>
      </c>
      <c r="C40" s="59" t="s">
        <v>544</v>
      </c>
      <c r="D40" s="59" t="s">
        <v>544</v>
      </c>
      <c r="E40" s="59" t="s">
        <v>544</v>
      </c>
      <c r="F40" s="58">
        <v>39.9</v>
      </c>
      <c r="G40" s="58">
        <v>0.48884499999999997</v>
      </c>
      <c r="H40" s="59" t="s">
        <v>544</v>
      </c>
      <c r="I40" s="58">
        <v>74</v>
      </c>
      <c r="J40" s="58">
        <v>4.76</v>
      </c>
      <c r="K40" s="59" t="s">
        <v>544</v>
      </c>
      <c r="L40" s="58">
        <v>588.79999999999995</v>
      </c>
      <c r="M40" s="58">
        <v>543753</v>
      </c>
      <c r="N40" s="59" t="s">
        <v>544</v>
      </c>
      <c r="O40" s="59" t="s">
        <v>544</v>
      </c>
      <c r="P40" s="58">
        <v>0.7</v>
      </c>
      <c r="Q40" s="58">
        <v>30.4</v>
      </c>
      <c r="R40" s="59" t="s">
        <v>544</v>
      </c>
      <c r="S40" s="59" t="s">
        <v>544</v>
      </c>
      <c r="T40" s="59" t="s">
        <v>544</v>
      </c>
      <c r="U40" s="59" t="s">
        <v>544</v>
      </c>
      <c r="V40" s="59" t="s">
        <v>544</v>
      </c>
      <c r="W40" s="59" t="s">
        <v>544</v>
      </c>
      <c r="X40" s="59" t="s">
        <v>544</v>
      </c>
      <c r="Y40" s="59" t="s">
        <v>544</v>
      </c>
      <c r="Z40" s="59" t="s">
        <v>544</v>
      </c>
      <c r="AA40" s="59" t="s">
        <v>544</v>
      </c>
      <c r="AB40" s="58">
        <v>91.8</v>
      </c>
      <c r="AC40" s="59" t="s">
        <v>544</v>
      </c>
      <c r="AD40" s="59" t="s">
        <v>544</v>
      </c>
      <c r="AE40" s="58">
        <v>0.48884499999999997</v>
      </c>
      <c r="AF40" s="59" t="s">
        <v>544</v>
      </c>
      <c r="AG40" s="59" t="s">
        <v>544</v>
      </c>
      <c r="AH40" s="59" t="s">
        <v>544</v>
      </c>
      <c r="AI40" s="59" t="s">
        <v>544</v>
      </c>
      <c r="AJ40" s="59" t="s">
        <v>544</v>
      </c>
      <c r="AK40" s="59" t="s">
        <v>544</v>
      </c>
      <c r="AL40" s="59" t="s">
        <v>544</v>
      </c>
      <c r="AM40" s="59" t="s">
        <v>544</v>
      </c>
      <c r="AN40" s="59" t="s">
        <v>544</v>
      </c>
      <c r="AO40" s="59" t="s">
        <v>544</v>
      </c>
      <c r="AP40" s="58">
        <v>89.013452999999998</v>
      </c>
      <c r="AQ40" s="58">
        <v>2.23</v>
      </c>
      <c r="AR40" s="58">
        <v>30.4</v>
      </c>
      <c r="AS40" s="59" t="s">
        <v>544</v>
      </c>
      <c r="AT40" s="59" t="s">
        <v>544</v>
      </c>
      <c r="AU40" s="58">
        <v>89.6</v>
      </c>
      <c r="AV40" s="59" t="s">
        <v>544</v>
      </c>
      <c r="AW40" s="59" t="s">
        <v>544</v>
      </c>
      <c r="AX40" s="59" t="s">
        <v>544</v>
      </c>
      <c r="AY40" s="59" t="s">
        <v>544</v>
      </c>
      <c r="AZ40" s="58">
        <v>40.737400000000001</v>
      </c>
      <c r="BA40" s="58">
        <v>104.05629999999999</v>
      </c>
      <c r="BB40" s="59" t="s">
        <v>544</v>
      </c>
      <c r="BC40" s="59" t="s">
        <v>544</v>
      </c>
      <c r="BD40" s="59" t="s">
        <v>544</v>
      </c>
      <c r="BE40" s="59" t="s">
        <v>544</v>
      </c>
      <c r="BF40" s="59" t="s">
        <v>544</v>
      </c>
      <c r="BG40" s="58">
        <v>302.63</v>
      </c>
      <c r="BH40" s="59" t="s">
        <v>544</v>
      </c>
      <c r="BI40" s="59" t="s">
        <v>544</v>
      </c>
      <c r="BJ40" s="59" t="s">
        <v>544</v>
      </c>
      <c r="BK40" s="59" t="s">
        <v>544</v>
      </c>
      <c r="BL40" s="59" t="s">
        <v>544</v>
      </c>
      <c r="BM40" s="59" t="s">
        <v>544</v>
      </c>
      <c r="BN40" s="59" t="s">
        <v>544</v>
      </c>
      <c r="BO40" s="59" t="s">
        <v>544</v>
      </c>
      <c r="BP40" s="58">
        <v>4</v>
      </c>
      <c r="BQ40" s="58">
        <v>8.0299999999999994</v>
      </c>
      <c r="BR40" s="58">
        <v>26.43</v>
      </c>
      <c r="BS40" s="58">
        <v>31.23</v>
      </c>
      <c r="BT40" s="58">
        <v>22.03</v>
      </c>
      <c r="BU40" s="59" t="s">
        <v>544</v>
      </c>
      <c r="BV40" s="59" t="s">
        <v>544</v>
      </c>
      <c r="BW40" s="59" t="s">
        <v>544</v>
      </c>
      <c r="BX40" s="59" t="s">
        <v>544</v>
      </c>
      <c r="BY40" s="59" t="s">
        <v>544</v>
      </c>
      <c r="BZ40" s="59" t="s">
        <v>544</v>
      </c>
      <c r="CA40" s="58">
        <v>48.52</v>
      </c>
      <c r="CB40" s="59" t="s">
        <v>544</v>
      </c>
      <c r="CC40" s="59" t="s">
        <v>544</v>
      </c>
      <c r="CD40" s="59" t="s">
        <v>544</v>
      </c>
      <c r="CE40" s="59" t="s">
        <v>544</v>
      </c>
      <c r="CF40" s="59" t="s">
        <v>544</v>
      </c>
      <c r="CG40" s="58">
        <v>92.4</v>
      </c>
      <c r="CH40" s="58">
        <v>91</v>
      </c>
      <c r="CI40" s="59" t="s">
        <v>544</v>
      </c>
      <c r="CJ40" s="59" t="s">
        <v>544</v>
      </c>
      <c r="CK40" s="59" t="s">
        <v>544</v>
      </c>
      <c r="CL40" s="59" t="s">
        <v>544</v>
      </c>
      <c r="CM40" s="59" t="s">
        <v>544</v>
      </c>
      <c r="CN40" s="59" t="s">
        <v>544</v>
      </c>
    </row>
    <row r="41" spans="1:92">
      <c r="A41" s="59" t="s">
        <v>106</v>
      </c>
      <c r="B41" s="59" t="s">
        <v>544</v>
      </c>
      <c r="C41" s="59" t="s">
        <v>544</v>
      </c>
      <c r="D41" s="59" t="s">
        <v>544</v>
      </c>
      <c r="E41" s="59" t="s">
        <v>544</v>
      </c>
      <c r="F41" s="58">
        <v>41.9</v>
      </c>
      <c r="G41" s="58">
        <v>0.49290600000000001</v>
      </c>
      <c r="H41" s="59" t="s">
        <v>544</v>
      </c>
      <c r="I41" s="58">
        <v>77.7</v>
      </c>
      <c r="J41" s="58">
        <v>6.407</v>
      </c>
      <c r="K41" s="59" t="s">
        <v>544</v>
      </c>
      <c r="L41" s="58">
        <v>601.5</v>
      </c>
      <c r="M41" s="58">
        <v>411601</v>
      </c>
      <c r="N41" s="59" t="s">
        <v>544</v>
      </c>
      <c r="O41" s="59" t="s">
        <v>544</v>
      </c>
      <c r="P41" s="58">
        <v>0.6</v>
      </c>
      <c r="Q41" s="58">
        <v>30.7</v>
      </c>
      <c r="R41" s="59" t="s">
        <v>544</v>
      </c>
      <c r="S41" s="59" t="s">
        <v>544</v>
      </c>
      <c r="T41" s="59" t="s">
        <v>544</v>
      </c>
      <c r="U41" s="59" t="s">
        <v>544</v>
      </c>
      <c r="V41" s="59" t="s">
        <v>544</v>
      </c>
      <c r="W41" s="59" t="s">
        <v>544</v>
      </c>
      <c r="X41" s="59" t="s">
        <v>544</v>
      </c>
      <c r="Y41" s="59" t="s">
        <v>544</v>
      </c>
      <c r="Z41" s="59" t="s">
        <v>544</v>
      </c>
      <c r="AA41" s="59" t="s">
        <v>544</v>
      </c>
      <c r="AB41" s="58">
        <v>92.8</v>
      </c>
      <c r="AC41" s="59" t="s">
        <v>544</v>
      </c>
      <c r="AD41" s="59" t="s">
        <v>544</v>
      </c>
      <c r="AE41" s="58">
        <v>0.49290600000000001</v>
      </c>
      <c r="AF41" s="59" t="s">
        <v>544</v>
      </c>
      <c r="AG41" s="59" t="s">
        <v>544</v>
      </c>
      <c r="AH41" s="59" t="s">
        <v>544</v>
      </c>
      <c r="AI41" s="59" t="s">
        <v>544</v>
      </c>
      <c r="AJ41" s="59" t="s">
        <v>544</v>
      </c>
      <c r="AK41" s="59" t="s">
        <v>544</v>
      </c>
      <c r="AL41" s="59" t="s">
        <v>544</v>
      </c>
      <c r="AM41" s="59" t="s">
        <v>544</v>
      </c>
      <c r="AN41" s="59" t="s">
        <v>544</v>
      </c>
      <c r="AO41" s="59" t="s">
        <v>544</v>
      </c>
      <c r="AP41" s="58">
        <v>89.910314</v>
      </c>
      <c r="AQ41" s="58">
        <v>2.23</v>
      </c>
      <c r="AR41" s="58">
        <v>30.7</v>
      </c>
      <c r="AS41" s="59" t="s">
        <v>544</v>
      </c>
      <c r="AT41" s="59" t="s">
        <v>544</v>
      </c>
      <c r="AU41" s="58">
        <v>89.9</v>
      </c>
      <c r="AV41" s="59" t="s">
        <v>544</v>
      </c>
      <c r="AW41" s="59" t="s">
        <v>544</v>
      </c>
      <c r="AX41" s="59" t="s">
        <v>544</v>
      </c>
      <c r="AY41" s="59" t="s">
        <v>544</v>
      </c>
      <c r="AZ41" s="58">
        <v>40.9711</v>
      </c>
      <c r="BA41" s="58">
        <v>103.4676</v>
      </c>
      <c r="BB41" s="59" t="s">
        <v>544</v>
      </c>
      <c r="BC41" s="59" t="s">
        <v>544</v>
      </c>
      <c r="BD41" s="59" t="s">
        <v>544</v>
      </c>
      <c r="BE41" s="59" t="s">
        <v>544</v>
      </c>
      <c r="BF41" s="59" t="s">
        <v>544</v>
      </c>
      <c r="BG41" s="58">
        <v>307.62</v>
      </c>
      <c r="BH41" s="59" t="s">
        <v>544</v>
      </c>
      <c r="BI41" s="59" t="s">
        <v>544</v>
      </c>
      <c r="BJ41" s="59" t="s">
        <v>544</v>
      </c>
      <c r="BK41" s="59" t="s">
        <v>544</v>
      </c>
      <c r="BL41" s="59" t="s">
        <v>544</v>
      </c>
      <c r="BM41" s="59" t="s">
        <v>544</v>
      </c>
      <c r="BN41" s="59" t="s">
        <v>544</v>
      </c>
      <c r="BO41" s="59" t="s">
        <v>544</v>
      </c>
      <c r="BP41" s="58">
        <v>4</v>
      </c>
      <c r="BQ41" s="58">
        <v>8.23</v>
      </c>
      <c r="BR41" s="58">
        <v>27.3</v>
      </c>
      <c r="BS41" s="58">
        <v>31</v>
      </c>
      <c r="BT41" s="58">
        <v>23.37</v>
      </c>
      <c r="BU41" s="59" t="s">
        <v>544</v>
      </c>
      <c r="BV41" s="59" t="s">
        <v>544</v>
      </c>
      <c r="BW41" s="59" t="s">
        <v>544</v>
      </c>
      <c r="BX41" s="59" t="s">
        <v>544</v>
      </c>
      <c r="BY41" s="59" t="s">
        <v>544</v>
      </c>
      <c r="BZ41" s="59" t="s">
        <v>544</v>
      </c>
      <c r="CA41" s="58">
        <v>50.16</v>
      </c>
      <c r="CB41" s="59" t="s">
        <v>544</v>
      </c>
      <c r="CC41" s="59" t="s">
        <v>544</v>
      </c>
      <c r="CD41" s="59" t="s">
        <v>544</v>
      </c>
      <c r="CE41" s="59" t="s">
        <v>544</v>
      </c>
      <c r="CF41" s="59" t="s">
        <v>544</v>
      </c>
      <c r="CG41" s="58">
        <v>94</v>
      </c>
      <c r="CH41" s="58">
        <v>91.2</v>
      </c>
      <c r="CI41" s="59" t="s">
        <v>544</v>
      </c>
      <c r="CJ41" s="59" t="s">
        <v>544</v>
      </c>
      <c r="CK41" s="59" t="s">
        <v>544</v>
      </c>
      <c r="CL41" s="59" t="s">
        <v>544</v>
      </c>
      <c r="CM41" s="59" t="s">
        <v>544</v>
      </c>
      <c r="CN41" s="59" t="s">
        <v>544</v>
      </c>
    </row>
    <row r="42" spans="1:92">
      <c r="A42" s="59" t="s">
        <v>107</v>
      </c>
      <c r="B42" s="59" t="s">
        <v>544</v>
      </c>
      <c r="C42" s="59" t="s">
        <v>544</v>
      </c>
      <c r="D42" s="59" t="s">
        <v>544</v>
      </c>
      <c r="E42" s="59" t="s">
        <v>544</v>
      </c>
      <c r="F42" s="58">
        <v>40.799999999999997</v>
      </c>
      <c r="G42" s="58">
        <v>0.53069699999999997</v>
      </c>
      <c r="H42" s="59" t="s">
        <v>544</v>
      </c>
      <c r="I42" s="58">
        <v>76.900000000000006</v>
      </c>
      <c r="J42" s="58">
        <v>8</v>
      </c>
      <c r="K42" s="59" t="s">
        <v>544</v>
      </c>
      <c r="L42" s="58">
        <v>622.4</v>
      </c>
      <c r="M42" s="58">
        <v>452343</v>
      </c>
      <c r="N42" s="59" t="s">
        <v>544</v>
      </c>
      <c r="O42" s="59" t="s">
        <v>544</v>
      </c>
      <c r="P42" s="58">
        <v>0.6</v>
      </c>
      <c r="Q42" s="58">
        <v>31</v>
      </c>
      <c r="R42" s="59" t="s">
        <v>544</v>
      </c>
      <c r="S42" s="59" t="s">
        <v>544</v>
      </c>
      <c r="T42" s="59" t="s">
        <v>544</v>
      </c>
      <c r="U42" s="59" t="s">
        <v>544</v>
      </c>
      <c r="V42" s="59" t="s">
        <v>544</v>
      </c>
      <c r="W42" s="59" t="s">
        <v>544</v>
      </c>
      <c r="X42" s="59" t="s">
        <v>544</v>
      </c>
      <c r="Y42" s="59" t="s">
        <v>544</v>
      </c>
      <c r="Z42" s="59" t="s">
        <v>544</v>
      </c>
      <c r="AA42" s="59" t="s">
        <v>544</v>
      </c>
      <c r="AB42" s="58">
        <v>100.4</v>
      </c>
      <c r="AC42" s="59" t="s">
        <v>544</v>
      </c>
      <c r="AD42" s="59" t="s">
        <v>544</v>
      </c>
      <c r="AE42" s="58">
        <v>0.53069699999999997</v>
      </c>
      <c r="AF42" s="59" t="s">
        <v>544</v>
      </c>
      <c r="AG42" s="59" t="s">
        <v>544</v>
      </c>
      <c r="AH42" s="59" t="s">
        <v>544</v>
      </c>
      <c r="AI42" s="59" t="s">
        <v>544</v>
      </c>
      <c r="AJ42" s="59" t="s">
        <v>544</v>
      </c>
      <c r="AK42" s="59" t="s">
        <v>544</v>
      </c>
      <c r="AL42" s="59" t="s">
        <v>544</v>
      </c>
      <c r="AM42" s="59" t="s">
        <v>544</v>
      </c>
      <c r="AN42" s="59" t="s">
        <v>544</v>
      </c>
      <c r="AO42" s="59" t="s">
        <v>544</v>
      </c>
      <c r="AP42" s="58">
        <v>92.848297000000002</v>
      </c>
      <c r="AQ42" s="58">
        <v>2.23</v>
      </c>
      <c r="AR42" s="58">
        <v>31</v>
      </c>
      <c r="AS42" s="59" t="s">
        <v>544</v>
      </c>
      <c r="AT42" s="59" t="s">
        <v>544</v>
      </c>
      <c r="AU42" s="58">
        <v>90.2</v>
      </c>
      <c r="AV42" s="59" t="s">
        <v>544</v>
      </c>
      <c r="AW42" s="59" t="s">
        <v>544</v>
      </c>
      <c r="AX42" s="59" t="s">
        <v>544</v>
      </c>
      <c r="AY42" s="59" t="s">
        <v>544</v>
      </c>
      <c r="AZ42" s="58">
        <v>40.893300000000004</v>
      </c>
      <c r="BA42" s="58">
        <v>102.10429999999999</v>
      </c>
      <c r="BB42" s="59" t="s">
        <v>544</v>
      </c>
      <c r="BC42" s="59" t="s">
        <v>544</v>
      </c>
      <c r="BD42" s="59" t="s">
        <v>544</v>
      </c>
      <c r="BE42" s="59" t="s">
        <v>544</v>
      </c>
      <c r="BF42" s="59" t="s">
        <v>544</v>
      </c>
      <c r="BG42" s="58">
        <v>314.08</v>
      </c>
      <c r="BH42" s="59" t="s">
        <v>544</v>
      </c>
      <c r="BI42" s="59" t="s">
        <v>544</v>
      </c>
      <c r="BJ42" s="59" t="s">
        <v>544</v>
      </c>
      <c r="BK42" s="59" t="s">
        <v>544</v>
      </c>
      <c r="BL42" s="59" t="s">
        <v>544</v>
      </c>
      <c r="BM42" s="59" t="s">
        <v>544</v>
      </c>
      <c r="BN42" s="59" t="s">
        <v>544</v>
      </c>
      <c r="BO42" s="59" t="s">
        <v>544</v>
      </c>
      <c r="BP42" s="58">
        <v>4</v>
      </c>
      <c r="BQ42" s="58">
        <v>8.5</v>
      </c>
      <c r="BR42" s="58">
        <v>28.33</v>
      </c>
      <c r="BS42" s="58">
        <v>32.5</v>
      </c>
      <c r="BT42" s="58">
        <v>24.07</v>
      </c>
      <c r="BU42" s="59" t="s">
        <v>544</v>
      </c>
      <c r="BV42" s="59" t="s">
        <v>544</v>
      </c>
      <c r="BW42" s="59" t="s">
        <v>544</v>
      </c>
      <c r="BX42" s="59" t="s">
        <v>544</v>
      </c>
      <c r="BY42" s="59" t="s">
        <v>544</v>
      </c>
      <c r="BZ42" s="59" t="s">
        <v>544</v>
      </c>
      <c r="CA42" s="58">
        <v>50.36</v>
      </c>
      <c r="CB42" s="59" t="s">
        <v>544</v>
      </c>
      <c r="CC42" s="59" t="s">
        <v>544</v>
      </c>
      <c r="CD42" s="59" t="s">
        <v>544</v>
      </c>
      <c r="CE42" s="59" t="s">
        <v>544</v>
      </c>
      <c r="CF42" s="59" t="s">
        <v>544</v>
      </c>
      <c r="CG42" s="58">
        <v>102.2</v>
      </c>
      <c r="CH42" s="58">
        <v>98</v>
      </c>
      <c r="CI42" s="59" t="s">
        <v>544</v>
      </c>
      <c r="CJ42" s="59" t="s">
        <v>544</v>
      </c>
      <c r="CK42" s="59" t="s">
        <v>544</v>
      </c>
      <c r="CL42" s="59" t="s">
        <v>544</v>
      </c>
      <c r="CM42" s="59" t="s">
        <v>544</v>
      </c>
      <c r="CN42" s="59" t="s">
        <v>544</v>
      </c>
    </row>
    <row r="43" spans="1:92">
      <c r="A43" s="59" t="s">
        <v>108</v>
      </c>
      <c r="B43" s="59" t="s">
        <v>544</v>
      </c>
      <c r="C43" s="59" t="s">
        <v>544</v>
      </c>
      <c r="D43" s="59" t="s">
        <v>544</v>
      </c>
      <c r="E43" s="59" t="s">
        <v>544</v>
      </c>
      <c r="F43" s="58">
        <v>40.6</v>
      </c>
      <c r="G43" s="58">
        <v>0.53236000000000006</v>
      </c>
      <c r="H43" s="59" t="s">
        <v>544</v>
      </c>
      <c r="I43" s="58">
        <v>77.8</v>
      </c>
      <c r="J43" s="58">
        <v>9.5670000000000002</v>
      </c>
      <c r="K43" s="59" t="s">
        <v>544</v>
      </c>
      <c r="L43" s="58">
        <v>572.70000000000005</v>
      </c>
      <c r="M43" s="58">
        <v>490686</v>
      </c>
      <c r="N43" s="59" t="s">
        <v>544</v>
      </c>
      <c r="O43" s="59" t="s">
        <v>544</v>
      </c>
      <c r="P43" s="58">
        <v>0.5</v>
      </c>
      <c r="Q43" s="58">
        <v>31.2</v>
      </c>
      <c r="R43" s="59" t="s">
        <v>544</v>
      </c>
      <c r="S43" s="59" t="s">
        <v>544</v>
      </c>
      <c r="T43" s="59" t="s">
        <v>544</v>
      </c>
      <c r="U43" s="59" t="s">
        <v>544</v>
      </c>
      <c r="V43" s="59" t="s">
        <v>544</v>
      </c>
      <c r="W43" s="59" t="s">
        <v>544</v>
      </c>
      <c r="X43" s="59" t="s">
        <v>544</v>
      </c>
      <c r="Y43" s="59" t="s">
        <v>544</v>
      </c>
      <c r="Z43" s="59" t="s">
        <v>544</v>
      </c>
      <c r="AA43" s="59" t="s">
        <v>544</v>
      </c>
      <c r="AB43" s="58">
        <v>100.6</v>
      </c>
      <c r="AC43" s="59" t="s">
        <v>544</v>
      </c>
      <c r="AD43" s="59" t="s">
        <v>544</v>
      </c>
      <c r="AE43" s="58">
        <v>0.53236000000000006</v>
      </c>
      <c r="AF43" s="59" t="s">
        <v>544</v>
      </c>
      <c r="AG43" s="59" t="s">
        <v>544</v>
      </c>
      <c r="AH43" s="59" t="s">
        <v>544</v>
      </c>
      <c r="AI43" s="59" t="s">
        <v>544</v>
      </c>
      <c r="AJ43" s="59" t="s">
        <v>544</v>
      </c>
      <c r="AK43" s="59" t="s">
        <v>544</v>
      </c>
      <c r="AL43" s="59" t="s">
        <v>544</v>
      </c>
      <c r="AM43" s="59" t="s">
        <v>544</v>
      </c>
      <c r="AN43" s="59" t="s">
        <v>544</v>
      </c>
      <c r="AO43" s="59" t="s">
        <v>544</v>
      </c>
      <c r="AP43" s="58">
        <v>93.166883999999996</v>
      </c>
      <c r="AQ43" s="58">
        <v>2.23</v>
      </c>
      <c r="AR43" s="58">
        <v>31.2</v>
      </c>
      <c r="AS43" s="59" t="s">
        <v>544</v>
      </c>
      <c r="AT43" s="59" t="s">
        <v>544</v>
      </c>
      <c r="AU43" s="58">
        <v>92.4</v>
      </c>
      <c r="AV43" s="59" t="s">
        <v>544</v>
      </c>
      <c r="AW43" s="59" t="s">
        <v>544</v>
      </c>
      <c r="AX43" s="59" t="s">
        <v>544</v>
      </c>
      <c r="AY43" s="59" t="s">
        <v>544</v>
      </c>
      <c r="AZ43" s="58">
        <v>40.846800000000002</v>
      </c>
      <c r="BA43" s="58">
        <v>100.84480000000001</v>
      </c>
      <c r="BB43" s="59" t="s">
        <v>544</v>
      </c>
      <c r="BC43" s="59" t="s">
        <v>544</v>
      </c>
      <c r="BD43" s="59" t="s">
        <v>544</v>
      </c>
      <c r="BE43" s="59" t="s">
        <v>544</v>
      </c>
      <c r="BF43" s="59" t="s">
        <v>544</v>
      </c>
      <c r="BG43" s="58">
        <v>323.44</v>
      </c>
      <c r="BH43" s="59" t="s">
        <v>544</v>
      </c>
      <c r="BI43" s="59" t="s">
        <v>544</v>
      </c>
      <c r="BJ43" s="59" t="s">
        <v>544</v>
      </c>
      <c r="BK43" s="59" t="s">
        <v>544</v>
      </c>
      <c r="BL43" s="59" t="s">
        <v>544</v>
      </c>
      <c r="BM43" s="58">
        <v>31.184699999999999</v>
      </c>
      <c r="BN43" s="58">
        <v>43.3</v>
      </c>
      <c r="BO43" s="59" t="s">
        <v>544</v>
      </c>
      <c r="BP43" s="58">
        <v>4.07</v>
      </c>
      <c r="BQ43" s="58">
        <v>8.67</v>
      </c>
      <c r="BR43" s="58">
        <v>28.9</v>
      </c>
      <c r="BS43" s="58">
        <v>33.270000000000003</v>
      </c>
      <c r="BT43" s="58">
        <v>24.47</v>
      </c>
      <c r="BU43" s="58">
        <v>40.700000000000003</v>
      </c>
      <c r="BV43" s="59" t="s">
        <v>544</v>
      </c>
      <c r="BW43" s="59" t="s">
        <v>544</v>
      </c>
      <c r="BX43" s="59" t="s">
        <v>544</v>
      </c>
      <c r="BY43" s="59" t="s">
        <v>544</v>
      </c>
      <c r="BZ43" s="59" t="s">
        <v>544</v>
      </c>
      <c r="CA43" s="58">
        <v>52.51</v>
      </c>
      <c r="CB43" s="59" t="s">
        <v>544</v>
      </c>
      <c r="CC43" s="59" t="s">
        <v>544</v>
      </c>
      <c r="CD43" s="59" t="s">
        <v>544</v>
      </c>
      <c r="CE43" s="59" t="s">
        <v>544</v>
      </c>
      <c r="CF43" s="59" t="s">
        <v>544</v>
      </c>
      <c r="CG43" s="58">
        <v>102.7</v>
      </c>
      <c r="CH43" s="58">
        <v>97.8</v>
      </c>
      <c r="CI43" s="59" t="s">
        <v>544</v>
      </c>
      <c r="CJ43" s="59" t="s">
        <v>544</v>
      </c>
      <c r="CK43" s="59" t="s">
        <v>544</v>
      </c>
      <c r="CL43" s="59" t="s">
        <v>544</v>
      </c>
      <c r="CM43" s="59" t="s">
        <v>544</v>
      </c>
      <c r="CN43" s="59" t="s">
        <v>544</v>
      </c>
    </row>
    <row r="44" spans="1:92">
      <c r="A44" s="59" t="s">
        <v>109</v>
      </c>
      <c r="B44" s="59" t="s">
        <v>544</v>
      </c>
      <c r="C44" s="59" t="s">
        <v>544</v>
      </c>
      <c r="D44" s="59" t="s">
        <v>544</v>
      </c>
      <c r="E44" s="59" t="s">
        <v>544</v>
      </c>
      <c r="F44" s="58">
        <v>38.9</v>
      </c>
      <c r="G44" s="58">
        <v>0.53842599999999996</v>
      </c>
      <c r="H44" s="59" t="s">
        <v>544</v>
      </c>
      <c r="I44" s="58">
        <v>81.099999999999994</v>
      </c>
      <c r="J44" s="58">
        <v>9.89</v>
      </c>
      <c r="K44" s="59" t="s">
        <v>544</v>
      </c>
      <c r="L44" s="58">
        <v>464.8</v>
      </c>
      <c r="M44" s="58">
        <v>648658</v>
      </c>
      <c r="N44" s="59" t="s">
        <v>544</v>
      </c>
      <c r="O44" s="59" t="s">
        <v>544</v>
      </c>
      <c r="P44" s="58">
        <v>0.6</v>
      </c>
      <c r="Q44" s="58">
        <v>31.5</v>
      </c>
      <c r="R44" s="59" t="s">
        <v>544</v>
      </c>
      <c r="S44" s="59" t="s">
        <v>544</v>
      </c>
      <c r="T44" s="59" t="s">
        <v>544</v>
      </c>
      <c r="U44" s="59" t="s">
        <v>544</v>
      </c>
      <c r="V44" s="59" t="s">
        <v>544</v>
      </c>
      <c r="W44" s="59" t="s">
        <v>544</v>
      </c>
      <c r="X44" s="59" t="s">
        <v>544</v>
      </c>
      <c r="Y44" s="59" t="s">
        <v>544</v>
      </c>
      <c r="Z44" s="59" t="s">
        <v>544</v>
      </c>
      <c r="AA44" s="59" t="s">
        <v>544</v>
      </c>
      <c r="AB44" s="58">
        <v>101</v>
      </c>
      <c r="AC44" s="59" t="s">
        <v>544</v>
      </c>
      <c r="AD44" s="59" t="s">
        <v>544</v>
      </c>
      <c r="AE44" s="58">
        <v>0.53842599999999996</v>
      </c>
      <c r="AF44" s="59" t="s">
        <v>544</v>
      </c>
      <c r="AG44" s="59" t="s">
        <v>544</v>
      </c>
      <c r="AH44" s="59" t="s">
        <v>544</v>
      </c>
      <c r="AI44" s="59" t="s">
        <v>544</v>
      </c>
      <c r="AJ44" s="59" t="s">
        <v>544</v>
      </c>
      <c r="AK44" s="59" t="s">
        <v>544</v>
      </c>
      <c r="AL44" s="59" t="s">
        <v>544</v>
      </c>
      <c r="AM44" s="59" t="s">
        <v>544</v>
      </c>
      <c r="AN44" s="59" t="s">
        <v>544</v>
      </c>
      <c r="AO44" s="59" t="s">
        <v>544</v>
      </c>
      <c r="AP44" s="58">
        <v>93.539158</v>
      </c>
      <c r="AQ44" s="58">
        <v>2.23</v>
      </c>
      <c r="AR44" s="58">
        <v>31.5</v>
      </c>
      <c r="AS44" s="59" t="s">
        <v>544</v>
      </c>
      <c r="AT44" s="59" t="s">
        <v>544</v>
      </c>
      <c r="AU44" s="58">
        <v>91.6</v>
      </c>
      <c r="AV44" s="59" t="s">
        <v>544</v>
      </c>
      <c r="AW44" s="59" t="s">
        <v>544</v>
      </c>
      <c r="AX44" s="59" t="s">
        <v>544</v>
      </c>
      <c r="AY44" s="59" t="s">
        <v>544</v>
      </c>
      <c r="AZ44" s="58">
        <v>41.066099999999999</v>
      </c>
      <c r="BA44" s="58">
        <v>100.2629</v>
      </c>
      <c r="BB44" s="59" t="s">
        <v>544</v>
      </c>
      <c r="BC44" s="59" t="s">
        <v>544</v>
      </c>
      <c r="BD44" s="59" t="s">
        <v>544</v>
      </c>
      <c r="BE44" s="59" t="s">
        <v>544</v>
      </c>
      <c r="BF44" s="59" t="s">
        <v>544</v>
      </c>
      <c r="BG44" s="58">
        <v>390.51</v>
      </c>
      <c r="BH44" s="59" t="s">
        <v>544</v>
      </c>
      <c r="BI44" s="59" t="s">
        <v>544</v>
      </c>
      <c r="BJ44" s="59" t="s">
        <v>544</v>
      </c>
      <c r="BK44" s="59" t="s">
        <v>544</v>
      </c>
      <c r="BL44" s="59" t="s">
        <v>544</v>
      </c>
      <c r="BM44" s="58">
        <v>31.569800000000001</v>
      </c>
      <c r="BN44" s="58">
        <v>43.6</v>
      </c>
      <c r="BO44" s="59" t="s">
        <v>544</v>
      </c>
      <c r="BP44" s="58">
        <v>4.37</v>
      </c>
      <c r="BQ44" s="58">
        <v>8.77</v>
      </c>
      <c r="BR44" s="58">
        <v>28.73</v>
      </c>
      <c r="BS44" s="58">
        <v>33.93</v>
      </c>
      <c r="BT44" s="58">
        <v>23.93</v>
      </c>
      <c r="BU44" s="58">
        <v>40.799999999999997</v>
      </c>
      <c r="BV44" s="59" t="s">
        <v>544</v>
      </c>
      <c r="BW44" s="59" t="s">
        <v>544</v>
      </c>
      <c r="BX44" s="59" t="s">
        <v>544</v>
      </c>
      <c r="BY44" s="59" t="s">
        <v>544</v>
      </c>
      <c r="BZ44" s="59" t="s">
        <v>544</v>
      </c>
      <c r="CA44" s="58">
        <v>54.25</v>
      </c>
      <c r="CB44" s="59" t="s">
        <v>544</v>
      </c>
      <c r="CC44" s="59" t="s">
        <v>544</v>
      </c>
      <c r="CD44" s="59" t="s">
        <v>544</v>
      </c>
      <c r="CE44" s="59" t="s">
        <v>544</v>
      </c>
      <c r="CF44" s="59" t="s">
        <v>544</v>
      </c>
      <c r="CG44" s="58">
        <v>103.2</v>
      </c>
      <c r="CH44" s="58">
        <v>98.3</v>
      </c>
      <c r="CI44" s="59" t="s">
        <v>544</v>
      </c>
      <c r="CJ44" s="59" t="s">
        <v>544</v>
      </c>
      <c r="CK44" s="59" t="s">
        <v>544</v>
      </c>
      <c r="CL44" s="59" t="s">
        <v>544</v>
      </c>
      <c r="CM44" s="59" t="s">
        <v>544</v>
      </c>
      <c r="CN44" s="59" t="s">
        <v>544</v>
      </c>
    </row>
    <row r="45" spans="1:92">
      <c r="A45" s="59" t="s">
        <v>110</v>
      </c>
      <c r="B45" s="59" t="s">
        <v>544</v>
      </c>
      <c r="C45" s="59" t="s">
        <v>544</v>
      </c>
      <c r="D45" s="59" t="s">
        <v>544</v>
      </c>
      <c r="E45" s="59" t="s">
        <v>544</v>
      </c>
      <c r="F45" s="58">
        <v>39.6</v>
      </c>
      <c r="G45" s="58">
        <v>0.53871199999999997</v>
      </c>
      <c r="H45" s="59" t="s">
        <v>544</v>
      </c>
      <c r="I45" s="58">
        <v>83</v>
      </c>
      <c r="J45" s="58">
        <v>9.3829999999999991</v>
      </c>
      <c r="K45" s="59" t="s">
        <v>544</v>
      </c>
      <c r="L45" s="58">
        <v>486.7</v>
      </c>
      <c r="M45" s="58">
        <v>469235</v>
      </c>
      <c r="N45" s="59" t="s">
        <v>544</v>
      </c>
      <c r="O45" s="59" t="s">
        <v>544</v>
      </c>
      <c r="P45" s="58">
        <v>0.6</v>
      </c>
      <c r="Q45" s="58">
        <v>31.8</v>
      </c>
      <c r="R45" s="59" t="s">
        <v>544</v>
      </c>
      <c r="S45" s="59" t="s">
        <v>544</v>
      </c>
      <c r="T45" s="59" t="s">
        <v>544</v>
      </c>
      <c r="U45" s="59" t="s">
        <v>544</v>
      </c>
      <c r="V45" s="59" t="s">
        <v>544</v>
      </c>
      <c r="W45" s="59" t="s">
        <v>544</v>
      </c>
      <c r="X45" s="59" t="s">
        <v>544</v>
      </c>
      <c r="Y45" s="59" t="s">
        <v>544</v>
      </c>
      <c r="Z45" s="59" t="s">
        <v>544</v>
      </c>
      <c r="AA45" s="59" t="s">
        <v>544</v>
      </c>
      <c r="AB45" s="58">
        <v>101</v>
      </c>
      <c r="AC45" s="59" t="s">
        <v>544</v>
      </c>
      <c r="AD45" s="59" t="s">
        <v>544</v>
      </c>
      <c r="AE45" s="58">
        <v>0.53871199999999997</v>
      </c>
      <c r="AF45" s="59" t="s">
        <v>544</v>
      </c>
      <c r="AG45" s="59" t="s">
        <v>544</v>
      </c>
      <c r="AH45" s="59" t="s">
        <v>544</v>
      </c>
      <c r="AI45" s="59" t="s">
        <v>544</v>
      </c>
      <c r="AJ45" s="59" t="s">
        <v>544</v>
      </c>
      <c r="AK45" s="59" t="s">
        <v>544</v>
      </c>
      <c r="AL45" s="59" t="s">
        <v>544</v>
      </c>
      <c r="AM45" s="59" t="s">
        <v>544</v>
      </c>
      <c r="AN45" s="59" t="s">
        <v>544</v>
      </c>
      <c r="AO45" s="59" t="s">
        <v>544</v>
      </c>
      <c r="AP45" s="58">
        <v>94.781839000000005</v>
      </c>
      <c r="AQ45" s="58">
        <v>2.23</v>
      </c>
      <c r="AR45" s="58">
        <v>31.8</v>
      </c>
      <c r="AS45" s="59" t="s">
        <v>544</v>
      </c>
      <c r="AT45" s="59" t="s">
        <v>544</v>
      </c>
      <c r="AU45" s="58">
        <v>90.7</v>
      </c>
      <c r="AV45" s="59" t="s">
        <v>544</v>
      </c>
      <c r="AW45" s="59" t="s">
        <v>544</v>
      </c>
      <c r="AX45" s="59" t="s">
        <v>544</v>
      </c>
      <c r="AY45" s="59" t="s">
        <v>544</v>
      </c>
      <c r="AZ45" s="58">
        <v>41.432699999999997</v>
      </c>
      <c r="BA45" s="58">
        <v>100.0565</v>
      </c>
      <c r="BB45" s="59" t="s">
        <v>544</v>
      </c>
      <c r="BC45" s="59" t="s">
        <v>544</v>
      </c>
      <c r="BD45" s="59" t="s">
        <v>544</v>
      </c>
      <c r="BE45" s="59" t="s">
        <v>544</v>
      </c>
      <c r="BF45" s="59" t="s">
        <v>544</v>
      </c>
      <c r="BG45" s="58">
        <v>396.26</v>
      </c>
      <c r="BH45" s="59" t="s">
        <v>544</v>
      </c>
      <c r="BI45" s="59" t="s">
        <v>544</v>
      </c>
      <c r="BJ45" s="59" t="s">
        <v>544</v>
      </c>
      <c r="BK45" s="59" t="s">
        <v>544</v>
      </c>
      <c r="BL45" s="59" t="s">
        <v>544</v>
      </c>
      <c r="BM45" s="58">
        <v>31.5838</v>
      </c>
      <c r="BN45" s="58">
        <v>44</v>
      </c>
      <c r="BO45" s="59" t="s">
        <v>544</v>
      </c>
      <c r="BP45" s="58">
        <v>4.57</v>
      </c>
      <c r="BQ45" s="58">
        <v>8.6</v>
      </c>
      <c r="BR45" s="58">
        <v>27.57</v>
      </c>
      <c r="BS45" s="58">
        <v>34.17</v>
      </c>
      <c r="BT45" s="58">
        <v>22.23</v>
      </c>
      <c r="BU45" s="58">
        <v>41.2</v>
      </c>
      <c r="BV45" s="59" t="s">
        <v>544</v>
      </c>
      <c r="BW45" s="59" t="s">
        <v>544</v>
      </c>
      <c r="BX45" s="59" t="s">
        <v>544</v>
      </c>
      <c r="BY45" s="59" t="s">
        <v>544</v>
      </c>
      <c r="BZ45" s="59" t="s">
        <v>544</v>
      </c>
      <c r="CA45" s="58">
        <v>56.55</v>
      </c>
      <c r="CB45" s="59" t="s">
        <v>544</v>
      </c>
      <c r="CC45" s="59" t="s">
        <v>544</v>
      </c>
      <c r="CD45" s="59" t="s">
        <v>544</v>
      </c>
      <c r="CE45" s="59" t="s">
        <v>544</v>
      </c>
      <c r="CF45" s="59" t="s">
        <v>544</v>
      </c>
      <c r="CG45" s="58">
        <v>103</v>
      </c>
      <c r="CH45" s="58">
        <v>98.3</v>
      </c>
      <c r="CI45" s="59" t="s">
        <v>544</v>
      </c>
      <c r="CJ45" s="59" t="s">
        <v>544</v>
      </c>
      <c r="CK45" s="59" t="s">
        <v>544</v>
      </c>
      <c r="CL45" s="59" t="s">
        <v>544</v>
      </c>
      <c r="CM45" s="59" t="s">
        <v>544</v>
      </c>
      <c r="CN45" s="59" t="s">
        <v>544</v>
      </c>
    </row>
    <row r="46" spans="1:92">
      <c r="A46" s="59" t="s">
        <v>111</v>
      </c>
      <c r="B46" s="59" t="s">
        <v>544</v>
      </c>
      <c r="C46" s="59" t="s">
        <v>544</v>
      </c>
      <c r="D46" s="59" t="s">
        <v>544</v>
      </c>
      <c r="E46" s="59" t="s">
        <v>544</v>
      </c>
      <c r="F46" s="58">
        <v>39.299999999999997</v>
      </c>
      <c r="G46" s="58">
        <v>0.54306600000000005</v>
      </c>
      <c r="H46" s="59" t="s">
        <v>544</v>
      </c>
      <c r="I46" s="58">
        <v>84.9</v>
      </c>
      <c r="J46" s="58">
        <v>8.83</v>
      </c>
      <c r="K46" s="59" t="s">
        <v>544</v>
      </c>
      <c r="L46" s="58">
        <v>443.9</v>
      </c>
      <c r="M46" s="58">
        <v>498544</v>
      </c>
      <c r="N46" s="59" t="s">
        <v>544</v>
      </c>
      <c r="O46" s="59" t="s">
        <v>544</v>
      </c>
      <c r="P46" s="58">
        <v>0.6</v>
      </c>
      <c r="Q46" s="58">
        <v>32.1</v>
      </c>
      <c r="R46" s="59" t="s">
        <v>544</v>
      </c>
      <c r="S46" s="59" t="s">
        <v>544</v>
      </c>
      <c r="T46" s="59" t="s">
        <v>544</v>
      </c>
      <c r="U46" s="59" t="s">
        <v>544</v>
      </c>
      <c r="V46" s="59" t="s">
        <v>544</v>
      </c>
      <c r="W46" s="59" t="s">
        <v>544</v>
      </c>
      <c r="X46" s="59" t="s">
        <v>544</v>
      </c>
      <c r="Y46" s="59" t="s">
        <v>544</v>
      </c>
      <c r="Z46" s="59" t="s">
        <v>544</v>
      </c>
      <c r="AA46" s="59" t="s">
        <v>544</v>
      </c>
      <c r="AB46" s="58">
        <v>99.4</v>
      </c>
      <c r="AC46" s="59" t="s">
        <v>544</v>
      </c>
      <c r="AD46" s="59" t="s">
        <v>544</v>
      </c>
      <c r="AE46" s="58">
        <v>0.54306600000000005</v>
      </c>
      <c r="AF46" s="59" t="s">
        <v>544</v>
      </c>
      <c r="AG46" s="59" t="s">
        <v>544</v>
      </c>
      <c r="AH46" s="59" t="s">
        <v>544</v>
      </c>
      <c r="AI46" s="59" t="s">
        <v>544</v>
      </c>
      <c r="AJ46" s="59" t="s">
        <v>544</v>
      </c>
      <c r="AK46" s="59" t="s">
        <v>544</v>
      </c>
      <c r="AL46" s="59" t="s">
        <v>544</v>
      </c>
      <c r="AM46" s="59" t="s">
        <v>544</v>
      </c>
      <c r="AN46" s="59" t="s">
        <v>544</v>
      </c>
      <c r="AO46" s="59" t="s">
        <v>544</v>
      </c>
      <c r="AP46" s="58">
        <v>95.336391000000006</v>
      </c>
      <c r="AQ46" s="58">
        <v>2.23</v>
      </c>
      <c r="AR46" s="58">
        <v>32.1</v>
      </c>
      <c r="AS46" s="59" t="s">
        <v>544</v>
      </c>
      <c r="AT46" s="59" t="s">
        <v>544</v>
      </c>
      <c r="AU46" s="58">
        <v>89.4</v>
      </c>
      <c r="AV46" s="59" t="s">
        <v>544</v>
      </c>
      <c r="AW46" s="59" t="s">
        <v>544</v>
      </c>
      <c r="AX46" s="59" t="s">
        <v>544</v>
      </c>
      <c r="AY46" s="59" t="s">
        <v>544</v>
      </c>
      <c r="AZ46" s="58">
        <v>41.7956</v>
      </c>
      <c r="BA46" s="58">
        <v>99.855800000000002</v>
      </c>
      <c r="BB46" s="59" t="s">
        <v>544</v>
      </c>
      <c r="BC46" s="59" t="s">
        <v>544</v>
      </c>
      <c r="BD46" s="59" t="s">
        <v>544</v>
      </c>
      <c r="BE46" s="59" t="s">
        <v>544</v>
      </c>
      <c r="BF46" s="59" t="s">
        <v>544</v>
      </c>
      <c r="BG46" s="58">
        <v>404.46</v>
      </c>
      <c r="BH46" s="59" t="s">
        <v>544</v>
      </c>
      <c r="BI46" s="59" t="s">
        <v>544</v>
      </c>
      <c r="BJ46" s="59" t="s">
        <v>544</v>
      </c>
      <c r="BK46" s="59" t="s">
        <v>544</v>
      </c>
      <c r="BL46" s="59" t="s">
        <v>544</v>
      </c>
      <c r="BM46" s="58">
        <v>31.522500000000001</v>
      </c>
      <c r="BN46" s="58">
        <v>43.9</v>
      </c>
      <c r="BO46" s="59" t="s">
        <v>544</v>
      </c>
      <c r="BP46" s="58">
        <v>4.7</v>
      </c>
      <c r="BQ46" s="58">
        <v>8.57</v>
      </c>
      <c r="BR46" s="58">
        <v>27.2</v>
      </c>
      <c r="BS46" s="58">
        <v>35.270000000000003</v>
      </c>
      <c r="BT46" s="58">
        <v>21.23</v>
      </c>
      <c r="BU46" s="58">
        <v>41.9</v>
      </c>
      <c r="BV46" s="59" t="s">
        <v>544</v>
      </c>
      <c r="BW46" s="59" t="s">
        <v>544</v>
      </c>
      <c r="BX46" s="59" t="s">
        <v>544</v>
      </c>
      <c r="BY46" s="59" t="s">
        <v>544</v>
      </c>
      <c r="BZ46" s="59" t="s">
        <v>544</v>
      </c>
      <c r="CA46" s="58">
        <v>57.67</v>
      </c>
      <c r="CB46" s="59" t="s">
        <v>544</v>
      </c>
      <c r="CC46" s="59" t="s">
        <v>544</v>
      </c>
      <c r="CD46" s="59" t="s">
        <v>544</v>
      </c>
      <c r="CE46" s="59" t="s">
        <v>544</v>
      </c>
      <c r="CF46" s="59" t="s">
        <v>544</v>
      </c>
      <c r="CG46" s="58">
        <v>101.3</v>
      </c>
      <c r="CH46" s="58">
        <v>96.9</v>
      </c>
      <c r="CI46" s="59" t="s">
        <v>544</v>
      </c>
      <c r="CJ46" s="59" t="s">
        <v>544</v>
      </c>
      <c r="CK46" s="59" t="s">
        <v>544</v>
      </c>
      <c r="CL46" s="59" t="s">
        <v>544</v>
      </c>
      <c r="CM46" s="59" t="s">
        <v>544</v>
      </c>
      <c r="CN46" s="59" t="s">
        <v>544</v>
      </c>
    </row>
    <row r="47" spans="1:92">
      <c r="A47" s="59" t="s">
        <v>112</v>
      </c>
      <c r="B47" s="59" t="s">
        <v>544</v>
      </c>
      <c r="C47" s="59" t="s">
        <v>544</v>
      </c>
      <c r="D47" s="59" t="s">
        <v>544</v>
      </c>
      <c r="E47" s="59" t="s">
        <v>544</v>
      </c>
      <c r="F47" s="58">
        <v>38.4</v>
      </c>
      <c r="G47" s="58">
        <v>0.53868799999999994</v>
      </c>
      <c r="H47" s="59" t="s">
        <v>544</v>
      </c>
      <c r="I47" s="58">
        <v>88.9</v>
      </c>
      <c r="J47" s="58">
        <v>7.4770000000000003</v>
      </c>
      <c r="K47" s="59" t="s">
        <v>544</v>
      </c>
      <c r="L47" s="58">
        <v>538.5</v>
      </c>
      <c r="M47" s="58">
        <v>556445</v>
      </c>
      <c r="N47" s="59" t="s">
        <v>544</v>
      </c>
      <c r="O47" s="59" t="s">
        <v>544</v>
      </c>
      <c r="P47" s="58">
        <v>0.6</v>
      </c>
      <c r="Q47" s="58">
        <v>32.299999999999997</v>
      </c>
      <c r="R47" s="59" t="s">
        <v>544</v>
      </c>
      <c r="S47" s="59" t="s">
        <v>544</v>
      </c>
      <c r="T47" s="59" t="s">
        <v>544</v>
      </c>
      <c r="U47" s="59" t="s">
        <v>544</v>
      </c>
      <c r="V47" s="59" t="s">
        <v>544</v>
      </c>
      <c r="W47" s="59" t="s">
        <v>544</v>
      </c>
      <c r="X47" s="59" t="s">
        <v>544</v>
      </c>
      <c r="Y47" s="59" t="s">
        <v>544</v>
      </c>
      <c r="Z47" s="59" t="s">
        <v>544</v>
      </c>
      <c r="AA47" s="59" t="s">
        <v>544</v>
      </c>
      <c r="AB47" s="58">
        <v>101.8</v>
      </c>
      <c r="AC47" s="59" t="s">
        <v>544</v>
      </c>
      <c r="AD47" s="59" t="s">
        <v>544</v>
      </c>
      <c r="AE47" s="58">
        <v>0.53868799999999994</v>
      </c>
      <c r="AF47" s="59" t="s">
        <v>544</v>
      </c>
      <c r="AG47" s="59" t="s">
        <v>544</v>
      </c>
      <c r="AH47" s="59" t="s">
        <v>544</v>
      </c>
      <c r="AI47" s="59" t="s">
        <v>544</v>
      </c>
      <c r="AJ47" s="59" t="s">
        <v>544</v>
      </c>
      <c r="AK47" s="59" t="s">
        <v>544</v>
      </c>
      <c r="AL47" s="59" t="s">
        <v>544</v>
      </c>
      <c r="AM47" s="59" t="s">
        <v>544</v>
      </c>
      <c r="AN47" s="59" t="s">
        <v>544</v>
      </c>
      <c r="AO47" s="59" t="s">
        <v>544</v>
      </c>
      <c r="AP47" s="58">
        <v>95.282775999999998</v>
      </c>
      <c r="AQ47" s="58">
        <v>2.4500000000000002</v>
      </c>
      <c r="AR47" s="58">
        <v>32.299999999999997</v>
      </c>
      <c r="AS47" s="59" t="s">
        <v>544</v>
      </c>
      <c r="AT47" s="59" t="s">
        <v>544</v>
      </c>
      <c r="AU47" s="58">
        <v>88.3</v>
      </c>
      <c r="AV47" s="59" t="s">
        <v>544</v>
      </c>
      <c r="AW47" s="59" t="s">
        <v>544</v>
      </c>
      <c r="AX47" s="59" t="s">
        <v>544</v>
      </c>
      <c r="AY47" s="59" t="s">
        <v>544</v>
      </c>
      <c r="AZ47" s="58">
        <v>42.112400000000001</v>
      </c>
      <c r="BA47" s="58">
        <v>99.563999999999993</v>
      </c>
      <c r="BB47" s="59" t="s">
        <v>544</v>
      </c>
      <c r="BC47" s="59" t="s">
        <v>544</v>
      </c>
      <c r="BD47" s="59" t="s">
        <v>544</v>
      </c>
      <c r="BE47" s="59" t="s">
        <v>544</v>
      </c>
      <c r="BF47" s="59" t="s">
        <v>544</v>
      </c>
      <c r="BG47" s="58">
        <v>407.45</v>
      </c>
      <c r="BH47" s="58">
        <v>1197.944</v>
      </c>
      <c r="BI47" s="59" t="s">
        <v>544</v>
      </c>
      <c r="BJ47" s="59" t="s">
        <v>544</v>
      </c>
      <c r="BK47" s="59" t="s">
        <v>544</v>
      </c>
      <c r="BL47" s="59" t="s">
        <v>544</v>
      </c>
      <c r="BM47" s="58">
        <v>31.528500000000001</v>
      </c>
      <c r="BN47" s="58">
        <v>43.9</v>
      </c>
      <c r="BO47" s="59" t="s">
        <v>544</v>
      </c>
      <c r="BP47" s="58">
        <v>4.7</v>
      </c>
      <c r="BQ47" s="58">
        <v>8.6300000000000008</v>
      </c>
      <c r="BR47" s="58">
        <v>27.57</v>
      </c>
      <c r="BS47" s="58">
        <v>36.130000000000003</v>
      </c>
      <c r="BT47" s="58">
        <v>21.3</v>
      </c>
      <c r="BU47" s="58">
        <v>42.2</v>
      </c>
      <c r="BV47" s="59" t="s">
        <v>544</v>
      </c>
      <c r="BW47" s="59" t="s">
        <v>544</v>
      </c>
      <c r="BX47" s="59" t="s">
        <v>544</v>
      </c>
      <c r="BY47" s="59" t="s">
        <v>544</v>
      </c>
      <c r="BZ47" s="59" t="s">
        <v>544</v>
      </c>
      <c r="CA47" s="58">
        <v>58.29</v>
      </c>
      <c r="CB47" s="59" t="s">
        <v>544</v>
      </c>
      <c r="CC47" s="59" t="s">
        <v>544</v>
      </c>
      <c r="CD47" s="59" t="s">
        <v>544</v>
      </c>
      <c r="CE47" s="59" t="s">
        <v>544</v>
      </c>
      <c r="CF47" s="59" t="s">
        <v>544</v>
      </c>
      <c r="CG47" s="58">
        <v>103.9</v>
      </c>
      <c r="CH47" s="58">
        <v>99</v>
      </c>
      <c r="CI47" s="59" t="s">
        <v>544</v>
      </c>
      <c r="CJ47" s="59" t="s">
        <v>544</v>
      </c>
      <c r="CK47" s="59" t="s">
        <v>544</v>
      </c>
      <c r="CL47" s="59" t="s">
        <v>544</v>
      </c>
      <c r="CM47" s="59" t="s">
        <v>544</v>
      </c>
      <c r="CN47" s="59" t="s">
        <v>544</v>
      </c>
    </row>
    <row r="48" spans="1:92">
      <c r="A48" s="59" t="s">
        <v>113</v>
      </c>
      <c r="B48" s="59" t="s">
        <v>544</v>
      </c>
      <c r="C48" s="59" t="s">
        <v>544</v>
      </c>
      <c r="D48" s="59" t="s">
        <v>544</v>
      </c>
      <c r="E48" s="59" t="s">
        <v>544</v>
      </c>
      <c r="F48" s="58">
        <v>38.6</v>
      </c>
      <c r="G48" s="58">
        <v>0.55699900000000002</v>
      </c>
      <c r="H48" s="59" t="s">
        <v>544</v>
      </c>
      <c r="I48" s="58">
        <v>91.9</v>
      </c>
      <c r="J48" s="58">
        <v>6.44</v>
      </c>
      <c r="K48" s="59" t="s">
        <v>544</v>
      </c>
      <c r="L48" s="58">
        <v>506.2</v>
      </c>
      <c r="M48" s="58">
        <v>675824</v>
      </c>
      <c r="N48" s="59" t="s">
        <v>544</v>
      </c>
      <c r="O48" s="59" t="s">
        <v>544</v>
      </c>
      <c r="P48" s="58">
        <v>0.7</v>
      </c>
      <c r="Q48" s="58">
        <v>32.6</v>
      </c>
      <c r="R48" s="59" t="s">
        <v>544</v>
      </c>
      <c r="S48" s="59" t="s">
        <v>544</v>
      </c>
      <c r="T48" s="59" t="s">
        <v>544</v>
      </c>
      <c r="U48" s="59" t="s">
        <v>544</v>
      </c>
      <c r="V48" s="59" t="s">
        <v>544</v>
      </c>
      <c r="W48" s="59" t="s">
        <v>544</v>
      </c>
      <c r="X48" s="59" t="s">
        <v>544</v>
      </c>
      <c r="Y48" s="59" t="s">
        <v>544</v>
      </c>
      <c r="Z48" s="59" t="s">
        <v>544</v>
      </c>
      <c r="AA48" s="59" t="s">
        <v>544</v>
      </c>
      <c r="AB48" s="58">
        <v>102.6</v>
      </c>
      <c r="AC48" s="59" t="s">
        <v>544</v>
      </c>
      <c r="AD48" s="59" t="s">
        <v>544</v>
      </c>
      <c r="AE48" s="58">
        <v>0.55699900000000002</v>
      </c>
      <c r="AF48" s="59" t="s">
        <v>544</v>
      </c>
      <c r="AG48" s="59" t="s">
        <v>544</v>
      </c>
      <c r="AH48" s="59" t="s">
        <v>544</v>
      </c>
      <c r="AI48" s="59" t="s">
        <v>544</v>
      </c>
      <c r="AJ48" s="59" t="s">
        <v>544</v>
      </c>
      <c r="AK48" s="59" t="s">
        <v>544</v>
      </c>
      <c r="AL48" s="59" t="s">
        <v>544</v>
      </c>
      <c r="AM48" s="59" t="s">
        <v>544</v>
      </c>
      <c r="AN48" s="59" t="s">
        <v>544</v>
      </c>
      <c r="AO48" s="59" t="s">
        <v>544</v>
      </c>
      <c r="AP48" s="58">
        <v>95.298314000000005</v>
      </c>
      <c r="AQ48" s="58">
        <v>3.16</v>
      </c>
      <c r="AR48" s="58">
        <v>32.6</v>
      </c>
      <c r="AS48" s="59" t="s">
        <v>544</v>
      </c>
      <c r="AT48" s="59" t="s">
        <v>544</v>
      </c>
      <c r="AU48" s="58">
        <v>87.4</v>
      </c>
      <c r="AV48" s="59" t="s">
        <v>544</v>
      </c>
      <c r="AW48" s="59" t="s">
        <v>544</v>
      </c>
      <c r="AX48" s="59" t="s">
        <v>544</v>
      </c>
      <c r="AY48" s="59" t="s">
        <v>544</v>
      </c>
      <c r="AZ48" s="58">
        <v>42.2607</v>
      </c>
      <c r="BA48" s="58">
        <v>98.899799999999999</v>
      </c>
      <c r="BB48" s="59" t="s">
        <v>544</v>
      </c>
      <c r="BC48" s="59" t="s">
        <v>544</v>
      </c>
      <c r="BD48" s="59" t="s">
        <v>544</v>
      </c>
      <c r="BE48" s="59" t="s">
        <v>544</v>
      </c>
      <c r="BF48" s="59" t="s">
        <v>544</v>
      </c>
      <c r="BG48" s="58">
        <v>416.95</v>
      </c>
      <c r="BH48" s="58">
        <v>496.35899999999998</v>
      </c>
      <c r="BI48" s="59" t="s">
        <v>544</v>
      </c>
      <c r="BJ48" s="59" t="s">
        <v>544</v>
      </c>
      <c r="BK48" s="59" t="s">
        <v>544</v>
      </c>
      <c r="BL48" s="59" t="s">
        <v>544</v>
      </c>
      <c r="BM48" s="58">
        <v>32.024700000000003</v>
      </c>
      <c r="BN48" s="58">
        <v>44.4</v>
      </c>
      <c r="BO48" s="59" t="s">
        <v>544</v>
      </c>
      <c r="BP48" s="58">
        <v>4.7</v>
      </c>
      <c r="BQ48" s="58">
        <v>8.67</v>
      </c>
      <c r="BR48" s="58">
        <v>27.5</v>
      </c>
      <c r="BS48" s="58">
        <v>35</v>
      </c>
      <c r="BT48" s="58">
        <v>21.73</v>
      </c>
      <c r="BU48" s="58">
        <v>42.3</v>
      </c>
      <c r="BV48" s="59" t="s">
        <v>544</v>
      </c>
      <c r="BW48" s="59" t="s">
        <v>544</v>
      </c>
      <c r="BX48" s="59" t="s">
        <v>544</v>
      </c>
      <c r="BY48" s="59" t="s">
        <v>544</v>
      </c>
      <c r="BZ48" s="59" t="s">
        <v>544</v>
      </c>
      <c r="CA48" s="58">
        <v>60.03</v>
      </c>
      <c r="CB48" s="59" t="s">
        <v>544</v>
      </c>
      <c r="CC48" s="59" t="s">
        <v>544</v>
      </c>
      <c r="CD48" s="59" t="s">
        <v>544</v>
      </c>
      <c r="CE48" s="59" t="s">
        <v>544</v>
      </c>
      <c r="CF48" s="59" t="s">
        <v>544</v>
      </c>
      <c r="CG48" s="58">
        <v>104.8</v>
      </c>
      <c r="CH48" s="58">
        <v>99.7</v>
      </c>
      <c r="CI48" s="59" t="s">
        <v>544</v>
      </c>
      <c r="CJ48" s="59" t="s">
        <v>544</v>
      </c>
      <c r="CK48" s="59" t="s">
        <v>544</v>
      </c>
      <c r="CL48" s="59" t="s">
        <v>544</v>
      </c>
      <c r="CM48" s="59" t="s">
        <v>544</v>
      </c>
      <c r="CN48" s="59" t="s">
        <v>544</v>
      </c>
    </row>
    <row r="49" spans="1:92">
      <c r="A49" s="59" t="s">
        <v>114</v>
      </c>
      <c r="B49" s="59" t="s">
        <v>544</v>
      </c>
      <c r="C49" s="59" t="s">
        <v>544</v>
      </c>
      <c r="D49" s="59" t="s">
        <v>544</v>
      </c>
      <c r="E49" s="59" t="s">
        <v>544</v>
      </c>
      <c r="F49" s="58">
        <v>38.299999999999997</v>
      </c>
      <c r="G49" s="58">
        <v>0.58231699999999997</v>
      </c>
      <c r="H49" s="59" t="s">
        <v>544</v>
      </c>
      <c r="I49" s="58">
        <v>94.2</v>
      </c>
      <c r="J49" s="58">
        <v>7.6029999999999998</v>
      </c>
      <c r="K49" s="59" t="s">
        <v>544</v>
      </c>
      <c r="L49" s="58">
        <v>480</v>
      </c>
      <c r="M49" s="58">
        <v>495720</v>
      </c>
      <c r="N49" s="59" t="s">
        <v>544</v>
      </c>
      <c r="O49" s="59" t="s">
        <v>544</v>
      </c>
      <c r="P49" s="58">
        <v>0.8</v>
      </c>
      <c r="Q49" s="58">
        <v>32.9</v>
      </c>
      <c r="R49" s="59" t="s">
        <v>544</v>
      </c>
      <c r="S49" s="59" t="s">
        <v>544</v>
      </c>
      <c r="T49" s="59" t="s">
        <v>544</v>
      </c>
      <c r="U49" s="59" t="s">
        <v>544</v>
      </c>
      <c r="V49" s="59" t="s">
        <v>544</v>
      </c>
      <c r="W49" s="59" t="s">
        <v>544</v>
      </c>
      <c r="X49" s="59" t="s">
        <v>544</v>
      </c>
      <c r="Y49" s="59" t="s">
        <v>544</v>
      </c>
      <c r="Z49" s="59" t="s">
        <v>544</v>
      </c>
      <c r="AA49" s="59" t="s">
        <v>544</v>
      </c>
      <c r="AB49" s="58">
        <v>105.5</v>
      </c>
      <c r="AC49" s="59" t="s">
        <v>544</v>
      </c>
      <c r="AD49" s="59" t="s">
        <v>544</v>
      </c>
      <c r="AE49" s="58">
        <v>0.58231699999999997</v>
      </c>
      <c r="AF49" s="59" t="s">
        <v>544</v>
      </c>
      <c r="AG49" s="59" t="s">
        <v>544</v>
      </c>
      <c r="AH49" s="59" t="s">
        <v>544</v>
      </c>
      <c r="AI49" s="59" t="s">
        <v>544</v>
      </c>
      <c r="AJ49" s="59" t="s">
        <v>544</v>
      </c>
      <c r="AK49" s="59" t="s">
        <v>544</v>
      </c>
      <c r="AL49" s="59" t="s">
        <v>544</v>
      </c>
      <c r="AM49" s="59" t="s">
        <v>544</v>
      </c>
      <c r="AN49" s="59" t="s">
        <v>544</v>
      </c>
      <c r="AO49" s="59" t="s">
        <v>544</v>
      </c>
      <c r="AP49" s="58">
        <v>97.937253999999996</v>
      </c>
      <c r="AQ49" s="58">
        <v>3.43</v>
      </c>
      <c r="AR49" s="58">
        <v>32.9</v>
      </c>
      <c r="AS49" s="59" t="s">
        <v>544</v>
      </c>
      <c r="AT49" s="59" t="s">
        <v>544</v>
      </c>
      <c r="AU49" s="58">
        <v>86.2</v>
      </c>
      <c r="AV49" s="59" t="s">
        <v>544</v>
      </c>
      <c r="AW49" s="59" t="s">
        <v>544</v>
      </c>
      <c r="AX49" s="59" t="s">
        <v>544</v>
      </c>
      <c r="AY49" s="59" t="s">
        <v>544</v>
      </c>
      <c r="AZ49" s="58">
        <v>42.300899999999999</v>
      </c>
      <c r="BA49" s="58">
        <v>98.015699999999995</v>
      </c>
      <c r="BB49" s="59" t="s">
        <v>544</v>
      </c>
      <c r="BC49" s="59" t="s">
        <v>544</v>
      </c>
      <c r="BD49" s="59" t="s">
        <v>544</v>
      </c>
      <c r="BE49" s="59" t="s">
        <v>544</v>
      </c>
      <c r="BF49" s="59" t="s">
        <v>544</v>
      </c>
      <c r="BG49" s="58">
        <v>427.42</v>
      </c>
      <c r="BH49" s="58">
        <v>231.72300000000001</v>
      </c>
      <c r="BI49" s="59" t="s">
        <v>544</v>
      </c>
      <c r="BJ49" s="59" t="s">
        <v>544</v>
      </c>
      <c r="BK49" s="59" t="s">
        <v>544</v>
      </c>
      <c r="BL49" s="59" t="s">
        <v>544</v>
      </c>
      <c r="BM49" s="58">
        <v>33.054600000000001</v>
      </c>
      <c r="BN49" s="58">
        <v>44</v>
      </c>
      <c r="BO49" s="59" t="s">
        <v>544</v>
      </c>
      <c r="BP49" s="58">
        <v>5.13</v>
      </c>
      <c r="BQ49" s="58">
        <v>8.8000000000000007</v>
      </c>
      <c r="BR49" s="58">
        <v>27.27</v>
      </c>
      <c r="BS49" s="58">
        <v>34.369999999999997</v>
      </c>
      <c r="BT49" s="58">
        <v>21.7</v>
      </c>
      <c r="BU49" s="58">
        <v>42.6</v>
      </c>
      <c r="BV49" s="59" t="s">
        <v>544</v>
      </c>
      <c r="BW49" s="59" t="s">
        <v>544</v>
      </c>
      <c r="BX49" s="59" t="s">
        <v>544</v>
      </c>
      <c r="BY49" s="59" t="s">
        <v>544</v>
      </c>
      <c r="BZ49" s="59" t="s">
        <v>544</v>
      </c>
      <c r="CA49" s="58">
        <v>61.97</v>
      </c>
      <c r="CB49" s="59" t="s">
        <v>544</v>
      </c>
      <c r="CC49" s="59" t="s">
        <v>544</v>
      </c>
      <c r="CD49" s="59" t="s">
        <v>544</v>
      </c>
      <c r="CE49" s="59" t="s">
        <v>544</v>
      </c>
      <c r="CF49" s="59" t="s">
        <v>544</v>
      </c>
      <c r="CG49" s="58">
        <v>107.8</v>
      </c>
      <c r="CH49" s="58">
        <v>102.6</v>
      </c>
      <c r="CI49" s="59" t="s">
        <v>544</v>
      </c>
      <c r="CJ49" s="59" t="s">
        <v>544</v>
      </c>
      <c r="CK49" s="59" t="s">
        <v>544</v>
      </c>
      <c r="CL49" s="59" t="s">
        <v>544</v>
      </c>
      <c r="CM49" s="59" t="s">
        <v>544</v>
      </c>
      <c r="CN49" s="59" t="s">
        <v>544</v>
      </c>
    </row>
    <row r="50" spans="1:92">
      <c r="A50" s="59" t="s">
        <v>115</v>
      </c>
      <c r="B50" s="59" t="s">
        <v>544</v>
      </c>
      <c r="C50" s="59" t="s">
        <v>544</v>
      </c>
      <c r="D50" s="59" t="s">
        <v>544</v>
      </c>
      <c r="E50" s="59" t="s">
        <v>544</v>
      </c>
      <c r="F50" s="58">
        <v>37.4</v>
      </c>
      <c r="G50" s="58">
        <v>0.599159</v>
      </c>
      <c r="H50" s="59" t="s">
        <v>544</v>
      </c>
      <c r="I50" s="58">
        <v>97.1</v>
      </c>
      <c r="J50" s="58">
        <v>7.0730000000000004</v>
      </c>
      <c r="K50" s="59" t="s">
        <v>544</v>
      </c>
      <c r="L50" s="58">
        <v>473.5</v>
      </c>
      <c r="M50" s="58">
        <v>423568</v>
      </c>
      <c r="N50" s="59" t="s">
        <v>544</v>
      </c>
      <c r="O50" s="59" t="s">
        <v>544</v>
      </c>
      <c r="P50" s="58">
        <v>0.9</v>
      </c>
      <c r="Q50" s="58">
        <v>33.200000000000003</v>
      </c>
      <c r="R50" s="59" t="s">
        <v>544</v>
      </c>
      <c r="S50" s="59" t="s">
        <v>544</v>
      </c>
      <c r="T50" s="59" t="s">
        <v>544</v>
      </c>
      <c r="U50" s="59" t="s">
        <v>544</v>
      </c>
      <c r="V50" s="59" t="s">
        <v>544</v>
      </c>
      <c r="W50" s="59" t="s">
        <v>544</v>
      </c>
      <c r="X50" s="59" t="s">
        <v>544</v>
      </c>
      <c r="Y50" s="59" t="s">
        <v>544</v>
      </c>
      <c r="Z50" s="59" t="s">
        <v>544</v>
      </c>
      <c r="AA50" s="59" t="s">
        <v>544</v>
      </c>
      <c r="AB50" s="58">
        <v>105.2</v>
      </c>
      <c r="AC50" s="59" t="s">
        <v>544</v>
      </c>
      <c r="AD50" s="59" t="s">
        <v>544</v>
      </c>
      <c r="AE50" s="58">
        <v>0.599159</v>
      </c>
      <c r="AF50" s="59" t="s">
        <v>544</v>
      </c>
      <c r="AG50" s="59" t="s">
        <v>544</v>
      </c>
      <c r="AH50" s="59" t="s">
        <v>544</v>
      </c>
      <c r="AI50" s="59" t="s">
        <v>544</v>
      </c>
      <c r="AJ50" s="59" t="s">
        <v>544</v>
      </c>
      <c r="AK50" s="59" t="s">
        <v>544</v>
      </c>
      <c r="AL50" s="59" t="s">
        <v>544</v>
      </c>
      <c r="AM50" s="59" t="s">
        <v>544</v>
      </c>
      <c r="AN50" s="59" t="s">
        <v>544</v>
      </c>
      <c r="AO50" s="59" t="s">
        <v>544</v>
      </c>
      <c r="AP50" s="58">
        <v>99.145112999999995</v>
      </c>
      <c r="AQ50" s="58">
        <v>3.41</v>
      </c>
      <c r="AR50" s="58">
        <v>33.200000000000003</v>
      </c>
      <c r="AS50" s="59" t="s">
        <v>544</v>
      </c>
      <c r="AT50" s="59" t="s">
        <v>544</v>
      </c>
      <c r="AU50" s="58">
        <v>85.1</v>
      </c>
      <c r="AV50" s="59" t="s">
        <v>544</v>
      </c>
      <c r="AW50" s="59" t="s">
        <v>544</v>
      </c>
      <c r="AX50" s="59" t="s">
        <v>544</v>
      </c>
      <c r="AY50" s="59" t="s">
        <v>544</v>
      </c>
      <c r="AZ50" s="58">
        <v>42.673099999999998</v>
      </c>
      <c r="BA50" s="58">
        <v>97.929199999999994</v>
      </c>
      <c r="BB50" s="59" t="s">
        <v>544</v>
      </c>
      <c r="BC50" s="59" t="s">
        <v>544</v>
      </c>
      <c r="BD50" s="59" t="s">
        <v>544</v>
      </c>
      <c r="BE50" s="59" t="s">
        <v>544</v>
      </c>
      <c r="BF50" s="59" t="s">
        <v>544</v>
      </c>
      <c r="BG50" s="58">
        <v>422.99</v>
      </c>
      <c r="BH50" s="58">
        <v>357.89800000000002</v>
      </c>
      <c r="BI50" s="59" t="s">
        <v>544</v>
      </c>
      <c r="BJ50" s="59" t="s">
        <v>544</v>
      </c>
      <c r="BK50" s="59" t="s">
        <v>544</v>
      </c>
      <c r="BL50" s="59" t="s">
        <v>544</v>
      </c>
      <c r="BM50" s="58">
        <v>33.318199999999997</v>
      </c>
      <c r="BN50" s="58">
        <v>43.2</v>
      </c>
      <c r="BO50" s="59" t="s">
        <v>544</v>
      </c>
      <c r="BP50" s="58">
        <v>5.2</v>
      </c>
      <c r="BQ50" s="58">
        <v>8.9</v>
      </c>
      <c r="BR50" s="58">
        <v>27.6</v>
      </c>
      <c r="BS50" s="58">
        <v>35.17</v>
      </c>
      <c r="BT50" s="58">
        <v>21.83</v>
      </c>
      <c r="BU50" s="58">
        <v>42.8</v>
      </c>
      <c r="BV50" s="59" t="s">
        <v>544</v>
      </c>
      <c r="BW50" s="59" t="s">
        <v>544</v>
      </c>
      <c r="BX50" s="59" t="s">
        <v>544</v>
      </c>
      <c r="BY50" s="59" t="s">
        <v>544</v>
      </c>
      <c r="BZ50" s="59" t="s">
        <v>544</v>
      </c>
      <c r="CA50" s="58">
        <v>63.96</v>
      </c>
      <c r="CB50" s="59" t="s">
        <v>544</v>
      </c>
      <c r="CC50" s="59" t="s">
        <v>544</v>
      </c>
      <c r="CD50" s="59" t="s">
        <v>544</v>
      </c>
      <c r="CE50" s="59" t="s">
        <v>544</v>
      </c>
      <c r="CF50" s="59" t="s">
        <v>544</v>
      </c>
      <c r="CG50" s="58">
        <v>107.2</v>
      </c>
      <c r="CH50" s="58">
        <v>102.5</v>
      </c>
      <c r="CI50" s="59" t="s">
        <v>544</v>
      </c>
      <c r="CJ50" s="59" t="s">
        <v>544</v>
      </c>
      <c r="CK50" s="59" t="s">
        <v>544</v>
      </c>
      <c r="CL50" s="59" t="s">
        <v>544</v>
      </c>
      <c r="CM50" s="59" t="s">
        <v>544</v>
      </c>
      <c r="CN50" s="59" t="s">
        <v>544</v>
      </c>
    </row>
    <row r="51" spans="1:92">
      <c r="A51" s="59" t="s">
        <v>116</v>
      </c>
      <c r="B51" s="59" t="s">
        <v>544</v>
      </c>
      <c r="C51" s="59" t="s">
        <v>544</v>
      </c>
      <c r="D51" s="59" t="s">
        <v>544</v>
      </c>
      <c r="E51" s="59" t="s">
        <v>544</v>
      </c>
      <c r="F51" s="58">
        <v>38</v>
      </c>
      <c r="G51" s="58">
        <v>0.61702900000000005</v>
      </c>
      <c r="H51" s="59" t="s">
        <v>544</v>
      </c>
      <c r="I51" s="58">
        <v>100.9</v>
      </c>
      <c r="J51" s="58">
        <v>4.9569999999999999</v>
      </c>
      <c r="K51" s="59" t="s">
        <v>544</v>
      </c>
      <c r="L51" s="58">
        <v>560.4</v>
      </c>
      <c r="M51" s="58">
        <v>566404</v>
      </c>
      <c r="N51" s="59" t="s">
        <v>544</v>
      </c>
      <c r="O51" s="59" t="s">
        <v>544</v>
      </c>
      <c r="P51" s="58">
        <v>0.9</v>
      </c>
      <c r="Q51" s="58">
        <v>33.5</v>
      </c>
      <c r="R51" s="59" t="s">
        <v>544</v>
      </c>
      <c r="S51" s="59" t="s">
        <v>544</v>
      </c>
      <c r="T51" s="59" t="s">
        <v>544</v>
      </c>
      <c r="U51" s="59" t="s">
        <v>544</v>
      </c>
      <c r="V51" s="59" t="s">
        <v>544</v>
      </c>
      <c r="W51" s="59" t="s">
        <v>544</v>
      </c>
      <c r="X51" s="59" t="s">
        <v>544</v>
      </c>
      <c r="Y51" s="59" t="s">
        <v>544</v>
      </c>
      <c r="Z51" s="59" t="s">
        <v>544</v>
      </c>
      <c r="AA51" s="59" t="s">
        <v>544</v>
      </c>
      <c r="AB51" s="58">
        <v>105.2</v>
      </c>
      <c r="AC51" s="59" t="s">
        <v>544</v>
      </c>
      <c r="AD51" s="59" t="s">
        <v>544</v>
      </c>
      <c r="AE51" s="58">
        <v>0.61702900000000005</v>
      </c>
      <c r="AF51" s="59" t="s">
        <v>544</v>
      </c>
      <c r="AG51" s="59" t="s">
        <v>544</v>
      </c>
      <c r="AH51" s="59" t="s">
        <v>544</v>
      </c>
      <c r="AI51" s="59" t="s">
        <v>544</v>
      </c>
      <c r="AJ51" s="59" t="s">
        <v>544</v>
      </c>
      <c r="AK51" s="59" t="s">
        <v>544</v>
      </c>
      <c r="AL51" s="59" t="s">
        <v>544</v>
      </c>
      <c r="AM51" s="59" t="s">
        <v>544</v>
      </c>
      <c r="AN51" s="59" t="s">
        <v>544</v>
      </c>
      <c r="AO51" s="59" t="s">
        <v>544</v>
      </c>
      <c r="AP51" s="58">
        <v>99.845320000000001</v>
      </c>
      <c r="AQ51" s="58">
        <v>3.49</v>
      </c>
      <c r="AR51" s="58">
        <v>33.5</v>
      </c>
      <c r="AS51" s="59" t="s">
        <v>544</v>
      </c>
      <c r="AT51" s="59" t="s">
        <v>544</v>
      </c>
      <c r="AU51" s="58">
        <v>84.6</v>
      </c>
      <c r="AV51" s="59" t="s">
        <v>544</v>
      </c>
      <c r="AW51" s="59" t="s">
        <v>544</v>
      </c>
      <c r="AX51" s="59" t="s">
        <v>544</v>
      </c>
      <c r="AY51" s="59" t="s">
        <v>544</v>
      </c>
      <c r="AZ51" s="58">
        <v>43.610399999999998</v>
      </c>
      <c r="BA51" s="58">
        <v>99.150899999999993</v>
      </c>
      <c r="BB51" s="59" t="s">
        <v>544</v>
      </c>
      <c r="BC51" s="59" t="s">
        <v>544</v>
      </c>
      <c r="BD51" s="59" t="s">
        <v>544</v>
      </c>
      <c r="BE51" s="59" t="s">
        <v>544</v>
      </c>
      <c r="BF51" s="59" t="s">
        <v>544</v>
      </c>
      <c r="BG51" s="58">
        <v>442.67</v>
      </c>
      <c r="BH51" s="58">
        <v>574.19799999999998</v>
      </c>
      <c r="BI51" s="59" t="s">
        <v>544</v>
      </c>
      <c r="BJ51" s="59" t="s">
        <v>544</v>
      </c>
      <c r="BK51" s="59" t="s">
        <v>544</v>
      </c>
      <c r="BL51" s="58">
        <v>105.6728</v>
      </c>
      <c r="BM51" s="58">
        <v>33.181100000000001</v>
      </c>
      <c r="BN51" s="58">
        <v>42.5</v>
      </c>
      <c r="BO51" s="59" t="s">
        <v>544</v>
      </c>
      <c r="BP51" s="58">
        <v>5.23</v>
      </c>
      <c r="BQ51" s="58">
        <v>9.6300000000000008</v>
      </c>
      <c r="BR51" s="58">
        <v>30.6</v>
      </c>
      <c r="BS51" s="58">
        <v>39.93</v>
      </c>
      <c r="BT51" s="58">
        <v>23.73</v>
      </c>
      <c r="BU51" s="58">
        <v>42.7</v>
      </c>
      <c r="BV51" s="59" t="s">
        <v>544</v>
      </c>
      <c r="BW51" s="59" t="s">
        <v>544</v>
      </c>
      <c r="BX51" s="59" t="s">
        <v>544</v>
      </c>
      <c r="BY51" s="59" t="s">
        <v>544</v>
      </c>
      <c r="BZ51" s="59" t="s">
        <v>544</v>
      </c>
      <c r="CA51" s="58">
        <v>66.31</v>
      </c>
      <c r="CB51" s="59" t="s">
        <v>544</v>
      </c>
      <c r="CC51" s="59" t="s">
        <v>544</v>
      </c>
      <c r="CD51" s="59" t="s">
        <v>544</v>
      </c>
      <c r="CE51" s="59" t="s">
        <v>544</v>
      </c>
      <c r="CF51" s="59" t="s">
        <v>544</v>
      </c>
      <c r="CG51" s="58">
        <v>106.3</v>
      </c>
      <c r="CH51" s="58">
        <v>103.7</v>
      </c>
      <c r="CI51" s="59" t="s">
        <v>544</v>
      </c>
      <c r="CJ51" s="59" t="s">
        <v>544</v>
      </c>
      <c r="CK51" s="59" t="s">
        <v>544</v>
      </c>
      <c r="CL51" s="59" t="s">
        <v>544</v>
      </c>
      <c r="CM51" s="59" t="s">
        <v>544</v>
      </c>
      <c r="CN51" s="59" t="s">
        <v>544</v>
      </c>
    </row>
    <row r="52" spans="1:92">
      <c r="A52" s="59" t="s">
        <v>117</v>
      </c>
      <c r="B52" s="59" t="s">
        <v>544</v>
      </c>
      <c r="C52" s="59" t="s">
        <v>544</v>
      </c>
      <c r="D52" s="59" t="s">
        <v>544</v>
      </c>
      <c r="E52" s="59" t="s">
        <v>544</v>
      </c>
      <c r="F52" s="58">
        <v>39.299999999999997</v>
      </c>
      <c r="G52" s="58">
        <v>0.61623899999999998</v>
      </c>
      <c r="H52" s="59" t="s">
        <v>544</v>
      </c>
      <c r="I52" s="58">
        <v>105</v>
      </c>
      <c r="J52" s="58">
        <v>4.7130000000000001</v>
      </c>
      <c r="K52" s="59" t="s">
        <v>544</v>
      </c>
      <c r="L52" s="58">
        <v>549.29999999999995</v>
      </c>
      <c r="M52" s="58">
        <v>657942</v>
      </c>
      <c r="N52" s="59" t="s">
        <v>544</v>
      </c>
      <c r="O52" s="59" t="s">
        <v>544</v>
      </c>
      <c r="P52" s="58">
        <v>1</v>
      </c>
      <c r="Q52" s="58">
        <v>33.700000000000003</v>
      </c>
      <c r="R52" s="59" t="s">
        <v>544</v>
      </c>
      <c r="S52" s="59" t="s">
        <v>544</v>
      </c>
      <c r="T52" s="59" t="s">
        <v>544</v>
      </c>
      <c r="U52" s="59" t="s">
        <v>544</v>
      </c>
      <c r="V52" s="59" t="s">
        <v>544</v>
      </c>
      <c r="W52" s="59" t="s">
        <v>544</v>
      </c>
      <c r="X52" s="59" t="s">
        <v>544</v>
      </c>
      <c r="Y52" s="59" t="s">
        <v>544</v>
      </c>
      <c r="Z52" s="59" t="s">
        <v>544</v>
      </c>
      <c r="AA52" s="59" t="s">
        <v>544</v>
      </c>
      <c r="AB52" s="58">
        <v>104.2</v>
      </c>
      <c r="AC52" s="59" t="s">
        <v>544</v>
      </c>
      <c r="AD52" s="59" t="s">
        <v>544</v>
      </c>
      <c r="AE52" s="58">
        <v>0.61623899999999998</v>
      </c>
      <c r="AF52" s="59" t="s">
        <v>544</v>
      </c>
      <c r="AG52" s="59" t="s">
        <v>544</v>
      </c>
      <c r="AH52" s="59" t="s">
        <v>544</v>
      </c>
      <c r="AI52" s="59" t="s">
        <v>544</v>
      </c>
      <c r="AJ52" s="59" t="s">
        <v>544</v>
      </c>
      <c r="AK52" s="59" t="s">
        <v>544</v>
      </c>
      <c r="AL52" s="59" t="s">
        <v>544</v>
      </c>
      <c r="AM52" s="59" t="s">
        <v>544</v>
      </c>
      <c r="AN52" s="59" t="s">
        <v>544</v>
      </c>
      <c r="AO52" s="59" t="s">
        <v>544</v>
      </c>
      <c r="AP52" s="58">
        <v>100.001074</v>
      </c>
      <c r="AQ52" s="58">
        <v>3.65</v>
      </c>
      <c r="AR52" s="58">
        <v>33.700000000000003</v>
      </c>
      <c r="AS52" s="59" t="s">
        <v>544</v>
      </c>
      <c r="AT52" s="59" t="s">
        <v>544</v>
      </c>
      <c r="AU52" s="58">
        <v>84.7</v>
      </c>
      <c r="AV52" s="59" t="s">
        <v>544</v>
      </c>
      <c r="AW52" s="59" t="s">
        <v>544</v>
      </c>
      <c r="AX52" s="59" t="s">
        <v>544</v>
      </c>
      <c r="AY52" s="59" t="s">
        <v>544</v>
      </c>
      <c r="AZ52" s="58">
        <v>44.711399999999998</v>
      </c>
      <c r="BA52" s="58">
        <v>100.7436</v>
      </c>
      <c r="BB52" s="59" t="s">
        <v>544</v>
      </c>
      <c r="BC52" s="59" t="s">
        <v>544</v>
      </c>
      <c r="BD52" s="59" t="s">
        <v>544</v>
      </c>
      <c r="BE52" s="59" t="s">
        <v>544</v>
      </c>
      <c r="BF52" s="59" t="s">
        <v>544</v>
      </c>
      <c r="BG52" s="58">
        <v>448</v>
      </c>
      <c r="BH52" s="58">
        <v>204.161</v>
      </c>
      <c r="BI52" s="59" t="s">
        <v>544</v>
      </c>
      <c r="BJ52" s="59" t="s">
        <v>544</v>
      </c>
      <c r="BK52" s="59" t="s">
        <v>544</v>
      </c>
      <c r="BL52" s="58">
        <v>105.0046</v>
      </c>
      <c r="BM52" s="58">
        <v>33.227499999999999</v>
      </c>
      <c r="BN52" s="58">
        <v>42.9</v>
      </c>
      <c r="BO52" s="59" t="s">
        <v>544</v>
      </c>
      <c r="BP52" s="58">
        <v>5.47</v>
      </c>
      <c r="BQ52" s="58">
        <v>9.77</v>
      </c>
      <c r="BR52" s="58">
        <v>30.73</v>
      </c>
      <c r="BS52" s="58">
        <v>38.53</v>
      </c>
      <c r="BT52" s="58">
        <v>24.6</v>
      </c>
      <c r="BU52" s="58">
        <v>43</v>
      </c>
      <c r="BV52" s="59" t="s">
        <v>544</v>
      </c>
      <c r="BW52" s="59" t="s">
        <v>544</v>
      </c>
      <c r="BX52" s="59" t="s">
        <v>544</v>
      </c>
      <c r="BY52" s="59" t="s">
        <v>544</v>
      </c>
      <c r="BZ52" s="59" t="s">
        <v>544</v>
      </c>
      <c r="CA52" s="58">
        <v>67.34</v>
      </c>
      <c r="CB52" s="59" t="s">
        <v>544</v>
      </c>
      <c r="CC52" s="59" t="s">
        <v>544</v>
      </c>
      <c r="CD52" s="59" t="s">
        <v>544</v>
      </c>
      <c r="CE52" s="59" t="s">
        <v>544</v>
      </c>
      <c r="CF52" s="59" t="s">
        <v>544</v>
      </c>
      <c r="CG52" s="58">
        <v>105</v>
      </c>
      <c r="CH52" s="58">
        <v>103</v>
      </c>
      <c r="CI52" s="59" t="s">
        <v>544</v>
      </c>
      <c r="CJ52" s="59" t="s">
        <v>544</v>
      </c>
      <c r="CK52" s="59" t="s">
        <v>544</v>
      </c>
      <c r="CL52" s="59" t="s">
        <v>544</v>
      </c>
      <c r="CM52" s="59" t="s">
        <v>544</v>
      </c>
      <c r="CN52" s="59" t="s">
        <v>544</v>
      </c>
    </row>
    <row r="53" spans="1:92">
      <c r="A53" s="59" t="s">
        <v>118</v>
      </c>
      <c r="B53" s="59" t="s">
        <v>544</v>
      </c>
      <c r="C53" s="59" t="s">
        <v>544</v>
      </c>
      <c r="D53" s="59" t="s">
        <v>544</v>
      </c>
      <c r="E53" s="59" t="s">
        <v>544</v>
      </c>
      <c r="F53" s="58">
        <v>39.6</v>
      </c>
      <c r="G53" s="58">
        <v>0.612618</v>
      </c>
      <c r="H53" s="59" t="s">
        <v>544</v>
      </c>
      <c r="I53" s="58">
        <v>109.2</v>
      </c>
      <c r="J53" s="58">
        <v>4.923</v>
      </c>
      <c r="K53" s="59" t="s">
        <v>544</v>
      </c>
      <c r="L53" s="58">
        <v>555</v>
      </c>
      <c r="M53" s="58">
        <v>455901</v>
      </c>
      <c r="N53" s="59" t="s">
        <v>544</v>
      </c>
      <c r="O53" s="59" t="s">
        <v>544</v>
      </c>
      <c r="P53" s="58">
        <v>1</v>
      </c>
      <c r="Q53" s="58">
        <v>34</v>
      </c>
      <c r="R53" s="59" t="s">
        <v>544</v>
      </c>
      <c r="S53" s="59" t="s">
        <v>544</v>
      </c>
      <c r="T53" s="59" t="s">
        <v>544</v>
      </c>
      <c r="U53" s="59" t="s">
        <v>544</v>
      </c>
      <c r="V53" s="59" t="s">
        <v>544</v>
      </c>
      <c r="W53" s="59" t="s">
        <v>544</v>
      </c>
      <c r="X53" s="59" t="s">
        <v>544</v>
      </c>
      <c r="Y53" s="59" t="s">
        <v>544</v>
      </c>
      <c r="Z53" s="59" t="s">
        <v>544</v>
      </c>
      <c r="AA53" s="59" t="s">
        <v>544</v>
      </c>
      <c r="AB53" s="58">
        <v>103.7</v>
      </c>
      <c r="AC53" s="59" t="s">
        <v>544</v>
      </c>
      <c r="AD53" s="59" t="s">
        <v>544</v>
      </c>
      <c r="AE53" s="58">
        <v>0.612618</v>
      </c>
      <c r="AF53" s="59" t="s">
        <v>544</v>
      </c>
      <c r="AG53" s="59" t="s">
        <v>544</v>
      </c>
      <c r="AH53" s="59" t="s">
        <v>544</v>
      </c>
      <c r="AI53" s="59" t="s">
        <v>544</v>
      </c>
      <c r="AJ53" s="59" t="s">
        <v>544</v>
      </c>
      <c r="AK53" s="59" t="s">
        <v>544</v>
      </c>
      <c r="AL53" s="59" t="s">
        <v>544</v>
      </c>
      <c r="AM53" s="59" t="s">
        <v>544</v>
      </c>
      <c r="AN53" s="59" t="s">
        <v>544</v>
      </c>
      <c r="AO53" s="59" t="s">
        <v>544</v>
      </c>
      <c r="AP53" s="58">
        <v>100.387253</v>
      </c>
      <c r="AQ53" s="58">
        <v>3.63</v>
      </c>
      <c r="AR53" s="58">
        <v>34</v>
      </c>
      <c r="AS53" s="59" t="s">
        <v>544</v>
      </c>
      <c r="AT53" s="59" t="s">
        <v>544</v>
      </c>
      <c r="AU53" s="58">
        <v>85.1</v>
      </c>
      <c r="AV53" s="59" t="s">
        <v>544</v>
      </c>
      <c r="AW53" s="59" t="s">
        <v>544</v>
      </c>
      <c r="AX53" s="59" t="s">
        <v>544</v>
      </c>
      <c r="AY53" s="59" t="s">
        <v>544</v>
      </c>
      <c r="AZ53" s="58">
        <v>45.7042</v>
      </c>
      <c r="BA53" s="58">
        <v>102.0932</v>
      </c>
      <c r="BB53" s="59" t="s">
        <v>544</v>
      </c>
      <c r="BC53" s="59" t="s">
        <v>544</v>
      </c>
      <c r="BD53" s="59" t="s">
        <v>544</v>
      </c>
      <c r="BE53" s="59" t="s">
        <v>544</v>
      </c>
      <c r="BF53" s="59" t="s">
        <v>544</v>
      </c>
      <c r="BG53" s="58">
        <v>460.37</v>
      </c>
      <c r="BH53" s="58">
        <v>-425.46100000000001</v>
      </c>
      <c r="BI53" s="59" t="s">
        <v>544</v>
      </c>
      <c r="BJ53" s="59" t="s">
        <v>544</v>
      </c>
      <c r="BK53" s="59" t="s">
        <v>544</v>
      </c>
      <c r="BL53" s="58">
        <v>105.50409999999999</v>
      </c>
      <c r="BM53" s="58">
        <v>33.233800000000002</v>
      </c>
      <c r="BN53" s="58">
        <v>43.8</v>
      </c>
      <c r="BO53" s="59" t="s">
        <v>544</v>
      </c>
      <c r="BP53" s="58">
        <v>5.4</v>
      </c>
      <c r="BQ53" s="58">
        <v>9.57</v>
      </c>
      <c r="BR53" s="58">
        <v>30</v>
      </c>
      <c r="BS53" s="58">
        <v>38.1</v>
      </c>
      <c r="BT53" s="58">
        <v>23.7</v>
      </c>
      <c r="BU53" s="58">
        <v>43.5</v>
      </c>
      <c r="BV53" s="59" t="s">
        <v>544</v>
      </c>
      <c r="BW53" s="59" t="s">
        <v>544</v>
      </c>
      <c r="BX53" s="59" t="s">
        <v>544</v>
      </c>
      <c r="BY53" s="59" t="s">
        <v>544</v>
      </c>
      <c r="BZ53" s="59" t="s">
        <v>544</v>
      </c>
      <c r="CA53" s="58">
        <v>68.56</v>
      </c>
      <c r="CB53" s="59" t="s">
        <v>544</v>
      </c>
      <c r="CC53" s="59" t="s">
        <v>544</v>
      </c>
      <c r="CD53" s="59" t="s">
        <v>544</v>
      </c>
      <c r="CE53" s="59" t="s">
        <v>544</v>
      </c>
      <c r="CF53" s="59" t="s">
        <v>544</v>
      </c>
      <c r="CG53" s="58">
        <v>103.9</v>
      </c>
      <c r="CH53" s="58">
        <v>103.3</v>
      </c>
      <c r="CI53" s="59" t="s">
        <v>544</v>
      </c>
      <c r="CJ53" s="59" t="s">
        <v>544</v>
      </c>
      <c r="CK53" s="59" t="s">
        <v>544</v>
      </c>
      <c r="CL53" s="59" t="s">
        <v>544</v>
      </c>
      <c r="CM53" s="59" t="s">
        <v>544</v>
      </c>
      <c r="CN53" s="59" t="s">
        <v>544</v>
      </c>
    </row>
    <row r="54" spans="1:92">
      <c r="A54" s="59" t="s">
        <v>119</v>
      </c>
      <c r="B54" s="59" t="s">
        <v>544</v>
      </c>
      <c r="C54" s="59" t="s">
        <v>544</v>
      </c>
      <c r="D54" s="59" t="s">
        <v>544</v>
      </c>
      <c r="E54" s="59" t="s">
        <v>544</v>
      </c>
      <c r="F54" s="58">
        <v>43.4</v>
      </c>
      <c r="G54" s="58">
        <v>0.61141800000000002</v>
      </c>
      <c r="H54" s="59" t="s">
        <v>544</v>
      </c>
      <c r="I54" s="58">
        <v>113.2</v>
      </c>
      <c r="J54" s="58">
        <v>7.85</v>
      </c>
      <c r="K54" s="59" t="s">
        <v>544</v>
      </c>
      <c r="L54" s="58">
        <v>536.4</v>
      </c>
      <c r="M54" s="58">
        <v>462716</v>
      </c>
      <c r="N54" s="59" t="s">
        <v>544</v>
      </c>
      <c r="O54" s="59" t="s">
        <v>544</v>
      </c>
      <c r="P54" s="58">
        <v>1</v>
      </c>
      <c r="Q54" s="58">
        <v>34.299999999999997</v>
      </c>
      <c r="R54" s="59" t="s">
        <v>544</v>
      </c>
      <c r="S54" s="59" t="s">
        <v>544</v>
      </c>
      <c r="T54" s="59" t="s">
        <v>544</v>
      </c>
      <c r="U54" s="59" t="s">
        <v>544</v>
      </c>
      <c r="V54" s="59" t="s">
        <v>544</v>
      </c>
      <c r="W54" s="59" t="s">
        <v>544</v>
      </c>
      <c r="X54" s="59" t="s">
        <v>544</v>
      </c>
      <c r="Y54" s="59" t="s">
        <v>544</v>
      </c>
      <c r="Z54" s="59" t="s">
        <v>544</v>
      </c>
      <c r="AA54" s="59" t="s">
        <v>544</v>
      </c>
      <c r="AB54" s="58">
        <v>102.6</v>
      </c>
      <c r="AC54" s="59" t="s">
        <v>544</v>
      </c>
      <c r="AD54" s="59" t="s">
        <v>544</v>
      </c>
      <c r="AE54" s="58">
        <v>0.61141800000000002</v>
      </c>
      <c r="AF54" s="59" t="s">
        <v>544</v>
      </c>
      <c r="AG54" s="59" t="s">
        <v>544</v>
      </c>
      <c r="AH54" s="59" t="s">
        <v>544</v>
      </c>
      <c r="AI54" s="59" t="s">
        <v>544</v>
      </c>
      <c r="AJ54" s="59" t="s">
        <v>544</v>
      </c>
      <c r="AK54" s="59" t="s">
        <v>544</v>
      </c>
      <c r="AL54" s="59" t="s">
        <v>544</v>
      </c>
      <c r="AM54" s="59" t="s">
        <v>544</v>
      </c>
      <c r="AN54" s="59" t="s">
        <v>544</v>
      </c>
      <c r="AO54" s="59" t="s">
        <v>544</v>
      </c>
      <c r="AP54" s="58">
        <v>97.776426999999998</v>
      </c>
      <c r="AQ54" s="58">
        <v>3.62</v>
      </c>
      <c r="AR54" s="58">
        <v>34.299999999999997</v>
      </c>
      <c r="AS54" s="59" t="s">
        <v>544</v>
      </c>
      <c r="AT54" s="59" t="s">
        <v>544</v>
      </c>
      <c r="AU54" s="58">
        <v>85.9</v>
      </c>
      <c r="AV54" s="59" t="s">
        <v>544</v>
      </c>
      <c r="AW54" s="59" t="s">
        <v>544</v>
      </c>
      <c r="AX54" s="59" t="s">
        <v>544</v>
      </c>
      <c r="AY54" s="59" t="s">
        <v>544</v>
      </c>
      <c r="AZ54" s="58">
        <v>46.490299999999998</v>
      </c>
      <c r="BA54" s="58">
        <v>102.99120000000001</v>
      </c>
      <c r="BB54" s="59" t="s">
        <v>544</v>
      </c>
      <c r="BC54" s="59" t="s">
        <v>544</v>
      </c>
      <c r="BD54" s="59" t="s">
        <v>544</v>
      </c>
      <c r="BE54" s="59" t="s">
        <v>544</v>
      </c>
      <c r="BF54" s="59" t="s">
        <v>544</v>
      </c>
      <c r="BG54" s="58">
        <v>484.27</v>
      </c>
      <c r="BH54" s="58">
        <v>1711.643</v>
      </c>
      <c r="BI54" s="59" t="s">
        <v>544</v>
      </c>
      <c r="BJ54" s="59" t="s">
        <v>544</v>
      </c>
      <c r="BK54" s="59" t="s">
        <v>544</v>
      </c>
      <c r="BL54" s="58">
        <v>104.1926</v>
      </c>
      <c r="BM54" s="58">
        <v>33.213099999999997</v>
      </c>
      <c r="BN54" s="58">
        <v>45.2</v>
      </c>
      <c r="BO54" s="59" t="s">
        <v>544</v>
      </c>
      <c r="BP54" s="58">
        <v>5.4</v>
      </c>
      <c r="BQ54" s="58">
        <v>10.27</v>
      </c>
      <c r="BR54" s="58">
        <v>33.07</v>
      </c>
      <c r="BS54" s="58">
        <v>42.97</v>
      </c>
      <c r="BT54" s="58">
        <v>25.7</v>
      </c>
      <c r="BU54" s="58">
        <v>44.2</v>
      </c>
      <c r="BV54" s="59" t="s">
        <v>544</v>
      </c>
      <c r="BW54" s="59" t="s">
        <v>544</v>
      </c>
      <c r="BX54" s="59" t="s">
        <v>544</v>
      </c>
      <c r="BY54" s="59" t="s">
        <v>544</v>
      </c>
      <c r="BZ54" s="59" t="s">
        <v>544</v>
      </c>
      <c r="CA54" s="58">
        <v>70.510000000000005</v>
      </c>
      <c r="CB54" s="59" t="s">
        <v>544</v>
      </c>
      <c r="CC54" s="59" t="s">
        <v>544</v>
      </c>
      <c r="CD54" s="59" t="s">
        <v>544</v>
      </c>
      <c r="CE54" s="59" t="s">
        <v>544</v>
      </c>
      <c r="CF54" s="59" t="s">
        <v>544</v>
      </c>
      <c r="CG54" s="58">
        <v>102.7</v>
      </c>
      <c r="CH54" s="58">
        <v>102.4</v>
      </c>
      <c r="CI54" s="59" t="s">
        <v>544</v>
      </c>
      <c r="CJ54" s="59" t="s">
        <v>544</v>
      </c>
      <c r="CK54" s="59" t="s">
        <v>544</v>
      </c>
      <c r="CL54" s="59" t="s">
        <v>544</v>
      </c>
      <c r="CM54" s="59" t="s">
        <v>544</v>
      </c>
      <c r="CN54" s="59" t="s">
        <v>544</v>
      </c>
    </row>
    <row r="55" spans="1:92">
      <c r="A55" s="59" t="s">
        <v>120</v>
      </c>
      <c r="B55" s="59" t="s">
        <v>544</v>
      </c>
      <c r="C55" s="59" t="s">
        <v>544</v>
      </c>
      <c r="D55" s="59" t="s">
        <v>544</v>
      </c>
      <c r="E55" s="59" t="s">
        <v>544</v>
      </c>
      <c r="F55" s="58">
        <v>46.5</v>
      </c>
      <c r="G55" s="58">
        <v>0.69510899999999998</v>
      </c>
      <c r="H55" s="58">
        <v>68.2</v>
      </c>
      <c r="I55" s="58">
        <v>121.3</v>
      </c>
      <c r="J55" s="58">
        <v>8.2070000000000007</v>
      </c>
      <c r="K55" s="59" t="s">
        <v>544</v>
      </c>
      <c r="L55" s="58">
        <v>572.5</v>
      </c>
      <c r="M55" s="58">
        <v>613602</v>
      </c>
      <c r="N55" s="59" t="s">
        <v>544</v>
      </c>
      <c r="O55" s="59" t="s">
        <v>544</v>
      </c>
      <c r="P55" s="58">
        <v>0.8</v>
      </c>
      <c r="Q55" s="58">
        <v>34.6</v>
      </c>
      <c r="R55" s="59" t="s">
        <v>544</v>
      </c>
      <c r="S55" s="59" t="s">
        <v>544</v>
      </c>
      <c r="T55" s="59" t="s">
        <v>544</v>
      </c>
      <c r="U55" s="59" t="s">
        <v>544</v>
      </c>
      <c r="V55" s="59" t="s">
        <v>544</v>
      </c>
      <c r="W55" s="59" t="s">
        <v>544</v>
      </c>
      <c r="X55" s="59" t="s">
        <v>544</v>
      </c>
      <c r="Y55" s="59" t="s">
        <v>544</v>
      </c>
      <c r="Z55" s="59" t="s">
        <v>544</v>
      </c>
      <c r="AA55" s="59" t="s">
        <v>544</v>
      </c>
      <c r="AB55" s="58">
        <v>105.6</v>
      </c>
      <c r="AC55" s="59" t="s">
        <v>544</v>
      </c>
      <c r="AD55" s="59" t="s">
        <v>544</v>
      </c>
      <c r="AE55" s="58">
        <v>0.69510899999999998</v>
      </c>
      <c r="AF55" s="59" t="s">
        <v>544</v>
      </c>
      <c r="AG55" s="59" t="s">
        <v>544</v>
      </c>
      <c r="AH55" s="59" t="s">
        <v>544</v>
      </c>
      <c r="AI55" s="59" t="s">
        <v>544</v>
      </c>
      <c r="AJ55" s="59" t="s">
        <v>544</v>
      </c>
      <c r="AK55" s="59" t="s">
        <v>544</v>
      </c>
      <c r="AL55" s="59" t="s">
        <v>544</v>
      </c>
      <c r="AM55" s="59" t="s">
        <v>544</v>
      </c>
      <c r="AN55" s="59" t="s">
        <v>544</v>
      </c>
      <c r="AO55" s="59" t="s">
        <v>544</v>
      </c>
      <c r="AP55" s="58">
        <v>95.409441000000001</v>
      </c>
      <c r="AQ55" s="58">
        <v>3.73</v>
      </c>
      <c r="AR55" s="58">
        <v>34.6</v>
      </c>
      <c r="AS55" s="59" t="s">
        <v>544</v>
      </c>
      <c r="AT55" s="59" t="s">
        <v>544</v>
      </c>
      <c r="AU55" s="58">
        <v>87.4</v>
      </c>
      <c r="AV55" s="59" t="s">
        <v>544</v>
      </c>
      <c r="AW55" s="59" t="s">
        <v>544</v>
      </c>
      <c r="AX55" s="59" t="s">
        <v>544</v>
      </c>
      <c r="AY55" s="59" t="s">
        <v>544</v>
      </c>
      <c r="AZ55" s="58">
        <v>46.776800000000001</v>
      </c>
      <c r="BA55" s="58">
        <v>102.8083</v>
      </c>
      <c r="BB55" s="59" t="s">
        <v>544</v>
      </c>
      <c r="BC55" s="59" t="s">
        <v>544</v>
      </c>
      <c r="BD55" s="59" t="s">
        <v>544</v>
      </c>
      <c r="BE55" s="59" t="s">
        <v>544</v>
      </c>
      <c r="BF55" s="59" t="s">
        <v>544</v>
      </c>
      <c r="BG55" s="58">
        <v>502.49</v>
      </c>
      <c r="BH55" s="58">
        <v>1519.395</v>
      </c>
      <c r="BI55" s="59" t="s">
        <v>544</v>
      </c>
      <c r="BJ55" s="59" t="s">
        <v>544</v>
      </c>
      <c r="BK55" s="59" t="s">
        <v>544</v>
      </c>
      <c r="BL55" s="58">
        <v>108.12560000000001</v>
      </c>
      <c r="BM55" s="58">
        <v>33.918999999999997</v>
      </c>
      <c r="BN55" s="58">
        <v>46.6</v>
      </c>
      <c r="BO55" s="59" t="s">
        <v>544</v>
      </c>
      <c r="BP55" s="58">
        <v>5.77</v>
      </c>
      <c r="BQ55" s="58">
        <v>11.9</v>
      </c>
      <c r="BR55" s="58">
        <v>39.4</v>
      </c>
      <c r="BS55" s="58">
        <v>49.3</v>
      </c>
      <c r="BT55" s="58">
        <v>31.67</v>
      </c>
      <c r="BU55" s="58">
        <v>44.8</v>
      </c>
      <c r="BV55" s="59" t="s">
        <v>544</v>
      </c>
      <c r="BW55" s="59" t="s">
        <v>544</v>
      </c>
      <c r="BX55" s="59" t="s">
        <v>544</v>
      </c>
      <c r="BY55" s="59" t="s">
        <v>544</v>
      </c>
      <c r="BZ55" s="59" t="s">
        <v>544</v>
      </c>
      <c r="CA55" s="58">
        <v>72.349999999999994</v>
      </c>
      <c r="CB55" s="59" t="s">
        <v>544</v>
      </c>
      <c r="CC55" s="59" t="s">
        <v>544</v>
      </c>
      <c r="CD55" s="59" t="s">
        <v>544</v>
      </c>
      <c r="CE55" s="59" t="s">
        <v>544</v>
      </c>
      <c r="CF55" s="59" t="s">
        <v>544</v>
      </c>
      <c r="CG55" s="58">
        <v>105.2</v>
      </c>
      <c r="CH55" s="58">
        <v>106.2</v>
      </c>
      <c r="CI55" s="59" t="s">
        <v>544</v>
      </c>
      <c r="CJ55" s="59" t="s">
        <v>544</v>
      </c>
      <c r="CK55" s="59" t="s">
        <v>544</v>
      </c>
      <c r="CL55" s="59" t="s">
        <v>544</v>
      </c>
      <c r="CM55" s="59" t="s">
        <v>544</v>
      </c>
      <c r="CN55" s="59" t="s">
        <v>544</v>
      </c>
    </row>
    <row r="56" spans="1:92">
      <c r="A56" s="59" t="s">
        <v>121</v>
      </c>
      <c r="B56" s="59" t="s">
        <v>544</v>
      </c>
      <c r="C56" s="59" t="s">
        <v>544</v>
      </c>
      <c r="D56" s="59" t="s">
        <v>544</v>
      </c>
      <c r="E56" s="59" t="s">
        <v>544</v>
      </c>
      <c r="F56" s="58">
        <v>46</v>
      </c>
      <c r="G56" s="58">
        <v>0.75871599999999995</v>
      </c>
      <c r="H56" s="58">
        <v>68.2</v>
      </c>
      <c r="I56" s="58">
        <v>124.2</v>
      </c>
      <c r="J56" s="58">
        <v>12.22</v>
      </c>
      <c r="K56" s="59" t="s">
        <v>544</v>
      </c>
      <c r="L56" s="58">
        <v>474.8</v>
      </c>
      <c r="M56" s="58">
        <v>648432</v>
      </c>
      <c r="N56" s="59" t="s">
        <v>544</v>
      </c>
      <c r="O56" s="59" t="s">
        <v>544</v>
      </c>
      <c r="P56" s="58">
        <v>1</v>
      </c>
      <c r="Q56" s="58">
        <v>34.9</v>
      </c>
      <c r="R56" s="59" t="s">
        <v>544</v>
      </c>
      <c r="S56" s="59" t="s">
        <v>544</v>
      </c>
      <c r="T56" s="59" t="s">
        <v>544</v>
      </c>
      <c r="U56" s="59" t="s">
        <v>544</v>
      </c>
      <c r="V56" s="59" t="s">
        <v>544</v>
      </c>
      <c r="W56" s="59" t="s">
        <v>544</v>
      </c>
      <c r="X56" s="59" t="s">
        <v>544</v>
      </c>
      <c r="Y56" s="59" t="s">
        <v>544</v>
      </c>
      <c r="Z56" s="59" t="s">
        <v>544</v>
      </c>
      <c r="AA56" s="59" t="s">
        <v>544</v>
      </c>
      <c r="AB56" s="58">
        <v>109.3</v>
      </c>
      <c r="AC56" s="59" t="s">
        <v>544</v>
      </c>
      <c r="AD56" s="59" t="s">
        <v>544</v>
      </c>
      <c r="AE56" s="58">
        <v>0.75871599999999995</v>
      </c>
      <c r="AF56" s="59" t="s">
        <v>544</v>
      </c>
      <c r="AG56" s="59" t="s">
        <v>544</v>
      </c>
      <c r="AH56" s="59" t="s">
        <v>544</v>
      </c>
      <c r="AI56" s="59" t="s">
        <v>544</v>
      </c>
      <c r="AJ56" s="59" t="s">
        <v>544</v>
      </c>
      <c r="AK56" s="59" t="s">
        <v>544</v>
      </c>
      <c r="AL56" s="59" t="s">
        <v>544</v>
      </c>
      <c r="AM56" s="59" t="s">
        <v>544</v>
      </c>
      <c r="AN56" s="59" t="s">
        <v>544</v>
      </c>
      <c r="AO56" s="59" t="s">
        <v>544</v>
      </c>
      <c r="AP56" s="58">
        <v>94.642122000000001</v>
      </c>
      <c r="AQ56" s="58">
        <v>3.95</v>
      </c>
      <c r="AR56" s="58">
        <v>34.9</v>
      </c>
      <c r="AS56" s="59" t="s">
        <v>544</v>
      </c>
      <c r="AT56" s="59" t="s">
        <v>544</v>
      </c>
      <c r="AU56" s="58">
        <v>87.4</v>
      </c>
      <c r="AV56" s="59" t="s">
        <v>544</v>
      </c>
      <c r="AW56" s="59" t="s">
        <v>544</v>
      </c>
      <c r="AX56" s="59" t="s">
        <v>544</v>
      </c>
      <c r="AY56" s="59" t="s">
        <v>544</v>
      </c>
      <c r="AZ56" s="58">
        <v>46.360300000000002</v>
      </c>
      <c r="BA56" s="58">
        <v>101.1254</v>
      </c>
      <c r="BB56" s="59" t="s">
        <v>544</v>
      </c>
      <c r="BC56" s="59" t="s">
        <v>544</v>
      </c>
      <c r="BD56" s="59" t="s">
        <v>544</v>
      </c>
      <c r="BE56" s="59" t="s">
        <v>544</v>
      </c>
      <c r="BF56" s="59" t="s">
        <v>544</v>
      </c>
      <c r="BG56" s="58">
        <v>513.41</v>
      </c>
      <c r="BH56" s="58">
        <v>1855.704</v>
      </c>
      <c r="BI56" s="59" t="s">
        <v>544</v>
      </c>
      <c r="BJ56" s="59" t="s">
        <v>544</v>
      </c>
      <c r="BK56" s="59" t="s">
        <v>544</v>
      </c>
      <c r="BL56" s="58">
        <v>113.10599999999999</v>
      </c>
      <c r="BM56" s="58">
        <v>35.645200000000003</v>
      </c>
      <c r="BN56" s="58">
        <v>48.2</v>
      </c>
      <c r="BO56" s="59" t="s">
        <v>544</v>
      </c>
      <c r="BP56" s="58">
        <v>6.13</v>
      </c>
      <c r="BQ56" s="58">
        <v>13.47</v>
      </c>
      <c r="BR56" s="58">
        <v>46.3</v>
      </c>
      <c r="BS56" s="58">
        <v>58.87</v>
      </c>
      <c r="BT56" s="58">
        <v>36.4</v>
      </c>
      <c r="BU56" s="58">
        <v>45.7</v>
      </c>
      <c r="BV56" s="59" t="s">
        <v>544</v>
      </c>
      <c r="BW56" s="59" t="s">
        <v>544</v>
      </c>
      <c r="BX56" s="59" t="s">
        <v>544</v>
      </c>
      <c r="BY56" s="59" t="s">
        <v>544</v>
      </c>
      <c r="BZ56" s="59" t="s">
        <v>544</v>
      </c>
      <c r="CA56" s="58">
        <v>73.63</v>
      </c>
      <c r="CB56" s="59" t="s">
        <v>544</v>
      </c>
      <c r="CC56" s="59" t="s">
        <v>544</v>
      </c>
      <c r="CD56" s="59" t="s">
        <v>544</v>
      </c>
      <c r="CE56" s="59" t="s">
        <v>544</v>
      </c>
      <c r="CF56" s="59" t="s">
        <v>544</v>
      </c>
      <c r="CG56" s="58">
        <v>108.1</v>
      </c>
      <c r="CH56" s="58">
        <v>111</v>
      </c>
      <c r="CI56" s="59" t="s">
        <v>544</v>
      </c>
      <c r="CJ56" s="59" t="s">
        <v>544</v>
      </c>
      <c r="CK56" s="59" t="s">
        <v>544</v>
      </c>
      <c r="CL56" s="59" t="s">
        <v>544</v>
      </c>
      <c r="CM56" s="59" t="s">
        <v>544</v>
      </c>
      <c r="CN56" s="59" t="s">
        <v>544</v>
      </c>
    </row>
    <row r="57" spans="1:92">
      <c r="A57" s="59" t="s">
        <v>122</v>
      </c>
      <c r="B57" s="59" t="s">
        <v>544</v>
      </c>
      <c r="C57" s="59" t="s">
        <v>544</v>
      </c>
      <c r="D57" s="59" t="s">
        <v>544</v>
      </c>
      <c r="E57" s="59" t="s">
        <v>544</v>
      </c>
      <c r="F57" s="58">
        <v>44.4</v>
      </c>
      <c r="G57" s="58">
        <v>0.80652199999999996</v>
      </c>
      <c r="H57" s="58">
        <v>66</v>
      </c>
      <c r="I57" s="58">
        <v>128.1</v>
      </c>
      <c r="J57" s="58">
        <v>14.372999999999999</v>
      </c>
      <c r="K57" s="59" t="s">
        <v>544</v>
      </c>
      <c r="L57" s="58">
        <v>435.5</v>
      </c>
      <c r="M57" s="58">
        <v>419064</v>
      </c>
      <c r="N57" s="59" t="s">
        <v>544</v>
      </c>
      <c r="O57" s="59" t="s">
        <v>544</v>
      </c>
      <c r="P57" s="58">
        <v>1.1000000000000001</v>
      </c>
      <c r="Q57" s="58">
        <v>35.200000000000003</v>
      </c>
      <c r="R57" s="59" t="s">
        <v>544</v>
      </c>
      <c r="S57" s="59" t="s">
        <v>544</v>
      </c>
      <c r="T57" s="59" t="s">
        <v>544</v>
      </c>
      <c r="U57" s="59" t="s">
        <v>544</v>
      </c>
      <c r="V57" s="59" t="s">
        <v>544</v>
      </c>
      <c r="W57" s="59" t="s">
        <v>544</v>
      </c>
      <c r="X57" s="59" t="s">
        <v>544</v>
      </c>
      <c r="Y57" s="59" t="s">
        <v>544</v>
      </c>
      <c r="Z57" s="59" t="s">
        <v>544</v>
      </c>
      <c r="AA57" s="59" t="s">
        <v>544</v>
      </c>
      <c r="AB57" s="58">
        <v>117.5</v>
      </c>
      <c r="AC57" s="59" t="s">
        <v>544</v>
      </c>
      <c r="AD57" s="59" t="s">
        <v>544</v>
      </c>
      <c r="AE57" s="58">
        <v>0.80652199999999996</v>
      </c>
      <c r="AF57" s="59" t="s">
        <v>544</v>
      </c>
      <c r="AG57" s="59" t="s">
        <v>544</v>
      </c>
      <c r="AH57" s="59" t="s">
        <v>544</v>
      </c>
      <c r="AI57" s="59" t="s">
        <v>544</v>
      </c>
      <c r="AJ57" s="59" t="s">
        <v>544</v>
      </c>
      <c r="AK57" s="59" t="s">
        <v>544</v>
      </c>
      <c r="AL57" s="59" t="s">
        <v>544</v>
      </c>
      <c r="AM57" s="59" t="s">
        <v>544</v>
      </c>
      <c r="AN57" s="59" t="s">
        <v>544</v>
      </c>
      <c r="AO57" s="59" t="s">
        <v>544</v>
      </c>
      <c r="AP57" s="58">
        <v>96.199123999999998</v>
      </c>
      <c r="AQ57" s="58">
        <v>4.42</v>
      </c>
      <c r="AR57" s="58">
        <v>35.200000000000003</v>
      </c>
      <c r="AS57" s="59" t="s">
        <v>544</v>
      </c>
      <c r="AT57" s="59" t="s">
        <v>544</v>
      </c>
      <c r="AU57" s="58">
        <v>87.1</v>
      </c>
      <c r="AV57" s="59" t="s">
        <v>544</v>
      </c>
      <c r="AW57" s="59" t="s">
        <v>544</v>
      </c>
      <c r="AX57" s="59" t="s">
        <v>544</v>
      </c>
      <c r="AY57" s="59" t="s">
        <v>544</v>
      </c>
      <c r="AZ57" s="58">
        <v>45.883400000000002</v>
      </c>
      <c r="BA57" s="58">
        <v>99.365700000000004</v>
      </c>
      <c r="BB57" s="59" t="s">
        <v>544</v>
      </c>
      <c r="BC57" s="59" t="s">
        <v>544</v>
      </c>
      <c r="BD57" s="59" t="s">
        <v>544</v>
      </c>
      <c r="BE57" s="59" t="s">
        <v>544</v>
      </c>
      <c r="BF57" s="59" t="s">
        <v>544</v>
      </c>
      <c r="BG57" s="58">
        <v>519.51</v>
      </c>
      <c r="BH57" s="58">
        <v>1157.3219999999999</v>
      </c>
      <c r="BI57" s="59" t="s">
        <v>544</v>
      </c>
      <c r="BJ57" s="59" t="s">
        <v>544</v>
      </c>
      <c r="BK57" s="59" t="s">
        <v>544</v>
      </c>
      <c r="BL57" s="58">
        <v>124.9258</v>
      </c>
      <c r="BM57" s="58">
        <v>38.848199999999999</v>
      </c>
      <c r="BN57" s="58">
        <v>48.7</v>
      </c>
      <c r="BO57" s="59" t="s">
        <v>544</v>
      </c>
      <c r="BP57" s="58">
        <v>6.73</v>
      </c>
      <c r="BQ57" s="58">
        <v>15.57</v>
      </c>
      <c r="BR57" s="58">
        <v>54.8</v>
      </c>
      <c r="BS57" s="58">
        <v>66.5</v>
      </c>
      <c r="BT57" s="58">
        <v>44.53</v>
      </c>
      <c r="BU57" s="58">
        <v>46.4</v>
      </c>
      <c r="BV57" s="59" t="s">
        <v>544</v>
      </c>
      <c r="BW57" s="59" t="s">
        <v>544</v>
      </c>
      <c r="BX57" s="59" t="s">
        <v>544</v>
      </c>
      <c r="BY57" s="59" t="s">
        <v>544</v>
      </c>
      <c r="BZ57" s="59" t="s">
        <v>544</v>
      </c>
      <c r="CA57" s="58">
        <v>74.44</v>
      </c>
      <c r="CB57" s="59" t="s">
        <v>544</v>
      </c>
      <c r="CC57" s="59" t="s">
        <v>544</v>
      </c>
      <c r="CD57" s="59" t="s">
        <v>544</v>
      </c>
      <c r="CE57" s="59" t="s">
        <v>544</v>
      </c>
      <c r="CF57" s="59" t="s">
        <v>544</v>
      </c>
      <c r="CG57" s="58">
        <v>113.9</v>
      </c>
      <c r="CH57" s="58">
        <v>122.5</v>
      </c>
      <c r="CI57" s="59" t="s">
        <v>544</v>
      </c>
      <c r="CJ57" s="59" t="s">
        <v>544</v>
      </c>
      <c r="CK57" s="59" t="s">
        <v>544</v>
      </c>
      <c r="CL57" s="59" t="s">
        <v>544</v>
      </c>
      <c r="CM57" s="59" t="s">
        <v>544</v>
      </c>
      <c r="CN57" s="59" t="s">
        <v>544</v>
      </c>
    </row>
    <row r="58" spans="1:92">
      <c r="A58" s="59" t="s">
        <v>123</v>
      </c>
      <c r="B58" s="59" t="s">
        <v>544</v>
      </c>
      <c r="C58" s="59" t="s">
        <v>544</v>
      </c>
      <c r="D58" s="59" t="s">
        <v>544</v>
      </c>
      <c r="E58" s="59" t="s">
        <v>544</v>
      </c>
      <c r="F58" s="58">
        <v>43.6</v>
      </c>
      <c r="G58" s="58">
        <v>0.73627900000000002</v>
      </c>
      <c r="H58" s="58">
        <v>73.099999999999994</v>
      </c>
      <c r="I58" s="58">
        <v>129.19999999999999</v>
      </c>
      <c r="J58" s="58">
        <v>13.77</v>
      </c>
      <c r="K58" s="59" t="s">
        <v>544</v>
      </c>
      <c r="L58" s="58">
        <v>396.3</v>
      </c>
      <c r="M58" s="58">
        <v>349903</v>
      </c>
      <c r="N58" s="59" t="s">
        <v>544</v>
      </c>
      <c r="O58" s="59" t="s">
        <v>544</v>
      </c>
      <c r="P58" s="58">
        <v>1.4</v>
      </c>
      <c r="Q58" s="58">
        <v>35.5</v>
      </c>
      <c r="R58" s="59" t="s">
        <v>544</v>
      </c>
      <c r="S58" s="59" t="s">
        <v>544</v>
      </c>
      <c r="T58" s="59" t="s">
        <v>544</v>
      </c>
      <c r="U58" s="59" t="s">
        <v>544</v>
      </c>
      <c r="V58" s="59" t="s">
        <v>544</v>
      </c>
      <c r="W58" s="59" t="s">
        <v>544</v>
      </c>
      <c r="X58" s="59" t="s">
        <v>544</v>
      </c>
      <c r="Y58" s="59" t="s">
        <v>544</v>
      </c>
      <c r="Z58" s="59" t="s">
        <v>544</v>
      </c>
      <c r="AA58" s="59" t="s">
        <v>544</v>
      </c>
      <c r="AB58" s="58">
        <v>111.9</v>
      </c>
      <c r="AC58" s="59" t="s">
        <v>544</v>
      </c>
      <c r="AD58" s="59" t="s">
        <v>544</v>
      </c>
      <c r="AE58" s="58">
        <v>0.73627900000000002</v>
      </c>
      <c r="AF58" s="59" t="s">
        <v>544</v>
      </c>
      <c r="AG58" s="59" t="s">
        <v>544</v>
      </c>
      <c r="AH58" s="59" t="s">
        <v>544</v>
      </c>
      <c r="AI58" s="59" t="s">
        <v>544</v>
      </c>
      <c r="AJ58" s="59" t="s">
        <v>544</v>
      </c>
      <c r="AK58" s="59" t="s">
        <v>544</v>
      </c>
      <c r="AL58" s="59" t="s">
        <v>544</v>
      </c>
      <c r="AM58" s="59" t="s">
        <v>544</v>
      </c>
      <c r="AN58" s="59" t="s">
        <v>544</v>
      </c>
      <c r="AO58" s="59" t="s">
        <v>544</v>
      </c>
      <c r="AP58" s="58">
        <v>90.262935999999996</v>
      </c>
      <c r="AQ58" s="58">
        <v>4.59</v>
      </c>
      <c r="AR58" s="58">
        <v>35.5</v>
      </c>
      <c r="AS58" s="59" t="s">
        <v>544</v>
      </c>
      <c r="AT58" s="59" t="s">
        <v>544</v>
      </c>
      <c r="AU58" s="58">
        <v>86.6</v>
      </c>
      <c r="AV58" s="59" t="s">
        <v>544</v>
      </c>
      <c r="AW58" s="59" t="s">
        <v>544</v>
      </c>
      <c r="AX58" s="59" t="s">
        <v>544</v>
      </c>
      <c r="AY58" s="59" t="s">
        <v>544</v>
      </c>
      <c r="AZ58" s="58">
        <v>45.803699999999999</v>
      </c>
      <c r="BA58" s="58">
        <v>98.511799999999994</v>
      </c>
      <c r="BB58" s="59" t="s">
        <v>544</v>
      </c>
      <c r="BC58" s="59" t="s">
        <v>544</v>
      </c>
      <c r="BD58" s="59" t="s">
        <v>544</v>
      </c>
      <c r="BE58" s="59" t="s">
        <v>544</v>
      </c>
      <c r="BF58" s="59" t="s">
        <v>544</v>
      </c>
      <c r="BG58" s="58">
        <v>532.47</v>
      </c>
      <c r="BH58" s="58">
        <v>2366.5729999999999</v>
      </c>
      <c r="BI58" s="59" t="s">
        <v>544</v>
      </c>
      <c r="BJ58" s="59" t="s">
        <v>544</v>
      </c>
      <c r="BK58" s="59" t="s">
        <v>544</v>
      </c>
      <c r="BL58" s="58">
        <v>118.86750000000001</v>
      </c>
      <c r="BM58" s="58">
        <v>37.775300000000001</v>
      </c>
      <c r="BN58" s="58">
        <v>53</v>
      </c>
      <c r="BO58" s="59" t="s">
        <v>544</v>
      </c>
      <c r="BP58" s="58">
        <v>9.1300000000000008</v>
      </c>
      <c r="BQ58" s="58">
        <v>17.670000000000002</v>
      </c>
      <c r="BR58" s="58">
        <v>56.3</v>
      </c>
      <c r="BS58" s="58">
        <v>64.67</v>
      </c>
      <c r="BT58" s="58">
        <v>47.4</v>
      </c>
      <c r="BU58" s="58">
        <v>47.9</v>
      </c>
      <c r="BV58" s="59" t="s">
        <v>544</v>
      </c>
      <c r="BW58" s="59" t="s">
        <v>544</v>
      </c>
      <c r="BX58" s="59" t="s">
        <v>544</v>
      </c>
      <c r="BY58" s="59" t="s">
        <v>544</v>
      </c>
      <c r="BZ58" s="59" t="s">
        <v>544</v>
      </c>
      <c r="CA58" s="58">
        <v>76.59</v>
      </c>
      <c r="CB58" s="59" t="s">
        <v>544</v>
      </c>
      <c r="CC58" s="59" t="s">
        <v>544</v>
      </c>
      <c r="CD58" s="59" t="s">
        <v>544</v>
      </c>
      <c r="CE58" s="59" t="s">
        <v>544</v>
      </c>
      <c r="CF58" s="59" t="s">
        <v>544</v>
      </c>
      <c r="CG58" s="58">
        <v>108.4</v>
      </c>
      <c r="CH58" s="58">
        <v>116.7</v>
      </c>
      <c r="CI58" s="59" t="s">
        <v>544</v>
      </c>
      <c r="CJ58" s="59" t="s">
        <v>544</v>
      </c>
      <c r="CK58" s="59" t="s">
        <v>544</v>
      </c>
      <c r="CL58" s="59" t="s">
        <v>544</v>
      </c>
      <c r="CM58" s="59" t="s">
        <v>544</v>
      </c>
      <c r="CN58" s="59" t="s">
        <v>544</v>
      </c>
    </row>
    <row r="59" spans="1:92">
      <c r="A59" s="59" t="s">
        <v>124</v>
      </c>
      <c r="B59" s="59" t="s">
        <v>544</v>
      </c>
      <c r="C59" s="59" t="s">
        <v>544</v>
      </c>
      <c r="D59" s="59" t="s">
        <v>544</v>
      </c>
      <c r="E59" s="59" t="s">
        <v>544</v>
      </c>
      <c r="F59" s="58">
        <v>45.6</v>
      </c>
      <c r="G59" s="58">
        <v>0.74780800000000003</v>
      </c>
      <c r="H59" s="58">
        <v>68</v>
      </c>
      <c r="I59" s="58">
        <v>133.69999999999999</v>
      </c>
      <c r="J59" s="58">
        <v>11.32</v>
      </c>
      <c r="K59" s="59" t="s">
        <v>544</v>
      </c>
      <c r="L59" s="58">
        <v>399.9</v>
      </c>
      <c r="M59" s="58">
        <v>409984</v>
      </c>
      <c r="N59" s="59" t="s">
        <v>544</v>
      </c>
      <c r="O59" s="59" t="s">
        <v>544</v>
      </c>
      <c r="P59" s="58">
        <v>1.7</v>
      </c>
      <c r="Q59" s="58">
        <v>35.799999999999997</v>
      </c>
      <c r="R59" s="59" t="s">
        <v>544</v>
      </c>
      <c r="S59" s="59" t="s">
        <v>544</v>
      </c>
      <c r="T59" s="59" t="s">
        <v>544</v>
      </c>
      <c r="U59" s="59" t="s">
        <v>544</v>
      </c>
      <c r="V59" s="59" t="s">
        <v>544</v>
      </c>
      <c r="W59" s="59" t="s">
        <v>544</v>
      </c>
      <c r="X59" s="59" t="s">
        <v>544</v>
      </c>
      <c r="Y59" s="59" t="s">
        <v>544</v>
      </c>
      <c r="Z59" s="59" t="s">
        <v>544</v>
      </c>
      <c r="AA59" s="59" t="s">
        <v>544</v>
      </c>
      <c r="AB59" s="58">
        <v>111.2</v>
      </c>
      <c r="AC59" s="59" t="s">
        <v>544</v>
      </c>
      <c r="AD59" s="59" t="s">
        <v>544</v>
      </c>
      <c r="AE59" s="58">
        <v>0.74780800000000003</v>
      </c>
      <c r="AF59" s="59" t="s">
        <v>544</v>
      </c>
      <c r="AG59" s="59" t="s">
        <v>544</v>
      </c>
      <c r="AH59" s="59" t="s">
        <v>544</v>
      </c>
      <c r="AI59" s="59" t="s">
        <v>544</v>
      </c>
      <c r="AJ59" s="59" t="s">
        <v>544</v>
      </c>
      <c r="AK59" s="59" t="s">
        <v>544</v>
      </c>
      <c r="AL59" s="59" t="s">
        <v>544</v>
      </c>
      <c r="AM59" s="59" t="s">
        <v>544</v>
      </c>
      <c r="AN59" s="59" t="s">
        <v>544</v>
      </c>
      <c r="AO59" s="59" t="s">
        <v>544</v>
      </c>
      <c r="AP59" s="58">
        <v>82.083521000000005</v>
      </c>
      <c r="AQ59" s="58">
        <v>12.02</v>
      </c>
      <c r="AR59" s="58">
        <v>35.799999999999997</v>
      </c>
      <c r="AS59" s="59" t="s">
        <v>544</v>
      </c>
      <c r="AT59" s="59" t="s">
        <v>544</v>
      </c>
      <c r="AU59" s="58">
        <v>84.9</v>
      </c>
      <c r="AV59" s="59" t="s">
        <v>544</v>
      </c>
      <c r="AW59" s="59" t="s">
        <v>544</v>
      </c>
      <c r="AX59" s="59" t="s">
        <v>544</v>
      </c>
      <c r="AY59" s="59" t="s">
        <v>544</v>
      </c>
      <c r="AZ59" s="58">
        <v>46.218299999999999</v>
      </c>
      <c r="BA59" s="58">
        <v>98.748699999999999</v>
      </c>
      <c r="BB59" s="59" t="s">
        <v>544</v>
      </c>
      <c r="BC59" s="59" t="s">
        <v>544</v>
      </c>
      <c r="BD59" s="59" t="s">
        <v>544</v>
      </c>
      <c r="BE59" s="59" t="s">
        <v>544</v>
      </c>
      <c r="BF59" s="59" t="s">
        <v>544</v>
      </c>
      <c r="BG59" s="58">
        <v>540.28</v>
      </c>
      <c r="BH59" s="58">
        <v>4639.4340000000002</v>
      </c>
      <c r="BI59" s="59" t="s">
        <v>544</v>
      </c>
      <c r="BJ59" s="59" t="s">
        <v>544</v>
      </c>
      <c r="BK59" s="59" t="s">
        <v>544</v>
      </c>
      <c r="BL59" s="58">
        <v>115.027</v>
      </c>
      <c r="BM59" s="58">
        <v>37.841999999999999</v>
      </c>
      <c r="BN59" s="58">
        <v>62.3</v>
      </c>
      <c r="BO59" s="59" t="s">
        <v>544</v>
      </c>
      <c r="BP59" s="58">
        <v>21.87</v>
      </c>
      <c r="BQ59" s="58">
        <v>28.83</v>
      </c>
      <c r="BR59" s="58">
        <v>62.83</v>
      </c>
      <c r="BS59" s="58">
        <v>78.900000000000006</v>
      </c>
      <c r="BT59" s="58">
        <v>50.13</v>
      </c>
      <c r="BU59" s="58">
        <v>51.5</v>
      </c>
      <c r="BV59" s="59" t="s">
        <v>544</v>
      </c>
      <c r="BW59" s="59" t="s">
        <v>544</v>
      </c>
      <c r="BX59" s="59" t="s">
        <v>544</v>
      </c>
      <c r="BY59" s="59" t="s">
        <v>544</v>
      </c>
      <c r="BZ59" s="59" t="s">
        <v>544</v>
      </c>
      <c r="CA59" s="58">
        <v>77.41</v>
      </c>
      <c r="CB59" s="59" t="s">
        <v>544</v>
      </c>
      <c r="CC59" s="59" t="s">
        <v>544</v>
      </c>
      <c r="CD59" s="59" t="s">
        <v>544</v>
      </c>
      <c r="CE59" s="59" t="s">
        <v>544</v>
      </c>
      <c r="CF59" s="59" t="s">
        <v>544</v>
      </c>
      <c r="CG59" s="58">
        <v>109.6</v>
      </c>
      <c r="CH59" s="58">
        <v>113.3</v>
      </c>
      <c r="CI59" s="59" t="s">
        <v>544</v>
      </c>
      <c r="CJ59" s="59" t="s">
        <v>544</v>
      </c>
      <c r="CK59" s="59" t="s">
        <v>544</v>
      </c>
      <c r="CL59" s="59" t="s">
        <v>544</v>
      </c>
      <c r="CM59" s="59" t="s">
        <v>544</v>
      </c>
      <c r="CN59" s="59" t="s">
        <v>544</v>
      </c>
    </row>
    <row r="60" spans="1:92">
      <c r="A60" s="59" t="s">
        <v>125</v>
      </c>
      <c r="B60" s="59" t="s">
        <v>544</v>
      </c>
      <c r="C60" s="59" t="s">
        <v>544</v>
      </c>
      <c r="D60" s="59" t="s">
        <v>544</v>
      </c>
      <c r="E60" s="59" t="s">
        <v>544</v>
      </c>
      <c r="F60" s="58">
        <v>44.3</v>
      </c>
      <c r="G60" s="58">
        <v>0.775231</v>
      </c>
      <c r="H60" s="58">
        <v>72</v>
      </c>
      <c r="I60" s="58">
        <v>134.9</v>
      </c>
      <c r="J60" s="58">
        <v>9.5429999999999993</v>
      </c>
      <c r="K60" s="59" t="s">
        <v>544</v>
      </c>
      <c r="L60" s="58">
        <v>397.3</v>
      </c>
      <c r="M60" s="58">
        <v>528859</v>
      </c>
      <c r="N60" s="59" t="s">
        <v>544</v>
      </c>
      <c r="O60" s="59" t="s">
        <v>544</v>
      </c>
      <c r="P60" s="58">
        <v>2</v>
      </c>
      <c r="Q60" s="58">
        <v>36.1</v>
      </c>
      <c r="R60" s="59" t="s">
        <v>544</v>
      </c>
      <c r="S60" s="59" t="s">
        <v>544</v>
      </c>
      <c r="T60" s="59" t="s">
        <v>544</v>
      </c>
      <c r="U60" s="59" t="s">
        <v>544</v>
      </c>
      <c r="V60" s="59" t="s">
        <v>544</v>
      </c>
      <c r="W60" s="59" t="s">
        <v>544</v>
      </c>
      <c r="X60" s="59" t="s">
        <v>544</v>
      </c>
      <c r="Y60" s="59" t="s">
        <v>544</v>
      </c>
      <c r="Z60" s="59" t="s">
        <v>544</v>
      </c>
      <c r="AA60" s="59" t="s">
        <v>544</v>
      </c>
      <c r="AB60" s="58">
        <v>113.6</v>
      </c>
      <c r="AC60" s="59" t="s">
        <v>544</v>
      </c>
      <c r="AD60" s="59" t="s">
        <v>544</v>
      </c>
      <c r="AE60" s="58">
        <v>0.775231</v>
      </c>
      <c r="AF60" s="59" t="s">
        <v>544</v>
      </c>
      <c r="AG60" s="59" t="s">
        <v>544</v>
      </c>
      <c r="AH60" s="59" t="s">
        <v>544</v>
      </c>
      <c r="AI60" s="59" t="s">
        <v>544</v>
      </c>
      <c r="AJ60" s="59" t="s">
        <v>544</v>
      </c>
      <c r="AK60" s="59" t="s">
        <v>544</v>
      </c>
      <c r="AL60" s="59" t="s">
        <v>544</v>
      </c>
      <c r="AM60" s="59" t="s">
        <v>544</v>
      </c>
      <c r="AN60" s="59" t="s">
        <v>544</v>
      </c>
      <c r="AO60" s="59" t="s">
        <v>544</v>
      </c>
      <c r="AP60" s="58">
        <v>85.379424</v>
      </c>
      <c r="AQ60" s="58">
        <v>13.8</v>
      </c>
      <c r="AR60" s="58">
        <v>36.1</v>
      </c>
      <c r="AS60" s="59" t="s">
        <v>544</v>
      </c>
      <c r="AT60" s="59" t="s">
        <v>544</v>
      </c>
      <c r="AU60" s="58">
        <v>83.3</v>
      </c>
      <c r="AV60" s="59" t="s">
        <v>544</v>
      </c>
      <c r="AW60" s="59" t="s">
        <v>544</v>
      </c>
      <c r="AX60" s="59" t="s">
        <v>544</v>
      </c>
      <c r="AY60" s="59" t="s">
        <v>544</v>
      </c>
      <c r="AZ60" s="58">
        <v>46.634500000000003</v>
      </c>
      <c r="BA60" s="58">
        <v>99.005200000000002</v>
      </c>
      <c r="BB60" s="59" t="s">
        <v>544</v>
      </c>
      <c r="BC60" s="59" t="s">
        <v>544</v>
      </c>
      <c r="BD60" s="59" t="s">
        <v>544</v>
      </c>
      <c r="BE60" s="59" t="s">
        <v>544</v>
      </c>
      <c r="BF60" s="59" t="s">
        <v>544</v>
      </c>
      <c r="BG60" s="58">
        <v>548.15</v>
      </c>
      <c r="BH60" s="58">
        <v>2879.866</v>
      </c>
      <c r="BI60" s="59" t="s">
        <v>544</v>
      </c>
      <c r="BJ60" s="59" t="s">
        <v>544</v>
      </c>
      <c r="BK60" s="59" t="s">
        <v>544</v>
      </c>
      <c r="BL60" s="58">
        <v>117.4492</v>
      </c>
      <c r="BM60" s="58">
        <v>39.381599999999999</v>
      </c>
      <c r="BN60" s="58">
        <v>62.6</v>
      </c>
      <c r="BO60" s="59" t="s">
        <v>544</v>
      </c>
      <c r="BP60" s="58">
        <v>22.1</v>
      </c>
      <c r="BQ60" s="58">
        <v>29.47</v>
      </c>
      <c r="BR60" s="58">
        <v>65.3</v>
      </c>
      <c r="BS60" s="58">
        <v>79.77</v>
      </c>
      <c r="BT60" s="58">
        <v>53.13</v>
      </c>
      <c r="BU60" s="58">
        <v>53.4</v>
      </c>
      <c r="BV60" s="59" t="s">
        <v>544</v>
      </c>
      <c r="BW60" s="59" t="s">
        <v>544</v>
      </c>
      <c r="BX60" s="59" t="s">
        <v>544</v>
      </c>
      <c r="BY60" s="59" t="s">
        <v>544</v>
      </c>
      <c r="BZ60" s="59" t="s">
        <v>544</v>
      </c>
      <c r="CA60" s="58">
        <v>79.86</v>
      </c>
      <c r="CB60" s="59" t="s">
        <v>544</v>
      </c>
      <c r="CC60" s="59" t="s">
        <v>544</v>
      </c>
      <c r="CD60" s="59" t="s">
        <v>544</v>
      </c>
      <c r="CE60" s="59" t="s">
        <v>544</v>
      </c>
      <c r="CF60" s="59" t="s">
        <v>544</v>
      </c>
      <c r="CG60" s="58">
        <v>111.9</v>
      </c>
      <c r="CH60" s="58">
        <v>115.9</v>
      </c>
      <c r="CI60" s="59" t="s">
        <v>544</v>
      </c>
      <c r="CJ60" s="59" t="s">
        <v>544</v>
      </c>
      <c r="CK60" s="59" t="s">
        <v>544</v>
      </c>
      <c r="CL60" s="59" t="s">
        <v>544</v>
      </c>
      <c r="CM60" s="59" t="s">
        <v>544</v>
      </c>
      <c r="CN60" s="59" t="s">
        <v>544</v>
      </c>
    </row>
    <row r="61" spans="1:92">
      <c r="A61" s="59" t="s">
        <v>126</v>
      </c>
      <c r="B61" s="59" t="s">
        <v>544</v>
      </c>
      <c r="C61" s="59" t="s">
        <v>544</v>
      </c>
      <c r="D61" s="59" t="s">
        <v>544</v>
      </c>
      <c r="E61" s="59" t="s">
        <v>544</v>
      </c>
      <c r="F61" s="58">
        <v>42.5</v>
      </c>
      <c r="G61" s="58">
        <v>0.73517399999999999</v>
      </c>
      <c r="H61" s="58">
        <v>72.3</v>
      </c>
      <c r="I61" s="58">
        <v>133.69999999999999</v>
      </c>
      <c r="J61" s="58">
        <v>9.6069999999999993</v>
      </c>
      <c r="K61" s="59" t="s">
        <v>544</v>
      </c>
      <c r="L61" s="58">
        <v>376.6</v>
      </c>
      <c r="M61" s="58">
        <v>393454</v>
      </c>
      <c r="N61" s="59" t="s">
        <v>544</v>
      </c>
      <c r="O61" s="59" t="s">
        <v>544</v>
      </c>
      <c r="P61" s="58">
        <v>2.4</v>
      </c>
      <c r="Q61" s="58">
        <v>36.5</v>
      </c>
      <c r="R61" s="59" t="s">
        <v>544</v>
      </c>
      <c r="S61" s="59" t="s">
        <v>544</v>
      </c>
      <c r="T61" s="59" t="s">
        <v>544</v>
      </c>
      <c r="U61" s="59" t="s">
        <v>544</v>
      </c>
      <c r="V61" s="59" t="s">
        <v>544</v>
      </c>
      <c r="W61" s="59" t="s">
        <v>544</v>
      </c>
      <c r="X61" s="59" t="s">
        <v>544</v>
      </c>
      <c r="Y61" s="59" t="s">
        <v>544</v>
      </c>
      <c r="Z61" s="59" t="s">
        <v>544</v>
      </c>
      <c r="AA61" s="59" t="s">
        <v>544</v>
      </c>
      <c r="AB61" s="58">
        <v>108.6</v>
      </c>
      <c r="AC61" s="59" t="s">
        <v>544</v>
      </c>
      <c r="AD61" s="59" t="s">
        <v>544</v>
      </c>
      <c r="AE61" s="58">
        <v>0.73517399999999999</v>
      </c>
      <c r="AF61" s="59" t="s">
        <v>544</v>
      </c>
      <c r="AG61" s="59" t="s">
        <v>544</v>
      </c>
      <c r="AH61" s="59" t="s">
        <v>544</v>
      </c>
      <c r="AI61" s="59" t="s">
        <v>544</v>
      </c>
      <c r="AJ61" s="59" t="s">
        <v>544</v>
      </c>
      <c r="AK61" s="59" t="s">
        <v>544</v>
      </c>
      <c r="AL61" s="59" t="s">
        <v>544</v>
      </c>
      <c r="AM61" s="59" t="s">
        <v>544</v>
      </c>
      <c r="AN61" s="59" t="s">
        <v>544</v>
      </c>
      <c r="AO61" s="59" t="s">
        <v>544</v>
      </c>
      <c r="AP61" s="58">
        <v>86.969498999999999</v>
      </c>
      <c r="AQ61" s="58">
        <v>11.98</v>
      </c>
      <c r="AR61" s="58">
        <v>36.5</v>
      </c>
      <c r="AS61" s="59" t="s">
        <v>544</v>
      </c>
      <c r="AT61" s="59" t="s">
        <v>544</v>
      </c>
      <c r="AU61" s="58">
        <v>82.1</v>
      </c>
      <c r="AV61" s="59" t="s">
        <v>544</v>
      </c>
      <c r="AW61" s="59" t="s">
        <v>544</v>
      </c>
      <c r="AX61" s="59" t="s">
        <v>544</v>
      </c>
      <c r="AY61" s="59" t="s">
        <v>544</v>
      </c>
      <c r="AZ61" s="58">
        <v>46.525700000000001</v>
      </c>
      <c r="BA61" s="58">
        <v>98.163399999999996</v>
      </c>
      <c r="BB61" s="59" t="s">
        <v>544</v>
      </c>
      <c r="BC61" s="59" t="s">
        <v>544</v>
      </c>
      <c r="BD61" s="59" t="s">
        <v>544</v>
      </c>
      <c r="BE61" s="59" t="s">
        <v>544</v>
      </c>
      <c r="BF61" s="59" t="s">
        <v>544</v>
      </c>
      <c r="BG61" s="58">
        <v>548.80999999999995</v>
      </c>
      <c r="BH61" s="58">
        <v>1468.944</v>
      </c>
      <c r="BI61" s="59" t="s">
        <v>544</v>
      </c>
      <c r="BJ61" s="59" t="s">
        <v>544</v>
      </c>
      <c r="BK61" s="59" t="s">
        <v>544</v>
      </c>
      <c r="BL61" s="58">
        <v>113.4344</v>
      </c>
      <c r="BM61" s="58">
        <v>38.125500000000002</v>
      </c>
      <c r="BN61" s="58">
        <v>64</v>
      </c>
      <c r="BO61" s="59" t="s">
        <v>544</v>
      </c>
      <c r="BP61" s="58">
        <v>22.33</v>
      </c>
      <c r="BQ61" s="58">
        <v>29.3</v>
      </c>
      <c r="BR61" s="58">
        <v>63.43</v>
      </c>
      <c r="BS61" s="58">
        <v>89.97</v>
      </c>
      <c r="BT61" s="58">
        <v>46.13</v>
      </c>
      <c r="BU61" s="58">
        <v>55.2</v>
      </c>
      <c r="BV61" s="59" t="s">
        <v>544</v>
      </c>
      <c r="BW61" s="59" t="s">
        <v>544</v>
      </c>
      <c r="BX61" s="59" t="s">
        <v>544</v>
      </c>
      <c r="BY61" s="59" t="s">
        <v>544</v>
      </c>
      <c r="BZ61" s="59" t="s">
        <v>544</v>
      </c>
      <c r="CA61" s="58">
        <v>82.22</v>
      </c>
      <c r="CB61" s="59" t="s">
        <v>544</v>
      </c>
      <c r="CC61" s="59" t="s">
        <v>544</v>
      </c>
      <c r="CD61" s="59" t="s">
        <v>544</v>
      </c>
      <c r="CE61" s="59" t="s">
        <v>544</v>
      </c>
      <c r="CF61" s="59" t="s">
        <v>544</v>
      </c>
      <c r="CG61" s="58">
        <v>106.5</v>
      </c>
      <c r="CH61" s="58">
        <v>111.5</v>
      </c>
      <c r="CI61" s="59" t="s">
        <v>544</v>
      </c>
      <c r="CJ61" s="59" t="s">
        <v>544</v>
      </c>
      <c r="CK61" s="59" t="s">
        <v>544</v>
      </c>
      <c r="CL61" s="59" t="s">
        <v>544</v>
      </c>
      <c r="CM61" s="59" t="s">
        <v>544</v>
      </c>
      <c r="CN61" s="59" t="s">
        <v>544</v>
      </c>
    </row>
    <row r="62" spans="1:92">
      <c r="A62" s="59" t="s">
        <v>127</v>
      </c>
      <c r="B62" s="59" t="s">
        <v>544</v>
      </c>
      <c r="C62" s="59" t="s">
        <v>544</v>
      </c>
      <c r="D62" s="59" t="s">
        <v>544</v>
      </c>
      <c r="E62" s="59" t="s">
        <v>544</v>
      </c>
      <c r="F62" s="58">
        <v>39.6</v>
      </c>
      <c r="G62" s="58">
        <v>0.79756899999999997</v>
      </c>
      <c r="H62" s="58">
        <v>81</v>
      </c>
      <c r="I62" s="58">
        <v>135.19999999999999</v>
      </c>
      <c r="J62" s="58">
        <v>9.14</v>
      </c>
      <c r="K62" s="59" t="s">
        <v>544</v>
      </c>
      <c r="L62" s="58">
        <v>401.8</v>
      </c>
      <c r="M62" s="58">
        <v>360713</v>
      </c>
      <c r="N62" s="59" t="s">
        <v>544</v>
      </c>
      <c r="O62" s="59" t="s">
        <v>544</v>
      </c>
      <c r="P62" s="58">
        <v>3</v>
      </c>
      <c r="Q62" s="58">
        <v>36.799999999999997</v>
      </c>
      <c r="R62" s="59" t="s">
        <v>544</v>
      </c>
      <c r="S62" s="59" t="s">
        <v>544</v>
      </c>
      <c r="T62" s="59" t="s">
        <v>544</v>
      </c>
      <c r="U62" s="59" t="s">
        <v>544</v>
      </c>
      <c r="V62" s="59" t="s">
        <v>544</v>
      </c>
      <c r="W62" s="59" t="s">
        <v>544</v>
      </c>
      <c r="X62" s="59" t="s">
        <v>544</v>
      </c>
      <c r="Y62" s="59" t="s">
        <v>544</v>
      </c>
      <c r="Z62" s="59" t="s">
        <v>544</v>
      </c>
      <c r="AA62" s="59" t="s">
        <v>544</v>
      </c>
      <c r="AB62" s="58">
        <v>110.1</v>
      </c>
      <c r="AC62" s="59" t="s">
        <v>544</v>
      </c>
      <c r="AD62" s="59" t="s">
        <v>544</v>
      </c>
      <c r="AE62" s="58">
        <v>0.79756899999999997</v>
      </c>
      <c r="AF62" s="59" t="s">
        <v>544</v>
      </c>
      <c r="AG62" s="59" t="s">
        <v>544</v>
      </c>
      <c r="AH62" s="59" t="s">
        <v>544</v>
      </c>
      <c r="AI62" s="59" t="s">
        <v>544</v>
      </c>
      <c r="AJ62" s="59" t="s">
        <v>544</v>
      </c>
      <c r="AK62" s="59" t="s">
        <v>544</v>
      </c>
      <c r="AL62" s="59" t="s">
        <v>544</v>
      </c>
      <c r="AM62" s="59" t="s">
        <v>544</v>
      </c>
      <c r="AN62" s="59" t="s">
        <v>544</v>
      </c>
      <c r="AO62" s="59" t="s">
        <v>544</v>
      </c>
      <c r="AP62" s="58">
        <v>87.259589000000005</v>
      </c>
      <c r="AQ62" s="58">
        <v>11.64</v>
      </c>
      <c r="AR62" s="58">
        <v>36.799999999999997</v>
      </c>
      <c r="AS62" s="59" t="s">
        <v>544</v>
      </c>
      <c r="AT62" s="59" t="s">
        <v>544</v>
      </c>
      <c r="AU62" s="58">
        <v>79.7</v>
      </c>
      <c r="AV62" s="59" t="s">
        <v>544</v>
      </c>
      <c r="AW62" s="59" t="s">
        <v>544</v>
      </c>
      <c r="AX62" s="59" t="s">
        <v>544</v>
      </c>
      <c r="AY62" s="59" t="s">
        <v>544</v>
      </c>
      <c r="AZ62" s="58">
        <v>46.209099999999999</v>
      </c>
      <c r="BA62" s="58">
        <v>96.901200000000003</v>
      </c>
      <c r="BB62" s="59" t="s">
        <v>544</v>
      </c>
      <c r="BC62" s="59" t="s">
        <v>544</v>
      </c>
      <c r="BD62" s="59" t="s">
        <v>544</v>
      </c>
      <c r="BE62" s="59" t="s">
        <v>544</v>
      </c>
      <c r="BF62" s="59" t="s">
        <v>544</v>
      </c>
      <c r="BG62" s="58">
        <v>537.85</v>
      </c>
      <c r="BH62" s="58">
        <v>5037.7160000000003</v>
      </c>
      <c r="BI62" s="59" t="s">
        <v>544</v>
      </c>
      <c r="BJ62" s="59" t="s">
        <v>544</v>
      </c>
      <c r="BK62" s="59" t="s">
        <v>544</v>
      </c>
      <c r="BL62" s="58">
        <v>115.1219</v>
      </c>
      <c r="BM62" s="58">
        <v>38.916800000000002</v>
      </c>
      <c r="BN62" s="58">
        <v>64</v>
      </c>
      <c r="BO62" s="59" t="s">
        <v>544</v>
      </c>
      <c r="BP62" s="58">
        <v>22.63</v>
      </c>
      <c r="BQ62" s="58">
        <v>29.93</v>
      </c>
      <c r="BR62" s="58">
        <v>65.73</v>
      </c>
      <c r="BS62" s="58">
        <v>105.6</v>
      </c>
      <c r="BT62" s="58">
        <v>42.3</v>
      </c>
      <c r="BU62" s="58">
        <v>55.9</v>
      </c>
      <c r="BV62" s="59" t="s">
        <v>544</v>
      </c>
      <c r="BW62" s="59" t="s">
        <v>544</v>
      </c>
      <c r="BX62" s="59" t="s">
        <v>544</v>
      </c>
      <c r="BY62" s="59" t="s">
        <v>544</v>
      </c>
      <c r="BZ62" s="59" t="s">
        <v>544</v>
      </c>
      <c r="CA62" s="58">
        <v>83.9</v>
      </c>
      <c r="CB62" s="59" t="s">
        <v>544</v>
      </c>
      <c r="CC62" s="59" t="s">
        <v>544</v>
      </c>
      <c r="CD62" s="59" t="s">
        <v>544</v>
      </c>
      <c r="CE62" s="59" t="s">
        <v>544</v>
      </c>
      <c r="CF62" s="59" t="s">
        <v>544</v>
      </c>
      <c r="CG62" s="58">
        <v>107.8</v>
      </c>
      <c r="CH62" s="58">
        <v>113.2</v>
      </c>
      <c r="CI62" s="59" t="s">
        <v>544</v>
      </c>
      <c r="CJ62" s="59" t="s">
        <v>544</v>
      </c>
      <c r="CK62" s="59" t="s">
        <v>544</v>
      </c>
      <c r="CL62" s="59" t="s">
        <v>544</v>
      </c>
      <c r="CM62" s="59" t="s">
        <v>544</v>
      </c>
      <c r="CN62" s="59" t="s">
        <v>544</v>
      </c>
    </row>
    <row r="63" spans="1:92">
      <c r="A63" s="59" t="s">
        <v>128</v>
      </c>
      <c r="B63" s="59" t="s">
        <v>544</v>
      </c>
      <c r="C63" s="59" t="s">
        <v>544</v>
      </c>
      <c r="D63" s="59" t="s">
        <v>544</v>
      </c>
      <c r="E63" s="59" t="s">
        <v>544</v>
      </c>
      <c r="F63" s="58">
        <v>39.700000000000003</v>
      </c>
      <c r="G63" s="58">
        <v>0.84468699999999997</v>
      </c>
      <c r="H63" s="58">
        <v>76.3</v>
      </c>
      <c r="I63" s="58">
        <v>135.9</v>
      </c>
      <c r="J63" s="58">
        <v>6.6269999999999998</v>
      </c>
      <c r="K63" s="59" t="s">
        <v>544</v>
      </c>
      <c r="L63" s="58">
        <v>499.3</v>
      </c>
      <c r="M63" s="58">
        <v>489263</v>
      </c>
      <c r="N63" s="59" t="s">
        <v>544</v>
      </c>
      <c r="O63" s="58">
        <v>1826</v>
      </c>
      <c r="P63" s="58">
        <v>3.6</v>
      </c>
      <c r="Q63" s="58">
        <v>37.1</v>
      </c>
      <c r="R63" s="59" t="s">
        <v>544</v>
      </c>
      <c r="S63" s="59" t="s">
        <v>544</v>
      </c>
      <c r="T63" s="59" t="s">
        <v>544</v>
      </c>
      <c r="U63" s="59" t="s">
        <v>544</v>
      </c>
      <c r="V63" s="59" t="s">
        <v>544</v>
      </c>
      <c r="W63" s="59" t="s">
        <v>544</v>
      </c>
      <c r="X63" s="59" t="s">
        <v>544</v>
      </c>
      <c r="Y63" s="59" t="s">
        <v>544</v>
      </c>
      <c r="Z63" s="59" t="s">
        <v>544</v>
      </c>
      <c r="AA63" s="59" t="s">
        <v>544</v>
      </c>
      <c r="AB63" s="58">
        <v>110.6</v>
      </c>
      <c r="AC63" s="59" t="s">
        <v>544</v>
      </c>
      <c r="AD63" s="59" t="s">
        <v>544</v>
      </c>
      <c r="AE63" s="58">
        <v>0.84468699999999997</v>
      </c>
      <c r="AF63" s="59" t="s">
        <v>544</v>
      </c>
      <c r="AG63" s="59" t="s">
        <v>544</v>
      </c>
      <c r="AH63" s="59" t="s">
        <v>544</v>
      </c>
      <c r="AI63" s="59" t="s">
        <v>544</v>
      </c>
      <c r="AJ63" s="59" t="s">
        <v>544</v>
      </c>
      <c r="AK63" s="59" t="s">
        <v>544</v>
      </c>
      <c r="AL63" s="59" t="s">
        <v>544</v>
      </c>
      <c r="AM63" s="59" t="s">
        <v>544</v>
      </c>
      <c r="AN63" s="59" t="s">
        <v>544</v>
      </c>
      <c r="AO63" s="59" t="s">
        <v>544</v>
      </c>
      <c r="AP63" s="58">
        <v>90.641893999999994</v>
      </c>
      <c r="AQ63" s="58">
        <v>11.56</v>
      </c>
      <c r="AR63" s="58">
        <v>37.1</v>
      </c>
      <c r="AS63" s="59" t="s">
        <v>544</v>
      </c>
      <c r="AT63" s="59" t="s">
        <v>544</v>
      </c>
      <c r="AU63" s="58">
        <v>76.599999999999994</v>
      </c>
      <c r="AV63" s="59" t="s">
        <v>544</v>
      </c>
      <c r="AW63" s="59" t="s">
        <v>544</v>
      </c>
      <c r="AX63" s="59" t="s">
        <v>544</v>
      </c>
      <c r="AY63" s="59" t="s">
        <v>544</v>
      </c>
      <c r="AZ63" s="58">
        <v>46.386200000000002</v>
      </c>
      <c r="BA63" s="58">
        <v>96.681899999999999</v>
      </c>
      <c r="BB63" s="59" t="s">
        <v>544</v>
      </c>
      <c r="BC63" s="59" t="s">
        <v>544</v>
      </c>
      <c r="BD63" s="59" t="s">
        <v>544</v>
      </c>
      <c r="BE63" s="59" t="s">
        <v>544</v>
      </c>
      <c r="BF63" s="59" t="s">
        <v>544</v>
      </c>
      <c r="BG63" s="58">
        <v>514.48</v>
      </c>
      <c r="BH63" s="58">
        <v>3340.241</v>
      </c>
      <c r="BI63" s="59" t="s">
        <v>544</v>
      </c>
      <c r="BJ63" s="59" t="s">
        <v>544</v>
      </c>
      <c r="BK63" s="59" t="s">
        <v>544</v>
      </c>
      <c r="BL63" s="58">
        <v>116.7028</v>
      </c>
      <c r="BM63" s="58">
        <v>39.765099999999997</v>
      </c>
      <c r="BN63" s="58">
        <v>61</v>
      </c>
      <c r="BO63" s="59" t="s">
        <v>544</v>
      </c>
      <c r="BP63" s="58">
        <v>22.67</v>
      </c>
      <c r="BQ63" s="58">
        <v>28.8</v>
      </c>
      <c r="BR63" s="58">
        <v>59.7</v>
      </c>
      <c r="BS63" s="58">
        <v>84.63</v>
      </c>
      <c r="BT63" s="58">
        <v>43.4</v>
      </c>
      <c r="BU63" s="58">
        <v>55.6</v>
      </c>
      <c r="BV63" s="59" t="s">
        <v>544</v>
      </c>
      <c r="BW63" s="59" t="s">
        <v>544</v>
      </c>
      <c r="BX63" s="59" t="s">
        <v>544</v>
      </c>
      <c r="BY63" s="59" t="s">
        <v>544</v>
      </c>
      <c r="BZ63" s="59" t="s">
        <v>544</v>
      </c>
      <c r="CA63" s="58">
        <v>86.15</v>
      </c>
      <c r="CB63" s="59" t="s">
        <v>544</v>
      </c>
      <c r="CC63" s="59" t="s">
        <v>544</v>
      </c>
      <c r="CD63" s="59" t="s">
        <v>544</v>
      </c>
      <c r="CE63" s="59" t="s">
        <v>544</v>
      </c>
      <c r="CF63" s="59" t="s">
        <v>544</v>
      </c>
      <c r="CG63" s="58">
        <v>107.2</v>
      </c>
      <c r="CH63" s="58">
        <v>115.4</v>
      </c>
      <c r="CI63" s="59" t="s">
        <v>544</v>
      </c>
      <c r="CJ63" s="59" t="s">
        <v>544</v>
      </c>
      <c r="CK63" s="59" t="s">
        <v>544</v>
      </c>
      <c r="CL63" s="59" t="s">
        <v>544</v>
      </c>
      <c r="CM63" s="59" t="s">
        <v>544</v>
      </c>
      <c r="CN63" s="59" t="s">
        <v>544</v>
      </c>
    </row>
    <row r="64" spans="1:92">
      <c r="A64" s="59" t="s">
        <v>129</v>
      </c>
      <c r="B64" s="59" t="s">
        <v>544</v>
      </c>
      <c r="C64" s="59" t="s">
        <v>544</v>
      </c>
      <c r="D64" s="59" t="s">
        <v>544</v>
      </c>
      <c r="E64" s="59" t="s">
        <v>544</v>
      </c>
      <c r="F64" s="58">
        <v>42.2</v>
      </c>
      <c r="G64" s="58">
        <v>0.83584599999999998</v>
      </c>
      <c r="H64" s="58">
        <v>82.1</v>
      </c>
      <c r="I64" s="58">
        <v>130.5</v>
      </c>
      <c r="J64" s="58">
        <v>4.92</v>
      </c>
      <c r="K64" s="59" t="s">
        <v>544</v>
      </c>
      <c r="L64" s="58">
        <v>485.1</v>
      </c>
      <c r="M64" s="58">
        <v>640407</v>
      </c>
      <c r="N64" s="59" t="s">
        <v>544</v>
      </c>
      <c r="O64" s="58">
        <v>1666</v>
      </c>
      <c r="P64" s="58">
        <v>4.2</v>
      </c>
      <c r="Q64" s="58">
        <v>37.4</v>
      </c>
      <c r="R64" s="59" t="s">
        <v>544</v>
      </c>
      <c r="S64" s="59" t="s">
        <v>544</v>
      </c>
      <c r="T64" s="59" t="s">
        <v>544</v>
      </c>
      <c r="U64" s="59" t="s">
        <v>544</v>
      </c>
      <c r="V64" s="59" t="s">
        <v>544</v>
      </c>
      <c r="W64" s="59" t="s">
        <v>544</v>
      </c>
      <c r="X64" s="59" t="s">
        <v>544</v>
      </c>
      <c r="Y64" s="59" t="s">
        <v>544</v>
      </c>
      <c r="Z64" s="59" t="s">
        <v>544</v>
      </c>
      <c r="AA64" s="59" t="s">
        <v>544</v>
      </c>
      <c r="AB64" s="58">
        <v>107.4</v>
      </c>
      <c r="AC64" s="59" t="s">
        <v>544</v>
      </c>
      <c r="AD64" s="59" t="s">
        <v>544</v>
      </c>
      <c r="AE64" s="58">
        <v>0.83584599999999998</v>
      </c>
      <c r="AF64" s="59" t="s">
        <v>544</v>
      </c>
      <c r="AG64" s="59" t="s">
        <v>544</v>
      </c>
      <c r="AH64" s="59" t="s">
        <v>544</v>
      </c>
      <c r="AI64" s="59" t="s">
        <v>544</v>
      </c>
      <c r="AJ64" s="59" t="s">
        <v>544</v>
      </c>
      <c r="AK64" s="59" t="s">
        <v>544</v>
      </c>
      <c r="AL64" s="59" t="s">
        <v>544</v>
      </c>
      <c r="AM64" s="59" t="s">
        <v>544</v>
      </c>
      <c r="AN64" s="59" t="s">
        <v>544</v>
      </c>
      <c r="AO64" s="59" t="s">
        <v>544</v>
      </c>
      <c r="AP64" s="58">
        <v>91.996565000000004</v>
      </c>
      <c r="AQ64" s="58">
        <v>11.43</v>
      </c>
      <c r="AR64" s="58">
        <v>37.4</v>
      </c>
      <c r="AS64" s="59" t="s">
        <v>544</v>
      </c>
      <c r="AT64" s="59" t="s">
        <v>544</v>
      </c>
      <c r="AU64" s="58">
        <v>75.2</v>
      </c>
      <c r="AV64" s="59" t="s">
        <v>544</v>
      </c>
      <c r="AW64" s="59" t="s">
        <v>544</v>
      </c>
      <c r="AX64" s="59" t="s">
        <v>544</v>
      </c>
      <c r="AY64" s="59" t="s">
        <v>544</v>
      </c>
      <c r="AZ64" s="58">
        <v>47.169699999999999</v>
      </c>
      <c r="BA64" s="58">
        <v>97.714799999999997</v>
      </c>
      <c r="BB64" s="59" t="s">
        <v>544</v>
      </c>
      <c r="BC64" s="59" t="s">
        <v>544</v>
      </c>
      <c r="BD64" s="59" t="s">
        <v>544</v>
      </c>
      <c r="BE64" s="59" t="s">
        <v>544</v>
      </c>
      <c r="BF64" s="59" t="s">
        <v>544</v>
      </c>
      <c r="BG64" s="58">
        <v>509.43</v>
      </c>
      <c r="BH64" s="58">
        <v>1399.527</v>
      </c>
      <c r="BI64" s="59" t="s">
        <v>544</v>
      </c>
      <c r="BJ64" s="59" t="s">
        <v>544</v>
      </c>
      <c r="BK64" s="59" t="s">
        <v>544</v>
      </c>
      <c r="BL64" s="58">
        <v>114.5802</v>
      </c>
      <c r="BM64" s="58">
        <v>39.2438</v>
      </c>
      <c r="BN64" s="58">
        <v>60.5</v>
      </c>
      <c r="BO64" s="59" t="s">
        <v>544</v>
      </c>
      <c r="BP64" s="58">
        <v>22.5</v>
      </c>
      <c r="BQ64" s="58">
        <v>27.53</v>
      </c>
      <c r="BR64" s="58">
        <v>53.73</v>
      </c>
      <c r="BS64" s="58">
        <v>67.37</v>
      </c>
      <c r="BT64" s="58">
        <v>42.9</v>
      </c>
      <c r="BU64" s="58">
        <v>55.7</v>
      </c>
      <c r="BV64" s="59" t="s">
        <v>544</v>
      </c>
      <c r="BW64" s="59" t="s">
        <v>544</v>
      </c>
      <c r="BX64" s="59" t="s">
        <v>544</v>
      </c>
      <c r="BY64" s="59" t="s">
        <v>544</v>
      </c>
      <c r="BZ64" s="59" t="s">
        <v>544</v>
      </c>
      <c r="CA64" s="58">
        <v>89.63</v>
      </c>
      <c r="CB64" s="59" t="s">
        <v>544</v>
      </c>
      <c r="CC64" s="59" t="s">
        <v>544</v>
      </c>
      <c r="CD64" s="59" t="s">
        <v>544</v>
      </c>
      <c r="CE64" s="59" t="s">
        <v>544</v>
      </c>
      <c r="CF64" s="59" t="s">
        <v>544</v>
      </c>
      <c r="CG64" s="58">
        <v>103.2</v>
      </c>
      <c r="CH64" s="58">
        <v>113.3</v>
      </c>
      <c r="CI64" s="59" t="s">
        <v>544</v>
      </c>
      <c r="CJ64" s="59" t="s">
        <v>544</v>
      </c>
      <c r="CK64" s="59" t="s">
        <v>544</v>
      </c>
      <c r="CL64" s="59" t="s">
        <v>544</v>
      </c>
      <c r="CM64" s="59" t="s">
        <v>544</v>
      </c>
      <c r="CN64" s="59" t="s">
        <v>544</v>
      </c>
    </row>
    <row r="65" spans="1:92">
      <c r="A65" s="59" t="s">
        <v>130</v>
      </c>
      <c r="B65" s="59" t="s">
        <v>544</v>
      </c>
      <c r="C65" s="59" t="s">
        <v>544</v>
      </c>
      <c r="D65" s="59" t="s">
        <v>544</v>
      </c>
      <c r="E65" s="59" t="s">
        <v>544</v>
      </c>
      <c r="F65" s="58">
        <v>40.1</v>
      </c>
      <c r="G65" s="58">
        <v>0.74772000000000005</v>
      </c>
      <c r="H65" s="58">
        <v>84.1</v>
      </c>
      <c r="I65" s="58">
        <v>131.9</v>
      </c>
      <c r="J65" s="58">
        <v>4.157</v>
      </c>
      <c r="K65" s="59" t="s">
        <v>544</v>
      </c>
      <c r="L65" s="58">
        <v>491.6</v>
      </c>
      <c r="M65" s="58">
        <v>481347</v>
      </c>
      <c r="N65" s="59" t="s">
        <v>544</v>
      </c>
      <c r="O65" s="58">
        <v>1718</v>
      </c>
      <c r="P65" s="58">
        <v>4.3</v>
      </c>
      <c r="Q65" s="58">
        <v>37.700000000000003</v>
      </c>
      <c r="R65" s="59" t="s">
        <v>544</v>
      </c>
      <c r="S65" s="59" t="s">
        <v>544</v>
      </c>
      <c r="T65" s="59" t="s">
        <v>544</v>
      </c>
      <c r="U65" s="59" t="s">
        <v>544</v>
      </c>
      <c r="V65" s="59" t="s">
        <v>544</v>
      </c>
      <c r="W65" s="59" t="s">
        <v>544</v>
      </c>
      <c r="X65" s="59" t="s">
        <v>544</v>
      </c>
      <c r="Y65" s="59" t="s">
        <v>544</v>
      </c>
      <c r="Z65" s="59" t="s">
        <v>544</v>
      </c>
      <c r="AA65" s="59" t="s">
        <v>544</v>
      </c>
      <c r="AB65" s="58">
        <v>102.9</v>
      </c>
      <c r="AC65" s="59" t="s">
        <v>544</v>
      </c>
      <c r="AD65" s="59" t="s">
        <v>544</v>
      </c>
      <c r="AE65" s="58">
        <v>0.74772000000000005</v>
      </c>
      <c r="AF65" s="59" t="s">
        <v>544</v>
      </c>
      <c r="AG65" s="59" t="s">
        <v>544</v>
      </c>
      <c r="AH65" s="59" t="s">
        <v>544</v>
      </c>
      <c r="AI65" s="59" t="s">
        <v>544</v>
      </c>
      <c r="AJ65" s="59" t="s">
        <v>544</v>
      </c>
      <c r="AK65" s="59" t="s">
        <v>544</v>
      </c>
      <c r="AL65" s="59" t="s">
        <v>544</v>
      </c>
      <c r="AM65" s="59" t="s">
        <v>544</v>
      </c>
      <c r="AN65" s="59" t="s">
        <v>544</v>
      </c>
      <c r="AO65" s="59" t="s">
        <v>544</v>
      </c>
      <c r="AP65" s="58">
        <v>90.099902</v>
      </c>
      <c r="AQ65" s="58">
        <v>11.47</v>
      </c>
      <c r="AR65" s="58">
        <v>37.700000000000003</v>
      </c>
      <c r="AS65" s="59" t="s">
        <v>544</v>
      </c>
      <c r="AT65" s="59" t="s">
        <v>544</v>
      </c>
      <c r="AU65" s="58">
        <v>75.3</v>
      </c>
      <c r="AV65" s="59" t="s">
        <v>544</v>
      </c>
      <c r="AW65" s="59" t="s">
        <v>544</v>
      </c>
      <c r="AX65" s="59" t="s">
        <v>544</v>
      </c>
      <c r="AY65" s="59" t="s">
        <v>544</v>
      </c>
      <c r="AZ65" s="58">
        <v>48.295099999999998</v>
      </c>
      <c r="BA65" s="58">
        <v>99.427300000000002</v>
      </c>
      <c r="BB65" s="59" t="s">
        <v>544</v>
      </c>
      <c r="BC65" s="59" t="s">
        <v>544</v>
      </c>
      <c r="BD65" s="59" t="s">
        <v>544</v>
      </c>
      <c r="BE65" s="59" t="s">
        <v>544</v>
      </c>
      <c r="BF65" s="59" t="s">
        <v>544</v>
      </c>
      <c r="BG65" s="58">
        <v>521.25</v>
      </c>
      <c r="BH65" s="58">
        <v>-262.29199999999997</v>
      </c>
      <c r="BI65" s="59" t="s">
        <v>544</v>
      </c>
      <c r="BJ65" s="59" t="s">
        <v>544</v>
      </c>
      <c r="BK65" s="59" t="s">
        <v>544</v>
      </c>
      <c r="BL65" s="58">
        <v>108.4012</v>
      </c>
      <c r="BM65" s="58">
        <v>38.546700000000001</v>
      </c>
      <c r="BN65" s="58">
        <v>62.7</v>
      </c>
      <c r="BO65" s="59" t="s">
        <v>544</v>
      </c>
      <c r="BP65" s="58">
        <v>22.33</v>
      </c>
      <c r="BQ65" s="58">
        <v>27.43</v>
      </c>
      <c r="BR65" s="58">
        <v>53.7</v>
      </c>
      <c r="BS65" s="58">
        <v>71.63</v>
      </c>
      <c r="BT65" s="58">
        <v>41</v>
      </c>
      <c r="BU65" s="58">
        <v>56.1</v>
      </c>
      <c r="BV65" s="59" t="s">
        <v>544</v>
      </c>
      <c r="BW65" s="59" t="s">
        <v>544</v>
      </c>
      <c r="BX65" s="59" t="s">
        <v>544</v>
      </c>
      <c r="BY65" s="59" t="s">
        <v>544</v>
      </c>
      <c r="BZ65" s="59" t="s">
        <v>544</v>
      </c>
      <c r="CA65" s="58">
        <v>89.42</v>
      </c>
      <c r="CB65" s="59" t="s">
        <v>544</v>
      </c>
      <c r="CC65" s="59" t="s">
        <v>544</v>
      </c>
      <c r="CD65" s="59" t="s">
        <v>544</v>
      </c>
      <c r="CE65" s="59" t="s">
        <v>544</v>
      </c>
      <c r="CF65" s="59" t="s">
        <v>544</v>
      </c>
      <c r="CG65" s="58">
        <v>99.7</v>
      </c>
      <c r="CH65" s="58">
        <v>107.3</v>
      </c>
      <c r="CI65" s="59" t="s">
        <v>544</v>
      </c>
      <c r="CJ65" s="59" t="s">
        <v>544</v>
      </c>
      <c r="CK65" s="59" t="s">
        <v>544</v>
      </c>
      <c r="CL65" s="59" t="s">
        <v>544</v>
      </c>
      <c r="CM65" s="59" t="s">
        <v>544</v>
      </c>
      <c r="CN65" s="59" t="s">
        <v>544</v>
      </c>
    </row>
    <row r="66" spans="1:92">
      <c r="A66" s="59" t="s">
        <v>131</v>
      </c>
      <c r="B66" s="59" t="s">
        <v>544</v>
      </c>
      <c r="C66" s="59" t="s">
        <v>544</v>
      </c>
      <c r="D66" s="59" t="s">
        <v>544</v>
      </c>
      <c r="E66" s="59" t="s">
        <v>544</v>
      </c>
      <c r="F66" s="58">
        <v>41.1</v>
      </c>
      <c r="G66" s="58">
        <v>0.74642600000000003</v>
      </c>
      <c r="H66" s="58">
        <v>92</v>
      </c>
      <c r="I66" s="58">
        <v>135.80000000000001</v>
      </c>
      <c r="J66" s="58">
        <v>4.133</v>
      </c>
      <c r="K66" s="59" t="s">
        <v>544</v>
      </c>
      <c r="L66" s="58">
        <v>563.29999999999995</v>
      </c>
      <c r="M66" s="58">
        <v>495031</v>
      </c>
      <c r="N66" s="59" t="s">
        <v>544</v>
      </c>
      <c r="O66" s="58">
        <v>1743</v>
      </c>
      <c r="P66" s="58">
        <v>4.2</v>
      </c>
      <c r="Q66" s="58">
        <v>38</v>
      </c>
      <c r="R66" s="59" t="s">
        <v>544</v>
      </c>
      <c r="S66" s="59" t="s">
        <v>544</v>
      </c>
      <c r="T66" s="59" t="s">
        <v>544</v>
      </c>
      <c r="U66" s="59" t="s">
        <v>544</v>
      </c>
      <c r="V66" s="59" t="s">
        <v>544</v>
      </c>
      <c r="W66" s="59" t="s">
        <v>544</v>
      </c>
      <c r="X66" s="59" t="s">
        <v>544</v>
      </c>
      <c r="Y66" s="59" t="s">
        <v>544</v>
      </c>
      <c r="Z66" s="59" t="s">
        <v>544</v>
      </c>
      <c r="AA66" s="59" t="s">
        <v>544</v>
      </c>
      <c r="AB66" s="58">
        <v>101.8</v>
      </c>
      <c r="AC66" s="59" t="s">
        <v>544</v>
      </c>
      <c r="AD66" s="59" t="s">
        <v>544</v>
      </c>
      <c r="AE66" s="58">
        <v>0.74642600000000003</v>
      </c>
      <c r="AF66" s="59" t="s">
        <v>544</v>
      </c>
      <c r="AG66" s="59" t="s">
        <v>544</v>
      </c>
      <c r="AH66" s="59" t="s">
        <v>544</v>
      </c>
      <c r="AI66" s="59" t="s">
        <v>544</v>
      </c>
      <c r="AJ66" s="59" t="s">
        <v>544</v>
      </c>
      <c r="AK66" s="59" t="s">
        <v>544</v>
      </c>
      <c r="AL66" s="59" t="s">
        <v>544</v>
      </c>
      <c r="AM66" s="59" t="s">
        <v>544</v>
      </c>
      <c r="AN66" s="59" t="s">
        <v>544</v>
      </c>
      <c r="AO66" s="59" t="s">
        <v>544</v>
      </c>
      <c r="AP66" s="58">
        <v>88.159976999999998</v>
      </c>
      <c r="AQ66" s="58">
        <v>11.57</v>
      </c>
      <c r="AR66" s="58">
        <v>38</v>
      </c>
      <c r="AS66" s="59" t="s">
        <v>544</v>
      </c>
      <c r="AT66" s="59" t="s">
        <v>544</v>
      </c>
      <c r="AU66" s="58">
        <v>77</v>
      </c>
      <c r="AV66" s="59" t="s">
        <v>544</v>
      </c>
      <c r="AW66" s="59" t="s">
        <v>544</v>
      </c>
      <c r="AX66" s="59" t="s">
        <v>544</v>
      </c>
      <c r="AY66" s="59" t="s">
        <v>544</v>
      </c>
      <c r="AZ66" s="58">
        <v>49.421999999999997</v>
      </c>
      <c r="BA66" s="58">
        <v>101.1073</v>
      </c>
      <c r="BB66" s="59" t="s">
        <v>544</v>
      </c>
      <c r="BC66" s="59" t="s">
        <v>544</v>
      </c>
      <c r="BD66" s="59" t="s">
        <v>544</v>
      </c>
      <c r="BE66" s="59" t="s">
        <v>544</v>
      </c>
      <c r="BF66" s="59" t="s">
        <v>544</v>
      </c>
      <c r="BG66" s="58">
        <v>542.46</v>
      </c>
      <c r="BH66" s="58">
        <v>2054.355</v>
      </c>
      <c r="BI66" s="59" t="s">
        <v>544</v>
      </c>
      <c r="BJ66" s="59" t="s">
        <v>544</v>
      </c>
      <c r="BK66" s="59" t="s">
        <v>544</v>
      </c>
      <c r="BL66" s="58">
        <v>107.3656</v>
      </c>
      <c r="BM66" s="58">
        <v>38.6282</v>
      </c>
      <c r="BN66" s="58">
        <v>64.3</v>
      </c>
      <c r="BO66" s="59" t="s">
        <v>544</v>
      </c>
      <c r="BP66" s="58">
        <v>24.2</v>
      </c>
      <c r="BQ66" s="58">
        <v>28.57</v>
      </c>
      <c r="BR66" s="58">
        <v>52.17</v>
      </c>
      <c r="BS66" s="58">
        <v>67.37</v>
      </c>
      <c r="BT66" s="58">
        <v>40.799999999999997</v>
      </c>
      <c r="BU66" s="58">
        <v>56.7</v>
      </c>
      <c r="BV66" s="59" t="s">
        <v>544</v>
      </c>
      <c r="BW66" s="59" t="s">
        <v>544</v>
      </c>
      <c r="BX66" s="59" t="s">
        <v>544</v>
      </c>
      <c r="BY66" s="59" t="s">
        <v>544</v>
      </c>
      <c r="BZ66" s="59" t="s">
        <v>544</v>
      </c>
      <c r="CA66" s="58">
        <v>90.75</v>
      </c>
      <c r="CB66" s="59" t="s">
        <v>544</v>
      </c>
      <c r="CC66" s="59" t="s">
        <v>544</v>
      </c>
      <c r="CD66" s="59" t="s">
        <v>544</v>
      </c>
      <c r="CE66" s="59" t="s">
        <v>544</v>
      </c>
      <c r="CF66" s="59" t="s">
        <v>544</v>
      </c>
      <c r="CG66" s="58">
        <v>98.5</v>
      </c>
      <c r="CH66" s="58">
        <v>106.3</v>
      </c>
      <c r="CI66" s="59" t="s">
        <v>544</v>
      </c>
      <c r="CJ66" s="59" t="s">
        <v>544</v>
      </c>
      <c r="CK66" s="59" t="s">
        <v>544</v>
      </c>
      <c r="CL66" s="59" t="s">
        <v>544</v>
      </c>
      <c r="CM66" s="59" t="s">
        <v>544</v>
      </c>
      <c r="CN66" s="59" t="s">
        <v>544</v>
      </c>
    </row>
    <row r="67" spans="1:92">
      <c r="A67" s="59" t="s">
        <v>132</v>
      </c>
      <c r="B67" s="59" t="s">
        <v>544</v>
      </c>
      <c r="C67" s="59" t="s">
        <v>544</v>
      </c>
      <c r="D67" s="59" t="s">
        <v>544</v>
      </c>
      <c r="E67" s="59" t="s">
        <v>544</v>
      </c>
      <c r="F67" s="58">
        <v>43</v>
      </c>
      <c r="G67" s="58">
        <v>0.76463400000000004</v>
      </c>
      <c r="H67" s="58">
        <v>85.3</v>
      </c>
      <c r="I67" s="58">
        <v>136.30000000000001</v>
      </c>
      <c r="J67" s="58">
        <v>3.7970000000000002</v>
      </c>
      <c r="K67" s="59" t="s">
        <v>544</v>
      </c>
      <c r="L67" s="58">
        <v>583.70000000000005</v>
      </c>
      <c r="M67" s="58">
        <v>626339</v>
      </c>
      <c r="N67" s="59" t="s">
        <v>544</v>
      </c>
      <c r="O67" s="58">
        <v>1692</v>
      </c>
      <c r="P67" s="58">
        <v>4.0999999999999996</v>
      </c>
      <c r="Q67" s="58">
        <v>38.4</v>
      </c>
      <c r="R67" s="59" t="s">
        <v>544</v>
      </c>
      <c r="S67" s="59" t="s">
        <v>544</v>
      </c>
      <c r="T67" s="59" t="s">
        <v>544</v>
      </c>
      <c r="U67" s="59" t="s">
        <v>544</v>
      </c>
      <c r="V67" s="59" t="s">
        <v>544</v>
      </c>
      <c r="W67" s="59" t="s">
        <v>544</v>
      </c>
      <c r="X67" s="59" t="s">
        <v>544</v>
      </c>
      <c r="Y67" s="59" t="s">
        <v>544</v>
      </c>
      <c r="Z67" s="59" t="s">
        <v>544</v>
      </c>
      <c r="AA67" s="59" t="s">
        <v>544</v>
      </c>
      <c r="AB67" s="58">
        <v>103</v>
      </c>
      <c r="AC67" s="59" t="s">
        <v>544</v>
      </c>
      <c r="AD67" s="59" t="s">
        <v>544</v>
      </c>
      <c r="AE67" s="58">
        <v>0.76463400000000004</v>
      </c>
      <c r="AF67" s="59" t="s">
        <v>544</v>
      </c>
      <c r="AG67" s="59" t="s">
        <v>544</v>
      </c>
      <c r="AH67" s="59" t="s">
        <v>544</v>
      </c>
      <c r="AI67" s="59" t="s">
        <v>544</v>
      </c>
      <c r="AJ67" s="59" t="s">
        <v>544</v>
      </c>
      <c r="AK67" s="59" t="s">
        <v>544</v>
      </c>
      <c r="AL67" s="59" t="s">
        <v>544</v>
      </c>
      <c r="AM67" s="59" t="s">
        <v>544</v>
      </c>
      <c r="AN67" s="59" t="s">
        <v>544</v>
      </c>
      <c r="AO67" s="59" t="s">
        <v>544</v>
      </c>
      <c r="AP67" s="58">
        <v>88.615330999999998</v>
      </c>
      <c r="AQ67" s="58">
        <v>12.49</v>
      </c>
      <c r="AR67" s="58">
        <v>38.4</v>
      </c>
      <c r="AS67" s="59" t="s">
        <v>544</v>
      </c>
      <c r="AT67" s="59" t="s">
        <v>544</v>
      </c>
      <c r="AU67" s="58">
        <v>78.400000000000006</v>
      </c>
      <c r="AV67" s="59" t="s">
        <v>544</v>
      </c>
      <c r="AW67" s="59" t="s">
        <v>544</v>
      </c>
      <c r="AX67" s="59" t="s">
        <v>544</v>
      </c>
      <c r="AY67" s="59" t="s">
        <v>544</v>
      </c>
      <c r="AZ67" s="58">
        <v>50.176699999999997</v>
      </c>
      <c r="BA67" s="58">
        <v>101.9936</v>
      </c>
      <c r="BB67" s="59" t="s">
        <v>544</v>
      </c>
      <c r="BC67" s="59" t="s">
        <v>544</v>
      </c>
      <c r="BD67" s="59" t="s">
        <v>544</v>
      </c>
      <c r="BE67" s="59" t="s">
        <v>544</v>
      </c>
      <c r="BF67" s="59" t="s">
        <v>544</v>
      </c>
      <c r="BG67" s="58">
        <v>560.53</v>
      </c>
      <c r="BH67" s="58">
        <v>2393.3809999999999</v>
      </c>
      <c r="BI67" s="59" t="s">
        <v>544</v>
      </c>
      <c r="BJ67" s="59" t="s">
        <v>544</v>
      </c>
      <c r="BK67" s="59" t="s">
        <v>544</v>
      </c>
      <c r="BL67" s="58">
        <v>107.96339999999999</v>
      </c>
      <c r="BM67" s="58">
        <v>39.828699999999998</v>
      </c>
      <c r="BN67" s="58">
        <v>64.400000000000006</v>
      </c>
      <c r="BO67" s="59" t="s">
        <v>544</v>
      </c>
      <c r="BP67" s="58">
        <v>24.2</v>
      </c>
      <c r="BQ67" s="58">
        <v>29.07</v>
      </c>
      <c r="BR67" s="58">
        <v>54.6</v>
      </c>
      <c r="BS67" s="58">
        <v>69.47</v>
      </c>
      <c r="BT67" s="58">
        <v>43.17</v>
      </c>
      <c r="BU67" s="58">
        <v>57.4</v>
      </c>
      <c r="BV67" s="59" t="s">
        <v>544</v>
      </c>
      <c r="BW67" s="59" t="s">
        <v>544</v>
      </c>
      <c r="BX67" s="59" t="s">
        <v>544</v>
      </c>
      <c r="BY67" s="59" t="s">
        <v>544</v>
      </c>
      <c r="BZ67" s="59" t="s">
        <v>544</v>
      </c>
      <c r="CA67" s="58">
        <v>92.19</v>
      </c>
      <c r="CB67" s="59" t="s">
        <v>544</v>
      </c>
      <c r="CC67" s="59" t="s">
        <v>544</v>
      </c>
      <c r="CD67" s="59" t="s">
        <v>544</v>
      </c>
      <c r="CE67" s="59" t="s">
        <v>544</v>
      </c>
      <c r="CF67" s="59" t="s">
        <v>544</v>
      </c>
      <c r="CG67" s="58">
        <v>100.7</v>
      </c>
      <c r="CH67" s="58">
        <v>106.1</v>
      </c>
      <c r="CI67" s="59" t="s">
        <v>544</v>
      </c>
      <c r="CJ67" s="59" t="s">
        <v>544</v>
      </c>
      <c r="CK67" s="59" t="s">
        <v>544</v>
      </c>
      <c r="CL67" s="59" t="s">
        <v>544</v>
      </c>
      <c r="CM67" s="59" t="s">
        <v>544</v>
      </c>
      <c r="CN67" s="59" t="s">
        <v>544</v>
      </c>
    </row>
    <row r="68" spans="1:92">
      <c r="A68" s="59" t="s">
        <v>133</v>
      </c>
      <c r="B68" s="59" t="s">
        <v>544</v>
      </c>
      <c r="C68" s="59" t="s">
        <v>544</v>
      </c>
      <c r="D68" s="59" t="s">
        <v>544</v>
      </c>
      <c r="E68" s="59" t="s">
        <v>544</v>
      </c>
      <c r="F68" s="58">
        <v>42.8</v>
      </c>
      <c r="G68" s="58">
        <v>0.75922900000000004</v>
      </c>
      <c r="H68" s="58">
        <v>92.1</v>
      </c>
      <c r="I68" s="58">
        <v>141.30000000000001</v>
      </c>
      <c r="J68" s="58">
        <v>3.843</v>
      </c>
      <c r="K68" s="59" t="s">
        <v>544</v>
      </c>
      <c r="L68" s="58">
        <v>542.29999999999995</v>
      </c>
      <c r="M68" s="58">
        <v>693627</v>
      </c>
      <c r="N68" s="59" t="s">
        <v>544</v>
      </c>
      <c r="O68" s="58">
        <v>1616</v>
      </c>
      <c r="P68" s="58">
        <v>4</v>
      </c>
      <c r="Q68" s="58">
        <v>38.700000000000003</v>
      </c>
      <c r="R68" s="59" t="s">
        <v>544</v>
      </c>
      <c r="S68" s="59" t="s">
        <v>544</v>
      </c>
      <c r="T68" s="59" t="s">
        <v>544</v>
      </c>
      <c r="U68" s="59" t="s">
        <v>544</v>
      </c>
      <c r="V68" s="59" t="s">
        <v>544</v>
      </c>
      <c r="W68" s="59" t="s">
        <v>544</v>
      </c>
      <c r="X68" s="59" t="s">
        <v>544</v>
      </c>
      <c r="Y68" s="59" t="s">
        <v>544</v>
      </c>
      <c r="Z68" s="59" t="s">
        <v>544</v>
      </c>
      <c r="AA68" s="59" t="s">
        <v>544</v>
      </c>
      <c r="AB68" s="58">
        <v>105.7</v>
      </c>
      <c r="AC68" s="59" t="s">
        <v>544</v>
      </c>
      <c r="AD68" s="59" t="s">
        <v>544</v>
      </c>
      <c r="AE68" s="58">
        <v>0.75922900000000004</v>
      </c>
      <c r="AF68" s="59" t="s">
        <v>544</v>
      </c>
      <c r="AG68" s="59" t="s">
        <v>544</v>
      </c>
      <c r="AH68" s="59" t="s">
        <v>544</v>
      </c>
      <c r="AI68" s="59" t="s">
        <v>544</v>
      </c>
      <c r="AJ68" s="59" t="s">
        <v>544</v>
      </c>
      <c r="AK68" s="59" t="s">
        <v>544</v>
      </c>
      <c r="AL68" s="59" t="s">
        <v>544</v>
      </c>
      <c r="AM68" s="59" t="s">
        <v>544</v>
      </c>
      <c r="AN68" s="59" t="s">
        <v>544</v>
      </c>
      <c r="AO68" s="59" t="s">
        <v>544</v>
      </c>
      <c r="AP68" s="58">
        <v>88.456922000000006</v>
      </c>
      <c r="AQ68" s="58">
        <v>12.93</v>
      </c>
      <c r="AR68" s="58">
        <v>38.700000000000003</v>
      </c>
      <c r="AS68" s="59" t="s">
        <v>544</v>
      </c>
      <c r="AT68" s="59" t="s">
        <v>544</v>
      </c>
      <c r="AU68" s="58">
        <v>80.2</v>
      </c>
      <c r="AV68" s="59" t="s">
        <v>544</v>
      </c>
      <c r="AW68" s="59" t="s">
        <v>544</v>
      </c>
      <c r="AX68" s="59" t="s">
        <v>544</v>
      </c>
      <c r="AY68" s="59" t="s">
        <v>544</v>
      </c>
      <c r="AZ68" s="58">
        <v>50.5794</v>
      </c>
      <c r="BA68" s="58">
        <v>102.14149999999999</v>
      </c>
      <c r="BB68" s="59" t="s">
        <v>544</v>
      </c>
      <c r="BC68" s="59" t="s">
        <v>544</v>
      </c>
      <c r="BD68" s="59" t="s">
        <v>544</v>
      </c>
      <c r="BE68" s="59" t="s">
        <v>544</v>
      </c>
      <c r="BF68" s="59" t="s">
        <v>544</v>
      </c>
      <c r="BG68" s="58">
        <v>577.14</v>
      </c>
      <c r="BH68" s="58">
        <v>1006.48</v>
      </c>
      <c r="BI68" s="59" t="s">
        <v>544</v>
      </c>
      <c r="BJ68" s="59" t="s">
        <v>544</v>
      </c>
      <c r="BK68" s="59" t="s">
        <v>544</v>
      </c>
      <c r="BL68" s="58">
        <v>109.20310000000001</v>
      </c>
      <c r="BM68" s="58">
        <v>41.360700000000001</v>
      </c>
      <c r="BN68" s="58">
        <v>65.5</v>
      </c>
      <c r="BO68" s="59" t="s">
        <v>544</v>
      </c>
      <c r="BP68" s="58">
        <v>24.2</v>
      </c>
      <c r="BQ68" s="58">
        <v>30.1</v>
      </c>
      <c r="BR68" s="58">
        <v>59.97</v>
      </c>
      <c r="BS68" s="58">
        <v>78.17</v>
      </c>
      <c r="BT68" s="58">
        <v>46.63</v>
      </c>
      <c r="BU68" s="58">
        <v>58</v>
      </c>
      <c r="BV68" s="59" t="s">
        <v>544</v>
      </c>
      <c r="BW68" s="59" t="s">
        <v>544</v>
      </c>
      <c r="BX68" s="59" t="s">
        <v>544</v>
      </c>
      <c r="BY68" s="59" t="s">
        <v>544</v>
      </c>
      <c r="BZ68" s="59" t="s">
        <v>544</v>
      </c>
      <c r="CA68" s="58">
        <v>93.46</v>
      </c>
      <c r="CB68" s="59" t="s">
        <v>544</v>
      </c>
      <c r="CC68" s="59" t="s">
        <v>544</v>
      </c>
      <c r="CD68" s="59" t="s">
        <v>544</v>
      </c>
      <c r="CE68" s="59" t="s">
        <v>544</v>
      </c>
      <c r="CF68" s="59" t="s">
        <v>544</v>
      </c>
      <c r="CG68" s="58">
        <v>104.2</v>
      </c>
      <c r="CH68" s="58">
        <v>107.7</v>
      </c>
      <c r="CI68" s="59" t="s">
        <v>544</v>
      </c>
      <c r="CJ68" s="59" t="s">
        <v>544</v>
      </c>
      <c r="CK68" s="59" t="s">
        <v>544</v>
      </c>
      <c r="CL68" s="59" t="s">
        <v>544</v>
      </c>
      <c r="CM68" s="59" t="s">
        <v>544</v>
      </c>
      <c r="CN68" s="59" t="s">
        <v>544</v>
      </c>
    </row>
    <row r="69" spans="1:92">
      <c r="A69" s="59" t="s">
        <v>134</v>
      </c>
      <c r="B69" s="59" t="s">
        <v>544</v>
      </c>
      <c r="C69" s="59" t="s">
        <v>544</v>
      </c>
      <c r="D69" s="59" t="s">
        <v>544</v>
      </c>
      <c r="E69" s="59" t="s">
        <v>544</v>
      </c>
      <c r="F69" s="58">
        <v>47.6</v>
      </c>
      <c r="G69" s="58">
        <v>0.78459900000000005</v>
      </c>
      <c r="H69" s="58">
        <v>90.4</v>
      </c>
      <c r="I69" s="58">
        <v>143.6</v>
      </c>
      <c r="J69" s="58">
        <v>4.53</v>
      </c>
      <c r="K69" s="59" t="s">
        <v>544</v>
      </c>
      <c r="L69" s="58">
        <v>531.1</v>
      </c>
      <c r="M69" s="58">
        <v>476110</v>
      </c>
      <c r="N69" s="59" t="s">
        <v>544</v>
      </c>
      <c r="O69" s="58">
        <v>1690</v>
      </c>
      <c r="P69" s="58">
        <v>3.9</v>
      </c>
      <c r="Q69" s="58">
        <v>39</v>
      </c>
      <c r="R69" s="59" t="s">
        <v>544</v>
      </c>
      <c r="S69" s="59" t="s">
        <v>544</v>
      </c>
      <c r="T69" s="59" t="s">
        <v>544</v>
      </c>
      <c r="U69" s="59" t="s">
        <v>544</v>
      </c>
      <c r="V69" s="59" t="s">
        <v>544</v>
      </c>
      <c r="W69" s="59" t="s">
        <v>544</v>
      </c>
      <c r="X69" s="59" t="s">
        <v>544</v>
      </c>
      <c r="Y69" s="59" t="s">
        <v>544</v>
      </c>
      <c r="Z69" s="59" t="s">
        <v>544</v>
      </c>
      <c r="AA69" s="59" t="s">
        <v>544</v>
      </c>
      <c r="AB69" s="58">
        <v>105.5</v>
      </c>
      <c r="AC69" s="59" t="s">
        <v>544</v>
      </c>
      <c r="AD69" s="59" t="s">
        <v>544</v>
      </c>
      <c r="AE69" s="58">
        <v>0.78459900000000005</v>
      </c>
      <c r="AF69" s="59" t="s">
        <v>544</v>
      </c>
      <c r="AG69" s="59" t="s">
        <v>544</v>
      </c>
      <c r="AH69" s="59" t="s">
        <v>544</v>
      </c>
      <c r="AI69" s="59" t="s">
        <v>544</v>
      </c>
      <c r="AJ69" s="59" t="s">
        <v>544</v>
      </c>
      <c r="AK69" s="59" t="s">
        <v>544</v>
      </c>
      <c r="AL69" s="59" t="s">
        <v>544</v>
      </c>
      <c r="AM69" s="59" t="s">
        <v>544</v>
      </c>
      <c r="AN69" s="59" t="s">
        <v>544</v>
      </c>
      <c r="AO69" s="59" t="s">
        <v>544</v>
      </c>
      <c r="AP69" s="58">
        <v>88.138985000000005</v>
      </c>
      <c r="AQ69" s="58">
        <v>13.09</v>
      </c>
      <c r="AR69" s="58">
        <v>39</v>
      </c>
      <c r="AS69" s="59" t="s">
        <v>544</v>
      </c>
      <c r="AT69" s="59" t="s">
        <v>544</v>
      </c>
      <c r="AU69" s="58">
        <v>80.900000000000006</v>
      </c>
      <c r="AV69" s="59" t="s">
        <v>544</v>
      </c>
      <c r="AW69" s="59" t="s">
        <v>544</v>
      </c>
      <c r="AX69" s="59" t="s">
        <v>544</v>
      </c>
      <c r="AY69" s="59" t="s">
        <v>544</v>
      </c>
      <c r="AZ69" s="58">
        <v>50.772100000000002</v>
      </c>
      <c r="BA69" s="58">
        <v>101.85169999999999</v>
      </c>
      <c r="BB69" s="59" t="s">
        <v>544</v>
      </c>
      <c r="BC69" s="59" t="s">
        <v>544</v>
      </c>
      <c r="BD69" s="59" t="s">
        <v>544</v>
      </c>
      <c r="BE69" s="59" t="s">
        <v>544</v>
      </c>
      <c r="BF69" s="59" t="s">
        <v>544</v>
      </c>
      <c r="BG69" s="58">
        <v>591.75</v>
      </c>
      <c r="BH69" s="58">
        <v>-410.02199999999999</v>
      </c>
      <c r="BI69" s="59" t="s">
        <v>544</v>
      </c>
      <c r="BJ69" s="59" t="s">
        <v>544</v>
      </c>
      <c r="BK69" s="59" t="s">
        <v>544</v>
      </c>
      <c r="BL69" s="58">
        <v>109.46120000000001</v>
      </c>
      <c r="BM69" s="58">
        <v>41.8733</v>
      </c>
      <c r="BN69" s="58">
        <v>67.099999999999994</v>
      </c>
      <c r="BO69" s="59" t="s">
        <v>544</v>
      </c>
      <c r="BP69" s="58">
        <v>24.37</v>
      </c>
      <c r="BQ69" s="58">
        <v>30.63</v>
      </c>
      <c r="BR69" s="58">
        <v>62.37</v>
      </c>
      <c r="BS69" s="58">
        <v>81.83</v>
      </c>
      <c r="BT69" s="58">
        <v>48.27</v>
      </c>
      <c r="BU69" s="58">
        <v>58.7</v>
      </c>
      <c r="BV69" s="59" t="s">
        <v>544</v>
      </c>
      <c r="BW69" s="59" t="s">
        <v>544</v>
      </c>
      <c r="BX69" s="59" t="s">
        <v>544</v>
      </c>
      <c r="BY69" s="59" t="s">
        <v>544</v>
      </c>
      <c r="BZ69" s="59" t="s">
        <v>544</v>
      </c>
      <c r="CA69" s="58">
        <v>95.71</v>
      </c>
      <c r="CB69" s="59" t="s">
        <v>544</v>
      </c>
      <c r="CC69" s="59" t="s">
        <v>544</v>
      </c>
      <c r="CD69" s="59" t="s">
        <v>544</v>
      </c>
      <c r="CE69" s="59" t="s">
        <v>544</v>
      </c>
      <c r="CF69" s="59" t="s">
        <v>544</v>
      </c>
      <c r="CG69" s="58">
        <v>103.7</v>
      </c>
      <c r="CH69" s="58">
        <v>107.8</v>
      </c>
      <c r="CI69" s="59" t="s">
        <v>544</v>
      </c>
      <c r="CJ69" s="59" t="s">
        <v>544</v>
      </c>
      <c r="CK69" s="59" t="s">
        <v>544</v>
      </c>
      <c r="CL69" s="59" t="s">
        <v>544</v>
      </c>
      <c r="CM69" s="59" t="s">
        <v>544</v>
      </c>
      <c r="CN69" s="59" t="s">
        <v>544</v>
      </c>
    </row>
    <row r="70" spans="1:92">
      <c r="A70" s="59" t="s">
        <v>135</v>
      </c>
      <c r="B70" s="59" t="s">
        <v>544</v>
      </c>
      <c r="C70" s="59" t="s">
        <v>544</v>
      </c>
      <c r="D70" s="59" t="s">
        <v>544</v>
      </c>
      <c r="E70" s="59" t="s">
        <v>544</v>
      </c>
      <c r="F70" s="58">
        <v>44.1</v>
      </c>
      <c r="G70" s="58">
        <v>0.82006100000000004</v>
      </c>
      <c r="H70" s="58">
        <v>95.6</v>
      </c>
      <c r="I70" s="58">
        <v>145.19999999999999</v>
      </c>
      <c r="J70" s="58">
        <v>4.8230000000000004</v>
      </c>
      <c r="K70" s="59" t="s">
        <v>544</v>
      </c>
      <c r="L70" s="58">
        <v>509</v>
      </c>
      <c r="M70" s="58">
        <v>515991</v>
      </c>
      <c r="N70" s="59" t="s">
        <v>544</v>
      </c>
      <c r="O70" s="58">
        <v>1810</v>
      </c>
      <c r="P70" s="58">
        <v>3.8</v>
      </c>
      <c r="Q70" s="58">
        <v>39.4</v>
      </c>
      <c r="R70" s="59" t="s">
        <v>544</v>
      </c>
      <c r="S70" s="59" t="s">
        <v>544</v>
      </c>
      <c r="T70" s="59" t="s">
        <v>544</v>
      </c>
      <c r="U70" s="59" t="s">
        <v>544</v>
      </c>
      <c r="V70" s="59" t="s">
        <v>544</v>
      </c>
      <c r="W70" s="59" t="s">
        <v>544</v>
      </c>
      <c r="X70" s="59" t="s">
        <v>544</v>
      </c>
      <c r="Y70" s="59" t="s">
        <v>544</v>
      </c>
      <c r="Z70" s="59" t="s">
        <v>544</v>
      </c>
      <c r="AA70" s="59" t="s">
        <v>544</v>
      </c>
      <c r="AB70" s="58">
        <v>108.6</v>
      </c>
      <c r="AC70" s="59" t="s">
        <v>544</v>
      </c>
      <c r="AD70" s="59" t="s">
        <v>544</v>
      </c>
      <c r="AE70" s="58">
        <v>0.82006100000000004</v>
      </c>
      <c r="AF70" s="59" t="s">
        <v>544</v>
      </c>
      <c r="AG70" s="59" t="s">
        <v>544</v>
      </c>
      <c r="AH70" s="59" t="s">
        <v>544</v>
      </c>
      <c r="AI70" s="59" t="s">
        <v>544</v>
      </c>
      <c r="AJ70" s="59" t="s">
        <v>544</v>
      </c>
      <c r="AK70" s="59" t="s">
        <v>544</v>
      </c>
      <c r="AL70" s="59" t="s">
        <v>544</v>
      </c>
      <c r="AM70" s="59" t="s">
        <v>544</v>
      </c>
      <c r="AN70" s="59" t="s">
        <v>544</v>
      </c>
      <c r="AO70" s="59" t="s">
        <v>544</v>
      </c>
      <c r="AP70" s="58">
        <v>88.867660000000001</v>
      </c>
      <c r="AQ70" s="58">
        <v>13.43</v>
      </c>
      <c r="AR70" s="58">
        <v>39.4</v>
      </c>
      <c r="AS70" s="59" t="s">
        <v>544</v>
      </c>
      <c r="AT70" s="59" t="s">
        <v>544</v>
      </c>
      <c r="AU70" s="58">
        <v>81.5</v>
      </c>
      <c r="AV70" s="59" t="s">
        <v>544</v>
      </c>
      <c r="AW70" s="59" t="s">
        <v>544</v>
      </c>
      <c r="AX70" s="59" t="s">
        <v>544</v>
      </c>
      <c r="AY70" s="59" t="s">
        <v>544</v>
      </c>
      <c r="AZ70" s="58">
        <v>50.702599999999997</v>
      </c>
      <c r="BA70" s="58">
        <v>101.0305</v>
      </c>
      <c r="BB70" s="59" t="s">
        <v>544</v>
      </c>
      <c r="BC70" s="59" t="s">
        <v>544</v>
      </c>
      <c r="BD70" s="59" t="s">
        <v>544</v>
      </c>
      <c r="BE70" s="59" t="s">
        <v>544</v>
      </c>
      <c r="BF70" s="59" t="s">
        <v>544</v>
      </c>
      <c r="BG70" s="58">
        <v>599.63</v>
      </c>
      <c r="BH70" s="58">
        <v>2346.7199999999998</v>
      </c>
      <c r="BI70" s="59" t="s">
        <v>544</v>
      </c>
      <c r="BJ70" s="59" t="s">
        <v>544</v>
      </c>
      <c r="BK70" s="59" t="s">
        <v>544</v>
      </c>
      <c r="BL70" s="58">
        <v>114.4432</v>
      </c>
      <c r="BM70" s="58">
        <v>43.712699999999998</v>
      </c>
      <c r="BN70" s="58">
        <v>66.3</v>
      </c>
      <c r="BO70" s="59" t="s">
        <v>544</v>
      </c>
      <c r="BP70" s="58">
        <v>24.5</v>
      </c>
      <c r="BQ70" s="58">
        <v>30.8</v>
      </c>
      <c r="BR70" s="58">
        <v>62.57</v>
      </c>
      <c r="BS70" s="58">
        <v>85.47</v>
      </c>
      <c r="BT70" s="58">
        <v>46.9</v>
      </c>
      <c r="BU70" s="58">
        <v>59</v>
      </c>
      <c r="BV70" s="59" t="s">
        <v>544</v>
      </c>
      <c r="BW70" s="59" t="s">
        <v>544</v>
      </c>
      <c r="BX70" s="59" t="s">
        <v>544</v>
      </c>
      <c r="BY70" s="59" t="s">
        <v>544</v>
      </c>
      <c r="BZ70" s="59" t="s">
        <v>544</v>
      </c>
      <c r="CA70" s="58">
        <v>96.48</v>
      </c>
      <c r="CB70" s="59" t="s">
        <v>544</v>
      </c>
      <c r="CC70" s="59" t="s">
        <v>544</v>
      </c>
      <c r="CD70" s="59" t="s">
        <v>544</v>
      </c>
      <c r="CE70" s="59" t="s">
        <v>544</v>
      </c>
      <c r="CF70" s="59" t="s">
        <v>544</v>
      </c>
      <c r="CG70" s="58">
        <v>105.5</v>
      </c>
      <c r="CH70" s="58">
        <v>112.8</v>
      </c>
      <c r="CI70" s="59" t="s">
        <v>544</v>
      </c>
      <c r="CJ70" s="59" t="s">
        <v>544</v>
      </c>
      <c r="CK70" s="59" t="s">
        <v>544</v>
      </c>
      <c r="CL70" s="59" t="s">
        <v>544</v>
      </c>
      <c r="CM70" s="59" t="s">
        <v>544</v>
      </c>
      <c r="CN70" s="59" t="s">
        <v>544</v>
      </c>
    </row>
    <row r="71" spans="1:92">
      <c r="A71" s="59" t="s">
        <v>136</v>
      </c>
      <c r="B71" s="59" t="s">
        <v>544</v>
      </c>
      <c r="C71" s="59" t="s">
        <v>544</v>
      </c>
      <c r="D71" s="59" t="s">
        <v>544</v>
      </c>
      <c r="E71" s="59" t="s">
        <v>544</v>
      </c>
      <c r="F71" s="58">
        <v>43.3</v>
      </c>
      <c r="G71" s="58">
        <v>0.81790600000000002</v>
      </c>
      <c r="H71" s="58">
        <v>91.9</v>
      </c>
      <c r="I71" s="58">
        <v>148</v>
      </c>
      <c r="J71" s="58">
        <v>4.74</v>
      </c>
      <c r="K71" s="59" t="s">
        <v>544</v>
      </c>
      <c r="L71" s="58">
        <v>509.8</v>
      </c>
      <c r="M71" s="58">
        <v>699267</v>
      </c>
      <c r="N71" s="59" t="s">
        <v>544</v>
      </c>
      <c r="O71" s="58">
        <v>1923</v>
      </c>
      <c r="P71" s="58">
        <v>3.8</v>
      </c>
      <c r="Q71" s="58">
        <v>39.700000000000003</v>
      </c>
      <c r="R71" s="59" t="s">
        <v>544</v>
      </c>
      <c r="S71" s="59" t="s">
        <v>544</v>
      </c>
      <c r="T71" s="59" t="s">
        <v>544</v>
      </c>
      <c r="U71" s="59" t="s">
        <v>544</v>
      </c>
      <c r="V71" s="59" t="s">
        <v>544</v>
      </c>
      <c r="W71" s="59" t="s">
        <v>544</v>
      </c>
      <c r="X71" s="59" t="s">
        <v>544</v>
      </c>
      <c r="Y71" s="59" t="s">
        <v>544</v>
      </c>
      <c r="Z71" s="59" t="s">
        <v>544</v>
      </c>
      <c r="AA71" s="59" t="s">
        <v>544</v>
      </c>
      <c r="AB71" s="58">
        <v>107.3</v>
      </c>
      <c r="AC71" s="59" t="s">
        <v>544</v>
      </c>
      <c r="AD71" s="59" t="s">
        <v>544</v>
      </c>
      <c r="AE71" s="58">
        <v>0.81790600000000002</v>
      </c>
      <c r="AF71" s="59" t="s">
        <v>544</v>
      </c>
      <c r="AG71" s="59" t="s">
        <v>544</v>
      </c>
      <c r="AH71" s="59" t="s">
        <v>544</v>
      </c>
      <c r="AI71" s="59" t="s">
        <v>544</v>
      </c>
      <c r="AJ71" s="59" t="s">
        <v>544</v>
      </c>
      <c r="AK71" s="59" t="s">
        <v>544</v>
      </c>
      <c r="AL71" s="59" t="s">
        <v>544</v>
      </c>
      <c r="AM71" s="59" t="s">
        <v>544</v>
      </c>
      <c r="AN71" s="59" t="s">
        <v>544</v>
      </c>
      <c r="AO71" s="59" t="s">
        <v>544</v>
      </c>
      <c r="AP71" s="58">
        <v>87.312179</v>
      </c>
      <c r="AQ71" s="58">
        <v>14.17</v>
      </c>
      <c r="AR71" s="58">
        <v>39.700000000000003</v>
      </c>
      <c r="AS71" s="59" t="s">
        <v>544</v>
      </c>
      <c r="AT71" s="59" t="s">
        <v>544</v>
      </c>
      <c r="AU71" s="58">
        <v>81.3</v>
      </c>
      <c r="AV71" s="59" t="s">
        <v>544</v>
      </c>
      <c r="AW71" s="59" t="s">
        <v>544</v>
      </c>
      <c r="AX71" s="59" t="s">
        <v>544</v>
      </c>
      <c r="AY71" s="59" t="s">
        <v>544</v>
      </c>
      <c r="AZ71" s="58">
        <v>50.523499999999999</v>
      </c>
      <c r="BA71" s="58">
        <v>99.993300000000005</v>
      </c>
      <c r="BB71" s="59" t="s">
        <v>544</v>
      </c>
      <c r="BC71" s="59" t="s">
        <v>544</v>
      </c>
      <c r="BD71" s="59" t="s">
        <v>544</v>
      </c>
      <c r="BE71" s="59" t="s">
        <v>544</v>
      </c>
      <c r="BF71" s="59" t="s">
        <v>544</v>
      </c>
      <c r="BG71" s="58">
        <v>602.42999999999995</v>
      </c>
      <c r="BH71" s="58">
        <v>2090.6329999999998</v>
      </c>
      <c r="BI71" s="59" t="s">
        <v>544</v>
      </c>
      <c r="BJ71" s="59" t="s">
        <v>544</v>
      </c>
      <c r="BK71" s="59" t="s">
        <v>544</v>
      </c>
      <c r="BL71" s="58">
        <v>112.3601</v>
      </c>
      <c r="BM71" s="58">
        <v>43.995800000000003</v>
      </c>
      <c r="BN71" s="58">
        <v>67.2</v>
      </c>
      <c r="BO71" s="59" t="s">
        <v>544</v>
      </c>
      <c r="BP71" s="58">
        <v>26.1</v>
      </c>
      <c r="BQ71" s="58">
        <v>33.53</v>
      </c>
      <c r="BR71" s="58">
        <v>70.599999999999994</v>
      </c>
      <c r="BS71" s="58">
        <v>106.43</v>
      </c>
      <c r="BT71" s="58">
        <v>48.57</v>
      </c>
      <c r="BU71" s="58">
        <v>59</v>
      </c>
      <c r="BV71" s="59" t="s">
        <v>544</v>
      </c>
      <c r="BW71" s="59" t="s">
        <v>544</v>
      </c>
      <c r="BX71" s="59" t="s">
        <v>544</v>
      </c>
      <c r="BY71" s="59" t="s">
        <v>544</v>
      </c>
      <c r="BZ71" s="59" t="s">
        <v>544</v>
      </c>
      <c r="CA71" s="58">
        <v>98.12</v>
      </c>
      <c r="CB71" s="59" t="s">
        <v>544</v>
      </c>
      <c r="CC71" s="59" t="s">
        <v>544</v>
      </c>
      <c r="CD71" s="59" t="s">
        <v>544</v>
      </c>
      <c r="CE71" s="59" t="s">
        <v>544</v>
      </c>
      <c r="CF71" s="59" t="s">
        <v>544</v>
      </c>
      <c r="CG71" s="58">
        <v>104.6</v>
      </c>
      <c r="CH71" s="58">
        <v>111.1</v>
      </c>
      <c r="CI71" s="59" t="s">
        <v>544</v>
      </c>
      <c r="CJ71" s="59" t="s">
        <v>544</v>
      </c>
      <c r="CK71" s="59" t="s">
        <v>544</v>
      </c>
      <c r="CL71" s="59" t="s">
        <v>544</v>
      </c>
      <c r="CM71" s="59" t="s">
        <v>544</v>
      </c>
      <c r="CN71" s="59" t="s">
        <v>544</v>
      </c>
    </row>
    <row r="72" spans="1:92">
      <c r="A72" s="59" t="s">
        <v>137</v>
      </c>
      <c r="B72" s="59" t="s">
        <v>544</v>
      </c>
      <c r="C72" s="59" t="s">
        <v>544</v>
      </c>
      <c r="D72" s="59" t="s">
        <v>544</v>
      </c>
      <c r="E72" s="59" t="s">
        <v>544</v>
      </c>
      <c r="F72" s="58">
        <v>43.1</v>
      </c>
      <c r="G72" s="58">
        <v>0.83074499999999996</v>
      </c>
      <c r="H72" s="58">
        <v>97.4</v>
      </c>
      <c r="I72" s="58">
        <v>150.80000000000001</v>
      </c>
      <c r="J72" s="58">
        <v>4.4470000000000001</v>
      </c>
      <c r="K72" s="59" t="s">
        <v>544</v>
      </c>
      <c r="L72" s="58">
        <v>524.9</v>
      </c>
      <c r="M72" s="58">
        <v>751945</v>
      </c>
      <c r="N72" s="59" t="s">
        <v>544</v>
      </c>
      <c r="O72" s="58">
        <v>1706</v>
      </c>
      <c r="P72" s="58">
        <v>4</v>
      </c>
      <c r="Q72" s="58">
        <v>40.1</v>
      </c>
      <c r="R72" s="59" t="s">
        <v>544</v>
      </c>
      <c r="S72" s="59" t="s">
        <v>544</v>
      </c>
      <c r="T72" s="59" t="s">
        <v>544</v>
      </c>
      <c r="U72" s="59" t="s">
        <v>544</v>
      </c>
      <c r="V72" s="59" t="s">
        <v>544</v>
      </c>
      <c r="W72" s="59" t="s">
        <v>544</v>
      </c>
      <c r="X72" s="59" t="s">
        <v>544</v>
      </c>
      <c r="Y72" s="59" t="s">
        <v>544</v>
      </c>
      <c r="Z72" s="59" t="s">
        <v>544</v>
      </c>
      <c r="AA72" s="59" t="s">
        <v>544</v>
      </c>
      <c r="AB72" s="58">
        <v>107.1</v>
      </c>
      <c r="AC72" s="59" t="s">
        <v>544</v>
      </c>
      <c r="AD72" s="59" t="s">
        <v>544</v>
      </c>
      <c r="AE72" s="58">
        <v>0.83074499999999996</v>
      </c>
      <c r="AF72" s="59" t="s">
        <v>544</v>
      </c>
      <c r="AG72" s="59" t="s">
        <v>544</v>
      </c>
      <c r="AH72" s="59" t="s">
        <v>544</v>
      </c>
      <c r="AI72" s="59" t="s">
        <v>544</v>
      </c>
      <c r="AJ72" s="59" t="s">
        <v>544</v>
      </c>
      <c r="AK72" s="59" t="s">
        <v>544</v>
      </c>
      <c r="AL72" s="59" t="s">
        <v>544</v>
      </c>
      <c r="AM72" s="59" t="s">
        <v>544</v>
      </c>
      <c r="AN72" s="59" t="s">
        <v>544</v>
      </c>
      <c r="AO72" s="59" t="s">
        <v>544</v>
      </c>
      <c r="AP72" s="58">
        <v>87.658018999999996</v>
      </c>
      <c r="AQ72" s="58">
        <v>14.45</v>
      </c>
      <c r="AR72" s="58">
        <v>40.1</v>
      </c>
      <c r="AS72" s="59" t="s">
        <v>544</v>
      </c>
      <c r="AT72" s="59" t="s">
        <v>544</v>
      </c>
      <c r="AU72" s="58">
        <v>80.400000000000006</v>
      </c>
      <c r="AV72" s="59" t="s">
        <v>544</v>
      </c>
      <c r="AW72" s="59" t="s">
        <v>544</v>
      </c>
      <c r="AX72" s="59" t="s">
        <v>544</v>
      </c>
      <c r="AY72" s="59" t="s">
        <v>544</v>
      </c>
      <c r="AZ72" s="58">
        <v>50.541600000000003</v>
      </c>
      <c r="BA72" s="58">
        <v>99.350899999999996</v>
      </c>
      <c r="BB72" s="59" t="s">
        <v>544</v>
      </c>
      <c r="BC72" s="59" t="s">
        <v>544</v>
      </c>
      <c r="BD72" s="59" t="s">
        <v>544</v>
      </c>
      <c r="BE72" s="59" t="s">
        <v>544</v>
      </c>
      <c r="BF72" s="59" t="s">
        <v>544</v>
      </c>
      <c r="BG72" s="58">
        <v>613.04</v>
      </c>
      <c r="BH72" s="58">
        <v>1474.3589999999999</v>
      </c>
      <c r="BI72" s="59" t="s">
        <v>544</v>
      </c>
      <c r="BJ72" s="59" t="s">
        <v>544</v>
      </c>
      <c r="BK72" s="59" t="s">
        <v>544</v>
      </c>
      <c r="BL72" s="58">
        <v>112.2544</v>
      </c>
      <c r="BM72" s="58">
        <v>44.4831</v>
      </c>
      <c r="BN72" s="58">
        <v>67.7</v>
      </c>
      <c r="BO72" s="59" t="s">
        <v>544</v>
      </c>
      <c r="BP72" s="58">
        <v>26.1</v>
      </c>
      <c r="BQ72" s="58">
        <v>33.93</v>
      </c>
      <c r="BR72" s="58">
        <v>72.8</v>
      </c>
      <c r="BS72" s="58">
        <v>115.53</v>
      </c>
      <c r="BT72" s="58">
        <v>47.47</v>
      </c>
      <c r="BU72" s="58">
        <v>59.4</v>
      </c>
      <c r="BV72" s="59" t="s">
        <v>544</v>
      </c>
      <c r="BW72" s="59" t="s">
        <v>544</v>
      </c>
      <c r="BX72" s="59" t="s">
        <v>544</v>
      </c>
      <c r="BY72" s="59" t="s">
        <v>544</v>
      </c>
      <c r="BZ72" s="59" t="s">
        <v>544</v>
      </c>
      <c r="CA72" s="58">
        <v>99.75</v>
      </c>
      <c r="CB72" s="59" t="s">
        <v>544</v>
      </c>
      <c r="CC72" s="59" t="s">
        <v>544</v>
      </c>
      <c r="CD72" s="59" t="s">
        <v>544</v>
      </c>
      <c r="CE72" s="59" t="s">
        <v>544</v>
      </c>
      <c r="CF72" s="59" t="s">
        <v>544</v>
      </c>
      <c r="CG72" s="58">
        <v>104.2</v>
      </c>
      <c r="CH72" s="58">
        <v>111.3</v>
      </c>
      <c r="CI72" s="59" t="s">
        <v>544</v>
      </c>
      <c r="CJ72" s="59" t="s">
        <v>544</v>
      </c>
      <c r="CK72" s="59" t="s">
        <v>544</v>
      </c>
      <c r="CL72" s="59" t="s">
        <v>544</v>
      </c>
      <c r="CM72" s="59" t="s">
        <v>544</v>
      </c>
      <c r="CN72" s="59" t="s">
        <v>544</v>
      </c>
    </row>
    <row r="73" spans="1:92">
      <c r="A73" s="59" t="s">
        <v>138</v>
      </c>
      <c r="B73" s="59" t="s">
        <v>544</v>
      </c>
      <c r="C73" s="59" t="s">
        <v>544</v>
      </c>
      <c r="D73" s="59" t="s">
        <v>544</v>
      </c>
      <c r="E73" s="59" t="s">
        <v>544</v>
      </c>
      <c r="F73" s="58">
        <v>43.4</v>
      </c>
      <c r="G73" s="58">
        <v>0.84182800000000002</v>
      </c>
      <c r="H73" s="58">
        <v>98.7</v>
      </c>
      <c r="I73" s="58">
        <v>155.5</v>
      </c>
      <c r="J73" s="58">
        <v>4.1870000000000003</v>
      </c>
      <c r="K73" s="59" t="s">
        <v>544</v>
      </c>
      <c r="L73" s="58">
        <v>541.29999999999995</v>
      </c>
      <c r="M73" s="58">
        <v>542414</v>
      </c>
      <c r="N73" s="59" t="s">
        <v>544</v>
      </c>
      <c r="O73" s="58">
        <v>1680</v>
      </c>
      <c r="P73" s="58">
        <v>4</v>
      </c>
      <c r="Q73" s="58">
        <v>40.4</v>
      </c>
      <c r="R73" s="59" t="s">
        <v>544</v>
      </c>
      <c r="S73" s="59" t="s">
        <v>544</v>
      </c>
      <c r="T73" s="59" t="s">
        <v>544</v>
      </c>
      <c r="U73" s="59" t="s">
        <v>544</v>
      </c>
      <c r="V73" s="59" t="s">
        <v>544</v>
      </c>
      <c r="W73" s="59" t="s">
        <v>544</v>
      </c>
      <c r="X73" s="59" t="s">
        <v>544</v>
      </c>
      <c r="Y73" s="59" t="s">
        <v>544</v>
      </c>
      <c r="Z73" s="59" t="s">
        <v>544</v>
      </c>
      <c r="AA73" s="59" t="s">
        <v>544</v>
      </c>
      <c r="AB73" s="58">
        <v>107.5</v>
      </c>
      <c r="AC73" s="59" t="s">
        <v>544</v>
      </c>
      <c r="AD73" s="59" t="s">
        <v>544</v>
      </c>
      <c r="AE73" s="58">
        <v>0.84182800000000002</v>
      </c>
      <c r="AF73" s="59" t="s">
        <v>544</v>
      </c>
      <c r="AG73" s="59" t="s">
        <v>544</v>
      </c>
      <c r="AH73" s="59" t="s">
        <v>544</v>
      </c>
      <c r="AI73" s="59" t="s">
        <v>544</v>
      </c>
      <c r="AJ73" s="59" t="s">
        <v>544</v>
      </c>
      <c r="AK73" s="59" t="s">
        <v>544</v>
      </c>
      <c r="AL73" s="59" t="s">
        <v>544</v>
      </c>
      <c r="AM73" s="59" t="s">
        <v>544</v>
      </c>
      <c r="AN73" s="59" t="s">
        <v>544</v>
      </c>
      <c r="AO73" s="59" t="s">
        <v>544</v>
      </c>
      <c r="AP73" s="58">
        <v>89.960525000000004</v>
      </c>
      <c r="AQ73" s="58">
        <v>14.33</v>
      </c>
      <c r="AR73" s="58">
        <v>40.4</v>
      </c>
      <c r="AS73" s="59" t="s">
        <v>544</v>
      </c>
      <c r="AT73" s="59" t="s">
        <v>544</v>
      </c>
      <c r="AU73" s="58">
        <v>79.599999999999994</v>
      </c>
      <c r="AV73" s="59" t="s">
        <v>544</v>
      </c>
      <c r="AW73" s="59" t="s">
        <v>544</v>
      </c>
      <c r="AX73" s="59" t="s">
        <v>544</v>
      </c>
      <c r="AY73" s="59" t="s">
        <v>544</v>
      </c>
      <c r="AZ73" s="58">
        <v>50.852400000000003</v>
      </c>
      <c r="BA73" s="58">
        <v>99.284899999999993</v>
      </c>
      <c r="BB73" s="59" t="s">
        <v>544</v>
      </c>
      <c r="BC73" s="59" t="s">
        <v>544</v>
      </c>
      <c r="BD73" s="59" t="s">
        <v>544</v>
      </c>
      <c r="BE73" s="59" t="s">
        <v>544</v>
      </c>
      <c r="BF73" s="59" t="s">
        <v>544</v>
      </c>
      <c r="BG73" s="58">
        <v>616.64</v>
      </c>
      <c r="BH73" s="58">
        <v>-1946.557</v>
      </c>
      <c r="BI73" s="59" t="s">
        <v>544</v>
      </c>
      <c r="BJ73" s="59" t="s">
        <v>544</v>
      </c>
      <c r="BK73" s="59" t="s">
        <v>544</v>
      </c>
      <c r="BL73" s="58">
        <v>112.22369999999999</v>
      </c>
      <c r="BM73" s="58">
        <v>45.267099999999999</v>
      </c>
      <c r="BN73" s="58">
        <v>66.400000000000006</v>
      </c>
      <c r="BO73" s="59" t="s">
        <v>544</v>
      </c>
      <c r="BP73" s="58">
        <v>26.83</v>
      </c>
      <c r="BQ73" s="58">
        <v>32.869999999999997</v>
      </c>
      <c r="BR73" s="58">
        <v>64.17</v>
      </c>
      <c r="BS73" s="58">
        <v>95</v>
      </c>
      <c r="BT73" s="58">
        <v>44.9</v>
      </c>
      <c r="BU73" s="58">
        <v>59.5</v>
      </c>
      <c r="BV73" s="59" t="s">
        <v>544</v>
      </c>
      <c r="BW73" s="59" t="s">
        <v>544</v>
      </c>
      <c r="BX73" s="59" t="s">
        <v>544</v>
      </c>
      <c r="BY73" s="59" t="s">
        <v>544</v>
      </c>
      <c r="BZ73" s="59" t="s">
        <v>544</v>
      </c>
      <c r="CA73" s="58">
        <v>100.98</v>
      </c>
      <c r="CB73" s="59" t="s">
        <v>544</v>
      </c>
      <c r="CC73" s="59" t="s">
        <v>544</v>
      </c>
      <c r="CD73" s="59" t="s">
        <v>544</v>
      </c>
      <c r="CE73" s="59" t="s">
        <v>544</v>
      </c>
      <c r="CF73" s="59" t="s">
        <v>544</v>
      </c>
      <c r="CG73" s="58">
        <v>105.1</v>
      </c>
      <c r="CH73" s="58">
        <v>110.9</v>
      </c>
      <c r="CI73" s="59" t="s">
        <v>544</v>
      </c>
      <c r="CJ73" s="59" t="s">
        <v>544</v>
      </c>
      <c r="CK73" s="59" t="s">
        <v>544</v>
      </c>
      <c r="CL73" s="59" t="s">
        <v>544</v>
      </c>
      <c r="CM73" s="59" t="s">
        <v>544</v>
      </c>
      <c r="CN73" s="59" t="s">
        <v>544</v>
      </c>
    </row>
    <row r="74" spans="1:92">
      <c r="A74" s="59" t="s">
        <v>139</v>
      </c>
      <c r="B74" s="59" t="s">
        <v>544</v>
      </c>
      <c r="C74" s="59" t="s">
        <v>544</v>
      </c>
      <c r="D74" s="59" t="s">
        <v>544</v>
      </c>
      <c r="E74" s="59" t="s">
        <v>544</v>
      </c>
      <c r="F74" s="58">
        <v>46.1</v>
      </c>
      <c r="G74" s="58">
        <v>0.90860300000000005</v>
      </c>
      <c r="H74" s="58">
        <v>106.4</v>
      </c>
      <c r="I74" s="58">
        <v>161.4</v>
      </c>
      <c r="J74" s="58">
        <v>4.0869999999999997</v>
      </c>
      <c r="K74" s="59" t="s">
        <v>544</v>
      </c>
      <c r="L74" s="58">
        <v>549.29999999999995</v>
      </c>
      <c r="M74" s="58">
        <v>567652</v>
      </c>
      <c r="N74" s="59" t="s">
        <v>544</v>
      </c>
      <c r="O74" s="58">
        <v>1620</v>
      </c>
      <c r="P74" s="58">
        <v>3.9</v>
      </c>
      <c r="Q74" s="58">
        <v>40.799999999999997</v>
      </c>
      <c r="R74" s="59" t="s">
        <v>544</v>
      </c>
      <c r="S74" s="59" t="s">
        <v>544</v>
      </c>
      <c r="T74" s="59" t="s">
        <v>544</v>
      </c>
      <c r="U74" s="59" t="s">
        <v>544</v>
      </c>
      <c r="V74" s="59" t="s">
        <v>544</v>
      </c>
      <c r="W74" s="59" t="s">
        <v>544</v>
      </c>
      <c r="X74" s="59" t="s">
        <v>544</v>
      </c>
      <c r="Y74" s="59" t="s">
        <v>544</v>
      </c>
      <c r="Z74" s="59" t="s">
        <v>544</v>
      </c>
      <c r="AA74" s="59" t="s">
        <v>544</v>
      </c>
      <c r="AB74" s="58">
        <v>108.3</v>
      </c>
      <c r="AC74" s="59" t="s">
        <v>544</v>
      </c>
      <c r="AD74" s="59" t="s">
        <v>544</v>
      </c>
      <c r="AE74" s="58">
        <v>0.90860300000000005</v>
      </c>
      <c r="AF74" s="59" t="s">
        <v>544</v>
      </c>
      <c r="AG74" s="59" t="s">
        <v>544</v>
      </c>
      <c r="AH74" s="59" t="s">
        <v>544</v>
      </c>
      <c r="AI74" s="59" t="s">
        <v>544</v>
      </c>
      <c r="AJ74" s="59" t="s">
        <v>544</v>
      </c>
      <c r="AK74" s="59" t="s">
        <v>544</v>
      </c>
      <c r="AL74" s="59" t="s">
        <v>544</v>
      </c>
      <c r="AM74" s="59" t="s">
        <v>544</v>
      </c>
      <c r="AN74" s="59" t="s">
        <v>544</v>
      </c>
      <c r="AO74" s="59" t="s">
        <v>544</v>
      </c>
      <c r="AP74" s="58">
        <v>90.571368000000007</v>
      </c>
      <c r="AQ74" s="58">
        <v>14.12</v>
      </c>
      <c r="AR74" s="58">
        <v>40.799999999999997</v>
      </c>
      <c r="AS74" s="59" t="s">
        <v>544</v>
      </c>
      <c r="AT74" s="59" t="s">
        <v>544</v>
      </c>
      <c r="AU74" s="58">
        <v>79.900000000000006</v>
      </c>
      <c r="AV74" s="59" t="s">
        <v>544</v>
      </c>
      <c r="AW74" s="59" t="s">
        <v>544</v>
      </c>
      <c r="AX74" s="59" t="s">
        <v>544</v>
      </c>
      <c r="AY74" s="59" t="s">
        <v>544</v>
      </c>
      <c r="AZ74" s="58">
        <v>51.2928</v>
      </c>
      <c r="BA74" s="58">
        <v>99.471500000000006</v>
      </c>
      <c r="BB74" s="59" t="s">
        <v>544</v>
      </c>
      <c r="BC74" s="59" t="s">
        <v>544</v>
      </c>
      <c r="BD74" s="59" t="s">
        <v>544</v>
      </c>
      <c r="BE74" s="59" t="s">
        <v>544</v>
      </c>
      <c r="BF74" s="59" t="s">
        <v>544</v>
      </c>
      <c r="BG74" s="58">
        <v>621.96</v>
      </c>
      <c r="BH74" s="58">
        <v>3822.7919999999999</v>
      </c>
      <c r="BI74" s="59" t="s">
        <v>544</v>
      </c>
      <c r="BJ74" s="59" t="s">
        <v>544</v>
      </c>
      <c r="BK74" s="59" t="s">
        <v>544</v>
      </c>
      <c r="BL74" s="58">
        <v>112.2931</v>
      </c>
      <c r="BM74" s="58">
        <v>46.145299999999999</v>
      </c>
      <c r="BN74" s="58">
        <v>65.900000000000006</v>
      </c>
      <c r="BO74" s="59" t="s">
        <v>544</v>
      </c>
      <c r="BP74" s="58">
        <v>26.93</v>
      </c>
      <c r="BQ74" s="58">
        <v>32.270000000000003</v>
      </c>
      <c r="BR74" s="58">
        <v>60.43</v>
      </c>
      <c r="BS74" s="58">
        <v>87.07</v>
      </c>
      <c r="BT74" s="58">
        <v>43.3</v>
      </c>
      <c r="BU74" s="58">
        <v>59.6</v>
      </c>
      <c r="BV74" s="59" t="s">
        <v>544</v>
      </c>
      <c r="BW74" s="59" t="s">
        <v>544</v>
      </c>
      <c r="BX74" s="59" t="s">
        <v>544</v>
      </c>
      <c r="BY74" s="59" t="s">
        <v>544</v>
      </c>
      <c r="BZ74" s="59" t="s">
        <v>544</v>
      </c>
      <c r="CA74" s="58">
        <v>103.03</v>
      </c>
      <c r="CB74" s="59" t="s">
        <v>544</v>
      </c>
      <c r="CC74" s="59" t="s">
        <v>544</v>
      </c>
      <c r="CD74" s="59" t="s">
        <v>544</v>
      </c>
      <c r="CE74" s="59" t="s">
        <v>544</v>
      </c>
      <c r="CF74" s="59" t="s">
        <v>544</v>
      </c>
      <c r="CG74" s="58">
        <v>106.3</v>
      </c>
      <c r="CH74" s="58">
        <v>111.2</v>
      </c>
      <c r="CI74" s="59" t="s">
        <v>544</v>
      </c>
      <c r="CJ74" s="59" t="s">
        <v>544</v>
      </c>
      <c r="CK74" s="59" t="s">
        <v>544</v>
      </c>
      <c r="CL74" s="59" t="s">
        <v>544</v>
      </c>
      <c r="CM74" s="59" t="s">
        <v>544</v>
      </c>
      <c r="CN74" s="59" t="s">
        <v>544</v>
      </c>
    </row>
    <row r="75" spans="1:92">
      <c r="A75" s="59" t="s">
        <v>140</v>
      </c>
      <c r="B75" s="59" t="s">
        <v>544</v>
      </c>
      <c r="C75" s="59" t="s">
        <v>544</v>
      </c>
      <c r="D75" s="59" t="s">
        <v>544</v>
      </c>
      <c r="E75" s="59" t="s">
        <v>544</v>
      </c>
      <c r="F75" s="58">
        <v>44.3</v>
      </c>
      <c r="G75" s="58">
        <v>0.96198600000000001</v>
      </c>
      <c r="H75" s="58">
        <v>104.4</v>
      </c>
      <c r="I75" s="58">
        <v>162.80000000000001</v>
      </c>
      <c r="J75" s="58">
        <v>3.5169999999999999</v>
      </c>
      <c r="K75" s="59" t="s">
        <v>544</v>
      </c>
      <c r="L75" s="58">
        <v>549.70000000000005</v>
      </c>
      <c r="M75" s="58">
        <v>716964</v>
      </c>
      <c r="N75" s="59" t="s">
        <v>544</v>
      </c>
      <c r="O75" s="58">
        <v>1661</v>
      </c>
      <c r="P75" s="58">
        <v>3.9</v>
      </c>
      <c r="Q75" s="58">
        <v>41.1</v>
      </c>
      <c r="R75" s="59" t="s">
        <v>544</v>
      </c>
      <c r="S75" s="59" t="s">
        <v>544</v>
      </c>
      <c r="T75" s="59" t="s">
        <v>544</v>
      </c>
      <c r="U75" s="59" t="s">
        <v>544</v>
      </c>
      <c r="V75" s="59" t="s">
        <v>544</v>
      </c>
      <c r="W75" s="59" t="s">
        <v>544</v>
      </c>
      <c r="X75" s="59" t="s">
        <v>544</v>
      </c>
      <c r="Y75" s="59" t="s">
        <v>544</v>
      </c>
      <c r="Z75" s="59" t="s">
        <v>544</v>
      </c>
      <c r="AA75" s="59" t="s">
        <v>544</v>
      </c>
      <c r="AB75" s="58">
        <v>109.8</v>
      </c>
      <c r="AC75" s="59" t="s">
        <v>544</v>
      </c>
      <c r="AD75" s="59" t="s">
        <v>544</v>
      </c>
      <c r="AE75" s="58">
        <v>0.96198600000000001</v>
      </c>
      <c r="AF75" s="59" t="s">
        <v>544</v>
      </c>
      <c r="AG75" s="59" t="s">
        <v>544</v>
      </c>
      <c r="AH75" s="59" t="s">
        <v>544</v>
      </c>
      <c r="AI75" s="59" t="s">
        <v>544</v>
      </c>
      <c r="AJ75" s="59" t="s">
        <v>544</v>
      </c>
      <c r="AK75" s="59" t="s">
        <v>544</v>
      </c>
      <c r="AL75" s="59" t="s">
        <v>544</v>
      </c>
      <c r="AM75" s="59" t="s">
        <v>544</v>
      </c>
      <c r="AN75" s="59" t="s">
        <v>544</v>
      </c>
      <c r="AO75" s="59" t="s">
        <v>544</v>
      </c>
      <c r="AP75" s="58">
        <v>92.766375999999994</v>
      </c>
      <c r="AQ75" s="58">
        <v>14.03</v>
      </c>
      <c r="AR75" s="58">
        <v>41.1</v>
      </c>
      <c r="AS75" s="59" t="s">
        <v>544</v>
      </c>
      <c r="AT75" s="59" t="s">
        <v>544</v>
      </c>
      <c r="AU75" s="58">
        <v>80.400000000000006</v>
      </c>
      <c r="AV75" s="59" t="s">
        <v>544</v>
      </c>
      <c r="AW75" s="59" t="s">
        <v>544</v>
      </c>
      <c r="AX75" s="59" t="s">
        <v>544</v>
      </c>
      <c r="AY75" s="59" t="s">
        <v>544</v>
      </c>
      <c r="AZ75" s="58">
        <v>51.635399999999997</v>
      </c>
      <c r="BA75" s="58">
        <v>99.4709</v>
      </c>
      <c r="BB75" s="59" t="s">
        <v>544</v>
      </c>
      <c r="BC75" s="59" t="s">
        <v>544</v>
      </c>
      <c r="BD75" s="59" t="s">
        <v>544</v>
      </c>
      <c r="BE75" s="59" t="s">
        <v>544</v>
      </c>
      <c r="BF75" s="59" t="s">
        <v>544</v>
      </c>
      <c r="BG75" s="58">
        <v>631.04</v>
      </c>
      <c r="BH75" s="58">
        <v>2909.2020000000002</v>
      </c>
      <c r="BI75" s="59" t="s">
        <v>544</v>
      </c>
      <c r="BJ75" s="59" t="s">
        <v>544</v>
      </c>
      <c r="BK75" s="59" t="s">
        <v>544</v>
      </c>
      <c r="BL75" s="58">
        <v>113.68</v>
      </c>
      <c r="BM75" s="58">
        <v>47.4788</v>
      </c>
      <c r="BN75" s="58">
        <v>64.099999999999994</v>
      </c>
      <c r="BO75" s="59" t="s">
        <v>544</v>
      </c>
      <c r="BP75" s="58">
        <v>27</v>
      </c>
      <c r="BQ75" s="58">
        <v>32.270000000000003</v>
      </c>
      <c r="BR75" s="58">
        <v>60.07</v>
      </c>
      <c r="BS75" s="58">
        <v>86.4</v>
      </c>
      <c r="BT75" s="58">
        <v>43.13</v>
      </c>
      <c r="BU75" s="58">
        <v>59.6</v>
      </c>
      <c r="BV75" s="59" t="s">
        <v>544</v>
      </c>
      <c r="BW75" s="59" t="s">
        <v>544</v>
      </c>
      <c r="BX75" s="59" t="s">
        <v>544</v>
      </c>
      <c r="BY75" s="59" t="s">
        <v>544</v>
      </c>
      <c r="BZ75" s="59" t="s">
        <v>544</v>
      </c>
      <c r="CA75" s="58">
        <v>104.1</v>
      </c>
      <c r="CB75" s="59" t="s">
        <v>544</v>
      </c>
      <c r="CC75" s="59" t="s">
        <v>544</v>
      </c>
      <c r="CD75" s="59" t="s">
        <v>544</v>
      </c>
      <c r="CE75" s="59" t="s">
        <v>544</v>
      </c>
      <c r="CF75" s="59" t="s">
        <v>544</v>
      </c>
      <c r="CG75" s="58">
        <v>107.6</v>
      </c>
      <c r="CH75" s="58">
        <v>112.8</v>
      </c>
      <c r="CI75" s="59" t="s">
        <v>544</v>
      </c>
      <c r="CJ75" s="59" t="s">
        <v>544</v>
      </c>
      <c r="CK75" s="59" t="s">
        <v>544</v>
      </c>
      <c r="CL75" s="59" t="s">
        <v>544</v>
      </c>
      <c r="CM75" s="59" t="s">
        <v>544</v>
      </c>
      <c r="CN75" s="59" t="s">
        <v>544</v>
      </c>
    </row>
    <row r="76" spans="1:92">
      <c r="A76" s="59" t="s">
        <v>141</v>
      </c>
      <c r="B76" s="59" t="s">
        <v>544</v>
      </c>
      <c r="C76" s="59" t="s">
        <v>544</v>
      </c>
      <c r="D76" s="59" t="s">
        <v>544</v>
      </c>
      <c r="E76" s="59" t="s">
        <v>544</v>
      </c>
      <c r="F76" s="58">
        <v>44.7</v>
      </c>
      <c r="G76" s="58">
        <v>0.93828800000000001</v>
      </c>
      <c r="H76" s="58">
        <v>110.1</v>
      </c>
      <c r="I76" s="58">
        <v>167.3</v>
      </c>
      <c r="J76" s="58">
        <v>3.613</v>
      </c>
      <c r="K76" s="59" t="s">
        <v>544</v>
      </c>
      <c r="L76" s="58">
        <v>553</v>
      </c>
      <c r="M76" s="58">
        <v>785967</v>
      </c>
      <c r="N76" s="59" t="s">
        <v>544</v>
      </c>
      <c r="O76" s="58">
        <v>1511</v>
      </c>
      <c r="P76" s="58">
        <v>3.8</v>
      </c>
      <c r="Q76" s="58">
        <v>41.5</v>
      </c>
      <c r="R76" s="59" t="s">
        <v>544</v>
      </c>
      <c r="S76" s="59" t="s">
        <v>544</v>
      </c>
      <c r="T76" s="59" t="s">
        <v>544</v>
      </c>
      <c r="U76" s="59" t="s">
        <v>544</v>
      </c>
      <c r="V76" s="59" t="s">
        <v>544</v>
      </c>
      <c r="W76" s="59" t="s">
        <v>544</v>
      </c>
      <c r="X76" s="59" t="s">
        <v>544</v>
      </c>
      <c r="Y76" s="59" t="s">
        <v>544</v>
      </c>
      <c r="Z76" s="59" t="s">
        <v>544</v>
      </c>
      <c r="AA76" s="59" t="s">
        <v>544</v>
      </c>
      <c r="AB76" s="58">
        <v>108.3</v>
      </c>
      <c r="AC76" s="59" t="s">
        <v>544</v>
      </c>
      <c r="AD76" s="59" t="s">
        <v>544</v>
      </c>
      <c r="AE76" s="58">
        <v>0.93828800000000001</v>
      </c>
      <c r="AF76" s="59" t="s">
        <v>544</v>
      </c>
      <c r="AG76" s="59" t="s">
        <v>544</v>
      </c>
      <c r="AH76" s="59" t="s">
        <v>544</v>
      </c>
      <c r="AI76" s="59" t="s">
        <v>544</v>
      </c>
      <c r="AJ76" s="59" t="s">
        <v>544</v>
      </c>
      <c r="AK76" s="59" t="s">
        <v>544</v>
      </c>
      <c r="AL76" s="59" t="s">
        <v>544</v>
      </c>
      <c r="AM76" s="59" t="s">
        <v>544</v>
      </c>
      <c r="AN76" s="59" t="s">
        <v>544</v>
      </c>
      <c r="AO76" s="59" t="s">
        <v>544</v>
      </c>
      <c r="AP76" s="58">
        <v>93.288961</v>
      </c>
      <c r="AQ76" s="58">
        <v>13.89</v>
      </c>
      <c r="AR76" s="58">
        <v>41.5</v>
      </c>
      <c r="AS76" s="59" t="s">
        <v>544</v>
      </c>
      <c r="AT76" s="59" t="s">
        <v>544</v>
      </c>
      <c r="AU76" s="58">
        <v>80.7</v>
      </c>
      <c r="AV76" s="59" t="s">
        <v>544</v>
      </c>
      <c r="AW76" s="59" t="s">
        <v>544</v>
      </c>
      <c r="AX76" s="59" t="s">
        <v>544</v>
      </c>
      <c r="AY76" s="59" t="s">
        <v>544</v>
      </c>
      <c r="AZ76" s="58">
        <v>52.237900000000003</v>
      </c>
      <c r="BA76" s="58">
        <v>99.974999999999994</v>
      </c>
      <c r="BB76" s="59" t="s">
        <v>544</v>
      </c>
      <c r="BC76" s="59" t="s">
        <v>544</v>
      </c>
      <c r="BD76" s="59" t="s">
        <v>544</v>
      </c>
      <c r="BE76" s="59" t="s">
        <v>544</v>
      </c>
      <c r="BF76" s="59" t="s">
        <v>544</v>
      </c>
      <c r="BG76" s="58">
        <v>648.11</v>
      </c>
      <c r="BH76" s="58">
        <v>2051.7220000000002</v>
      </c>
      <c r="BI76" s="59" t="s">
        <v>544</v>
      </c>
      <c r="BJ76" s="59" t="s">
        <v>544</v>
      </c>
      <c r="BK76" s="59" t="s">
        <v>544</v>
      </c>
      <c r="BL76" s="58">
        <v>112.398</v>
      </c>
      <c r="BM76" s="58">
        <v>47.312600000000003</v>
      </c>
      <c r="BN76" s="58">
        <v>64.3</v>
      </c>
      <c r="BO76" s="59" t="s">
        <v>544</v>
      </c>
      <c r="BP76" s="58">
        <v>26.9</v>
      </c>
      <c r="BQ76" s="58">
        <v>32.33</v>
      </c>
      <c r="BR76" s="58">
        <v>60.83</v>
      </c>
      <c r="BS76" s="58">
        <v>86.07</v>
      </c>
      <c r="BT76" s="58">
        <v>44.3</v>
      </c>
      <c r="BU76" s="58">
        <v>60</v>
      </c>
      <c r="BV76" s="59" t="s">
        <v>544</v>
      </c>
      <c r="BW76" s="59" t="s">
        <v>544</v>
      </c>
      <c r="BX76" s="59" t="s">
        <v>544</v>
      </c>
      <c r="BY76" s="59" t="s">
        <v>544</v>
      </c>
      <c r="BZ76" s="59" t="s">
        <v>544</v>
      </c>
      <c r="CA76" s="58">
        <v>105.63</v>
      </c>
      <c r="CB76" s="59" t="s">
        <v>544</v>
      </c>
      <c r="CC76" s="59" t="s">
        <v>544</v>
      </c>
      <c r="CD76" s="59" t="s">
        <v>544</v>
      </c>
      <c r="CE76" s="59" t="s">
        <v>544</v>
      </c>
      <c r="CF76" s="59" t="s">
        <v>544</v>
      </c>
      <c r="CG76" s="58">
        <v>105.8</v>
      </c>
      <c r="CH76" s="58">
        <v>111.7</v>
      </c>
      <c r="CI76" s="59" t="s">
        <v>544</v>
      </c>
      <c r="CJ76" s="59" t="s">
        <v>544</v>
      </c>
      <c r="CK76" s="59" t="s">
        <v>544</v>
      </c>
      <c r="CL76" s="59" t="s">
        <v>544</v>
      </c>
      <c r="CM76" s="59" t="s">
        <v>544</v>
      </c>
      <c r="CN76" s="59" t="s">
        <v>544</v>
      </c>
    </row>
    <row r="77" spans="1:92">
      <c r="A77" s="59" t="s">
        <v>142</v>
      </c>
      <c r="B77" s="59" t="s">
        <v>544</v>
      </c>
      <c r="C77" s="59" t="s">
        <v>544</v>
      </c>
      <c r="D77" s="59" t="s">
        <v>544</v>
      </c>
      <c r="E77" s="59" t="s">
        <v>544</v>
      </c>
      <c r="F77" s="58">
        <v>46.5</v>
      </c>
      <c r="G77" s="58">
        <v>0.99281600000000003</v>
      </c>
      <c r="H77" s="58">
        <v>111.2</v>
      </c>
      <c r="I77" s="58">
        <v>174.8</v>
      </c>
      <c r="J77" s="58">
        <v>3.7170000000000001</v>
      </c>
      <c r="K77" s="59" t="s">
        <v>544</v>
      </c>
      <c r="L77" s="58">
        <v>598.29999999999995</v>
      </c>
      <c r="M77" s="58">
        <v>579805</v>
      </c>
      <c r="N77" s="59" t="s">
        <v>544</v>
      </c>
      <c r="O77" s="58">
        <v>1432</v>
      </c>
      <c r="P77" s="58">
        <v>3.8</v>
      </c>
      <c r="Q77" s="58">
        <v>41.8</v>
      </c>
      <c r="R77" s="59" t="s">
        <v>544</v>
      </c>
      <c r="S77" s="59" t="s">
        <v>544</v>
      </c>
      <c r="T77" s="59" t="s">
        <v>544</v>
      </c>
      <c r="U77" s="59" t="s">
        <v>544</v>
      </c>
      <c r="V77" s="59" t="s">
        <v>544</v>
      </c>
      <c r="W77" s="59" t="s">
        <v>544</v>
      </c>
      <c r="X77" s="59" t="s">
        <v>544</v>
      </c>
      <c r="Y77" s="59" t="s">
        <v>544</v>
      </c>
      <c r="Z77" s="59" t="s">
        <v>544</v>
      </c>
      <c r="AA77" s="59" t="s">
        <v>544</v>
      </c>
      <c r="AB77" s="58">
        <v>106.1</v>
      </c>
      <c r="AC77" s="59" t="s">
        <v>544</v>
      </c>
      <c r="AD77" s="59" t="s">
        <v>544</v>
      </c>
      <c r="AE77" s="58">
        <v>0.99281600000000003</v>
      </c>
      <c r="AF77" s="59" t="s">
        <v>544</v>
      </c>
      <c r="AG77" s="59" t="s">
        <v>544</v>
      </c>
      <c r="AH77" s="59" t="s">
        <v>544</v>
      </c>
      <c r="AI77" s="59" t="s">
        <v>544</v>
      </c>
      <c r="AJ77" s="59" t="s">
        <v>544</v>
      </c>
      <c r="AK77" s="59" t="s">
        <v>544</v>
      </c>
      <c r="AL77" s="59" t="s">
        <v>544</v>
      </c>
      <c r="AM77" s="59" t="s">
        <v>544</v>
      </c>
      <c r="AN77" s="59" t="s">
        <v>544</v>
      </c>
      <c r="AO77" s="59" t="s">
        <v>544</v>
      </c>
      <c r="AP77" s="58">
        <v>94.130234999999999</v>
      </c>
      <c r="AQ77" s="58">
        <v>13.94</v>
      </c>
      <c r="AR77" s="58">
        <v>41.8</v>
      </c>
      <c r="AS77" s="59" t="s">
        <v>544</v>
      </c>
      <c r="AT77" s="59" t="s">
        <v>544</v>
      </c>
      <c r="AU77" s="58">
        <v>82.6</v>
      </c>
      <c r="AV77" s="59" t="s">
        <v>544</v>
      </c>
      <c r="AW77" s="59" t="s">
        <v>544</v>
      </c>
      <c r="AX77" s="59" t="s">
        <v>544</v>
      </c>
      <c r="AY77" s="59" t="s">
        <v>544</v>
      </c>
      <c r="AZ77" s="58">
        <v>53.171900000000001</v>
      </c>
      <c r="BA77" s="58">
        <v>101.11539999999999</v>
      </c>
      <c r="BB77" s="59" t="s">
        <v>544</v>
      </c>
      <c r="BC77" s="59" t="s">
        <v>544</v>
      </c>
      <c r="BD77" s="59" t="s">
        <v>544</v>
      </c>
      <c r="BE77" s="59" t="s">
        <v>544</v>
      </c>
      <c r="BF77" s="59" t="s">
        <v>544</v>
      </c>
      <c r="BG77" s="58">
        <v>659.61</v>
      </c>
      <c r="BH77" s="58">
        <v>453.49099999999999</v>
      </c>
      <c r="BI77" s="59" t="s">
        <v>544</v>
      </c>
      <c r="BJ77" s="59" t="s">
        <v>544</v>
      </c>
      <c r="BK77" s="59" t="s">
        <v>544</v>
      </c>
      <c r="BL77" s="58">
        <v>109.14490000000001</v>
      </c>
      <c r="BM77" s="58">
        <v>47.053899999999999</v>
      </c>
      <c r="BN77" s="58">
        <v>64.400000000000006</v>
      </c>
      <c r="BO77" s="59" t="s">
        <v>544</v>
      </c>
      <c r="BP77" s="58">
        <v>26.97</v>
      </c>
      <c r="BQ77" s="58">
        <v>32.43</v>
      </c>
      <c r="BR77" s="58">
        <v>61.37</v>
      </c>
      <c r="BS77" s="58">
        <v>81.67</v>
      </c>
      <c r="BT77" s="58">
        <v>46.97</v>
      </c>
      <c r="BU77" s="58">
        <v>60.4</v>
      </c>
      <c r="BV77" s="59" t="s">
        <v>544</v>
      </c>
      <c r="BW77" s="59" t="s">
        <v>544</v>
      </c>
      <c r="BX77" s="59" t="s">
        <v>544</v>
      </c>
      <c r="BY77" s="59" t="s">
        <v>544</v>
      </c>
      <c r="BZ77" s="59" t="s">
        <v>544</v>
      </c>
      <c r="CA77" s="58">
        <v>108.44</v>
      </c>
      <c r="CB77" s="59" t="s">
        <v>544</v>
      </c>
      <c r="CC77" s="59" t="s">
        <v>544</v>
      </c>
      <c r="CD77" s="59" t="s">
        <v>544</v>
      </c>
      <c r="CE77" s="59" t="s">
        <v>544</v>
      </c>
      <c r="CF77" s="59" t="s">
        <v>544</v>
      </c>
      <c r="CG77" s="58">
        <v>104.2</v>
      </c>
      <c r="CH77" s="58">
        <v>108.5</v>
      </c>
      <c r="CI77" s="59" t="s">
        <v>544</v>
      </c>
      <c r="CJ77" s="59" t="s">
        <v>544</v>
      </c>
      <c r="CK77" s="59" t="s">
        <v>544</v>
      </c>
      <c r="CL77" s="59" t="s">
        <v>544</v>
      </c>
      <c r="CM77" s="59" t="s">
        <v>544</v>
      </c>
      <c r="CN77" s="59" t="s">
        <v>544</v>
      </c>
    </row>
    <row r="78" spans="1:92">
      <c r="A78" s="59" t="s">
        <v>143</v>
      </c>
      <c r="B78" s="59" t="s">
        <v>544</v>
      </c>
      <c r="C78" s="59" t="s">
        <v>544</v>
      </c>
      <c r="D78" s="59" t="s">
        <v>544</v>
      </c>
      <c r="E78" s="59" t="s">
        <v>544</v>
      </c>
      <c r="F78" s="58">
        <v>47.1</v>
      </c>
      <c r="G78" s="58">
        <v>1.0405230000000001</v>
      </c>
      <c r="H78" s="58">
        <v>121.6</v>
      </c>
      <c r="I78" s="58">
        <v>182.3</v>
      </c>
      <c r="J78" s="58">
        <v>3.9529999999999998</v>
      </c>
      <c r="K78" s="59" t="s">
        <v>544</v>
      </c>
      <c r="L78" s="58">
        <v>575.20000000000005</v>
      </c>
      <c r="M78" s="58">
        <v>581018</v>
      </c>
      <c r="N78" s="59" t="s">
        <v>544</v>
      </c>
      <c r="O78" s="58">
        <v>1345</v>
      </c>
      <c r="P78" s="58">
        <v>3.6</v>
      </c>
      <c r="Q78" s="58">
        <v>42.2</v>
      </c>
      <c r="R78" s="59" t="s">
        <v>544</v>
      </c>
      <c r="S78" s="59" t="s">
        <v>544</v>
      </c>
      <c r="T78" s="59" t="s">
        <v>544</v>
      </c>
      <c r="U78" s="59" t="s">
        <v>544</v>
      </c>
      <c r="V78" s="59" t="s">
        <v>544</v>
      </c>
      <c r="W78" s="59" t="s">
        <v>544</v>
      </c>
      <c r="X78" s="59" t="s">
        <v>544</v>
      </c>
      <c r="Y78" s="59" t="s">
        <v>544</v>
      </c>
      <c r="Z78" s="59" t="s">
        <v>544</v>
      </c>
      <c r="AA78" s="59" t="s">
        <v>544</v>
      </c>
      <c r="AB78" s="58">
        <v>108</v>
      </c>
      <c r="AC78" s="59" t="s">
        <v>544</v>
      </c>
      <c r="AD78" s="59" t="s">
        <v>544</v>
      </c>
      <c r="AE78" s="58">
        <v>1.0405230000000001</v>
      </c>
      <c r="AF78" s="59" t="s">
        <v>544</v>
      </c>
      <c r="AG78" s="59" t="s">
        <v>544</v>
      </c>
      <c r="AH78" s="59" t="s">
        <v>544</v>
      </c>
      <c r="AI78" s="59" t="s">
        <v>544</v>
      </c>
      <c r="AJ78" s="59" t="s">
        <v>544</v>
      </c>
      <c r="AK78" s="59" t="s">
        <v>544</v>
      </c>
      <c r="AL78" s="59" t="s">
        <v>544</v>
      </c>
      <c r="AM78" s="59" t="s">
        <v>544</v>
      </c>
      <c r="AN78" s="59" t="s">
        <v>544</v>
      </c>
      <c r="AO78" s="59" t="s">
        <v>544</v>
      </c>
      <c r="AP78" s="58">
        <v>94.283415000000005</v>
      </c>
      <c r="AQ78" s="58">
        <v>14.48</v>
      </c>
      <c r="AR78" s="58">
        <v>42.2</v>
      </c>
      <c r="AS78" s="59" t="s">
        <v>544</v>
      </c>
      <c r="AT78" s="59" t="s">
        <v>544</v>
      </c>
      <c r="AU78" s="58">
        <v>81.400000000000006</v>
      </c>
      <c r="AV78" s="59" t="s">
        <v>544</v>
      </c>
      <c r="AW78" s="59" t="s">
        <v>544</v>
      </c>
      <c r="AX78" s="59" t="s">
        <v>544</v>
      </c>
      <c r="AY78" s="59" t="s">
        <v>544</v>
      </c>
      <c r="AZ78" s="58">
        <v>53.99</v>
      </c>
      <c r="BA78" s="58">
        <v>102.0397</v>
      </c>
      <c r="BB78" s="59" t="s">
        <v>544</v>
      </c>
      <c r="BC78" s="59" t="s">
        <v>544</v>
      </c>
      <c r="BD78" s="59" t="s">
        <v>544</v>
      </c>
      <c r="BE78" s="59" t="s">
        <v>544</v>
      </c>
      <c r="BF78" s="59" t="s">
        <v>544</v>
      </c>
      <c r="BG78" s="58">
        <v>675.42</v>
      </c>
      <c r="BH78" s="58">
        <v>4313.3950000000004</v>
      </c>
      <c r="BI78" s="59" t="s">
        <v>544</v>
      </c>
      <c r="BJ78" s="59" t="s">
        <v>544</v>
      </c>
      <c r="BK78" s="59" t="s">
        <v>544</v>
      </c>
      <c r="BL78" s="58">
        <v>113.04510000000001</v>
      </c>
      <c r="BM78" s="58">
        <v>48.932899999999997</v>
      </c>
      <c r="BN78" s="58">
        <v>64.599999999999994</v>
      </c>
      <c r="BO78" s="59" t="s">
        <v>544</v>
      </c>
      <c r="BP78" s="58">
        <v>29.63</v>
      </c>
      <c r="BQ78" s="58">
        <v>35.47</v>
      </c>
      <c r="BR78" s="58">
        <v>65.5</v>
      </c>
      <c r="BS78" s="58">
        <v>86.57</v>
      </c>
      <c r="BT78" s="58">
        <v>50.87</v>
      </c>
      <c r="BU78" s="58">
        <v>60.8</v>
      </c>
      <c r="BV78" s="59" t="s">
        <v>544</v>
      </c>
      <c r="BW78" s="59" t="s">
        <v>544</v>
      </c>
      <c r="BX78" s="59" t="s">
        <v>544</v>
      </c>
      <c r="BY78" s="59" t="s">
        <v>544</v>
      </c>
      <c r="BZ78" s="59" t="s">
        <v>544</v>
      </c>
      <c r="CA78" s="58">
        <v>109.77</v>
      </c>
      <c r="CB78" s="59" t="s">
        <v>544</v>
      </c>
      <c r="CC78" s="59" t="s">
        <v>544</v>
      </c>
      <c r="CD78" s="59" t="s">
        <v>544</v>
      </c>
      <c r="CE78" s="59" t="s">
        <v>544</v>
      </c>
      <c r="CF78" s="59" t="s">
        <v>544</v>
      </c>
      <c r="CG78" s="58">
        <v>104.9</v>
      </c>
      <c r="CH78" s="58">
        <v>112.3</v>
      </c>
      <c r="CI78" s="59" t="s">
        <v>544</v>
      </c>
      <c r="CJ78" s="59" t="s">
        <v>544</v>
      </c>
      <c r="CK78" s="59" t="s">
        <v>544</v>
      </c>
      <c r="CL78" s="59" t="s">
        <v>544</v>
      </c>
      <c r="CM78" s="59" t="s">
        <v>544</v>
      </c>
      <c r="CN78" s="59" t="s">
        <v>544</v>
      </c>
    </row>
    <row r="79" spans="1:92">
      <c r="A79" s="59" t="s">
        <v>144</v>
      </c>
      <c r="B79" s="59" t="s">
        <v>544</v>
      </c>
      <c r="C79" s="59" t="s">
        <v>544</v>
      </c>
      <c r="D79" s="59" t="s">
        <v>544</v>
      </c>
      <c r="E79" s="59" t="s">
        <v>544</v>
      </c>
      <c r="F79" s="58">
        <v>46.7</v>
      </c>
      <c r="G79" s="58">
        <v>1.051536</v>
      </c>
      <c r="H79" s="58">
        <v>115.3</v>
      </c>
      <c r="I79" s="58">
        <v>183.2</v>
      </c>
      <c r="J79" s="58">
        <v>4.17</v>
      </c>
      <c r="K79" s="59" t="s">
        <v>544</v>
      </c>
      <c r="L79" s="58">
        <v>555</v>
      </c>
      <c r="M79" s="58">
        <v>771656</v>
      </c>
      <c r="N79" s="59" t="s">
        <v>544</v>
      </c>
      <c r="O79" s="58">
        <v>1472</v>
      </c>
      <c r="P79" s="58">
        <v>3.5</v>
      </c>
      <c r="Q79" s="58">
        <v>42.5</v>
      </c>
      <c r="R79" s="59" t="s">
        <v>544</v>
      </c>
      <c r="S79" s="59" t="s">
        <v>544</v>
      </c>
      <c r="T79" s="59" t="s">
        <v>544</v>
      </c>
      <c r="U79" s="59" t="s">
        <v>544</v>
      </c>
      <c r="V79" s="59" t="s">
        <v>544</v>
      </c>
      <c r="W79" s="59" t="s">
        <v>544</v>
      </c>
      <c r="X79" s="59" t="s">
        <v>544</v>
      </c>
      <c r="Y79" s="59" t="s">
        <v>544</v>
      </c>
      <c r="Z79" s="59" t="s">
        <v>544</v>
      </c>
      <c r="AA79" s="59" t="s">
        <v>544</v>
      </c>
      <c r="AB79" s="58">
        <v>108.3</v>
      </c>
      <c r="AC79" s="59" t="s">
        <v>544</v>
      </c>
      <c r="AD79" s="58">
        <v>73.66</v>
      </c>
      <c r="AE79" s="58">
        <v>1.051536</v>
      </c>
      <c r="AF79" s="59" t="s">
        <v>544</v>
      </c>
      <c r="AG79" s="59" t="s">
        <v>544</v>
      </c>
      <c r="AH79" s="59" t="s">
        <v>544</v>
      </c>
      <c r="AI79" s="59" t="s">
        <v>544</v>
      </c>
      <c r="AJ79" s="59" t="s">
        <v>544</v>
      </c>
      <c r="AK79" s="59" t="s">
        <v>544</v>
      </c>
      <c r="AL79" s="59" t="s">
        <v>544</v>
      </c>
      <c r="AM79" s="59" t="s">
        <v>544</v>
      </c>
      <c r="AN79" s="59" t="s">
        <v>544</v>
      </c>
      <c r="AO79" s="59" t="s">
        <v>544</v>
      </c>
      <c r="AP79" s="58">
        <v>91.725741999999997</v>
      </c>
      <c r="AQ79" s="58">
        <v>19.18</v>
      </c>
      <c r="AR79" s="58">
        <v>42.5</v>
      </c>
      <c r="AS79" s="59" t="s">
        <v>544</v>
      </c>
      <c r="AT79" s="59" t="s">
        <v>544</v>
      </c>
      <c r="AU79" s="58">
        <v>83.2</v>
      </c>
      <c r="AV79" s="59" t="s">
        <v>544</v>
      </c>
      <c r="AW79" s="59" t="s">
        <v>544</v>
      </c>
      <c r="AX79" s="59" t="s">
        <v>544</v>
      </c>
      <c r="AY79" s="59" t="s">
        <v>544</v>
      </c>
      <c r="AZ79" s="58">
        <v>54.623600000000003</v>
      </c>
      <c r="BA79" s="58">
        <v>102.62739999999999</v>
      </c>
      <c r="BB79" s="59" t="s">
        <v>544</v>
      </c>
      <c r="BC79" s="59" t="s">
        <v>544</v>
      </c>
      <c r="BD79" s="59" t="s">
        <v>544</v>
      </c>
      <c r="BE79" s="59" t="s">
        <v>544</v>
      </c>
      <c r="BF79" s="59" t="s">
        <v>544</v>
      </c>
      <c r="BG79" s="58">
        <v>680.78</v>
      </c>
      <c r="BH79" s="58">
        <v>1776.8989999999999</v>
      </c>
      <c r="BI79" s="59" t="s">
        <v>544</v>
      </c>
      <c r="BJ79" s="59" t="s">
        <v>544</v>
      </c>
      <c r="BK79" s="59" t="s">
        <v>544</v>
      </c>
      <c r="BL79" s="58">
        <v>114.9461</v>
      </c>
      <c r="BM79" s="58">
        <v>49.506700000000002</v>
      </c>
      <c r="BN79" s="58">
        <v>66.7</v>
      </c>
      <c r="BO79" s="59" t="s">
        <v>544</v>
      </c>
      <c r="BP79" s="58">
        <v>43.4</v>
      </c>
      <c r="BQ79" s="58">
        <v>47.3</v>
      </c>
      <c r="BR79" s="58">
        <v>67.5</v>
      </c>
      <c r="BS79" s="58">
        <v>84.77</v>
      </c>
      <c r="BT79" s="58">
        <v>55.47</v>
      </c>
      <c r="BU79" s="58">
        <v>61.4</v>
      </c>
      <c r="BV79" s="59" t="s">
        <v>544</v>
      </c>
      <c r="BW79" s="59" t="s">
        <v>544</v>
      </c>
      <c r="BX79" s="59" t="s">
        <v>544</v>
      </c>
      <c r="BY79" s="59" t="s">
        <v>544</v>
      </c>
      <c r="BZ79" s="59" t="s">
        <v>544</v>
      </c>
      <c r="CA79" s="58">
        <v>111.82</v>
      </c>
      <c r="CB79" s="59" t="s">
        <v>544</v>
      </c>
      <c r="CC79" s="59" t="s">
        <v>544</v>
      </c>
      <c r="CD79" s="59" t="s">
        <v>544</v>
      </c>
      <c r="CE79" s="59" t="s">
        <v>544</v>
      </c>
      <c r="CF79" s="59" t="s">
        <v>544</v>
      </c>
      <c r="CG79" s="58">
        <v>104.2</v>
      </c>
      <c r="CH79" s="58">
        <v>114.1</v>
      </c>
      <c r="CI79" s="59" t="s">
        <v>544</v>
      </c>
      <c r="CJ79" s="59" t="s">
        <v>544</v>
      </c>
      <c r="CK79" s="59" t="s">
        <v>544</v>
      </c>
      <c r="CL79" s="59" t="s">
        <v>544</v>
      </c>
      <c r="CM79" s="59" t="s">
        <v>544</v>
      </c>
      <c r="CN79" s="59" t="s">
        <v>544</v>
      </c>
    </row>
    <row r="80" spans="1:92">
      <c r="A80" s="59" t="s">
        <v>145</v>
      </c>
      <c r="B80" s="59" t="s">
        <v>544</v>
      </c>
      <c r="C80" s="59" t="s">
        <v>544</v>
      </c>
      <c r="D80" s="59" t="s">
        <v>544</v>
      </c>
      <c r="E80" s="59" t="s">
        <v>544</v>
      </c>
      <c r="F80" s="58">
        <v>49.6</v>
      </c>
      <c r="G80" s="58">
        <v>1.0386010000000001</v>
      </c>
      <c r="H80" s="58">
        <v>119.2</v>
      </c>
      <c r="I80" s="58">
        <v>189.3</v>
      </c>
      <c r="J80" s="58">
        <v>5.9729999999999999</v>
      </c>
      <c r="K80" s="59" t="s">
        <v>544</v>
      </c>
      <c r="L80" s="58">
        <v>512.6</v>
      </c>
      <c r="M80" s="58">
        <v>822422</v>
      </c>
      <c r="N80" s="59" t="s">
        <v>544</v>
      </c>
      <c r="O80" s="58">
        <v>1290</v>
      </c>
      <c r="P80" s="58">
        <v>3.3</v>
      </c>
      <c r="Q80" s="58">
        <v>42.9</v>
      </c>
      <c r="R80" s="59" t="s">
        <v>544</v>
      </c>
      <c r="S80" s="59" t="s">
        <v>544</v>
      </c>
      <c r="T80" s="59" t="s">
        <v>544</v>
      </c>
      <c r="U80" s="59" t="s">
        <v>544</v>
      </c>
      <c r="V80" s="59" t="s">
        <v>544</v>
      </c>
      <c r="W80" s="59" t="s">
        <v>544</v>
      </c>
      <c r="X80" s="59" t="s">
        <v>544</v>
      </c>
      <c r="Y80" s="59" t="s">
        <v>544</v>
      </c>
      <c r="Z80" s="59" t="s">
        <v>544</v>
      </c>
      <c r="AA80" s="59" t="s">
        <v>544</v>
      </c>
      <c r="AB80" s="58">
        <v>106.6</v>
      </c>
      <c r="AC80" s="59" t="s">
        <v>544</v>
      </c>
      <c r="AD80" s="58">
        <v>73.290000000000006</v>
      </c>
      <c r="AE80" s="58">
        <v>1.0386010000000001</v>
      </c>
      <c r="AF80" s="59" t="s">
        <v>544</v>
      </c>
      <c r="AG80" s="59" t="s">
        <v>544</v>
      </c>
      <c r="AH80" s="59" t="s">
        <v>544</v>
      </c>
      <c r="AI80" s="59" t="s">
        <v>544</v>
      </c>
      <c r="AJ80" s="59" t="s">
        <v>544</v>
      </c>
      <c r="AK80" s="59" t="s">
        <v>544</v>
      </c>
      <c r="AL80" s="59" t="s">
        <v>544</v>
      </c>
      <c r="AM80" s="59" t="s">
        <v>544</v>
      </c>
      <c r="AN80" s="59" t="s">
        <v>544</v>
      </c>
      <c r="AO80" s="59" t="s">
        <v>544</v>
      </c>
      <c r="AP80" s="58">
        <v>88.433706000000001</v>
      </c>
      <c r="AQ80" s="58">
        <v>26.75</v>
      </c>
      <c r="AR80" s="58">
        <v>42.9</v>
      </c>
      <c r="AS80" s="59" t="s">
        <v>544</v>
      </c>
      <c r="AT80" s="59" t="s">
        <v>544</v>
      </c>
      <c r="AU80" s="58">
        <v>84.9</v>
      </c>
      <c r="AV80" s="59" t="s">
        <v>544</v>
      </c>
      <c r="AW80" s="59" t="s">
        <v>544</v>
      </c>
      <c r="AX80" s="59" t="s">
        <v>544</v>
      </c>
      <c r="AY80" s="59" t="s">
        <v>544</v>
      </c>
      <c r="AZ80" s="58">
        <v>55.019399999999997</v>
      </c>
      <c r="BA80" s="58">
        <v>102.7897</v>
      </c>
      <c r="BB80" s="59" t="s">
        <v>544</v>
      </c>
      <c r="BC80" s="59" t="s">
        <v>544</v>
      </c>
      <c r="BD80" s="59" t="s">
        <v>544</v>
      </c>
      <c r="BE80" s="59" t="s">
        <v>544</v>
      </c>
      <c r="BF80" s="59" t="s">
        <v>544</v>
      </c>
      <c r="BG80" s="58">
        <v>696.71</v>
      </c>
      <c r="BH80" s="58">
        <v>-864.73900000000003</v>
      </c>
      <c r="BI80" s="59" t="s">
        <v>544</v>
      </c>
      <c r="BJ80" s="59" t="s">
        <v>544</v>
      </c>
      <c r="BK80" s="59" t="s">
        <v>544</v>
      </c>
      <c r="BL80" s="58">
        <v>113.0033</v>
      </c>
      <c r="BM80" s="58">
        <v>49.446899999999999</v>
      </c>
      <c r="BN80" s="58">
        <v>70.8</v>
      </c>
      <c r="BO80" s="59" t="s">
        <v>544</v>
      </c>
      <c r="BP80" s="58">
        <v>58.03</v>
      </c>
      <c r="BQ80" s="58">
        <v>60.5</v>
      </c>
      <c r="BR80" s="58">
        <v>73.430000000000007</v>
      </c>
      <c r="BS80" s="58">
        <v>92</v>
      </c>
      <c r="BT80" s="58">
        <v>60.53</v>
      </c>
      <c r="BU80" s="58">
        <v>62.6</v>
      </c>
      <c r="BV80" s="59" t="s">
        <v>544</v>
      </c>
      <c r="BW80" s="59" t="s">
        <v>544</v>
      </c>
      <c r="BX80" s="59" t="s">
        <v>544</v>
      </c>
      <c r="BY80" s="59" t="s">
        <v>544</v>
      </c>
      <c r="BZ80" s="59" t="s">
        <v>544</v>
      </c>
      <c r="CA80" s="58">
        <v>115.81</v>
      </c>
      <c r="CB80" s="59" t="s">
        <v>544</v>
      </c>
      <c r="CC80" s="59" t="s">
        <v>544</v>
      </c>
      <c r="CD80" s="59" t="s">
        <v>544</v>
      </c>
      <c r="CE80" s="59" t="s">
        <v>544</v>
      </c>
      <c r="CF80" s="59" t="s">
        <v>544</v>
      </c>
      <c r="CG80" s="58">
        <v>102.8</v>
      </c>
      <c r="CH80" s="58">
        <v>112</v>
      </c>
      <c r="CI80" s="59" t="s">
        <v>544</v>
      </c>
      <c r="CJ80" s="59" t="s">
        <v>544</v>
      </c>
      <c r="CK80" s="59" t="s">
        <v>544</v>
      </c>
      <c r="CL80" s="59" t="s">
        <v>544</v>
      </c>
      <c r="CM80" s="59" t="s">
        <v>544</v>
      </c>
      <c r="CN80" s="59" t="s">
        <v>544</v>
      </c>
    </row>
    <row r="81" spans="1:92">
      <c r="A81" s="59" t="s">
        <v>146</v>
      </c>
      <c r="B81" s="59" t="s">
        <v>544</v>
      </c>
      <c r="C81" s="59" t="s">
        <v>544</v>
      </c>
      <c r="D81" s="59" t="s">
        <v>544</v>
      </c>
      <c r="E81" s="59" t="s">
        <v>544</v>
      </c>
      <c r="F81" s="58">
        <v>49.3</v>
      </c>
      <c r="G81" s="58">
        <v>1.0894999999999999</v>
      </c>
      <c r="H81" s="58">
        <v>117.7</v>
      </c>
      <c r="I81" s="58">
        <v>191.7</v>
      </c>
      <c r="J81" s="58">
        <v>7.2729999999999997</v>
      </c>
      <c r="K81" s="59" t="s">
        <v>544</v>
      </c>
      <c r="L81" s="58">
        <v>535.6</v>
      </c>
      <c r="M81" s="58">
        <v>524710</v>
      </c>
      <c r="N81" s="59" t="s">
        <v>544</v>
      </c>
      <c r="O81" s="58">
        <v>1427</v>
      </c>
      <c r="P81" s="58">
        <v>3.2</v>
      </c>
      <c r="Q81" s="58">
        <v>43.3</v>
      </c>
      <c r="R81" s="59" t="s">
        <v>544</v>
      </c>
      <c r="S81" s="59" t="s">
        <v>544</v>
      </c>
      <c r="T81" s="59" t="s">
        <v>544</v>
      </c>
      <c r="U81" s="59" t="s">
        <v>544</v>
      </c>
      <c r="V81" s="59" t="s">
        <v>544</v>
      </c>
      <c r="W81" s="59" t="s">
        <v>544</v>
      </c>
      <c r="X81" s="59" t="s">
        <v>544</v>
      </c>
      <c r="Y81" s="59" t="s">
        <v>544</v>
      </c>
      <c r="Z81" s="59" t="s">
        <v>544</v>
      </c>
      <c r="AA81" s="59" t="s">
        <v>544</v>
      </c>
      <c r="AB81" s="58">
        <v>107.1</v>
      </c>
      <c r="AC81" s="59" t="s">
        <v>544</v>
      </c>
      <c r="AD81" s="58">
        <v>74.16</v>
      </c>
      <c r="AE81" s="58">
        <v>1.0894999999999999</v>
      </c>
      <c r="AF81" s="59" t="s">
        <v>544</v>
      </c>
      <c r="AG81" s="59" t="s">
        <v>544</v>
      </c>
      <c r="AH81" s="59" t="s">
        <v>544</v>
      </c>
      <c r="AI81" s="59" t="s">
        <v>544</v>
      </c>
      <c r="AJ81" s="59" t="s">
        <v>544</v>
      </c>
      <c r="AK81" s="59" t="s">
        <v>544</v>
      </c>
      <c r="AL81" s="59" t="s">
        <v>544</v>
      </c>
      <c r="AM81" s="59" t="s">
        <v>544</v>
      </c>
      <c r="AN81" s="59" t="s">
        <v>544</v>
      </c>
      <c r="AO81" s="59" t="s">
        <v>544</v>
      </c>
      <c r="AP81" s="58">
        <v>86.437523999999996</v>
      </c>
      <c r="AQ81" s="58">
        <v>35.75</v>
      </c>
      <c r="AR81" s="58">
        <v>43.3</v>
      </c>
      <c r="AS81" s="59" t="s">
        <v>544</v>
      </c>
      <c r="AT81" s="59" t="s">
        <v>544</v>
      </c>
      <c r="AU81" s="58">
        <v>85.6</v>
      </c>
      <c r="AV81" s="59" t="s">
        <v>544</v>
      </c>
      <c r="AW81" s="59" t="s">
        <v>544</v>
      </c>
      <c r="AX81" s="59" t="s">
        <v>544</v>
      </c>
      <c r="AY81" s="59" t="s">
        <v>544</v>
      </c>
      <c r="AZ81" s="58">
        <v>54.960500000000003</v>
      </c>
      <c r="BA81" s="58">
        <v>102.1344</v>
      </c>
      <c r="BB81" s="59" t="s">
        <v>544</v>
      </c>
      <c r="BC81" s="59" t="s">
        <v>544</v>
      </c>
      <c r="BD81" s="59" t="s">
        <v>544</v>
      </c>
      <c r="BE81" s="59" t="s">
        <v>544</v>
      </c>
      <c r="BF81" s="59" t="s">
        <v>544</v>
      </c>
      <c r="BG81" s="58">
        <v>709.83</v>
      </c>
      <c r="BH81" s="58">
        <v>-4692.9799999999996</v>
      </c>
      <c r="BI81" s="59" t="s">
        <v>544</v>
      </c>
      <c r="BJ81" s="59" t="s">
        <v>544</v>
      </c>
      <c r="BK81" s="59" t="s">
        <v>544</v>
      </c>
      <c r="BL81" s="58">
        <v>114.0308</v>
      </c>
      <c r="BM81" s="58">
        <v>50.1432</v>
      </c>
      <c r="BN81" s="58">
        <v>74</v>
      </c>
      <c r="BO81" s="59" t="s">
        <v>544</v>
      </c>
      <c r="BP81" s="58">
        <v>68.930000000000007</v>
      </c>
      <c r="BQ81" s="58">
        <v>70.23</v>
      </c>
      <c r="BR81" s="58">
        <v>77.069999999999993</v>
      </c>
      <c r="BS81" s="58">
        <v>100.67</v>
      </c>
      <c r="BT81" s="58">
        <v>60.73</v>
      </c>
      <c r="BU81" s="58">
        <v>63.7</v>
      </c>
      <c r="BV81" s="59" t="s">
        <v>544</v>
      </c>
      <c r="BW81" s="59" t="s">
        <v>544</v>
      </c>
      <c r="BX81" s="59" t="s">
        <v>544</v>
      </c>
      <c r="BY81" s="59" t="s">
        <v>544</v>
      </c>
      <c r="BZ81" s="59" t="s">
        <v>544</v>
      </c>
      <c r="CA81" s="58">
        <v>116.68</v>
      </c>
      <c r="CB81" s="59" t="s">
        <v>544</v>
      </c>
      <c r="CC81" s="59" t="s">
        <v>544</v>
      </c>
      <c r="CD81" s="59" t="s">
        <v>544</v>
      </c>
      <c r="CE81" s="59" t="s">
        <v>544</v>
      </c>
      <c r="CF81" s="59" t="s">
        <v>544</v>
      </c>
      <c r="CG81" s="58">
        <v>103</v>
      </c>
      <c r="CH81" s="58">
        <v>112.8</v>
      </c>
      <c r="CI81" s="59" t="s">
        <v>544</v>
      </c>
      <c r="CJ81" s="59" t="s">
        <v>544</v>
      </c>
      <c r="CK81" s="59" t="s">
        <v>544</v>
      </c>
      <c r="CL81" s="59" t="s">
        <v>544</v>
      </c>
      <c r="CM81" s="59" t="s">
        <v>544</v>
      </c>
      <c r="CN81" s="59" t="s">
        <v>544</v>
      </c>
    </row>
    <row r="82" spans="1:92">
      <c r="A82" s="59" t="s">
        <v>147</v>
      </c>
      <c r="B82" s="59" t="s">
        <v>544</v>
      </c>
      <c r="C82" s="59" t="s">
        <v>544</v>
      </c>
      <c r="D82" s="59" t="s">
        <v>544</v>
      </c>
      <c r="E82" s="59" t="s">
        <v>544</v>
      </c>
      <c r="F82" s="58">
        <v>49.5</v>
      </c>
      <c r="G82" s="58">
        <v>1.127831</v>
      </c>
      <c r="H82" s="58">
        <v>122.9</v>
      </c>
      <c r="I82" s="58">
        <v>197.2</v>
      </c>
      <c r="J82" s="58">
        <v>9.33</v>
      </c>
      <c r="K82" s="59" t="s">
        <v>544</v>
      </c>
      <c r="L82" s="58">
        <v>497.8</v>
      </c>
      <c r="M82" s="58">
        <v>504611</v>
      </c>
      <c r="N82" s="59" t="s">
        <v>544</v>
      </c>
      <c r="O82" s="58">
        <v>1294</v>
      </c>
      <c r="P82" s="58">
        <v>3.1</v>
      </c>
      <c r="Q82" s="58">
        <v>43.6</v>
      </c>
      <c r="R82" s="59" t="s">
        <v>544</v>
      </c>
      <c r="S82" s="59" t="s">
        <v>544</v>
      </c>
      <c r="T82" s="59" t="s">
        <v>544</v>
      </c>
      <c r="U82" s="59" t="s">
        <v>544</v>
      </c>
      <c r="V82" s="59" t="s">
        <v>544</v>
      </c>
      <c r="W82" s="59" t="s">
        <v>544</v>
      </c>
      <c r="X82" s="59" t="s">
        <v>544</v>
      </c>
      <c r="Y82" s="59" t="s">
        <v>544</v>
      </c>
      <c r="Z82" s="59" t="s">
        <v>544</v>
      </c>
      <c r="AA82" s="59" t="s">
        <v>544</v>
      </c>
      <c r="AB82" s="58">
        <v>108.3</v>
      </c>
      <c r="AC82" s="59" t="s">
        <v>544</v>
      </c>
      <c r="AD82" s="58">
        <v>76.400000000000006</v>
      </c>
      <c r="AE82" s="58">
        <v>1.127831</v>
      </c>
      <c r="AF82" s="59" t="s">
        <v>544</v>
      </c>
      <c r="AG82" s="59" t="s">
        <v>544</v>
      </c>
      <c r="AH82" s="59" t="s">
        <v>544</v>
      </c>
      <c r="AI82" s="59" t="s">
        <v>544</v>
      </c>
      <c r="AJ82" s="59" t="s">
        <v>544</v>
      </c>
      <c r="AK82" s="59" t="s">
        <v>544</v>
      </c>
      <c r="AL82" s="59" t="s">
        <v>544</v>
      </c>
      <c r="AM82" s="59" t="s">
        <v>544</v>
      </c>
      <c r="AN82" s="59" t="s">
        <v>544</v>
      </c>
      <c r="AO82" s="59" t="s">
        <v>544</v>
      </c>
      <c r="AP82" s="58">
        <v>85.079481999999999</v>
      </c>
      <c r="AQ82" s="58">
        <v>39.06</v>
      </c>
      <c r="AR82" s="58">
        <v>43.6</v>
      </c>
      <c r="AS82" s="59" t="s">
        <v>544</v>
      </c>
      <c r="AT82" s="59" t="s">
        <v>544</v>
      </c>
      <c r="AU82" s="58">
        <v>85.4</v>
      </c>
      <c r="AV82" s="59" t="s">
        <v>544</v>
      </c>
      <c r="AW82" s="59" t="s">
        <v>544</v>
      </c>
      <c r="AX82" s="59" t="s">
        <v>544</v>
      </c>
      <c r="AY82" s="59" t="s">
        <v>544</v>
      </c>
      <c r="AZ82" s="58">
        <v>54.731000000000002</v>
      </c>
      <c r="BA82" s="58">
        <v>101.2016</v>
      </c>
      <c r="BB82" s="59" t="s">
        <v>544</v>
      </c>
      <c r="BC82" s="59" t="s">
        <v>544</v>
      </c>
      <c r="BD82" s="59" t="s">
        <v>544</v>
      </c>
      <c r="BE82" s="59" t="s">
        <v>544</v>
      </c>
      <c r="BF82" s="59" t="s">
        <v>544</v>
      </c>
      <c r="BG82" s="58">
        <v>723.91</v>
      </c>
      <c r="BH82" s="58">
        <v>-1621.3779999999999</v>
      </c>
      <c r="BI82" s="59" t="s">
        <v>544</v>
      </c>
      <c r="BJ82" s="59" t="s">
        <v>544</v>
      </c>
      <c r="BK82" s="59" t="s">
        <v>544</v>
      </c>
      <c r="BL82" s="58">
        <v>118.1003</v>
      </c>
      <c r="BM82" s="58">
        <v>51.557899999999997</v>
      </c>
      <c r="BN82" s="58">
        <v>75.900000000000006</v>
      </c>
      <c r="BO82" s="59" t="s">
        <v>544</v>
      </c>
      <c r="BP82" s="58">
        <v>80.97</v>
      </c>
      <c r="BQ82" s="58">
        <v>80.67</v>
      </c>
      <c r="BR82" s="58">
        <v>79.03</v>
      </c>
      <c r="BS82" s="58">
        <v>100.1</v>
      </c>
      <c r="BT82" s="58">
        <v>64.400000000000006</v>
      </c>
      <c r="BU82" s="58">
        <v>64.599999999999994</v>
      </c>
      <c r="BV82" s="59" t="s">
        <v>544</v>
      </c>
      <c r="BW82" s="59" t="s">
        <v>544</v>
      </c>
      <c r="BX82" s="59" t="s">
        <v>544</v>
      </c>
      <c r="BY82" s="59" t="s">
        <v>544</v>
      </c>
      <c r="BZ82" s="59" t="s">
        <v>544</v>
      </c>
      <c r="CA82" s="58">
        <v>119.69</v>
      </c>
      <c r="CB82" s="59" t="s">
        <v>544</v>
      </c>
      <c r="CC82" s="59" t="s">
        <v>544</v>
      </c>
      <c r="CD82" s="59" t="s">
        <v>544</v>
      </c>
      <c r="CE82" s="59" t="s">
        <v>544</v>
      </c>
      <c r="CF82" s="59" t="s">
        <v>544</v>
      </c>
      <c r="CG82" s="58">
        <v>102.4</v>
      </c>
      <c r="CH82" s="58">
        <v>116.7</v>
      </c>
      <c r="CI82" s="59" t="s">
        <v>544</v>
      </c>
      <c r="CJ82" s="59" t="s">
        <v>544</v>
      </c>
      <c r="CK82" s="59" t="s">
        <v>544</v>
      </c>
      <c r="CL82" s="59" t="s">
        <v>544</v>
      </c>
      <c r="CM82" s="59" t="s">
        <v>544</v>
      </c>
      <c r="CN82" s="59" t="s">
        <v>544</v>
      </c>
    </row>
    <row r="83" spans="1:92">
      <c r="A83" s="59" t="s">
        <v>148</v>
      </c>
      <c r="B83" s="59" t="s">
        <v>544</v>
      </c>
      <c r="C83" s="59" t="s">
        <v>544</v>
      </c>
      <c r="D83" s="59" t="s">
        <v>544</v>
      </c>
      <c r="E83" s="59" t="s">
        <v>544</v>
      </c>
      <c r="F83" s="58">
        <v>49.9</v>
      </c>
      <c r="G83" s="58">
        <v>1.057375</v>
      </c>
      <c r="H83" s="58">
        <v>122.1</v>
      </c>
      <c r="I83" s="58">
        <v>202.6</v>
      </c>
      <c r="J83" s="58">
        <v>9.157</v>
      </c>
      <c r="K83" s="59" t="s">
        <v>544</v>
      </c>
      <c r="L83" s="58">
        <v>475.2</v>
      </c>
      <c r="M83" s="58">
        <v>704152</v>
      </c>
      <c r="N83" s="59" t="s">
        <v>544</v>
      </c>
      <c r="O83" s="58">
        <v>1561</v>
      </c>
      <c r="P83" s="58">
        <v>3.1</v>
      </c>
      <c r="Q83" s="58">
        <v>44</v>
      </c>
      <c r="R83" s="59" t="s">
        <v>544</v>
      </c>
      <c r="S83" s="59" t="s">
        <v>544</v>
      </c>
      <c r="T83" s="59" t="s">
        <v>544</v>
      </c>
      <c r="U83" s="59" t="s">
        <v>544</v>
      </c>
      <c r="V83" s="59" t="s">
        <v>544</v>
      </c>
      <c r="W83" s="59" t="s">
        <v>544</v>
      </c>
      <c r="X83" s="59" t="s">
        <v>544</v>
      </c>
      <c r="Y83" s="59" t="s">
        <v>544</v>
      </c>
      <c r="Z83" s="59" t="s">
        <v>544</v>
      </c>
      <c r="AA83" s="59" t="s">
        <v>544</v>
      </c>
      <c r="AB83" s="58">
        <v>107.1</v>
      </c>
      <c r="AC83" s="59" t="s">
        <v>544</v>
      </c>
      <c r="AD83" s="58">
        <v>76.17</v>
      </c>
      <c r="AE83" s="58">
        <v>1.057375</v>
      </c>
      <c r="AF83" s="59" t="s">
        <v>544</v>
      </c>
      <c r="AG83" s="59" t="s">
        <v>544</v>
      </c>
      <c r="AH83" s="59" t="s">
        <v>544</v>
      </c>
      <c r="AI83" s="59" t="s">
        <v>544</v>
      </c>
      <c r="AJ83" s="59" t="s">
        <v>544</v>
      </c>
      <c r="AK83" s="59" t="s">
        <v>544</v>
      </c>
      <c r="AL83" s="59" t="s">
        <v>544</v>
      </c>
      <c r="AM83" s="59" t="s">
        <v>544</v>
      </c>
      <c r="AN83" s="59" t="s">
        <v>544</v>
      </c>
      <c r="AO83" s="59" t="s">
        <v>544</v>
      </c>
      <c r="AP83" s="58">
        <v>81.775126</v>
      </c>
      <c r="AQ83" s="58">
        <v>39.630000000000003</v>
      </c>
      <c r="AR83" s="58">
        <v>44</v>
      </c>
      <c r="AS83" s="59" t="s">
        <v>544</v>
      </c>
      <c r="AT83" s="59" t="s">
        <v>544</v>
      </c>
      <c r="AU83" s="58">
        <v>85.3</v>
      </c>
      <c r="AV83" s="59" t="s">
        <v>544</v>
      </c>
      <c r="AW83" s="59" t="s">
        <v>544</v>
      </c>
      <c r="AX83" s="59" t="s">
        <v>544</v>
      </c>
      <c r="AY83" s="59" t="s">
        <v>544</v>
      </c>
      <c r="AZ83" s="58">
        <v>54.545000000000002</v>
      </c>
      <c r="BA83" s="58">
        <v>100.3897</v>
      </c>
      <c r="BB83" s="59" t="s">
        <v>544</v>
      </c>
      <c r="BC83" s="59" t="s">
        <v>544</v>
      </c>
      <c r="BD83" s="59" t="s">
        <v>544</v>
      </c>
      <c r="BE83" s="59" t="s">
        <v>544</v>
      </c>
      <c r="BF83" s="59" t="s">
        <v>544</v>
      </c>
      <c r="BG83" s="58">
        <v>737.73</v>
      </c>
      <c r="BH83" s="58">
        <v>-1566.8019999999999</v>
      </c>
      <c r="BI83" s="59" t="s">
        <v>544</v>
      </c>
      <c r="BJ83" s="59" t="s">
        <v>544</v>
      </c>
      <c r="BK83" s="59" t="s">
        <v>544</v>
      </c>
      <c r="BL83" s="58">
        <v>116.55549999999999</v>
      </c>
      <c r="BM83" s="58">
        <v>51.612900000000003</v>
      </c>
      <c r="BN83" s="58">
        <v>80.599999999999994</v>
      </c>
      <c r="BO83" s="59" t="s">
        <v>544</v>
      </c>
      <c r="BP83" s="58">
        <v>73.400000000000006</v>
      </c>
      <c r="BQ83" s="58">
        <v>75.2</v>
      </c>
      <c r="BR83" s="58">
        <v>84.33</v>
      </c>
      <c r="BS83" s="58">
        <v>99.73</v>
      </c>
      <c r="BT83" s="58">
        <v>73.63</v>
      </c>
      <c r="BU83" s="58">
        <v>66.099999999999994</v>
      </c>
      <c r="BV83" s="59" t="s">
        <v>544</v>
      </c>
      <c r="BW83" s="59" t="s">
        <v>544</v>
      </c>
      <c r="BX83" s="59" t="s">
        <v>544</v>
      </c>
      <c r="BY83" s="59" t="s">
        <v>544</v>
      </c>
      <c r="BZ83" s="59" t="s">
        <v>544</v>
      </c>
      <c r="CA83" s="58">
        <v>121.64</v>
      </c>
      <c r="CB83" s="59" t="s">
        <v>544</v>
      </c>
      <c r="CC83" s="59" t="s">
        <v>544</v>
      </c>
      <c r="CD83" s="59" t="s">
        <v>544</v>
      </c>
      <c r="CE83" s="59" t="s">
        <v>544</v>
      </c>
      <c r="CF83" s="59" t="s">
        <v>544</v>
      </c>
      <c r="CG83" s="58">
        <v>101.3</v>
      </c>
      <c r="CH83" s="58">
        <v>115.2</v>
      </c>
      <c r="CI83" s="59" t="s">
        <v>544</v>
      </c>
      <c r="CJ83" s="59" t="s">
        <v>544</v>
      </c>
      <c r="CK83" s="59" t="s">
        <v>544</v>
      </c>
      <c r="CL83" s="59" t="s">
        <v>544</v>
      </c>
      <c r="CM83" s="59" t="s">
        <v>544</v>
      </c>
      <c r="CN83" s="59" t="s">
        <v>544</v>
      </c>
    </row>
    <row r="84" spans="1:92">
      <c r="A84" s="59" t="s">
        <v>149</v>
      </c>
      <c r="B84" s="59" t="s">
        <v>544</v>
      </c>
      <c r="C84" s="59" t="s">
        <v>544</v>
      </c>
      <c r="D84" s="59" t="s">
        <v>544</v>
      </c>
      <c r="E84" s="59" t="s">
        <v>544</v>
      </c>
      <c r="F84" s="58">
        <v>48.4</v>
      </c>
      <c r="G84" s="58">
        <v>1.1067400000000001</v>
      </c>
      <c r="H84" s="58">
        <v>126.4</v>
      </c>
      <c r="I84" s="58">
        <v>205.4</v>
      </c>
      <c r="J84" s="58">
        <v>10.196999999999999</v>
      </c>
      <c r="K84" s="59" t="s">
        <v>544</v>
      </c>
      <c r="L84" s="58">
        <v>515.5</v>
      </c>
      <c r="M84" s="58">
        <v>696816</v>
      </c>
      <c r="N84" s="59" t="s">
        <v>544</v>
      </c>
      <c r="O84" s="58">
        <v>1477</v>
      </c>
      <c r="P84" s="58">
        <v>3.3</v>
      </c>
      <c r="Q84" s="58">
        <v>44.4</v>
      </c>
      <c r="R84" s="59" t="s">
        <v>544</v>
      </c>
      <c r="S84" s="59" t="s">
        <v>544</v>
      </c>
      <c r="T84" s="59" t="s">
        <v>544</v>
      </c>
      <c r="U84" s="59" t="s">
        <v>544</v>
      </c>
      <c r="V84" s="59" t="s">
        <v>544</v>
      </c>
      <c r="W84" s="59" t="s">
        <v>544</v>
      </c>
      <c r="X84" s="59" t="s">
        <v>544</v>
      </c>
      <c r="Y84" s="59" t="s">
        <v>544</v>
      </c>
      <c r="Z84" s="59" t="s">
        <v>544</v>
      </c>
      <c r="AA84" s="59" t="s">
        <v>544</v>
      </c>
      <c r="AB84" s="58">
        <v>105</v>
      </c>
      <c r="AC84" s="59" t="s">
        <v>544</v>
      </c>
      <c r="AD84" s="58">
        <v>75.099999999999994</v>
      </c>
      <c r="AE84" s="58">
        <v>1.1067400000000001</v>
      </c>
      <c r="AF84" s="59" t="s">
        <v>544</v>
      </c>
      <c r="AG84" s="59" t="s">
        <v>544</v>
      </c>
      <c r="AH84" s="59" t="s">
        <v>544</v>
      </c>
      <c r="AI84" s="59" t="s">
        <v>544</v>
      </c>
      <c r="AJ84" s="59" t="s">
        <v>544</v>
      </c>
      <c r="AK84" s="59" t="s">
        <v>544</v>
      </c>
      <c r="AL84" s="59" t="s">
        <v>544</v>
      </c>
      <c r="AM84" s="59" t="s">
        <v>544</v>
      </c>
      <c r="AN84" s="59" t="s">
        <v>544</v>
      </c>
      <c r="AO84" s="59" t="s">
        <v>544</v>
      </c>
      <c r="AP84" s="58">
        <v>81.044321999999994</v>
      </c>
      <c r="AQ84" s="58">
        <v>38.299999999999997</v>
      </c>
      <c r="AR84" s="58">
        <v>44.4</v>
      </c>
      <c r="AS84" s="59" t="s">
        <v>544</v>
      </c>
      <c r="AT84" s="59" t="s">
        <v>544</v>
      </c>
      <c r="AU84" s="58">
        <v>83.2</v>
      </c>
      <c r="AV84" s="59" t="s">
        <v>544</v>
      </c>
      <c r="AW84" s="59" t="s">
        <v>544</v>
      </c>
      <c r="AX84" s="59" t="s">
        <v>544</v>
      </c>
      <c r="AY84" s="59" t="s">
        <v>544</v>
      </c>
      <c r="AZ84" s="58">
        <v>54.224699999999999</v>
      </c>
      <c r="BA84" s="58">
        <v>99.369900000000001</v>
      </c>
      <c r="BB84" s="59" t="s">
        <v>544</v>
      </c>
      <c r="BC84" s="59" t="s">
        <v>544</v>
      </c>
      <c r="BD84" s="59" t="s">
        <v>544</v>
      </c>
      <c r="BE84" s="59" t="s">
        <v>544</v>
      </c>
      <c r="BF84" s="59" t="s">
        <v>544</v>
      </c>
      <c r="BG84" s="58">
        <v>724.68</v>
      </c>
      <c r="BH84" s="58">
        <v>-3080.7779999999998</v>
      </c>
      <c r="BI84" s="59" t="s">
        <v>544</v>
      </c>
      <c r="BJ84" s="59" t="s">
        <v>544</v>
      </c>
      <c r="BK84" s="59" t="s">
        <v>544</v>
      </c>
      <c r="BL84" s="58">
        <v>112.64919999999999</v>
      </c>
      <c r="BM84" s="58">
        <v>51.180300000000003</v>
      </c>
      <c r="BN84" s="58">
        <v>82.2</v>
      </c>
      <c r="BO84" s="59" t="s">
        <v>544</v>
      </c>
      <c r="BP84" s="58">
        <v>72.8</v>
      </c>
      <c r="BQ84" s="58">
        <v>74.23</v>
      </c>
      <c r="BR84" s="58">
        <v>81.7</v>
      </c>
      <c r="BS84" s="58">
        <v>101.3</v>
      </c>
      <c r="BT84" s="58">
        <v>68.03</v>
      </c>
      <c r="BU84" s="58">
        <v>66.599999999999994</v>
      </c>
      <c r="BV84" s="59" t="s">
        <v>544</v>
      </c>
      <c r="BW84" s="59" t="s">
        <v>544</v>
      </c>
      <c r="BX84" s="59" t="s">
        <v>544</v>
      </c>
      <c r="BY84" s="59" t="s">
        <v>544</v>
      </c>
      <c r="BZ84" s="59" t="s">
        <v>544</v>
      </c>
      <c r="CA84" s="58">
        <v>124.04</v>
      </c>
      <c r="CB84" s="59" t="s">
        <v>544</v>
      </c>
      <c r="CC84" s="59" t="s">
        <v>544</v>
      </c>
      <c r="CD84" s="59" t="s">
        <v>544</v>
      </c>
      <c r="CE84" s="59" t="s">
        <v>544</v>
      </c>
      <c r="CF84" s="59" t="s">
        <v>544</v>
      </c>
      <c r="CG84" s="58">
        <v>100.5</v>
      </c>
      <c r="CH84" s="58">
        <v>111.4</v>
      </c>
      <c r="CI84" s="59" t="s">
        <v>544</v>
      </c>
      <c r="CJ84" s="59" t="s">
        <v>544</v>
      </c>
      <c r="CK84" s="59" t="s">
        <v>544</v>
      </c>
      <c r="CL84" s="59" t="s">
        <v>544</v>
      </c>
      <c r="CM84" s="59" t="s">
        <v>544</v>
      </c>
      <c r="CN84" s="59" t="s">
        <v>544</v>
      </c>
    </row>
    <row r="85" spans="1:92">
      <c r="A85" s="59" t="s">
        <v>150</v>
      </c>
      <c r="B85" s="59" t="s">
        <v>544</v>
      </c>
      <c r="C85" s="59" t="s">
        <v>544</v>
      </c>
      <c r="D85" s="59" t="s">
        <v>544</v>
      </c>
      <c r="E85" s="59" t="s">
        <v>544</v>
      </c>
      <c r="F85" s="58">
        <v>46.2</v>
      </c>
      <c r="G85" s="58">
        <v>1.0930439999999999</v>
      </c>
      <c r="H85" s="58">
        <v>126.8</v>
      </c>
      <c r="I85" s="58">
        <v>208.3</v>
      </c>
      <c r="J85" s="58">
        <v>9.2170000000000005</v>
      </c>
      <c r="K85" s="59" t="s">
        <v>544</v>
      </c>
      <c r="L85" s="58">
        <v>508.8</v>
      </c>
      <c r="M85" s="58">
        <v>524810</v>
      </c>
      <c r="N85" s="59" t="s">
        <v>544</v>
      </c>
      <c r="O85" s="58">
        <v>1599</v>
      </c>
      <c r="P85" s="58">
        <v>3.5</v>
      </c>
      <c r="Q85" s="58">
        <v>44.8</v>
      </c>
      <c r="R85" s="59" t="s">
        <v>544</v>
      </c>
      <c r="S85" s="59" t="s">
        <v>544</v>
      </c>
      <c r="T85" s="59" t="s">
        <v>544</v>
      </c>
      <c r="U85" s="59" t="s">
        <v>544</v>
      </c>
      <c r="V85" s="59" t="s">
        <v>544</v>
      </c>
      <c r="W85" s="59" t="s">
        <v>544</v>
      </c>
      <c r="X85" s="59" t="s">
        <v>544</v>
      </c>
      <c r="Y85" s="59" t="s">
        <v>544</v>
      </c>
      <c r="Z85" s="59" t="s">
        <v>544</v>
      </c>
      <c r="AA85" s="59" t="s">
        <v>544</v>
      </c>
      <c r="AB85" s="58">
        <v>102.8</v>
      </c>
      <c r="AC85" s="59" t="s">
        <v>544</v>
      </c>
      <c r="AD85" s="58">
        <v>74.88</v>
      </c>
      <c r="AE85" s="58">
        <v>1.0930439999999999</v>
      </c>
      <c r="AF85" s="59" t="s">
        <v>544</v>
      </c>
      <c r="AG85" s="59" t="s">
        <v>544</v>
      </c>
      <c r="AH85" s="59" t="s">
        <v>544</v>
      </c>
      <c r="AI85" s="59" t="s">
        <v>544</v>
      </c>
      <c r="AJ85" s="59" t="s">
        <v>544</v>
      </c>
      <c r="AK85" s="59" t="s">
        <v>544</v>
      </c>
      <c r="AL85" s="59" t="s">
        <v>544</v>
      </c>
      <c r="AM85" s="59" t="s">
        <v>544</v>
      </c>
      <c r="AN85" s="59" t="s">
        <v>544</v>
      </c>
      <c r="AO85" s="59" t="s">
        <v>544</v>
      </c>
      <c r="AP85" s="58">
        <v>81.714708000000002</v>
      </c>
      <c r="AQ85" s="58">
        <v>36.26</v>
      </c>
      <c r="AR85" s="58">
        <v>44.8</v>
      </c>
      <c r="AS85" s="59" t="s">
        <v>544</v>
      </c>
      <c r="AT85" s="59" t="s">
        <v>544</v>
      </c>
      <c r="AU85" s="58">
        <v>81.5</v>
      </c>
      <c r="AV85" s="59" t="s">
        <v>544</v>
      </c>
      <c r="AW85" s="59" t="s">
        <v>544</v>
      </c>
      <c r="AX85" s="59" t="s">
        <v>544</v>
      </c>
      <c r="AY85" s="59" t="s">
        <v>544</v>
      </c>
      <c r="AZ85" s="58">
        <v>54.031100000000002</v>
      </c>
      <c r="BA85" s="58">
        <v>98.618200000000002</v>
      </c>
      <c r="BB85" s="59" t="s">
        <v>544</v>
      </c>
      <c r="BC85" s="59" t="s">
        <v>544</v>
      </c>
      <c r="BD85" s="59" t="s">
        <v>544</v>
      </c>
      <c r="BE85" s="59" t="s">
        <v>544</v>
      </c>
      <c r="BF85" s="59" t="s">
        <v>544</v>
      </c>
      <c r="BG85" s="58">
        <v>715.68</v>
      </c>
      <c r="BH85" s="58">
        <v>-6486.9719999999998</v>
      </c>
      <c r="BI85" s="59" t="s">
        <v>544</v>
      </c>
      <c r="BJ85" s="59" t="s">
        <v>544</v>
      </c>
      <c r="BK85" s="59" t="s">
        <v>544</v>
      </c>
      <c r="BL85" s="58">
        <v>110.5487</v>
      </c>
      <c r="BM85" s="58">
        <v>51.105800000000002</v>
      </c>
      <c r="BN85" s="58">
        <v>82.2</v>
      </c>
      <c r="BO85" s="59" t="s">
        <v>544</v>
      </c>
      <c r="BP85" s="58">
        <v>66.930000000000007</v>
      </c>
      <c r="BQ85" s="58">
        <v>69.53</v>
      </c>
      <c r="BR85" s="58">
        <v>83</v>
      </c>
      <c r="BS85" s="58">
        <v>104.63</v>
      </c>
      <c r="BT85" s="58">
        <v>67.930000000000007</v>
      </c>
      <c r="BU85" s="58">
        <v>67</v>
      </c>
      <c r="BV85" s="59" t="s">
        <v>544</v>
      </c>
      <c r="BW85" s="59" t="s">
        <v>544</v>
      </c>
      <c r="BX85" s="59" t="s">
        <v>544</v>
      </c>
      <c r="BY85" s="59" t="s">
        <v>544</v>
      </c>
      <c r="BZ85" s="59" t="s">
        <v>544</v>
      </c>
      <c r="CA85" s="58">
        <v>125.52</v>
      </c>
      <c r="CB85" s="59" t="s">
        <v>544</v>
      </c>
      <c r="CC85" s="59" t="s">
        <v>544</v>
      </c>
      <c r="CD85" s="59" t="s">
        <v>544</v>
      </c>
      <c r="CE85" s="59" t="s">
        <v>544</v>
      </c>
      <c r="CF85" s="59" t="s">
        <v>544</v>
      </c>
      <c r="CG85" s="58">
        <v>98.5</v>
      </c>
      <c r="CH85" s="58">
        <v>108.9</v>
      </c>
      <c r="CI85" s="59" t="s">
        <v>544</v>
      </c>
      <c r="CJ85" s="59" t="s">
        <v>544</v>
      </c>
      <c r="CK85" s="59" t="s">
        <v>544</v>
      </c>
      <c r="CL85" s="59" t="s">
        <v>544</v>
      </c>
      <c r="CM85" s="59" t="s">
        <v>544</v>
      </c>
      <c r="CN85" s="59" t="s">
        <v>544</v>
      </c>
    </row>
    <row r="86" spans="1:92">
      <c r="A86" s="59" t="s">
        <v>151</v>
      </c>
      <c r="B86" s="59" t="s">
        <v>544</v>
      </c>
      <c r="C86" s="59" t="s">
        <v>544</v>
      </c>
      <c r="D86" s="59" t="s">
        <v>544</v>
      </c>
      <c r="E86" s="59" t="s">
        <v>544</v>
      </c>
      <c r="F86" s="58">
        <v>46.3</v>
      </c>
      <c r="G86" s="58">
        <v>0.99311300000000002</v>
      </c>
      <c r="H86" s="58">
        <v>127.6</v>
      </c>
      <c r="I86" s="58">
        <v>215.1</v>
      </c>
      <c r="J86" s="58">
        <v>9.6</v>
      </c>
      <c r="K86" s="59" t="s">
        <v>544</v>
      </c>
      <c r="L86" s="58">
        <v>480.9</v>
      </c>
      <c r="M86" s="58">
        <v>500409</v>
      </c>
      <c r="N86" s="59" t="s">
        <v>544</v>
      </c>
      <c r="O86" s="58">
        <v>1678</v>
      </c>
      <c r="P86" s="58">
        <v>3.8</v>
      </c>
      <c r="Q86" s="58">
        <v>45.2</v>
      </c>
      <c r="R86" s="59" t="s">
        <v>544</v>
      </c>
      <c r="S86" s="59" t="s">
        <v>544</v>
      </c>
      <c r="T86" s="59" t="s">
        <v>544</v>
      </c>
      <c r="U86" s="59" t="s">
        <v>544</v>
      </c>
      <c r="V86" s="59" t="s">
        <v>544</v>
      </c>
      <c r="W86" s="59" t="s">
        <v>544</v>
      </c>
      <c r="X86" s="59" t="s">
        <v>544</v>
      </c>
      <c r="Y86" s="59" t="s">
        <v>544</v>
      </c>
      <c r="Z86" s="59" t="s">
        <v>544</v>
      </c>
      <c r="AA86" s="59" t="s">
        <v>544</v>
      </c>
      <c r="AB86" s="58">
        <v>97.9</v>
      </c>
      <c r="AC86" s="59" t="s">
        <v>544</v>
      </c>
      <c r="AD86" s="58">
        <v>72.5</v>
      </c>
      <c r="AE86" s="58">
        <v>0.99311300000000002</v>
      </c>
      <c r="AF86" s="59" t="s">
        <v>544</v>
      </c>
      <c r="AG86" s="59" t="s">
        <v>544</v>
      </c>
      <c r="AH86" s="59" t="s">
        <v>544</v>
      </c>
      <c r="AI86" s="59" t="s">
        <v>544</v>
      </c>
      <c r="AJ86" s="59" t="s">
        <v>544</v>
      </c>
      <c r="AK86" s="59" t="s">
        <v>544</v>
      </c>
      <c r="AL86" s="59" t="s">
        <v>544</v>
      </c>
      <c r="AM86" s="59" t="s">
        <v>544</v>
      </c>
      <c r="AN86" s="59" t="s">
        <v>544</v>
      </c>
      <c r="AO86" s="59" t="s">
        <v>544</v>
      </c>
      <c r="AP86" s="58">
        <v>79.696895999999995</v>
      </c>
      <c r="AQ86" s="58">
        <v>37.49</v>
      </c>
      <c r="AR86" s="58">
        <v>45.2</v>
      </c>
      <c r="AS86" s="59" t="s">
        <v>544</v>
      </c>
      <c r="AT86" s="59" t="s">
        <v>544</v>
      </c>
      <c r="AU86" s="58">
        <v>79.599999999999994</v>
      </c>
      <c r="AV86" s="59" t="s">
        <v>544</v>
      </c>
      <c r="AW86" s="59" t="s">
        <v>544</v>
      </c>
      <c r="AX86" s="59" t="s">
        <v>544</v>
      </c>
      <c r="AY86" s="59" t="s">
        <v>544</v>
      </c>
      <c r="AZ86" s="58">
        <v>54.046100000000003</v>
      </c>
      <c r="BA86" s="58">
        <v>98.277000000000001</v>
      </c>
      <c r="BB86" s="59" t="s">
        <v>544</v>
      </c>
      <c r="BC86" s="59" t="s">
        <v>544</v>
      </c>
      <c r="BD86" s="59" t="s">
        <v>544</v>
      </c>
      <c r="BE86" s="59" t="s">
        <v>544</v>
      </c>
      <c r="BF86" s="59" t="s">
        <v>544</v>
      </c>
      <c r="BG86" s="58">
        <v>725.49</v>
      </c>
      <c r="BH86" s="58">
        <v>-2984.1469999999999</v>
      </c>
      <c r="BI86" s="59" t="s">
        <v>544</v>
      </c>
      <c r="BJ86" s="59" t="s">
        <v>544</v>
      </c>
      <c r="BK86" s="59" t="s">
        <v>544</v>
      </c>
      <c r="BL86" s="58">
        <v>101.7013</v>
      </c>
      <c r="BM86" s="58">
        <v>49.864800000000002</v>
      </c>
      <c r="BN86" s="58">
        <v>85.6</v>
      </c>
      <c r="BO86" s="59" t="s">
        <v>544</v>
      </c>
      <c r="BP86" s="58">
        <v>79.2</v>
      </c>
      <c r="BQ86" s="58">
        <v>79.7</v>
      </c>
      <c r="BR86" s="58">
        <v>82.3</v>
      </c>
      <c r="BS86" s="58">
        <v>107.5</v>
      </c>
      <c r="BT86" s="58">
        <v>64.8</v>
      </c>
      <c r="BU86" s="58">
        <v>68.3</v>
      </c>
      <c r="BV86" s="59" t="s">
        <v>544</v>
      </c>
      <c r="BW86" s="59" t="s">
        <v>544</v>
      </c>
      <c r="BX86" s="59" t="s">
        <v>544</v>
      </c>
      <c r="BY86" s="59" t="s">
        <v>544</v>
      </c>
      <c r="BZ86" s="59" t="s">
        <v>544</v>
      </c>
      <c r="CA86" s="58">
        <v>127.26</v>
      </c>
      <c r="CB86" s="59" t="s">
        <v>544</v>
      </c>
      <c r="CC86" s="59" t="s">
        <v>544</v>
      </c>
      <c r="CD86" s="59" t="s">
        <v>544</v>
      </c>
      <c r="CE86" s="59" t="s">
        <v>544</v>
      </c>
      <c r="CF86" s="59" t="s">
        <v>544</v>
      </c>
      <c r="CG86" s="58">
        <v>95.9</v>
      </c>
      <c r="CH86" s="58">
        <v>100.5</v>
      </c>
      <c r="CI86" s="59" t="s">
        <v>544</v>
      </c>
      <c r="CJ86" s="59" t="s">
        <v>544</v>
      </c>
      <c r="CK86" s="59" t="s">
        <v>544</v>
      </c>
      <c r="CL86" s="59" t="s">
        <v>544</v>
      </c>
      <c r="CM86" s="59" t="s">
        <v>544</v>
      </c>
      <c r="CN86" s="59" t="s">
        <v>544</v>
      </c>
    </row>
    <row r="87" spans="1:92">
      <c r="A87" s="59" t="s">
        <v>152</v>
      </c>
      <c r="B87" s="59" t="s">
        <v>544</v>
      </c>
      <c r="C87" s="59" t="s">
        <v>544</v>
      </c>
      <c r="D87" s="59" t="s">
        <v>544</v>
      </c>
      <c r="E87" s="59" t="s">
        <v>544</v>
      </c>
      <c r="F87" s="58">
        <v>47.4</v>
      </c>
      <c r="G87" s="58">
        <v>0.92846799999999996</v>
      </c>
      <c r="H87" s="58">
        <v>124.3</v>
      </c>
      <c r="I87" s="58">
        <v>219.7</v>
      </c>
      <c r="J87" s="58">
        <v>11.247</v>
      </c>
      <c r="K87" s="59" t="s">
        <v>544</v>
      </c>
      <c r="L87" s="58">
        <v>483.8</v>
      </c>
      <c r="M87" s="58">
        <v>661425</v>
      </c>
      <c r="N87" s="59" t="s">
        <v>544</v>
      </c>
      <c r="O87" s="58">
        <v>1936</v>
      </c>
      <c r="P87" s="58">
        <v>4.0999999999999996</v>
      </c>
      <c r="Q87" s="58">
        <v>45.6</v>
      </c>
      <c r="R87" s="59" t="s">
        <v>544</v>
      </c>
      <c r="S87" s="59" t="s">
        <v>544</v>
      </c>
      <c r="T87" s="59" t="s">
        <v>544</v>
      </c>
      <c r="U87" s="59" t="s">
        <v>544</v>
      </c>
      <c r="V87" s="59" t="s">
        <v>544</v>
      </c>
      <c r="W87" s="59" t="s">
        <v>544</v>
      </c>
      <c r="X87" s="59" t="s">
        <v>544</v>
      </c>
      <c r="Y87" s="59" t="s">
        <v>544</v>
      </c>
      <c r="Z87" s="59" t="s">
        <v>544</v>
      </c>
      <c r="AA87" s="59" t="s">
        <v>544</v>
      </c>
      <c r="AB87" s="58">
        <v>94.8</v>
      </c>
      <c r="AC87" s="59" t="s">
        <v>544</v>
      </c>
      <c r="AD87" s="58">
        <v>70.75</v>
      </c>
      <c r="AE87" s="58">
        <v>0.92846799999999996</v>
      </c>
      <c r="AF87" s="59" t="s">
        <v>544</v>
      </c>
      <c r="AG87" s="59" t="s">
        <v>544</v>
      </c>
      <c r="AH87" s="59" t="s">
        <v>544</v>
      </c>
      <c r="AI87" s="59" t="s">
        <v>544</v>
      </c>
      <c r="AJ87" s="59" t="s">
        <v>544</v>
      </c>
      <c r="AK87" s="59" t="s">
        <v>544</v>
      </c>
      <c r="AL87" s="59" t="s">
        <v>544</v>
      </c>
      <c r="AM87" s="59" t="s">
        <v>544</v>
      </c>
      <c r="AN87" s="59" t="s">
        <v>544</v>
      </c>
      <c r="AO87" s="59" t="s">
        <v>544</v>
      </c>
      <c r="AP87" s="58">
        <v>76.562369000000004</v>
      </c>
      <c r="AQ87" s="58">
        <v>39.69</v>
      </c>
      <c r="AR87" s="58">
        <v>45.6</v>
      </c>
      <c r="AS87" s="59" t="s">
        <v>544</v>
      </c>
      <c r="AT87" s="59" t="s">
        <v>544</v>
      </c>
      <c r="AU87" s="58">
        <v>79.599999999999994</v>
      </c>
      <c r="AV87" s="59" t="s">
        <v>544</v>
      </c>
      <c r="AW87" s="59" t="s">
        <v>544</v>
      </c>
      <c r="AX87" s="59" t="s">
        <v>544</v>
      </c>
      <c r="AY87" s="59" t="s">
        <v>544</v>
      </c>
      <c r="AZ87" s="58">
        <v>54.114100000000001</v>
      </c>
      <c r="BA87" s="58">
        <v>98.055800000000005</v>
      </c>
      <c r="BB87" s="59" t="s">
        <v>544</v>
      </c>
      <c r="BC87" s="59" t="s">
        <v>544</v>
      </c>
      <c r="BD87" s="59" t="s">
        <v>544</v>
      </c>
      <c r="BE87" s="59" t="s">
        <v>544</v>
      </c>
      <c r="BF87" s="59" t="s">
        <v>544</v>
      </c>
      <c r="BG87" s="58">
        <v>737.3</v>
      </c>
      <c r="BH87" s="58">
        <v>-3976.5030000000002</v>
      </c>
      <c r="BI87" s="59" t="s">
        <v>544</v>
      </c>
      <c r="BJ87" s="59" t="s">
        <v>544</v>
      </c>
      <c r="BK87" s="59" t="s">
        <v>544</v>
      </c>
      <c r="BL87" s="58">
        <v>95.423100000000005</v>
      </c>
      <c r="BM87" s="58">
        <v>48.878799999999998</v>
      </c>
      <c r="BN87" s="58">
        <v>90</v>
      </c>
      <c r="BO87" s="59" t="s">
        <v>544</v>
      </c>
      <c r="BP87" s="58">
        <v>75.87</v>
      </c>
      <c r="BQ87" s="58">
        <v>76.099999999999994</v>
      </c>
      <c r="BR87" s="58">
        <v>77.37</v>
      </c>
      <c r="BS87" s="58">
        <v>100.3</v>
      </c>
      <c r="BT87" s="58">
        <v>61.4</v>
      </c>
      <c r="BU87" s="58">
        <v>69.099999999999994</v>
      </c>
      <c r="BV87" s="59" t="s">
        <v>544</v>
      </c>
      <c r="BW87" s="59" t="s">
        <v>544</v>
      </c>
      <c r="BX87" s="59" t="s">
        <v>544</v>
      </c>
      <c r="BY87" s="59" t="s">
        <v>544</v>
      </c>
      <c r="BZ87" s="59" t="s">
        <v>544</v>
      </c>
      <c r="CA87" s="58">
        <v>129.87</v>
      </c>
      <c r="CB87" s="59" t="s">
        <v>544</v>
      </c>
      <c r="CC87" s="59" t="s">
        <v>544</v>
      </c>
      <c r="CD87" s="59" t="s">
        <v>544</v>
      </c>
      <c r="CE87" s="59" t="s">
        <v>544</v>
      </c>
      <c r="CF87" s="59" t="s">
        <v>544</v>
      </c>
      <c r="CG87" s="58">
        <v>95.2</v>
      </c>
      <c r="CH87" s="58">
        <v>94.3</v>
      </c>
      <c r="CI87" s="59" t="s">
        <v>544</v>
      </c>
      <c r="CJ87" s="59" t="s">
        <v>544</v>
      </c>
      <c r="CK87" s="59" t="s">
        <v>544</v>
      </c>
      <c r="CL87" s="59" t="s">
        <v>544</v>
      </c>
      <c r="CM87" s="59" t="s">
        <v>544</v>
      </c>
      <c r="CN87" s="59" t="s">
        <v>544</v>
      </c>
    </row>
    <row r="88" spans="1:92">
      <c r="A88" s="59" t="s">
        <v>153</v>
      </c>
      <c r="B88" s="59" t="s">
        <v>544</v>
      </c>
      <c r="C88" s="59" t="s">
        <v>544</v>
      </c>
      <c r="D88" s="59" t="s">
        <v>544</v>
      </c>
      <c r="E88" s="59" t="s">
        <v>544</v>
      </c>
      <c r="F88" s="58">
        <v>48</v>
      </c>
      <c r="G88" s="58">
        <v>0.82294100000000003</v>
      </c>
      <c r="H88" s="58">
        <v>128.80000000000001</v>
      </c>
      <c r="I88" s="58">
        <v>229</v>
      </c>
      <c r="J88" s="58">
        <v>13.16</v>
      </c>
      <c r="K88" s="59" t="s">
        <v>544</v>
      </c>
      <c r="L88" s="58">
        <v>533.6</v>
      </c>
      <c r="M88" s="58">
        <v>668635</v>
      </c>
      <c r="N88" s="59" t="s">
        <v>544</v>
      </c>
      <c r="O88" s="58">
        <v>1840</v>
      </c>
      <c r="P88" s="58">
        <v>4.5999999999999996</v>
      </c>
      <c r="Q88" s="58">
        <v>45.9</v>
      </c>
      <c r="R88" s="59" t="s">
        <v>544</v>
      </c>
      <c r="S88" s="59" t="s">
        <v>544</v>
      </c>
      <c r="T88" s="59" t="s">
        <v>544</v>
      </c>
      <c r="U88" s="59" t="s">
        <v>544</v>
      </c>
      <c r="V88" s="59" t="s">
        <v>544</v>
      </c>
      <c r="W88" s="59" t="s">
        <v>544</v>
      </c>
      <c r="X88" s="59" t="s">
        <v>544</v>
      </c>
      <c r="Y88" s="59" t="s">
        <v>544</v>
      </c>
      <c r="Z88" s="59" t="s">
        <v>544</v>
      </c>
      <c r="AA88" s="59" t="s">
        <v>544</v>
      </c>
      <c r="AB88" s="58">
        <v>94.1</v>
      </c>
      <c r="AC88" s="59" t="s">
        <v>544</v>
      </c>
      <c r="AD88" s="58">
        <v>70.45</v>
      </c>
      <c r="AE88" s="58">
        <v>0.82294100000000003</v>
      </c>
      <c r="AF88" s="59" t="s">
        <v>544</v>
      </c>
      <c r="AG88" s="59" t="s">
        <v>544</v>
      </c>
      <c r="AH88" s="59" t="s">
        <v>544</v>
      </c>
      <c r="AI88" s="59" t="s">
        <v>544</v>
      </c>
      <c r="AJ88" s="59" t="s">
        <v>544</v>
      </c>
      <c r="AK88" s="59" t="s">
        <v>544</v>
      </c>
      <c r="AL88" s="59" t="s">
        <v>544</v>
      </c>
      <c r="AM88" s="59" t="s">
        <v>544</v>
      </c>
      <c r="AN88" s="59" t="s">
        <v>544</v>
      </c>
      <c r="AO88" s="59" t="s">
        <v>544</v>
      </c>
      <c r="AP88" s="58">
        <v>75.335561999999996</v>
      </c>
      <c r="AQ88" s="58">
        <v>36.83</v>
      </c>
      <c r="AR88" s="58">
        <v>45.9</v>
      </c>
      <c r="AS88" s="59" t="s">
        <v>544</v>
      </c>
      <c r="AT88" s="59" t="s">
        <v>544</v>
      </c>
      <c r="AU88" s="58">
        <v>79.099999999999994</v>
      </c>
      <c r="AV88" s="59" t="s">
        <v>544</v>
      </c>
      <c r="AW88" s="59" t="s">
        <v>544</v>
      </c>
      <c r="AX88" s="59" t="s">
        <v>544</v>
      </c>
      <c r="AY88" s="59" t="s">
        <v>544</v>
      </c>
      <c r="AZ88" s="58">
        <v>54.177599999999998</v>
      </c>
      <c r="BA88" s="58">
        <v>97.845299999999995</v>
      </c>
      <c r="BB88" s="59" t="s">
        <v>544</v>
      </c>
      <c r="BC88" s="59" t="s">
        <v>544</v>
      </c>
      <c r="BD88" s="59" t="s">
        <v>544</v>
      </c>
      <c r="BE88" s="59" t="s">
        <v>544</v>
      </c>
      <c r="BF88" s="59" t="s">
        <v>544</v>
      </c>
      <c r="BG88" s="58">
        <v>750.61</v>
      </c>
      <c r="BH88" s="58">
        <v>-2454.9369999999999</v>
      </c>
      <c r="BI88" s="59" t="s">
        <v>544</v>
      </c>
      <c r="BJ88" s="59" t="s">
        <v>544</v>
      </c>
      <c r="BK88" s="59" t="s">
        <v>544</v>
      </c>
      <c r="BL88" s="58">
        <v>92.905699999999996</v>
      </c>
      <c r="BM88" s="58">
        <v>48.777900000000002</v>
      </c>
      <c r="BN88" s="58">
        <v>93.4</v>
      </c>
      <c r="BO88" s="59" t="s">
        <v>544</v>
      </c>
      <c r="BP88" s="58">
        <v>68.069999999999993</v>
      </c>
      <c r="BQ88" s="58">
        <v>68.5</v>
      </c>
      <c r="BR88" s="58">
        <v>70.67</v>
      </c>
      <c r="BS88" s="58">
        <v>88.87</v>
      </c>
      <c r="BT88" s="58">
        <v>58</v>
      </c>
      <c r="BU88" s="58">
        <v>70.3</v>
      </c>
      <c r="BV88" s="59" t="s">
        <v>544</v>
      </c>
      <c r="BW88" s="59" t="s">
        <v>544</v>
      </c>
      <c r="BX88" s="59" t="s">
        <v>544</v>
      </c>
      <c r="BY88" s="59" t="s">
        <v>544</v>
      </c>
      <c r="BZ88" s="59" t="s">
        <v>544</v>
      </c>
      <c r="CA88" s="58">
        <v>131.15</v>
      </c>
      <c r="CB88" s="59" t="s">
        <v>544</v>
      </c>
      <c r="CC88" s="59" t="s">
        <v>544</v>
      </c>
      <c r="CD88" s="59" t="s">
        <v>544</v>
      </c>
      <c r="CE88" s="59" t="s">
        <v>544</v>
      </c>
      <c r="CF88" s="59" t="s">
        <v>544</v>
      </c>
      <c r="CG88" s="58">
        <v>95.9</v>
      </c>
      <c r="CH88" s="58">
        <v>91.9</v>
      </c>
      <c r="CI88" s="59" t="s">
        <v>544</v>
      </c>
      <c r="CJ88" s="59" t="s">
        <v>544</v>
      </c>
      <c r="CK88" s="59" t="s">
        <v>544</v>
      </c>
      <c r="CL88" s="59" t="s">
        <v>544</v>
      </c>
      <c r="CM88" s="59" t="s">
        <v>544</v>
      </c>
      <c r="CN88" s="59" t="s">
        <v>544</v>
      </c>
    </row>
    <row r="89" spans="1:92">
      <c r="A89" s="59" t="s">
        <v>154</v>
      </c>
      <c r="B89" s="59" t="s">
        <v>544</v>
      </c>
      <c r="C89" s="59" t="s">
        <v>544</v>
      </c>
      <c r="D89" s="59" t="s">
        <v>544</v>
      </c>
      <c r="E89" s="59" t="s">
        <v>544</v>
      </c>
      <c r="F89" s="58">
        <v>47.6</v>
      </c>
      <c r="G89" s="58">
        <v>0.83050800000000002</v>
      </c>
      <c r="H89" s="58">
        <v>125.3</v>
      </c>
      <c r="I89" s="58">
        <v>234.5</v>
      </c>
      <c r="J89" s="58">
        <v>12.787000000000001</v>
      </c>
      <c r="K89" s="59" t="s">
        <v>544</v>
      </c>
      <c r="L89" s="58">
        <v>495.3</v>
      </c>
      <c r="M89" s="58">
        <v>499368</v>
      </c>
      <c r="N89" s="59" t="s">
        <v>544</v>
      </c>
      <c r="O89" s="58">
        <v>2174</v>
      </c>
      <c r="P89" s="58">
        <v>5.0999999999999996</v>
      </c>
      <c r="Q89" s="58">
        <v>46.3</v>
      </c>
      <c r="R89" s="59" t="s">
        <v>544</v>
      </c>
      <c r="S89" s="59" t="s">
        <v>544</v>
      </c>
      <c r="T89" s="59" t="s">
        <v>544</v>
      </c>
      <c r="U89" s="59" t="s">
        <v>544</v>
      </c>
      <c r="V89" s="59" t="s">
        <v>544</v>
      </c>
      <c r="W89" s="59" t="s">
        <v>544</v>
      </c>
      <c r="X89" s="59" t="s">
        <v>544</v>
      </c>
      <c r="Y89" s="59" t="s">
        <v>544</v>
      </c>
      <c r="Z89" s="59" t="s">
        <v>544</v>
      </c>
      <c r="AA89" s="59" t="s">
        <v>544</v>
      </c>
      <c r="AB89" s="58">
        <v>93</v>
      </c>
      <c r="AC89" s="59" t="s">
        <v>544</v>
      </c>
      <c r="AD89" s="58">
        <v>70.040000000000006</v>
      </c>
      <c r="AE89" s="58">
        <v>0.83050800000000002</v>
      </c>
      <c r="AF89" s="59" t="s">
        <v>544</v>
      </c>
      <c r="AG89" s="59" t="s">
        <v>544</v>
      </c>
      <c r="AH89" s="59" t="s">
        <v>544</v>
      </c>
      <c r="AI89" s="59" t="s">
        <v>544</v>
      </c>
      <c r="AJ89" s="59" t="s">
        <v>544</v>
      </c>
      <c r="AK89" s="59" t="s">
        <v>544</v>
      </c>
      <c r="AL89" s="59" t="s">
        <v>544</v>
      </c>
      <c r="AM89" s="59" t="s">
        <v>544</v>
      </c>
      <c r="AN89" s="59" t="s">
        <v>544</v>
      </c>
      <c r="AO89" s="59" t="s">
        <v>544</v>
      </c>
      <c r="AP89" s="58">
        <v>74.152192999999997</v>
      </c>
      <c r="AQ89" s="58">
        <v>34.74</v>
      </c>
      <c r="AR89" s="58">
        <v>46.3</v>
      </c>
      <c r="AS89" s="59" t="s">
        <v>544</v>
      </c>
      <c r="AT89" s="59" t="s">
        <v>544</v>
      </c>
      <c r="AU89" s="58">
        <v>78.8</v>
      </c>
      <c r="AV89" s="59" t="s">
        <v>544</v>
      </c>
      <c r="AW89" s="59" t="s">
        <v>544</v>
      </c>
      <c r="AX89" s="59" t="s">
        <v>544</v>
      </c>
      <c r="AY89" s="59" t="s">
        <v>544</v>
      </c>
      <c r="AZ89" s="58">
        <v>54.3626</v>
      </c>
      <c r="BA89" s="58">
        <v>97.867599999999996</v>
      </c>
      <c r="BB89" s="59" t="s">
        <v>544</v>
      </c>
      <c r="BC89" s="59" t="s">
        <v>544</v>
      </c>
      <c r="BD89" s="59" t="s">
        <v>544</v>
      </c>
      <c r="BE89" s="59" t="s">
        <v>544</v>
      </c>
      <c r="BF89" s="59" t="s">
        <v>544</v>
      </c>
      <c r="BG89" s="58">
        <v>757.59</v>
      </c>
      <c r="BH89" s="58">
        <v>-4487.4080000000004</v>
      </c>
      <c r="BI89" s="59" t="s">
        <v>544</v>
      </c>
      <c r="BJ89" s="59" t="s">
        <v>544</v>
      </c>
      <c r="BK89" s="59" t="s">
        <v>544</v>
      </c>
      <c r="BL89" s="58">
        <v>91.627200000000002</v>
      </c>
      <c r="BM89" s="58">
        <v>48.604599999999998</v>
      </c>
      <c r="BN89" s="58">
        <v>97.1</v>
      </c>
      <c r="BO89" s="59" t="s">
        <v>544</v>
      </c>
      <c r="BP89" s="58">
        <v>67.17</v>
      </c>
      <c r="BQ89" s="58">
        <v>66.97</v>
      </c>
      <c r="BR89" s="58">
        <v>66.099999999999994</v>
      </c>
      <c r="BS89" s="58">
        <v>81.63</v>
      </c>
      <c r="BT89" s="58">
        <v>55.23</v>
      </c>
      <c r="BU89" s="58">
        <v>71.900000000000006</v>
      </c>
      <c r="BV89" s="59" t="s">
        <v>544</v>
      </c>
      <c r="BW89" s="59" t="s">
        <v>544</v>
      </c>
      <c r="BX89" s="59" t="s">
        <v>544</v>
      </c>
      <c r="BY89" s="59" t="s">
        <v>544</v>
      </c>
      <c r="BZ89" s="59" t="s">
        <v>544</v>
      </c>
      <c r="CA89" s="58">
        <v>132.94</v>
      </c>
      <c r="CB89" s="59" t="s">
        <v>544</v>
      </c>
      <c r="CC89" s="59" t="s">
        <v>544</v>
      </c>
      <c r="CD89" s="59" t="s">
        <v>544</v>
      </c>
      <c r="CE89" s="59" t="s">
        <v>544</v>
      </c>
      <c r="CF89" s="59" t="s">
        <v>544</v>
      </c>
      <c r="CG89" s="58">
        <v>94.8</v>
      </c>
      <c r="CH89" s="58">
        <v>90.7</v>
      </c>
      <c r="CI89" s="59" t="s">
        <v>544</v>
      </c>
      <c r="CJ89" s="59" t="s">
        <v>544</v>
      </c>
      <c r="CK89" s="59" t="s">
        <v>544</v>
      </c>
      <c r="CL89" s="59" t="s">
        <v>544</v>
      </c>
      <c r="CM89" s="59" t="s">
        <v>544</v>
      </c>
      <c r="CN89" s="59" t="s">
        <v>544</v>
      </c>
    </row>
    <row r="90" spans="1:92">
      <c r="A90" s="59" t="s">
        <v>155</v>
      </c>
      <c r="B90" s="59" t="s">
        <v>544</v>
      </c>
      <c r="C90" s="59" t="s">
        <v>544</v>
      </c>
      <c r="D90" s="59" t="s">
        <v>544</v>
      </c>
      <c r="E90" s="59" t="s">
        <v>544</v>
      </c>
      <c r="F90" s="58">
        <v>47.4</v>
      </c>
      <c r="G90" s="58">
        <v>0.86656900000000003</v>
      </c>
      <c r="H90" s="58">
        <v>125.9</v>
      </c>
      <c r="I90" s="58">
        <v>234.2</v>
      </c>
      <c r="J90" s="58">
        <v>11.227</v>
      </c>
      <c r="K90" s="59" t="s">
        <v>544</v>
      </c>
      <c r="L90" s="58">
        <v>490.4</v>
      </c>
      <c r="M90" s="58">
        <v>500907</v>
      </c>
      <c r="N90" s="59" t="s">
        <v>544</v>
      </c>
      <c r="O90" s="58">
        <v>2544</v>
      </c>
      <c r="P90" s="58">
        <v>5.8</v>
      </c>
      <c r="Q90" s="58">
        <v>46.7</v>
      </c>
      <c r="R90" s="59" t="s">
        <v>544</v>
      </c>
      <c r="S90" s="59" t="s">
        <v>544</v>
      </c>
      <c r="T90" s="59" t="s">
        <v>544</v>
      </c>
      <c r="U90" s="59" t="s">
        <v>544</v>
      </c>
      <c r="V90" s="59" t="s">
        <v>544</v>
      </c>
      <c r="W90" s="59" t="s">
        <v>544</v>
      </c>
      <c r="X90" s="59" t="s">
        <v>544</v>
      </c>
      <c r="Y90" s="59" t="s">
        <v>544</v>
      </c>
      <c r="Z90" s="59" t="s">
        <v>544</v>
      </c>
      <c r="AA90" s="59" t="s">
        <v>544</v>
      </c>
      <c r="AB90" s="58">
        <v>95.7</v>
      </c>
      <c r="AC90" s="59" t="s">
        <v>544</v>
      </c>
      <c r="AD90" s="58">
        <v>73.06</v>
      </c>
      <c r="AE90" s="58">
        <v>0.86656900000000003</v>
      </c>
      <c r="AF90" s="59" t="s">
        <v>544</v>
      </c>
      <c r="AG90" s="59" t="s">
        <v>544</v>
      </c>
      <c r="AH90" s="59" t="s">
        <v>544</v>
      </c>
      <c r="AI90" s="59" t="s">
        <v>544</v>
      </c>
      <c r="AJ90" s="59" t="s">
        <v>544</v>
      </c>
      <c r="AK90" s="59" t="s">
        <v>544</v>
      </c>
      <c r="AL90" s="59" t="s">
        <v>544</v>
      </c>
      <c r="AM90" s="59" t="s">
        <v>544</v>
      </c>
      <c r="AN90" s="59" t="s">
        <v>544</v>
      </c>
      <c r="AO90" s="59" t="s">
        <v>544</v>
      </c>
      <c r="AP90" s="58">
        <v>75.878175999999996</v>
      </c>
      <c r="AQ90" s="58">
        <v>36.54</v>
      </c>
      <c r="AR90" s="58">
        <v>46.7</v>
      </c>
      <c r="AS90" s="59" t="s">
        <v>544</v>
      </c>
      <c r="AT90" s="59" t="s">
        <v>544</v>
      </c>
      <c r="AU90" s="58">
        <v>78.599999999999994</v>
      </c>
      <c r="AV90" s="59" t="s">
        <v>544</v>
      </c>
      <c r="AW90" s="59" t="s">
        <v>544</v>
      </c>
      <c r="AX90" s="59" t="s">
        <v>544</v>
      </c>
      <c r="AY90" s="59" t="s">
        <v>544</v>
      </c>
      <c r="AZ90" s="58">
        <v>54.645099999999999</v>
      </c>
      <c r="BA90" s="58">
        <v>98.072199999999995</v>
      </c>
      <c r="BB90" s="59" t="s">
        <v>544</v>
      </c>
      <c r="BC90" s="59" t="s">
        <v>544</v>
      </c>
      <c r="BD90" s="59" t="s">
        <v>544</v>
      </c>
      <c r="BE90" s="59" t="s">
        <v>544</v>
      </c>
      <c r="BF90" s="59" t="s">
        <v>544</v>
      </c>
      <c r="BG90" s="58">
        <v>763.49</v>
      </c>
      <c r="BH90" s="58">
        <v>5265.2790000000005</v>
      </c>
      <c r="BI90" s="59" t="s">
        <v>544</v>
      </c>
      <c r="BJ90" s="59" t="s">
        <v>544</v>
      </c>
      <c r="BK90" s="59" t="s">
        <v>544</v>
      </c>
      <c r="BL90" s="58">
        <v>95.510499999999993</v>
      </c>
      <c r="BM90" s="58">
        <v>50.862000000000002</v>
      </c>
      <c r="BN90" s="58">
        <v>95.4</v>
      </c>
      <c r="BO90" s="59" t="s">
        <v>544</v>
      </c>
      <c r="BP90" s="58">
        <v>70.27</v>
      </c>
      <c r="BQ90" s="58">
        <v>69.23</v>
      </c>
      <c r="BR90" s="58">
        <v>63.97</v>
      </c>
      <c r="BS90" s="58">
        <v>80.400000000000006</v>
      </c>
      <c r="BT90" s="58">
        <v>52.57</v>
      </c>
      <c r="BU90" s="58">
        <v>72.400000000000006</v>
      </c>
      <c r="BV90" s="59" t="s">
        <v>544</v>
      </c>
      <c r="BW90" s="59" t="s">
        <v>544</v>
      </c>
      <c r="BX90" s="59" t="s">
        <v>544</v>
      </c>
      <c r="BY90" s="59" t="s">
        <v>544</v>
      </c>
      <c r="BZ90" s="59" t="s">
        <v>544</v>
      </c>
      <c r="CA90" s="58">
        <v>135.54</v>
      </c>
      <c r="CB90" s="59" t="s">
        <v>544</v>
      </c>
      <c r="CC90" s="59" t="s">
        <v>544</v>
      </c>
      <c r="CD90" s="59" t="s">
        <v>544</v>
      </c>
      <c r="CE90" s="59" t="s">
        <v>544</v>
      </c>
      <c r="CF90" s="59" t="s">
        <v>544</v>
      </c>
      <c r="CG90" s="58">
        <v>96.4</v>
      </c>
      <c r="CH90" s="58">
        <v>94.7</v>
      </c>
      <c r="CI90" s="59" t="s">
        <v>544</v>
      </c>
      <c r="CJ90" s="59" t="s">
        <v>544</v>
      </c>
      <c r="CK90" s="59" t="s">
        <v>544</v>
      </c>
      <c r="CL90" s="59" t="s">
        <v>544</v>
      </c>
      <c r="CM90" s="59" t="s">
        <v>544</v>
      </c>
      <c r="CN90" s="59" t="s">
        <v>544</v>
      </c>
    </row>
    <row r="91" spans="1:92">
      <c r="A91" s="59" t="s">
        <v>156</v>
      </c>
      <c r="B91" s="59" t="s">
        <v>544</v>
      </c>
      <c r="C91" s="59" t="s">
        <v>544</v>
      </c>
      <c r="D91" s="59" t="s">
        <v>544</v>
      </c>
      <c r="E91" s="59" t="s">
        <v>544</v>
      </c>
      <c r="F91" s="58">
        <v>46.2</v>
      </c>
      <c r="G91" s="58">
        <v>0.82218500000000005</v>
      </c>
      <c r="H91" s="58">
        <v>125.7</v>
      </c>
      <c r="I91" s="58">
        <v>240</v>
      </c>
      <c r="J91" s="58">
        <v>10.199999999999999</v>
      </c>
      <c r="K91" s="59" t="s">
        <v>544</v>
      </c>
      <c r="L91" s="58">
        <v>525.70000000000005</v>
      </c>
      <c r="M91" s="58">
        <v>612821</v>
      </c>
      <c r="N91" s="59" t="s">
        <v>544</v>
      </c>
      <c r="O91" s="58">
        <v>2838</v>
      </c>
      <c r="P91" s="58">
        <v>6.2</v>
      </c>
      <c r="Q91" s="58">
        <v>47.1</v>
      </c>
      <c r="R91" s="59" t="s">
        <v>544</v>
      </c>
      <c r="S91" s="59" t="s">
        <v>544</v>
      </c>
      <c r="T91" s="59" t="s">
        <v>544</v>
      </c>
      <c r="U91" s="59" t="s">
        <v>544</v>
      </c>
      <c r="V91" s="59" t="s">
        <v>544</v>
      </c>
      <c r="W91" s="59" t="s">
        <v>544</v>
      </c>
      <c r="X91" s="59" t="s">
        <v>544</v>
      </c>
      <c r="Y91" s="59" t="s">
        <v>544</v>
      </c>
      <c r="Z91" s="59" t="s">
        <v>544</v>
      </c>
      <c r="AA91" s="59" t="s">
        <v>544</v>
      </c>
      <c r="AB91" s="58">
        <v>94.2</v>
      </c>
      <c r="AC91" s="59" t="s">
        <v>544</v>
      </c>
      <c r="AD91" s="58">
        <v>72.91</v>
      </c>
      <c r="AE91" s="58">
        <v>0.82218500000000005</v>
      </c>
      <c r="AF91" s="59" t="s">
        <v>544</v>
      </c>
      <c r="AG91" s="59" t="s">
        <v>544</v>
      </c>
      <c r="AH91" s="59" t="s">
        <v>544</v>
      </c>
      <c r="AI91" s="59" t="s">
        <v>544</v>
      </c>
      <c r="AJ91" s="59" t="s">
        <v>544</v>
      </c>
      <c r="AK91" s="59" t="s">
        <v>544</v>
      </c>
      <c r="AL91" s="59" t="s">
        <v>544</v>
      </c>
      <c r="AM91" s="59" t="s">
        <v>544</v>
      </c>
      <c r="AN91" s="59" t="s">
        <v>544</v>
      </c>
      <c r="AO91" s="59" t="s">
        <v>544</v>
      </c>
      <c r="AP91" s="58">
        <v>76.421837999999994</v>
      </c>
      <c r="AQ91" s="58">
        <v>32.119999999999997</v>
      </c>
      <c r="AR91" s="58">
        <v>47.1</v>
      </c>
      <c r="AS91" s="59" t="s">
        <v>544</v>
      </c>
      <c r="AT91" s="59" t="s">
        <v>544</v>
      </c>
      <c r="AU91" s="58">
        <v>78.3</v>
      </c>
      <c r="AV91" s="59" t="s">
        <v>544</v>
      </c>
      <c r="AW91" s="59" t="s">
        <v>544</v>
      </c>
      <c r="AX91" s="59" t="s">
        <v>544</v>
      </c>
      <c r="AY91" s="59" t="s">
        <v>544</v>
      </c>
      <c r="AZ91" s="58">
        <v>54.771700000000003</v>
      </c>
      <c r="BA91" s="58">
        <v>97.999200000000002</v>
      </c>
      <c r="BB91" s="59" t="s">
        <v>544</v>
      </c>
      <c r="BC91" s="59" t="s">
        <v>544</v>
      </c>
      <c r="BD91" s="59" t="s">
        <v>544</v>
      </c>
      <c r="BE91" s="59" t="s">
        <v>544</v>
      </c>
      <c r="BF91" s="59" t="s">
        <v>544</v>
      </c>
      <c r="BG91" s="58">
        <v>760.24</v>
      </c>
      <c r="BH91" s="58">
        <v>1046.9929999999999</v>
      </c>
      <c r="BI91" s="59" t="s">
        <v>544</v>
      </c>
      <c r="BJ91" s="59" t="s">
        <v>544</v>
      </c>
      <c r="BK91" s="59" t="s">
        <v>544</v>
      </c>
      <c r="BL91" s="58">
        <v>93.055400000000006</v>
      </c>
      <c r="BM91" s="58">
        <v>50.836799999999997</v>
      </c>
      <c r="BN91" s="58">
        <v>95.8</v>
      </c>
      <c r="BO91" s="59" t="s">
        <v>544</v>
      </c>
      <c r="BP91" s="58">
        <v>62.7</v>
      </c>
      <c r="BQ91" s="58">
        <v>62.9</v>
      </c>
      <c r="BR91" s="58">
        <v>64.03</v>
      </c>
      <c r="BS91" s="58">
        <v>80.27</v>
      </c>
      <c r="BT91" s="58">
        <v>52.73</v>
      </c>
      <c r="BU91" s="58">
        <v>73.3</v>
      </c>
      <c r="BV91" s="59" t="s">
        <v>544</v>
      </c>
      <c r="BW91" s="59" t="s">
        <v>544</v>
      </c>
      <c r="BX91" s="59" t="s">
        <v>544</v>
      </c>
      <c r="BY91" s="59" t="s">
        <v>544</v>
      </c>
      <c r="BZ91" s="59" t="s">
        <v>544</v>
      </c>
      <c r="CA91" s="58">
        <v>135.9</v>
      </c>
      <c r="CB91" s="59" t="s">
        <v>544</v>
      </c>
      <c r="CC91" s="59" t="s">
        <v>544</v>
      </c>
      <c r="CD91" s="59" t="s">
        <v>544</v>
      </c>
      <c r="CE91" s="59" t="s">
        <v>544</v>
      </c>
      <c r="CF91" s="59" t="s">
        <v>544</v>
      </c>
      <c r="CG91" s="58">
        <v>95.9</v>
      </c>
      <c r="CH91" s="58">
        <v>92.1</v>
      </c>
      <c r="CI91" s="59" t="s">
        <v>544</v>
      </c>
      <c r="CJ91" s="59" t="s">
        <v>544</v>
      </c>
      <c r="CK91" s="59" t="s">
        <v>544</v>
      </c>
      <c r="CL91" s="59" t="s">
        <v>544</v>
      </c>
      <c r="CM91" s="59" t="s">
        <v>544</v>
      </c>
      <c r="CN91" s="59" t="s">
        <v>544</v>
      </c>
    </row>
    <row r="92" spans="1:92">
      <c r="A92" s="59" t="s">
        <v>157</v>
      </c>
      <c r="B92" s="59" t="s">
        <v>544</v>
      </c>
      <c r="C92" s="59" t="s">
        <v>544</v>
      </c>
      <c r="D92" s="59" t="s">
        <v>544</v>
      </c>
      <c r="E92" s="59" t="s">
        <v>544</v>
      </c>
      <c r="F92" s="58">
        <v>44.7</v>
      </c>
      <c r="G92" s="58">
        <v>0.80608599999999997</v>
      </c>
      <c r="H92" s="58">
        <v>132.6</v>
      </c>
      <c r="I92" s="58">
        <v>244.6</v>
      </c>
      <c r="J92" s="58">
        <v>9.2629999999999999</v>
      </c>
      <c r="K92" s="59" t="s">
        <v>544</v>
      </c>
      <c r="L92" s="58">
        <v>501.1</v>
      </c>
      <c r="M92" s="58">
        <v>636864</v>
      </c>
      <c r="N92" s="59" t="s">
        <v>544</v>
      </c>
      <c r="O92" s="58">
        <v>2838</v>
      </c>
      <c r="P92" s="58">
        <v>6.5</v>
      </c>
      <c r="Q92" s="58">
        <v>47.5</v>
      </c>
      <c r="R92" s="59" t="s">
        <v>544</v>
      </c>
      <c r="S92" s="59" t="s">
        <v>544</v>
      </c>
      <c r="T92" s="59" t="s">
        <v>544</v>
      </c>
      <c r="U92" s="59" t="s">
        <v>544</v>
      </c>
      <c r="V92" s="59" t="s">
        <v>544</v>
      </c>
      <c r="W92" s="59" t="s">
        <v>544</v>
      </c>
      <c r="X92" s="59" t="s">
        <v>544</v>
      </c>
      <c r="Y92" s="59" t="s">
        <v>544</v>
      </c>
      <c r="Z92" s="59" t="s">
        <v>544</v>
      </c>
      <c r="AA92" s="59" t="s">
        <v>544</v>
      </c>
      <c r="AB92" s="58">
        <v>95.6</v>
      </c>
      <c r="AC92" s="59" t="s">
        <v>544</v>
      </c>
      <c r="AD92" s="58">
        <v>74.739999999999995</v>
      </c>
      <c r="AE92" s="58">
        <v>0.80608599999999997</v>
      </c>
      <c r="AF92" s="59" t="s">
        <v>544</v>
      </c>
      <c r="AG92" s="59" t="s">
        <v>544</v>
      </c>
      <c r="AH92" s="59" t="s">
        <v>544</v>
      </c>
      <c r="AI92" s="59" t="s">
        <v>544</v>
      </c>
      <c r="AJ92" s="59" t="s">
        <v>544</v>
      </c>
      <c r="AK92" s="59" t="s">
        <v>544</v>
      </c>
      <c r="AL92" s="59" t="s">
        <v>544</v>
      </c>
      <c r="AM92" s="59" t="s">
        <v>544</v>
      </c>
      <c r="AN92" s="59" t="s">
        <v>544</v>
      </c>
      <c r="AO92" s="59" t="s">
        <v>544</v>
      </c>
      <c r="AP92" s="58">
        <v>77.542477000000005</v>
      </c>
      <c r="AQ92" s="58">
        <v>33.22</v>
      </c>
      <c r="AR92" s="58">
        <v>47.5</v>
      </c>
      <c r="AS92" s="59" t="s">
        <v>544</v>
      </c>
      <c r="AT92" s="59" t="s">
        <v>544</v>
      </c>
      <c r="AU92" s="58">
        <v>77.2</v>
      </c>
      <c r="AV92" s="59" t="s">
        <v>544</v>
      </c>
      <c r="AW92" s="59" t="s">
        <v>544</v>
      </c>
      <c r="AX92" s="59" t="s">
        <v>544</v>
      </c>
      <c r="AY92" s="59" t="s">
        <v>544</v>
      </c>
      <c r="AZ92" s="58">
        <v>54.590600000000002</v>
      </c>
      <c r="BA92" s="58">
        <v>97.374300000000005</v>
      </c>
      <c r="BB92" s="59" t="s">
        <v>544</v>
      </c>
      <c r="BC92" s="59" t="s">
        <v>544</v>
      </c>
      <c r="BD92" s="59" t="s">
        <v>544</v>
      </c>
      <c r="BE92" s="59" t="s">
        <v>544</v>
      </c>
      <c r="BF92" s="59" t="s">
        <v>544</v>
      </c>
      <c r="BG92" s="58">
        <v>755.55</v>
      </c>
      <c r="BH92" s="58">
        <v>2091.35</v>
      </c>
      <c r="BI92" s="59" t="s">
        <v>544</v>
      </c>
      <c r="BJ92" s="59" t="s">
        <v>544</v>
      </c>
      <c r="BK92" s="59" t="s">
        <v>544</v>
      </c>
      <c r="BL92" s="58">
        <v>94.460300000000004</v>
      </c>
      <c r="BM92" s="58">
        <v>52.209800000000001</v>
      </c>
      <c r="BN92" s="58">
        <v>95.3</v>
      </c>
      <c r="BO92" s="59" t="s">
        <v>544</v>
      </c>
      <c r="BP92" s="58">
        <v>66.67</v>
      </c>
      <c r="BQ92" s="58">
        <v>65.63</v>
      </c>
      <c r="BR92" s="58">
        <v>60.37</v>
      </c>
      <c r="BS92" s="58">
        <v>75.2</v>
      </c>
      <c r="BT92" s="58">
        <v>50.03</v>
      </c>
      <c r="BU92" s="58">
        <v>73.8</v>
      </c>
      <c r="BV92" s="59" t="s">
        <v>544</v>
      </c>
      <c r="BW92" s="59" t="s">
        <v>544</v>
      </c>
      <c r="BX92" s="59" t="s">
        <v>544</v>
      </c>
      <c r="BY92" s="59" t="s">
        <v>544</v>
      </c>
      <c r="BZ92" s="59" t="s">
        <v>544</v>
      </c>
      <c r="CA92" s="58">
        <v>135.49</v>
      </c>
      <c r="CB92" s="59" t="s">
        <v>544</v>
      </c>
      <c r="CC92" s="59" t="s">
        <v>544</v>
      </c>
      <c r="CD92" s="59" t="s">
        <v>544</v>
      </c>
      <c r="CE92" s="59" t="s">
        <v>544</v>
      </c>
      <c r="CF92" s="59" t="s">
        <v>544</v>
      </c>
      <c r="CG92" s="58">
        <v>97.4</v>
      </c>
      <c r="CH92" s="58">
        <v>93.2</v>
      </c>
      <c r="CI92" s="59" t="s">
        <v>544</v>
      </c>
      <c r="CJ92" s="59" t="s">
        <v>544</v>
      </c>
      <c r="CK92" s="59" t="s">
        <v>544</v>
      </c>
      <c r="CL92" s="59" t="s">
        <v>544</v>
      </c>
      <c r="CM92" s="59" t="s">
        <v>544</v>
      </c>
      <c r="CN92" s="59" t="s">
        <v>544</v>
      </c>
    </row>
    <row r="93" spans="1:92">
      <c r="A93" s="59" t="s">
        <v>158</v>
      </c>
      <c r="B93" s="59" t="s">
        <v>544</v>
      </c>
      <c r="C93" s="59" t="s">
        <v>544</v>
      </c>
      <c r="D93" s="59" t="s">
        <v>544</v>
      </c>
      <c r="E93" s="59" t="s">
        <v>544</v>
      </c>
      <c r="F93" s="58">
        <v>43.1</v>
      </c>
      <c r="G93" s="58">
        <v>0.78164800000000001</v>
      </c>
      <c r="H93" s="58">
        <v>131.80000000000001</v>
      </c>
      <c r="I93" s="58">
        <v>247.7</v>
      </c>
      <c r="J93" s="58">
        <v>8.8800000000000008</v>
      </c>
      <c r="K93" s="59" t="s">
        <v>544</v>
      </c>
      <c r="L93" s="58">
        <v>526.9</v>
      </c>
      <c r="M93" s="58">
        <v>440933</v>
      </c>
      <c r="N93" s="59" t="s">
        <v>544</v>
      </c>
      <c r="O93" s="58">
        <v>2856</v>
      </c>
      <c r="P93" s="58">
        <v>6.9</v>
      </c>
      <c r="Q93" s="58">
        <v>48</v>
      </c>
      <c r="R93" s="59" t="s">
        <v>544</v>
      </c>
      <c r="S93" s="59" t="s">
        <v>544</v>
      </c>
      <c r="T93" s="59" t="s">
        <v>544</v>
      </c>
      <c r="U93" s="59" t="s">
        <v>544</v>
      </c>
      <c r="V93" s="59" t="s">
        <v>544</v>
      </c>
      <c r="W93" s="59" t="s">
        <v>544</v>
      </c>
      <c r="X93" s="59" t="s">
        <v>544</v>
      </c>
      <c r="Y93" s="59" t="s">
        <v>544</v>
      </c>
      <c r="Z93" s="59" t="s">
        <v>544</v>
      </c>
      <c r="AA93" s="59" t="s">
        <v>544</v>
      </c>
      <c r="AB93" s="58">
        <v>95.4</v>
      </c>
      <c r="AC93" s="59" t="s">
        <v>544</v>
      </c>
      <c r="AD93" s="58">
        <v>75.25</v>
      </c>
      <c r="AE93" s="58">
        <v>0.78164800000000001</v>
      </c>
      <c r="AF93" s="59" t="s">
        <v>544</v>
      </c>
      <c r="AG93" s="59" t="s">
        <v>544</v>
      </c>
      <c r="AH93" s="59" t="s">
        <v>544</v>
      </c>
      <c r="AI93" s="59" t="s">
        <v>544</v>
      </c>
      <c r="AJ93" s="59" t="s">
        <v>544</v>
      </c>
      <c r="AK93" s="59" t="s">
        <v>544</v>
      </c>
      <c r="AL93" s="59" t="s">
        <v>544</v>
      </c>
      <c r="AM93" s="59" t="s">
        <v>544</v>
      </c>
      <c r="AN93" s="59" t="s">
        <v>544</v>
      </c>
      <c r="AO93" s="59" t="s">
        <v>544</v>
      </c>
      <c r="AP93" s="58">
        <v>77.139403999999999</v>
      </c>
      <c r="AQ93" s="58">
        <v>33.15</v>
      </c>
      <c r="AR93" s="58">
        <v>48</v>
      </c>
      <c r="AS93" s="59" t="s">
        <v>544</v>
      </c>
      <c r="AT93" s="59" t="s">
        <v>544</v>
      </c>
      <c r="AU93" s="58">
        <v>74.8</v>
      </c>
      <c r="AV93" s="59" t="s">
        <v>544</v>
      </c>
      <c r="AW93" s="59" t="s">
        <v>544</v>
      </c>
      <c r="AX93" s="59" t="s">
        <v>544</v>
      </c>
      <c r="AY93" s="59" t="s">
        <v>544</v>
      </c>
      <c r="AZ93" s="58">
        <v>54.424100000000003</v>
      </c>
      <c r="BA93" s="58">
        <v>96.770300000000006</v>
      </c>
      <c r="BB93" s="59" t="s">
        <v>544</v>
      </c>
      <c r="BC93" s="59" t="s">
        <v>544</v>
      </c>
      <c r="BD93" s="59" t="s">
        <v>544</v>
      </c>
      <c r="BE93" s="59" t="s">
        <v>544</v>
      </c>
      <c r="BF93" s="59" t="s">
        <v>544</v>
      </c>
      <c r="BG93" s="58">
        <v>749.21</v>
      </c>
      <c r="BH93" s="58">
        <v>-1438.758</v>
      </c>
      <c r="BI93" s="59" t="s">
        <v>544</v>
      </c>
      <c r="BJ93" s="59" t="s">
        <v>544</v>
      </c>
      <c r="BK93" s="59" t="s">
        <v>544</v>
      </c>
      <c r="BL93" s="58">
        <v>93.439700000000002</v>
      </c>
      <c r="BM93" s="58">
        <v>52.810699999999997</v>
      </c>
      <c r="BN93" s="58">
        <v>96.3</v>
      </c>
      <c r="BO93" s="59" t="s">
        <v>544</v>
      </c>
      <c r="BP93" s="58">
        <v>65.3</v>
      </c>
      <c r="BQ93" s="58">
        <v>64</v>
      </c>
      <c r="BR93" s="58">
        <v>57.1</v>
      </c>
      <c r="BS93" s="58">
        <v>69.37</v>
      </c>
      <c r="BT93" s="58">
        <v>48.57</v>
      </c>
      <c r="BU93" s="58">
        <v>74.2</v>
      </c>
      <c r="BV93" s="59" t="s">
        <v>544</v>
      </c>
      <c r="BW93" s="59" t="s">
        <v>544</v>
      </c>
      <c r="BX93" s="59" t="s">
        <v>544</v>
      </c>
      <c r="BY93" s="59" t="s">
        <v>544</v>
      </c>
      <c r="BZ93" s="59" t="s">
        <v>544</v>
      </c>
      <c r="CA93" s="58">
        <v>135.69999999999999</v>
      </c>
      <c r="CB93" s="59" t="s">
        <v>544</v>
      </c>
      <c r="CC93" s="59" t="s">
        <v>544</v>
      </c>
      <c r="CD93" s="59" t="s">
        <v>544</v>
      </c>
      <c r="CE93" s="59" t="s">
        <v>544</v>
      </c>
      <c r="CF93" s="59" t="s">
        <v>544</v>
      </c>
      <c r="CG93" s="58">
        <v>98.1</v>
      </c>
      <c r="CH93" s="58">
        <v>91.9</v>
      </c>
      <c r="CI93" s="59" t="s">
        <v>544</v>
      </c>
      <c r="CJ93" s="59" t="s">
        <v>544</v>
      </c>
      <c r="CK93" s="59" t="s">
        <v>544</v>
      </c>
      <c r="CL93" s="59" t="s">
        <v>544</v>
      </c>
      <c r="CM93" s="59" t="s">
        <v>544</v>
      </c>
      <c r="CN93" s="59" t="s">
        <v>544</v>
      </c>
    </row>
    <row r="94" spans="1:92">
      <c r="A94" s="59" t="s">
        <v>159</v>
      </c>
      <c r="B94" s="59" t="s">
        <v>544</v>
      </c>
      <c r="C94" s="59" t="s">
        <v>544</v>
      </c>
      <c r="D94" s="59" t="s">
        <v>544</v>
      </c>
      <c r="E94" s="59" t="s">
        <v>544</v>
      </c>
      <c r="F94" s="58">
        <v>44.7</v>
      </c>
      <c r="G94" s="58">
        <v>0.80752900000000005</v>
      </c>
      <c r="H94" s="58">
        <v>135.1</v>
      </c>
      <c r="I94" s="58">
        <v>246.2</v>
      </c>
      <c r="J94" s="58">
        <v>7.17</v>
      </c>
      <c r="K94" s="59" t="s">
        <v>544</v>
      </c>
      <c r="L94" s="58">
        <v>552.79999999999995</v>
      </c>
      <c r="M94" s="58">
        <v>464919</v>
      </c>
      <c r="N94" s="59" t="s">
        <v>544</v>
      </c>
      <c r="O94" s="58">
        <v>3383</v>
      </c>
      <c r="P94" s="58">
        <v>7.6</v>
      </c>
      <c r="Q94" s="58">
        <v>48.4</v>
      </c>
      <c r="R94" s="59" t="s">
        <v>544</v>
      </c>
      <c r="S94" s="59" t="s">
        <v>544</v>
      </c>
      <c r="T94" s="59" t="s">
        <v>544</v>
      </c>
      <c r="U94" s="59" t="s">
        <v>544</v>
      </c>
      <c r="V94" s="59" t="s">
        <v>544</v>
      </c>
      <c r="W94" s="59" t="s">
        <v>544</v>
      </c>
      <c r="X94" s="59" t="s">
        <v>544</v>
      </c>
      <c r="Y94" s="59" t="s">
        <v>544</v>
      </c>
      <c r="Z94" s="59" t="s">
        <v>544</v>
      </c>
      <c r="AA94" s="59" t="s">
        <v>544</v>
      </c>
      <c r="AB94" s="58">
        <v>96.2</v>
      </c>
      <c r="AC94" s="59" t="s">
        <v>544</v>
      </c>
      <c r="AD94" s="58">
        <v>76.58</v>
      </c>
      <c r="AE94" s="58">
        <v>0.80752900000000005</v>
      </c>
      <c r="AF94" s="59" t="s">
        <v>544</v>
      </c>
      <c r="AG94" s="59" t="s">
        <v>544</v>
      </c>
      <c r="AH94" s="59" t="s">
        <v>544</v>
      </c>
      <c r="AI94" s="59" t="s">
        <v>544</v>
      </c>
      <c r="AJ94" s="59" t="s">
        <v>544</v>
      </c>
      <c r="AK94" s="59" t="s">
        <v>544</v>
      </c>
      <c r="AL94" s="59" t="s">
        <v>544</v>
      </c>
      <c r="AM94" s="59" t="s">
        <v>544</v>
      </c>
      <c r="AN94" s="59" t="s">
        <v>544</v>
      </c>
      <c r="AO94" s="59" t="s">
        <v>544</v>
      </c>
      <c r="AP94" s="58">
        <v>76.728505999999996</v>
      </c>
      <c r="AQ94" s="58">
        <v>33.29</v>
      </c>
      <c r="AR94" s="58">
        <v>48.4</v>
      </c>
      <c r="AS94" s="59" t="s">
        <v>544</v>
      </c>
      <c r="AT94" s="59" t="s">
        <v>544</v>
      </c>
      <c r="AU94" s="58">
        <v>74.7</v>
      </c>
      <c r="AV94" s="59" t="s">
        <v>544</v>
      </c>
      <c r="AW94" s="59" t="s">
        <v>544</v>
      </c>
      <c r="AX94" s="59" t="s">
        <v>544</v>
      </c>
      <c r="AY94" s="59" t="s">
        <v>544</v>
      </c>
      <c r="AZ94" s="58">
        <v>55.053899999999999</v>
      </c>
      <c r="BA94" s="58">
        <v>97.567599999999999</v>
      </c>
      <c r="BB94" s="59" t="s">
        <v>544</v>
      </c>
      <c r="BC94" s="59" t="s">
        <v>544</v>
      </c>
      <c r="BD94" s="59" t="s">
        <v>544</v>
      </c>
      <c r="BE94" s="59" t="s">
        <v>544</v>
      </c>
      <c r="BF94" s="59" t="s">
        <v>544</v>
      </c>
      <c r="BG94" s="58">
        <v>741.55</v>
      </c>
      <c r="BH94" s="58">
        <v>5744.74</v>
      </c>
      <c r="BI94" s="59" t="s">
        <v>544</v>
      </c>
      <c r="BJ94" s="59" t="s">
        <v>544</v>
      </c>
      <c r="BK94" s="59" t="s">
        <v>544</v>
      </c>
      <c r="BL94" s="58">
        <v>94.872399999999999</v>
      </c>
      <c r="BM94" s="58">
        <v>53.881399999999999</v>
      </c>
      <c r="BN94" s="58">
        <v>97</v>
      </c>
      <c r="BO94" s="59" t="s">
        <v>544</v>
      </c>
      <c r="BP94" s="58">
        <v>64.17</v>
      </c>
      <c r="BQ94" s="58">
        <v>62.87</v>
      </c>
      <c r="BR94" s="58">
        <v>56.2</v>
      </c>
      <c r="BS94" s="58">
        <v>69.73</v>
      </c>
      <c r="BT94" s="58">
        <v>46.8</v>
      </c>
      <c r="BU94" s="58">
        <v>74.5</v>
      </c>
      <c r="BV94" s="59" t="s">
        <v>544</v>
      </c>
      <c r="BW94" s="59" t="s">
        <v>544</v>
      </c>
      <c r="BX94" s="59" t="s">
        <v>544</v>
      </c>
      <c r="BY94" s="59" t="s">
        <v>544</v>
      </c>
      <c r="BZ94" s="59" t="s">
        <v>544</v>
      </c>
      <c r="CA94" s="58">
        <v>137.38</v>
      </c>
      <c r="CB94" s="59" t="s">
        <v>544</v>
      </c>
      <c r="CC94" s="59" t="s">
        <v>544</v>
      </c>
      <c r="CD94" s="59" t="s">
        <v>544</v>
      </c>
      <c r="CE94" s="59" t="s">
        <v>544</v>
      </c>
      <c r="CF94" s="59" t="s">
        <v>544</v>
      </c>
      <c r="CG94" s="58">
        <v>98.6</v>
      </c>
      <c r="CH94" s="58">
        <v>93</v>
      </c>
      <c r="CI94" s="59" t="s">
        <v>544</v>
      </c>
      <c r="CJ94" s="59" t="s">
        <v>544</v>
      </c>
      <c r="CK94" s="59" t="s">
        <v>544</v>
      </c>
      <c r="CL94" s="59" t="s">
        <v>544</v>
      </c>
      <c r="CM94" s="59" t="s">
        <v>544</v>
      </c>
      <c r="CN94" s="59" t="s">
        <v>544</v>
      </c>
    </row>
    <row r="95" spans="1:92">
      <c r="A95" s="59" t="s">
        <v>160</v>
      </c>
      <c r="B95" s="59" t="s">
        <v>544</v>
      </c>
      <c r="C95" s="59" t="s">
        <v>544</v>
      </c>
      <c r="D95" s="59" t="s">
        <v>544</v>
      </c>
      <c r="E95" s="59" t="s">
        <v>544</v>
      </c>
      <c r="F95" s="58">
        <v>45.4</v>
      </c>
      <c r="G95" s="58">
        <v>0.81230400000000003</v>
      </c>
      <c r="H95" s="58">
        <v>133.9</v>
      </c>
      <c r="I95" s="58">
        <v>249.8</v>
      </c>
      <c r="J95" s="58">
        <v>5.7</v>
      </c>
      <c r="K95" s="59" t="s">
        <v>544</v>
      </c>
      <c r="L95" s="58">
        <v>661.4</v>
      </c>
      <c r="M95" s="58">
        <v>656021</v>
      </c>
      <c r="N95" s="59" t="s">
        <v>544</v>
      </c>
      <c r="O95" s="58">
        <v>3231</v>
      </c>
      <c r="P95" s="58">
        <v>8</v>
      </c>
      <c r="Q95" s="58">
        <v>48.8</v>
      </c>
      <c r="R95" s="59" t="s">
        <v>544</v>
      </c>
      <c r="S95" s="59" t="s">
        <v>544</v>
      </c>
      <c r="T95" s="59" t="s">
        <v>544</v>
      </c>
      <c r="U95" s="59" t="s">
        <v>544</v>
      </c>
      <c r="V95" s="59" t="s">
        <v>544</v>
      </c>
      <c r="W95" s="59" t="s">
        <v>544</v>
      </c>
      <c r="X95" s="59" t="s">
        <v>544</v>
      </c>
      <c r="Y95" s="59" t="s">
        <v>544</v>
      </c>
      <c r="Z95" s="59" t="s">
        <v>544</v>
      </c>
      <c r="AA95" s="59" t="s">
        <v>544</v>
      </c>
      <c r="AB95" s="58">
        <v>97.4</v>
      </c>
      <c r="AC95" s="59" t="s">
        <v>544</v>
      </c>
      <c r="AD95" s="58">
        <v>78.22</v>
      </c>
      <c r="AE95" s="58">
        <v>0.81230400000000003</v>
      </c>
      <c r="AF95" s="59" t="s">
        <v>544</v>
      </c>
      <c r="AG95" s="59" t="s">
        <v>544</v>
      </c>
      <c r="AH95" s="59" t="s">
        <v>544</v>
      </c>
      <c r="AI95" s="59" t="s">
        <v>544</v>
      </c>
      <c r="AJ95" s="59" t="s">
        <v>544</v>
      </c>
      <c r="AK95" s="59" t="s">
        <v>544</v>
      </c>
      <c r="AL95" s="59" t="s">
        <v>544</v>
      </c>
      <c r="AM95" s="59" t="s">
        <v>544</v>
      </c>
      <c r="AN95" s="59" t="s">
        <v>544</v>
      </c>
      <c r="AO95" s="59" t="s">
        <v>544</v>
      </c>
      <c r="AP95" s="58">
        <v>79.007779999999997</v>
      </c>
      <c r="AQ95" s="58">
        <v>29.71</v>
      </c>
      <c r="AR95" s="58">
        <v>48.8</v>
      </c>
      <c r="AS95" s="59" t="s">
        <v>544</v>
      </c>
      <c r="AT95" s="59" t="s">
        <v>544</v>
      </c>
      <c r="AU95" s="58">
        <v>76.5</v>
      </c>
      <c r="AV95" s="59" t="s">
        <v>544</v>
      </c>
      <c r="AW95" s="59" t="s">
        <v>544</v>
      </c>
      <c r="AX95" s="59" t="s">
        <v>544</v>
      </c>
      <c r="AY95" s="59" t="s">
        <v>544</v>
      </c>
      <c r="AZ95" s="58">
        <v>56.205199999999998</v>
      </c>
      <c r="BA95" s="58">
        <v>99.263199999999998</v>
      </c>
      <c r="BB95" s="59" t="s">
        <v>544</v>
      </c>
      <c r="BC95" s="59" t="s">
        <v>544</v>
      </c>
      <c r="BD95" s="59" t="s">
        <v>544</v>
      </c>
      <c r="BE95" s="59" t="s">
        <v>544</v>
      </c>
      <c r="BF95" s="59" t="s">
        <v>544</v>
      </c>
      <c r="BG95" s="58">
        <v>746.08</v>
      </c>
      <c r="BH95" s="58">
        <v>3715.4270000000001</v>
      </c>
      <c r="BI95" s="59" t="s">
        <v>544</v>
      </c>
      <c r="BJ95" s="59" t="s">
        <v>544</v>
      </c>
      <c r="BK95" s="59" t="s">
        <v>544</v>
      </c>
      <c r="BL95" s="58">
        <v>96.979299999999995</v>
      </c>
      <c r="BM95" s="58">
        <v>55.368200000000002</v>
      </c>
      <c r="BN95" s="58">
        <v>94</v>
      </c>
      <c r="BO95" s="59" t="s">
        <v>544</v>
      </c>
      <c r="BP95" s="58">
        <v>57.33</v>
      </c>
      <c r="BQ95" s="58">
        <v>57.63</v>
      </c>
      <c r="BR95" s="58">
        <v>59.1</v>
      </c>
      <c r="BS95" s="58">
        <v>71.8</v>
      </c>
      <c r="BT95" s="58">
        <v>50.23</v>
      </c>
      <c r="BU95" s="58">
        <v>74.400000000000006</v>
      </c>
      <c r="BV95" s="59" t="s">
        <v>544</v>
      </c>
      <c r="BW95" s="59" t="s">
        <v>544</v>
      </c>
      <c r="BX95" s="59" t="s">
        <v>544</v>
      </c>
      <c r="BY95" s="59" t="s">
        <v>544</v>
      </c>
      <c r="BZ95" s="59" t="s">
        <v>544</v>
      </c>
      <c r="CA95" s="58">
        <v>137.94999999999999</v>
      </c>
      <c r="CB95" s="59" t="s">
        <v>544</v>
      </c>
      <c r="CC95" s="59" t="s">
        <v>544</v>
      </c>
      <c r="CD95" s="59" t="s">
        <v>544</v>
      </c>
      <c r="CE95" s="59" t="s">
        <v>544</v>
      </c>
      <c r="CF95" s="59" t="s">
        <v>544</v>
      </c>
      <c r="CG95" s="58">
        <v>99</v>
      </c>
      <c r="CH95" s="58">
        <v>95.4</v>
      </c>
      <c r="CI95" s="59" t="s">
        <v>544</v>
      </c>
      <c r="CJ95" s="59" t="s">
        <v>544</v>
      </c>
      <c r="CK95" s="59" t="s">
        <v>544</v>
      </c>
      <c r="CL95" s="59" t="s">
        <v>544</v>
      </c>
      <c r="CM95" s="59" t="s">
        <v>544</v>
      </c>
      <c r="CN95" s="59" t="s">
        <v>544</v>
      </c>
    </row>
    <row r="96" spans="1:92">
      <c r="A96" s="59" t="s">
        <v>161</v>
      </c>
      <c r="B96" s="59" t="s">
        <v>544</v>
      </c>
      <c r="C96" s="59" t="s">
        <v>544</v>
      </c>
      <c r="D96" s="59" t="s">
        <v>544</v>
      </c>
      <c r="E96" s="59" t="s">
        <v>544</v>
      </c>
      <c r="F96" s="58">
        <v>44.9</v>
      </c>
      <c r="G96" s="58">
        <v>0.76742100000000002</v>
      </c>
      <c r="H96" s="58">
        <v>146.4</v>
      </c>
      <c r="I96" s="58">
        <v>250</v>
      </c>
      <c r="J96" s="58">
        <v>5.367</v>
      </c>
      <c r="K96" s="59" t="s">
        <v>544</v>
      </c>
      <c r="L96" s="58">
        <v>719.7</v>
      </c>
      <c r="M96" s="58">
        <v>752079</v>
      </c>
      <c r="N96" s="59" t="s">
        <v>544</v>
      </c>
      <c r="O96" s="58">
        <v>3005</v>
      </c>
      <c r="P96" s="58">
        <v>8.3000000000000007</v>
      </c>
      <c r="Q96" s="58">
        <v>49.2</v>
      </c>
      <c r="R96" s="59" t="s">
        <v>544</v>
      </c>
      <c r="S96" s="59" t="s">
        <v>544</v>
      </c>
      <c r="T96" s="59" t="s">
        <v>544</v>
      </c>
      <c r="U96" s="59" t="s">
        <v>544</v>
      </c>
      <c r="V96" s="59" t="s">
        <v>544</v>
      </c>
      <c r="W96" s="59" t="s">
        <v>544</v>
      </c>
      <c r="X96" s="59" t="s">
        <v>544</v>
      </c>
      <c r="Y96" s="59" t="s">
        <v>544</v>
      </c>
      <c r="Z96" s="59" t="s">
        <v>544</v>
      </c>
      <c r="AA96" s="59" t="s">
        <v>544</v>
      </c>
      <c r="AB96" s="58">
        <v>96.3</v>
      </c>
      <c r="AC96" s="59" t="s">
        <v>544</v>
      </c>
      <c r="AD96" s="58">
        <v>78.39</v>
      </c>
      <c r="AE96" s="58">
        <v>0.76742100000000002</v>
      </c>
      <c r="AF96" s="59" t="s">
        <v>544</v>
      </c>
      <c r="AG96" s="59" t="s">
        <v>544</v>
      </c>
      <c r="AH96" s="59" t="s">
        <v>544</v>
      </c>
      <c r="AI96" s="59" t="s">
        <v>544</v>
      </c>
      <c r="AJ96" s="59" t="s">
        <v>544</v>
      </c>
      <c r="AK96" s="59" t="s">
        <v>544</v>
      </c>
      <c r="AL96" s="59" t="s">
        <v>544</v>
      </c>
      <c r="AM96" s="59" t="s">
        <v>544</v>
      </c>
      <c r="AN96" s="59" t="s">
        <v>544</v>
      </c>
      <c r="AO96" s="59" t="s">
        <v>544</v>
      </c>
      <c r="AP96" s="58">
        <v>79.746335000000002</v>
      </c>
      <c r="AQ96" s="58">
        <v>29.62</v>
      </c>
      <c r="AR96" s="58">
        <v>49.2</v>
      </c>
      <c r="AS96" s="59" t="s">
        <v>544</v>
      </c>
      <c r="AT96" s="59" t="s">
        <v>544</v>
      </c>
      <c r="AU96" s="58">
        <v>78</v>
      </c>
      <c r="AV96" s="59" t="s">
        <v>544</v>
      </c>
      <c r="AW96" s="59" t="s">
        <v>544</v>
      </c>
      <c r="AX96" s="59" t="s">
        <v>544</v>
      </c>
      <c r="AY96" s="59" t="s">
        <v>544</v>
      </c>
      <c r="AZ96" s="58">
        <v>57.021999999999998</v>
      </c>
      <c r="BA96" s="58">
        <v>100.3374</v>
      </c>
      <c r="BB96" s="59" t="s">
        <v>544</v>
      </c>
      <c r="BC96" s="59" t="s">
        <v>544</v>
      </c>
      <c r="BD96" s="59" t="s">
        <v>544</v>
      </c>
      <c r="BE96" s="59" t="s">
        <v>544</v>
      </c>
      <c r="BF96" s="59" t="s">
        <v>544</v>
      </c>
      <c r="BG96" s="58">
        <v>764.34</v>
      </c>
      <c r="BH96" s="58">
        <v>1522.271</v>
      </c>
      <c r="BI96" s="59" t="s">
        <v>544</v>
      </c>
      <c r="BJ96" s="59" t="s">
        <v>544</v>
      </c>
      <c r="BK96" s="59" t="s">
        <v>544</v>
      </c>
      <c r="BL96" s="58">
        <v>93.677400000000006</v>
      </c>
      <c r="BM96" s="58">
        <v>55.8215</v>
      </c>
      <c r="BN96" s="58">
        <v>93.9</v>
      </c>
      <c r="BO96" s="59" t="s">
        <v>544</v>
      </c>
      <c r="BP96" s="58">
        <v>58.17</v>
      </c>
      <c r="BQ96" s="58">
        <v>59.17</v>
      </c>
      <c r="BR96" s="58">
        <v>64.27</v>
      </c>
      <c r="BS96" s="58">
        <v>76.23</v>
      </c>
      <c r="BT96" s="58">
        <v>56</v>
      </c>
      <c r="BU96" s="58">
        <v>74.8</v>
      </c>
      <c r="BV96" s="59" t="s">
        <v>544</v>
      </c>
      <c r="BW96" s="59" t="s">
        <v>544</v>
      </c>
      <c r="BX96" s="59" t="s">
        <v>544</v>
      </c>
      <c r="BY96" s="59" t="s">
        <v>544</v>
      </c>
      <c r="BZ96" s="59" t="s">
        <v>544</v>
      </c>
      <c r="CA96" s="58">
        <v>139.22</v>
      </c>
      <c r="CB96" s="59" t="s">
        <v>544</v>
      </c>
      <c r="CC96" s="59" t="s">
        <v>544</v>
      </c>
      <c r="CD96" s="59" t="s">
        <v>544</v>
      </c>
      <c r="CE96" s="59" t="s">
        <v>544</v>
      </c>
      <c r="CF96" s="59" t="s">
        <v>544</v>
      </c>
      <c r="CG96" s="58">
        <v>99.5</v>
      </c>
      <c r="CH96" s="58">
        <v>92.3</v>
      </c>
      <c r="CI96" s="59" t="s">
        <v>544</v>
      </c>
      <c r="CJ96" s="59" t="s">
        <v>544</v>
      </c>
      <c r="CK96" s="59" t="s">
        <v>544</v>
      </c>
      <c r="CL96" s="59" t="s">
        <v>544</v>
      </c>
      <c r="CM96" s="59" t="s">
        <v>544</v>
      </c>
      <c r="CN96" s="59" t="s">
        <v>544</v>
      </c>
    </row>
    <row r="97" spans="1:92">
      <c r="A97" s="59" t="s">
        <v>162</v>
      </c>
      <c r="B97" s="59" t="s">
        <v>544</v>
      </c>
      <c r="C97" s="59" t="s">
        <v>544</v>
      </c>
      <c r="D97" s="59" t="s">
        <v>544</v>
      </c>
      <c r="E97" s="59" t="s">
        <v>544</v>
      </c>
      <c r="F97" s="58">
        <v>45.6</v>
      </c>
      <c r="G97" s="58">
        <v>0.73302100000000003</v>
      </c>
      <c r="H97" s="58">
        <v>139.80000000000001</v>
      </c>
      <c r="I97" s="58">
        <v>253</v>
      </c>
      <c r="J97" s="58">
        <v>5.72</v>
      </c>
      <c r="K97" s="59" t="s">
        <v>544</v>
      </c>
      <c r="L97" s="58">
        <v>719.3</v>
      </c>
      <c r="M97" s="58">
        <v>513263</v>
      </c>
      <c r="N97" s="59" t="s">
        <v>544</v>
      </c>
      <c r="O97" s="58">
        <v>2761</v>
      </c>
      <c r="P97" s="58">
        <v>8.1999999999999993</v>
      </c>
      <c r="Q97" s="58">
        <v>49.6</v>
      </c>
      <c r="R97" s="59" t="s">
        <v>544</v>
      </c>
      <c r="S97" s="59" t="s">
        <v>544</v>
      </c>
      <c r="T97" s="59" t="s">
        <v>544</v>
      </c>
      <c r="U97" s="59" t="s">
        <v>544</v>
      </c>
      <c r="V97" s="59" t="s">
        <v>544</v>
      </c>
      <c r="W97" s="59" t="s">
        <v>544</v>
      </c>
      <c r="X97" s="59" t="s">
        <v>544</v>
      </c>
      <c r="Y97" s="59" t="s">
        <v>544</v>
      </c>
      <c r="Z97" s="59" t="s">
        <v>544</v>
      </c>
      <c r="AA97" s="59" t="s">
        <v>544</v>
      </c>
      <c r="AB97" s="58">
        <v>95</v>
      </c>
      <c r="AC97" s="59" t="s">
        <v>544</v>
      </c>
      <c r="AD97" s="58">
        <v>77.010000000000005</v>
      </c>
      <c r="AE97" s="58">
        <v>0.73302100000000003</v>
      </c>
      <c r="AF97" s="59" t="s">
        <v>544</v>
      </c>
      <c r="AG97" s="59" t="s">
        <v>544</v>
      </c>
      <c r="AH97" s="59" t="s">
        <v>544</v>
      </c>
      <c r="AI97" s="59" t="s">
        <v>544</v>
      </c>
      <c r="AJ97" s="59" t="s">
        <v>544</v>
      </c>
      <c r="AK97" s="59" t="s">
        <v>544</v>
      </c>
      <c r="AL97" s="59" t="s">
        <v>544</v>
      </c>
      <c r="AM97" s="59" t="s">
        <v>544</v>
      </c>
      <c r="AN97" s="59" t="s">
        <v>544</v>
      </c>
      <c r="AO97" s="59" t="s">
        <v>544</v>
      </c>
      <c r="AP97" s="58">
        <v>77.997207000000003</v>
      </c>
      <c r="AQ97" s="58">
        <v>30.79</v>
      </c>
      <c r="AR97" s="58">
        <v>49.6</v>
      </c>
      <c r="AS97" s="59" t="s">
        <v>544</v>
      </c>
      <c r="AT97" s="59" t="s">
        <v>544</v>
      </c>
      <c r="AU97" s="58">
        <v>79</v>
      </c>
      <c r="AV97" s="59" t="s">
        <v>544</v>
      </c>
      <c r="AW97" s="59" t="s">
        <v>544</v>
      </c>
      <c r="AX97" s="59" t="s">
        <v>544</v>
      </c>
      <c r="AY97" s="59" t="s">
        <v>544</v>
      </c>
      <c r="AZ97" s="58">
        <v>57.558300000000003</v>
      </c>
      <c r="BA97" s="58">
        <v>100.8884</v>
      </c>
      <c r="BB97" s="59" t="s">
        <v>544</v>
      </c>
      <c r="BC97" s="59" t="s">
        <v>544</v>
      </c>
      <c r="BD97" s="59" t="s">
        <v>544</v>
      </c>
      <c r="BE97" s="59" t="s">
        <v>544</v>
      </c>
      <c r="BF97" s="59" t="s">
        <v>544</v>
      </c>
      <c r="BG97" s="58">
        <v>784.16</v>
      </c>
      <c r="BH97" s="58">
        <v>-2585.7890000000002</v>
      </c>
      <c r="BI97" s="59" t="s">
        <v>544</v>
      </c>
      <c r="BJ97" s="59" t="s">
        <v>544</v>
      </c>
      <c r="BK97" s="59" t="s">
        <v>544</v>
      </c>
      <c r="BL97" s="58">
        <v>90.45</v>
      </c>
      <c r="BM97" s="58">
        <v>55.100099999999998</v>
      </c>
      <c r="BN97" s="58">
        <v>97</v>
      </c>
      <c r="BO97" s="59" t="s">
        <v>544</v>
      </c>
      <c r="BP97" s="58">
        <v>59.13</v>
      </c>
      <c r="BQ97" s="58">
        <v>60.7</v>
      </c>
      <c r="BR97" s="58">
        <v>68.73</v>
      </c>
      <c r="BS97" s="58">
        <v>84.5</v>
      </c>
      <c r="BT97" s="58">
        <v>57.73</v>
      </c>
      <c r="BU97" s="58">
        <v>75.5</v>
      </c>
      <c r="BV97" s="59" t="s">
        <v>544</v>
      </c>
      <c r="BW97" s="59" t="s">
        <v>544</v>
      </c>
      <c r="BX97" s="59" t="s">
        <v>544</v>
      </c>
      <c r="BY97" s="59" t="s">
        <v>544</v>
      </c>
      <c r="BZ97" s="59" t="s">
        <v>544</v>
      </c>
      <c r="CA97" s="58">
        <v>139.99</v>
      </c>
      <c r="CB97" s="59" t="s">
        <v>544</v>
      </c>
      <c r="CC97" s="59" t="s">
        <v>544</v>
      </c>
      <c r="CD97" s="59" t="s">
        <v>544</v>
      </c>
      <c r="CE97" s="59" t="s">
        <v>544</v>
      </c>
      <c r="CF97" s="59" t="s">
        <v>544</v>
      </c>
      <c r="CG97" s="58">
        <v>99.5</v>
      </c>
      <c r="CH97" s="58">
        <v>89.2</v>
      </c>
      <c r="CI97" s="59" t="s">
        <v>544</v>
      </c>
      <c r="CJ97" s="59" t="s">
        <v>544</v>
      </c>
      <c r="CK97" s="59" t="s">
        <v>544</v>
      </c>
      <c r="CL97" s="59" t="s">
        <v>544</v>
      </c>
      <c r="CM97" s="59" t="s">
        <v>544</v>
      </c>
      <c r="CN97" s="59" t="s">
        <v>544</v>
      </c>
    </row>
    <row r="98" spans="1:92">
      <c r="A98" s="59" t="s">
        <v>163</v>
      </c>
      <c r="B98" s="59" t="s">
        <v>544</v>
      </c>
      <c r="C98" s="59" t="s">
        <v>544</v>
      </c>
      <c r="D98" s="59" t="s">
        <v>544</v>
      </c>
      <c r="E98" s="59" t="s">
        <v>544</v>
      </c>
      <c r="F98" s="58">
        <v>47.5</v>
      </c>
      <c r="G98" s="58">
        <v>0.71186400000000005</v>
      </c>
      <c r="H98" s="58">
        <v>146.4</v>
      </c>
      <c r="I98" s="58">
        <v>252.6</v>
      </c>
      <c r="J98" s="58">
        <v>6.32</v>
      </c>
      <c r="K98" s="59" t="s">
        <v>544</v>
      </c>
      <c r="L98" s="58">
        <v>774</v>
      </c>
      <c r="M98" s="58">
        <v>505411</v>
      </c>
      <c r="N98" s="59" t="s">
        <v>544</v>
      </c>
      <c r="O98" s="58">
        <v>2848</v>
      </c>
      <c r="P98" s="58">
        <v>8.1</v>
      </c>
      <c r="Q98" s="58">
        <v>50.1</v>
      </c>
      <c r="R98" s="59" t="s">
        <v>544</v>
      </c>
      <c r="S98" s="59" t="s">
        <v>544</v>
      </c>
      <c r="T98" s="59" t="s">
        <v>544</v>
      </c>
      <c r="U98" s="59" t="s">
        <v>544</v>
      </c>
      <c r="V98" s="59" t="s">
        <v>544</v>
      </c>
      <c r="W98" s="59" t="s">
        <v>544</v>
      </c>
      <c r="X98" s="59" t="s">
        <v>544</v>
      </c>
      <c r="Y98" s="59" t="s">
        <v>544</v>
      </c>
      <c r="Z98" s="59" t="s">
        <v>544</v>
      </c>
      <c r="AA98" s="59" t="s">
        <v>544</v>
      </c>
      <c r="AB98" s="58">
        <v>94.7</v>
      </c>
      <c r="AC98" s="59" t="s">
        <v>544</v>
      </c>
      <c r="AD98" s="58">
        <v>77.13</v>
      </c>
      <c r="AE98" s="58">
        <v>0.71186400000000005</v>
      </c>
      <c r="AF98" s="59" t="s">
        <v>544</v>
      </c>
      <c r="AG98" s="59" t="s">
        <v>544</v>
      </c>
      <c r="AH98" s="59" t="s">
        <v>544</v>
      </c>
      <c r="AI98" s="59" t="s">
        <v>544</v>
      </c>
      <c r="AJ98" s="59" t="s">
        <v>544</v>
      </c>
      <c r="AK98" s="59" t="s">
        <v>544</v>
      </c>
      <c r="AL98" s="59" t="s">
        <v>544</v>
      </c>
      <c r="AM98" s="59" t="s">
        <v>544</v>
      </c>
      <c r="AN98" s="59" t="s">
        <v>544</v>
      </c>
      <c r="AO98" s="59" t="s">
        <v>544</v>
      </c>
      <c r="AP98" s="58">
        <v>77.521567000000005</v>
      </c>
      <c r="AQ98" s="58">
        <v>29.13</v>
      </c>
      <c r="AR98" s="58">
        <v>50.1</v>
      </c>
      <c r="AS98" s="59" t="s">
        <v>544</v>
      </c>
      <c r="AT98" s="59" t="s">
        <v>544</v>
      </c>
      <c r="AU98" s="58">
        <v>80.099999999999994</v>
      </c>
      <c r="AV98" s="59" t="s">
        <v>544</v>
      </c>
      <c r="AW98" s="59" t="s">
        <v>544</v>
      </c>
      <c r="AX98" s="59" t="s">
        <v>544</v>
      </c>
      <c r="AY98" s="59" t="s">
        <v>544</v>
      </c>
      <c r="AZ98" s="58">
        <v>58.0593</v>
      </c>
      <c r="BA98" s="58">
        <v>101.34869999999999</v>
      </c>
      <c r="BB98" s="59" t="s">
        <v>544</v>
      </c>
      <c r="BC98" s="59" t="s">
        <v>544</v>
      </c>
      <c r="BD98" s="59" t="s">
        <v>544</v>
      </c>
      <c r="BE98" s="59" t="s">
        <v>544</v>
      </c>
      <c r="BF98" s="59" t="s">
        <v>544</v>
      </c>
      <c r="BG98" s="58">
        <v>810.98</v>
      </c>
      <c r="BH98" s="58">
        <v>3354.1819999999998</v>
      </c>
      <c r="BI98" s="59" t="s">
        <v>544</v>
      </c>
      <c r="BJ98" s="59" t="s">
        <v>544</v>
      </c>
      <c r="BK98" s="59" t="s">
        <v>544</v>
      </c>
      <c r="BL98" s="58">
        <v>89.651499999999999</v>
      </c>
      <c r="BM98" s="58">
        <v>55.507100000000001</v>
      </c>
      <c r="BN98" s="58">
        <v>98.3</v>
      </c>
      <c r="BO98" s="59" t="s">
        <v>544</v>
      </c>
      <c r="BP98" s="58">
        <v>56.4</v>
      </c>
      <c r="BQ98" s="58">
        <v>58.63</v>
      </c>
      <c r="BR98" s="58">
        <v>70.27</v>
      </c>
      <c r="BS98" s="58">
        <v>89.5</v>
      </c>
      <c r="BT98" s="58">
        <v>56.9</v>
      </c>
      <c r="BU98" s="58">
        <v>76.3</v>
      </c>
      <c r="BV98" s="59" t="s">
        <v>544</v>
      </c>
      <c r="BW98" s="59" t="s">
        <v>544</v>
      </c>
      <c r="BX98" s="59" t="s">
        <v>544</v>
      </c>
      <c r="BY98" s="59" t="s">
        <v>544</v>
      </c>
      <c r="BZ98" s="59" t="s">
        <v>544</v>
      </c>
      <c r="CA98" s="58">
        <v>142.38999999999999</v>
      </c>
      <c r="CB98" s="59" t="s">
        <v>544</v>
      </c>
      <c r="CC98" s="59" t="s">
        <v>544</v>
      </c>
      <c r="CD98" s="59" t="s">
        <v>544</v>
      </c>
      <c r="CE98" s="59" t="s">
        <v>544</v>
      </c>
      <c r="CF98" s="59" t="s">
        <v>544</v>
      </c>
      <c r="CG98" s="58">
        <v>99.6</v>
      </c>
      <c r="CH98" s="58">
        <v>88.6</v>
      </c>
      <c r="CI98" s="59" t="s">
        <v>544</v>
      </c>
      <c r="CJ98" s="59" t="s">
        <v>544</v>
      </c>
      <c r="CK98" s="59" t="s">
        <v>544</v>
      </c>
      <c r="CL98" s="59" t="s">
        <v>544</v>
      </c>
      <c r="CM98" s="59" t="s">
        <v>544</v>
      </c>
      <c r="CN98" s="59" t="s">
        <v>544</v>
      </c>
    </row>
    <row r="99" spans="1:92">
      <c r="A99" s="59" t="s">
        <v>164</v>
      </c>
      <c r="B99" s="59" t="s">
        <v>544</v>
      </c>
      <c r="C99" s="59" t="s">
        <v>544</v>
      </c>
      <c r="D99" s="59" t="s">
        <v>544</v>
      </c>
      <c r="E99" s="59" t="s">
        <v>544</v>
      </c>
      <c r="F99" s="58">
        <v>48.9</v>
      </c>
      <c r="G99" s="58">
        <v>0.75346800000000003</v>
      </c>
      <c r="H99" s="58">
        <v>139.1</v>
      </c>
      <c r="I99" s="58">
        <v>253.6</v>
      </c>
      <c r="J99" s="58">
        <v>5.9770000000000003</v>
      </c>
      <c r="K99" s="59" t="s">
        <v>544</v>
      </c>
      <c r="L99" s="58">
        <v>774.3</v>
      </c>
      <c r="M99" s="58">
        <v>687836</v>
      </c>
      <c r="N99" s="59" t="s">
        <v>544</v>
      </c>
      <c r="O99" s="58">
        <v>3084</v>
      </c>
      <c r="P99" s="58">
        <v>8</v>
      </c>
      <c r="Q99" s="58">
        <v>50.5</v>
      </c>
      <c r="R99" s="59" t="s">
        <v>544</v>
      </c>
      <c r="S99" s="59" t="s">
        <v>544</v>
      </c>
      <c r="T99" s="59" t="s">
        <v>544</v>
      </c>
      <c r="U99" s="59" t="s">
        <v>544</v>
      </c>
      <c r="V99" s="59" t="s">
        <v>544</v>
      </c>
      <c r="W99" s="59" t="s">
        <v>544</v>
      </c>
      <c r="X99" s="59" t="s">
        <v>544</v>
      </c>
      <c r="Y99" s="59" t="s">
        <v>544</v>
      </c>
      <c r="Z99" s="59" t="s">
        <v>544</v>
      </c>
      <c r="AA99" s="59" t="s">
        <v>544</v>
      </c>
      <c r="AB99" s="58">
        <v>94.1</v>
      </c>
      <c r="AC99" s="59" t="s">
        <v>544</v>
      </c>
      <c r="AD99" s="58">
        <v>77.349999999999994</v>
      </c>
      <c r="AE99" s="58">
        <v>0.75346800000000003</v>
      </c>
      <c r="AF99" s="59" t="s">
        <v>544</v>
      </c>
      <c r="AG99" s="59" t="s">
        <v>544</v>
      </c>
      <c r="AH99" s="59" t="s">
        <v>544</v>
      </c>
      <c r="AI99" s="59" t="s">
        <v>544</v>
      </c>
      <c r="AJ99" s="59" t="s">
        <v>544</v>
      </c>
      <c r="AK99" s="59" t="s">
        <v>544</v>
      </c>
      <c r="AL99" s="59" t="s">
        <v>544</v>
      </c>
      <c r="AM99" s="59" t="s">
        <v>544</v>
      </c>
      <c r="AN99" s="59" t="s">
        <v>544</v>
      </c>
      <c r="AO99" s="59" t="s">
        <v>544</v>
      </c>
      <c r="AP99" s="58">
        <v>77.209800999999999</v>
      </c>
      <c r="AQ99" s="58">
        <v>29.7</v>
      </c>
      <c r="AR99" s="58">
        <v>50.5</v>
      </c>
      <c r="AS99" s="59" t="s">
        <v>544</v>
      </c>
      <c r="AT99" s="59" t="s">
        <v>544</v>
      </c>
      <c r="AU99" s="58">
        <v>81.599999999999994</v>
      </c>
      <c r="AV99" s="59" t="s">
        <v>544</v>
      </c>
      <c r="AW99" s="59" t="s">
        <v>544</v>
      </c>
      <c r="AX99" s="59" t="s">
        <v>544</v>
      </c>
      <c r="AY99" s="59" t="s">
        <v>544</v>
      </c>
      <c r="AZ99" s="58">
        <v>58.320500000000003</v>
      </c>
      <c r="BA99" s="58">
        <v>101.363</v>
      </c>
      <c r="BB99" s="59" t="s">
        <v>544</v>
      </c>
      <c r="BC99" s="59" t="s">
        <v>544</v>
      </c>
      <c r="BD99" s="59" t="s">
        <v>544</v>
      </c>
      <c r="BE99" s="59" t="s">
        <v>544</v>
      </c>
      <c r="BF99" s="59" t="s">
        <v>544</v>
      </c>
      <c r="BG99" s="58">
        <v>841.02</v>
      </c>
      <c r="BH99" s="58">
        <v>3312.4659999999999</v>
      </c>
      <c r="BI99" s="59" t="s">
        <v>544</v>
      </c>
      <c r="BJ99" s="59" t="s">
        <v>544</v>
      </c>
      <c r="BK99" s="59" t="s">
        <v>544</v>
      </c>
      <c r="BL99" s="58">
        <v>89.271799999999999</v>
      </c>
      <c r="BM99" s="58">
        <v>55.889699999999998</v>
      </c>
      <c r="BN99" s="58">
        <v>99.5</v>
      </c>
      <c r="BO99" s="59" t="s">
        <v>544</v>
      </c>
      <c r="BP99" s="58">
        <v>56.87</v>
      </c>
      <c r="BQ99" s="58">
        <v>59.13</v>
      </c>
      <c r="BR99" s="58">
        <v>70.8</v>
      </c>
      <c r="BS99" s="58">
        <v>90.97</v>
      </c>
      <c r="BT99" s="58">
        <v>56.8</v>
      </c>
      <c r="BU99" s="58">
        <v>76.900000000000006</v>
      </c>
      <c r="BV99" s="59" t="s">
        <v>544</v>
      </c>
      <c r="BW99" s="59" t="s">
        <v>544</v>
      </c>
      <c r="BX99" s="59" t="s">
        <v>544</v>
      </c>
      <c r="BY99" s="59" t="s">
        <v>544</v>
      </c>
      <c r="BZ99" s="59" t="s">
        <v>544</v>
      </c>
      <c r="CA99" s="58">
        <v>146.22999999999999</v>
      </c>
      <c r="CB99" s="59" t="s">
        <v>544</v>
      </c>
      <c r="CC99" s="59" t="s">
        <v>544</v>
      </c>
      <c r="CD99" s="59" t="s">
        <v>544</v>
      </c>
      <c r="CE99" s="59" t="s">
        <v>544</v>
      </c>
      <c r="CF99" s="59" t="s">
        <v>544</v>
      </c>
      <c r="CG99" s="58">
        <v>98.9</v>
      </c>
      <c r="CH99" s="58">
        <v>88.2</v>
      </c>
      <c r="CI99" s="59" t="s">
        <v>544</v>
      </c>
      <c r="CJ99" s="59" t="s">
        <v>544</v>
      </c>
      <c r="CK99" s="59" t="s">
        <v>544</v>
      </c>
      <c r="CL99" s="59" t="s">
        <v>544</v>
      </c>
      <c r="CM99" s="59" t="s">
        <v>544</v>
      </c>
      <c r="CN99" s="59" t="s">
        <v>544</v>
      </c>
    </row>
    <row r="100" spans="1:92">
      <c r="A100" s="59" t="s">
        <v>165</v>
      </c>
      <c r="B100" s="59" t="s">
        <v>544</v>
      </c>
      <c r="C100" s="59" t="s">
        <v>544</v>
      </c>
      <c r="D100" s="59" t="s">
        <v>544</v>
      </c>
      <c r="E100" s="59" t="s">
        <v>544</v>
      </c>
      <c r="F100" s="58">
        <v>47.4</v>
      </c>
      <c r="G100" s="58">
        <v>0.71419900000000003</v>
      </c>
      <c r="H100" s="58">
        <v>145.1</v>
      </c>
      <c r="I100" s="58">
        <v>258.60000000000002</v>
      </c>
      <c r="J100" s="58">
        <v>6.0229999999999997</v>
      </c>
      <c r="K100" s="59" t="s">
        <v>544</v>
      </c>
      <c r="L100" s="58">
        <v>763.3</v>
      </c>
      <c r="M100" s="58">
        <v>676208</v>
      </c>
      <c r="N100" s="59" t="s">
        <v>544</v>
      </c>
      <c r="O100" s="58">
        <v>2942</v>
      </c>
      <c r="P100" s="58">
        <v>8.1</v>
      </c>
      <c r="Q100" s="58">
        <v>50.9</v>
      </c>
      <c r="R100" s="59" t="s">
        <v>544</v>
      </c>
      <c r="S100" s="59" t="s">
        <v>544</v>
      </c>
      <c r="T100" s="59" t="s">
        <v>544</v>
      </c>
      <c r="U100" s="59" t="s">
        <v>544</v>
      </c>
      <c r="V100" s="59" t="s">
        <v>544</v>
      </c>
      <c r="W100" s="59" t="s">
        <v>544</v>
      </c>
      <c r="X100" s="59" t="s">
        <v>544</v>
      </c>
      <c r="Y100" s="59" t="s">
        <v>544</v>
      </c>
      <c r="Z100" s="59" t="s">
        <v>544</v>
      </c>
      <c r="AA100" s="59" t="s">
        <v>544</v>
      </c>
      <c r="AB100" s="58">
        <v>93</v>
      </c>
      <c r="AC100" s="59" t="s">
        <v>544</v>
      </c>
      <c r="AD100" s="58">
        <v>77.569999999999993</v>
      </c>
      <c r="AE100" s="58">
        <v>0.71419900000000003</v>
      </c>
      <c r="AF100" s="59" t="s">
        <v>544</v>
      </c>
      <c r="AG100" s="59" t="s">
        <v>544</v>
      </c>
      <c r="AH100" s="59" t="s">
        <v>544</v>
      </c>
      <c r="AI100" s="59" t="s">
        <v>544</v>
      </c>
      <c r="AJ100" s="59" t="s">
        <v>544</v>
      </c>
      <c r="AK100" s="59" t="s">
        <v>544</v>
      </c>
      <c r="AL100" s="59" t="s">
        <v>544</v>
      </c>
      <c r="AM100" s="59" t="s">
        <v>544</v>
      </c>
      <c r="AN100" s="59" t="s">
        <v>544</v>
      </c>
      <c r="AO100" s="59" t="s">
        <v>544</v>
      </c>
      <c r="AP100" s="58">
        <v>77.231453000000002</v>
      </c>
      <c r="AQ100" s="58">
        <v>29.63</v>
      </c>
      <c r="AR100" s="58">
        <v>50.9</v>
      </c>
      <c r="AS100" s="59" t="s">
        <v>544</v>
      </c>
      <c r="AT100" s="59" t="s">
        <v>544</v>
      </c>
      <c r="AU100" s="58">
        <v>77.099999999999994</v>
      </c>
      <c r="AV100" s="59" t="s">
        <v>544</v>
      </c>
      <c r="AW100" s="59" t="s">
        <v>544</v>
      </c>
      <c r="AX100" s="59" t="s">
        <v>544</v>
      </c>
      <c r="AY100" s="59" t="s">
        <v>544</v>
      </c>
      <c r="AZ100" s="58">
        <v>58.301200000000001</v>
      </c>
      <c r="BA100" s="58">
        <v>100.86579999999999</v>
      </c>
      <c r="BB100" s="59" t="s">
        <v>544</v>
      </c>
      <c r="BC100" s="59" t="s">
        <v>544</v>
      </c>
      <c r="BD100" s="59" t="s">
        <v>544</v>
      </c>
      <c r="BE100" s="59" t="s">
        <v>544</v>
      </c>
      <c r="BF100" s="59" t="s">
        <v>544</v>
      </c>
      <c r="BG100" s="58">
        <v>852.21</v>
      </c>
      <c r="BH100" s="58">
        <v>1108.405</v>
      </c>
      <c r="BI100" s="59" t="s">
        <v>544</v>
      </c>
      <c r="BJ100" s="59" t="s">
        <v>544</v>
      </c>
      <c r="BK100" s="59" t="s">
        <v>544</v>
      </c>
      <c r="BL100" s="58">
        <v>88.409400000000005</v>
      </c>
      <c r="BM100" s="58">
        <v>56.213000000000001</v>
      </c>
      <c r="BN100" s="58">
        <v>100.5</v>
      </c>
      <c r="BO100" s="59" t="s">
        <v>544</v>
      </c>
      <c r="BP100" s="58">
        <v>56.97</v>
      </c>
      <c r="BQ100" s="58">
        <v>59.03</v>
      </c>
      <c r="BR100" s="58">
        <v>69.7</v>
      </c>
      <c r="BS100" s="58">
        <v>92.1</v>
      </c>
      <c r="BT100" s="58">
        <v>54.13</v>
      </c>
      <c r="BU100" s="58">
        <v>77.5</v>
      </c>
      <c r="BV100" s="59" t="s">
        <v>544</v>
      </c>
      <c r="BW100" s="59" t="s">
        <v>544</v>
      </c>
      <c r="BX100" s="59" t="s">
        <v>544</v>
      </c>
      <c r="BY100" s="59" t="s">
        <v>544</v>
      </c>
      <c r="BZ100" s="59" t="s">
        <v>544</v>
      </c>
      <c r="CA100" s="58">
        <v>145.66999999999999</v>
      </c>
      <c r="CB100" s="59" t="s">
        <v>544</v>
      </c>
      <c r="CC100" s="59" t="s">
        <v>544</v>
      </c>
      <c r="CD100" s="59" t="s">
        <v>544</v>
      </c>
      <c r="CE100" s="59" t="s">
        <v>544</v>
      </c>
      <c r="CF100" s="59" t="s">
        <v>544</v>
      </c>
      <c r="CG100" s="58">
        <v>97.2</v>
      </c>
      <c r="CH100" s="58">
        <v>87.6</v>
      </c>
      <c r="CI100" s="59" t="s">
        <v>544</v>
      </c>
      <c r="CJ100" s="59" t="s">
        <v>544</v>
      </c>
      <c r="CK100" s="59" t="s">
        <v>544</v>
      </c>
      <c r="CL100" s="59" t="s">
        <v>544</v>
      </c>
      <c r="CM100" s="59" t="s">
        <v>544</v>
      </c>
      <c r="CN100" s="59" t="s">
        <v>544</v>
      </c>
    </row>
    <row r="101" spans="1:92">
      <c r="A101" s="59" t="s">
        <v>166</v>
      </c>
      <c r="B101" s="59" t="s">
        <v>544</v>
      </c>
      <c r="C101" s="59" t="s">
        <v>544</v>
      </c>
      <c r="D101" s="59" t="s">
        <v>544</v>
      </c>
      <c r="E101" s="59" t="s">
        <v>544</v>
      </c>
      <c r="F101" s="58">
        <v>49.4</v>
      </c>
      <c r="G101" s="58">
        <v>0.64663599999999999</v>
      </c>
      <c r="H101" s="58">
        <v>148.69999999999999</v>
      </c>
      <c r="I101" s="58">
        <v>263.8</v>
      </c>
      <c r="J101" s="58">
        <v>5.99</v>
      </c>
      <c r="K101" s="59" t="s">
        <v>544</v>
      </c>
      <c r="L101" s="58">
        <v>799</v>
      </c>
      <c r="M101" s="58">
        <v>504855</v>
      </c>
      <c r="N101" s="59" t="s">
        <v>544</v>
      </c>
      <c r="O101" s="58">
        <v>2943</v>
      </c>
      <c r="P101" s="58">
        <v>8.1999999999999993</v>
      </c>
      <c r="Q101" s="58">
        <v>51.4</v>
      </c>
      <c r="R101" s="59" t="s">
        <v>544</v>
      </c>
      <c r="S101" s="59" t="s">
        <v>544</v>
      </c>
      <c r="T101" s="59" t="s">
        <v>544</v>
      </c>
      <c r="U101" s="59" t="s">
        <v>544</v>
      </c>
      <c r="V101" s="59" t="s">
        <v>544</v>
      </c>
      <c r="W101" s="59" t="s">
        <v>544</v>
      </c>
      <c r="X101" s="59" t="s">
        <v>544</v>
      </c>
      <c r="Y101" s="59" t="s">
        <v>544</v>
      </c>
      <c r="Z101" s="59" t="s">
        <v>544</v>
      </c>
      <c r="AA101" s="59" t="s">
        <v>544</v>
      </c>
      <c r="AB101" s="58">
        <v>91.1</v>
      </c>
      <c r="AC101" s="59" t="s">
        <v>544</v>
      </c>
      <c r="AD101" s="58">
        <v>76.510000000000005</v>
      </c>
      <c r="AE101" s="58">
        <v>0.64663599999999999</v>
      </c>
      <c r="AF101" s="59" t="s">
        <v>544</v>
      </c>
      <c r="AG101" s="59" t="s">
        <v>544</v>
      </c>
      <c r="AH101" s="59" t="s">
        <v>544</v>
      </c>
      <c r="AI101" s="59" t="s">
        <v>544</v>
      </c>
      <c r="AJ101" s="59" t="s">
        <v>544</v>
      </c>
      <c r="AK101" s="59" t="s">
        <v>544</v>
      </c>
      <c r="AL101" s="59" t="s">
        <v>544</v>
      </c>
      <c r="AM101" s="59" t="s">
        <v>544</v>
      </c>
      <c r="AN101" s="59" t="s">
        <v>544</v>
      </c>
      <c r="AO101" s="59" t="s">
        <v>544</v>
      </c>
      <c r="AP101" s="58">
        <v>76.504934000000006</v>
      </c>
      <c r="AQ101" s="58">
        <v>28.12</v>
      </c>
      <c r="AR101" s="58">
        <v>51.4</v>
      </c>
      <c r="AS101" s="59" t="s">
        <v>544</v>
      </c>
      <c r="AT101" s="59" t="s">
        <v>544</v>
      </c>
      <c r="AU101" s="58">
        <v>80.8</v>
      </c>
      <c r="AV101" s="59" t="s">
        <v>544</v>
      </c>
      <c r="AW101" s="59" t="s">
        <v>544</v>
      </c>
      <c r="AX101" s="59" t="s">
        <v>544</v>
      </c>
      <c r="AY101" s="59" t="s">
        <v>544</v>
      </c>
      <c r="AZ101" s="58">
        <v>58.4681</v>
      </c>
      <c r="BA101" s="58">
        <v>100.6681</v>
      </c>
      <c r="BB101" s="59" t="s">
        <v>544</v>
      </c>
      <c r="BC101" s="59" t="s">
        <v>544</v>
      </c>
      <c r="BD101" s="59" t="s">
        <v>544</v>
      </c>
      <c r="BE101" s="59" t="s">
        <v>544</v>
      </c>
      <c r="BF101" s="59" t="s">
        <v>544</v>
      </c>
      <c r="BG101" s="58">
        <v>873.56</v>
      </c>
      <c r="BH101" s="58">
        <v>-572.14499999999998</v>
      </c>
      <c r="BI101" s="59" t="s">
        <v>544</v>
      </c>
      <c r="BJ101" s="59" t="s">
        <v>544</v>
      </c>
      <c r="BK101" s="59" t="s">
        <v>544</v>
      </c>
      <c r="BL101" s="58">
        <v>85.793599999999998</v>
      </c>
      <c r="BM101" s="58">
        <v>55.590299999999999</v>
      </c>
      <c r="BN101" s="58">
        <v>102.2</v>
      </c>
      <c r="BO101" s="59" t="s">
        <v>544</v>
      </c>
      <c r="BP101" s="58">
        <v>55</v>
      </c>
      <c r="BQ101" s="58">
        <v>56.27</v>
      </c>
      <c r="BR101" s="58">
        <v>62.57</v>
      </c>
      <c r="BS101" s="58">
        <v>81.599999999999994</v>
      </c>
      <c r="BT101" s="58">
        <v>49.37</v>
      </c>
      <c r="BU101" s="58">
        <v>78.099999999999994</v>
      </c>
      <c r="BV101" s="59" t="s">
        <v>544</v>
      </c>
      <c r="BW101" s="59" t="s">
        <v>544</v>
      </c>
      <c r="BX101" s="59" t="s">
        <v>544</v>
      </c>
      <c r="BY101" s="59" t="s">
        <v>544</v>
      </c>
      <c r="BZ101" s="59" t="s">
        <v>544</v>
      </c>
      <c r="CA101" s="58">
        <v>147.30000000000001</v>
      </c>
      <c r="CB101" s="59" t="s">
        <v>544</v>
      </c>
      <c r="CC101" s="59" t="s">
        <v>544</v>
      </c>
      <c r="CD101" s="59" t="s">
        <v>544</v>
      </c>
      <c r="CE101" s="59" t="s">
        <v>544</v>
      </c>
      <c r="CF101" s="59" t="s">
        <v>544</v>
      </c>
      <c r="CG101" s="58">
        <v>96</v>
      </c>
      <c r="CH101" s="58">
        <v>84.9</v>
      </c>
      <c r="CI101" s="59" t="s">
        <v>544</v>
      </c>
      <c r="CJ101" s="59" t="s">
        <v>544</v>
      </c>
      <c r="CK101" s="59" t="s">
        <v>544</v>
      </c>
      <c r="CL101" s="59" t="s">
        <v>544</v>
      </c>
      <c r="CM101" s="59" t="s">
        <v>544</v>
      </c>
      <c r="CN101" s="59" t="s">
        <v>544</v>
      </c>
    </row>
    <row r="102" spans="1:92">
      <c r="A102" s="59" t="s">
        <v>167</v>
      </c>
      <c r="B102" s="59" t="s">
        <v>544</v>
      </c>
      <c r="C102" s="59" t="s">
        <v>544</v>
      </c>
      <c r="D102" s="59" t="s">
        <v>544</v>
      </c>
      <c r="E102" s="59" t="s">
        <v>544</v>
      </c>
      <c r="F102" s="58">
        <v>50.5</v>
      </c>
      <c r="G102" s="58">
        <v>0.63000500000000004</v>
      </c>
      <c r="H102" s="58">
        <v>155.19999999999999</v>
      </c>
      <c r="I102" s="58">
        <v>264.8</v>
      </c>
      <c r="J102" s="58">
        <v>5.9530000000000003</v>
      </c>
      <c r="K102" s="59" t="s">
        <v>544</v>
      </c>
      <c r="L102" s="58">
        <v>820.9</v>
      </c>
      <c r="M102" s="58">
        <v>525040</v>
      </c>
      <c r="N102" s="59" t="s">
        <v>544</v>
      </c>
      <c r="O102" s="58">
        <v>3049</v>
      </c>
      <c r="P102" s="58">
        <v>8.1</v>
      </c>
      <c r="Q102" s="58">
        <v>51.8</v>
      </c>
      <c r="R102" s="59" t="s">
        <v>544</v>
      </c>
      <c r="S102" s="59" t="s">
        <v>544</v>
      </c>
      <c r="T102" s="59" t="s">
        <v>544</v>
      </c>
      <c r="U102" s="59" t="s">
        <v>544</v>
      </c>
      <c r="V102" s="59" t="s">
        <v>544</v>
      </c>
      <c r="W102" s="59" t="s">
        <v>544</v>
      </c>
      <c r="X102" s="59" t="s">
        <v>544</v>
      </c>
      <c r="Y102" s="59" t="s">
        <v>544</v>
      </c>
      <c r="Z102" s="59" t="s">
        <v>544</v>
      </c>
      <c r="AA102" s="59" t="s">
        <v>544</v>
      </c>
      <c r="AB102" s="58">
        <v>90.3</v>
      </c>
      <c r="AC102" s="59" t="s">
        <v>544</v>
      </c>
      <c r="AD102" s="58">
        <v>75.83</v>
      </c>
      <c r="AE102" s="58">
        <v>0.63000500000000004</v>
      </c>
      <c r="AF102" s="59" t="s">
        <v>544</v>
      </c>
      <c r="AG102" s="59" t="s">
        <v>544</v>
      </c>
      <c r="AH102" s="59" t="s">
        <v>544</v>
      </c>
      <c r="AI102" s="59" t="s">
        <v>544</v>
      </c>
      <c r="AJ102" s="59" t="s">
        <v>544</v>
      </c>
      <c r="AK102" s="59" t="s">
        <v>544</v>
      </c>
      <c r="AL102" s="59" t="s">
        <v>544</v>
      </c>
      <c r="AM102" s="59" t="s">
        <v>544</v>
      </c>
      <c r="AN102" s="59" t="s">
        <v>544</v>
      </c>
      <c r="AO102" s="59" t="s">
        <v>544</v>
      </c>
      <c r="AP102" s="58">
        <v>75.973322999999993</v>
      </c>
      <c r="AQ102" s="58">
        <v>27.51</v>
      </c>
      <c r="AR102" s="58">
        <v>51.8</v>
      </c>
      <c r="AS102" s="59" t="s">
        <v>544</v>
      </c>
      <c r="AT102" s="59" t="s">
        <v>544</v>
      </c>
      <c r="AU102" s="58">
        <v>82.1</v>
      </c>
      <c r="AV102" s="59" t="s">
        <v>544</v>
      </c>
      <c r="AW102" s="59" t="s">
        <v>544</v>
      </c>
      <c r="AX102" s="59" t="s">
        <v>544</v>
      </c>
      <c r="AY102" s="59" t="s">
        <v>544</v>
      </c>
      <c r="AZ102" s="58">
        <v>58.768000000000001</v>
      </c>
      <c r="BA102" s="58">
        <v>100.6748</v>
      </c>
      <c r="BB102" s="59" t="s">
        <v>544</v>
      </c>
      <c r="BC102" s="59" t="s">
        <v>544</v>
      </c>
      <c r="BD102" s="59" t="s">
        <v>544</v>
      </c>
      <c r="BE102" s="59" t="s">
        <v>544</v>
      </c>
      <c r="BF102" s="59" t="s">
        <v>544</v>
      </c>
      <c r="BG102" s="58">
        <v>881.01</v>
      </c>
      <c r="BH102" s="58">
        <v>9610.5540000000001</v>
      </c>
      <c r="BI102" s="59" t="s">
        <v>544</v>
      </c>
      <c r="BJ102" s="59" t="s">
        <v>544</v>
      </c>
      <c r="BK102" s="59" t="s">
        <v>544</v>
      </c>
      <c r="BL102" s="58">
        <v>84.363500000000002</v>
      </c>
      <c r="BM102" s="58">
        <v>55.329700000000003</v>
      </c>
      <c r="BN102" s="58">
        <v>103.9</v>
      </c>
      <c r="BO102" s="59" t="s">
        <v>544</v>
      </c>
      <c r="BP102" s="58">
        <v>53.6</v>
      </c>
      <c r="BQ102" s="58">
        <v>54.7</v>
      </c>
      <c r="BR102" s="58">
        <v>60.23</v>
      </c>
      <c r="BS102" s="58">
        <v>78.37</v>
      </c>
      <c r="BT102" s="58">
        <v>47.67</v>
      </c>
      <c r="BU102" s="58">
        <v>79</v>
      </c>
      <c r="BV102" s="59" t="s">
        <v>544</v>
      </c>
      <c r="BW102" s="59" t="s">
        <v>544</v>
      </c>
      <c r="BX102" s="59" t="s">
        <v>544</v>
      </c>
      <c r="BY102" s="59" t="s">
        <v>544</v>
      </c>
      <c r="BZ102" s="59" t="s">
        <v>544</v>
      </c>
      <c r="CA102" s="58">
        <v>148.38</v>
      </c>
      <c r="CB102" s="59" t="s">
        <v>544</v>
      </c>
      <c r="CC102" s="59" t="s">
        <v>544</v>
      </c>
      <c r="CD102" s="59" t="s">
        <v>544</v>
      </c>
      <c r="CE102" s="59" t="s">
        <v>544</v>
      </c>
      <c r="CF102" s="59" t="s">
        <v>544</v>
      </c>
      <c r="CG102" s="58">
        <v>95.6</v>
      </c>
      <c r="CH102" s="58">
        <v>83.7</v>
      </c>
      <c r="CI102" s="59" t="s">
        <v>544</v>
      </c>
      <c r="CJ102" s="59" t="s">
        <v>544</v>
      </c>
      <c r="CK102" s="59" t="s">
        <v>544</v>
      </c>
      <c r="CL102" s="59" t="s">
        <v>544</v>
      </c>
      <c r="CM102" s="59" t="s">
        <v>544</v>
      </c>
      <c r="CN102" s="59" t="s">
        <v>544</v>
      </c>
    </row>
    <row r="103" spans="1:92">
      <c r="A103" s="59" t="s">
        <v>168</v>
      </c>
      <c r="B103" s="59" t="s">
        <v>544</v>
      </c>
      <c r="C103" s="59" t="s">
        <v>544</v>
      </c>
      <c r="D103" s="59" t="s">
        <v>544</v>
      </c>
      <c r="E103" s="59" t="s">
        <v>544</v>
      </c>
      <c r="F103" s="58">
        <v>51.5</v>
      </c>
      <c r="G103" s="58">
        <v>0.59324900000000003</v>
      </c>
      <c r="H103" s="58">
        <v>148.30000000000001</v>
      </c>
      <c r="I103" s="58">
        <v>266.39999999999998</v>
      </c>
      <c r="J103" s="58">
        <v>6.14</v>
      </c>
      <c r="K103" s="59" t="s">
        <v>544</v>
      </c>
      <c r="L103" s="58">
        <v>858.9</v>
      </c>
      <c r="M103" s="58">
        <v>570120</v>
      </c>
      <c r="N103" s="59" t="s">
        <v>544</v>
      </c>
      <c r="O103" s="58">
        <v>3435</v>
      </c>
      <c r="P103" s="58">
        <v>8.1999999999999993</v>
      </c>
      <c r="Q103" s="58">
        <v>52.2</v>
      </c>
      <c r="R103" s="59" t="s">
        <v>544</v>
      </c>
      <c r="S103" s="59" t="s">
        <v>544</v>
      </c>
      <c r="T103" s="59" t="s">
        <v>544</v>
      </c>
      <c r="U103" s="59" t="s">
        <v>544</v>
      </c>
      <c r="V103" s="59" t="s">
        <v>544</v>
      </c>
      <c r="W103" s="59" t="s">
        <v>544</v>
      </c>
      <c r="X103" s="59" t="s">
        <v>544</v>
      </c>
      <c r="Y103" s="59" t="s">
        <v>544</v>
      </c>
      <c r="Z103" s="59" t="s">
        <v>544</v>
      </c>
      <c r="AA103" s="59" t="s">
        <v>544</v>
      </c>
      <c r="AB103" s="58">
        <v>89.6</v>
      </c>
      <c r="AC103" s="59" t="s">
        <v>544</v>
      </c>
      <c r="AD103" s="58">
        <v>75.260000000000005</v>
      </c>
      <c r="AE103" s="58">
        <v>0.59324900000000003</v>
      </c>
      <c r="AF103" s="59" t="s">
        <v>544</v>
      </c>
      <c r="AG103" s="59" t="s">
        <v>544</v>
      </c>
      <c r="AH103" s="59" t="s">
        <v>544</v>
      </c>
      <c r="AI103" s="59" t="s">
        <v>544</v>
      </c>
      <c r="AJ103" s="59" t="s">
        <v>544</v>
      </c>
      <c r="AK103" s="59" t="s">
        <v>544</v>
      </c>
      <c r="AL103" s="59" t="s">
        <v>544</v>
      </c>
      <c r="AM103" s="59" t="s">
        <v>544</v>
      </c>
      <c r="AN103" s="59" t="s">
        <v>544</v>
      </c>
      <c r="AO103" s="59" t="s">
        <v>544</v>
      </c>
      <c r="AP103" s="58">
        <v>75.011885000000007</v>
      </c>
      <c r="AQ103" s="58">
        <v>27.82</v>
      </c>
      <c r="AR103" s="58">
        <v>52.2</v>
      </c>
      <c r="AS103" s="59" t="s">
        <v>544</v>
      </c>
      <c r="AT103" s="59" t="s">
        <v>544</v>
      </c>
      <c r="AU103" s="58">
        <v>82.4</v>
      </c>
      <c r="AV103" s="59" t="s">
        <v>544</v>
      </c>
      <c r="AW103" s="59" t="s">
        <v>544</v>
      </c>
      <c r="AX103" s="59" t="s">
        <v>544</v>
      </c>
      <c r="AY103" s="59" t="s">
        <v>544</v>
      </c>
      <c r="AZ103" s="58">
        <v>59.058799999999998</v>
      </c>
      <c r="BA103" s="58">
        <v>100.6407</v>
      </c>
      <c r="BB103" s="59" t="s">
        <v>544</v>
      </c>
      <c r="BC103" s="59" t="s">
        <v>544</v>
      </c>
      <c r="BD103" s="59" t="s">
        <v>544</v>
      </c>
      <c r="BE103" s="59" t="s">
        <v>544</v>
      </c>
      <c r="BF103" s="59" t="s">
        <v>544</v>
      </c>
      <c r="BG103" s="58">
        <v>899.4</v>
      </c>
      <c r="BH103" s="58">
        <v>4907.4080000000004</v>
      </c>
      <c r="BI103" s="59" t="s">
        <v>544</v>
      </c>
      <c r="BJ103" s="58">
        <v>-8.5</v>
      </c>
      <c r="BK103" s="58">
        <v>96.3</v>
      </c>
      <c r="BL103" s="58">
        <v>82.931899999999999</v>
      </c>
      <c r="BM103" s="58">
        <v>55.103200000000001</v>
      </c>
      <c r="BN103" s="58">
        <v>106.2</v>
      </c>
      <c r="BO103" s="59" t="s">
        <v>544</v>
      </c>
      <c r="BP103" s="58">
        <v>53.53</v>
      </c>
      <c r="BQ103" s="58">
        <v>54.33</v>
      </c>
      <c r="BR103" s="58">
        <v>58.37</v>
      </c>
      <c r="BS103" s="58">
        <v>75.37</v>
      </c>
      <c r="BT103" s="58">
        <v>46.57</v>
      </c>
      <c r="BU103" s="58">
        <v>79.8</v>
      </c>
      <c r="BV103" s="59" t="s">
        <v>544</v>
      </c>
      <c r="BW103" s="59" t="s">
        <v>544</v>
      </c>
      <c r="BX103" s="59" t="s">
        <v>544</v>
      </c>
      <c r="BY103" s="59" t="s">
        <v>544</v>
      </c>
      <c r="BZ103" s="59" t="s">
        <v>544</v>
      </c>
      <c r="CA103" s="58">
        <v>150.12</v>
      </c>
      <c r="CB103" s="59" t="s">
        <v>544</v>
      </c>
      <c r="CC103" s="59" t="s">
        <v>544</v>
      </c>
      <c r="CD103" s="59" t="s">
        <v>544</v>
      </c>
      <c r="CE103" s="59" t="s">
        <v>544</v>
      </c>
      <c r="CF103" s="59" t="s">
        <v>544</v>
      </c>
      <c r="CG103" s="58">
        <v>95.1</v>
      </c>
      <c r="CH103" s="58">
        <v>82.6</v>
      </c>
      <c r="CI103" s="59" t="s">
        <v>544</v>
      </c>
      <c r="CJ103" s="59" t="s">
        <v>544</v>
      </c>
      <c r="CK103" s="59" t="s">
        <v>544</v>
      </c>
      <c r="CL103" s="59" t="s">
        <v>544</v>
      </c>
      <c r="CM103" s="59" t="s">
        <v>544</v>
      </c>
      <c r="CN103" s="59" t="s">
        <v>544</v>
      </c>
    </row>
    <row r="104" spans="1:92">
      <c r="A104" s="59" t="s">
        <v>169</v>
      </c>
      <c r="B104" s="59" t="s">
        <v>544</v>
      </c>
      <c r="C104" s="59" t="s">
        <v>544</v>
      </c>
      <c r="D104" s="59" t="s">
        <v>544</v>
      </c>
      <c r="E104" s="59" t="s">
        <v>544</v>
      </c>
      <c r="F104" s="58">
        <v>51.7</v>
      </c>
      <c r="G104" s="58">
        <v>0.63876100000000002</v>
      </c>
      <c r="H104" s="58">
        <v>153.4</v>
      </c>
      <c r="I104" s="58">
        <v>271.7</v>
      </c>
      <c r="J104" s="58">
        <v>5.8470000000000004</v>
      </c>
      <c r="K104" s="59" t="s">
        <v>544</v>
      </c>
      <c r="L104" s="58">
        <v>1018.5</v>
      </c>
      <c r="M104" s="58">
        <v>686577</v>
      </c>
      <c r="N104" s="59" t="s">
        <v>544</v>
      </c>
      <c r="O104" s="58">
        <v>3348</v>
      </c>
      <c r="P104" s="58">
        <v>8.3000000000000007</v>
      </c>
      <c r="Q104" s="58">
        <v>52.7</v>
      </c>
      <c r="R104" s="59" t="s">
        <v>544</v>
      </c>
      <c r="S104" s="59" t="s">
        <v>544</v>
      </c>
      <c r="T104" s="59" t="s">
        <v>544</v>
      </c>
      <c r="U104" s="59" t="s">
        <v>544</v>
      </c>
      <c r="V104" s="59" t="s">
        <v>544</v>
      </c>
      <c r="W104" s="59" t="s">
        <v>544</v>
      </c>
      <c r="X104" s="59" t="s">
        <v>544</v>
      </c>
      <c r="Y104" s="59" t="s">
        <v>544</v>
      </c>
      <c r="Z104" s="59" t="s">
        <v>544</v>
      </c>
      <c r="AA104" s="59" t="s">
        <v>544</v>
      </c>
      <c r="AB104" s="58">
        <v>89.2</v>
      </c>
      <c r="AC104" s="59" t="s">
        <v>544</v>
      </c>
      <c r="AD104" s="58">
        <v>75.81</v>
      </c>
      <c r="AE104" s="58">
        <v>0.63876100000000002</v>
      </c>
      <c r="AF104" s="59" t="s">
        <v>544</v>
      </c>
      <c r="AG104" s="59" t="s">
        <v>544</v>
      </c>
      <c r="AH104" s="59" t="s">
        <v>544</v>
      </c>
      <c r="AI104" s="59" t="s">
        <v>544</v>
      </c>
      <c r="AJ104" s="59" t="s">
        <v>544</v>
      </c>
      <c r="AK104" s="59" t="s">
        <v>544</v>
      </c>
      <c r="AL104" s="59" t="s">
        <v>544</v>
      </c>
      <c r="AM104" s="59" t="s">
        <v>544</v>
      </c>
      <c r="AN104" s="59" t="s">
        <v>544</v>
      </c>
      <c r="AO104" s="59" t="s">
        <v>544</v>
      </c>
      <c r="AP104" s="58">
        <v>76.453275000000005</v>
      </c>
      <c r="AQ104" s="58">
        <v>27.06</v>
      </c>
      <c r="AR104" s="58">
        <v>52.7</v>
      </c>
      <c r="AS104" s="59" t="s">
        <v>544</v>
      </c>
      <c r="AT104" s="59" t="s">
        <v>544</v>
      </c>
      <c r="AU104" s="58">
        <v>82.7</v>
      </c>
      <c r="AV104" s="59" t="s">
        <v>544</v>
      </c>
      <c r="AW104" s="59" t="s">
        <v>544</v>
      </c>
      <c r="AX104" s="59" t="s">
        <v>544</v>
      </c>
      <c r="AY104" s="59" t="s">
        <v>544</v>
      </c>
      <c r="AZ104" s="58">
        <v>59.346899999999998</v>
      </c>
      <c r="BA104" s="58">
        <v>100.5772</v>
      </c>
      <c r="BB104" s="59" t="s">
        <v>544</v>
      </c>
      <c r="BC104" s="59" t="s">
        <v>544</v>
      </c>
      <c r="BD104" s="59" t="s">
        <v>544</v>
      </c>
      <c r="BE104" s="59" t="s">
        <v>544</v>
      </c>
      <c r="BF104" s="59" t="s">
        <v>544</v>
      </c>
      <c r="BG104" s="58">
        <v>904.24</v>
      </c>
      <c r="BH104" s="58">
        <v>6350.0280000000002</v>
      </c>
      <c r="BI104" s="59" t="s">
        <v>544</v>
      </c>
      <c r="BJ104" s="58">
        <v>-8.4</v>
      </c>
      <c r="BK104" s="58">
        <v>97.5</v>
      </c>
      <c r="BL104" s="58">
        <v>82.790499999999994</v>
      </c>
      <c r="BM104" s="58">
        <v>55.937899999999999</v>
      </c>
      <c r="BN104" s="58">
        <v>105.1</v>
      </c>
      <c r="BO104" s="59" t="s">
        <v>544</v>
      </c>
      <c r="BP104" s="58">
        <v>52.67</v>
      </c>
      <c r="BQ104" s="58">
        <v>53.5</v>
      </c>
      <c r="BR104" s="58">
        <v>58.03</v>
      </c>
      <c r="BS104" s="58">
        <v>73.069999999999993</v>
      </c>
      <c r="BT104" s="58">
        <v>47.6</v>
      </c>
      <c r="BU104" s="58">
        <v>80.2</v>
      </c>
      <c r="BV104" s="59" t="s">
        <v>544</v>
      </c>
      <c r="BW104" s="59" t="s">
        <v>544</v>
      </c>
      <c r="BX104" s="59" t="s">
        <v>544</v>
      </c>
      <c r="BY104" s="59" t="s">
        <v>544</v>
      </c>
      <c r="BZ104" s="59" t="s">
        <v>544</v>
      </c>
      <c r="CA104" s="58">
        <v>151.09</v>
      </c>
      <c r="CB104" s="59" t="s">
        <v>544</v>
      </c>
      <c r="CC104" s="59" t="s">
        <v>544</v>
      </c>
      <c r="CD104" s="59" t="s">
        <v>544</v>
      </c>
      <c r="CE104" s="59" t="s">
        <v>544</v>
      </c>
      <c r="CF104" s="59" t="s">
        <v>544</v>
      </c>
      <c r="CG104" s="58">
        <v>94.6</v>
      </c>
      <c r="CH104" s="58">
        <v>82.4</v>
      </c>
      <c r="CI104" s="59" t="s">
        <v>544</v>
      </c>
      <c r="CJ104" s="59" t="s">
        <v>544</v>
      </c>
      <c r="CK104" s="59" t="s">
        <v>544</v>
      </c>
      <c r="CL104" s="59" t="s">
        <v>544</v>
      </c>
      <c r="CM104" s="59" t="s">
        <v>544</v>
      </c>
      <c r="CN104" s="59" t="s">
        <v>544</v>
      </c>
    </row>
    <row r="105" spans="1:92">
      <c r="A105" s="59" t="s">
        <v>170</v>
      </c>
      <c r="B105" s="59" t="s">
        <v>544</v>
      </c>
      <c r="C105" s="59" t="s">
        <v>544</v>
      </c>
      <c r="D105" s="59" t="s">
        <v>544</v>
      </c>
      <c r="E105" s="59" t="s">
        <v>544</v>
      </c>
      <c r="F105" s="58">
        <v>51.6</v>
      </c>
      <c r="G105" s="58">
        <v>0.68987100000000001</v>
      </c>
      <c r="H105" s="58">
        <v>155.19999999999999</v>
      </c>
      <c r="I105" s="58">
        <v>271.89999999999998</v>
      </c>
      <c r="J105" s="58">
        <v>4.9470000000000001</v>
      </c>
      <c r="K105" s="59" t="s">
        <v>544</v>
      </c>
      <c r="L105" s="58">
        <v>1142.5999999999999</v>
      </c>
      <c r="M105" s="58">
        <v>561145</v>
      </c>
      <c r="N105" s="59" t="s">
        <v>544</v>
      </c>
      <c r="O105" s="58">
        <v>3526</v>
      </c>
      <c r="P105" s="58">
        <v>8.1999999999999993</v>
      </c>
      <c r="Q105" s="58">
        <v>53.2</v>
      </c>
      <c r="R105" s="59" t="s">
        <v>544</v>
      </c>
      <c r="S105" s="59" t="s">
        <v>544</v>
      </c>
      <c r="T105" s="59" t="s">
        <v>544</v>
      </c>
      <c r="U105" s="59" t="s">
        <v>544</v>
      </c>
      <c r="V105" s="59" t="s">
        <v>544</v>
      </c>
      <c r="W105" s="59" t="s">
        <v>544</v>
      </c>
      <c r="X105" s="59" t="s">
        <v>544</v>
      </c>
      <c r="Y105" s="59" t="s">
        <v>544</v>
      </c>
      <c r="Z105" s="59" t="s">
        <v>544</v>
      </c>
      <c r="AA105" s="59" t="s">
        <v>544</v>
      </c>
      <c r="AB105" s="58">
        <v>90.5</v>
      </c>
      <c r="AC105" s="59" t="s">
        <v>544</v>
      </c>
      <c r="AD105" s="58">
        <v>77.260000000000005</v>
      </c>
      <c r="AE105" s="58">
        <v>0.68987100000000001</v>
      </c>
      <c r="AF105" s="59" t="s">
        <v>544</v>
      </c>
      <c r="AG105" s="59" t="s">
        <v>544</v>
      </c>
      <c r="AH105" s="59" t="s">
        <v>544</v>
      </c>
      <c r="AI105" s="59" t="s">
        <v>544</v>
      </c>
      <c r="AJ105" s="59" t="s">
        <v>544</v>
      </c>
      <c r="AK105" s="59" t="s">
        <v>544</v>
      </c>
      <c r="AL105" s="59" t="s">
        <v>544</v>
      </c>
      <c r="AM105" s="59" t="s">
        <v>544</v>
      </c>
      <c r="AN105" s="59" t="s">
        <v>544</v>
      </c>
      <c r="AO105" s="59" t="s">
        <v>544</v>
      </c>
      <c r="AP105" s="58">
        <v>78.881573000000003</v>
      </c>
      <c r="AQ105" s="58">
        <v>27.32</v>
      </c>
      <c r="AR105" s="58">
        <v>53.2</v>
      </c>
      <c r="AS105" s="59" t="s">
        <v>544</v>
      </c>
      <c r="AT105" s="59" t="s">
        <v>544</v>
      </c>
      <c r="AU105" s="58">
        <v>84.7</v>
      </c>
      <c r="AV105" s="59" t="s">
        <v>544</v>
      </c>
      <c r="AW105" s="59" t="s">
        <v>544</v>
      </c>
      <c r="AX105" s="59" t="s">
        <v>544</v>
      </c>
      <c r="AY105" s="59" t="s">
        <v>544</v>
      </c>
      <c r="AZ105" s="58">
        <v>59.677500000000002</v>
      </c>
      <c r="BA105" s="58">
        <v>100.5608</v>
      </c>
      <c r="BB105" s="59" t="s">
        <v>544</v>
      </c>
      <c r="BC105" s="59" t="s">
        <v>544</v>
      </c>
      <c r="BD105" s="59" t="s">
        <v>544</v>
      </c>
      <c r="BE105" s="59" t="s">
        <v>544</v>
      </c>
      <c r="BF105" s="59" t="s">
        <v>544</v>
      </c>
      <c r="BG105" s="58">
        <v>905.57</v>
      </c>
      <c r="BH105" s="58">
        <v>3907.69</v>
      </c>
      <c r="BI105" s="59" t="s">
        <v>544</v>
      </c>
      <c r="BJ105" s="58">
        <v>-7.4</v>
      </c>
      <c r="BK105" s="58">
        <v>99.2</v>
      </c>
      <c r="BL105" s="58">
        <v>85.005200000000002</v>
      </c>
      <c r="BM105" s="58">
        <v>57.450800000000001</v>
      </c>
      <c r="BN105" s="58">
        <v>101.7</v>
      </c>
      <c r="BO105" s="59" t="s">
        <v>544</v>
      </c>
      <c r="BP105" s="58">
        <v>53</v>
      </c>
      <c r="BQ105" s="58">
        <v>53.3</v>
      </c>
      <c r="BR105" s="58">
        <v>54.83</v>
      </c>
      <c r="BS105" s="58">
        <v>66.569999999999993</v>
      </c>
      <c r="BT105" s="58">
        <v>46.7</v>
      </c>
      <c r="BU105" s="58">
        <v>80.099999999999994</v>
      </c>
      <c r="BV105" s="59" t="s">
        <v>544</v>
      </c>
      <c r="BW105" s="59" t="s">
        <v>544</v>
      </c>
      <c r="BX105" s="59" t="s">
        <v>544</v>
      </c>
      <c r="BY105" s="59" t="s">
        <v>544</v>
      </c>
      <c r="BZ105" s="59" t="s">
        <v>544</v>
      </c>
      <c r="CA105" s="58">
        <v>152.41999999999999</v>
      </c>
      <c r="CB105" s="59" t="s">
        <v>544</v>
      </c>
      <c r="CC105" s="59" t="s">
        <v>544</v>
      </c>
      <c r="CD105" s="59" t="s">
        <v>544</v>
      </c>
      <c r="CE105" s="59" t="s">
        <v>544</v>
      </c>
      <c r="CF105" s="59" t="s">
        <v>544</v>
      </c>
      <c r="CG105" s="58">
        <v>95.3</v>
      </c>
      <c r="CH105" s="58">
        <v>84.5</v>
      </c>
      <c r="CI105" s="59" t="s">
        <v>544</v>
      </c>
      <c r="CJ105" s="59" t="s">
        <v>544</v>
      </c>
      <c r="CK105" s="59" t="s">
        <v>544</v>
      </c>
      <c r="CL105" s="59" t="s">
        <v>544</v>
      </c>
      <c r="CM105" s="59" t="s">
        <v>544</v>
      </c>
      <c r="CN105" s="59" t="s">
        <v>544</v>
      </c>
    </row>
    <row r="106" spans="1:92">
      <c r="A106" s="59" t="s">
        <v>171</v>
      </c>
      <c r="B106" s="59" t="s">
        <v>544</v>
      </c>
      <c r="C106" s="59" t="s">
        <v>544</v>
      </c>
      <c r="D106" s="59" t="s">
        <v>544</v>
      </c>
      <c r="E106" s="59" t="s">
        <v>544</v>
      </c>
      <c r="F106" s="58">
        <v>52.2</v>
      </c>
      <c r="G106" s="58">
        <v>0.77872399999999997</v>
      </c>
      <c r="H106" s="58">
        <v>164.4</v>
      </c>
      <c r="I106" s="58">
        <v>280.89999999999998</v>
      </c>
      <c r="J106" s="58">
        <v>4.8600000000000003</v>
      </c>
      <c r="K106" s="59" t="s">
        <v>544</v>
      </c>
      <c r="L106" s="58">
        <v>1366.2</v>
      </c>
      <c r="M106" s="58">
        <v>561419</v>
      </c>
      <c r="N106" s="59" t="s">
        <v>544</v>
      </c>
      <c r="O106" s="58">
        <v>3316</v>
      </c>
      <c r="P106" s="58">
        <v>8.1999999999999993</v>
      </c>
      <c r="Q106" s="58">
        <v>53.6</v>
      </c>
      <c r="R106" s="59" t="s">
        <v>544</v>
      </c>
      <c r="S106" s="59" t="s">
        <v>544</v>
      </c>
      <c r="T106" s="59" t="s">
        <v>544</v>
      </c>
      <c r="U106" s="59" t="s">
        <v>544</v>
      </c>
      <c r="V106" s="59" t="s">
        <v>544</v>
      </c>
      <c r="W106" s="59" t="s">
        <v>544</v>
      </c>
      <c r="X106" s="59" t="s">
        <v>544</v>
      </c>
      <c r="Y106" s="59" t="s">
        <v>544</v>
      </c>
      <c r="Z106" s="59" t="s">
        <v>544</v>
      </c>
      <c r="AA106" s="59" t="s">
        <v>544</v>
      </c>
      <c r="AB106" s="58">
        <v>92.6</v>
      </c>
      <c r="AC106" s="59" t="s">
        <v>544</v>
      </c>
      <c r="AD106" s="58">
        <v>78.98</v>
      </c>
      <c r="AE106" s="58">
        <v>0.77872399999999997</v>
      </c>
      <c r="AF106" s="59" t="s">
        <v>544</v>
      </c>
      <c r="AG106" s="59" t="s">
        <v>544</v>
      </c>
      <c r="AH106" s="59" t="s">
        <v>544</v>
      </c>
      <c r="AI106" s="59" t="s">
        <v>544</v>
      </c>
      <c r="AJ106" s="59" t="s">
        <v>544</v>
      </c>
      <c r="AK106" s="59" t="s">
        <v>544</v>
      </c>
      <c r="AL106" s="59" t="s">
        <v>544</v>
      </c>
      <c r="AM106" s="59" t="s">
        <v>544</v>
      </c>
      <c r="AN106" s="59" t="s">
        <v>544</v>
      </c>
      <c r="AO106" s="59" t="s">
        <v>544</v>
      </c>
      <c r="AP106" s="58">
        <v>80.597121999999999</v>
      </c>
      <c r="AQ106" s="58">
        <v>28.29</v>
      </c>
      <c r="AR106" s="58">
        <v>53.6</v>
      </c>
      <c r="AS106" s="59" t="s">
        <v>544</v>
      </c>
      <c r="AT106" s="59" t="s">
        <v>544</v>
      </c>
      <c r="AU106" s="58">
        <v>84.5</v>
      </c>
      <c r="AV106" s="59" t="s">
        <v>544</v>
      </c>
      <c r="AW106" s="59" t="s">
        <v>544</v>
      </c>
      <c r="AX106" s="59" t="s">
        <v>544</v>
      </c>
      <c r="AY106" s="59" t="s">
        <v>544</v>
      </c>
      <c r="AZ106" s="58">
        <v>59.959600000000002</v>
      </c>
      <c r="BA106" s="58">
        <v>100.43770000000001</v>
      </c>
      <c r="BB106" s="59" t="s">
        <v>544</v>
      </c>
      <c r="BC106" s="59" t="s">
        <v>544</v>
      </c>
      <c r="BD106" s="59" t="s">
        <v>544</v>
      </c>
      <c r="BE106" s="59" t="s">
        <v>544</v>
      </c>
      <c r="BF106" s="59" t="s">
        <v>544</v>
      </c>
      <c r="BG106" s="58">
        <v>922.82</v>
      </c>
      <c r="BH106" s="58">
        <v>11109.921</v>
      </c>
      <c r="BI106" s="59" t="s">
        <v>544</v>
      </c>
      <c r="BJ106" s="58">
        <v>-6</v>
      </c>
      <c r="BK106" s="58">
        <v>101.9</v>
      </c>
      <c r="BL106" s="58">
        <v>88.233000000000004</v>
      </c>
      <c r="BM106" s="58">
        <v>59.24</v>
      </c>
      <c r="BN106" s="58">
        <v>98.8</v>
      </c>
      <c r="BO106" s="59" t="s">
        <v>544</v>
      </c>
      <c r="BP106" s="58">
        <v>54.87</v>
      </c>
      <c r="BQ106" s="58">
        <v>55.43</v>
      </c>
      <c r="BR106" s="58">
        <v>58.27</v>
      </c>
      <c r="BS106" s="58">
        <v>75.37</v>
      </c>
      <c r="BT106" s="58">
        <v>46.4</v>
      </c>
      <c r="BU106" s="58">
        <v>79.7</v>
      </c>
      <c r="BV106" s="59" t="s">
        <v>544</v>
      </c>
      <c r="BW106" s="59" t="s">
        <v>544</v>
      </c>
      <c r="BX106" s="59" t="s">
        <v>544</v>
      </c>
      <c r="BY106" s="59" t="s">
        <v>544</v>
      </c>
      <c r="BZ106" s="59" t="s">
        <v>544</v>
      </c>
      <c r="CA106" s="58">
        <v>153.85</v>
      </c>
      <c r="CB106" s="59" t="s">
        <v>544</v>
      </c>
      <c r="CC106" s="59" t="s">
        <v>544</v>
      </c>
      <c r="CD106" s="59" t="s">
        <v>544</v>
      </c>
      <c r="CE106" s="59" t="s">
        <v>544</v>
      </c>
      <c r="CF106" s="59" t="s">
        <v>544</v>
      </c>
      <c r="CG106" s="58">
        <v>96.3</v>
      </c>
      <c r="CH106" s="58">
        <v>87.9</v>
      </c>
      <c r="CI106" s="59" t="s">
        <v>544</v>
      </c>
      <c r="CJ106" s="59" t="s">
        <v>544</v>
      </c>
      <c r="CK106" s="59" t="s">
        <v>544</v>
      </c>
      <c r="CL106" s="59" t="s">
        <v>544</v>
      </c>
      <c r="CM106" s="59" t="s">
        <v>544</v>
      </c>
      <c r="CN106" s="59" t="s">
        <v>544</v>
      </c>
    </row>
    <row r="107" spans="1:92">
      <c r="A107" s="59" t="s">
        <v>172</v>
      </c>
      <c r="B107" s="59" t="s">
        <v>544</v>
      </c>
      <c r="C107" s="59" t="s">
        <v>544</v>
      </c>
      <c r="D107" s="59" t="s">
        <v>544</v>
      </c>
      <c r="E107" s="59" t="s">
        <v>544</v>
      </c>
      <c r="F107" s="58">
        <v>52.4</v>
      </c>
      <c r="G107" s="58">
        <v>0.86291799999999996</v>
      </c>
      <c r="H107" s="58">
        <v>162.6</v>
      </c>
      <c r="I107" s="58">
        <v>285.3</v>
      </c>
      <c r="J107" s="58">
        <v>4.6109999999999998</v>
      </c>
      <c r="K107" s="59" t="s">
        <v>544</v>
      </c>
      <c r="L107" s="58">
        <v>1481.6</v>
      </c>
      <c r="M107" s="58">
        <v>669654</v>
      </c>
      <c r="N107" s="59" t="s">
        <v>544</v>
      </c>
      <c r="O107" s="58">
        <v>3497</v>
      </c>
      <c r="P107" s="58">
        <v>8.1</v>
      </c>
      <c r="Q107" s="58">
        <v>54.1</v>
      </c>
      <c r="R107" s="59" t="s">
        <v>544</v>
      </c>
      <c r="S107" s="59" t="s">
        <v>544</v>
      </c>
      <c r="T107" s="59" t="s">
        <v>544</v>
      </c>
      <c r="U107" s="59" t="s">
        <v>544</v>
      </c>
      <c r="V107" s="59" t="s">
        <v>544</v>
      </c>
      <c r="W107" s="59" t="s">
        <v>544</v>
      </c>
      <c r="X107" s="59" t="s">
        <v>544</v>
      </c>
      <c r="Y107" s="59" t="s">
        <v>544</v>
      </c>
      <c r="Z107" s="59" t="s">
        <v>544</v>
      </c>
      <c r="AA107" s="59" t="s">
        <v>544</v>
      </c>
      <c r="AB107" s="58">
        <v>95.3</v>
      </c>
      <c r="AC107" s="59" t="s">
        <v>544</v>
      </c>
      <c r="AD107" s="58">
        <v>81.47</v>
      </c>
      <c r="AE107" s="58">
        <v>0.86291799999999996</v>
      </c>
      <c r="AF107" s="59" t="s">
        <v>544</v>
      </c>
      <c r="AG107" s="59" t="s">
        <v>544</v>
      </c>
      <c r="AH107" s="59" t="s">
        <v>544</v>
      </c>
      <c r="AI107" s="59" t="s">
        <v>544</v>
      </c>
      <c r="AJ107" s="59" t="s">
        <v>544</v>
      </c>
      <c r="AK107" s="59" t="s">
        <v>544</v>
      </c>
      <c r="AL107" s="59" t="s">
        <v>544</v>
      </c>
      <c r="AM107" s="59" t="s">
        <v>544</v>
      </c>
      <c r="AN107" s="59" t="s">
        <v>544</v>
      </c>
      <c r="AO107" s="59" t="s">
        <v>544</v>
      </c>
      <c r="AP107" s="58">
        <v>84.955028999999996</v>
      </c>
      <c r="AQ107" s="58">
        <v>17.93</v>
      </c>
      <c r="AR107" s="58">
        <v>54.1</v>
      </c>
      <c r="AS107" s="59" t="s">
        <v>544</v>
      </c>
      <c r="AT107" s="59" t="s">
        <v>544</v>
      </c>
      <c r="AU107" s="58">
        <v>85.1</v>
      </c>
      <c r="AV107" s="59" t="s">
        <v>544</v>
      </c>
      <c r="AW107" s="59" t="s">
        <v>544</v>
      </c>
      <c r="AX107" s="59" t="s">
        <v>544</v>
      </c>
      <c r="AY107" s="59" t="s">
        <v>544</v>
      </c>
      <c r="AZ107" s="58">
        <v>60.161700000000003</v>
      </c>
      <c r="BA107" s="58">
        <v>100.1564</v>
      </c>
      <c r="BB107" s="59" t="s">
        <v>544</v>
      </c>
      <c r="BC107" s="59" t="s">
        <v>544</v>
      </c>
      <c r="BD107" s="59" t="s">
        <v>544</v>
      </c>
      <c r="BE107" s="59" t="s">
        <v>544</v>
      </c>
      <c r="BF107" s="59" t="s">
        <v>544</v>
      </c>
      <c r="BG107" s="58">
        <v>915.81</v>
      </c>
      <c r="BH107" s="58">
        <v>9324.4879999999994</v>
      </c>
      <c r="BI107" s="59" t="s">
        <v>544</v>
      </c>
      <c r="BJ107" s="58">
        <v>-2.9</v>
      </c>
      <c r="BK107" s="58">
        <v>101.4</v>
      </c>
      <c r="BL107" s="58">
        <v>93.735200000000006</v>
      </c>
      <c r="BM107" s="58">
        <v>61.4251</v>
      </c>
      <c r="BN107" s="58">
        <v>93.2</v>
      </c>
      <c r="BO107" s="59" t="s">
        <v>544</v>
      </c>
      <c r="BP107" s="58">
        <v>33.6</v>
      </c>
      <c r="BQ107" s="58">
        <v>38.270000000000003</v>
      </c>
      <c r="BR107" s="58">
        <v>62.6</v>
      </c>
      <c r="BS107" s="58">
        <v>82.6</v>
      </c>
      <c r="BT107" s="58">
        <v>48.73</v>
      </c>
      <c r="BU107" s="58">
        <v>79.2</v>
      </c>
      <c r="BV107" s="59" t="s">
        <v>544</v>
      </c>
      <c r="BW107" s="59" t="s">
        <v>544</v>
      </c>
      <c r="BX107" s="59" t="s">
        <v>544</v>
      </c>
      <c r="BY107" s="59" t="s">
        <v>544</v>
      </c>
      <c r="BZ107" s="59" t="s">
        <v>544</v>
      </c>
      <c r="CA107" s="58">
        <v>155.33000000000001</v>
      </c>
      <c r="CB107" s="59" t="s">
        <v>544</v>
      </c>
      <c r="CC107" s="59" t="s">
        <v>544</v>
      </c>
      <c r="CD107" s="59" t="s">
        <v>544</v>
      </c>
      <c r="CE107" s="59" t="s">
        <v>544</v>
      </c>
      <c r="CF107" s="59" t="s">
        <v>544</v>
      </c>
      <c r="CG107" s="58">
        <v>96.8</v>
      </c>
      <c r="CH107" s="58">
        <v>93.4</v>
      </c>
      <c r="CI107" s="59" t="s">
        <v>544</v>
      </c>
      <c r="CJ107" s="59" t="s">
        <v>544</v>
      </c>
      <c r="CK107" s="59" t="s">
        <v>544</v>
      </c>
      <c r="CL107" s="59" t="s">
        <v>544</v>
      </c>
      <c r="CM107" s="59" t="s">
        <v>544</v>
      </c>
      <c r="CN107" s="59" t="s">
        <v>544</v>
      </c>
    </row>
    <row r="108" spans="1:92">
      <c r="A108" s="59" t="s">
        <v>173</v>
      </c>
      <c r="B108" s="59" t="s">
        <v>544</v>
      </c>
      <c r="C108" s="59" t="s">
        <v>544</v>
      </c>
      <c r="D108" s="59" t="s">
        <v>544</v>
      </c>
      <c r="E108" s="59" t="s">
        <v>544</v>
      </c>
      <c r="F108" s="58">
        <v>52.3</v>
      </c>
      <c r="G108" s="58">
        <v>0.875973</v>
      </c>
      <c r="H108" s="58">
        <v>170.2</v>
      </c>
      <c r="I108" s="58">
        <v>288.39999999999998</v>
      </c>
      <c r="J108" s="58">
        <v>4.5970000000000004</v>
      </c>
      <c r="K108" s="59" t="s">
        <v>544</v>
      </c>
      <c r="L108" s="58">
        <v>1357.5</v>
      </c>
      <c r="M108" s="58">
        <v>807348</v>
      </c>
      <c r="N108" s="59" t="s">
        <v>544</v>
      </c>
      <c r="O108" s="58">
        <v>3434</v>
      </c>
      <c r="P108" s="58">
        <v>8</v>
      </c>
      <c r="Q108" s="58">
        <v>54.5</v>
      </c>
      <c r="R108" s="59" t="s">
        <v>544</v>
      </c>
      <c r="S108" s="59" t="s">
        <v>544</v>
      </c>
      <c r="T108" s="59" t="s">
        <v>544</v>
      </c>
      <c r="U108" s="59" t="s">
        <v>544</v>
      </c>
      <c r="V108" s="59" t="s">
        <v>544</v>
      </c>
      <c r="W108" s="59" t="s">
        <v>544</v>
      </c>
      <c r="X108" s="59" t="s">
        <v>544</v>
      </c>
      <c r="Y108" s="59" t="s">
        <v>544</v>
      </c>
      <c r="Z108" s="59" t="s">
        <v>544</v>
      </c>
      <c r="AA108" s="59" t="s">
        <v>544</v>
      </c>
      <c r="AB108" s="58">
        <v>95.2</v>
      </c>
      <c r="AC108" s="59" t="s">
        <v>544</v>
      </c>
      <c r="AD108" s="58">
        <v>82.1</v>
      </c>
      <c r="AE108" s="58">
        <v>0.875973</v>
      </c>
      <c r="AF108" s="59" t="s">
        <v>544</v>
      </c>
      <c r="AG108" s="59" t="s">
        <v>544</v>
      </c>
      <c r="AH108" s="59" t="s">
        <v>544</v>
      </c>
      <c r="AI108" s="59" t="s">
        <v>544</v>
      </c>
      <c r="AJ108" s="59" t="s">
        <v>544</v>
      </c>
      <c r="AK108" s="59" t="s">
        <v>544</v>
      </c>
      <c r="AL108" s="59" t="s">
        <v>544</v>
      </c>
      <c r="AM108" s="59" t="s">
        <v>544</v>
      </c>
      <c r="AN108" s="59" t="s">
        <v>544</v>
      </c>
      <c r="AO108" s="59" t="s">
        <v>544</v>
      </c>
      <c r="AP108" s="58">
        <v>89.899827999999999</v>
      </c>
      <c r="AQ108" s="58">
        <v>12.87</v>
      </c>
      <c r="AR108" s="58">
        <v>54.5</v>
      </c>
      <c r="AS108" s="59" t="s">
        <v>544</v>
      </c>
      <c r="AT108" s="59" t="s">
        <v>544</v>
      </c>
      <c r="AU108" s="58">
        <v>84.1</v>
      </c>
      <c r="AV108" s="59" t="s">
        <v>544</v>
      </c>
      <c r="AW108" s="59" t="s">
        <v>544</v>
      </c>
      <c r="AX108" s="59" t="s">
        <v>544</v>
      </c>
      <c r="AY108" s="59" t="s">
        <v>544</v>
      </c>
      <c r="AZ108" s="58">
        <v>60.390599999999999</v>
      </c>
      <c r="BA108" s="58">
        <v>99.895600000000002</v>
      </c>
      <c r="BB108" s="59" t="s">
        <v>544</v>
      </c>
      <c r="BC108" s="59" t="s">
        <v>544</v>
      </c>
      <c r="BD108" s="59" t="s">
        <v>544</v>
      </c>
      <c r="BE108" s="59" t="s">
        <v>544</v>
      </c>
      <c r="BF108" s="59" t="s">
        <v>544</v>
      </c>
      <c r="BG108" s="58">
        <v>936.91</v>
      </c>
      <c r="BH108" s="58">
        <v>10136.89</v>
      </c>
      <c r="BI108" s="59" t="s">
        <v>544</v>
      </c>
      <c r="BJ108" s="58">
        <v>-1.1000000000000001</v>
      </c>
      <c r="BK108" s="58">
        <v>102</v>
      </c>
      <c r="BL108" s="58">
        <v>93.232100000000003</v>
      </c>
      <c r="BM108" s="58">
        <v>62.1509</v>
      </c>
      <c r="BN108" s="58">
        <v>87.7</v>
      </c>
      <c r="BO108" s="59" t="s">
        <v>544</v>
      </c>
      <c r="BP108" s="58">
        <v>25.27</v>
      </c>
      <c r="BQ108" s="58">
        <v>30.97</v>
      </c>
      <c r="BR108" s="58">
        <v>60.3</v>
      </c>
      <c r="BS108" s="58">
        <v>75.569999999999993</v>
      </c>
      <c r="BT108" s="58">
        <v>49.67</v>
      </c>
      <c r="BU108" s="58">
        <v>78.7</v>
      </c>
      <c r="BV108" s="59" t="s">
        <v>544</v>
      </c>
      <c r="BW108" s="59" t="s">
        <v>544</v>
      </c>
      <c r="BX108" s="59" t="s">
        <v>544</v>
      </c>
      <c r="BY108" s="59" t="s">
        <v>544</v>
      </c>
      <c r="BZ108" s="59" t="s">
        <v>544</v>
      </c>
      <c r="CA108" s="58">
        <v>156.76</v>
      </c>
      <c r="CB108" s="59" t="s">
        <v>544</v>
      </c>
      <c r="CC108" s="59" t="s">
        <v>544</v>
      </c>
      <c r="CD108" s="59" t="s">
        <v>544</v>
      </c>
      <c r="CE108" s="59" t="s">
        <v>544</v>
      </c>
      <c r="CF108" s="59" t="s">
        <v>544</v>
      </c>
      <c r="CG108" s="58">
        <v>96.8</v>
      </c>
      <c r="CH108" s="58">
        <v>93.1</v>
      </c>
      <c r="CI108" s="59" t="s">
        <v>544</v>
      </c>
      <c r="CJ108" s="59" t="s">
        <v>544</v>
      </c>
      <c r="CK108" s="59" t="s">
        <v>544</v>
      </c>
      <c r="CL108" s="59" t="s">
        <v>544</v>
      </c>
      <c r="CM108" s="59" t="s">
        <v>544</v>
      </c>
      <c r="CN108" s="59" t="s">
        <v>544</v>
      </c>
    </row>
    <row r="109" spans="1:92">
      <c r="A109" s="59" t="s">
        <v>174</v>
      </c>
      <c r="B109" s="59" t="s">
        <v>544</v>
      </c>
      <c r="C109" s="59" t="s">
        <v>544</v>
      </c>
      <c r="D109" s="59" t="s">
        <v>544</v>
      </c>
      <c r="E109" s="59" t="s">
        <v>544</v>
      </c>
      <c r="F109" s="58">
        <v>51.5</v>
      </c>
      <c r="G109" s="58">
        <v>0.95844099999999999</v>
      </c>
      <c r="H109" s="58">
        <v>172.3</v>
      </c>
      <c r="I109" s="58">
        <v>294.89999999999998</v>
      </c>
      <c r="J109" s="58">
        <v>4.5979999999999999</v>
      </c>
      <c r="K109" s="59" t="s">
        <v>544</v>
      </c>
      <c r="L109" s="58">
        <v>1408</v>
      </c>
      <c r="M109" s="58">
        <v>647176</v>
      </c>
      <c r="N109" s="59" t="s">
        <v>544</v>
      </c>
      <c r="O109" s="58">
        <v>3368</v>
      </c>
      <c r="P109" s="58">
        <v>7.8</v>
      </c>
      <c r="Q109" s="58">
        <v>55</v>
      </c>
      <c r="R109" s="59" t="s">
        <v>544</v>
      </c>
      <c r="S109" s="59" t="s">
        <v>544</v>
      </c>
      <c r="T109" s="59" t="s">
        <v>544</v>
      </c>
      <c r="U109" s="59" t="s">
        <v>544</v>
      </c>
      <c r="V109" s="59" t="s">
        <v>544</v>
      </c>
      <c r="W109" s="59" t="s">
        <v>544</v>
      </c>
      <c r="X109" s="59" t="s">
        <v>544</v>
      </c>
      <c r="Y109" s="59" t="s">
        <v>544</v>
      </c>
      <c r="Z109" s="59" t="s">
        <v>544</v>
      </c>
      <c r="AA109" s="59" t="s">
        <v>544</v>
      </c>
      <c r="AB109" s="58">
        <v>97.4</v>
      </c>
      <c r="AC109" s="59" t="s">
        <v>544</v>
      </c>
      <c r="AD109" s="58">
        <v>84.26</v>
      </c>
      <c r="AE109" s="58">
        <v>0.95844099999999999</v>
      </c>
      <c r="AF109" s="59" t="s">
        <v>544</v>
      </c>
      <c r="AG109" s="59" t="s">
        <v>544</v>
      </c>
      <c r="AH109" s="59" t="s">
        <v>544</v>
      </c>
      <c r="AI109" s="59" t="s">
        <v>544</v>
      </c>
      <c r="AJ109" s="59" t="s">
        <v>544</v>
      </c>
      <c r="AK109" s="59" t="s">
        <v>544</v>
      </c>
      <c r="AL109" s="59" t="s">
        <v>544</v>
      </c>
      <c r="AM109" s="59" t="s">
        <v>544</v>
      </c>
      <c r="AN109" s="59" t="s">
        <v>544</v>
      </c>
      <c r="AO109" s="59" t="s">
        <v>544</v>
      </c>
      <c r="AP109" s="58">
        <v>93.320166</v>
      </c>
      <c r="AQ109" s="58">
        <v>12.36</v>
      </c>
      <c r="AR109" s="58">
        <v>55</v>
      </c>
      <c r="AS109" s="59" t="s">
        <v>544</v>
      </c>
      <c r="AT109" s="59" t="s">
        <v>544</v>
      </c>
      <c r="AU109" s="58">
        <v>85.3</v>
      </c>
      <c r="AV109" s="59" t="s">
        <v>544</v>
      </c>
      <c r="AW109" s="59" t="s">
        <v>544</v>
      </c>
      <c r="AX109" s="59" t="s">
        <v>544</v>
      </c>
      <c r="AY109" s="59" t="s">
        <v>544</v>
      </c>
      <c r="AZ109" s="58">
        <v>60.585599999999999</v>
      </c>
      <c r="BA109" s="58">
        <v>99.553799999999995</v>
      </c>
      <c r="BB109" s="59" t="s">
        <v>544</v>
      </c>
      <c r="BC109" s="59" t="s">
        <v>544</v>
      </c>
      <c r="BD109" s="59" t="s">
        <v>544</v>
      </c>
      <c r="BE109" s="59" t="s">
        <v>544</v>
      </c>
      <c r="BF109" s="59" t="s">
        <v>544</v>
      </c>
      <c r="BG109" s="58">
        <v>951.42</v>
      </c>
      <c r="BH109" s="58">
        <v>8686.89</v>
      </c>
      <c r="BI109" s="59" t="s">
        <v>544</v>
      </c>
      <c r="BJ109" s="58">
        <v>0.5</v>
      </c>
      <c r="BK109" s="58">
        <v>103.4</v>
      </c>
      <c r="BL109" s="58">
        <v>97.081900000000005</v>
      </c>
      <c r="BM109" s="58">
        <v>64.096599999999995</v>
      </c>
      <c r="BN109" s="58">
        <v>83.8</v>
      </c>
      <c r="BO109" s="59" t="s">
        <v>544</v>
      </c>
      <c r="BP109" s="58">
        <v>25.5</v>
      </c>
      <c r="BQ109" s="58">
        <v>30.73</v>
      </c>
      <c r="BR109" s="58">
        <v>57.9</v>
      </c>
      <c r="BS109" s="58">
        <v>70</v>
      </c>
      <c r="BT109" s="58">
        <v>49.5</v>
      </c>
      <c r="BU109" s="58">
        <v>78.2</v>
      </c>
      <c r="BV109" s="59" t="s">
        <v>544</v>
      </c>
      <c r="BW109" s="59" t="s">
        <v>544</v>
      </c>
      <c r="BX109" s="59" t="s">
        <v>544</v>
      </c>
      <c r="BY109" s="59" t="s">
        <v>544</v>
      </c>
      <c r="BZ109" s="59" t="s">
        <v>544</v>
      </c>
      <c r="CA109" s="58">
        <v>159.16999999999999</v>
      </c>
      <c r="CB109" s="59" t="s">
        <v>544</v>
      </c>
      <c r="CC109" s="59" t="s">
        <v>544</v>
      </c>
      <c r="CD109" s="59" t="s">
        <v>544</v>
      </c>
      <c r="CE109" s="59" t="s">
        <v>544</v>
      </c>
      <c r="CF109" s="59" t="s">
        <v>544</v>
      </c>
      <c r="CG109" s="58">
        <v>97.8</v>
      </c>
      <c r="CH109" s="58">
        <v>96.9</v>
      </c>
      <c r="CI109" s="59" t="s">
        <v>544</v>
      </c>
      <c r="CJ109" s="59" t="s">
        <v>544</v>
      </c>
      <c r="CK109" s="59" t="s">
        <v>544</v>
      </c>
      <c r="CL109" s="59" t="s">
        <v>544</v>
      </c>
      <c r="CM109" s="59" t="s">
        <v>544</v>
      </c>
      <c r="CN109" s="59" t="s">
        <v>544</v>
      </c>
    </row>
    <row r="110" spans="1:92">
      <c r="A110" s="59" t="s">
        <v>175</v>
      </c>
      <c r="B110" s="59" t="s">
        <v>544</v>
      </c>
      <c r="C110" s="59" t="s">
        <v>544</v>
      </c>
      <c r="D110" s="59" t="s">
        <v>544</v>
      </c>
      <c r="E110" s="59" t="s">
        <v>544</v>
      </c>
      <c r="F110" s="58">
        <v>50.8</v>
      </c>
      <c r="G110" s="58">
        <v>0.98359099999999999</v>
      </c>
      <c r="H110" s="58">
        <v>178.8</v>
      </c>
      <c r="I110" s="58">
        <v>299.60000000000002</v>
      </c>
      <c r="J110" s="58">
        <v>4.7380000000000004</v>
      </c>
      <c r="K110" s="59" t="s">
        <v>544</v>
      </c>
      <c r="L110" s="58">
        <v>1432.3</v>
      </c>
      <c r="M110" s="58">
        <v>705260</v>
      </c>
      <c r="N110" s="59" t="s">
        <v>544</v>
      </c>
      <c r="O110" s="58">
        <v>3201</v>
      </c>
      <c r="P110" s="58">
        <v>7.7</v>
      </c>
      <c r="Q110" s="58">
        <v>55.5</v>
      </c>
      <c r="R110" s="59" t="s">
        <v>544</v>
      </c>
      <c r="S110" s="59" t="s">
        <v>544</v>
      </c>
      <c r="T110" s="59" t="s">
        <v>544</v>
      </c>
      <c r="U110" s="59" t="s">
        <v>544</v>
      </c>
      <c r="V110" s="59" t="s">
        <v>544</v>
      </c>
      <c r="W110" s="59" t="s">
        <v>544</v>
      </c>
      <c r="X110" s="59" t="s">
        <v>544</v>
      </c>
      <c r="Y110" s="59" t="s">
        <v>544</v>
      </c>
      <c r="Z110" s="59" t="s">
        <v>544</v>
      </c>
      <c r="AA110" s="59" t="s">
        <v>544</v>
      </c>
      <c r="AB110" s="58">
        <v>99.5</v>
      </c>
      <c r="AC110" s="59" t="s">
        <v>544</v>
      </c>
      <c r="AD110" s="58">
        <v>86.44</v>
      </c>
      <c r="AE110" s="58">
        <v>0.98359099999999999</v>
      </c>
      <c r="AF110" s="59" t="s">
        <v>544</v>
      </c>
      <c r="AG110" s="59" t="s">
        <v>544</v>
      </c>
      <c r="AH110" s="59" t="s">
        <v>544</v>
      </c>
      <c r="AI110" s="59" t="s">
        <v>544</v>
      </c>
      <c r="AJ110" s="59" t="s">
        <v>544</v>
      </c>
      <c r="AK110" s="59" t="s">
        <v>544</v>
      </c>
      <c r="AL110" s="59" t="s">
        <v>544</v>
      </c>
      <c r="AM110" s="59" t="s">
        <v>544</v>
      </c>
      <c r="AN110" s="59" t="s">
        <v>544</v>
      </c>
      <c r="AO110" s="59" t="s">
        <v>544</v>
      </c>
      <c r="AP110" s="58">
        <v>94.338949999999997</v>
      </c>
      <c r="AQ110" s="58">
        <v>14.73</v>
      </c>
      <c r="AR110" s="58">
        <v>55.5</v>
      </c>
      <c r="AS110" s="59" t="s">
        <v>544</v>
      </c>
      <c r="AT110" s="59" t="s">
        <v>544</v>
      </c>
      <c r="AU110" s="58">
        <v>84.9</v>
      </c>
      <c r="AV110" s="59" t="s">
        <v>544</v>
      </c>
      <c r="AW110" s="59" t="s">
        <v>544</v>
      </c>
      <c r="AX110" s="59" t="s">
        <v>544</v>
      </c>
      <c r="AY110" s="59" t="s">
        <v>544</v>
      </c>
      <c r="AZ110" s="58">
        <v>60.7226</v>
      </c>
      <c r="BA110" s="58">
        <v>99.091999999999999</v>
      </c>
      <c r="BB110" s="59" t="s">
        <v>544</v>
      </c>
      <c r="BC110" s="59" t="s">
        <v>544</v>
      </c>
      <c r="BD110" s="59" t="s">
        <v>544</v>
      </c>
      <c r="BE110" s="59" t="s">
        <v>544</v>
      </c>
      <c r="BF110" s="59" t="s">
        <v>544</v>
      </c>
      <c r="BG110" s="58">
        <v>959.47</v>
      </c>
      <c r="BH110" s="58">
        <v>13855.329</v>
      </c>
      <c r="BI110" s="59" t="s">
        <v>544</v>
      </c>
      <c r="BJ110" s="58">
        <v>0.3</v>
      </c>
      <c r="BK110" s="58">
        <v>101.6</v>
      </c>
      <c r="BL110" s="58">
        <v>101.5072</v>
      </c>
      <c r="BM110" s="58">
        <v>65.966899999999995</v>
      </c>
      <c r="BN110" s="58">
        <v>82.5</v>
      </c>
      <c r="BO110" s="59" t="s">
        <v>544</v>
      </c>
      <c r="BP110" s="58">
        <v>29.6</v>
      </c>
      <c r="BQ110" s="58">
        <v>34.07</v>
      </c>
      <c r="BR110" s="58">
        <v>57.1</v>
      </c>
      <c r="BS110" s="58">
        <v>67.67</v>
      </c>
      <c r="BT110" s="58">
        <v>49.77</v>
      </c>
      <c r="BU110" s="58">
        <v>78</v>
      </c>
      <c r="BV110" s="59" t="s">
        <v>544</v>
      </c>
      <c r="BW110" s="59" t="s">
        <v>544</v>
      </c>
      <c r="BX110" s="59" t="s">
        <v>544</v>
      </c>
      <c r="BY110" s="59" t="s">
        <v>544</v>
      </c>
      <c r="BZ110" s="59" t="s">
        <v>544</v>
      </c>
      <c r="CA110" s="58">
        <v>159.68</v>
      </c>
      <c r="CB110" s="59" t="s">
        <v>544</v>
      </c>
      <c r="CC110" s="59" t="s">
        <v>544</v>
      </c>
      <c r="CD110" s="59" t="s">
        <v>544</v>
      </c>
      <c r="CE110" s="59" t="s">
        <v>544</v>
      </c>
      <c r="CF110" s="59" t="s">
        <v>544</v>
      </c>
      <c r="CG110" s="58">
        <v>98.3</v>
      </c>
      <c r="CH110" s="58">
        <v>101.1</v>
      </c>
      <c r="CI110" s="59" t="s">
        <v>544</v>
      </c>
      <c r="CJ110" s="59" t="s">
        <v>544</v>
      </c>
      <c r="CK110" s="59" t="s">
        <v>544</v>
      </c>
      <c r="CL110" s="59" t="s">
        <v>544</v>
      </c>
      <c r="CM110" s="59" t="s">
        <v>544</v>
      </c>
      <c r="CN110" s="59" t="s">
        <v>544</v>
      </c>
    </row>
    <row r="111" spans="1:92">
      <c r="A111" s="59" t="s">
        <v>176</v>
      </c>
      <c r="B111" s="59" t="s">
        <v>544</v>
      </c>
      <c r="C111" s="59" t="s">
        <v>544</v>
      </c>
      <c r="D111" s="59" t="s">
        <v>544</v>
      </c>
      <c r="E111" s="59" t="s">
        <v>544</v>
      </c>
      <c r="F111" s="58">
        <v>50.6</v>
      </c>
      <c r="G111" s="58">
        <v>1.065898</v>
      </c>
      <c r="H111" s="58">
        <v>175.7</v>
      </c>
      <c r="I111" s="58">
        <v>304.10000000000002</v>
      </c>
      <c r="J111" s="58">
        <v>4.2140000000000004</v>
      </c>
      <c r="K111" s="59" t="s">
        <v>544</v>
      </c>
      <c r="L111" s="58">
        <v>1301.7</v>
      </c>
      <c r="M111" s="58">
        <v>628793</v>
      </c>
      <c r="N111" s="59" t="s">
        <v>544</v>
      </c>
      <c r="O111" s="58">
        <v>3419</v>
      </c>
      <c r="P111" s="58">
        <v>7.8</v>
      </c>
      <c r="Q111" s="58">
        <v>56</v>
      </c>
      <c r="R111" s="59" t="s">
        <v>544</v>
      </c>
      <c r="S111" s="59" t="s">
        <v>544</v>
      </c>
      <c r="T111" s="59" t="s">
        <v>544</v>
      </c>
      <c r="U111" s="59" t="s">
        <v>544</v>
      </c>
      <c r="V111" s="59" t="s">
        <v>544</v>
      </c>
      <c r="W111" s="59" t="s">
        <v>544</v>
      </c>
      <c r="X111" s="59" t="s">
        <v>544</v>
      </c>
      <c r="Y111" s="59" t="s">
        <v>544</v>
      </c>
      <c r="Z111" s="59" t="s">
        <v>544</v>
      </c>
      <c r="AA111" s="59" t="s">
        <v>544</v>
      </c>
      <c r="AB111" s="58">
        <v>101</v>
      </c>
      <c r="AC111" s="59" t="s">
        <v>544</v>
      </c>
      <c r="AD111" s="58">
        <v>88.66</v>
      </c>
      <c r="AE111" s="58">
        <v>1.065898</v>
      </c>
      <c r="AF111" s="59" t="s">
        <v>544</v>
      </c>
      <c r="AG111" s="59" t="s">
        <v>544</v>
      </c>
      <c r="AH111" s="59" t="s">
        <v>544</v>
      </c>
      <c r="AI111" s="59" t="s">
        <v>544</v>
      </c>
      <c r="AJ111" s="59" t="s">
        <v>544</v>
      </c>
      <c r="AK111" s="59" t="s">
        <v>544</v>
      </c>
      <c r="AL111" s="59" t="s">
        <v>544</v>
      </c>
      <c r="AM111" s="59" t="s">
        <v>544</v>
      </c>
      <c r="AN111" s="59" t="s">
        <v>544</v>
      </c>
      <c r="AO111" s="59" t="s">
        <v>544</v>
      </c>
      <c r="AP111" s="58">
        <v>94.858365000000006</v>
      </c>
      <c r="AQ111" s="58">
        <v>17.88</v>
      </c>
      <c r="AR111" s="58">
        <v>56</v>
      </c>
      <c r="AS111" s="59" t="s">
        <v>544</v>
      </c>
      <c r="AT111" s="59" t="s">
        <v>544</v>
      </c>
      <c r="AU111" s="58">
        <v>84.3</v>
      </c>
      <c r="AV111" s="59" t="s">
        <v>544</v>
      </c>
      <c r="AW111" s="59" t="s">
        <v>544</v>
      </c>
      <c r="AX111" s="59" t="s">
        <v>544</v>
      </c>
      <c r="AY111" s="59" t="s">
        <v>544</v>
      </c>
      <c r="AZ111" s="58">
        <v>61.031799999999997</v>
      </c>
      <c r="BA111" s="58">
        <v>98.883700000000005</v>
      </c>
      <c r="BB111" s="59" t="s">
        <v>544</v>
      </c>
      <c r="BC111" s="59" t="s">
        <v>544</v>
      </c>
      <c r="BD111" s="59" t="s">
        <v>544</v>
      </c>
      <c r="BE111" s="59" t="s">
        <v>544</v>
      </c>
      <c r="BF111" s="59" t="s">
        <v>544</v>
      </c>
      <c r="BG111" s="58">
        <v>968.95</v>
      </c>
      <c r="BH111" s="58">
        <v>10781.472</v>
      </c>
      <c r="BI111" s="59" t="s">
        <v>544</v>
      </c>
      <c r="BJ111" s="58">
        <v>-1.4</v>
      </c>
      <c r="BK111" s="58">
        <v>98.6</v>
      </c>
      <c r="BL111" s="58">
        <v>104.5479</v>
      </c>
      <c r="BM111" s="58">
        <v>67.954400000000007</v>
      </c>
      <c r="BN111" s="58">
        <v>81.599999999999994</v>
      </c>
      <c r="BO111" s="59" t="s">
        <v>544</v>
      </c>
      <c r="BP111" s="58">
        <v>35.1</v>
      </c>
      <c r="BQ111" s="58">
        <v>38.43</v>
      </c>
      <c r="BR111" s="58">
        <v>55.7</v>
      </c>
      <c r="BS111" s="58">
        <v>60.83</v>
      </c>
      <c r="BT111" s="58">
        <v>52.17</v>
      </c>
      <c r="BU111" s="58">
        <v>77.5</v>
      </c>
      <c r="BV111" s="59" t="s">
        <v>544</v>
      </c>
      <c r="BW111" s="59" t="s">
        <v>544</v>
      </c>
      <c r="BX111" s="59" t="s">
        <v>544</v>
      </c>
      <c r="BY111" s="59" t="s">
        <v>544</v>
      </c>
      <c r="BZ111" s="59" t="s">
        <v>544</v>
      </c>
      <c r="CA111" s="58">
        <v>160.55000000000001</v>
      </c>
      <c r="CB111" s="59" t="s">
        <v>544</v>
      </c>
      <c r="CC111" s="59" t="s">
        <v>544</v>
      </c>
      <c r="CD111" s="59" t="s">
        <v>544</v>
      </c>
      <c r="CE111" s="59" t="s">
        <v>544</v>
      </c>
      <c r="CF111" s="59" t="s">
        <v>544</v>
      </c>
      <c r="CG111" s="58">
        <v>98.8</v>
      </c>
      <c r="CH111" s="58">
        <v>104.1</v>
      </c>
      <c r="CI111" s="59" t="s">
        <v>544</v>
      </c>
      <c r="CJ111" s="59" t="s">
        <v>544</v>
      </c>
      <c r="CK111" s="59" t="s">
        <v>544</v>
      </c>
      <c r="CL111" s="59" t="s">
        <v>544</v>
      </c>
      <c r="CM111" s="59" t="s">
        <v>544</v>
      </c>
      <c r="CN111" s="59" t="s">
        <v>544</v>
      </c>
    </row>
    <row r="112" spans="1:92">
      <c r="A112" s="59" t="s">
        <v>177</v>
      </c>
      <c r="B112" s="59" t="s">
        <v>544</v>
      </c>
      <c r="C112" s="59" t="s">
        <v>544</v>
      </c>
      <c r="D112" s="59" t="s">
        <v>544</v>
      </c>
      <c r="E112" s="59" t="s">
        <v>544</v>
      </c>
      <c r="F112" s="58">
        <v>51.4</v>
      </c>
      <c r="G112" s="58">
        <v>1.0758380000000001</v>
      </c>
      <c r="H112" s="58">
        <v>188.1</v>
      </c>
      <c r="I112" s="58">
        <v>310</v>
      </c>
      <c r="J112" s="58">
        <v>3.8170000000000002</v>
      </c>
      <c r="K112" s="59" t="s">
        <v>544</v>
      </c>
      <c r="L112" s="58">
        <v>1382.6</v>
      </c>
      <c r="M112" s="58">
        <v>867900</v>
      </c>
      <c r="N112" s="59" t="s">
        <v>544</v>
      </c>
      <c r="O112" s="58">
        <v>3026</v>
      </c>
      <c r="P112" s="58">
        <v>7.9</v>
      </c>
      <c r="Q112" s="58">
        <v>56.4</v>
      </c>
      <c r="R112" s="59" t="s">
        <v>544</v>
      </c>
      <c r="S112" s="59" t="s">
        <v>544</v>
      </c>
      <c r="T112" s="59" t="s">
        <v>544</v>
      </c>
      <c r="U112" s="59" t="s">
        <v>544</v>
      </c>
      <c r="V112" s="59" t="s">
        <v>544</v>
      </c>
      <c r="W112" s="59" t="s">
        <v>544</v>
      </c>
      <c r="X112" s="59" t="s">
        <v>544</v>
      </c>
      <c r="Y112" s="59" t="s">
        <v>544</v>
      </c>
      <c r="Z112" s="59" t="s">
        <v>544</v>
      </c>
      <c r="AA112" s="59" t="s">
        <v>544</v>
      </c>
      <c r="AB112" s="58">
        <v>99.9</v>
      </c>
      <c r="AC112" s="59" t="s">
        <v>544</v>
      </c>
      <c r="AD112" s="58">
        <v>88.09</v>
      </c>
      <c r="AE112" s="58">
        <v>1.0758380000000001</v>
      </c>
      <c r="AF112" s="59" t="s">
        <v>544</v>
      </c>
      <c r="AG112" s="59" t="s">
        <v>544</v>
      </c>
      <c r="AH112" s="59" t="s">
        <v>544</v>
      </c>
      <c r="AI112" s="59" t="s">
        <v>544</v>
      </c>
      <c r="AJ112" s="59" t="s">
        <v>544</v>
      </c>
      <c r="AK112" s="59" t="s">
        <v>544</v>
      </c>
      <c r="AL112" s="59" t="s">
        <v>544</v>
      </c>
      <c r="AM112" s="59" t="s">
        <v>544</v>
      </c>
      <c r="AN112" s="59" t="s">
        <v>544</v>
      </c>
      <c r="AO112" s="59" t="s">
        <v>544</v>
      </c>
      <c r="AP112" s="58">
        <v>94.756091999999995</v>
      </c>
      <c r="AQ112" s="58">
        <v>18.670000000000002</v>
      </c>
      <c r="AR112" s="58">
        <v>56.4</v>
      </c>
      <c r="AS112" s="59" t="s">
        <v>544</v>
      </c>
      <c r="AT112" s="59" t="s">
        <v>544</v>
      </c>
      <c r="AU112" s="58">
        <v>83.3</v>
      </c>
      <c r="AV112" s="59" t="s">
        <v>544</v>
      </c>
      <c r="AW112" s="59" t="s">
        <v>544</v>
      </c>
      <c r="AX112" s="59" t="s">
        <v>544</v>
      </c>
      <c r="AY112" s="59" t="s">
        <v>544</v>
      </c>
      <c r="AZ112" s="58">
        <v>61.667700000000004</v>
      </c>
      <c r="BA112" s="58">
        <v>99.171300000000002</v>
      </c>
      <c r="BB112" s="59" t="s">
        <v>544</v>
      </c>
      <c r="BC112" s="59" t="s">
        <v>544</v>
      </c>
      <c r="BD112" s="59" t="s">
        <v>544</v>
      </c>
      <c r="BE112" s="59" t="s">
        <v>544</v>
      </c>
      <c r="BF112" s="59" t="s">
        <v>544</v>
      </c>
      <c r="BG112" s="58">
        <v>990.3</v>
      </c>
      <c r="BH112" s="58">
        <v>10015.19</v>
      </c>
      <c r="BI112" s="59" t="s">
        <v>544</v>
      </c>
      <c r="BJ112" s="58">
        <v>-2.2000000000000002</v>
      </c>
      <c r="BK112" s="58">
        <v>99</v>
      </c>
      <c r="BL112" s="58">
        <v>101.99930000000001</v>
      </c>
      <c r="BM112" s="58">
        <v>67.777500000000003</v>
      </c>
      <c r="BN112" s="58">
        <v>82</v>
      </c>
      <c r="BO112" s="59" t="s">
        <v>544</v>
      </c>
      <c r="BP112" s="58">
        <v>36.03</v>
      </c>
      <c r="BQ112" s="58">
        <v>39.67</v>
      </c>
      <c r="BR112" s="58">
        <v>58.63</v>
      </c>
      <c r="BS112" s="58">
        <v>62.37</v>
      </c>
      <c r="BT112" s="58">
        <v>56.03</v>
      </c>
      <c r="BU112" s="58">
        <v>77.5</v>
      </c>
      <c r="BV112" s="59" t="s">
        <v>544</v>
      </c>
      <c r="BW112" s="59" t="s">
        <v>544</v>
      </c>
      <c r="BX112" s="59" t="s">
        <v>544</v>
      </c>
      <c r="BY112" s="59" t="s">
        <v>544</v>
      </c>
      <c r="BZ112" s="59" t="s">
        <v>544</v>
      </c>
      <c r="CA112" s="58">
        <v>163.41</v>
      </c>
      <c r="CB112" s="59" t="s">
        <v>544</v>
      </c>
      <c r="CC112" s="59" t="s">
        <v>544</v>
      </c>
      <c r="CD112" s="59" t="s">
        <v>544</v>
      </c>
      <c r="CE112" s="59" t="s">
        <v>544</v>
      </c>
      <c r="CF112" s="59" t="s">
        <v>544</v>
      </c>
      <c r="CG112" s="58">
        <v>98.7</v>
      </c>
      <c r="CH112" s="58">
        <v>101.7</v>
      </c>
      <c r="CI112" s="59" t="s">
        <v>544</v>
      </c>
      <c r="CJ112" s="59" t="s">
        <v>544</v>
      </c>
      <c r="CK112" s="59" t="s">
        <v>544</v>
      </c>
      <c r="CL112" s="59" t="s">
        <v>544</v>
      </c>
      <c r="CM112" s="59" t="s">
        <v>544</v>
      </c>
      <c r="CN112" s="59" t="s">
        <v>544</v>
      </c>
    </row>
    <row r="113" spans="1:92">
      <c r="A113" s="59" t="s">
        <v>178</v>
      </c>
      <c r="B113" s="59" t="s">
        <v>544</v>
      </c>
      <c r="C113" s="59" t="s">
        <v>544</v>
      </c>
      <c r="D113" s="59" t="s">
        <v>544</v>
      </c>
      <c r="E113" s="59" t="s">
        <v>544</v>
      </c>
      <c r="F113" s="58">
        <v>52.8</v>
      </c>
      <c r="G113" s="58">
        <v>1.0801350000000001</v>
      </c>
      <c r="H113" s="58">
        <v>188</v>
      </c>
      <c r="I113" s="58">
        <v>312</v>
      </c>
      <c r="J113" s="58">
        <v>3.9670000000000001</v>
      </c>
      <c r="K113" s="59" t="s">
        <v>544</v>
      </c>
      <c r="L113" s="58">
        <v>1500.2</v>
      </c>
      <c r="M113" s="58">
        <v>688525</v>
      </c>
      <c r="N113" s="59" t="s">
        <v>544</v>
      </c>
      <c r="O113" s="58">
        <v>2835</v>
      </c>
      <c r="P113" s="58">
        <v>7.9</v>
      </c>
      <c r="Q113" s="58">
        <v>56.9</v>
      </c>
      <c r="R113" s="59" t="s">
        <v>544</v>
      </c>
      <c r="S113" s="59" t="s">
        <v>544</v>
      </c>
      <c r="T113" s="59" t="s">
        <v>544</v>
      </c>
      <c r="U113" s="59" t="s">
        <v>544</v>
      </c>
      <c r="V113" s="59" t="s">
        <v>544</v>
      </c>
      <c r="W113" s="59" t="s">
        <v>544</v>
      </c>
      <c r="X113" s="59" t="s">
        <v>544</v>
      </c>
      <c r="Y113" s="59" t="s">
        <v>544</v>
      </c>
      <c r="Z113" s="59" t="s">
        <v>544</v>
      </c>
      <c r="AA113" s="59" t="s">
        <v>544</v>
      </c>
      <c r="AB113" s="58">
        <v>99.3</v>
      </c>
      <c r="AC113" s="59" t="s">
        <v>544</v>
      </c>
      <c r="AD113" s="58">
        <v>87.89</v>
      </c>
      <c r="AE113" s="58">
        <v>1.0801350000000001</v>
      </c>
      <c r="AF113" s="59" t="s">
        <v>544</v>
      </c>
      <c r="AG113" s="59" t="s">
        <v>544</v>
      </c>
      <c r="AH113" s="59" t="s">
        <v>544</v>
      </c>
      <c r="AI113" s="59" t="s">
        <v>544</v>
      </c>
      <c r="AJ113" s="59" t="s">
        <v>544</v>
      </c>
      <c r="AK113" s="59" t="s">
        <v>544</v>
      </c>
      <c r="AL113" s="59" t="s">
        <v>544</v>
      </c>
      <c r="AM113" s="59" t="s">
        <v>544</v>
      </c>
      <c r="AN113" s="59" t="s">
        <v>544</v>
      </c>
      <c r="AO113" s="59" t="s">
        <v>544</v>
      </c>
      <c r="AP113" s="58">
        <v>94.393484000000001</v>
      </c>
      <c r="AQ113" s="58">
        <v>19.059999999999999</v>
      </c>
      <c r="AR113" s="58">
        <v>56.9</v>
      </c>
      <c r="AS113" s="59" t="s">
        <v>544</v>
      </c>
      <c r="AT113" s="59" t="s">
        <v>544</v>
      </c>
      <c r="AU113" s="58">
        <v>84.4</v>
      </c>
      <c r="AV113" s="59" t="s">
        <v>544</v>
      </c>
      <c r="AW113" s="59" t="s">
        <v>544</v>
      </c>
      <c r="AX113" s="59" t="s">
        <v>544</v>
      </c>
      <c r="AY113" s="59" t="s">
        <v>544</v>
      </c>
      <c r="AZ113" s="58">
        <v>62.294800000000002</v>
      </c>
      <c r="BA113" s="58">
        <v>99.406899999999993</v>
      </c>
      <c r="BB113" s="59" t="s">
        <v>544</v>
      </c>
      <c r="BC113" s="59" t="s">
        <v>544</v>
      </c>
      <c r="BD113" s="59" t="s">
        <v>544</v>
      </c>
      <c r="BE113" s="59" t="s">
        <v>544</v>
      </c>
      <c r="BF113" s="59" t="s">
        <v>544</v>
      </c>
      <c r="BG113" s="58">
        <v>1018.64</v>
      </c>
      <c r="BH113" s="58">
        <v>6152.7640000000001</v>
      </c>
      <c r="BI113" s="59" t="s">
        <v>544</v>
      </c>
      <c r="BJ113" s="58">
        <v>-3.5</v>
      </c>
      <c r="BK113" s="58">
        <v>100</v>
      </c>
      <c r="BL113" s="58">
        <v>101.2422</v>
      </c>
      <c r="BM113" s="58">
        <v>67.8172</v>
      </c>
      <c r="BN113" s="58">
        <v>82.6</v>
      </c>
      <c r="BO113" s="59" t="s">
        <v>544</v>
      </c>
      <c r="BP113" s="58">
        <v>37.4</v>
      </c>
      <c r="BQ113" s="58">
        <v>41.17</v>
      </c>
      <c r="BR113" s="58">
        <v>60.6</v>
      </c>
      <c r="BS113" s="58">
        <v>60.13</v>
      </c>
      <c r="BT113" s="58">
        <v>60.87</v>
      </c>
      <c r="BU113" s="58">
        <v>77.900000000000006</v>
      </c>
      <c r="BV113" s="59" t="s">
        <v>544</v>
      </c>
      <c r="BW113" s="59" t="s">
        <v>544</v>
      </c>
      <c r="BX113" s="59" t="s">
        <v>544</v>
      </c>
      <c r="BY113" s="59" t="s">
        <v>544</v>
      </c>
      <c r="BZ113" s="59" t="s">
        <v>544</v>
      </c>
      <c r="CA113" s="58">
        <v>164.99</v>
      </c>
      <c r="CB113" s="59" t="s">
        <v>544</v>
      </c>
      <c r="CC113" s="59" t="s">
        <v>544</v>
      </c>
      <c r="CD113" s="59" t="s">
        <v>544</v>
      </c>
      <c r="CE113" s="59" t="s">
        <v>544</v>
      </c>
      <c r="CF113" s="59" t="s">
        <v>544</v>
      </c>
      <c r="CG113" s="58">
        <v>98.2</v>
      </c>
      <c r="CH113" s="58">
        <v>101</v>
      </c>
      <c r="CI113" s="59" t="s">
        <v>544</v>
      </c>
      <c r="CJ113" s="59" t="s">
        <v>544</v>
      </c>
      <c r="CK113" s="59" t="s">
        <v>544</v>
      </c>
      <c r="CL113" s="59" t="s">
        <v>544</v>
      </c>
      <c r="CM113" s="59" t="s">
        <v>544</v>
      </c>
      <c r="CN113" s="59" t="s">
        <v>544</v>
      </c>
    </row>
    <row r="114" spans="1:92">
      <c r="A114" s="59" t="s">
        <v>179</v>
      </c>
      <c r="B114" s="59" t="s">
        <v>544</v>
      </c>
      <c r="C114" s="59" t="s">
        <v>544</v>
      </c>
      <c r="D114" s="59" t="s">
        <v>544</v>
      </c>
      <c r="E114" s="59" t="s">
        <v>544</v>
      </c>
      <c r="F114" s="58">
        <v>52.6</v>
      </c>
      <c r="G114" s="58">
        <v>1.1964809999999999</v>
      </c>
      <c r="H114" s="58">
        <v>191.8</v>
      </c>
      <c r="I114" s="58">
        <v>317.10000000000002</v>
      </c>
      <c r="J114" s="58">
        <v>4.1429999999999998</v>
      </c>
      <c r="K114" s="59" t="s">
        <v>544</v>
      </c>
      <c r="L114" s="58">
        <v>1000</v>
      </c>
      <c r="M114" s="58">
        <v>730436</v>
      </c>
      <c r="N114" s="59" t="s">
        <v>544</v>
      </c>
      <c r="O114" s="58">
        <v>2818</v>
      </c>
      <c r="P114" s="58">
        <v>7.9</v>
      </c>
      <c r="Q114" s="58">
        <v>57.4</v>
      </c>
      <c r="R114" s="59" t="s">
        <v>544</v>
      </c>
      <c r="S114" s="59" t="s">
        <v>544</v>
      </c>
      <c r="T114" s="59" t="s">
        <v>544</v>
      </c>
      <c r="U114" s="59" t="s">
        <v>544</v>
      </c>
      <c r="V114" s="59" t="s">
        <v>544</v>
      </c>
      <c r="W114" s="59" t="s">
        <v>544</v>
      </c>
      <c r="X114" s="59" t="s">
        <v>544</v>
      </c>
      <c r="Y114" s="59" t="s">
        <v>544</v>
      </c>
      <c r="Z114" s="59" t="s">
        <v>544</v>
      </c>
      <c r="AA114" s="59" t="s">
        <v>544</v>
      </c>
      <c r="AB114" s="58">
        <v>100.7</v>
      </c>
      <c r="AC114" s="59" t="s">
        <v>544</v>
      </c>
      <c r="AD114" s="58">
        <v>89.23</v>
      </c>
      <c r="AE114" s="58">
        <v>1.1964809999999999</v>
      </c>
      <c r="AF114" s="59" t="s">
        <v>544</v>
      </c>
      <c r="AG114" s="59" t="s">
        <v>544</v>
      </c>
      <c r="AH114" s="59" t="s">
        <v>544</v>
      </c>
      <c r="AI114" s="59" t="s">
        <v>544</v>
      </c>
      <c r="AJ114" s="59" t="s">
        <v>544</v>
      </c>
      <c r="AK114" s="59" t="s">
        <v>544</v>
      </c>
      <c r="AL114" s="59" t="s">
        <v>544</v>
      </c>
      <c r="AM114" s="59" t="s">
        <v>544</v>
      </c>
      <c r="AN114" s="59" t="s">
        <v>544</v>
      </c>
      <c r="AO114" s="59" t="s">
        <v>544</v>
      </c>
      <c r="AP114" s="58">
        <v>95.247282999999996</v>
      </c>
      <c r="AQ114" s="58">
        <v>18.010000000000002</v>
      </c>
      <c r="AR114" s="58">
        <v>57.4</v>
      </c>
      <c r="AS114" s="59" t="s">
        <v>544</v>
      </c>
      <c r="AT114" s="59" t="s">
        <v>544</v>
      </c>
      <c r="AU114" s="58">
        <v>84.1</v>
      </c>
      <c r="AV114" s="59" t="s">
        <v>544</v>
      </c>
      <c r="AW114" s="59" t="s">
        <v>544</v>
      </c>
      <c r="AX114" s="59" t="s">
        <v>544</v>
      </c>
      <c r="AY114" s="59" t="s">
        <v>544</v>
      </c>
      <c r="AZ114" s="58">
        <v>62.765799999999999</v>
      </c>
      <c r="BA114" s="58">
        <v>99.358400000000003</v>
      </c>
      <c r="BB114" s="59" t="s">
        <v>544</v>
      </c>
      <c r="BC114" s="59" t="s">
        <v>544</v>
      </c>
      <c r="BD114" s="59" t="s">
        <v>544</v>
      </c>
      <c r="BE114" s="59" t="s">
        <v>544</v>
      </c>
      <c r="BF114" s="59" t="s">
        <v>544</v>
      </c>
      <c r="BG114" s="58">
        <v>1044.02</v>
      </c>
      <c r="BH114" s="58">
        <v>13036.23</v>
      </c>
      <c r="BI114" s="59" t="s">
        <v>544</v>
      </c>
      <c r="BJ114" s="58">
        <v>-5.4</v>
      </c>
      <c r="BK114" s="58">
        <v>99.9</v>
      </c>
      <c r="BL114" s="58">
        <v>103.7474</v>
      </c>
      <c r="BM114" s="58">
        <v>69.171099999999996</v>
      </c>
      <c r="BN114" s="58">
        <v>82</v>
      </c>
      <c r="BO114" s="59" t="s">
        <v>544</v>
      </c>
      <c r="BP114" s="58">
        <v>35.03</v>
      </c>
      <c r="BQ114" s="58">
        <v>40.1</v>
      </c>
      <c r="BR114" s="58">
        <v>66.33</v>
      </c>
      <c r="BS114" s="58">
        <v>67.63</v>
      </c>
      <c r="BT114" s="58">
        <v>65.430000000000007</v>
      </c>
      <c r="BU114" s="58">
        <v>78.3</v>
      </c>
      <c r="BV114" s="59" t="s">
        <v>544</v>
      </c>
      <c r="BW114" s="59" t="s">
        <v>544</v>
      </c>
      <c r="BX114" s="59" t="s">
        <v>544</v>
      </c>
      <c r="BY114" s="59" t="s">
        <v>544</v>
      </c>
      <c r="BZ114" s="59" t="s">
        <v>544</v>
      </c>
      <c r="CA114" s="58">
        <v>167.35</v>
      </c>
      <c r="CB114" s="59" t="s">
        <v>544</v>
      </c>
      <c r="CC114" s="59" t="s">
        <v>544</v>
      </c>
      <c r="CD114" s="59" t="s">
        <v>544</v>
      </c>
      <c r="CE114" s="59" t="s">
        <v>544</v>
      </c>
      <c r="CF114" s="59" t="s">
        <v>544</v>
      </c>
      <c r="CG114" s="58">
        <v>98.6</v>
      </c>
      <c r="CH114" s="58">
        <v>103.5</v>
      </c>
      <c r="CI114" s="59" t="s">
        <v>544</v>
      </c>
      <c r="CJ114" s="59" t="s">
        <v>544</v>
      </c>
      <c r="CK114" s="59" t="s">
        <v>544</v>
      </c>
      <c r="CL114" s="59" t="s">
        <v>544</v>
      </c>
      <c r="CM114" s="59" t="s">
        <v>544</v>
      </c>
      <c r="CN114" s="59" t="s">
        <v>544</v>
      </c>
    </row>
    <row r="115" spans="1:92">
      <c r="A115" s="59" t="s">
        <v>180</v>
      </c>
      <c r="B115" s="59" t="s">
        <v>544</v>
      </c>
      <c r="C115" s="59" t="s">
        <v>544</v>
      </c>
      <c r="D115" s="59" t="s">
        <v>544</v>
      </c>
      <c r="E115" s="59" t="s">
        <v>544</v>
      </c>
      <c r="F115" s="58">
        <v>53.8</v>
      </c>
      <c r="G115" s="58">
        <v>1.166622</v>
      </c>
      <c r="H115" s="58">
        <v>188</v>
      </c>
      <c r="I115" s="58">
        <v>321.39999999999998</v>
      </c>
      <c r="J115" s="58">
        <v>3.4260000000000002</v>
      </c>
      <c r="K115" s="59" t="s">
        <v>544</v>
      </c>
      <c r="L115" s="58">
        <v>1063.2</v>
      </c>
      <c r="M115" s="58">
        <v>656892</v>
      </c>
      <c r="N115" s="59" t="s">
        <v>544</v>
      </c>
      <c r="O115" s="58">
        <v>2873</v>
      </c>
      <c r="P115" s="58">
        <v>7.9</v>
      </c>
      <c r="Q115" s="58">
        <v>57.9</v>
      </c>
      <c r="R115" s="59" t="s">
        <v>544</v>
      </c>
      <c r="S115" s="59" t="s">
        <v>544</v>
      </c>
      <c r="T115" s="59" t="s">
        <v>544</v>
      </c>
      <c r="U115" s="59" t="s">
        <v>544</v>
      </c>
      <c r="V115" s="59" t="s">
        <v>544</v>
      </c>
      <c r="W115" s="59" t="s">
        <v>544</v>
      </c>
      <c r="X115" s="59" t="s">
        <v>544</v>
      </c>
      <c r="Y115" s="59" t="s">
        <v>544</v>
      </c>
      <c r="Z115" s="59" t="s">
        <v>544</v>
      </c>
      <c r="AA115" s="59" t="s">
        <v>544</v>
      </c>
      <c r="AB115" s="58">
        <v>99.5</v>
      </c>
      <c r="AC115" s="59" t="s">
        <v>544</v>
      </c>
      <c r="AD115" s="58">
        <v>89.06</v>
      </c>
      <c r="AE115" s="58">
        <v>1.166622</v>
      </c>
      <c r="AF115" s="59" t="s">
        <v>544</v>
      </c>
      <c r="AG115" s="59" t="s">
        <v>544</v>
      </c>
      <c r="AH115" s="59" t="s">
        <v>544</v>
      </c>
      <c r="AI115" s="59" t="s">
        <v>544</v>
      </c>
      <c r="AJ115" s="59" t="s">
        <v>544</v>
      </c>
      <c r="AK115" s="59" t="s">
        <v>544</v>
      </c>
      <c r="AL115" s="59" t="s">
        <v>544</v>
      </c>
      <c r="AM115" s="59" t="s">
        <v>544</v>
      </c>
      <c r="AN115" s="59" t="s">
        <v>544</v>
      </c>
      <c r="AO115" s="59" t="s">
        <v>544</v>
      </c>
      <c r="AP115" s="58">
        <v>95.875933000000003</v>
      </c>
      <c r="AQ115" s="58">
        <v>15.82</v>
      </c>
      <c r="AR115" s="58">
        <v>57.9</v>
      </c>
      <c r="AS115" s="59" t="s">
        <v>544</v>
      </c>
      <c r="AT115" s="59" t="s">
        <v>544</v>
      </c>
      <c r="AU115" s="58">
        <v>84.6</v>
      </c>
      <c r="AV115" s="59" t="s">
        <v>544</v>
      </c>
      <c r="AW115" s="59" t="s">
        <v>544</v>
      </c>
      <c r="AX115" s="59" t="s">
        <v>544</v>
      </c>
      <c r="AY115" s="59" t="s">
        <v>544</v>
      </c>
      <c r="AZ115" s="58">
        <v>63.445</v>
      </c>
      <c r="BA115" s="58">
        <v>99.604399999999998</v>
      </c>
      <c r="BB115" s="59" t="s">
        <v>544</v>
      </c>
      <c r="BC115" s="59" t="s">
        <v>544</v>
      </c>
      <c r="BD115" s="59" t="s">
        <v>544</v>
      </c>
      <c r="BE115" s="59" t="s">
        <v>544</v>
      </c>
      <c r="BF115" s="59" t="s">
        <v>544</v>
      </c>
      <c r="BG115" s="58">
        <v>1054.6300000000001</v>
      </c>
      <c r="BH115" s="58">
        <v>9800.0740000000005</v>
      </c>
      <c r="BI115" s="59" t="s">
        <v>544</v>
      </c>
      <c r="BJ115" s="58">
        <v>-7.4</v>
      </c>
      <c r="BK115" s="58">
        <v>100</v>
      </c>
      <c r="BL115" s="58">
        <v>101.9688</v>
      </c>
      <c r="BM115" s="58">
        <v>69.359899999999996</v>
      </c>
      <c r="BN115" s="58">
        <v>81.599999999999994</v>
      </c>
      <c r="BO115" s="59" t="s">
        <v>544</v>
      </c>
      <c r="BP115" s="58">
        <v>31.47</v>
      </c>
      <c r="BQ115" s="58">
        <v>38</v>
      </c>
      <c r="BR115" s="58">
        <v>71.8</v>
      </c>
      <c r="BS115" s="58">
        <v>70.47</v>
      </c>
      <c r="BT115" s="58">
        <v>72.73</v>
      </c>
      <c r="BU115" s="58">
        <v>78.3</v>
      </c>
      <c r="BV115" s="59" t="s">
        <v>544</v>
      </c>
      <c r="BW115" s="59" t="s">
        <v>544</v>
      </c>
      <c r="BX115" s="59" t="s">
        <v>544</v>
      </c>
      <c r="BY115" s="59" t="s">
        <v>544</v>
      </c>
      <c r="BZ115" s="59" t="s">
        <v>544</v>
      </c>
      <c r="CA115" s="58">
        <v>168.06</v>
      </c>
      <c r="CB115" s="59" t="s">
        <v>544</v>
      </c>
      <c r="CC115" s="59" t="s">
        <v>544</v>
      </c>
      <c r="CD115" s="59" t="s">
        <v>544</v>
      </c>
      <c r="CE115" s="59" t="s">
        <v>544</v>
      </c>
      <c r="CF115" s="59" t="s">
        <v>544</v>
      </c>
      <c r="CG115" s="58">
        <v>97.6</v>
      </c>
      <c r="CH115" s="58">
        <v>102</v>
      </c>
      <c r="CI115" s="59" t="s">
        <v>544</v>
      </c>
      <c r="CJ115" s="59" t="s">
        <v>544</v>
      </c>
      <c r="CK115" s="59" t="s">
        <v>544</v>
      </c>
      <c r="CL115" s="59" t="s">
        <v>544</v>
      </c>
      <c r="CM115" s="59" t="s">
        <v>544</v>
      </c>
      <c r="CN115" s="59" t="s">
        <v>544</v>
      </c>
    </row>
    <row r="116" spans="1:92">
      <c r="A116" s="59" t="s">
        <v>181</v>
      </c>
      <c r="B116" s="59" t="s">
        <v>544</v>
      </c>
      <c r="C116" s="59" t="s">
        <v>544</v>
      </c>
      <c r="D116" s="59" t="s">
        <v>544</v>
      </c>
      <c r="E116" s="59" t="s">
        <v>544</v>
      </c>
      <c r="F116" s="58">
        <v>55</v>
      </c>
      <c r="G116" s="58">
        <v>1.113772</v>
      </c>
      <c r="H116" s="58">
        <v>205.3</v>
      </c>
      <c r="I116" s="58">
        <v>329</v>
      </c>
      <c r="J116" s="58">
        <v>3.6419999999999999</v>
      </c>
      <c r="K116" s="59" t="s">
        <v>544</v>
      </c>
      <c r="L116" s="58">
        <v>1140.5</v>
      </c>
      <c r="M116" s="58">
        <v>821292</v>
      </c>
      <c r="N116" s="59" t="s">
        <v>544</v>
      </c>
      <c r="O116" s="58">
        <v>2632</v>
      </c>
      <c r="P116" s="58">
        <v>7.9</v>
      </c>
      <c r="Q116" s="58">
        <v>58.4</v>
      </c>
      <c r="R116" s="59" t="s">
        <v>544</v>
      </c>
      <c r="S116" s="59" t="s">
        <v>544</v>
      </c>
      <c r="T116" s="59" t="s">
        <v>544</v>
      </c>
      <c r="U116" s="59" t="s">
        <v>544</v>
      </c>
      <c r="V116" s="59" t="s">
        <v>544</v>
      </c>
      <c r="W116" s="59" t="s">
        <v>544</v>
      </c>
      <c r="X116" s="59" t="s">
        <v>544</v>
      </c>
      <c r="Y116" s="59" t="s">
        <v>544</v>
      </c>
      <c r="Z116" s="59" t="s">
        <v>544</v>
      </c>
      <c r="AA116" s="59" t="s">
        <v>544</v>
      </c>
      <c r="AB116" s="58">
        <v>98.1</v>
      </c>
      <c r="AC116" s="59" t="s">
        <v>544</v>
      </c>
      <c r="AD116" s="58">
        <v>88.06</v>
      </c>
      <c r="AE116" s="58">
        <v>1.113772</v>
      </c>
      <c r="AF116" s="59" t="s">
        <v>544</v>
      </c>
      <c r="AG116" s="59" t="s">
        <v>544</v>
      </c>
      <c r="AH116" s="59" t="s">
        <v>544</v>
      </c>
      <c r="AI116" s="59" t="s">
        <v>544</v>
      </c>
      <c r="AJ116" s="59" t="s">
        <v>544</v>
      </c>
      <c r="AK116" s="59" t="s">
        <v>544</v>
      </c>
      <c r="AL116" s="59" t="s">
        <v>544</v>
      </c>
      <c r="AM116" s="59" t="s">
        <v>544</v>
      </c>
      <c r="AN116" s="59" t="s">
        <v>544</v>
      </c>
      <c r="AO116" s="59" t="s">
        <v>544</v>
      </c>
      <c r="AP116" s="58">
        <v>95.801347000000007</v>
      </c>
      <c r="AQ116" s="58">
        <v>16.16</v>
      </c>
      <c r="AR116" s="58">
        <v>58.4</v>
      </c>
      <c r="AS116" s="59" t="s">
        <v>544</v>
      </c>
      <c r="AT116" s="59" t="s">
        <v>544</v>
      </c>
      <c r="AU116" s="58">
        <v>84.7</v>
      </c>
      <c r="AV116" s="59" t="s">
        <v>544</v>
      </c>
      <c r="AW116" s="59" t="s">
        <v>544</v>
      </c>
      <c r="AX116" s="59" t="s">
        <v>544</v>
      </c>
      <c r="AY116" s="59" t="s">
        <v>544</v>
      </c>
      <c r="AZ116" s="58">
        <v>64.383700000000005</v>
      </c>
      <c r="BA116" s="58">
        <v>100.2195</v>
      </c>
      <c r="BB116" s="59" t="s">
        <v>544</v>
      </c>
      <c r="BC116" s="59" t="s">
        <v>544</v>
      </c>
      <c r="BD116" s="59" t="s">
        <v>544</v>
      </c>
      <c r="BE116" s="59" t="s">
        <v>544</v>
      </c>
      <c r="BF116" s="59" t="s">
        <v>544</v>
      </c>
      <c r="BG116" s="58">
        <v>1078.05</v>
      </c>
      <c r="BH116" s="58">
        <v>13891.668</v>
      </c>
      <c r="BI116" s="59" t="s">
        <v>544</v>
      </c>
      <c r="BJ116" s="58">
        <v>-5.9</v>
      </c>
      <c r="BK116" s="58">
        <v>103.4</v>
      </c>
      <c r="BL116" s="58">
        <v>99.250299999999996</v>
      </c>
      <c r="BM116" s="58">
        <v>68.953699999999998</v>
      </c>
      <c r="BN116" s="58">
        <v>82.5</v>
      </c>
      <c r="BO116" s="59" t="s">
        <v>544</v>
      </c>
      <c r="BP116" s="58">
        <v>31.93</v>
      </c>
      <c r="BQ116" s="58">
        <v>40.200000000000003</v>
      </c>
      <c r="BR116" s="58">
        <v>82.87</v>
      </c>
      <c r="BS116" s="58">
        <v>76.03</v>
      </c>
      <c r="BT116" s="58">
        <v>87.6</v>
      </c>
      <c r="BU116" s="58">
        <v>78.900000000000006</v>
      </c>
      <c r="BV116" s="59" t="s">
        <v>544</v>
      </c>
      <c r="BW116" s="59" t="s">
        <v>544</v>
      </c>
      <c r="BX116" s="59" t="s">
        <v>544</v>
      </c>
      <c r="BY116" s="59" t="s">
        <v>544</v>
      </c>
      <c r="BZ116" s="59" t="s">
        <v>544</v>
      </c>
      <c r="CA116" s="58">
        <v>170.06</v>
      </c>
      <c r="CB116" s="59" t="s">
        <v>544</v>
      </c>
      <c r="CC116" s="59" t="s">
        <v>544</v>
      </c>
      <c r="CD116" s="59" t="s">
        <v>544</v>
      </c>
      <c r="CE116" s="59" t="s">
        <v>544</v>
      </c>
      <c r="CF116" s="59" t="s">
        <v>544</v>
      </c>
      <c r="CG116" s="58">
        <v>97.3</v>
      </c>
      <c r="CH116" s="58">
        <v>99.3</v>
      </c>
      <c r="CI116" s="59" t="s">
        <v>544</v>
      </c>
      <c r="CJ116" s="59" t="s">
        <v>544</v>
      </c>
      <c r="CK116" s="59" t="s">
        <v>544</v>
      </c>
      <c r="CL116" s="59" t="s">
        <v>544</v>
      </c>
      <c r="CM116" s="59" t="s">
        <v>544</v>
      </c>
      <c r="CN116" s="59" t="s">
        <v>544</v>
      </c>
    </row>
    <row r="117" spans="1:92">
      <c r="A117" s="59" t="s">
        <v>182</v>
      </c>
      <c r="B117" s="59" t="s">
        <v>544</v>
      </c>
      <c r="C117" s="59" t="s">
        <v>544</v>
      </c>
      <c r="D117" s="59" t="s">
        <v>544</v>
      </c>
      <c r="E117" s="59" t="s">
        <v>544</v>
      </c>
      <c r="F117" s="58">
        <v>56.6</v>
      </c>
      <c r="G117" s="58">
        <v>1.04782</v>
      </c>
      <c r="H117" s="58">
        <v>198.3</v>
      </c>
      <c r="I117" s="58">
        <v>334.9</v>
      </c>
      <c r="J117" s="58">
        <v>5.1059999999999999</v>
      </c>
      <c r="K117" s="59" t="s">
        <v>544</v>
      </c>
      <c r="L117" s="58">
        <v>1252.7</v>
      </c>
      <c r="M117" s="58">
        <v>675176</v>
      </c>
      <c r="N117" s="59" t="s">
        <v>544</v>
      </c>
      <c r="O117" s="58">
        <v>2574</v>
      </c>
      <c r="P117" s="58">
        <v>7.8</v>
      </c>
      <c r="Q117" s="58">
        <v>58.9</v>
      </c>
      <c r="R117" s="59" t="s">
        <v>544</v>
      </c>
      <c r="S117" s="59" t="s">
        <v>544</v>
      </c>
      <c r="T117" s="59" t="s">
        <v>544</v>
      </c>
      <c r="U117" s="59" t="s">
        <v>544</v>
      </c>
      <c r="V117" s="59" t="s">
        <v>544</v>
      </c>
      <c r="W117" s="59" t="s">
        <v>544</v>
      </c>
      <c r="X117" s="59" t="s">
        <v>544</v>
      </c>
      <c r="Y117" s="59" t="s">
        <v>544</v>
      </c>
      <c r="Z117" s="59" t="s">
        <v>544</v>
      </c>
      <c r="AA117" s="59" t="s">
        <v>544</v>
      </c>
      <c r="AB117" s="58">
        <v>96.6</v>
      </c>
      <c r="AC117" s="59" t="s">
        <v>544</v>
      </c>
      <c r="AD117" s="58">
        <v>86.73</v>
      </c>
      <c r="AE117" s="58">
        <v>1.04782</v>
      </c>
      <c r="AF117" s="59" t="s">
        <v>544</v>
      </c>
      <c r="AG117" s="59" t="s">
        <v>544</v>
      </c>
      <c r="AH117" s="59" t="s">
        <v>544</v>
      </c>
      <c r="AI117" s="59" t="s">
        <v>544</v>
      </c>
      <c r="AJ117" s="59" t="s">
        <v>544</v>
      </c>
      <c r="AK117" s="59" t="s">
        <v>544</v>
      </c>
      <c r="AL117" s="59" t="s">
        <v>544</v>
      </c>
      <c r="AM117" s="59" t="s">
        <v>544</v>
      </c>
      <c r="AN117" s="59" t="s">
        <v>544</v>
      </c>
      <c r="AO117" s="59" t="s">
        <v>544</v>
      </c>
      <c r="AP117" s="58">
        <v>95.201149000000001</v>
      </c>
      <c r="AQ117" s="58">
        <v>14.35</v>
      </c>
      <c r="AR117" s="58">
        <v>58.9</v>
      </c>
      <c r="AS117" s="59" t="s">
        <v>544</v>
      </c>
      <c r="AT117" s="59" t="s">
        <v>544</v>
      </c>
      <c r="AU117" s="58">
        <v>85.8</v>
      </c>
      <c r="AV117" s="59" t="s">
        <v>544</v>
      </c>
      <c r="AW117" s="59" t="s">
        <v>544</v>
      </c>
      <c r="AX117" s="59" t="s">
        <v>544</v>
      </c>
      <c r="AY117" s="59" t="s">
        <v>544</v>
      </c>
      <c r="AZ117" s="58">
        <v>65.198300000000003</v>
      </c>
      <c r="BA117" s="58">
        <v>100.60429999999999</v>
      </c>
      <c r="BB117" s="59" t="s">
        <v>544</v>
      </c>
      <c r="BC117" s="59" t="s">
        <v>544</v>
      </c>
      <c r="BD117" s="59" t="s">
        <v>544</v>
      </c>
      <c r="BE117" s="59" t="s">
        <v>544</v>
      </c>
      <c r="BF117" s="59" t="s">
        <v>544</v>
      </c>
      <c r="BG117" s="58">
        <v>1106.8</v>
      </c>
      <c r="BH117" s="58">
        <v>8851.3310000000001</v>
      </c>
      <c r="BI117" s="59" t="s">
        <v>544</v>
      </c>
      <c r="BJ117" s="58">
        <v>-5.6</v>
      </c>
      <c r="BK117" s="58">
        <v>105.2</v>
      </c>
      <c r="BL117" s="58">
        <v>95.720799999999997</v>
      </c>
      <c r="BM117" s="58">
        <v>68.091099999999997</v>
      </c>
      <c r="BN117" s="58">
        <v>84.1</v>
      </c>
      <c r="BO117" s="59" t="s">
        <v>544</v>
      </c>
      <c r="BP117" s="58">
        <v>28.6</v>
      </c>
      <c r="BQ117" s="58">
        <v>37.03</v>
      </c>
      <c r="BR117" s="58">
        <v>80.63</v>
      </c>
      <c r="BS117" s="58">
        <v>80.47</v>
      </c>
      <c r="BT117" s="58">
        <v>80.83</v>
      </c>
      <c r="BU117" s="58">
        <v>79.900000000000006</v>
      </c>
      <c r="BV117" s="59" t="s">
        <v>544</v>
      </c>
      <c r="BW117" s="59" t="s">
        <v>544</v>
      </c>
      <c r="BX117" s="59" t="s">
        <v>544</v>
      </c>
      <c r="BY117" s="59" t="s">
        <v>544</v>
      </c>
      <c r="BZ117" s="59" t="s">
        <v>544</v>
      </c>
      <c r="CA117" s="58">
        <v>172.31</v>
      </c>
      <c r="CB117" s="59" t="s">
        <v>544</v>
      </c>
      <c r="CC117" s="59" t="s">
        <v>544</v>
      </c>
      <c r="CD117" s="59" t="s">
        <v>544</v>
      </c>
      <c r="CE117" s="59" t="s">
        <v>544</v>
      </c>
      <c r="CF117" s="59" t="s">
        <v>544</v>
      </c>
      <c r="CG117" s="58">
        <v>97.3</v>
      </c>
      <c r="CH117" s="58">
        <v>95.8</v>
      </c>
      <c r="CI117" s="59" t="s">
        <v>544</v>
      </c>
      <c r="CJ117" s="59" t="s">
        <v>544</v>
      </c>
      <c r="CK117" s="59" t="s">
        <v>544</v>
      </c>
      <c r="CL117" s="59" t="s">
        <v>544</v>
      </c>
      <c r="CM117" s="59" t="s">
        <v>544</v>
      </c>
      <c r="CN117" s="59" t="s">
        <v>544</v>
      </c>
    </row>
    <row r="118" spans="1:92">
      <c r="A118" s="59" t="s">
        <v>183</v>
      </c>
      <c r="B118" s="59" t="s">
        <v>544</v>
      </c>
      <c r="C118" s="59" t="s">
        <v>544</v>
      </c>
      <c r="D118" s="59" t="s">
        <v>544</v>
      </c>
      <c r="E118" s="59" t="s">
        <v>544</v>
      </c>
      <c r="F118" s="58">
        <v>56.6</v>
      </c>
      <c r="G118" s="58">
        <v>1.114951</v>
      </c>
      <c r="H118" s="58">
        <v>214</v>
      </c>
      <c r="I118" s="58">
        <v>341.3</v>
      </c>
      <c r="J118" s="58">
        <v>5.1449999999999996</v>
      </c>
      <c r="K118" s="59" t="s">
        <v>544</v>
      </c>
      <c r="L118" s="58">
        <v>1327.9</v>
      </c>
      <c r="M118" s="58">
        <v>654579</v>
      </c>
      <c r="N118" s="59" t="s">
        <v>544</v>
      </c>
      <c r="O118" s="58">
        <v>2483</v>
      </c>
      <c r="P118" s="58">
        <v>7.5</v>
      </c>
      <c r="Q118" s="58">
        <v>59.4</v>
      </c>
      <c r="R118" s="59" t="s">
        <v>544</v>
      </c>
      <c r="S118" s="59" t="s">
        <v>544</v>
      </c>
      <c r="T118" s="59" t="s">
        <v>544</v>
      </c>
      <c r="U118" s="59" t="s">
        <v>544</v>
      </c>
      <c r="V118" s="59" t="s">
        <v>544</v>
      </c>
      <c r="W118" s="59" t="s">
        <v>544</v>
      </c>
      <c r="X118" s="59" t="s">
        <v>544</v>
      </c>
      <c r="Y118" s="59" t="s">
        <v>544</v>
      </c>
      <c r="Z118" s="59" t="s">
        <v>544</v>
      </c>
      <c r="AA118" s="59" t="s">
        <v>544</v>
      </c>
      <c r="AB118" s="58">
        <v>97.2</v>
      </c>
      <c r="AC118" s="59" t="s">
        <v>544</v>
      </c>
      <c r="AD118" s="58">
        <v>87.34</v>
      </c>
      <c r="AE118" s="58">
        <v>1.114951</v>
      </c>
      <c r="AF118" s="59" t="s">
        <v>544</v>
      </c>
      <c r="AG118" s="59" t="s">
        <v>544</v>
      </c>
      <c r="AH118" s="59" t="s">
        <v>544</v>
      </c>
      <c r="AI118" s="59" t="s">
        <v>544</v>
      </c>
      <c r="AJ118" s="59" t="s">
        <v>544</v>
      </c>
      <c r="AK118" s="59" t="s">
        <v>544</v>
      </c>
      <c r="AL118" s="59" t="s">
        <v>544</v>
      </c>
      <c r="AM118" s="59" t="s">
        <v>544</v>
      </c>
      <c r="AN118" s="59" t="s">
        <v>544</v>
      </c>
      <c r="AO118" s="59" t="s">
        <v>544</v>
      </c>
      <c r="AP118" s="58">
        <v>95.524630000000002</v>
      </c>
      <c r="AQ118" s="58">
        <v>13.53</v>
      </c>
      <c r="AR118" s="58">
        <v>59.4</v>
      </c>
      <c r="AS118" s="59" t="s">
        <v>544</v>
      </c>
      <c r="AT118" s="59" t="s">
        <v>544</v>
      </c>
      <c r="AU118" s="58">
        <v>87</v>
      </c>
      <c r="AV118" s="59" t="s">
        <v>544</v>
      </c>
      <c r="AW118" s="59" t="s">
        <v>544</v>
      </c>
      <c r="AX118" s="59" t="s">
        <v>544</v>
      </c>
      <c r="AY118" s="59" t="s">
        <v>544</v>
      </c>
      <c r="AZ118" s="58">
        <v>65.872100000000003</v>
      </c>
      <c r="BA118" s="58">
        <v>100.7414</v>
      </c>
      <c r="BB118" s="59" t="s">
        <v>544</v>
      </c>
      <c r="BC118" s="59" t="s">
        <v>544</v>
      </c>
      <c r="BD118" s="59" t="s">
        <v>544</v>
      </c>
      <c r="BE118" s="59" t="s">
        <v>544</v>
      </c>
      <c r="BF118" s="59" t="s">
        <v>544</v>
      </c>
      <c r="BG118" s="58">
        <v>1129.7</v>
      </c>
      <c r="BH118" s="58">
        <v>16458.993999999999</v>
      </c>
      <c r="BI118" s="59" t="s">
        <v>544</v>
      </c>
      <c r="BJ118" s="58">
        <v>-3</v>
      </c>
      <c r="BK118" s="58">
        <v>107.4</v>
      </c>
      <c r="BL118" s="58">
        <v>97.030199999999994</v>
      </c>
      <c r="BM118" s="58">
        <v>69.001300000000001</v>
      </c>
      <c r="BN118" s="58">
        <v>84.2</v>
      </c>
      <c r="BO118" s="59" t="s">
        <v>544</v>
      </c>
      <c r="BP118" s="58">
        <v>27</v>
      </c>
      <c r="BQ118" s="58">
        <v>35.47</v>
      </c>
      <c r="BR118" s="58">
        <v>79.27</v>
      </c>
      <c r="BS118" s="58">
        <v>78.400000000000006</v>
      </c>
      <c r="BT118" s="58">
        <v>79.900000000000006</v>
      </c>
      <c r="BU118" s="58">
        <v>80.599999999999994</v>
      </c>
      <c r="BV118" s="59" t="s">
        <v>544</v>
      </c>
      <c r="BW118" s="59" t="s">
        <v>544</v>
      </c>
      <c r="BX118" s="59" t="s">
        <v>544</v>
      </c>
      <c r="BY118" s="59" t="s">
        <v>544</v>
      </c>
      <c r="BZ118" s="59" t="s">
        <v>544</v>
      </c>
      <c r="CA118" s="58">
        <v>175.12</v>
      </c>
      <c r="CB118" s="59" t="s">
        <v>544</v>
      </c>
      <c r="CC118" s="59" t="s">
        <v>544</v>
      </c>
      <c r="CD118" s="59" t="s">
        <v>544</v>
      </c>
      <c r="CE118" s="59" t="s">
        <v>544</v>
      </c>
      <c r="CF118" s="59" t="s">
        <v>544</v>
      </c>
      <c r="CG118" s="58">
        <v>97.1</v>
      </c>
      <c r="CH118" s="58">
        <v>97.2</v>
      </c>
      <c r="CI118" s="59" t="s">
        <v>544</v>
      </c>
      <c r="CJ118" s="59" t="s">
        <v>544</v>
      </c>
      <c r="CK118" s="59" t="s">
        <v>544</v>
      </c>
      <c r="CL118" s="59" t="s">
        <v>544</v>
      </c>
      <c r="CM118" s="59" t="s">
        <v>544</v>
      </c>
      <c r="CN118" s="59" t="s">
        <v>544</v>
      </c>
    </row>
    <row r="119" spans="1:92">
      <c r="A119" s="59" t="s">
        <v>184</v>
      </c>
      <c r="B119" s="59" t="s">
        <v>544</v>
      </c>
      <c r="C119" s="59" t="s">
        <v>544</v>
      </c>
      <c r="D119" s="59" t="s">
        <v>544</v>
      </c>
      <c r="E119" s="59" t="s">
        <v>544</v>
      </c>
      <c r="F119" s="58">
        <v>58.4</v>
      </c>
      <c r="G119" s="58">
        <v>1.0482860000000001</v>
      </c>
      <c r="H119" s="58">
        <v>204.8</v>
      </c>
      <c r="I119" s="58">
        <v>350.7</v>
      </c>
      <c r="J119" s="58">
        <v>6.2670000000000003</v>
      </c>
      <c r="K119" s="59" t="s">
        <v>544</v>
      </c>
      <c r="L119" s="58">
        <v>1322.7</v>
      </c>
      <c r="M119" s="58">
        <v>707770</v>
      </c>
      <c r="N119" s="59" t="s">
        <v>544</v>
      </c>
      <c r="O119" s="58">
        <v>2540</v>
      </c>
      <c r="P119" s="58">
        <v>7.2</v>
      </c>
      <c r="Q119" s="58">
        <v>59.9</v>
      </c>
      <c r="R119" s="59" t="s">
        <v>544</v>
      </c>
      <c r="S119" s="59" t="s">
        <v>544</v>
      </c>
      <c r="T119" s="59" t="s">
        <v>544</v>
      </c>
      <c r="U119" s="59" t="s">
        <v>544</v>
      </c>
      <c r="V119" s="59" t="s">
        <v>544</v>
      </c>
      <c r="W119" s="59" t="s">
        <v>544</v>
      </c>
      <c r="X119" s="59" t="s">
        <v>544</v>
      </c>
      <c r="Y119" s="59" t="s">
        <v>544</v>
      </c>
      <c r="Z119" s="59" t="s">
        <v>544</v>
      </c>
      <c r="AA119" s="59" t="s">
        <v>544</v>
      </c>
      <c r="AB119" s="58">
        <v>95.7</v>
      </c>
      <c r="AC119" s="59" t="s">
        <v>544</v>
      </c>
      <c r="AD119" s="58">
        <v>86.3</v>
      </c>
      <c r="AE119" s="58">
        <v>1.0482860000000001</v>
      </c>
      <c r="AF119" s="59" t="s">
        <v>544</v>
      </c>
      <c r="AG119" s="59" t="s">
        <v>544</v>
      </c>
      <c r="AH119" s="59" t="s">
        <v>544</v>
      </c>
      <c r="AI119" s="59" t="s">
        <v>544</v>
      </c>
      <c r="AJ119" s="59" t="s">
        <v>544</v>
      </c>
      <c r="AK119" s="59" t="s">
        <v>544</v>
      </c>
      <c r="AL119" s="59" t="s">
        <v>544</v>
      </c>
      <c r="AM119" s="59" t="s">
        <v>544</v>
      </c>
      <c r="AN119" s="59" t="s">
        <v>544</v>
      </c>
      <c r="AO119" s="59" t="s">
        <v>544</v>
      </c>
      <c r="AP119" s="58">
        <v>93.697873999999999</v>
      </c>
      <c r="AQ119" s="58">
        <v>17.53</v>
      </c>
      <c r="AR119" s="58">
        <v>59.9</v>
      </c>
      <c r="AS119" s="59" t="s">
        <v>544</v>
      </c>
      <c r="AT119" s="59" t="s">
        <v>544</v>
      </c>
      <c r="AU119" s="58">
        <v>88.2</v>
      </c>
      <c r="AV119" s="59" t="s">
        <v>544</v>
      </c>
      <c r="AW119" s="59" t="s">
        <v>544</v>
      </c>
      <c r="AX119" s="59" t="s">
        <v>544</v>
      </c>
      <c r="AY119" s="59" t="s">
        <v>544</v>
      </c>
      <c r="AZ119" s="58">
        <v>66.471400000000003</v>
      </c>
      <c r="BA119" s="58">
        <v>100.74169999999999</v>
      </c>
      <c r="BB119" s="59" t="s">
        <v>544</v>
      </c>
      <c r="BC119" s="59" t="s">
        <v>544</v>
      </c>
      <c r="BD119" s="59" t="s">
        <v>544</v>
      </c>
      <c r="BE119" s="59" t="s">
        <v>544</v>
      </c>
      <c r="BF119" s="59" t="s">
        <v>544</v>
      </c>
      <c r="BG119" s="58">
        <v>1152.3399999999999</v>
      </c>
      <c r="BH119" s="58">
        <v>16760.412</v>
      </c>
      <c r="BI119" s="59" t="s">
        <v>544</v>
      </c>
      <c r="BJ119" s="58">
        <v>-3.8</v>
      </c>
      <c r="BK119" s="58">
        <v>108.2</v>
      </c>
      <c r="BL119" s="58">
        <v>94.807299999999998</v>
      </c>
      <c r="BM119" s="58">
        <v>68.352699999999999</v>
      </c>
      <c r="BN119" s="58">
        <v>86.7</v>
      </c>
      <c r="BO119" s="59" t="s">
        <v>544</v>
      </c>
      <c r="BP119" s="58">
        <v>33.97</v>
      </c>
      <c r="BQ119" s="58">
        <v>41.4</v>
      </c>
      <c r="BR119" s="58">
        <v>79.87</v>
      </c>
      <c r="BS119" s="58">
        <v>78.13</v>
      </c>
      <c r="BT119" s="58">
        <v>81.099999999999994</v>
      </c>
      <c r="BU119" s="58">
        <v>81.3</v>
      </c>
      <c r="BV119" s="59" t="s">
        <v>544</v>
      </c>
      <c r="BW119" s="59" t="s">
        <v>544</v>
      </c>
      <c r="BX119" s="59" t="s">
        <v>544</v>
      </c>
      <c r="BY119" s="59" t="s">
        <v>544</v>
      </c>
      <c r="BZ119" s="59" t="s">
        <v>544</v>
      </c>
      <c r="CA119" s="58">
        <v>176.96</v>
      </c>
      <c r="CB119" s="59" t="s">
        <v>544</v>
      </c>
      <c r="CC119" s="59" t="s">
        <v>544</v>
      </c>
      <c r="CD119" s="59" t="s">
        <v>544</v>
      </c>
      <c r="CE119" s="59" t="s">
        <v>544</v>
      </c>
      <c r="CF119" s="59" t="s">
        <v>544</v>
      </c>
      <c r="CG119" s="58">
        <v>96.2</v>
      </c>
      <c r="CH119" s="58">
        <v>95</v>
      </c>
      <c r="CI119" s="59" t="s">
        <v>544</v>
      </c>
      <c r="CJ119" s="59" t="s">
        <v>544</v>
      </c>
      <c r="CK119" s="59" t="s">
        <v>544</v>
      </c>
      <c r="CL119" s="59" t="s">
        <v>544</v>
      </c>
      <c r="CM119" s="59" t="s">
        <v>544</v>
      </c>
      <c r="CN119" s="59" t="s">
        <v>544</v>
      </c>
    </row>
    <row r="120" spans="1:92">
      <c r="A120" s="59" t="s">
        <v>185</v>
      </c>
      <c r="B120" s="59" t="s">
        <v>544</v>
      </c>
      <c r="C120" s="59" t="s">
        <v>544</v>
      </c>
      <c r="D120" s="59" t="s">
        <v>544</v>
      </c>
      <c r="E120" s="59" t="s">
        <v>544</v>
      </c>
      <c r="F120" s="58">
        <v>60.3</v>
      </c>
      <c r="G120" s="58">
        <v>0.98886600000000002</v>
      </c>
      <c r="H120" s="58">
        <v>209.2</v>
      </c>
      <c r="I120" s="58">
        <v>356.4</v>
      </c>
      <c r="J120" s="58">
        <v>6.827</v>
      </c>
      <c r="K120" s="59" t="s">
        <v>544</v>
      </c>
      <c r="L120" s="58">
        <v>1473.7</v>
      </c>
      <c r="M120" s="58">
        <v>823915</v>
      </c>
      <c r="N120" s="59" t="s">
        <v>544</v>
      </c>
      <c r="O120" s="58">
        <v>2344</v>
      </c>
      <c r="P120" s="58">
        <v>7.2</v>
      </c>
      <c r="Q120" s="58">
        <v>60.4</v>
      </c>
      <c r="R120" s="59" t="s">
        <v>544</v>
      </c>
      <c r="S120" s="59" t="s">
        <v>544</v>
      </c>
      <c r="T120" s="59" t="s">
        <v>544</v>
      </c>
      <c r="U120" s="59" t="s">
        <v>544</v>
      </c>
      <c r="V120" s="59" t="s">
        <v>544</v>
      </c>
      <c r="W120" s="59" t="s">
        <v>544</v>
      </c>
      <c r="X120" s="59" t="s">
        <v>544</v>
      </c>
      <c r="Y120" s="59" t="s">
        <v>544</v>
      </c>
      <c r="Z120" s="59" t="s">
        <v>544</v>
      </c>
      <c r="AA120" s="59" t="s">
        <v>544</v>
      </c>
      <c r="AB120" s="58">
        <v>95.1</v>
      </c>
      <c r="AC120" s="59" t="s">
        <v>544</v>
      </c>
      <c r="AD120" s="58">
        <v>86.1</v>
      </c>
      <c r="AE120" s="58">
        <v>0.98886600000000002</v>
      </c>
      <c r="AF120" s="59" t="s">
        <v>544</v>
      </c>
      <c r="AG120" s="59" t="s">
        <v>544</v>
      </c>
      <c r="AH120" s="59" t="s">
        <v>544</v>
      </c>
      <c r="AI120" s="59" t="s">
        <v>544</v>
      </c>
      <c r="AJ120" s="59" t="s">
        <v>544</v>
      </c>
      <c r="AK120" s="59" t="s">
        <v>544</v>
      </c>
      <c r="AL120" s="59" t="s">
        <v>544</v>
      </c>
      <c r="AM120" s="59" t="s">
        <v>544</v>
      </c>
      <c r="AN120" s="59" t="s">
        <v>544</v>
      </c>
      <c r="AO120" s="59" t="s">
        <v>544</v>
      </c>
      <c r="AP120" s="58">
        <v>93.217680000000001</v>
      </c>
      <c r="AQ120" s="58">
        <v>18.64</v>
      </c>
      <c r="AR120" s="58">
        <v>60.4</v>
      </c>
      <c r="AS120" s="59" t="s">
        <v>544</v>
      </c>
      <c r="AT120" s="59" t="s">
        <v>544</v>
      </c>
      <c r="AU120" s="58">
        <v>88.2</v>
      </c>
      <c r="AV120" s="59" t="s">
        <v>544</v>
      </c>
      <c r="AW120" s="59" t="s">
        <v>544</v>
      </c>
      <c r="AX120" s="59" t="s">
        <v>544</v>
      </c>
      <c r="AY120" s="59" t="s">
        <v>544</v>
      </c>
      <c r="AZ120" s="58">
        <v>67.107100000000003</v>
      </c>
      <c r="BA120" s="58">
        <v>100.7801</v>
      </c>
      <c r="BB120" s="59" t="s">
        <v>544</v>
      </c>
      <c r="BC120" s="59" t="s">
        <v>544</v>
      </c>
      <c r="BD120" s="59" t="s">
        <v>544</v>
      </c>
      <c r="BE120" s="59" t="s">
        <v>544</v>
      </c>
      <c r="BF120" s="59" t="s">
        <v>544</v>
      </c>
      <c r="BG120" s="58">
        <v>1169.5899999999999</v>
      </c>
      <c r="BH120" s="58">
        <v>14356.352999999999</v>
      </c>
      <c r="BI120" s="59" t="s">
        <v>544</v>
      </c>
      <c r="BJ120" s="58">
        <v>-2.4</v>
      </c>
      <c r="BK120" s="58">
        <v>109.8</v>
      </c>
      <c r="BL120" s="58">
        <v>94.377600000000001</v>
      </c>
      <c r="BM120" s="58">
        <v>68.362799999999993</v>
      </c>
      <c r="BN120" s="58">
        <v>87.9</v>
      </c>
      <c r="BO120" s="59" t="s">
        <v>544</v>
      </c>
      <c r="BP120" s="58">
        <v>36.4</v>
      </c>
      <c r="BQ120" s="58">
        <v>42.73</v>
      </c>
      <c r="BR120" s="58">
        <v>75.5</v>
      </c>
      <c r="BS120" s="58">
        <v>74.97</v>
      </c>
      <c r="BT120" s="58">
        <v>75.83</v>
      </c>
      <c r="BU120" s="58">
        <v>81.8</v>
      </c>
      <c r="BV120" s="59" t="s">
        <v>544</v>
      </c>
      <c r="BW120" s="59" t="s">
        <v>544</v>
      </c>
      <c r="BX120" s="59" t="s">
        <v>544</v>
      </c>
      <c r="BY120" s="59" t="s">
        <v>544</v>
      </c>
      <c r="BZ120" s="59" t="s">
        <v>544</v>
      </c>
      <c r="CA120" s="58">
        <v>179.11</v>
      </c>
      <c r="CB120" s="59" t="s">
        <v>544</v>
      </c>
      <c r="CC120" s="59" t="s">
        <v>544</v>
      </c>
      <c r="CD120" s="59" t="s">
        <v>544</v>
      </c>
      <c r="CE120" s="59" t="s">
        <v>544</v>
      </c>
      <c r="CF120" s="59" t="s">
        <v>544</v>
      </c>
      <c r="CG120" s="58">
        <v>95.6</v>
      </c>
      <c r="CH120" s="58">
        <v>94.5</v>
      </c>
      <c r="CI120" s="59" t="s">
        <v>544</v>
      </c>
      <c r="CJ120" s="59" t="s">
        <v>544</v>
      </c>
      <c r="CK120" s="59" t="s">
        <v>544</v>
      </c>
      <c r="CL120" s="59" t="s">
        <v>544</v>
      </c>
      <c r="CM120" s="59" t="s">
        <v>544</v>
      </c>
      <c r="CN120" s="59" t="s">
        <v>544</v>
      </c>
    </row>
    <row r="121" spans="1:92">
      <c r="A121" s="59" t="s">
        <v>186</v>
      </c>
      <c r="B121" s="59" t="s">
        <v>544</v>
      </c>
      <c r="C121" s="59" t="s">
        <v>544</v>
      </c>
      <c r="D121" s="59" t="s">
        <v>544</v>
      </c>
      <c r="E121" s="59" t="s">
        <v>544</v>
      </c>
      <c r="F121" s="58">
        <v>60.2</v>
      </c>
      <c r="G121" s="58">
        <v>1.002802</v>
      </c>
      <c r="H121" s="58">
        <v>207.7</v>
      </c>
      <c r="I121" s="58">
        <v>365.8</v>
      </c>
      <c r="J121" s="58">
        <v>7.1859999999999999</v>
      </c>
      <c r="K121" s="59" t="s">
        <v>544</v>
      </c>
      <c r="L121" s="58">
        <v>1574.4</v>
      </c>
      <c r="M121" s="58">
        <v>628068</v>
      </c>
      <c r="N121" s="59" t="s">
        <v>544</v>
      </c>
      <c r="O121" s="58">
        <v>2333</v>
      </c>
      <c r="P121" s="58">
        <v>7</v>
      </c>
      <c r="Q121" s="58">
        <v>61</v>
      </c>
      <c r="R121" s="59" t="s">
        <v>544</v>
      </c>
      <c r="S121" s="59" t="s">
        <v>544</v>
      </c>
      <c r="T121" s="59" t="s">
        <v>544</v>
      </c>
      <c r="U121" s="59" t="s">
        <v>544</v>
      </c>
      <c r="V121" s="59" t="s">
        <v>544</v>
      </c>
      <c r="W121" s="59" t="s">
        <v>544</v>
      </c>
      <c r="X121" s="59" t="s">
        <v>544</v>
      </c>
      <c r="Y121" s="59" t="s">
        <v>544</v>
      </c>
      <c r="Z121" s="59" t="s">
        <v>544</v>
      </c>
      <c r="AA121" s="59" t="s">
        <v>544</v>
      </c>
      <c r="AB121" s="58">
        <v>94.8</v>
      </c>
      <c r="AC121" s="59" t="s">
        <v>544</v>
      </c>
      <c r="AD121" s="58">
        <v>86.4</v>
      </c>
      <c r="AE121" s="58">
        <v>1.002802</v>
      </c>
      <c r="AF121" s="59" t="s">
        <v>544</v>
      </c>
      <c r="AG121" s="59" t="s">
        <v>544</v>
      </c>
      <c r="AH121" s="59" t="s">
        <v>544</v>
      </c>
      <c r="AI121" s="59" t="s">
        <v>544</v>
      </c>
      <c r="AJ121" s="59" t="s">
        <v>544</v>
      </c>
      <c r="AK121" s="59" t="s">
        <v>544</v>
      </c>
      <c r="AL121" s="59" t="s">
        <v>544</v>
      </c>
      <c r="AM121" s="59" t="s">
        <v>544</v>
      </c>
      <c r="AN121" s="59" t="s">
        <v>544</v>
      </c>
      <c r="AO121" s="59" t="s">
        <v>544</v>
      </c>
      <c r="AP121" s="58">
        <v>94.464421999999999</v>
      </c>
      <c r="AQ121" s="58">
        <v>17.55</v>
      </c>
      <c r="AR121" s="58">
        <v>61</v>
      </c>
      <c r="AS121" s="59" t="s">
        <v>544</v>
      </c>
      <c r="AT121" s="59" t="s">
        <v>544</v>
      </c>
      <c r="AU121" s="58">
        <v>88.9</v>
      </c>
      <c r="AV121" s="59" t="s">
        <v>544</v>
      </c>
      <c r="AW121" s="59" t="s">
        <v>544</v>
      </c>
      <c r="AX121" s="59" t="s">
        <v>544</v>
      </c>
      <c r="AY121" s="59" t="s">
        <v>544</v>
      </c>
      <c r="AZ121" s="58">
        <v>67.746799999999993</v>
      </c>
      <c r="BA121" s="58">
        <v>100.8125</v>
      </c>
      <c r="BB121" s="59" t="s">
        <v>544</v>
      </c>
      <c r="BC121" s="59" t="s">
        <v>544</v>
      </c>
      <c r="BD121" s="59" t="s">
        <v>544</v>
      </c>
      <c r="BE121" s="59" t="s">
        <v>544</v>
      </c>
      <c r="BF121" s="59" t="s">
        <v>544</v>
      </c>
      <c r="BG121" s="58">
        <v>1187.43</v>
      </c>
      <c r="BH121" s="58">
        <v>11240.087</v>
      </c>
      <c r="BI121" s="59" t="s">
        <v>544</v>
      </c>
      <c r="BJ121" s="58">
        <v>-0.8</v>
      </c>
      <c r="BK121" s="58">
        <v>110.4</v>
      </c>
      <c r="BL121" s="58">
        <v>94.770099999999999</v>
      </c>
      <c r="BM121" s="58">
        <v>69.056399999999996</v>
      </c>
      <c r="BN121" s="58">
        <v>86.8</v>
      </c>
      <c r="BO121" s="59" t="s">
        <v>544</v>
      </c>
      <c r="BP121" s="58">
        <v>35.03</v>
      </c>
      <c r="BQ121" s="58">
        <v>40.43</v>
      </c>
      <c r="BR121" s="58">
        <v>68.400000000000006</v>
      </c>
      <c r="BS121" s="58">
        <v>65.17</v>
      </c>
      <c r="BT121" s="58">
        <v>70.67</v>
      </c>
      <c r="BU121" s="58">
        <v>81.8</v>
      </c>
      <c r="BV121" s="59" t="s">
        <v>544</v>
      </c>
      <c r="BW121" s="59" t="s">
        <v>544</v>
      </c>
      <c r="BX121" s="59" t="s">
        <v>544</v>
      </c>
      <c r="BY121" s="59" t="s">
        <v>544</v>
      </c>
      <c r="BZ121" s="59" t="s">
        <v>544</v>
      </c>
      <c r="CA121" s="58">
        <v>180.18</v>
      </c>
      <c r="CB121" s="59" t="s">
        <v>544</v>
      </c>
      <c r="CC121" s="59" t="s">
        <v>544</v>
      </c>
      <c r="CD121" s="59" t="s">
        <v>544</v>
      </c>
      <c r="CE121" s="59" t="s">
        <v>544</v>
      </c>
      <c r="CF121" s="59" t="s">
        <v>544</v>
      </c>
      <c r="CG121" s="58">
        <v>94.8</v>
      </c>
      <c r="CH121" s="58">
        <v>94.8</v>
      </c>
      <c r="CI121" s="59" t="s">
        <v>544</v>
      </c>
      <c r="CJ121" s="59" t="s">
        <v>544</v>
      </c>
      <c r="CK121" s="59" t="s">
        <v>544</v>
      </c>
      <c r="CL121" s="59" t="s">
        <v>544</v>
      </c>
      <c r="CM121" s="59" t="s">
        <v>544</v>
      </c>
      <c r="CN121" s="59" t="s">
        <v>544</v>
      </c>
    </row>
    <row r="122" spans="1:92">
      <c r="A122" s="59" t="s">
        <v>187</v>
      </c>
      <c r="B122" s="59" t="s">
        <v>544</v>
      </c>
      <c r="C122" s="59" t="s">
        <v>544</v>
      </c>
      <c r="D122" s="59" t="s">
        <v>544</v>
      </c>
      <c r="E122" s="59" t="s">
        <v>544</v>
      </c>
      <c r="F122" s="58">
        <v>60.8</v>
      </c>
      <c r="G122" s="58">
        <v>1.12425</v>
      </c>
      <c r="H122" s="58">
        <v>227.2</v>
      </c>
      <c r="I122" s="58">
        <v>380.7</v>
      </c>
      <c r="J122" s="58">
        <v>8.1750000000000007</v>
      </c>
      <c r="K122" s="59" t="s">
        <v>544</v>
      </c>
      <c r="L122" s="58">
        <v>1790.4</v>
      </c>
      <c r="M122" s="58">
        <v>671987</v>
      </c>
      <c r="N122" s="59" t="s">
        <v>544</v>
      </c>
      <c r="O122" s="58">
        <v>2373</v>
      </c>
      <c r="P122" s="58">
        <v>7</v>
      </c>
      <c r="Q122" s="58">
        <v>61.5</v>
      </c>
      <c r="R122" s="59" t="s">
        <v>544</v>
      </c>
      <c r="S122" s="59" t="s">
        <v>544</v>
      </c>
      <c r="T122" s="59" t="s">
        <v>544</v>
      </c>
      <c r="U122" s="59" t="s">
        <v>544</v>
      </c>
      <c r="V122" s="59" t="s">
        <v>544</v>
      </c>
      <c r="W122" s="59" t="s">
        <v>544</v>
      </c>
      <c r="X122" s="59" t="s">
        <v>544</v>
      </c>
      <c r="Y122" s="59" t="s">
        <v>544</v>
      </c>
      <c r="Z122" s="59" t="s">
        <v>544</v>
      </c>
      <c r="AA122" s="59" t="s">
        <v>544</v>
      </c>
      <c r="AB122" s="58">
        <v>97</v>
      </c>
      <c r="AC122" s="59" t="s">
        <v>544</v>
      </c>
      <c r="AD122" s="58">
        <v>88.92</v>
      </c>
      <c r="AE122" s="58">
        <v>1.12425</v>
      </c>
      <c r="AF122" s="59" t="s">
        <v>544</v>
      </c>
      <c r="AG122" s="59" t="s">
        <v>544</v>
      </c>
      <c r="AH122" s="59" t="s">
        <v>544</v>
      </c>
      <c r="AI122" s="59" t="s">
        <v>544</v>
      </c>
      <c r="AJ122" s="59" t="s">
        <v>544</v>
      </c>
      <c r="AK122" s="59" t="s">
        <v>544</v>
      </c>
      <c r="AL122" s="59" t="s">
        <v>544</v>
      </c>
      <c r="AM122" s="59" t="s">
        <v>544</v>
      </c>
      <c r="AN122" s="59" t="s">
        <v>544</v>
      </c>
      <c r="AO122" s="59" t="s">
        <v>544</v>
      </c>
      <c r="AP122" s="58">
        <v>94.844474000000005</v>
      </c>
      <c r="AQ122" s="58">
        <v>19.2</v>
      </c>
      <c r="AR122" s="58">
        <v>61.5</v>
      </c>
      <c r="AS122" s="59" t="s">
        <v>544</v>
      </c>
      <c r="AT122" s="59" t="s">
        <v>544</v>
      </c>
      <c r="AU122" s="58">
        <v>89.1</v>
      </c>
      <c r="AV122" s="59" t="s">
        <v>544</v>
      </c>
      <c r="AW122" s="59" t="s">
        <v>544</v>
      </c>
      <c r="AX122" s="59" t="s">
        <v>544</v>
      </c>
      <c r="AY122" s="59" t="s">
        <v>544</v>
      </c>
      <c r="AZ122" s="58">
        <v>68.442400000000006</v>
      </c>
      <c r="BA122" s="58">
        <v>100.9211</v>
      </c>
      <c r="BB122" s="59" t="s">
        <v>544</v>
      </c>
      <c r="BC122" s="59" t="s">
        <v>544</v>
      </c>
      <c r="BD122" s="59" t="s">
        <v>544</v>
      </c>
      <c r="BE122" s="59" t="s">
        <v>544</v>
      </c>
      <c r="BF122" s="59" t="s">
        <v>544</v>
      </c>
      <c r="BG122" s="58">
        <v>1199.42</v>
      </c>
      <c r="BH122" s="58">
        <v>14253.437</v>
      </c>
      <c r="BI122" s="59" t="s">
        <v>544</v>
      </c>
      <c r="BJ122" s="58">
        <v>-0.7</v>
      </c>
      <c r="BK122" s="58">
        <v>111.9</v>
      </c>
      <c r="BL122" s="58">
        <v>99.459000000000003</v>
      </c>
      <c r="BM122" s="58">
        <v>71.678200000000004</v>
      </c>
      <c r="BN122" s="58">
        <v>86</v>
      </c>
      <c r="BO122" s="59" t="s">
        <v>544</v>
      </c>
      <c r="BP122" s="58">
        <v>37.270000000000003</v>
      </c>
      <c r="BQ122" s="58">
        <v>41.77</v>
      </c>
      <c r="BR122" s="58">
        <v>65.33</v>
      </c>
      <c r="BS122" s="58">
        <v>60.37</v>
      </c>
      <c r="BT122" s="58">
        <v>68.8</v>
      </c>
      <c r="BU122" s="58">
        <v>81.7</v>
      </c>
      <c r="BV122" s="59" t="s">
        <v>544</v>
      </c>
      <c r="BW122" s="59" t="s">
        <v>544</v>
      </c>
      <c r="BX122" s="59" t="s">
        <v>544</v>
      </c>
      <c r="BY122" s="59" t="s">
        <v>544</v>
      </c>
      <c r="BZ122" s="59" t="s">
        <v>544</v>
      </c>
      <c r="CA122" s="58">
        <v>184.53</v>
      </c>
      <c r="CB122" s="59" t="s">
        <v>544</v>
      </c>
      <c r="CC122" s="59" t="s">
        <v>544</v>
      </c>
      <c r="CD122" s="59" t="s">
        <v>544</v>
      </c>
      <c r="CE122" s="59" t="s">
        <v>544</v>
      </c>
      <c r="CF122" s="59" t="s">
        <v>544</v>
      </c>
      <c r="CG122" s="58">
        <v>95.4</v>
      </c>
      <c r="CH122" s="58">
        <v>99.2</v>
      </c>
      <c r="CI122" s="59" t="s">
        <v>544</v>
      </c>
      <c r="CJ122" s="59" t="s">
        <v>544</v>
      </c>
      <c r="CK122" s="59" t="s">
        <v>544</v>
      </c>
      <c r="CL122" s="59" t="s">
        <v>544</v>
      </c>
      <c r="CM122" s="59" t="s">
        <v>544</v>
      </c>
      <c r="CN122" s="59" t="s">
        <v>544</v>
      </c>
    </row>
    <row r="123" spans="1:92">
      <c r="A123" s="59" t="s">
        <v>188</v>
      </c>
      <c r="B123" s="59" t="s">
        <v>544</v>
      </c>
      <c r="C123" s="59" t="s">
        <v>544</v>
      </c>
      <c r="D123" s="59" t="s">
        <v>544</v>
      </c>
      <c r="E123" s="59" t="s">
        <v>544</v>
      </c>
      <c r="F123" s="58">
        <v>60.7</v>
      </c>
      <c r="G123" s="58">
        <v>1.147505</v>
      </c>
      <c r="H123" s="58">
        <v>210.2</v>
      </c>
      <c r="I123" s="58">
        <v>390.7</v>
      </c>
      <c r="J123" s="58">
        <v>8.3569999999999993</v>
      </c>
      <c r="K123" s="58">
        <v>8.23</v>
      </c>
      <c r="L123" s="58">
        <v>1968.6</v>
      </c>
      <c r="M123" s="58">
        <v>747656</v>
      </c>
      <c r="N123" s="59" t="s">
        <v>544</v>
      </c>
      <c r="O123" s="58">
        <v>2321</v>
      </c>
      <c r="P123" s="58">
        <v>6.7</v>
      </c>
      <c r="Q123" s="58">
        <v>62</v>
      </c>
      <c r="R123" s="59" t="s">
        <v>544</v>
      </c>
      <c r="S123" s="59" t="s">
        <v>544</v>
      </c>
      <c r="T123" s="59" t="s">
        <v>544</v>
      </c>
      <c r="U123" s="59" t="s">
        <v>544</v>
      </c>
      <c r="V123" s="59" t="s">
        <v>544</v>
      </c>
      <c r="W123" s="59" t="s">
        <v>544</v>
      </c>
      <c r="X123" s="59" t="s">
        <v>544</v>
      </c>
      <c r="Y123" s="59" t="s">
        <v>544</v>
      </c>
      <c r="Z123" s="59" t="s">
        <v>544</v>
      </c>
      <c r="AA123" s="59" t="s">
        <v>544</v>
      </c>
      <c r="AB123" s="58">
        <v>99.2</v>
      </c>
      <c r="AC123" s="59" t="s">
        <v>544</v>
      </c>
      <c r="AD123" s="58">
        <v>91.05</v>
      </c>
      <c r="AE123" s="58">
        <v>1.147505</v>
      </c>
      <c r="AF123" s="59" t="s">
        <v>544</v>
      </c>
      <c r="AG123" s="59" t="s">
        <v>544</v>
      </c>
      <c r="AH123" s="59" t="s">
        <v>544</v>
      </c>
      <c r="AI123" s="59" t="s">
        <v>544</v>
      </c>
      <c r="AJ123" s="59" t="s">
        <v>544</v>
      </c>
      <c r="AK123" s="59" t="s">
        <v>544</v>
      </c>
      <c r="AL123" s="59" t="s">
        <v>544</v>
      </c>
      <c r="AM123" s="59" t="s">
        <v>544</v>
      </c>
      <c r="AN123" s="59" t="s">
        <v>544</v>
      </c>
      <c r="AO123" s="59" t="s">
        <v>544</v>
      </c>
      <c r="AP123" s="58">
        <v>95.951612999999995</v>
      </c>
      <c r="AQ123" s="58">
        <v>19.72</v>
      </c>
      <c r="AR123" s="58">
        <v>62</v>
      </c>
      <c r="AS123" s="59" t="s">
        <v>544</v>
      </c>
      <c r="AT123" s="59" t="s">
        <v>544</v>
      </c>
      <c r="AU123" s="58">
        <v>89.3</v>
      </c>
      <c r="AV123" s="59" t="s">
        <v>544</v>
      </c>
      <c r="AW123" s="59" t="s">
        <v>544</v>
      </c>
      <c r="AX123" s="59" t="s">
        <v>544</v>
      </c>
      <c r="AY123" s="59" t="s">
        <v>544</v>
      </c>
      <c r="AZ123" s="58">
        <v>69.292599999999993</v>
      </c>
      <c r="BA123" s="58">
        <v>101.25490000000001</v>
      </c>
      <c r="BB123" s="59" t="s">
        <v>544</v>
      </c>
      <c r="BC123" s="59" t="s">
        <v>544</v>
      </c>
      <c r="BD123" s="59" t="s">
        <v>544</v>
      </c>
      <c r="BE123" s="59" t="s">
        <v>544</v>
      </c>
      <c r="BF123" s="59" t="s">
        <v>544</v>
      </c>
      <c r="BG123" s="58">
        <v>1226.74</v>
      </c>
      <c r="BH123" s="58">
        <v>16410.782999999999</v>
      </c>
      <c r="BI123" s="59" t="s">
        <v>544</v>
      </c>
      <c r="BJ123" s="58">
        <v>0.1</v>
      </c>
      <c r="BK123" s="58">
        <v>113.4</v>
      </c>
      <c r="BL123" s="58">
        <v>104.40730000000001</v>
      </c>
      <c r="BM123" s="58">
        <v>74.361500000000007</v>
      </c>
      <c r="BN123" s="58">
        <v>84.8</v>
      </c>
      <c r="BO123" s="59" t="s">
        <v>544</v>
      </c>
      <c r="BP123" s="58">
        <v>38.47</v>
      </c>
      <c r="BQ123" s="58">
        <v>42.6</v>
      </c>
      <c r="BR123" s="58">
        <v>63.9</v>
      </c>
      <c r="BS123" s="58">
        <v>60.4</v>
      </c>
      <c r="BT123" s="58">
        <v>66.33</v>
      </c>
      <c r="BU123" s="58">
        <v>81.400000000000006</v>
      </c>
      <c r="BV123" s="59" t="s">
        <v>544</v>
      </c>
      <c r="BW123" s="59" t="s">
        <v>544</v>
      </c>
      <c r="BX123" s="59" t="s">
        <v>544</v>
      </c>
      <c r="BY123" s="59" t="s">
        <v>544</v>
      </c>
      <c r="BZ123" s="59" t="s">
        <v>544</v>
      </c>
      <c r="CA123" s="58">
        <v>193.01</v>
      </c>
      <c r="CB123" s="59" t="s">
        <v>544</v>
      </c>
      <c r="CC123" s="59" t="s">
        <v>544</v>
      </c>
      <c r="CD123" s="59" t="s">
        <v>544</v>
      </c>
      <c r="CE123" s="59" t="s">
        <v>544</v>
      </c>
      <c r="CF123" s="59" t="s">
        <v>544</v>
      </c>
      <c r="CG123" s="58">
        <v>95.8</v>
      </c>
      <c r="CH123" s="58">
        <v>104</v>
      </c>
      <c r="CI123" s="59" t="s">
        <v>544</v>
      </c>
      <c r="CJ123" s="59" t="s">
        <v>544</v>
      </c>
      <c r="CK123" s="59" t="s">
        <v>544</v>
      </c>
      <c r="CL123" s="59" t="s">
        <v>544</v>
      </c>
      <c r="CM123" s="59" t="s">
        <v>544</v>
      </c>
      <c r="CN123" s="59" t="s">
        <v>544</v>
      </c>
    </row>
    <row r="124" spans="1:92">
      <c r="A124" s="59" t="s">
        <v>189</v>
      </c>
      <c r="B124" s="59" t="s">
        <v>544</v>
      </c>
      <c r="C124" s="59" t="s">
        <v>544</v>
      </c>
      <c r="D124" s="59" t="s">
        <v>544</v>
      </c>
      <c r="E124" s="59" t="s">
        <v>544</v>
      </c>
      <c r="F124" s="58">
        <v>61.7</v>
      </c>
      <c r="G124" s="58">
        <v>1.16127</v>
      </c>
      <c r="H124" s="58">
        <v>243.7</v>
      </c>
      <c r="I124" s="58">
        <v>432.5</v>
      </c>
      <c r="J124" s="58">
        <v>8.298</v>
      </c>
      <c r="K124" s="58">
        <v>8.73</v>
      </c>
      <c r="L124" s="58">
        <v>1879.9</v>
      </c>
      <c r="M124" s="58">
        <v>822689</v>
      </c>
      <c r="N124" s="59" t="s">
        <v>544</v>
      </c>
      <c r="O124" s="58">
        <v>2155</v>
      </c>
      <c r="P124" s="58">
        <v>6.5</v>
      </c>
      <c r="Q124" s="58">
        <v>62.6</v>
      </c>
      <c r="R124" s="59" t="s">
        <v>544</v>
      </c>
      <c r="S124" s="59" t="s">
        <v>544</v>
      </c>
      <c r="T124" s="59" t="s">
        <v>544</v>
      </c>
      <c r="U124" s="59" t="s">
        <v>544</v>
      </c>
      <c r="V124" s="59" t="s">
        <v>544</v>
      </c>
      <c r="W124" s="59" t="s">
        <v>544</v>
      </c>
      <c r="X124" s="59" t="s">
        <v>544</v>
      </c>
      <c r="Y124" s="59" t="s">
        <v>544</v>
      </c>
      <c r="Z124" s="59" t="s">
        <v>544</v>
      </c>
      <c r="AA124" s="59" t="s">
        <v>544</v>
      </c>
      <c r="AB124" s="58">
        <v>98.8</v>
      </c>
      <c r="AC124" s="59" t="s">
        <v>544</v>
      </c>
      <c r="AD124" s="58">
        <v>91.01</v>
      </c>
      <c r="AE124" s="58">
        <v>1.16127</v>
      </c>
      <c r="AF124" s="59" t="s">
        <v>544</v>
      </c>
      <c r="AG124" s="59" t="s">
        <v>544</v>
      </c>
      <c r="AH124" s="59" t="s">
        <v>544</v>
      </c>
      <c r="AI124" s="59" t="s">
        <v>544</v>
      </c>
      <c r="AJ124" s="59" t="s">
        <v>544</v>
      </c>
      <c r="AK124" s="59" t="s">
        <v>544</v>
      </c>
      <c r="AL124" s="59" t="s">
        <v>544</v>
      </c>
      <c r="AM124" s="59" t="s">
        <v>544</v>
      </c>
      <c r="AN124" s="59" t="s">
        <v>544</v>
      </c>
      <c r="AO124" s="59" t="s">
        <v>544</v>
      </c>
      <c r="AP124" s="58">
        <v>97.808099999999996</v>
      </c>
      <c r="AQ124" s="58">
        <v>16.38</v>
      </c>
      <c r="AR124" s="58">
        <v>62.6</v>
      </c>
      <c r="AS124" s="59" t="s">
        <v>544</v>
      </c>
      <c r="AT124" s="59" t="s">
        <v>544</v>
      </c>
      <c r="AU124" s="58">
        <v>89.9</v>
      </c>
      <c r="AV124" s="59" t="s">
        <v>544</v>
      </c>
      <c r="AW124" s="59" t="s">
        <v>544</v>
      </c>
      <c r="AX124" s="59" t="s">
        <v>544</v>
      </c>
      <c r="AY124" s="59" t="s">
        <v>544</v>
      </c>
      <c r="AZ124" s="58">
        <v>70.191000000000003</v>
      </c>
      <c r="BA124" s="58">
        <v>101.6614</v>
      </c>
      <c r="BB124" s="59" t="s">
        <v>544</v>
      </c>
      <c r="BC124" s="59" t="s">
        <v>544</v>
      </c>
      <c r="BD124" s="59" t="s">
        <v>544</v>
      </c>
      <c r="BE124" s="59" t="s">
        <v>544</v>
      </c>
      <c r="BF124" s="59" t="s">
        <v>544</v>
      </c>
      <c r="BG124" s="58">
        <v>1241.44</v>
      </c>
      <c r="BH124" s="58">
        <v>10391.618</v>
      </c>
      <c r="BI124" s="59" t="s">
        <v>544</v>
      </c>
      <c r="BJ124" s="58">
        <v>-0.2</v>
      </c>
      <c r="BK124" s="58">
        <v>114.1</v>
      </c>
      <c r="BL124" s="58">
        <v>104.8599</v>
      </c>
      <c r="BM124" s="58">
        <v>74.790599999999998</v>
      </c>
      <c r="BN124" s="58">
        <v>83.5</v>
      </c>
      <c r="BO124" s="59" t="s">
        <v>544</v>
      </c>
      <c r="BP124" s="58">
        <v>33.47</v>
      </c>
      <c r="BQ124" s="58">
        <v>38.729999999999997</v>
      </c>
      <c r="BR124" s="58">
        <v>66.27</v>
      </c>
      <c r="BS124" s="58">
        <v>62.97</v>
      </c>
      <c r="BT124" s="58">
        <v>68.53</v>
      </c>
      <c r="BU124" s="58">
        <v>81.5</v>
      </c>
      <c r="BV124" s="59" t="s">
        <v>544</v>
      </c>
      <c r="BW124" s="59" t="s">
        <v>544</v>
      </c>
      <c r="BX124" s="59" t="s">
        <v>544</v>
      </c>
      <c r="BY124" s="59" t="s">
        <v>544</v>
      </c>
      <c r="BZ124" s="59" t="s">
        <v>544</v>
      </c>
      <c r="CA124" s="58">
        <v>196.39</v>
      </c>
      <c r="CB124" s="59" t="s">
        <v>544</v>
      </c>
      <c r="CC124" s="59" t="s">
        <v>544</v>
      </c>
      <c r="CD124" s="59" t="s">
        <v>544</v>
      </c>
      <c r="CE124" s="59" t="s">
        <v>544</v>
      </c>
      <c r="CF124" s="59" t="s">
        <v>544</v>
      </c>
      <c r="CG124" s="58">
        <v>94.9</v>
      </c>
      <c r="CH124" s="58">
        <v>104.4</v>
      </c>
      <c r="CI124" s="59" t="s">
        <v>544</v>
      </c>
      <c r="CJ124" s="59" t="s">
        <v>544</v>
      </c>
      <c r="CK124" s="59" t="s">
        <v>544</v>
      </c>
      <c r="CL124" s="59" t="s">
        <v>544</v>
      </c>
      <c r="CM124" s="59" t="s">
        <v>544</v>
      </c>
      <c r="CN124" s="59" t="s">
        <v>544</v>
      </c>
    </row>
    <row r="125" spans="1:92">
      <c r="A125" s="59" t="s">
        <v>190</v>
      </c>
      <c r="B125" s="59" t="s">
        <v>544</v>
      </c>
      <c r="C125" s="59" t="s">
        <v>544</v>
      </c>
      <c r="D125" s="59" t="s">
        <v>544</v>
      </c>
      <c r="E125" s="59" t="s">
        <v>544</v>
      </c>
      <c r="F125" s="58">
        <v>64.5</v>
      </c>
      <c r="G125" s="58">
        <v>1.2454989999999999</v>
      </c>
      <c r="H125" s="58">
        <v>257.8</v>
      </c>
      <c r="I125" s="58">
        <v>456</v>
      </c>
      <c r="J125" s="58">
        <v>8.3949999999999996</v>
      </c>
      <c r="K125" s="58">
        <v>8.8699999999999992</v>
      </c>
      <c r="L125" s="58">
        <v>1334.9</v>
      </c>
      <c r="M125" s="58">
        <v>712615</v>
      </c>
      <c r="N125" s="59" t="s">
        <v>544</v>
      </c>
      <c r="O125" s="58">
        <v>2114</v>
      </c>
      <c r="P125" s="58">
        <v>6.3</v>
      </c>
      <c r="Q125" s="58">
        <v>63.1</v>
      </c>
      <c r="R125" s="59" t="s">
        <v>544</v>
      </c>
      <c r="S125" s="59" t="s">
        <v>544</v>
      </c>
      <c r="T125" s="59" t="s">
        <v>544</v>
      </c>
      <c r="U125" s="59" t="s">
        <v>544</v>
      </c>
      <c r="V125" s="59" t="s">
        <v>544</v>
      </c>
      <c r="W125" s="59" t="s">
        <v>544</v>
      </c>
      <c r="X125" s="59" t="s">
        <v>544</v>
      </c>
      <c r="Y125" s="59" t="s">
        <v>544</v>
      </c>
      <c r="Z125" s="59" t="s">
        <v>544</v>
      </c>
      <c r="AA125" s="59" t="s">
        <v>544</v>
      </c>
      <c r="AB125" s="58">
        <v>97.4</v>
      </c>
      <c r="AC125" s="59" t="s">
        <v>544</v>
      </c>
      <c r="AD125" s="58">
        <v>91.18</v>
      </c>
      <c r="AE125" s="58">
        <v>1.2454989999999999</v>
      </c>
      <c r="AF125" s="59" t="s">
        <v>544</v>
      </c>
      <c r="AG125" s="59" t="s">
        <v>544</v>
      </c>
      <c r="AH125" s="59" t="s">
        <v>544</v>
      </c>
      <c r="AI125" s="59" t="s">
        <v>544</v>
      </c>
      <c r="AJ125" s="59" t="s">
        <v>544</v>
      </c>
      <c r="AK125" s="59" t="s">
        <v>544</v>
      </c>
      <c r="AL125" s="59" t="s">
        <v>544</v>
      </c>
      <c r="AM125" s="59" t="s">
        <v>544</v>
      </c>
      <c r="AN125" s="59" t="s">
        <v>544</v>
      </c>
      <c r="AO125" s="59" t="s">
        <v>544</v>
      </c>
      <c r="AP125" s="58">
        <v>96.870423000000002</v>
      </c>
      <c r="AQ125" s="58">
        <v>26.36</v>
      </c>
      <c r="AR125" s="58">
        <v>63.1</v>
      </c>
      <c r="AS125" s="59" t="s">
        <v>544</v>
      </c>
      <c r="AT125" s="59" t="s">
        <v>544</v>
      </c>
      <c r="AU125" s="58">
        <v>89.5</v>
      </c>
      <c r="AV125" s="59" t="s">
        <v>544</v>
      </c>
      <c r="AW125" s="59" t="s">
        <v>544</v>
      </c>
      <c r="AX125" s="59" t="s">
        <v>544</v>
      </c>
      <c r="AY125" s="59" t="s">
        <v>544</v>
      </c>
      <c r="AZ125" s="58">
        <v>70.886099999999999</v>
      </c>
      <c r="BA125" s="58">
        <v>101.78530000000001</v>
      </c>
      <c r="BB125" s="59" t="s">
        <v>544</v>
      </c>
      <c r="BC125" s="59" t="s">
        <v>544</v>
      </c>
      <c r="BD125" s="59" t="s">
        <v>544</v>
      </c>
      <c r="BE125" s="59" t="s">
        <v>544</v>
      </c>
      <c r="BF125" s="59" t="s">
        <v>544</v>
      </c>
      <c r="BG125" s="58">
        <v>1262.77</v>
      </c>
      <c r="BH125" s="58">
        <v>7493.5820000000003</v>
      </c>
      <c r="BI125" s="59" t="s">
        <v>544</v>
      </c>
      <c r="BJ125" s="58">
        <v>-0.8</v>
      </c>
      <c r="BK125" s="58">
        <v>115.6</v>
      </c>
      <c r="BL125" s="58">
        <v>103.2159</v>
      </c>
      <c r="BM125" s="58">
        <v>75.141000000000005</v>
      </c>
      <c r="BN125" s="58">
        <v>84.6</v>
      </c>
      <c r="BO125" s="59" t="s">
        <v>544</v>
      </c>
      <c r="BP125" s="58">
        <v>49.4</v>
      </c>
      <c r="BQ125" s="58">
        <v>52.33</v>
      </c>
      <c r="BR125" s="58">
        <v>67.77</v>
      </c>
      <c r="BS125" s="58">
        <v>59.6</v>
      </c>
      <c r="BT125" s="58">
        <v>73.430000000000007</v>
      </c>
      <c r="BU125" s="58">
        <v>81.8</v>
      </c>
      <c r="BV125" s="59" t="s">
        <v>544</v>
      </c>
      <c r="BW125" s="59" t="s">
        <v>544</v>
      </c>
      <c r="BX125" s="59" t="s">
        <v>544</v>
      </c>
      <c r="BY125" s="59" t="s">
        <v>544</v>
      </c>
      <c r="BZ125" s="59" t="s">
        <v>544</v>
      </c>
      <c r="CA125" s="58">
        <v>199.05</v>
      </c>
      <c r="CB125" s="59" t="s">
        <v>544</v>
      </c>
      <c r="CC125" s="59" t="s">
        <v>544</v>
      </c>
      <c r="CD125" s="59" t="s">
        <v>544</v>
      </c>
      <c r="CE125" s="59" t="s">
        <v>544</v>
      </c>
      <c r="CF125" s="59" t="s">
        <v>544</v>
      </c>
      <c r="CG125" s="58">
        <v>93.8</v>
      </c>
      <c r="CH125" s="58">
        <v>102.5</v>
      </c>
      <c r="CI125" s="59" t="s">
        <v>544</v>
      </c>
      <c r="CJ125" s="59" t="s">
        <v>544</v>
      </c>
      <c r="CK125" s="59" t="s">
        <v>544</v>
      </c>
      <c r="CL125" s="59" t="s">
        <v>544</v>
      </c>
      <c r="CM125" s="59" t="s">
        <v>544</v>
      </c>
      <c r="CN125" s="59" t="s">
        <v>544</v>
      </c>
    </row>
    <row r="126" spans="1:92">
      <c r="A126" s="59" t="s">
        <v>191</v>
      </c>
      <c r="B126" s="59" t="s">
        <v>544</v>
      </c>
      <c r="C126" s="59" t="s">
        <v>544</v>
      </c>
      <c r="D126" s="59" t="s">
        <v>544</v>
      </c>
      <c r="E126" s="59" t="s">
        <v>544</v>
      </c>
      <c r="F126" s="58">
        <v>64.900000000000006</v>
      </c>
      <c r="G126" s="58">
        <v>1.3082119999999999</v>
      </c>
      <c r="H126" s="58">
        <v>292.2</v>
      </c>
      <c r="I126" s="58">
        <v>481.4</v>
      </c>
      <c r="J126" s="58">
        <v>8.8960000000000008</v>
      </c>
      <c r="K126" s="58">
        <v>9</v>
      </c>
      <c r="L126" s="58">
        <v>1398.2</v>
      </c>
      <c r="M126" s="58">
        <v>757823</v>
      </c>
      <c r="N126" s="59" t="s">
        <v>544</v>
      </c>
      <c r="O126" s="58">
        <v>2140</v>
      </c>
      <c r="P126" s="58">
        <v>6</v>
      </c>
      <c r="Q126" s="58">
        <v>63.6</v>
      </c>
      <c r="R126" s="59" t="s">
        <v>544</v>
      </c>
      <c r="S126" s="59" t="s">
        <v>544</v>
      </c>
      <c r="T126" s="59" t="s">
        <v>544</v>
      </c>
      <c r="U126" s="59" t="s">
        <v>544</v>
      </c>
      <c r="V126" s="59" t="s">
        <v>544</v>
      </c>
      <c r="W126" s="59" t="s">
        <v>544</v>
      </c>
      <c r="X126" s="59" t="s">
        <v>544</v>
      </c>
      <c r="Y126" s="59" t="s">
        <v>544</v>
      </c>
      <c r="Z126" s="59" t="s">
        <v>544</v>
      </c>
      <c r="AA126" s="59" t="s">
        <v>544</v>
      </c>
      <c r="AB126" s="58">
        <v>98.7</v>
      </c>
      <c r="AC126" s="59" t="s">
        <v>544</v>
      </c>
      <c r="AD126" s="58">
        <v>92.58</v>
      </c>
      <c r="AE126" s="58">
        <v>1.3082119999999999</v>
      </c>
      <c r="AF126" s="59" t="s">
        <v>544</v>
      </c>
      <c r="AG126" s="59" t="s">
        <v>544</v>
      </c>
      <c r="AH126" s="59" t="s">
        <v>544</v>
      </c>
      <c r="AI126" s="59" t="s">
        <v>544</v>
      </c>
      <c r="AJ126" s="59" t="s">
        <v>544</v>
      </c>
      <c r="AK126" s="59" t="s">
        <v>544</v>
      </c>
      <c r="AL126" s="59" t="s">
        <v>544</v>
      </c>
      <c r="AM126" s="59" t="s">
        <v>544</v>
      </c>
      <c r="AN126" s="59" t="s">
        <v>544</v>
      </c>
      <c r="AO126" s="59" t="s">
        <v>544</v>
      </c>
      <c r="AP126" s="58">
        <v>94.469020999999998</v>
      </c>
      <c r="AQ126" s="58">
        <v>32.369999999999997</v>
      </c>
      <c r="AR126" s="58">
        <v>63.6</v>
      </c>
      <c r="AS126" s="59" t="s">
        <v>544</v>
      </c>
      <c r="AT126" s="59" t="s">
        <v>544</v>
      </c>
      <c r="AU126" s="58">
        <v>90</v>
      </c>
      <c r="AV126" s="59" t="s">
        <v>544</v>
      </c>
      <c r="AW126" s="59" t="s">
        <v>544</v>
      </c>
      <c r="AX126" s="59" t="s">
        <v>544</v>
      </c>
      <c r="AY126" s="59" t="s">
        <v>544</v>
      </c>
      <c r="AZ126" s="58">
        <v>71.077100000000002</v>
      </c>
      <c r="BA126" s="58">
        <v>101.2129</v>
      </c>
      <c r="BB126" s="59" t="s">
        <v>544</v>
      </c>
      <c r="BC126" s="59" t="s">
        <v>544</v>
      </c>
      <c r="BD126" s="59" t="s">
        <v>544</v>
      </c>
      <c r="BE126" s="59" t="s">
        <v>544</v>
      </c>
      <c r="BF126" s="59" t="s">
        <v>544</v>
      </c>
      <c r="BG126" s="58">
        <v>1278.2</v>
      </c>
      <c r="BH126" s="58">
        <v>6954.0820000000003</v>
      </c>
      <c r="BI126" s="59" t="s">
        <v>544</v>
      </c>
      <c r="BJ126" s="58">
        <v>-3.6</v>
      </c>
      <c r="BK126" s="58">
        <v>114.8</v>
      </c>
      <c r="BL126" s="58">
        <v>104.88890000000001</v>
      </c>
      <c r="BM126" s="58">
        <v>76.548699999999997</v>
      </c>
      <c r="BN126" s="58">
        <v>86.8</v>
      </c>
      <c r="BO126" s="59" t="s">
        <v>544</v>
      </c>
      <c r="BP126" s="58">
        <v>59.03</v>
      </c>
      <c r="BQ126" s="58">
        <v>59.97</v>
      </c>
      <c r="BR126" s="58">
        <v>65.03</v>
      </c>
      <c r="BS126" s="58">
        <v>57.93</v>
      </c>
      <c r="BT126" s="58">
        <v>69.97</v>
      </c>
      <c r="BU126" s="58">
        <v>82.1</v>
      </c>
      <c r="BV126" s="59" t="s">
        <v>544</v>
      </c>
      <c r="BW126" s="59" t="s">
        <v>544</v>
      </c>
      <c r="BX126" s="59" t="s">
        <v>544</v>
      </c>
      <c r="BY126" s="59" t="s">
        <v>544</v>
      </c>
      <c r="BZ126" s="59" t="s">
        <v>544</v>
      </c>
      <c r="CA126" s="58">
        <v>203.24</v>
      </c>
      <c r="CB126" s="59" t="s">
        <v>544</v>
      </c>
      <c r="CC126" s="59" t="s">
        <v>544</v>
      </c>
      <c r="CD126" s="59" t="s">
        <v>544</v>
      </c>
      <c r="CE126" s="59" t="s">
        <v>544</v>
      </c>
      <c r="CF126" s="59" t="s">
        <v>544</v>
      </c>
      <c r="CG126" s="58">
        <v>94.6</v>
      </c>
      <c r="CH126" s="58">
        <v>104.4</v>
      </c>
      <c r="CI126" s="59" t="s">
        <v>544</v>
      </c>
      <c r="CJ126" s="59" t="s">
        <v>544</v>
      </c>
      <c r="CK126" s="59" t="s">
        <v>544</v>
      </c>
      <c r="CL126" s="59" t="s">
        <v>544</v>
      </c>
      <c r="CM126" s="59" t="s">
        <v>544</v>
      </c>
      <c r="CN126" s="59" t="s">
        <v>544</v>
      </c>
    </row>
    <row r="127" spans="1:92">
      <c r="A127" s="59" t="s">
        <v>192</v>
      </c>
      <c r="B127" s="58">
        <v>557.42200000000003</v>
      </c>
      <c r="C127" s="58">
        <v>99.6</v>
      </c>
      <c r="D127" s="58">
        <v>100.2</v>
      </c>
      <c r="E127" s="58">
        <v>99</v>
      </c>
      <c r="F127" s="58">
        <v>64.599999999999994</v>
      </c>
      <c r="G127" s="58">
        <v>1.217273</v>
      </c>
      <c r="H127" s="58">
        <v>272.5</v>
      </c>
      <c r="I127" s="58">
        <v>494.6</v>
      </c>
      <c r="J127" s="58">
        <v>9.17</v>
      </c>
      <c r="K127" s="58">
        <v>8.57</v>
      </c>
      <c r="L127" s="58">
        <v>1522.8</v>
      </c>
      <c r="M127" s="58">
        <v>1107049</v>
      </c>
      <c r="N127" s="58">
        <v>74.900000000000006</v>
      </c>
      <c r="O127" s="58">
        <v>2020</v>
      </c>
      <c r="P127" s="58">
        <v>5.7</v>
      </c>
      <c r="Q127" s="58">
        <v>64.099999999999994</v>
      </c>
      <c r="R127" s="58">
        <v>69.7</v>
      </c>
      <c r="S127" s="58">
        <v>18.600000000000001</v>
      </c>
      <c r="T127" s="58">
        <v>10.4</v>
      </c>
      <c r="U127" s="58">
        <v>94.471999999999994</v>
      </c>
      <c r="V127" s="58">
        <v>108.56086999999999</v>
      </c>
      <c r="W127" s="58">
        <v>94.537000000000006</v>
      </c>
      <c r="X127" s="58">
        <v>100.24018</v>
      </c>
      <c r="Y127" s="58">
        <v>-40.799999999999997</v>
      </c>
      <c r="Z127" s="58">
        <v>41.8</v>
      </c>
      <c r="AA127" s="58">
        <v>-8.6</v>
      </c>
      <c r="AB127" s="58">
        <v>98.1</v>
      </c>
      <c r="AC127" s="59" t="s">
        <v>544</v>
      </c>
      <c r="AD127" s="58">
        <v>92.41</v>
      </c>
      <c r="AE127" s="58">
        <v>1.217273</v>
      </c>
      <c r="AF127" s="58">
        <v>79.599999999999994</v>
      </c>
      <c r="AG127" s="58">
        <v>-11.2</v>
      </c>
      <c r="AH127" s="58">
        <v>15.776579999999999</v>
      </c>
      <c r="AI127" s="58">
        <v>92.634990000000002</v>
      </c>
      <c r="AJ127" s="58">
        <v>25.132809999999999</v>
      </c>
      <c r="AK127" s="58">
        <v>75.011830000000003</v>
      </c>
      <c r="AL127" s="58">
        <v>12.393000000000001</v>
      </c>
      <c r="AM127" s="58">
        <v>82.078999999999994</v>
      </c>
      <c r="AN127" s="58">
        <v>18.843</v>
      </c>
      <c r="AO127" s="58">
        <v>75.694000000000003</v>
      </c>
      <c r="AP127" s="58">
        <v>96.402970999999994</v>
      </c>
      <c r="AQ127" s="58">
        <v>20.94</v>
      </c>
      <c r="AR127" s="58">
        <v>64.099999999999994</v>
      </c>
      <c r="AS127" s="59" t="s">
        <v>544</v>
      </c>
      <c r="AT127" s="58">
        <v>41.8</v>
      </c>
      <c r="AU127" s="58">
        <v>88.9</v>
      </c>
      <c r="AV127" s="59" t="s">
        <v>544</v>
      </c>
      <c r="AW127" s="58">
        <v>18.2</v>
      </c>
      <c r="AX127" s="58">
        <v>20</v>
      </c>
      <c r="AY127" s="58">
        <v>-3.8</v>
      </c>
      <c r="AZ127" s="58">
        <v>70.984099999999998</v>
      </c>
      <c r="BA127" s="58">
        <v>100.2783</v>
      </c>
      <c r="BB127" s="58">
        <v>15.1</v>
      </c>
      <c r="BC127" s="58">
        <v>54.5</v>
      </c>
      <c r="BD127" s="58">
        <v>72.048029999999997</v>
      </c>
      <c r="BE127" s="58">
        <v>101.3</v>
      </c>
      <c r="BF127" s="58">
        <v>388.56299999999999</v>
      </c>
      <c r="BG127" s="58">
        <v>1273.69</v>
      </c>
      <c r="BH127" s="58">
        <v>-7018.2160000000003</v>
      </c>
      <c r="BI127" s="59" t="s">
        <v>544</v>
      </c>
      <c r="BJ127" s="58">
        <v>-7</v>
      </c>
      <c r="BK127" s="58">
        <v>106.3</v>
      </c>
      <c r="BL127" s="58">
        <v>104.17870000000001</v>
      </c>
      <c r="BM127" s="58">
        <v>76.888999999999996</v>
      </c>
      <c r="BN127" s="58">
        <v>85.2</v>
      </c>
      <c r="BO127" s="58">
        <v>109.9</v>
      </c>
      <c r="BP127" s="58">
        <v>38.57</v>
      </c>
      <c r="BQ127" s="58">
        <v>42.37</v>
      </c>
      <c r="BR127" s="58">
        <v>62.37</v>
      </c>
      <c r="BS127" s="58">
        <v>57.13</v>
      </c>
      <c r="BT127" s="58">
        <v>66.03</v>
      </c>
      <c r="BU127" s="58">
        <v>82.2</v>
      </c>
      <c r="BV127" s="58">
        <v>110</v>
      </c>
      <c r="BW127" s="58">
        <v>94.7</v>
      </c>
      <c r="BX127" s="59" t="s">
        <v>544</v>
      </c>
      <c r="BY127" s="58">
        <v>16.330155000000001</v>
      </c>
      <c r="BZ127" s="58">
        <v>12.4</v>
      </c>
      <c r="CA127" s="58">
        <v>246.76</v>
      </c>
      <c r="CB127" s="58">
        <v>242.96199999999999</v>
      </c>
      <c r="CC127" s="58">
        <v>281.70699999999999</v>
      </c>
      <c r="CD127" s="58">
        <v>95.2</v>
      </c>
      <c r="CE127" s="58">
        <v>166.3</v>
      </c>
      <c r="CF127" s="58">
        <v>193.8</v>
      </c>
      <c r="CG127" s="58">
        <v>94.3</v>
      </c>
      <c r="CH127" s="58">
        <v>103.6</v>
      </c>
      <c r="CI127" s="59" t="s">
        <v>544</v>
      </c>
      <c r="CJ127" s="58">
        <v>6.8849999999999998</v>
      </c>
      <c r="CK127" s="59">
        <v>0</v>
      </c>
      <c r="CL127" s="59" t="s">
        <v>544</v>
      </c>
      <c r="CM127" s="59" t="s">
        <v>544</v>
      </c>
      <c r="CN127" s="59" t="s">
        <v>544</v>
      </c>
    </row>
    <row r="128" spans="1:92">
      <c r="A128" s="59" t="s">
        <v>193</v>
      </c>
      <c r="B128" s="58">
        <v>554.47199999999998</v>
      </c>
      <c r="C128" s="58">
        <v>97.9</v>
      </c>
      <c r="D128" s="58">
        <v>96.7</v>
      </c>
      <c r="E128" s="58">
        <v>99.2</v>
      </c>
      <c r="F128" s="58">
        <v>62.8</v>
      </c>
      <c r="G128" s="58">
        <v>1.098325</v>
      </c>
      <c r="H128" s="58">
        <v>281.89999999999998</v>
      </c>
      <c r="I128" s="58">
        <v>502.2</v>
      </c>
      <c r="J128" s="58">
        <v>9.1110000000000007</v>
      </c>
      <c r="K128" s="58">
        <v>8.4</v>
      </c>
      <c r="L128" s="58">
        <v>1622.2</v>
      </c>
      <c r="M128" s="58">
        <v>1301614</v>
      </c>
      <c r="N128" s="58">
        <v>73.900000000000006</v>
      </c>
      <c r="O128" s="58">
        <v>2155</v>
      </c>
      <c r="P128" s="58">
        <v>5.6</v>
      </c>
      <c r="Q128" s="58">
        <v>64.599999999999994</v>
      </c>
      <c r="R128" s="58">
        <v>71.2</v>
      </c>
      <c r="S128" s="58">
        <v>16</v>
      </c>
      <c r="T128" s="58">
        <v>11.4</v>
      </c>
      <c r="U128" s="58">
        <v>91.194999999999993</v>
      </c>
      <c r="V128" s="58">
        <v>102.20626</v>
      </c>
      <c r="W128" s="58">
        <v>95.959000000000003</v>
      </c>
      <c r="X128" s="58">
        <v>100.80549999999999</v>
      </c>
      <c r="Y128" s="58">
        <v>-46.6</v>
      </c>
      <c r="Z128" s="58">
        <v>40.9</v>
      </c>
      <c r="AA128" s="58">
        <v>-4.3</v>
      </c>
      <c r="AB128" s="58">
        <v>96</v>
      </c>
      <c r="AC128" s="59" t="s">
        <v>544</v>
      </c>
      <c r="AD128" s="58">
        <v>89.08</v>
      </c>
      <c r="AE128" s="58">
        <v>1.098325</v>
      </c>
      <c r="AF128" s="58">
        <v>78.599999999999994</v>
      </c>
      <c r="AG128" s="58">
        <v>-19.7</v>
      </c>
      <c r="AH128" s="58">
        <v>16.504930000000002</v>
      </c>
      <c r="AI128" s="58">
        <v>85.809870000000004</v>
      </c>
      <c r="AJ128" s="58">
        <v>24.792999999999999</v>
      </c>
      <c r="AK128" s="58">
        <v>75.792249999999996</v>
      </c>
      <c r="AL128" s="58">
        <v>12.731999999999999</v>
      </c>
      <c r="AM128" s="58">
        <v>78.462999999999994</v>
      </c>
      <c r="AN128" s="58">
        <v>18.994</v>
      </c>
      <c r="AO128" s="58">
        <v>76.965000000000003</v>
      </c>
      <c r="AP128" s="58">
        <v>95.941371000000004</v>
      </c>
      <c r="AQ128" s="58">
        <v>18.91</v>
      </c>
      <c r="AR128" s="58">
        <v>64.599999999999994</v>
      </c>
      <c r="AS128" s="59" t="s">
        <v>544</v>
      </c>
      <c r="AT128" s="58">
        <v>40.9</v>
      </c>
      <c r="AU128" s="58">
        <v>88.6</v>
      </c>
      <c r="AV128" s="59" t="s">
        <v>544</v>
      </c>
      <c r="AW128" s="58">
        <v>18</v>
      </c>
      <c r="AX128" s="58">
        <v>19.2</v>
      </c>
      <c r="AY128" s="58">
        <v>-3.2</v>
      </c>
      <c r="AZ128" s="58">
        <v>71.160499999999999</v>
      </c>
      <c r="BA128" s="58">
        <v>99.771000000000001</v>
      </c>
      <c r="BB128" s="58">
        <v>19</v>
      </c>
      <c r="BC128" s="58">
        <v>96.8</v>
      </c>
      <c r="BD128" s="58">
        <v>71.880560000000003</v>
      </c>
      <c r="BE128" s="58">
        <v>100.7</v>
      </c>
      <c r="BF128" s="58">
        <v>395.02800000000002</v>
      </c>
      <c r="BG128" s="58">
        <v>1300.69</v>
      </c>
      <c r="BH128" s="58">
        <v>-7340.4189999999999</v>
      </c>
      <c r="BI128" s="59" t="s">
        <v>544</v>
      </c>
      <c r="BJ128" s="58">
        <v>-7.7</v>
      </c>
      <c r="BK128" s="58">
        <v>100.9</v>
      </c>
      <c r="BL128" s="58">
        <v>99.304500000000004</v>
      </c>
      <c r="BM128" s="58">
        <v>74.620900000000006</v>
      </c>
      <c r="BN128" s="58">
        <v>86.1</v>
      </c>
      <c r="BO128" s="58">
        <v>110.7</v>
      </c>
      <c r="BP128" s="58">
        <v>37.1</v>
      </c>
      <c r="BQ128" s="58">
        <v>40.700000000000003</v>
      </c>
      <c r="BR128" s="58">
        <v>59.4</v>
      </c>
      <c r="BS128" s="58">
        <v>56.43</v>
      </c>
      <c r="BT128" s="58">
        <v>61.47</v>
      </c>
      <c r="BU128" s="58">
        <v>82.6</v>
      </c>
      <c r="BV128" s="58">
        <v>111.2</v>
      </c>
      <c r="BW128" s="58">
        <v>95</v>
      </c>
      <c r="BX128" s="59" t="s">
        <v>544</v>
      </c>
      <c r="BY128" s="58">
        <v>13.110996999999999</v>
      </c>
      <c r="BZ128" s="58">
        <v>13.6</v>
      </c>
      <c r="CA128" s="58">
        <v>256.22000000000003</v>
      </c>
      <c r="CB128" s="58">
        <v>252.273</v>
      </c>
      <c r="CC128" s="58">
        <v>294.40300000000002</v>
      </c>
      <c r="CD128" s="58">
        <v>101.5</v>
      </c>
      <c r="CE128" s="58">
        <v>168.5</v>
      </c>
      <c r="CF128" s="58">
        <v>189.9</v>
      </c>
      <c r="CG128" s="58">
        <v>94.4</v>
      </c>
      <c r="CH128" s="58">
        <v>98.1</v>
      </c>
      <c r="CI128" s="59" t="s">
        <v>544</v>
      </c>
      <c r="CJ128" s="58">
        <v>5.0339999999999998</v>
      </c>
      <c r="CK128" s="58">
        <v>-0.1</v>
      </c>
      <c r="CL128" s="59" t="s">
        <v>544</v>
      </c>
      <c r="CM128" s="59" t="s">
        <v>544</v>
      </c>
      <c r="CN128" s="59" t="s">
        <v>544</v>
      </c>
    </row>
    <row r="129" spans="1:92">
      <c r="A129" s="59" t="s">
        <v>194</v>
      </c>
      <c r="B129" s="58">
        <v>553.26099999999997</v>
      </c>
      <c r="C129" s="58">
        <v>96.4</v>
      </c>
      <c r="D129" s="58">
        <v>94.5</v>
      </c>
      <c r="E129" s="58">
        <v>98.4</v>
      </c>
      <c r="F129" s="58">
        <v>62.9</v>
      </c>
      <c r="G129" s="58">
        <v>1.151967</v>
      </c>
      <c r="H129" s="58">
        <v>284.5</v>
      </c>
      <c r="I129" s="58">
        <v>515.5</v>
      </c>
      <c r="J129" s="58">
        <v>9.2430000000000003</v>
      </c>
      <c r="K129" s="58">
        <v>8.57</v>
      </c>
      <c r="L129" s="58">
        <v>1607</v>
      </c>
      <c r="M129" s="58">
        <v>951195</v>
      </c>
      <c r="N129" s="58">
        <v>72.599999999999994</v>
      </c>
      <c r="O129" s="58">
        <v>2174</v>
      </c>
      <c r="P129" s="58">
        <v>5.7</v>
      </c>
      <c r="Q129" s="58">
        <v>65.7</v>
      </c>
      <c r="R129" s="58">
        <v>71.7</v>
      </c>
      <c r="S129" s="58">
        <v>16</v>
      </c>
      <c r="T129" s="58">
        <v>12.2</v>
      </c>
      <c r="U129" s="58">
        <v>95.805000000000007</v>
      </c>
      <c r="V129" s="58">
        <v>107.21186</v>
      </c>
      <c r="W129" s="58">
        <v>97.14</v>
      </c>
      <c r="X129" s="58">
        <v>101.84687</v>
      </c>
      <c r="Y129" s="58">
        <v>-49.4</v>
      </c>
      <c r="Z129" s="58">
        <v>42.7</v>
      </c>
      <c r="AA129" s="58">
        <v>0.1</v>
      </c>
      <c r="AB129" s="58">
        <v>96.3</v>
      </c>
      <c r="AC129" s="59" t="s">
        <v>544</v>
      </c>
      <c r="AD129" s="58">
        <v>89.28</v>
      </c>
      <c r="AE129" s="58">
        <v>1.151967</v>
      </c>
      <c r="AF129" s="58">
        <v>77.2</v>
      </c>
      <c r="AG129" s="58">
        <v>-24.1</v>
      </c>
      <c r="AH129" s="58">
        <v>16.941949999999999</v>
      </c>
      <c r="AI129" s="58">
        <v>90.330789999999993</v>
      </c>
      <c r="AJ129" s="58">
        <v>25.363890000000001</v>
      </c>
      <c r="AK129" s="58">
        <v>76.343130000000002</v>
      </c>
      <c r="AL129" s="58">
        <v>13.129</v>
      </c>
      <c r="AM129" s="58">
        <v>82.676000000000002</v>
      </c>
      <c r="AN129" s="58">
        <v>19.286000000000001</v>
      </c>
      <c r="AO129" s="58">
        <v>77.853999999999999</v>
      </c>
      <c r="AP129" s="58">
        <v>96.392877999999996</v>
      </c>
      <c r="AQ129" s="58">
        <v>19.920000000000002</v>
      </c>
      <c r="AR129" s="58">
        <v>65.7</v>
      </c>
      <c r="AS129" s="59" t="s">
        <v>544</v>
      </c>
      <c r="AT129" s="58">
        <v>42.7</v>
      </c>
      <c r="AU129" s="58">
        <v>86.8</v>
      </c>
      <c r="AV129" s="59" t="s">
        <v>544</v>
      </c>
      <c r="AW129" s="58">
        <v>18.399999999999999</v>
      </c>
      <c r="AX129" s="58">
        <v>19.899999999999999</v>
      </c>
      <c r="AY129" s="58">
        <v>-3.6</v>
      </c>
      <c r="AZ129" s="58">
        <v>71.5989</v>
      </c>
      <c r="BA129" s="58">
        <v>99.6751</v>
      </c>
      <c r="BB129" s="58">
        <v>18.7</v>
      </c>
      <c r="BC129" s="58">
        <v>99.5</v>
      </c>
      <c r="BD129" s="58">
        <v>73.081969999999998</v>
      </c>
      <c r="BE129" s="58">
        <v>101.1</v>
      </c>
      <c r="BF129" s="58">
        <v>396.67700000000002</v>
      </c>
      <c r="BG129" s="58">
        <v>1332.16</v>
      </c>
      <c r="BH129" s="58">
        <v>-6511.2439999999997</v>
      </c>
      <c r="BI129" s="59" t="s">
        <v>544</v>
      </c>
      <c r="BJ129" s="58">
        <v>-14</v>
      </c>
      <c r="BK129" s="58">
        <v>94.2</v>
      </c>
      <c r="BL129" s="58">
        <v>99.412700000000001</v>
      </c>
      <c r="BM129" s="58">
        <v>75.0364</v>
      </c>
      <c r="BN129" s="58">
        <v>86</v>
      </c>
      <c r="BO129" s="58">
        <v>111.7</v>
      </c>
      <c r="BP129" s="58">
        <v>38.97</v>
      </c>
      <c r="BQ129" s="58">
        <v>42.03</v>
      </c>
      <c r="BR129" s="58">
        <v>58.17</v>
      </c>
      <c r="BS129" s="58">
        <v>56.93</v>
      </c>
      <c r="BT129" s="58">
        <v>59.03</v>
      </c>
      <c r="BU129" s="58">
        <v>82.7</v>
      </c>
      <c r="BV129" s="58">
        <v>111.6</v>
      </c>
      <c r="BW129" s="58">
        <v>95.4</v>
      </c>
      <c r="BX129" s="59" t="s">
        <v>544</v>
      </c>
      <c r="BY129" s="58">
        <v>10.996784</v>
      </c>
      <c r="BZ129" s="58">
        <v>12.8</v>
      </c>
      <c r="CA129" s="58">
        <v>254.01</v>
      </c>
      <c r="CB129" s="58">
        <v>250.11500000000001</v>
      </c>
      <c r="CC129" s="58">
        <v>291.91199999999998</v>
      </c>
      <c r="CD129" s="58">
        <v>109.3</v>
      </c>
      <c r="CE129" s="58">
        <v>179.3</v>
      </c>
      <c r="CF129" s="58">
        <v>202.1</v>
      </c>
      <c r="CG129" s="58">
        <v>94.8</v>
      </c>
      <c r="CH129" s="58">
        <v>98.4</v>
      </c>
      <c r="CI129" s="59" t="s">
        <v>544</v>
      </c>
      <c r="CJ129" s="58">
        <v>2.302</v>
      </c>
      <c r="CK129" s="58">
        <v>-0.7</v>
      </c>
      <c r="CL129" s="59" t="s">
        <v>544</v>
      </c>
      <c r="CM129" s="59" t="s">
        <v>544</v>
      </c>
      <c r="CN129" s="59" t="s">
        <v>544</v>
      </c>
    </row>
    <row r="130" spans="1:92">
      <c r="A130" s="59" t="s">
        <v>195</v>
      </c>
      <c r="B130" s="58">
        <v>560.44899999999996</v>
      </c>
      <c r="C130" s="58">
        <v>96</v>
      </c>
      <c r="D130" s="58">
        <v>93.5</v>
      </c>
      <c r="E130" s="58">
        <v>98.7</v>
      </c>
      <c r="F130" s="58">
        <v>64.099999999999994</v>
      </c>
      <c r="G130" s="58">
        <v>1.250335</v>
      </c>
      <c r="H130" s="58">
        <v>304.5</v>
      </c>
      <c r="I130" s="58">
        <v>529</v>
      </c>
      <c r="J130" s="58">
        <v>9.4740000000000002</v>
      </c>
      <c r="K130" s="58">
        <v>8.3000000000000007</v>
      </c>
      <c r="L130" s="58">
        <v>1578</v>
      </c>
      <c r="M130" s="58">
        <v>798816</v>
      </c>
      <c r="N130" s="58">
        <v>73.8</v>
      </c>
      <c r="O130" s="58">
        <v>2096</v>
      </c>
      <c r="P130" s="58">
        <v>5.7</v>
      </c>
      <c r="Q130" s="58">
        <v>67.3</v>
      </c>
      <c r="R130" s="58">
        <v>73.2</v>
      </c>
      <c r="S130" s="58">
        <v>14.4</v>
      </c>
      <c r="T130" s="58">
        <v>13.8</v>
      </c>
      <c r="U130" s="58">
        <v>96.174999999999997</v>
      </c>
      <c r="V130" s="58">
        <v>107.49585</v>
      </c>
      <c r="W130" s="58">
        <v>97.33</v>
      </c>
      <c r="X130" s="58">
        <v>101.87663000000001</v>
      </c>
      <c r="Y130" s="58">
        <v>-49.1</v>
      </c>
      <c r="Z130" s="58">
        <v>42.9</v>
      </c>
      <c r="AA130" s="58">
        <v>2.9</v>
      </c>
      <c r="AB130" s="58">
        <v>98.9</v>
      </c>
      <c r="AC130" s="59" t="s">
        <v>544</v>
      </c>
      <c r="AD130" s="58">
        <v>90.96</v>
      </c>
      <c r="AE130" s="58">
        <v>1.250335</v>
      </c>
      <c r="AF130" s="58">
        <v>78.599999999999994</v>
      </c>
      <c r="AG130" s="58">
        <v>-27.7</v>
      </c>
      <c r="AH130" s="58">
        <v>16.5366</v>
      </c>
      <c r="AI130" s="58">
        <v>90.972470000000001</v>
      </c>
      <c r="AJ130" s="58">
        <v>25.717289999999998</v>
      </c>
      <c r="AK130" s="58">
        <v>76.090639999999993</v>
      </c>
      <c r="AL130" s="58">
        <v>12.912000000000001</v>
      </c>
      <c r="AM130" s="58">
        <v>83.263000000000005</v>
      </c>
      <c r="AN130" s="58">
        <v>19.718</v>
      </c>
      <c r="AO130" s="58">
        <v>77.611999999999995</v>
      </c>
      <c r="AP130" s="58">
        <v>97.138454999999993</v>
      </c>
      <c r="AQ130" s="58">
        <v>20.52</v>
      </c>
      <c r="AR130" s="58">
        <v>67.3</v>
      </c>
      <c r="AS130" s="59" t="s">
        <v>544</v>
      </c>
      <c r="AT130" s="58">
        <v>42.9</v>
      </c>
      <c r="AU130" s="58">
        <v>85.2</v>
      </c>
      <c r="AV130" s="59" t="s">
        <v>544</v>
      </c>
      <c r="AW130" s="58">
        <v>16.899999999999999</v>
      </c>
      <c r="AX130" s="58">
        <v>20.8</v>
      </c>
      <c r="AY130" s="58">
        <v>-1.6</v>
      </c>
      <c r="AZ130" s="58">
        <v>72.069999999999993</v>
      </c>
      <c r="BA130" s="58">
        <v>99.666700000000006</v>
      </c>
      <c r="BB130" s="58">
        <v>13.6</v>
      </c>
      <c r="BC130" s="58">
        <v>82.7</v>
      </c>
      <c r="BD130" s="58">
        <v>76.038150000000002</v>
      </c>
      <c r="BE130" s="58">
        <v>101.9</v>
      </c>
      <c r="BF130" s="58">
        <v>410.50799999999998</v>
      </c>
      <c r="BG130" s="58">
        <v>1358.26</v>
      </c>
      <c r="BH130" s="58">
        <v>-1680.915</v>
      </c>
      <c r="BI130" s="59" t="s">
        <v>544</v>
      </c>
      <c r="BJ130" s="58">
        <v>-12.1</v>
      </c>
      <c r="BK130" s="58">
        <v>92.8</v>
      </c>
      <c r="BL130" s="58">
        <v>103.2602</v>
      </c>
      <c r="BM130" s="58">
        <v>76.849199999999996</v>
      </c>
      <c r="BN130" s="58">
        <v>85</v>
      </c>
      <c r="BO130" s="58">
        <v>110.9</v>
      </c>
      <c r="BP130" s="58">
        <v>39.770000000000003</v>
      </c>
      <c r="BQ130" s="58">
        <v>42.67</v>
      </c>
      <c r="BR130" s="58">
        <v>57.57</v>
      </c>
      <c r="BS130" s="58">
        <v>58.5</v>
      </c>
      <c r="BT130" s="58">
        <v>56.9</v>
      </c>
      <c r="BU130" s="58">
        <v>82.7</v>
      </c>
      <c r="BV130" s="58">
        <v>110.8</v>
      </c>
      <c r="BW130" s="58">
        <v>98.3</v>
      </c>
      <c r="BX130" s="59" t="s">
        <v>544</v>
      </c>
      <c r="BY130" s="58">
        <v>11.347823</v>
      </c>
      <c r="BZ130" s="58">
        <v>12.8</v>
      </c>
      <c r="CA130" s="58">
        <v>263.52</v>
      </c>
      <c r="CB130" s="58">
        <v>259.58699999999999</v>
      </c>
      <c r="CC130" s="58">
        <v>304.22000000000003</v>
      </c>
      <c r="CD130" s="58">
        <v>107.6</v>
      </c>
      <c r="CE130" s="58">
        <v>181.3</v>
      </c>
      <c r="CF130" s="58">
        <v>210</v>
      </c>
      <c r="CG130" s="58">
        <v>96.2</v>
      </c>
      <c r="CH130" s="58">
        <v>102.6</v>
      </c>
      <c r="CI130" s="59" t="s">
        <v>544</v>
      </c>
      <c r="CJ130" s="58">
        <v>0.318</v>
      </c>
      <c r="CK130" s="58">
        <v>-0.6</v>
      </c>
      <c r="CL130" s="59" t="s">
        <v>544</v>
      </c>
      <c r="CM130" s="59" t="s">
        <v>544</v>
      </c>
      <c r="CN130" s="59" t="s">
        <v>544</v>
      </c>
    </row>
    <row r="131" spans="1:92">
      <c r="A131" s="59" t="s">
        <v>196</v>
      </c>
      <c r="B131" s="58">
        <v>568.97799999999995</v>
      </c>
      <c r="C131" s="58">
        <v>93.2</v>
      </c>
      <c r="D131" s="58">
        <v>90.4</v>
      </c>
      <c r="E131" s="58">
        <v>96.2</v>
      </c>
      <c r="F131" s="58">
        <v>64.3</v>
      </c>
      <c r="G131" s="58">
        <v>1.176844</v>
      </c>
      <c r="H131" s="58">
        <v>278.5</v>
      </c>
      <c r="I131" s="58">
        <v>546.79999999999995</v>
      </c>
      <c r="J131" s="58">
        <v>9.6170000000000009</v>
      </c>
      <c r="K131" s="58">
        <v>7.97</v>
      </c>
      <c r="L131" s="58">
        <v>1717.9</v>
      </c>
      <c r="M131" s="58">
        <v>1071390</v>
      </c>
      <c r="N131" s="58">
        <v>75</v>
      </c>
      <c r="O131" s="58">
        <v>2526</v>
      </c>
      <c r="P131" s="58">
        <v>7.5</v>
      </c>
      <c r="Q131" s="58">
        <v>67.8</v>
      </c>
      <c r="R131" s="58">
        <v>73.900000000000006</v>
      </c>
      <c r="S131" s="58">
        <v>15.6</v>
      </c>
      <c r="T131" s="58">
        <v>11.1</v>
      </c>
      <c r="U131" s="58">
        <v>96.825000000000003</v>
      </c>
      <c r="V131" s="58">
        <v>108.58731</v>
      </c>
      <c r="W131" s="58">
        <v>98.233000000000004</v>
      </c>
      <c r="X131" s="58">
        <v>105.44691</v>
      </c>
      <c r="Y131" s="58">
        <v>-50.2</v>
      </c>
      <c r="Z131" s="58">
        <v>41.8</v>
      </c>
      <c r="AA131" s="58">
        <v>-0.7</v>
      </c>
      <c r="AB131" s="58">
        <v>99.1</v>
      </c>
      <c r="AC131" s="59" t="s">
        <v>544</v>
      </c>
      <c r="AD131" s="58">
        <v>91.28</v>
      </c>
      <c r="AE131" s="58">
        <v>1.176844</v>
      </c>
      <c r="AF131" s="58">
        <v>80.2</v>
      </c>
      <c r="AG131" s="58">
        <v>-28.2</v>
      </c>
      <c r="AH131" s="58">
        <v>16.33869</v>
      </c>
      <c r="AI131" s="58">
        <v>92.190010000000001</v>
      </c>
      <c r="AJ131" s="58">
        <v>26.94913</v>
      </c>
      <c r="AK131" s="58">
        <v>78.535529999999994</v>
      </c>
      <c r="AL131" s="58">
        <v>12.847</v>
      </c>
      <c r="AM131" s="58">
        <v>83.977999999999994</v>
      </c>
      <c r="AN131" s="58">
        <v>20.791</v>
      </c>
      <c r="AO131" s="58">
        <v>77.441999999999993</v>
      </c>
      <c r="AP131" s="58">
        <v>98.417822000000001</v>
      </c>
      <c r="AQ131" s="58">
        <v>17.98</v>
      </c>
      <c r="AR131" s="58">
        <v>67.8</v>
      </c>
      <c r="AS131" s="59" t="s">
        <v>544</v>
      </c>
      <c r="AT131" s="58">
        <v>41.8</v>
      </c>
      <c r="AU131" s="58">
        <v>85.6</v>
      </c>
      <c r="AV131" s="59" t="s">
        <v>544</v>
      </c>
      <c r="AW131" s="58">
        <v>15.8</v>
      </c>
      <c r="AX131" s="58">
        <v>19.399999999999999</v>
      </c>
      <c r="AY131" s="58">
        <v>-5.8</v>
      </c>
      <c r="AZ131" s="58">
        <v>72.3309</v>
      </c>
      <c r="BA131" s="58">
        <v>99.411100000000005</v>
      </c>
      <c r="BB131" s="58">
        <v>14.6</v>
      </c>
      <c r="BC131" s="58">
        <v>54.7</v>
      </c>
      <c r="BD131" s="58">
        <v>80.492279999999994</v>
      </c>
      <c r="BE131" s="58">
        <v>100.2</v>
      </c>
      <c r="BF131" s="58">
        <v>420.589</v>
      </c>
      <c r="BG131" s="58">
        <v>1395.36</v>
      </c>
      <c r="BH131" s="58">
        <v>-4662.5010000000002</v>
      </c>
      <c r="BI131" s="58">
        <v>-44</v>
      </c>
      <c r="BJ131" s="58">
        <v>-11.9</v>
      </c>
      <c r="BK131" s="58">
        <v>92.7</v>
      </c>
      <c r="BL131" s="58">
        <v>104.15779999999999</v>
      </c>
      <c r="BM131" s="58">
        <v>77.358800000000002</v>
      </c>
      <c r="BN131" s="58">
        <v>84.2</v>
      </c>
      <c r="BO131" s="58">
        <v>109.3</v>
      </c>
      <c r="BP131" s="58">
        <v>35.1</v>
      </c>
      <c r="BQ131" s="58">
        <v>38.799999999999997</v>
      </c>
      <c r="BR131" s="58">
        <v>57.83</v>
      </c>
      <c r="BS131" s="58">
        <v>58.17</v>
      </c>
      <c r="BT131" s="58">
        <v>57.63</v>
      </c>
      <c r="BU131" s="58">
        <v>82.9</v>
      </c>
      <c r="BV131" s="58">
        <v>108.2</v>
      </c>
      <c r="BW131" s="58">
        <v>106.2</v>
      </c>
      <c r="BX131" s="59" t="s">
        <v>544</v>
      </c>
      <c r="BY131" s="58">
        <v>16.615175000000001</v>
      </c>
      <c r="BZ131" s="58">
        <v>13</v>
      </c>
      <c r="CA131" s="58">
        <v>268.29000000000002</v>
      </c>
      <c r="CB131" s="58">
        <v>263.95100000000002</v>
      </c>
      <c r="CC131" s="58">
        <v>308.34500000000003</v>
      </c>
      <c r="CD131" s="58">
        <v>116.7</v>
      </c>
      <c r="CE131" s="58">
        <v>185.9</v>
      </c>
      <c r="CF131" s="58">
        <v>214</v>
      </c>
      <c r="CG131" s="58">
        <v>96</v>
      </c>
      <c r="CH131" s="58">
        <v>103.3</v>
      </c>
      <c r="CI131" s="59" t="s">
        <v>544</v>
      </c>
      <c r="CJ131" s="58">
        <v>3.1269999999999998</v>
      </c>
      <c r="CK131" s="58">
        <v>0.4</v>
      </c>
      <c r="CL131" s="59" t="s">
        <v>544</v>
      </c>
      <c r="CM131" s="59" t="s">
        <v>544</v>
      </c>
      <c r="CN131" s="59" t="s">
        <v>544</v>
      </c>
    </row>
    <row r="132" spans="1:92">
      <c r="A132" s="59" t="s">
        <v>197</v>
      </c>
      <c r="B132" s="58">
        <v>564.59100000000001</v>
      </c>
      <c r="C132" s="58">
        <v>91.2</v>
      </c>
      <c r="D132" s="58">
        <v>87.3</v>
      </c>
      <c r="E132" s="58">
        <v>95.2</v>
      </c>
      <c r="F132" s="58">
        <v>60.7</v>
      </c>
      <c r="G132" s="58">
        <v>1.2441260000000001</v>
      </c>
      <c r="H132" s="58">
        <v>289</v>
      </c>
      <c r="I132" s="58">
        <v>561.29999999999995</v>
      </c>
      <c r="J132" s="58">
        <v>9.7620000000000005</v>
      </c>
      <c r="K132" s="58">
        <v>8.07</v>
      </c>
      <c r="L132" s="58">
        <v>1752.6</v>
      </c>
      <c r="M132" s="58">
        <v>1116027</v>
      </c>
      <c r="N132" s="58">
        <v>73.099999999999994</v>
      </c>
      <c r="O132" s="58">
        <v>2705</v>
      </c>
      <c r="P132" s="58">
        <v>7.6</v>
      </c>
      <c r="Q132" s="58">
        <v>68.599999999999994</v>
      </c>
      <c r="R132" s="58">
        <v>75</v>
      </c>
      <c r="S132" s="58">
        <v>11.2</v>
      </c>
      <c r="T132" s="58">
        <v>12.8</v>
      </c>
      <c r="U132" s="58">
        <v>92.95</v>
      </c>
      <c r="V132" s="58">
        <v>103.47565</v>
      </c>
      <c r="W132" s="58">
        <v>96.3</v>
      </c>
      <c r="X132" s="58">
        <v>102.59054</v>
      </c>
      <c r="Y132" s="58">
        <v>-51.4</v>
      </c>
      <c r="Z132" s="58">
        <v>39.799999999999997</v>
      </c>
      <c r="AA132" s="58">
        <v>0.9</v>
      </c>
      <c r="AB132" s="58">
        <v>99.5</v>
      </c>
      <c r="AC132" s="59" t="s">
        <v>544</v>
      </c>
      <c r="AD132" s="58">
        <v>91.31</v>
      </c>
      <c r="AE132" s="58">
        <v>1.2441260000000001</v>
      </c>
      <c r="AF132" s="58">
        <v>78.3</v>
      </c>
      <c r="AG132" s="58">
        <v>-34.700000000000003</v>
      </c>
      <c r="AH132" s="58">
        <v>16.19303</v>
      </c>
      <c r="AI132" s="58">
        <v>87.319490000000002</v>
      </c>
      <c r="AJ132" s="58">
        <v>26.69764</v>
      </c>
      <c r="AK132" s="58">
        <v>76.033230000000003</v>
      </c>
      <c r="AL132" s="58">
        <v>12.977</v>
      </c>
      <c r="AM132" s="58">
        <v>79.972999999999999</v>
      </c>
      <c r="AN132" s="58">
        <v>20.959</v>
      </c>
      <c r="AO132" s="58">
        <v>75.340999999999994</v>
      </c>
      <c r="AP132" s="58">
        <v>98.933785999999998</v>
      </c>
      <c r="AQ132" s="58">
        <v>20.059999999999999</v>
      </c>
      <c r="AR132" s="58">
        <v>68.599999999999994</v>
      </c>
      <c r="AS132" s="59" t="s">
        <v>544</v>
      </c>
      <c r="AT132" s="58">
        <v>39.799999999999997</v>
      </c>
      <c r="AU132" s="58">
        <v>81.400000000000006</v>
      </c>
      <c r="AV132" s="59" t="s">
        <v>544</v>
      </c>
      <c r="AW132" s="58">
        <v>15.4</v>
      </c>
      <c r="AX132" s="58">
        <v>20.100000000000001</v>
      </c>
      <c r="AY132" s="58">
        <v>-6.9</v>
      </c>
      <c r="AZ132" s="58">
        <v>72.254800000000003</v>
      </c>
      <c r="BA132" s="58">
        <v>98.738399999999999</v>
      </c>
      <c r="BB132" s="58">
        <v>18.3</v>
      </c>
      <c r="BC132" s="58">
        <v>97.6</v>
      </c>
      <c r="BD132" s="58">
        <v>79.764179999999996</v>
      </c>
      <c r="BE132" s="58">
        <v>97.4</v>
      </c>
      <c r="BF132" s="58">
        <v>423.22899999999998</v>
      </c>
      <c r="BG132" s="58">
        <v>1414.54</v>
      </c>
      <c r="BH132" s="58">
        <v>-5881.1750000000002</v>
      </c>
      <c r="BI132" s="58">
        <v>-9.1</v>
      </c>
      <c r="BJ132" s="58">
        <v>-16.8</v>
      </c>
      <c r="BK132" s="58">
        <v>87.6</v>
      </c>
      <c r="BL132" s="58">
        <v>105.2604</v>
      </c>
      <c r="BM132" s="58">
        <v>77.737499999999997</v>
      </c>
      <c r="BN132" s="58">
        <v>84.2</v>
      </c>
      <c r="BO132" s="58">
        <v>108.5</v>
      </c>
      <c r="BP132" s="58">
        <v>39.229999999999997</v>
      </c>
      <c r="BQ132" s="58">
        <v>42.37</v>
      </c>
      <c r="BR132" s="58">
        <v>58.47</v>
      </c>
      <c r="BS132" s="58">
        <v>56.7</v>
      </c>
      <c r="BT132" s="58">
        <v>59.7</v>
      </c>
      <c r="BU132" s="58">
        <v>83.3</v>
      </c>
      <c r="BV132" s="58">
        <v>108.5</v>
      </c>
      <c r="BW132" s="58">
        <v>104.6</v>
      </c>
      <c r="BX132" s="59" t="s">
        <v>544</v>
      </c>
      <c r="BY132" s="58">
        <v>12.435634</v>
      </c>
      <c r="BZ132" s="58">
        <v>12.9</v>
      </c>
      <c r="CA132" s="58">
        <v>270.70999999999998</v>
      </c>
      <c r="CB132" s="58">
        <v>266.30500000000001</v>
      </c>
      <c r="CC132" s="58">
        <v>313.10599999999999</v>
      </c>
      <c r="CD132" s="58">
        <v>115.9</v>
      </c>
      <c r="CE132" s="58">
        <v>191.9</v>
      </c>
      <c r="CF132" s="58">
        <v>227.4</v>
      </c>
      <c r="CG132" s="58">
        <v>96.1</v>
      </c>
      <c r="CH132" s="58">
        <v>104.2</v>
      </c>
      <c r="CI132" s="59" t="s">
        <v>544</v>
      </c>
      <c r="CJ132" s="58">
        <v>2.0670000000000002</v>
      </c>
      <c r="CK132" s="58">
        <v>-0.2</v>
      </c>
      <c r="CL132" s="59" t="s">
        <v>544</v>
      </c>
      <c r="CM132" s="59" t="s">
        <v>544</v>
      </c>
      <c r="CN132" s="59" t="s">
        <v>544</v>
      </c>
    </row>
    <row r="133" spans="1:92">
      <c r="A133" s="59" t="s">
        <v>198</v>
      </c>
      <c r="B133" s="58">
        <v>563.60699999999997</v>
      </c>
      <c r="C133" s="58">
        <v>87.4</v>
      </c>
      <c r="D133" s="58">
        <v>83.9</v>
      </c>
      <c r="E133" s="58">
        <v>91.1</v>
      </c>
      <c r="F133" s="58">
        <v>58.5</v>
      </c>
      <c r="G133" s="58">
        <v>1.3531010000000001</v>
      </c>
      <c r="H133" s="58">
        <v>294.39999999999998</v>
      </c>
      <c r="I133" s="58">
        <v>589.9</v>
      </c>
      <c r="J133" s="58">
        <v>9.7210000000000001</v>
      </c>
      <c r="K133" s="58">
        <v>7.97</v>
      </c>
      <c r="L133" s="58">
        <v>1466.4</v>
      </c>
      <c r="M133" s="58">
        <v>863105</v>
      </c>
      <c r="N133" s="58">
        <v>70.900000000000006</v>
      </c>
      <c r="O133" s="58">
        <v>2686</v>
      </c>
      <c r="P133" s="58">
        <v>7.8</v>
      </c>
      <c r="Q133" s="58">
        <v>69</v>
      </c>
      <c r="R133" s="58">
        <v>75.599999999999994</v>
      </c>
      <c r="S133" s="58">
        <v>12.4</v>
      </c>
      <c r="T133" s="58">
        <v>19.2</v>
      </c>
      <c r="U133" s="58">
        <v>95.576999999999998</v>
      </c>
      <c r="V133" s="58">
        <v>106.45744000000001</v>
      </c>
      <c r="W133" s="58">
        <v>95.001999999999995</v>
      </c>
      <c r="X133" s="58">
        <v>102.29300000000001</v>
      </c>
      <c r="Y133" s="58">
        <v>-56.2</v>
      </c>
      <c r="Z133" s="58">
        <v>38.799999999999997</v>
      </c>
      <c r="AA133" s="58">
        <v>-5.2</v>
      </c>
      <c r="AB133" s="58">
        <v>102.7</v>
      </c>
      <c r="AC133" s="59" t="s">
        <v>544</v>
      </c>
      <c r="AD133" s="58">
        <v>94.36</v>
      </c>
      <c r="AE133" s="58">
        <v>1.3531010000000001</v>
      </c>
      <c r="AF133" s="58">
        <v>76.400000000000006</v>
      </c>
      <c r="AG133" s="58">
        <v>-41.8</v>
      </c>
      <c r="AH133" s="58">
        <v>15.743399999999999</v>
      </c>
      <c r="AI133" s="58">
        <v>90.615120000000005</v>
      </c>
      <c r="AJ133" s="58">
        <v>26.7928</v>
      </c>
      <c r="AK133" s="58">
        <v>75.688879999999997</v>
      </c>
      <c r="AL133" s="58">
        <v>12.698</v>
      </c>
      <c r="AM133" s="58">
        <v>82.879000000000005</v>
      </c>
      <c r="AN133" s="58">
        <v>21.047000000000001</v>
      </c>
      <c r="AO133" s="58">
        <v>73.954999999999998</v>
      </c>
      <c r="AP133" s="58">
        <v>100.566149</v>
      </c>
      <c r="AQ133" s="58">
        <v>20.14</v>
      </c>
      <c r="AR133" s="58">
        <v>69</v>
      </c>
      <c r="AS133" s="59" t="s">
        <v>544</v>
      </c>
      <c r="AT133" s="58">
        <v>38.799999999999997</v>
      </c>
      <c r="AU133" s="58">
        <v>79.900000000000006</v>
      </c>
      <c r="AV133" s="58">
        <v>83.2</v>
      </c>
      <c r="AW133" s="58">
        <v>12.3</v>
      </c>
      <c r="AX133" s="58">
        <v>28.6</v>
      </c>
      <c r="AY133" s="58">
        <v>-14.5</v>
      </c>
      <c r="AZ133" s="58">
        <v>71.823400000000007</v>
      </c>
      <c r="BA133" s="58">
        <v>97.627600000000001</v>
      </c>
      <c r="BB133" s="58">
        <v>19</v>
      </c>
      <c r="BC133" s="58">
        <v>99.6</v>
      </c>
      <c r="BD133" s="58">
        <v>78.912289999999999</v>
      </c>
      <c r="BE133" s="58">
        <v>95.7</v>
      </c>
      <c r="BF133" s="58">
        <v>426.036</v>
      </c>
      <c r="BG133" s="58">
        <v>1426.08</v>
      </c>
      <c r="BH133" s="58">
        <v>-5151.0119999999997</v>
      </c>
      <c r="BI133" s="58">
        <v>-24.8</v>
      </c>
      <c r="BJ133" s="58">
        <v>-14.1</v>
      </c>
      <c r="BK133" s="58">
        <v>84.7</v>
      </c>
      <c r="BL133" s="58">
        <v>111.4015</v>
      </c>
      <c r="BM133" s="58">
        <v>80.521199999999993</v>
      </c>
      <c r="BN133" s="58">
        <v>82.8</v>
      </c>
      <c r="BO133" s="58">
        <v>105.8</v>
      </c>
      <c r="BP133" s="58">
        <v>39.97</v>
      </c>
      <c r="BQ133" s="58">
        <v>42.97</v>
      </c>
      <c r="BR133" s="58">
        <v>58.53</v>
      </c>
      <c r="BS133" s="58">
        <v>54</v>
      </c>
      <c r="BT133" s="58">
        <v>61.73</v>
      </c>
      <c r="BU133" s="58">
        <v>83.1</v>
      </c>
      <c r="BV133" s="58">
        <v>109.5</v>
      </c>
      <c r="BW133" s="58">
        <v>103.7</v>
      </c>
      <c r="BX133" s="59" t="s">
        <v>544</v>
      </c>
      <c r="BY133" s="58">
        <v>11.352162999999999</v>
      </c>
      <c r="BZ133" s="58">
        <v>13</v>
      </c>
      <c r="CA133" s="58">
        <v>273.25</v>
      </c>
      <c r="CB133" s="58">
        <v>268.66699999999997</v>
      </c>
      <c r="CC133" s="58">
        <v>315.55</v>
      </c>
      <c r="CD133" s="58">
        <v>113.3</v>
      </c>
      <c r="CE133" s="58">
        <v>192.1</v>
      </c>
      <c r="CF133" s="58">
        <v>232.8</v>
      </c>
      <c r="CG133" s="58">
        <v>97.4</v>
      </c>
      <c r="CH133" s="58">
        <v>110.1</v>
      </c>
      <c r="CI133" s="59" t="s">
        <v>544</v>
      </c>
      <c r="CJ133" s="58">
        <v>-1.232</v>
      </c>
      <c r="CK133" s="58">
        <v>-0.6</v>
      </c>
      <c r="CL133" s="59" t="s">
        <v>544</v>
      </c>
      <c r="CM133" s="59" t="s">
        <v>544</v>
      </c>
      <c r="CN133" s="59" t="s">
        <v>544</v>
      </c>
    </row>
    <row r="134" spans="1:92">
      <c r="A134" s="59" t="s">
        <v>199</v>
      </c>
      <c r="B134" s="58">
        <v>561.79200000000003</v>
      </c>
      <c r="C134" s="58">
        <v>82.5</v>
      </c>
      <c r="D134" s="58">
        <v>80</v>
      </c>
      <c r="E134" s="58">
        <v>85</v>
      </c>
      <c r="F134" s="58">
        <v>56.4</v>
      </c>
      <c r="G134" s="58">
        <v>1.23766</v>
      </c>
      <c r="H134" s="58">
        <v>331.9</v>
      </c>
      <c r="I134" s="58">
        <v>589.79999999999995</v>
      </c>
      <c r="J134" s="58">
        <v>8.9740000000000002</v>
      </c>
      <c r="K134" s="58">
        <v>7.4</v>
      </c>
      <c r="L134" s="58">
        <v>1545.1</v>
      </c>
      <c r="M134" s="58">
        <v>879036</v>
      </c>
      <c r="N134" s="58">
        <v>69.3</v>
      </c>
      <c r="O134" s="58">
        <v>3003</v>
      </c>
      <c r="P134" s="58">
        <v>8</v>
      </c>
      <c r="Q134" s="58">
        <v>69.599999999999994</v>
      </c>
      <c r="R134" s="58">
        <v>76.599999999999994</v>
      </c>
      <c r="S134" s="58">
        <v>6.6</v>
      </c>
      <c r="T134" s="58">
        <v>36</v>
      </c>
      <c r="U134" s="58">
        <v>91.396000000000001</v>
      </c>
      <c r="V134" s="58">
        <v>101.66527000000001</v>
      </c>
      <c r="W134" s="58">
        <v>95.927000000000007</v>
      </c>
      <c r="X134" s="58">
        <v>103.66167</v>
      </c>
      <c r="Y134" s="58">
        <v>-65.7</v>
      </c>
      <c r="Z134" s="58">
        <v>37.299999999999997</v>
      </c>
      <c r="AA134" s="58">
        <v>-16.3</v>
      </c>
      <c r="AB134" s="58">
        <v>105.6</v>
      </c>
      <c r="AC134" s="59" t="s">
        <v>544</v>
      </c>
      <c r="AD134" s="58">
        <v>96.28</v>
      </c>
      <c r="AE134" s="58">
        <v>1.23766</v>
      </c>
      <c r="AF134" s="58">
        <v>75.099999999999994</v>
      </c>
      <c r="AG134" s="58">
        <v>-54</v>
      </c>
      <c r="AH134" s="58">
        <v>15.98405</v>
      </c>
      <c r="AI134" s="58">
        <v>85.744590000000002</v>
      </c>
      <c r="AJ134" s="58">
        <v>27.49286</v>
      </c>
      <c r="AK134" s="58">
        <v>76.446460000000002</v>
      </c>
      <c r="AL134" s="58">
        <v>13.085000000000001</v>
      </c>
      <c r="AM134" s="58">
        <v>78.311000000000007</v>
      </c>
      <c r="AN134" s="58">
        <v>21.600999999999999</v>
      </c>
      <c r="AO134" s="58">
        <v>74.325999999999993</v>
      </c>
      <c r="AP134" s="58">
        <v>100.485389</v>
      </c>
      <c r="AQ134" s="58">
        <v>19.260000000000002</v>
      </c>
      <c r="AR134" s="58">
        <v>69.599999999999994</v>
      </c>
      <c r="AS134" s="59" t="s">
        <v>544</v>
      </c>
      <c r="AT134" s="58">
        <v>37.299999999999997</v>
      </c>
      <c r="AU134" s="58">
        <v>76.7</v>
      </c>
      <c r="AV134" s="58">
        <v>79.900000000000006</v>
      </c>
      <c r="AW134" s="58">
        <v>8.5</v>
      </c>
      <c r="AX134" s="58">
        <v>43.6</v>
      </c>
      <c r="AY134" s="58">
        <v>-24.5</v>
      </c>
      <c r="AZ134" s="58">
        <v>71.351500000000001</v>
      </c>
      <c r="BA134" s="58">
        <v>96.505899999999997</v>
      </c>
      <c r="BB134" s="58">
        <v>17</v>
      </c>
      <c r="BC134" s="58">
        <v>79.7</v>
      </c>
      <c r="BD134" s="58">
        <v>81.555319999999995</v>
      </c>
      <c r="BE134" s="58">
        <v>95</v>
      </c>
      <c r="BF134" s="58">
        <v>430.42899999999997</v>
      </c>
      <c r="BG134" s="58">
        <v>1447.14</v>
      </c>
      <c r="BH134" s="58">
        <v>-4447.2979999999998</v>
      </c>
      <c r="BI134" s="58">
        <v>-58.5</v>
      </c>
      <c r="BJ134" s="58">
        <v>-19.8</v>
      </c>
      <c r="BK134" s="58">
        <v>74.8</v>
      </c>
      <c r="BL134" s="58">
        <v>112.376</v>
      </c>
      <c r="BM134" s="58">
        <v>82.504999999999995</v>
      </c>
      <c r="BN134" s="58">
        <v>82.6</v>
      </c>
      <c r="BO134" s="58">
        <v>105.2</v>
      </c>
      <c r="BP134" s="58">
        <v>37.869999999999997</v>
      </c>
      <c r="BQ134" s="58">
        <v>40.83</v>
      </c>
      <c r="BR134" s="58">
        <v>55.93</v>
      </c>
      <c r="BS134" s="58">
        <v>55.23</v>
      </c>
      <c r="BT134" s="58">
        <v>56.47</v>
      </c>
      <c r="BU134" s="58">
        <v>83</v>
      </c>
      <c r="BV134" s="58">
        <v>108.9</v>
      </c>
      <c r="BW134" s="58">
        <v>106.9</v>
      </c>
      <c r="BX134" s="59" t="s">
        <v>544</v>
      </c>
      <c r="BY134" s="58">
        <v>11.145514</v>
      </c>
      <c r="BZ134" s="58">
        <v>12.5</v>
      </c>
      <c r="CA134" s="58">
        <v>282.06</v>
      </c>
      <c r="CB134" s="58">
        <v>277.56299999999999</v>
      </c>
      <c r="CC134" s="58">
        <v>326.50700000000001</v>
      </c>
      <c r="CD134" s="58">
        <v>120.7</v>
      </c>
      <c r="CE134" s="58">
        <v>196</v>
      </c>
      <c r="CF134" s="58">
        <v>239</v>
      </c>
      <c r="CG134" s="58">
        <v>101.3</v>
      </c>
      <c r="CH134" s="58">
        <v>111.5</v>
      </c>
      <c r="CI134" s="59" t="s">
        <v>544</v>
      </c>
      <c r="CJ134" s="58">
        <v>-2.6070000000000002</v>
      </c>
      <c r="CK134" s="58">
        <v>-0.5</v>
      </c>
      <c r="CL134" s="59" t="s">
        <v>544</v>
      </c>
      <c r="CM134" s="59" t="s">
        <v>544</v>
      </c>
      <c r="CN134" s="59" t="s">
        <v>544</v>
      </c>
    </row>
    <row r="135" spans="1:92">
      <c r="A135" s="59" t="s">
        <v>200</v>
      </c>
      <c r="B135" s="58">
        <v>557.74400000000003</v>
      </c>
      <c r="C135" s="58">
        <v>81.400000000000006</v>
      </c>
      <c r="D135" s="58">
        <v>75.400000000000006</v>
      </c>
      <c r="E135" s="58">
        <v>87.8</v>
      </c>
      <c r="F135" s="58">
        <v>55</v>
      </c>
      <c r="G135" s="58">
        <v>1.188517</v>
      </c>
      <c r="H135" s="58">
        <v>305.3</v>
      </c>
      <c r="I135" s="58">
        <v>599.20000000000005</v>
      </c>
      <c r="J135" s="58">
        <v>8.3230000000000004</v>
      </c>
      <c r="K135" s="58">
        <v>6.93</v>
      </c>
      <c r="L135" s="58">
        <v>1684.2</v>
      </c>
      <c r="M135" s="58">
        <v>840853</v>
      </c>
      <c r="N135" s="58">
        <v>66.8</v>
      </c>
      <c r="O135" s="58">
        <v>3398</v>
      </c>
      <c r="P135" s="58">
        <v>8.3000000000000007</v>
      </c>
      <c r="Q135" s="58">
        <v>70.900000000000006</v>
      </c>
      <c r="R135" s="58">
        <v>77.3</v>
      </c>
      <c r="S135" s="58">
        <v>8.9</v>
      </c>
      <c r="T135" s="58">
        <v>24.4</v>
      </c>
      <c r="U135" s="58">
        <v>89.206000000000003</v>
      </c>
      <c r="V135" s="58">
        <v>99.561959999999999</v>
      </c>
      <c r="W135" s="58">
        <v>87.581000000000003</v>
      </c>
      <c r="X135" s="58">
        <v>95.264309999999995</v>
      </c>
      <c r="Y135" s="58">
        <v>-67.7</v>
      </c>
      <c r="Z135" s="58">
        <v>36.9</v>
      </c>
      <c r="AA135" s="58">
        <v>-12.6</v>
      </c>
      <c r="AB135" s="58">
        <v>106.1</v>
      </c>
      <c r="AC135" s="59" t="s">
        <v>544</v>
      </c>
      <c r="AD135" s="58">
        <v>96.36</v>
      </c>
      <c r="AE135" s="58">
        <v>1.188517</v>
      </c>
      <c r="AF135" s="58">
        <v>73</v>
      </c>
      <c r="AG135" s="58">
        <v>-59.9</v>
      </c>
      <c r="AH135" s="58">
        <v>15.662660000000001</v>
      </c>
      <c r="AI135" s="58">
        <v>83.93638</v>
      </c>
      <c r="AJ135" s="58">
        <v>26.763929999999998</v>
      </c>
      <c r="AK135" s="58">
        <v>69.049170000000004</v>
      </c>
      <c r="AL135" s="58">
        <v>12.797000000000001</v>
      </c>
      <c r="AM135" s="58">
        <v>76.409000000000006</v>
      </c>
      <c r="AN135" s="58">
        <v>21.067</v>
      </c>
      <c r="AO135" s="58">
        <v>66.513999999999996</v>
      </c>
      <c r="AP135" s="58">
        <v>100.524812</v>
      </c>
      <c r="AQ135" s="58">
        <v>18.27</v>
      </c>
      <c r="AR135" s="58">
        <v>70.900000000000006</v>
      </c>
      <c r="AS135" s="59" t="s">
        <v>544</v>
      </c>
      <c r="AT135" s="58">
        <v>36.9</v>
      </c>
      <c r="AU135" s="58">
        <v>75.599999999999994</v>
      </c>
      <c r="AV135" s="58">
        <v>79</v>
      </c>
      <c r="AW135" s="58">
        <v>11</v>
      </c>
      <c r="AX135" s="58">
        <v>33.4</v>
      </c>
      <c r="AY135" s="58">
        <v>-22.4</v>
      </c>
      <c r="AZ135" s="58">
        <v>71.427400000000006</v>
      </c>
      <c r="BA135" s="58">
        <v>96.160600000000002</v>
      </c>
      <c r="BB135" s="58">
        <v>19.899999999999999</v>
      </c>
      <c r="BC135" s="58">
        <v>49.2</v>
      </c>
      <c r="BD135" s="58">
        <v>80.985590000000002</v>
      </c>
      <c r="BE135" s="58">
        <v>95.5</v>
      </c>
      <c r="BF135" s="58">
        <v>430.94200000000001</v>
      </c>
      <c r="BG135" s="58">
        <v>1454.3</v>
      </c>
      <c r="BH135" s="58">
        <v>-1977.7080000000001</v>
      </c>
      <c r="BI135" s="58">
        <v>-38.6</v>
      </c>
      <c r="BJ135" s="58">
        <v>-22.2</v>
      </c>
      <c r="BK135" s="58">
        <v>74.8</v>
      </c>
      <c r="BL135" s="58">
        <v>110.7141</v>
      </c>
      <c r="BM135" s="58">
        <v>83.2577</v>
      </c>
      <c r="BN135" s="58">
        <v>82.5</v>
      </c>
      <c r="BO135" s="58">
        <v>103.2</v>
      </c>
      <c r="BP135" s="58">
        <v>35.93</v>
      </c>
      <c r="BQ135" s="58">
        <v>38.799999999999997</v>
      </c>
      <c r="BR135" s="58">
        <v>53.7</v>
      </c>
      <c r="BS135" s="58">
        <v>55.73</v>
      </c>
      <c r="BT135" s="58">
        <v>52.27</v>
      </c>
      <c r="BU135" s="58">
        <v>83</v>
      </c>
      <c r="BV135" s="58">
        <v>105.7</v>
      </c>
      <c r="BW135" s="58">
        <v>106.7</v>
      </c>
      <c r="BX135" s="58">
        <v>72.517799999999994</v>
      </c>
      <c r="BY135" s="58">
        <v>16.078035</v>
      </c>
      <c r="BZ135" s="58">
        <v>12.5</v>
      </c>
      <c r="CA135" s="58">
        <v>277.72000000000003</v>
      </c>
      <c r="CB135" s="58">
        <v>274.19299999999998</v>
      </c>
      <c r="CC135" s="58">
        <v>320.72399999999999</v>
      </c>
      <c r="CD135" s="58">
        <v>121.7</v>
      </c>
      <c r="CE135" s="58">
        <v>199.1</v>
      </c>
      <c r="CF135" s="58">
        <v>252.8</v>
      </c>
      <c r="CG135" s="58">
        <v>103.2</v>
      </c>
      <c r="CH135" s="58">
        <v>110.1</v>
      </c>
      <c r="CI135" s="58">
        <v>-9.6</v>
      </c>
      <c r="CJ135" s="58">
        <v>-2.0979999999999999</v>
      </c>
      <c r="CK135" s="58">
        <v>-0.1</v>
      </c>
      <c r="CL135" s="58">
        <v>71.534700000000001</v>
      </c>
      <c r="CM135" s="59" t="s">
        <v>544</v>
      </c>
      <c r="CN135" s="59" t="s">
        <v>544</v>
      </c>
    </row>
    <row r="136" spans="1:92">
      <c r="A136" s="59" t="s">
        <v>201</v>
      </c>
      <c r="B136" s="58">
        <v>557.59299999999996</v>
      </c>
      <c r="C136" s="58">
        <v>81.3</v>
      </c>
      <c r="D136" s="58">
        <v>74.5</v>
      </c>
      <c r="E136" s="58">
        <v>88.8</v>
      </c>
      <c r="F136" s="58">
        <v>54.3</v>
      </c>
      <c r="G136" s="58">
        <v>1.1832780000000001</v>
      </c>
      <c r="H136" s="58">
        <v>316.2</v>
      </c>
      <c r="I136" s="58">
        <v>614.79999999999995</v>
      </c>
      <c r="J136" s="58">
        <v>7.6790000000000003</v>
      </c>
      <c r="K136" s="58">
        <v>6.77</v>
      </c>
      <c r="L136" s="58">
        <v>1697.6</v>
      </c>
      <c r="M136" s="58">
        <v>907947</v>
      </c>
      <c r="N136" s="58">
        <v>65.900000000000006</v>
      </c>
      <c r="O136" s="58">
        <v>3705</v>
      </c>
      <c r="P136" s="58">
        <v>8.6999999999999993</v>
      </c>
      <c r="Q136" s="58">
        <v>71.599999999999994</v>
      </c>
      <c r="R136" s="58">
        <v>78.3</v>
      </c>
      <c r="S136" s="58">
        <v>7.7</v>
      </c>
      <c r="T136" s="58">
        <v>24</v>
      </c>
      <c r="U136" s="58">
        <v>87.453999999999994</v>
      </c>
      <c r="V136" s="58">
        <v>97.467780000000005</v>
      </c>
      <c r="W136" s="58">
        <v>87.924000000000007</v>
      </c>
      <c r="X136" s="58">
        <v>95.97833</v>
      </c>
      <c r="Y136" s="58">
        <v>-69.3</v>
      </c>
      <c r="Z136" s="58">
        <v>37.4</v>
      </c>
      <c r="AA136" s="58">
        <v>-12.1</v>
      </c>
      <c r="AB136" s="58">
        <v>105.5</v>
      </c>
      <c r="AC136" s="59" t="s">
        <v>544</v>
      </c>
      <c r="AD136" s="58">
        <v>95.36</v>
      </c>
      <c r="AE136" s="58">
        <v>1.1832780000000001</v>
      </c>
      <c r="AF136" s="58">
        <v>72</v>
      </c>
      <c r="AG136" s="58">
        <v>-62.6</v>
      </c>
      <c r="AH136" s="58">
        <v>15.497999999999999</v>
      </c>
      <c r="AI136" s="58">
        <v>82.040649999999999</v>
      </c>
      <c r="AJ136" s="58">
        <v>27.701830000000001</v>
      </c>
      <c r="AK136" s="58">
        <v>68.980310000000003</v>
      </c>
      <c r="AL136" s="58">
        <v>12.683</v>
      </c>
      <c r="AM136" s="58">
        <v>74.771000000000001</v>
      </c>
      <c r="AN136" s="58">
        <v>21.734999999999999</v>
      </c>
      <c r="AO136" s="58">
        <v>66.188999999999993</v>
      </c>
      <c r="AP136" s="58">
        <v>101.33987999999999</v>
      </c>
      <c r="AQ136" s="58">
        <v>18.329999999999998</v>
      </c>
      <c r="AR136" s="58">
        <v>71.599999999999994</v>
      </c>
      <c r="AS136" s="59" t="s">
        <v>544</v>
      </c>
      <c r="AT136" s="58">
        <v>37.4</v>
      </c>
      <c r="AU136" s="58">
        <v>76.099999999999994</v>
      </c>
      <c r="AV136" s="58">
        <v>79.5</v>
      </c>
      <c r="AW136" s="58">
        <v>9.9</v>
      </c>
      <c r="AX136" s="58">
        <v>30.9</v>
      </c>
      <c r="AY136" s="58">
        <v>-20.3</v>
      </c>
      <c r="AZ136" s="58">
        <v>71.962900000000005</v>
      </c>
      <c r="BA136" s="58">
        <v>96.457400000000007</v>
      </c>
      <c r="BB136" s="58">
        <v>17.399999999999999</v>
      </c>
      <c r="BC136" s="58">
        <v>99</v>
      </c>
      <c r="BD136" s="58">
        <v>81.356909999999999</v>
      </c>
      <c r="BE136" s="58">
        <v>93.9</v>
      </c>
      <c r="BF136" s="58">
        <v>436.34</v>
      </c>
      <c r="BG136" s="58">
        <v>1469.03</v>
      </c>
      <c r="BH136" s="58">
        <v>-4577.5559999999996</v>
      </c>
      <c r="BI136" s="58">
        <v>-15.2</v>
      </c>
      <c r="BJ136" s="58">
        <v>-21.2</v>
      </c>
      <c r="BK136" s="58">
        <v>74.599999999999994</v>
      </c>
      <c r="BL136" s="58">
        <v>109.2403</v>
      </c>
      <c r="BM136" s="58">
        <v>83.347499999999997</v>
      </c>
      <c r="BN136" s="58">
        <v>82</v>
      </c>
      <c r="BO136" s="58">
        <v>102.4</v>
      </c>
      <c r="BP136" s="58">
        <v>36.130000000000003</v>
      </c>
      <c r="BQ136" s="58">
        <v>38.869999999999997</v>
      </c>
      <c r="BR136" s="58">
        <v>53.03</v>
      </c>
      <c r="BS136" s="58">
        <v>55.47</v>
      </c>
      <c r="BT136" s="58">
        <v>51.4</v>
      </c>
      <c r="BU136" s="58">
        <v>83</v>
      </c>
      <c r="BV136" s="58">
        <v>106.5</v>
      </c>
      <c r="BW136" s="58">
        <v>108.9</v>
      </c>
      <c r="BX136" s="58">
        <v>74.221400000000003</v>
      </c>
      <c r="BY136" s="58">
        <v>12.289558</v>
      </c>
      <c r="BZ136" s="58">
        <v>12.8</v>
      </c>
      <c r="CA136" s="58">
        <v>282.13</v>
      </c>
      <c r="CB136" s="58">
        <v>278.43200000000002</v>
      </c>
      <c r="CC136" s="58">
        <v>326.69400000000002</v>
      </c>
      <c r="CD136" s="58">
        <v>121</v>
      </c>
      <c r="CE136" s="58">
        <v>202.2</v>
      </c>
      <c r="CF136" s="58">
        <v>269.5</v>
      </c>
      <c r="CG136" s="58">
        <v>103.4</v>
      </c>
      <c r="CH136" s="58">
        <v>108.3</v>
      </c>
      <c r="CI136" s="58">
        <v>-10.199999999999999</v>
      </c>
      <c r="CJ136" s="58">
        <v>0.78300000000000003</v>
      </c>
      <c r="CK136" s="58">
        <v>0.8</v>
      </c>
      <c r="CL136" s="58">
        <v>73.361800000000002</v>
      </c>
      <c r="CM136" s="59" t="s">
        <v>544</v>
      </c>
      <c r="CN136" s="59" t="s">
        <v>544</v>
      </c>
    </row>
    <row r="137" spans="1:92">
      <c r="A137" s="59" t="s">
        <v>202</v>
      </c>
      <c r="B137" s="58">
        <v>560.92100000000005</v>
      </c>
      <c r="C137" s="58">
        <v>83.4</v>
      </c>
      <c r="D137" s="58">
        <v>75</v>
      </c>
      <c r="E137" s="58">
        <v>92.6</v>
      </c>
      <c r="F137" s="58">
        <v>55.3</v>
      </c>
      <c r="G137" s="58">
        <v>1.207489</v>
      </c>
      <c r="H137" s="58">
        <v>322.39999999999998</v>
      </c>
      <c r="I137" s="58">
        <v>624.70000000000005</v>
      </c>
      <c r="J137" s="58">
        <v>6.8239999999999998</v>
      </c>
      <c r="K137" s="58">
        <v>6.4</v>
      </c>
      <c r="L137" s="58">
        <v>1915.7</v>
      </c>
      <c r="M137" s="58">
        <v>733287</v>
      </c>
      <c r="N137" s="58">
        <v>65.900000000000006</v>
      </c>
      <c r="O137" s="58">
        <v>3852</v>
      </c>
      <c r="P137" s="58">
        <v>9.1999999999999993</v>
      </c>
      <c r="Q137" s="58">
        <v>72.099999999999994</v>
      </c>
      <c r="R137" s="58">
        <v>78.3</v>
      </c>
      <c r="S137" s="58">
        <v>9.6999999999999993</v>
      </c>
      <c r="T137" s="58">
        <v>18.899999999999999</v>
      </c>
      <c r="U137" s="58">
        <v>88.082999999999998</v>
      </c>
      <c r="V137" s="58">
        <v>97.96472</v>
      </c>
      <c r="W137" s="58">
        <v>89.284999999999997</v>
      </c>
      <c r="X137" s="58">
        <v>97.376660000000001</v>
      </c>
      <c r="Y137" s="58">
        <v>-70.400000000000006</v>
      </c>
      <c r="Z137" s="58">
        <v>37.6</v>
      </c>
      <c r="AA137" s="58">
        <v>-6.8</v>
      </c>
      <c r="AB137" s="58">
        <v>105.5</v>
      </c>
      <c r="AC137" s="59" t="s">
        <v>544</v>
      </c>
      <c r="AD137" s="58">
        <v>95.19</v>
      </c>
      <c r="AE137" s="58">
        <v>1.207489</v>
      </c>
      <c r="AF137" s="58">
        <v>72</v>
      </c>
      <c r="AG137" s="58">
        <v>-61.5</v>
      </c>
      <c r="AH137" s="58">
        <v>16.017330000000001</v>
      </c>
      <c r="AI137" s="58">
        <v>82.069820000000007</v>
      </c>
      <c r="AJ137" s="58">
        <v>27.96687</v>
      </c>
      <c r="AK137" s="58">
        <v>70.082160000000002</v>
      </c>
      <c r="AL137" s="58">
        <v>13.074</v>
      </c>
      <c r="AM137" s="58">
        <v>75.009</v>
      </c>
      <c r="AN137" s="58">
        <v>21.974</v>
      </c>
      <c r="AO137" s="58">
        <v>67.311000000000007</v>
      </c>
      <c r="AP137" s="58">
        <v>101.342367</v>
      </c>
      <c r="AQ137" s="58">
        <v>16.600000000000001</v>
      </c>
      <c r="AR137" s="58">
        <v>72.099999999999994</v>
      </c>
      <c r="AS137" s="59" t="s">
        <v>544</v>
      </c>
      <c r="AT137" s="58">
        <v>37.6</v>
      </c>
      <c r="AU137" s="58">
        <v>76</v>
      </c>
      <c r="AV137" s="58">
        <v>78.2</v>
      </c>
      <c r="AW137" s="58">
        <v>12.9</v>
      </c>
      <c r="AX137" s="58">
        <v>23.6</v>
      </c>
      <c r="AY137" s="58">
        <v>-13.9</v>
      </c>
      <c r="AZ137" s="58">
        <v>72.773200000000003</v>
      </c>
      <c r="BA137" s="58">
        <v>97.137</v>
      </c>
      <c r="BB137" s="58">
        <v>22.6</v>
      </c>
      <c r="BC137" s="58">
        <v>95.6</v>
      </c>
      <c r="BD137" s="58">
        <v>82.572829999999996</v>
      </c>
      <c r="BE137" s="58">
        <v>92.8</v>
      </c>
      <c r="BF137" s="58">
        <v>439.21300000000002</v>
      </c>
      <c r="BG137" s="58">
        <v>1497.37</v>
      </c>
      <c r="BH137" s="58">
        <v>-9512.6970000000001</v>
      </c>
      <c r="BI137" s="58">
        <v>26.9</v>
      </c>
      <c r="BJ137" s="58">
        <v>-21.7</v>
      </c>
      <c r="BK137" s="58">
        <v>75.5</v>
      </c>
      <c r="BL137" s="58">
        <v>106.3968</v>
      </c>
      <c r="BM137" s="58">
        <v>83.892200000000003</v>
      </c>
      <c r="BN137" s="58">
        <v>82.3</v>
      </c>
      <c r="BO137" s="58">
        <v>103.2</v>
      </c>
      <c r="BP137" s="58">
        <v>32.67</v>
      </c>
      <c r="BQ137" s="58">
        <v>36.17</v>
      </c>
      <c r="BR137" s="58">
        <v>54.53</v>
      </c>
      <c r="BS137" s="58">
        <v>59.73</v>
      </c>
      <c r="BT137" s="58">
        <v>50.9</v>
      </c>
      <c r="BU137" s="58">
        <v>83.2</v>
      </c>
      <c r="BV137" s="58">
        <v>106.1</v>
      </c>
      <c r="BW137" s="58">
        <v>108.9</v>
      </c>
      <c r="BX137" s="58">
        <v>73.253500000000003</v>
      </c>
      <c r="BY137" s="58">
        <v>10.310581000000001</v>
      </c>
      <c r="BZ137" s="58">
        <v>11.9</v>
      </c>
      <c r="CA137" s="58">
        <v>283.37</v>
      </c>
      <c r="CB137" s="58">
        <v>279.67599999999999</v>
      </c>
      <c r="CC137" s="58">
        <v>327.53100000000001</v>
      </c>
      <c r="CD137" s="58">
        <v>124.9</v>
      </c>
      <c r="CE137" s="58">
        <v>208.2</v>
      </c>
      <c r="CF137" s="58">
        <v>292</v>
      </c>
      <c r="CG137" s="58">
        <v>105.5</v>
      </c>
      <c r="CH137" s="58">
        <v>105.6</v>
      </c>
      <c r="CI137" s="58">
        <v>-9.1999999999999993</v>
      </c>
      <c r="CJ137" s="58">
        <v>0.58599999999999997</v>
      </c>
      <c r="CK137" s="58">
        <v>0.2</v>
      </c>
      <c r="CL137" s="58">
        <v>72.558599999999998</v>
      </c>
      <c r="CM137" s="59" t="s">
        <v>544</v>
      </c>
      <c r="CN137" s="59" t="s">
        <v>544</v>
      </c>
    </row>
    <row r="138" spans="1:92">
      <c r="A138" s="59" t="s">
        <v>203</v>
      </c>
      <c r="B138" s="58">
        <v>560.39200000000005</v>
      </c>
      <c r="C138" s="58">
        <v>85</v>
      </c>
      <c r="D138" s="58">
        <v>76.099999999999994</v>
      </c>
      <c r="E138" s="58">
        <v>94.9</v>
      </c>
      <c r="F138" s="58">
        <v>56.8</v>
      </c>
      <c r="G138" s="58">
        <v>1.143394</v>
      </c>
      <c r="H138" s="58">
        <v>360.9</v>
      </c>
      <c r="I138" s="58">
        <v>650.1</v>
      </c>
      <c r="J138" s="58">
        <v>6.3520000000000003</v>
      </c>
      <c r="K138" s="58">
        <v>5.97</v>
      </c>
      <c r="L138" s="58">
        <v>2266.6999999999998</v>
      </c>
      <c r="M138" s="58">
        <v>712107</v>
      </c>
      <c r="N138" s="58">
        <v>66.599999999999994</v>
      </c>
      <c r="O138" s="58">
        <v>4193</v>
      </c>
      <c r="P138" s="58">
        <v>9.6</v>
      </c>
      <c r="Q138" s="58">
        <v>72.599999999999994</v>
      </c>
      <c r="R138" s="58">
        <v>78.900000000000006</v>
      </c>
      <c r="S138" s="58">
        <v>9.5</v>
      </c>
      <c r="T138" s="58">
        <v>16.399999999999999</v>
      </c>
      <c r="U138" s="58">
        <v>89.638000000000005</v>
      </c>
      <c r="V138" s="58">
        <v>99.916910000000001</v>
      </c>
      <c r="W138" s="58">
        <v>89.108999999999995</v>
      </c>
      <c r="X138" s="58">
        <v>97.555170000000004</v>
      </c>
      <c r="Y138" s="58">
        <v>-68.5</v>
      </c>
      <c r="Z138" s="58">
        <v>40</v>
      </c>
      <c r="AA138" s="58">
        <v>-1.2</v>
      </c>
      <c r="AB138" s="58">
        <v>106.3</v>
      </c>
      <c r="AC138" s="59" t="s">
        <v>544</v>
      </c>
      <c r="AD138" s="58">
        <v>96</v>
      </c>
      <c r="AE138" s="58">
        <v>1.143394</v>
      </c>
      <c r="AF138" s="58">
        <v>72.5</v>
      </c>
      <c r="AG138" s="58">
        <v>-56.4</v>
      </c>
      <c r="AH138" s="58">
        <v>15.49799</v>
      </c>
      <c r="AI138" s="58">
        <v>84.432180000000002</v>
      </c>
      <c r="AJ138" s="58">
        <v>27.715420000000002</v>
      </c>
      <c r="AK138" s="58">
        <v>70.449439999999996</v>
      </c>
      <c r="AL138" s="58">
        <v>12.609</v>
      </c>
      <c r="AM138" s="58">
        <v>77.028999999999996</v>
      </c>
      <c r="AN138" s="58">
        <v>21.783000000000001</v>
      </c>
      <c r="AO138" s="58">
        <v>67.325999999999993</v>
      </c>
      <c r="AP138" s="58">
        <v>101.671898</v>
      </c>
      <c r="AQ138" s="58">
        <v>15.15</v>
      </c>
      <c r="AR138" s="58">
        <v>72.599999999999994</v>
      </c>
      <c r="AS138" s="59" t="s">
        <v>544</v>
      </c>
      <c r="AT138" s="58">
        <v>40</v>
      </c>
      <c r="AU138" s="58">
        <v>76.400000000000006</v>
      </c>
      <c r="AV138" s="58">
        <v>78.8</v>
      </c>
      <c r="AW138" s="58">
        <v>14.7</v>
      </c>
      <c r="AX138" s="58">
        <v>20.3</v>
      </c>
      <c r="AY138" s="58">
        <v>-7.1</v>
      </c>
      <c r="AZ138" s="58">
        <v>73.747900000000001</v>
      </c>
      <c r="BA138" s="58">
        <v>98.0441</v>
      </c>
      <c r="BB138" s="58">
        <v>35.5</v>
      </c>
      <c r="BC138" s="58">
        <v>61.5</v>
      </c>
      <c r="BD138" s="58">
        <v>81.538939999999997</v>
      </c>
      <c r="BE138" s="58">
        <v>92.7</v>
      </c>
      <c r="BF138" s="58">
        <v>442.35300000000001</v>
      </c>
      <c r="BG138" s="58">
        <v>1536.28</v>
      </c>
      <c r="BH138" s="58">
        <v>-2081.2579999999998</v>
      </c>
      <c r="BI138" s="58">
        <v>26.8</v>
      </c>
      <c r="BJ138" s="58">
        <v>-22.9</v>
      </c>
      <c r="BK138" s="58">
        <v>78.099999999999994</v>
      </c>
      <c r="BL138" s="58">
        <v>106.38849999999999</v>
      </c>
      <c r="BM138" s="58">
        <v>85.220399999999998</v>
      </c>
      <c r="BN138" s="58">
        <v>81.900000000000006</v>
      </c>
      <c r="BO138" s="58">
        <v>101.6</v>
      </c>
      <c r="BP138" s="58">
        <v>30.53</v>
      </c>
      <c r="BQ138" s="58">
        <v>34.43</v>
      </c>
      <c r="BR138" s="58">
        <v>54.63</v>
      </c>
      <c r="BS138" s="58">
        <v>62.63</v>
      </c>
      <c r="BT138" s="58">
        <v>49.13</v>
      </c>
      <c r="BU138" s="58">
        <v>83.3</v>
      </c>
      <c r="BV138" s="58">
        <v>105.7</v>
      </c>
      <c r="BW138" s="58">
        <v>106.7</v>
      </c>
      <c r="BX138" s="58">
        <v>75.130099999999999</v>
      </c>
      <c r="BY138" s="58">
        <v>10.78546</v>
      </c>
      <c r="BZ138" s="58">
        <v>12.2</v>
      </c>
      <c r="CA138" s="58">
        <v>288.61</v>
      </c>
      <c r="CB138" s="58">
        <v>284.786</v>
      </c>
      <c r="CC138" s="58">
        <v>333.05500000000001</v>
      </c>
      <c r="CD138" s="58">
        <v>132.5</v>
      </c>
      <c r="CE138" s="58">
        <v>218.1</v>
      </c>
      <c r="CF138" s="58">
        <v>322.2</v>
      </c>
      <c r="CG138" s="58">
        <v>106.4</v>
      </c>
      <c r="CH138" s="58">
        <v>106.3</v>
      </c>
      <c r="CI138" s="58">
        <v>-9.3000000000000007</v>
      </c>
      <c r="CJ138" s="58">
        <v>-1.744</v>
      </c>
      <c r="CK138" s="58">
        <v>-0.6</v>
      </c>
      <c r="CL138" s="58">
        <v>74.475200000000001</v>
      </c>
      <c r="CM138" s="59" t="s">
        <v>544</v>
      </c>
      <c r="CN138" s="59" t="s">
        <v>544</v>
      </c>
    </row>
    <row r="139" spans="1:92">
      <c r="A139" s="59" t="s">
        <v>204</v>
      </c>
      <c r="B139" s="58">
        <v>568.22199999999998</v>
      </c>
      <c r="C139" s="58">
        <v>87.8</v>
      </c>
      <c r="D139" s="58">
        <v>78.5</v>
      </c>
      <c r="E139" s="58">
        <v>98.3</v>
      </c>
      <c r="F139" s="58">
        <v>57.3</v>
      </c>
      <c r="G139" s="58">
        <v>1.156274</v>
      </c>
      <c r="H139" s="58">
        <v>336.5</v>
      </c>
      <c r="I139" s="58">
        <v>662</v>
      </c>
      <c r="J139" s="58">
        <v>5.8819999999999997</v>
      </c>
      <c r="K139" s="58">
        <v>6.07</v>
      </c>
      <c r="L139" s="58">
        <v>2133.1</v>
      </c>
      <c r="M139" s="58">
        <v>865476</v>
      </c>
      <c r="N139" s="58">
        <v>67.2</v>
      </c>
      <c r="O139" s="58">
        <v>4479</v>
      </c>
      <c r="P139" s="58">
        <v>9.6999999999999993</v>
      </c>
      <c r="Q139" s="58">
        <v>73.099999999999994</v>
      </c>
      <c r="R139" s="58">
        <v>79.400000000000006</v>
      </c>
      <c r="S139" s="58">
        <v>15.8</v>
      </c>
      <c r="T139" s="58">
        <v>9.4</v>
      </c>
      <c r="U139" s="58">
        <v>92.614999999999995</v>
      </c>
      <c r="V139" s="58">
        <v>102.91625999999999</v>
      </c>
      <c r="W139" s="58">
        <v>90.94</v>
      </c>
      <c r="X139" s="58">
        <v>99.50461</v>
      </c>
      <c r="Y139" s="58">
        <v>-59.8</v>
      </c>
      <c r="Z139" s="58">
        <v>40.4</v>
      </c>
      <c r="AA139" s="58">
        <v>8.1</v>
      </c>
      <c r="AB139" s="58">
        <v>104.6</v>
      </c>
      <c r="AC139" s="59" t="s">
        <v>544</v>
      </c>
      <c r="AD139" s="58">
        <v>94.56</v>
      </c>
      <c r="AE139" s="58">
        <v>1.156274</v>
      </c>
      <c r="AF139" s="58">
        <v>73.599999999999994</v>
      </c>
      <c r="AG139" s="58">
        <v>-50.5</v>
      </c>
      <c r="AH139" s="58">
        <v>16.288019999999999</v>
      </c>
      <c r="AI139" s="58">
        <v>86.677859999999995</v>
      </c>
      <c r="AJ139" s="58">
        <v>28.69408</v>
      </c>
      <c r="AK139" s="58">
        <v>71.522900000000007</v>
      </c>
      <c r="AL139" s="58">
        <v>13.327999999999999</v>
      </c>
      <c r="AM139" s="58">
        <v>79.287000000000006</v>
      </c>
      <c r="AN139" s="58">
        <v>22.622</v>
      </c>
      <c r="AO139" s="58">
        <v>68.317999999999998</v>
      </c>
      <c r="AP139" s="58">
        <v>101.333972</v>
      </c>
      <c r="AQ139" s="58">
        <v>13.94</v>
      </c>
      <c r="AR139" s="58">
        <v>73.099999999999994</v>
      </c>
      <c r="AS139" s="59" t="s">
        <v>544</v>
      </c>
      <c r="AT139" s="58">
        <v>40.4</v>
      </c>
      <c r="AU139" s="58">
        <v>78.099999999999994</v>
      </c>
      <c r="AV139" s="58">
        <v>80.5</v>
      </c>
      <c r="AW139" s="58">
        <v>21.4</v>
      </c>
      <c r="AX139" s="58">
        <v>13.5</v>
      </c>
      <c r="AY139" s="58">
        <v>-0.9</v>
      </c>
      <c r="AZ139" s="58">
        <v>75.040599999999998</v>
      </c>
      <c r="BA139" s="58">
        <v>99.376099999999994</v>
      </c>
      <c r="BB139" s="58">
        <v>23.6</v>
      </c>
      <c r="BC139" s="58">
        <v>45</v>
      </c>
      <c r="BD139" s="58">
        <v>86.060509999999994</v>
      </c>
      <c r="BE139" s="58">
        <v>93.2</v>
      </c>
      <c r="BF139" s="58">
        <v>450.99799999999999</v>
      </c>
      <c r="BG139" s="58">
        <v>1552.79</v>
      </c>
      <c r="BH139" s="58">
        <v>-5567.4830000000002</v>
      </c>
      <c r="BI139" s="58">
        <v>47.6</v>
      </c>
      <c r="BJ139" s="58">
        <v>-21.1</v>
      </c>
      <c r="BK139" s="58">
        <v>84</v>
      </c>
      <c r="BL139" s="58">
        <v>104.4913</v>
      </c>
      <c r="BM139" s="58">
        <v>85.087900000000005</v>
      </c>
      <c r="BN139" s="58">
        <v>82.3</v>
      </c>
      <c r="BO139" s="58">
        <v>101.4</v>
      </c>
      <c r="BP139" s="58">
        <v>27.8</v>
      </c>
      <c r="BQ139" s="58">
        <v>32.729999999999997</v>
      </c>
      <c r="BR139" s="58">
        <v>58.27</v>
      </c>
      <c r="BS139" s="58">
        <v>65.8</v>
      </c>
      <c r="BT139" s="58">
        <v>53.1</v>
      </c>
      <c r="BU139" s="58">
        <v>83.6</v>
      </c>
      <c r="BV139" s="58">
        <v>105.5</v>
      </c>
      <c r="BW139" s="58">
        <v>116.5</v>
      </c>
      <c r="BX139" s="58">
        <v>77.757599999999996</v>
      </c>
      <c r="BY139" s="58">
        <v>15.072400999999999</v>
      </c>
      <c r="BZ139" s="58">
        <v>11.6</v>
      </c>
      <c r="CA139" s="58">
        <v>289.93</v>
      </c>
      <c r="CB139" s="58">
        <v>285.95</v>
      </c>
      <c r="CC139" s="58">
        <v>336.24299999999999</v>
      </c>
      <c r="CD139" s="58">
        <v>137.80000000000001</v>
      </c>
      <c r="CE139" s="58">
        <v>224.6</v>
      </c>
      <c r="CF139" s="58">
        <v>344.6</v>
      </c>
      <c r="CG139" s="58">
        <v>105.2</v>
      </c>
      <c r="CH139" s="58">
        <v>103.8</v>
      </c>
      <c r="CI139" s="58">
        <v>-6.3</v>
      </c>
      <c r="CJ139" s="58">
        <v>-1.0349999999999999</v>
      </c>
      <c r="CK139" s="58">
        <v>0</v>
      </c>
      <c r="CL139" s="58">
        <v>77.229699999999994</v>
      </c>
      <c r="CM139" s="59" t="s">
        <v>544</v>
      </c>
      <c r="CN139" s="59" t="s">
        <v>544</v>
      </c>
    </row>
    <row r="140" spans="1:92">
      <c r="A140" s="59" t="s">
        <v>205</v>
      </c>
      <c r="B140" s="58">
        <v>569.58399999999995</v>
      </c>
      <c r="C140" s="58">
        <v>91.8</v>
      </c>
      <c r="D140" s="58">
        <v>82.4</v>
      </c>
      <c r="E140" s="58">
        <v>102.3</v>
      </c>
      <c r="F140" s="58">
        <v>58.9</v>
      </c>
      <c r="G140" s="58">
        <v>1.201044</v>
      </c>
      <c r="H140" s="58">
        <v>350.5</v>
      </c>
      <c r="I140" s="58">
        <v>664.5</v>
      </c>
      <c r="J140" s="58">
        <v>5.2889999999999997</v>
      </c>
      <c r="K140" s="58">
        <v>6.77</v>
      </c>
      <c r="L140" s="58">
        <v>2025.3</v>
      </c>
      <c r="M140" s="58">
        <v>897821</v>
      </c>
      <c r="N140" s="58">
        <v>68</v>
      </c>
      <c r="O140" s="58">
        <v>4538</v>
      </c>
      <c r="P140" s="58">
        <v>9.8000000000000007</v>
      </c>
      <c r="Q140" s="58">
        <v>73.599999999999994</v>
      </c>
      <c r="R140" s="58">
        <v>79.599999999999994</v>
      </c>
      <c r="S140" s="58">
        <v>16.8</v>
      </c>
      <c r="T140" s="58">
        <v>8</v>
      </c>
      <c r="U140" s="58">
        <v>97.162000000000006</v>
      </c>
      <c r="V140" s="58">
        <v>107.85084000000001</v>
      </c>
      <c r="W140" s="58">
        <v>94.872</v>
      </c>
      <c r="X140" s="58">
        <v>103.99644000000001</v>
      </c>
      <c r="Y140" s="58">
        <v>-52.6</v>
      </c>
      <c r="Z140" s="58">
        <v>41.9</v>
      </c>
      <c r="AA140" s="58">
        <v>13.8</v>
      </c>
      <c r="AB140" s="58">
        <v>104.9</v>
      </c>
      <c r="AC140" s="59" t="s">
        <v>544</v>
      </c>
      <c r="AD140" s="58">
        <v>95.54</v>
      </c>
      <c r="AE140" s="58">
        <v>1.201044</v>
      </c>
      <c r="AF140" s="58">
        <v>74.599999999999994</v>
      </c>
      <c r="AG140" s="58">
        <v>-40.6</v>
      </c>
      <c r="AH140" s="58">
        <v>15.23678</v>
      </c>
      <c r="AI140" s="58">
        <v>92.481669999999994</v>
      </c>
      <c r="AJ140" s="58">
        <v>29.550419999999999</v>
      </c>
      <c r="AK140" s="58">
        <v>75.103629999999995</v>
      </c>
      <c r="AL140" s="58">
        <v>12.487</v>
      </c>
      <c r="AM140" s="58">
        <v>84.674999999999997</v>
      </c>
      <c r="AN140" s="58">
        <v>22.963999999999999</v>
      </c>
      <c r="AO140" s="58">
        <v>71.908000000000001</v>
      </c>
      <c r="AP140" s="58">
        <v>101.046173</v>
      </c>
      <c r="AQ140" s="58">
        <v>16.21</v>
      </c>
      <c r="AR140" s="58">
        <v>73.599999999999994</v>
      </c>
      <c r="AS140" s="59" t="s">
        <v>544</v>
      </c>
      <c r="AT140" s="58">
        <v>41.9</v>
      </c>
      <c r="AU140" s="58">
        <v>80.599999999999994</v>
      </c>
      <c r="AV140" s="58">
        <v>81.900000000000006</v>
      </c>
      <c r="AW140" s="58">
        <v>26.6</v>
      </c>
      <c r="AX140" s="58">
        <v>10.6</v>
      </c>
      <c r="AY140" s="58">
        <v>6.2</v>
      </c>
      <c r="AZ140" s="58">
        <v>76.485299999999995</v>
      </c>
      <c r="BA140" s="58">
        <v>100.907</v>
      </c>
      <c r="BB140" s="58">
        <v>21.8</v>
      </c>
      <c r="BC140" s="58">
        <v>94.4</v>
      </c>
      <c r="BD140" s="58">
        <v>87.465729999999994</v>
      </c>
      <c r="BE140" s="58">
        <v>93.6</v>
      </c>
      <c r="BF140" s="58">
        <v>453.17200000000003</v>
      </c>
      <c r="BG140" s="58">
        <v>1609.04</v>
      </c>
      <c r="BH140" s="58">
        <v>-4537.875</v>
      </c>
      <c r="BI140" s="58">
        <v>82.8</v>
      </c>
      <c r="BJ140" s="58">
        <v>-13.3</v>
      </c>
      <c r="BK140" s="58">
        <v>91.5</v>
      </c>
      <c r="BL140" s="58">
        <v>106.4752</v>
      </c>
      <c r="BM140" s="58">
        <v>87.255200000000002</v>
      </c>
      <c r="BN140" s="58">
        <v>82.8</v>
      </c>
      <c r="BO140" s="58">
        <v>101.7</v>
      </c>
      <c r="BP140" s="58">
        <v>32.200000000000003</v>
      </c>
      <c r="BQ140" s="58">
        <v>37.229999999999997</v>
      </c>
      <c r="BR140" s="58">
        <v>63.53</v>
      </c>
      <c r="BS140" s="58">
        <v>72.67</v>
      </c>
      <c r="BT140" s="58">
        <v>57.13</v>
      </c>
      <c r="BU140" s="58">
        <v>83.6</v>
      </c>
      <c r="BV140" s="58">
        <v>106</v>
      </c>
      <c r="BW140" s="58">
        <v>117</v>
      </c>
      <c r="BX140" s="58">
        <v>82.307599999999994</v>
      </c>
      <c r="BY140" s="58">
        <v>11.254440000000001</v>
      </c>
      <c r="BZ140" s="58">
        <v>11.8</v>
      </c>
      <c r="CA140" s="58">
        <v>287.01</v>
      </c>
      <c r="CB140" s="58">
        <v>282.96300000000002</v>
      </c>
      <c r="CC140" s="58">
        <v>333.928</v>
      </c>
      <c r="CD140" s="58">
        <v>135.4</v>
      </c>
      <c r="CE140" s="58">
        <v>230.7</v>
      </c>
      <c r="CF140" s="58">
        <v>355.9</v>
      </c>
      <c r="CG140" s="58">
        <v>104.4</v>
      </c>
      <c r="CH140" s="58">
        <v>105.6</v>
      </c>
      <c r="CI140" s="58">
        <v>-4.3</v>
      </c>
      <c r="CJ140" s="58">
        <v>0.192</v>
      </c>
      <c r="CK140" s="58">
        <v>0.1</v>
      </c>
      <c r="CL140" s="58">
        <v>81.8857</v>
      </c>
      <c r="CM140" s="59" t="s">
        <v>544</v>
      </c>
      <c r="CN140" s="59" t="s">
        <v>544</v>
      </c>
    </row>
    <row r="141" spans="1:92">
      <c r="A141" s="59" t="s">
        <v>206</v>
      </c>
      <c r="B141" s="58">
        <v>573.59400000000005</v>
      </c>
      <c r="C141" s="58">
        <v>93.6</v>
      </c>
      <c r="D141" s="58">
        <v>85.3</v>
      </c>
      <c r="E141" s="58">
        <v>102.8</v>
      </c>
      <c r="F141" s="58">
        <v>59.8</v>
      </c>
      <c r="G141" s="58">
        <v>1.2625569999999999</v>
      </c>
      <c r="H141" s="58">
        <v>350.1</v>
      </c>
      <c r="I141" s="58">
        <v>652.6</v>
      </c>
      <c r="J141" s="58">
        <v>5.0149999999999997</v>
      </c>
      <c r="K141" s="58">
        <v>7.17</v>
      </c>
      <c r="L141" s="58">
        <v>2011.8</v>
      </c>
      <c r="M141" s="58">
        <v>709200</v>
      </c>
      <c r="N141" s="58">
        <v>68.3</v>
      </c>
      <c r="O141" s="58">
        <v>4951</v>
      </c>
      <c r="P141" s="58">
        <v>9.6</v>
      </c>
      <c r="Q141" s="58">
        <v>74.099999999999994</v>
      </c>
      <c r="R141" s="58">
        <v>79.900000000000006</v>
      </c>
      <c r="S141" s="58">
        <v>19.399999999999999</v>
      </c>
      <c r="T141" s="58">
        <v>7.3</v>
      </c>
      <c r="U141" s="58">
        <v>96.986999999999995</v>
      </c>
      <c r="V141" s="58">
        <v>107.49583</v>
      </c>
      <c r="W141" s="58">
        <v>97.186000000000007</v>
      </c>
      <c r="X141" s="58">
        <v>106.31673000000001</v>
      </c>
      <c r="Y141" s="58">
        <v>-46.8</v>
      </c>
      <c r="Z141" s="58">
        <v>42.2</v>
      </c>
      <c r="AA141" s="58">
        <v>13.8</v>
      </c>
      <c r="AB141" s="58">
        <v>107.1</v>
      </c>
      <c r="AC141" s="59" t="s">
        <v>544</v>
      </c>
      <c r="AD141" s="58">
        <v>97.67</v>
      </c>
      <c r="AE141" s="58">
        <v>1.2625569999999999</v>
      </c>
      <c r="AF141" s="58">
        <v>74.8</v>
      </c>
      <c r="AG141" s="58">
        <v>-31.5</v>
      </c>
      <c r="AH141" s="58">
        <v>15.65474</v>
      </c>
      <c r="AI141" s="58">
        <v>91.752549999999999</v>
      </c>
      <c r="AJ141" s="58">
        <v>30.461130000000001</v>
      </c>
      <c r="AK141" s="58">
        <v>76.595609999999994</v>
      </c>
      <c r="AL141" s="58">
        <v>12.87</v>
      </c>
      <c r="AM141" s="58">
        <v>84.117000000000004</v>
      </c>
      <c r="AN141" s="58">
        <v>23.690999999999999</v>
      </c>
      <c r="AO141" s="58">
        <v>73.495000000000005</v>
      </c>
      <c r="AP141" s="58">
        <v>101.329819</v>
      </c>
      <c r="AQ141" s="58">
        <v>17.02</v>
      </c>
      <c r="AR141" s="58">
        <v>74.099999999999994</v>
      </c>
      <c r="AS141" s="59" t="s">
        <v>544</v>
      </c>
      <c r="AT141" s="58">
        <v>42.2</v>
      </c>
      <c r="AU141" s="58">
        <v>82.4</v>
      </c>
      <c r="AV141" s="58">
        <v>83.3</v>
      </c>
      <c r="AW141" s="58">
        <v>26.5</v>
      </c>
      <c r="AX141" s="58">
        <v>9.9</v>
      </c>
      <c r="AY141" s="58">
        <v>4.4000000000000004</v>
      </c>
      <c r="AZ141" s="58">
        <v>77.657799999999995</v>
      </c>
      <c r="BA141" s="58">
        <v>102.0748</v>
      </c>
      <c r="BB141" s="58">
        <v>19.5</v>
      </c>
      <c r="BC141" s="58">
        <v>98.8</v>
      </c>
      <c r="BD141" s="58">
        <v>87.283709999999999</v>
      </c>
      <c r="BE141" s="58">
        <v>94.4</v>
      </c>
      <c r="BF141" s="58">
        <v>458.488</v>
      </c>
      <c r="BG141" s="58">
        <v>1644.38</v>
      </c>
      <c r="BH141" s="58">
        <v>-11757.81</v>
      </c>
      <c r="BI141" s="58">
        <v>82.7</v>
      </c>
      <c r="BJ141" s="58">
        <v>-8.3000000000000007</v>
      </c>
      <c r="BK141" s="58">
        <v>97</v>
      </c>
      <c r="BL141" s="58">
        <v>109.8467</v>
      </c>
      <c r="BM141" s="58">
        <v>89.561599999999999</v>
      </c>
      <c r="BN141" s="58">
        <v>82.8</v>
      </c>
      <c r="BO141" s="58">
        <v>100.6</v>
      </c>
      <c r="BP141" s="58">
        <v>34.299999999999997</v>
      </c>
      <c r="BQ141" s="58">
        <v>40.630000000000003</v>
      </c>
      <c r="BR141" s="58">
        <v>73.430000000000007</v>
      </c>
      <c r="BS141" s="58">
        <v>87.77</v>
      </c>
      <c r="BT141" s="58">
        <v>63.47</v>
      </c>
      <c r="BU141" s="58">
        <v>83.8</v>
      </c>
      <c r="BV141" s="58">
        <v>104.6</v>
      </c>
      <c r="BW141" s="58">
        <v>117.6</v>
      </c>
      <c r="BX141" s="58">
        <v>86.440700000000007</v>
      </c>
      <c r="BY141" s="58">
        <v>10.106906</v>
      </c>
      <c r="BZ141" s="58">
        <v>11.7</v>
      </c>
      <c r="CA141" s="58">
        <v>292.06</v>
      </c>
      <c r="CB141" s="58">
        <v>287.959</v>
      </c>
      <c r="CC141" s="58">
        <v>339.27300000000002</v>
      </c>
      <c r="CD141" s="58">
        <v>132.1</v>
      </c>
      <c r="CE141" s="58">
        <v>234.2</v>
      </c>
      <c r="CF141" s="58">
        <v>365.2</v>
      </c>
      <c r="CG141" s="58">
        <v>105.4</v>
      </c>
      <c r="CH141" s="58">
        <v>109.3</v>
      </c>
      <c r="CI141" s="58">
        <v>-0.6</v>
      </c>
      <c r="CJ141" s="58">
        <v>2.3149999999999999</v>
      </c>
      <c r="CK141" s="58">
        <v>0.5</v>
      </c>
      <c r="CL141" s="58">
        <v>86.0625</v>
      </c>
      <c r="CM141" s="59" t="s">
        <v>544</v>
      </c>
      <c r="CN141" s="59" t="s">
        <v>544</v>
      </c>
    </row>
    <row r="142" spans="1:92">
      <c r="A142" s="59" t="s">
        <v>207</v>
      </c>
      <c r="B142" s="58">
        <v>580.327</v>
      </c>
      <c r="C142" s="58">
        <v>97.2</v>
      </c>
      <c r="D142" s="58">
        <v>89.3</v>
      </c>
      <c r="E142" s="58">
        <v>105.7</v>
      </c>
      <c r="F142" s="58">
        <v>63</v>
      </c>
      <c r="G142" s="58">
        <v>1.2446919999999999</v>
      </c>
      <c r="H142" s="58">
        <v>378.8</v>
      </c>
      <c r="I142" s="58">
        <v>630.5</v>
      </c>
      <c r="J142" s="58">
        <v>5.2759999999999998</v>
      </c>
      <c r="K142" s="58">
        <v>7.5</v>
      </c>
      <c r="L142" s="58">
        <v>2106.6</v>
      </c>
      <c r="M142" s="58">
        <v>736727</v>
      </c>
      <c r="N142" s="58">
        <v>70.5</v>
      </c>
      <c r="O142" s="58">
        <v>4869</v>
      </c>
      <c r="P142" s="58">
        <v>9.3000000000000007</v>
      </c>
      <c r="Q142" s="58">
        <v>74.3</v>
      </c>
      <c r="R142" s="58">
        <v>80.3</v>
      </c>
      <c r="S142" s="58">
        <v>20</v>
      </c>
      <c r="T142" s="58">
        <v>6.5</v>
      </c>
      <c r="U142" s="58">
        <v>98.376999999999995</v>
      </c>
      <c r="V142" s="58">
        <v>108.24133999999999</v>
      </c>
      <c r="W142" s="58">
        <v>99.429000000000002</v>
      </c>
      <c r="X142" s="58">
        <v>108.2503</v>
      </c>
      <c r="Y142" s="58">
        <v>-37</v>
      </c>
      <c r="Z142" s="58">
        <v>45.6</v>
      </c>
      <c r="AA142" s="58">
        <v>18.600000000000001</v>
      </c>
      <c r="AB142" s="58">
        <v>107.1</v>
      </c>
      <c r="AC142" s="59" t="s">
        <v>544</v>
      </c>
      <c r="AD142" s="58">
        <v>98.01</v>
      </c>
      <c r="AE142" s="58">
        <v>1.2446919999999999</v>
      </c>
      <c r="AF142" s="58">
        <v>77</v>
      </c>
      <c r="AG142" s="58">
        <v>-21.1</v>
      </c>
      <c r="AH142" s="58">
        <v>15.002459999999999</v>
      </c>
      <c r="AI142" s="58">
        <v>93.064959999999999</v>
      </c>
      <c r="AJ142" s="58">
        <v>29.312550000000002</v>
      </c>
      <c r="AK142" s="58">
        <v>79.372979999999998</v>
      </c>
      <c r="AL142" s="58">
        <v>12.430999999999999</v>
      </c>
      <c r="AM142" s="58">
        <v>85.945999999999998</v>
      </c>
      <c r="AN142" s="58">
        <v>23.045000000000002</v>
      </c>
      <c r="AO142" s="58">
        <v>76.384</v>
      </c>
      <c r="AP142" s="58">
        <v>101.121048</v>
      </c>
      <c r="AQ142" s="58">
        <v>16.670000000000002</v>
      </c>
      <c r="AR142" s="58">
        <v>74.3</v>
      </c>
      <c r="AS142" s="59" t="s">
        <v>544</v>
      </c>
      <c r="AT142" s="58">
        <v>45.6</v>
      </c>
      <c r="AU142" s="58">
        <v>83.7</v>
      </c>
      <c r="AV142" s="58">
        <v>84.2</v>
      </c>
      <c r="AW142" s="58">
        <v>31.1</v>
      </c>
      <c r="AX142" s="58">
        <v>8.3000000000000007</v>
      </c>
      <c r="AY142" s="58">
        <v>10.5</v>
      </c>
      <c r="AZ142" s="58">
        <v>78.380200000000002</v>
      </c>
      <c r="BA142" s="58">
        <v>102.6489</v>
      </c>
      <c r="BB142" s="58">
        <v>7.5</v>
      </c>
      <c r="BC142" s="58">
        <v>90</v>
      </c>
      <c r="BD142" s="58">
        <v>89.111230000000006</v>
      </c>
      <c r="BE142" s="58">
        <v>94.4</v>
      </c>
      <c r="BF142" s="58">
        <v>465.97800000000001</v>
      </c>
      <c r="BG142" s="58">
        <v>1708.79</v>
      </c>
      <c r="BH142" s="58">
        <v>-5577.0969999999998</v>
      </c>
      <c r="BI142" s="58">
        <v>74.7</v>
      </c>
      <c r="BJ142" s="58">
        <v>-5.9</v>
      </c>
      <c r="BK142" s="58">
        <v>102.2</v>
      </c>
      <c r="BL142" s="58">
        <v>109.77849999999999</v>
      </c>
      <c r="BM142" s="58">
        <v>90.326099999999997</v>
      </c>
      <c r="BN142" s="58">
        <v>83.5</v>
      </c>
      <c r="BO142" s="58">
        <v>100.9</v>
      </c>
      <c r="BP142" s="58">
        <v>33.43</v>
      </c>
      <c r="BQ142" s="58">
        <v>40.47</v>
      </c>
      <c r="BR142" s="58">
        <v>77</v>
      </c>
      <c r="BS142" s="58">
        <v>84.23</v>
      </c>
      <c r="BT142" s="58">
        <v>71.930000000000007</v>
      </c>
      <c r="BU142" s="58">
        <v>84.5</v>
      </c>
      <c r="BV142" s="58">
        <v>104.8</v>
      </c>
      <c r="BW142" s="58">
        <v>123.7</v>
      </c>
      <c r="BX142" s="58">
        <v>87.547700000000006</v>
      </c>
      <c r="BY142" s="58">
        <v>10.493575</v>
      </c>
      <c r="BZ142" s="58">
        <v>11.8</v>
      </c>
      <c r="CA142" s="58">
        <v>295.72000000000003</v>
      </c>
      <c r="CB142" s="58">
        <v>291.48500000000001</v>
      </c>
      <c r="CC142" s="58">
        <v>344.18299999999999</v>
      </c>
      <c r="CD142" s="58">
        <v>141.9</v>
      </c>
      <c r="CE142" s="58">
        <v>233.9</v>
      </c>
      <c r="CF142" s="58">
        <v>362.7</v>
      </c>
      <c r="CG142" s="58">
        <v>105.4</v>
      </c>
      <c r="CH142" s="58">
        <v>109.3</v>
      </c>
      <c r="CI142" s="58">
        <v>2.1</v>
      </c>
      <c r="CJ142" s="58">
        <v>3.2770000000000001</v>
      </c>
      <c r="CK142" s="58">
        <v>0.3</v>
      </c>
      <c r="CL142" s="58">
        <v>87.193899999999999</v>
      </c>
      <c r="CM142" s="59" t="s">
        <v>544</v>
      </c>
      <c r="CN142" s="59" t="s">
        <v>544</v>
      </c>
    </row>
    <row r="143" spans="1:92">
      <c r="A143" s="59" t="s">
        <v>208</v>
      </c>
      <c r="B143" s="58">
        <v>578.39700000000005</v>
      </c>
      <c r="C143" s="58">
        <v>95.7</v>
      </c>
      <c r="D143" s="58">
        <v>89.5</v>
      </c>
      <c r="E143" s="58">
        <v>102.2</v>
      </c>
      <c r="F143" s="58">
        <v>60.8</v>
      </c>
      <c r="G143" s="58">
        <v>1.391866</v>
      </c>
      <c r="H143" s="58">
        <v>349.3</v>
      </c>
      <c r="I143" s="58">
        <v>968.8</v>
      </c>
      <c r="J143" s="58">
        <v>5.109</v>
      </c>
      <c r="K143" s="58">
        <v>7.43</v>
      </c>
      <c r="L143" s="58">
        <v>1922.6</v>
      </c>
      <c r="M143" s="58">
        <v>848446</v>
      </c>
      <c r="N143" s="58">
        <v>69.7</v>
      </c>
      <c r="O143" s="58">
        <v>5338</v>
      </c>
      <c r="P143" s="58">
        <v>9.1999999999999993</v>
      </c>
      <c r="Q143" s="58">
        <v>74.599999999999994</v>
      </c>
      <c r="R143" s="58">
        <v>80.7</v>
      </c>
      <c r="S143" s="58">
        <v>23.8</v>
      </c>
      <c r="T143" s="58">
        <v>5.3</v>
      </c>
      <c r="U143" s="58">
        <v>102.646</v>
      </c>
      <c r="V143" s="58">
        <v>112.23482</v>
      </c>
      <c r="W143" s="58">
        <v>100.53400000000001</v>
      </c>
      <c r="X143" s="58">
        <v>108.91301</v>
      </c>
      <c r="Y143" s="58">
        <v>-31.3</v>
      </c>
      <c r="Z143" s="58">
        <v>43.8</v>
      </c>
      <c r="AA143" s="58">
        <v>11.6</v>
      </c>
      <c r="AB143" s="58">
        <v>110</v>
      </c>
      <c r="AC143" s="59" t="s">
        <v>544</v>
      </c>
      <c r="AD143" s="58">
        <v>100.81</v>
      </c>
      <c r="AE143" s="58">
        <v>1.391866</v>
      </c>
      <c r="AF143" s="58">
        <v>75.900000000000006</v>
      </c>
      <c r="AG143" s="58">
        <v>-16.100000000000001</v>
      </c>
      <c r="AH143" s="58">
        <v>16.895969999999998</v>
      </c>
      <c r="AI143" s="58">
        <v>95.3035</v>
      </c>
      <c r="AJ143" s="58">
        <v>31.56043</v>
      </c>
      <c r="AK143" s="58">
        <v>78.156840000000003</v>
      </c>
      <c r="AL143" s="58">
        <v>13.925000000000001</v>
      </c>
      <c r="AM143" s="58">
        <v>88.721000000000004</v>
      </c>
      <c r="AN143" s="58">
        <v>24.646999999999998</v>
      </c>
      <c r="AO143" s="58">
        <v>75.887</v>
      </c>
      <c r="AP143" s="58">
        <v>101.274862</v>
      </c>
      <c r="AQ143" s="58">
        <v>17.05</v>
      </c>
      <c r="AR143" s="58">
        <v>74.599999999999994</v>
      </c>
      <c r="AS143" s="59" t="s">
        <v>544</v>
      </c>
      <c r="AT143" s="58">
        <v>43.8</v>
      </c>
      <c r="AU143" s="58">
        <v>84.4</v>
      </c>
      <c r="AV143" s="58">
        <v>84.9</v>
      </c>
      <c r="AW143" s="58">
        <v>27.3</v>
      </c>
      <c r="AX143" s="58">
        <v>8.5</v>
      </c>
      <c r="AY143" s="58">
        <v>7.6</v>
      </c>
      <c r="AZ143" s="58">
        <v>78.328800000000001</v>
      </c>
      <c r="BA143" s="58">
        <v>102.2111</v>
      </c>
      <c r="BB143" s="58">
        <v>17</v>
      </c>
      <c r="BC143" s="58">
        <v>51.7</v>
      </c>
      <c r="BD143" s="58">
        <v>86.135120000000001</v>
      </c>
      <c r="BE143" s="58">
        <v>91.7</v>
      </c>
      <c r="BF143" s="58">
        <v>466.733</v>
      </c>
      <c r="BG143" s="58">
        <v>1742.33</v>
      </c>
      <c r="BH143" s="58">
        <v>-5607.3980000000001</v>
      </c>
      <c r="BI143" s="58">
        <v>58.2</v>
      </c>
      <c r="BJ143" s="58">
        <v>-6.7</v>
      </c>
      <c r="BK143" s="58">
        <v>102.4</v>
      </c>
      <c r="BL143" s="58">
        <v>113.203</v>
      </c>
      <c r="BM143" s="58">
        <v>93.429900000000004</v>
      </c>
      <c r="BN143" s="58">
        <v>83.7</v>
      </c>
      <c r="BO143" s="58">
        <v>103.7</v>
      </c>
      <c r="BP143" s="58">
        <v>34.57</v>
      </c>
      <c r="BQ143" s="58">
        <v>41.8</v>
      </c>
      <c r="BR143" s="58">
        <v>79.33</v>
      </c>
      <c r="BS143" s="58">
        <v>81.53</v>
      </c>
      <c r="BT143" s="58">
        <v>77.77</v>
      </c>
      <c r="BU143" s="58">
        <v>84.9</v>
      </c>
      <c r="BV143" s="58">
        <v>105.1</v>
      </c>
      <c r="BW143" s="58">
        <v>118.5</v>
      </c>
      <c r="BX143" s="58">
        <v>90.473799999999997</v>
      </c>
      <c r="BY143" s="58">
        <v>14.968204</v>
      </c>
      <c r="BZ143" s="58">
        <v>11.6</v>
      </c>
      <c r="CA143" s="58">
        <v>294.87</v>
      </c>
      <c r="CB143" s="58">
        <v>290.27</v>
      </c>
      <c r="CC143" s="58">
        <v>343.51100000000002</v>
      </c>
      <c r="CD143" s="58">
        <v>138.80000000000001</v>
      </c>
      <c r="CE143" s="58">
        <v>231.1</v>
      </c>
      <c r="CF143" s="58">
        <v>350</v>
      </c>
      <c r="CG143" s="58">
        <v>107.9</v>
      </c>
      <c r="CH143" s="58">
        <v>112.8</v>
      </c>
      <c r="CI143" s="58">
        <v>1.6</v>
      </c>
      <c r="CJ143" s="58">
        <v>4.367</v>
      </c>
      <c r="CK143" s="58">
        <v>0</v>
      </c>
      <c r="CL143" s="58">
        <v>90.142399999999995</v>
      </c>
      <c r="CM143" s="59" t="s">
        <v>544</v>
      </c>
      <c r="CN143" s="59" t="s">
        <v>544</v>
      </c>
    </row>
    <row r="144" spans="1:92">
      <c r="A144" s="59" t="s">
        <v>209</v>
      </c>
      <c r="B144" s="58">
        <v>582.63400000000001</v>
      </c>
      <c r="C144" s="58">
        <v>92.2</v>
      </c>
      <c r="D144" s="58">
        <v>87.8</v>
      </c>
      <c r="E144" s="58">
        <v>96.7</v>
      </c>
      <c r="F144" s="58">
        <v>60.4</v>
      </c>
      <c r="G144" s="58">
        <v>1.3973089999999999</v>
      </c>
      <c r="H144" s="58">
        <v>360.8</v>
      </c>
      <c r="I144" s="58">
        <v>979.4</v>
      </c>
      <c r="J144" s="58">
        <v>4.5999999999999996</v>
      </c>
      <c r="K144" s="58">
        <v>6.93</v>
      </c>
      <c r="L144" s="58">
        <v>2083.9</v>
      </c>
      <c r="M144" s="58">
        <v>945702</v>
      </c>
      <c r="N144" s="58">
        <v>69.8</v>
      </c>
      <c r="O144" s="58">
        <v>5347</v>
      </c>
      <c r="P144" s="58">
        <v>9.3000000000000007</v>
      </c>
      <c r="Q144" s="58">
        <v>75</v>
      </c>
      <c r="R144" s="58">
        <v>81.400000000000006</v>
      </c>
      <c r="S144" s="58">
        <v>12.7</v>
      </c>
      <c r="T144" s="58">
        <v>8.4</v>
      </c>
      <c r="U144" s="58">
        <v>103.431</v>
      </c>
      <c r="V144" s="58">
        <v>113.26418</v>
      </c>
      <c r="W144" s="58">
        <v>102.08799999999999</v>
      </c>
      <c r="X144" s="58">
        <v>112.09621</v>
      </c>
      <c r="Y144" s="58">
        <v>-33.299999999999997</v>
      </c>
      <c r="Z144" s="58">
        <v>42.5</v>
      </c>
      <c r="AA144" s="58">
        <v>5.6</v>
      </c>
      <c r="AB144" s="58">
        <v>111.7</v>
      </c>
      <c r="AC144" s="59" t="s">
        <v>544</v>
      </c>
      <c r="AD144" s="58">
        <v>102.62</v>
      </c>
      <c r="AE144" s="58">
        <v>1.3973089999999999</v>
      </c>
      <c r="AF144" s="58">
        <v>76.3</v>
      </c>
      <c r="AG144" s="58">
        <v>-16.600000000000001</v>
      </c>
      <c r="AH144" s="58">
        <v>15.66741</v>
      </c>
      <c r="AI144" s="58">
        <v>97.432389999999998</v>
      </c>
      <c r="AJ144" s="58">
        <v>31.098310000000001</v>
      </c>
      <c r="AK144" s="58">
        <v>81.576920000000001</v>
      </c>
      <c r="AL144" s="58">
        <v>12.914999999999999</v>
      </c>
      <c r="AM144" s="58">
        <v>90.516000000000005</v>
      </c>
      <c r="AN144" s="58">
        <v>23.84</v>
      </c>
      <c r="AO144" s="58">
        <v>78.248000000000005</v>
      </c>
      <c r="AP144" s="58">
        <v>102.329712</v>
      </c>
      <c r="AQ144" s="58">
        <v>18.28</v>
      </c>
      <c r="AR144" s="58">
        <v>75</v>
      </c>
      <c r="AS144" s="59" t="s">
        <v>544</v>
      </c>
      <c r="AT144" s="58">
        <v>42.5</v>
      </c>
      <c r="AU144" s="58">
        <v>85.4</v>
      </c>
      <c r="AV144" s="58">
        <v>85.2</v>
      </c>
      <c r="AW144" s="58">
        <v>16.399999999999999</v>
      </c>
      <c r="AX144" s="58">
        <v>13.4</v>
      </c>
      <c r="AY144" s="58">
        <v>0.6</v>
      </c>
      <c r="AZ144" s="58">
        <v>77.9465</v>
      </c>
      <c r="BA144" s="58">
        <v>101.346</v>
      </c>
      <c r="BB144" s="58">
        <v>21.7</v>
      </c>
      <c r="BC144" s="58">
        <v>94.2</v>
      </c>
      <c r="BD144" s="58">
        <v>87.729680000000002</v>
      </c>
      <c r="BE144" s="58">
        <v>87.9</v>
      </c>
      <c r="BF144" s="58">
        <v>473.98700000000002</v>
      </c>
      <c r="BG144" s="58">
        <v>1782.11</v>
      </c>
      <c r="BH144" s="58">
        <v>-5513.6049999999996</v>
      </c>
      <c r="BI144" s="58">
        <v>9.5</v>
      </c>
      <c r="BJ144" s="58">
        <v>-7.5</v>
      </c>
      <c r="BK144" s="58">
        <v>104.6</v>
      </c>
      <c r="BL144" s="58">
        <v>115.00239999999999</v>
      </c>
      <c r="BM144" s="58">
        <v>95.569199999999995</v>
      </c>
      <c r="BN144" s="58">
        <v>82.9</v>
      </c>
      <c r="BO144" s="58">
        <v>102.1</v>
      </c>
      <c r="BP144" s="58">
        <v>36.43</v>
      </c>
      <c r="BQ144" s="58">
        <v>43.13</v>
      </c>
      <c r="BR144" s="58">
        <v>78</v>
      </c>
      <c r="BS144" s="58">
        <v>80.97</v>
      </c>
      <c r="BT144" s="58">
        <v>75.97</v>
      </c>
      <c r="BU144" s="58">
        <v>84.8</v>
      </c>
      <c r="BV144" s="58">
        <v>104.5</v>
      </c>
      <c r="BW144" s="58">
        <v>119.5</v>
      </c>
      <c r="BX144" s="58">
        <v>92.506399999999999</v>
      </c>
      <c r="BY144" s="58">
        <v>10.905212000000001</v>
      </c>
      <c r="BZ144" s="58">
        <v>11.4</v>
      </c>
      <c r="CA144" s="58">
        <v>299.05</v>
      </c>
      <c r="CB144" s="58">
        <v>294.36599999999999</v>
      </c>
      <c r="CC144" s="58">
        <v>348.56400000000002</v>
      </c>
      <c r="CD144" s="58">
        <v>131.19999999999999</v>
      </c>
      <c r="CE144" s="58">
        <v>226.2</v>
      </c>
      <c r="CF144" s="58">
        <v>336.8</v>
      </c>
      <c r="CG144" s="58">
        <v>109.3</v>
      </c>
      <c r="CH144" s="58">
        <v>115</v>
      </c>
      <c r="CI144" s="58">
        <v>0.5</v>
      </c>
      <c r="CJ144" s="58">
        <v>3.9889999999999999</v>
      </c>
      <c r="CK144" s="58">
        <v>-0.2</v>
      </c>
      <c r="CL144" s="58">
        <v>92.332899999999995</v>
      </c>
      <c r="CM144" s="59" t="s">
        <v>544</v>
      </c>
      <c r="CN144" s="59" t="s">
        <v>544</v>
      </c>
    </row>
    <row r="145" spans="1:92">
      <c r="A145" s="59" t="s">
        <v>210</v>
      </c>
      <c r="B145" s="58">
        <v>583.76900000000001</v>
      </c>
      <c r="C145" s="58">
        <v>89.6</v>
      </c>
      <c r="D145" s="58">
        <v>85.3</v>
      </c>
      <c r="E145" s="58">
        <v>94.1</v>
      </c>
      <c r="F145" s="58">
        <v>60.1</v>
      </c>
      <c r="G145" s="58">
        <v>1.3389409999999999</v>
      </c>
      <c r="H145" s="58">
        <v>364</v>
      </c>
      <c r="I145" s="58">
        <v>992.8</v>
      </c>
      <c r="J145" s="58">
        <v>4.4059999999999997</v>
      </c>
      <c r="K145" s="58">
        <v>6.73</v>
      </c>
      <c r="L145" s="58">
        <v>2187</v>
      </c>
      <c r="M145" s="58">
        <v>757342</v>
      </c>
      <c r="N145" s="58">
        <v>69.099999999999994</v>
      </c>
      <c r="O145" s="58">
        <v>5668</v>
      </c>
      <c r="P145" s="58">
        <v>9.5</v>
      </c>
      <c r="Q145" s="58">
        <v>75.3</v>
      </c>
      <c r="R145" s="58">
        <v>81.7</v>
      </c>
      <c r="S145" s="58">
        <v>13.6</v>
      </c>
      <c r="T145" s="58">
        <v>11.2</v>
      </c>
      <c r="U145" s="58">
        <v>104.40300000000001</v>
      </c>
      <c r="V145" s="58">
        <v>114.18705</v>
      </c>
      <c r="W145" s="58">
        <v>102.84</v>
      </c>
      <c r="X145" s="58">
        <v>113.07795</v>
      </c>
      <c r="Y145" s="58">
        <v>-34.700000000000003</v>
      </c>
      <c r="Z145" s="58">
        <v>42.8</v>
      </c>
      <c r="AA145" s="58">
        <v>7.1</v>
      </c>
      <c r="AB145" s="58">
        <v>110.2</v>
      </c>
      <c r="AC145" s="59" t="s">
        <v>544</v>
      </c>
      <c r="AD145" s="58">
        <v>101.52</v>
      </c>
      <c r="AE145" s="58">
        <v>1.3389409999999999</v>
      </c>
      <c r="AF145" s="58">
        <v>75.5</v>
      </c>
      <c r="AG145" s="58">
        <v>-23.2</v>
      </c>
      <c r="AH145" s="58">
        <v>16.49701</v>
      </c>
      <c r="AI145" s="58">
        <v>97.578199999999995</v>
      </c>
      <c r="AJ145" s="58">
        <v>31.893429999999999</v>
      </c>
      <c r="AK145" s="58">
        <v>81.852360000000004</v>
      </c>
      <c r="AL145" s="58">
        <v>13.603</v>
      </c>
      <c r="AM145" s="58">
        <v>90.8</v>
      </c>
      <c r="AN145" s="58">
        <v>24.594999999999999</v>
      </c>
      <c r="AO145" s="58">
        <v>78.245000000000005</v>
      </c>
      <c r="AP145" s="58">
        <v>103.020043</v>
      </c>
      <c r="AQ145" s="58">
        <v>16.34</v>
      </c>
      <c r="AR145" s="58">
        <v>75.3</v>
      </c>
      <c r="AS145" s="59" t="s">
        <v>544</v>
      </c>
      <c r="AT145" s="58">
        <v>42.8</v>
      </c>
      <c r="AU145" s="58">
        <v>84.4</v>
      </c>
      <c r="AV145" s="58">
        <v>84.1</v>
      </c>
      <c r="AW145" s="58">
        <v>15</v>
      </c>
      <c r="AX145" s="58">
        <v>17.2</v>
      </c>
      <c r="AY145" s="58">
        <v>-3</v>
      </c>
      <c r="AZ145" s="58">
        <v>77.694100000000006</v>
      </c>
      <c r="BA145" s="58">
        <v>100.65349999999999</v>
      </c>
      <c r="BB145" s="58">
        <v>19.3</v>
      </c>
      <c r="BC145" s="58">
        <v>98.6</v>
      </c>
      <c r="BD145" s="58">
        <v>86.404529999999994</v>
      </c>
      <c r="BE145" s="58">
        <v>83.9</v>
      </c>
      <c r="BF145" s="58">
        <v>476.80900000000003</v>
      </c>
      <c r="BG145" s="58">
        <v>1811</v>
      </c>
      <c r="BH145" s="58">
        <v>-10396.469999999999</v>
      </c>
      <c r="BI145" s="58">
        <v>13.8</v>
      </c>
      <c r="BJ145" s="58">
        <v>-9.1999999999999993</v>
      </c>
      <c r="BK145" s="58">
        <v>102.8</v>
      </c>
      <c r="BL145" s="58">
        <v>114.9723</v>
      </c>
      <c r="BM145" s="58">
        <v>94.479399999999998</v>
      </c>
      <c r="BN145" s="58">
        <v>82.9</v>
      </c>
      <c r="BO145" s="58">
        <v>102.2</v>
      </c>
      <c r="BP145" s="58">
        <v>33.4</v>
      </c>
      <c r="BQ145" s="58">
        <v>40.369999999999997</v>
      </c>
      <c r="BR145" s="58">
        <v>76.33</v>
      </c>
      <c r="BS145" s="58">
        <v>79.7</v>
      </c>
      <c r="BT145" s="58">
        <v>73.97</v>
      </c>
      <c r="BU145" s="58">
        <v>85.2</v>
      </c>
      <c r="BV145" s="58">
        <v>104.7</v>
      </c>
      <c r="BW145" s="58">
        <v>117</v>
      </c>
      <c r="BX145" s="58">
        <v>93.388800000000003</v>
      </c>
      <c r="BY145" s="58">
        <v>9.7894400000000008</v>
      </c>
      <c r="BZ145" s="58">
        <v>11.4</v>
      </c>
      <c r="CA145" s="58">
        <v>299.74</v>
      </c>
      <c r="CB145" s="58">
        <v>294.97899999999998</v>
      </c>
      <c r="CC145" s="58">
        <v>349.81700000000001</v>
      </c>
      <c r="CD145" s="58">
        <v>132.69999999999999</v>
      </c>
      <c r="CE145" s="58">
        <v>221.3</v>
      </c>
      <c r="CF145" s="58">
        <v>320.8</v>
      </c>
      <c r="CG145" s="58">
        <v>107.1</v>
      </c>
      <c r="CH145" s="58">
        <v>114.6</v>
      </c>
      <c r="CI145" s="58">
        <v>0.3</v>
      </c>
      <c r="CJ145" s="58">
        <v>3.9409999999999998</v>
      </c>
      <c r="CK145" s="58">
        <v>0</v>
      </c>
      <c r="CL145" s="58">
        <v>93.127300000000005</v>
      </c>
      <c r="CM145" s="59" t="s">
        <v>544</v>
      </c>
      <c r="CN145" s="59" t="s">
        <v>544</v>
      </c>
    </row>
    <row r="146" spans="1:92">
      <c r="A146" s="59" t="s">
        <v>211</v>
      </c>
      <c r="B146" s="58">
        <v>583.91999999999996</v>
      </c>
      <c r="C146" s="58">
        <v>88</v>
      </c>
      <c r="D146" s="58">
        <v>83.4</v>
      </c>
      <c r="E146" s="58">
        <v>92.9</v>
      </c>
      <c r="F146" s="58">
        <v>59.1</v>
      </c>
      <c r="G146" s="58">
        <v>1.358039</v>
      </c>
      <c r="H146" s="58">
        <v>405</v>
      </c>
      <c r="I146" s="58">
        <v>1011.3</v>
      </c>
      <c r="J146" s="58">
        <v>4.0140000000000002</v>
      </c>
      <c r="K146" s="58">
        <v>6.33</v>
      </c>
      <c r="L146" s="58">
        <v>2253.9</v>
      </c>
      <c r="M146" s="58">
        <v>762571</v>
      </c>
      <c r="N146" s="58">
        <v>68.400000000000006</v>
      </c>
      <c r="O146" s="58">
        <v>5991</v>
      </c>
      <c r="P146" s="58">
        <v>9.8000000000000007</v>
      </c>
      <c r="Q146" s="58">
        <v>75.400000000000006</v>
      </c>
      <c r="R146" s="58">
        <v>81.8</v>
      </c>
      <c r="S146" s="58">
        <v>11</v>
      </c>
      <c r="T146" s="58">
        <v>14.2</v>
      </c>
      <c r="U146" s="58">
        <v>106.253</v>
      </c>
      <c r="V146" s="58">
        <v>116.24576</v>
      </c>
      <c r="W146" s="58">
        <v>103.61</v>
      </c>
      <c r="X146" s="58">
        <v>114.14892999999999</v>
      </c>
      <c r="Y146" s="58">
        <v>-39.299999999999997</v>
      </c>
      <c r="Z146" s="58">
        <v>42.5</v>
      </c>
      <c r="AA146" s="58">
        <v>6</v>
      </c>
      <c r="AB146" s="58">
        <v>110.4</v>
      </c>
      <c r="AC146" s="59" t="s">
        <v>544</v>
      </c>
      <c r="AD146" s="58">
        <v>102.2</v>
      </c>
      <c r="AE146" s="58">
        <v>1.358039</v>
      </c>
      <c r="AF146" s="58">
        <v>74.599999999999994</v>
      </c>
      <c r="AG146" s="58">
        <v>-27.4</v>
      </c>
      <c r="AH146" s="58">
        <v>17.028970000000001</v>
      </c>
      <c r="AI146" s="58">
        <v>99.123810000000006</v>
      </c>
      <c r="AJ146" s="58">
        <v>31.682759999999998</v>
      </c>
      <c r="AK146" s="58">
        <v>83.045959999999994</v>
      </c>
      <c r="AL146" s="58">
        <v>14.023999999999999</v>
      </c>
      <c r="AM146" s="58">
        <v>92.228999999999999</v>
      </c>
      <c r="AN146" s="58">
        <v>24.443999999999999</v>
      </c>
      <c r="AO146" s="58">
        <v>79.165999999999997</v>
      </c>
      <c r="AP146" s="58">
        <v>102.825209</v>
      </c>
      <c r="AQ146" s="58">
        <v>17.11</v>
      </c>
      <c r="AR146" s="58">
        <v>75.400000000000006</v>
      </c>
      <c r="AS146" s="59" t="s">
        <v>544</v>
      </c>
      <c r="AT146" s="58">
        <v>42.5</v>
      </c>
      <c r="AU146" s="58">
        <v>83.9</v>
      </c>
      <c r="AV146" s="58">
        <v>83.7</v>
      </c>
      <c r="AW146" s="58">
        <v>13.9</v>
      </c>
      <c r="AX146" s="58">
        <v>20.6</v>
      </c>
      <c r="AY146" s="58">
        <v>-6.5</v>
      </c>
      <c r="AZ146" s="58">
        <v>77.404499999999999</v>
      </c>
      <c r="BA146" s="58">
        <v>99.913799999999995</v>
      </c>
      <c r="BB146" s="58">
        <v>21.5</v>
      </c>
      <c r="BC146" s="58">
        <v>75.599999999999994</v>
      </c>
      <c r="BD146" s="58">
        <v>84.569699999999997</v>
      </c>
      <c r="BE146" s="58">
        <v>80.7</v>
      </c>
      <c r="BF146" s="58">
        <v>477.51600000000002</v>
      </c>
      <c r="BG146" s="58">
        <v>1841.19</v>
      </c>
      <c r="BH146" s="58">
        <v>-2083.0740000000001</v>
      </c>
      <c r="BI146" s="58">
        <v>-1.9</v>
      </c>
      <c r="BJ146" s="58">
        <v>-10.9</v>
      </c>
      <c r="BK146" s="58">
        <v>100.9</v>
      </c>
      <c r="BL146" s="58">
        <v>116.37739999999999</v>
      </c>
      <c r="BM146" s="58">
        <v>95.34</v>
      </c>
      <c r="BN146" s="58">
        <v>82.8</v>
      </c>
      <c r="BO146" s="58">
        <v>102.7</v>
      </c>
      <c r="BP146" s="58">
        <v>34.200000000000003</v>
      </c>
      <c r="BQ146" s="58">
        <v>41</v>
      </c>
      <c r="BR146" s="58">
        <v>75.97</v>
      </c>
      <c r="BS146" s="58">
        <v>80.430000000000007</v>
      </c>
      <c r="BT146" s="58">
        <v>72.900000000000006</v>
      </c>
      <c r="BU146" s="58">
        <v>85.1</v>
      </c>
      <c r="BV146" s="58">
        <v>104.9</v>
      </c>
      <c r="BW146" s="58">
        <v>114.4</v>
      </c>
      <c r="BX146" s="58">
        <v>94.837400000000002</v>
      </c>
      <c r="BY146" s="58">
        <v>9.8954280000000008</v>
      </c>
      <c r="BZ146" s="58">
        <v>11.2</v>
      </c>
      <c r="CA146" s="58">
        <v>300.23</v>
      </c>
      <c r="CB146" s="58">
        <v>295.41000000000003</v>
      </c>
      <c r="CC146" s="58">
        <v>350.61099999999999</v>
      </c>
      <c r="CD146" s="58">
        <v>129.80000000000001</v>
      </c>
      <c r="CE146" s="58">
        <v>216.3</v>
      </c>
      <c r="CF146" s="58">
        <v>315.3</v>
      </c>
      <c r="CG146" s="58">
        <v>106.7</v>
      </c>
      <c r="CH146" s="58">
        <v>115.5</v>
      </c>
      <c r="CI146" s="58">
        <v>-1.9</v>
      </c>
      <c r="CJ146" s="58">
        <v>2.41</v>
      </c>
      <c r="CK146" s="58">
        <v>-0.3</v>
      </c>
      <c r="CL146" s="58">
        <v>94.484800000000007</v>
      </c>
      <c r="CM146" s="59" t="s">
        <v>544</v>
      </c>
      <c r="CN146" s="59" t="s">
        <v>544</v>
      </c>
    </row>
    <row r="147" spans="1:92">
      <c r="A147" s="59" t="s">
        <v>212</v>
      </c>
      <c r="B147" s="58">
        <v>579.07799999999997</v>
      </c>
      <c r="C147" s="58">
        <v>84.9</v>
      </c>
      <c r="D147" s="58">
        <v>79.099999999999994</v>
      </c>
      <c r="E147" s="58">
        <v>91.1</v>
      </c>
      <c r="F147" s="58">
        <v>58.9</v>
      </c>
      <c r="G147" s="58">
        <v>1.323796</v>
      </c>
      <c r="H147" s="58">
        <v>386.1</v>
      </c>
      <c r="I147" s="58">
        <v>1032.0999999999999</v>
      </c>
      <c r="J147" s="58">
        <v>3.44</v>
      </c>
      <c r="K147" s="58">
        <v>6.17</v>
      </c>
      <c r="L147" s="58">
        <v>2485.9</v>
      </c>
      <c r="M147" s="58">
        <v>917685</v>
      </c>
      <c r="N147" s="58">
        <v>68.5</v>
      </c>
      <c r="O147" s="58">
        <v>6090</v>
      </c>
      <c r="P147" s="58">
        <v>10.199999999999999</v>
      </c>
      <c r="Q147" s="58">
        <v>75.599999999999994</v>
      </c>
      <c r="R147" s="58">
        <v>81.8</v>
      </c>
      <c r="S147" s="58">
        <v>12.6</v>
      </c>
      <c r="T147" s="58">
        <v>15.3</v>
      </c>
      <c r="U147" s="58">
        <v>107.066</v>
      </c>
      <c r="V147" s="58">
        <v>117.47035</v>
      </c>
      <c r="W147" s="58">
        <v>104.126</v>
      </c>
      <c r="X147" s="58">
        <v>114.56574000000001</v>
      </c>
      <c r="Y147" s="58">
        <v>-42.7</v>
      </c>
      <c r="Z147" s="58">
        <v>43.5</v>
      </c>
      <c r="AA147" s="58">
        <v>3.1</v>
      </c>
      <c r="AB147" s="58">
        <v>108.6</v>
      </c>
      <c r="AC147" s="58">
        <v>108.4</v>
      </c>
      <c r="AD147" s="58">
        <v>100.98</v>
      </c>
      <c r="AE147" s="58">
        <v>1.323796</v>
      </c>
      <c r="AF147" s="58">
        <v>73.400000000000006</v>
      </c>
      <c r="AG147" s="58">
        <v>-36.4</v>
      </c>
      <c r="AH147" s="58">
        <v>17.049510000000001</v>
      </c>
      <c r="AI147" s="58">
        <v>100.33409</v>
      </c>
      <c r="AJ147" s="58">
        <v>31.935929999999999</v>
      </c>
      <c r="AK147" s="58">
        <v>83.258420000000001</v>
      </c>
      <c r="AL147" s="58">
        <v>13.994999999999999</v>
      </c>
      <c r="AM147" s="58">
        <v>93.070999999999998</v>
      </c>
      <c r="AN147" s="58">
        <v>24.817</v>
      </c>
      <c r="AO147" s="58">
        <v>79.308999999999997</v>
      </c>
      <c r="AP147" s="58">
        <v>102.16101500000001</v>
      </c>
      <c r="AQ147" s="58">
        <v>18.600000000000001</v>
      </c>
      <c r="AR147" s="58">
        <v>75.599999999999994</v>
      </c>
      <c r="AS147" s="58">
        <v>108.8489</v>
      </c>
      <c r="AT147" s="58">
        <v>43.5</v>
      </c>
      <c r="AU147" s="58">
        <v>82</v>
      </c>
      <c r="AV147" s="58">
        <v>82.3</v>
      </c>
      <c r="AW147" s="58">
        <v>14.1</v>
      </c>
      <c r="AX147" s="58">
        <v>21.5</v>
      </c>
      <c r="AY147" s="58">
        <v>-12.7</v>
      </c>
      <c r="AZ147" s="58">
        <v>77.188800000000001</v>
      </c>
      <c r="BA147" s="58">
        <v>99.268699999999995</v>
      </c>
      <c r="BB147" s="58">
        <v>40.6</v>
      </c>
      <c r="BC147" s="58">
        <v>28.5</v>
      </c>
      <c r="BD147" s="58">
        <v>77.406790000000001</v>
      </c>
      <c r="BE147" s="58">
        <v>80.3</v>
      </c>
      <c r="BF147" s="58">
        <v>473.75599999999997</v>
      </c>
      <c r="BG147" s="58">
        <v>1886.18</v>
      </c>
      <c r="BH147" s="58">
        <v>-3283.9989999999998</v>
      </c>
      <c r="BI147" s="58">
        <v>19.8</v>
      </c>
      <c r="BJ147" s="58">
        <v>-14.9</v>
      </c>
      <c r="BK147" s="58">
        <v>96.3</v>
      </c>
      <c r="BL147" s="58">
        <v>114.6139</v>
      </c>
      <c r="BM147" s="58">
        <v>94.358400000000003</v>
      </c>
      <c r="BN147" s="58">
        <v>83.2</v>
      </c>
      <c r="BO147" s="58">
        <v>101.3</v>
      </c>
      <c r="BP147" s="58">
        <v>36</v>
      </c>
      <c r="BQ147" s="58">
        <v>42.13</v>
      </c>
      <c r="BR147" s="58">
        <v>74.099999999999994</v>
      </c>
      <c r="BS147" s="58">
        <v>81.17</v>
      </c>
      <c r="BT147" s="58">
        <v>69.2</v>
      </c>
      <c r="BU147" s="58">
        <v>85.1</v>
      </c>
      <c r="BV147" s="58">
        <v>104.1</v>
      </c>
      <c r="BW147" s="58">
        <v>94.7</v>
      </c>
      <c r="BX147" s="58">
        <v>94.837800000000001</v>
      </c>
      <c r="BY147" s="58">
        <v>14.595568999999999</v>
      </c>
      <c r="BZ147" s="58">
        <v>11.2</v>
      </c>
      <c r="CA147" s="58">
        <v>303.67</v>
      </c>
      <c r="CB147" s="58">
        <v>299.80599999999998</v>
      </c>
      <c r="CC147" s="58">
        <v>355.59199999999998</v>
      </c>
      <c r="CD147" s="58">
        <v>123.3</v>
      </c>
      <c r="CE147" s="58">
        <v>216.8</v>
      </c>
      <c r="CF147" s="58">
        <v>332.4</v>
      </c>
      <c r="CG147" s="58">
        <v>104.9</v>
      </c>
      <c r="CH147" s="58">
        <v>113.7</v>
      </c>
      <c r="CI147" s="58">
        <v>-2.9</v>
      </c>
      <c r="CJ147" s="58">
        <v>3.859</v>
      </c>
      <c r="CK147" s="58">
        <v>0.1</v>
      </c>
      <c r="CL147" s="58">
        <v>94.488100000000003</v>
      </c>
      <c r="CM147" s="59" t="s">
        <v>544</v>
      </c>
      <c r="CN147" s="59" t="s">
        <v>544</v>
      </c>
    </row>
    <row r="148" spans="1:92">
      <c r="A148" s="59" t="s">
        <v>213</v>
      </c>
      <c r="B148" s="58">
        <v>586.947</v>
      </c>
      <c r="C148" s="58">
        <v>85.3</v>
      </c>
      <c r="D148" s="58">
        <v>79</v>
      </c>
      <c r="E148" s="58">
        <v>92</v>
      </c>
      <c r="F148" s="58">
        <v>60.2</v>
      </c>
      <c r="G148" s="58">
        <v>1.2800320000000001</v>
      </c>
      <c r="H148" s="58">
        <v>397.8</v>
      </c>
      <c r="I148" s="58">
        <v>1047.9000000000001</v>
      </c>
      <c r="J148" s="58">
        <v>3.335</v>
      </c>
      <c r="K148" s="58">
        <v>6.5</v>
      </c>
      <c r="L148" s="58">
        <v>2561.4</v>
      </c>
      <c r="M148" s="58">
        <v>1076531</v>
      </c>
      <c r="N148" s="58">
        <v>68.900000000000006</v>
      </c>
      <c r="O148" s="58">
        <v>6409</v>
      </c>
      <c r="P148" s="58">
        <v>10.3</v>
      </c>
      <c r="Q148" s="58">
        <v>76.099999999999994</v>
      </c>
      <c r="R148" s="58">
        <v>81.8</v>
      </c>
      <c r="S148" s="58">
        <v>8.9</v>
      </c>
      <c r="T148" s="58">
        <v>17.7</v>
      </c>
      <c r="U148" s="58">
        <v>107.526</v>
      </c>
      <c r="V148" s="58">
        <v>118.03834999999999</v>
      </c>
      <c r="W148" s="58">
        <v>105.48099999999999</v>
      </c>
      <c r="X148" s="58">
        <v>115.45820999999999</v>
      </c>
      <c r="Y148" s="58">
        <v>-43.7</v>
      </c>
      <c r="Z148" s="58">
        <v>44.5</v>
      </c>
      <c r="AA148" s="58">
        <v>4.8</v>
      </c>
      <c r="AB148" s="58">
        <v>106.2</v>
      </c>
      <c r="AC148" s="58">
        <v>105.9</v>
      </c>
      <c r="AD148" s="58">
        <v>99.19</v>
      </c>
      <c r="AE148" s="58">
        <v>1.2800320000000001</v>
      </c>
      <c r="AF148" s="58">
        <v>75.3</v>
      </c>
      <c r="AG148" s="58">
        <v>-39.200000000000003</v>
      </c>
      <c r="AH148" s="58">
        <v>17.220500000000001</v>
      </c>
      <c r="AI148" s="58">
        <v>100.71326000000001</v>
      </c>
      <c r="AJ148" s="58">
        <v>32.601970000000001</v>
      </c>
      <c r="AK148" s="58">
        <v>83.556830000000005</v>
      </c>
      <c r="AL148" s="58">
        <v>14.183999999999999</v>
      </c>
      <c r="AM148" s="58">
        <v>93.341999999999999</v>
      </c>
      <c r="AN148" s="58">
        <v>25.451000000000001</v>
      </c>
      <c r="AO148" s="58">
        <v>80.03</v>
      </c>
      <c r="AP148" s="58">
        <v>102.03437700000001</v>
      </c>
      <c r="AQ148" s="58">
        <v>19.7</v>
      </c>
      <c r="AR148" s="58">
        <v>76.099999999999994</v>
      </c>
      <c r="AS148" s="58">
        <v>106.3284</v>
      </c>
      <c r="AT148" s="58">
        <v>44.5</v>
      </c>
      <c r="AU148" s="58">
        <v>81.599999999999994</v>
      </c>
      <c r="AV148" s="58">
        <v>81.900000000000006</v>
      </c>
      <c r="AW148" s="58">
        <v>12.9</v>
      </c>
      <c r="AX148" s="58">
        <v>20.9</v>
      </c>
      <c r="AY148" s="58">
        <v>-13.1</v>
      </c>
      <c r="AZ148" s="58">
        <v>77.359700000000004</v>
      </c>
      <c r="BA148" s="58">
        <v>99.115899999999996</v>
      </c>
      <c r="BB148" s="58">
        <v>23.1</v>
      </c>
      <c r="BC148" s="58">
        <v>92.8</v>
      </c>
      <c r="BD148" s="58">
        <v>86.537459999999996</v>
      </c>
      <c r="BE148" s="58">
        <v>81.599999999999994</v>
      </c>
      <c r="BF148" s="58">
        <v>479.99799999999999</v>
      </c>
      <c r="BG148" s="58">
        <v>1912.37</v>
      </c>
      <c r="BH148" s="58">
        <v>-5245.4030000000002</v>
      </c>
      <c r="BI148" s="58">
        <v>54.9</v>
      </c>
      <c r="BJ148" s="58">
        <v>-18.2</v>
      </c>
      <c r="BK148" s="58">
        <v>93.8</v>
      </c>
      <c r="BL148" s="58">
        <v>111.3085</v>
      </c>
      <c r="BM148" s="58">
        <v>92.841099999999997</v>
      </c>
      <c r="BN148" s="58">
        <v>83.4</v>
      </c>
      <c r="BO148" s="58">
        <v>100.4</v>
      </c>
      <c r="BP148" s="58">
        <v>38.47</v>
      </c>
      <c r="BQ148" s="58">
        <v>44.23</v>
      </c>
      <c r="BR148" s="58">
        <v>74.3</v>
      </c>
      <c r="BS148" s="58">
        <v>86.07</v>
      </c>
      <c r="BT148" s="58">
        <v>66.13</v>
      </c>
      <c r="BU148" s="58">
        <v>85.2</v>
      </c>
      <c r="BV148" s="58">
        <v>102.4</v>
      </c>
      <c r="BW148" s="58">
        <v>115.1</v>
      </c>
      <c r="BX148" s="58">
        <v>94.286500000000004</v>
      </c>
      <c r="BY148" s="58">
        <v>10.643359999999999</v>
      </c>
      <c r="BZ148" s="58">
        <v>11.2</v>
      </c>
      <c r="CA148" s="58">
        <v>303.23</v>
      </c>
      <c r="CB148" s="58">
        <v>299.32299999999998</v>
      </c>
      <c r="CC148" s="58">
        <v>355.50599999999997</v>
      </c>
      <c r="CD148" s="58">
        <v>121.9</v>
      </c>
      <c r="CE148" s="58">
        <v>214.4</v>
      </c>
      <c r="CF148" s="58">
        <v>328.8</v>
      </c>
      <c r="CG148" s="58">
        <v>103.2</v>
      </c>
      <c r="CH148" s="58">
        <v>110.3</v>
      </c>
      <c r="CI148" s="58">
        <v>-2.9</v>
      </c>
      <c r="CJ148" s="58">
        <v>0.35599999999999998</v>
      </c>
      <c r="CK148" s="58">
        <v>-0.9</v>
      </c>
      <c r="CL148" s="58">
        <v>93.970500000000001</v>
      </c>
      <c r="CM148" s="59" t="s">
        <v>544</v>
      </c>
      <c r="CN148" s="59" t="s">
        <v>544</v>
      </c>
    </row>
    <row r="149" spans="1:92">
      <c r="A149" s="59" t="s">
        <v>214</v>
      </c>
      <c r="B149" s="58">
        <v>589.06500000000005</v>
      </c>
      <c r="C149" s="58">
        <v>87.4</v>
      </c>
      <c r="D149" s="58">
        <v>80.3</v>
      </c>
      <c r="E149" s="58">
        <v>95.2</v>
      </c>
      <c r="F149" s="58">
        <v>60.8</v>
      </c>
      <c r="G149" s="58">
        <v>1.29864</v>
      </c>
      <c r="H149" s="58">
        <v>405.5</v>
      </c>
      <c r="I149" s="58">
        <v>1068.0999999999999</v>
      </c>
      <c r="J149" s="58">
        <v>3.2650000000000001</v>
      </c>
      <c r="K149" s="58">
        <v>6.33</v>
      </c>
      <c r="L149" s="58">
        <v>2651.9</v>
      </c>
      <c r="M149" s="58">
        <v>861899</v>
      </c>
      <c r="N149" s="58">
        <v>69.400000000000006</v>
      </c>
      <c r="O149" s="58">
        <v>6583</v>
      </c>
      <c r="P149" s="58">
        <v>10.4</v>
      </c>
      <c r="Q149" s="58">
        <v>76.3</v>
      </c>
      <c r="R149" s="58">
        <v>81.900000000000006</v>
      </c>
      <c r="S149" s="58">
        <v>12.5</v>
      </c>
      <c r="T149" s="58">
        <v>13.4</v>
      </c>
      <c r="U149" s="58">
        <v>109.992</v>
      </c>
      <c r="V149" s="58">
        <v>121.12687</v>
      </c>
      <c r="W149" s="58">
        <v>105.676</v>
      </c>
      <c r="X149" s="58">
        <v>116.43996</v>
      </c>
      <c r="Y149" s="58">
        <v>-43.7</v>
      </c>
      <c r="Z149" s="58">
        <v>45.7</v>
      </c>
      <c r="AA149" s="58">
        <v>7.5</v>
      </c>
      <c r="AB149" s="58">
        <v>106.5</v>
      </c>
      <c r="AC149" s="58">
        <v>106.3</v>
      </c>
      <c r="AD149" s="58">
        <v>100.09</v>
      </c>
      <c r="AE149" s="58">
        <v>1.29864</v>
      </c>
      <c r="AF149" s="58">
        <v>75.8</v>
      </c>
      <c r="AG149" s="58">
        <v>-37.200000000000003</v>
      </c>
      <c r="AH149" s="58">
        <v>17.45485</v>
      </c>
      <c r="AI149" s="58">
        <v>103.54244</v>
      </c>
      <c r="AJ149" s="58">
        <v>33.301990000000004</v>
      </c>
      <c r="AK149" s="58">
        <v>83.924120000000002</v>
      </c>
      <c r="AL149" s="58">
        <v>14.403</v>
      </c>
      <c r="AM149" s="58">
        <v>95.588999999999999</v>
      </c>
      <c r="AN149" s="58">
        <v>25.920999999999999</v>
      </c>
      <c r="AO149" s="58">
        <v>79.754999999999995</v>
      </c>
      <c r="AP149" s="58">
        <v>102.333894</v>
      </c>
      <c r="AQ149" s="58">
        <v>21.13</v>
      </c>
      <c r="AR149" s="58">
        <v>76.3</v>
      </c>
      <c r="AS149" s="58">
        <v>106.5515</v>
      </c>
      <c r="AT149" s="58">
        <v>45.7</v>
      </c>
      <c r="AU149" s="58">
        <v>81.599999999999994</v>
      </c>
      <c r="AV149" s="58">
        <v>82.1</v>
      </c>
      <c r="AW149" s="58">
        <v>16</v>
      </c>
      <c r="AX149" s="58">
        <v>16.7</v>
      </c>
      <c r="AY149" s="58">
        <v>-7.7</v>
      </c>
      <c r="AZ149" s="58">
        <v>77.880600000000001</v>
      </c>
      <c r="BA149" s="58">
        <v>99.402500000000003</v>
      </c>
      <c r="BB149" s="58">
        <v>19.600000000000001</v>
      </c>
      <c r="BC149" s="58">
        <v>98</v>
      </c>
      <c r="BD149" s="58">
        <v>86.195229999999995</v>
      </c>
      <c r="BE149" s="58">
        <v>80.7</v>
      </c>
      <c r="BF149" s="58">
        <v>482.44900000000001</v>
      </c>
      <c r="BG149" s="58">
        <v>1959.59</v>
      </c>
      <c r="BH149" s="58">
        <v>-7317.6880000000001</v>
      </c>
      <c r="BI149" s="58">
        <v>66.5</v>
      </c>
      <c r="BJ149" s="58">
        <v>-19.100000000000001</v>
      </c>
      <c r="BK149" s="58">
        <v>95.3</v>
      </c>
      <c r="BL149" s="58">
        <v>112.2283</v>
      </c>
      <c r="BM149" s="58">
        <v>93.595799999999997</v>
      </c>
      <c r="BN149" s="58">
        <v>82.9</v>
      </c>
      <c r="BO149" s="58">
        <v>100.1</v>
      </c>
      <c r="BP149" s="58">
        <v>41.07</v>
      </c>
      <c r="BQ149" s="58">
        <v>45.77</v>
      </c>
      <c r="BR149" s="58">
        <v>70</v>
      </c>
      <c r="BS149" s="58">
        <v>81</v>
      </c>
      <c r="BT149" s="58">
        <v>62.33</v>
      </c>
      <c r="BU149" s="58">
        <v>84.7</v>
      </c>
      <c r="BV149" s="58">
        <v>101.9</v>
      </c>
      <c r="BW149" s="58">
        <v>115.3</v>
      </c>
      <c r="BX149" s="58">
        <v>96.181299999999993</v>
      </c>
      <c r="BY149" s="58">
        <v>9.1924089999999996</v>
      </c>
      <c r="BZ149" s="58">
        <v>10.8</v>
      </c>
      <c r="CA149" s="58">
        <v>303.91000000000003</v>
      </c>
      <c r="CB149" s="58">
        <v>299.911</v>
      </c>
      <c r="CC149" s="58">
        <v>356.96</v>
      </c>
      <c r="CD149" s="58">
        <v>124.1</v>
      </c>
      <c r="CE149" s="58">
        <v>208.9</v>
      </c>
      <c r="CF149" s="58">
        <v>325.3</v>
      </c>
      <c r="CG149" s="58">
        <v>103</v>
      </c>
      <c r="CH149" s="58">
        <v>111.3</v>
      </c>
      <c r="CI149" s="58">
        <v>-2.9</v>
      </c>
      <c r="CJ149" s="58">
        <v>-0.83699999999999997</v>
      </c>
      <c r="CK149" s="58">
        <v>-0.3</v>
      </c>
      <c r="CL149" s="58">
        <v>95.849400000000003</v>
      </c>
      <c r="CM149" s="59" t="s">
        <v>544</v>
      </c>
      <c r="CN149" s="59" t="s">
        <v>544</v>
      </c>
    </row>
    <row r="150" spans="1:92">
      <c r="A150" s="59" t="s">
        <v>215</v>
      </c>
      <c r="B150" s="58">
        <v>593.37699999999995</v>
      </c>
      <c r="C150" s="58">
        <v>89.4</v>
      </c>
      <c r="D150" s="58">
        <v>82</v>
      </c>
      <c r="E150" s="58">
        <v>97.4</v>
      </c>
      <c r="F150" s="58">
        <v>61.2</v>
      </c>
      <c r="G150" s="58">
        <v>1.2603040000000001</v>
      </c>
      <c r="H150" s="58">
        <v>456.8</v>
      </c>
      <c r="I150" s="58">
        <v>1084</v>
      </c>
      <c r="J150" s="58">
        <v>3.181</v>
      </c>
      <c r="K150" s="58">
        <v>5.9</v>
      </c>
      <c r="L150" s="58">
        <v>2888.7</v>
      </c>
      <c r="M150" s="58">
        <v>778981</v>
      </c>
      <c r="N150" s="58">
        <v>69.7</v>
      </c>
      <c r="O150" s="58">
        <v>6448</v>
      </c>
      <c r="P150" s="58">
        <v>10.7</v>
      </c>
      <c r="Q150" s="58">
        <v>76.599999999999994</v>
      </c>
      <c r="R150" s="58">
        <v>81.900000000000006</v>
      </c>
      <c r="S150" s="58">
        <v>11.8</v>
      </c>
      <c r="T150" s="58">
        <v>13.2</v>
      </c>
      <c r="U150" s="58">
        <v>115.39400000000001</v>
      </c>
      <c r="V150" s="58">
        <v>126.91342</v>
      </c>
      <c r="W150" s="58">
        <v>110.929</v>
      </c>
      <c r="X150" s="58">
        <v>120.81314999999999</v>
      </c>
      <c r="Y150" s="58">
        <v>-40.6</v>
      </c>
      <c r="Z150" s="58">
        <v>46.8</v>
      </c>
      <c r="AA150" s="58">
        <v>10.8</v>
      </c>
      <c r="AB150" s="58">
        <v>104.9</v>
      </c>
      <c r="AC150" s="58">
        <v>104.5</v>
      </c>
      <c r="AD150" s="58">
        <v>98.93</v>
      </c>
      <c r="AE150" s="58">
        <v>1.2603040000000001</v>
      </c>
      <c r="AF150" s="58">
        <v>75.900000000000006</v>
      </c>
      <c r="AG150" s="58">
        <v>-34.799999999999997</v>
      </c>
      <c r="AH150" s="58">
        <v>18.49352</v>
      </c>
      <c r="AI150" s="58">
        <v>108.32581999999999</v>
      </c>
      <c r="AJ150" s="58">
        <v>34.076770000000003</v>
      </c>
      <c r="AK150" s="58">
        <v>87.459199999999996</v>
      </c>
      <c r="AL150" s="58">
        <v>15.286</v>
      </c>
      <c r="AM150" s="58">
        <v>100.108</v>
      </c>
      <c r="AN150" s="58">
        <v>26.722000000000001</v>
      </c>
      <c r="AO150" s="58">
        <v>84.206999999999994</v>
      </c>
      <c r="AP150" s="58">
        <v>101.072338</v>
      </c>
      <c r="AQ150" s="58">
        <v>23.8</v>
      </c>
      <c r="AR150" s="58">
        <v>76.599999999999994</v>
      </c>
      <c r="AS150" s="58">
        <v>105.01730000000001</v>
      </c>
      <c r="AT150" s="58">
        <v>46.8</v>
      </c>
      <c r="AU150" s="58">
        <v>81.599999999999994</v>
      </c>
      <c r="AV150" s="58">
        <v>82.2</v>
      </c>
      <c r="AW150" s="58">
        <v>18.5</v>
      </c>
      <c r="AX150" s="58">
        <v>15</v>
      </c>
      <c r="AY150" s="58">
        <v>-4</v>
      </c>
      <c r="AZ150" s="58">
        <v>78.52</v>
      </c>
      <c r="BA150" s="58">
        <v>99.828599999999994</v>
      </c>
      <c r="BB150" s="58">
        <v>22.5</v>
      </c>
      <c r="BC150" s="58">
        <v>75</v>
      </c>
      <c r="BD150" s="58">
        <v>85.663709999999995</v>
      </c>
      <c r="BE150" s="58">
        <v>79.7</v>
      </c>
      <c r="BF150" s="58">
        <v>486.19299999999998</v>
      </c>
      <c r="BG150" s="58">
        <v>2011.05</v>
      </c>
      <c r="BH150" s="58">
        <v>2856.1129999999998</v>
      </c>
      <c r="BI150" s="58">
        <v>73.400000000000006</v>
      </c>
      <c r="BJ150" s="58">
        <v>-18.600000000000001</v>
      </c>
      <c r="BK150" s="58">
        <v>96.7</v>
      </c>
      <c r="BL150" s="58">
        <v>110.2808</v>
      </c>
      <c r="BM150" s="58">
        <v>92.715000000000003</v>
      </c>
      <c r="BN150" s="58">
        <v>84.2</v>
      </c>
      <c r="BO150" s="58">
        <v>101</v>
      </c>
      <c r="BP150" s="58">
        <v>45.77</v>
      </c>
      <c r="BQ150" s="58">
        <v>49.27</v>
      </c>
      <c r="BR150" s="58">
        <v>67.3</v>
      </c>
      <c r="BS150" s="58">
        <v>74.23</v>
      </c>
      <c r="BT150" s="58">
        <v>62.47</v>
      </c>
      <c r="BU150" s="58">
        <v>85.1</v>
      </c>
      <c r="BV150" s="58">
        <v>101.8</v>
      </c>
      <c r="BW150" s="58">
        <v>112.7</v>
      </c>
      <c r="BX150" s="58">
        <v>95.539199999999994</v>
      </c>
      <c r="BY150" s="58">
        <v>9.3177160000000008</v>
      </c>
      <c r="BZ150" s="58">
        <v>10.6</v>
      </c>
      <c r="CA150" s="58">
        <v>304.07</v>
      </c>
      <c r="CB150" s="58">
        <v>299.92500000000001</v>
      </c>
      <c r="CC150" s="58">
        <v>357.03399999999999</v>
      </c>
      <c r="CD150" s="58">
        <v>120.1</v>
      </c>
      <c r="CE150" s="58">
        <v>200.9</v>
      </c>
      <c r="CF150" s="58">
        <v>311.8</v>
      </c>
      <c r="CG150" s="58">
        <v>101.9</v>
      </c>
      <c r="CH150" s="58">
        <v>109</v>
      </c>
      <c r="CI150" s="58">
        <v>-3.5</v>
      </c>
      <c r="CJ150" s="58">
        <v>1.1990000000000001</v>
      </c>
      <c r="CK150" s="58">
        <v>0.4</v>
      </c>
      <c r="CL150" s="58">
        <v>95.182900000000004</v>
      </c>
      <c r="CM150" s="59" t="s">
        <v>544</v>
      </c>
      <c r="CN150" s="59" t="s">
        <v>544</v>
      </c>
    </row>
    <row r="151" spans="1:92">
      <c r="A151" s="59" t="s">
        <v>216</v>
      </c>
      <c r="B151" s="58">
        <v>590.19899999999996</v>
      </c>
      <c r="C151" s="58">
        <v>89.8</v>
      </c>
      <c r="D151" s="58">
        <v>82.4</v>
      </c>
      <c r="E151" s="58">
        <v>97.7</v>
      </c>
      <c r="F151" s="58">
        <v>62.6</v>
      </c>
      <c r="G151" s="58">
        <v>1.1529830000000001</v>
      </c>
      <c r="H151" s="58">
        <v>423.6</v>
      </c>
      <c r="I151" s="58">
        <v>1099.5</v>
      </c>
      <c r="J151" s="58">
        <v>3.1949999999999998</v>
      </c>
      <c r="K151" s="58">
        <v>5.7</v>
      </c>
      <c r="L151" s="58">
        <v>3429.1</v>
      </c>
      <c r="M151" s="58">
        <v>869080</v>
      </c>
      <c r="N151" s="58">
        <v>70.2</v>
      </c>
      <c r="O151" s="58">
        <v>6418</v>
      </c>
      <c r="P151" s="58">
        <v>11.2</v>
      </c>
      <c r="Q151" s="58">
        <v>77</v>
      </c>
      <c r="R151" s="58">
        <v>82</v>
      </c>
      <c r="S151" s="58">
        <v>18.5</v>
      </c>
      <c r="T151" s="58">
        <v>8.5</v>
      </c>
      <c r="U151" s="58">
        <v>117.462</v>
      </c>
      <c r="V151" s="58">
        <v>128.63507000000001</v>
      </c>
      <c r="W151" s="58">
        <v>115.511</v>
      </c>
      <c r="X151" s="58">
        <v>124.39102</v>
      </c>
      <c r="Y151" s="58">
        <v>-35.200000000000003</v>
      </c>
      <c r="Z151" s="58">
        <v>48.9</v>
      </c>
      <c r="AA151" s="58">
        <v>14.4</v>
      </c>
      <c r="AB151" s="58">
        <v>103.1</v>
      </c>
      <c r="AC151" s="58">
        <v>102.4</v>
      </c>
      <c r="AD151" s="58">
        <v>96.48</v>
      </c>
      <c r="AE151" s="58">
        <v>1.1529830000000001</v>
      </c>
      <c r="AF151" s="58">
        <v>75.400000000000006</v>
      </c>
      <c r="AG151" s="58">
        <v>-29.5</v>
      </c>
      <c r="AH151" s="58">
        <v>19.353120000000001</v>
      </c>
      <c r="AI151" s="58">
        <v>109.25144</v>
      </c>
      <c r="AJ151" s="58">
        <v>35.041849999999997</v>
      </c>
      <c r="AK151" s="58">
        <v>90.099059999999994</v>
      </c>
      <c r="AL151" s="58">
        <v>16.190000000000001</v>
      </c>
      <c r="AM151" s="58">
        <v>101.27200000000001</v>
      </c>
      <c r="AN151" s="58">
        <v>27.771999999999998</v>
      </c>
      <c r="AO151" s="58">
        <v>87.739000000000004</v>
      </c>
      <c r="AP151" s="58">
        <v>99.767442000000003</v>
      </c>
      <c r="AQ151" s="58">
        <v>21.36</v>
      </c>
      <c r="AR151" s="58">
        <v>77</v>
      </c>
      <c r="AS151" s="58">
        <v>102.7503</v>
      </c>
      <c r="AT151" s="58">
        <v>48.9</v>
      </c>
      <c r="AU151" s="58">
        <v>83</v>
      </c>
      <c r="AV151" s="58">
        <v>83.7</v>
      </c>
      <c r="AW151" s="58">
        <v>20.9</v>
      </c>
      <c r="AX151" s="58">
        <v>11.4</v>
      </c>
      <c r="AY151" s="58">
        <v>-0.2</v>
      </c>
      <c r="AZ151" s="58">
        <v>79.161900000000003</v>
      </c>
      <c r="BA151" s="58">
        <v>100.245</v>
      </c>
      <c r="BB151" s="58">
        <v>18.899999999999999</v>
      </c>
      <c r="BC151" s="58">
        <v>51.3</v>
      </c>
      <c r="BD151" s="58">
        <v>80.625119999999995</v>
      </c>
      <c r="BE151" s="58">
        <v>81.2</v>
      </c>
      <c r="BF151" s="58">
        <v>484.096</v>
      </c>
      <c r="BG151" s="58">
        <v>2072.2600000000002</v>
      </c>
      <c r="BH151" s="58">
        <v>-7719.7860000000001</v>
      </c>
      <c r="BI151" s="58">
        <v>66.3</v>
      </c>
      <c r="BJ151" s="58">
        <v>-17.2</v>
      </c>
      <c r="BK151" s="58">
        <v>99.3</v>
      </c>
      <c r="BL151" s="58">
        <v>105.747</v>
      </c>
      <c r="BM151" s="58">
        <v>91.145899999999997</v>
      </c>
      <c r="BN151" s="58">
        <v>85.7</v>
      </c>
      <c r="BO151" s="58">
        <v>102.7</v>
      </c>
      <c r="BP151" s="58">
        <v>42.13</v>
      </c>
      <c r="BQ151" s="58">
        <v>46.97</v>
      </c>
      <c r="BR151" s="58">
        <v>71.77</v>
      </c>
      <c r="BS151" s="58">
        <v>81</v>
      </c>
      <c r="BT151" s="58">
        <v>65.3</v>
      </c>
      <c r="BU151" s="58">
        <v>85.6</v>
      </c>
      <c r="BV151" s="58">
        <v>102.3</v>
      </c>
      <c r="BW151" s="58">
        <v>99.7</v>
      </c>
      <c r="BX151" s="58">
        <v>92.395600000000002</v>
      </c>
      <c r="BY151" s="58">
        <v>14.058297</v>
      </c>
      <c r="BZ151" s="58">
        <v>10.7</v>
      </c>
      <c r="CA151" s="58">
        <v>304.74</v>
      </c>
      <c r="CB151" s="58">
        <v>300.62099999999998</v>
      </c>
      <c r="CC151" s="58">
        <v>357.83100000000002</v>
      </c>
      <c r="CD151" s="58">
        <v>115.7</v>
      </c>
      <c r="CE151" s="58">
        <v>191.8</v>
      </c>
      <c r="CF151" s="58">
        <v>294.5</v>
      </c>
      <c r="CG151" s="58">
        <v>101.6</v>
      </c>
      <c r="CH151" s="58">
        <v>105.1</v>
      </c>
      <c r="CI151" s="58">
        <v>-1.1000000000000001</v>
      </c>
      <c r="CJ151" s="58">
        <v>3.4409999999999998</v>
      </c>
      <c r="CK151" s="58">
        <v>0.4</v>
      </c>
      <c r="CL151" s="58">
        <v>92.013599999999997</v>
      </c>
      <c r="CM151" s="59" t="s">
        <v>544</v>
      </c>
      <c r="CN151" s="59" t="s">
        <v>544</v>
      </c>
    </row>
    <row r="152" spans="1:92">
      <c r="A152" s="59" t="s">
        <v>217</v>
      </c>
      <c r="B152" s="58">
        <v>597.84100000000001</v>
      </c>
      <c r="C152" s="58">
        <v>90.9</v>
      </c>
      <c r="D152" s="58">
        <v>84.8</v>
      </c>
      <c r="E152" s="58">
        <v>97.5</v>
      </c>
      <c r="F152" s="58">
        <v>64.400000000000006</v>
      </c>
      <c r="G152" s="58">
        <v>1.1325510000000001</v>
      </c>
      <c r="H152" s="58">
        <v>436.9</v>
      </c>
      <c r="I152" s="58">
        <v>1113</v>
      </c>
      <c r="J152" s="58">
        <v>3.18</v>
      </c>
      <c r="K152" s="58">
        <v>5.8</v>
      </c>
      <c r="L152" s="58">
        <v>3785.8</v>
      </c>
      <c r="M152" s="58">
        <v>987627</v>
      </c>
      <c r="N152" s="58">
        <v>71</v>
      </c>
      <c r="O152" s="58">
        <v>7157</v>
      </c>
      <c r="P152" s="58">
        <v>11.4</v>
      </c>
      <c r="Q152" s="58">
        <v>77.2</v>
      </c>
      <c r="R152" s="58">
        <v>81.8</v>
      </c>
      <c r="S152" s="58">
        <v>13.2</v>
      </c>
      <c r="T152" s="58">
        <v>9.4</v>
      </c>
      <c r="U152" s="58">
        <v>121.52200000000001</v>
      </c>
      <c r="V152" s="58">
        <v>132.68154999999999</v>
      </c>
      <c r="W152" s="58">
        <v>116.806</v>
      </c>
      <c r="X152" s="58">
        <v>125.43232</v>
      </c>
      <c r="Y152" s="58">
        <v>-31.6</v>
      </c>
      <c r="Z152" s="58">
        <v>50.6</v>
      </c>
      <c r="AA152" s="58">
        <v>12.3</v>
      </c>
      <c r="AB152" s="58">
        <v>101.4</v>
      </c>
      <c r="AC152" s="58">
        <v>100.7</v>
      </c>
      <c r="AD152" s="58">
        <v>95.51</v>
      </c>
      <c r="AE152" s="58">
        <v>1.1325510000000001</v>
      </c>
      <c r="AF152" s="58">
        <v>76.599999999999994</v>
      </c>
      <c r="AG152" s="58">
        <v>-22.9</v>
      </c>
      <c r="AH152" s="58">
        <v>20.02439</v>
      </c>
      <c r="AI152" s="58">
        <v>112.63455</v>
      </c>
      <c r="AJ152" s="58">
        <v>35.816630000000004</v>
      </c>
      <c r="AK152" s="58">
        <v>90.443389999999994</v>
      </c>
      <c r="AL152" s="58">
        <v>16.718</v>
      </c>
      <c r="AM152" s="58">
        <v>104.804</v>
      </c>
      <c r="AN152" s="58">
        <v>28.529</v>
      </c>
      <c r="AO152" s="58">
        <v>88.277000000000001</v>
      </c>
      <c r="AP152" s="58">
        <v>100.077609</v>
      </c>
      <c r="AQ152" s="58">
        <v>18.28</v>
      </c>
      <c r="AR152" s="58">
        <v>77.2</v>
      </c>
      <c r="AS152" s="58">
        <v>101.05549999999999</v>
      </c>
      <c r="AT152" s="58">
        <v>50.6</v>
      </c>
      <c r="AU152" s="58">
        <v>83.6</v>
      </c>
      <c r="AV152" s="58">
        <v>84.3</v>
      </c>
      <c r="AW152" s="58">
        <v>18.100000000000001</v>
      </c>
      <c r="AX152" s="58">
        <v>10.199999999999999</v>
      </c>
      <c r="AY152" s="58">
        <v>5.4</v>
      </c>
      <c r="AZ152" s="58">
        <v>79.769400000000005</v>
      </c>
      <c r="BA152" s="58">
        <v>100.6057</v>
      </c>
      <c r="BB152" s="58">
        <v>18.899999999999999</v>
      </c>
      <c r="BC152" s="58">
        <v>96.2</v>
      </c>
      <c r="BD152" s="58">
        <v>83.603139999999996</v>
      </c>
      <c r="BE152" s="58">
        <v>80.2</v>
      </c>
      <c r="BF152" s="58">
        <v>489.21699999999998</v>
      </c>
      <c r="BG152" s="58">
        <v>2140.69</v>
      </c>
      <c r="BH152" s="58">
        <v>-2367.9259999999999</v>
      </c>
      <c r="BI152" s="58">
        <v>70.400000000000006</v>
      </c>
      <c r="BJ152" s="58">
        <v>-17.7</v>
      </c>
      <c r="BK152" s="58">
        <v>101</v>
      </c>
      <c r="BL152" s="58">
        <v>102.31359999999999</v>
      </c>
      <c r="BM152" s="58">
        <v>90.602199999999996</v>
      </c>
      <c r="BN152" s="58">
        <v>85.9</v>
      </c>
      <c r="BO152" s="58">
        <v>102.5</v>
      </c>
      <c r="BP152" s="58">
        <v>37.47</v>
      </c>
      <c r="BQ152" s="58">
        <v>43.63</v>
      </c>
      <c r="BR152" s="58">
        <v>75.63</v>
      </c>
      <c r="BS152" s="58">
        <v>91.87</v>
      </c>
      <c r="BT152" s="58">
        <v>64.400000000000006</v>
      </c>
      <c r="BU152" s="58">
        <v>86.1</v>
      </c>
      <c r="BV152" s="58">
        <v>102.9</v>
      </c>
      <c r="BW152" s="58">
        <v>106.4</v>
      </c>
      <c r="BX152" s="58">
        <v>90.418000000000006</v>
      </c>
      <c r="BY152" s="58">
        <v>9.9114690000000003</v>
      </c>
      <c r="BZ152" s="58">
        <v>10.5</v>
      </c>
      <c r="CA152" s="58">
        <v>307.54000000000002</v>
      </c>
      <c r="CB152" s="58">
        <v>303.28100000000001</v>
      </c>
      <c r="CC152" s="58">
        <v>360.75599999999997</v>
      </c>
      <c r="CD152" s="58">
        <v>112</v>
      </c>
      <c r="CE152" s="58">
        <v>181.3</v>
      </c>
      <c r="CF152" s="58">
        <v>272.10000000000002</v>
      </c>
      <c r="CG152" s="58">
        <v>101</v>
      </c>
      <c r="CH152" s="58">
        <v>101.8</v>
      </c>
      <c r="CI152" s="58">
        <v>0.8</v>
      </c>
      <c r="CJ152" s="58">
        <v>2.254</v>
      </c>
      <c r="CK152" s="58">
        <v>-0.2</v>
      </c>
      <c r="CL152" s="58">
        <v>90.0916</v>
      </c>
      <c r="CM152" s="59" t="s">
        <v>544</v>
      </c>
      <c r="CN152" s="59" t="s">
        <v>544</v>
      </c>
    </row>
    <row r="153" spans="1:92">
      <c r="A153" s="59" t="s">
        <v>218</v>
      </c>
      <c r="B153" s="58">
        <v>599.88400000000001</v>
      </c>
      <c r="C153" s="58">
        <v>93.2</v>
      </c>
      <c r="D153" s="58">
        <v>87.1</v>
      </c>
      <c r="E153" s="58">
        <v>99.6</v>
      </c>
      <c r="F153" s="58">
        <v>65.599999999999994</v>
      </c>
      <c r="G153" s="58">
        <v>1.094049</v>
      </c>
      <c r="H153" s="58">
        <v>437.3</v>
      </c>
      <c r="I153" s="58">
        <v>1125.9000000000001</v>
      </c>
      <c r="J153" s="58">
        <v>3.24</v>
      </c>
      <c r="K153" s="58">
        <v>5.63</v>
      </c>
      <c r="L153" s="58">
        <v>4167.8999999999996</v>
      </c>
      <c r="M153" s="58">
        <v>847322</v>
      </c>
      <c r="N153" s="58">
        <v>71.900000000000006</v>
      </c>
      <c r="O153" s="58">
        <v>6906</v>
      </c>
      <c r="P153" s="58">
        <v>11.6</v>
      </c>
      <c r="Q153" s="58">
        <v>77.900000000000006</v>
      </c>
      <c r="R153" s="58">
        <v>82.3</v>
      </c>
      <c r="S153" s="58">
        <v>18.7</v>
      </c>
      <c r="T153" s="58">
        <v>7.1</v>
      </c>
      <c r="U153" s="58">
        <v>128.70500000000001</v>
      </c>
      <c r="V153" s="58">
        <v>139.81611000000001</v>
      </c>
      <c r="W153" s="58">
        <v>121.745</v>
      </c>
      <c r="X153" s="58">
        <v>129.59754000000001</v>
      </c>
      <c r="Y153" s="58">
        <v>-23.9</v>
      </c>
      <c r="Z153" s="58">
        <v>52.7</v>
      </c>
      <c r="AA153" s="58">
        <v>15.7</v>
      </c>
      <c r="AB153" s="58">
        <v>99.4</v>
      </c>
      <c r="AC153" s="58">
        <v>98.7</v>
      </c>
      <c r="AD153" s="58">
        <v>93.54</v>
      </c>
      <c r="AE153" s="58">
        <v>1.094049</v>
      </c>
      <c r="AF153" s="58">
        <v>77.3</v>
      </c>
      <c r="AG153" s="58">
        <v>-17.100000000000001</v>
      </c>
      <c r="AH153" s="58">
        <v>21.0883</v>
      </c>
      <c r="AI153" s="58">
        <v>118.70084</v>
      </c>
      <c r="AJ153" s="58">
        <v>35.714680000000001</v>
      </c>
      <c r="AK153" s="58">
        <v>94.506460000000004</v>
      </c>
      <c r="AL153" s="58">
        <v>17.724</v>
      </c>
      <c r="AM153" s="58">
        <v>110.98099999999999</v>
      </c>
      <c r="AN153" s="58">
        <v>28.722999999999999</v>
      </c>
      <c r="AO153" s="58">
        <v>93.022000000000006</v>
      </c>
      <c r="AP153" s="58">
        <v>99.465435999999997</v>
      </c>
      <c r="AQ153" s="58">
        <v>18.649999999999999</v>
      </c>
      <c r="AR153" s="58">
        <v>77.900000000000006</v>
      </c>
      <c r="AS153" s="58">
        <v>98.760499999999993</v>
      </c>
      <c r="AT153" s="58">
        <v>52.7</v>
      </c>
      <c r="AU153" s="58">
        <v>84.4</v>
      </c>
      <c r="AV153" s="58">
        <v>84.7</v>
      </c>
      <c r="AW153" s="58">
        <v>23.1</v>
      </c>
      <c r="AX153" s="58">
        <v>9.6999999999999993</v>
      </c>
      <c r="AY153" s="58">
        <v>3.8</v>
      </c>
      <c r="AZ153" s="58">
        <v>80.323999999999998</v>
      </c>
      <c r="BA153" s="58">
        <v>100.8883</v>
      </c>
      <c r="BB153" s="58">
        <v>17.899999999999999</v>
      </c>
      <c r="BC153" s="58">
        <v>99</v>
      </c>
      <c r="BD153" s="58">
        <v>83.362859999999998</v>
      </c>
      <c r="BE153" s="58">
        <v>79.7</v>
      </c>
      <c r="BF153" s="58">
        <v>493.55799999999999</v>
      </c>
      <c r="BG153" s="58">
        <v>2188.5300000000002</v>
      </c>
      <c r="BH153" s="58">
        <v>-5614.5609999999997</v>
      </c>
      <c r="BI153" s="58">
        <v>68.400000000000006</v>
      </c>
      <c r="BJ153" s="58">
        <v>-18</v>
      </c>
      <c r="BK153" s="58">
        <v>102.2</v>
      </c>
      <c r="BL153" s="58">
        <v>97.876400000000004</v>
      </c>
      <c r="BM153" s="58">
        <v>89.366100000000003</v>
      </c>
      <c r="BN153" s="58">
        <v>87.2</v>
      </c>
      <c r="BO153" s="58">
        <v>104.3</v>
      </c>
      <c r="BP153" s="58">
        <v>37.4</v>
      </c>
      <c r="BQ153" s="58">
        <v>42.8</v>
      </c>
      <c r="BR153" s="58">
        <v>70.77</v>
      </c>
      <c r="BS153" s="58">
        <v>81.97</v>
      </c>
      <c r="BT153" s="58">
        <v>63</v>
      </c>
      <c r="BU153" s="58">
        <v>86.6</v>
      </c>
      <c r="BV153" s="58">
        <v>103.5</v>
      </c>
      <c r="BW153" s="58">
        <v>106.5</v>
      </c>
      <c r="BX153" s="58">
        <v>88.233400000000003</v>
      </c>
      <c r="BY153" s="58">
        <v>8.9713560000000001</v>
      </c>
      <c r="BZ153" s="58">
        <v>10.6</v>
      </c>
      <c r="CA153" s="58">
        <v>308.62</v>
      </c>
      <c r="CB153" s="58">
        <v>304.358</v>
      </c>
      <c r="CC153" s="58">
        <v>361.02600000000001</v>
      </c>
      <c r="CD153" s="58">
        <v>111.6</v>
      </c>
      <c r="CE153" s="58">
        <v>178</v>
      </c>
      <c r="CF153" s="58">
        <v>257.3</v>
      </c>
      <c r="CG153" s="58">
        <v>100.8</v>
      </c>
      <c r="CH153" s="58">
        <v>97.6</v>
      </c>
      <c r="CI153" s="58">
        <v>1.9</v>
      </c>
      <c r="CJ153" s="58">
        <v>4.8029999999999999</v>
      </c>
      <c r="CK153" s="58">
        <v>0.1</v>
      </c>
      <c r="CL153" s="58">
        <v>87.979699999999994</v>
      </c>
      <c r="CM153" s="59" t="s">
        <v>544</v>
      </c>
      <c r="CN153" s="59" t="s">
        <v>544</v>
      </c>
    </row>
    <row r="154" spans="1:92">
      <c r="A154" s="59" t="s">
        <v>219</v>
      </c>
      <c r="B154" s="58">
        <v>604.19600000000003</v>
      </c>
      <c r="C154" s="58">
        <v>95.2</v>
      </c>
      <c r="D154" s="58">
        <v>89.8</v>
      </c>
      <c r="E154" s="58">
        <v>100.9</v>
      </c>
      <c r="F154" s="58">
        <v>66.3</v>
      </c>
      <c r="G154" s="58">
        <v>1.0996619999999999</v>
      </c>
      <c r="H154" s="58">
        <v>465</v>
      </c>
      <c r="I154" s="58">
        <v>1139.3</v>
      </c>
      <c r="J154" s="58">
        <v>3.6819999999999999</v>
      </c>
      <c r="K154" s="58">
        <v>5.5</v>
      </c>
      <c r="L154" s="58">
        <v>4249.7</v>
      </c>
      <c r="M154" s="58">
        <v>824159</v>
      </c>
      <c r="N154" s="58">
        <v>73.099999999999994</v>
      </c>
      <c r="O154" s="58">
        <v>6993</v>
      </c>
      <c r="P154" s="58">
        <v>11.7</v>
      </c>
      <c r="Q154" s="58">
        <v>78.2</v>
      </c>
      <c r="R154" s="58">
        <v>82.2</v>
      </c>
      <c r="S154" s="58">
        <v>14.4</v>
      </c>
      <c r="T154" s="58">
        <v>8.5</v>
      </c>
      <c r="U154" s="58">
        <v>131.05600000000001</v>
      </c>
      <c r="V154" s="58">
        <v>142.22979000000001</v>
      </c>
      <c r="W154" s="58">
        <v>123.363</v>
      </c>
      <c r="X154" s="58">
        <v>131.29337000000001</v>
      </c>
      <c r="Y154" s="58">
        <v>-21.1</v>
      </c>
      <c r="Z154" s="58">
        <v>52.7</v>
      </c>
      <c r="AA154" s="58">
        <v>13.9</v>
      </c>
      <c r="AB154" s="58">
        <v>100.4</v>
      </c>
      <c r="AC154" s="58">
        <v>100</v>
      </c>
      <c r="AD154" s="58">
        <v>95.78</v>
      </c>
      <c r="AE154" s="58">
        <v>1.0996619999999999</v>
      </c>
      <c r="AF154" s="58">
        <v>78.3</v>
      </c>
      <c r="AG154" s="58">
        <v>-11.5</v>
      </c>
      <c r="AH154" s="58">
        <v>21.24663</v>
      </c>
      <c r="AI154" s="58">
        <v>120.91737000000001</v>
      </c>
      <c r="AJ154" s="58">
        <v>36.39432</v>
      </c>
      <c r="AK154" s="58">
        <v>95.562389999999994</v>
      </c>
      <c r="AL154" s="58">
        <v>17.774999999999999</v>
      </c>
      <c r="AM154" s="58">
        <v>113.28100000000001</v>
      </c>
      <c r="AN154" s="58">
        <v>29.34</v>
      </c>
      <c r="AO154" s="58">
        <v>94.022999999999996</v>
      </c>
      <c r="AP154" s="58">
        <v>100.07720399999999</v>
      </c>
      <c r="AQ154" s="58">
        <v>18.95</v>
      </c>
      <c r="AR154" s="58">
        <v>78.2</v>
      </c>
      <c r="AS154" s="58">
        <v>100.2589</v>
      </c>
      <c r="AT154" s="58">
        <v>52.7</v>
      </c>
      <c r="AU154" s="58">
        <v>85</v>
      </c>
      <c r="AV154" s="58">
        <v>85.3</v>
      </c>
      <c r="AW154" s="58">
        <v>23.2</v>
      </c>
      <c r="AX154" s="58">
        <v>10</v>
      </c>
      <c r="AY154" s="58">
        <v>6</v>
      </c>
      <c r="AZ154" s="58">
        <v>80.817099999999996</v>
      </c>
      <c r="BA154" s="58">
        <v>101.08410000000001</v>
      </c>
      <c r="BB154" s="58">
        <v>9.1</v>
      </c>
      <c r="BC154" s="58">
        <v>88.1</v>
      </c>
      <c r="BD154" s="58">
        <v>83.188109999999995</v>
      </c>
      <c r="BE154" s="58">
        <v>80.8</v>
      </c>
      <c r="BF154" s="58">
        <v>496.69299999999998</v>
      </c>
      <c r="BG154" s="58">
        <v>2226.0300000000002</v>
      </c>
      <c r="BH154" s="58">
        <v>5706.098</v>
      </c>
      <c r="BI154" s="58">
        <v>69.400000000000006</v>
      </c>
      <c r="BJ154" s="58">
        <v>-14.2</v>
      </c>
      <c r="BK154" s="58">
        <v>104.4</v>
      </c>
      <c r="BL154" s="58">
        <v>100.5009</v>
      </c>
      <c r="BM154" s="58">
        <v>91.4148</v>
      </c>
      <c r="BN154" s="58">
        <v>86.8</v>
      </c>
      <c r="BO154" s="58">
        <v>104</v>
      </c>
      <c r="BP154" s="58">
        <v>38</v>
      </c>
      <c r="BQ154" s="58">
        <v>42.9</v>
      </c>
      <c r="BR154" s="58">
        <v>68.400000000000006</v>
      </c>
      <c r="BS154" s="58">
        <v>80.27</v>
      </c>
      <c r="BT154" s="58">
        <v>60.17</v>
      </c>
      <c r="BU154" s="58">
        <v>86.8</v>
      </c>
      <c r="BV154" s="58">
        <v>102.9</v>
      </c>
      <c r="BW154" s="58">
        <v>104.8</v>
      </c>
      <c r="BX154" s="58">
        <v>92.773300000000006</v>
      </c>
      <c r="BY154" s="58">
        <v>9.2839600000000004</v>
      </c>
      <c r="BZ154" s="58">
        <v>10.5</v>
      </c>
      <c r="CA154" s="58">
        <v>311.08999999999997</v>
      </c>
      <c r="CB154" s="58">
        <v>306.73200000000003</v>
      </c>
      <c r="CC154" s="58">
        <v>362.81900000000002</v>
      </c>
      <c r="CD154" s="58">
        <v>109.4</v>
      </c>
      <c r="CE154" s="58">
        <v>172.3</v>
      </c>
      <c r="CF154" s="58">
        <v>248.1</v>
      </c>
      <c r="CG154" s="58">
        <v>100.5</v>
      </c>
      <c r="CH154" s="58">
        <v>100.3</v>
      </c>
      <c r="CI154" s="58">
        <v>1.8</v>
      </c>
      <c r="CJ154" s="58">
        <v>3.79</v>
      </c>
      <c r="CK154" s="58">
        <v>0.2</v>
      </c>
      <c r="CL154" s="58">
        <v>92.475399999999993</v>
      </c>
      <c r="CM154" s="59" t="s">
        <v>544</v>
      </c>
      <c r="CN154" s="59" t="s">
        <v>544</v>
      </c>
    </row>
    <row r="155" spans="1:92">
      <c r="A155" s="59" t="s">
        <v>220</v>
      </c>
      <c r="B155" s="58">
        <v>609.90800000000002</v>
      </c>
      <c r="C155" s="58">
        <v>95.4</v>
      </c>
      <c r="D155" s="58">
        <v>91</v>
      </c>
      <c r="E155" s="58">
        <v>99.8</v>
      </c>
      <c r="F155" s="58">
        <v>67.8</v>
      </c>
      <c r="G155" s="58">
        <v>1.070541</v>
      </c>
      <c r="H155" s="58">
        <v>449.5</v>
      </c>
      <c r="I155" s="58">
        <v>1150.5999999999999</v>
      </c>
      <c r="J155" s="58">
        <v>3.536</v>
      </c>
      <c r="K155" s="58">
        <v>5</v>
      </c>
      <c r="L155" s="58">
        <v>5102.3999999999996</v>
      </c>
      <c r="M155" s="58">
        <v>977716</v>
      </c>
      <c r="N155" s="58">
        <v>74.8</v>
      </c>
      <c r="O155" s="58">
        <v>7059</v>
      </c>
      <c r="P155" s="58">
        <v>11.6</v>
      </c>
      <c r="Q155" s="58">
        <v>77.900000000000006</v>
      </c>
      <c r="R155" s="58">
        <v>82.3</v>
      </c>
      <c r="S155" s="58">
        <v>21.1</v>
      </c>
      <c r="T155" s="58">
        <v>5.6</v>
      </c>
      <c r="U155" s="58">
        <v>133.11199999999999</v>
      </c>
      <c r="V155" s="58">
        <v>144.82157000000001</v>
      </c>
      <c r="W155" s="58">
        <v>126.89700000000001</v>
      </c>
      <c r="X155" s="58">
        <v>136.34384</v>
      </c>
      <c r="Y155" s="58">
        <v>-18.399999999999999</v>
      </c>
      <c r="Z155" s="58">
        <v>53.1</v>
      </c>
      <c r="AA155" s="58">
        <v>13.4</v>
      </c>
      <c r="AB155" s="58">
        <v>99.5</v>
      </c>
      <c r="AC155" s="58">
        <v>99.1</v>
      </c>
      <c r="AD155" s="58">
        <v>95.64</v>
      </c>
      <c r="AE155" s="58">
        <v>1.070541</v>
      </c>
      <c r="AF155" s="58">
        <v>79.400000000000006</v>
      </c>
      <c r="AG155" s="58">
        <v>-8.4</v>
      </c>
      <c r="AH155" s="58">
        <v>22.194939999999999</v>
      </c>
      <c r="AI155" s="58">
        <v>122.63809000000001</v>
      </c>
      <c r="AJ155" s="58">
        <v>35.9985</v>
      </c>
      <c r="AK155" s="58">
        <v>100.6987</v>
      </c>
      <c r="AL155" s="58">
        <v>18.605</v>
      </c>
      <c r="AM155" s="58">
        <v>114.50700000000001</v>
      </c>
      <c r="AN155" s="58">
        <v>29.145</v>
      </c>
      <c r="AO155" s="58">
        <v>97.751999999999995</v>
      </c>
      <c r="AP155" s="58">
        <v>100.737708</v>
      </c>
      <c r="AQ155" s="58">
        <v>14.45</v>
      </c>
      <c r="AR155" s="58">
        <v>77.900000000000006</v>
      </c>
      <c r="AS155" s="58">
        <v>99.398700000000005</v>
      </c>
      <c r="AT155" s="58">
        <v>53.1</v>
      </c>
      <c r="AU155" s="58">
        <v>85.6</v>
      </c>
      <c r="AV155" s="58">
        <v>85.6</v>
      </c>
      <c r="AW155" s="58">
        <v>23.2</v>
      </c>
      <c r="AX155" s="58">
        <v>7.8</v>
      </c>
      <c r="AY155" s="58">
        <v>7.7</v>
      </c>
      <c r="AZ155" s="58">
        <v>81.189499999999995</v>
      </c>
      <c r="BA155" s="58">
        <v>101.1216</v>
      </c>
      <c r="BB155" s="58">
        <v>4.8</v>
      </c>
      <c r="BC155" s="58">
        <v>66.599999999999994</v>
      </c>
      <c r="BD155" s="58">
        <v>83.941649999999996</v>
      </c>
      <c r="BE155" s="58">
        <v>81.2</v>
      </c>
      <c r="BF155" s="58">
        <v>501.822</v>
      </c>
      <c r="BG155" s="58">
        <v>2250.86</v>
      </c>
      <c r="BH155" s="58">
        <v>-4778.8760000000002</v>
      </c>
      <c r="BI155" s="58">
        <v>47.2</v>
      </c>
      <c r="BJ155" s="58">
        <v>-11.4</v>
      </c>
      <c r="BK155" s="58">
        <v>107.2</v>
      </c>
      <c r="BL155" s="58">
        <v>98.415099999999995</v>
      </c>
      <c r="BM155" s="58">
        <v>91.933599999999998</v>
      </c>
      <c r="BN155" s="58">
        <v>86</v>
      </c>
      <c r="BO155" s="58">
        <v>103.5</v>
      </c>
      <c r="BP155" s="58">
        <v>29.13</v>
      </c>
      <c r="BQ155" s="58">
        <v>35</v>
      </c>
      <c r="BR155" s="58">
        <v>65.47</v>
      </c>
      <c r="BS155" s="58">
        <v>78.97</v>
      </c>
      <c r="BT155" s="58">
        <v>56.1</v>
      </c>
      <c r="BU155" s="58">
        <v>86.7</v>
      </c>
      <c r="BV155" s="58">
        <v>103.1</v>
      </c>
      <c r="BW155" s="58">
        <v>102.5</v>
      </c>
      <c r="BX155" s="58">
        <v>93.055099999999996</v>
      </c>
      <c r="BY155" s="58">
        <v>14.179558</v>
      </c>
      <c r="BZ155" s="58">
        <v>10.8</v>
      </c>
      <c r="CA155" s="58">
        <v>310.62</v>
      </c>
      <c r="CB155" s="58">
        <v>305.82400000000001</v>
      </c>
      <c r="CC155" s="58">
        <v>363.33100000000002</v>
      </c>
      <c r="CD155" s="58">
        <v>110.6</v>
      </c>
      <c r="CE155" s="58">
        <v>167</v>
      </c>
      <c r="CF155" s="58">
        <v>241.4</v>
      </c>
      <c r="CG155" s="58">
        <v>100.4</v>
      </c>
      <c r="CH155" s="58">
        <v>98.3</v>
      </c>
      <c r="CI155" s="58">
        <v>2.8</v>
      </c>
      <c r="CJ155" s="58">
        <v>6.6260000000000003</v>
      </c>
      <c r="CK155" s="58">
        <v>0.1</v>
      </c>
      <c r="CL155" s="58">
        <v>92.815100000000001</v>
      </c>
      <c r="CM155" s="59" t="s">
        <v>544</v>
      </c>
      <c r="CN155" s="59" t="s">
        <v>544</v>
      </c>
    </row>
    <row r="156" spans="1:92">
      <c r="A156" s="59" t="s">
        <v>221</v>
      </c>
      <c r="B156" s="58">
        <v>607.26</v>
      </c>
      <c r="C156" s="58">
        <v>95.1</v>
      </c>
      <c r="D156" s="58">
        <v>91.2</v>
      </c>
      <c r="E156" s="58">
        <v>99.3</v>
      </c>
      <c r="F156" s="58">
        <v>67.8</v>
      </c>
      <c r="G156" s="58">
        <v>1.0912949999999999</v>
      </c>
      <c r="H156" s="58">
        <v>463.5</v>
      </c>
      <c r="I156" s="58">
        <v>1166.2</v>
      </c>
      <c r="J156" s="58">
        <v>3.6070000000000002</v>
      </c>
      <c r="K156" s="58">
        <v>4.9000000000000004</v>
      </c>
      <c r="L156" s="58">
        <v>5897.4</v>
      </c>
      <c r="M156" s="58">
        <v>961527</v>
      </c>
      <c r="N156" s="58">
        <v>74.8</v>
      </c>
      <c r="O156" s="58">
        <v>6931</v>
      </c>
      <c r="P156" s="58">
        <v>11.2</v>
      </c>
      <c r="Q156" s="58">
        <v>78.3</v>
      </c>
      <c r="R156" s="58">
        <v>82.6</v>
      </c>
      <c r="S156" s="58">
        <v>14.6</v>
      </c>
      <c r="T156" s="58">
        <v>8</v>
      </c>
      <c r="U156" s="58">
        <v>134.774</v>
      </c>
      <c r="V156" s="58">
        <v>147.27078</v>
      </c>
      <c r="W156" s="58">
        <v>128.37299999999999</v>
      </c>
      <c r="X156" s="58">
        <v>139.52707000000001</v>
      </c>
      <c r="Y156" s="58">
        <v>-17.899999999999999</v>
      </c>
      <c r="Z156" s="58">
        <v>53.5</v>
      </c>
      <c r="AA156" s="58">
        <v>11.7</v>
      </c>
      <c r="AB156" s="58">
        <v>100.3</v>
      </c>
      <c r="AC156" s="58">
        <v>99.9</v>
      </c>
      <c r="AD156" s="58">
        <v>96.55</v>
      </c>
      <c r="AE156" s="58">
        <v>1.0912949999999999</v>
      </c>
      <c r="AF156" s="58">
        <v>79.400000000000006</v>
      </c>
      <c r="AG156" s="58">
        <v>-8.9</v>
      </c>
      <c r="AH156" s="58">
        <v>21.549040000000002</v>
      </c>
      <c r="AI156" s="58">
        <v>125.6129</v>
      </c>
      <c r="AJ156" s="58">
        <v>37.092649999999999</v>
      </c>
      <c r="AK156" s="58">
        <v>102.85637</v>
      </c>
      <c r="AL156" s="58">
        <v>18.033999999999999</v>
      </c>
      <c r="AM156" s="58">
        <v>116.74</v>
      </c>
      <c r="AN156" s="58">
        <v>29.994</v>
      </c>
      <c r="AO156" s="58">
        <v>98.379000000000005</v>
      </c>
      <c r="AP156" s="58">
        <v>102.12766000000001</v>
      </c>
      <c r="AQ156" s="58">
        <v>13.79</v>
      </c>
      <c r="AR156" s="58">
        <v>78.3</v>
      </c>
      <c r="AS156" s="58">
        <v>100.2471</v>
      </c>
      <c r="AT156" s="58">
        <v>53.5</v>
      </c>
      <c r="AU156" s="58">
        <v>86.2</v>
      </c>
      <c r="AV156" s="58">
        <v>86.1</v>
      </c>
      <c r="AW156" s="58">
        <v>18.600000000000001</v>
      </c>
      <c r="AX156" s="58">
        <v>8.8000000000000007</v>
      </c>
      <c r="AY156" s="58">
        <v>2.6</v>
      </c>
      <c r="AZ156" s="58">
        <v>81.303799999999995</v>
      </c>
      <c r="BA156" s="58">
        <v>100.8335</v>
      </c>
      <c r="BB156" s="58">
        <v>17.600000000000001</v>
      </c>
      <c r="BC156" s="58">
        <v>97.1</v>
      </c>
      <c r="BD156" s="58">
        <v>81.247709999999998</v>
      </c>
      <c r="BE156" s="58">
        <v>82.8</v>
      </c>
      <c r="BF156" s="58">
        <v>501.84199999999998</v>
      </c>
      <c r="BG156" s="58">
        <v>2258.5300000000002</v>
      </c>
      <c r="BH156" s="58">
        <v>-1996.056</v>
      </c>
      <c r="BI156" s="58">
        <v>65.5</v>
      </c>
      <c r="BJ156" s="58">
        <v>-10.4</v>
      </c>
      <c r="BK156" s="58">
        <v>108.7</v>
      </c>
      <c r="BL156" s="58">
        <v>100.8443</v>
      </c>
      <c r="BM156" s="58">
        <v>92.724199999999996</v>
      </c>
      <c r="BN156" s="58">
        <v>84.6</v>
      </c>
      <c r="BO156" s="58">
        <v>102.7</v>
      </c>
      <c r="BP156" s="58">
        <v>27.9</v>
      </c>
      <c r="BQ156" s="58">
        <v>33.47</v>
      </c>
      <c r="BR156" s="58">
        <v>62.23</v>
      </c>
      <c r="BS156" s="58">
        <v>73.069999999999993</v>
      </c>
      <c r="BT156" s="58">
        <v>54.67</v>
      </c>
      <c r="BU156" s="58">
        <v>86.4</v>
      </c>
      <c r="BV156" s="58">
        <v>102.9</v>
      </c>
      <c r="BW156" s="58">
        <v>102.2</v>
      </c>
      <c r="BX156" s="58">
        <v>94.706199999999995</v>
      </c>
      <c r="BY156" s="58">
        <v>9.9882220000000004</v>
      </c>
      <c r="BZ156" s="58">
        <v>10.5</v>
      </c>
      <c r="CA156" s="58">
        <v>310.25</v>
      </c>
      <c r="CB156" s="58">
        <v>305.30599999999998</v>
      </c>
      <c r="CC156" s="58">
        <v>363.21199999999999</v>
      </c>
      <c r="CD156" s="58">
        <v>110.8</v>
      </c>
      <c r="CE156" s="58">
        <v>168.3</v>
      </c>
      <c r="CF156" s="58">
        <v>244</v>
      </c>
      <c r="CG156" s="58">
        <v>100.4</v>
      </c>
      <c r="CH156" s="58">
        <v>100.3</v>
      </c>
      <c r="CI156" s="58">
        <v>2.1</v>
      </c>
      <c r="CJ156" s="58">
        <v>6.9080000000000004</v>
      </c>
      <c r="CK156" s="58">
        <v>0</v>
      </c>
      <c r="CL156" s="58">
        <v>94.415099999999995</v>
      </c>
      <c r="CM156" s="59" t="s">
        <v>544</v>
      </c>
      <c r="CN156" s="59" t="s">
        <v>544</v>
      </c>
    </row>
    <row r="157" spans="1:92">
      <c r="A157" s="59" t="s">
        <v>222</v>
      </c>
      <c r="B157" s="58">
        <v>610.28599999999994</v>
      </c>
      <c r="C157" s="58">
        <v>93.6</v>
      </c>
      <c r="D157" s="58">
        <v>90.3</v>
      </c>
      <c r="E157" s="58">
        <v>97</v>
      </c>
      <c r="F157" s="58">
        <v>66.8</v>
      </c>
      <c r="G157" s="58">
        <v>1.1504239999999999</v>
      </c>
      <c r="H157" s="58">
        <v>466.9</v>
      </c>
      <c r="I157" s="58">
        <v>1184.7</v>
      </c>
      <c r="J157" s="58">
        <v>3.5089999999999999</v>
      </c>
      <c r="K157" s="58">
        <v>4.4000000000000004</v>
      </c>
      <c r="L157" s="58">
        <v>4474.5</v>
      </c>
      <c r="M157" s="58">
        <v>881648</v>
      </c>
      <c r="N157" s="58">
        <v>74.8</v>
      </c>
      <c r="O157" s="58">
        <v>7008</v>
      </c>
      <c r="P157" s="58">
        <v>10.8</v>
      </c>
      <c r="Q157" s="58">
        <v>78.5</v>
      </c>
      <c r="R157" s="58">
        <v>82.7</v>
      </c>
      <c r="S157" s="58">
        <v>14.1</v>
      </c>
      <c r="T157" s="58">
        <v>9.1</v>
      </c>
      <c r="U157" s="58">
        <v>132.81800000000001</v>
      </c>
      <c r="V157" s="58">
        <v>145.88645</v>
      </c>
      <c r="W157" s="58">
        <v>126.85299999999999</v>
      </c>
      <c r="X157" s="58">
        <v>140.41955999999999</v>
      </c>
      <c r="Y157" s="58">
        <v>-23.9</v>
      </c>
      <c r="Z157" s="58">
        <v>52.3</v>
      </c>
      <c r="AA157" s="58">
        <v>3.5</v>
      </c>
      <c r="AB157" s="58">
        <v>101.1</v>
      </c>
      <c r="AC157" s="58">
        <v>100.6</v>
      </c>
      <c r="AD157" s="58">
        <v>97.77</v>
      </c>
      <c r="AE157" s="58">
        <v>1.1504239999999999</v>
      </c>
      <c r="AF157" s="58">
        <v>79.599999999999994</v>
      </c>
      <c r="AG157" s="58">
        <v>-13.1</v>
      </c>
      <c r="AH157" s="58">
        <v>22.505230000000001</v>
      </c>
      <c r="AI157" s="58">
        <v>123.39637999999999</v>
      </c>
      <c r="AJ157" s="58">
        <v>37.711080000000003</v>
      </c>
      <c r="AK157" s="58">
        <v>103.20068000000001</v>
      </c>
      <c r="AL157" s="58">
        <v>18.844000000000001</v>
      </c>
      <c r="AM157" s="58">
        <v>113.974</v>
      </c>
      <c r="AN157" s="58">
        <v>30.506</v>
      </c>
      <c r="AO157" s="58">
        <v>96.346999999999994</v>
      </c>
      <c r="AP157" s="58">
        <v>103.86027799999999</v>
      </c>
      <c r="AQ157" s="58">
        <v>12.77</v>
      </c>
      <c r="AR157" s="58">
        <v>78.5</v>
      </c>
      <c r="AS157" s="58">
        <v>100.9922</v>
      </c>
      <c r="AT157" s="58">
        <v>52.3</v>
      </c>
      <c r="AU157" s="58">
        <v>85.9</v>
      </c>
      <c r="AV157" s="58">
        <v>85.6</v>
      </c>
      <c r="AW157" s="58">
        <v>15.1</v>
      </c>
      <c r="AX157" s="58">
        <v>12.5</v>
      </c>
      <c r="AY157" s="58">
        <v>-0.3</v>
      </c>
      <c r="AZ157" s="58">
        <v>81.059899999999999</v>
      </c>
      <c r="BA157" s="58">
        <v>100.1018</v>
      </c>
      <c r="BB157" s="58">
        <v>19.600000000000001</v>
      </c>
      <c r="BC157" s="58">
        <v>96.4</v>
      </c>
      <c r="BD157" s="58">
        <v>81.655439999999999</v>
      </c>
      <c r="BE157" s="58">
        <v>84.3</v>
      </c>
      <c r="BF157" s="58">
        <v>504.69</v>
      </c>
      <c r="BG157" s="58">
        <v>2269.5</v>
      </c>
      <c r="BH157" s="58">
        <v>-8169.3710000000001</v>
      </c>
      <c r="BI157" s="58">
        <v>49.8</v>
      </c>
      <c r="BJ157" s="58">
        <v>-6.7</v>
      </c>
      <c r="BK157" s="58">
        <v>108.6</v>
      </c>
      <c r="BL157" s="58">
        <v>102.8562</v>
      </c>
      <c r="BM157" s="58">
        <v>94.514499999999998</v>
      </c>
      <c r="BN157" s="58">
        <v>83</v>
      </c>
      <c r="BO157" s="58">
        <v>100.6</v>
      </c>
      <c r="BP157" s="58">
        <v>26.73</v>
      </c>
      <c r="BQ157" s="58">
        <v>31.9</v>
      </c>
      <c r="BR157" s="58">
        <v>58.53</v>
      </c>
      <c r="BS157" s="58">
        <v>66.63</v>
      </c>
      <c r="BT157" s="58">
        <v>52.87</v>
      </c>
      <c r="BU157" s="58">
        <v>86.1</v>
      </c>
      <c r="BV157" s="58">
        <v>101.9</v>
      </c>
      <c r="BW157" s="58">
        <v>102.3</v>
      </c>
      <c r="BX157" s="58">
        <v>97.670199999999994</v>
      </c>
      <c r="BY157" s="58">
        <v>8.6597580000000001</v>
      </c>
      <c r="BZ157" s="58">
        <v>10.3</v>
      </c>
      <c r="CA157" s="58">
        <v>313.91000000000003</v>
      </c>
      <c r="CB157" s="58">
        <v>308.90199999999999</v>
      </c>
      <c r="CC157" s="58">
        <v>366.63900000000001</v>
      </c>
      <c r="CD157" s="58">
        <v>113.7</v>
      </c>
      <c r="CE157" s="58">
        <v>161.5</v>
      </c>
      <c r="CF157" s="58">
        <v>245</v>
      </c>
      <c r="CG157" s="58">
        <v>100.3</v>
      </c>
      <c r="CH157" s="58">
        <v>102.1</v>
      </c>
      <c r="CI157" s="58">
        <v>0.7</v>
      </c>
      <c r="CJ157" s="58">
        <v>6.3550000000000004</v>
      </c>
      <c r="CK157" s="58">
        <v>0.1</v>
      </c>
      <c r="CL157" s="58">
        <v>97.398399999999995</v>
      </c>
      <c r="CM157" s="59" t="s">
        <v>544</v>
      </c>
      <c r="CN157" s="59" t="s">
        <v>544</v>
      </c>
    </row>
    <row r="158" spans="1:92">
      <c r="A158" s="59" t="s">
        <v>223</v>
      </c>
      <c r="B158" s="58">
        <v>607.63800000000003</v>
      </c>
      <c r="C158" s="58">
        <v>90.9</v>
      </c>
      <c r="D158" s="58">
        <v>88.1</v>
      </c>
      <c r="E158" s="58">
        <v>93.8</v>
      </c>
      <c r="F158" s="58">
        <v>65.2</v>
      </c>
      <c r="G158" s="58">
        <v>1.172053</v>
      </c>
      <c r="H158" s="58">
        <v>513.4</v>
      </c>
      <c r="I158" s="58">
        <v>1226.2</v>
      </c>
      <c r="J158" s="58">
        <v>3.5230000000000001</v>
      </c>
      <c r="K158" s="58">
        <v>4.03</v>
      </c>
      <c r="L158" s="58">
        <v>5002.3999999999996</v>
      </c>
      <c r="M158" s="58">
        <v>915096</v>
      </c>
      <c r="N158" s="58">
        <v>73.8</v>
      </c>
      <c r="O158" s="58">
        <v>6830</v>
      </c>
      <c r="P158" s="58">
        <v>10.7</v>
      </c>
      <c r="Q158" s="58">
        <v>78.599999999999994</v>
      </c>
      <c r="R158" s="58">
        <v>83</v>
      </c>
      <c r="S158" s="58">
        <v>8.3000000000000007</v>
      </c>
      <c r="T158" s="58">
        <v>17.899999999999999</v>
      </c>
      <c r="U158" s="58">
        <v>129.88900000000001</v>
      </c>
      <c r="V158" s="58">
        <v>143.93419</v>
      </c>
      <c r="W158" s="58">
        <v>124.08799999999999</v>
      </c>
      <c r="X158" s="58">
        <v>139.97332</v>
      </c>
      <c r="Y158" s="58">
        <v>-33.700000000000003</v>
      </c>
      <c r="Z158" s="58">
        <v>51.4</v>
      </c>
      <c r="AA158" s="58">
        <v>-1.8</v>
      </c>
      <c r="AB158" s="58">
        <v>101.7</v>
      </c>
      <c r="AC158" s="58">
        <v>101.7</v>
      </c>
      <c r="AD158" s="58">
        <v>99.19</v>
      </c>
      <c r="AE158" s="58">
        <v>1.172053</v>
      </c>
      <c r="AF158" s="58">
        <v>78.400000000000006</v>
      </c>
      <c r="AG158" s="58">
        <v>-20.9</v>
      </c>
      <c r="AH158" s="58">
        <v>21.219750000000001</v>
      </c>
      <c r="AI158" s="58">
        <v>122.63809000000001</v>
      </c>
      <c r="AJ158" s="58">
        <v>38.016910000000003</v>
      </c>
      <c r="AK158" s="58">
        <v>102.53501</v>
      </c>
      <c r="AL158" s="58">
        <v>17.73</v>
      </c>
      <c r="AM158" s="58">
        <v>112.15900000000001</v>
      </c>
      <c r="AN158" s="58">
        <v>30.53</v>
      </c>
      <c r="AO158" s="58">
        <v>93.558000000000007</v>
      </c>
      <c r="AP158" s="58">
        <v>105.42383100000001</v>
      </c>
      <c r="AQ158" s="58">
        <v>11.5</v>
      </c>
      <c r="AR158" s="58">
        <v>78.599999999999994</v>
      </c>
      <c r="AS158" s="58">
        <v>101.7745</v>
      </c>
      <c r="AT158" s="58">
        <v>51.4</v>
      </c>
      <c r="AU158" s="58">
        <v>84.7</v>
      </c>
      <c r="AV158" s="58">
        <v>84.4</v>
      </c>
      <c r="AW158" s="58">
        <v>10.6</v>
      </c>
      <c r="AX158" s="58">
        <v>21.6</v>
      </c>
      <c r="AY158" s="58">
        <v>-10.4</v>
      </c>
      <c r="AZ158" s="58">
        <v>80.878</v>
      </c>
      <c r="BA158" s="58">
        <v>99.449799999999996</v>
      </c>
      <c r="BB158" s="58">
        <v>38.299999999999997</v>
      </c>
      <c r="BC158" s="58">
        <v>59.1</v>
      </c>
      <c r="BD158" s="58">
        <v>79.602220000000003</v>
      </c>
      <c r="BE158" s="58">
        <v>85.5</v>
      </c>
      <c r="BF158" s="58">
        <v>504.06599999999997</v>
      </c>
      <c r="BG158" s="58">
        <v>2286.9899999999998</v>
      </c>
      <c r="BH158" s="58">
        <v>630.21400000000006</v>
      </c>
      <c r="BI158" s="58">
        <v>-16.3</v>
      </c>
      <c r="BJ158" s="58">
        <v>-4.4000000000000004</v>
      </c>
      <c r="BK158" s="58">
        <v>105.8</v>
      </c>
      <c r="BL158" s="58">
        <v>104.1808</v>
      </c>
      <c r="BM158" s="58">
        <v>96.814700000000002</v>
      </c>
      <c r="BN158" s="58">
        <v>81.400000000000006</v>
      </c>
      <c r="BO158" s="58">
        <v>97.2</v>
      </c>
      <c r="BP158" s="58">
        <v>24.57</v>
      </c>
      <c r="BQ158" s="58">
        <v>29.87</v>
      </c>
      <c r="BR158" s="58">
        <v>57.3</v>
      </c>
      <c r="BS158" s="58">
        <v>66.8</v>
      </c>
      <c r="BT158" s="58">
        <v>50.73</v>
      </c>
      <c r="BU158" s="58">
        <v>85.7</v>
      </c>
      <c r="BV158" s="58">
        <v>101.4</v>
      </c>
      <c r="BW158" s="58">
        <v>98.6</v>
      </c>
      <c r="BX158" s="58">
        <v>102.1251</v>
      </c>
      <c r="BY158" s="58">
        <v>8.8200149999999997</v>
      </c>
      <c r="BZ158" s="58">
        <v>10</v>
      </c>
      <c r="CA158" s="58">
        <v>316.48</v>
      </c>
      <c r="CB158" s="58">
        <v>311.423</v>
      </c>
      <c r="CC158" s="58">
        <v>369.19499999999999</v>
      </c>
      <c r="CD158" s="58">
        <v>109.5</v>
      </c>
      <c r="CE158" s="58">
        <v>166</v>
      </c>
      <c r="CF158" s="58">
        <v>250.4</v>
      </c>
      <c r="CG158" s="58">
        <v>100.2</v>
      </c>
      <c r="CH158" s="58">
        <v>103.6</v>
      </c>
      <c r="CI158" s="58">
        <v>-2.1</v>
      </c>
      <c r="CJ158" s="58">
        <v>4.1890000000000001</v>
      </c>
      <c r="CK158" s="58">
        <v>-0.3</v>
      </c>
      <c r="CL158" s="58">
        <v>102.0184</v>
      </c>
      <c r="CM158" s="59" t="s">
        <v>544</v>
      </c>
      <c r="CN158" s="59" t="s">
        <v>544</v>
      </c>
    </row>
    <row r="159" spans="1:92">
      <c r="A159" s="59" t="s">
        <v>224</v>
      </c>
      <c r="B159" s="58">
        <v>614.67399999999998</v>
      </c>
      <c r="C159" s="58">
        <v>88.9</v>
      </c>
      <c r="D159" s="58">
        <v>85.5</v>
      </c>
      <c r="E159" s="58">
        <v>92.4</v>
      </c>
      <c r="F159" s="58">
        <v>65.599999999999994</v>
      </c>
      <c r="G159" s="58">
        <v>1.0882959999999999</v>
      </c>
      <c r="H159" s="58">
        <v>505.1</v>
      </c>
      <c r="I159" s="58">
        <v>1253.4000000000001</v>
      </c>
      <c r="J159" s="58">
        <v>3.0910000000000002</v>
      </c>
      <c r="K159" s="58">
        <v>3.87</v>
      </c>
      <c r="L159" s="58">
        <v>4884.2</v>
      </c>
      <c r="M159" s="58">
        <v>972497</v>
      </c>
      <c r="N159" s="58">
        <v>74.2</v>
      </c>
      <c r="O159" s="58">
        <v>6282</v>
      </c>
      <c r="P159" s="58">
        <v>10.7</v>
      </c>
      <c r="Q159" s="58">
        <v>78.099999999999994</v>
      </c>
      <c r="R159" s="58">
        <v>82.9</v>
      </c>
      <c r="S159" s="58">
        <v>11.3</v>
      </c>
      <c r="T159" s="58">
        <v>14.7</v>
      </c>
      <c r="U159" s="58">
        <v>129.96100000000001</v>
      </c>
      <c r="V159" s="58">
        <v>144.26246</v>
      </c>
      <c r="W159" s="58">
        <v>128.47300000000001</v>
      </c>
      <c r="X159" s="58">
        <v>145.93110999999999</v>
      </c>
      <c r="Y159" s="58">
        <v>-37</v>
      </c>
      <c r="Z159" s="58">
        <v>51.7</v>
      </c>
      <c r="AA159" s="58">
        <v>-4</v>
      </c>
      <c r="AB159" s="58">
        <v>100</v>
      </c>
      <c r="AC159" s="58">
        <v>100</v>
      </c>
      <c r="AD159" s="58">
        <v>97.62</v>
      </c>
      <c r="AE159" s="58">
        <v>1.0882959999999999</v>
      </c>
      <c r="AF159" s="58">
        <v>78.900000000000006</v>
      </c>
      <c r="AG159" s="58">
        <v>-26.5</v>
      </c>
      <c r="AH159" s="58">
        <v>20.74634</v>
      </c>
      <c r="AI159" s="58">
        <v>123.39637999999999</v>
      </c>
      <c r="AJ159" s="58">
        <v>37.903109999999998</v>
      </c>
      <c r="AK159" s="58">
        <v>108.34842</v>
      </c>
      <c r="AL159" s="58">
        <v>17.501999999999999</v>
      </c>
      <c r="AM159" s="58">
        <v>112.459</v>
      </c>
      <c r="AN159" s="58">
        <v>30.509</v>
      </c>
      <c r="AO159" s="58">
        <v>97.963999999999999</v>
      </c>
      <c r="AP159" s="58">
        <v>105.229664</v>
      </c>
      <c r="AQ159" s="58">
        <v>11.5</v>
      </c>
      <c r="AR159" s="58">
        <v>78.099999999999994</v>
      </c>
      <c r="AS159" s="58">
        <v>100</v>
      </c>
      <c r="AT159" s="58">
        <v>51.7</v>
      </c>
      <c r="AU159" s="58">
        <v>84.1</v>
      </c>
      <c r="AV159" s="58">
        <v>84.2</v>
      </c>
      <c r="AW159" s="58">
        <v>12.3</v>
      </c>
      <c r="AX159" s="58">
        <v>22.2</v>
      </c>
      <c r="AY159" s="58">
        <v>-9.4</v>
      </c>
      <c r="AZ159" s="58">
        <v>81.139700000000005</v>
      </c>
      <c r="BA159" s="58">
        <v>99.345600000000005</v>
      </c>
      <c r="BB159" s="58">
        <v>21.3</v>
      </c>
      <c r="BC159" s="58">
        <v>51.6</v>
      </c>
      <c r="BD159" s="58">
        <v>81.207629999999995</v>
      </c>
      <c r="BE159" s="58">
        <v>87.3</v>
      </c>
      <c r="BF159" s="58">
        <v>509.66699999999997</v>
      </c>
      <c r="BG159" s="58">
        <v>2290.12</v>
      </c>
      <c r="BH159" s="58">
        <v>-9151.1299999999992</v>
      </c>
      <c r="BI159" s="58">
        <v>-7.5</v>
      </c>
      <c r="BJ159" s="58">
        <v>-3.3</v>
      </c>
      <c r="BK159" s="58">
        <v>105.6</v>
      </c>
      <c r="BL159" s="58">
        <v>100</v>
      </c>
      <c r="BM159" s="58">
        <v>96.332899999999995</v>
      </c>
      <c r="BN159" s="58">
        <v>80.900000000000006</v>
      </c>
      <c r="BO159" s="58">
        <v>97.3</v>
      </c>
      <c r="BP159" s="58">
        <v>24.13</v>
      </c>
      <c r="BQ159" s="58">
        <v>28.93</v>
      </c>
      <c r="BR159" s="58">
        <v>53.87</v>
      </c>
      <c r="BS159" s="58">
        <v>61.6</v>
      </c>
      <c r="BT159" s="58">
        <v>48.5</v>
      </c>
      <c r="BU159" s="58">
        <v>85.2</v>
      </c>
      <c r="BV159" s="58">
        <v>100.7</v>
      </c>
      <c r="BW159" s="58">
        <v>101.5</v>
      </c>
      <c r="BX159" s="58">
        <v>100</v>
      </c>
      <c r="BY159" s="58">
        <v>12.917824</v>
      </c>
      <c r="BZ159" s="58">
        <v>9.5</v>
      </c>
      <c r="CA159" s="58">
        <v>317.55</v>
      </c>
      <c r="CB159" s="58">
        <v>312.584</v>
      </c>
      <c r="CC159" s="58">
        <v>371.49599999999998</v>
      </c>
      <c r="CD159" s="58">
        <v>113.3</v>
      </c>
      <c r="CE159" s="58">
        <v>166.6</v>
      </c>
      <c r="CF159" s="58">
        <v>252.3</v>
      </c>
      <c r="CG159" s="58">
        <v>100</v>
      </c>
      <c r="CH159" s="58">
        <v>100</v>
      </c>
      <c r="CI159" s="58">
        <v>-2.4</v>
      </c>
      <c r="CJ159" s="58">
        <v>5.8079999999999998</v>
      </c>
      <c r="CK159" s="58">
        <v>0.5</v>
      </c>
      <c r="CL159" s="58">
        <v>100</v>
      </c>
      <c r="CM159" s="59" t="s">
        <v>544</v>
      </c>
      <c r="CN159" s="59" t="s">
        <v>544</v>
      </c>
    </row>
    <row r="160" spans="1:92">
      <c r="A160" s="59" t="s">
        <v>225</v>
      </c>
      <c r="B160" s="58">
        <v>614.67399999999998</v>
      </c>
      <c r="C160" s="58">
        <v>89.6</v>
      </c>
      <c r="D160" s="58">
        <v>85.2</v>
      </c>
      <c r="E160" s="58">
        <v>94.3</v>
      </c>
      <c r="F160" s="58">
        <v>67.2</v>
      </c>
      <c r="G160" s="58">
        <v>1.037755</v>
      </c>
      <c r="H160" s="58">
        <v>535</v>
      </c>
      <c r="I160" s="58">
        <v>1279.5</v>
      </c>
      <c r="J160" s="58">
        <v>2.6339999999999999</v>
      </c>
      <c r="K160" s="58">
        <v>4.0999999999999996</v>
      </c>
      <c r="L160" s="58">
        <v>5378.5</v>
      </c>
      <c r="M160" s="58">
        <v>1065029</v>
      </c>
      <c r="N160" s="58">
        <v>74.8</v>
      </c>
      <c r="O160" s="58">
        <v>6691</v>
      </c>
      <c r="P160" s="58">
        <v>10.5</v>
      </c>
      <c r="Q160" s="58">
        <v>78.7</v>
      </c>
      <c r="R160" s="58">
        <v>83.1</v>
      </c>
      <c r="S160" s="58">
        <v>9</v>
      </c>
      <c r="T160" s="58">
        <v>14.8</v>
      </c>
      <c r="U160" s="58">
        <v>136.71799999999999</v>
      </c>
      <c r="V160" s="58">
        <v>151.92994999999999</v>
      </c>
      <c r="W160" s="58">
        <v>133.459</v>
      </c>
      <c r="X160" s="58">
        <v>150.21531999999999</v>
      </c>
      <c r="Y160" s="58">
        <v>-39.200000000000003</v>
      </c>
      <c r="Z160" s="58">
        <v>53.9</v>
      </c>
      <c r="AA160" s="58">
        <v>1.3</v>
      </c>
      <c r="AB160" s="58">
        <v>98.4</v>
      </c>
      <c r="AC160" s="58">
        <v>98.2</v>
      </c>
      <c r="AD160" s="58">
        <v>95.8</v>
      </c>
      <c r="AE160" s="58">
        <v>1.037755</v>
      </c>
      <c r="AF160" s="58">
        <v>79.5</v>
      </c>
      <c r="AG160" s="58">
        <v>-29.5</v>
      </c>
      <c r="AH160" s="58">
        <v>21.81025</v>
      </c>
      <c r="AI160" s="58">
        <v>129.95846</v>
      </c>
      <c r="AJ160" s="58">
        <v>40.23424</v>
      </c>
      <c r="AK160" s="58">
        <v>110.48325</v>
      </c>
      <c r="AL160" s="58">
        <v>18.451000000000001</v>
      </c>
      <c r="AM160" s="58">
        <v>118.267</v>
      </c>
      <c r="AN160" s="58">
        <v>32.533999999999999</v>
      </c>
      <c r="AO160" s="58">
        <v>100.925</v>
      </c>
      <c r="AP160" s="58">
        <v>103.93071</v>
      </c>
      <c r="AQ160" s="58">
        <v>15.77</v>
      </c>
      <c r="AR160" s="58">
        <v>78.7</v>
      </c>
      <c r="AS160" s="58">
        <v>98.284700000000001</v>
      </c>
      <c r="AT160" s="58">
        <v>53.9</v>
      </c>
      <c r="AU160" s="58">
        <v>83.6</v>
      </c>
      <c r="AV160" s="58">
        <v>84.3</v>
      </c>
      <c r="AW160" s="58">
        <v>13.3</v>
      </c>
      <c r="AX160" s="58">
        <v>18.7</v>
      </c>
      <c r="AY160" s="58">
        <v>-8.9</v>
      </c>
      <c r="AZ160" s="58">
        <v>81.721699999999998</v>
      </c>
      <c r="BA160" s="58">
        <v>99.634600000000006</v>
      </c>
      <c r="BB160" s="58">
        <v>16.3</v>
      </c>
      <c r="BC160" s="58">
        <v>97.4</v>
      </c>
      <c r="BD160" s="58">
        <v>82.256119999999996</v>
      </c>
      <c r="BE160" s="58">
        <v>88.5</v>
      </c>
      <c r="BF160" s="58">
        <v>510.72800000000001</v>
      </c>
      <c r="BG160" s="58">
        <v>2358.02</v>
      </c>
      <c r="BH160" s="58">
        <v>-4024.6680000000001</v>
      </c>
      <c r="BI160" s="58">
        <v>43.9</v>
      </c>
      <c r="BJ160" s="58">
        <v>-7</v>
      </c>
      <c r="BK160" s="58">
        <v>103.4</v>
      </c>
      <c r="BL160" s="58">
        <v>96.354900000000001</v>
      </c>
      <c r="BM160" s="58">
        <v>95.044899999999998</v>
      </c>
      <c r="BN160" s="58">
        <v>82.1</v>
      </c>
      <c r="BO160" s="58">
        <v>98.6</v>
      </c>
      <c r="BP160" s="58">
        <v>32.299999999999997</v>
      </c>
      <c r="BQ160" s="58">
        <v>35.630000000000003</v>
      </c>
      <c r="BR160" s="58">
        <v>52.83</v>
      </c>
      <c r="BS160" s="58">
        <v>57.17</v>
      </c>
      <c r="BT160" s="58">
        <v>49.8</v>
      </c>
      <c r="BU160" s="58">
        <v>85.4</v>
      </c>
      <c r="BV160" s="58">
        <v>100.2</v>
      </c>
      <c r="BW160" s="58">
        <v>102.5</v>
      </c>
      <c r="BX160" s="58">
        <v>96.288799999999995</v>
      </c>
      <c r="BY160" s="58">
        <v>9.1613620000000004</v>
      </c>
      <c r="BZ160" s="58">
        <v>9.6999999999999993</v>
      </c>
      <c r="CA160" s="58">
        <v>319.91000000000003</v>
      </c>
      <c r="CB160" s="58">
        <v>314.822</v>
      </c>
      <c r="CC160" s="58">
        <v>373.65899999999999</v>
      </c>
      <c r="CD160" s="58">
        <v>111.4</v>
      </c>
      <c r="CE160" s="58">
        <v>165.8</v>
      </c>
      <c r="CF160" s="58">
        <v>246.3</v>
      </c>
      <c r="CG160" s="58">
        <v>100</v>
      </c>
      <c r="CH160" s="58">
        <v>96.5</v>
      </c>
      <c r="CI160" s="58">
        <v>-1.5</v>
      </c>
      <c r="CJ160" s="58">
        <v>1.6779999999999999</v>
      </c>
      <c r="CK160" s="58">
        <v>-0.9</v>
      </c>
      <c r="CL160" s="58">
        <v>96.240600000000001</v>
      </c>
      <c r="CM160" s="59" t="s">
        <v>544</v>
      </c>
      <c r="CN160" s="59" t="s">
        <v>544</v>
      </c>
    </row>
    <row r="161" spans="1:92">
      <c r="A161" s="59" t="s">
        <v>226</v>
      </c>
      <c r="B161" s="58">
        <v>621.78499999999997</v>
      </c>
      <c r="C161" s="58">
        <v>92.1</v>
      </c>
      <c r="D161" s="58">
        <v>86.9</v>
      </c>
      <c r="E161" s="58">
        <v>97.5</v>
      </c>
      <c r="F161" s="58">
        <v>70.8</v>
      </c>
      <c r="G161" s="58">
        <v>1.0500769999999999</v>
      </c>
      <c r="H161" s="58">
        <v>535.29999999999995</v>
      </c>
      <c r="I161" s="58">
        <v>1287.2</v>
      </c>
      <c r="J161" s="58">
        <v>2.6989999999999998</v>
      </c>
      <c r="K161" s="58">
        <v>4.87</v>
      </c>
      <c r="L161" s="58">
        <v>5149.8</v>
      </c>
      <c r="M161" s="58">
        <v>912790</v>
      </c>
      <c r="N161" s="58">
        <v>76</v>
      </c>
      <c r="O161" s="58">
        <v>6627</v>
      </c>
      <c r="P161" s="58">
        <v>10.5</v>
      </c>
      <c r="Q161" s="58">
        <v>78.900000000000006</v>
      </c>
      <c r="R161" s="58">
        <v>82.9</v>
      </c>
      <c r="S161" s="58">
        <v>12.9</v>
      </c>
      <c r="T161" s="58">
        <v>12</v>
      </c>
      <c r="U161" s="58">
        <v>140.56700000000001</v>
      </c>
      <c r="V161" s="58">
        <v>155.44421</v>
      </c>
      <c r="W161" s="58">
        <v>138.26599999999999</v>
      </c>
      <c r="X161" s="58">
        <v>153.90450999999999</v>
      </c>
      <c r="Y161" s="58">
        <v>-34.200000000000003</v>
      </c>
      <c r="Z161" s="58">
        <v>58.5</v>
      </c>
      <c r="AA161" s="58">
        <v>6.1</v>
      </c>
      <c r="AB161" s="58">
        <v>97.3</v>
      </c>
      <c r="AC161" s="58">
        <v>97</v>
      </c>
      <c r="AD161" s="58">
        <v>95.18</v>
      </c>
      <c r="AE161" s="58">
        <v>1.0500769999999999</v>
      </c>
      <c r="AF161" s="58">
        <v>80.599999999999994</v>
      </c>
      <c r="AG161" s="58">
        <v>-25.2</v>
      </c>
      <c r="AH161" s="58">
        <v>22.905819999999999</v>
      </c>
      <c r="AI161" s="58">
        <v>132.43747999999999</v>
      </c>
      <c r="AJ161" s="58">
        <v>40.417749999999998</v>
      </c>
      <c r="AK161" s="58">
        <v>113.90358000000001</v>
      </c>
      <c r="AL161" s="58">
        <v>19.53</v>
      </c>
      <c r="AM161" s="58">
        <v>121.03700000000001</v>
      </c>
      <c r="AN161" s="58">
        <v>32.978000000000002</v>
      </c>
      <c r="AO161" s="58">
        <v>105.288</v>
      </c>
      <c r="AP161" s="58">
        <v>102.548975</v>
      </c>
      <c r="AQ161" s="58">
        <v>20.93</v>
      </c>
      <c r="AR161" s="58">
        <v>78.900000000000006</v>
      </c>
      <c r="AS161" s="58">
        <v>96.917199999999994</v>
      </c>
      <c r="AT161" s="58">
        <v>58.5</v>
      </c>
      <c r="AU161" s="58">
        <v>84</v>
      </c>
      <c r="AV161" s="58">
        <v>84.6</v>
      </c>
      <c r="AW161" s="58">
        <v>15.9</v>
      </c>
      <c r="AX161" s="58">
        <v>14.2</v>
      </c>
      <c r="AY161" s="58">
        <v>-5.5</v>
      </c>
      <c r="AZ161" s="58">
        <v>82.548199999999994</v>
      </c>
      <c r="BA161" s="58">
        <v>100.22239999999999</v>
      </c>
      <c r="BB161" s="58">
        <v>16</v>
      </c>
      <c r="BC161" s="58">
        <v>99.2</v>
      </c>
      <c r="BD161" s="58">
        <v>83.493930000000006</v>
      </c>
      <c r="BE161" s="58">
        <v>88.8</v>
      </c>
      <c r="BF161" s="58">
        <v>515.63400000000001</v>
      </c>
      <c r="BG161" s="58">
        <v>2433.06</v>
      </c>
      <c r="BH161" s="58">
        <v>-12987.13</v>
      </c>
      <c r="BI161" s="58">
        <v>76.3</v>
      </c>
      <c r="BJ161" s="58">
        <v>-8.6</v>
      </c>
      <c r="BK161" s="58">
        <v>100.2</v>
      </c>
      <c r="BL161" s="58">
        <v>94.460899999999995</v>
      </c>
      <c r="BM161" s="58">
        <v>94.6965</v>
      </c>
      <c r="BN161" s="58">
        <v>83.8</v>
      </c>
      <c r="BO161" s="58">
        <v>100.5</v>
      </c>
      <c r="BP161" s="58">
        <v>40.57</v>
      </c>
      <c r="BQ161" s="58">
        <v>42.6</v>
      </c>
      <c r="BR161" s="58">
        <v>53.2</v>
      </c>
      <c r="BS161" s="58">
        <v>53.27</v>
      </c>
      <c r="BT161" s="58">
        <v>53.17</v>
      </c>
      <c r="BU161" s="58">
        <v>85.9</v>
      </c>
      <c r="BV161" s="58">
        <v>99.9</v>
      </c>
      <c r="BW161" s="58">
        <v>102.5</v>
      </c>
      <c r="BX161" s="58">
        <v>95.4786</v>
      </c>
      <c r="BY161" s="58">
        <v>8.3656620000000004</v>
      </c>
      <c r="BZ161" s="58">
        <v>10</v>
      </c>
      <c r="CA161" s="58">
        <v>321.11</v>
      </c>
      <c r="CB161" s="58">
        <v>316.28899999999999</v>
      </c>
      <c r="CC161" s="58">
        <v>375.73500000000001</v>
      </c>
      <c r="CD161" s="58">
        <v>109</v>
      </c>
      <c r="CE161" s="58">
        <v>164.9</v>
      </c>
      <c r="CF161" s="58">
        <v>238.8</v>
      </c>
      <c r="CG161" s="58">
        <v>99.4</v>
      </c>
      <c r="CH161" s="58">
        <v>94.7</v>
      </c>
      <c r="CI161" s="58">
        <v>2.5</v>
      </c>
      <c r="CJ161" s="58">
        <v>5.63</v>
      </c>
      <c r="CK161" s="58">
        <v>0.8</v>
      </c>
      <c r="CL161" s="58">
        <v>95.543400000000005</v>
      </c>
      <c r="CM161" s="59" t="s">
        <v>544</v>
      </c>
      <c r="CN161" s="59" t="s">
        <v>544</v>
      </c>
    </row>
    <row r="162" spans="1:92">
      <c r="A162" s="59" t="s">
        <v>227</v>
      </c>
      <c r="B162" s="58">
        <v>626.55100000000004</v>
      </c>
      <c r="C162" s="58">
        <v>95.7</v>
      </c>
      <c r="D162" s="58">
        <v>90</v>
      </c>
      <c r="E162" s="58">
        <v>101.8</v>
      </c>
      <c r="F162" s="58">
        <v>72.400000000000006</v>
      </c>
      <c r="G162" s="58">
        <v>1.0110140000000001</v>
      </c>
      <c r="H162" s="58">
        <v>557.6</v>
      </c>
      <c r="I162" s="58">
        <v>1288.8</v>
      </c>
      <c r="J162" s="58">
        <v>3.43</v>
      </c>
      <c r="K162" s="58">
        <v>5.17</v>
      </c>
      <c r="L162" s="58">
        <v>6958.1</v>
      </c>
      <c r="M162" s="58">
        <v>851860</v>
      </c>
      <c r="N162" s="58">
        <v>76.900000000000006</v>
      </c>
      <c r="O162" s="58">
        <v>6876</v>
      </c>
      <c r="P162" s="58">
        <v>10.4</v>
      </c>
      <c r="Q162" s="58">
        <v>79.2</v>
      </c>
      <c r="R162" s="58">
        <v>82.8</v>
      </c>
      <c r="S162" s="58">
        <v>12.2</v>
      </c>
      <c r="T162" s="58">
        <v>12</v>
      </c>
      <c r="U162" s="58">
        <v>144.66900000000001</v>
      </c>
      <c r="V162" s="58">
        <v>158.99397999999999</v>
      </c>
      <c r="W162" s="58">
        <v>141.16499999999999</v>
      </c>
      <c r="X162" s="58">
        <v>154.08302</v>
      </c>
      <c r="Y162" s="58">
        <v>-30</v>
      </c>
      <c r="Z162" s="58">
        <v>59.6</v>
      </c>
      <c r="AA162" s="58">
        <v>10.5</v>
      </c>
      <c r="AB162" s="58">
        <v>95.9</v>
      </c>
      <c r="AC162" s="58">
        <v>95.6</v>
      </c>
      <c r="AD162" s="58">
        <v>94.35</v>
      </c>
      <c r="AE162" s="58">
        <v>1.0110140000000001</v>
      </c>
      <c r="AF162" s="58">
        <v>81.2</v>
      </c>
      <c r="AG162" s="58">
        <v>-19.2</v>
      </c>
      <c r="AH162" s="58">
        <v>23.190799999999999</v>
      </c>
      <c r="AI162" s="58">
        <v>135.70393000000001</v>
      </c>
      <c r="AJ162" s="58">
        <v>43.71396</v>
      </c>
      <c r="AK162" s="58">
        <v>111.24078</v>
      </c>
      <c r="AL162" s="58">
        <v>19.611999999999998</v>
      </c>
      <c r="AM162" s="58">
        <v>125.057</v>
      </c>
      <c r="AN162" s="58">
        <v>35.783000000000001</v>
      </c>
      <c r="AO162" s="58">
        <v>105.38200000000001</v>
      </c>
      <c r="AP162" s="58">
        <v>100.43803800000001</v>
      </c>
      <c r="AQ162" s="58">
        <v>24.24</v>
      </c>
      <c r="AR162" s="58">
        <v>79.2</v>
      </c>
      <c r="AS162" s="58">
        <v>95.587999999999994</v>
      </c>
      <c r="AT162" s="58">
        <v>59.6</v>
      </c>
      <c r="AU162" s="58">
        <v>84.6</v>
      </c>
      <c r="AV162" s="58">
        <v>85.1</v>
      </c>
      <c r="AW162" s="58">
        <v>20.399999999999999</v>
      </c>
      <c r="AX162" s="58">
        <v>11.3</v>
      </c>
      <c r="AY162" s="58">
        <v>-0.2</v>
      </c>
      <c r="AZ162" s="58">
        <v>83.487399999999994</v>
      </c>
      <c r="BA162" s="58">
        <v>100.94929999999999</v>
      </c>
      <c r="BB162" s="58">
        <v>19.7</v>
      </c>
      <c r="BC162" s="58">
        <v>79.5</v>
      </c>
      <c r="BD162" s="58">
        <v>82.277959999999993</v>
      </c>
      <c r="BE162" s="58">
        <v>88.4</v>
      </c>
      <c r="BF162" s="58">
        <v>518.65899999999999</v>
      </c>
      <c r="BG162" s="58">
        <v>2519.77</v>
      </c>
      <c r="BH162" s="58">
        <v>-3130.3339999999998</v>
      </c>
      <c r="BI162" s="58">
        <v>83.8</v>
      </c>
      <c r="BJ162" s="58">
        <v>-7.8</v>
      </c>
      <c r="BK162" s="58">
        <v>105.8</v>
      </c>
      <c r="BL162" s="58">
        <v>91.881</v>
      </c>
      <c r="BM162" s="58">
        <v>94.252899999999997</v>
      </c>
      <c r="BN162" s="58">
        <v>86.4</v>
      </c>
      <c r="BO162" s="58">
        <v>100.8</v>
      </c>
      <c r="BP162" s="58">
        <v>46.17</v>
      </c>
      <c r="BQ162" s="58">
        <v>47.73</v>
      </c>
      <c r="BR162" s="58">
        <v>55.73</v>
      </c>
      <c r="BS162" s="58">
        <v>55.07</v>
      </c>
      <c r="BT162" s="58">
        <v>56.2</v>
      </c>
      <c r="BU162" s="58">
        <v>86.6</v>
      </c>
      <c r="BV162" s="58">
        <v>101.1</v>
      </c>
      <c r="BW162" s="58">
        <v>102</v>
      </c>
      <c r="BX162" s="58">
        <v>94.212400000000002</v>
      </c>
      <c r="BY162" s="58">
        <v>8.8623619999999992</v>
      </c>
      <c r="BZ162" s="58">
        <v>10</v>
      </c>
      <c r="CA162" s="58">
        <v>324.87</v>
      </c>
      <c r="CB162" s="58">
        <v>319.803</v>
      </c>
      <c r="CC162" s="58">
        <v>379.43799999999999</v>
      </c>
      <c r="CD162" s="58">
        <v>103</v>
      </c>
      <c r="CE162" s="58">
        <v>155.6</v>
      </c>
      <c r="CF162" s="58">
        <v>219.8</v>
      </c>
      <c r="CG162" s="58">
        <v>98.8</v>
      </c>
      <c r="CH162" s="58">
        <v>92.3</v>
      </c>
      <c r="CI162" s="58">
        <v>2.6</v>
      </c>
      <c r="CJ162" s="58">
        <v>6.8010000000000002</v>
      </c>
      <c r="CK162" s="58">
        <v>0</v>
      </c>
      <c r="CL162" s="58">
        <v>94.375100000000003</v>
      </c>
      <c r="CM162" s="59" t="s">
        <v>544</v>
      </c>
      <c r="CN162" s="59" t="s">
        <v>544</v>
      </c>
    </row>
    <row r="163" spans="1:92">
      <c r="A163" s="59" t="s">
        <v>228</v>
      </c>
      <c r="B163" s="58">
        <v>635.51700000000005</v>
      </c>
      <c r="C163" s="58">
        <v>97</v>
      </c>
      <c r="D163" s="58">
        <v>91.5</v>
      </c>
      <c r="E163" s="58">
        <v>103</v>
      </c>
      <c r="F163" s="58">
        <v>73.5</v>
      </c>
      <c r="G163" s="58">
        <v>0.96434299999999995</v>
      </c>
      <c r="H163" s="58">
        <v>560.20000000000005</v>
      </c>
      <c r="I163" s="58">
        <v>1299.9000000000001</v>
      </c>
      <c r="J163" s="58">
        <v>3.5419999999999998</v>
      </c>
      <c r="K163" s="58">
        <v>5.43</v>
      </c>
      <c r="L163" s="58">
        <v>7599.4</v>
      </c>
      <c r="M163" s="58">
        <v>893623</v>
      </c>
      <c r="N163" s="58">
        <v>77.7</v>
      </c>
      <c r="O163" s="58">
        <v>6612</v>
      </c>
      <c r="P163" s="58">
        <v>10.1</v>
      </c>
      <c r="Q163" s="58">
        <v>79.5</v>
      </c>
      <c r="R163" s="58">
        <v>82.5</v>
      </c>
      <c r="S163" s="58">
        <v>20</v>
      </c>
      <c r="T163" s="58">
        <v>5.2</v>
      </c>
      <c r="U163" s="58">
        <v>152.892</v>
      </c>
      <c r="V163" s="58">
        <v>166.30649</v>
      </c>
      <c r="W163" s="58">
        <v>149.453</v>
      </c>
      <c r="X163" s="58">
        <v>159.43828999999999</v>
      </c>
      <c r="Y163" s="58">
        <v>-22.8</v>
      </c>
      <c r="Z163" s="58">
        <v>61.7</v>
      </c>
      <c r="AA163" s="58">
        <v>11.3</v>
      </c>
      <c r="AB163" s="58">
        <v>93.9</v>
      </c>
      <c r="AC163" s="58">
        <v>93.3</v>
      </c>
      <c r="AD163" s="58">
        <v>92.58</v>
      </c>
      <c r="AE163" s="58">
        <v>0.96434299999999995</v>
      </c>
      <c r="AF163" s="58">
        <v>81.8</v>
      </c>
      <c r="AG163" s="58">
        <v>-12.8</v>
      </c>
      <c r="AH163" s="58">
        <v>24.533359999999998</v>
      </c>
      <c r="AI163" s="58">
        <v>141.66048000000001</v>
      </c>
      <c r="AJ163" s="58">
        <v>42.580599999999997</v>
      </c>
      <c r="AK163" s="58">
        <v>117.39277</v>
      </c>
      <c r="AL163" s="58">
        <v>21.228999999999999</v>
      </c>
      <c r="AM163" s="58">
        <v>131.66300000000001</v>
      </c>
      <c r="AN163" s="58">
        <v>35.118000000000002</v>
      </c>
      <c r="AO163" s="58">
        <v>114.33499999999999</v>
      </c>
      <c r="AP163" s="58">
        <v>98.021749</v>
      </c>
      <c r="AQ163" s="58">
        <v>27.05</v>
      </c>
      <c r="AR163" s="58">
        <v>79.5</v>
      </c>
      <c r="AS163" s="58">
        <v>93.240399999999994</v>
      </c>
      <c r="AT163" s="58">
        <v>61.7</v>
      </c>
      <c r="AU163" s="58">
        <v>85.7</v>
      </c>
      <c r="AV163" s="58">
        <v>86.4</v>
      </c>
      <c r="AW163" s="58">
        <v>25.1</v>
      </c>
      <c r="AX163" s="58">
        <v>6.8</v>
      </c>
      <c r="AY163" s="58">
        <v>6.3</v>
      </c>
      <c r="AZ163" s="58">
        <v>84.419399999999996</v>
      </c>
      <c r="BA163" s="58">
        <v>101.673</v>
      </c>
      <c r="BB163" s="58">
        <v>13.8</v>
      </c>
      <c r="BC163" s="58">
        <v>59.2</v>
      </c>
      <c r="BD163" s="58">
        <v>82.470860000000002</v>
      </c>
      <c r="BE163" s="58">
        <v>87.6</v>
      </c>
      <c r="BF163" s="58">
        <v>524.447</v>
      </c>
      <c r="BG163" s="58">
        <v>2608.27</v>
      </c>
      <c r="BH163" s="58">
        <v>-4334.4139999999998</v>
      </c>
      <c r="BI163" s="58">
        <v>86.3</v>
      </c>
      <c r="BJ163" s="58">
        <v>-4.7</v>
      </c>
      <c r="BK163" s="58">
        <v>108.4</v>
      </c>
      <c r="BL163" s="58">
        <v>88.6006</v>
      </c>
      <c r="BM163" s="58">
        <v>92.940399999999997</v>
      </c>
      <c r="BN163" s="58">
        <v>89.1</v>
      </c>
      <c r="BO163" s="58">
        <v>104.7</v>
      </c>
      <c r="BP163" s="58">
        <v>51.47</v>
      </c>
      <c r="BQ163" s="58">
        <v>52.43</v>
      </c>
      <c r="BR163" s="58">
        <v>57.4</v>
      </c>
      <c r="BS163" s="58">
        <v>54.2</v>
      </c>
      <c r="BT163" s="58">
        <v>59.63</v>
      </c>
      <c r="BU163" s="58">
        <v>87.3</v>
      </c>
      <c r="BV163" s="58">
        <v>101.3</v>
      </c>
      <c r="BW163" s="58">
        <v>103.5</v>
      </c>
      <c r="BX163" s="58">
        <v>90.855500000000006</v>
      </c>
      <c r="BY163" s="58">
        <v>12.953343</v>
      </c>
      <c r="BZ163" s="58">
        <v>9.6</v>
      </c>
      <c r="CA163" s="58">
        <v>326.48</v>
      </c>
      <c r="CB163" s="58">
        <v>318.70999999999998</v>
      </c>
      <c r="CC163" s="58">
        <v>378.44</v>
      </c>
      <c r="CD163" s="58">
        <v>105.1</v>
      </c>
      <c r="CE163" s="58">
        <v>151.4</v>
      </c>
      <c r="CF163" s="58">
        <v>205.9</v>
      </c>
      <c r="CG163" s="58">
        <v>98</v>
      </c>
      <c r="CH163" s="58">
        <v>89</v>
      </c>
      <c r="CI163" s="58">
        <v>4.4000000000000004</v>
      </c>
      <c r="CJ163" s="58">
        <v>4.8280000000000003</v>
      </c>
      <c r="CK163" s="58">
        <v>-0.2</v>
      </c>
      <c r="CL163" s="58">
        <v>90.998400000000004</v>
      </c>
      <c r="CM163" s="58">
        <v>64.8</v>
      </c>
      <c r="CN163" s="58">
        <v>78</v>
      </c>
    </row>
    <row r="164" spans="1:92">
      <c r="A164" s="59" t="s">
        <v>229</v>
      </c>
      <c r="B164" s="58">
        <v>640.73699999999997</v>
      </c>
      <c r="C164" s="58">
        <v>97.8</v>
      </c>
      <c r="D164" s="58">
        <v>93.7</v>
      </c>
      <c r="E164" s="58">
        <v>102.1</v>
      </c>
      <c r="F164" s="58">
        <v>77.5</v>
      </c>
      <c r="G164" s="58">
        <v>0.94917700000000005</v>
      </c>
      <c r="H164" s="58">
        <v>561</v>
      </c>
      <c r="I164" s="58">
        <v>1288.3</v>
      </c>
      <c r="J164" s="58">
        <v>4.2629999999999999</v>
      </c>
      <c r="K164" s="58">
        <v>5.27</v>
      </c>
      <c r="L164" s="58">
        <v>6898.2</v>
      </c>
      <c r="M164" s="58">
        <v>920016</v>
      </c>
      <c r="N164" s="58">
        <v>80</v>
      </c>
      <c r="O164" s="58">
        <v>6992</v>
      </c>
      <c r="P164" s="58">
        <v>9.5</v>
      </c>
      <c r="Q164" s="58">
        <v>79.599999999999994</v>
      </c>
      <c r="R164" s="58">
        <v>82.4</v>
      </c>
      <c r="S164" s="58">
        <v>17.100000000000001</v>
      </c>
      <c r="T164" s="58">
        <v>7.1</v>
      </c>
      <c r="U164" s="58">
        <v>159.67500000000001</v>
      </c>
      <c r="V164" s="58">
        <v>172.41209000000001</v>
      </c>
      <c r="W164" s="58">
        <v>156.30799999999999</v>
      </c>
      <c r="X164" s="58">
        <v>164.37703999999999</v>
      </c>
      <c r="Y164" s="58">
        <v>-16.100000000000001</v>
      </c>
      <c r="Z164" s="58">
        <v>64.7</v>
      </c>
      <c r="AA164" s="58">
        <v>13.8</v>
      </c>
      <c r="AB164" s="58">
        <v>92.1</v>
      </c>
      <c r="AC164" s="58">
        <v>91.4</v>
      </c>
      <c r="AD164" s="58">
        <v>90.92</v>
      </c>
      <c r="AE164" s="58">
        <v>0.94917700000000005</v>
      </c>
      <c r="AF164" s="58">
        <v>83.6</v>
      </c>
      <c r="AG164" s="58">
        <v>-7.5</v>
      </c>
      <c r="AH164" s="58">
        <v>25.255299999999998</v>
      </c>
      <c r="AI164" s="58">
        <v>147.02707000000001</v>
      </c>
      <c r="AJ164" s="58">
        <v>43.91272</v>
      </c>
      <c r="AK164" s="58">
        <v>121.01967999999999</v>
      </c>
      <c r="AL164" s="58">
        <v>21.948</v>
      </c>
      <c r="AM164" s="58">
        <v>137.727</v>
      </c>
      <c r="AN164" s="58">
        <v>36.520000000000003</v>
      </c>
      <c r="AO164" s="58">
        <v>119.788</v>
      </c>
      <c r="AP164" s="58">
        <v>97.104149000000007</v>
      </c>
      <c r="AQ164" s="58">
        <v>27.15</v>
      </c>
      <c r="AR164" s="58">
        <v>79.599999999999994</v>
      </c>
      <c r="AS164" s="58">
        <v>91.287099999999995</v>
      </c>
      <c r="AT164" s="58">
        <v>64.7</v>
      </c>
      <c r="AU164" s="58">
        <v>86.2</v>
      </c>
      <c r="AV164" s="58">
        <v>86.3</v>
      </c>
      <c r="AW164" s="58">
        <v>22.1</v>
      </c>
      <c r="AX164" s="58">
        <v>7.1</v>
      </c>
      <c r="AY164" s="58">
        <v>5.3</v>
      </c>
      <c r="AZ164" s="58">
        <v>85.206199999999995</v>
      </c>
      <c r="BA164" s="58">
        <v>102.2315</v>
      </c>
      <c r="BB164" s="58">
        <v>14.6</v>
      </c>
      <c r="BC164" s="58">
        <v>97.9</v>
      </c>
      <c r="BD164" s="58">
        <v>80.657920000000004</v>
      </c>
      <c r="BE164" s="58">
        <v>86.1</v>
      </c>
      <c r="BF164" s="58">
        <v>527.77</v>
      </c>
      <c r="BG164" s="58">
        <v>2680.9</v>
      </c>
      <c r="BH164" s="58">
        <v>-7430.6450000000004</v>
      </c>
      <c r="BI164" s="58">
        <v>80.400000000000006</v>
      </c>
      <c r="BJ164" s="58">
        <v>-3.9</v>
      </c>
      <c r="BK164" s="58">
        <v>109.7</v>
      </c>
      <c r="BL164" s="58">
        <v>85.381900000000002</v>
      </c>
      <c r="BM164" s="58">
        <v>91.835400000000007</v>
      </c>
      <c r="BN164" s="58">
        <v>90.6</v>
      </c>
      <c r="BO164" s="58">
        <v>107.2</v>
      </c>
      <c r="BP164" s="58">
        <v>52.13</v>
      </c>
      <c r="BQ164" s="58">
        <v>52.73</v>
      </c>
      <c r="BR164" s="58">
        <v>55.93</v>
      </c>
      <c r="BS164" s="58">
        <v>53.67</v>
      </c>
      <c r="BT164" s="58">
        <v>57.47</v>
      </c>
      <c r="BU164" s="58">
        <v>88.1</v>
      </c>
      <c r="BV164" s="58">
        <v>103.4</v>
      </c>
      <c r="BW164" s="58">
        <v>99.2</v>
      </c>
      <c r="BX164" s="58">
        <v>88.165800000000004</v>
      </c>
      <c r="BY164" s="58">
        <v>8.706493</v>
      </c>
      <c r="BZ164" s="58">
        <v>9.3000000000000007</v>
      </c>
      <c r="CA164" s="58">
        <v>327.71</v>
      </c>
      <c r="CB164" s="58">
        <v>319.91300000000001</v>
      </c>
      <c r="CC164" s="58">
        <v>379.41899999999998</v>
      </c>
      <c r="CD164" s="58">
        <v>101.3</v>
      </c>
      <c r="CE164" s="58">
        <v>145</v>
      </c>
      <c r="CF164" s="58">
        <v>192.2</v>
      </c>
      <c r="CG164" s="58">
        <v>97.5</v>
      </c>
      <c r="CH164" s="58">
        <v>85.7</v>
      </c>
      <c r="CI164" s="58">
        <v>6.6</v>
      </c>
      <c r="CJ164" s="58">
        <v>5.7370000000000001</v>
      </c>
      <c r="CK164" s="58">
        <v>0.2</v>
      </c>
      <c r="CL164" s="58">
        <v>88.386099999999999</v>
      </c>
      <c r="CM164" s="58">
        <v>67</v>
      </c>
      <c r="CN164" s="58">
        <v>79.599999999999994</v>
      </c>
    </row>
    <row r="165" spans="1:92">
      <c r="A165" s="59" t="s">
        <v>230</v>
      </c>
      <c r="B165" s="58">
        <v>640.58600000000001</v>
      </c>
      <c r="C165" s="58">
        <v>96.4</v>
      </c>
      <c r="D165" s="58">
        <v>93.1</v>
      </c>
      <c r="E165" s="58">
        <v>99.9</v>
      </c>
      <c r="F165" s="58">
        <v>78.7</v>
      </c>
      <c r="G165" s="58">
        <v>0.87211399999999994</v>
      </c>
      <c r="H165" s="58">
        <v>545.70000000000005</v>
      </c>
      <c r="I165" s="58">
        <v>1278.5</v>
      </c>
      <c r="J165" s="58">
        <v>4.7380000000000004</v>
      </c>
      <c r="K165" s="58">
        <v>5.27</v>
      </c>
      <c r="L165" s="58">
        <v>6798.1</v>
      </c>
      <c r="M165" s="58">
        <v>798255</v>
      </c>
      <c r="N165" s="58">
        <v>81.3</v>
      </c>
      <c r="O165" s="58">
        <v>7176</v>
      </c>
      <c r="P165" s="58">
        <v>9.5</v>
      </c>
      <c r="Q165" s="58">
        <v>79.900000000000006</v>
      </c>
      <c r="R165" s="58">
        <v>82.6</v>
      </c>
      <c r="S165" s="58">
        <v>18.5</v>
      </c>
      <c r="T165" s="58">
        <v>6.2</v>
      </c>
      <c r="U165" s="58">
        <v>163.88200000000001</v>
      </c>
      <c r="V165" s="58">
        <v>175.53587999999999</v>
      </c>
      <c r="W165" s="58">
        <v>164.52199999999999</v>
      </c>
      <c r="X165" s="58">
        <v>169.76205999999999</v>
      </c>
      <c r="Y165" s="58">
        <v>-13.8</v>
      </c>
      <c r="Z165" s="58">
        <v>67.900000000000006</v>
      </c>
      <c r="AA165" s="58">
        <v>14.7</v>
      </c>
      <c r="AB165" s="58">
        <v>91.4</v>
      </c>
      <c r="AC165" s="58">
        <v>90.4</v>
      </c>
      <c r="AD165" s="58">
        <v>90.13</v>
      </c>
      <c r="AE165" s="58">
        <v>0.87211399999999994</v>
      </c>
      <c r="AF165" s="58">
        <v>84.8</v>
      </c>
      <c r="AG165" s="58">
        <v>-4.5</v>
      </c>
      <c r="AH165" s="58">
        <v>25.578279999999999</v>
      </c>
      <c r="AI165" s="58">
        <v>149.82703000000001</v>
      </c>
      <c r="AJ165" s="58">
        <v>44.24577</v>
      </c>
      <c r="AK165" s="58">
        <v>125.95505</v>
      </c>
      <c r="AL165" s="58">
        <v>22.135000000000002</v>
      </c>
      <c r="AM165" s="58">
        <v>141.74700000000001</v>
      </c>
      <c r="AN165" s="58">
        <v>36.765000000000001</v>
      </c>
      <c r="AO165" s="58">
        <v>127.75700000000001</v>
      </c>
      <c r="AP165" s="58">
        <v>95.666139000000001</v>
      </c>
      <c r="AQ165" s="58">
        <v>31.29</v>
      </c>
      <c r="AR165" s="58">
        <v>79.900000000000006</v>
      </c>
      <c r="AS165" s="58">
        <v>90.329599999999999</v>
      </c>
      <c r="AT165" s="58">
        <v>67.900000000000006</v>
      </c>
      <c r="AU165" s="58">
        <v>86.9</v>
      </c>
      <c r="AV165" s="58">
        <v>86.4</v>
      </c>
      <c r="AW165" s="58">
        <v>19</v>
      </c>
      <c r="AX165" s="58">
        <v>8.9</v>
      </c>
      <c r="AY165" s="58">
        <v>4.5999999999999996</v>
      </c>
      <c r="AZ165" s="58">
        <v>85.694100000000006</v>
      </c>
      <c r="BA165" s="58">
        <v>102.4462</v>
      </c>
      <c r="BB165" s="58">
        <v>17</v>
      </c>
      <c r="BC165" s="58">
        <v>97.2</v>
      </c>
      <c r="BD165" s="58">
        <v>79.565790000000007</v>
      </c>
      <c r="BE165" s="58">
        <v>84.4</v>
      </c>
      <c r="BF165" s="58">
        <v>529.15099999999995</v>
      </c>
      <c r="BG165" s="58">
        <v>2757.91</v>
      </c>
      <c r="BH165" s="58">
        <v>-17728.659</v>
      </c>
      <c r="BI165" s="58">
        <v>60.1</v>
      </c>
      <c r="BJ165" s="58">
        <v>-4.8</v>
      </c>
      <c r="BK165" s="58">
        <v>110.5</v>
      </c>
      <c r="BL165" s="58">
        <v>84.2286</v>
      </c>
      <c r="BM165" s="58">
        <v>91.259799999999998</v>
      </c>
      <c r="BN165" s="58">
        <v>92.8</v>
      </c>
      <c r="BO165" s="58">
        <v>110</v>
      </c>
      <c r="BP165" s="58">
        <v>58</v>
      </c>
      <c r="BQ165" s="58">
        <v>57.47</v>
      </c>
      <c r="BR165" s="58">
        <v>54.83</v>
      </c>
      <c r="BS165" s="58">
        <v>49.77</v>
      </c>
      <c r="BT165" s="58">
        <v>58.33</v>
      </c>
      <c r="BU165" s="58">
        <v>88.8</v>
      </c>
      <c r="BV165" s="58">
        <v>106.1</v>
      </c>
      <c r="BW165" s="58">
        <v>96.8</v>
      </c>
      <c r="BX165" s="58">
        <v>87.034300000000002</v>
      </c>
      <c r="BY165" s="58">
        <v>7.5865049999999998</v>
      </c>
      <c r="BZ165" s="58">
        <v>9.1999999999999993</v>
      </c>
      <c r="CA165" s="58">
        <v>327.85</v>
      </c>
      <c r="CB165" s="58">
        <v>320.09100000000001</v>
      </c>
      <c r="CC165" s="58">
        <v>379.92500000000001</v>
      </c>
      <c r="CD165" s="58">
        <v>96</v>
      </c>
      <c r="CE165" s="58">
        <v>142.1</v>
      </c>
      <c r="CF165" s="58">
        <v>180.4</v>
      </c>
      <c r="CG165" s="58">
        <v>97.2</v>
      </c>
      <c r="CH165" s="58">
        <v>84.5</v>
      </c>
      <c r="CI165" s="58">
        <v>5.5</v>
      </c>
      <c r="CJ165" s="58">
        <v>9.1120000000000001</v>
      </c>
      <c r="CK165" s="58">
        <v>0.4</v>
      </c>
      <c r="CL165" s="58">
        <v>87.124499999999998</v>
      </c>
      <c r="CM165" s="58">
        <v>68.8</v>
      </c>
      <c r="CN165" s="58">
        <v>80.400000000000006</v>
      </c>
    </row>
    <row r="166" spans="1:92">
      <c r="A166" s="59" t="s">
        <v>231</v>
      </c>
      <c r="B166" s="58">
        <v>638.61900000000003</v>
      </c>
      <c r="C166" s="58">
        <v>96</v>
      </c>
      <c r="D166" s="58">
        <v>93.4</v>
      </c>
      <c r="E166" s="58">
        <v>98.7</v>
      </c>
      <c r="F166" s="58">
        <v>79.400000000000006</v>
      </c>
      <c r="G166" s="58">
        <v>0.897316</v>
      </c>
      <c r="H166" s="58">
        <v>574.6</v>
      </c>
      <c r="I166" s="58">
        <v>1275.8</v>
      </c>
      <c r="J166" s="58">
        <v>5.024</v>
      </c>
      <c r="K166" s="58">
        <v>5.0999999999999996</v>
      </c>
      <c r="L166" s="58">
        <v>6433.6</v>
      </c>
      <c r="M166" s="58">
        <v>766449</v>
      </c>
      <c r="N166" s="58">
        <v>81.900000000000006</v>
      </c>
      <c r="O166" s="58">
        <v>7455</v>
      </c>
      <c r="P166" s="58">
        <v>9.3000000000000007</v>
      </c>
      <c r="Q166" s="58">
        <v>80.5</v>
      </c>
      <c r="R166" s="58">
        <v>82.6</v>
      </c>
      <c r="S166" s="58">
        <v>12.6</v>
      </c>
      <c r="T166" s="58">
        <v>10.199999999999999</v>
      </c>
      <c r="U166" s="58">
        <v>174.18</v>
      </c>
      <c r="V166" s="58">
        <v>184.80076</v>
      </c>
      <c r="W166" s="58">
        <v>176.71299999999999</v>
      </c>
      <c r="X166" s="58">
        <v>178.68752000000001</v>
      </c>
      <c r="Y166" s="58">
        <v>-13.2</v>
      </c>
      <c r="Z166" s="58">
        <v>69.400000000000006</v>
      </c>
      <c r="AA166" s="58">
        <v>12.6</v>
      </c>
      <c r="AB166" s="58">
        <v>90.3</v>
      </c>
      <c r="AC166" s="58">
        <v>89.4</v>
      </c>
      <c r="AD166" s="58">
        <v>89.15</v>
      </c>
      <c r="AE166" s="58">
        <v>0.897316</v>
      </c>
      <c r="AF166" s="58">
        <v>85</v>
      </c>
      <c r="AG166" s="58">
        <v>-3.2</v>
      </c>
      <c r="AH166" s="58">
        <v>26.654859999999999</v>
      </c>
      <c r="AI166" s="58">
        <v>157.99357000000001</v>
      </c>
      <c r="AJ166" s="58">
        <v>47.793579999999999</v>
      </c>
      <c r="AK166" s="58">
        <v>131.48724000000001</v>
      </c>
      <c r="AL166" s="58">
        <v>23.164000000000001</v>
      </c>
      <c r="AM166" s="58">
        <v>151.01599999999999</v>
      </c>
      <c r="AN166" s="58">
        <v>40.405999999999999</v>
      </c>
      <c r="AO166" s="58">
        <v>136.30699999999999</v>
      </c>
      <c r="AP166" s="58">
        <v>94.709813999999994</v>
      </c>
      <c r="AQ166" s="58">
        <v>29.89</v>
      </c>
      <c r="AR166" s="58">
        <v>80.5</v>
      </c>
      <c r="AS166" s="58">
        <v>89.556299999999993</v>
      </c>
      <c r="AT166" s="58">
        <v>69.400000000000006</v>
      </c>
      <c r="AU166" s="58">
        <v>87.8</v>
      </c>
      <c r="AV166" s="58">
        <v>86.2</v>
      </c>
      <c r="AW166" s="58">
        <v>15.8</v>
      </c>
      <c r="AX166" s="58">
        <v>11.9</v>
      </c>
      <c r="AY166" s="58">
        <v>3.1</v>
      </c>
      <c r="AZ166" s="58">
        <v>85.663499999999999</v>
      </c>
      <c r="BA166" s="58">
        <v>102.0612</v>
      </c>
      <c r="BB166" s="58">
        <v>9.3000000000000007</v>
      </c>
      <c r="BC166" s="58">
        <v>91.6</v>
      </c>
      <c r="BD166" s="58">
        <v>78.298900000000003</v>
      </c>
      <c r="BE166" s="58">
        <v>84.1</v>
      </c>
      <c r="BF166" s="58">
        <v>527.67600000000004</v>
      </c>
      <c r="BG166" s="58">
        <v>2805.03</v>
      </c>
      <c r="BH166" s="58">
        <v>-7652.8050000000003</v>
      </c>
      <c r="BI166" s="58">
        <v>9.6999999999999993</v>
      </c>
      <c r="BJ166" s="58">
        <v>-7</v>
      </c>
      <c r="BK166" s="58">
        <v>110.1</v>
      </c>
      <c r="BL166" s="58">
        <v>82.528700000000001</v>
      </c>
      <c r="BM166" s="58">
        <v>90.685199999999995</v>
      </c>
      <c r="BN166" s="58">
        <v>94.6</v>
      </c>
      <c r="BO166" s="58">
        <v>114.5</v>
      </c>
      <c r="BP166" s="58">
        <v>58.17</v>
      </c>
      <c r="BQ166" s="58">
        <v>57.43</v>
      </c>
      <c r="BR166" s="58">
        <v>53.8</v>
      </c>
      <c r="BS166" s="58">
        <v>49.53</v>
      </c>
      <c r="BT166" s="58">
        <v>56.77</v>
      </c>
      <c r="BU166" s="58">
        <v>89.5</v>
      </c>
      <c r="BV166" s="58">
        <v>106.5</v>
      </c>
      <c r="BW166" s="58">
        <v>95.3</v>
      </c>
      <c r="BX166" s="58">
        <v>85.427700000000002</v>
      </c>
      <c r="BY166" s="58">
        <v>8.0787829999999996</v>
      </c>
      <c r="BZ166" s="58">
        <v>9.1999999999999993</v>
      </c>
      <c r="CA166" s="58">
        <v>327.57</v>
      </c>
      <c r="CB166" s="58">
        <v>320.06200000000001</v>
      </c>
      <c r="CC166" s="58">
        <v>380.66399999999999</v>
      </c>
      <c r="CD166" s="58">
        <v>97.4</v>
      </c>
      <c r="CE166" s="58">
        <v>140.69999999999999</v>
      </c>
      <c r="CF166" s="58">
        <v>172.7</v>
      </c>
      <c r="CG166" s="58">
        <v>96.9</v>
      </c>
      <c r="CH166" s="58">
        <v>82.7</v>
      </c>
      <c r="CI166" s="58">
        <v>5.2</v>
      </c>
      <c r="CJ166" s="58">
        <v>9.0839999999999996</v>
      </c>
      <c r="CK166" s="58">
        <v>0</v>
      </c>
      <c r="CL166" s="58">
        <v>85.627200000000002</v>
      </c>
      <c r="CM166" s="58">
        <v>70.2</v>
      </c>
      <c r="CN166" s="58">
        <v>80.900000000000006</v>
      </c>
    </row>
    <row r="167" spans="1:92">
      <c r="A167" s="59" t="s">
        <v>232</v>
      </c>
      <c r="B167" s="58">
        <v>651.46100000000001</v>
      </c>
      <c r="C167" s="58">
        <v>93.5</v>
      </c>
      <c r="D167" s="58">
        <v>91.3</v>
      </c>
      <c r="E167" s="58">
        <v>95.7</v>
      </c>
      <c r="F167" s="58">
        <v>77.599999999999994</v>
      </c>
      <c r="G167" s="58">
        <v>0.90952299999999997</v>
      </c>
      <c r="H167" s="58">
        <v>569.1</v>
      </c>
      <c r="I167" s="58">
        <v>1304.7</v>
      </c>
      <c r="J167" s="58">
        <v>4.7450000000000001</v>
      </c>
      <c r="K167" s="58">
        <v>4.7699999999999996</v>
      </c>
      <c r="L167" s="58">
        <v>5830</v>
      </c>
      <c r="M167" s="58">
        <v>834416</v>
      </c>
      <c r="N167" s="58">
        <v>82.5</v>
      </c>
      <c r="O167" s="58">
        <v>8198</v>
      </c>
      <c r="P167" s="58">
        <v>9.3000000000000007</v>
      </c>
      <c r="Q167" s="58">
        <v>80.8</v>
      </c>
      <c r="R167" s="58">
        <v>83.1</v>
      </c>
      <c r="S167" s="58">
        <v>15.4</v>
      </c>
      <c r="T167" s="58">
        <v>8.8000000000000007</v>
      </c>
      <c r="U167" s="58">
        <v>172.84899999999999</v>
      </c>
      <c r="V167" s="58">
        <v>184.41029</v>
      </c>
      <c r="W167" s="58">
        <v>167.11600000000001</v>
      </c>
      <c r="X167" s="58">
        <v>171.95615000000001</v>
      </c>
      <c r="Y167" s="58">
        <v>-15.4</v>
      </c>
      <c r="Z167" s="58">
        <v>66.2</v>
      </c>
      <c r="AA167" s="58">
        <v>9.4</v>
      </c>
      <c r="AB167" s="58">
        <v>92.5</v>
      </c>
      <c r="AC167" s="58">
        <v>91.6</v>
      </c>
      <c r="AD167" s="58">
        <v>92.01</v>
      </c>
      <c r="AE167" s="58">
        <v>0.90952299999999997</v>
      </c>
      <c r="AF167" s="58">
        <v>85.3</v>
      </c>
      <c r="AG167" s="58">
        <v>-7</v>
      </c>
      <c r="AH167" s="58">
        <v>25.552949999999999</v>
      </c>
      <c r="AI167" s="58">
        <v>158.62747999999999</v>
      </c>
      <c r="AJ167" s="58">
        <v>47.185160000000003</v>
      </c>
      <c r="AK167" s="58">
        <v>125.56480000000001</v>
      </c>
      <c r="AL167" s="58">
        <v>22.327999999999999</v>
      </c>
      <c r="AM167" s="58">
        <v>150.52099999999999</v>
      </c>
      <c r="AN167" s="58">
        <v>39.520000000000003</v>
      </c>
      <c r="AO167" s="58">
        <v>127.596</v>
      </c>
      <c r="AP167" s="58">
        <v>96.089127000000005</v>
      </c>
      <c r="AQ167" s="58">
        <v>26.24</v>
      </c>
      <c r="AR167" s="58">
        <v>80.8</v>
      </c>
      <c r="AS167" s="58">
        <v>91.215900000000005</v>
      </c>
      <c r="AT167" s="58">
        <v>66.2</v>
      </c>
      <c r="AU167" s="58">
        <v>88</v>
      </c>
      <c r="AV167" s="58">
        <v>86.1</v>
      </c>
      <c r="AW167" s="58">
        <v>14.7</v>
      </c>
      <c r="AX167" s="58">
        <v>13</v>
      </c>
      <c r="AY167" s="58">
        <v>0.5</v>
      </c>
      <c r="AZ167" s="58">
        <v>85.0655</v>
      </c>
      <c r="BA167" s="58">
        <v>101.0254</v>
      </c>
      <c r="BB167" s="58">
        <v>12.8</v>
      </c>
      <c r="BC167" s="58">
        <v>60.6</v>
      </c>
      <c r="BD167" s="58">
        <v>78.206029999999998</v>
      </c>
      <c r="BE167" s="58">
        <v>84.8</v>
      </c>
      <c r="BF167" s="58">
        <v>541.53300000000002</v>
      </c>
      <c r="BG167" s="58">
        <v>2786.91</v>
      </c>
      <c r="BH167" s="58">
        <v>-4111.232</v>
      </c>
      <c r="BI167" s="58">
        <v>-7</v>
      </c>
      <c r="BJ167" s="58">
        <v>-5</v>
      </c>
      <c r="BK167" s="58">
        <v>104</v>
      </c>
      <c r="BL167" s="58">
        <v>86.880600000000001</v>
      </c>
      <c r="BM167" s="58">
        <v>93.040099999999995</v>
      </c>
      <c r="BN167" s="58">
        <v>92.9</v>
      </c>
      <c r="BO167" s="58">
        <v>111.2</v>
      </c>
      <c r="BP167" s="58">
        <v>51.5</v>
      </c>
      <c r="BQ167" s="58">
        <v>51.83</v>
      </c>
      <c r="BR167" s="58">
        <v>53.4</v>
      </c>
      <c r="BS167" s="58">
        <v>48.47</v>
      </c>
      <c r="BT167" s="58">
        <v>56.87</v>
      </c>
      <c r="BU167" s="58">
        <v>89.3</v>
      </c>
      <c r="BV167" s="58">
        <v>106</v>
      </c>
      <c r="BW167" s="58">
        <v>92.3</v>
      </c>
      <c r="BX167" s="58">
        <v>90.920500000000004</v>
      </c>
      <c r="BY167" s="58">
        <v>13.226978000000001</v>
      </c>
      <c r="BZ167" s="58">
        <v>9.9</v>
      </c>
      <c r="CA167" s="58">
        <v>339.31</v>
      </c>
      <c r="CB167" s="58">
        <v>333.10500000000002</v>
      </c>
      <c r="CC167" s="58">
        <v>394.46499999999997</v>
      </c>
      <c r="CD167" s="58">
        <v>95.9</v>
      </c>
      <c r="CE167" s="58">
        <v>137.5</v>
      </c>
      <c r="CF167" s="58">
        <v>161.6</v>
      </c>
      <c r="CG167" s="58">
        <v>96.9</v>
      </c>
      <c r="CH167" s="58">
        <v>87.4</v>
      </c>
      <c r="CI167" s="58">
        <v>2.8</v>
      </c>
      <c r="CJ167" s="58">
        <v>6.1779999999999999</v>
      </c>
      <c r="CK167" s="58">
        <v>-0.3</v>
      </c>
      <c r="CL167" s="58">
        <v>91.052300000000002</v>
      </c>
      <c r="CM167" s="58">
        <v>69.3</v>
      </c>
      <c r="CN167" s="58">
        <v>80.2</v>
      </c>
    </row>
    <row r="168" spans="1:92">
      <c r="A168" s="59" t="s">
        <v>233</v>
      </c>
      <c r="B168" s="58">
        <v>651.08299999999997</v>
      </c>
      <c r="C168" s="58">
        <v>89.2</v>
      </c>
      <c r="D168" s="58">
        <v>87.2</v>
      </c>
      <c r="E168" s="58">
        <v>91.3</v>
      </c>
      <c r="F168" s="58">
        <v>76.3</v>
      </c>
      <c r="G168" s="58">
        <v>0.85316700000000001</v>
      </c>
      <c r="H168" s="58">
        <v>587.20000000000005</v>
      </c>
      <c r="I168" s="58">
        <v>1327.5</v>
      </c>
      <c r="J168" s="58">
        <v>4.5910000000000002</v>
      </c>
      <c r="K168" s="58">
        <v>4.97</v>
      </c>
      <c r="L168" s="58">
        <v>6058.4</v>
      </c>
      <c r="M168" s="58">
        <v>927981</v>
      </c>
      <c r="N168" s="58">
        <v>81.2</v>
      </c>
      <c r="O168" s="58">
        <v>8024</v>
      </c>
      <c r="P168" s="58">
        <v>9.3000000000000007</v>
      </c>
      <c r="Q168" s="58">
        <v>81.599999999999994</v>
      </c>
      <c r="R168" s="58">
        <v>83.1</v>
      </c>
      <c r="S168" s="58">
        <v>8.1</v>
      </c>
      <c r="T168" s="58">
        <v>17.3</v>
      </c>
      <c r="U168" s="58">
        <v>173.71700000000001</v>
      </c>
      <c r="V168" s="58">
        <v>185.15575000000001</v>
      </c>
      <c r="W168" s="58">
        <v>167.74299999999999</v>
      </c>
      <c r="X168" s="58">
        <v>172.28341</v>
      </c>
      <c r="Y168" s="58">
        <v>-23.7</v>
      </c>
      <c r="Z168" s="58">
        <v>66.3</v>
      </c>
      <c r="AA168" s="58">
        <v>0.9</v>
      </c>
      <c r="AB168" s="58">
        <v>90.9</v>
      </c>
      <c r="AC168" s="58">
        <v>89.5</v>
      </c>
      <c r="AD168" s="58">
        <v>90.77</v>
      </c>
      <c r="AE168" s="58">
        <v>0.85316700000000001</v>
      </c>
      <c r="AF168" s="58">
        <v>84</v>
      </c>
      <c r="AG168" s="58">
        <v>-17.5</v>
      </c>
      <c r="AH168" s="58">
        <v>25.94558</v>
      </c>
      <c r="AI168" s="58">
        <v>158.97747000000001</v>
      </c>
      <c r="AJ168" s="58">
        <v>46.288080000000001</v>
      </c>
      <c r="AK168" s="58">
        <v>126.62075</v>
      </c>
      <c r="AL168" s="58">
        <v>22.88</v>
      </c>
      <c r="AM168" s="58">
        <v>150.83699999999999</v>
      </c>
      <c r="AN168" s="58">
        <v>39.476999999999997</v>
      </c>
      <c r="AO168" s="58">
        <v>128.26599999999999</v>
      </c>
      <c r="AP168" s="58">
        <v>95.529883999999996</v>
      </c>
      <c r="AQ168" s="58">
        <v>27.49</v>
      </c>
      <c r="AR168" s="58">
        <v>81.599999999999994</v>
      </c>
      <c r="AS168" s="58">
        <v>89.360799999999998</v>
      </c>
      <c r="AT168" s="58">
        <v>66.3</v>
      </c>
      <c r="AU168" s="58">
        <v>85.3</v>
      </c>
      <c r="AV168" s="58">
        <v>84.5</v>
      </c>
      <c r="AW168" s="58">
        <v>10.7</v>
      </c>
      <c r="AX168" s="58">
        <v>21.5</v>
      </c>
      <c r="AY168" s="58">
        <v>-9.1</v>
      </c>
      <c r="AZ168" s="58">
        <v>84.116</v>
      </c>
      <c r="BA168" s="58">
        <v>99.600499999999997</v>
      </c>
      <c r="BB168" s="58">
        <v>16.7</v>
      </c>
      <c r="BC168" s="58">
        <v>94.6</v>
      </c>
      <c r="BD168" s="58">
        <v>77.434240000000003</v>
      </c>
      <c r="BE168" s="58">
        <v>81.599999999999994</v>
      </c>
      <c r="BF168" s="58">
        <v>541.32000000000005</v>
      </c>
      <c r="BG168" s="58">
        <v>2750.47</v>
      </c>
      <c r="BH168" s="58">
        <v>-6307.7659999999996</v>
      </c>
      <c r="BI168" s="58">
        <v>-5.6</v>
      </c>
      <c r="BJ168" s="58">
        <v>-6.7</v>
      </c>
      <c r="BK168" s="58">
        <v>99.8</v>
      </c>
      <c r="BL168" s="58">
        <v>84.179299999999998</v>
      </c>
      <c r="BM168" s="58">
        <v>92.170199999999994</v>
      </c>
      <c r="BN168" s="58">
        <v>93.7</v>
      </c>
      <c r="BO168" s="58">
        <v>110.9</v>
      </c>
      <c r="BP168" s="58">
        <v>52.7</v>
      </c>
      <c r="BQ168" s="58">
        <v>52.43</v>
      </c>
      <c r="BR168" s="58">
        <v>50.93</v>
      </c>
      <c r="BS168" s="58">
        <v>46.8</v>
      </c>
      <c r="BT168" s="58">
        <v>53.8</v>
      </c>
      <c r="BU168" s="58">
        <v>89.6</v>
      </c>
      <c r="BV168" s="58">
        <v>107.6</v>
      </c>
      <c r="BW168" s="58">
        <v>89.9</v>
      </c>
      <c r="BX168" s="58">
        <v>88.819000000000003</v>
      </c>
      <c r="BY168" s="58">
        <v>9.3196320000000004</v>
      </c>
      <c r="BZ168" s="58">
        <v>9.9</v>
      </c>
      <c r="CA168" s="58">
        <v>339.75</v>
      </c>
      <c r="CB168" s="58">
        <v>333.64400000000001</v>
      </c>
      <c r="CC168" s="58">
        <v>395.09199999999998</v>
      </c>
      <c r="CD168" s="58">
        <v>99.2</v>
      </c>
      <c r="CE168" s="58">
        <v>139.30000000000001</v>
      </c>
      <c r="CF168" s="58">
        <v>158.1</v>
      </c>
      <c r="CG168" s="58">
        <v>96.3</v>
      </c>
      <c r="CH168" s="58">
        <v>84.5</v>
      </c>
      <c r="CI168" s="58">
        <v>1.8</v>
      </c>
      <c r="CJ168" s="58">
        <v>7.8739999999999997</v>
      </c>
      <c r="CK168" s="58">
        <v>0.6</v>
      </c>
      <c r="CL168" s="58">
        <v>88.941800000000001</v>
      </c>
      <c r="CM168" s="58">
        <v>67.900000000000006</v>
      </c>
      <c r="CN168" s="58">
        <v>79.2</v>
      </c>
    </row>
    <row r="169" spans="1:92">
      <c r="A169" s="59" t="s">
        <v>234</v>
      </c>
      <c r="B169" s="58">
        <v>650.02300000000002</v>
      </c>
      <c r="C169" s="58">
        <v>86.3</v>
      </c>
      <c r="D169" s="58">
        <v>83.2</v>
      </c>
      <c r="E169" s="58">
        <v>89.5</v>
      </c>
      <c r="F169" s="58">
        <v>74.599999999999994</v>
      </c>
      <c r="G169" s="58">
        <v>0.91109499999999999</v>
      </c>
      <c r="H169" s="58">
        <v>593.9</v>
      </c>
      <c r="I169" s="58">
        <v>1346.8</v>
      </c>
      <c r="J169" s="58">
        <v>4.2679999999999998</v>
      </c>
      <c r="K169" s="58">
        <v>4.87</v>
      </c>
      <c r="L169" s="58">
        <v>4308.2</v>
      </c>
      <c r="M169" s="58">
        <v>791588</v>
      </c>
      <c r="N169" s="58">
        <v>80.400000000000006</v>
      </c>
      <c r="O169" s="58">
        <v>7957</v>
      </c>
      <c r="P169" s="58">
        <v>9.3000000000000007</v>
      </c>
      <c r="Q169" s="58">
        <v>81.8</v>
      </c>
      <c r="R169" s="58">
        <v>83.7</v>
      </c>
      <c r="S169" s="58">
        <v>9.6999999999999993</v>
      </c>
      <c r="T169" s="58">
        <v>19.5</v>
      </c>
      <c r="U169" s="58">
        <v>173.374</v>
      </c>
      <c r="V169" s="58">
        <v>184.97826000000001</v>
      </c>
      <c r="W169" s="58">
        <v>163.67099999999999</v>
      </c>
      <c r="X169" s="58">
        <v>168.71338</v>
      </c>
      <c r="Y169" s="58">
        <v>-29.3</v>
      </c>
      <c r="Z169" s="58">
        <v>63.7</v>
      </c>
      <c r="AA169" s="58">
        <v>-1.3</v>
      </c>
      <c r="AB169" s="58">
        <v>91.6</v>
      </c>
      <c r="AC169" s="58">
        <v>90.3</v>
      </c>
      <c r="AD169" s="58">
        <v>91.74</v>
      </c>
      <c r="AE169" s="58">
        <v>0.91109499999999999</v>
      </c>
      <c r="AF169" s="58">
        <v>83.4</v>
      </c>
      <c r="AG169" s="58">
        <v>-24.6</v>
      </c>
      <c r="AH169" s="58">
        <v>26.097570000000001</v>
      </c>
      <c r="AI169" s="58">
        <v>158.68582000000001</v>
      </c>
      <c r="AJ169" s="58">
        <v>45.77158</v>
      </c>
      <c r="AK169" s="58">
        <v>123.63657000000001</v>
      </c>
      <c r="AL169" s="58">
        <v>23.048999999999999</v>
      </c>
      <c r="AM169" s="58">
        <v>150.32499999999999</v>
      </c>
      <c r="AN169" s="58">
        <v>39.374000000000002</v>
      </c>
      <c r="AO169" s="58">
        <v>124.297</v>
      </c>
      <c r="AP169" s="58">
        <v>96.929659999999998</v>
      </c>
      <c r="AQ169" s="58">
        <v>25.52</v>
      </c>
      <c r="AR169" s="58">
        <v>81.8</v>
      </c>
      <c r="AS169" s="58">
        <v>90.0428</v>
      </c>
      <c r="AT169" s="58">
        <v>63.7</v>
      </c>
      <c r="AU169" s="58">
        <v>84.3</v>
      </c>
      <c r="AV169" s="58">
        <v>83.6</v>
      </c>
      <c r="AW169" s="58">
        <v>9.5</v>
      </c>
      <c r="AX169" s="58">
        <v>26.1</v>
      </c>
      <c r="AY169" s="58">
        <v>-14.7</v>
      </c>
      <c r="AZ169" s="58">
        <v>83.370800000000003</v>
      </c>
      <c r="BA169" s="58">
        <v>98.444900000000004</v>
      </c>
      <c r="BB169" s="58">
        <v>17</v>
      </c>
      <c r="BC169" s="58">
        <v>96</v>
      </c>
      <c r="BD169" s="58">
        <v>76.61148</v>
      </c>
      <c r="BE169" s="58">
        <v>79.900000000000006</v>
      </c>
      <c r="BF169" s="58">
        <v>544.19799999999998</v>
      </c>
      <c r="BG169" s="58">
        <v>2718.67</v>
      </c>
      <c r="BH169" s="58">
        <v>-5167.0410000000002</v>
      </c>
      <c r="BI169" s="58">
        <v>7.7</v>
      </c>
      <c r="BJ169" s="58">
        <v>-11.1</v>
      </c>
      <c r="BK169" s="58">
        <v>92.9</v>
      </c>
      <c r="BL169" s="58">
        <v>85.334000000000003</v>
      </c>
      <c r="BM169" s="58">
        <v>93.037999999999997</v>
      </c>
      <c r="BN169" s="58">
        <v>92.2</v>
      </c>
      <c r="BO169" s="58">
        <v>108.3</v>
      </c>
      <c r="BP169" s="58">
        <v>50.17</v>
      </c>
      <c r="BQ169" s="58">
        <v>49.97</v>
      </c>
      <c r="BR169" s="58">
        <v>49</v>
      </c>
      <c r="BS169" s="58">
        <v>47.9</v>
      </c>
      <c r="BT169" s="58">
        <v>49.77</v>
      </c>
      <c r="BU169" s="58">
        <v>89.3</v>
      </c>
      <c r="BV169" s="58">
        <v>106</v>
      </c>
      <c r="BW169" s="58">
        <v>91.3</v>
      </c>
      <c r="BX169" s="58">
        <v>90.632099999999994</v>
      </c>
      <c r="BY169" s="58">
        <v>8.4360130000000009</v>
      </c>
      <c r="BZ169" s="58">
        <v>10</v>
      </c>
      <c r="CA169" s="58">
        <v>340.38</v>
      </c>
      <c r="CB169" s="58">
        <v>334.23099999999999</v>
      </c>
      <c r="CC169" s="58">
        <v>395.96600000000001</v>
      </c>
      <c r="CD169" s="58">
        <v>91.9</v>
      </c>
      <c r="CE169" s="58">
        <v>136.19999999999999</v>
      </c>
      <c r="CF169" s="58">
        <v>152.19999999999999</v>
      </c>
      <c r="CG169" s="58">
        <v>96.4</v>
      </c>
      <c r="CH169" s="58">
        <v>85.9</v>
      </c>
      <c r="CI169" s="58">
        <v>-1.2</v>
      </c>
      <c r="CJ169" s="58">
        <v>7.21</v>
      </c>
      <c r="CK169" s="58">
        <v>-0.4</v>
      </c>
      <c r="CL169" s="58">
        <v>90.854699999999994</v>
      </c>
      <c r="CM169" s="58">
        <v>66.400000000000006</v>
      </c>
      <c r="CN169" s="58">
        <v>78.400000000000006</v>
      </c>
    </row>
    <row r="170" spans="1:92">
      <c r="A170" s="59" t="s">
        <v>235</v>
      </c>
      <c r="B170" s="58">
        <v>649.26700000000005</v>
      </c>
      <c r="C170" s="58">
        <v>84.9</v>
      </c>
      <c r="D170" s="58">
        <v>80.599999999999994</v>
      </c>
      <c r="E170" s="58">
        <v>89.4</v>
      </c>
      <c r="F170" s="58">
        <v>73.400000000000006</v>
      </c>
      <c r="G170" s="58">
        <v>0.89237200000000005</v>
      </c>
      <c r="H170" s="58">
        <v>601.6</v>
      </c>
      <c r="I170" s="58">
        <v>1332.8</v>
      </c>
      <c r="J170" s="58">
        <v>3.444</v>
      </c>
      <c r="K170" s="58">
        <v>4.5999999999999996</v>
      </c>
      <c r="L170" s="58">
        <v>5160.1000000000004</v>
      </c>
      <c r="M170" s="58">
        <v>787733</v>
      </c>
      <c r="N170" s="58">
        <v>78.599999999999994</v>
      </c>
      <c r="O170" s="58">
        <v>8099</v>
      </c>
      <c r="P170" s="58">
        <v>9.6</v>
      </c>
      <c r="Q170" s="58">
        <v>81.900000000000006</v>
      </c>
      <c r="R170" s="58">
        <v>84.4</v>
      </c>
      <c r="S170" s="58">
        <v>6.7</v>
      </c>
      <c r="T170" s="58">
        <v>27.9</v>
      </c>
      <c r="U170" s="58">
        <v>174.50800000000001</v>
      </c>
      <c r="V170" s="58">
        <v>186.93063000000001</v>
      </c>
      <c r="W170" s="58">
        <v>159.93299999999999</v>
      </c>
      <c r="X170" s="58">
        <v>167.10686000000001</v>
      </c>
      <c r="Y170" s="58">
        <v>-38.700000000000003</v>
      </c>
      <c r="Z170" s="58">
        <v>63.8</v>
      </c>
      <c r="AA170" s="58">
        <v>-6</v>
      </c>
      <c r="AB170" s="58">
        <v>92</v>
      </c>
      <c r="AC170" s="58">
        <v>90.7</v>
      </c>
      <c r="AD170" s="58">
        <v>91.93</v>
      </c>
      <c r="AE170" s="58">
        <v>0.89237200000000005</v>
      </c>
      <c r="AF170" s="58">
        <v>81.8</v>
      </c>
      <c r="AG170" s="58">
        <v>-34.299999999999997</v>
      </c>
      <c r="AH170" s="58">
        <v>27.756769999999999</v>
      </c>
      <c r="AI170" s="58">
        <v>159.06495000000001</v>
      </c>
      <c r="AJ170" s="58">
        <v>46.539529999999999</v>
      </c>
      <c r="AK170" s="58">
        <v>121.45583999999999</v>
      </c>
      <c r="AL170" s="58">
        <v>24.736000000000001</v>
      </c>
      <c r="AM170" s="58">
        <v>149.77199999999999</v>
      </c>
      <c r="AN170" s="58">
        <v>40.276000000000003</v>
      </c>
      <c r="AO170" s="58">
        <v>119.657</v>
      </c>
      <c r="AP170" s="58">
        <v>98.669945999999996</v>
      </c>
      <c r="AQ170" s="58">
        <v>19.61</v>
      </c>
      <c r="AR170" s="58">
        <v>81.900000000000006</v>
      </c>
      <c r="AS170" s="58">
        <v>90.618300000000005</v>
      </c>
      <c r="AT170" s="58">
        <v>63.8</v>
      </c>
      <c r="AU170" s="58">
        <v>82.4</v>
      </c>
      <c r="AV170" s="58">
        <v>82.9</v>
      </c>
      <c r="AW170" s="58">
        <v>10.3</v>
      </c>
      <c r="AX170" s="58">
        <v>31.9</v>
      </c>
      <c r="AY170" s="58">
        <v>-16.600000000000001</v>
      </c>
      <c r="AZ170" s="58">
        <v>83.323700000000002</v>
      </c>
      <c r="BA170" s="58">
        <v>98.135800000000003</v>
      </c>
      <c r="BB170" s="58">
        <v>26.9</v>
      </c>
      <c r="BC170" s="58">
        <v>76.3</v>
      </c>
      <c r="BD170" s="58">
        <v>76.2911</v>
      </c>
      <c r="BE170" s="58">
        <v>81</v>
      </c>
      <c r="BF170" s="58">
        <v>548.16800000000001</v>
      </c>
      <c r="BG170" s="58">
        <v>2707.07</v>
      </c>
      <c r="BH170" s="58">
        <v>7590.4709999999995</v>
      </c>
      <c r="BI170" s="58">
        <v>16.2</v>
      </c>
      <c r="BJ170" s="58">
        <v>-13.2</v>
      </c>
      <c r="BK170" s="58">
        <v>82.7</v>
      </c>
      <c r="BL170" s="58">
        <v>86.328299999999999</v>
      </c>
      <c r="BM170" s="58">
        <v>93.275300000000001</v>
      </c>
      <c r="BN170" s="58">
        <v>90.3</v>
      </c>
      <c r="BO170" s="58">
        <v>105.4</v>
      </c>
      <c r="BP170" s="58">
        <v>38.770000000000003</v>
      </c>
      <c r="BQ170" s="58">
        <v>40.229999999999997</v>
      </c>
      <c r="BR170" s="58">
        <v>47.47</v>
      </c>
      <c r="BS170" s="58">
        <v>46.4</v>
      </c>
      <c r="BT170" s="58">
        <v>48.27</v>
      </c>
      <c r="BU170" s="58">
        <v>89.1</v>
      </c>
      <c r="BV170" s="58">
        <v>104.6</v>
      </c>
      <c r="BW170" s="58">
        <v>91.3</v>
      </c>
      <c r="BX170" s="58">
        <v>91.4041</v>
      </c>
      <c r="BY170" s="58">
        <v>8.9938699999999994</v>
      </c>
      <c r="BZ170" s="58">
        <v>10.199999999999999</v>
      </c>
      <c r="CA170" s="58">
        <v>343.46</v>
      </c>
      <c r="CB170" s="58">
        <v>337.28800000000001</v>
      </c>
      <c r="CC170" s="58">
        <v>400.51400000000001</v>
      </c>
      <c r="CD170" s="58">
        <v>90.3</v>
      </c>
      <c r="CE170" s="58">
        <v>132.69999999999999</v>
      </c>
      <c r="CF170" s="58">
        <v>140.6</v>
      </c>
      <c r="CG170" s="58">
        <v>96.5</v>
      </c>
      <c r="CH170" s="58">
        <v>86.6</v>
      </c>
      <c r="CI170" s="58">
        <v>-1.4</v>
      </c>
      <c r="CJ170" s="58">
        <v>3.9529999999999998</v>
      </c>
      <c r="CK170" s="58">
        <v>-0.7</v>
      </c>
      <c r="CL170" s="58">
        <v>91.608900000000006</v>
      </c>
      <c r="CM170" s="58">
        <v>66.2</v>
      </c>
      <c r="CN170" s="58">
        <v>77.5</v>
      </c>
    </row>
    <row r="171" spans="1:92">
      <c r="A171" s="59" t="s">
        <v>236</v>
      </c>
      <c r="B171" s="58">
        <v>645.86199999999997</v>
      </c>
      <c r="C171" s="58">
        <v>86.3</v>
      </c>
      <c r="D171" s="58">
        <v>79.400000000000006</v>
      </c>
      <c r="E171" s="58">
        <v>93.8</v>
      </c>
      <c r="F171" s="58">
        <v>74.2</v>
      </c>
      <c r="G171" s="58">
        <v>0.87580000000000002</v>
      </c>
      <c r="H171" s="58">
        <v>516.70000000000005</v>
      </c>
      <c r="I171" s="58">
        <v>1270.4000000000001</v>
      </c>
      <c r="J171" s="58">
        <v>3.3620000000000001</v>
      </c>
      <c r="K171" s="58">
        <v>5</v>
      </c>
      <c r="L171" s="58">
        <v>5397.3</v>
      </c>
      <c r="M171" s="58">
        <v>798521</v>
      </c>
      <c r="N171" s="58">
        <v>79.2</v>
      </c>
      <c r="O171" s="58">
        <v>8913</v>
      </c>
      <c r="P171" s="58">
        <v>9.6</v>
      </c>
      <c r="Q171" s="58">
        <v>82.3</v>
      </c>
      <c r="R171" s="58">
        <v>84.6</v>
      </c>
      <c r="S171" s="58">
        <v>14.7</v>
      </c>
      <c r="T171" s="58">
        <v>16.7</v>
      </c>
      <c r="U171" s="58">
        <v>173.762</v>
      </c>
      <c r="V171" s="58">
        <v>186.44220999999999</v>
      </c>
      <c r="W171" s="58">
        <v>152.99600000000001</v>
      </c>
      <c r="X171" s="58">
        <v>161.29814999999999</v>
      </c>
      <c r="Y171" s="58">
        <v>-34.4</v>
      </c>
      <c r="Z171" s="58">
        <v>65.400000000000006</v>
      </c>
      <c r="AA171" s="58">
        <v>-0.6</v>
      </c>
      <c r="AB171" s="58">
        <v>91.4</v>
      </c>
      <c r="AC171" s="58">
        <v>89.8</v>
      </c>
      <c r="AD171" s="58">
        <v>91.33</v>
      </c>
      <c r="AE171" s="58">
        <v>0.87580000000000002</v>
      </c>
      <c r="AF171" s="58">
        <v>82.1</v>
      </c>
      <c r="AG171" s="58">
        <v>-33.5</v>
      </c>
      <c r="AH171" s="58">
        <v>28.57525</v>
      </c>
      <c r="AI171" s="58">
        <v>157.81085999999999</v>
      </c>
      <c r="AJ171" s="58">
        <v>45.221020000000003</v>
      </c>
      <c r="AK171" s="58">
        <v>116.97405999999999</v>
      </c>
      <c r="AL171" s="58">
        <v>25.359000000000002</v>
      </c>
      <c r="AM171" s="58">
        <v>148.40299999999999</v>
      </c>
      <c r="AN171" s="58">
        <v>38.942</v>
      </c>
      <c r="AO171" s="58">
        <v>114.054</v>
      </c>
      <c r="AP171" s="58">
        <v>98.093013999999997</v>
      </c>
      <c r="AQ171" s="58">
        <v>21.52</v>
      </c>
      <c r="AR171" s="58">
        <v>82.3</v>
      </c>
      <c r="AS171" s="58">
        <v>89.722499999999997</v>
      </c>
      <c r="AT171" s="58">
        <v>65.400000000000006</v>
      </c>
      <c r="AU171" s="58">
        <v>81.5</v>
      </c>
      <c r="AV171" s="58">
        <v>82</v>
      </c>
      <c r="AW171" s="58">
        <v>20.399999999999999</v>
      </c>
      <c r="AX171" s="58">
        <v>19.399999999999999</v>
      </c>
      <c r="AY171" s="58">
        <v>-20.3</v>
      </c>
      <c r="AZ171" s="58">
        <v>84.017399999999995</v>
      </c>
      <c r="BA171" s="58">
        <v>98.714299999999994</v>
      </c>
      <c r="BB171" s="58">
        <v>14.7</v>
      </c>
      <c r="BC171" s="58">
        <v>57.9</v>
      </c>
      <c r="BD171" s="58">
        <v>74.807640000000006</v>
      </c>
      <c r="BE171" s="58">
        <v>80.400000000000006</v>
      </c>
      <c r="BF171" s="58">
        <v>546.23699999999997</v>
      </c>
      <c r="BG171" s="58">
        <v>2763.32</v>
      </c>
      <c r="BH171" s="58">
        <v>8646.2260000000006</v>
      </c>
      <c r="BI171" s="58">
        <v>52.4</v>
      </c>
      <c r="BJ171" s="58">
        <v>-15.8</v>
      </c>
      <c r="BK171" s="58">
        <v>84.8</v>
      </c>
      <c r="BL171" s="58">
        <v>85.518199999999993</v>
      </c>
      <c r="BM171" s="58">
        <v>92.749399999999994</v>
      </c>
      <c r="BN171" s="58">
        <v>90.9</v>
      </c>
      <c r="BO171" s="58">
        <v>105.7</v>
      </c>
      <c r="BP171" s="58">
        <v>41.43</v>
      </c>
      <c r="BQ171" s="58">
        <v>42.7</v>
      </c>
      <c r="BR171" s="58">
        <v>49.17</v>
      </c>
      <c r="BS171" s="58">
        <v>47.67</v>
      </c>
      <c r="BT171" s="58">
        <v>50.23</v>
      </c>
      <c r="BU171" s="58">
        <v>89.1</v>
      </c>
      <c r="BV171" s="58">
        <v>106.2</v>
      </c>
      <c r="BW171" s="58">
        <v>91.4</v>
      </c>
      <c r="BX171" s="58">
        <v>90.4602</v>
      </c>
      <c r="BY171" s="58">
        <v>13.179575</v>
      </c>
      <c r="BZ171" s="58">
        <v>9.8000000000000007</v>
      </c>
      <c r="CA171" s="58">
        <v>338.2</v>
      </c>
      <c r="CB171" s="58">
        <v>332.20299999999997</v>
      </c>
      <c r="CC171" s="58">
        <v>394.90899999999999</v>
      </c>
      <c r="CD171" s="58">
        <v>95.2</v>
      </c>
      <c r="CE171" s="58">
        <v>130.5</v>
      </c>
      <c r="CF171" s="58">
        <v>139.4</v>
      </c>
      <c r="CG171" s="58">
        <v>96.2</v>
      </c>
      <c r="CH171" s="58">
        <v>85.9</v>
      </c>
      <c r="CI171" s="58">
        <v>-2.8</v>
      </c>
      <c r="CJ171" s="58">
        <v>2.081</v>
      </c>
      <c r="CK171" s="58">
        <v>-0.2</v>
      </c>
      <c r="CL171" s="58">
        <v>90.593800000000002</v>
      </c>
      <c r="CM171" s="58">
        <v>67.5</v>
      </c>
      <c r="CN171" s="58">
        <v>78.099999999999994</v>
      </c>
    </row>
    <row r="172" spans="1:92">
      <c r="A172" s="59" t="s">
        <v>237</v>
      </c>
      <c r="B172" s="58">
        <v>648.73699999999997</v>
      </c>
      <c r="C172" s="58">
        <v>88.2</v>
      </c>
      <c r="D172" s="58">
        <v>78.8</v>
      </c>
      <c r="E172" s="58">
        <v>98.7</v>
      </c>
      <c r="F172" s="58">
        <v>76.400000000000006</v>
      </c>
      <c r="G172" s="58">
        <v>0.95543999999999996</v>
      </c>
      <c r="H172" s="58">
        <v>544.6</v>
      </c>
      <c r="I172" s="58">
        <v>1291.9000000000001</v>
      </c>
      <c r="J172" s="58">
        <v>3.4460000000000002</v>
      </c>
      <c r="K172" s="58">
        <v>5.13</v>
      </c>
      <c r="L172" s="58">
        <v>4382.6000000000004</v>
      </c>
      <c r="M172" s="58">
        <v>895408</v>
      </c>
      <c r="N172" s="58">
        <v>79.599999999999994</v>
      </c>
      <c r="O172" s="58">
        <v>9370</v>
      </c>
      <c r="P172" s="58">
        <v>9.6999999999999993</v>
      </c>
      <c r="Q172" s="58">
        <v>82.5</v>
      </c>
      <c r="R172" s="58">
        <v>84.3</v>
      </c>
      <c r="S172" s="58">
        <v>15.1</v>
      </c>
      <c r="T172" s="58">
        <v>12.4</v>
      </c>
      <c r="U172" s="58">
        <v>178.88900000000001</v>
      </c>
      <c r="V172" s="58">
        <v>192.19309999999999</v>
      </c>
      <c r="W172" s="58">
        <v>156.851</v>
      </c>
      <c r="X172" s="58">
        <v>165.13574</v>
      </c>
      <c r="Y172" s="58">
        <v>-31</v>
      </c>
      <c r="Z172" s="58">
        <v>68.900000000000006</v>
      </c>
      <c r="AA172" s="58">
        <v>8.5</v>
      </c>
      <c r="AB172" s="58">
        <v>91.8</v>
      </c>
      <c r="AC172" s="58">
        <v>90.3</v>
      </c>
      <c r="AD172" s="58">
        <v>92.5</v>
      </c>
      <c r="AE172" s="58">
        <v>0.95543999999999996</v>
      </c>
      <c r="AF172" s="58">
        <v>82.6</v>
      </c>
      <c r="AG172" s="58">
        <v>-32.200000000000003</v>
      </c>
      <c r="AH172" s="58">
        <v>28.90457</v>
      </c>
      <c r="AI172" s="58">
        <v>163.17719</v>
      </c>
      <c r="AJ172" s="58">
        <v>44.487050000000004</v>
      </c>
      <c r="AK172" s="58">
        <v>121.28942000000001</v>
      </c>
      <c r="AL172" s="58">
        <v>25.672999999999998</v>
      </c>
      <c r="AM172" s="58">
        <v>153.21600000000001</v>
      </c>
      <c r="AN172" s="58">
        <v>38.231000000000002</v>
      </c>
      <c r="AO172" s="58">
        <v>118.62</v>
      </c>
      <c r="AP172" s="58">
        <v>98.134857999999994</v>
      </c>
      <c r="AQ172" s="58">
        <v>25.29</v>
      </c>
      <c r="AR172" s="58">
        <v>82.5</v>
      </c>
      <c r="AS172" s="58">
        <v>89.997699999999995</v>
      </c>
      <c r="AT172" s="58">
        <v>68.900000000000006</v>
      </c>
      <c r="AU172" s="58">
        <v>81.900000000000006</v>
      </c>
      <c r="AV172" s="58">
        <v>82.2</v>
      </c>
      <c r="AW172" s="58">
        <v>27.5</v>
      </c>
      <c r="AX172" s="58">
        <v>12.4</v>
      </c>
      <c r="AY172" s="58">
        <v>-8.6999999999999993</v>
      </c>
      <c r="AZ172" s="58">
        <v>84.578199999999995</v>
      </c>
      <c r="BA172" s="58">
        <v>99.146900000000002</v>
      </c>
      <c r="BB172" s="58">
        <v>17.600000000000001</v>
      </c>
      <c r="BC172" s="58">
        <v>92.6</v>
      </c>
      <c r="BD172" s="58">
        <v>72.200959999999995</v>
      </c>
      <c r="BE172" s="58">
        <v>79.3</v>
      </c>
      <c r="BF172" s="58">
        <v>546.71900000000005</v>
      </c>
      <c r="BG172" s="58">
        <v>2847.39</v>
      </c>
      <c r="BH172" s="58">
        <v>7313.9520000000002</v>
      </c>
      <c r="BI172" s="58">
        <v>68.8</v>
      </c>
      <c r="BJ172" s="58">
        <v>-16</v>
      </c>
      <c r="BK172" s="58">
        <v>86</v>
      </c>
      <c r="BL172" s="58">
        <v>86.951300000000003</v>
      </c>
      <c r="BM172" s="58">
        <v>93.746499999999997</v>
      </c>
      <c r="BN172" s="58">
        <v>90.8</v>
      </c>
      <c r="BO172" s="58">
        <v>104.6</v>
      </c>
      <c r="BP172" s="58">
        <v>49.4</v>
      </c>
      <c r="BQ172" s="58">
        <v>49.63</v>
      </c>
      <c r="BR172" s="58">
        <v>50.87</v>
      </c>
      <c r="BS172" s="58">
        <v>49.6</v>
      </c>
      <c r="BT172" s="58">
        <v>51.8</v>
      </c>
      <c r="BU172" s="58">
        <v>89.1</v>
      </c>
      <c r="BV172" s="58">
        <v>103.9</v>
      </c>
      <c r="BW172" s="58">
        <v>87.7</v>
      </c>
      <c r="BX172" s="58">
        <v>92.953800000000001</v>
      </c>
      <c r="BY172" s="58">
        <v>9.4690100000000008</v>
      </c>
      <c r="BZ172" s="58">
        <v>10</v>
      </c>
      <c r="CA172" s="58">
        <v>337.77</v>
      </c>
      <c r="CB172" s="58">
        <v>331.71100000000001</v>
      </c>
      <c r="CC172" s="58">
        <v>395.26400000000001</v>
      </c>
      <c r="CD172" s="58">
        <v>88.6</v>
      </c>
      <c r="CE172" s="58">
        <v>123.5</v>
      </c>
      <c r="CF172" s="58">
        <v>131.30000000000001</v>
      </c>
      <c r="CG172" s="58">
        <v>95.5</v>
      </c>
      <c r="CH172" s="58">
        <v>87.5</v>
      </c>
      <c r="CI172" s="58">
        <v>-0.8</v>
      </c>
      <c r="CJ172" s="58">
        <v>4.1710000000000003</v>
      </c>
      <c r="CK172" s="58">
        <v>0.7</v>
      </c>
      <c r="CL172" s="58">
        <v>93.090100000000007</v>
      </c>
      <c r="CM172" s="58">
        <v>69.2</v>
      </c>
      <c r="CN172" s="58">
        <v>79.2</v>
      </c>
    </row>
    <row r="173" spans="1:92">
      <c r="A173" s="59" t="s">
        <v>238</v>
      </c>
      <c r="B173" s="58">
        <v>651.91499999999996</v>
      </c>
      <c r="C173" s="58">
        <v>86.8</v>
      </c>
      <c r="D173" s="58">
        <v>78.599999999999994</v>
      </c>
      <c r="E173" s="58">
        <v>95.9</v>
      </c>
      <c r="F173" s="58">
        <v>76.2</v>
      </c>
      <c r="G173" s="58">
        <v>0.98079499999999997</v>
      </c>
      <c r="H173" s="58">
        <v>549.6</v>
      </c>
      <c r="I173" s="58">
        <v>1299.9000000000001</v>
      </c>
      <c r="J173" s="58">
        <v>3.3570000000000002</v>
      </c>
      <c r="K173" s="58">
        <v>4.63</v>
      </c>
      <c r="L173" s="58">
        <v>2769</v>
      </c>
      <c r="M173" s="58">
        <v>792852</v>
      </c>
      <c r="N173" s="58">
        <v>80.3</v>
      </c>
      <c r="O173" s="58">
        <v>9846</v>
      </c>
      <c r="P173" s="58">
        <v>9.8000000000000007</v>
      </c>
      <c r="Q173" s="58">
        <v>82.7</v>
      </c>
      <c r="R173" s="58">
        <v>85</v>
      </c>
      <c r="S173" s="58">
        <v>13.6</v>
      </c>
      <c r="T173" s="58">
        <v>13.2</v>
      </c>
      <c r="U173" s="58">
        <v>181.69399999999999</v>
      </c>
      <c r="V173" s="58">
        <v>195.56554</v>
      </c>
      <c r="W173" s="58">
        <v>155.38499999999999</v>
      </c>
      <c r="X173" s="58">
        <v>166.08771999999999</v>
      </c>
      <c r="Y173" s="58">
        <v>-31</v>
      </c>
      <c r="Z173" s="58">
        <v>67.900000000000006</v>
      </c>
      <c r="AA173" s="58">
        <v>7.3</v>
      </c>
      <c r="AB173" s="58">
        <v>92.9</v>
      </c>
      <c r="AC173" s="58">
        <v>91.9</v>
      </c>
      <c r="AD173" s="58">
        <v>94.5</v>
      </c>
      <c r="AE173" s="58">
        <v>0.98079499999999997</v>
      </c>
      <c r="AF173" s="58">
        <v>83</v>
      </c>
      <c r="AG173" s="58">
        <v>-33.299999999999997</v>
      </c>
      <c r="AH173" s="58">
        <v>29.90521</v>
      </c>
      <c r="AI173" s="58">
        <v>165.59787</v>
      </c>
      <c r="AJ173" s="58">
        <v>44.31035</v>
      </c>
      <c r="AK173" s="58">
        <v>122.34531</v>
      </c>
      <c r="AL173" s="58">
        <v>26.696999999999999</v>
      </c>
      <c r="AM173" s="58">
        <v>154.99700000000001</v>
      </c>
      <c r="AN173" s="58">
        <v>37.887</v>
      </c>
      <c r="AO173" s="58">
        <v>117.498</v>
      </c>
      <c r="AP173" s="58">
        <v>99.148343999999994</v>
      </c>
      <c r="AQ173" s="58">
        <v>26.95</v>
      </c>
      <c r="AR173" s="58">
        <v>82.7</v>
      </c>
      <c r="AS173" s="58">
        <v>91.265600000000006</v>
      </c>
      <c r="AT173" s="58">
        <v>67.900000000000006</v>
      </c>
      <c r="AU173" s="58">
        <v>82.4</v>
      </c>
      <c r="AV173" s="58">
        <v>82.7</v>
      </c>
      <c r="AW173" s="58">
        <v>22.6</v>
      </c>
      <c r="AX173" s="58">
        <v>15.1</v>
      </c>
      <c r="AY173" s="58">
        <v>-9.1999999999999993</v>
      </c>
      <c r="AZ173" s="58">
        <v>84.529200000000003</v>
      </c>
      <c r="BA173" s="58">
        <v>98.873199999999997</v>
      </c>
      <c r="BB173" s="58">
        <v>17.2</v>
      </c>
      <c r="BC173" s="58">
        <v>96</v>
      </c>
      <c r="BD173" s="58">
        <v>71.909700000000001</v>
      </c>
      <c r="BE173" s="58">
        <v>79.2</v>
      </c>
      <c r="BF173" s="58">
        <v>554.39200000000005</v>
      </c>
      <c r="BG173" s="58">
        <v>2897.5</v>
      </c>
      <c r="BH173" s="58">
        <v>10213.511</v>
      </c>
      <c r="BI173" s="58">
        <v>50.7</v>
      </c>
      <c r="BJ173" s="58">
        <v>-15.6</v>
      </c>
      <c r="BK173" s="58">
        <v>84.3</v>
      </c>
      <c r="BL173" s="58">
        <v>89.512299999999996</v>
      </c>
      <c r="BM173" s="58">
        <v>95.563800000000001</v>
      </c>
      <c r="BN173" s="58">
        <v>89.9</v>
      </c>
      <c r="BO173" s="58">
        <v>102.8</v>
      </c>
      <c r="BP173" s="58">
        <v>52.23</v>
      </c>
      <c r="BQ173" s="58">
        <v>52.47</v>
      </c>
      <c r="BR173" s="58">
        <v>53.73</v>
      </c>
      <c r="BS173" s="58">
        <v>55.57</v>
      </c>
      <c r="BT173" s="58">
        <v>52.43</v>
      </c>
      <c r="BU173" s="58">
        <v>89.1</v>
      </c>
      <c r="BV173" s="58">
        <v>102.1</v>
      </c>
      <c r="BW173" s="58">
        <v>86.4</v>
      </c>
      <c r="BX173" s="58">
        <v>97.371200000000002</v>
      </c>
      <c r="BY173" s="58">
        <v>8.6744330000000005</v>
      </c>
      <c r="BZ173" s="58">
        <v>10.3</v>
      </c>
      <c r="CA173" s="58">
        <v>342.28</v>
      </c>
      <c r="CB173" s="58">
        <v>335.92599999999999</v>
      </c>
      <c r="CC173" s="58">
        <v>399.42099999999999</v>
      </c>
      <c r="CD173" s="58">
        <v>85.7</v>
      </c>
      <c r="CE173" s="58">
        <v>121.4</v>
      </c>
      <c r="CF173" s="58">
        <v>123.3</v>
      </c>
      <c r="CG173" s="58">
        <v>95.5</v>
      </c>
      <c r="CH173" s="58">
        <v>90</v>
      </c>
      <c r="CI173" s="58">
        <v>-2.5</v>
      </c>
      <c r="CJ173" s="58">
        <v>5.4349999999999996</v>
      </c>
      <c r="CK173" s="58">
        <v>-0.3</v>
      </c>
      <c r="CL173" s="58">
        <v>97.585999999999999</v>
      </c>
      <c r="CM173" s="58">
        <v>70.599999999999994</v>
      </c>
      <c r="CN173" s="58">
        <v>80</v>
      </c>
    </row>
    <row r="174" spans="1:92">
      <c r="A174" s="59" t="s">
        <v>239</v>
      </c>
      <c r="B174" s="58">
        <v>651.00699999999995</v>
      </c>
      <c r="C174" s="58">
        <v>84.9</v>
      </c>
      <c r="D174" s="58">
        <v>78.8</v>
      </c>
      <c r="E174" s="58">
        <v>91.5</v>
      </c>
      <c r="F174" s="58">
        <v>75.599999999999994</v>
      </c>
      <c r="G174" s="58">
        <v>1.0182549999999999</v>
      </c>
      <c r="H174" s="58">
        <v>583.5</v>
      </c>
      <c r="I174" s="58">
        <v>1338.2</v>
      </c>
      <c r="J174" s="58">
        <v>3.109</v>
      </c>
      <c r="K174" s="58">
        <v>4.43</v>
      </c>
      <c r="L174" s="58">
        <v>2892.6</v>
      </c>
      <c r="M174" s="58">
        <v>766117</v>
      </c>
      <c r="N174" s="58">
        <v>79.900000000000006</v>
      </c>
      <c r="O174" s="58">
        <v>9450</v>
      </c>
      <c r="P174" s="58">
        <v>10.1</v>
      </c>
      <c r="Q174" s="58">
        <v>82.7</v>
      </c>
      <c r="R174" s="58">
        <v>85.1</v>
      </c>
      <c r="S174" s="58">
        <v>8.5</v>
      </c>
      <c r="T174" s="58">
        <v>18.600000000000001</v>
      </c>
      <c r="U174" s="58">
        <v>184.863</v>
      </c>
      <c r="V174" s="58">
        <v>198.68946</v>
      </c>
      <c r="W174" s="58">
        <v>159.821</v>
      </c>
      <c r="X174" s="58">
        <v>170.01455999999999</v>
      </c>
      <c r="Y174" s="58">
        <v>-30.8</v>
      </c>
      <c r="Z174" s="58">
        <v>67.099999999999994</v>
      </c>
      <c r="AA174" s="58">
        <v>6.4</v>
      </c>
      <c r="AB174" s="58">
        <v>93.2</v>
      </c>
      <c r="AC174" s="58">
        <v>92.1</v>
      </c>
      <c r="AD174" s="58">
        <v>95.2</v>
      </c>
      <c r="AE174" s="58">
        <v>1.0182549999999999</v>
      </c>
      <c r="AF174" s="58">
        <v>82.5</v>
      </c>
      <c r="AG174" s="58">
        <v>-31.3</v>
      </c>
      <c r="AH174" s="58">
        <v>30.164870000000001</v>
      </c>
      <c r="AI174" s="58">
        <v>168.45604</v>
      </c>
      <c r="AJ174" s="58">
        <v>44.255980000000001</v>
      </c>
      <c r="AK174" s="58">
        <v>126.20161</v>
      </c>
      <c r="AL174" s="58">
        <v>27.199000000000002</v>
      </c>
      <c r="AM174" s="58">
        <v>157.66399999999999</v>
      </c>
      <c r="AN174" s="58">
        <v>38.265999999999998</v>
      </c>
      <c r="AO174" s="58">
        <v>121.55500000000001</v>
      </c>
      <c r="AP174" s="58">
        <v>99.111345999999998</v>
      </c>
      <c r="AQ174" s="58">
        <v>26.7</v>
      </c>
      <c r="AR174" s="58">
        <v>82.7</v>
      </c>
      <c r="AS174" s="58">
        <v>91.783600000000007</v>
      </c>
      <c r="AT174" s="58">
        <v>67.099999999999994</v>
      </c>
      <c r="AU174" s="58">
        <v>83.3</v>
      </c>
      <c r="AV174" s="58">
        <v>83</v>
      </c>
      <c r="AW174" s="58">
        <v>15.5</v>
      </c>
      <c r="AX174" s="58">
        <v>22.6</v>
      </c>
      <c r="AY174" s="58">
        <v>-7.2</v>
      </c>
      <c r="AZ174" s="58">
        <v>84.286699999999996</v>
      </c>
      <c r="BA174" s="58">
        <v>98.379800000000003</v>
      </c>
      <c r="BB174" s="58">
        <v>18.5</v>
      </c>
      <c r="BC174" s="58">
        <v>86.7</v>
      </c>
      <c r="BD174" s="58">
        <v>70.934010000000001</v>
      </c>
      <c r="BE174" s="58">
        <v>76.599999999999994</v>
      </c>
      <c r="BF174" s="58">
        <v>554.24699999999996</v>
      </c>
      <c r="BG174" s="58">
        <v>2937.31</v>
      </c>
      <c r="BH174" s="58">
        <v>15382.986000000001</v>
      </c>
      <c r="BI174" s="58">
        <v>9.4</v>
      </c>
      <c r="BJ174" s="58">
        <v>-22.1</v>
      </c>
      <c r="BK174" s="58">
        <v>80.099999999999994</v>
      </c>
      <c r="BL174" s="58">
        <v>90.821100000000001</v>
      </c>
      <c r="BM174" s="58">
        <v>96.079400000000007</v>
      </c>
      <c r="BN174" s="58">
        <v>90</v>
      </c>
      <c r="BO174" s="58">
        <v>102.9</v>
      </c>
      <c r="BP174" s="58">
        <v>51.53</v>
      </c>
      <c r="BQ174" s="58">
        <v>52.03</v>
      </c>
      <c r="BR174" s="58">
        <v>54.8</v>
      </c>
      <c r="BS174" s="58">
        <v>57.3</v>
      </c>
      <c r="BT174" s="58">
        <v>53.1</v>
      </c>
      <c r="BU174" s="58">
        <v>89.1</v>
      </c>
      <c r="BV174" s="58">
        <v>101.6</v>
      </c>
      <c r="BW174" s="58">
        <v>84</v>
      </c>
      <c r="BX174" s="58">
        <v>98.637200000000007</v>
      </c>
      <c r="BY174" s="58">
        <v>9.0388380000000002</v>
      </c>
      <c r="BZ174" s="58">
        <v>10.199999999999999</v>
      </c>
      <c r="CA174" s="58">
        <v>344.43</v>
      </c>
      <c r="CB174" s="58">
        <v>337.928</v>
      </c>
      <c r="CC174" s="58">
        <v>402.59899999999999</v>
      </c>
      <c r="CD174" s="58">
        <v>85.3</v>
      </c>
      <c r="CE174" s="58">
        <v>117.2</v>
      </c>
      <c r="CF174" s="58">
        <v>123.8</v>
      </c>
      <c r="CG174" s="58">
        <v>95.3</v>
      </c>
      <c r="CH174" s="58">
        <v>90.8</v>
      </c>
      <c r="CI174" s="58">
        <v>-3</v>
      </c>
      <c r="CJ174" s="58">
        <v>2.4910000000000001</v>
      </c>
      <c r="CK174" s="58">
        <v>-0.4</v>
      </c>
      <c r="CL174" s="58">
        <v>98.898499999999999</v>
      </c>
      <c r="CM174" s="58">
        <v>71.400000000000006</v>
      </c>
      <c r="CN174" s="58">
        <v>80.3</v>
      </c>
    </row>
    <row r="175" spans="1:92">
      <c r="A175" s="59" t="s">
        <v>240</v>
      </c>
      <c r="B175" s="58">
        <v>641.30399999999997</v>
      </c>
      <c r="C175" s="58">
        <v>84.8</v>
      </c>
      <c r="D175" s="58">
        <v>79.2</v>
      </c>
      <c r="E175" s="58">
        <v>90.9</v>
      </c>
      <c r="F175" s="58">
        <v>75.8</v>
      </c>
      <c r="G175" s="58">
        <v>1.0806519999999999</v>
      </c>
      <c r="H175" s="58">
        <v>586.5</v>
      </c>
      <c r="I175" s="58">
        <v>1353.6</v>
      </c>
      <c r="J175" s="58">
        <v>2.6829999999999998</v>
      </c>
      <c r="K175" s="58">
        <v>4.07</v>
      </c>
      <c r="L175" s="58">
        <v>2423.9</v>
      </c>
      <c r="M175" s="58">
        <v>786854</v>
      </c>
      <c r="N175" s="58">
        <v>80.2</v>
      </c>
      <c r="O175" s="58">
        <v>9747</v>
      </c>
      <c r="P175" s="58">
        <v>10.5</v>
      </c>
      <c r="Q175" s="58">
        <v>83.3</v>
      </c>
      <c r="R175" s="58">
        <v>85.6</v>
      </c>
      <c r="S175" s="58">
        <v>12</v>
      </c>
      <c r="T175" s="58">
        <v>13.9</v>
      </c>
      <c r="U175" s="58">
        <v>179.53299999999999</v>
      </c>
      <c r="V175" s="58">
        <v>193.00943000000001</v>
      </c>
      <c r="W175" s="58">
        <v>162.98599999999999</v>
      </c>
      <c r="X175" s="58">
        <v>173.96441999999999</v>
      </c>
      <c r="Y175" s="58">
        <v>-28.8</v>
      </c>
      <c r="Z175" s="58">
        <v>67.400000000000006</v>
      </c>
      <c r="AA175" s="58">
        <v>4.5999999999999996</v>
      </c>
      <c r="AB175" s="58">
        <v>94.9</v>
      </c>
      <c r="AC175" s="58">
        <v>94.1</v>
      </c>
      <c r="AD175" s="58">
        <v>97.64</v>
      </c>
      <c r="AE175" s="58">
        <v>1.0806519999999999</v>
      </c>
      <c r="AF175" s="58">
        <v>82.8</v>
      </c>
      <c r="AG175" s="58">
        <v>-30.1</v>
      </c>
      <c r="AH175" s="58">
        <v>28.73359</v>
      </c>
      <c r="AI175" s="58">
        <v>164.17595</v>
      </c>
      <c r="AJ175" s="58">
        <v>44.796280000000003</v>
      </c>
      <c r="AK175" s="58">
        <v>129.61062000000001</v>
      </c>
      <c r="AL175" s="58">
        <v>26.007000000000001</v>
      </c>
      <c r="AM175" s="58">
        <v>153.52600000000001</v>
      </c>
      <c r="AN175" s="58">
        <v>38.234000000000002</v>
      </c>
      <c r="AO175" s="58">
        <v>124.752</v>
      </c>
      <c r="AP175" s="58">
        <v>98.965586999999999</v>
      </c>
      <c r="AQ175" s="58">
        <v>31.21</v>
      </c>
      <c r="AR175" s="58">
        <v>83.3</v>
      </c>
      <c r="AS175" s="58">
        <v>93.244500000000002</v>
      </c>
      <c r="AT175" s="58">
        <v>67.400000000000006</v>
      </c>
      <c r="AU175" s="58">
        <v>82.1</v>
      </c>
      <c r="AV175" s="58">
        <v>82.6</v>
      </c>
      <c r="AW175" s="58">
        <v>16</v>
      </c>
      <c r="AX175" s="58">
        <v>18.7</v>
      </c>
      <c r="AY175" s="58">
        <v>-8.1999999999999993</v>
      </c>
      <c r="AZ175" s="58">
        <v>84.400899999999993</v>
      </c>
      <c r="BA175" s="58">
        <v>98.3048</v>
      </c>
      <c r="BB175" s="58">
        <v>25.4</v>
      </c>
      <c r="BC175" s="58">
        <v>46.4</v>
      </c>
      <c r="BD175" s="58">
        <v>70.471720000000005</v>
      </c>
      <c r="BE175" s="58">
        <v>77.599999999999994</v>
      </c>
      <c r="BF175" s="58">
        <v>549.07100000000003</v>
      </c>
      <c r="BG175" s="58">
        <v>2970.37</v>
      </c>
      <c r="BH175" s="58">
        <v>5462.058</v>
      </c>
      <c r="BI175" s="58">
        <v>15.6</v>
      </c>
      <c r="BJ175" s="58">
        <v>-24.1</v>
      </c>
      <c r="BK175" s="58">
        <v>80.599999999999994</v>
      </c>
      <c r="BL175" s="58">
        <v>94.290999999999997</v>
      </c>
      <c r="BM175" s="58">
        <v>98.074700000000007</v>
      </c>
      <c r="BN175" s="58">
        <v>90.3</v>
      </c>
      <c r="BO175" s="58">
        <v>102</v>
      </c>
      <c r="BP175" s="58">
        <v>60.3</v>
      </c>
      <c r="BQ175" s="58">
        <v>59.8</v>
      </c>
      <c r="BR175" s="58">
        <v>57.23</v>
      </c>
      <c r="BS175" s="58">
        <v>57.13</v>
      </c>
      <c r="BT175" s="58">
        <v>57.3</v>
      </c>
      <c r="BU175" s="58">
        <v>89.3</v>
      </c>
      <c r="BV175" s="58">
        <v>103.1</v>
      </c>
      <c r="BW175" s="58">
        <v>82.7</v>
      </c>
      <c r="BX175" s="58">
        <v>103.7385</v>
      </c>
      <c r="BY175" s="58">
        <v>14.408772000000001</v>
      </c>
      <c r="BZ175" s="58">
        <v>11.1</v>
      </c>
      <c r="CA175" s="58">
        <v>349.28</v>
      </c>
      <c r="CB175" s="58">
        <v>342.66500000000002</v>
      </c>
      <c r="CC175" s="58">
        <v>406.87799999999999</v>
      </c>
      <c r="CD175" s="58">
        <v>80.8</v>
      </c>
      <c r="CE175" s="58">
        <v>111.2</v>
      </c>
      <c r="CF175" s="58">
        <v>116.7</v>
      </c>
      <c r="CG175" s="58">
        <v>95.2</v>
      </c>
      <c r="CH175" s="58">
        <v>94.8</v>
      </c>
      <c r="CI175" s="58">
        <v>-3.1</v>
      </c>
      <c r="CJ175" s="58">
        <v>6.2050000000000001</v>
      </c>
      <c r="CK175" s="58">
        <v>0.6</v>
      </c>
      <c r="CL175" s="58">
        <v>103.9669</v>
      </c>
      <c r="CM175" s="58">
        <v>72.599999999999994</v>
      </c>
      <c r="CN175" s="58">
        <v>81.2</v>
      </c>
    </row>
    <row r="176" spans="1:92">
      <c r="A176" s="59" t="s">
        <v>241</v>
      </c>
      <c r="B176" s="58">
        <v>642.06100000000004</v>
      </c>
      <c r="C176" s="58">
        <v>85.7</v>
      </c>
      <c r="D176" s="58">
        <v>79.599999999999994</v>
      </c>
      <c r="E176" s="58">
        <v>92.2</v>
      </c>
      <c r="F176" s="58">
        <v>74.599999999999994</v>
      </c>
      <c r="G176" s="58">
        <v>1.1662809999999999</v>
      </c>
      <c r="H176" s="58">
        <v>617.5</v>
      </c>
      <c r="I176" s="58">
        <v>1379.2</v>
      </c>
      <c r="J176" s="58">
        <v>2.3620000000000001</v>
      </c>
      <c r="K176" s="58">
        <v>3.87</v>
      </c>
      <c r="L176" s="58">
        <v>3220.6</v>
      </c>
      <c r="M176" s="58">
        <v>891477</v>
      </c>
      <c r="N176" s="58">
        <v>79.099999999999994</v>
      </c>
      <c r="O176" s="58">
        <v>10206</v>
      </c>
      <c r="P176" s="58">
        <v>10.6</v>
      </c>
      <c r="Q176" s="58">
        <v>83.3</v>
      </c>
      <c r="R176" s="58">
        <v>85.7</v>
      </c>
      <c r="S176" s="58">
        <v>9.6999999999999993</v>
      </c>
      <c r="T176" s="58">
        <v>16.7</v>
      </c>
      <c r="U176" s="58">
        <v>178.09299999999999</v>
      </c>
      <c r="V176" s="58">
        <v>192.29945000000001</v>
      </c>
      <c r="W176" s="58">
        <v>158.93100000000001</v>
      </c>
      <c r="X176" s="58">
        <v>172.35776000000001</v>
      </c>
      <c r="Y176" s="58">
        <v>-33</v>
      </c>
      <c r="Z176" s="58">
        <v>66.099999999999994</v>
      </c>
      <c r="AA176" s="58">
        <v>2.2999999999999998</v>
      </c>
      <c r="AB176" s="58">
        <v>96.5</v>
      </c>
      <c r="AC176" s="58">
        <v>95.9</v>
      </c>
      <c r="AD176" s="58">
        <v>99.81</v>
      </c>
      <c r="AE176" s="58">
        <v>1.1662809999999999</v>
      </c>
      <c r="AF176" s="58">
        <v>82.1</v>
      </c>
      <c r="AG176" s="58">
        <v>-31.9</v>
      </c>
      <c r="AH176" s="58">
        <v>28.644919999999999</v>
      </c>
      <c r="AI176" s="58">
        <v>163.56345999999999</v>
      </c>
      <c r="AJ176" s="58">
        <v>43.994280000000003</v>
      </c>
      <c r="AK176" s="58">
        <v>128.73828</v>
      </c>
      <c r="AL176" s="58">
        <v>26.103000000000002</v>
      </c>
      <c r="AM176" s="58">
        <v>151.99</v>
      </c>
      <c r="AN176" s="58">
        <v>37.505000000000003</v>
      </c>
      <c r="AO176" s="58">
        <v>121.426</v>
      </c>
      <c r="AP176" s="58">
        <v>101.33237099999999</v>
      </c>
      <c r="AQ176" s="58">
        <v>26.1</v>
      </c>
      <c r="AR176" s="58">
        <v>83.3</v>
      </c>
      <c r="AS176" s="58">
        <v>94.7166</v>
      </c>
      <c r="AT176" s="58">
        <v>66.099999999999994</v>
      </c>
      <c r="AU176" s="58">
        <v>82.9</v>
      </c>
      <c r="AV176" s="58">
        <v>82.9</v>
      </c>
      <c r="AW176" s="58">
        <v>15.4</v>
      </c>
      <c r="AX176" s="58">
        <v>19.399999999999999</v>
      </c>
      <c r="AY176" s="58">
        <v>-10.5</v>
      </c>
      <c r="AZ176" s="58">
        <v>84.891800000000003</v>
      </c>
      <c r="BA176" s="58">
        <v>98.664500000000004</v>
      </c>
      <c r="BB176" s="58">
        <v>16.2</v>
      </c>
      <c r="BC176" s="58">
        <v>92.6</v>
      </c>
      <c r="BD176" s="58">
        <v>70.733829999999998</v>
      </c>
      <c r="BE176" s="58">
        <v>79.2</v>
      </c>
      <c r="BF176" s="58">
        <v>550.18499999999995</v>
      </c>
      <c r="BG176" s="58">
        <v>2973.08</v>
      </c>
      <c r="BH176" s="58">
        <v>3181.8629999999998</v>
      </c>
      <c r="BI176" s="58">
        <v>19.5</v>
      </c>
      <c r="BJ176" s="58">
        <v>-21.3</v>
      </c>
      <c r="BK176" s="58">
        <v>85.1</v>
      </c>
      <c r="BL176" s="58">
        <v>98.059399999999997</v>
      </c>
      <c r="BM176" s="58">
        <v>99.642899999999997</v>
      </c>
      <c r="BN176" s="58">
        <v>87.6</v>
      </c>
      <c r="BO176" s="58">
        <v>100</v>
      </c>
      <c r="BP176" s="58">
        <v>51.3</v>
      </c>
      <c r="BQ176" s="58">
        <v>52.23</v>
      </c>
      <c r="BR176" s="58">
        <v>57.2</v>
      </c>
      <c r="BS176" s="58">
        <v>56.2</v>
      </c>
      <c r="BT176" s="58">
        <v>57.97</v>
      </c>
      <c r="BU176" s="58">
        <v>88.8</v>
      </c>
      <c r="BV176" s="58">
        <v>100.4</v>
      </c>
      <c r="BW176" s="58">
        <v>85</v>
      </c>
      <c r="BX176" s="58">
        <v>107.5018</v>
      </c>
      <c r="BY176" s="58">
        <v>9.9001389999999994</v>
      </c>
      <c r="BZ176" s="58">
        <v>10.4</v>
      </c>
      <c r="CA176" s="58">
        <v>347.25</v>
      </c>
      <c r="CB176" s="58">
        <v>340.63900000000001</v>
      </c>
      <c r="CC176" s="58">
        <v>404.93700000000001</v>
      </c>
      <c r="CD176" s="58">
        <v>78.8</v>
      </c>
      <c r="CE176" s="58">
        <v>110.1</v>
      </c>
      <c r="CF176" s="58">
        <v>116.2</v>
      </c>
      <c r="CG176" s="58">
        <v>95</v>
      </c>
      <c r="CH176" s="58">
        <v>98.8</v>
      </c>
      <c r="CI176" s="58">
        <v>-3.9</v>
      </c>
      <c r="CJ176" s="58">
        <v>6.1390000000000002</v>
      </c>
      <c r="CK176" s="58">
        <v>0</v>
      </c>
      <c r="CL176" s="58">
        <v>107.84690000000001</v>
      </c>
      <c r="CM176" s="58">
        <v>72.8</v>
      </c>
      <c r="CN176" s="58">
        <v>81.3</v>
      </c>
    </row>
    <row r="177" spans="1:92">
      <c r="A177" s="59" t="s">
        <v>242</v>
      </c>
      <c r="B177" s="58">
        <v>646.97799999999995</v>
      </c>
      <c r="C177" s="58">
        <v>89.1</v>
      </c>
      <c r="D177" s="58">
        <v>80.7</v>
      </c>
      <c r="E177" s="58">
        <v>98.4</v>
      </c>
      <c r="F177" s="58">
        <v>75.7</v>
      </c>
      <c r="G177" s="58">
        <v>1.1221730000000001</v>
      </c>
      <c r="H177" s="58">
        <v>617.29999999999995</v>
      </c>
      <c r="I177" s="58">
        <v>1376.7</v>
      </c>
      <c r="J177" s="58">
        <v>2.1389999999999998</v>
      </c>
      <c r="K177" s="58">
        <v>4.0999999999999996</v>
      </c>
      <c r="L177" s="58">
        <v>3256.8</v>
      </c>
      <c r="M177" s="58">
        <v>801293</v>
      </c>
      <c r="N177" s="58">
        <v>79.3</v>
      </c>
      <c r="O177" s="58">
        <v>9871</v>
      </c>
      <c r="P177" s="58">
        <v>10.5</v>
      </c>
      <c r="Q177" s="58">
        <v>83.5</v>
      </c>
      <c r="R177" s="58">
        <v>86.1</v>
      </c>
      <c r="S177" s="58">
        <v>13.5</v>
      </c>
      <c r="T177" s="58">
        <v>14</v>
      </c>
      <c r="U177" s="58">
        <v>182.99700000000001</v>
      </c>
      <c r="V177" s="58">
        <v>198.29882000000001</v>
      </c>
      <c r="W177" s="58">
        <v>158.59800000000001</v>
      </c>
      <c r="X177" s="58">
        <v>173.7859</v>
      </c>
      <c r="Y177" s="58">
        <v>-33.1</v>
      </c>
      <c r="Z177" s="58">
        <v>68.3</v>
      </c>
      <c r="AA177" s="58">
        <v>4.7</v>
      </c>
      <c r="AB177" s="58">
        <v>95.8</v>
      </c>
      <c r="AC177" s="58">
        <v>95.3</v>
      </c>
      <c r="AD177" s="58">
        <v>99.45</v>
      </c>
      <c r="AE177" s="58">
        <v>1.1221730000000001</v>
      </c>
      <c r="AF177" s="58">
        <v>82</v>
      </c>
      <c r="AG177" s="58">
        <v>-32.799999999999997</v>
      </c>
      <c r="AH177" s="58">
        <v>28.727260000000001</v>
      </c>
      <c r="AI177" s="58">
        <v>169.42583999999999</v>
      </c>
      <c r="AJ177" s="58">
        <v>45.686639999999997</v>
      </c>
      <c r="AK177" s="58">
        <v>128.64645999999999</v>
      </c>
      <c r="AL177" s="58">
        <v>26.332999999999998</v>
      </c>
      <c r="AM177" s="58">
        <v>156.66399999999999</v>
      </c>
      <c r="AN177" s="58">
        <v>39.088999999999999</v>
      </c>
      <c r="AO177" s="58">
        <v>119.509</v>
      </c>
      <c r="AP177" s="58">
        <v>101.254717</v>
      </c>
      <c r="AQ177" s="58">
        <v>28.42</v>
      </c>
      <c r="AR177" s="58">
        <v>83.5</v>
      </c>
      <c r="AS177" s="58">
        <v>94.480099999999993</v>
      </c>
      <c r="AT177" s="58">
        <v>68.3</v>
      </c>
      <c r="AU177" s="58">
        <v>82.1</v>
      </c>
      <c r="AV177" s="58">
        <v>82.1</v>
      </c>
      <c r="AW177" s="58">
        <v>22.5</v>
      </c>
      <c r="AX177" s="58">
        <v>13.4</v>
      </c>
      <c r="AY177" s="58">
        <v>-9</v>
      </c>
      <c r="AZ177" s="58">
        <v>85.844300000000004</v>
      </c>
      <c r="BA177" s="58">
        <v>99.550700000000006</v>
      </c>
      <c r="BB177" s="58">
        <v>14.3</v>
      </c>
      <c r="BC177" s="58">
        <v>98.7</v>
      </c>
      <c r="BD177" s="58">
        <v>70.799350000000004</v>
      </c>
      <c r="BE177" s="58">
        <v>80.099999999999994</v>
      </c>
      <c r="BF177" s="58">
        <v>557.13300000000004</v>
      </c>
      <c r="BG177" s="58">
        <v>3056.45</v>
      </c>
      <c r="BH177" s="58">
        <v>6141.62</v>
      </c>
      <c r="BI177" s="58">
        <v>51.8</v>
      </c>
      <c r="BJ177" s="58">
        <v>-18.600000000000001</v>
      </c>
      <c r="BK177" s="58">
        <v>90.2</v>
      </c>
      <c r="BL177" s="58">
        <v>97.551500000000004</v>
      </c>
      <c r="BM177" s="58">
        <v>99.506399999999999</v>
      </c>
      <c r="BN177" s="58">
        <v>87.6</v>
      </c>
      <c r="BO177" s="58">
        <v>96.8</v>
      </c>
      <c r="BP177" s="58">
        <v>55.17</v>
      </c>
      <c r="BQ177" s="58">
        <v>55.57</v>
      </c>
      <c r="BR177" s="58">
        <v>57.47</v>
      </c>
      <c r="BS177" s="58">
        <v>54.6</v>
      </c>
      <c r="BT177" s="58">
        <v>59.47</v>
      </c>
      <c r="BU177" s="58">
        <v>88.7</v>
      </c>
      <c r="BV177" s="58">
        <v>100.3</v>
      </c>
      <c r="BW177" s="58">
        <v>83.9</v>
      </c>
      <c r="BX177" s="58">
        <v>106.6999</v>
      </c>
      <c r="BY177" s="58">
        <v>8.9750759999999996</v>
      </c>
      <c r="BZ177" s="58">
        <v>10.6</v>
      </c>
      <c r="CA177" s="58">
        <v>350.37</v>
      </c>
      <c r="CB177" s="58">
        <v>343.62700000000001</v>
      </c>
      <c r="CC177" s="58">
        <v>408.99599999999998</v>
      </c>
      <c r="CD177" s="58">
        <v>79.2</v>
      </c>
      <c r="CE177" s="58">
        <v>107.1</v>
      </c>
      <c r="CF177" s="58">
        <v>118.6</v>
      </c>
      <c r="CG177" s="58">
        <v>94.5</v>
      </c>
      <c r="CH177" s="58">
        <v>97.9</v>
      </c>
      <c r="CI177" s="58">
        <v>-2.1</v>
      </c>
      <c r="CJ177" s="58">
        <v>3.0779999999999998</v>
      </c>
      <c r="CK177" s="58">
        <v>-0.5</v>
      </c>
      <c r="CL177" s="58">
        <v>106.9277</v>
      </c>
      <c r="CM177" s="58">
        <v>73.900000000000006</v>
      </c>
      <c r="CN177" s="58">
        <v>82.1</v>
      </c>
    </row>
    <row r="178" spans="1:92">
      <c r="A178" s="59" t="s">
        <v>243</v>
      </c>
      <c r="B178" s="58">
        <v>648.71799999999996</v>
      </c>
      <c r="C178" s="58">
        <v>93</v>
      </c>
      <c r="D178" s="58">
        <v>83.6</v>
      </c>
      <c r="E178" s="58">
        <v>103.5</v>
      </c>
      <c r="F178" s="58">
        <v>78.599999999999994</v>
      </c>
      <c r="G178" s="58">
        <v>1.2285619999999999</v>
      </c>
      <c r="H178" s="58">
        <v>631.9</v>
      </c>
      <c r="I178" s="58">
        <v>1383.2</v>
      </c>
      <c r="J178" s="58">
        <v>2.15</v>
      </c>
      <c r="K178" s="58">
        <v>4.3</v>
      </c>
      <c r="L178" s="58">
        <v>3965.2</v>
      </c>
      <c r="M178" s="58">
        <v>757314</v>
      </c>
      <c r="N178" s="58">
        <v>81.3</v>
      </c>
      <c r="O178" s="58">
        <v>9496</v>
      </c>
      <c r="P178" s="58">
        <v>10.5</v>
      </c>
      <c r="Q178" s="58">
        <v>83.7</v>
      </c>
      <c r="R178" s="58">
        <v>86.1</v>
      </c>
      <c r="S178" s="58">
        <v>13.8</v>
      </c>
      <c r="T178" s="58">
        <v>13.7</v>
      </c>
      <c r="U178" s="58">
        <v>187.14599999999999</v>
      </c>
      <c r="V178" s="58">
        <v>203.12672000000001</v>
      </c>
      <c r="W178" s="58">
        <v>163.553</v>
      </c>
      <c r="X178" s="58">
        <v>179.55794</v>
      </c>
      <c r="Y178" s="58">
        <v>-29.9</v>
      </c>
      <c r="Z178" s="58">
        <v>70.599999999999994</v>
      </c>
      <c r="AA178" s="58">
        <v>12</v>
      </c>
      <c r="AB178" s="58">
        <v>96.2</v>
      </c>
      <c r="AC178" s="58">
        <v>95.9</v>
      </c>
      <c r="AD178" s="58">
        <v>100.75</v>
      </c>
      <c r="AE178" s="58">
        <v>1.2285619999999999</v>
      </c>
      <c r="AF178" s="58">
        <v>83.8</v>
      </c>
      <c r="AG178" s="58">
        <v>-28.2</v>
      </c>
      <c r="AH178" s="58">
        <v>30.443539999999999</v>
      </c>
      <c r="AI178" s="58">
        <v>172.57578000000001</v>
      </c>
      <c r="AJ178" s="58">
        <v>44.374890000000001</v>
      </c>
      <c r="AK178" s="58">
        <v>135.41854000000001</v>
      </c>
      <c r="AL178" s="58">
        <v>27.722000000000001</v>
      </c>
      <c r="AM178" s="58">
        <v>159.42400000000001</v>
      </c>
      <c r="AN178" s="58">
        <v>37.856000000000002</v>
      </c>
      <c r="AO178" s="58">
        <v>125.697</v>
      </c>
      <c r="AP178" s="58">
        <v>101.33255699999999</v>
      </c>
      <c r="AQ178" s="58">
        <v>29.38</v>
      </c>
      <c r="AR178" s="58">
        <v>83.7</v>
      </c>
      <c r="AS178" s="58">
        <v>94.978800000000007</v>
      </c>
      <c r="AT178" s="58">
        <v>70.599999999999994</v>
      </c>
      <c r="AU178" s="58">
        <v>83.7</v>
      </c>
      <c r="AV178" s="58">
        <v>83.3</v>
      </c>
      <c r="AW178" s="58">
        <v>29.1</v>
      </c>
      <c r="AX178" s="58">
        <v>11.4</v>
      </c>
      <c r="AY178" s="58">
        <v>-1.8</v>
      </c>
      <c r="AZ178" s="58">
        <v>86.738100000000003</v>
      </c>
      <c r="BA178" s="58">
        <v>100.35469999999999</v>
      </c>
      <c r="BB178" s="58">
        <v>10.199999999999999</v>
      </c>
      <c r="BC178" s="58">
        <v>97</v>
      </c>
      <c r="BD178" s="58">
        <v>70.668289999999999</v>
      </c>
      <c r="BE178" s="58">
        <v>81.2</v>
      </c>
      <c r="BF178" s="58">
        <v>558.47799999999995</v>
      </c>
      <c r="BG178" s="58">
        <v>3171.61</v>
      </c>
      <c r="BH178" s="58">
        <v>16481.987000000001</v>
      </c>
      <c r="BI178" s="58">
        <v>67</v>
      </c>
      <c r="BJ178" s="58">
        <v>-16.7</v>
      </c>
      <c r="BK178" s="58">
        <v>94.3</v>
      </c>
      <c r="BL178" s="58">
        <v>98.909300000000002</v>
      </c>
      <c r="BM178" s="58">
        <v>100.5416</v>
      </c>
      <c r="BN178" s="58">
        <v>87.8</v>
      </c>
      <c r="BO178" s="58">
        <v>94.6</v>
      </c>
      <c r="BP178" s="58">
        <v>57.23</v>
      </c>
      <c r="BQ178" s="58">
        <v>58.27</v>
      </c>
      <c r="BR178" s="58">
        <v>63.57</v>
      </c>
      <c r="BS178" s="58">
        <v>60.37</v>
      </c>
      <c r="BT178" s="58">
        <v>65.8</v>
      </c>
      <c r="BU178" s="58">
        <v>88.8</v>
      </c>
      <c r="BV178" s="58">
        <v>99.6</v>
      </c>
      <c r="BW178" s="58">
        <v>82.9</v>
      </c>
      <c r="BX178" s="58">
        <v>109.4786</v>
      </c>
      <c r="BY178" s="58">
        <v>8.9238149999999994</v>
      </c>
      <c r="BZ178" s="58">
        <v>10.1</v>
      </c>
      <c r="CA178" s="58">
        <v>349.13</v>
      </c>
      <c r="CB178" s="58">
        <v>342.41699999999997</v>
      </c>
      <c r="CC178" s="58">
        <v>408.04599999999999</v>
      </c>
      <c r="CD178" s="58">
        <v>77.900000000000006</v>
      </c>
      <c r="CE178" s="58">
        <v>106.6</v>
      </c>
      <c r="CF178" s="58">
        <v>120</v>
      </c>
      <c r="CG178" s="58">
        <v>94.2</v>
      </c>
      <c r="CH178" s="58">
        <v>99.2</v>
      </c>
      <c r="CI178" s="58">
        <v>-1.1000000000000001</v>
      </c>
      <c r="CJ178" s="58">
        <v>5.0039999999999996</v>
      </c>
      <c r="CK178" s="58">
        <v>0.4</v>
      </c>
      <c r="CL178" s="58">
        <v>109.748</v>
      </c>
      <c r="CM178" s="58">
        <v>77.3</v>
      </c>
      <c r="CN178" s="58">
        <v>83.8</v>
      </c>
    </row>
    <row r="179" spans="1:92">
      <c r="A179" s="59" t="s">
        <v>244</v>
      </c>
      <c r="B179" s="58">
        <v>647.60299999999995</v>
      </c>
      <c r="C179" s="58">
        <v>92.9</v>
      </c>
      <c r="D179" s="58">
        <v>84.9</v>
      </c>
      <c r="E179" s="58">
        <v>101.6</v>
      </c>
      <c r="F179" s="58">
        <v>79</v>
      </c>
      <c r="G179" s="58">
        <v>1.2261649999999999</v>
      </c>
      <c r="H179" s="58">
        <v>646.79999999999995</v>
      </c>
      <c r="I179" s="58">
        <v>1396.4</v>
      </c>
      <c r="J179" s="58">
        <v>2.0630000000000002</v>
      </c>
      <c r="K179" s="58">
        <v>4.07</v>
      </c>
      <c r="L179" s="58">
        <v>3856.7</v>
      </c>
      <c r="M179" s="58">
        <v>765267</v>
      </c>
      <c r="N179" s="58">
        <v>81.400000000000006</v>
      </c>
      <c r="O179" s="58">
        <v>9867</v>
      </c>
      <c r="P179" s="58">
        <v>10.3</v>
      </c>
      <c r="Q179" s="58">
        <v>84.3</v>
      </c>
      <c r="R179" s="58">
        <v>86.5</v>
      </c>
      <c r="S179" s="58">
        <v>22.9</v>
      </c>
      <c r="T179" s="58">
        <v>8.5</v>
      </c>
      <c r="U179" s="58">
        <v>194.40600000000001</v>
      </c>
      <c r="V179" s="58">
        <v>211.74349000000001</v>
      </c>
      <c r="W179" s="58">
        <v>164.93299999999999</v>
      </c>
      <c r="X179" s="58">
        <v>182.07918000000001</v>
      </c>
      <c r="Y179" s="58">
        <v>-26.3</v>
      </c>
      <c r="Z179" s="58">
        <v>71</v>
      </c>
      <c r="AA179" s="58">
        <v>12.1</v>
      </c>
      <c r="AB179" s="58">
        <v>96.9</v>
      </c>
      <c r="AC179" s="58">
        <v>96.8</v>
      </c>
      <c r="AD179" s="58">
        <v>102.01</v>
      </c>
      <c r="AE179" s="58">
        <v>1.2261649999999999</v>
      </c>
      <c r="AF179" s="58">
        <v>83.9</v>
      </c>
      <c r="AG179" s="58">
        <v>-25.6</v>
      </c>
      <c r="AH179" s="58">
        <v>32.72804</v>
      </c>
      <c r="AI179" s="58">
        <v>178.92619999999999</v>
      </c>
      <c r="AJ179" s="58">
        <v>46.541229999999999</v>
      </c>
      <c r="AK179" s="58">
        <v>135.96351000000001</v>
      </c>
      <c r="AL179" s="58">
        <v>29.475999999999999</v>
      </c>
      <c r="AM179" s="58">
        <v>164.93</v>
      </c>
      <c r="AN179" s="58">
        <v>38.58</v>
      </c>
      <c r="AO179" s="58">
        <v>126.35299999999999</v>
      </c>
      <c r="AP179" s="58">
        <v>101.14079700000001</v>
      </c>
      <c r="AQ179" s="58">
        <v>31.73</v>
      </c>
      <c r="AR179" s="58">
        <v>84.3</v>
      </c>
      <c r="AS179" s="58">
        <v>95.625299999999996</v>
      </c>
      <c r="AT179" s="58">
        <v>71</v>
      </c>
      <c r="AU179" s="58">
        <v>83.2</v>
      </c>
      <c r="AV179" s="58">
        <v>83.6</v>
      </c>
      <c r="AW179" s="58">
        <v>31.3</v>
      </c>
      <c r="AX179" s="58">
        <v>9</v>
      </c>
      <c r="AY179" s="58">
        <v>1.3</v>
      </c>
      <c r="AZ179" s="58">
        <v>87.167100000000005</v>
      </c>
      <c r="BA179" s="58">
        <v>100.6052</v>
      </c>
      <c r="BB179" s="58">
        <v>13.3</v>
      </c>
      <c r="BC179" s="58">
        <v>58.5</v>
      </c>
      <c r="BD179" s="58">
        <v>69.437730000000002</v>
      </c>
      <c r="BE179" s="58">
        <v>81.900000000000006</v>
      </c>
      <c r="BF179" s="58">
        <v>560.03800000000001</v>
      </c>
      <c r="BG179" s="58">
        <v>3266.04</v>
      </c>
      <c r="BH179" s="58">
        <v>25483.749</v>
      </c>
      <c r="BI179" s="58">
        <v>66.8</v>
      </c>
      <c r="BJ179" s="58">
        <v>-17.2</v>
      </c>
      <c r="BK179" s="58">
        <v>93.5</v>
      </c>
      <c r="BL179" s="58">
        <v>100.7505</v>
      </c>
      <c r="BM179" s="58">
        <v>101.4889</v>
      </c>
      <c r="BN179" s="58">
        <v>87.9</v>
      </c>
      <c r="BO179" s="58">
        <v>96.5</v>
      </c>
      <c r="BP179" s="58">
        <v>63.1</v>
      </c>
      <c r="BQ179" s="58">
        <v>64.5</v>
      </c>
      <c r="BR179" s="58">
        <v>72.13</v>
      </c>
      <c r="BS179" s="58">
        <v>68.400000000000006</v>
      </c>
      <c r="BT179" s="58">
        <v>74.73</v>
      </c>
      <c r="BU179" s="58">
        <v>88.9</v>
      </c>
      <c r="BV179" s="58">
        <v>99.2</v>
      </c>
      <c r="BW179" s="58">
        <v>81.599999999999994</v>
      </c>
      <c r="BX179" s="58">
        <v>112.02719999999999</v>
      </c>
      <c r="BY179" s="58">
        <v>14.311057</v>
      </c>
      <c r="BZ179" s="58">
        <v>10.9</v>
      </c>
      <c r="CA179" s="58">
        <v>354.8</v>
      </c>
      <c r="CB179" s="58">
        <v>348.36399999999998</v>
      </c>
      <c r="CC179" s="58">
        <v>412.28399999999999</v>
      </c>
      <c r="CD179" s="58">
        <v>77</v>
      </c>
      <c r="CE179" s="58">
        <v>105.3</v>
      </c>
      <c r="CF179" s="58">
        <v>115.6</v>
      </c>
      <c r="CG179" s="58">
        <v>94</v>
      </c>
      <c r="CH179" s="58">
        <v>101.1</v>
      </c>
      <c r="CI179" s="58">
        <v>0.6</v>
      </c>
      <c r="CJ179" s="58">
        <v>2.996</v>
      </c>
      <c r="CK179" s="58">
        <v>-0.6</v>
      </c>
      <c r="CL179" s="58">
        <v>112.3445</v>
      </c>
      <c r="CM179" s="58">
        <v>79.7</v>
      </c>
      <c r="CN179" s="58">
        <v>85.1</v>
      </c>
    </row>
    <row r="180" spans="1:92">
      <c r="A180" s="59" t="s">
        <v>245</v>
      </c>
      <c r="B180" s="58">
        <v>650.85599999999999</v>
      </c>
      <c r="C180" s="58">
        <v>92.3</v>
      </c>
      <c r="D180" s="58">
        <v>86</v>
      </c>
      <c r="E180" s="58">
        <v>99.1</v>
      </c>
      <c r="F180" s="58">
        <v>81</v>
      </c>
      <c r="G180" s="58">
        <v>1.213832</v>
      </c>
      <c r="H180" s="58">
        <v>653.5</v>
      </c>
      <c r="I180" s="58">
        <v>1395.6</v>
      </c>
      <c r="J180" s="58">
        <v>2.0830000000000002</v>
      </c>
      <c r="K180" s="58">
        <v>4.2300000000000004</v>
      </c>
      <c r="L180" s="58">
        <v>4052.7</v>
      </c>
      <c r="M180" s="58">
        <v>890850</v>
      </c>
      <c r="N180" s="58">
        <v>82.8</v>
      </c>
      <c r="O180" s="58">
        <v>10072</v>
      </c>
      <c r="P180" s="58">
        <v>10.5</v>
      </c>
      <c r="Q180" s="58">
        <v>84.8</v>
      </c>
      <c r="R180" s="58">
        <v>87</v>
      </c>
      <c r="S180" s="58">
        <v>16.399999999999999</v>
      </c>
      <c r="T180" s="58">
        <v>9.3000000000000007</v>
      </c>
      <c r="U180" s="58">
        <v>203.62100000000001</v>
      </c>
      <c r="V180" s="58">
        <v>220.75988000000001</v>
      </c>
      <c r="W180" s="58">
        <v>170.03100000000001</v>
      </c>
      <c r="X180" s="58">
        <v>185.76836</v>
      </c>
      <c r="Y180" s="58">
        <v>-18.5</v>
      </c>
      <c r="Z180" s="58">
        <v>74.5</v>
      </c>
      <c r="AA180" s="58">
        <v>15.4</v>
      </c>
      <c r="AB180" s="58">
        <v>95.8</v>
      </c>
      <c r="AC180" s="58">
        <v>95.3</v>
      </c>
      <c r="AD180" s="58">
        <v>100.56</v>
      </c>
      <c r="AE180" s="58">
        <v>1.213832</v>
      </c>
      <c r="AF180" s="58">
        <v>85</v>
      </c>
      <c r="AG180" s="58">
        <v>-19.3</v>
      </c>
      <c r="AH180" s="58">
        <v>33.215670000000003</v>
      </c>
      <c r="AI180" s="58">
        <v>187.41316</v>
      </c>
      <c r="AJ180" s="58">
        <v>48.00244</v>
      </c>
      <c r="AK180" s="58">
        <v>138.23607000000001</v>
      </c>
      <c r="AL180" s="58">
        <v>30.189</v>
      </c>
      <c r="AM180" s="58">
        <v>173.43199999999999</v>
      </c>
      <c r="AN180" s="58">
        <v>40.021000000000001</v>
      </c>
      <c r="AO180" s="58">
        <v>130.01</v>
      </c>
      <c r="AP180" s="58">
        <v>100.262046</v>
      </c>
      <c r="AQ180" s="58">
        <v>35.46</v>
      </c>
      <c r="AR180" s="58">
        <v>84.8</v>
      </c>
      <c r="AS180" s="58">
        <v>94.040800000000004</v>
      </c>
      <c r="AT180" s="58">
        <v>74.5</v>
      </c>
      <c r="AU180" s="58">
        <v>83.9</v>
      </c>
      <c r="AV180" s="58">
        <v>83.9</v>
      </c>
      <c r="AW180" s="58">
        <v>24.7</v>
      </c>
      <c r="AX180" s="58">
        <v>9.9</v>
      </c>
      <c r="AY180" s="58">
        <v>2.7</v>
      </c>
      <c r="AZ180" s="58">
        <v>87.393199999999993</v>
      </c>
      <c r="BA180" s="58">
        <v>100.6058</v>
      </c>
      <c r="BB180" s="58">
        <v>15.7</v>
      </c>
      <c r="BC180" s="58">
        <v>91.9</v>
      </c>
      <c r="BD180" s="58">
        <v>67.362679999999997</v>
      </c>
      <c r="BE180" s="58">
        <v>80.099999999999994</v>
      </c>
      <c r="BF180" s="58">
        <v>566.01199999999994</v>
      </c>
      <c r="BG180" s="58">
        <v>3360.71</v>
      </c>
      <c r="BH180" s="58">
        <v>28010.526999999998</v>
      </c>
      <c r="BI180" s="58">
        <v>47.8</v>
      </c>
      <c r="BJ180" s="58">
        <v>-17.600000000000001</v>
      </c>
      <c r="BK180" s="58">
        <v>93.3</v>
      </c>
      <c r="BL180" s="58">
        <v>98.026499999999999</v>
      </c>
      <c r="BM180" s="58">
        <v>100.4768</v>
      </c>
      <c r="BN180" s="58">
        <v>89.1</v>
      </c>
      <c r="BO180" s="58">
        <v>97.8</v>
      </c>
      <c r="BP180" s="58">
        <v>70.63</v>
      </c>
      <c r="BQ180" s="58">
        <v>71.03</v>
      </c>
      <c r="BR180" s="58">
        <v>72.900000000000006</v>
      </c>
      <c r="BS180" s="58">
        <v>70.8</v>
      </c>
      <c r="BT180" s="58">
        <v>74.33</v>
      </c>
      <c r="BU180" s="58">
        <v>89.4</v>
      </c>
      <c r="BV180" s="58">
        <v>99.9</v>
      </c>
      <c r="BW180" s="58">
        <v>79.7</v>
      </c>
      <c r="BX180" s="58">
        <v>109.5819</v>
      </c>
      <c r="BY180" s="58">
        <v>10.13678</v>
      </c>
      <c r="BZ180" s="58">
        <v>10.6</v>
      </c>
      <c r="CA180" s="58">
        <v>354.07</v>
      </c>
      <c r="CB180" s="58">
        <v>347.55599999999998</v>
      </c>
      <c r="CC180" s="58">
        <v>411.65600000000001</v>
      </c>
      <c r="CD180" s="58">
        <v>73.099999999999994</v>
      </c>
      <c r="CE180" s="58">
        <v>100.1</v>
      </c>
      <c r="CF180" s="58">
        <v>112.6</v>
      </c>
      <c r="CG180" s="58">
        <v>93.8</v>
      </c>
      <c r="CH180" s="58">
        <v>98.8</v>
      </c>
      <c r="CI180" s="58">
        <v>0.8</v>
      </c>
      <c r="CJ180" s="58">
        <v>1.879</v>
      </c>
      <c r="CK180" s="58">
        <v>-0.5</v>
      </c>
      <c r="CL180" s="58">
        <v>109.9265</v>
      </c>
      <c r="CM180" s="58">
        <v>82.1</v>
      </c>
      <c r="CN180" s="58">
        <v>86.1</v>
      </c>
    </row>
    <row r="181" spans="1:92">
      <c r="A181" s="59" t="s">
        <v>246</v>
      </c>
      <c r="B181" s="58">
        <v>649.64499999999998</v>
      </c>
      <c r="C181" s="58">
        <v>92.7</v>
      </c>
      <c r="D181" s="58">
        <v>86.9</v>
      </c>
      <c r="E181" s="58">
        <v>98.9</v>
      </c>
      <c r="F181" s="58">
        <v>80.900000000000006</v>
      </c>
      <c r="G181" s="58">
        <v>1.2217819999999999</v>
      </c>
      <c r="H181" s="58">
        <v>660.7</v>
      </c>
      <c r="I181" s="58">
        <v>1409</v>
      </c>
      <c r="J181" s="58">
        <v>2.1160000000000001</v>
      </c>
      <c r="K181" s="58">
        <v>4.0999999999999996</v>
      </c>
      <c r="L181" s="58">
        <v>3892.9</v>
      </c>
      <c r="M181" s="58">
        <v>763020</v>
      </c>
      <c r="N181" s="58">
        <v>83.2</v>
      </c>
      <c r="O181" s="58">
        <v>9791</v>
      </c>
      <c r="P181" s="58">
        <v>10.6</v>
      </c>
      <c r="Q181" s="58">
        <v>85.1</v>
      </c>
      <c r="R181" s="58">
        <v>87</v>
      </c>
      <c r="S181" s="58">
        <v>16.600000000000001</v>
      </c>
      <c r="T181" s="58">
        <v>9.8000000000000007</v>
      </c>
      <c r="U181" s="58">
        <v>201.01300000000001</v>
      </c>
      <c r="V181" s="58">
        <v>217.21011999999999</v>
      </c>
      <c r="W181" s="58">
        <v>174.83799999999999</v>
      </c>
      <c r="X181" s="58">
        <v>189.72531000000001</v>
      </c>
      <c r="Y181" s="58">
        <v>-12.5</v>
      </c>
      <c r="Z181" s="58">
        <v>74.599999999999994</v>
      </c>
      <c r="AA181" s="58">
        <v>18</v>
      </c>
      <c r="AB181" s="58">
        <v>95.7</v>
      </c>
      <c r="AC181" s="58">
        <v>94.9</v>
      </c>
      <c r="AD181" s="58">
        <v>100.94</v>
      </c>
      <c r="AE181" s="58">
        <v>1.2217819999999999</v>
      </c>
      <c r="AF181" s="58">
        <v>85.2</v>
      </c>
      <c r="AG181" s="58">
        <v>-15.5</v>
      </c>
      <c r="AH181" s="58">
        <v>33.817279999999997</v>
      </c>
      <c r="AI181" s="58">
        <v>183.30091999999999</v>
      </c>
      <c r="AJ181" s="58">
        <v>47.105330000000002</v>
      </c>
      <c r="AK181" s="58">
        <v>142.91892999999999</v>
      </c>
      <c r="AL181" s="58">
        <v>30.771999999999998</v>
      </c>
      <c r="AM181" s="58">
        <v>170.24100000000001</v>
      </c>
      <c r="AN181" s="58">
        <v>39.212000000000003</v>
      </c>
      <c r="AO181" s="58">
        <v>135.626</v>
      </c>
      <c r="AP181" s="58">
        <v>99.742265000000003</v>
      </c>
      <c r="AQ181" s="58">
        <v>41.26</v>
      </c>
      <c r="AR181" s="58">
        <v>85.1</v>
      </c>
      <c r="AS181" s="58">
        <v>93.848200000000006</v>
      </c>
      <c r="AT181" s="58">
        <v>74.599999999999994</v>
      </c>
      <c r="AU181" s="58">
        <v>84.4</v>
      </c>
      <c r="AV181" s="58">
        <v>84.2</v>
      </c>
      <c r="AW181" s="58">
        <v>23.1</v>
      </c>
      <c r="AX181" s="58">
        <v>11</v>
      </c>
      <c r="AY181" s="58">
        <v>1.7</v>
      </c>
      <c r="AZ181" s="58">
        <v>87.5381</v>
      </c>
      <c r="BA181" s="58">
        <v>100.4967</v>
      </c>
      <c r="BB181" s="58">
        <v>14.9</v>
      </c>
      <c r="BC181" s="58">
        <v>98.1</v>
      </c>
      <c r="BD181" s="58">
        <v>66.146770000000004</v>
      </c>
      <c r="BE181" s="58">
        <v>79.2</v>
      </c>
      <c r="BF181" s="58">
        <v>564.98699999999997</v>
      </c>
      <c r="BG181" s="58">
        <v>3409.34</v>
      </c>
      <c r="BH181" s="58">
        <v>18230.637999999999</v>
      </c>
      <c r="BI181" s="58">
        <v>44</v>
      </c>
      <c r="BJ181" s="58">
        <v>-17.600000000000001</v>
      </c>
      <c r="BK181" s="58">
        <v>94</v>
      </c>
      <c r="BL181" s="58">
        <v>98.552599999999998</v>
      </c>
      <c r="BM181" s="58">
        <v>100.66589999999999</v>
      </c>
      <c r="BN181" s="58">
        <v>89.8</v>
      </c>
      <c r="BO181" s="58">
        <v>97.8</v>
      </c>
      <c r="BP181" s="58">
        <v>79.599999999999994</v>
      </c>
      <c r="BQ181" s="58">
        <v>77.900000000000006</v>
      </c>
      <c r="BR181" s="58">
        <v>69.17</v>
      </c>
      <c r="BS181" s="58">
        <v>59.8</v>
      </c>
      <c r="BT181" s="58">
        <v>75.63</v>
      </c>
      <c r="BU181" s="58">
        <v>89.6</v>
      </c>
      <c r="BV181" s="58">
        <v>99.8</v>
      </c>
      <c r="BW181" s="58">
        <v>78.3</v>
      </c>
      <c r="BX181" s="58">
        <v>110.49720000000001</v>
      </c>
      <c r="BY181" s="58">
        <v>8.9831059999999994</v>
      </c>
      <c r="BZ181" s="58">
        <v>10.6</v>
      </c>
      <c r="CA181" s="58">
        <v>354.28</v>
      </c>
      <c r="CB181" s="58">
        <v>347.75299999999999</v>
      </c>
      <c r="CC181" s="58">
        <v>412.38499999999999</v>
      </c>
      <c r="CD181" s="58">
        <v>73</v>
      </c>
      <c r="CE181" s="58">
        <v>98.6</v>
      </c>
      <c r="CF181" s="58">
        <v>110.7</v>
      </c>
      <c r="CG181" s="58">
        <v>93.3</v>
      </c>
      <c r="CH181" s="58">
        <v>99.2</v>
      </c>
      <c r="CI181" s="58">
        <v>0.1</v>
      </c>
      <c r="CJ181" s="58">
        <v>7.6820000000000004</v>
      </c>
      <c r="CK181" s="58">
        <v>1.1000000000000001</v>
      </c>
      <c r="CL181" s="58">
        <v>110.7791</v>
      </c>
      <c r="CM181" s="58">
        <v>82.5</v>
      </c>
      <c r="CN181" s="58">
        <v>86.8</v>
      </c>
    </row>
    <row r="182" spans="1:92">
      <c r="A182" s="59" t="s">
        <v>247</v>
      </c>
      <c r="B182" s="58">
        <v>648.96400000000006</v>
      </c>
      <c r="C182" s="58">
        <v>92.3</v>
      </c>
      <c r="D182" s="58">
        <v>87.2</v>
      </c>
      <c r="E182" s="58">
        <v>97.7</v>
      </c>
      <c r="F182" s="58">
        <v>81.599999999999994</v>
      </c>
      <c r="G182" s="58">
        <v>1.3407610000000001</v>
      </c>
      <c r="H182" s="58">
        <v>655.4</v>
      </c>
      <c r="I182" s="58">
        <v>1411.1</v>
      </c>
      <c r="J182" s="58">
        <v>2.1629999999999998</v>
      </c>
      <c r="K182" s="58">
        <v>3.77</v>
      </c>
      <c r="L182" s="58">
        <v>4256.1000000000004</v>
      </c>
      <c r="M182" s="58">
        <v>847689</v>
      </c>
      <c r="N182" s="58">
        <v>82.7</v>
      </c>
      <c r="O182" s="58">
        <v>9483</v>
      </c>
      <c r="P182" s="58">
        <v>10.8</v>
      </c>
      <c r="Q182" s="58">
        <v>85.4</v>
      </c>
      <c r="R182" s="58">
        <v>86.9</v>
      </c>
      <c r="S182" s="58">
        <v>12.3</v>
      </c>
      <c r="T182" s="58">
        <v>13.9</v>
      </c>
      <c r="U182" s="58">
        <v>203.08</v>
      </c>
      <c r="V182" s="58">
        <v>218.80753000000001</v>
      </c>
      <c r="W182" s="58">
        <v>176.70500000000001</v>
      </c>
      <c r="X182" s="58">
        <v>190.49884</v>
      </c>
      <c r="Y182" s="58">
        <v>-15.1</v>
      </c>
      <c r="Z182" s="58">
        <v>74.400000000000006</v>
      </c>
      <c r="AA182" s="58">
        <v>16.100000000000001</v>
      </c>
      <c r="AB182" s="58">
        <v>96.2</v>
      </c>
      <c r="AC182" s="58">
        <v>95.4</v>
      </c>
      <c r="AD182" s="58">
        <v>102.44</v>
      </c>
      <c r="AE182" s="58">
        <v>1.3407610000000001</v>
      </c>
      <c r="AF182" s="58">
        <v>84.9</v>
      </c>
      <c r="AG182" s="58">
        <v>-12.9</v>
      </c>
      <c r="AH182" s="58">
        <v>33.779290000000003</v>
      </c>
      <c r="AI182" s="58">
        <v>184.93414999999999</v>
      </c>
      <c r="AJ182" s="58">
        <v>46.00432</v>
      </c>
      <c r="AK182" s="58">
        <v>144.68647000000001</v>
      </c>
      <c r="AL182" s="58">
        <v>31.007000000000001</v>
      </c>
      <c r="AM182" s="58">
        <v>172.07300000000001</v>
      </c>
      <c r="AN182" s="58">
        <v>38.741999999999997</v>
      </c>
      <c r="AO182" s="58">
        <v>137.96299999999999</v>
      </c>
      <c r="AP182" s="58">
        <v>99.563490000000002</v>
      </c>
      <c r="AQ182" s="58">
        <v>44.49</v>
      </c>
      <c r="AR182" s="58">
        <v>85.4</v>
      </c>
      <c r="AS182" s="58">
        <v>94.291899999999998</v>
      </c>
      <c r="AT182" s="58">
        <v>74.400000000000006</v>
      </c>
      <c r="AU182" s="58">
        <v>84.3</v>
      </c>
      <c r="AV182" s="58">
        <v>84.2</v>
      </c>
      <c r="AW182" s="58">
        <v>18.100000000000001</v>
      </c>
      <c r="AX182" s="58">
        <v>15.2</v>
      </c>
      <c r="AY182" s="58">
        <v>-1.4</v>
      </c>
      <c r="AZ182" s="58">
        <v>87.5959</v>
      </c>
      <c r="BA182" s="58">
        <v>100.27119999999999</v>
      </c>
      <c r="BB182" s="58">
        <v>13.7</v>
      </c>
      <c r="BC182" s="58">
        <v>94.7</v>
      </c>
      <c r="BD182" s="58">
        <v>65.804580000000001</v>
      </c>
      <c r="BE182" s="58">
        <v>80.2</v>
      </c>
      <c r="BF182" s="58">
        <v>563.98400000000004</v>
      </c>
      <c r="BG182" s="58">
        <v>3486.76</v>
      </c>
      <c r="BH182" s="58">
        <v>30545.338</v>
      </c>
      <c r="BI182" s="58">
        <v>19.899999999999999</v>
      </c>
      <c r="BJ182" s="58">
        <v>-16.100000000000001</v>
      </c>
      <c r="BK182" s="58">
        <v>94.5</v>
      </c>
      <c r="BL182" s="58">
        <v>100.9097</v>
      </c>
      <c r="BM182" s="58">
        <v>101.4181</v>
      </c>
      <c r="BN182" s="58">
        <v>90.3</v>
      </c>
      <c r="BO182" s="58">
        <v>97.2</v>
      </c>
      <c r="BP182" s="58">
        <v>84.17</v>
      </c>
      <c r="BQ182" s="58">
        <v>81.97</v>
      </c>
      <c r="BR182" s="58">
        <v>70.430000000000007</v>
      </c>
      <c r="BS182" s="58">
        <v>58</v>
      </c>
      <c r="BT182" s="58">
        <v>79.099999999999994</v>
      </c>
      <c r="BU182" s="58">
        <v>89.9</v>
      </c>
      <c r="BV182" s="58">
        <v>99.3</v>
      </c>
      <c r="BW182" s="58">
        <v>77.599999999999994</v>
      </c>
      <c r="BX182" s="58">
        <v>113.342</v>
      </c>
      <c r="BY182" s="58">
        <v>9.0766310000000008</v>
      </c>
      <c r="BZ182" s="58">
        <v>10.3</v>
      </c>
      <c r="CA182" s="58">
        <v>358.09</v>
      </c>
      <c r="CB182" s="58">
        <v>351.41</v>
      </c>
      <c r="CC182" s="58">
        <v>415.44600000000003</v>
      </c>
      <c r="CD182" s="58">
        <v>73</v>
      </c>
      <c r="CE182" s="58">
        <v>95.5</v>
      </c>
      <c r="CF182" s="58">
        <v>105.7</v>
      </c>
      <c r="CG182" s="58">
        <v>92.8</v>
      </c>
      <c r="CH182" s="58">
        <v>101.3</v>
      </c>
      <c r="CI182" s="58">
        <v>1.2</v>
      </c>
      <c r="CJ182" s="58">
        <v>4.9269999999999996</v>
      </c>
      <c r="CK182" s="58">
        <v>-0.4</v>
      </c>
      <c r="CL182" s="58">
        <v>113.6546</v>
      </c>
      <c r="CM182" s="58">
        <v>84.8</v>
      </c>
      <c r="CN182" s="58">
        <v>87.6</v>
      </c>
    </row>
    <row r="183" spans="1:92">
      <c r="A183" s="59" t="s">
        <v>248</v>
      </c>
      <c r="B183" s="58">
        <v>648.98299999999995</v>
      </c>
      <c r="C183" s="58">
        <v>91.5</v>
      </c>
      <c r="D183" s="58">
        <v>87</v>
      </c>
      <c r="E183" s="58">
        <v>96.1</v>
      </c>
      <c r="F183" s="58">
        <v>81.900000000000006</v>
      </c>
      <c r="G183" s="58">
        <v>1.3200670000000001</v>
      </c>
      <c r="H183" s="58">
        <v>684.1</v>
      </c>
      <c r="I183" s="58">
        <v>1427.8</v>
      </c>
      <c r="J183" s="58">
        <v>2.14</v>
      </c>
      <c r="K183" s="58">
        <v>3.6</v>
      </c>
      <c r="L183" s="58">
        <v>4348.8</v>
      </c>
      <c r="M183" s="58">
        <v>750798</v>
      </c>
      <c r="N183" s="58">
        <v>84</v>
      </c>
      <c r="O183" s="58">
        <v>9185</v>
      </c>
      <c r="P183" s="58">
        <v>11.9</v>
      </c>
      <c r="Q183" s="58">
        <v>85.6</v>
      </c>
      <c r="R183" s="58">
        <v>87.1</v>
      </c>
      <c r="S183" s="58">
        <v>17.3</v>
      </c>
      <c r="T183" s="58">
        <v>9.6999999999999993</v>
      </c>
      <c r="U183" s="58">
        <v>208.11500000000001</v>
      </c>
      <c r="V183" s="58">
        <v>223.71474000000001</v>
      </c>
      <c r="W183" s="58">
        <v>174.78100000000001</v>
      </c>
      <c r="X183" s="58">
        <v>187.12993</v>
      </c>
      <c r="Y183" s="58">
        <v>-12.9</v>
      </c>
      <c r="Z183" s="58">
        <v>76.099999999999994</v>
      </c>
      <c r="AA183" s="58">
        <v>15.2</v>
      </c>
      <c r="AB183" s="58">
        <v>96.4</v>
      </c>
      <c r="AC183" s="58">
        <v>95.3</v>
      </c>
      <c r="AD183" s="58">
        <v>101.97</v>
      </c>
      <c r="AE183" s="58">
        <v>1.3200670000000001</v>
      </c>
      <c r="AF183" s="58">
        <v>85.5</v>
      </c>
      <c r="AG183" s="58">
        <v>-14.2</v>
      </c>
      <c r="AH183" s="58">
        <v>34.740310000000001</v>
      </c>
      <c r="AI183" s="58">
        <v>188.8784</v>
      </c>
      <c r="AJ183" s="58">
        <v>47.316009999999999</v>
      </c>
      <c r="AK183" s="58">
        <v>140.21019999999999</v>
      </c>
      <c r="AL183" s="58">
        <v>32.225000000000001</v>
      </c>
      <c r="AM183" s="58">
        <v>175.89</v>
      </c>
      <c r="AN183" s="58">
        <v>40.335000000000001</v>
      </c>
      <c r="AO183" s="58">
        <v>134.446</v>
      </c>
      <c r="AP183" s="58">
        <v>99.195156999999995</v>
      </c>
      <c r="AQ183" s="58">
        <v>47.71</v>
      </c>
      <c r="AR183" s="58">
        <v>85.6</v>
      </c>
      <c r="AS183" s="58">
        <v>94.107399999999998</v>
      </c>
      <c r="AT183" s="58">
        <v>76.099999999999994</v>
      </c>
      <c r="AU183" s="58">
        <v>84</v>
      </c>
      <c r="AV183" s="58">
        <v>84</v>
      </c>
      <c r="AW183" s="58">
        <v>18.7</v>
      </c>
      <c r="AX183" s="58">
        <v>11.5</v>
      </c>
      <c r="AY183" s="58">
        <v>-3.5</v>
      </c>
      <c r="AZ183" s="58">
        <v>87.488799999999998</v>
      </c>
      <c r="BA183" s="58">
        <v>99.841800000000006</v>
      </c>
      <c r="BB183" s="58">
        <v>17</v>
      </c>
      <c r="BC183" s="58">
        <v>54.2</v>
      </c>
      <c r="BD183" s="58">
        <v>63.60568</v>
      </c>
      <c r="BE183" s="58">
        <v>79.900000000000006</v>
      </c>
      <c r="BF183" s="58">
        <v>565.25300000000004</v>
      </c>
      <c r="BG183" s="58">
        <v>3513.4</v>
      </c>
      <c r="BH183" s="58">
        <v>28067.916000000001</v>
      </c>
      <c r="BI183" s="58">
        <v>33</v>
      </c>
      <c r="BJ183" s="58">
        <v>-13.7</v>
      </c>
      <c r="BK183" s="58">
        <v>94.2</v>
      </c>
      <c r="BL183" s="58">
        <v>101.672</v>
      </c>
      <c r="BM183" s="58">
        <v>100.9448</v>
      </c>
      <c r="BN183" s="58">
        <v>90.8</v>
      </c>
      <c r="BO183" s="58">
        <v>97.7</v>
      </c>
      <c r="BP183" s="58">
        <v>90.2</v>
      </c>
      <c r="BQ183" s="58">
        <v>88.43</v>
      </c>
      <c r="BR183" s="58">
        <v>79.17</v>
      </c>
      <c r="BS183" s="58">
        <v>63.57</v>
      </c>
      <c r="BT183" s="58">
        <v>90</v>
      </c>
      <c r="BU183" s="58">
        <v>90.1</v>
      </c>
      <c r="BV183" s="58">
        <v>98.7</v>
      </c>
      <c r="BW183" s="58">
        <v>71.5</v>
      </c>
      <c r="BX183" s="58">
        <v>112.6587</v>
      </c>
      <c r="BY183" s="58">
        <v>13.928568</v>
      </c>
      <c r="BZ183" s="58">
        <v>10.5</v>
      </c>
      <c r="CA183" s="58">
        <v>357.67</v>
      </c>
      <c r="CB183" s="58">
        <v>350.596</v>
      </c>
      <c r="CC183" s="58">
        <v>415.524</v>
      </c>
      <c r="CD183" s="58">
        <v>67.8</v>
      </c>
      <c r="CE183" s="58">
        <v>94.2</v>
      </c>
      <c r="CF183" s="58">
        <v>108</v>
      </c>
      <c r="CG183" s="58">
        <v>92.7</v>
      </c>
      <c r="CH183" s="58">
        <v>101.9</v>
      </c>
      <c r="CI183" s="58">
        <v>-1.2</v>
      </c>
      <c r="CJ183" s="58">
        <v>-1.59</v>
      </c>
      <c r="CK183" s="58">
        <v>-1.4</v>
      </c>
      <c r="CL183" s="58">
        <v>112.93389999999999</v>
      </c>
      <c r="CM183" s="58">
        <v>85.2</v>
      </c>
      <c r="CN183" s="58">
        <v>88.9</v>
      </c>
    </row>
    <row r="184" spans="1:92">
      <c r="A184" s="59" t="s">
        <v>249</v>
      </c>
      <c r="B184" s="58">
        <v>652.38800000000003</v>
      </c>
      <c r="C184" s="58">
        <v>89</v>
      </c>
      <c r="D184" s="58">
        <v>84.7</v>
      </c>
      <c r="E184" s="58">
        <v>93.5</v>
      </c>
      <c r="F184" s="58">
        <v>83</v>
      </c>
      <c r="G184" s="58">
        <v>1.216491</v>
      </c>
      <c r="H184" s="58">
        <v>706.3</v>
      </c>
      <c r="I184" s="58">
        <v>1451.1</v>
      </c>
      <c r="J184" s="58">
        <v>2.125</v>
      </c>
      <c r="K184" s="58">
        <v>3.3</v>
      </c>
      <c r="L184" s="58">
        <v>4586.3</v>
      </c>
      <c r="M184" s="58">
        <v>945999</v>
      </c>
      <c r="N184" s="58">
        <v>84.8</v>
      </c>
      <c r="O184" s="58">
        <v>9968</v>
      </c>
      <c r="P184" s="58">
        <v>11.9</v>
      </c>
      <c r="Q184" s="58">
        <v>85.8</v>
      </c>
      <c r="R184" s="58">
        <v>87.2</v>
      </c>
      <c r="S184" s="58">
        <v>13.4</v>
      </c>
      <c r="T184" s="58">
        <v>12</v>
      </c>
      <c r="U184" s="58">
        <v>212.08699999999999</v>
      </c>
      <c r="V184" s="58">
        <v>227.44212999999999</v>
      </c>
      <c r="W184" s="58">
        <v>183.83699999999999</v>
      </c>
      <c r="X184" s="58">
        <v>196.47155000000001</v>
      </c>
      <c r="Y184" s="58">
        <v>-14.8</v>
      </c>
      <c r="Z184" s="58">
        <v>77.3</v>
      </c>
      <c r="AA184" s="58">
        <v>13.7</v>
      </c>
      <c r="AB184" s="58">
        <v>95</v>
      </c>
      <c r="AC184" s="58">
        <v>93.8</v>
      </c>
      <c r="AD184" s="58">
        <v>100.62</v>
      </c>
      <c r="AE184" s="58">
        <v>1.216491</v>
      </c>
      <c r="AF184" s="58">
        <v>86.5</v>
      </c>
      <c r="AG184" s="58">
        <v>-19.399999999999999</v>
      </c>
      <c r="AH184" s="58">
        <v>33.562449999999998</v>
      </c>
      <c r="AI184" s="58">
        <v>193.7491</v>
      </c>
      <c r="AJ184" s="58">
        <v>48.736449999999998</v>
      </c>
      <c r="AK184" s="58">
        <v>148.03792999999999</v>
      </c>
      <c r="AL184" s="58">
        <v>31.263999999999999</v>
      </c>
      <c r="AM184" s="58">
        <v>180.82300000000001</v>
      </c>
      <c r="AN184" s="58">
        <v>41.523000000000003</v>
      </c>
      <c r="AO184" s="58">
        <v>142.31399999999999</v>
      </c>
      <c r="AP184" s="58">
        <v>98.507399000000007</v>
      </c>
      <c r="AQ184" s="58">
        <v>52.24</v>
      </c>
      <c r="AR184" s="58">
        <v>85.8</v>
      </c>
      <c r="AS184" s="58">
        <v>92.855999999999995</v>
      </c>
      <c r="AT184" s="58">
        <v>77.3</v>
      </c>
      <c r="AU184" s="58">
        <v>83.6</v>
      </c>
      <c r="AV184" s="58">
        <v>83.5</v>
      </c>
      <c r="AW184" s="58">
        <v>15.5</v>
      </c>
      <c r="AX184" s="58">
        <v>16.8</v>
      </c>
      <c r="AY184" s="58">
        <v>-5.0999999999999996</v>
      </c>
      <c r="AZ184" s="58">
        <v>87.474199999999996</v>
      </c>
      <c r="BA184" s="58">
        <v>99.504599999999996</v>
      </c>
      <c r="BB184" s="58">
        <v>20.8</v>
      </c>
      <c r="BC184" s="58">
        <v>85.7</v>
      </c>
      <c r="BD184" s="58">
        <v>64.712379999999996</v>
      </c>
      <c r="BE184" s="58">
        <v>80.7</v>
      </c>
      <c r="BF184" s="58">
        <v>568.56200000000001</v>
      </c>
      <c r="BG184" s="58">
        <v>3615.84</v>
      </c>
      <c r="BH184" s="58">
        <v>25890.01</v>
      </c>
      <c r="BI184" s="58">
        <v>17.8</v>
      </c>
      <c r="BJ184" s="58">
        <v>-15</v>
      </c>
      <c r="BK184" s="58">
        <v>92.6</v>
      </c>
      <c r="BL184" s="58">
        <v>99.0077</v>
      </c>
      <c r="BM184" s="58">
        <v>100.17870000000001</v>
      </c>
      <c r="BN184" s="58">
        <v>91.2</v>
      </c>
      <c r="BO184" s="58">
        <v>98.6</v>
      </c>
      <c r="BP184" s="58">
        <v>99.77</v>
      </c>
      <c r="BQ184" s="58">
        <v>96.5</v>
      </c>
      <c r="BR184" s="58">
        <v>79.67</v>
      </c>
      <c r="BS184" s="58">
        <v>67.430000000000007</v>
      </c>
      <c r="BT184" s="58">
        <v>88.2</v>
      </c>
      <c r="BU184" s="58">
        <v>89.9</v>
      </c>
      <c r="BV184" s="58">
        <v>99.6</v>
      </c>
      <c r="BW184" s="58">
        <v>75.3</v>
      </c>
      <c r="BX184" s="58">
        <v>110.1442</v>
      </c>
      <c r="BY184" s="58">
        <v>9.7696860000000001</v>
      </c>
      <c r="BZ184" s="58">
        <v>10.199999999999999</v>
      </c>
      <c r="CA184" s="58">
        <v>360.72</v>
      </c>
      <c r="CB184" s="58">
        <v>353.214</v>
      </c>
      <c r="CC184" s="58">
        <v>419.05399999999997</v>
      </c>
      <c r="CD184" s="58">
        <v>71.2</v>
      </c>
      <c r="CE184" s="58">
        <v>96.1</v>
      </c>
      <c r="CF184" s="58">
        <v>106.7</v>
      </c>
      <c r="CG184" s="58">
        <v>92.2</v>
      </c>
      <c r="CH184" s="58">
        <v>99.2</v>
      </c>
      <c r="CI184" s="58">
        <v>-0.5</v>
      </c>
      <c r="CJ184" s="58">
        <v>3.488</v>
      </c>
      <c r="CK184" s="58">
        <v>0.9</v>
      </c>
      <c r="CL184" s="58">
        <v>110.37520000000001</v>
      </c>
      <c r="CM184" s="58">
        <v>87.6</v>
      </c>
      <c r="CN184" s="58">
        <v>89.6</v>
      </c>
    </row>
    <row r="185" spans="1:92">
      <c r="A185" s="59" t="s">
        <v>250</v>
      </c>
      <c r="B185" s="58">
        <v>657.98599999999999</v>
      </c>
      <c r="C185" s="58">
        <v>92.1</v>
      </c>
      <c r="D185" s="58">
        <v>87</v>
      </c>
      <c r="E185" s="58">
        <v>97.5</v>
      </c>
      <c r="F185" s="58">
        <v>86.4</v>
      </c>
      <c r="G185" s="58">
        <v>1.225641</v>
      </c>
      <c r="H185" s="58">
        <v>715.8</v>
      </c>
      <c r="I185" s="58">
        <v>1468.2</v>
      </c>
      <c r="J185" s="58">
        <v>2.13</v>
      </c>
      <c r="K185" s="58">
        <v>3.17</v>
      </c>
      <c r="L185" s="58">
        <v>5044.1000000000004</v>
      </c>
      <c r="M185" s="58">
        <v>801774</v>
      </c>
      <c r="N185" s="58">
        <v>86.1</v>
      </c>
      <c r="O185" s="58">
        <v>9101</v>
      </c>
      <c r="P185" s="58">
        <v>11.7</v>
      </c>
      <c r="Q185" s="58">
        <v>86.4</v>
      </c>
      <c r="R185" s="58">
        <v>87.2</v>
      </c>
      <c r="S185" s="58">
        <v>15.5</v>
      </c>
      <c r="T185" s="58">
        <v>10.3</v>
      </c>
      <c r="U185" s="58">
        <v>221.05500000000001</v>
      </c>
      <c r="V185" s="58">
        <v>236.92035999999999</v>
      </c>
      <c r="W185" s="58">
        <v>190.809</v>
      </c>
      <c r="X185" s="58">
        <v>201.29112000000001</v>
      </c>
      <c r="Y185" s="58">
        <v>-14.8</v>
      </c>
      <c r="Z185" s="58">
        <v>81.5</v>
      </c>
      <c r="AA185" s="58">
        <v>15.1</v>
      </c>
      <c r="AB185" s="58">
        <v>94.2</v>
      </c>
      <c r="AC185" s="58">
        <v>92.6</v>
      </c>
      <c r="AD185" s="58">
        <v>99.38</v>
      </c>
      <c r="AE185" s="58">
        <v>1.225641</v>
      </c>
      <c r="AF185" s="58">
        <v>87.6</v>
      </c>
      <c r="AG185" s="58">
        <v>-17.7</v>
      </c>
      <c r="AH185" s="58">
        <v>35.411560000000001</v>
      </c>
      <c r="AI185" s="58">
        <v>201.39054999999999</v>
      </c>
      <c r="AJ185" s="58">
        <v>49.456850000000003</v>
      </c>
      <c r="AK185" s="58">
        <v>152.10099</v>
      </c>
      <c r="AL185" s="58">
        <v>33.197000000000003</v>
      </c>
      <c r="AM185" s="58">
        <v>187.858</v>
      </c>
      <c r="AN185" s="58">
        <v>42.911000000000001</v>
      </c>
      <c r="AO185" s="58">
        <v>147.898</v>
      </c>
      <c r="AP185" s="58">
        <v>97.205415000000002</v>
      </c>
      <c r="AQ185" s="58">
        <v>61.61</v>
      </c>
      <c r="AR185" s="58">
        <v>86.4</v>
      </c>
      <c r="AS185" s="58">
        <v>92.003699999999995</v>
      </c>
      <c r="AT185" s="58">
        <v>81.5</v>
      </c>
      <c r="AU185" s="58">
        <v>83.9</v>
      </c>
      <c r="AV185" s="58">
        <v>83.8</v>
      </c>
      <c r="AW185" s="58">
        <v>18.399999999999999</v>
      </c>
      <c r="AX185" s="58">
        <v>12.7</v>
      </c>
      <c r="AY185" s="58">
        <v>-2.2000000000000002</v>
      </c>
      <c r="AZ185" s="58">
        <v>88.012600000000006</v>
      </c>
      <c r="BA185" s="58">
        <v>99.783299999999997</v>
      </c>
      <c r="BB185" s="58">
        <v>15.2</v>
      </c>
      <c r="BC185" s="58">
        <v>98.2</v>
      </c>
      <c r="BD185" s="58">
        <v>65.287570000000002</v>
      </c>
      <c r="BE185" s="58">
        <v>82.7</v>
      </c>
      <c r="BF185" s="58">
        <v>573.65</v>
      </c>
      <c r="BG185" s="58">
        <v>3684.05</v>
      </c>
      <c r="BH185" s="58">
        <v>22550.133000000002</v>
      </c>
      <c r="BI185" s="58">
        <v>41.9</v>
      </c>
      <c r="BJ185" s="58">
        <v>-15.6</v>
      </c>
      <c r="BK185" s="58">
        <v>93.7</v>
      </c>
      <c r="BL185" s="58">
        <v>97.854200000000006</v>
      </c>
      <c r="BM185" s="58">
        <v>99.407200000000003</v>
      </c>
      <c r="BN185" s="58">
        <v>92.8</v>
      </c>
      <c r="BO185" s="58">
        <v>100.8</v>
      </c>
      <c r="BP185" s="58">
        <v>116.1</v>
      </c>
      <c r="BQ185" s="58">
        <v>110.23</v>
      </c>
      <c r="BR185" s="58">
        <v>79.77</v>
      </c>
      <c r="BS185" s="58">
        <v>64.930000000000007</v>
      </c>
      <c r="BT185" s="58">
        <v>90.07</v>
      </c>
      <c r="BU185" s="58">
        <v>90.3</v>
      </c>
      <c r="BV185" s="58">
        <v>100.6</v>
      </c>
      <c r="BW185" s="58">
        <v>76.3</v>
      </c>
      <c r="BX185" s="58">
        <v>108.06189999999999</v>
      </c>
      <c r="BY185" s="58">
        <v>8.9168730000000007</v>
      </c>
      <c r="BZ185" s="58">
        <v>10.5</v>
      </c>
      <c r="CA185" s="58">
        <v>362.04</v>
      </c>
      <c r="CB185" s="58">
        <v>354.50099999999998</v>
      </c>
      <c r="CC185" s="58">
        <v>420.601</v>
      </c>
      <c r="CD185" s="58">
        <v>76.2</v>
      </c>
      <c r="CE185" s="58">
        <v>96.6</v>
      </c>
      <c r="CF185" s="58">
        <v>105.6</v>
      </c>
      <c r="CG185" s="58">
        <v>91.7</v>
      </c>
      <c r="CH185" s="58">
        <v>97.9</v>
      </c>
      <c r="CI185" s="58">
        <v>2.9</v>
      </c>
      <c r="CJ185" s="58">
        <v>2.66</v>
      </c>
      <c r="CK185" s="58">
        <v>-0.1</v>
      </c>
      <c r="CL185" s="58">
        <v>108.3117</v>
      </c>
      <c r="CM185" s="58">
        <v>88</v>
      </c>
      <c r="CN185" s="58">
        <v>90.1</v>
      </c>
    </row>
    <row r="186" spans="1:92">
      <c r="A186" s="59" t="s">
        <v>251</v>
      </c>
      <c r="B186" s="58">
        <v>661.08799999999997</v>
      </c>
      <c r="C186" s="58">
        <v>95.3</v>
      </c>
      <c r="D186" s="58">
        <v>90.1</v>
      </c>
      <c r="E186" s="58">
        <v>100.8</v>
      </c>
      <c r="F186" s="58">
        <v>89.4</v>
      </c>
      <c r="G186" s="58">
        <v>1.1856100000000001</v>
      </c>
      <c r="H186" s="58">
        <v>725.8</v>
      </c>
      <c r="I186" s="58">
        <v>1477.6</v>
      </c>
      <c r="J186" s="58">
        <v>2.3439999999999999</v>
      </c>
      <c r="K186" s="58">
        <v>3.33</v>
      </c>
      <c r="L186" s="58">
        <v>5408.3</v>
      </c>
      <c r="M186" s="58">
        <v>823558</v>
      </c>
      <c r="N186" s="58">
        <v>87.8</v>
      </c>
      <c r="O186" s="58">
        <v>8589</v>
      </c>
      <c r="P186" s="58">
        <v>11.4</v>
      </c>
      <c r="Q186" s="58">
        <v>86.7</v>
      </c>
      <c r="R186" s="58">
        <v>87.3</v>
      </c>
      <c r="S186" s="58">
        <v>13.1</v>
      </c>
      <c r="T186" s="58">
        <v>13.2</v>
      </c>
      <c r="U186" s="58">
        <v>225.851</v>
      </c>
      <c r="V186" s="58">
        <v>241.21574000000001</v>
      </c>
      <c r="W186" s="58">
        <v>200.17</v>
      </c>
      <c r="X186" s="58">
        <v>209.65097</v>
      </c>
      <c r="Y186" s="58">
        <v>-11.3</v>
      </c>
      <c r="Z186" s="58">
        <v>85.3</v>
      </c>
      <c r="AA186" s="58">
        <v>17.600000000000001</v>
      </c>
      <c r="AB186" s="58">
        <v>93.4</v>
      </c>
      <c r="AC186" s="58">
        <v>91.5</v>
      </c>
      <c r="AD186" s="58">
        <v>98.63</v>
      </c>
      <c r="AE186" s="58">
        <v>1.1856100000000001</v>
      </c>
      <c r="AF186" s="58">
        <v>89.2</v>
      </c>
      <c r="AG186" s="58">
        <v>-11.4</v>
      </c>
      <c r="AH186" s="58">
        <v>36.152459999999998</v>
      </c>
      <c r="AI186" s="58">
        <v>204.94880000000001</v>
      </c>
      <c r="AJ186" s="58">
        <v>50.014159999999997</v>
      </c>
      <c r="AK186" s="58">
        <v>159.74504999999999</v>
      </c>
      <c r="AL186" s="58">
        <v>33.970999999999997</v>
      </c>
      <c r="AM186" s="58">
        <v>191.88</v>
      </c>
      <c r="AN186" s="58">
        <v>43.508000000000003</v>
      </c>
      <c r="AO186" s="58">
        <v>156.66200000000001</v>
      </c>
      <c r="AP186" s="58">
        <v>96.417377000000002</v>
      </c>
      <c r="AQ186" s="58">
        <v>57.17</v>
      </c>
      <c r="AR186" s="58">
        <v>86.7</v>
      </c>
      <c r="AS186" s="58">
        <v>91.023099999999999</v>
      </c>
      <c r="AT186" s="58">
        <v>85.3</v>
      </c>
      <c r="AU186" s="58">
        <v>84.4</v>
      </c>
      <c r="AV186" s="58">
        <v>84.2</v>
      </c>
      <c r="AW186" s="58">
        <v>18.7</v>
      </c>
      <c r="AX186" s="58">
        <v>12.7</v>
      </c>
      <c r="AY186" s="58">
        <v>4.9000000000000004</v>
      </c>
      <c r="AZ186" s="58">
        <v>88.9803</v>
      </c>
      <c r="BA186" s="58">
        <v>100.53570000000001</v>
      </c>
      <c r="BB186" s="58">
        <v>16.100000000000001</v>
      </c>
      <c r="BC186" s="58">
        <v>93.2</v>
      </c>
      <c r="BD186" s="58">
        <v>65.913719999999998</v>
      </c>
      <c r="BE186" s="58">
        <v>86.1</v>
      </c>
      <c r="BF186" s="58">
        <v>577.24300000000005</v>
      </c>
      <c r="BG186" s="58">
        <v>3782.77</v>
      </c>
      <c r="BH186" s="58">
        <v>30433.868999999999</v>
      </c>
      <c r="BI186" s="58">
        <v>46.6</v>
      </c>
      <c r="BJ186" s="58">
        <v>-12.2</v>
      </c>
      <c r="BK186" s="58">
        <v>96.1</v>
      </c>
      <c r="BL186" s="58">
        <v>96.740899999999996</v>
      </c>
      <c r="BM186" s="58">
        <v>98.944800000000001</v>
      </c>
      <c r="BN186" s="58">
        <v>94.3</v>
      </c>
      <c r="BO186" s="58">
        <v>102.4</v>
      </c>
      <c r="BP186" s="58">
        <v>109.1</v>
      </c>
      <c r="BQ186" s="58">
        <v>104.8</v>
      </c>
      <c r="BR186" s="58">
        <v>82.73</v>
      </c>
      <c r="BS186" s="58">
        <v>64.3</v>
      </c>
      <c r="BT186" s="58">
        <v>95.5</v>
      </c>
      <c r="BU186" s="58">
        <v>90.8</v>
      </c>
      <c r="BV186" s="58">
        <v>101</v>
      </c>
      <c r="BW186" s="58">
        <v>77.2</v>
      </c>
      <c r="BX186" s="58">
        <v>106.73099999999999</v>
      </c>
      <c r="BY186" s="58">
        <v>9.6668240000000001</v>
      </c>
      <c r="BZ186" s="58">
        <v>11</v>
      </c>
      <c r="CA186" s="58">
        <v>366.14</v>
      </c>
      <c r="CB186" s="58">
        <v>358.38400000000001</v>
      </c>
      <c r="CC186" s="58">
        <v>424.94499999999999</v>
      </c>
      <c r="CD186" s="58">
        <v>77.5</v>
      </c>
      <c r="CE186" s="58">
        <v>100.1</v>
      </c>
      <c r="CF186" s="58">
        <v>107.9</v>
      </c>
      <c r="CG186" s="58">
        <v>91.1</v>
      </c>
      <c r="CH186" s="58">
        <v>96.7</v>
      </c>
      <c r="CI186" s="58">
        <v>4.2</v>
      </c>
      <c r="CJ186" s="58">
        <v>5.89</v>
      </c>
      <c r="CK186" s="58">
        <v>0.4</v>
      </c>
      <c r="CL186" s="58">
        <v>106.95269999999999</v>
      </c>
      <c r="CM186" s="58">
        <v>90.9</v>
      </c>
      <c r="CN186" s="58">
        <v>91.4</v>
      </c>
    </row>
    <row r="187" spans="1:92">
      <c r="A187" s="59" t="s">
        <v>252</v>
      </c>
      <c r="B187" s="58">
        <v>667.48099999999999</v>
      </c>
      <c r="C187" s="58">
        <v>99.1</v>
      </c>
      <c r="D187" s="58">
        <v>94.1</v>
      </c>
      <c r="E187" s="58">
        <v>104.4</v>
      </c>
      <c r="F187" s="58">
        <v>90.2</v>
      </c>
      <c r="G187" s="58">
        <v>1.202</v>
      </c>
      <c r="H187" s="58">
        <v>733.4</v>
      </c>
      <c r="I187" s="58">
        <v>1498.6</v>
      </c>
      <c r="J187" s="58">
        <v>2.6120000000000001</v>
      </c>
      <c r="K187" s="58">
        <v>3.47</v>
      </c>
      <c r="L187" s="58">
        <v>5970.1</v>
      </c>
      <c r="M187" s="58">
        <v>797143</v>
      </c>
      <c r="N187" s="58">
        <v>87.8</v>
      </c>
      <c r="O187" s="58">
        <v>9081</v>
      </c>
      <c r="P187" s="58">
        <v>11.4</v>
      </c>
      <c r="Q187" s="58">
        <v>87</v>
      </c>
      <c r="R187" s="58">
        <v>87.2</v>
      </c>
      <c r="S187" s="58">
        <v>22.5</v>
      </c>
      <c r="T187" s="58">
        <v>6.2</v>
      </c>
      <c r="U187" s="58">
        <v>234.05699999999999</v>
      </c>
      <c r="V187" s="58">
        <v>248.85538</v>
      </c>
      <c r="W187" s="58">
        <v>207.73599999999999</v>
      </c>
      <c r="X187" s="58">
        <v>215.09612000000001</v>
      </c>
      <c r="Y187" s="58">
        <v>-5.2</v>
      </c>
      <c r="Z187" s="58">
        <v>86.6</v>
      </c>
      <c r="AA187" s="58">
        <v>23</v>
      </c>
      <c r="AB187" s="58">
        <v>93.2</v>
      </c>
      <c r="AC187" s="58">
        <v>91.1</v>
      </c>
      <c r="AD187" s="58">
        <v>98.51</v>
      </c>
      <c r="AE187" s="58">
        <v>1.202</v>
      </c>
      <c r="AF187" s="58">
        <v>89.2</v>
      </c>
      <c r="AG187" s="58">
        <v>-4</v>
      </c>
      <c r="AH187" s="58">
        <v>37.28134</v>
      </c>
      <c r="AI187" s="58">
        <v>211.44497999999999</v>
      </c>
      <c r="AJ187" s="58">
        <v>50.698909999999998</v>
      </c>
      <c r="AK187" s="58">
        <v>164.42792</v>
      </c>
      <c r="AL187" s="58">
        <v>34.933</v>
      </c>
      <c r="AM187" s="58">
        <v>199.124</v>
      </c>
      <c r="AN187" s="58">
        <v>44.076999999999998</v>
      </c>
      <c r="AO187" s="58">
        <v>163.65899999999999</v>
      </c>
      <c r="AP187" s="58">
        <v>95.655315999999999</v>
      </c>
      <c r="AQ187" s="58">
        <v>62.29</v>
      </c>
      <c r="AR187" s="58">
        <v>87</v>
      </c>
      <c r="AS187" s="58">
        <v>90.781000000000006</v>
      </c>
      <c r="AT187" s="58">
        <v>86.6</v>
      </c>
      <c r="AU187" s="58">
        <v>84.7</v>
      </c>
      <c r="AV187" s="58">
        <v>85.1</v>
      </c>
      <c r="AW187" s="58">
        <v>27.8</v>
      </c>
      <c r="AX187" s="58">
        <v>7.9</v>
      </c>
      <c r="AY187" s="58">
        <v>6.4</v>
      </c>
      <c r="AZ187" s="58">
        <v>89.988200000000006</v>
      </c>
      <c r="BA187" s="58">
        <v>101.3232</v>
      </c>
      <c r="BB187" s="58">
        <v>34.299999999999997</v>
      </c>
      <c r="BC187" s="58">
        <v>36.5</v>
      </c>
      <c r="BD187" s="58">
        <v>63.871290000000002</v>
      </c>
      <c r="BE187" s="58">
        <v>89</v>
      </c>
      <c r="BF187" s="58">
        <v>581.83900000000006</v>
      </c>
      <c r="BG187" s="58">
        <v>3887.07</v>
      </c>
      <c r="BH187" s="58">
        <v>30486.305</v>
      </c>
      <c r="BI187" s="58">
        <v>68.099999999999994</v>
      </c>
      <c r="BJ187" s="58">
        <v>-8.1999999999999993</v>
      </c>
      <c r="BK187" s="58">
        <v>101.1</v>
      </c>
      <c r="BL187" s="58">
        <v>97.012799999999999</v>
      </c>
      <c r="BM187" s="58">
        <v>98.8</v>
      </c>
      <c r="BN187" s="58">
        <v>95.4</v>
      </c>
      <c r="BO187" s="58">
        <v>102.9</v>
      </c>
      <c r="BP187" s="58">
        <v>117.9</v>
      </c>
      <c r="BQ187" s="58">
        <v>113.97</v>
      </c>
      <c r="BR187" s="58">
        <v>93.5</v>
      </c>
      <c r="BS187" s="58">
        <v>70.5</v>
      </c>
      <c r="BT187" s="58">
        <v>109.5</v>
      </c>
      <c r="BU187" s="58">
        <v>91.1</v>
      </c>
      <c r="BV187" s="58">
        <v>100.5</v>
      </c>
      <c r="BW187" s="58">
        <v>70.5</v>
      </c>
      <c r="BX187" s="58">
        <v>106.6464</v>
      </c>
      <c r="BY187" s="58">
        <v>13.835001999999999</v>
      </c>
      <c r="BZ187" s="58">
        <v>10.5</v>
      </c>
      <c r="CA187" s="58">
        <v>367.47</v>
      </c>
      <c r="CB187" s="58">
        <v>358.45</v>
      </c>
      <c r="CC187" s="58">
        <v>425.53699999999998</v>
      </c>
      <c r="CD187" s="58">
        <v>72.900000000000006</v>
      </c>
      <c r="CE187" s="58">
        <v>103</v>
      </c>
      <c r="CF187" s="58">
        <v>111.3</v>
      </c>
      <c r="CG187" s="58">
        <v>90.7</v>
      </c>
      <c r="CH187" s="58">
        <v>96.9</v>
      </c>
      <c r="CI187" s="58">
        <v>5.9</v>
      </c>
      <c r="CJ187" s="58">
        <v>6.8179999999999996</v>
      </c>
      <c r="CK187" s="58">
        <v>0.5</v>
      </c>
      <c r="CL187" s="58">
        <v>106.8459</v>
      </c>
      <c r="CM187" s="58">
        <v>93.2</v>
      </c>
      <c r="CN187" s="58">
        <v>92.5</v>
      </c>
    </row>
    <row r="188" spans="1:92">
      <c r="A188" s="59" t="s">
        <v>253</v>
      </c>
      <c r="B188" s="58">
        <v>678.98</v>
      </c>
      <c r="C188" s="58">
        <v>101.5</v>
      </c>
      <c r="D188" s="58">
        <v>98.4</v>
      </c>
      <c r="E188" s="58">
        <v>104.6</v>
      </c>
      <c r="F188" s="58">
        <v>91.9</v>
      </c>
      <c r="G188" s="58">
        <v>1.2649950000000001</v>
      </c>
      <c r="H188" s="58">
        <v>750.3</v>
      </c>
      <c r="I188" s="58">
        <v>1523.1</v>
      </c>
      <c r="J188" s="58">
        <v>2.89</v>
      </c>
      <c r="K188" s="58">
        <v>3.97</v>
      </c>
      <c r="L188" s="58">
        <v>5683.3</v>
      </c>
      <c r="M188" s="58">
        <v>938751</v>
      </c>
      <c r="N188" s="58">
        <v>90.3</v>
      </c>
      <c r="O188" s="58">
        <v>8573</v>
      </c>
      <c r="P188" s="58">
        <v>11</v>
      </c>
      <c r="Q188" s="58">
        <v>87.5</v>
      </c>
      <c r="R188" s="58">
        <v>87.5</v>
      </c>
      <c r="S188" s="58">
        <v>20.2</v>
      </c>
      <c r="T188" s="58">
        <v>6.9</v>
      </c>
      <c r="U188" s="58">
        <v>241.63399999999999</v>
      </c>
      <c r="V188" s="58">
        <v>256.20389</v>
      </c>
      <c r="W188" s="58">
        <v>211.60900000000001</v>
      </c>
      <c r="X188" s="58">
        <v>218.21993000000001</v>
      </c>
      <c r="Y188" s="58">
        <v>3</v>
      </c>
      <c r="Z188" s="58">
        <v>87.7</v>
      </c>
      <c r="AA188" s="58">
        <v>20.3</v>
      </c>
      <c r="AB188" s="58">
        <v>93.8</v>
      </c>
      <c r="AC188" s="58">
        <v>92</v>
      </c>
      <c r="AD188" s="58">
        <v>100.18</v>
      </c>
      <c r="AE188" s="58">
        <v>1.2649950000000001</v>
      </c>
      <c r="AF188" s="58">
        <v>91.6</v>
      </c>
      <c r="AG188" s="58">
        <v>4.8</v>
      </c>
      <c r="AH188" s="58">
        <v>39.05453</v>
      </c>
      <c r="AI188" s="58">
        <v>217.01546999999999</v>
      </c>
      <c r="AJ188" s="58">
        <v>50.032890000000002</v>
      </c>
      <c r="AK188" s="58">
        <v>168.05483000000001</v>
      </c>
      <c r="AL188" s="58">
        <v>36.566000000000003</v>
      </c>
      <c r="AM188" s="58">
        <v>205.06800000000001</v>
      </c>
      <c r="AN188" s="58">
        <v>43.470999999999997</v>
      </c>
      <c r="AO188" s="58">
        <v>168.13800000000001</v>
      </c>
      <c r="AP188" s="58">
        <v>95.065562</v>
      </c>
      <c r="AQ188" s="58">
        <v>70.03</v>
      </c>
      <c r="AR188" s="58">
        <v>87.5</v>
      </c>
      <c r="AS188" s="58">
        <v>91.405199999999994</v>
      </c>
      <c r="AT188" s="58">
        <v>87.7</v>
      </c>
      <c r="AU188" s="58">
        <v>86.3</v>
      </c>
      <c r="AV188" s="58">
        <v>86.4</v>
      </c>
      <c r="AW188" s="58">
        <v>24.1</v>
      </c>
      <c r="AX188" s="58">
        <v>7.7</v>
      </c>
      <c r="AY188" s="58">
        <v>11.9</v>
      </c>
      <c r="AZ188" s="58">
        <v>90.645899999999997</v>
      </c>
      <c r="BA188" s="58">
        <v>101.7127</v>
      </c>
      <c r="BB188" s="58">
        <v>28.6</v>
      </c>
      <c r="BC188" s="58">
        <v>77.599999999999994</v>
      </c>
      <c r="BD188" s="58">
        <v>68.189080000000004</v>
      </c>
      <c r="BE188" s="58">
        <v>93.4</v>
      </c>
      <c r="BF188" s="58">
        <v>594.33799999999997</v>
      </c>
      <c r="BG188" s="58">
        <v>3967.7</v>
      </c>
      <c r="BH188" s="58">
        <v>29367.526999999998</v>
      </c>
      <c r="BI188" s="58">
        <v>50.2</v>
      </c>
      <c r="BJ188" s="58">
        <v>-7.1</v>
      </c>
      <c r="BK188" s="58">
        <v>104.7</v>
      </c>
      <c r="BL188" s="58">
        <v>98.5488</v>
      </c>
      <c r="BM188" s="58">
        <v>99.925200000000004</v>
      </c>
      <c r="BN188" s="58">
        <v>96.3</v>
      </c>
      <c r="BO188" s="58">
        <v>102.9</v>
      </c>
      <c r="BP188" s="58">
        <v>131.9</v>
      </c>
      <c r="BQ188" s="58">
        <v>127.2</v>
      </c>
      <c r="BR188" s="58">
        <v>102.8</v>
      </c>
      <c r="BS188" s="58">
        <v>70.400000000000006</v>
      </c>
      <c r="BT188" s="58">
        <v>125.33</v>
      </c>
      <c r="BU188" s="58">
        <v>91.7</v>
      </c>
      <c r="BV188" s="58">
        <v>100.8</v>
      </c>
      <c r="BW188" s="58">
        <v>80.5</v>
      </c>
      <c r="BX188" s="58">
        <v>109.6191</v>
      </c>
      <c r="BY188" s="58">
        <v>10.168481</v>
      </c>
      <c r="BZ188" s="58">
        <v>10.6</v>
      </c>
      <c r="CA188" s="58">
        <v>369.89</v>
      </c>
      <c r="CB188" s="58">
        <v>360.815</v>
      </c>
      <c r="CC188" s="58">
        <v>427.87599999999998</v>
      </c>
      <c r="CD188" s="58">
        <v>78.5</v>
      </c>
      <c r="CE188" s="58">
        <v>101.7</v>
      </c>
      <c r="CF188" s="58">
        <v>111.4</v>
      </c>
      <c r="CG188" s="58">
        <v>90.6</v>
      </c>
      <c r="CH188" s="58">
        <v>98.4</v>
      </c>
      <c r="CI188" s="58">
        <v>8.3000000000000007</v>
      </c>
      <c r="CJ188" s="58">
        <v>6.17</v>
      </c>
      <c r="CK188" s="58">
        <v>-0.4</v>
      </c>
      <c r="CL188" s="58">
        <v>109.88039999999999</v>
      </c>
      <c r="CM188" s="58">
        <v>94.8</v>
      </c>
      <c r="CN188" s="58">
        <v>93.6</v>
      </c>
    </row>
    <row r="189" spans="1:92">
      <c r="A189" s="59" t="s">
        <v>254</v>
      </c>
      <c r="B189" s="58">
        <v>684.2</v>
      </c>
      <c r="C189" s="58">
        <v>101.4</v>
      </c>
      <c r="D189" s="58">
        <v>100.8</v>
      </c>
      <c r="E189" s="58">
        <v>102.2</v>
      </c>
      <c r="F189" s="58">
        <v>95.2</v>
      </c>
      <c r="G189" s="58">
        <v>1.272743</v>
      </c>
      <c r="H189" s="58">
        <v>735</v>
      </c>
      <c r="I189" s="58">
        <v>1525.7</v>
      </c>
      <c r="J189" s="58">
        <v>3.2210000000000001</v>
      </c>
      <c r="K189" s="58">
        <v>3.9</v>
      </c>
      <c r="L189" s="58">
        <v>6004.3</v>
      </c>
      <c r="M189" s="58">
        <v>808781</v>
      </c>
      <c r="N189" s="58">
        <v>92.3</v>
      </c>
      <c r="O189" s="58">
        <v>8217</v>
      </c>
      <c r="P189" s="58">
        <v>10.5</v>
      </c>
      <c r="Q189" s="58">
        <v>87.7</v>
      </c>
      <c r="R189" s="58">
        <v>87.6</v>
      </c>
      <c r="S189" s="58">
        <v>19.600000000000001</v>
      </c>
      <c r="T189" s="58">
        <v>6.6</v>
      </c>
      <c r="U189" s="58">
        <v>248.89500000000001</v>
      </c>
      <c r="V189" s="58">
        <v>264.01389999999998</v>
      </c>
      <c r="W189" s="58">
        <v>216.56299999999999</v>
      </c>
      <c r="X189" s="58">
        <v>222.53375</v>
      </c>
      <c r="Y189" s="58">
        <v>4.9000000000000004</v>
      </c>
      <c r="Z189" s="58">
        <v>90.6</v>
      </c>
      <c r="AA189" s="58">
        <v>17</v>
      </c>
      <c r="AB189" s="58">
        <v>93.5</v>
      </c>
      <c r="AC189" s="58">
        <v>91.8</v>
      </c>
      <c r="AD189" s="58">
        <v>100.89</v>
      </c>
      <c r="AE189" s="58">
        <v>1.272743</v>
      </c>
      <c r="AF189" s="58">
        <v>93.5</v>
      </c>
      <c r="AG189" s="58">
        <v>8.6</v>
      </c>
      <c r="AH189" s="58">
        <v>39.770150000000001</v>
      </c>
      <c r="AI189" s="58">
        <v>224.10252</v>
      </c>
      <c r="AJ189" s="58">
        <v>51.201819999999998</v>
      </c>
      <c r="AK189" s="58">
        <v>171.22264999999999</v>
      </c>
      <c r="AL189" s="58">
        <v>36.959000000000003</v>
      </c>
      <c r="AM189" s="58">
        <v>211.93600000000001</v>
      </c>
      <c r="AN189" s="58">
        <v>44.606999999999999</v>
      </c>
      <c r="AO189" s="58">
        <v>171.95599999999999</v>
      </c>
      <c r="AP189" s="58">
        <v>94.725814999999997</v>
      </c>
      <c r="AQ189" s="58">
        <v>70.02</v>
      </c>
      <c r="AR189" s="58">
        <v>87.7</v>
      </c>
      <c r="AS189" s="58">
        <v>91.225899999999996</v>
      </c>
      <c r="AT189" s="58">
        <v>90.6</v>
      </c>
      <c r="AU189" s="58">
        <v>87.3</v>
      </c>
      <c r="AV189" s="58">
        <v>87.2</v>
      </c>
      <c r="AW189" s="58">
        <v>19.3</v>
      </c>
      <c r="AX189" s="58">
        <v>9.5</v>
      </c>
      <c r="AY189" s="58">
        <v>10.8</v>
      </c>
      <c r="AZ189" s="58">
        <v>90.9803</v>
      </c>
      <c r="BA189" s="58">
        <v>101.74379999999999</v>
      </c>
      <c r="BB189" s="58">
        <v>15.9</v>
      </c>
      <c r="BC189" s="58">
        <v>98.1</v>
      </c>
      <c r="BD189" s="58">
        <v>70.118610000000004</v>
      </c>
      <c r="BE189" s="58">
        <v>94.4</v>
      </c>
      <c r="BF189" s="58">
        <v>599.01900000000001</v>
      </c>
      <c r="BG189" s="58">
        <v>4007.52</v>
      </c>
      <c r="BH189" s="58">
        <v>28140.262999999999</v>
      </c>
      <c r="BI189" s="58">
        <v>-4.2</v>
      </c>
      <c r="BJ189" s="58">
        <v>-8.8000000000000007</v>
      </c>
      <c r="BK189" s="58">
        <v>104.4</v>
      </c>
      <c r="BL189" s="58">
        <v>98.861599999999996</v>
      </c>
      <c r="BM189" s="58">
        <v>100.41849999999999</v>
      </c>
      <c r="BN189" s="58">
        <v>97.1</v>
      </c>
      <c r="BO189" s="58">
        <v>104.4</v>
      </c>
      <c r="BP189" s="58">
        <v>132.37</v>
      </c>
      <c r="BQ189" s="58">
        <v>127.9</v>
      </c>
      <c r="BR189" s="58">
        <v>104.9</v>
      </c>
      <c r="BS189" s="58">
        <v>70.13</v>
      </c>
      <c r="BT189" s="58">
        <v>129.07</v>
      </c>
      <c r="BU189" s="58">
        <v>92</v>
      </c>
      <c r="BV189" s="58">
        <v>100.5</v>
      </c>
      <c r="BW189" s="58">
        <v>82.9</v>
      </c>
      <c r="BX189" s="58">
        <v>110.7012</v>
      </c>
      <c r="BY189" s="58">
        <v>8.9694859999999998</v>
      </c>
      <c r="BZ189" s="58">
        <v>10.6</v>
      </c>
      <c r="CA189" s="58">
        <v>370.61</v>
      </c>
      <c r="CB189" s="58">
        <v>361.18799999999999</v>
      </c>
      <c r="CC189" s="58">
        <v>428.43799999999999</v>
      </c>
      <c r="CD189" s="58">
        <v>79.3</v>
      </c>
      <c r="CE189" s="58">
        <v>100.8</v>
      </c>
      <c r="CF189" s="58">
        <v>110.1</v>
      </c>
      <c r="CG189" s="58">
        <v>90.1</v>
      </c>
      <c r="CH189" s="58">
        <v>98.6</v>
      </c>
      <c r="CI189" s="58">
        <v>9.6999999999999993</v>
      </c>
      <c r="CJ189" s="58">
        <v>6.41</v>
      </c>
      <c r="CK189" s="58">
        <v>0.1</v>
      </c>
      <c r="CL189" s="58">
        <v>110.9046</v>
      </c>
      <c r="CM189" s="58">
        <v>95.4</v>
      </c>
      <c r="CN189" s="58">
        <v>94.4</v>
      </c>
    </row>
    <row r="190" spans="1:92">
      <c r="A190" s="59" t="s">
        <v>255</v>
      </c>
      <c r="B190" s="58">
        <v>694.56500000000005</v>
      </c>
      <c r="C190" s="58">
        <v>103.4</v>
      </c>
      <c r="D190" s="58">
        <v>104.7</v>
      </c>
      <c r="E190" s="58">
        <v>102</v>
      </c>
      <c r="F190" s="58">
        <v>95.2</v>
      </c>
      <c r="G190" s="58">
        <v>1.3212790000000001</v>
      </c>
      <c r="H190" s="58">
        <v>760</v>
      </c>
      <c r="I190" s="58">
        <v>1554.2</v>
      </c>
      <c r="J190" s="58">
        <v>3.5939999999999999</v>
      </c>
      <c r="K190" s="58">
        <v>3.77</v>
      </c>
      <c r="L190" s="58">
        <v>6596.9</v>
      </c>
      <c r="M190" s="58">
        <v>923286</v>
      </c>
      <c r="N190" s="58">
        <v>93.6</v>
      </c>
      <c r="O190" s="58">
        <v>8266</v>
      </c>
      <c r="P190" s="58">
        <v>10.1</v>
      </c>
      <c r="Q190" s="58">
        <v>87.8</v>
      </c>
      <c r="R190" s="58">
        <v>87.9</v>
      </c>
      <c r="S190" s="58">
        <v>17.7</v>
      </c>
      <c r="T190" s="58">
        <v>9.4</v>
      </c>
      <c r="U190" s="58">
        <v>264.00799999999998</v>
      </c>
      <c r="V190" s="58">
        <v>279.49193000000002</v>
      </c>
      <c r="W190" s="58">
        <v>223.24100000000001</v>
      </c>
      <c r="X190" s="58">
        <v>230.14988</v>
      </c>
      <c r="Y190" s="58">
        <v>7.7</v>
      </c>
      <c r="Z190" s="58">
        <v>90.9</v>
      </c>
      <c r="AA190" s="58">
        <v>21.9</v>
      </c>
      <c r="AB190" s="58">
        <v>93.7</v>
      </c>
      <c r="AC190" s="58">
        <v>91.5</v>
      </c>
      <c r="AD190" s="58">
        <v>100.83</v>
      </c>
      <c r="AE190" s="58">
        <v>1.3212790000000001</v>
      </c>
      <c r="AF190" s="58">
        <v>94.6</v>
      </c>
      <c r="AG190" s="58">
        <v>16</v>
      </c>
      <c r="AH190" s="58">
        <v>41.593989999999998</v>
      </c>
      <c r="AI190" s="58">
        <v>237.75165999999999</v>
      </c>
      <c r="AJ190" s="58">
        <v>53.00958</v>
      </c>
      <c r="AK190" s="58">
        <v>177.05325999999999</v>
      </c>
      <c r="AL190" s="58">
        <v>38.329000000000001</v>
      </c>
      <c r="AM190" s="58">
        <v>225.679</v>
      </c>
      <c r="AN190" s="58">
        <v>46.308999999999997</v>
      </c>
      <c r="AO190" s="58">
        <v>176.93199999999999</v>
      </c>
      <c r="AP190" s="58">
        <v>96.116123000000002</v>
      </c>
      <c r="AQ190" s="58">
        <v>60.08</v>
      </c>
      <c r="AR190" s="58">
        <v>87.8</v>
      </c>
      <c r="AS190" s="58">
        <v>90.9465</v>
      </c>
      <c r="AT190" s="58">
        <v>90.9</v>
      </c>
      <c r="AU190" s="58">
        <v>87.9</v>
      </c>
      <c r="AV190" s="58">
        <v>87.7</v>
      </c>
      <c r="AW190" s="58">
        <v>17.899999999999999</v>
      </c>
      <c r="AX190" s="58">
        <v>10.4</v>
      </c>
      <c r="AY190" s="58">
        <v>16.3</v>
      </c>
      <c r="AZ190" s="58">
        <v>91.435000000000002</v>
      </c>
      <c r="BA190" s="58">
        <v>101.9203</v>
      </c>
      <c r="BB190" s="58">
        <v>12.6</v>
      </c>
      <c r="BC190" s="58">
        <v>97.6</v>
      </c>
      <c r="BD190" s="58">
        <v>71.6404</v>
      </c>
      <c r="BE190" s="58">
        <v>95.4</v>
      </c>
      <c r="BF190" s="58">
        <v>610.36099999999999</v>
      </c>
      <c r="BG190" s="58">
        <v>4096.7700000000004</v>
      </c>
      <c r="BH190" s="58">
        <v>49679.836000000003</v>
      </c>
      <c r="BI190" s="58">
        <v>-25</v>
      </c>
      <c r="BJ190" s="58">
        <v>-8.8000000000000007</v>
      </c>
      <c r="BK190" s="58">
        <v>106.4</v>
      </c>
      <c r="BL190" s="58">
        <v>99.263400000000004</v>
      </c>
      <c r="BM190" s="58">
        <v>100.1837</v>
      </c>
      <c r="BN190" s="58">
        <v>96.5</v>
      </c>
      <c r="BO190" s="58">
        <v>104.4</v>
      </c>
      <c r="BP190" s="58">
        <v>114</v>
      </c>
      <c r="BQ190" s="58">
        <v>113.17</v>
      </c>
      <c r="BR190" s="58">
        <v>109.17</v>
      </c>
      <c r="BS190" s="58">
        <v>77.47</v>
      </c>
      <c r="BT190" s="58">
        <v>131.16999999999999</v>
      </c>
      <c r="BU190" s="58">
        <v>92.6</v>
      </c>
      <c r="BV190" s="58">
        <v>101.4</v>
      </c>
      <c r="BW190" s="58">
        <v>84.7</v>
      </c>
      <c r="BX190" s="58">
        <v>110.5599</v>
      </c>
      <c r="BY190" s="58">
        <v>9.6101189999999992</v>
      </c>
      <c r="BZ190" s="58">
        <v>10.9</v>
      </c>
      <c r="CA190" s="58">
        <v>378.26</v>
      </c>
      <c r="CB190" s="58">
        <v>368.71199999999999</v>
      </c>
      <c r="CC190" s="58">
        <v>436.95100000000002</v>
      </c>
      <c r="CD190" s="58">
        <v>78.2</v>
      </c>
      <c r="CE190" s="58">
        <v>99.1</v>
      </c>
      <c r="CF190" s="58">
        <v>104.6</v>
      </c>
      <c r="CG190" s="58">
        <v>90</v>
      </c>
      <c r="CH190" s="58">
        <v>99.3</v>
      </c>
      <c r="CI190" s="58">
        <v>9.6999999999999993</v>
      </c>
      <c r="CJ190" s="58">
        <v>-1.8879999999999999</v>
      </c>
      <c r="CK190" s="58">
        <v>-1.3</v>
      </c>
      <c r="CL190" s="58">
        <v>110.75369999999999</v>
      </c>
      <c r="CM190" s="58">
        <v>97.8</v>
      </c>
      <c r="CN190" s="58">
        <v>95.6</v>
      </c>
    </row>
    <row r="191" spans="1:92">
      <c r="A191" s="59" t="s">
        <v>256</v>
      </c>
      <c r="B191" s="58">
        <v>695.09500000000003</v>
      </c>
      <c r="C191" s="58">
        <v>103.3</v>
      </c>
      <c r="D191" s="58">
        <v>103.7</v>
      </c>
      <c r="E191" s="58">
        <v>102.9</v>
      </c>
      <c r="F191" s="58">
        <v>98.9</v>
      </c>
      <c r="G191" s="58">
        <v>1.3241860000000001</v>
      </c>
      <c r="H191" s="58">
        <v>762</v>
      </c>
      <c r="I191" s="58">
        <v>1576.5</v>
      </c>
      <c r="J191" s="58">
        <v>3.82</v>
      </c>
      <c r="K191" s="58">
        <v>4</v>
      </c>
      <c r="L191" s="58">
        <v>6917</v>
      </c>
      <c r="M191" s="58">
        <v>717536</v>
      </c>
      <c r="N191" s="58">
        <v>95.4</v>
      </c>
      <c r="O191" s="58">
        <v>7033</v>
      </c>
      <c r="P191" s="58">
        <v>9.5</v>
      </c>
      <c r="Q191" s="58">
        <v>88.7</v>
      </c>
      <c r="R191" s="58">
        <v>88.6</v>
      </c>
      <c r="S191" s="58">
        <v>23.7</v>
      </c>
      <c r="T191" s="58">
        <v>5.4</v>
      </c>
      <c r="U191" s="58">
        <v>263.08499999999998</v>
      </c>
      <c r="V191" s="58">
        <v>277.69812999999999</v>
      </c>
      <c r="W191" s="58">
        <v>225.262</v>
      </c>
      <c r="X191" s="58">
        <v>232.44846999999999</v>
      </c>
      <c r="Y191" s="58">
        <v>9.4</v>
      </c>
      <c r="Z191" s="58">
        <v>95.6</v>
      </c>
      <c r="AA191" s="58">
        <v>20.9</v>
      </c>
      <c r="AB191" s="58">
        <v>94.2</v>
      </c>
      <c r="AC191" s="58">
        <v>91.9</v>
      </c>
      <c r="AD191" s="58">
        <v>101.18</v>
      </c>
      <c r="AE191" s="58">
        <v>1.3241860000000001</v>
      </c>
      <c r="AF191" s="58">
        <v>96</v>
      </c>
      <c r="AG191" s="58">
        <v>15.8</v>
      </c>
      <c r="AH191" s="58">
        <v>40.756520000000002</v>
      </c>
      <c r="AI191" s="58">
        <v>236.78923</v>
      </c>
      <c r="AJ191" s="58">
        <v>52.555979999999998</v>
      </c>
      <c r="AK191" s="58">
        <v>179.64721</v>
      </c>
      <c r="AL191" s="58">
        <v>37.715000000000003</v>
      </c>
      <c r="AM191" s="58">
        <v>225.37</v>
      </c>
      <c r="AN191" s="58">
        <v>46.066000000000003</v>
      </c>
      <c r="AO191" s="58">
        <v>179.196</v>
      </c>
      <c r="AP191" s="58">
        <v>96.724210999999997</v>
      </c>
      <c r="AQ191" s="58">
        <v>58.28</v>
      </c>
      <c r="AR191" s="58">
        <v>88.7</v>
      </c>
      <c r="AS191" s="58">
        <v>91.473799999999997</v>
      </c>
      <c r="AT191" s="58">
        <v>95.6</v>
      </c>
      <c r="AU191" s="58">
        <v>88.1</v>
      </c>
      <c r="AV191" s="58">
        <v>88.2</v>
      </c>
      <c r="AW191" s="58">
        <v>22.1</v>
      </c>
      <c r="AX191" s="58">
        <v>5.7</v>
      </c>
      <c r="AY191" s="58">
        <v>14.3</v>
      </c>
      <c r="AZ191" s="58">
        <v>91.999600000000001</v>
      </c>
      <c r="BA191" s="58">
        <v>102.23399999999999</v>
      </c>
      <c r="BB191" s="58">
        <v>-9.1</v>
      </c>
      <c r="BC191" s="58">
        <v>79</v>
      </c>
      <c r="BD191" s="58">
        <v>70.990489999999994</v>
      </c>
      <c r="BE191" s="58">
        <v>96.2</v>
      </c>
      <c r="BF191" s="58">
        <v>616.00900000000001</v>
      </c>
      <c r="BG191" s="58">
        <v>4185.09</v>
      </c>
      <c r="BH191" s="58">
        <v>42972.921000000002</v>
      </c>
      <c r="BI191" s="58">
        <v>1.7</v>
      </c>
      <c r="BJ191" s="58">
        <v>-6.7</v>
      </c>
      <c r="BK191" s="58">
        <v>106.4</v>
      </c>
      <c r="BL191" s="58">
        <v>100.759</v>
      </c>
      <c r="BM191" s="58">
        <v>100.32170000000001</v>
      </c>
      <c r="BN191" s="58">
        <v>95.8</v>
      </c>
      <c r="BO191" s="58">
        <v>105.1</v>
      </c>
      <c r="BP191" s="58">
        <v>110.87</v>
      </c>
      <c r="BQ191" s="58">
        <v>111.63</v>
      </c>
      <c r="BR191" s="58">
        <v>115.67</v>
      </c>
      <c r="BS191" s="58">
        <v>82.7</v>
      </c>
      <c r="BT191" s="58">
        <v>138.57</v>
      </c>
      <c r="BU191" s="58">
        <v>92.6</v>
      </c>
      <c r="BV191" s="58">
        <v>102.8</v>
      </c>
      <c r="BW191" s="58">
        <v>85.4</v>
      </c>
      <c r="BX191" s="58">
        <v>111.2273</v>
      </c>
      <c r="BY191" s="58">
        <v>14.501150000000001</v>
      </c>
      <c r="BZ191" s="58">
        <v>11.1</v>
      </c>
      <c r="CA191" s="58">
        <v>374.46</v>
      </c>
      <c r="CB191" s="58">
        <v>364.839</v>
      </c>
      <c r="CC191" s="58">
        <v>433.91399999999999</v>
      </c>
      <c r="CD191" s="58">
        <v>82.4</v>
      </c>
      <c r="CE191" s="58">
        <v>99.1</v>
      </c>
      <c r="CF191" s="58">
        <v>99.8</v>
      </c>
      <c r="CG191" s="58">
        <v>90.2</v>
      </c>
      <c r="CH191" s="58">
        <v>100.3</v>
      </c>
      <c r="CI191" s="58">
        <v>12.2</v>
      </c>
      <c r="CJ191" s="58">
        <v>10.210000000000001</v>
      </c>
      <c r="CK191" s="58">
        <v>2</v>
      </c>
      <c r="CL191" s="58">
        <v>111.38290000000001</v>
      </c>
      <c r="CM191" s="58">
        <v>99.5</v>
      </c>
      <c r="CN191" s="58">
        <v>96.9</v>
      </c>
    </row>
    <row r="192" spans="1:92">
      <c r="A192" s="59" t="s">
        <v>257</v>
      </c>
      <c r="B192" s="58">
        <v>700.92</v>
      </c>
      <c r="C192" s="58">
        <v>103.2</v>
      </c>
      <c r="D192" s="58">
        <v>103</v>
      </c>
      <c r="E192" s="58">
        <v>103.3</v>
      </c>
      <c r="F192" s="58">
        <v>102.1</v>
      </c>
      <c r="G192" s="58">
        <v>1.3418570000000001</v>
      </c>
      <c r="H192" s="58">
        <v>777.8</v>
      </c>
      <c r="I192" s="58">
        <v>1613</v>
      </c>
      <c r="J192" s="58">
        <v>4.0650000000000004</v>
      </c>
      <c r="K192" s="58">
        <v>4.37</v>
      </c>
      <c r="L192" s="58">
        <v>8007.3</v>
      </c>
      <c r="M192" s="58">
        <v>859463</v>
      </c>
      <c r="N192" s="58">
        <v>96</v>
      </c>
      <c r="O192" s="58">
        <v>7179</v>
      </c>
      <c r="P192" s="58">
        <v>9.1</v>
      </c>
      <c r="Q192" s="58">
        <v>89.1</v>
      </c>
      <c r="R192" s="58">
        <v>88.9</v>
      </c>
      <c r="S192" s="58">
        <v>21.8</v>
      </c>
      <c r="T192" s="58">
        <v>5.3</v>
      </c>
      <c r="U192" s="58">
        <v>270.2</v>
      </c>
      <c r="V192" s="58">
        <v>284.47816</v>
      </c>
      <c r="W192" s="58">
        <v>226.68299999999999</v>
      </c>
      <c r="X192" s="58">
        <v>233.40052</v>
      </c>
      <c r="Y192" s="58">
        <v>10.199999999999999</v>
      </c>
      <c r="Z192" s="58">
        <v>99.5</v>
      </c>
      <c r="AA192" s="58">
        <v>20.5</v>
      </c>
      <c r="AB192" s="58">
        <v>94.6</v>
      </c>
      <c r="AC192" s="58">
        <v>92.1</v>
      </c>
      <c r="AD192" s="58">
        <v>101.76</v>
      </c>
      <c r="AE192" s="58">
        <v>1.3418570000000001</v>
      </c>
      <c r="AF192" s="58">
        <v>96.7</v>
      </c>
      <c r="AG192" s="58">
        <v>14.3</v>
      </c>
      <c r="AH192" s="58">
        <v>41.73807</v>
      </c>
      <c r="AI192" s="58">
        <v>242.56384</v>
      </c>
      <c r="AJ192" s="58">
        <v>52.528799999999997</v>
      </c>
      <c r="AK192" s="58">
        <v>180.58835999999999</v>
      </c>
      <c r="AL192" s="58">
        <v>38.988999999999997</v>
      </c>
      <c r="AM192" s="58">
        <v>231.21100000000001</v>
      </c>
      <c r="AN192" s="58">
        <v>46.398000000000003</v>
      </c>
      <c r="AO192" s="58">
        <v>180.285</v>
      </c>
      <c r="AP192" s="58">
        <v>96.008412000000007</v>
      </c>
      <c r="AQ192" s="58">
        <v>68.680000000000007</v>
      </c>
      <c r="AR192" s="58">
        <v>89.1</v>
      </c>
      <c r="AS192" s="58">
        <v>91.545199999999994</v>
      </c>
      <c r="AT192" s="58">
        <v>99.5</v>
      </c>
      <c r="AU192" s="58">
        <v>88.8</v>
      </c>
      <c r="AV192" s="58">
        <v>88.7</v>
      </c>
      <c r="AW192" s="58">
        <v>21.5</v>
      </c>
      <c r="AX192" s="58">
        <v>5.2</v>
      </c>
      <c r="AY192" s="58">
        <v>12.4</v>
      </c>
      <c r="AZ192" s="58">
        <v>92.453800000000001</v>
      </c>
      <c r="BA192" s="58">
        <v>102.4434</v>
      </c>
      <c r="BB192" s="58">
        <v>9</v>
      </c>
      <c r="BC192" s="58">
        <v>97</v>
      </c>
      <c r="BD192" s="58">
        <v>66.978610000000003</v>
      </c>
      <c r="BE192" s="58">
        <v>93.5</v>
      </c>
      <c r="BF192" s="58">
        <v>623.27</v>
      </c>
      <c r="BG192" s="58">
        <v>4253.6899999999996</v>
      </c>
      <c r="BH192" s="58">
        <v>38582.453000000001</v>
      </c>
      <c r="BI192" s="58">
        <v>20.3</v>
      </c>
      <c r="BJ192" s="58">
        <v>-2</v>
      </c>
      <c r="BK192" s="58">
        <v>109.1</v>
      </c>
      <c r="BL192" s="58">
        <v>102.11799999999999</v>
      </c>
      <c r="BM192" s="58">
        <v>100.688</v>
      </c>
      <c r="BN192" s="58">
        <v>96.5</v>
      </c>
      <c r="BO192" s="58">
        <v>105.5</v>
      </c>
      <c r="BP192" s="58">
        <v>127.93</v>
      </c>
      <c r="BQ192" s="58">
        <v>127.1</v>
      </c>
      <c r="BR192" s="58">
        <v>122.6</v>
      </c>
      <c r="BS192" s="58">
        <v>84.23</v>
      </c>
      <c r="BT192" s="58">
        <v>149.30000000000001</v>
      </c>
      <c r="BU192" s="58">
        <v>92.8</v>
      </c>
      <c r="BV192" s="58">
        <v>103.7</v>
      </c>
      <c r="BW192" s="58">
        <v>79.900000000000006</v>
      </c>
      <c r="BX192" s="58">
        <v>112.25490000000001</v>
      </c>
      <c r="BY192" s="58">
        <v>10.119691</v>
      </c>
      <c r="BZ192" s="58">
        <v>10.5</v>
      </c>
      <c r="CA192" s="58">
        <v>375.75</v>
      </c>
      <c r="CB192" s="58">
        <v>365.952</v>
      </c>
      <c r="CC192" s="58">
        <v>434.99400000000003</v>
      </c>
      <c r="CD192" s="58">
        <v>82.7</v>
      </c>
      <c r="CE192" s="58">
        <v>102.6</v>
      </c>
      <c r="CF192" s="58">
        <v>98.9</v>
      </c>
      <c r="CG192" s="58">
        <v>89.8</v>
      </c>
      <c r="CH192" s="58">
        <v>101.8</v>
      </c>
      <c r="CI192" s="58">
        <v>11.9</v>
      </c>
      <c r="CJ192" s="58">
        <v>7.3529999999999998</v>
      </c>
      <c r="CK192" s="58">
        <v>-0.5</v>
      </c>
      <c r="CL192" s="58">
        <v>112.39870000000001</v>
      </c>
      <c r="CM192" s="58">
        <v>100.3</v>
      </c>
      <c r="CN192" s="58">
        <v>98.1</v>
      </c>
    </row>
    <row r="193" spans="1:92">
      <c r="A193" s="59" t="s">
        <v>258</v>
      </c>
      <c r="B193" s="58">
        <v>704.4</v>
      </c>
      <c r="C193" s="58">
        <v>101.6</v>
      </c>
      <c r="D193" s="58">
        <v>102</v>
      </c>
      <c r="E193" s="58">
        <v>101.1</v>
      </c>
      <c r="F193" s="58">
        <v>101.2</v>
      </c>
      <c r="G193" s="58">
        <v>1.389645</v>
      </c>
      <c r="H193" s="58">
        <v>785.5</v>
      </c>
      <c r="I193" s="58">
        <v>1662.9</v>
      </c>
      <c r="J193" s="58">
        <v>4.5010000000000003</v>
      </c>
      <c r="K193" s="58">
        <v>4.33</v>
      </c>
      <c r="L193" s="58">
        <v>7861.5</v>
      </c>
      <c r="M193" s="58">
        <v>763493</v>
      </c>
      <c r="N193" s="58">
        <v>97.8</v>
      </c>
      <c r="O193" s="58">
        <v>7093</v>
      </c>
      <c r="P193" s="58">
        <v>8.8000000000000007</v>
      </c>
      <c r="Q193" s="58">
        <v>89.6</v>
      </c>
      <c r="R193" s="58">
        <v>89.2</v>
      </c>
      <c r="S193" s="58">
        <v>20.100000000000001</v>
      </c>
      <c r="T193" s="58">
        <v>6.3</v>
      </c>
      <c r="U193" s="58">
        <v>275.69200000000001</v>
      </c>
      <c r="V193" s="58">
        <v>290.54827</v>
      </c>
      <c r="W193" s="58">
        <v>230.94900000000001</v>
      </c>
      <c r="X193" s="58">
        <v>238.48803000000001</v>
      </c>
      <c r="Y193" s="58">
        <v>9.3000000000000007</v>
      </c>
      <c r="Z193" s="58">
        <v>98.4</v>
      </c>
      <c r="AA193" s="58">
        <v>19</v>
      </c>
      <c r="AB193" s="58">
        <v>94.4</v>
      </c>
      <c r="AC193" s="58">
        <v>91.7</v>
      </c>
      <c r="AD193" s="58">
        <v>101.99</v>
      </c>
      <c r="AE193" s="58">
        <v>1.389645</v>
      </c>
      <c r="AF193" s="58">
        <v>98.5</v>
      </c>
      <c r="AG193" s="58">
        <v>12.1</v>
      </c>
      <c r="AH193" s="58">
        <v>42.567639999999997</v>
      </c>
      <c r="AI193" s="58">
        <v>247.81351000000001</v>
      </c>
      <c r="AJ193" s="58">
        <v>54.540509999999998</v>
      </c>
      <c r="AK193" s="58">
        <v>183.77913000000001</v>
      </c>
      <c r="AL193" s="58">
        <v>39.987000000000002</v>
      </c>
      <c r="AM193" s="58">
        <v>235.70500000000001</v>
      </c>
      <c r="AN193" s="58">
        <v>48.283000000000001</v>
      </c>
      <c r="AO193" s="58">
        <v>182.666</v>
      </c>
      <c r="AP193" s="58">
        <v>95.948149999999998</v>
      </c>
      <c r="AQ193" s="58">
        <v>74.739999999999995</v>
      </c>
      <c r="AR193" s="58">
        <v>89.6</v>
      </c>
      <c r="AS193" s="58">
        <v>91.219099999999997</v>
      </c>
      <c r="AT193" s="58">
        <v>98.4</v>
      </c>
      <c r="AU193" s="58">
        <v>88.4</v>
      </c>
      <c r="AV193" s="58">
        <v>88.1</v>
      </c>
      <c r="AW193" s="58">
        <v>18</v>
      </c>
      <c r="AX193" s="58">
        <v>7</v>
      </c>
      <c r="AY193" s="58">
        <v>9</v>
      </c>
      <c r="AZ193" s="58">
        <v>92.552899999999994</v>
      </c>
      <c r="BA193" s="58">
        <v>102.2811</v>
      </c>
      <c r="BB193" s="58">
        <v>21.8</v>
      </c>
      <c r="BC193" s="58">
        <v>92.9</v>
      </c>
      <c r="BD193" s="58">
        <v>67.451880000000003</v>
      </c>
      <c r="BE193" s="58">
        <v>92.3</v>
      </c>
      <c r="BF193" s="58">
        <v>628.49900000000002</v>
      </c>
      <c r="BG193" s="58">
        <v>4340.63</v>
      </c>
      <c r="BH193" s="58">
        <v>37978.379999999997</v>
      </c>
      <c r="BI193" s="58">
        <v>-4.9000000000000004</v>
      </c>
      <c r="BJ193" s="58">
        <v>-3.2</v>
      </c>
      <c r="BK193" s="58">
        <v>107.4</v>
      </c>
      <c r="BL193" s="58">
        <v>102.24590000000001</v>
      </c>
      <c r="BM193" s="58">
        <v>100.8224</v>
      </c>
      <c r="BN193" s="58">
        <v>96.8</v>
      </c>
      <c r="BO193" s="58">
        <v>104.8</v>
      </c>
      <c r="BP193" s="58">
        <v>142.43</v>
      </c>
      <c r="BQ193" s="58">
        <v>138.72999999999999</v>
      </c>
      <c r="BR193" s="58">
        <v>119.53</v>
      </c>
      <c r="BS193" s="58">
        <v>91.17</v>
      </c>
      <c r="BT193" s="58">
        <v>139.22999999999999</v>
      </c>
      <c r="BU193" s="58">
        <v>93</v>
      </c>
      <c r="BV193" s="58">
        <v>102.2</v>
      </c>
      <c r="BW193" s="58">
        <v>81.099999999999994</v>
      </c>
      <c r="BX193" s="58">
        <v>112.66459999999999</v>
      </c>
      <c r="BY193" s="58">
        <v>8.7905899999999999</v>
      </c>
      <c r="BZ193" s="58">
        <v>10.4</v>
      </c>
      <c r="CA193" s="58">
        <v>377.72</v>
      </c>
      <c r="CB193" s="58">
        <v>367.58699999999999</v>
      </c>
      <c r="CC193" s="58">
        <v>437.39</v>
      </c>
      <c r="CD193" s="58">
        <v>81.900000000000006</v>
      </c>
      <c r="CE193" s="58">
        <v>104.8</v>
      </c>
      <c r="CF193" s="58">
        <v>96.4</v>
      </c>
      <c r="CG193" s="58">
        <v>89.4</v>
      </c>
      <c r="CH193" s="58">
        <v>101.9</v>
      </c>
      <c r="CI193" s="58">
        <v>10.1</v>
      </c>
      <c r="CJ193" s="58">
        <v>7.851</v>
      </c>
      <c r="CK193" s="58">
        <v>0.2</v>
      </c>
      <c r="CL193" s="58">
        <v>112.83329999999999</v>
      </c>
      <c r="CM193" s="58">
        <v>101.4</v>
      </c>
      <c r="CN193" s="58">
        <v>99.2</v>
      </c>
    </row>
    <row r="194" spans="1:92">
      <c r="A194" s="59" t="s">
        <v>259</v>
      </c>
      <c r="B194" s="58">
        <v>709.09100000000001</v>
      </c>
      <c r="C194" s="58">
        <v>100</v>
      </c>
      <c r="D194" s="58">
        <v>100.4</v>
      </c>
      <c r="E194" s="58">
        <v>99.6</v>
      </c>
      <c r="F194" s="58">
        <v>106.8</v>
      </c>
      <c r="G194" s="58">
        <v>1.4570369999999999</v>
      </c>
      <c r="H194" s="58">
        <v>789.7</v>
      </c>
      <c r="I194" s="58">
        <v>1718.5</v>
      </c>
      <c r="J194" s="58">
        <v>4.7249999999999996</v>
      </c>
      <c r="K194" s="58">
        <v>4.2</v>
      </c>
      <c r="L194" s="58">
        <v>8067.3</v>
      </c>
      <c r="M194" s="58">
        <v>807671</v>
      </c>
      <c r="N194" s="58">
        <v>98.8</v>
      </c>
      <c r="O194" s="58">
        <v>7855</v>
      </c>
      <c r="P194" s="58">
        <v>8.5</v>
      </c>
      <c r="Q194" s="58">
        <v>90.6</v>
      </c>
      <c r="R194" s="58">
        <v>89.5</v>
      </c>
      <c r="S194" s="58">
        <v>16.600000000000001</v>
      </c>
      <c r="T194" s="58">
        <v>10.4</v>
      </c>
      <c r="U194" s="58">
        <v>277.86500000000001</v>
      </c>
      <c r="V194" s="58">
        <v>292.78462000000002</v>
      </c>
      <c r="W194" s="58">
        <v>233.21</v>
      </c>
      <c r="X194" s="58">
        <v>239.11281</v>
      </c>
      <c r="Y194" s="58">
        <v>6.4</v>
      </c>
      <c r="Z194" s="58">
        <v>104.5</v>
      </c>
      <c r="AA194" s="58">
        <v>19.100000000000001</v>
      </c>
      <c r="AB194" s="58">
        <v>94.9</v>
      </c>
      <c r="AC194" s="58">
        <v>92.2</v>
      </c>
      <c r="AD194" s="58">
        <v>103.24</v>
      </c>
      <c r="AE194" s="58">
        <v>1.4570369999999999</v>
      </c>
      <c r="AF194" s="58">
        <v>99.4</v>
      </c>
      <c r="AG194" s="58">
        <v>10.9</v>
      </c>
      <c r="AH194" s="58">
        <v>42.035699999999999</v>
      </c>
      <c r="AI194" s="58">
        <v>250.55502000000001</v>
      </c>
      <c r="AJ194" s="58">
        <v>54.25506</v>
      </c>
      <c r="AK194" s="58">
        <v>184.65142</v>
      </c>
      <c r="AL194" s="58">
        <v>39.896999999999998</v>
      </c>
      <c r="AM194" s="58">
        <v>237.96799999999999</v>
      </c>
      <c r="AN194" s="58">
        <v>48.3</v>
      </c>
      <c r="AO194" s="58">
        <v>184.91</v>
      </c>
      <c r="AP194" s="58">
        <v>94.773066999999998</v>
      </c>
      <c r="AQ194" s="58">
        <v>88.92</v>
      </c>
      <c r="AR194" s="58">
        <v>90.6</v>
      </c>
      <c r="AS194" s="58">
        <v>91.391900000000007</v>
      </c>
      <c r="AT194" s="58">
        <v>104.5</v>
      </c>
      <c r="AU194" s="58">
        <v>88.4</v>
      </c>
      <c r="AV194" s="58">
        <v>88.1</v>
      </c>
      <c r="AW194" s="58">
        <v>13.6</v>
      </c>
      <c r="AX194" s="58">
        <v>11</v>
      </c>
      <c r="AY194" s="58">
        <v>7.5</v>
      </c>
      <c r="AZ194" s="58">
        <v>92.462900000000005</v>
      </c>
      <c r="BA194" s="58">
        <v>101.9336</v>
      </c>
      <c r="BB194" s="58">
        <v>21</v>
      </c>
      <c r="BC194" s="58">
        <v>89.3</v>
      </c>
      <c r="BD194" s="58">
        <v>68.47851</v>
      </c>
      <c r="BE194" s="58">
        <v>92</v>
      </c>
      <c r="BF194" s="58">
        <v>634.95399999999995</v>
      </c>
      <c r="BG194" s="58">
        <v>4397.6000000000004</v>
      </c>
      <c r="BH194" s="58">
        <v>51959.442000000003</v>
      </c>
      <c r="BI194" s="58">
        <v>-29.3</v>
      </c>
      <c r="BJ194" s="58">
        <v>-5.8</v>
      </c>
      <c r="BK194" s="58">
        <v>103.6</v>
      </c>
      <c r="BL194" s="58">
        <v>104.54349999999999</v>
      </c>
      <c r="BM194" s="58">
        <v>101.54300000000001</v>
      </c>
      <c r="BN194" s="58">
        <v>98.7</v>
      </c>
      <c r="BO194" s="58">
        <v>106.2</v>
      </c>
      <c r="BP194" s="58">
        <v>170.23</v>
      </c>
      <c r="BQ194" s="58">
        <v>162.66999999999999</v>
      </c>
      <c r="BR194" s="58">
        <v>123.67</v>
      </c>
      <c r="BS194" s="58">
        <v>103.5</v>
      </c>
      <c r="BT194" s="58">
        <v>137.66999999999999</v>
      </c>
      <c r="BU194" s="58">
        <v>93.3</v>
      </c>
      <c r="BV194" s="58">
        <v>103.4</v>
      </c>
      <c r="BW194" s="58">
        <v>81.400000000000006</v>
      </c>
      <c r="BX194" s="58">
        <v>115.0938</v>
      </c>
      <c r="BY194" s="58">
        <v>9.4039509999999993</v>
      </c>
      <c r="BZ194" s="58">
        <v>10.7</v>
      </c>
      <c r="CA194" s="58">
        <v>383.31</v>
      </c>
      <c r="CB194" s="58">
        <v>373.125</v>
      </c>
      <c r="CC194" s="58">
        <v>444.15300000000002</v>
      </c>
      <c r="CD194" s="58">
        <v>90.2</v>
      </c>
      <c r="CE194" s="58">
        <v>107.1</v>
      </c>
      <c r="CF194" s="58">
        <v>96.2</v>
      </c>
      <c r="CG194" s="58">
        <v>88.8</v>
      </c>
      <c r="CH194" s="58">
        <v>104.3</v>
      </c>
      <c r="CI194" s="58">
        <v>14.8</v>
      </c>
      <c r="CJ194" s="58">
        <v>6.6139999999999999</v>
      </c>
      <c r="CK194" s="58">
        <v>-0.2</v>
      </c>
      <c r="CL194" s="58">
        <v>115.2407</v>
      </c>
      <c r="CM194" s="58">
        <v>102.5</v>
      </c>
      <c r="CN194" s="58">
        <v>100.6</v>
      </c>
    </row>
    <row r="195" spans="1:92">
      <c r="A195" s="59" t="s">
        <v>260</v>
      </c>
      <c r="B195" s="58">
        <v>713.55399999999997</v>
      </c>
      <c r="C195" s="58">
        <v>99.3</v>
      </c>
      <c r="D195" s="58">
        <v>101.1</v>
      </c>
      <c r="E195" s="58">
        <v>97.6</v>
      </c>
      <c r="F195" s="58">
        <v>103.8</v>
      </c>
      <c r="G195" s="58">
        <v>1.5526530000000001</v>
      </c>
      <c r="H195" s="58">
        <v>796.6</v>
      </c>
      <c r="I195" s="58">
        <v>1758.6</v>
      </c>
      <c r="J195" s="58">
        <v>4.4800000000000004</v>
      </c>
      <c r="K195" s="58">
        <v>3.93</v>
      </c>
      <c r="L195" s="58">
        <v>6535</v>
      </c>
      <c r="M195" s="58">
        <v>735914</v>
      </c>
      <c r="N195" s="58">
        <v>100.4</v>
      </c>
      <c r="O195" s="58">
        <v>7147</v>
      </c>
      <c r="P195" s="58">
        <v>8</v>
      </c>
      <c r="Q195" s="58">
        <v>91.2</v>
      </c>
      <c r="R195" s="58">
        <v>89.5</v>
      </c>
      <c r="S195" s="58">
        <v>21.9</v>
      </c>
      <c r="T195" s="58">
        <v>6.5</v>
      </c>
      <c r="U195" s="58">
        <v>283.04700000000003</v>
      </c>
      <c r="V195" s="58">
        <v>296.28982000000002</v>
      </c>
      <c r="W195" s="58">
        <v>239.55600000000001</v>
      </c>
      <c r="X195" s="58">
        <v>241.79043999999999</v>
      </c>
      <c r="Y195" s="58">
        <v>5.8</v>
      </c>
      <c r="Z195" s="58">
        <v>101.5</v>
      </c>
      <c r="AA195" s="58">
        <v>18.5</v>
      </c>
      <c r="AB195" s="58">
        <v>95.1</v>
      </c>
      <c r="AC195" s="58">
        <v>92.1</v>
      </c>
      <c r="AD195" s="58">
        <v>104.13</v>
      </c>
      <c r="AE195" s="58">
        <v>1.5526530000000001</v>
      </c>
      <c r="AF195" s="58">
        <v>100.7</v>
      </c>
      <c r="AG195" s="58">
        <v>10.5</v>
      </c>
      <c r="AH195" s="58">
        <v>43.498600000000003</v>
      </c>
      <c r="AI195" s="58">
        <v>252.61822000000001</v>
      </c>
      <c r="AJ195" s="58">
        <v>53.908450000000002</v>
      </c>
      <c r="AK195" s="58">
        <v>187.54378</v>
      </c>
      <c r="AL195" s="58">
        <v>41.472000000000001</v>
      </c>
      <c r="AM195" s="58">
        <v>241.57499999999999</v>
      </c>
      <c r="AN195" s="58">
        <v>48.524000000000001</v>
      </c>
      <c r="AO195" s="58">
        <v>191.03200000000001</v>
      </c>
      <c r="AP195" s="58">
        <v>93.999887000000001</v>
      </c>
      <c r="AQ195" s="58">
        <v>96.66</v>
      </c>
      <c r="AR195" s="58">
        <v>91.2</v>
      </c>
      <c r="AS195" s="58">
        <v>91.530299999999997</v>
      </c>
      <c r="AT195" s="58">
        <v>101.5</v>
      </c>
      <c r="AU195" s="58">
        <v>88.6</v>
      </c>
      <c r="AV195" s="58">
        <v>88.8</v>
      </c>
      <c r="AW195" s="58">
        <v>16.600000000000001</v>
      </c>
      <c r="AX195" s="58">
        <v>10.8</v>
      </c>
      <c r="AY195" s="58">
        <v>7.5</v>
      </c>
      <c r="AZ195" s="58">
        <v>92.247699999999995</v>
      </c>
      <c r="BA195" s="58">
        <v>101.4713</v>
      </c>
      <c r="BB195" s="58">
        <v>-7.2</v>
      </c>
      <c r="BC195" s="58">
        <v>75.900000000000006</v>
      </c>
      <c r="BD195" s="58">
        <v>70.640990000000002</v>
      </c>
      <c r="BE195" s="58">
        <v>90.7</v>
      </c>
      <c r="BF195" s="58">
        <v>638.58699999999999</v>
      </c>
      <c r="BG195" s="58">
        <v>4495.01</v>
      </c>
      <c r="BH195" s="58">
        <v>42784.504999999997</v>
      </c>
      <c r="BI195" s="58">
        <v>-37.700000000000003</v>
      </c>
      <c r="BJ195" s="58">
        <v>-8.8000000000000007</v>
      </c>
      <c r="BK195" s="58">
        <v>102.2</v>
      </c>
      <c r="BL195" s="58">
        <v>105.9676</v>
      </c>
      <c r="BM195" s="58">
        <v>102.07550000000001</v>
      </c>
      <c r="BN195" s="58">
        <v>100.2</v>
      </c>
      <c r="BO195" s="58">
        <v>106.9</v>
      </c>
      <c r="BP195" s="58">
        <v>186.77</v>
      </c>
      <c r="BQ195" s="58">
        <v>180.67</v>
      </c>
      <c r="BR195" s="58">
        <v>149.1</v>
      </c>
      <c r="BS195" s="58">
        <v>127.1</v>
      </c>
      <c r="BT195" s="58">
        <v>164.43</v>
      </c>
      <c r="BU195" s="58">
        <v>94</v>
      </c>
      <c r="BV195" s="58">
        <v>102.6</v>
      </c>
      <c r="BW195" s="58">
        <v>87.7</v>
      </c>
      <c r="BX195" s="58">
        <v>116.9315</v>
      </c>
      <c r="BY195" s="58">
        <v>14.514238000000001</v>
      </c>
      <c r="BZ195" s="58">
        <v>11.2</v>
      </c>
      <c r="CA195" s="58">
        <v>384.86</v>
      </c>
      <c r="CB195" s="58">
        <v>373.77300000000002</v>
      </c>
      <c r="CC195" s="58">
        <v>444.77600000000001</v>
      </c>
      <c r="CD195" s="58">
        <v>87.5</v>
      </c>
      <c r="CE195" s="58">
        <v>108.5</v>
      </c>
      <c r="CF195" s="58">
        <v>91.3</v>
      </c>
      <c r="CG195" s="58">
        <v>88.4</v>
      </c>
      <c r="CH195" s="58">
        <v>105.6</v>
      </c>
      <c r="CI195" s="58">
        <v>10.199999999999999</v>
      </c>
      <c r="CJ195" s="58">
        <v>8.5370000000000008</v>
      </c>
      <c r="CK195" s="58">
        <v>0.3</v>
      </c>
      <c r="CL195" s="58">
        <v>117.05880000000001</v>
      </c>
      <c r="CM195" s="58">
        <v>104.5</v>
      </c>
      <c r="CN195" s="58">
        <v>101.9</v>
      </c>
    </row>
    <row r="196" spans="1:92">
      <c r="A196" s="59" t="s">
        <v>261</v>
      </c>
      <c r="B196" s="58">
        <v>711.89</v>
      </c>
      <c r="C196" s="58">
        <v>97.6</v>
      </c>
      <c r="D196" s="58">
        <v>99.8</v>
      </c>
      <c r="E196" s="58">
        <v>95.5</v>
      </c>
      <c r="F196" s="58">
        <v>100.4</v>
      </c>
      <c r="G196" s="58">
        <v>1.5552760000000001</v>
      </c>
      <c r="H196" s="58">
        <v>796.3</v>
      </c>
      <c r="I196" s="58">
        <v>1785.1</v>
      </c>
      <c r="J196" s="58">
        <v>4.8609999999999998</v>
      </c>
      <c r="K196" s="58">
        <v>4.2300000000000004</v>
      </c>
      <c r="L196" s="58">
        <v>6418.3</v>
      </c>
      <c r="M196" s="58">
        <v>897255</v>
      </c>
      <c r="N196" s="58">
        <v>99.2</v>
      </c>
      <c r="O196" s="58">
        <v>7503</v>
      </c>
      <c r="P196" s="58">
        <v>7.8</v>
      </c>
      <c r="Q196" s="58">
        <v>91.8</v>
      </c>
      <c r="R196" s="58">
        <v>89.8</v>
      </c>
      <c r="S196" s="58">
        <v>16.399999999999999</v>
      </c>
      <c r="T196" s="58">
        <v>9.4</v>
      </c>
      <c r="U196" s="58">
        <v>282.911</v>
      </c>
      <c r="V196" s="58">
        <v>295.04741999999999</v>
      </c>
      <c r="W196" s="58">
        <v>239.31899999999999</v>
      </c>
      <c r="X196" s="58">
        <v>239.55906999999999</v>
      </c>
      <c r="Y196" s="58">
        <v>2.6</v>
      </c>
      <c r="Z196" s="58">
        <v>97</v>
      </c>
      <c r="AA196" s="58">
        <v>12.9</v>
      </c>
      <c r="AB196" s="58">
        <v>95.9</v>
      </c>
      <c r="AC196" s="58">
        <v>92.5</v>
      </c>
      <c r="AD196" s="58">
        <v>105.38</v>
      </c>
      <c r="AE196" s="58">
        <v>1.5552760000000001</v>
      </c>
      <c r="AF196" s="58">
        <v>99.4</v>
      </c>
      <c r="AG196" s="58">
        <v>4.8</v>
      </c>
      <c r="AH196" s="58">
        <v>43.188299999999998</v>
      </c>
      <c r="AI196" s="58">
        <v>251.68498</v>
      </c>
      <c r="AJ196" s="58">
        <v>55.226939999999999</v>
      </c>
      <c r="AK196" s="58">
        <v>184.21530000000001</v>
      </c>
      <c r="AL196" s="58">
        <v>40.902000000000001</v>
      </c>
      <c r="AM196" s="58">
        <v>242.00899999999999</v>
      </c>
      <c r="AN196" s="58">
        <v>49.761000000000003</v>
      </c>
      <c r="AO196" s="58">
        <v>189.55799999999999</v>
      </c>
      <c r="AP196" s="58">
        <v>91.870771000000005</v>
      </c>
      <c r="AQ196" s="58">
        <v>122.22</v>
      </c>
      <c r="AR196" s="58">
        <v>91.8</v>
      </c>
      <c r="AS196" s="58">
        <v>91.666700000000006</v>
      </c>
      <c r="AT196" s="58">
        <v>97</v>
      </c>
      <c r="AU196" s="58">
        <v>87.9</v>
      </c>
      <c r="AV196" s="58">
        <v>88</v>
      </c>
      <c r="AW196" s="58">
        <v>12.7</v>
      </c>
      <c r="AX196" s="58">
        <v>14.5</v>
      </c>
      <c r="AY196" s="58">
        <v>3.6</v>
      </c>
      <c r="AZ196" s="58">
        <v>91.469800000000006</v>
      </c>
      <c r="BA196" s="58">
        <v>100.41119999999999</v>
      </c>
      <c r="BB196" s="58">
        <v>16.2</v>
      </c>
      <c r="BC196" s="58">
        <v>90.3</v>
      </c>
      <c r="BD196" s="58">
        <v>66.745609999999999</v>
      </c>
      <c r="BE196" s="58">
        <v>90.7</v>
      </c>
      <c r="BF196" s="58">
        <v>639.04899999999998</v>
      </c>
      <c r="BG196" s="58">
        <v>4497</v>
      </c>
      <c r="BH196" s="58">
        <v>38266.120000000003</v>
      </c>
      <c r="BI196" s="58">
        <v>-44.8</v>
      </c>
      <c r="BJ196" s="58">
        <v>-11.1</v>
      </c>
      <c r="BK196" s="58">
        <v>100.3</v>
      </c>
      <c r="BL196" s="58">
        <v>108.4145</v>
      </c>
      <c r="BM196" s="58">
        <v>102.7024</v>
      </c>
      <c r="BN196" s="58">
        <v>102.7</v>
      </c>
      <c r="BO196" s="58">
        <v>108.9</v>
      </c>
      <c r="BP196" s="58">
        <v>236.5</v>
      </c>
      <c r="BQ196" s="58">
        <v>223.53</v>
      </c>
      <c r="BR196" s="58">
        <v>156.53</v>
      </c>
      <c r="BS196" s="58">
        <v>133.93</v>
      </c>
      <c r="BT196" s="58">
        <v>172.27</v>
      </c>
      <c r="BU196" s="58">
        <v>94.6</v>
      </c>
      <c r="BV196" s="58">
        <v>102.9</v>
      </c>
      <c r="BW196" s="58">
        <v>78.900000000000006</v>
      </c>
      <c r="BX196" s="58">
        <v>119.6554</v>
      </c>
      <c r="BY196" s="58">
        <v>10.989433999999999</v>
      </c>
      <c r="BZ196" s="58">
        <v>11.4</v>
      </c>
      <c r="CA196" s="58">
        <v>390.74</v>
      </c>
      <c r="CB196" s="58">
        <v>379.62099999999998</v>
      </c>
      <c r="CC196" s="58">
        <v>452.209</v>
      </c>
      <c r="CD196" s="58">
        <v>83.2</v>
      </c>
      <c r="CE196" s="58">
        <v>107.7</v>
      </c>
      <c r="CF196" s="58">
        <v>87.3</v>
      </c>
      <c r="CG196" s="58">
        <v>88.2</v>
      </c>
      <c r="CH196" s="58">
        <v>108.3</v>
      </c>
      <c r="CI196" s="58">
        <v>7.5</v>
      </c>
      <c r="CJ196" s="58">
        <v>5.7430000000000003</v>
      </c>
      <c r="CK196" s="58">
        <v>-0.5</v>
      </c>
      <c r="CL196" s="58">
        <v>119.8596</v>
      </c>
      <c r="CM196" s="58">
        <v>103.1</v>
      </c>
      <c r="CN196" s="58">
        <v>101.5</v>
      </c>
    </row>
    <row r="197" spans="1:92">
      <c r="A197" s="59" t="s">
        <v>262</v>
      </c>
      <c r="B197" s="58">
        <v>707.27499999999998</v>
      </c>
      <c r="C197" s="58">
        <v>91.4</v>
      </c>
      <c r="D197" s="58">
        <v>94.5</v>
      </c>
      <c r="E197" s="58">
        <v>88.4</v>
      </c>
      <c r="F197" s="58">
        <v>95.6</v>
      </c>
      <c r="G197" s="58">
        <v>1.4369499999999999</v>
      </c>
      <c r="H197" s="58">
        <v>793.1</v>
      </c>
      <c r="I197" s="58">
        <v>1821.8</v>
      </c>
      <c r="J197" s="58">
        <v>4.9820000000000002</v>
      </c>
      <c r="K197" s="58">
        <v>4.2699999999999996</v>
      </c>
      <c r="L197" s="58">
        <v>5831</v>
      </c>
      <c r="M197" s="58">
        <v>738304</v>
      </c>
      <c r="N197" s="58">
        <v>98.2</v>
      </c>
      <c r="O197" s="58">
        <v>7572</v>
      </c>
      <c r="P197" s="58">
        <v>7.6</v>
      </c>
      <c r="Q197" s="58">
        <v>92.4</v>
      </c>
      <c r="R197" s="58">
        <v>90</v>
      </c>
      <c r="S197" s="58">
        <v>12.3</v>
      </c>
      <c r="T197" s="58">
        <v>17.600000000000001</v>
      </c>
      <c r="U197" s="58">
        <v>282.05200000000002</v>
      </c>
      <c r="V197" s="58">
        <v>292.88216</v>
      </c>
      <c r="W197" s="58">
        <v>247.393</v>
      </c>
      <c r="X197" s="58">
        <v>243.78379000000001</v>
      </c>
      <c r="Y197" s="58">
        <v>-8.1</v>
      </c>
      <c r="Z197" s="58">
        <v>91.4</v>
      </c>
      <c r="AA197" s="58">
        <v>3.9</v>
      </c>
      <c r="AB197" s="58">
        <v>95.1</v>
      </c>
      <c r="AC197" s="58">
        <v>91.1</v>
      </c>
      <c r="AD197" s="58">
        <v>103.74</v>
      </c>
      <c r="AE197" s="58">
        <v>1.4369499999999999</v>
      </c>
      <c r="AF197" s="58">
        <v>98.3</v>
      </c>
      <c r="AG197" s="58">
        <v>-6.4</v>
      </c>
      <c r="AH197" s="58">
        <v>43.979880000000001</v>
      </c>
      <c r="AI197" s="58">
        <v>248.73943</v>
      </c>
      <c r="AJ197" s="58">
        <v>54.214289999999998</v>
      </c>
      <c r="AK197" s="58">
        <v>189.21951000000001</v>
      </c>
      <c r="AL197" s="58">
        <v>41.738999999999997</v>
      </c>
      <c r="AM197" s="58">
        <v>240.31299999999999</v>
      </c>
      <c r="AN197" s="58">
        <v>49.427999999999997</v>
      </c>
      <c r="AO197" s="58">
        <v>197.965</v>
      </c>
      <c r="AP197" s="58">
        <v>91.253066000000004</v>
      </c>
      <c r="AQ197" s="58">
        <v>115.38</v>
      </c>
      <c r="AR197" s="58">
        <v>92.4</v>
      </c>
      <c r="AS197" s="58">
        <v>90.576099999999997</v>
      </c>
      <c r="AT197" s="58">
        <v>91.4</v>
      </c>
      <c r="AU197" s="58">
        <v>86.4</v>
      </c>
      <c r="AV197" s="58">
        <v>86.1</v>
      </c>
      <c r="AW197" s="58">
        <v>8.1999999999999993</v>
      </c>
      <c r="AX197" s="58">
        <v>30.5</v>
      </c>
      <c r="AY197" s="58">
        <v>-7.4</v>
      </c>
      <c r="AZ197" s="58">
        <v>89.592200000000005</v>
      </c>
      <c r="BA197" s="58">
        <v>98.162700000000001</v>
      </c>
      <c r="BB197" s="58">
        <v>15.9</v>
      </c>
      <c r="BC197" s="58">
        <v>99</v>
      </c>
      <c r="BD197" s="58">
        <v>66.425250000000005</v>
      </c>
      <c r="BE197" s="58">
        <v>89.8</v>
      </c>
      <c r="BF197" s="58">
        <v>636.29300000000001</v>
      </c>
      <c r="BG197" s="58">
        <v>4474.82</v>
      </c>
      <c r="BH197" s="58">
        <v>27652.868999999999</v>
      </c>
      <c r="BI197" s="58">
        <v>-53.5</v>
      </c>
      <c r="BJ197" s="58">
        <v>-15.3</v>
      </c>
      <c r="BK197" s="58">
        <v>93.1</v>
      </c>
      <c r="BL197" s="58">
        <v>106.7231</v>
      </c>
      <c r="BM197" s="58">
        <v>101.52549999999999</v>
      </c>
      <c r="BN197" s="58">
        <v>104.3</v>
      </c>
      <c r="BO197" s="58">
        <v>111</v>
      </c>
      <c r="BP197" s="58">
        <v>227.43</v>
      </c>
      <c r="BQ197" s="58">
        <v>214.53</v>
      </c>
      <c r="BR197" s="58">
        <v>147.66999999999999</v>
      </c>
      <c r="BS197" s="58">
        <v>126.2</v>
      </c>
      <c r="BT197" s="58">
        <v>162.6</v>
      </c>
      <c r="BU197" s="58">
        <v>95.5</v>
      </c>
      <c r="BV197" s="58">
        <v>104.4</v>
      </c>
      <c r="BW197" s="58">
        <v>79.900000000000006</v>
      </c>
      <c r="BX197" s="58">
        <v>117.06019999999999</v>
      </c>
      <c r="BY197" s="58">
        <v>9.5370209999999993</v>
      </c>
      <c r="BZ197" s="58">
        <v>11.1</v>
      </c>
      <c r="CA197" s="58">
        <v>391.05</v>
      </c>
      <c r="CB197" s="58">
        <v>379.72</v>
      </c>
      <c r="CC197" s="58">
        <v>452.29199999999997</v>
      </c>
      <c r="CD197" s="58">
        <v>84.7</v>
      </c>
      <c r="CE197" s="58">
        <v>104.6</v>
      </c>
      <c r="CF197" s="58">
        <v>86</v>
      </c>
      <c r="CG197" s="58">
        <v>88</v>
      </c>
      <c r="CH197" s="58">
        <v>106.4</v>
      </c>
      <c r="CI197" s="58">
        <v>2.9</v>
      </c>
      <c r="CJ197" s="58">
        <v>9.1430000000000007</v>
      </c>
      <c r="CK197" s="58">
        <v>0.4</v>
      </c>
      <c r="CL197" s="58">
        <v>117.21250000000001</v>
      </c>
      <c r="CM197" s="58">
        <v>102.7</v>
      </c>
      <c r="CN197" s="58">
        <v>100</v>
      </c>
    </row>
    <row r="198" spans="1:92">
      <c r="A198" s="59" t="s">
        <v>263</v>
      </c>
      <c r="B198" s="58">
        <v>696.00300000000004</v>
      </c>
      <c r="C198" s="58">
        <v>81.900000000000006</v>
      </c>
      <c r="D198" s="58">
        <v>85.1</v>
      </c>
      <c r="E198" s="58">
        <v>78.900000000000006</v>
      </c>
      <c r="F198" s="58">
        <v>79.900000000000006</v>
      </c>
      <c r="G198" s="58">
        <v>1.344943</v>
      </c>
      <c r="H198" s="58">
        <v>832.8</v>
      </c>
      <c r="I198" s="58">
        <v>1861.9</v>
      </c>
      <c r="J198" s="58">
        <v>4.2149999999999999</v>
      </c>
      <c r="K198" s="58">
        <v>3.53</v>
      </c>
      <c r="L198" s="58">
        <v>4810.2</v>
      </c>
      <c r="M198" s="58">
        <v>718567</v>
      </c>
      <c r="N198" s="58">
        <v>91.3</v>
      </c>
      <c r="O198" s="58">
        <v>7069</v>
      </c>
      <c r="P198" s="58">
        <v>7.6</v>
      </c>
      <c r="Q198" s="58">
        <v>92.1</v>
      </c>
      <c r="R198" s="58">
        <v>90.4</v>
      </c>
      <c r="S198" s="58">
        <v>5.7</v>
      </c>
      <c r="T198" s="58">
        <v>46.3</v>
      </c>
      <c r="U198" s="58">
        <v>264.16399999999999</v>
      </c>
      <c r="V198" s="58">
        <v>275.95030000000003</v>
      </c>
      <c r="W198" s="58">
        <v>232.83699999999999</v>
      </c>
      <c r="X198" s="58">
        <v>235.89964000000001</v>
      </c>
      <c r="Y198" s="58">
        <v>-34.799999999999997</v>
      </c>
      <c r="Z198" s="58">
        <v>75.5</v>
      </c>
      <c r="AA198" s="58">
        <v>-21</v>
      </c>
      <c r="AB198" s="58">
        <v>93.3</v>
      </c>
      <c r="AC198" s="58">
        <v>89.4</v>
      </c>
      <c r="AD198" s="58">
        <v>102.13</v>
      </c>
      <c r="AE198" s="58">
        <v>1.344943</v>
      </c>
      <c r="AF198" s="58">
        <v>92</v>
      </c>
      <c r="AG198" s="58">
        <v>-29.6</v>
      </c>
      <c r="AH198" s="58">
        <v>44.657470000000004</v>
      </c>
      <c r="AI198" s="58">
        <v>231.21188000000001</v>
      </c>
      <c r="AJ198" s="58">
        <v>52.977350000000001</v>
      </c>
      <c r="AK198" s="58">
        <v>182.65433999999999</v>
      </c>
      <c r="AL198" s="58">
        <v>42.244999999999997</v>
      </c>
      <c r="AM198" s="58">
        <v>221.91900000000001</v>
      </c>
      <c r="AN198" s="58">
        <v>48.287999999999997</v>
      </c>
      <c r="AO198" s="58">
        <v>184.54900000000001</v>
      </c>
      <c r="AP198" s="58">
        <v>96.361299000000002</v>
      </c>
      <c r="AQ198" s="58">
        <v>55.06</v>
      </c>
      <c r="AR198" s="58">
        <v>92.1</v>
      </c>
      <c r="AS198" s="58">
        <v>89.710899999999995</v>
      </c>
      <c r="AT198" s="58">
        <v>75.5</v>
      </c>
      <c r="AU198" s="58">
        <v>84.8</v>
      </c>
      <c r="AV198" s="58">
        <v>84.5</v>
      </c>
      <c r="AW198" s="58">
        <v>4.5</v>
      </c>
      <c r="AX198" s="58">
        <v>56.4</v>
      </c>
      <c r="AY198" s="58">
        <v>-31.8</v>
      </c>
      <c r="AZ198" s="58">
        <v>87.018600000000006</v>
      </c>
      <c r="BA198" s="58">
        <v>95.166200000000003</v>
      </c>
      <c r="BB198" s="58">
        <v>20.399999999999999</v>
      </c>
      <c r="BC198" s="58">
        <v>90.5</v>
      </c>
      <c r="BD198" s="58">
        <v>66.483490000000003</v>
      </c>
      <c r="BE198" s="58">
        <v>88</v>
      </c>
      <c r="BF198" s="58">
        <v>628.86199999999997</v>
      </c>
      <c r="BG198" s="58">
        <v>4203.6499999999996</v>
      </c>
      <c r="BH198" s="58">
        <v>36250.536</v>
      </c>
      <c r="BI198" s="58">
        <v>-53.9</v>
      </c>
      <c r="BJ198" s="58">
        <v>-17.7</v>
      </c>
      <c r="BK198" s="58">
        <v>81.099999999999994</v>
      </c>
      <c r="BL198" s="58">
        <v>100.5399</v>
      </c>
      <c r="BM198" s="58">
        <v>101.1636</v>
      </c>
      <c r="BN198" s="58">
        <v>98</v>
      </c>
      <c r="BO198" s="58">
        <v>108.4</v>
      </c>
      <c r="BP198" s="58">
        <v>110.1</v>
      </c>
      <c r="BQ198" s="58">
        <v>109.47</v>
      </c>
      <c r="BR198" s="58">
        <v>106.03</v>
      </c>
      <c r="BS198" s="58">
        <v>91.43</v>
      </c>
      <c r="BT198" s="58">
        <v>116.2</v>
      </c>
      <c r="BU198" s="58">
        <v>94.2</v>
      </c>
      <c r="BV198" s="58">
        <v>105</v>
      </c>
      <c r="BW198" s="58">
        <v>80.3</v>
      </c>
      <c r="BX198" s="58">
        <v>114.0577</v>
      </c>
      <c r="BY198" s="58">
        <v>8.6237049999999993</v>
      </c>
      <c r="BZ198" s="58">
        <v>10</v>
      </c>
      <c r="CA198" s="58">
        <v>383.31</v>
      </c>
      <c r="CB198" s="58">
        <v>371.47500000000002</v>
      </c>
      <c r="CC198" s="58">
        <v>445.10899999999998</v>
      </c>
      <c r="CD198" s="58">
        <v>79.2</v>
      </c>
      <c r="CE198" s="58">
        <v>100</v>
      </c>
      <c r="CF198" s="58">
        <v>81.400000000000006</v>
      </c>
      <c r="CG198" s="58">
        <v>88.5</v>
      </c>
      <c r="CH198" s="58">
        <v>100.5</v>
      </c>
      <c r="CI198" s="58">
        <v>-12.2</v>
      </c>
      <c r="CJ198" s="58">
        <v>6.327</v>
      </c>
      <c r="CK198" s="58">
        <v>-0.2</v>
      </c>
      <c r="CL198" s="58">
        <v>114.35299999999999</v>
      </c>
      <c r="CM198" s="58">
        <v>95.9</v>
      </c>
      <c r="CN198" s="58">
        <v>94.9</v>
      </c>
    </row>
    <row r="199" spans="1:92">
      <c r="A199" s="59" t="s">
        <v>264</v>
      </c>
      <c r="B199" s="58">
        <v>663.41399999999999</v>
      </c>
      <c r="C199" s="58">
        <v>77</v>
      </c>
      <c r="D199" s="58">
        <v>75.400000000000006</v>
      </c>
      <c r="E199" s="58">
        <v>78.599999999999994</v>
      </c>
      <c r="F199" s="58">
        <v>68.099999999999994</v>
      </c>
      <c r="G199" s="58">
        <v>1.3049820000000001</v>
      </c>
      <c r="H199" s="58">
        <v>906.4</v>
      </c>
      <c r="I199" s="58">
        <v>1886.5</v>
      </c>
      <c r="J199" s="58">
        <v>2.012</v>
      </c>
      <c r="K199" s="58">
        <v>3.07</v>
      </c>
      <c r="L199" s="58">
        <v>4084.8</v>
      </c>
      <c r="M199" s="58">
        <v>868090</v>
      </c>
      <c r="N199" s="58">
        <v>78.8</v>
      </c>
      <c r="O199" s="58">
        <v>7712</v>
      </c>
      <c r="P199" s="58">
        <v>7.9</v>
      </c>
      <c r="Q199" s="58">
        <v>92</v>
      </c>
      <c r="R199" s="58">
        <v>91</v>
      </c>
      <c r="S199" s="58">
        <v>7.8</v>
      </c>
      <c r="T199" s="58">
        <v>41.3</v>
      </c>
      <c r="U199" s="58">
        <v>230.083</v>
      </c>
      <c r="V199" s="58">
        <v>244.31227000000001</v>
      </c>
      <c r="W199" s="58">
        <v>208.62700000000001</v>
      </c>
      <c r="X199" s="58">
        <v>221.88669999999999</v>
      </c>
      <c r="Y199" s="58">
        <v>-58.2</v>
      </c>
      <c r="Z199" s="58">
        <v>62</v>
      </c>
      <c r="AA199" s="58">
        <v>-32.6</v>
      </c>
      <c r="AB199" s="58">
        <v>94</v>
      </c>
      <c r="AC199" s="58">
        <v>90.8</v>
      </c>
      <c r="AD199" s="58">
        <v>104.35</v>
      </c>
      <c r="AE199" s="58">
        <v>1.3049820000000001</v>
      </c>
      <c r="AF199" s="58">
        <v>81.099999999999994</v>
      </c>
      <c r="AG199" s="58">
        <v>-54.1</v>
      </c>
      <c r="AH199" s="58">
        <v>43.79148</v>
      </c>
      <c r="AI199" s="58">
        <v>200.47900999999999</v>
      </c>
      <c r="AJ199" s="58">
        <v>49.980179999999997</v>
      </c>
      <c r="AK199" s="58">
        <v>171.65879000000001</v>
      </c>
      <c r="AL199" s="58">
        <v>41.055</v>
      </c>
      <c r="AM199" s="58">
        <v>189.02799999999999</v>
      </c>
      <c r="AN199" s="58">
        <v>45.103999999999999</v>
      </c>
      <c r="AO199" s="58">
        <v>163.523</v>
      </c>
      <c r="AP199" s="58">
        <v>99.321562999999998</v>
      </c>
      <c r="AQ199" s="58">
        <v>44.22</v>
      </c>
      <c r="AR199" s="58">
        <v>92</v>
      </c>
      <c r="AS199" s="58">
        <v>91.044200000000004</v>
      </c>
      <c r="AT199" s="58">
        <v>62</v>
      </c>
      <c r="AU199" s="58">
        <v>76.5</v>
      </c>
      <c r="AV199" s="58">
        <v>76</v>
      </c>
      <c r="AW199" s="58">
        <v>7.6</v>
      </c>
      <c r="AX199" s="58">
        <v>46.9</v>
      </c>
      <c r="AY199" s="58">
        <v>-45.5</v>
      </c>
      <c r="AZ199" s="58">
        <v>85.854799999999997</v>
      </c>
      <c r="BA199" s="58">
        <v>93.716200000000001</v>
      </c>
      <c r="BB199" s="58">
        <v>25</v>
      </c>
      <c r="BC199" s="58">
        <v>42.1</v>
      </c>
      <c r="BD199" s="58">
        <v>64.728759999999994</v>
      </c>
      <c r="BE199" s="58">
        <v>86.3</v>
      </c>
      <c r="BF199" s="58">
        <v>603.61199999999997</v>
      </c>
      <c r="BG199" s="58">
        <v>3835.77</v>
      </c>
      <c r="BH199" s="58">
        <v>27932.496999999999</v>
      </c>
      <c r="BI199" s="58">
        <v>-13.4</v>
      </c>
      <c r="BJ199" s="58">
        <v>-22.1</v>
      </c>
      <c r="BK199" s="58">
        <v>73.3</v>
      </c>
      <c r="BL199" s="58">
        <v>101.7189</v>
      </c>
      <c r="BM199" s="58">
        <v>103.6187</v>
      </c>
      <c r="BN199" s="58">
        <v>93.5</v>
      </c>
      <c r="BO199" s="58">
        <v>103.3</v>
      </c>
      <c r="BP199" s="58">
        <v>87.07</v>
      </c>
      <c r="BQ199" s="58">
        <v>88.23</v>
      </c>
      <c r="BR199" s="58">
        <v>94.3</v>
      </c>
      <c r="BS199" s="58">
        <v>95.33</v>
      </c>
      <c r="BT199" s="58">
        <v>93.53</v>
      </c>
      <c r="BU199" s="58">
        <v>92.7</v>
      </c>
      <c r="BV199" s="58">
        <v>103.3</v>
      </c>
      <c r="BW199" s="58">
        <v>79.2</v>
      </c>
      <c r="BX199" s="58">
        <v>118.21899999999999</v>
      </c>
      <c r="BY199" s="58">
        <v>13.690993000000001</v>
      </c>
      <c r="BZ199" s="58">
        <v>10.3</v>
      </c>
      <c r="CA199" s="58">
        <v>384.75</v>
      </c>
      <c r="CB199" s="58">
        <v>372.67200000000003</v>
      </c>
      <c r="CC199" s="58">
        <v>447.86599999999999</v>
      </c>
      <c r="CD199" s="58">
        <v>74.2</v>
      </c>
      <c r="CE199" s="58">
        <v>93.4</v>
      </c>
      <c r="CF199" s="58">
        <v>78.900000000000006</v>
      </c>
      <c r="CG199" s="58">
        <v>88.6</v>
      </c>
      <c r="CH199" s="58">
        <v>102.2</v>
      </c>
      <c r="CI199" s="58">
        <v>-20</v>
      </c>
      <c r="CJ199" s="58">
        <v>-1.952</v>
      </c>
      <c r="CK199" s="58">
        <v>-1.2</v>
      </c>
      <c r="CL199" s="58">
        <v>118.55200000000001</v>
      </c>
      <c r="CM199" s="58">
        <v>85.3</v>
      </c>
      <c r="CN199" s="58">
        <v>89.4</v>
      </c>
    </row>
    <row r="200" spans="1:92">
      <c r="A200" s="59" t="s">
        <v>265</v>
      </c>
      <c r="B200" s="58">
        <v>664.47400000000005</v>
      </c>
      <c r="C200" s="58">
        <v>79.2</v>
      </c>
      <c r="D200" s="58">
        <v>73</v>
      </c>
      <c r="E200" s="58">
        <v>86</v>
      </c>
      <c r="F200" s="58">
        <v>71.5</v>
      </c>
      <c r="G200" s="58">
        <v>1.401645</v>
      </c>
      <c r="H200" s="58">
        <v>945.2</v>
      </c>
      <c r="I200" s="58">
        <v>1875.2</v>
      </c>
      <c r="J200" s="58">
        <v>1.3109999999999999</v>
      </c>
      <c r="K200" s="58">
        <v>3.33</v>
      </c>
      <c r="L200" s="58">
        <v>4808.6000000000004</v>
      </c>
      <c r="M200" s="58">
        <v>1191315</v>
      </c>
      <c r="N200" s="58">
        <v>78.8</v>
      </c>
      <c r="O200" s="58">
        <v>8430</v>
      </c>
      <c r="P200" s="58">
        <v>8.3000000000000007</v>
      </c>
      <c r="Q200" s="58">
        <v>92</v>
      </c>
      <c r="R200" s="58">
        <v>91.3</v>
      </c>
      <c r="S200" s="58">
        <v>9</v>
      </c>
      <c r="T200" s="58">
        <v>28.8</v>
      </c>
      <c r="U200" s="58">
        <v>225.3</v>
      </c>
      <c r="V200" s="58">
        <v>242.11125000000001</v>
      </c>
      <c r="W200" s="58">
        <v>195.39699999999999</v>
      </c>
      <c r="X200" s="58">
        <v>210.40262000000001</v>
      </c>
      <c r="Y200" s="58">
        <v>-65.8</v>
      </c>
      <c r="Z200" s="58">
        <v>66.400000000000006</v>
      </c>
      <c r="AA200" s="58">
        <v>-22</v>
      </c>
      <c r="AB200" s="58">
        <v>95.2</v>
      </c>
      <c r="AC200" s="58">
        <v>92</v>
      </c>
      <c r="AD200" s="58">
        <v>104.8</v>
      </c>
      <c r="AE200" s="58">
        <v>1.401645</v>
      </c>
      <c r="AF200" s="58">
        <v>80.7</v>
      </c>
      <c r="AG200" s="58">
        <v>-62</v>
      </c>
      <c r="AH200" s="58">
        <v>44.253779999999999</v>
      </c>
      <c r="AI200" s="58">
        <v>197.82500999999999</v>
      </c>
      <c r="AJ200" s="58">
        <v>49.973370000000003</v>
      </c>
      <c r="AK200" s="58">
        <v>160.50259</v>
      </c>
      <c r="AL200" s="58">
        <v>40.658000000000001</v>
      </c>
      <c r="AM200" s="58">
        <v>184.642</v>
      </c>
      <c r="AN200" s="58">
        <v>45.244999999999997</v>
      </c>
      <c r="AO200" s="58">
        <v>150.15199999999999</v>
      </c>
      <c r="AP200" s="58">
        <v>100.108577</v>
      </c>
      <c r="AQ200" s="58">
        <v>58.87</v>
      </c>
      <c r="AR200" s="58">
        <v>92</v>
      </c>
      <c r="AS200" s="58">
        <v>91.5715</v>
      </c>
      <c r="AT200" s="58">
        <v>66.400000000000006</v>
      </c>
      <c r="AU200" s="58">
        <v>70.7</v>
      </c>
      <c r="AV200" s="58">
        <v>70.400000000000006</v>
      </c>
      <c r="AW200" s="58">
        <v>11.3</v>
      </c>
      <c r="AX200" s="58">
        <v>31.1</v>
      </c>
      <c r="AY200" s="58">
        <v>-33.6</v>
      </c>
      <c r="AZ200" s="58">
        <v>87.160399999999996</v>
      </c>
      <c r="BA200" s="58">
        <v>94.950699999999998</v>
      </c>
      <c r="BB200" s="58">
        <v>17.5</v>
      </c>
      <c r="BC200" s="58">
        <v>89.6</v>
      </c>
      <c r="BD200" s="58">
        <v>64.816130000000001</v>
      </c>
      <c r="BE200" s="58">
        <v>87.3</v>
      </c>
      <c r="BF200" s="58">
        <v>606.851</v>
      </c>
      <c r="BG200" s="58">
        <v>3844.75</v>
      </c>
      <c r="BH200" s="58">
        <v>28967.895</v>
      </c>
      <c r="BI200" s="58">
        <v>29.6</v>
      </c>
      <c r="BJ200" s="58">
        <v>-22.3</v>
      </c>
      <c r="BK200" s="58">
        <v>74.7</v>
      </c>
      <c r="BL200" s="58">
        <v>103.51900000000001</v>
      </c>
      <c r="BM200" s="58">
        <v>103.71259999999999</v>
      </c>
      <c r="BN200" s="58">
        <v>91.9</v>
      </c>
      <c r="BO200" s="58">
        <v>99</v>
      </c>
      <c r="BP200" s="58">
        <v>115.57</v>
      </c>
      <c r="BQ200" s="58">
        <v>113.77</v>
      </c>
      <c r="BR200" s="58">
        <v>104.57</v>
      </c>
      <c r="BS200" s="58">
        <v>107</v>
      </c>
      <c r="BT200" s="58">
        <v>102.83</v>
      </c>
      <c r="BU200" s="58">
        <v>92.2</v>
      </c>
      <c r="BV200" s="58">
        <v>100.6</v>
      </c>
      <c r="BW200" s="58">
        <v>82.5</v>
      </c>
      <c r="BX200" s="58">
        <v>119.0338</v>
      </c>
      <c r="BY200" s="58">
        <v>10.083053</v>
      </c>
      <c r="BZ200" s="58">
        <v>10.5</v>
      </c>
      <c r="CA200" s="58">
        <v>386.26</v>
      </c>
      <c r="CB200" s="58">
        <v>373.94299999999998</v>
      </c>
      <c r="CC200" s="58">
        <v>450.08</v>
      </c>
      <c r="CD200" s="58">
        <v>79.5</v>
      </c>
      <c r="CE200" s="58">
        <v>90.9</v>
      </c>
      <c r="CF200" s="58">
        <v>82.5</v>
      </c>
      <c r="CG200" s="58">
        <v>89.4</v>
      </c>
      <c r="CH200" s="58">
        <v>104.2</v>
      </c>
      <c r="CI200" s="58">
        <v>-19</v>
      </c>
      <c r="CJ200" s="58">
        <v>-8.3780000000000001</v>
      </c>
      <c r="CK200" s="58">
        <v>-1.2</v>
      </c>
      <c r="CL200" s="58">
        <v>119.3794</v>
      </c>
      <c r="CM200" s="58">
        <v>85.1</v>
      </c>
      <c r="CN200" s="58">
        <v>90.4</v>
      </c>
    </row>
    <row r="201" spans="1:92">
      <c r="A201" s="59" t="s">
        <v>266</v>
      </c>
      <c r="B201" s="58">
        <v>668.18100000000004</v>
      </c>
      <c r="C201" s="58">
        <v>85.5</v>
      </c>
      <c r="D201" s="58">
        <v>76.3</v>
      </c>
      <c r="E201" s="58">
        <v>95.9</v>
      </c>
      <c r="F201" s="58">
        <v>78.599999999999994</v>
      </c>
      <c r="G201" s="58">
        <v>1.456164</v>
      </c>
      <c r="H201" s="58">
        <v>980.3</v>
      </c>
      <c r="I201" s="58">
        <v>1861.3</v>
      </c>
      <c r="J201" s="58">
        <v>0.86899999999999999</v>
      </c>
      <c r="K201" s="58">
        <v>3.3</v>
      </c>
      <c r="L201" s="58">
        <v>5675.2</v>
      </c>
      <c r="M201" s="58">
        <v>931361</v>
      </c>
      <c r="N201" s="58">
        <v>81.599999999999994</v>
      </c>
      <c r="O201" s="58">
        <v>8575</v>
      </c>
      <c r="P201" s="58">
        <v>8.1999999999999993</v>
      </c>
      <c r="Q201" s="58">
        <v>92.2</v>
      </c>
      <c r="R201" s="58">
        <v>91.8</v>
      </c>
      <c r="S201" s="58">
        <v>14</v>
      </c>
      <c r="T201" s="58">
        <v>17.8</v>
      </c>
      <c r="U201" s="58">
        <v>233.26599999999999</v>
      </c>
      <c r="V201" s="58">
        <v>250.41830999999999</v>
      </c>
      <c r="W201" s="58">
        <v>201.78</v>
      </c>
      <c r="X201" s="58">
        <v>218.25701000000001</v>
      </c>
      <c r="Y201" s="58">
        <v>-60.5</v>
      </c>
      <c r="Z201" s="58">
        <v>72.900000000000006</v>
      </c>
      <c r="AA201" s="58">
        <v>-1.7</v>
      </c>
      <c r="AB201" s="58">
        <v>95.5</v>
      </c>
      <c r="AC201" s="58">
        <v>92.3</v>
      </c>
      <c r="AD201" s="58">
        <v>105.44</v>
      </c>
      <c r="AE201" s="58">
        <v>1.456164</v>
      </c>
      <c r="AF201" s="58">
        <v>83.5</v>
      </c>
      <c r="AG201" s="58">
        <v>-56.1</v>
      </c>
      <c r="AH201" s="58">
        <v>43.398850000000003</v>
      </c>
      <c r="AI201" s="58">
        <v>206.95359999999999</v>
      </c>
      <c r="AJ201" s="58">
        <v>49.980170000000001</v>
      </c>
      <c r="AK201" s="58">
        <v>168.12369000000001</v>
      </c>
      <c r="AL201" s="58">
        <v>40.110999999999997</v>
      </c>
      <c r="AM201" s="58">
        <v>193.155</v>
      </c>
      <c r="AN201" s="58">
        <v>45.158000000000001</v>
      </c>
      <c r="AO201" s="58">
        <v>156.62200000000001</v>
      </c>
      <c r="AP201" s="58">
        <v>100.14727600000001</v>
      </c>
      <c r="AQ201" s="58">
        <v>68.33</v>
      </c>
      <c r="AR201" s="58">
        <v>92.2</v>
      </c>
      <c r="AS201" s="58">
        <v>91.704099999999997</v>
      </c>
      <c r="AT201" s="58">
        <v>72.900000000000006</v>
      </c>
      <c r="AU201" s="58">
        <v>69.7</v>
      </c>
      <c r="AV201" s="58">
        <v>70.3</v>
      </c>
      <c r="AW201" s="58">
        <v>20.399999999999999</v>
      </c>
      <c r="AX201" s="58">
        <v>19.2</v>
      </c>
      <c r="AY201" s="58">
        <v>-10.199999999999999</v>
      </c>
      <c r="AZ201" s="58">
        <v>89.764499999999998</v>
      </c>
      <c r="BA201" s="58">
        <v>97.573999999999998</v>
      </c>
      <c r="BB201" s="58">
        <v>17.600000000000001</v>
      </c>
      <c r="BC201" s="58">
        <v>97.9</v>
      </c>
      <c r="BD201" s="58">
        <v>65.442300000000003</v>
      </c>
      <c r="BE201" s="58">
        <v>89.1</v>
      </c>
      <c r="BF201" s="58">
        <v>613.45000000000005</v>
      </c>
      <c r="BG201" s="58">
        <v>3998.86</v>
      </c>
      <c r="BH201" s="58">
        <v>33963.574999999997</v>
      </c>
      <c r="BI201" s="58">
        <v>51.1</v>
      </c>
      <c r="BJ201" s="58">
        <v>-14.2</v>
      </c>
      <c r="BK201" s="58">
        <v>84.1</v>
      </c>
      <c r="BL201" s="58">
        <v>104.63890000000001</v>
      </c>
      <c r="BM201" s="58">
        <v>103.8176</v>
      </c>
      <c r="BN201" s="58">
        <v>91.9</v>
      </c>
      <c r="BO201" s="58">
        <v>100</v>
      </c>
      <c r="BP201" s="58">
        <v>132.69999999999999</v>
      </c>
      <c r="BQ201" s="58">
        <v>129.33000000000001</v>
      </c>
      <c r="BR201" s="58">
        <v>111.9</v>
      </c>
      <c r="BS201" s="58">
        <v>103.13</v>
      </c>
      <c r="BT201" s="58">
        <v>118.03</v>
      </c>
      <c r="BU201" s="58">
        <v>92.2</v>
      </c>
      <c r="BV201" s="58">
        <v>101</v>
      </c>
      <c r="BW201" s="58">
        <v>82.9</v>
      </c>
      <c r="BX201" s="58">
        <v>120.2944</v>
      </c>
      <c r="BY201" s="58">
        <v>8.7970109999999995</v>
      </c>
      <c r="BZ201" s="58">
        <v>10.5</v>
      </c>
      <c r="CA201" s="58">
        <v>384.49</v>
      </c>
      <c r="CB201" s="58">
        <v>372.048</v>
      </c>
      <c r="CC201" s="58">
        <v>449.33300000000003</v>
      </c>
      <c r="CD201" s="58">
        <v>81.3</v>
      </c>
      <c r="CE201" s="58">
        <v>93</v>
      </c>
      <c r="CF201" s="58">
        <v>84.3</v>
      </c>
      <c r="CG201" s="58">
        <v>89.3</v>
      </c>
      <c r="CH201" s="58">
        <v>105.3</v>
      </c>
      <c r="CI201" s="58">
        <v>-13.4</v>
      </c>
      <c r="CJ201" s="58">
        <v>-3.3809999999999998</v>
      </c>
      <c r="CK201" s="58">
        <v>0.9</v>
      </c>
      <c r="CL201" s="58">
        <v>120.6002</v>
      </c>
      <c r="CM201" s="58">
        <v>89.1</v>
      </c>
      <c r="CN201" s="58">
        <v>92.9</v>
      </c>
    </row>
    <row r="202" spans="1:92">
      <c r="A202" s="59" t="s">
        <v>267</v>
      </c>
      <c r="B202" s="58">
        <v>673.09799999999996</v>
      </c>
      <c r="C202" s="58">
        <v>89.6</v>
      </c>
      <c r="D202" s="58">
        <v>79.7</v>
      </c>
      <c r="E202" s="58">
        <v>100.7</v>
      </c>
      <c r="F202" s="58">
        <v>79.599999999999994</v>
      </c>
      <c r="G202" s="58">
        <v>1.4613590000000001</v>
      </c>
      <c r="H202" s="58">
        <v>1015.9</v>
      </c>
      <c r="I202" s="58">
        <v>1850.9</v>
      </c>
      <c r="J202" s="58">
        <v>0.72199999999999998</v>
      </c>
      <c r="K202" s="58">
        <v>3.17</v>
      </c>
      <c r="L202" s="58">
        <v>5957.4</v>
      </c>
      <c r="M202" s="58">
        <v>816409</v>
      </c>
      <c r="N202" s="58">
        <v>83</v>
      </c>
      <c r="O202" s="58">
        <v>7970</v>
      </c>
      <c r="P202" s="58">
        <v>8.1</v>
      </c>
      <c r="Q202" s="58">
        <v>92.5</v>
      </c>
      <c r="R202" s="58">
        <v>92.1</v>
      </c>
      <c r="S202" s="58">
        <v>15</v>
      </c>
      <c r="T202" s="58">
        <v>16.899999999999999</v>
      </c>
      <c r="U202" s="58">
        <v>241.089</v>
      </c>
      <c r="V202" s="58">
        <v>257.69583999999998</v>
      </c>
      <c r="W202" s="58">
        <v>202.30600000000001</v>
      </c>
      <c r="X202" s="58">
        <v>217.00745000000001</v>
      </c>
      <c r="Y202" s="58">
        <v>-54.9</v>
      </c>
      <c r="Z202" s="58">
        <v>75.099999999999994</v>
      </c>
      <c r="AA202" s="58">
        <v>10.199999999999999</v>
      </c>
      <c r="AB202" s="58">
        <v>96.2</v>
      </c>
      <c r="AC202" s="58">
        <v>93</v>
      </c>
      <c r="AD202" s="58">
        <v>106.12</v>
      </c>
      <c r="AE202" s="58">
        <v>1.4613590000000001</v>
      </c>
      <c r="AF202" s="58">
        <v>84.7</v>
      </c>
      <c r="AG202" s="58">
        <v>-47.3</v>
      </c>
      <c r="AH202" s="58">
        <v>43.310189999999999</v>
      </c>
      <c r="AI202" s="58">
        <v>214.30314999999999</v>
      </c>
      <c r="AJ202" s="58">
        <v>48.88597</v>
      </c>
      <c r="AK202" s="58">
        <v>167.89415</v>
      </c>
      <c r="AL202" s="58">
        <v>40.241999999999997</v>
      </c>
      <c r="AM202" s="58">
        <v>200.84700000000001</v>
      </c>
      <c r="AN202" s="58">
        <v>44.390999999999998</v>
      </c>
      <c r="AO202" s="58">
        <v>157.91499999999999</v>
      </c>
      <c r="AP202" s="58">
        <v>99.534469999999999</v>
      </c>
      <c r="AQ202" s="58">
        <v>74.900000000000006</v>
      </c>
      <c r="AR202" s="58">
        <v>92.5</v>
      </c>
      <c r="AS202" s="58">
        <v>92.107500000000002</v>
      </c>
      <c r="AT202" s="58">
        <v>75.099999999999994</v>
      </c>
      <c r="AU202" s="58">
        <v>70.8</v>
      </c>
      <c r="AV202" s="58">
        <v>72.5</v>
      </c>
      <c r="AW202" s="58">
        <v>23.6</v>
      </c>
      <c r="AX202" s="58">
        <v>16</v>
      </c>
      <c r="AY202" s="58">
        <v>2.2000000000000002</v>
      </c>
      <c r="AZ202" s="58">
        <v>91.863699999999994</v>
      </c>
      <c r="BA202" s="58">
        <v>99.616</v>
      </c>
      <c r="BB202" s="58">
        <v>19.7</v>
      </c>
      <c r="BC202" s="58">
        <v>91.6</v>
      </c>
      <c r="BD202" s="58">
        <v>65.784509999999997</v>
      </c>
      <c r="BE202" s="58">
        <v>89.5</v>
      </c>
      <c r="BF202" s="58">
        <v>619.61300000000006</v>
      </c>
      <c r="BG202" s="58">
        <v>4137.18</v>
      </c>
      <c r="BH202" s="58">
        <v>51880.427000000003</v>
      </c>
      <c r="BI202" s="58">
        <v>52.5</v>
      </c>
      <c r="BJ202" s="58">
        <v>-9.3000000000000007</v>
      </c>
      <c r="BK202" s="58">
        <v>91.9</v>
      </c>
      <c r="BL202" s="58">
        <v>106.2992</v>
      </c>
      <c r="BM202" s="58">
        <v>104.1675</v>
      </c>
      <c r="BN202" s="58">
        <v>93.4</v>
      </c>
      <c r="BO202" s="58">
        <v>98.7</v>
      </c>
      <c r="BP202" s="58">
        <v>146.53</v>
      </c>
      <c r="BQ202" s="58">
        <v>142.43</v>
      </c>
      <c r="BR202" s="58">
        <v>121.03</v>
      </c>
      <c r="BS202" s="58">
        <v>109.03</v>
      </c>
      <c r="BT202" s="58">
        <v>129.37</v>
      </c>
      <c r="BU202" s="58">
        <v>92.7</v>
      </c>
      <c r="BV202" s="58">
        <v>100</v>
      </c>
      <c r="BW202" s="58">
        <v>82</v>
      </c>
      <c r="BX202" s="58">
        <v>121.68899999999999</v>
      </c>
      <c r="BY202" s="58">
        <v>8.9111740000000008</v>
      </c>
      <c r="BZ202" s="58">
        <v>10.3</v>
      </c>
      <c r="CA202" s="58">
        <v>384.68</v>
      </c>
      <c r="CB202" s="58">
        <v>372.26299999999998</v>
      </c>
      <c r="CC202" s="58">
        <v>450.08699999999999</v>
      </c>
      <c r="CD202" s="58">
        <v>80.8</v>
      </c>
      <c r="CE202" s="58">
        <v>94.5</v>
      </c>
      <c r="CF202" s="58">
        <v>88.4</v>
      </c>
      <c r="CG202" s="58">
        <v>89.3</v>
      </c>
      <c r="CH202" s="58">
        <v>107.1</v>
      </c>
      <c r="CI202" s="58">
        <v>-11.6</v>
      </c>
      <c r="CJ202" s="58">
        <v>-4.024</v>
      </c>
      <c r="CK202" s="58">
        <v>-0.3</v>
      </c>
      <c r="CL202" s="58">
        <v>122.0149</v>
      </c>
      <c r="CM202" s="58">
        <v>93.5</v>
      </c>
      <c r="CN202" s="58">
        <v>95.3</v>
      </c>
    </row>
    <row r="203" spans="1:92">
      <c r="A203" s="59" t="s">
        <v>268</v>
      </c>
      <c r="B203" s="58">
        <v>678.52700000000004</v>
      </c>
      <c r="C203" s="58">
        <v>91.3</v>
      </c>
      <c r="D203" s="58">
        <v>82.7</v>
      </c>
      <c r="E203" s="58">
        <v>100.6</v>
      </c>
      <c r="F203" s="58">
        <v>83.9</v>
      </c>
      <c r="G203" s="58">
        <v>1.3568519999999999</v>
      </c>
      <c r="H203" s="58">
        <v>1031.8</v>
      </c>
      <c r="I203" s="58">
        <v>1864.6</v>
      </c>
      <c r="J203" s="58">
        <v>0.66200000000000003</v>
      </c>
      <c r="K203" s="58">
        <v>3.2</v>
      </c>
      <c r="L203" s="58">
        <v>6153.6</v>
      </c>
      <c r="M203" s="58">
        <v>670410</v>
      </c>
      <c r="N203" s="58">
        <v>84.6</v>
      </c>
      <c r="O203" s="58">
        <v>8230</v>
      </c>
      <c r="P203" s="58">
        <v>8</v>
      </c>
      <c r="Q203" s="58">
        <v>92.8</v>
      </c>
      <c r="R203" s="58">
        <v>92.1</v>
      </c>
      <c r="S203" s="58">
        <v>25.7</v>
      </c>
      <c r="T203" s="58">
        <v>10.1</v>
      </c>
      <c r="U203" s="58">
        <v>249.53899999999999</v>
      </c>
      <c r="V203" s="58">
        <v>265.47861</v>
      </c>
      <c r="W203" s="58">
        <v>218.518</v>
      </c>
      <c r="X203" s="58">
        <v>231.07990000000001</v>
      </c>
      <c r="Y203" s="58">
        <v>-39.5</v>
      </c>
      <c r="Z203" s="58">
        <v>79.900000000000006</v>
      </c>
      <c r="AA203" s="58">
        <v>17.5</v>
      </c>
      <c r="AB203" s="58">
        <v>94.3</v>
      </c>
      <c r="AC203" s="58">
        <v>90.4</v>
      </c>
      <c r="AD203" s="58">
        <v>102.79</v>
      </c>
      <c r="AE203" s="58">
        <v>1.3568519999999999</v>
      </c>
      <c r="AF203" s="58">
        <v>86</v>
      </c>
      <c r="AG203" s="58">
        <v>-36.200000000000003</v>
      </c>
      <c r="AH203" s="58">
        <v>44.651200000000003</v>
      </c>
      <c r="AI203" s="58">
        <v>220.74854999999999</v>
      </c>
      <c r="AJ203" s="58">
        <v>52.352089999999997</v>
      </c>
      <c r="AK203" s="58">
        <v>178.55077</v>
      </c>
      <c r="AL203" s="58">
        <v>41.66</v>
      </c>
      <c r="AM203" s="58">
        <v>207.87899999999999</v>
      </c>
      <c r="AN203" s="58">
        <v>47.783000000000001</v>
      </c>
      <c r="AO203" s="58">
        <v>170.73500000000001</v>
      </c>
      <c r="AP203" s="58">
        <v>97.641561999999993</v>
      </c>
      <c r="AQ203" s="58">
        <v>76.67</v>
      </c>
      <c r="AR203" s="58">
        <v>92.8</v>
      </c>
      <c r="AS203" s="58">
        <v>90.165599999999998</v>
      </c>
      <c r="AT203" s="58">
        <v>79.900000000000006</v>
      </c>
      <c r="AU203" s="58">
        <v>73.900000000000006</v>
      </c>
      <c r="AV203" s="58">
        <v>75</v>
      </c>
      <c r="AW203" s="58">
        <v>29.5</v>
      </c>
      <c r="AX203" s="58">
        <v>11.4</v>
      </c>
      <c r="AY203" s="58">
        <v>7.7</v>
      </c>
      <c r="AZ203" s="58">
        <v>93.230599999999995</v>
      </c>
      <c r="BA203" s="58">
        <v>100.8312</v>
      </c>
      <c r="BB203" s="58">
        <v>36.6</v>
      </c>
      <c r="BC203" s="58">
        <v>29.7</v>
      </c>
      <c r="BD203" s="58">
        <v>63.709409999999998</v>
      </c>
      <c r="BE203" s="58">
        <v>89</v>
      </c>
      <c r="BF203" s="58">
        <v>624.94899999999996</v>
      </c>
      <c r="BG203" s="58">
        <v>4246.58</v>
      </c>
      <c r="BH203" s="58">
        <v>35148.671000000002</v>
      </c>
      <c r="BI203" s="58">
        <v>45.6</v>
      </c>
      <c r="BJ203" s="58">
        <v>-9.9</v>
      </c>
      <c r="BK203" s="58">
        <v>96</v>
      </c>
      <c r="BL203" s="58">
        <v>101.614</v>
      </c>
      <c r="BM203" s="58">
        <v>102.0476</v>
      </c>
      <c r="BN203" s="58">
        <v>95.8</v>
      </c>
      <c r="BO203" s="58">
        <v>102.5</v>
      </c>
      <c r="BP203" s="58">
        <v>148.57</v>
      </c>
      <c r="BQ203" s="58">
        <v>145.47</v>
      </c>
      <c r="BR203" s="58">
        <v>126.37</v>
      </c>
      <c r="BS203" s="58">
        <v>108.2</v>
      </c>
      <c r="BT203" s="58">
        <v>138.97</v>
      </c>
      <c r="BU203" s="58">
        <v>93.7</v>
      </c>
      <c r="BV203" s="58">
        <v>102</v>
      </c>
      <c r="BW203" s="58">
        <v>73.3</v>
      </c>
      <c r="BX203" s="58">
        <v>115.914</v>
      </c>
      <c r="BY203" s="58">
        <v>13.894247</v>
      </c>
      <c r="BZ203" s="58">
        <v>10.5</v>
      </c>
      <c r="CA203" s="58">
        <v>388.01</v>
      </c>
      <c r="CB203" s="58">
        <v>375.67</v>
      </c>
      <c r="CC203" s="58">
        <v>454.29</v>
      </c>
      <c r="CD203" s="58">
        <v>79.2</v>
      </c>
      <c r="CE203" s="58">
        <v>99.7</v>
      </c>
      <c r="CF203" s="58">
        <v>96</v>
      </c>
      <c r="CG203" s="58">
        <v>89</v>
      </c>
      <c r="CH203" s="58">
        <v>102.5</v>
      </c>
      <c r="CI203" s="58">
        <v>-6.5</v>
      </c>
      <c r="CJ203" s="58">
        <v>3.3410000000000002</v>
      </c>
      <c r="CK203" s="58">
        <v>1.3</v>
      </c>
      <c r="CL203" s="58">
        <v>116.17059999999999</v>
      </c>
      <c r="CM203" s="58">
        <v>96.1</v>
      </c>
      <c r="CN203" s="58">
        <v>97.6</v>
      </c>
    </row>
    <row r="204" spans="1:92">
      <c r="A204" s="59" t="s">
        <v>269</v>
      </c>
      <c r="B204" s="58">
        <v>693.73299999999995</v>
      </c>
      <c r="C204" s="58">
        <v>97.6</v>
      </c>
      <c r="D204" s="58">
        <v>91.4</v>
      </c>
      <c r="E204" s="58">
        <v>104.2</v>
      </c>
      <c r="F204" s="58">
        <v>90.1</v>
      </c>
      <c r="G204" s="58">
        <v>1.22085</v>
      </c>
      <c r="H204" s="58">
        <v>1087.5999999999999</v>
      </c>
      <c r="I204" s="58">
        <v>1895.5</v>
      </c>
      <c r="J204" s="58">
        <v>0.68700000000000006</v>
      </c>
      <c r="K204" s="58">
        <v>2.77</v>
      </c>
      <c r="L204" s="58">
        <v>5965.5</v>
      </c>
      <c r="M204" s="58">
        <v>798381</v>
      </c>
      <c r="N204" s="58">
        <v>89.5</v>
      </c>
      <c r="O204" s="58">
        <v>8238</v>
      </c>
      <c r="P204" s="58">
        <v>7.7</v>
      </c>
      <c r="Q204" s="58">
        <v>93.3</v>
      </c>
      <c r="R204" s="58">
        <v>91.6</v>
      </c>
      <c r="S204" s="58">
        <v>27.3</v>
      </c>
      <c r="T204" s="58">
        <v>8.6</v>
      </c>
      <c r="U204" s="58">
        <v>271.39</v>
      </c>
      <c r="V204" s="58">
        <v>284.22079000000002</v>
      </c>
      <c r="W204" s="58">
        <v>240.96100000000001</v>
      </c>
      <c r="X204" s="58">
        <v>247.91925000000001</v>
      </c>
      <c r="Y204" s="58">
        <v>-20.100000000000001</v>
      </c>
      <c r="Z204" s="58">
        <v>86.6</v>
      </c>
      <c r="AA204" s="58">
        <v>21.2</v>
      </c>
      <c r="AB204" s="58">
        <v>91.8</v>
      </c>
      <c r="AC204" s="58">
        <v>87.2</v>
      </c>
      <c r="AD204" s="58">
        <v>98.73</v>
      </c>
      <c r="AE204" s="58">
        <v>1.22085</v>
      </c>
      <c r="AF204" s="58">
        <v>90.8</v>
      </c>
      <c r="AG204" s="58">
        <v>-19.2</v>
      </c>
      <c r="AH204" s="58">
        <v>46.03172</v>
      </c>
      <c r="AI204" s="58">
        <v>238.10163</v>
      </c>
      <c r="AJ204" s="58">
        <v>56.164830000000002</v>
      </c>
      <c r="AK204" s="58">
        <v>191.56673000000001</v>
      </c>
      <c r="AL204" s="58">
        <v>43.671999999999997</v>
      </c>
      <c r="AM204" s="58">
        <v>227.71799999999999</v>
      </c>
      <c r="AN204" s="58">
        <v>51.718000000000004</v>
      </c>
      <c r="AO204" s="58">
        <v>189.24299999999999</v>
      </c>
      <c r="AP204" s="58">
        <v>95.650958000000003</v>
      </c>
      <c r="AQ204" s="58">
        <v>78.849999999999994</v>
      </c>
      <c r="AR204" s="58">
        <v>93.3</v>
      </c>
      <c r="AS204" s="58">
        <v>88.308499999999995</v>
      </c>
      <c r="AT204" s="58">
        <v>86.6</v>
      </c>
      <c r="AU204" s="58">
        <v>79</v>
      </c>
      <c r="AV204" s="58">
        <v>79.400000000000006</v>
      </c>
      <c r="AW204" s="58">
        <v>33.1</v>
      </c>
      <c r="AX204" s="58">
        <v>9.3000000000000007</v>
      </c>
      <c r="AY204" s="58">
        <v>19.7</v>
      </c>
      <c r="AZ204" s="58">
        <v>94.35</v>
      </c>
      <c r="BA204" s="58">
        <v>101.7488</v>
      </c>
      <c r="BB204" s="58">
        <v>26.3</v>
      </c>
      <c r="BC204" s="58">
        <v>81.599999999999994</v>
      </c>
      <c r="BD204" s="58">
        <v>69.01003</v>
      </c>
      <c r="BE204" s="58">
        <v>91.7</v>
      </c>
      <c r="BF204" s="58">
        <v>635.42200000000003</v>
      </c>
      <c r="BG204" s="58">
        <v>4420.9399999999996</v>
      </c>
      <c r="BH204" s="58">
        <v>29974.53</v>
      </c>
      <c r="BI204" s="58">
        <v>42.5</v>
      </c>
      <c r="BJ204" s="58">
        <v>-8.5</v>
      </c>
      <c r="BK204" s="58">
        <v>102.8</v>
      </c>
      <c r="BL204" s="58">
        <v>96.772800000000004</v>
      </c>
      <c r="BM204" s="58">
        <v>99.732699999999994</v>
      </c>
      <c r="BN204" s="58">
        <v>99.4</v>
      </c>
      <c r="BO204" s="58">
        <v>105.4</v>
      </c>
      <c r="BP204" s="58">
        <v>148.30000000000001</v>
      </c>
      <c r="BQ204" s="58">
        <v>146.83000000000001</v>
      </c>
      <c r="BR204" s="58">
        <v>137.63</v>
      </c>
      <c r="BS204" s="58">
        <v>103.53</v>
      </c>
      <c r="BT204" s="58">
        <v>161.30000000000001</v>
      </c>
      <c r="BU204" s="58">
        <v>95.2</v>
      </c>
      <c r="BV204" s="58">
        <v>103.5</v>
      </c>
      <c r="BW204" s="58">
        <v>85.3</v>
      </c>
      <c r="BX204" s="58">
        <v>109.5433</v>
      </c>
      <c r="BY204" s="58">
        <v>10.016208000000001</v>
      </c>
      <c r="BZ204" s="58">
        <v>10.4</v>
      </c>
      <c r="CA204" s="58">
        <v>392.02</v>
      </c>
      <c r="CB204" s="58">
        <v>379.48700000000002</v>
      </c>
      <c r="CC204" s="58">
        <v>458.11500000000001</v>
      </c>
      <c r="CD204" s="58">
        <v>79.400000000000006</v>
      </c>
      <c r="CE204" s="58">
        <v>99.8</v>
      </c>
      <c r="CF204" s="58">
        <v>94.9</v>
      </c>
      <c r="CG204" s="58">
        <v>88.5</v>
      </c>
      <c r="CH204" s="58">
        <v>96.6</v>
      </c>
      <c r="CI204" s="58">
        <v>-1.2</v>
      </c>
      <c r="CJ204" s="58">
        <v>2.492</v>
      </c>
      <c r="CK204" s="58">
        <v>0.4</v>
      </c>
      <c r="CL204" s="58">
        <v>109.5252</v>
      </c>
      <c r="CM204" s="58">
        <v>99.7</v>
      </c>
      <c r="CN204" s="58">
        <v>99.6</v>
      </c>
    </row>
    <row r="205" spans="1:92">
      <c r="A205" s="59" t="s">
        <v>270</v>
      </c>
      <c r="B205" s="58">
        <v>699.55799999999999</v>
      </c>
      <c r="C205" s="58">
        <v>102.9</v>
      </c>
      <c r="D205" s="58">
        <v>99.2</v>
      </c>
      <c r="E205" s="58">
        <v>106.7</v>
      </c>
      <c r="F205" s="58">
        <v>92.1</v>
      </c>
      <c r="G205" s="58">
        <v>1.3067</v>
      </c>
      <c r="H205" s="58">
        <v>1087.9000000000001</v>
      </c>
      <c r="I205" s="58">
        <v>1912</v>
      </c>
      <c r="J205" s="58">
        <v>0.875</v>
      </c>
      <c r="K205" s="58">
        <v>2.4300000000000002</v>
      </c>
      <c r="L205" s="58">
        <v>6229</v>
      </c>
      <c r="M205" s="58">
        <v>698061</v>
      </c>
      <c r="N205" s="58">
        <v>91</v>
      </c>
      <c r="O205" s="58">
        <v>8015</v>
      </c>
      <c r="P205" s="58">
        <v>7.6</v>
      </c>
      <c r="Q205" s="58">
        <v>93.2</v>
      </c>
      <c r="R205" s="58">
        <v>92.3</v>
      </c>
      <c r="S205" s="58">
        <v>26.5</v>
      </c>
      <c r="T205" s="58">
        <v>7.2</v>
      </c>
      <c r="U205" s="58">
        <v>278.70299999999997</v>
      </c>
      <c r="V205" s="58">
        <v>288.87083999999999</v>
      </c>
      <c r="W205" s="58">
        <v>243.971</v>
      </c>
      <c r="X205" s="58">
        <v>247.32422</v>
      </c>
      <c r="Y205" s="58">
        <v>-6.5</v>
      </c>
      <c r="Z205" s="58">
        <v>89.4</v>
      </c>
      <c r="AA205" s="58">
        <v>22.4</v>
      </c>
      <c r="AB205" s="58">
        <v>91.7</v>
      </c>
      <c r="AC205" s="58">
        <v>87.2</v>
      </c>
      <c r="AD205" s="58">
        <v>98.56</v>
      </c>
      <c r="AE205" s="58">
        <v>1.3067</v>
      </c>
      <c r="AF205" s="58">
        <v>92.1</v>
      </c>
      <c r="AG205" s="58">
        <v>-4.0999999999999996</v>
      </c>
      <c r="AH205" s="58">
        <v>46.38635</v>
      </c>
      <c r="AI205" s="58">
        <v>242.38887</v>
      </c>
      <c r="AJ205" s="58">
        <v>55.097810000000003</v>
      </c>
      <c r="AK205" s="58">
        <v>192.02587</v>
      </c>
      <c r="AL205" s="58">
        <v>44.424999999999997</v>
      </c>
      <c r="AM205" s="58">
        <v>234.27799999999999</v>
      </c>
      <c r="AN205" s="58">
        <v>51.073</v>
      </c>
      <c r="AO205" s="58">
        <v>192.898</v>
      </c>
      <c r="AP205" s="58">
        <v>95.647745</v>
      </c>
      <c r="AQ205" s="58">
        <v>76.67</v>
      </c>
      <c r="AR205" s="58">
        <v>93.2</v>
      </c>
      <c r="AS205" s="58">
        <v>88.026200000000003</v>
      </c>
      <c r="AT205" s="58">
        <v>89.4</v>
      </c>
      <c r="AU205" s="58">
        <v>81.900000000000006</v>
      </c>
      <c r="AV205" s="58">
        <v>81.900000000000006</v>
      </c>
      <c r="AW205" s="58">
        <v>31.5</v>
      </c>
      <c r="AX205" s="58">
        <v>7.9</v>
      </c>
      <c r="AY205" s="58">
        <v>22.9</v>
      </c>
      <c r="AZ205" s="58">
        <v>95.3596</v>
      </c>
      <c r="BA205" s="58">
        <v>102.5209</v>
      </c>
      <c r="BB205" s="58">
        <v>21.1</v>
      </c>
      <c r="BC205" s="58">
        <v>94.5</v>
      </c>
      <c r="BD205" s="58">
        <v>68.616849999999999</v>
      </c>
      <c r="BE205" s="58">
        <v>94.3</v>
      </c>
      <c r="BF205" s="58">
        <v>645.69600000000003</v>
      </c>
      <c r="BG205" s="58">
        <v>4502.7700000000004</v>
      </c>
      <c r="BH205" s="58">
        <v>31868.437999999998</v>
      </c>
      <c r="BI205" s="58">
        <v>10.3</v>
      </c>
      <c r="BJ205" s="58">
        <v>-2.2000000000000002</v>
      </c>
      <c r="BK205" s="58">
        <v>108.7</v>
      </c>
      <c r="BL205" s="58">
        <v>95.448499999999996</v>
      </c>
      <c r="BM205" s="58">
        <v>99.488900000000001</v>
      </c>
      <c r="BN205" s="58">
        <v>100.4</v>
      </c>
      <c r="BO205" s="58">
        <v>107.1</v>
      </c>
      <c r="BP205" s="58">
        <v>145.53</v>
      </c>
      <c r="BQ205" s="58">
        <v>146.27000000000001</v>
      </c>
      <c r="BR205" s="58">
        <v>150.87</v>
      </c>
      <c r="BS205" s="58">
        <v>117.97</v>
      </c>
      <c r="BT205" s="58">
        <v>173.67</v>
      </c>
      <c r="BU205" s="58">
        <v>95.9</v>
      </c>
      <c r="BV205" s="58">
        <v>104</v>
      </c>
      <c r="BW205" s="58">
        <v>86.5</v>
      </c>
      <c r="BX205" s="58">
        <v>109.1454</v>
      </c>
      <c r="BY205" s="58">
        <v>8.6290270000000007</v>
      </c>
      <c r="BZ205" s="58">
        <v>10.3</v>
      </c>
      <c r="CA205" s="58">
        <v>395.72</v>
      </c>
      <c r="CB205" s="58">
        <v>383.16300000000001</v>
      </c>
      <c r="CC205" s="58">
        <v>462.61799999999999</v>
      </c>
      <c r="CD205" s="58">
        <v>81.599999999999994</v>
      </c>
      <c r="CE205" s="58">
        <v>99.6</v>
      </c>
      <c r="CF205" s="58">
        <v>100.8</v>
      </c>
      <c r="CG205" s="58">
        <v>88.8</v>
      </c>
      <c r="CH205" s="58">
        <v>95.9</v>
      </c>
      <c r="CI205" s="58">
        <v>2.1</v>
      </c>
      <c r="CJ205" s="58">
        <v>2.9319999999999999</v>
      </c>
      <c r="CK205" s="58">
        <v>-0.5</v>
      </c>
      <c r="CL205" s="58">
        <v>109.27509999999999</v>
      </c>
      <c r="CM205" s="58">
        <v>101.1</v>
      </c>
      <c r="CN205" s="58">
        <v>100.6</v>
      </c>
    </row>
    <row r="206" spans="1:92">
      <c r="A206" s="59" t="s">
        <v>271</v>
      </c>
      <c r="B206" s="58">
        <v>705.23199999999997</v>
      </c>
      <c r="C206" s="58">
        <v>105.5</v>
      </c>
      <c r="D206" s="58">
        <v>102.7</v>
      </c>
      <c r="E206" s="58">
        <v>108.4</v>
      </c>
      <c r="F206" s="58">
        <v>94.6</v>
      </c>
      <c r="G206" s="58">
        <v>1.3220130000000001</v>
      </c>
      <c r="H206" s="58">
        <v>1106.7</v>
      </c>
      <c r="I206" s="58">
        <v>1932.2</v>
      </c>
      <c r="J206" s="58">
        <v>1.0209999999999999</v>
      </c>
      <c r="K206" s="58">
        <v>2.6</v>
      </c>
      <c r="L206" s="58">
        <v>6914.2</v>
      </c>
      <c r="M206" s="58">
        <v>749408</v>
      </c>
      <c r="N206" s="58">
        <v>94.6</v>
      </c>
      <c r="O206" s="58">
        <v>7515</v>
      </c>
      <c r="P206" s="58">
        <v>7.4</v>
      </c>
      <c r="Q206" s="58">
        <v>93.7</v>
      </c>
      <c r="R206" s="58">
        <v>92.5</v>
      </c>
      <c r="S206" s="58">
        <v>21.9</v>
      </c>
      <c r="T206" s="58">
        <v>8.6999999999999993</v>
      </c>
      <c r="U206" s="58">
        <v>285.31799999999998</v>
      </c>
      <c r="V206" s="58">
        <v>295.54421000000002</v>
      </c>
      <c r="W206" s="58">
        <v>249.232</v>
      </c>
      <c r="X206" s="58">
        <v>250.95391000000001</v>
      </c>
      <c r="Y206" s="58">
        <v>-3.8</v>
      </c>
      <c r="Z206" s="58">
        <v>92.5</v>
      </c>
      <c r="AA206" s="58">
        <v>23.5</v>
      </c>
      <c r="AB206" s="58">
        <v>92.4</v>
      </c>
      <c r="AC206" s="58">
        <v>87.9</v>
      </c>
      <c r="AD206" s="58">
        <v>99.93</v>
      </c>
      <c r="AE206" s="58">
        <v>1.3220130000000001</v>
      </c>
      <c r="AF206" s="58">
        <v>94.7</v>
      </c>
      <c r="AG206" s="58">
        <v>3.6</v>
      </c>
      <c r="AH206" s="58">
        <v>46.747309999999999</v>
      </c>
      <c r="AI206" s="58">
        <v>248.68848</v>
      </c>
      <c r="AJ206" s="58">
        <v>54.90072</v>
      </c>
      <c r="AK206" s="58">
        <v>195.79060999999999</v>
      </c>
      <c r="AL206" s="58">
        <v>43.906999999999996</v>
      </c>
      <c r="AM206" s="58">
        <v>241.411</v>
      </c>
      <c r="AN206" s="58">
        <v>51.18</v>
      </c>
      <c r="AO206" s="58">
        <v>198.05199999999999</v>
      </c>
      <c r="AP206" s="58">
        <v>95.139909000000003</v>
      </c>
      <c r="AQ206" s="58">
        <v>87.03</v>
      </c>
      <c r="AR206" s="58">
        <v>93.7</v>
      </c>
      <c r="AS206" s="58">
        <v>88.510900000000007</v>
      </c>
      <c r="AT206" s="58">
        <v>92.5</v>
      </c>
      <c r="AU206" s="58">
        <v>82.9</v>
      </c>
      <c r="AV206" s="58">
        <v>83.3</v>
      </c>
      <c r="AW206" s="58">
        <v>28.7</v>
      </c>
      <c r="AX206" s="58">
        <v>8.8000000000000007</v>
      </c>
      <c r="AY206" s="58">
        <v>22.3</v>
      </c>
      <c r="AZ206" s="58">
        <v>96.284700000000001</v>
      </c>
      <c r="BA206" s="58">
        <v>103.17829999999999</v>
      </c>
      <c r="BB206" s="58">
        <v>32.1</v>
      </c>
      <c r="BC206" s="58">
        <v>79.3</v>
      </c>
      <c r="BD206" s="58">
        <v>66.585430000000002</v>
      </c>
      <c r="BE206" s="58">
        <v>95.2</v>
      </c>
      <c r="BF206" s="58">
        <v>652.51900000000001</v>
      </c>
      <c r="BG206" s="58">
        <v>4593.1499999999996</v>
      </c>
      <c r="BH206" s="58">
        <v>50306.815999999999</v>
      </c>
      <c r="BI206" s="58">
        <v>-0.4</v>
      </c>
      <c r="BJ206" s="58">
        <v>2</v>
      </c>
      <c r="BK206" s="58">
        <v>114.1</v>
      </c>
      <c r="BL206" s="58">
        <v>97.582599999999999</v>
      </c>
      <c r="BM206" s="58">
        <v>100.1683</v>
      </c>
      <c r="BN206" s="58">
        <v>101.6</v>
      </c>
      <c r="BO206" s="58">
        <v>108.8</v>
      </c>
      <c r="BP206" s="58">
        <v>161.53</v>
      </c>
      <c r="BQ206" s="58">
        <v>162.13</v>
      </c>
      <c r="BR206" s="58">
        <v>165.9</v>
      </c>
      <c r="BS206" s="58">
        <v>139.16999999999999</v>
      </c>
      <c r="BT206" s="58">
        <v>184.5</v>
      </c>
      <c r="BU206" s="58">
        <v>96.6</v>
      </c>
      <c r="BV206" s="58">
        <v>104</v>
      </c>
      <c r="BW206" s="58">
        <v>82</v>
      </c>
      <c r="BX206" s="58">
        <v>111.38160000000001</v>
      </c>
      <c r="BY206" s="58">
        <v>8.7503410000000006</v>
      </c>
      <c r="BZ206" s="58">
        <v>10.1</v>
      </c>
      <c r="CA206" s="58">
        <v>399.86</v>
      </c>
      <c r="CB206" s="58">
        <v>387.24599999999998</v>
      </c>
      <c r="CC206" s="58">
        <v>467.10700000000003</v>
      </c>
      <c r="CD206" s="58">
        <v>79.8</v>
      </c>
      <c r="CE206" s="58">
        <v>101.5</v>
      </c>
      <c r="CF206" s="58">
        <v>108.6</v>
      </c>
      <c r="CG206" s="58">
        <v>88.6</v>
      </c>
      <c r="CH206" s="58">
        <v>98.1</v>
      </c>
      <c r="CI206" s="58">
        <v>1.8</v>
      </c>
      <c r="CJ206" s="58">
        <v>5.8289999999999997</v>
      </c>
      <c r="CK206" s="58">
        <v>0.2</v>
      </c>
      <c r="CL206" s="58">
        <v>111.4688</v>
      </c>
      <c r="CM206" s="58">
        <v>103.1</v>
      </c>
      <c r="CN206" s="58">
        <v>102.2</v>
      </c>
    </row>
    <row r="207" spans="1:92">
      <c r="A207" s="59" t="s">
        <v>272</v>
      </c>
      <c r="B207" s="58">
        <v>718.85</v>
      </c>
      <c r="C207" s="58">
        <v>105.7</v>
      </c>
      <c r="D207" s="58">
        <v>104.8</v>
      </c>
      <c r="E207" s="58">
        <v>106.6</v>
      </c>
      <c r="F207" s="58">
        <v>98.1</v>
      </c>
      <c r="G207" s="58">
        <v>1.3999170000000001</v>
      </c>
      <c r="H207" s="58">
        <v>1108.5999999999999</v>
      </c>
      <c r="I207" s="58">
        <v>1958.9</v>
      </c>
      <c r="J207" s="58">
        <v>1.093</v>
      </c>
      <c r="K207" s="58">
        <v>3.13</v>
      </c>
      <c r="L207" s="58">
        <v>7041.3</v>
      </c>
      <c r="M207" s="58">
        <v>763403</v>
      </c>
      <c r="N207" s="58">
        <v>96.1</v>
      </c>
      <c r="O207" s="58">
        <v>7529</v>
      </c>
      <c r="P207" s="58">
        <v>7.3</v>
      </c>
      <c r="Q207" s="58">
        <v>94.5</v>
      </c>
      <c r="R207" s="58">
        <v>92.5</v>
      </c>
      <c r="S207" s="58">
        <v>30</v>
      </c>
      <c r="T207" s="58">
        <v>4.9000000000000004</v>
      </c>
      <c r="U207" s="58">
        <v>296.68900000000002</v>
      </c>
      <c r="V207" s="58">
        <v>302.93695000000002</v>
      </c>
      <c r="W207" s="58">
        <v>263.85700000000003</v>
      </c>
      <c r="X207" s="58">
        <v>258.10158999999999</v>
      </c>
      <c r="Y207" s="58">
        <v>5</v>
      </c>
      <c r="Z207" s="58">
        <v>95.8</v>
      </c>
      <c r="AA207" s="58">
        <v>24.7</v>
      </c>
      <c r="AB207" s="58">
        <v>92</v>
      </c>
      <c r="AC207" s="58">
        <v>87.3</v>
      </c>
      <c r="AD207" s="58">
        <v>99.56</v>
      </c>
      <c r="AE207" s="58">
        <v>1.3999170000000001</v>
      </c>
      <c r="AF207" s="58">
        <v>96.4</v>
      </c>
      <c r="AG207" s="58">
        <v>9.6</v>
      </c>
      <c r="AH207" s="58">
        <v>47.618070000000003</v>
      </c>
      <c r="AI207" s="58">
        <v>255.19941</v>
      </c>
      <c r="AJ207" s="58">
        <v>56.361919999999998</v>
      </c>
      <c r="AK207" s="58">
        <v>201.43728999999999</v>
      </c>
      <c r="AL207" s="58">
        <v>45.12</v>
      </c>
      <c r="AM207" s="58">
        <v>251.56899999999999</v>
      </c>
      <c r="AN207" s="58">
        <v>52.93</v>
      </c>
      <c r="AO207" s="58">
        <v>210.92699999999999</v>
      </c>
      <c r="AP207" s="58">
        <v>93.097144999999998</v>
      </c>
      <c r="AQ207" s="58">
        <v>105.37</v>
      </c>
      <c r="AR207" s="58">
        <v>94.5</v>
      </c>
      <c r="AS207" s="58">
        <v>88.091999999999999</v>
      </c>
      <c r="AT207" s="58">
        <v>95.8</v>
      </c>
      <c r="AU207" s="58">
        <v>85.7</v>
      </c>
      <c r="AV207" s="58">
        <v>85</v>
      </c>
      <c r="AW207" s="58">
        <v>31.1</v>
      </c>
      <c r="AX207" s="58">
        <v>5.7</v>
      </c>
      <c r="AY207" s="58">
        <v>18.8</v>
      </c>
      <c r="AZ207" s="58">
        <v>96.688999999999993</v>
      </c>
      <c r="BA207" s="58">
        <v>103.25960000000001</v>
      </c>
      <c r="BB207" s="58">
        <v>33.700000000000003</v>
      </c>
      <c r="BC207" s="58">
        <v>31.8</v>
      </c>
      <c r="BD207" s="58">
        <v>72.053520000000006</v>
      </c>
      <c r="BE207" s="58">
        <v>96.2</v>
      </c>
      <c r="BF207" s="58">
        <v>665.18100000000004</v>
      </c>
      <c r="BG207" s="58">
        <v>4677.6099999999997</v>
      </c>
      <c r="BH207" s="58">
        <v>41503.038</v>
      </c>
      <c r="BI207" s="58">
        <v>15.1</v>
      </c>
      <c r="BJ207" s="58">
        <v>3</v>
      </c>
      <c r="BK207" s="58">
        <v>115.5</v>
      </c>
      <c r="BL207" s="58">
        <v>97.335899999999995</v>
      </c>
      <c r="BM207" s="58">
        <v>99.873400000000004</v>
      </c>
      <c r="BN207" s="58">
        <v>105.1</v>
      </c>
      <c r="BO207" s="58">
        <v>112.5</v>
      </c>
      <c r="BP207" s="58">
        <v>187.3</v>
      </c>
      <c r="BQ207" s="58">
        <v>187.1</v>
      </c>
      <c r="BR207" s="58">
        <v>185.73</v>
      </c>
      <c r="BS207" s="58">
        <v>159.16999999999999</v>
      </c>
      <c r="BT207" s="58">
        <v>204.17</v>
      </c>
      <c r="BU207" s="58">
        <v>97.9</v>
      </c>
      <c r="BV207" s="58">
        <v>107.2</v>
      </c>
      <c r="BW207" s="58">
        <v>92.1</v>
      </c>
      <c r="BX207" s="58">
        <v>110.8901</v>
      </c>
      <c r="BY207" s="58">
        <v>13.273819</v>
      </c>
      <c r="BZ207" s="58">
        <v>9.9</v>
      </c>
      <c r="CA207" s="58">
        <v>401.08</v>
      </c>
      <c r="CB207" s="58">
        <v>388.54</v>
      </c>
      <c r="CC207" s="58">
        <v>469.113</v>
      </c>
      <c r="CD207" s="58">
        <v>82.6</v>
      </c>
      <c r="CE207" s="58">
        <v>100.1</v>
      </c>
      <c r="CF207" s="58">
        <v>112</v>
      </c>
      <c r="CG207" s="58">
        <v>88.5</v>
      </c>
      <c r="CH207" s="58">
        <v>97.3</v>
      </c>
      <c r="CI207" s="58">
        <v>5.0999999999999996</v>
      </c>
      <c r="CJ207" s="58">
        <v>8.44</v>
      </c>
      <c r="CK207" s="58">
        <v>0.7</v>
      </c>
      <c r="CL207" s="58">
        <v>111.0151</v>
      </c>
      <c r="CM207" s="58">
        <v>104.1</v>
      </c>
      <c r="CN207" s="58">
        <v>103.4</v>
      </c>
    </row>
    <row r="208" spans="1:92">
      <c r="A208" s="59" t="s">
        <v>273</v>
      </c>
      <c r="B208" s="58">
        <v>719.45500000000004</v>
      </c>
      <c r="C208" s="58">
        <v>105.3</v>
      </c>
      <c r="D208" s="58">
        <v>106.8</v>
      </c>
      <c r="E208" s="58">
        <v>103.7</v>
      </c>
      <c r="F208" s="58">
        <v>99.6</v>
      </c>
      <c r="G208" s="58">
        <v>1.438841</v>
      </c>
      <c r="H208" s="58">
        <v>1124.0999999999999</v>
      </c>
      <c r="I208" s="58">
        <v>1990.7</v>
      </c>
      <c r="J208" s="58">
        <v>1.4119999999999999</v>
      </c>
      <c r="K208" s="58">
        <v>3.1</v>
      </c>
      <c r="L208" s="58">
        <v>7376.2</v>
      </c>
      <c r="M208" s="58">
        <v>859176</v>
      </c>
      <c r="N208" s="58">
        <v>97.7</v>
      </c>
      <c r="O208" s="58">
        <v>7718</v>
      </c>
      <c r="P208" s="58">
        <v>7.1</v>
      </c>
      <c r="Q208" s="58">
        <v>95.2</v>
      </c>
      <c r="R208" s="58">
        <v>92.9</v>
      </c>
      <c r="S208" s="58">
        <v>24.6</v>
      </c>
      <c r="T208" s="58">
        <v>6.5</v>
      </c>
      <c r="U208" s="58">
        <v>301.185</v>
      </c>
      <c r="V208" s="58">
        <v>307.16116</v>
      </c>
      <c r="W208" s="58">
        <v>272.02199999999999</v>
      </c>
      <c r="X208" s="58">
        <v>264.64708999999999</v>
      </c>
      <c r="Y208" s="58">
        <v>8.4</v>
      </c>
      <c r="Z208" s="58">
        <v>96.1</v>
      </c>
      <c r="AA208" s="58">
        <v>18.899999999999999</v>
      </c>
      <c r="AB208" s="58">
        <v>93.1</v>
      </c>
      <c r="AC208" s="58">
        <v>88.4</v>
      </c>
      <c r="AD208" s="58">
        <v>101.18</v>
      </c>
      <c r="AE208" s="58">
        <v>1.438841</v>
      </c>
      <c r="AF208" s="58">
        <v>97.2</v>
      </c>
      <c r="AG208" s="58">
        <v>12</v>
      </c>
      <c r="AH208" s="58">
        <v>47.573729999999998</v>
      </c>
      <c r="AI208" s="58">
        <v>259.45758999999998</v>
      </c>
      <c r="AJ208" s="58">
        <v>57.320210000000003</v>
      </c>
      <c r="AK208" s="58">
        <v>206.96964</v>
      </c>
      <c r="AL208" s="58">
        <v>44.597000000000001</v>
      </c>
      <c r="AM208" s="58">
        <v>256.58800000000002</v>
      </c>
      <c r="AN208" s="58">
        <v>54.058</v>
      </c>
      <c r="AO208" s="58">
        <v>217.964</v>
      </c>
      <c r="AP208" s="58">
        <v>93.011913000000007</v>
      </c>
      <c r="AQ208" s="58">
        <v>117.54</v>
      </c>
      <c r="AR208" s="58">
        <v>95.2</v>
      </c>
      <c r="AS208" s="58">
        <v>88.836500000000001</v>
      </c>
      <c r="AT208" s="58">
        <v>96.1</v>
      </c>
      <c r="AU208" s="58">
        <v>86.9</v>
      </c>
      <c r="AV208" s="58">
        <v>85.8</v>
      </c>
      <c r="AW208" s="58">
        <v>24.8</v>
      </c>
      <c r="AX208" s="58">
        <v>8.1999999999999993</v>
      </c>
      <c r="AY208" s="58">
        <v>14.2</v>
      </c>
      <c r="AZ208" s="58">
        <v>96.217600000000004</v>
      </c>
      <c r="BA208" s="58">
        <v>102.39619999999999</v>
      </c>
      <c r="BB208" s="58">
        <v>11.9</v>
      </c>
      <c r="BC208" s="58">
        <v>95.7</v>
      </c>
      <c r="BD208" s="58">
        <v>72.701530000000005</v>
      </c>
      <c r="BE208" s="58">
        <v>99</v>
      </c>
      <c r="BF208" s="58">
        <v>668.22900000000004</v>
      </c>
      <c r="BG208" s="58">
        <v>4689.74</v>
      </c>
      <c r="BH208" s="58">
        <v>33460.15</v>
      </c>
      <c r="BI208" s="58">
        <v>0.6</v>
      </c>
      <c r="BJ208" s="58">
        <v>0.6</v>
      </c>
      <c r="BK208" s="58">
        <v>113</v>
      </c>
      <c r="BL208" s="58">
        <v>100.0733</v>
      </c>
      <c r="BM208" s="58">
        <v>100.7967</v>
      </c>
      <c r="BN208" s="58">
        <v>105.6</v>
      </c>
      <c r="BO208" s="58">
        <v>113</v>
      </c>
      <c r="BP208" s="58">
        <v>204.63</v>
      </c>
      <c r="BQ208" s="58">
        <v>202.6</v>
      </c>
      <c r="BR208" s="58">
        <v>190.07</v>
      </c>
      <c r="BS208" s="58">
        <v>157.27000000000001</v>
      </c>
      <c r="BT208" s="58">
        <v>212.87</v>
      </c>
      <c r="BU208" s="58">
        <v>98.3</v>
      </c>
      <c r="BV208" s="58">
        <v>107.7</v>
      </c>
      <c r="BW208" s="58">
        <v>90.6</v>
      </c>
      <c r="BX208" s="58">
        <v>113.6328</v>
      </c>
      <c r="BY208" s="58">
        <v>9.7176080000000002</v>
      </c>
      <c r="BZ208" s="58">
        <v>10.1</v>
      </c>
      <c r="CA208" s="58">
        <v>405.72</v>
      </c>
      <c r="CB208" s="58">
        <v>393.11200000000002</v>
      </c>
      <c r="CC208" s="58">
        <v>474.34500000000003</v>
      </c>
      <c r="CD208" s="58">
        <v>85.9</v>
      </c>
      <c r="CE208" s="58">
        <v>103.4</v>
      </c>
      <c r="CF208" s="58">
        <v>119.9</v>
      </c>
      <c r="CG208" s="58">
        <v>88.5</v>
      </c>
      <c r="CH208" s="58">
        <v>100.1</v>
      </c>
      <c r="CI208" s="58">
        <v>5.8</v>
      </c>
      <c r="CJ208" s="58">
        <v>11.561</v>
      </c>
      <c r="CK208" s="58">
        <v>0.4</v>
      </c>
      <c r="CL208" s="58">
        <v>113.78060000000001</v>
      </c>
      <c r="CM208" s="58">
        <v>103.7</v>
      </c>
      <c r="CN208" s="58">
        <v>103.4</v>
      </c>
    </row>
    <row r="209" spans="1:92">
      <c r="A209" s="59" t="s">
        <v>274</v>
      </c>
      <c r="B209" s="58">
        <v>725.88599999999997</v>
      </c>
      <c r="C209" s="58">
        <v>101.9</v>
      </c>
      <c r="D209" s="58">
        <v>105.2</v>
      </c>
      <c r="E209" s="58">
        <v>98.6</v>
      </c>
      <c r="F209" s="58">
        <v>96.7</v>
      </c>
      <c r="G209" s="58">
        <v>1.377</v>
      </c>
      <c r="H209" s="58">
        <v>1140.5</v>
      </c>
      <c r="I209" s="58">
        <v>2039.9</v>
      </c>
      <c r="J209" s="58">
        <v>1.5620000000000001</v>
      </c>
      <c r="K209" s="58">
        <v>2.23</v>
      </c>
      <c r="L209" s="58">
        <v>5502</v>
      </c>
      <c r="M209" s="58">
        <v>779157</v>
      </c>
      <c r="N209" s="58">
        <v>99.1</v>
      </c>
      <c r="O209" s="58">
        <v>7607</v>
      </c>
      <c r="P209" s="58">
        <v>7</v>
      </c>
      <c r="Q209" s="58">
        <v>95.4</v>
      </c>
      <c r="R209" s="58">
        <v>93.2</v>
      </c>
      <c r="S209" s="58">
        <v>17.5</v>
      </c>
      <c r="T209" s="58">
        <v>10.199999999999999</v>
      </c>
      <c r="U209" s="58">
        <v>305.31200000000001</v>
      </c>
      <c r="V209" s="58">
        <v>310.67543000000001</v>
      </c>
      <c r="W209" s="58">
        <v>271.762</v>
      </c>
      <c r="X209" s="58">
        <v>264.70659999999998</v>
      </c>
      <c r="Y209" s="58">
        <v>2.2999999999999998</v>
      </c>
      <c r="Z209" s="58">
        <v>93.1</v>
      </c>
      <c r="AA209" s="58">
        <v>11</v>
      </c>
      <c r="AB209" s="58">
        <v>92</v>
      </c>
      <c r="AC209" s="58">
        <v>87.2</v>
      </c>
      <c r="AD209" s="58">
        <v>100.44</v>
      </c>
      <c r="AE209" s="58">
        <v>1.377</v>
      </c>
      <c r="AF209" s="58">
        <v>98.5</v>
      </c>
      <c r="AG209" s="58">
        <v>7.1</v>
      </c>
      <c r="AH209" s="58">
        <v>48.872010000000003</v>
      </c>
      <c r="AI209" s="58">
        <v>261.67417</v>
      </c>
      <c r="AJ209" s="58">
        <v>57.795949999999998</v>
      </c>
      <c r="AK209" s="58">
        <v>206.57939999999999</v>
      </c>
      <c r="AL209" s="58">
        <v>46.042000000000002</v>
      </c>
      <c r="AM209" s="58">
        <v>259.27</v>
      </c>
      <c r="AN209" s="58">
        <v>54.656999999999996</v>
      </c>
      <c r="AO209" s="58">
        <v>217.10499999999999</v>
      </c>
      <c r="AP209" s="58">
        <v>93.339948000000007</v>
      </c>
      <c r="AQ209" s="58">
        <v>113.26</v>
      </c>
      <c r="AR209" s="58">
        <v>95.4</v>
      </c>
      <c r="AS209" s="58">
        <v>87.942499999999995</v>
      </c>
      <c r="AT209" s="58">
        <v>93.1</v>
      </c>
      <c r="AU209" s="58">
        <v>86.9</v>
      </c>
      <c r="AV209" s="58">
        <v>86</v>
      </c>
      <c r="AW209" s="58">
        <v>15.2</v>
      </c>
      <c r="AX209" s="58">
        <v>16.8</v>
      </c>
      <c r="AY209" s="58">
        <v>5.6</v>
      </c>
      <c r="AZ209" s="58">
        <v>95.186199999999999</v>
      </c>
      <c r="BA209" s="58">
        <v>100.9353</v>
      </c>
      <c r="BB209" s="58">
        <v>19.100000000000001</v>
      </c>
      <c r="BC209" s="58">
        <v>96.2</v>
      </c>
      <c r="BD209" s="58">
        <v>72.301079999999999</v>
      </c>
      <c r="BE209" s="58">
        <v>99.9</v>
      </c>
      <c r="BF209" s="58">
        <v>676.798</v>
      </c>
      <c r="BG209" s="58">
        <v>4751.41</v>
      </c>
      <c r="BH209" s="58">
        <v>38832.423000000003</v>
      </c>
      <c r="BI209" s="58">
        <v>-32</v>
      </c>
      <c r="BJ209" s="58">
        <v>-2.6</v>
      </c>
      <c r="BK209" s="58">
        <v>107.1</v>
      </c>
      <c r="BL209" s="58">
        <v>97.343500000000006</v>
      </c>
      <c r="BM209" s="58">
        <v>100.4265</v>
      </c>
      <c r="BN209" s="58">
        <v>105.6</v>
      </c>
      <c r="BO209" s="58">
        <v>114.7</v>
      </c>
      <c r="BP209" s="58">
        <v>192.6</v>
      </c>
      <c r="BQ209" s="58">
        <v>191.47</v>
      </c>
      <c r="BR209" s="58">
        <v>184.13</v>
      </c>
      <c r="BS209" s="58">
        <v>153.27000000000001</v>
      </c>
      <c r="BT209" s="58">
        <v>205.53</v>
      </c>
      <c r="BU209" s="58">
        <v>98.5</v>
      </c>
      <c r="BV209" s="58">
        <v>108.1</v>
      </c>
      <c r="BW209" s="58">
        <v>91.4</v>
      </c>
      <c r="BX209" s="58">
        <v>112.5307</v>
      </c>
      <c r="BY209" s="58">
        <v>8.5090269999999997</v>
      </c>
      <c r="BZ209" s="58">
        <v>10.1</v>
      </c>
      <c r="CA209" s="58">
        <v>409.33</v>
      </c>
      <c r="CB209" s="58">
        <v>396.76600000000002</v>
      </c>
      <c r="CC209" s="58">
        <v>478.22899999999998</v>
      </c>
      <c r="CD209" s="58">
        <v>87.5</v>
      </c>
      <c r="CE209" s="58">
        <v>104.3</v>
      </c>
      <c r="CF209" s="58">
        <v>122.9</v>
      </c>
      <c r="CG209" s="58">
        <v>88.4</v>
      </c>
      <c r="CH209" s="58">
        <v>97.3</v>
      </c>
      <c r="CI209" s="58">
        <v>1.7</v>
      </c>
      <c r="CJ209" s="58">
        <v>8.9890000000000008</v>
      </c>
      <c r="CK209" s="58">
        <v>-0.5</v>
      </c>
      <c r="CL209" s="58">
        <v>112.7077</v>
      </c>
      <c r="CM209" s="58">
        <v>104.4</v>
      </c>
      <c r="CN209" s="58">
        <v>105.1</v>
      </c>
    </row>
    <row r="210" spans="1:92">
      <c r="A210" s="59" t="s">
        <v>275</v>
      </c>
      <c r="B210" s="58">
        <v>723.61599999999999</v>
      </c>
      <c r="C210" s="58">
        <v>98.7</v>
      </c>
      <c r="D210" s="58">
        <v>102.7</v>
      </c>
      <c r="E210" s="58">
        <v>94.9</v>
      </c>
      <c r="F210" s="58">
        <v>94.2</v>
      </c>
      <c r="G210" s="58">
        <v>1.3179050000000001</v>
      </c>
      <c r="H210" s="58">
        <v>1170.4000000000001</v>
      </c>
      <c r="I210" s="58">
        <v>2064.5</v>
      </c>
      <c r="J210" s="58">
        <v>1.496</v>
      </c>
      <c r="K210" s="58">
        <v>1.93</v>
      </c>
      <c r="L210" s="58">
        <v>5898.4</v>
      </c>
      <c r="M210" s="58">
        <v>771898</v>
      </c>
      <c r="N210" s="58">
        <v>98</v>
      </c>
      <c r="O210" s="58">
        <v>7245</v>
      </c>
      <c r="P210" s="58">
        <v>6.8</v>
      </c>
      <c r="Q210" s="58">
        <v>95.8</v>
      </c>
      <c r="R210" s="58">
        <v>93.9</v>
      </c>
      <c r="S210" s="58">
        <v>11.6</v>
      </c>
      <c r="T210" s="58">
        <v>17.8</v>
      </c>
      <c r="U210" s="58">
        <v>305.00099999999998</v>
      </c>
      <c r="V210" s="58">
        <v>310.03647000000001</v>
      </c>
      <c r="W210" s="58">
        <v>270.74700000000001</v>
      </c>
      <c r="X210" s="58">
        <v>262.65368999999998</v>
      </c>
      <c r="Y210" s="58">
        <v>-5.8</v>
      </c>
      <c r="Z210" s="58">
        <v>91.2</v>
      </c>
      <c r="AA210" s="58">
        <v>8.6999999999999993</v>
      </c>
      <c r="AB210" s="58">
        <v>91.4</v>
      </c>
      <c r="AC210" s="58">
        <v>86.6</v>
      </c>
      <c r="AD210" s="58">
        <v>99.94</v>
      </c>
      <c r="AE210" s="58">
        <v>1.3179050000000001</v>
      </c>
      <c r="AF210" s="58">
        <v>97.9</v>
      </c>
      <c r="AG210" s="58">
        <v>1.5</v>
      </c>
      <c r="AH210" s="58">
        <v>49.999279999999999</v>
      </c>
      <c r="AI210" s="58">
        <v>259.92424999999997</v>
      </c>
      <c r="AJ210" s="58">
        <v>57.558079999999997</v>
      </c>
      <c r="AK210" s="58">
        <v>204.78886</v>
      </c>
      <c r="AL210" s="58">
        <v>47.61</v>
      </c>
      <c r="AM210" s="58">
        <v>257.39100000000002</v>
      </c>
      <c r="AN210" s="58">
        <v>54.8</v>
      </c>
      <c r="AO210" s="58">
        <v>215.947</v>
      </c>
      <c r="AP210" s="58">
        <v>92.934377999999995</v>
      </c>
      <c r="AQ210" s="58">
        <v>109.98</v>
      </c>
      <c r="AR210" s="58">
        <v>95.8</v>
      </c>
      <c r="AS210" s="58">
        <v>87.5822</v>
      </c>
      <c r="AT210" s="58">
        <v>91.2</v>
      </c>
      <c r="AU210" s="58">
        <v>85.3</v>
      </c>
      <c r="AV210" s="58">
        <v>85.3</v>
      </c>
      <c r="AW210" s="58">
        <v>9.9</v>
      </c>
      <c r="AX210" s="58">
        <v>24.8</v>
      </c>
      <c r="AY210" s="58">
        <v>0.9</v>
      </c>
      <c r="AZ210" s="58">
        <v>94.673400000000001</v>
      </c>
      <c r="BA210" s="58">
        <v>100.0253</v>
      </c>
      <c r="BB210" s="58">
        <v>13.7</v>
      </c>
      <c r="BC210" s="58">
        <v>96.9</v>
      </c>
      <c r="BD210" s="58">
        <v>73.167529999999999</v>
      </c>
      <c r="BE210" s="58">
        <v>98.2</v>
      </c>
      <c r="BF210" s="58">
        <v>679.20500000000004</v>
      </c>
      <c r="BG210" s="58">
        <v>4764.08</v>
      </c>
      <c r="BH210" s="58">
        <v>53544.705999999998</v>
      </c>
      <c r="BI210" s="58">
        <v>-52.4</v>
      </c>
      <c r="BJ210" s="58">
        <v>-5.2</v>
      </c>
      <c r="BK210" s="58">
        <v>103.6</v>
      </c>
      <c r="BL210" s="58">
        <v>95.451099999999997</v>
      </c>
      <c r="BM210" s="58">
        <v>100.57899999999999</v>
      </c>
      <c r="BN210" s="58">
        <v>106.4</v>
      </c>
      <c r="BO210" s="58">
        <v>117</v>
      </c>
      <c r="BP210" s="58">
        <v>190.6</v>
      </c>
      <c r="BQ210" s="58">
        <v>186</v>
      </c>
      <c r="BR210" s="58">
        <v>157.22999999999999</v>
      </c>
      <c r="BS210" s="58">
        <v>137.53</v>
      </c>
      <c r="BT210" s="58">
        <v>170.93</v>
      </c>
      <c r="BU210" s="58">
        <v>98.9</v>
      </c>
      <c r="BV210" s="58">
        <v>109.7</v>
      </c>
      <c r="BW210" s="58">
        <v>93</v>
      </c>
      <c r="BX210" s="58">
        <v>111.6725</v>
      </c>
      <c r="BY210" s="58">
        <v>8.634862</v>
      </c>
      <c r="BZ210" s="58">
        <v>10</v>
      </c>
      <c r="CA210" s="58">
        <v>411.95</v>
      </c>
      <c r="CB210" s="58">
        <v>399.21199999999999</v>
      </c>
      <c r="CC210" s="58">
        <v>481.10599999999999</v>
      </c>
      <c r="CD210" s="58">
        <v>87.8</v>
      </c>
      <c r="CE210" s="58">
        <v>105.1</v>
      </c>
      <c r="CF210" s="58">
        <v>125.8</v>
      </c>
      <c r="CG210" s="58">
        <v>88.5</v>
      </c>
      <c r="CH210" s="58">
        <v>95.8</v>
      </c>
      <c r="CI210" s="58">
        <v>-0.3</v>
      </c>
      <c r="CJ210" s="58">
        <v>6.9039999999999999</v>
      </c>
      <c r="CK210" s="58">
        <v>-0.8</v>
      </c>
      <c r="CL210" s="58">
        <v>111.875</v>
      </c>
      <c r="CM210" s="58">
        <v>104.2</v>
      </c>
      <c r="CN210" s="58">
        <v>105.6</v>
      </c>
    </row>
    <row r="211" spans="1:92">
      <c r="A211" s="59" t="s">
        <v>428</v>
      </c>
      <c r="B211" s="58">
        <v>725.14800000000002</v>
      </c>
      <c r="C211" s="58">
        <v>100</v>
      </c>
      <c r="D211" s="58">
        <v>102.5</v>
      </c>
      <c r="E211" s="58">
        <v>97.6</v>
      </c>
      <c r="F211" s="58">
        <v>94.2</v>
      </c>
      <c r="G211" s="58">
        <v>1.3201000000000001</v>
      </c>
      <c r="H211" s="58">
        <v>1189.0999999999999</v>
      </c>
      <c r="I211" s="58">
        <v>2096.9</v>
      </c>
      <c r="J211" s="58">
        <v>1.0429999999999999</v>
      </c>
      <c r="K211" s="58">
        <v>1.83</v>
      </c>
      <c r="L211" s="58">
        <v>6946.8</v>
      </c>
      <c r="M211" s="58">
        <v>773636</v>
      </c>
      <c r="N211" s="58">
        <v>97.6</v>
      </c>
      <c r="O211" s="58">
        <v>7483</v>
      </c>
      <c r="P211" s="58">
        <v>6.8</v>
      </c>
      <c r="Q211" s="58">
        <v>96.5</v>
      </c>
      <c r="R211" s="58">
        <v>93.9</v>
      </c>
      <c r="S211" s="58">
        <v>19.5</v>
      </c>
      <c r="T211" s="58">
        <v>9.3000000000000007</v>
      </c>
      <c r="U211" s="58">
        <v>314.45499999999998</v>
      </c>
      <c r="V211" s="58">
        <v>315.82260000000002</v>
      </c>
      <c r="W211" s="58">
        <v>275.80200000000002</v>
      </c>
      <c r="X211" s="58">
        <v>263.47187000000002</v>
      </c>
      <c r="Y211" s="58">
        <v>-4.4000000000000004</v>
      </c>
      <c r="Z211" s="58">
        <v>91.8</v>
      </c>
      <c r="AA211" s="58">
        <v>8.4</v>
      </c>
      <c r="AB211" s="58">
        <v>90.5</v>
      </c>
      <c r="AC211" s="58">
        <v>85.3</v>
      </c>
      <c r="AD211" s="58">
        <v>97.89</v>
      </c>
      <c r="AE211" s="58">
        <v>1.3201000000000001</v>
      </c>
      <c r="AF211" s="58">
        <v>97.5</v>
      </c>
      <c r="AG211" s="58">
        <v>-0.7</v>
      </c>
      <c r="AH211" s="58">
        <v>49.739539999999998</v>
      </c>
      <c r="AI211" s="58">
        <v>265.95404000000002</v>
      </c>
      <c r="AJ211" s="58">
        <v>60.308900000000001</v>
      </c>
      <c r="AK211" s="58">
        <v>203.13033999999999</v>
      </c>
      <c r="AL211" s="58">
        <v>48.405000000000001</v>
      </c>
      <c r="AM211" s="58">
        <v>266.05</v>
      </c>
      <c r="AN211" s="58">
        <v>57.844999999999999</v>
      </c>
      <c r="AO211" s="58">
        <v>217.95699999999999</v>
      </c>
      <c r="AP211" s="58">
        <v>91.836952999999994</v>
      </c>
      <c r="AQ211" s="58">
        <v>118.43</v>
      </c>
      <c r="AR211" s="58">
        <v>96.5</v>
      </c>
      <c r="AS211" s="58">
        <v>86.794799999999995</v>
      </c>
      <c r="AT211" s="58">
        <v>91.8</v>
      </c>
      <c r="AU211" s="58">
        <v>85.6</v>
      </c>
      <c r="AV211" s="58">
        <v>85</v>
      </c>
      <c r="AW211" s="58">
        <v>17.100000000000001</v>
      </c>
      <c r="AX211" s="58">
        <v>14.3</v>
      </c>
      <c r="AY211" s="58">
        <v>-0.8</v>
      </c>
      <c r="AZ211" s="58">
        <v>94.8964</v>
      </c>
      <c r="BA211" s="58">
        <v>99.8904</v>
      </c>
      <c r="BB211" s="58">
        <v>21.2</v>
      </c>
      <c r="BC211" s="58">
        <v>45.7</v>
      </c>
      <c r="BD211" s="58">
        <v>73.254890000000003</v>
      </c>
      <c r="BE211" s="58">
        <v>99.1</v>
      </c>
      <c r="BF211" s="58">
        <v>680.68499999999995</v>
      </c>
      <c r="BG211" s="58">
        <v>4814.47</v>
      </c>
      <c r="BH211" s="58">
        <v>47187.767</v>
      </c>
      <c r="BI211" s="58">
        <v>2</v>
      </c>
      <c r="BJ211" s="58">
        <v>-3.5</v>
      </c>
      <c r="BK211" s="58">
        <v>105.1</v>
      </c>
      <c r="BL211" s="58">
        <v>93.679900000000004</v>
      </c>
      <c r="BM211" s="58">
        <v>99.114500000000007</v>
      </c>
      <c r="BN211" s="58">
        <v>108.4</v>
      </c>
      <c r="BO211" s="59" t="s">
        <v>544</v>
      </c>
      <c r="BP211" s="58">
        <v>200.57</v>
      </c>
      <c r="BQ211" s="58">
        <v>195</v>
      </c>
      <c r="BR211" s="58">
        <v>160.22999999999999</v>
      </c>
      <c r="BS211" s="58">
        <v>138.33000000000001</v>
      </c>
      <c r="BT211" s="58">
        <v>175.47</v>
      </c>
      <c r="BU211" s="58">
        <v>99.7</v>
      </c>
      <c r="BV211" s="59" t="s">
        <v>544</v>
      </c>
      <c r="BW211" s="58">
        <v>89.5</v>
      </c>
      <c r="BX211" s="58">
        <v>108.416</v>
      </c>
      <c r="BY211" s="58">
        <v>13.156969</v>
      </c>
      <c r="BZ211" s="58">
        <v>9.8000000000000007</v>
      </c>
      <c r="CA211" s="58">
        <v>418.14</v>
      </c>
      <c r="CB211" s="58">
        <v>404.67099999999999</v>
      </c>
      <c r="CC211" s="58">
        <v>486.93400000000003</v>
      </c>
      <c r="CD211" s="58">
        <v>91.9</v>
      </c>
      <c r="CE211" s="58">
        <v>107.6</v>
      </c>
      <c r="CF211" s="58">
        <v>128.19999999999999</v>
      </c>
      <c r="CG211" s="58">
        <v>88.2</v>
      </c>
      <c r="CH211" s="58">
        <v>93.8</v>
      </c>
      <c r="CI211" s="58">
        <v>-2</v>
      </c>
      <c r="CJ211" s="58">
        <v>-2.1040000000000001</v>
      </c>
      <c r="CK211" s="58">
        <v>-0.8</v>
      </c>
      <c r="CL211" s="58">
        <v>108.46599999999999</v>
      </c>
      <c r="CM211" s="58">
        <v>104.2</v>
      </c>
      <c r="CN211" s="58">
        <v>106.8</v>
      </c>
    </row>
    <row r="212" spans="1:92">
      <c r="A212" s="59" t="s">
        <v>472</v>
      </c>
      <c r="B212" s="58">
        <v>726.51</v>
      </c>
      <c r="C212" s="58">
        <v>98.5</v>
      </c>
      <c r="D212" s="58">
        <v>100.8</v>
      </c>
      <c r="E212" s="58">
        <v>96.4</v>
      </c>
      <c r="F212" s="58">
        <v>94</v>
      </c>
      <c r="G212" s="58">
        <v>1.252629</v>
      </c>
      <c r="H212" s="58">
        <v>1235.7</v>
      </c>
      <c r="I212" s="58">
        <v>2155.6</v>
      </c>
      <c r="J212" s="58">
        <v>0.69599999999999995</v>
      </c>
      <c r="K212" s="58">
        <v>1.4</v>
      </c>
      <c r="L212" s="58">
        <v>6416.3</v>
      </c>
      <c r="M212" s="58">
        <v>860765</v>
      </c>
      <c r="N212" s="58">
        <v>97.4</v>
      </c>
      <c r="O212" s="58">
        <v>7293</v>
      </c>
      <c r="P212" s="58">
        <v>6.8</v>
      </c>
      <c r="Q212" s="58">
        <v>96.8</v>
      </c>
      <c r="R212" s="58">
        <v>94.1</v>
      </c>
      <c r="S212" s="58">
        <v>15.6</v>
      </c>
      <c r="T212" s="58">
        <v>11.8</v>
      </c>
      <c r="U212" s="58">
        <v>318.39299999999997</v>
      </c>
      <c r="V212" s="58">
        <v>318.59141</v>
      </c>
      <c r="W212" s="58">
        <v>276.59100000000001</v>
      </c>
      <c r="X212" s="58">
        <v>263.94785999999999</v>
      </c>
      <c r="Y212" s="58">
        <v>-8.6</v>
      </c>
      <c r="Z212" s="58">
        <v>91.9</v>
      </c>
      <c r="AA212" s="58">
        <v>7.8</v>
      </c>
      <c r="AB212" s="58">
        <v>90.1</v>
      </c>
      <c r="AC212" s="58">
        <v>84.8</v>
      </c>
      <c r="AD212" s="58">
        <v>97.38</v>
      </c>
      <c r="AE212" s="58">
        <v>1.252629</v>
      </c>
      <c r="AF212" s="58">
        <v>97.7</v>
      </c>
      <c r="AG212" s="58">
        <v>-7.7</v>
      </c>
      <c r="AH212" s="58">
        <v>50.588180000000001</v>
      </c>
      <c r="AI212" s="58">
        <v>267.87893000000003</v>
      </c>
      <c r="AJ212" s="58">
        <v>60.567149999999998</v>
      </c>
      <c r="AK212" s="58">
        <v>203.35990000000001</v>
      </c>
      <c r="AL212" s="58">
        <v>49.578000000000003</v>
      </c>
      <c r="AM212" s="58">
        <v>268.815</v>
      </c>
      <c r="AN212" s="58">
        <v>58.305999999999997</v>
      </c>
      <c r="AO212" s="58">
        <v>218.285</v>
      </c>
      <c r="AP212" s="58">
        <v>92.602006000000003</v>
      </c>
      <c r="AQ212" s="58">
        <v>109.06</v>
      </c>
      <c r="AR212" s="58">
        <v>96.8</v>
      </c>
      <c r="AS212" s="58">
        <v>86.54</v>
      </c>
      <c r="AT212" s="58">
        <v>91.9</v>
      </c>
      <c r="AU212" s="58">
        <v>85.5</v>
      </c>
      <c r="AV212" s="58">
        <v>84.5</v>
      </c>
      <c r="AW212" s="58">
        <v>15.3</v>
      </c>
      <c r="AX212" s="58">
        <v>16.600000000000001</v>
      </c>
      <c r="AY212" s="58">
        <v>-3.3</v>
      </c>
      <c r="AZ212" s="58">
        <v>94.840299999999999</v>
      </c>
      <c r="BA212" s="58">
        <v>99.458399999999997</v>
      </c>
      <c r="BB212" s="58">
        <v>12.9</v>
      </c>
      <c r="BC212" s="58">
        <v>94.1</v>
      </c>
      <c r="BD212" s="58">
        <v>73.546139999999994</v>
      </c>
      <c r="BE212" s="58">
        <v>99.1</v>
      </c>
      <c r="BF212" s="58">
        <v>683.65499999999997</v>
      </c>
      <c r="BG212" s="58">
        <v>4852.33</v>
      </c>
      <c r="BH212" s="58">
        <v>44212.796999999999</v>
      </c>
      <c r="BI212" s="58">
        <v>5.8</v>
      </c>
      <c r="BJ212" s="58">
        <v>-4.0999999999999996</v>
      </c>
      <c r="BK212" s="58">
        <v>102.1</v>
      </c>
      <c r="BL212" s="58">
        <v>92.638199999999998</v>
      </c>
      <c r="BM212" s="58">
        <v>98.8185</v>
      </c>
      <c r="BN212" s="58">
        <v>107.8</v>
      </c>
      <c r="BO212" s="59" t="s">
        <v>544</v>
      </c>
      <c r="BP212" s="58">
        <v>183.93</v>
      </c>
      <c r="BQ212" s="58">
        <v>179.8</v>
      </c>
      <c r="BR212" s="58">
        <v>153.97</v>
      </c>
      <c r="BS212" s="58">
        <v>135.57</v>
      </c>
      <c r="BT212" s="58">
        <v>166.73</v>
      </c>
      <c r="BU212" s="58">
        <v>99.9</v>
      </c>
      <c r="BV212" s="59" t="s">
        <v>544</v>
      </c>
      <c r="BW212" s="58">
        <v>93.5</v>
      </c>
      <c r="BX212" s="58">
        <v>107.4616</v>
      </c>
      <c r="BY212" s="58">
        <v>9.4403220000000001</v>
      </c>
      <c r="BZ212" s="58">
        <v>9.8000000000000007</v>
      </c>
      <c r="CA212" s="58">
        <v>415.18</v>
      </c>
      <c r="CB212" s="58">
        <v>401.548</v>
      </c>
      <c r="CC212" s="58">
        <v>484.53800000000001</v>
      </c>
      <c r="CD212" s="58">
        <v>90.7</v>
      </c>
      <c r="CE212" s="58">
        <v>106.4</v>
      </c>
      <c r="CF212" s="58">
        <v>128.4</v>
      </c>
      <c r="CG212" s="58">
        <v>88.3</v>
      </c>
      <c r="CH212" s="58">
        <v>92.5</v>
      </c>
      <c r="CI212" s="58">
        <v>-1.7</v>
      </c>
      <c r="CJ212" s="58">
        <v>-5.3049999999999997</v>
      </c>
      <c r="CK212" s="58">
        <v>-0.4</v>
      </c>
      <c r="CL212" s="58">
        <v>107.5595</v>
      </c>
      <c r="CM212" s="58">
        <v>105.4</v>
      </c>
      <c r="CN212" s="58">
        <v>107</v>
      </c>
    </row>
    <row r="213" spans="1:92">
      <c r="A213" s="59" t="s">
        <v>477</v>
      </c>
      <c r="B213" s="58">
        <v>728.62800000000004</v>
      </c>
      <c r="C213" s="58">
        <v>94.6</v>
      </c>
      <c r="D213" s="58">
        <v>97.7</v>
      </c>
      <c r="E213" s="58">
        <v>91.7</v>
      </c>
      <c r="F213" s="58">
        <v>92.8</v>
      </c>
      <c r="G213" s="58">
        <v>1.2855700000000001</v>
      </c>
      <c r="H213" s="58">
        <v>1291.5999999999999</v>
      </c>
      <c r="I213" s="58">
        <v>2199.5</v>
      </c>
      <c r="J213" s="58">
        <v>0.35799999999999998</v>
      </c>
      <c r="K213" s="58">
        <v>1.33</v>
      </c>
      <c r="L213" s="58">
        <v>7216.2</v>
      </c>
      <c r="M213" s="58">
        <v>724397</v>
      </c>
      <c r="N213" s="58">
        <v>98</v>
      </c>
      <c r="O213" s="58">
        <v>7027</v>
      </c>
      <c r="P213" s="58">
        <v>6.8</v>
      </c>
      <c r="Q213" s="58">
        <v>97.2</v>
      </c>
      <c r="R213" s="58">
        <v>94.8</v>
      </c>
      <c r="S213" s="58">
        <v>11.8</v>
      </c>
      <c r="T213" s="58">
        <v>19.399999999999999</v>
      </c>
      <c r="U213" s="58">
        <v>323.11599999999999</v>
      </c>
      <c r="V213" s="58">
        <v>322.60264999999998</v>
      </c>
      <c r="W213" s="58">
        <v>277.21100000000001</v>
      </c>
      <c r="X213" s="58">
        <v>264.78086999999999</v>
      </c>
      <c r="Y213" s="58">
        <v>-17.600000000000001</v>
      </c>
      <c r="Z213" s="58">
        <v>91.3</v>
      </c>
      <c r="AA213" s="58">
        <v>3.5</v>
      </c>
      <c r="AB213" s="58">
        <v>89.3</v>
      </c>
      <c r="AC213" s="58">
        <v>83.9</v>
      </c>
      <c r="AD213" s="58">
        <v>96.02</v>
      </c>
      <c r="AE213" s="58">
        <v>1.2855700000000001</v>
      </c>
      <c r="AF213" s="58">
        <v>98</v>
      </c>
      <c r="AG213" s="58">
        <v>-15.1</v>
      </c>
      <c r="AH213" s="58">
        <v>52.190420000000003</v>
      </c>
      <c r="AI213" s="58">
        <v>270.35793999999999</v>
      </c>
      <c r="AJ213" s="58">
        <v>62.157449999999997</v>
      </c>
      <c r="AK213" s="58">
        <v>202.74010000000001</v>
      </c>
      <c r="AL213" s="58">
        <v>50.970999999999997</v>
      </c>
      <c r="AM213" s="58">
        <v>272.14499999999998</v>
      </c>
      <c r="AN213" s="58">
        <v>60.125</v>
      </c>
      <c r="AO213" s="58">
        <v>217.08600000000001</v>
      </c>
      <c r="AP213" s="58">
        <v>92.953238999999996</v>
      </c>
      <c r="AQ213" s="58">
        <v>110.13</v>
      </c>
      <c r="AR213" s="58">
        <v>97.2</v>
      </c>
      <c r="AS213" s="58">
        <v>85.537800000000004</v>
      </c>
      <c r="AT213" s="58">
        <v>91.3</v>
      </c>
      <c r="AU213" s="58">
        <v>83</v>
      </c>
      <c r="AV213" s="58">
        <v>83.5</v>
      </c>
      <c r="AW213" s="58">
        <v>10.8</v>
      </c>
      <c r="AX213" s="58">
        <v>28.9</v>
      </c>
      <c r="AY213" s="58">
        <v>-10.1</v>
      </c>
      <c r="AZ213" s="58">
        <v>94.502300000000005</v>
      </c>
      <c r="BA213" s="58">
        <v>98.728800000000007</v>
      </c>
      <c r="BB213" s="58">
        <v>17.5</v>
      </c>
      <c r="BC213" s="58">
        <v>97.8</v>
      </c>
      <c r="BD213" s="58">
        <v>74.012129999999999</v>
      </c>
      <c r="BE213" s="58">
        <v>98.5</v>
      </c>
      <c r="BF213" s="58">
        <v>690.40800000000002</v>
      </c>
      <c r="BG213" s="58">
        <v>4867.5600000000004</v>
      </c>
      <c r="BH213" s="58">
        <v>47803.699000000001</v>
      </c>
      <c r="BI213" s="58">
        <v>-21.1</v>
      </c>
      <c r="BJ213" s="58">
        <v>-7.8</v>
      </c>
      <c r="BK213" s="58">
        <v>95.9</v>
      </c>
      <c r="BL213" s="58">
        <v>90.566599999999994</v>
      </c>
      <c r="BM213" s="58">
        <v>97.858400000000003</v>
      </c>
      <c r="BN213" s="58">
        <v>107.9</v>
      </c>
      <c r="BO213" s="59" t="s">
        <v>544</v>
      </c>
      <c r="BP213" s="58">
        <v>185.8</v>
      </c>
      <c r="BQ213" s="58">
        <v>180.7</v>
      </c>
      <c r="BR213" s="58">
        <v>148.93</v>
      </c>
      <c r="BS213" s="58">
        <v>149.97</v>
      </c>
      <c r="BT213" s="58">
        <v>148.19999999999999</v>
      </c>
      <c r="BU213" s="58">
        <v>100.2</v>
      </c>
      <c r="BV213" s="59" t="s">
        <v>544</v>
      </c>
      <c r="BW213" s="58">
        <v>95</v>
      </c>
      <c r="BX213" s="58">
        <v>105.0177</v>
      </c>
      <c r="BY213" s="58">
        <v>8.1322189999999992</v>
      </c>
      <c r="BZ213" s="58">
        <v>9.8000000000000007</v>
      </c>
      <c r="CA213" s="58">
        <v>416.66</v>
      </c>
      <c r="CB213" s="58">
        <v>402.91399999999999</v>
      </c>
      <c r="CC213" s="58">
        <v>486.09100000000001</v>
      </c>
      <c r="CD213" s="58">
        <v>92</v>
      </c>
      <c r="CE213" s="58">
        <v>109.6</v>
      </c>
      <c r="CF213" s="58">
        <v>130.80000000000001</v>
      </c>
      <c r="CG213" s="58">
        <v>88.4</v>
      </c>
      <c r="CH213" s="58">
        <v>90.5</v>
      </c>
      <c r="CI213" s="58">
        <v>-5</v>
      </c>
      <c r="CJ213" s="58">
        <v>-5.5209999999999999</v>
      </c>
      <c r="CK213" s="58">
        <v>-0.3</v>
      </c>
      <c r="CL213" s="58">
        <v>105.2927</v>
      </c>
      <c r="CM213" s="58">
        <v>106.4</v>
      </c>
      <c r="CN213" s="58">
        <v>107.1</v>
      </c>
    </row>
    <row r="214" spans="1:92">
      <c r="A214" s="59" t="s">
        <v>486</v>
      </c>
      <c r="B214" s="58">
        <v>725.375</v>
      </c>
      <c r="C214" s="58">
        <v>93.9</v>
      </c>
      <c r="D214" s="58">
        <v>94.6</v>
      </c>
      <c r="E214" s="58">
        <v>93.1</v>
      </c>
      <c r="F214" s="58">
        <v>92.8</v>
      </c>
      <c r="G214" s="58">
        <v>1.3119369999999999</v>
      </c>
      <c r="H214" s="58">
        <v>1365.7</v>
      </c>
      <c r="I214" s="58">
        <v>2222.4</v>
      </c>
      <c r="J214" s="58">
        <v>0.19500000000000001</v>
      </c>
      <c r="K214" s="58">
        <v>1.37</v>
      </c>
      <c r="L214" s="58">
        <v>7612.4</v>
      </c>
      <c r="M214" s="58">
        <v>723706</v>
      </c>
      <c r="N214" s="58">
        <v>95.7</v>
      </c>
      <c r="O214" s="58">
        <v>6494</v>
      </c>
      <c r="P214" s="58">
        <v>6.8</v>
      </c>
      <c r="Q214" s="58">
        <v>97.6</v>
      </c>
      <c r="R214" s="58">
        <v>95.3</v>
      </c>
      <c r="S214" s="58">
        <v>9.6</v>
      </c>
      <c r="T214" s="58">
        <v>24.6</v>
      </c>
      <c r="U214" s="58">
        <v>317.81900000000002</v>
      </c>
      <c r="V214" s="58">
        <v>317.66845999999998</v>
      </c>
      <c r="W214" s="58">
        <v>275.74400000000003</v>
      </c>
      <c r="X214" s="58">
        <v>263.38261</v>
      </c>
      <c r="Y214" s="58">
        <v>-25.5</v>
      </c>
      <c r="Z214" s="58">
        <v>92.5</v>
      </c>
      <c r="AA214" s="58">
        <v>3.3</v>
      </c>
      <c r="AB214" s="58">
        <v>90.5</v>
      </c>
      <c r="AC214" s="58">
        <v>85</v>
      </c>
      <c r="AD214" s="58">
        <v>97.59</v>
      </c>
      <c r="AE214" s="58">
        <v>1.3119369999999999</v>
      </c>
      <c r="AF214" s="58">
        <v>95.7</v>
      </c>
      <c r="AG214" s="58">
        <v>-20.7</v>
      </c>
      <c r="AH214" s="58">
        <v>52.399410000000003</v>
      </c>
      <c r="AI214" s="58">
        <v>265.25407000000001</v>
      </c>
      <c r="AJ214" s="58">
        <v>60.288519999999998</v>
      </c>
      <c r="AK214" s="58">
        <v>203.06147999999999</v>
      </c>
      <c r="AL214" s="58">
        <v>50.79</v>
      </c>
      <c r="AM214" s="58">
        <v>267.029</v>
      </c>
      <c r="AN214" s="58">
        <v>58.411000000000001</v>
      </c>
      <c r="AO214" s="58">
        <v>217.333</v>
      </c>
      <c r="AP214" s="58">
        <v>93.520612</v>
      </c>
      <c r="AQ214" s="58">
        <v>110.42</v>
      </c>
      <c r="AR214" s="58">
        <v>97.6</v>
      </c>
      <c r="AS214" s="58">
        <v>86.285600000000002</v>
      </c>
      <c r="AT214" s="58">
        <v>92.5</v>
      </c>
      <c r="AU214" s="58">
        <v>82.1</v>
      </c>
      <c r="AV214" s="58">
        <v>82.3</v>
      </c>
      <c r="AW214" s="58">
        <v>11.7</v>
      </c>
      <c r="AX214" s="58">
        <v>30.4</v>
      </c>
      <c r="AY214" s="58">
        <v>-12.4</v>
      </c>
      <c r="AZ214" s="58">
        <v>94.792599999999993</v>
      </c>
      <c r="BA214" s="58">
        <v>98.652000000000001</v>
      </c>
      <c r="BB214" s="58">
        <v>19.399999999999999</v>
      </c>
      <c r="BC214" s="58">
        <v>90.5</v>
      </c>
      <c r="BD214" s="58">
        <v>73.109269999999995</v>
      </c>
      <c r="BE214" s="58">
        <v>98.3</v>
      </c>
      <c r="BF214" s="58">
        <v>691.596</v>
      </c>
      <c r="BG214" s="58">
        <v>4861.46</v>
      </c>
      <c r="BH214" s="58">
        <v>56507.945</v>
      </c>
      <c r="BI214" s="58">
        <v>-6.8</v>
      </c>
      <c r="BJ214" s="58">
        <v>-8.4</v>
      </c>
      <c r="BK214" s="58">
        <v>95.5</v>
      </c>
      <c r="BL214" s="58">
        <v>92.906400000000005</v>
      </c>
      <c r="BM214" s="58">
        <v>98.701999999999998</v>
      </c>
      <c r="BN214" s="58">
        <v>107.3</v>
      </c>
      <c r="BO214" s="59" t="s">
        <v>544</v>
      </c>
      <c r="BP214" s="58">
        <v>187.9</v>
      </c>
      <c r="BQ214" s="58">
        <v>182.4</v>
      </c>
      <c r="BR214" s="58">
        <v>148.1</v>
      </c>
      <c r="BS214" s="58">
        <v>138.27000000000001</v>
      </c>
      <c r="BT214" s="58">
        <v>154.97</v>
      </c>
      <c r="BU214" s="58">
        <v>100.3</v>
      </c>
      <c r="BV214" s="59" t="s">
        <v>544</v>
      </c>
      <c r="BW214" s="58">
        <v>93.2</v>
      </c>
      <c r="BX214" s="58">
        <v>107.4255</v>
      </c>
      <c r="BY214" s="58">
        <v>7.8562690000000002</v>
      </c>
      <c r="BZ214" s="58">
        <v>9.1999999999999993</v>
      </c>
      <c r="CA214" s="58">
        <v>418.42</v>
      </c>
      <c r="CB214" s="58">
        <v>404.81700000000001</v>
      </c>
      <c r="CC214" s="58">
        <v>488.47399999999999</v>
      </c>
      <c r="CD214" s="58">
        <v>93.5</v>
      </c>
      <c r="CE214" s="58">
        <v>110.9</v>
      </c>
      <c r="CF214" s="58">
        <v>132.80000000000001</v>
      </c>
      <c r="CG214" s="58">
        <v>88.5</v>
      </c>
      <c r="CH214" s="58">
        <v>93.2</v>
      </c>
      <c r="CI214" s="58">
        <v>-3</v>
      </c>
      <c r="CJ214" s="58">
        <v>-4.0999999999999996</v>
      </c>
      <c r="CK214" s="58">
        <v>0.1</v>
      </c>
      <c r="CL214" s="58">
        <v>107.5304</v>
      </c>
      <c r="CM214" s="58">
        <v>106.1</v>
      </c>
      <c r="CN214" s="58">
        <v>107.5</v>
      </c>
    </row>
    <row r="215" spans="1:92">
      <c r="A215" s="59" t="s">
        <v>488</v>
      </c>
      <c r="B215" s="58">
        <v>721.99</v>
      </c>
      <c r="C215" s="58">
        <v>97</v>
      </c>
      <c r="D215" s="58">
        <v>95.9</v>
      </c>
      <c r="E215" s="58">
        <v>98.2</v>
      </c>
      <c r="F215" s="58">
        <v>94.1</v>
      </c>
      <c r="G215" s="58">
        <v>1.29636</v>
      </c>
      <c r="H215" s="58">
        <v>1356.6</v>
      </c>
      <c r="I215" s="58">
        <v>2214.9</v>
      </c>
      <c r="J215" s="58">
        <v>0.21099999999999999</v>
      </c>
      <c r="K215" s="58">
        <v>1.47</v>
      </c>
      <c r="L215" s="58">
        <v>7795.3</v>
      </c>
      <c r="M215" s="58">
        <v>673957</v>
      </c>
      <c r="N215" s="58">
        <v>95.8</v>
      </c>
      <c r="O215" s="58">
        <v>6608</v>
      </c>
      <c r="P215" s="58">
        <v>6.9</v>
      </c>
      <c r="Q215" s="58">
        <v>98</v>
      </c>
      <c r="R215" s="58">
        <v>95.9</v>
      </c>
      <c r="S215" s="58">
        <v>20.100000000000001</v>
      </c>
      <c r="T215" s="58">
        <v>11.7</v>
      </c>
      <c r="U215" s="58">
        <v>316.07299999999998</v>
      </c>
      <c r="V215" s="58">
        <v>316.8433</v>
      </c>
      <c r="W215" s="58">
        <v>276.26</v>
      </c>
      <c r="X215" s="58">
        <v>265.28685000000002</v>
      </c>
      <c r="Y215" s="58">
        <v>-19.5</v>
      </c>
      <c r="Z215" s="58">
        <v>92.8</v>
      </c>
      <c r="AA215" s="58">
        <v>8.9</v>
      </c>
      <c r="AB215" s="58">
        <v>91.8</v>
      </c>
      <c r="AC215" s="58">
        <v>86.2</v>
      </c>
      <c r="AD215" s="58">
        <v>99.04</v>
      </c>
      <c r="AE215" s="58">
        <v>1.29636</v>
      </c>
      <c r="AF215" s="58">
        <v>95.5</v>
      </c>
      <c r="AG215" s="58">
        <v>-18.399999999999999</v>
      </c>
      <c r="AH215" s="58">
        <v>51.878500000000003</v>
      </c>
      <c r="AI215" s="58">
        <v>264.89693</v>
      </c>
      <c r="AJ215" s="58">
        <v>63.430109999999999</v>
      </c>
      <c r="AK215" s="58">
        <v>202.09180000000001</v>
      </c>
      <c r="AL215" s="58">
        <v>50.445</v>
      </c>
      <c r="AM215" s="58">
        <v>265.62799999999999</v>
      </c>
      <c r="AN215" s="58">
        <v>61.805999999999997</v>
      </c>
      <c r="AO215" s="58">
        <v>214.45400000000001</v>
      </c>
      <c r="AP215" s="58">
        <v>93.627155999999999</v>
      </c>
      <c r="AQ215" s="58">
        <v>112.87</v>
      </c>
      <c r="AR215" s="58">
        <v>98</v>
      </c>
      <c r="AS215" s="58">
        <v>87.760599999999997</v>
      </c>
      <c r="AT215" s="58">
        <v>92.8</v>
      </c>
      <c r="AU215" s="58">
        <v>82.7</v>
      </c>
      <c r="AV215" s="58">
        <v>82.7</v>
      </c>
      <c r="AW215" s="58">
        <v>20.5</v>
      </c>
      <c r="AX215" s="58">
        <v>13.4</v>
      </c>
      <c r="AY215" s="58">
        <v>-3.3</v>
      </c>
      <c r="AZ215" s="58">
        <v>95.686099999999996</v>
      </c>
      <c r="BA215" s="58">
        <v>99.194000000000003</v>
      </c>
      <c r="BB215" s="58">
        <v>37.4</v>
      </c>
      <c r="BC215" s="58">
        <v>31.7</v>
      </c>
      <c r="BD215" s="58">
        <v>69.780090000000001</v>
      </c>
      <c r="BE215" s="58">
        <v>100.6</v>
      </c>
      <c r="BF215" s="58">
        <v>692.29700000000003</v>
      </c>
      <c r="BG215" s="58">
        <v>4898.8500000000004</v>
      </c>
      <c r="BH215" s="58">
        <v>41130.281000000003</v>
      </c>
      <c r="BI215" s="58">
        <v>42.7</v>
      </c>
      <c r="BJ215" s="58">
        <v>-5.8</v>
      </c>
      <c r="BK215" s="58">
        <v>99.7</v>
      </c>
      <c r="BL215" s="58">
        <v>96.497699999999995</v>
      </c>
      <c r="BM215" s="58">
        <v>99.7453</v>
      </c>
      <c r="BN215" s="58">
        <v>106.6</v>
      </c>
      <c r="BO215" s="59" t="s">
        <v>544</v>
      </c>
      <c r="BP215" s="58">
        <v>193.27</v>
      </c>
      <c r="BQ215" s="58">
        <v>187.83</v>
      </c>
      <c r="BR215" s="58">
        <v>154.1</v>
      </c>
      <c r="BS215" s="58">
        <v>132.5</v>
      </c>
      <c r="BT215" s="58">
        <v>169.07</v>
      </c>
      <c r="BU215" s="58">
        <v>99.9</v>
      </c>
      <c r="BV215" s="59" t="s">
        <v>544</v>
      </c>
      <c r="BW215" s="58">
        <v>85.9</v>
      </c>
      <c r="BX215" s="58">
        <v>110.1512</v>
      </c>
      <c r="BY215" s="58">
        <v>12.314551</v>
      </c>
      <c r="BZ215" s="58">
        <v>8.9</v>
      </c>
      <c r="CA215" s="58">
        <v>417.21</v>
      </c>
      <c r="CB215" s="58">
        <v>403.77699999999999</v>
      </c>
      <c r="CC215" s="58">
        <v>489.82400000000001</v>
      </c>
      <c r="CD215" s="58">
        <v>91.8</v>
      </c>
      <c r="CE215" s="58">
        <v>113</v>
      </c>
      <c r="CF215" s="58">
        <v>135</v>
      </c>
      <c r="CG215" s="58">
        <v>88.6</v>
      </c>
      <c r="CH215" s="58">
        <v>96.4</v>
      </c>
      <c r="CI215" s="58">
        <v>-1.7</v>
      </c>
      <c r="CJ215" s="58">
        <v>0.49399999999999999</v>
      </c>
      <c r="CK215" s="58">
        <v>0.7</v>
      </c>
      <c r="CL215" s="58">
        <v>110.0419</v>
      </c>
      <c r="CM215" s="58">
        <v>107.4</v>
      </c>
      <c r="CN215" s="58">
        <v>108</v>
      </c>
    </row>
    <row r="216" spans="1:92">
      <c r="A216" s="59" t="s">
        <v>501</v>
      </c>
      <c r="B216" s="58">
        <v>729.70699999999999</v>
      </c>
      <c r="C216" s="58">
        <v>96.5</v>
      </c>
      <c r="D216" s="58">
        <v>94.6</v>
      </c>
      <c r="E216" s="58">
        <v>98.4</v>
      </c>
      <c r="F216" s="58">
        <v>95</v>
      </c>
      <c r="G216" s="58">
        <v>1.318875</v>
      </c>
      <c r="H216" s="58">
        <v>1390.3</v>
      </c>
      <c r="I216" s="58">
        <v>2239</v>
      </c>
      <c r="J216" s="58">
        <v>0.20699999999999999</v>
      </c>
      <c r="K216" s="58">
        <v>1.33</v>
      </c>
      <c r="L216" s="58">
        <v>7959.2</v>
      </c>
      <c r="M216" s="58">
        <v>828673</v>
      </c>
      <c r="N216" s="58">
        <v>97.3</v>
      </c>
      <c r="O216" s="58">
        <v>6645</v>
      </c>
      <c r="P216" s="58">
        <v>6.9</v>
      </c>
      <c r="Q216" s="58">
        <v>98.5</v>
      </c>
      <c r="R216" s="58">
        <v>96.2</v>
      </c>
      <c r="S216" s="58">
        <v>17.2</v>
      </c>
      <c r="T216" s="58">
        <v>11.1</v>
      </c>
      <c r="U216" s="58">
        <v>316.87700000000001</v>
      </c>
      <c r="V216" s="58">
        <v>318.47615000000002</v>
      </c>
      <c r="W216" s="58">
        <v>277.99200000000002</v>
      </c>
      <c r="X216" s="58">
        <v>269.95769999999999</v>
      </c>
      <c r="Y216" s="58">
        <v>-17.5</v>
      </c>
      <c r="Z216" s="58">
        <v>95.1</v>
      </c>
      <c r="AA216" s="58">
        <v>8.8000000000000007</v>
      </c>
      <c r="AB216" s="58">
        <v>92.1</v>
      </c>
      <c r="AC216" s="58">
        <v>86.3</v>
      </c>
      <c r="AD216" s="58">
        <v>99.13</v>
      </c>
      <c r="AE216" s="58">
        <v>1.318875</v>
      </c>
      <c r="AF216" s="58">
        <v>97.2</v>
      </c>
      <c r="AG216" s="58">
        <v>-17.7</v>
      </c>
      <c r="AH216" s="58">
        <v>52.796759999999999</v>
      </c>
      <c r="AI216" s="58">
        <v>265.62601999999998</v>
      </c>
      <c r="AJ216" s="58">
        <v>63.7971</v>
      </c>
      <c r="AK216" s="58">
        <v>206.33837</v>
      </c>
      <c r="AL216" s="58">
        <v>51.323</v>
      </c>
      <c r="AM216" s="58">
        <v>265.55399999999997</v>
      </c>
      <c r="AN216" s="58">
        <v>62.048000000000002</v>
      </c>
      <c r="AO216" s="58">
        <v>215.94399999999999</v>
      </c>
      <c r="AP216" s="58">
        <v>94.614177999999995</v>
      </c>
      <c r="AQ216" s="58">
        <v>103.1</v>
      </c>
      <c r="AR216" s="58">
        <v>98.5</v>
      </c>
      <c r="AS216" s="59" t="s">
        <v>544</v>
      </c>
      <c r="AT216" s="58">
        <v>95.1</v>
      </c>
      <c r="AU216" s="58">
        <v>82.2</v>
      </c>
      <c r="AV216" s="58">
        <v>82.4</v>
      </c>
      <c r="AW216" s="58">
        <v>19.399999999999999</v>
      </c>
      <c r="AX216" s="58">
        <v>13.9</v>
      </c>
      <c r="AY216" s="58">
        <v>-1.9</v>
      </c>
      <c r="AZ216" s="58">
        <v>96.567099999999996</v>
      </c>
      <c r="BA216" s="58">
        <v>99.710700000000003</v>
      </c>
      <c r="BB216" s="58">
        <v>39.5</v>
      </c>
      <c r="BC216" s="58">
        <v>66.3</v>
      </c>
      <c r="BD216" s="58">
        <v>72.896299999999997</v>
      </c>
      <c r="BE216" s="58">
        <v>101.2</v>
      </c>
      <c r="BF216" s="58">
        <v>701.77800000000002</v>
      </c>
      <c r="BG216" s="58">
        <v>4993.25</v>
      </c>
      <c r="BH216" s="58">
        <v>43223.275000000001</v>
      </c>
      <c r="BI216" s="58">
        <v>37.1</v>
      </c>
      <c r="BJ216" s="58">
        <v>-5</v>
      </c>
      <c r="BK216" s="58">
        <v>98.7</v>
      </c>
      <c r="BL216" s="58">
        <v>97.536500000000004</v>
      </c>
      <c r="BM216" s="58">
        <v>99.994900000000001</v>
      </c>
      <c r="BN216" s="58">
        <v>105</v>
      </c>
      <c r="BO216" s="59" t="s">
        <v>544</v>
      </c>
      <c r="BP216" s="58">
        <v>185.03</v>
      </c>
      <c r="BQ216" s="58">
        <v>178.97</v>
      </c>
      <c r="BR216" s="58">
        <v>141.13</v>
      </c>
      <c r="BS216" s="58">
        <v>127.9</v>
      </c>
      <c r="BT216" s="58">
        <v>150.37</v>
      </c>
      <c r="BU216" s="58">
        <v>99.4</v>
      </c>
      <c r="BV216" s="59" t="s">
        <v>544</v>
      </c>
      <c r="BW216" s="58">
        <v>96.3</v>
      </c>
      <c r="BX216" s="58">
        <v>110.5596</v>
      </c>
      <c r="BY216" s="58">
        <v>9.1006070000000001</v>
      </c>
      <c r="BZ216" s="58">
        <v>9.5</v>
      </c>
      <c r="CA216" s="58">
        <v>422.63</v>
      </c>
      <c r="CB216" s="58">
        <v>409.16500000000002</v>
      </c>
      <c r="CC216" s="58">
        <v>496.04399999999998</v>
      </c>
      <c r="CD216" s="58">
        <v>95.7</v>
      </c>
      <c r="CE216" s="58">
        <v>117.5</v>
      </c>
      <c r="CF216" s="58">
        <v>137.19999999999999</v>
      </c>
      <c r="CG216" s="58">
        <v>88.7</v>
      </c>
      <c r="CH216" s="58">
        <v>97</v>
      </c>
      <c r="CI216" s="58">
        <v>-2.9</v>
      </c>
      <c r="CJ216" s="58">
        <v>3.2189999999999999</v>
      </c>
      <c r="CK216" s="58">
        <v>0.6</v>
      </c>
      <c r="CL216" s="58">
        <v>110.1652</v>
      </c>
      <c r="CM216" s="58">
        <v>107.6</v>
      </c>
      <c r="CN216" s="58">
        <v>109</v>
      </c>
    </row>
    <row r="217" spans="1:92">
      <c r="A217" s="59" t="s">
        <v>504</v>
      </c>
      <c r="B217" s="58">
        <v>733.94299999999998</v>
      </c>
      <c r="C217" s="58">
        <v>99.2</v>
      </c>
      <c r="D217" s="58">
        <v>97.3</v>
      </c>
      <c r="E217" s="58">
        <v>101.1</v>
      </c>
      <c r="F217" s="58">
        <v>97</v>
      </c>
      <c r="G217" s="58">
        <v>1.3347899999999999</v>
      </c>
      <c r="H217" s="58">
        <v>1424.8</v>
      </c>
      <c r="I217" s="58">
        <v>2266.3000000000002</v>
      </c>
      <c r="J217" s="58">
        <v>0.223</v>
      </c>
      <c r="K217" s="58">
        <v>1.73</v>
      </c>
      <c r="L217" s="58">
        <v>8594.4</v>
      </c>
      <c r="M217" s="58">
        <v>714389</v>
      </c>
      <c r="N217" s="58">
        <v>97.8</v>
      </c>
      <c r="O217" s="58">
        <v>6671</v>
      </c>
      <c r="P217" s="58">
        <v>6.8</v>
      </c>
      <c r="Q217" s="58">
        <v>98.8</v>
      </c>
      <c r="R217" s="58">
        <v>96.6</v>
      </c>
      <c r="S217" s="58">
        <v>16.600000000000001</v>
      </c>
      <c r="T217" s="58">
        <v>10.8</v>
      </c>
      <c r="U217" s="58">
        <v>321.43200000000002</v>
      </c>
      <c r="V217" s="58">
        <v>324.29761999999999</v>
      </c>
      <c r="W217" s="58">
        <v>281.79000000000002</v>
      </c>
      <c r="X217" s="58">
        <v>274.86657000000002</v>
      </c>
      <c r="Y217" s="58">
        <v>-14</v>
      </c>
      <c r="Z217" s="58">
        <v>96.1</v>
      </c>
      <c r="AA217" s="58">
        <v>13.9</v>
      </c>
      <c r="AB217" s="58">
        <v>92.4</v>
      </c>
      <c r="AC217" s="58">
        <v>86.7</v>
      </c>
      <c r="AD217" s="58">
        <v>100.58</v>
      </c>
      <c r="AE217" s="58">
        <v>1.3347899999999999</v>
      </c>
      <c r="AF217" s="58">
        <v>97.9</v>
      </c>
      <c r="AG217" s="58">
        <v>-12.5</v>
      </c>
      <c r="AH217" s="58">
        <v>54.797930000000001</v>
      </c>
      <c r="AI217" s="58">
        <v>269.50484999999998</v>
      </c>
      <c r="AJ217" s="58">
        <v>63.239800000000002</v>
      </c>
      <c r="AK217" s="58">
        <v>211.61792</v>
      </c>
      <c r="AL217" s="58">
        <v>53.393999999999998</v>
      </c>
      <c r="AM217" s="58">
        <v>268.03800000000001</v>
      </c>
      <c r="AN217" s="58">
        <v>61.942999999999998</v>
      </c>
      <c r="AO217" s="58">
        <v>219.84700000000001</v>
      </c>
      <c r="AP217" s="58">
        <v>94.782075000000006</v>
      </c>
      <c r="AQ217" s="58">
        <v>110.27</v>
      </c>
      <c r="AR217" s="58">
        <v>98.8</v>
      </c>
      <c r="AS217" s="59" t="s">
        <v>544</v>
      </c>
      <c r="AT217" s="58">
        <v>96.1</v>
      </c>
      <c r="AU217" s="58">
        <v>82.5</v>
      </c>
      <c r="AV217" s="58">
        <v>83</v>
      </c>
      <c r="AW217" s="58">
        <v>19.7</v>
      </c>
      <c r="AX217" s="58">
        <v>12.5</v>
      </c>
      <c r="AY217" s="58">
        <v>2.4</v>
      </c>
      <c r="AZ217" s="58">
        <v>97.568100000000001</v>
      </c>
      <c r="BA217" s="58">
        <v>100.3383</v>
      </c>
      <c r="BB217" s="58">
        <v>17.5</v>
      </c>
      <c r="BC217" s="58">
        <v>97.2</v>
      </c>
      <c r="BD217" s="58">
        <v>74.046679999999995</v>
      </c>
      <c r="BE217" s="58">
        <v>100.7</v>
      </c>
      <c r="BF217" s="58">
        <v>709.02800000000002</v>
      </c>
      <c r="BG217" s="58">
        <v>5020.3900000000003</v>
      </c>
      <c r="BH217" s="58">
        <v>40425.226000000002</v>
      </c>
      <c r="BI217" s="58">
        <v>42.6</v>
      </c>
      <c r="BJ217" s="58">
        <v>-4</v>
      </c>
      <c r="BK217" s="58">
        <v>102.3</v>
      </c>
      <c r="BL217" s="58">
        <v>98.062299999999993</v>
      </c>
      <c r="BM217" s="58">
        <v>101.0125</v>
      </c>
      <c r="BN217" s="58">
        <v>104.9</v>
      </c>
      <c r="BO217" s="59" t="s">
        <v>544</v>
      </c>
      <c r="BP217" s="58">
        <v>196.53</v>
      </c>
      <c r="BQ217" s="58">
        <v>188.47</v>
      </c>
      <c r="BR217" s="58">
        <v>137.93</v>
      </c>
      <c r="BS217" s="58">
        <v>118.27</v>
      </c>
      <c r="BT217" s="58">
        <v>151.6</v>
      </c>
      <c r="BU217" s="58">
        <v>99.2</v>
      </c>
      <c r="BV217" s="59" t="s">
        <v>544</v>
      </c>
      <c r="BW217" s="58">
        <v>98.1</v>
      </c>
      <c r="BX217" s="58">
        <v>112.89100000000001</v>
      </c>
      <c r="BY217" s="58">
        <v>7.8050069999999998</v>
      </c>
      <c r="BZ217" s="58">
        <v>9.4</v>
      </c>
      <c r="CA217" s="58">
        <v>425.86</v>
      </c>
      <c r="CB217" s="58">
        <v>412.43</v>
      </c>
      <c r="CC217" s="58">
        <v>500.67099999999999</v>
      </c>
      <c r="CD217" s="58">
        <v>97.9</v>
      </c>
      <c r="CE217" s="58">
        <v>116.4</v>
      </c>
      <c r="CF217" s="58">
        <v>137.5</v>
      </c>
      <c r="CG217" s="58">
        <v>88.8</v>
      </c>
      <c r="CH217" s="58">
        <v>97.8</v>
      </c>
      <c r="CI217" s="58">
        <v>0.1</v>
      </c>
      <c r="CJ217" s="58">
        <v>3.2170000000000001</v>
      </c>
      <c r="CK217" s="58">
        <v>0.1</v>
      </c>
      <c r="CL217" s="58">
        <v>112.5183</v>
      </c>
      <c r="CM217" s="58">
        <v>108</v>
      </c>
      <c r="CN217" s="58">
        <v>110.1</v>
      </c>
    </row>
    <row r="218" spans="1:92">
      <c r="A218" s="59" t="s">
        <v>529</v>
      </c>
      <c r="B218" s="58">
        <v>736.13699999999994</v>
      </c>
      <c r="C218" s="58">
        <v>100.8</v>
      </c>
      <c r="D218" s="58">
        <v>98.2</v>
      </c>
      <c r="E218" s="58">
        <v>103.4</v>
      </c>
      <c r="F218" s="58">
        <v>98.1</v>
      </c>
      <c r="G218" s="58">
        <v>1.37036</v>
      </c>
      <c r="H218" s="58">
        <v>1448.1</v>
      </c>
      <c r="I218" s="58">
        <v>2287.1</v>
      </c>
      <c r="J218" s="58">
        <v>0.24099999999999999</v>
      </c>
      <c r="K218" s="58">
        <v>1.77</v>
      </c>
      <c r="L218" s="58">
        <v>9552.2000000000007</v>
      </c>
      <c r="M218" s="58">
        <v>735412</v>
      </c>
      <c r="N218" s="58">
        <v>99</v>
      </c>
      <c r="O218" s="58">
        <v>6071</v>
      </c>
      <c r="P218" s="58">
        <v>6.8</v>
      </c>
      <c r="Q218" s="58">
        <v>98.9</v>
      </c>
      <c r="R218" s="58">
        <v>96.8</v>
      </c>
      <c r="S218" s="58">
        <v>16.2</v>
      </c>
      <c r="T218" s="58">
        <v>11.9</v>
      </c>
      <c r="U218" s="58">
        <v>327.32299999999998</v>
      </c>
      <c r="V218" s="58">
        <v>330.22555</v>
      </c>
      <c r="W218" s="58">
        <v>281.83</v>
      </c>
      <c r="X218" s="58">
        <v>274.98559</v>
      </c>
      <c r="Y218" s="58">
        <v>-11.6</v>
      </c>
      <c r="Z218" s="58">
        <v>98.8</v>
      </c>
      <c r="AA218" s="58">
        <v>16.5</v>
      </c>
      <c r="AB218" s="58">
        <v>93</v>
      </c>
      <c r="AC218" s="58">
        <v>87.4</v>
      </c>
      <c r="AD218" s="58">
        <v>101.79</v>
      </c>
      <c r="AE218" s="58">
        <v>1.37036</v>
      </c>
      <c r="AF218" s="58">
        <v>98.8</v>
      </c>
      <c r="AG218" s="58">
        <v>-6.9</v>
      </c>
      <c r="AH218" s="58">
        <v>54.569949999999999</v>
      </c>
      <c r="AI218" s="58">
        <v>275.62927000000002</v>
      </c>
      <c r="AJ218" s="58">
        <v>62.995130000000003</v>
      </c>
      <c r="AK218" s="58">
        <v>211.96223000000001</v>
      </c>
      <c r="AL218" s="58">
        <v>53.633000000000003</v>
      </c>
      <c r="AM218" s="58">
        <v>273.69</v>
      </c>
      <c r="AN218" s="58">
        <v>62.152999999999999</v>
      </c>
      <c r="AO218" s="58">
        <v>219.67699999999999</v>
      </c>
      <c r="AP218" s="58">
        <v>95.008030000000005</v>
      </c>
      <c r="AQ218" s="58">
        <v>109.61</v>
      </c>
      <c r="AR218" s="58">
        <v>98.9</v>
      </c>
      <c r="AS218" s="59" t="s">
        <v>544</v>
      </c>
      <c r="AT218" s="58">
        <v>98.8</v>
      </c>
      <c r="AU218" s="58">
        <v>82.3</v>
      </c>
      <c r="AV218" s="58">
        <v>83.9</v>
      </c>
      <c r="AW218" s="58">
        <v>21</v>
      </c>
      <c r="AX218" s="58">
        <v>12.1</v>
      </c>
      <c r="AY218" s="58">
        <v>7.1</v>
      </c>
      <c r="AZ218" s="58">
        <v>98.463399999999993</v>
      </c>
      <c r="BA218" s="58">
        <v>100.8441</v>
      </c>
      <c r="BB218" s="58">
        <v>17.399999999999999</v>
      </c>
      <c r="BC218" s="58">
        <v>92.3</v>
      </c>
      <c r="BD218" s="58">
        <v>73.770009999999999</v>
      </c>
      <c r="BE218" s="58">
        <v>100.5</v>
      </c>
      <c r="BF218" s="58">
        <v>712.70299999999997</v>
      </c>
      <c r="BG218" s="58">
        <v>5054.91</v>
      </c>
      <c r="BH218" s="58">
        <v>59573.112999999998</v>
      </c>
      <c r="BI218" s="58">
        <v>56.5</v>
      </c>
      <c r="BJ218" s="58">
        <v>-2.1</v>
      </c>
      <c r="BK218" s="58">
        <v>105.4</v>
      </c>
      <c r="BL218" s="59" t="s">
        <v>544</v>
      </c>
      <c r="BM218" s="58">
        <v>101.788</v>
      </c>
      <c r="BN218" s="58">
        <v>104.4</v>
      </c>
      <c r="BO218" s="59" t="s">
        <v>544</v>
      </c>
      <c r="BP218" s="58">
        <v>194.53</v>
      </c>
      <c r="BQ218" s="58">
        <v>186.7</v>
      </c>
      <c r="BR218" s="58">
        <v>137.9</v>
      </c>
      <c r="BS218" s="58">
        <v>114.83</v>
      </c>
      <c r="BT218" s="58">
        <v>153.87</v>
      </c>
      <c r="BU218" s="58">
        <v>99.2</v>
      </c>
      <c r="BV218" s="59" t="s">
        <v>544</v>
      </c>
      <c r="BW218" s="58">
        <v>100</v>
      </c>
      <c r="BX218" s="58">
        <v>114.6999</v>
      </c>
      <c r="BY218" s="58">
        <v>7.9727319999999997</v>
      </c>
      <c r="BZ218" s="58">
        <v>9.4</v>
      </c>
      <c r="CA218" s="58">
        <v>425.16</v>
      </c>
      <c r="CB218" s="58">
        <v>411.59100000000001</v>
      </c>
      <c r="CC218" s="58">
        <v>500.13</v>
      </c>
      <c r="CD218" s="58">
        <v>97.8</v>
      </c>
      <c r="CE218" s="58">
        <v>118.1</v>
      </c>
      <c r="CF218" s="58">
        <v>135.30000000000001</v>
      </c>
      <c r="CG218" s="58">
        <v>89</v>
      </c>
      <c r="CH218" s="58">
        <v>99</v>
      </c>
      <c r="CI218" s="58">
        <v>-0.1</v>
      </c>
      <c r="CJ218" s="58">
        <v>-3.6589999999999998</v>
      </c>
      <c r="CK218" s="58">
        <v>-0.8</v>
      </c>
      <c r="CL218" s="58">
        <v>114.3467</v>
      </c>
      <c r="CM218" s="58">
        <v>108.7</v>
      </c>
      <c r="CN218" s="58">
        <v>111.1</v>
      </c>
    </row>
    <row r="219" spans="1:92">
      <c r="A219" s="59" t="s">
        <v>539</v>
      </c>
      <c r="B219" s="58">
        <v>743.02200000000005</v>
      </c>
      <c r="C219" s="58">
        <v>103.1</v>
      </c>
      <c r="D219" s="58">
        <v>101.4</v>
      </c>
      <c r="E219" s="58">
        <v>104.9</v>
      </c>
      <c r="F219" s="58">
        <v>98.8</v>
      </c>
      <c r="G219" s="58">
        <v>1.382252</v>
      </c>
      <c r="H219" s="58">
        <v>1454.1</v>
      </c>
      <c r="I219" s="58">
        <v>2308.6</v>
      </c>
      <c r="J219" s="58">
        <v>0.29499999999999998</v>
      </c>
      <c r="K219" s="58">
        <v>1.63</v>
      </c>
      <c r="L219" s="58">
        <v>9555.9</v>
      </c>
      <c r="M219" s="58">
        <v>711753</v>
      </c>
      <c r="N219" s="58">
        <v>99.5</v>
      </c>
      <c r="O219" s="58">
        <v>6156</v>
      </c>
      <c r="P219" s="58">
        <v>6.8</v>
      </c>
      <c r="Q219" s="58">
        <v>99.3</v>
      </c>
      <c r="R219" s="58">
        <v>97.6</v>
      </c>
      <c r="S219" s="58">
        <v>24.4</v>
      </c>
      <c r="T219" s="58">
        <v>7.1</v>
      </c>
      <c r="U219" s="58">
        <v>327.346</v>
      </c>
      <c r="V219" s="58">
        <v>330.38531999999998</v>
      </c>
      <c r="W219" s="58">
        <v>282.35899999999998</v>
      </c>
      <c r="X219" s="58">
        <v>276.14614</v>
      </c>
      <c r="Y219" s="58">
        <v>-8.4</v>
      </c>
      <c r="Z219" s="58">
        <v>98.5</v>
      </c>
      <c r="AA219" s="58">
        <v>14.7</v>
      </c>
      <c r="AB219" s="58">
        <v>93.5</v>
      </c>
      <c r="AC219" s="58">
        <v>88</v>
      </c>
      <c r="AD219" s="58">
        <v>102.83</v>
      </c>
      <c r="AE219" s="58">
        <v>1.382252</v>
      </c>
      <c r="AF219" s="58">
        <v>99.2</v>
      </c>
      <c r="AG219" s="58">
        <v>-6.7</v>
      </c>
      <c r="AH219" s="58">
        <v>56.474580000000003</v>
      </c>
      <c r="AI219" s="58">
        <v>273.88686999999999</v>
      </c>
      <c r="AJ219" s="58">
        <v>62.87959</v>
      </c>
      <c r="AK219" s="58">
        <v>213.25918999999999</v>
      </c>
      <c r="AL219" s="58">
        <v>55.720999999999997</v>
      </c>
      <c r="AM219" s="58">
        <v>271.625</v>
      </c>
      <c r="AN219" s="58">
        <v>62.072000000000003</v>
      </c>
      <c r="AO219" s="58">
        <v>220.28700000000001</v>
      </c>
      <c r="AP219" s="58">
        <v>95.377786</v>
      </c>
      <c r="AQ219" s="58">
        <v>108.21</v>
      </c>
      <c r="AR219" s="58">
        <v>99.3</v>
      </c>
      <c r="AS219" s="59" t="s">
        <v>544</v>
      </c>
      <c r="AT219" s="58">
        <v>98.5</v>
      </c>
      <c r="AU219" s="58">
        <v>84.4</v>
      </c>
      <c r="AV219" s="58">
        <v>84.2</v>
      </c>
      <c r="AW219" s="58">
        <v>29.2</v>
      </c>
      <c r="AX219" s="58">
        <v>7.7</v>
      </c>
      <c r="AY219" s="58">
        <v>9</v>
      </c>
      <c r="AZ219" s="58">
        <v>98.940899999999999</v>
      </c>
      <c r="BA219" s="58">
        <v>100.9114</v>
      </c>
      <c r="BB219" s="58">
        <v>-4.8</v>
      </c>
      <c r="BC219" s="58">
        <v>76.2</v>
      </c>
      <c r="BD219" s="58">
        <v>75.917910000000006</v>
      </c>
      <c r="BE219" s="58">
        <v>101.8</v>
      </c>
      <c r="BF219" s="58">
        <v>725.27499999999998</v>
      </c>
      <c r="BG219" s="58">
        <v>5083.3599999999997</v>
      </c>
      <c r="BH219" s="58">
        <v>48301.792000000001</v>
      </c>
      <c r="BI219" s="58">
        <v>54.7</v>
      </c>
      <c r="BJ219" s="58">
        <v>-0.1</v>
      </c>
      <c r="BK219" s="58">
        <v>107</v>
      </c>
      <c r="BL219" s="59" t="s">
        <v>544</v>
      </c>
      <c r="BM219" s="58">
        <v>102.72629999999999</v>
      </c>
      <c r="BN219" s="58">
        <v>103.6</v>
      </c>
      <c r="BO219" s="59" t="s">
        <v>544</v>
      </c>
      <c r="BP219" s="58">
        <v>196.07</v>
      </c>
      <c r="BQ219" s="58">
        <v>187.83</v>
      </c>
      <c r="BR219" s="58">
        <v>136.37</v>
      </c>
      <c r="BS219" s="58">
        <v>123.3</v>
      </c>
      <c r="BT219" s="58">
        <v>145.4</v>
      </c>
      <c r="BU219" s="58">
        <v>99</v>
      </c>
      <c r="BV219" s="59" t="s">
        <v>544</v>
      </c>
      <c r="BW219" s="58">
        <v>102.4</v>
      </c>
      <c r="BX219" s="58">
        <v>116.5504</v>
      </c>
      <c r="BY219" s="58">
        <v>12.873117000000001</v>
      </c>
      <c r="BZ219" s="58">
        <v>9.4</v>
      </c>
      <c r="CA219" s="58">
        <v>427.74</v>
      </c>
      <c r="CB219" s="58">
        <v>413.69799999999998</v>
      </c>
      <c r="CC219" s="58">
        <v>503.77699999999999</v>
      </c>
      <c r="CD219" s="58">
        <v>97.9</v>
      </c>
      <c r="CE219" s="58">
        <v>118.7</v>
      </c>
      <c r="CF219" s="58">
        <v>138.19999999999999</v>
      </c>
      <c r="CG219" s="58">
        <v>89.4</v>
      </c>
      <c r="CH219" s="58">
        <v>99.5</v>
      </c>
      <c r="CI219" s="58">
        <v>0.7</v>
      </c>
      <c r="CJ219" s="58">
        <v>2.4510000000000001</v>
      </c>
      <c r="CK219" s="58">
        <v>0.5</v>
      </c>
      <c r="CL219" s="58">
        <v>116.13760000000001</v>
      </c>
      <c r="CM219" s="58">
        <v>109.8</v>
      </c>
      <c r="CN219" s="58">
        <v>112.1</v>
      </c>
    </row>
    <row r="220" spans="1:92">
      <c r="A220" s="59" t="s">
        <v>547</v>
      </c>
      <c r="B220" s="58">
        <v>743.02200000000005</v>
      </c>
      <c r="C220" s="58">
        <v>102.2</v>
      </c>
      <c r="D220" s="58">
        <v>101.9</v>
      </c>
      <c r="E220" s="58">
        <v>102.6</v>
      </c>
      <c r="F220" s="58">
        <v>97.2</v>
      </c>
      <c r="G220" s="58">
        <v>1.3592379999999999</v>
      </c>
      <c r="H220" s="58">
        <v>1493.3</v>
      </c>
      <c r="I220" s="58">
        <v>2343.6999999999998</v>
      </c>
      <c r="J220" s="58">
        <v>0.29899999999999999</v>
      </c>
      <c r="K220" s="58">
        <v>1.37</v>
      </c>
      <c r="L220" s="58">
        <v>9833.1</v>
      </c>
      <c r="M220" s="58">
        <v>826515</v>
      </c>
      <c r="N220" s="58">
        <v>98.9</v>
      </c>
      <c r="O220" s="58">
        <v>5876</v>
      </c>
      <c r="P220" s="58">
        <v>6.7</v>
      </c>
      <c r="Q220" s="58">
        <v>99.4</v>
      </c>
      <c r="R220" s="58">
        <v>98.1</v>
      </c>
      <c r="S220" s="58">
        <v>19.2</v>
      </c>
      <c r="T220" s="58">
        <v>9</v>
      </c>
      <c r="U220" s="58">
        <v>329.85899999999998</v>
      </c>
      <c r="V220" s="58">
        <v>333.26069000000001</v>
      </c>
      <c r="W220" s="58">
        <v>284.07499999999999</v>
      </c>
      <c r="X220" s="58">
        <v>280.45999</v>
      </c>
      <c r="Y220" s="58">
        <v>-8.6</v>
      </c>
      <c r="Z220" s="58">
        <v>96.5</v>
      </c>
      <c r="AA220" s="58">
        <v>11.4</v>
      </c>
      <c r="AB220" s="58">
        <v>93.4</v>
      </c>
      <c r="AC220" s="58">
        <v>88.2</v>
      </c>
      <c r="AD220" s="58">
        <v>102.37</v>
      </c>
      <c r="AE220" s="58">
        <v>1.3592379999999999</v>
      </c>
      <c r="AF220" s="58">
        <v>98.4</v>
      </c>
      <c r="AG220" s="58">
        <v>-6.3</v>
      </c>
      <c r="AH220" s="58">
        <v>57.000190000000003</v>
      </c>
      <c r="AI220" s="58">
        <v>276.24923000000001</v>
      </c>
      <c r="AJ220" s="58">
        <v>63.348550000000003</v>
      </c>
      <c r="AK220" s="58">
        <v>217.06986000000001</v>
      </c>
      <c r="AL220" s="58">
        <v>56.482999999999997</v>
      </c>
      <c r="AM220" s="58">
        <v>273.37599999999998</v>
      </c>
      <c r="AN220" s="58">
        <v>62.609000000000002</v>
      </c>
      <c r="AO220" s="58">
        <v>221.46600000000001</v>
      </c>
      <c r="AP220" s="58">
        <v>95.993576000000004</v>
      </c>
      <c r="AQ220" s="58">
        <v>110.02</v>
      </c>
      <c r="AR220" s="58">
        <v>99.4</v>
      </c>
      <c r="AS220" s="59" t="s">
        <v>544</v>
      </c>
      <c r="AT220" s="58">
        <v>96.5</v>
      </c>
      <c r="AU220" s="58">
        <v>84</v>
      </c>
      <c r="AV220" s="58">
        <v>84.4</v>
      </c>
      <c r="AW220" s="58">
        <v>23.3</v>
      </c>
      <c r="AX220" s="58">
        <v>9.1</v>
      </c>
      <c r="AY220" s="58">
        <v>5.7</v>
      </c>
      <c r="AZ220" s="58">
        <v>98.983800000000002</v>
      </c>
      <c r="BA220" s="58">
        <v>100.52849999999999</v>
      </c>
      <c r="BB220" s="58">
        <v>7.5</v>
      </c>
      <c r="BC220" s="58">
        <v>97.5</v>
      </c>
      <c r="BD220" s="58">
        <v>73.311350000000004</v>
      </c>
      <c r="BE220" s="58">
        <v>99.8</v>
      </c>
      <c r="BF220" s="58">
        <v>729.06399999999996</v>
      </c>
      <c r="BG220" s="58">
        <v>5119.6899999999996</v>
      </c>
      <c r="BH220" s="58">
        <v>43518.036</v>
      </c>
      <c r="BI220" s="58">
        <v>35.4</v>
      </c>
      <c r="BJ220" s="58">
        <v>0.7</v>
      </c>
      <c r="BK220" s="58">
        <v>106.5</v>
      </c>
      <c r="BL220" s="59" t="s">
        <v>544</v>
      </c>
      <c r="BM220" s="58">
        <v>102.4984</v>
      </c>
      <c r="BN220" s="58">
        <v>103</v>
      </c>
      <c r="BO220" s="59" t="s">
        <v>544</v>
      </c>
      <c r="BP220" s="58">
        <v>194.83</v>
      </c>
      <c r="BQ220" s="58">
        <v>186.7</v>
      </c>
      <c r="BR220" s="58">
        <v>136.03</v>
      </c>
      <c r="BS220" s="58">
        <v>132.9</v>
      </c>
      <c r="BT220" s="58">
        <v>138.13</v>
      </c>
      <c r="BU220" s="58">
        <v>98.9</v>
      </c>
      <c r="BV220" s="59" t="s">
        <v>544</v>
      </c>
      <c r="BW220" s="58">
        <v>98.7</v>
      </c>
      <c r="BX220" s="58">
        <v>116.0193</v>
      </c>
      <c r="BY220" s="58">
        <v>9.5775900000000007</v>
      </c>
      <c r="BZ220" s="58">
        <v>10</v>
      </c>
      <c r="CA220" s="58">
        <v>431.52</v>
      </c>
      <c r="CB220" s="58">
        <v>417.476</v>
      </c>
      <c r="CC220" s="58">
        <v>508.32299999999998</v>
      </c>
      <c r="CD220" s="58">
        <v>95.5</v>
      </c>
      <c r="CE220" s="58">
        <v>118.1</v>
      </c>
      <c r="CF220" s="58">
        <v>141.69999999999999</v>
      </c>
      <c r="CG220" s="58">
        <v>89.7</v>
      </c>
      <c r="CH220" s="58">
        <v>98.9</v>
      </c>
      <c r="CI220" s="58">
        <v>0.3</v>
      </c>
      <c r="CJ220" s="58">
        <v>6.3730000000000002</v>
      </c>
      <c r="CK220" s="58">
        <v>0.4</v>
      </c>
      <c r="CL220" s="58">
        <v>115.7299</v>
      </c>
      <c r="CM220" s="58">
        <v>109.9</v>
      </c>
      <c r="CN220" s="58">
        <v>112.7</v>
      </c>
    </row>
    <row r="221" spans="1:92">
      <c r="A221" s="59" t="s">
        <v>552</v>
      </c>
      <c r="B221" s="58">
        <v>747.03099999999995</v>
      </c>
      <c r="C221" s="58">
        <v>98.8</v>
      </c>
      <c r="D221" s="58">
        <v>99.1</v>
      </c>
      <c r="E221" s="58">
        <v>98.5</v>
      </c>
      <c r="F221" s="58">
        <v>99.3</v>
      </c>
      <c r="G221" s="58">
        <v>1.2901359999999999</v>
      </c>
      <c r="H221" s="58">
        <v>1522.9</v>
      </c>
      <c r="I221" s="58">
        <v>2372.1</v>
      </c>
      <c r="J221" s="58">
        <v>0.16500000000000001</v>
      </c>
      <c r="K221" s="58">
        <v>1</v>
      </c>
      <c r="L221" s="58">
        <v>9474.2999999999993</v>
      </c>
      <c r="M221" s="58">
        <v>743403</v>
      </c>
      <c r="N221" s="58">
        <v>98.9</v>
      </c>
      <c r="O221" s="58">
        <v>6167</v>
      </c>
      <c r="P221" s="58">
        <v>6.7</v>
      </c>
      <c r="Q221" s="58">
        <v>99.7</v>
      </c>
      <c r="R221" s="58">
        <v>98.4</v>
      </c>
      <c r="S221" s="58">
        <v>14.9</v>
      </c>
      <c r="T221" s="58">
        <v>11.6</v>
      </c>
      <c r="U221" s="58">
        <v>337.26499999999999</v>
      </c>
      <c r="V221" s="58">
        <v>340.04092000000003</v>
      </c>
      <c r="W221" s="58">
        <v>286.87799999999999</v>
      </c>
      <c r="X221" s="58">
        <v>282.75078000000002</v>
      </c>
      <c r="Y221" s="58">
        <v>-13.4</v>
      </c>
      <c r="Z221" s="58">
        <v>101</v>
      </c>
      <c r="AA221" s="58">
        <v>7.9</v>
      </c>
      <c r="AB221" s="58">
        <v>92.7</v>
      </c>
      <c r="AC221" s="58">
        <v>87.2</v>
      </c>
      <c r="AD221" s="58">
        <v>101.01</v>
      </c>
      <c r="AE221" s="58">
        <v>1.2901359999999999</v>
      </c>
      <c r="AF221" s="58">
        <v>98.3</v>
      </c>
      <c r="AG221" s="58">
        <v>-10</v>
      </c>
      <c r="AH221" s="58">
        <v>57.924770000000002</v>
      </c>
      <c r="AI221" s="58">
        <v>282.11135000000002</v>
      </c>
      <c r="AJ221" s="58">
        <v>65.027240000000006</v>
      </c>
      <c r="AK221" s="58">
        <v>217.75854000000001</v>
      </c>
      <c r="AL221" s="58">
        <v>57.424999999999997</v>
      </c>
      <c r="AM221" s="58">
        <v>279.83999999999997</v>
      </c>
      <c r="AN221" s="58">
        <v>64.266000000000005</v>
      </c>
      <c r="AO221" s="58">
        <v>222.61199999999999</v>
      </c>
      <c r="AP221" s="58">
        <v>96.437860999999998</v>
      </c>
      <c r="AQ221" s="58">
        <v>102.57</v>
      </c>
      <c r="AR221" s="58">
        <v>99.7</v>
      </c>
      <c r="AS221" s="59" t="s">
        <v>544</v>
      </c>
      <c r="AT221" s="58">
        <v>101</v>
      </c>
      <c r="AU221" s="58">
        <v>84.3</v>
      </c>
      <c r="AV221" s="58">
        <v>84.2</v>
      </c>
      <c r="AW221" s="58">
        <v>15.6</v>
      </c>
      <c r="AX221" s="58">
        <v>14.5</v>
      </c>
      <c r="AY221" s="58">
        <v>2.2999999999999998</v>
      </c>
      <c r="AZ221" s="58">
        <v>98.850099999999998</v>
      </c>
      <c r="BA221" s="58">
        <v>99.962699999999998</v>
      </c>
      <c r="BB221" s="58">
        <v>16.5</v>
      </c>
      <c r="BC221" s="58">
        <v>97.3</v>
      </c>
      <c r="BD221" s="58">
        <v>73.41328</v>
      </c>
      <c r="BE221" s="58">
        <v>99.1</v>
      </c>
      <c r="BF221" s="58">
        <v>734.774</v>
      </c>
      <c r="BG221" s="59" t="s">
        <v>544</v>
      </c>
      <c r="BH221" s="58">
        <v>52841.663999999997</v>
      </c>
      <c r="BI221" s="58">
        <v>14.2</v>
      </c>
      <c r="BJ221" s="58">
        <v>-0.5</v>
      </c>
      <c r="BK221" s="58">
        <v>104.7</v>
      </c>
      <c r="BL221" s="59" t="s">
        <v>544</v>
      </c>
      <c r="BM221" s="58">
        <v>101.7937</v>
      </c>
      <c r="BN221" s="58">
        <v>103</v>
      </c>
      <c r="BO221" s="59" t="s">
        <v>544</v>
      </c>
      <c r="BP221" s="58">
        <v>182.5</v>
      </c>
      <c r="BQ221" s="58">
        <v>174.83</v>
      </c>
      <c r="BR221" s="58">
        <v>127.03</v>
      </c>
      <c r="BS221" s="58">
        <v>116</v>
      </c>
      <c r="BT221" s="58">
        <v>134.69999999999999</v>
      </c>
      <c r="BU221" s="58">
        <v>99.3</v>
      </c>
      <c r="BV221" s="59" t="s">
        <v>544</v>
      </c>
      <c r="BW221" s="58">
        <v>99.4</v>
      </c>
      <c r="BX221" s="58">
        <v>113.70010000000001</v>
      </c>
      <c r="BY221" s="58">
        <v>8.3352889999999995</v>
      </c>
      <c r="BZ221" s="58">
        <v>10</v>
      </c>
      <c r="CA221" s="58">
        <v>436.54</v>
      </c>
      <c r="CB221" s="58">
        <v>422.40499999999997</v>
      </c>
      <c r="CC221" s="58">
        <v>514.79600000000005</v>
      </c>
      <c r="CD221" s="58">
        <v>95.5</v>
      </c>
      <c r="CE221" s="58">
        <v>120.9</v>
      </c>
      <c r="CF221" s="58">
        <v>141.30000000000001</v>
      </c>
      <c r="CG221" s="58">
        <v>89.7</v>
      </c>
      <c r="CH221" s="58">
        <v>97</v>
      </c>
      <c r="CI221" s="58">
        <v>1.7</v>
      </c>
      <c r="CJ221" s="58">
        <v>0.72</v>
      </c>
      <c r="CK221" s="58">
        <v>-0.7</v>
      </c>
      <c r="CL221" s="58">
        <v>113.28879999999999</v>
      </c>
      <c r="CM221" s="58">
        <v>111.2</v>
      </c>
      <c r="CN221" s="58">
        <v>113.4</v>
      </c>
    </row>
    <row r="222" spans="1:92">
      <c r="A222" s="59" t="s">
        <v>558</v>
      </c>
      <c r="B222" s="58">
        <v>753.08399999999995</v>
      </c>
      <c r="C222" s="58">
        <v>96.5</v>
      </c>
      <c r="D222" s="58">
        <v>96.8</v>
      </c>
      <c r="E222" s="58">
        <v>96.1</v>
      </c>
      <c r="F222" s="58">
        <v>100.2</v>
      </c>
      <c r="G222" s="58">
        <v>1.233133</v>
      </c>
      <c r="H222" s="58">
        <v>1557.8</v>
      </c>
      <c r="I222" s="58">
        <v>2401.1999999999998</v>
      </c>
      <c r="J222" s="58">
        <v>8.2000000000000003E-2</v>
      </c>
      <c r="K222" s="58">
        <v>0.7</v>
      </c>
      <c r="L222" s="58">
        <v>9805.6</v>
      </c>
      <c r="M222" s="58">
        <v>755102</v>
      </c>
      <c r="N222" s="58">
        <v>99.9</v>
      </c>
      <c r="O222" s="58">
        <v>5886</v>
      </c>
      <c r="P222" s="58">
        <v>6.6</v>
      </c>
      <c r="Q222" s="58">
        <v>99.4</v>
      </c>
      <c r="R222" s="58">
        <v>98.6</v>
      </c>
      <c r="S222" s="58">
        <v>11.3</v>
      </c>
      <c r="T222" s="58">
        <v>17.399999999999999</v>
      </c>
      <c r="U222" s="58">
        <v>344.541</v>
      </c>
      <c r="V222" s="58">
        <v>346.53715999999997</v>
      </c>
      <c r="W222" s="58">
        <v>290.70499999999998</v>
      </c>
      <c r="X222" s="58">
        <v>287.71915999999999</v>
      </c>
      <c r="Y222" s="58">
        <v>-17.399999999999999</v>
      </c>
      <c r="Z222" s="58">
        <v>101.6</v>
      </c>
      <c r="AA222" s="58">
        <v>6.8</v>
      </c>
      <c r="AB222" s="58">
        <v>92.1</v>
      </c>
      <c r="AC222" s="58">
        <v>86.2</v>
      </c>
      <c r="AD222" s="58">
        <v>99.73</v>
      </c>
      <c r="AE222" s="58">
        <v>1.233133</v>
      </c>
      <c r="AF222" s="58">
        <v>99.4</v>
      </c>
      <c r="AG222" s="58">
        <v>-10.8</v>
      </c>
      <c r="AH222" s="58">
        <v>59.507919999999999</v>
      </c>
      <c r="AI222" s="58">
        <v>287.04020000000003</v>
      </c>
      <c r="AJ222" s="58">
        <v>66.277760000000001</v>
      </c>
      <c r="AK222" s="58">
        <v>221.47738000000001</v>
      </c>
      <c r="AL222" s="58">
        <v>59.337000000000003</v>
      </c>
      <c r="AM222" s="58">
        <v>285.20400000000001</v>
      </c>
      <c r="AN222" s="58">
        <v>65.945999999999998</v>
      </c>
      <c r="AO222" s="58">
        <v>224.75899999999999</v>
      </c>
      <c r="AP222" s="58">
        <v>97.550719999999998</v>
      </c>
      <c r="AQ222" s="58">
        <v>76.569999999999993</v>
      </c>
      <c r="AR222" s="58">
        <v>99.4</v>
      </c>
      <c r="AS222" s="59" t="s">
        <v>544</v>
      </c>
      <c r="AT222" s="58">
        <v>101.6</v>
      </c>
      <c r="AU222" s="58">
        <v>84.5</v>
      </c>
      <c r="AV222" s="58">
        <v>84.2</v>
      </c>
      <c r="AW222" s="58">
        <v>12.2</v>
      </c>
      <c r="AX222" s="58">
        <v>21.3</v>
      </c>
      <c r="AY222" s="58">
        <v>-2.4</v>
      </c>
      <c r="AZ222" s="58">
        <v>98.976900000000001</v>
      </c>
      <c r="BA222" s="58">
        <v>99.656499999999994</v>
      </c>
      <c r="BB222" s="58">
        <v>13.7</v>
      </c>
      <c r="BC222" s="58">
        <v>95.9</v>
      </c>
      <c r="BD222" s="58">
        <v>73.799170000000004</v>
      </c>
      <c r="BE222" s="58">
        <v>98.3</v>
      </c>
      <c r="BF222" s="58">
        <v>742.53899999999999</v>
      </c>
      <c r="BG222" s="59" t="s">
        <v>544</v>
      </c>
      <c r="BH222" s="58">
        <v>66244.547999999995</v>
      </c>
      <c r="BI222" s="58">
        <v>14.3</v>
      </c>
      <c r="BJ222" s="58">
        <v>-1.2</v>
      </c>
      <c r="BK222" s="58">
        <v>103.5</v>
      </c>
      <c r="BL222" s="59" t="s">
        <v>544</v>
      </c>
      <c r="BM222" s="58">
        <v>101.84520000000001</v>
      </c>
      <c r="BN222" s="58">
        <v>102</v>
      </c>
      <c r="BO222" s="59" t="s">
        <v>544</v>
      </c>
      <c r="BP222" s="58">
        <v>143.57</v>
      </c>
      <c r="BQ222" s="58">
        <v>140.16999999999999</v>
      </c>
      <c r="BR222" s="58">
        <v>119.17</v>
      </c>
      <c r="BS222" s="58">
        <v>114.03</v>
      </c>
      <c r="BT222" s="58">
        <v>122.7</v>
      </c>
      <c r="BU222" s="58">
        <v>99.4</v>
      </c>
      <c r="BV222" s="59" t="s">
        <v>544</v>
      </c>
      <c r="BW222" s="58">
        <v>100.9</v>
      </c>
      <c r="BX222" s="58">
        <v>112.4277</v>
      </c>
      <c r="BY222" s="58">
        <v>8.5975599999999996</v>
      </c>
      <c r="BZ222" s="58">
        <v>10</v>
      </c>
      <c r="CA222" s="58">
        <v>438.71</v>
      </c>
      <c r="CB222" s="58">
        <v>424.45800000000003</v>
      </c>
      <c r="CC222" s="58">
        <v>517.30200000000002</v>
      </c>
      <c r="CD222" s="58">
        <v>92.6</v>
      </c>
      <c r="CE222" s="58">
        <v>121.6</v>
      </c>
      <c r="CF222" s="58">
        <v>150.6</v>
      </c>
      <c r="CG222" s="58">
        <v>89.7</v>
      </c>
      <c r="CH222" s="58">
        <v>95.4</v>
      </c>
      <c r="CI222" s="58">
        <v>1.1000000000000001</v>
      </c>
      <c r="CJ222" s="58">
        <v>-0.46899999999999997</v>
      </c>
      <c r="CK222" s="58">
        <v>0.1</v>
      </c>
      <c r="CL222" s="58">
        <v>111.53619999999999</v>
      </c>
      <c r="CM222" s="58">
        <v>112.3</v>
      </c>
      <c r="CN222" s="58">
        <v>114.4</v>
      </c>
    </row>
    <row r="223" spans="1:92">
      <c r="A223" s="59" t="s">
        <v>569</v>
      </c>
      <c r="B223" s="58">
        <v>749.11199999999997</v>
      </c>
      <c r="C223" s="58">
        <v>99.2</v>
      </c>
      <c r="D223" s="58">
        <v>98.8</v>
      </c>
      <c r="E223" s="58">
        <v>99.6</v>
      </c>
      <c r="F223" s="58">
        <v>99.5</v>
      </c>
      <c r="G223" s="58">
        <v>1.0837680000000001</v>
      </c>
      <c r="H223" s="58">
        <v>1616.8</v>
      </c>
      <c r="I223" s="58">
        <v>2465.3000000000002</v>
      </c>
      <c r="J223" s="58">
        <v>4.5999999999999999E-2</v>
      </c>
      <c r="K223" s="58">
        <v>0.3</v>
      </c>
      <c r="L223" s="58">
        <v>11966.2</v>
      </c>
      <c r="M223" s="58">
        <v>757630</v>
      </c>
      <c r="N223" s="58">
        <v>99.2</v>
      </c>
      <c r="O223" s="58">
        <v>5715</v>
      </c>
      <c r="P223" s="58">
        <v>6.5</v>
      </c>
      <c r="Q223" s="58">
        <v>99.7</v>
      </c>
      <c r="R223" s="58">
        <v>99.5</v>
      </c>
      <c r="S223" s="58">
        <v>21.5</v>
      </c>
      <c r="T223" s="58">
        <v>7.4</v>
      </c>
      <c r="U223" s="58">
        <v>348.22399999999999</v>
      </c>
      <c r="V223" s="58">
        <v>349.0129</v>
      </c>
      <c r="W223" s="58">
        <v>293.27800000000002</v>
      </c>
      <c r="X223" s="58">
        <v>293.26053999999999</v>
      </c>
      <c r="Y223" s="58">
        <v>-11.3</v>
      </c>
      <c r="Z223" s="58">
        <v>98.8</v>
      </c>
      <c r="AA223" s="58">
        <v>10.1</v>
      </c>
      <c r="AB223" s="58">
        <v>90</v>
      </c>
      <c r="AC223" s="58">
        <v>83.7</v>
      </c>
      <c r="AD223" s="58">
        <v>95.95</v>
      </c>
      <c r="AE223" s="58">
        <v>1.0837680000000001</v>
      </c>
      <c r="AF223" s="58">
        <v>99.4</v>
      </c>
      <c r="AG223" s="58">
        <v>-7.8</v>
      </c>
      <c r="AH223" s="58">
        <v>61.200420000000001</v>
      </c>
      <c r="AI223" s="58">
        <v>287.82767000000001</v>
      </c>
      <c r="AJ223" s="58">
        <v>66.073869999999999</v>
      </c>
      <c r="AK223" s="58">
        <v>227.1644</v>
      </c>
      <c r="AL223" s="58">
        <v>61.649000000000001</v>
      </c>
      <c r="AM223" s="58">
        <v>286.57499999999999</v>
      </c>
      <c r="AN223" s="58">
        <v>66.117999999999995</v>
      </c>
      <c r="AO223" s="58">
        <v>227.16</v>
      </c>
      <c r="AP223" s="58">
        <v>99.374358000000001</v>
      </c>
      <c r="AQ223" s="58">
        <v>54.57</v>
      </c>
      <c r="AR223" s="58">
        <v>99.7</v>
      </c>
      <c r="AS223" s="59" t="s">
        <v>544</v>
      </c>
      <c r="AT223" s="58">
        <v>98.8</v>
      </c>
      <c r="AU223" s="58">
        <v>84.6</v>
      </c>
      <c r="AV223" s="58">
        <v>84.1</v>
      </c>
      <c r="AW223" s="58">
        <v>21.1</v>
      </c>
      <c r="AX223" s="58">
        <v>10.9</v>
      </c>
      <c r="AY223" s="58">
        <v>3.8</v>
      </c>
      <c r="AZ223" s="58">
        <v>99.517499999999998</v>
      </c>
      <c r="BA223" s="58">
        <v>99.761300000000006</v>
      </c>
      <c r="BB223" s="58">
        <v>10.9</v>
      </c>
      <c r="BC223" s="58">
        <v>62.1</v>
      </c>
      <c r="BD223" s="58">
        <v>72.708820000000003</v>
      </c>
      <c r="BE223" s="58">
        <v>98.9</v>
      </c>
      <c r="BF223" s="58">
        <v>745.226</v>
      </c>
      <c r="BG223" s="59" t="s">
        <v>544</v>
      </c>
      <c r="BH223" s="58">
        <v>60295.972999999998</v>
      </c>
      <c r="BI223" s="58">
        <v>52.1</v>
      </c>
      <c r="BJ223" s="58">
        <v>-0.4</v>
      </c>
      <c r="BK223" s="58">
        <v>103.9</v>
      </c>
      <c r="BL223" s="59" t="s">
        <v>544</v>
      </c>
      <c r="BM223" s="58">
        <v>100.08499999999999</v>
      </c>
      <c r="BN223" s="58">
        <v>100.4</v>
      </c>
      <c r="BO223" s="59" t="s">
        <v>544</v>
      </c>
      <c r="BP223" s="58">
        <v>103.53</v>
      </c>
      <c r="BQ223" s="58">
        <v>104.17</v>
      </c>
      <c r="BR223" s="58">
        <v>107.9</v>
      </c>
      <c r="BS223" s="58">
        <v>105.57</v>
      </c>
      <c r="BT223" s="58">
        <v>109.47</v>
      </c>
      <c r="BU223" s="58">
        <v>100</v>
      </c>
      <c r="BV223" s="59" t="s">
        <v>544</v>
      </c>
      <c r="BW223" s="58">
        <v>99.4</v>
      </c>
      <c r="BX223" s="59" t="s">
        <v>544</v>
      </c>
      <c r="BY223" s="58">
        <v>12.95651</v>
      </c>
      <c r="BZ223" s="58">
        <v>9.5</v>
      </c>
      <c r="CA223" s="58">
        <v>437.38</v>
      </c>
      <c r="CB223" s="58">
        <v>423.07499999999999</v>
      </c>
      <c r="CC223" s="58">
        <v>516.93399999999997</v>
      </c>
      <c r="CD223" s="58">
        <v>98.1</v>
      </c>
      <c r="CE223" s="58">
        <v>122.8</v>
      </c>
      <c r="CF223" s="58">
        <v>155.69999999999999</v>
      </c>
      <c r="CG223" s="58">
        <v>90.3</v>
      </c>
      <c r="CH223" s="58">
        <v>89.4</v>
      </c>
      <c r="CI223" s="58">
        <v>2.4</v>
      </c>
      <c r="CJ223" s="58">
        <v>-0.437</v>
      </c>
      <c r="CK223" s="58">
        <v>-0.2</v>
      </c>
      <c r="CL223" s="58">
        <v>105.66070000000001</v>
      </c>
      <c r="CM223" s="58">
        <v>111.9</v>
      </c>
      <c r="CN223" s="58">
        <v>114.5</v>
      </c>
    </row>
    <row r="224" spans="1:92">
      <c r="A224" s="59" t="s">
        <v>591</v>
      </c>
      <c r="B224" s="58">
        <v>754.40800000000002</v>
      </c>
      <c r="C224" s="58">
        <v>100.8</v>
      </c>
      <c r="D224" s="58">
        <v>100.9</v>
      </c>
      <c r="E224" s="58">
        <v>100.7</v>
      </c>
      <c r="F224" s="58">
        <v>101.4</v>
      </c>
      <c r="G224" s="58">
        <v>1.1213230000000001</v>
      </c>
      <c r="H224" s="58">
        <v>1679.6</v>
      </c>
      <c r="I224" s="58">
        <v>2515.9</v>
      </c>
      <c r="J224" s="58">
        <v>-6.0000000000000001E-3</v>
      </c>
      <c r="K224" s="58">
        <v>0.5</v>
      </c>
      <c r="L224" s="58">
        <v>10945</v>
      </c>
      <c r="M224" s="58">
        <v>861319</v>
      </c>
      <c r="N224" s="58">
        <v>100.1</v>
      </c>
      <c r="O224" s="58">
        <v>5843</v>
      </c>
      <c r="P224" s="58">
        <v>6.4</v>
      </c>
      <c r="Q224" s="58">
        <v>100.2</v>
      </c>
      <c r="R224" s="58">
        <v>99.9</v>
      </c>
      <c r="S224" s="58">
        <v>18.2</v>
      </c>
      <c r="T224" s="58">
        <v>7.6</v>
      </c>
      <c r="U224" s="58">
        <v>357.142</v>
      </c>
      <c r="V224" s="58">
        <v>355.82843000000003</v>
      </c>
      <c r="W224" s="58">
        <v>297.39600000000002</v>
      </c>
      <c r="X224" s="58">
        <v>294.86709999999999</v>
      </c>
      <c r="Y224" s="58">
        <v>-7.8</v>
      </c>
      <c r="Z224" s="58">
        <v>103</v>
      </c>
      <c r="AA224" s="58">
        <v>11.1</v>
      </c>
      <c r="AB224" s="58">
        <v>89.4</v>
      </c>
      <c r="AC224" s="58">
        <v>83</v>
      </c>
      <c r="AD224" s="58">
        <v>94.68</v>
      </c>
      <c r="AE224" s="58">
        <v>1.1213230000000001</v>
      </c>
      <c r="AF224" s="58">
        <v>100</v>
      </c>
      <c r="AG224" s="58">
        <v>-5.5</v>
      </c>
      <c r="AH224" s="58">
        <v>62.821620000000003</v>
      </c>
      <c r="AI224" s="58">
        <v>292.98984000000002</v>
      </c>
      <c r="AJ224" s="58">
        <v>66.712720000000004</v>
      </c>
      <c r="AK224" s="58">
        <v>228.12853000000001</v>
      </c>
      <c r="AL224" s="58">
        <v>62.77</v>
      </c>
      <c r="AM224" s="58">
        <v>294.37200000000001</v>
      </c>
      <c r="AN224" s="58">
        <v>66.653000000000006</v>
      </c>
      <c r="AO224" s="58">
        <v>230.74299999999999</v>
      </c>
      <c r="AP224" s="58">
        <v>98.756652000000003</v>
      </c>
      <c r="AQ224" s="58">
        <v>62.55</v>
      </c>
      <c r="AR224" s="58">
        <v>100.2</v>
      </c>
      <c r="AS224" s="59" t="s">
        <v>544</v>
      </c>
      <c r="AT224" s="58">
        <v>103</v>
      </c>
      <c r="AU224" s="58">
        <v>84.1</v>
      </c>
      <c r="AV224" s="58">
        <v>84.3</v>
      </c>
      <c r="AW224" s="58">
        <v>18.899999999999999</v>
      </c>
      <c r="AX224" s="58">
        <v>10.199999999999999</v>
      </c>
      <c r="AY224" s="58">
        <v>4.2</v>
      </c>
      <c r="AZ224" s="58">
        <v>100.18129999999999</v>
      </c>
      <c r="BA224" s="58">
        <v>99.982200000000006</v>
      </c>
      <c r="BB224" s="58">
        <v>16.2</v>
      </c>
      <c r="BC224" s="58">
        <v>88</v>
      </c>
      <c r="BD224" s="58">
        <v>71.987989999999996</v>
      </c>
      <c r="BE224" s="58">
        <v>100</v>
      </c>
      <c r="BF224" s="58">
        <v>753.70299999999997</v>
      </c>
      <c r="BG224" s="59" t="s">
        <v>544</v>
      </c>
      <c r="BH224" s="58">
        <v>59119.216999999997</v>
      </c>
      <c r="BI224" s="58">
        <v>42.2</v>
      </c>
      <c r="BJ224" s="58">
        <v>0.1</v>
      </c>
      <c r="BK224" s="58">
        <v>104.9</v>
      </c>
      <c r="BL224" s="59" t="s">
        <v>544</v>
      </c>
      <c r="BM224" s="58">
        <v>98.811999999999998</v>
      </c>
      <c r="BN224" s="58">
        <v>101.6</v>
      </c>
      <c r="BO224" s="59" t="s">
        <v>544</v>
      </c>
      <c r="BP224" s="58">
        <v>115.93</v>
      </c>
      <c r="BQ224" s="58">
        <v>114.23</v>
      </c>
      <c r="BR224" s="58">
        <v>103.8</v>
      </c>
      <c r="BS224" s="58">
        <v>99.9</v>
      </c>
      <c r="BT224" s="58">
        <v>106.57</v>
      </c>
      <c r="BU224" s="58">
        <v>100.4</v>
      </c>
      <c r="BV224" s="59" t="s">
        <v>544</v>
      </c>
      <c r="BW224" s="58">
        <v>99.3</v>
      </c>
      <c r="BX224" s="59" t="s">
        <v>544</v>
      </c>
      <c r="BY224" s="58">
        <v>9.9160409999999999</v>
      </c>
      <c r="BZ224" s="58">
        <v>10.3</v>
      </c>
      <c r="CA224" s="58">
        <v>444.36</v>
      </c>
      <c r="CB224" s="58">
        <v>429.78300000000002</v>
      </c>
      <c r="CC224" s="58">
        <v>525.005</v>
      </c>
      <c r="CD224" s="58">
        <v>97.1</v>
      </c>
      <c r="CE224" s="58">
        <v>124.6</v>
      </c>
      <c r="CF224" s="58">
        <v>161.6</v>
      </c>
      <c r="CG224" s="58">
        <v>90.2</v>
      </c>
      <c r="CH224" s="58">
        <v>88</v>
      </c>
      <c r="CI224" s="58">
        <v>3.5</v>
      </c>
      <c r="CJ224" s="58">
        <v>-3.117</v>
      </c>
      <c r="CK224" s="58">
        <v>-0.5</v>
      </c>
      <c r="CL224" s="58">
        <v>103.6208</v>
      </c>
      <c r="CM224" s="58">
        <v>111.6</v>
      </c>
      <c r="CN224" s="58">
        <v>114.8</v>
      </c>
    </row>
    <row r="225" spans="1:92">
      <c r="A225" s="59" t="s">
        <v>593</v>
      </c>
      <c r="B225" s="58">
        <v>758.19</v>
      </c>
      <c r="C225" s="58">
        <v>100.3</v>
      </c>
      <c r="D225" s="58">
        <v>100.9</v>
      </c>
      <c r="E225" s="58">
        <v>99.6</v>
      </c>
      <c r="F225" s="58">
        <v>99.7</v>
      </c>
      <c r="G225" s="58">
        <v>1.1221179999999999</v>
      </c>
      <c r="H225" s="58">
        <v>1721.4</v>
      </c>
      <c r="I225" s="58">
        <v>2555.3000000000002</v>
      </c>
      <c r="J225" s="58">
        <v>-2.8000000000000001E-2</v>
      </c>
      <c r="K225" s="58">
        <v>0.67</v>
      </c>
      <c r="L225" s="58">
        <v>9660.4</v>
      </c>
      <c r="M225" s="58">
        <v>788989</v>
      </c>
      <c r="N225" s="58">
        <v>99.8</v>
      </c>
      <c r="O225" s="58">
        <v>5824</v>
      </c>
      <c r="P225" s="58">
        <v>6.3</v>
      </c>
      <c r="Q225" s="58">
        <v>100.1</v>
      </c>
      <c r="R225" s="58">
        <v>100.2</v>
      </c>
      <c r="S225" s="58">
        <v>17.100000000000001</v>
      </c>
      <c r="T225" s="58">
        <v>10.8</v>
      </c>
      <c r="U225" s="58">
        <v>356.83</v>
      </c>
      <c r="V225" s="58">
        <v>356.21890000000002</v>
      </c>
      <c r="W225" s="58">
        <v>298.82400000000001</v>
      </c>
      <c r="X225" s="58">
        <v>298.37779</v>
      </c>
      <c r="Y225" s="58">
        <v>-11.4</v>
      </c>
      <c r="Z225" s="58">
        <v>99.5</v>
      </c>
      <c r="AA225" s="58">
        <v>10.4</v>
      </c>
      <c r="AB225" s="58">
        <v>90</v>
      </c>
      <c r="AC225" s="58">
        <v>83.9</v>
      </c>
      <c r="AD225" s="58">
        <v>96.78</v>
      </c>
      <c r="AE225" s="58">
        <v>1.1221179999999999</v>
      </c>
      <c r="AF225" s="58">
        <v>99.9</v>
      </c>
      <c r="AG225" s="58">
        <v>-6.7</v>
      </c>
      <c r="AH225" s="58">
        <v>63.169930000000001</v>
      </c>
      <c r="AI225" s="58">
        <v>293.04817000000003</v>
      </c>
      <c r="AJ225" s="58">
        <v>67.453519999999997</v>
      </c>
      <c r="AK225" s="58">
        <v>230.90610000000001</v>
      </c>
      <c r="AL225" s="58">
        <v>63.148000000000003</v>
      </c>
      <c r="AM225" s="58">
        <v>293.68200000000002</v>
      </c>
      <c r="AN225" s="58">
        <v>67.19</v>
      </c>
      <c r="AO225" s="58">
        <v>231.63399999999999</v>
      </c>
      <c r="AP225" s="58">
        <v>100.339004</v>
      </c>
      <c r="AQ225" s="58">
        <v>50.8</v>
      </c>
      <c r="AR225" s="58">
        <v>100.1</v>
      </c>
      <c r="AS225" s="59" t="s">
        <v>544</v>
      </c>
      <c r="AT225" s="58">
        <v>99.5</v>
      </c>
      <c r="AU225" s="58">
        <v>84.2</v>
      </c>
      <c r="AV225" s="58">
        <v>84.2</v>
      </c>
      <c r="AW225" s="58">
        <v>14.8</v>
      </c>
      <c r="AX225" s="58">
        <v>13.5</v>
      </c>
      <c r="AY225" s="58">
        <v>2.6</v>
      </c>
      <c r="AZ225" s="58">
        <v>100.6314</v>
      </c>
      <c r="BA225" s="58">
        <v>99.983400000000003</v>
      </c>
      <c r="BB225" s="58">
        <v>14.9</v>
      </c>
      <c r="BC225" s="58">
        <v>98.3</v>
      </c>
      <c r="BD225" s="58">
        <v>72.075360000000003</v>
      </c>
      <c r="BE225" s="58">
        <v>100.5</v>
      </c>
      <c r="BF225" s="58">
        <v>759.65300000000002</v>
      </c>
      <c r="BG225" s="59" t="s">
        <v>544</v>
      </c>
      <c r="BH225" s="58">
        <v>66206.687000000005</v>
      </c>
      <c r="BI225" s="58">
        <v>22.3</v>
      </c>
      <c r="BJ225" s="58">
        <v>-0.6</v>
      </c>
      <c r="BK225" s="58">
        <v>106.7</v>
      </c>
      <c r="BL225" s="59" t="s">
        <v>544</v>
      </c>
      <c r="BM225" s="58">
        <v>100.4342</v>
      </c>
      <c r="BN225" s="58">
        <v>99.8</v>
      </c>
      <c r="BO225" s="59" t="s">
        <v>544</v>
      </c>
      <c r="BP225" s="58">
        <v>97.23</v>
      </c>
      <c r="BQ225" s="58">
        <v>97.23</v>
      </c>
      <c r="BR225" s="58">
        <v>97.3</v>
      </c>
      <c r="BS225" s="58">
        <v>98.3</v>
      </c>
      <c r="BT225" s="58">
        <v>96.6</v>
      </c>
      <c r="BU225" s="58">
        <v>100</v>
      </c>
      <c r="BV225" s="59" t="s">
        <v>544</v>
      </c>
      <c r="BW225" s="58">
        <v>99.4</v>
      </c>
      <c r="BX225" s="59" t="s">
        <v>544</v>
      </c>
      <c r="BY225" s="58">
        <v>8.5289800000000007</v>
      </c>
      <c r="BZ225" s="58">
        <v>10.1</v>
      </c>
      <c r="CA225" s="58">
        <v>448.45</v>
      </c>
      <c r="CB225" s="58">
        <v>433.90300000000002</v>
      </c>
      <c r="CC225" s="58">
        <v>530.20699999999999</v>
      </c>
      <c r="CD225" s="58">
        <v>100</v>
      </c>
      <c r="CE225" s="58">
        <v>126</v>
      </c>
      <c r="CF225" s="58">
        <v>176.7</v>
      </c>
      <c r="CG225" s="58">
        <v>90.4</v>
      </c>
      <c r="CH225" s="58">
        <v>89.3</v>
      </c>
      <c r="CI225" s="58">
        <v>1.8</v>
      </c>
      <c r="CJ225" s="58">
        <v>-1.665</v>
      </c>
      <c r="CK225" s="58">
        <v>0.1</v>
      </c>
      <c r="CL225" s="58">
        <v>106.627</v>
      </c>
      <c r="CM225" s="58">
        <v>112.9</v>
      </c>
      <c r="CN225" s="58">
        <v>115.5</v>
      </c>
    </row>
    <row r="226" spans="1:92">
      <c r="A226" s="59" t="s">
        <v>622</v>
      </c>
      <c r="B226" s="58">
        <v>761.44299999999998</v>
      </c>
      <c r="C226" s="58">
        <v>99.7</v>
      </c>
      <c r="D226" s="58">
        <v>99.4</v>
      </c>
      <c r="E226" s="58">
        <v>100.1</v>
      </c>
      <c r="F226" s="58">
        <v>98.7</v>
      </c>
      <c r="G226" s="58">
        <v>1.087718</v>
      </c>
      <c r="H226" s="58">
        <v>1766.1</v>
      </c>
      <c r="I226" s="58">
        <v>2608.6</v>
      </c>
      <c r="J226" s="58">
        <v>-8.8999999999999996E-2</v>
      </c>
      <c r="K226" s="58">
        <v>0.53</v>
      </c>
      <c r="L226" s="58">
        <v>10743</v>
      </c>
      <c r="M226" s="58">
        <v>798104</v>
      </c>
      <c r="N226" s="58">
        <v>99.8</v>
      </c>
      <c r="O226" s="58">
        <v>5719</v>
      </c>
      <c r="P226" s="58">
        <v>6.3</v>
      </c>
      <c r="Q226" s="58">
        <v>100.1</v>
      </c>
      <c r="R226" s="58">
        <v>100.4</v>
      </c>
      <c r="S226" s="58">
        <v>12.8</v>
      </c>
      <c r="T226" s="58">
        <v>14.7</v>
      </c>
      <c r="U226" s="58">
        <v>353.86700000000002</v>
      </c>
      <c r="V226" s="58">
        <v>354.97649999999999</v>
      </c>
      <c r="W226" s="58">
        <v>298.08499999999998</v>
      </c>
      <c r="X226" s="58">
        <v>301.02566000000002</v>
      </c>
      <c r="Y226" s="58">
        <v>-18.100000000000001</v>
      </c>
      <c r="Z226" s="58">
        <v>98.2</v>
      </c>
      <c r="AA226" s="58">
        <v>8.3000000000000007</v>
      </c>
      <c r="AB226" s="58">
        <v>89.8</v>
      </c>
      <c r="AC226" s="58">
        <v>83.8</v>
      </c>
      <c r="AD226" s="58">
        <v>96.91</v>
      </c>
      <c r="AE226" s="58">
        <v>1.087718</v>
      </c>
      <c r="AF226" s="58">
        <v>99.7</v>
      </c>
      <c r="AG226" s="58">
        <v>-8.8000000000000007</v>
      </c>
      <c r="AH226" s="58">
        <v>65.646060000000006</v>
      </c>
      <c r="AI226" s="58">
        <v>289.34422000000001</v>
      </c>
      <c r="AJ226" s="58">
        <v>70.810910000000007</v>
      </c>
      <c r="AK226" s="58">
        <v>230.28630999999999</v>
      </c>
      <c r="AL226" s="58">
        <v>65.266000000000005</v>
      </c>
      <c r="AM226" s="58">
        <v>288.601</v>
      </c>
      <c r="AN226" s="58">
        <v>71.085999999999999</v>
      </c>
      <c r="AO226" s="58">
        <v>226.999</v>
      </c>
      <c r="AP226" s="58">
        <v>101.56875599999999</v>
      </c>
      <c r="AQ226" s="58">
        <v>44.18</v>
      </c>
      <c r="AR226" s="58">
        <v>100.1</v>
      </c>
      <c r="AS226" s="59" t="s">
        <v>544</v>
      </c>
      <c r="AT226" s="58">
        <v>98.2</v>
      </c>
      <c r="AU226" s="58">
        <v>84.2</v>
      </c>
      <c r="AV226" s="58">
        <v>84.1</v>
      </c>
      <c r="AW226" s="58">
        <v>14.2</v>
      </c>
      <c r="AX226" s="58">
        <v>15.1</v>
      </c>
      <c r="AY226" s="58">
        <v>0.3</v>
      </c>
      <c r="AZ226" s="58">
        <v>100.8372</v>
      </c>
      <c r="BA226" s="58">
        <v>99.739000000000004</v>
      </c>
      <c r="BB226" s="58">
        <v>12.6</v>
      </c>
      <c r="BC226" s="58">
        <v>96.6</v>
      </c>
      <c r="BD226" s="58">
        <v>73.706329999999994</v>
      </c>
      <c r="BE226" s="58">
        <v>100.6</v>
      </c>
      <c r="BF226" s="58">
        <v>764.51499999999999</v>
      </c>
      <c r="BG226" s="59" t="s">
        <v>544</v>
      </c>
      <c r="BH226" s="58">
        <v>74664.006999999998</v>
      </c>
      <c r="BI226" s="58">
        <v>9.5</v>
      </c>
      <c r="BJ226" s="58">
        <v>-2.4</v>
      </c>
      <c r="BK226" s="58">
        <v>106.8</v>
      </c>
      <c r="BL226" s="59" t="s">
        <v>544</v>
      </c>
      <c r="BM226" s="58">
        <v>100.6688</v>
      </c>
      <c r="BN226" s="58">
        <v>98.1</v>
      </c>
      <c r="BO226" s="59" t="s">
        <v>544</v>
      </c>
      <c r="BP226" s="58">
        <v>83.77</v>
      </c>
      <c r="BQ226" s="58">
        <v>84.8</v>
      </c>
      <c r="BR226" s="58">
        <v>91.23</v>
      </c>
      <c r="BS226" s="58">
        <v>96.23</v>
      </c>
      <c r="BT226" s="58">
        <v>87.8</v>
      </c>
      <c r="BU226" s="58">
        <v>99.6</v>
      </c>
      <c r="BV226" s="59" t="s">
        <v>544</v>
      </c>
      <c r="BW226" s="58">
        <v>100.7</v>
      </c>
      <c r="BX226" s="59" t="s">
        <v>544</v>
      </c>
      <c r="BY226" s="58">
        <v>8.9044279999999993</v>
      </c>
      <c r="BZ226" s="58">
        <v>10.3</v>
      </c>
      <c r="CA226" s="58">
        <v>452.15</v>
      </c>
      <c r="CB226" s="58">
        <v>437.77199999999999</v>
      </c>
      <c r="CC226" s="58">
        <v>535.80899999999997</v>
      </c>
      <c r="CD226" s="58">
        <v>105.2</v>
      </c>
      <c r="CE226" s="58">
        <v>128.9</v>
      </c>
      <c r="CF226" s="58">
        <v>182.5</v>
      </c>
      <c r="CG226" s="58">
        <v>90.3</v>
      </c>
      <c r="CH226" s="58">
        <v>88.9</v>
      </c>
      <c r="CI226" s="58">
        <v>2.2000000000000002</v>
      </c>
      <c r="CJ226" s="58">
        <v>-3.4860000000000002</v>
      </c>
      <c r="CK226" s="58">
        <v>0.1</v>
      </c>
      <c r="CL226" s="58">
        <v>106.7538</v>
      </c>
      <c r="CM226" s="58">
        <v>113.6</v>
      </c>
      <c r="CN226" s="58">
        <v>115.6</v>
      </c>
    </row>
    <row r="227" spans="1:92">
      <c r="A227" s="59" t="s">
        <v>672</v>
      </c>
      <c r="B227" s="58">
        <v>767.66600000000005</v>
      </c>
      <c r="C227" s="58">
        <v>98.6</v>
      </c>
      <c r="D227" s="58">
        <v>99.9</v>
      </c>
      <c r="E227" s="58">
        <v>97.4</v>
      </c>
      <c r="F227" s="58">
        <v>100.5</v>
      </c>
      <c r="G227" s="58">
        <v>1.1099669999999999</v>
      </c>
      <c r="H227" s="58">
        <v>1793.1</v>
      </c>
      <c r="I227" s="58">
        <v>2648.6</v>
      </c>
      <c r="J227" s="58">
        <v>-0.186</v>
      </c>
      <c r="K227" s="58">
        <v>0.27</v>
      </c>
      <c r="L227" s="58">
        <v>9965.5</v>
      </c>
      <c r="M227" s="58">
        <v>791424</v>
      </c>
      <c r="N227" s="58">
        <v>101.4</v>
      </c>
      <c r="O227" s="58">
        <v>5409</v>
      </c>
      <c r="P227" s="58">
        <v>6.2</v>
      </c>
      <c r="Q227" s="58">
        <v>99.9</v>
      </c>
      <c r="R227" s="58">
        <v>100.9</v>
      </c>
      <c r="S227" s="58">
        <v>19.399999999999999</v>
      </c>
      <c r="T227" s="58">
        <v>9.8000000000000007</v>
      </c>
      <c r="U227" s="58">
        <v>354.12599999999998</v>
      </c>
      <c r="V227" s="58">
        <v>357.89607999999998</v>
      </c>
      <c r="W227" s="58">
        <v>297.61599999999999</v>
      </c>
      <c r="X227" s="58">
        <v>307.00574</v>
      </c>
      <c r="Y227" s="58">
        <v>-13.5</v>
      </c>
      <c r="Z227" s="58">
        <v>101.5</v>
      </c>
      <c r="AA227" s="58">
        <v>6.2</v>
      </c>
      <c r="AB227" s="58">
        <v>90.6</v>
      </c>
      <c r="AC227" s="58">
        <v>84.8</v>
      </c>
      <c r="AD227" s="58">
        <v>98.37</v>
      </c>
      <c r="AE227" s="58">
        <v>1.1099669999999999</v>
      </c>
      <c r="AF227" s="58">
        <v>101.8</v>
      </c>
      <c r="AG227" s="58">
        <v>-9.1999999999999993</v>
      </c>
      <c r="AH227" s="58">
        <v>65.943709999999996</v>
      </c>
      <c r="AI227" s="58">
        <v>291.94708000000003</v>
      </c>
      <c r="AJ227" s="58">
        <v>70.574719999999999</v>
      </c>
      <c r="AK227" s="58">
        <v>236.43831</v>
      </c>
      <c r="AL227" s="58">
        <v>65.102000000000004</v>
      </c>
      <c r="AM227" s="58">
        <v>289.024</v>
      </c>
      <c r="AN227" s="58">
        <v>70.376999999999995</v>
      </c>
      <c r="AO227" s="58">
        <v>227.239</v>
      </c>
      <c r="AP227" s="58">
        <v>103.316807</v>
      </c>
      <c r="AQ227" s="58">
        <v>35.200000000000003</v>
      </c>
      <c r="AR227" s="58">
        <v>99.9</v>
      </c>
      <c r="AS227" s="59" t="s">
        <v>544</v>
      </c>
      <c r="AT227" s="58">
        <v>101.5</v>
      </c>
      <c r="AU227" s="58">
        <v>84.6</v>
      </c>
      <c r="AV227" s="58">
        <v>84.4</v>
      </c>
      <c r="AW227" s="58">
        <v>15.9</v>
      </c>
      <c r="AX227" s="58">
        <v>14.9</v>
      </c>
      <c r="AY227" s="58">
        <v>0.1</v>
      </c>
      <c r="AZ227" s="58">
        <v>100.9863</v>
      </c>
      <c r="BA227" s="58">
        <v>99.438000000000002</v>
      </c>
      <c r="BB227" s="58">
        <v>8.4</v>
      </c>
      <c r="BC227" s="58">
        <v>65.400000000000006</v>
      </c>
      <c r="BD227" s="58">
        <v>75.721350000000001</v>
      </c>
      <c r="BE227" s="58">
        <v>102.1</v>
      </c>
      <c r="BF227" s="58">
        <v>774.35599999999999</v>
      </c>
      <c r="BG227" s="59" t="s">
        <v>544</v>
      </c>
      <c r="BH227" s="58">
        <v>67246.664999999994</v>
      </c>
      <c r="BI227" s="58">
        <v>5.2</v>
      </c>
      <c r="BJ227" s="58">
        <v>-3.4</v>
      </c>
      <c r="BK227" s="58">
        <v>104.4</v>
      </c>
      <c r="BL227" s="59" t="s">
        <v>544</v>
      </c>
      <c r="BM227" s="58">
        <v>102.00060000000001</v>
      </c>
      <c r="BN227" s="58">
        <v>95.4</v>
      </c>
      <c r="BO227" s="59" t="s">
        <v>544</v>
      </c>
      <c r="BP227" s="58">
        <v>66.8</v>
      </c>
      <c r="BQ227" s="58">
        <v>70.03</v>
      </c>
      <c r="BR227" s="58">
        <v>90.1</v>
      </c>
      <c r="BS227" s="58">
        <v>93.57</v>
      </c>
      <c r="BT227" s="58">
        <v>87.7</v>
      </c>
      <c r="BU227" s="58">
        <v>98.7</v>
      </c>
      <c r="BV227" s="59" t="s">
        <v>544</v>
      </c>
      <c r="BW227" s="58">
        <v>102.7</v>
      </c>
      <c r="BX227" s="59" t="s">
        <v>544</v>
      </c>
      <c r="BY227" s="58">
        <v>13.476341</v>
      </c>
      <c r="BZ227" s="58">
        <v>10.1</v>
      </c>
      <c r="CA227" s="58">
        <v>452.95</v>
      </c>
      <c r="CB227" s="58">
        <v>438.834</v>
      </c>
      <c r="CC227" s="58">
        <v>538.68399999999997</v>
      </c>
      <c r="CD227" s="58">
        <v>111.9</v>
      </c>
      <c r="CE227" s="58">
        <v>131.9</v>
      </c>
      <c r="CF227" s="58">
        <v>190.1</v>
      </c>
      <c r="CG227" s="58">
        <v>90.9</v>
      </c>
      <c r="CH227" s="58">
        <v>89.9</v>
      </c>
      <c r="CI227" s="58">
        <v>1.8</v>
      </c>
      <c r="CJ227" s="58">
        <v>-1.2869999999999999</v>
      </c>
      <c r="CK227" s="58">
        <v>0.1</v>
      </c>
      <c r="CL227" s="58">
        <v>109.4165</v>
      </c>
      <c r="CM227" s="58">
        <v>112.6</v>
      </c>
      <c r="CN227" s="58">
        <v>116.3</v>
      </c>
    </row>
    <row r="228" spans="1:92">
      <c r="A228" s="59" t="s">
        <v>724</v>
      </c>
      <c r="B228" s="58">
        <v>770.84400000000005</v>
      </c>
      <c r="C228" s="58">
        <v>100.1</v>
      </c>
      <c r="D228" s="58">
        <v>100.6</v>
      </c>
      <c r="E228" s="58">
        <v>99.6</v>
      </c>
      <c r="F228" s="58">
        <v>100.4</v>
      </c>
      <c r="G228" s="58">
        <v>1.1228910000000001</v>
      </c>
      <c r="H228" s="58">
        <v>1841.3</v>
      </c>
      <c r="I228" s="58">
        <v>2689.8</v>
      </c>
      <c r="J228" s="58">
        <v>-0.25800000000000001</v>
      </c>
      <c r="K228" s="58">
        <v>7.0000000000000007E-2</v>
      </c>
      <c r="L228" s="58">
        <v>9680.1</v>
      </c>
      <c r="M228" s="58">
        <v>942415</v>
      </c>
      <c r="N228" s="58">
        <v>100.8</v>
      </c>
      <c r="O228" s="58">
        <v>5575</v>
      </c>
      <c r="P228" s="58">
        <v>6.1</v>
      </c>
      <c r="Q228" s="58">
        <v>100.4</v>
      </c>
      <c r="R228" s="58">
        <v>101.2</v>
      </c>
      <c r="S228" s="58">
        <v>18.899999999999999</v>
      </c>
      <c r="T228" s="58">
        <v>10.6</v>
      </c>
      <c r="U228" s="58">
        <v>358.67200000000003</v>
      </c>
      <c r="V228" s="58">
        <v>362.61738000000003</v>
      </c>
      <c r="W228" s="58">
        <v>297.80399999999997</v>
      </c>
      <c r="X228" s="58">
        <v>306.85696999999999</v>
      </c>
      <c r="Y228" s="58">
        <v>-11.6</v>
      </c>
      <c r="Z228" s="58">
        <v>100.3</v>
      </c>
      <c r="AA228" s="58">
        <v>7.5</v>
      </c>
      <c r="AB228" s="58">
        <v>90.6</v>
      </c>
      <c r="AC228" s="58">
        <v>85.1</v>
      </c>
      <c r="AD228" s="58">
        <v>98.63</v>
      </c>
      <c r="AE228" s="58">
        <v>1.1228910000000001</v>
      </c>
      <c r="AF228" s="58">
        <v>101.1</v>
      </c>
      <c r="AG228" s="58">
        <v>-8.3000000000000007</v>
      </c>
      <c r="AH228" s="58">
        <v>65.304090000000002</v>
      </c>
      <c r="AI228" s="58">
        <v>297.31353999999999</v>
      </c>
      <c r="AJ228" s="58">
        <v>71.254360000000005</v>
      </c>
      <c r="AK228" s="58">
        <v>235.58896999999999</v>
      </c>
      <c r="AL228" s="58">
        <v>65.393000000000001</v>
      </c>
      <c r="AM228" s="58">
        <v>293.279</v>
      </c>
      <c r="AN228" s="58">
        <v>71.275000000000006</v>
      </c>
      <c r="AO228" s="58">
        <v>226.529</v>
      </c>
      <c r="AP228" s="58">
        <v>102.70620099999999</v>
      </c>
      <c r="AQ228" s="58">
        <v>46.98</v>
      </c>
      <c r="AR228" s="58">
        <v>100.4</v>
      </c>
      <c r="AS228" s="59" t="s">
        <v>544</v>
      </c>
      <c r="AT228" s="58">
        <v>100.3</v>
      </c>
      <c r="AU228" s="58">
        <v>84.1</v>
      </c>
      <c r="AV228" s="58">
        <v>84.3</v>
      </c>
      <c r="AW228" s="58">
        <v>15.7</v>
      </c>
      <c r="AX228" s="58">
        <v>13.1</v>
      </c>
      <c r="AY228" s="58">
        <v>1.3</v>
      </c>
      <c r="AZ228" s="58">
        <v>101.4105</v>
      </c>
      <c r="BA228" s="58">
        <v>99.408500000000004</v>
      </c>
      <c r="BB228" s="58">
        <v>18</v>
      </c>
      <c r="BC228" s="58">
        <v>86.6</v>
      </c>
      <c r="BD228" s="58">
        <v>74.651049999999998</v>
      </c>
      <c r="BE228" s="58">
        <v>104.1</v>
      </c>
      <c r="BF228" s="58">
        <v>780.29</v>
      </c>
      <c r="BG228" s="59" t="s">
        <v>544</v>
      </c>
      <c r="BH228" s="58">
        <v>69757.104999999996</v>
      </c>
      <c r="BI228" s="58">
        <v>12.3</v>
      </c>
      <c r="BJ228" s="58">
        <v>-2.6</v>
      </c>
      <c r="BK228" s="58">
        <v>104.7</v>
      </c>
      <c r="BL228" s="59" t="s">
        <v>544</v>
      </c>
      <c r="BM228" s="58">
        <v>102.0029</v>
      </c>
      <c r="BN228" s="58">
        <v>95.9</v>
      </c>
      <c r="BO228" s="59" t="s">
        <v>544</v>
      </c>
      <c r="BP228" s="58">
        <v>86.1</v>
      </c>
      <c r="BQ228" s="58">
        <v>87.93</v>
      </c>
      <c r="BR228" s="58">
        <v>99.33</v>
      </c>
      <c r="BS228" s="58">
        <v>105.27</v>
      </c>
      <c r="BT228" s="58">
        <v>95.17</v>
      </c>
      <c r="BU228" s="58">
        <v>98.6</v>
      </c>
      <c r="BV228" s="59" t="s">
        <v>544</v>
      </c>
      <c r="BW228" s="58">
        <v>101.4</v>
      </c>
      <c r="BX228" s="59" t="s">
        <v>544</v>
      </c>
      <c r="BY228" s="58">
        <v>9.7526189999999993</v>
      </c>
      <c r="BZ228" s="58">
        <v>10.199999999999999</v>
      </c>
      <c r="CA228" s="58">
        <v>460.08</v>
      </c>
      <c r="CB228" s="58">
        <v>446.01299999999998</v>
      </c>
      <c r="CC228" s="58">
        <v>546.93299999999999</v>
      </c>
      <c r="CD228" s="58">
        <v>115.6</v>
      </c>
      <c r="CE228" s="58">
        <v>143.6</v>
      </c>
      <c r="CF228" s="58">
        <v>201.3</v>
      </c>
      <c r="CG228" s="58">
        <v>90.7</v>
      </c>
      <c r="CH228" s="58">
        <v>90.4</v>
      </c>
      <c r="CI228" s="58">
        <v>3.2</v>
      </c>
      <c r="CJ228" s="58">
        <v>-3.5049999999999999</v>
      </c>
      <c r="CK228" s="58">
        <v>-0.2</v>
      </c>
      <c r="CL228" s="58">
        <v>109.93040000000001</v>
      </c>
      <c r="CM228" s="58">
        <v>113.4</v>
      </c>
      <c r="CN228" s="58">
        <v>116.7</v>
      </c>
    </row>
    <row r="229" spans="1:92">
      <c r="A229" s="59" t="s">
        <v>729</v>
      </c>
      <c r="B229" s="58">
        <v>773.49199999999996</v>
      </c>
      <c r="C229" s="58">
        <v>99.8</v>
      </c>
      <c r="D229" s="58">
        <v>100.3</v>
      </c>
      <c r="E229" s="58">
        <v>99.3</v>
      </c>
      <c r="F229" s="58">
        <v>100.7</v>
      </c>
      <c r="G229" s="58">
        <v>1.1212089999999999</v>
      </c>
      <c r="H229" s="58">
        <v>1867.6</v>
      </c>
      <c r="I229" s="58">
        <v>2723.7</v>
      </c>
      <c r="J229" s="58">
        <v>-0.29799999999999999</v>
      </c>
      <c r="K229" s="58">
        <v>-0.13</v>
      </c>
      <c r="L229" s="58">
        <v>10511</v>
      </c>
      <c r="M229" s="58">
        <v>821944</v>
      </c>
      <c r="N229" s="58">
        <v>101.1</v>
      </c>
      <c r="O229" s="58">
        <v>5496</v>
      </c>
      <c r="P229" s="58">
        <v>6</v>
      </c>
      <c r="Q229" s="58">
        <v>100.6</v>
      </c>
      <c r="R229" s="58">
        <v>101.4</v>
      </c>
      <c r="S229" s="58">
        <v>18</v>
      </c>
      <c r="T229" s="58">
        <v>12.2</v>
      </c>
      <c r="U229" s="58">
        <v>359.41500000000002</v>
      </c>
      <c r="V229" s="58">
        <v>362.01389</v>
      </c>
      <c r="W229" s="58">
        <v>301.66000000000003</v>
      </c>
      <c r="X229" s="58">
        <v>308.70155</v>
      </c>
      <c r="Y229" s="58">
        <v>-12.3</v>
      </c>
      <c r="Z229" s="58">
        <v>102.4</v>
      </c>
      <c r="AA229" s="58">
        <v>9.5</v>
      </c>
      <c r="AB229" s="58">
        <v>90.9</v>
      </c>
      <c r="AC229" s="58">
        <v>85.1</v>
      </c>
      <c r="AD229" s="58">
        <v>98.37</v>
      </c>
      <c r="AE229" s="58">
        <v>1.1212089999999999</v>
      </c>
      <c r="AF229" s="58">
        <v>101.7</v>
      </c>
      <c r="AG229" s="58">
        <v>-6.4</v>
      </c>
      <c r="AH229" s="58">
        <v>65.25976</v>
      </c>
      <c r="AI229" s="58">
        <v>296.75939</v>
      </c>
      <c r="AJ229" s="58">
        <v>70.343639999999994</v>
      </c>
      <c r="AK229" s="58">
        <v>238.34358</v>
      </c>
      <c r="AL229" s="58">
        <v>65.844999999999999</v>
      </c>
      <c r="AM229" s="58">
        <v>293.57</v>
      </c>
      <c r="AN229" s="58">
        <v>70.525999999999996</v>
      </c>
      <c r="AO229" s="58">
        <v>231.13399999999999</v>
      </c>
      <c r="AP229" s="58">
        <v>102.344092</v>
      </c>
      <c r="AQ229" s="58">
        <v>47.01</v>
      </c>
      <c r="AR229" s="58">
        <v>100.6</v>
      </c>
      <c r="AS229" s="59" t="s">
        <v>544</v>
      </c>
      <c r="AT229" s="58">
        <v>102.4</v>
      </c>
      <c r="AU229" s="58">
        <v>84.5</v>
      </c>
      <c r="AV229" s="58">
        <v>84.6</v>
      </c>
      <c r="AW229" s="58">
        <v>14.5</v>
      </c>
      <c r="AX229" s="58">
        <v>13.9</v>
      </c>
      <c r="AY229" s="58">
        <v>1</v>
      </c>
      <c r="AZ229" s="58">
        <v>102.11539999999999</v>
      </c>
      <c r="BA229" s="58">
        <v>99.653999999999996</v>
      </c>
      <c r="BB229" s="58">
        <v>17.8</v>
      </c>
      <c r="BC229" s="58">
        <v>95.1</v>
      </c>
      <c r="BD229" s="58">
        <v>74.876769999999993</v>
      </c>
      <c r="BE229" s="58">
        <v>104.7</v>
      </c>
      <c r="BF229" s="58">
        <v>784.27800000000002</v>
      </c>
      <c r="BG229" s="59" t="s">
        <v>544</v>
      </c>
      <c r="BH229" s="58">
        <v>60447.885000000002</v>
      </c>
      <c r="BI229" s="58">
        <v>-1.9</v>
      </c>
      <c r="BJ229" s="58">
        <v>-1.4</v>
      </c>
      <c r="BK229" s="58">
        <v>105.9</v>
      </c>
      <c r="BL229" s="59" t="s">
        <v>544</v>
      </c>
      <c r="BM229" s="58">
        <v>101.9307</v>
      </c>
      <c r="BN229" s="58">
        <v>96.8</v>
      </c>
      <c r="BO229" s="59" t="s">
        <v>544</v>
      </c>
      <c r="BP229" s="58">
        <v>89.17</v>
      </c>
      <c r="BQ229" s="58">
        <v>90.73</v>
      </c>
      <c r="BR229" s="58">
        <v>100.6</v>
      </c>
      <c r="BS229" s="58">
        <v>105</v>
      </c>
      <c r="BT229" s="58">
        <v>97.53</v>
      </c>
      <c r="BU229" s="58">
        <v>99</v>
      </c>
      <c r="BV229" s="59" t="s">
        <v>544</v>
      </c>
      <c r="BW229" s="58">
        <v>103.8</v>
      </c>
      <c r="BX229" s="59" t="s">
        <v>544</v>
      </c>
      <c r="BY229" s="58">
        <v>8.7011730000000007</v>
      </c>
      <c r="BZ229" s="58">
        <v>10.3</v>
      </c>
      <c r="CA229" s="58">
        <v>462.2</v>
      </c>
      <c r="CB229" s="58">
        <v>448.04199999999997</v>
      </c>
      <c r="CC229" s="58">
        <v>549.77599999999995</v>
      </c>
      <c r="CD229" s="58">
        <v>112.8</v>
      </c>
      <c r="CE229" s="58">
        <v>152.5</v>
      </c>
      <c r="CF229" s="58">
        <v>222.6</v>
      </c>
      <c r="CG229" s="58">
        <v>90.7</v>
      </c>
      <c r="CH229" s="58">
        <v>91</v>
      </c>
      <c r="CI229" s="58">
        <v>3.6</v>
      </c>
      <c r="CJ229" s="58">
        <v>-3.427</v>
      </c>
      <c r="CK229" s="58">
        <v>0.1</v>
      </c>
      <c r="CL229" s="58">
        <v>109.9021</v>
      </c>
      <c r="CM229" s="58">
        <v>114.4</v>
      </c>
      <c r="CN229" s="58">
        <v>117.4</v>
      </c>
    </row>
    <row r="230" spans="1:92">
      <c r="A230" s="59" t="s">
        <v>744</v>
      </c>
      <c r="B230" s="58">
        <v>775.91300000000001</v>
      </c>
      <c r="C230" s="58">
        <v>101.4</v>
      </c>
      <c r="D230" s="58">
        <v>101.5</v>
      </c>
      <c r="E230" s="58">
        <v>101.3</v>
      </c>
      <c r="F230" s="58">
        <v>103.5</v>
      </c>
      <c r="G230" s="58">
        <v>1.0542899999999999</v>
      </c>
      <c r="H230" s="58">
        <v>1912.6</v>
      </c>
      <c r="I230" s="58">
        <v>2759.2</v>
      </c>
      <c r="J230" s="58">
        <v>-0.313</v>
      </c>
      <c r="K230" s="58">
        <v>0.17</v>
      </c>
      <c r="L230" s="58">
        <v>11481.1</v>
      </c>
      <c r="M230" s="58">
        <v>795824</v>
      </c>
      <c r="N230" s="58">
        <v>101.3</v>
      </c>
      <c r="O230" s="58">
        <v>5038</v>
      </c>
      <c r="P230" s="58">
        <v>6</v>
      </c>
      <c r="Q230" s="58">
        <v>101.1</v>
      </c>
      <c r="R230" s="58">
        <v>101.8</v>
      </c>
      <c r="S230" s="58">
        <v>15.5</v>
      </c>
      <c r="T230" s="58">
        <v>11.5</v>
      </c>
      <c r="U230" s="58">
        <v>365.64600000000002</v>
      </c>
      <c r="V230" s="58">
        <v>365.98975000000002</v>
      </c>
      <c r="W230" s="58">
        <v>312.26499999999999</v>
      </c>
      <c r="X230" s="58">
        <v>317.18072999999998</v>
      </c>
      <c r="Y230" s="58">
        <v>-11.7</v>
      </c>
      <c r="Z230" s="58">
        <v>103.7</v>
      </c>
      <c r="AA230" s="58">
        <v>9.8000000000000007</v>
      </c>
      <c r="AB230" s="58">
        <v>90.5</v>
      </c>
      <c r="AC230" s="58">
        <v>84.7</v>
      </c>
      <c r="AD230" s="58">
        <v>97.96</v>
      </c>
      <c r="AE230" s="58">
        <v>1.0542899999999999</v>
      </c>
      <c r="AF230" s="58">
        <v>101.7</v>
      </c>
      <c r="AG230" s="58">
        <v>-4.2</v>
      </c>
      <c r="AH230" s="58">
        <v>66.387</v>
      </c>
      <c r="AI230" s="58">
        <v>299.58846</v>
      </c>
      <c r="AJ230" s="58">
        <v>72.973879999999994</v>
      </c>
      <c r="AK230" s="58">
        <v>244.19714999999999</v>
      </c>
      <c r="AL230" s="58">
        <v>67.855999999999995</v>
      </c>
      <c r="AM230" s="58">
        <v>297.79000000000002</v>
      </c>
      <c r="AN230" s="58">
        <v>73.183999999999997</v>
      </c>
      <c r="AO230" s="58">
        <v>239.08099999999999</v>
      </c>
      <c r="AP230" s="58">
        <v>101.156722</v>
      </c>
      <c r="AQ230" s="58">
        <v>51.12</v>
      </c>
      <c r="AR230" s="58">
        <v>101.1</v>
      </c>
      <c r="AS230" s="59" t="s">
        <v>544</v>
      </c>
      <c r="AT230" s="58">
        <v>103.7</v>
      </c>
      <c r="AU230" s="58">
        <v>85.3</v>
      </c>
      <c r="AV230" s="58">
        <v>85.2</v>
      </c>
      <c r="AW230" s="58">
        <v>14.5</v>
      </c>
      <c r="AX230" s="58">
        <v>12.2</v>
      </c>
      <c r="AY230" s="58">
        <v>4.8</v>
      </c>
      <c r="AZ230" s="58">
        <v>102.9999</v>
      </c>
      <c r="BA230" s="58">
        <v>100.0748</v>
      </c>
      <c r="BB230" s="58">
        <v>14.8</v>
      </c>
      <c r="BC230" s="58">
        <v>94.3</v>
      </c>
      <c r="BD230" s="58">
        <v>75.561160000000001</v>
      </c>
      <c r="BE230" s="58">
        <v>106.1</v>
      </c>
      <c r="BF230" s="58">
        <v>789.99099999999999</v>
      </c>
      <c r="BG230" s="59" t="s">
        <v>544</v>
      </c>
      <c r="BH230" s="58">
        <v>69237.657000000007</v>
      </c>
      <c r="BI230" s="58">
        <v>11.3</v>
      </c>
      <c r="BJ230" s="58">
        <v>-0.2</v>
      </c>
      <c r="BK230" s="58">
        <v>108.1</v>
      </c>
      <c r="BL230" s="59" t="s">
        <v>544</v>
      </c>
      <c r="BM230" s="58">
        <v>101.61750000000001</v>
      </c>
      <c r="BN230" s="58">
        <v>98.8</v>
      </c>
      <c r="BO230" s="59" t="s">
        <v>544</v>
      </c>
      <c r="BP230" s="58">
        <v>99.83</v>
      </c>
      <c r="BQ230" s="58">
        <v>100.87</v>
      </c>
      <c r="BR230" s="58">
        <v>107</v>
      </c>
      <c r="BS230" s="58">
        <v>104.43</v>
      </c>
      <c r="BT230" s="58">
        <v>108.77</v>
      </c>
      <c r="BU230" s="58">
        <v>100</v>
      </c>
      <c r="BV230" s="59" t="s">
        <v>544</v>
      </c>
      <c r="BW230" s="58">
        <v>104.7</v>
      </c>
      <c r="BX230" s="59" t="s">
        <v>544</v>
      </c>
      <c r="BY230" s="58">
        <v>8.8915699999999998</v>
      </c>
      <c r="BZ230" s="58">
        <v>10.199999999999999</v>
      </c>
      <c r="CA230" s="58">
        <v>466.25</v>
      </c>
      <c r="CB230" s="58">
        <v>451.99599999999998</v>
      </c>
      <c r="CC230" s="58">
        <v>554.16600000000005</v>
      </c>
      <c r="CD230" s="58">
        <v>118.2</v>
      </c>
      <c r="CE230" s="58">
        <v>156.19999999999999</v>
      </c>
      <c r="CF230" s="58">
        <v>219.6</v>
      </c>
      <c r="CG230" s="58">
        <v>90.6</v>
      </c>
      <c r="CH230" s="58">
        <v>90.3</v>
      </c>
      <c r="CI230" s="58">
        <v>6.5</v>
      </c>
      <c r="CJ230" s="58">
        <v>0.72599999999999998</v>
      </c>
      <c r="CK230" s="58">
        <v>0.6</v>
      </c>
      <c r="CL230" s="58">
        <v>109.398</v>
      </c>
      <c r="CM230" s="58">
        <v>116.3</v>
      </c>
      <c r="CN230" s="58">
        <v>118.8</v>
      </c>
    </row>
    <row r="231" spans="1:92">
      <c r="A231" s="59" t="s">
        <v>745</v>
      </c>
      <c r="B231" s="58">
        <v>785.36900000000003</v>
      </c>
      <c r="C231" s="58">
        <v>103.2</v>
      </c>
      <c r="D231" s="58">
        <v>104.4</v>
      </c>
      <c r="E231" s="58">
        <v>101.9</v>
      </c>
      <c r="F231" s="58">
        <v>104.2</v>
      </c>
      <c r="G231" s="58">
        <v>1.06847</v>
      </c>
      <c r="H231" s="58">
        <v>1945.1</v>
      </c>
      <c r="I231" s="58">
        <v>2809.1</v>
      </c>
      <c r="J231" s="58">
        <v>-0.32800000000000001</v>
      </c>
      <c r="K231" s="58">
        <v>0.33</v>
      </c>
      <c r="L231" s="58">
        <v>12312.9</v>
      </c>
      <c r="M231" s="58">
        <v>844684</v>
      </c>
      <c r="N231" s="58">
        <v>102.3</v>
      </c>
      <c r="O231" s="58">
        <v>5177</v>
      </c>
      <c r="P231" s="58">
        <v>5.9</v>
      </c>
      <c r="Q231" s="58">
        <v>101.6</v>
      </c>
      <c r="R231" s="58">
        <v>102.1</v>
      </c>
      <c r="S231" s="58">
        <v>26.5</v>
      </c>
      <c r="T231" s="58">
        <v>6.2</v>
      </c>
      <c r="U231" s="58">
        <v>376.11099999999999</v>
      </c>
      <c r="V231" s="58">
        <v>372.72534000000002</v>
      </c>
      <c r="W231" s="58">
        <v>321.35199999999998</v>
      </c>
      <c r="X231" s="58">
        <v>319.55362000000002</v>
      </c>
      <c r="Y231" s="58">
        <v>-4.5999999999999996</v>
      </c>
      <c r="Z231" s="58">
        <v>105</v>
      </c>
      <c r="AA231" s="58">
        <v>15.1</v>
      </c>
      <c r="AB231" s="58">
        <v>90.3</v>
      </c>
      <c r="AC231" s="58">
        <v>84.3</v>
      </c>
      <c r="AD231" s="58">
        <v>97.47</v>
      </c>
      <c r="AE231" s="58">
        <v>1.06847</v>
      </c>
      <c r="AF231" s="58">
        <v>102.5</v>
      </c>
      <c r="AG231" s="58">
        <v>-0.3</v>
      </c>
      <c r="AH231" s="58">
        <v>66.667199999999994</v>
      </c>
      <c r="AI231" s="58">
        <v>306.08485999999999</v>
      </c>
      <c r="AJ231" s="58">
        <v>73.904899999999998</v>
      </c>
      <c r="AK231" s="58">
        <v>245.63775000000001</v>
      </c>
      <c r="AL231" s="58">
        <v>68.882000000000005</v>
      </c>
      <c r="AM231" s="58">
        <v>307.22899999999998</v>
      </c>
      <c r="AN231" s="58">
        <v>74.545000000000002</v>
      </c>
      <c r="AO231" s="58">
        <v>246.80699999999999</v>
      </c>
      <c r="AP231" s="58">
        <v>99.736624000000006</v>
      </c>
      <c r="AQ231" s="58">
        <v>54.82</v>
      </c>
      <c r="AR231" s="58">
        <v>101.6</v>
      </c>
      <c r="AS231" s="59" t="s">
        <v>544</v>
      </c>
      <c r="AT231" s="58">
        <v>105</v>
      </c>
      <c r="AU231" s="58">
        <v>85.5</v>
      </c>
      <c r="AV231" s="58">
        <v>85.3</v>
      </c>
      <c r="AW231" s="58">
        <v>21.6</v>
      </c>
      <c r="AX231" s="58">
        <v>8</v>
      </c>
      <c r="AY231" s="58">
        <v>10</v>
      </c>
      <c r="AZ231" s="58">
        <v>103.9606</v>
      </c>
      <c r="BA231" s="58">
        <v>100.5703</v>
      </c>
      <c r="BB231" s="58">
        <v>20.7</v>
      </c>
      <c r="BC231" s="58">
        <v>53.7</v>
      </c>
      <c r="BD231" s="58">
        <v>75.728650000000002</v>
      </c>
      <c r="BE231" s="58">
        <v>106.9</v>
      </c>
      <c r="BF231" s="58">
        <v>801.64700000000005</v>
      </c>
      <c r="BG231" s="59" t="s">
        <v>544</v>
      </c>
      <c r="BH231" s="58">
        <v>67831.645000000004</v>
      </c>
      <c r="BI231" s="58">
        <v>13.3</v>
      </c>
      <c r="BJ231" s="58">
        <v>-1.3</v>
      </c>
      <c r="BK231" s="58">
        <v>108.2</v>
      </c>
      <c r="BL231" s="59" t="s">
        <v>544</v>
      </c>
      <c r="BM231" s="58">
        <v>101.2313</v>
      </c>
      <c r="BN231" s="58">
        <v>101</v>
      </c>
      <c r="BO231" s="59" t="s">
        <v>544</v>
      </c>
      <c r="BP231" s="58">
        <v>105.27</v>
      </c>
      <c r="BQ231" s="58">
        <v>106.7</v>
      </c>
      <c r="BR231" s="58">
        <v>115.53</v>
      </c>
      <c r="BS231" s="58">
        <v>104.67</v>
      </c>
      <c r="BT231" s="58">
        <v>123.13</v>
      </c>
      <c r="BU231" s="58">
        <v>100.8</v>
      </c>
      <c r="BV231" s="59" t="s">
        <v>544</v>
      </c>
      <c r="BW231" s="58">
        <v>105.7</v>
      </c>
      <c r="BX231" s="59" t="s">
        <v>544</v>
      </c>
      <c r="BY231" s="58">
        <v>13.939885</v>
      </c>
      <c r="BZ231" s="58">
        <v>10.6</v>
      </c>
      <c r="CA231" s="58">
        <v>472.06</v>
      </c>
      <c r="CB231" s="58">
        <v>457.142</v>
      </c>
      <c r="CC231" s="58">
        <v>560.43899999999996</v>
      </c>
      <c r="CD231" s="58">
        <v>118.3</v>
      </c>
      <c r="CE231" s="59" t="s">
        <v>544</v>
      </c>
      <c r="CF231" s="59" t="s">
        <v>544</v>
      </c>
      <c r="CG231" s="58">
        <v>90.6</v>
      </c>
      <c r="CH231" s="58">
        <v>89.7</v>
      </c>
      <c r="CI231" s="58">
        <v>5.9</v>
      </c>
      <c r="CJ231" s="58">
        <v>2.056</v>
      </c>
      <c r="CK231" s="58">
        <v>0.2</v>
      </c>
      <c r="CL231" s="58">
        <v>108.55370000000001</v>
      </c>
      <c r="CM231" s="58">
        <v>117.9</v>
      </c>
      <c r="CN231" s="58">
        <v>119.4</v>
      </c>
    </row>
    <row r="232" spans="1:92">
      <c r="A232" s="59" t="s">
        <v>746</v>
      </c>
      <c r="B232" s="58">
        <v>791.49699999999996</v>
      </c>
      <c r="C232" s="58">
        <v>106.5</v>
      </c>
      <c r="D232" s="58">
        <v>108.4</v>
      </c>
      <c r="E232" s="58">
        <v>104.7</v>
      </c>
      <c r="F232" s="58">
        <v>105.8</v>
      </c>
      <c r="G232" s="58">
        <v>1.1229450000000001</v>
      </c>
      <c r="H232" s="58">
        <v>1992.1</v>
      </c>
      <c r="I232" s="58">
        <v>2844</v>
      </c>
      <c r="J232" s="58">
        <v>-0.33</v>
      </c>
      <c r="K232" s="58">
        <v>0.27</v>
      </c>
      <c r="L232" s="58">
        <v>12325.1</v>
      </c>
      <c r="M232" s="58">
        <v>942342</v>
      </c>
      <c r="N232" s="58">
        <v>103.9</v>
      </c>
      <c r="O232" s="58">
        <v>5042</v>
      </c>
      <c r="P232" s="58">
        <v>5.7</v>
      </c>
      <c r="Q232" s="58">
        <v>101.7</v>
      </c>
      <c r="R232" s="58">
        <v>102.7</v>
      </c>
      <c r="S232" s="58">
        <v>25.8</v>
      </c>
      <c r="T232" s="58">
        <v>6.5</v>
      </c>
      <c r="U232" s="58">
        <v>383.92700000000002</v>
      </c>
      <c r="V232" s="58">
        <v>379.32789000000002</v>
      </c>
      <c r="W232" s="58">
        <v>328.58</v>
      </c>
      <c r="X232" s="58">
        <v>327.7946</v>
      </c>
      <c r="Y232" s="58">
        <v>3.2</v>
      </c>
      <c r="Z232" s="58">
        <v>106</v>
      </c>
      <c r="AA232" s="58">
        <v>19.899999999999999</v>
      </c>
      <c r="AB232" s="58">
        <v>91.2</v>
      </c>
      <c r="AC232" s="58">
        <v>85</v>
      </c>
      <c r="AD232" s="58">
        <v>98.41</v>
      </c>
      <c r="AE232" s="58">
        <v>1.1229450000000001</v>
      </c>
      <c r="AF232" s="58">
        <v>104.5</v>
      </c>
      <c r="AG232" s="58">
        <v>10.5</v>
      </c>
      <c r="AH232" s="58">
        <v>68.117450000000005</v>
      </c>
      <c r="AI232" s="58">
        <v>311.21784000000002</v>
      </c>
      <c r="AJ232" s="58">
        <v>76.691460000000006</v>
      </c>
      <c r="AK232" s="58">
        <v>251.05503999999999</v>
      </c>
      <c r="AL232" s="58">
        <v>70.867000000000004</v>
      </c>
      <c r="AM232" s="58">
        <v>313.06</v>
      </c>
      <c r="AN232" s="58">
        <v>77.685000000000002</v>
      </c>
      <c r="AO232" s="58">
        <v>250.89500000000001</v>
      </c>
      <c r="AP232" s="58">
        <v>100.838391</v>
      </c>
      <c r="AQ232" s="58">
        <v>51</v>
      </c>
      <c r="AR232" s="58">
        <v>101.7</v>
      </c>
      <c r="AS232" s="59" t="s">
        <v>544</v>
      </c>
      <c r="AT232" s="58">
        <v>106</v>
      </c>
      <c r="AU232" s="58">
        <v>86.1</v>
      </c>
      <c r="AV232" s="58">
        <v>86.3</v>
      </c>
      <c r="AW232" s="58">
        <v>23.3</v>
      </c>
      <c r="AX232" s="58">
        <v>6.9</v>
      </c>
      <c r="AY232" s="58">
        <v>16.899999999999999</v>
      </c>
      <c r="AZ232" s="58">
        <v>104.97239999999999</v>
      </c>
      <c r="BA232" s="58">
        <v>101.11790000000001</v>
      </c>
      <c r="BB232" s="58">
        <v>17.5</v>
      </c>
      <c r="BC232" s="58">
        <v>87.3</v>
      </c>
      <c r="BD232" s="58">
        <v>76.697010000000006</v>
      </c>
      <c r="BE232" s="58">
        <v>108.9</v>
      </c>
      <c r="BF232" s="58">
        <v>812.69600000000003</v>
      </c>
      <c r="BG232" s="59" t="s">
        <v>544</v>
      </c>
      <c r="BH232" s="58">
        <v>50634.69</v>
      </c>
      <c r="BI232" s="58">
        <v>19.600000000000001</v>
      </c>
      <c r="BJ232" s="58">
        <v>0.3</v>
      </c>
      <c r="BK232" s="58">
        <v>109.9</v>
      </c>
      <c r="BL232" s="59" t="s">
        <v>544</v>
      </c>
      <c r="BM232" s="58">
        <v>101.66679999999999</v>
      </c>
      <c r="BN232" s="58">
        <v>99.7</v>
      </c>
      <c r="BO232" s="59" t="s">
        <v>544</v>
      </c>
      <c r="BP232" s="58">
        <v>97.7</v>
      </c>
      <c r="BQ232" s="58">
        <v>98.73</v>
      </c>
      <c r="BR232" s="58">
        <v>105.27</v>
      </c>
      <c r="BS232" s="58">
        <v>97.87</v>
      </c>
      <c r="BT232" s="58">
        <v>110.4</v>
      </c>
      <c r="BU232" s="58">
        <v>100.7</v>
      </c>
      <c r="BV232" s="59" t="s">
        <v>544</v>
      </c>
      <c r="BW232" s="58">
        <v>110.9</v>
      </c>
      <c r="BX232" s="59" t="s">
        <v>544</v>
      </c>
      <c r="BY232" s="58">
        <v>10.062492000000001</v>
      </c>
      <c r="BZ232" s="58">
        <v>10.5</v>
      </c>
      <c r="CA232" s="58">
        <v>473.87</v>
      </c>
      <c r="CB232" s="58">
        <v>458.88900000000001</v>
      </c>
      <c r="CC232" s="58">
        <v>563.125</v>
      </c>
      <c r="CD232" s="58">
        <v>120.8</v>
      </c>
      <c r="CE232" s="59" t="s">
        <v>544</v>
      </c>
      <c r="CF232" s="59" t="s">
        <v>544</v>
      </c>
      <c r="CG232" s="58">
        <v>90.8</v>
      </c>
      <c r="CH232" s="58">
        <v>91.6</v>
      </c>
      <c r="CI232" s="58">
        <v>8.4</v>
      </c>
      <c r="CJ232" s="58">
        <v>3.875</v>
      </c>
      <c r="CK232" s="58">
        <v>0.2</v>
      </c>
      <c r="CL232" s="58">
        <v>110.1324</v>
      </c>
      <c r="CM232" s="58">
        <v>119.4</v>
      </c>
      <c r="CN232" s="58">
        <v>120.8</v>
      </c>
    </row>
    <row r="233" spans="1:92">
      <c r="A233" s="59" t="s">
        <v>747</v>
      </c>
      <c r="B233" s="58">
        <v>798.45799999999997</v>
      </c>
      <c r="C233" s="58">
        <v>106.7</v>
      </c>
      <c r="D233" s="58">
        <v>109.8</v>
      </c>
      <c r="E233" s="58">
        <v>103.6</v>
      </c>
      <c r="F233" s="58">
        <v>108.3</v>
      </c>
      <c r="G233" s="58">
        <v>1.191457</v>
      </c>
      <c r="H233" s="58">
        <v>2008.2</v>
      </c>
      <c r="I233" s="58">
        <v>2857.9</v>
      </c>
      <c r="J233" s="58">
        <v>-0.32900000000000001</v>
      </c>
      <c r="K233" s="58">
        <v>0.43</v>
      </c>
      <c r="L233" s="58">
        <v>12828.9</v>
      </c>
      <c r="M233" s="58">
        <v>824794</v>
      </c>
      <c r="N233" s="58">
        <v>105.8</v>
      </c>
      <c r="O233" s="58">
        <v>4945</v>
      </c>
      <c r="P233" s="58">
        <v>5.6</v>
      </c>
      <c r="Q233" s="58">
        <v>102.1</v>
      </c>
      <c r="R233" s="58">
        <v>103.1</v>
      </c>
      <c r="S233" s="58">
        <v>24.9</v>
      </c>
      <c r="T233" s="58">
        <v>6.5</v>
      </c>
      <c r="U233" s="58">
        <v>386.89400000000001</v>
      </c>
      <c r="V233" s="58">
        <v>383.90706999999998</v>
      </c>
      <c r="W233" s="58">
        <v>326.73</v>
      </c>
      <c r="X233" s="58">
        <v>328.53836000000001</v>
      </c>
      <c r="Y233" s="58">
        <v>6.1</v>
      </c>
      <c r="Z233" s="58">
        <v>110.1</v>
      </c>
      <c r="AA233" s="58">
        <v>21</v>
      </c>
      <c r="AB233" s="58">
        <v>92.8</v>
      </c>
      <c r="AC233" s="58">
        <v>86.6</v>
      </c>
      <c r="AD233" s="58">
        <v>101.09</v>
      </c>
      <c r="AE233" s="58">
        <v>1.191457</v>
      </c>
      <c r="AF233" s="58">
        <v>106</v>
      </c>
      <c r="AG233" s="58">
        <v>14.5</v>
      </c>
      <c r="AH233" s="58">
        <v>68.535430000000005</v>
      </c>
      <c r="AI233" s="58">
        <v>315.38844</v>
      </c>
      <c r="AJ233" s="58">
        <v>75.216620000000006</v>
      </c>
      <c r="AK233" s="58">
        <v>253.32754</v>
      </c>
      <c r="AL233" s="58">
        <v>71.147000000000006</v>
      </c>
      <c r="AM233" s="58">
        <v>315.74700000000001</v>
      </c>
      <c r="AN233" s="58">
        <v>76.507999999999996</v>
      </c>
      <c r="AO233" s="58">
        <v>250.22200000000001</v>
      </c>
      <c r="AP233" s="58">
        <v>101.61985799999999</v>
      </c>
      <c r="AQ233" s="58">
        <v>52.25</v>
      </c>
      <c r="AR233" s="58">
        <v>102.1</v>
      </c>
      <c r="AS233" s="59" t="s">
        <v>544</v>
      </c>
      <c r="AT233" s="58">
        <v>110.1</v>
      </c>
      <c r="AU233" s="58">
        <v>86.9</v>
      </c>
      <c r="AV233" s="58">
        <v>87.1</v>
      </c>
      <c r="AW233" s="58">
        <v>19.8</v>
      </c>
      <c r="AX233" s="58">
        <v>7</v>
      </c>
      <c r="AY233" s="58">
        <v>15.3</v>
      </c>
      <c r="AZ233" s="58">
        <v>105.89579999999999</v>
      </c>
      <c r="BA233" s="58">
        <v>101.5855</v>
      </c>
      <c r="BB233" s="58">
        <v>17.5</v>
      </c>
      <c r="BC233" s="58">
        <v>95.3</v>
      </c>
      <c r="BD233" s="58">
        <v>76.500429999999994</v>
      </c>
      <c r="BE233" s="58">
        <v>109.5</v>
      </c>
      <c r="BF233" s="58">
        <v>823.56799999999998</v>
      </c>
      <c r="BG233" s="59" t="s">
        <v>544</v>
      </c>
      <c r="BH233" s="58">
        <v>63208.093999999997</v>
      </c>
      <c r="BI233" s="58">
        <v>14.8</v>
      </c>
      <c r="BJ233" s="58">
        <v>1.7</v>
      </c>
      <c r="BK233" s="58">
        <v>111.9</v>
      </c>
      <c r="BL233" s="59" t="s">
        <v>544</v>
      </c>
      <c r="BM233" s="58">
        <v>103.37439999999999</v>
      </c>
      <c r="BN233" s="58">
        <v>98.9</v>
      </c>
      <c r="BO233" s="59" t="s">
        <v>544</v>
      </c>
      <c r="BP233" s="58">
        <v>99.77</v>
      </c>
      <c r="BQ233" s="58">
        <v>101.2</v>
      </c>
      <c r="BR233" s="58">
        <v>110.27</v>
      </c>
      <c r="BS233" s="58">
        <v>97.87</v>
      </c>
      <c r="BT233" s="58">
        <v>118.87</v>
      </c>
      <c r="BU233" s="58">
        <v>100.4</v>
      </c>
      <c r="BV233" s="59" t="s">
        <v>544</v>
      </c>
      <c r="BW233" s="58">
        <v>110.7</v>
      </c>
      <c r="BX233" s="59" t="s">
        <v>544</v>
      </c>
      <c r="BY233" s="58">
        <v>8.9187940000000001</v>
      </c>
      <c r="BZ233" s="58">
        <v>10.5</v>
      </c>
      <c r="CA233" s="58">
        <v>478.43</v>
      </c>
      <c r="CB233" s="58">
        <v>463.41699999999997</v>
      </c>
      <c r="CC233" s="58">
        <v>568.18600000000004</v>
      </c>
      <c r="CD233" s="58">
        <v>120.3</v>
      </c>
      <c r="CE233" s="59" t="s">
        <v>544</v>
      </c>
      <c r="CF233" s="59" t="s">
        <v>544</v>
      </c>
      <c r="CG233" s="58">
        <v>90.9</v>
      </c>
      <c r="CH233" s="58">
        <v>95.6</v>
      </c>
      <c r="CI233" s="58">
        <v>9.5</v>
      </c>
      <c r="CJ233" s="58">
        <v>2.399</v>
      </c>
      <c r="CK233" s="58">
        <v>-0.1</v>
      </c>
      <c r="CL233" s="58">
        <v>114.4657</v>
      </c>
      <c r="CM233" s="58">
        <v>120.7</v>
      </c>
      <c r="CN233" s="58">
        <v>121.9</v>
      </c>
    </row>
    <row r="234" spans="1:92">
      <c r="A234" s="59" t="s">
        <v>748</v>
      </c>
      <c r="B234" s="58">
        <v>804.88800000000003</v>
      </c>
      <c r="C234" s="58">
        <v>107.4</v>
      </c>
      <c r="D234" s="58">
        <v>109.6</v>
      </c>
      <c r="E234" s="58">
        <v>105.1</v>
      </c>
      <c r="F234" s="58">
        <v>111.7</v>
      </c>
      <c r="G234" s="58">
        <v>1.183621</v>
      </c>
      <c r="H234" s="58">
        <v>2045.5</v>
      </c>
      <c r="I234" s="58">
        <v>2885.1</v>
      </c>
      <c r="J234" s="58">
        <v>-0.32900000000000001</v>
      </c>
      <c r="K234" s="58">
        <v>0.33</v>
      </c>
      <c r="L234" s="58">
        <v>12917.6</v>
      </c>
      <c r="M234" s="58">
        <v>829441</v>
      </c>
      <c r="N234" s="58">
        <v>106.8</v>
      </c>
      <c r="O234" s="58">
        <v>4929</v>
      </c>
      <c r="P234" s="58">
        <v>5.5</v>
      </c>
      <c r="Q234" s="58">
        <v>102.5</v>
      </c>
      <c r="R234" s="58">
        <v>103.5</v>
      </c>
      <c r="S234" s="58">
        <v>22.1</v>
      </c>
      <c r="T234" s="58">
        <v>8.3000000000000007</v>
      </c>
      <c r="U234" s="58">
        <v>394.69499999999999</v>
      </c>
      <c r="V234" s="58">
        <v>390.86462999999998</v>
      </c>
      <c r="W234" s="58">
        <v>335.87</v>
      </c>
      <c r="X234" s="58">
        <v>335.50004000000001</v>
      </c>
      <c r="Y234" s="58">
        <v>6.8</v>
      </c>
      <c r="Z234" s="58">
        <v>115.1</v>
      </c>
      <c r="AA234" s="58">
        <v>20.399999999999999</v>
      </c>
      <c r="AB234" s="58">
        <v>92.8</v>
      </c>
      <c r="AC234" s="58">
        <v>86.5</v>
      </c>
      <c r="AD234" s="58">
        <v>101.47</v>
      </c>
      <c r="AE234" s="58">
        <v>1.183621</v>
      </c>
      <c r="AF234" s="58">
        <v>106.7</v>
      </c>
      <c r="AG234" s="58">
        <v>17.7</v>
      </c>
      <c r="AH234" s="58">
        <v>68.883740000000003</v>
      </c>
      <c r="AI234" s="58">
        <v>322.00882999999999</v>
      </c>
      <c r="AJ234" s="58">
        <v>76.956509999999994</v>
      </c>
      <c r="AK234" s="58">
        <v>258.53825000000001</v>
      </c>
      <c r="AL234" s="58">
        <v>71.751999999999995</v>
      </c>
      <c r="AM234" s="58">
        <v>322.94299999999998</v>
      </c>
      <c r="AN234" s="58">
        <v>78.394999999999996</v>
      </c>
      <c r="AO234" s="58">
        <v>257.47500000000002</v>
      </c>
      <c r="AP234" s="58">
        <v>100.299836</v>
      </c>
      <c r="AQ234" s="58">
        <v>61.48</v>
      </c>
      <c r="AR234" s="58">
        <v>102.5</v>
      </c>
      <c r="AS234" s="59" t="s">
        <v>544</v>
      </c>
      <c r="AT234" s="58">
        <v>115.1</v>
      </c>
      <c r="AU234" s="58">
        <v>87.7</v>
      </c>
      <c r="AV234" s="58">
        <v>87.4</v>
      </c>
      <c r="AW234" s="58">
        <v>22</v>
      </c>
      <c r="AX234" s="58">
        <v>8.4</v>
      </c>
      <c r="AY234" s="58">
        <v>17.7</v>
      </c>
      <c r="AZ234" s="58">
        <v>106.5941</v>
      </c>
      <c r="BA234" s="58">
        <v>101.8451</v>
      </c>
      <c r="BB234" s="58">
        <v>18.2</v>
      </c>
      <c r="BC234" s="58">
        <v>90.5</v>
      </c>
      <c r="BD234" s="58">
        <v>76.813509999999994</v>
      </c>
      <c r="BE234" s="58">
        <v>109.7</v>
      </c>
      <c r="BF234" s="58">
        <v>833.08600000000001</v>
      </c>
      <c r="BG234" s="59" t="s">
        <v>544</v>
      </c>
      <c r="BH234" s="58">
        <v>73261.451000000001</v>
      </c>
      <c r="BI234" s="58">
        <v>17.899999999999999</v>
      </c>
      <c r="BJ234" s="58">
        <v>2.8</v>
      </c>
      <c r="BK234" s="58">
        <v>114.1</v>
      </c>
      <c r="BL234" s="59" t="s">
        <v>544</v>
      </c>
      <c r="BM234" s="58">
        <v>103.61539999999999</v>
      </c>
      <c r="BN234" s="58">
        <v>100.7</v>
      </c>
      <c r="BO234" s="59" t="s">
        <v>544</v>
      </c>
      <c r="BP234" s="58">
        <v>115.13</v>
      </c>
      <c r="BQ234" s="58">
        <v>114.5</v>
      </c>
      <c r="BR234" s="58">
        <v>110.47</v>
      </c>
      <c r="BS234" s="58">
        <v>96</v>
      </c>
      <c r="BT234" s="58">
        <v>120.47</v>
      </c>
      <c r="BU234" s="58">
        <v>101</v>
      </c>
      <c r="BV234" s="59" t="s">
        <v>544</v>
      </c>
      <c r="BW234" s="58">
        <v>110.2</v>
      </c>
      <c r="BX234" s="59" t="s">
        <v>544</v>
      </c>
      <c r="BY234" s="58">
        <v>9.4523399999999995</v>
      </c>
      <c r="BZ234" s="58">
        <v>10.8</v>
      </c>
      <c r="CA234" s="58">
        <v>481.58</v>
      </c>
      <c r="CB234" s="58">
        <v>466.59199999999998</v>
      </c>
      <c r="CC234" s="58">
        <v>572.81299999999999</v>
      </c>
      <c r="CD234" s="58">
        <v>130</v>
      </c>
      <c r="CE234" s="59" t="s">
        <v>544</v>
      </c>
      <c r="CF234" s="59" t="s">
        <v>544</v>
      </c>
      <c r="CG234" s="58">
        <v>90.8</v>
      </c>
      <c r="CH234" s="58">
        <v>95.8</v>
      </c>
      <c r="CI234" s="58">
        <v>11.2</v>
      </c>
      <c r="CJ234" s="58">
        <v>4.7240000000000002</v>
      </c>
      <c r="CK234" s="58">
        <v>0.1</v>
      </c>
      <c r="CL234" s="58">
        <v>115.0284</v>
      </c>
      <c r="CM234" s="58">
        <v>122.8</v>
      </c>
      <c r="CN234" s="58">
        <v>123</v>
      </c>
    </row>
    <row r="235" spans="1:92">
      <c r="A235" s="59" t="s">
        <v>749</v>
      </c>
      <c r="B235" s="58">
        <v>801.40800000000002</v>
      </c>
      <c r="C235" s="58">
        <v>107.4</v>
      </c>
      <c r="D235" s="58">
        <v>111.4</v>
      </c>
      <c r="E235" s="58">
        <v>103.5</v>
      </c>
      <c r="F235" s="58">
        <v>109.2</v>
      </c>
      <c r="G235" s="58">
        <v>1.233619</v>
      </c>
      <c r="H235" s="58">
        <v>2061.3000000000002</v>
      </c>
      <c r="I235" s="58">
        <v>2909.8</v>
      </c>
      <c r="J235" s="58">
        <v>-0.32800000000000001</v>
      </c>
      <c r="K235" s="58">
        <v>0.56999999999999995</v>
      </c>
      <c r="L235" s="58">
        <v>12096.7</v>
      </c>
      <c r="M235" s="58">
        <v>878611</v>
      </c>
      <c r="N235" s="58">
        <v>106.4</v>
      </c>
      <c r="O235" s="58">
        <v>5020</v>
      </c>
      <c r="P235" s="58">
        <v>5.4</v>
      </c>
      <c r="Q235" s="58">
        <v>102.9</v>
      </c>
      <c r="R235" s="58">
        <v>104</v>
      </c>
      <c r="S235" s="58">
        <v>29.8</v>
      </c>
      <c r="T235" s="58">
        <v>5</v>
      </c>
      <c r="U235" s="58">
        <v>395.346</v>
      </c>
      <c r="V235" s="58">
        <v>390.79361</v>
      </c>
      <c r="W235" s="58">
        <v>336.40499999999997</v>
      </c>
      <c r="X235" s="58">
        <v>333.46938999999998</v>
      </c>
      <c r="Y235" s="58">
        <v>11.2</v>
      </c>
      <c r="Z235" s="58">
        <v>113.3</v>
      </c>
      <c r="AA235" s="58">
        <v>19.2</v>
      </c>
      <c r="AB235" s="58">
        <v>93.3</v>
      </c>
      <c r="AC235" s="58">
        <v>86.7</v>
      </c>
      <c r="AD235" s="58">
        <v>102.33</v>
      </c>
      <c r="AE235" s="58">
        <v>1.233619</v>
      </c>
      <c r="AF235" s="58">
        <v>106</v>
      </c>
      <c r="AG235" s="58">
        <v>17.3</v>
      </c>
      <c r="AH235" s="58">
        <v>69.464759999999998</v>
      </c>
      <c r="AI235" s="58">
        <v>321.33803999999998</v>
      </c>
      <c r="AJ235" s="58">
        <v>75.690669999999997</v>
      </c>
      <c r="AK235" s="58">
        <v>257.79221999999999</v>
      </c>
      <c r="AL235" s="58">
        <v>72.319000000000003</v>
      </c>
      <c r="AM235" s="58">
        <v>323.02699999999999</v>
      </c>
      <c r="AN235" s="58">
        <v>77.402000000000001</v>
      </c>
      <c r="AO235" s="58">
        <v>259.00299999999999</v>
      </c>
      <c r="AP235" s="58">
        <v>100.03362300000001</v>
      </c>
      <c r="AQ235" s="58">
        <v>67.16</v>
      </c>
      <c r="AR235" s="58">
        <v>102.9</v>
      </c>
      <c r="AS235" s="59" t="s">
        <v>544</v>
      </c>
      <c r="AT235" s="58">
        <v>113.3</v>
      </c>
      <c r="AU235" s="58">
        <v>88.2</v>
      </c>
      <c r="AV235" s="58">
        <v>87.9</v>
      </c>
      <c r="AW235" s="58">
        <v>23.5</v>
      </c>
      <c r="AX235" s="58">
        <v>5.8</v>
      </c>
      <c r="AY235" s="58">
        <v>15</v>
      </c>
      <c r="AZ235" s="58">
        <v>106.90989999999999</v>
      </c>
      <c r="BA235" s="58">
        <v>101.7505</v>
      </c>
      <c r="BB235" s="58">
        <v>21</v>
      </c>
      <c r="BC235" s="58">
        <v>52.6</v>
      </c>
      <c r="BD235" s="58">
        <v>77.237650000000002</v>
      </c>
      <c r="BE235" s="58">
        <v>110.7</v>
      </c>
      <c r="BF235" s="58">
        <v>833.31399999999996</v>
      </c>
      <c r="BG235" s="59" t="s">
        <v>544</v>
      </c>
      <c r="BH235" s="58">
        <v>74686.392000000007</v>
      </c>
      <c r="BI235" s="58">
        <v>14.4</v>
      </c>
      <c r="BJ235" s="58">
        <v>2.7</v>
      </c>
      <c r="BK235" s="58">
        <v>114</v>
      </c>
      <c r="BL235" s="59" t="s">
        <v>544</v>
      </c>
      <c r="BM235" s="58">
        <v>104.01349999999999</v>
      </c>
      <c r="BN235" s="58">
        <v>100.9</v>
      </c>
      <c r="BO235" s="59" t="s">
        <v>544</v>
      </c>
      <c r="BP235" s="58">
        <v>125.33</v>
      </c>
      <c r="BQ235" s="58">
        <v>124.17</v>
      </c>
      <c r="BR235" s="58">
        <v>116.93</v>
      </c>
      <c r="BS235" s="58">
        <v>98.4</v>
      </c>
      <c r="BT235" s="58">
        <v>129.80000000000001</v>
      </c>
      <c r="BU235" s="58">
        <v>101.1</v>
      </c>
      <c r="BV235" s="59" t="s">
        <v>544</v>
      </c>
      <c r="BW235" s="58">
        <v>112.2</v>
      </c>
      <c r="BX235" s="59" t="s">
        <v>544</v>
      </c>
      <c r="BY235" s="58">
        <v>14.332001</v>
      </c>
      <c r="BZ235" s="58">
        <v>11</v>
      </c>
      <c r="CA235" s="58">
        <v>490.39</v>
      </c>
      <c r="CB235" s="58">
        <v>475.60599999999999</v>
      </c>
      <c r="CC235" s="58">
        <v>582.15499999999997</v>
      </c>
      <c r="CD235" s="58">
        <v>128.80000000000001</v>
      </c>
      <c r="CE235" s="59" t="s">
        <v>544</v>
      </c>
      <c r="CF235" s="59" t="s">
        <v>544</v>
      </c>
      <c r="CG235" s="58">
        <v>90.5</v>
      </c>
      <c r="CH235" s="58">
        <v>97.3</v>
      </c>
      <c r="CI235" s="58">
        <v>9.6</v>
      </c>
      <c r="CJ235" s="58">
        <v>-2.294</v>
      </c>
      <c r="CK235" s="58">
        <v>-0.8</v>
      </c>
      <c r="CL235" s="58">
        <v>116.9956</v>
      </c>
      <c r="CM235" s="58">
        <v>123.7</v>
      </c>
      <c r="CN235" s="58">
        <v>124.2</v>
      </c>
    </row>
    <row r="236" spans="1:92">
      <c r="A236" s="59" t="s">
        <v>750</v>
      </c>
      <c r="B236" s="58">
        <v>805.87199999999996</v>
      </c>
      <c r="C236" s="58">
        <v>105.5</v>
      </c>
      <c r="D236" s="58">
        <v>110.1</v>
      </c>
      <c r="E236" s="58">
        <v>101.2</v>
      </c>
      <c r="F236" s="58">
        <v>107.8</v>
      </c>
      <c r="G236" s="58">
        <v>1.167829</v>
      </c>
      <c r="H236" s="58">
        <v>2110.1</v>
      </c>
      <c r="I236" s="58">
        <v>2956.5</v>
      </c>
      <c r="J236" s="58">
        <v>-0.32500000000000001</v>
      </c>
      <c r="K236" s="58">
        <v>0.43</v>
      </c>
      <c r="L236" s="58">
        <v>12306</v>
      </c>
      <c r="M236" s="58">
        <v>960420</v>
      </c>
      <c r="N236" s="58">
        <v>107.2</v>
      </c>
      <c r="O236" s="58">
        <v>4948</v>
      </c>
      <c r="P236" s="58">
        <v>5.2</v>
      </c>
      <c r="Q236" s="58">
        <v>103.5</v>
      </c>
      <c r="R236" s="58">
        <v>104.5</v>
      </c>
      <c r="S236" s="58">
        <v>23.8</v>
      </c>
      <c r="T236" s="58">
        <v>6.6</v>
      </c>
      <c r="U236" s="58">
        <v>399.43900000000002</v>
      </c>
      <c r="V236" s="58">
        <v>392.88799</v>
      </c>
      <c r="W236" s="58">
        <v>342.18299999999999</v>
      </c>
      <c r="X236" s="58">
        <v>337.42651000000001</v>
      </c>
      <c r="Y236" s="58">
        <v>12.1</v>
      </c>
      <c r="Z236" s="58">
        <v>111.5</v>
      </c>
      <c r="AA236" s="58">
        <v>15.9</v>
      </c>
      <c r="AB236" s="58">
        <v>92.9</v>
      </c>
      <c r="AC236" s="58">
        <v>86.2</v>
      </c>
      <c r="AD236" s="58">
        <v>101.99</v>
      </c>
      <c r="AE236" s="58">
        <v>1.167829</v>
      </c>
      <c r="AF236" s="58">
        <v>107</v>
      </c>
      <c r="AG236" s="58">
        <v>19.7</v>
      </c>
      <c r="AH236" s="58">
        <v>69.015129999999999</v>
      </c>
      <c r="AI236" s="58">
        <v>323.93371000000002</v>
      </c>
      <c r="AJ236" s="58">
        <v>74.881900000000002</v>
      </c>
      <c r="AK236" s="58">
        <v>262.56700999999998</v>
      </c>
      <c r="AL236" s="58">
        <v>72.915999999999997</v>
      </c>
      <c r="AM236" s="58">
        <v>326.52300000000002</v>
      </c>
      <c r="AN236" s="58">
        <v>77.209999999999994</v>
      </c>
      <c r="AO236" s="58">
        <v>264.97300000000001</v>
      </c>
      <c r="AP236" s="58">
        <v>99.191709000000003</v>
      </c>
      <c r="AQ236" s="58">
        <v>74.89</v>
      </c>
      <c r="AR236" s="58">
        <v>103.5</v>
      </c>
      <c r="AS236" s="59" t="s">
        <v>544</v>
      </c>
      <c r="AT236" s="58">
        <v>111.5</v>
      </c>
      <c r="AU236" s="58">
        <v>87.8</v>
      </c>
      <c r="AV236" s="58">
        <v>87.9</v>
      </c>
      <c r="AW236" s="58">
        <v>16.8</v>
      </c>
      <c r="AX236" s="58">
        <v>9.6999999999999993</v>
      </c>
      <c r="AY236" s="58">
        <v>12.7</v>
      </c>
      <c r="AZ236" s="58">
        <v>106.97320000000001</v>
      </c>
      <c r="BA236" s="58">
        <v>101.4293</v>
      </c>
      <c r="BB236" s="58">
        <v>26.3</v>
      </c>
      <c r="BC236" s="58">
        <v>79.099999999999994</v>
      </c>
      <c r="BD236" s="58">
        <v>78.133210000000005</v>
      </c>
      <c r="BE236" s="58">
        <v>112.4</v>
      </c>
      <c r="BF236" s="58">
        <v>842.35299999999995</v>
      </c>
      <c r="BG236" s="59" t="s">
        <v>544</v>
      </c>
      <c r="BH236" s="58">
        <v>68218.94</v>
      </c>
      <c r="BI236" s="58">
        <v>-10.8</v>
      </c>
      <c r="BJ236" s="58">
        <v>0.9</v>
      </c>
      <c r="BK236" s="58">
        <v>111.8</v>
      </c>
      <c r="BL236" s="59" t="s">
        <v>544</v>
      </c>
      <c r="BM236" s="58">
        <v>104.0861</v>
      </c>
      <c r="BN236" s="58">
        <v>102.3</v>
      </c>
      <c r="BO236" s="59" t="s">
        <v>544</v>
      </c>
      <c r="BP236" s="58">
        <v>135.63</v>
      </c>
      <c r="BQ236" s="58">
        <v>133.07</v>
      </c>
      <c r="BR236" s="58">
        <v>117.13</v>
      </c>
      <c r="BS236" s="58">
        <v>99.4</v>
      </c>
      <c r="BT236" s="58">
        <v>129.47</v>
      </c>
      <c r="BU236" s="58">
        <v>101.6</v>
      </c>
      <c r="BV236" s="59" t="s">
        <v>544</v>
      </c>
      <c r="BW236" s="58">
        <v>118.9</v>
      </c>
      <c r="BX236" s="59" t="s">
        <v>544</v>
      </c>
      <c r="BY236" s="58">
        <v>10.372172000000001</v>
      </c>
      <c r="BZ236" s="58">
        <v>10.9</v>
      </c>
      <c r="CA236" s="58">
        <v>490.16</v>
      </c>
      <c r="CB236" s="58">
        <v>475.37200000000001</v>
      </c>
      <c r="CC236" s="58">
        <v>583.03700000000003</v>
      </c>
      <c r="CD236" s="58">
        <v>129.80000000000001</v>
      </c>
      <c r="CE236" s="59" t="s">
        <v>544</v>
      </c>
      <c r="CF236" s="59" t="s">
        <v>544</v>
      </c>
      <c r="CG236" s="58">
        <v>90.7</v>
      </c>
      <c r="CH236" s="58">
        <v>96.1</v>
      </c>
      <c r="CI236" s="58">
        <v>7.8</v>
      </c>
      <c r="CJ236" s="58">
        <v>1.117</v>
      </c>
      <c r="CK236" s="58">
        <v>0.3</v>
      </c>
      <c r="CL236" s="58">
        <v>117.0428</v>
      </c>
      <c r="CM236" s="58">
        <v>124.7</v>
      </c>
      <c r="CN236" s="58">
        <v>124.9</v>
      </c>
    </row>
    <row r="237" spans="1:92">
      <c r="A237" s="59" t="s">
        <v>751</v>
      </c>
      <c r="B237" s="58">
        <v>802.46699999999998</v>
      </c>
      <c r="C237" s="58">
        <v>104.8</v>
      </c>
      <c r="D237" s="58">
        <v>109.7</v>
      </c>
      <c r="E237" s="58">
        <v>100</v>
      </c>
      <c r="F237" s="58">
        <v>107</v>
      </c>
      <c r="G237" s="58">
        <v>1.16587</v>
      </c>
      <c r="H237" s="58">
        <v>2146.5</v>
      </c>
      <c r="I237" s="58">
        <v>2983.1</v>
      </c>
      <c r="J237" s="58">
        <v>-0.32</v>
      </c>
      <c r="K237" s="58">
        <v>0.33</v>
      </c>
      <c r="L237" s="58">
        <v>12246.7</v>
      </c>
      <c r="M237" s="58">
        <v>834387</v>
      </c>
      <c r="N237" s="58">
        <v>105.6</v>
      </c>
      <c r="O237" s="58">
        <v>4747</v>
      </c>
      <c r="P237" s="58">
        <v>5.0999999999999996</v>
      </c>
      <c r="Q237" s="58">
        <v>104</v>
      </c>
      <c r="R237" s="58">
        <v>105.1</v>
      </c>
      <c r="S237" s="58">
        <v>24.1</v>
      </c>
      <c r="T237" s="58">
        <v>10.1</v>
      </c>
      <c r="U237" s="58">
        <v>398.76600000000002</v>
      </c>
      <c r="V237" s="58">
        <v>389.30272000000002</v>
      </c>
      <c r="W237" s="58">
        <v>352.75700000000001</v>
      </c>
      <c r="X237" s="58">
        <v>343.52586000000002</v>
      </c>
      <c r="Y237" s="58">
        <v>7.6</v>
      </c>
      <c r="Z237" s="58">
        <v>109.7</v>
      </c>
      <c r="AA237" s="58">
        <v>13.3</v>
      </c>
      <c r="AB237" s="58">
        <v>92.7</v>
      </c>
      <c r="AC237" s="58">
        <v>86.4</v>
      </c>
      <c r="AD237" s="58">
        <v>103.08</v>
      </c>
      <c r="AE237" s="58">
        <v>1.16587</v>
      </c>
      <c r="AF237" s="58">
        <v>105.9</v>
      </c>
      <c r="AG237" s="58">
        <v>17.399999999999999</v>
      </c>
      <c r="AH237" s="58">
        <v>70.370350000000002</v>
      </c>
      <c r="AI237" s="58">
        <v>318.91737000000001</v>
      </c>
      <c r="AJ237" s="58">
        <v>77.444130000000001</v>
      </c>
      <c r="AK237" s="58">
        <v>266.10219999999998</v>
      </c>
      <c r="AL237" s="58">
        <v>74.997</v>
      </c>
      <c r="AM237" s="58">
        <v>323.76900000000001</v>
      </c>
      <c r="AN237" s="58">
        <v>80.274000000000001</v>
      </c>
      <c r="AO237" s="58">
        <v>272.483</v>
      </c>
      <c r="AP237" s="58">
        <v>98.936757999999998</v>
      </c>
      <c r="AQ237" s="58">
        <v>76.08</v>
      </c>
      <c r="AR237" s="58">
        <v>104</v>
      </c>
      <c r="AS237" s="59" t="s">
        <v>544</v>
      </c>
      <c r="AT237" s="58">
        <v>109.7</v>
      </c>
      <c r="AU237" s="58">
        <v>87.8</v>
      </c>
      <c r="AV237" s="58">
        <v>87.9</v>
      </c>
      <c r="AW237" s="58">
        <v>17.7</v>
      </c>
      <c r="AX237" s="58">
        <v>14.1</v>
      </c>
      <c r="AY237" s="58">
        <v>6.2</v>
      </c>
      <c r="AZ237" s="58">
        <v>107.0106</v>
      </c>
      <c r="BA237" s="58">
        <v>101.09739999999999</v>
      </c>
      <c r="BB237" s="58">
        <v>15.8</v>
      </c>
      <c r="BC237" s="58">
        <v>96.7</v>
      </c>
      <c r="BD237" s="58">
        <v>78.708420000000004</v>
      </c>
      <c r="BE237" s="58">
        <v>116.1</v>
      </c>
      <c r="BF237" s="58">
        <v>843.06200000000001</v>
      </c>
      <c r="BG237" s="59" t="s">
        <v>544</v>
      </c>
      <c r="BH237" s="58">
        <v>56223.406000000003</v>
      </c>
      <c r="BI237" s="58">
        <v>-16.3</v>
      </c>
      <c r="BJ237" s="58">
        <v>0.4</v>
      </c>
      <c r="BK237" s="58">
        <v>112.2</v>
      </c>
      <c r="BL237" s="59" t="s">
        <v>544</v>
      </c>
      <c r="BM237" s="58">
        <v>104.9515</v>
      </c>
      <c r="BN237" s="58">
        <v>103.6</v>
      </c>
      <c r="BO237" s="59" t="s">
        <v>544</v>
      </c>
      <c r="BP237" s="58">
        <v>140.43</v>
      </c>
      <c r="BQ237" s="58">
        <v>136.03</v>
      </c>
      <c r="BR237" s="58">
        <v>108.67</v>
      </c>
      <c r="BS237" s="58">
        <v>89.7</v>
      </c>
      <c r="BT237" s="58">
        <v>121.9</v>
      </c>
      <c r="BU237" s="58">
        <v>102.4</v>
      </c>
      <c r="BV237" s="59" t="s">
        <v>544</v>
      </c>
      <c r="BW237" s="58">
        <v>119.5</v>
      </c>
      <c r="BX237" s="59" t="s">
        <v>544</v>
      </c>
      <c r="BY237" s="58">
        <v>9.3335380000000008</v>
      </c>
      <c r="BZ237" s="58">
        <v>10.9</v>
      </c>
      <c r="CA237" s="58">
        <v>491.8</v>
      </c>
      <c r="CB237" s="58">
        <v>476.96300000000002</v>
      </c>
      <c r="CC237" s="58">
        <v>584.80899999999997</v>
      </c>
      <c r="CD237" s="58">
        <v>134.30000000000001</v>
      </c>
      <c r="CE237" s="59" t="s">
        <v>544</v>
      </c>
      <c r="CF237" s="59" t="s">
        <v>544</v>
      </c>
      <c r="CG237" s="58">
        <v>90.6</v>
      </c>
      <c r="CH237" s="58">
        <v>95.6</v>
      </c>
      <c r="CI237" s="58">
        <v>9.4</v>
      </c>
      <c r="CJ237" s="58">
        <v>7.9539999999999997</v>
      </c>
      <c r="CK237" s="58">
        <v>0.8</v>
      </c>
      <c r="CL237" s="58">
        <v>119.1755</v>
      </c>
      <c r="CM237" s="58">
        <v>126</v>
      </c>
      <c r="CN237" s="58">
        <v>125.3</v>
      </c>
    </row>
    <row r="238" spans="1:92">
      <c r="A238" s="59" t="s">
        <v>752</v>
      </c>
      <c r="B238" s="58">
        <v>805.56899999999996</v>
      </c>
      <c r="C238" s="58">
        <v>102.6</v>
      </c>
      <c r="D238" s="58">
        <v>107.7</v>
      </c>
      <c r="E238" s="58">
        <v>97.7</v>
      </c>
      <c r="F238" s="58">
        <v>107.8</v>
      </c>
      <c r="G238" s="58">
        <v>1.1384209999999999</v>
      </c>
      <c r="H238" s="58">
        <v>2195</v>
      </c>
      <c r="I238" s="58">
        <v>3024.6</v>
      </c>
      <c r="J238" s="58">
        <v>-0.315</v>
      </c>
      <c r="K238" s="58">
        <v>0.3</v>
      </c>
      <c r="L238" s="58">
        <v>10559</v>
      </c>
      <c r="M238" s="58">
        <v>762360</v>
      </c>
      <c r="N238" s="58">
        <v>104.4</v>
      </c>
      <c r="O238" s="58">
        <v>4587</v>
      </c>
      <c r="P238" s="58">
        <v>5.0999999999999996</v>
      </c>
      <c r="Q238" s="58">
        <v>104.5</v>
      </c>
      <c r="R238" s="58">
        <v>106</v>
      </c>
      <c r="S238" s="58">
        <v>19.600000000000001</v>
      </c>
      <c r="T238" s="58">
        <v>13.7</v>
      </c>
      <c r="U238" s="58">
        <v>402.04500000000002</v>
      </c>
      <c r="V238" s="58">
        <v>391.25509</v>
      </c>
      <c r="W238" s="58">
        <v>356.04199999999997</v>
      </c>
      <c r="X238" s="58">
        <v>346.47136999999998</v>
      </c>
      <c r="Y238" s="58">
        <v>-3</v>
      </c>
      <c r="Z238" s="58">
        <v>110.9</v>
      </c>
      <c r="AA238" s="58">
        <v>9</v>
      </c>
      <c r="AB238" s="58">
        <v>92.4</v>
      </c>
      <c r="AC238" s="58">
        <v>86.2</v>
      </c>
      <c r="AD238" s="58">
        <v>102.52</v>
      </c>
      <c r="AE238" s="58">
        <v>1.1384209999999999</v>
      </c>
      <c r="AF238" s="58">
        <v>104.8</v>
      </c>
      <c r="AG238" s="58">
        <v>9.3000000000000007</v>
      </c>
      <c r="AH238" s="58">
        <v>71.947220000000002</v>
      </c>
      <c r="AI238" s="58">
        <v>319.26733000000002</v>
      </c>
      <c r="AJ238" s="58">
        <v>79.211169999999996</v>
      </c>
      <c r="AK238" s="58">
        <v>267.24997999999999</v>
      </c>
      <c r="AL238" s="58">
        <v>76.819999999999993</v>
      </c>
      <c r="AM238" s="58">
        <v>325.22500000000002</v>
      </c>
      <c r="AN238" s="58">
        <v>82.061999999999998</v>
      </c>
      <c r="AO238" s="58">
        <v>273.98</v>
      </c>
      <c r="AP238" s="58">
        <v>98.848039</v>
      </c>
      <c r="AQ238" s="58">
        <v>68.319999999999993</v>
      </c>
      <c r="AR238" s="58">
        <v>104.5</v>
      </c>
      <c r="AS238" s="59" t="s">
        <v>544</v>
      </c>
      <c r="AT238" s="58">
        <v>110.9</v>
      </c>
      <c r="AU238" s="58">
        <v>87.1</v>
      </c>
      <c r="AV238" s="58">
        <v>86.6</v>
      </c>
      <c r="AW238" s="58">
        <v>14.7</v>
      </c>
      <c r="AX238" s="58">
        <v>19</v>
      </c>
      <c r="AY238" s="58">
        <v>6.7</v>
      </c>
      <c r="AZ238" s="58">
        <v>106.8694</v>
      </c>
      <c r="BA238" s="58">
        <v>100.6103</v>
      </c>
      <c r="BB238" s="58">
        <v>12.6</v>
      </c>
      <c r="BC238" s="58">
        <v>95.5</v>
      </c>
      <c r="BD238" s="58">
        <v>79.85154</v>
      </c>
      <c r="BE238" s="58">
        <v>116</v>
      </c>
      <c r="BF238" s="58">
        <v>853.61400000000003</v>
      </c>
      <c r="BG238" s="59" t="s">
        <v>544</v>
      </c>
      <c r="BH238" s="58">
        <v>65026.981</v>
      </c>
      <c r="BI238" s="58">
        <v>-22.1</v>
      </c>
      <c r="BJ238" s="58">
        <v>0.4</v>
      </c>
      <c r="BK238" s="58">
        <v>110.4</v>
      </c>
      <c r="BL238" s="59" t="s">
        <v>544</v>
      </c>
      <c r="BM238" s="58">
        <v>104.6153</v>
      </c>
      <c r="BN238" s="58">
        <v>103.8</v>
      </c>
      <c r="BO238" s="59" t="s">
        <v>544</v>
      </c>
      <c r="BP238" s="58">
        <v>129.97</v>
      </c>
      <c r="BQ238" s="58">
        <v>126.73</v>
      </c>
      <c r="BR238" s="58">
        <v>106.7</v>
      </c>
      <c r="BS238" s="58">
        <v>90.37</v>
      </c>
      <c r="BT238" s="58">
        <v>118.07</v>
      </c>
      <c r="BU238" s="58">
        <v>102.6</v>
      </c>
      <c r="BV238" s="59" t="s">
        <v>544</v>
      </c>
      <c r="BW238" s="58">
        <v>119.6</v>
      </c>
      <c r="BX238" s="59" t="s">
        <v>544</v>
      </c>
      <c r="BY238" s="58">
        <v>9.6654020000000003</v>
      </c>
      <c r="BZ238" s="58">
        <v>10.9</v>
      </c>
      <c r="CA238" s="58">
        <v>498.49</v>
      </c>
      <c r="CB238" s="58">
        <v>483.65100000000001</v>
      </c>
      <c r="CC238" s="58">
        <v>593.04399999999998</v>
      </c>
      <c r="CD238" s="58">
        <v>146.69999999999999</v>
      </c>
      <c r="CE238" s="59" t="s">
        <v>544</v>
      </c>
      <c r="CF238" s="59" t="s">
        <v>544</v>
      </c>
      <c r="CG238" s="58">
        <v>90.8</v>
      </c>
      <c r="CH238" s="58">
        <v>94.6</v>
      </c>
      <c r="CI238" s="58">
        <v>8.9</v>
      </c>
      <c r="CJ238" s="58">
        <v>7.4960000000000004</v>
      </c>
      <c r="CK238" s="58">
        <v>-0.3</v>
      </c>
      <c r="CL238" s="58">
        <v>118.3597</v>
      </c>
      <c r="CM238" s="58">
        <v>124.6</v>
      </c>
      <c r="CN238" s="58">
        <v>125.5</v>
      </c>
    </row>
    <row r="239" spans="1:92">
      <c r="A239" s="59" t="s">
        <v>815</v>
      </c>
      <c r="B239" s="58">
        <v>814.06100000000004</v>
      </c>
      <c r="C239" s="58">
        <v>99.9</v>
      </c>
      <c r="D239" s="58">
        <v>105.5</v>
      </c>
      <c r="E239" s="58">
        <v>94.6</v>
      </c>
      <c r="F239" s="58">
        <v>103.1</v>
      </c>
      <c r="G239" s="58">
        <v>1.1302479999999999</v>
      </c>
      <c r="H239" s="58">
        <v>2212.1</v>
      </c>
      <c r="I239" s="58">
        <v>3063.7</v>
      </c>
      <c r="J239" s="58">
        <v>-0.308</v>
      </c>
      <c r="K239" s="58">
        <v>7.0000000000000007E-2</v>
      </c>
      <c r="L239" s="58">
        <v>11526</v>
      </c>
      <c r="M239" s="58">
        <v>880092</v>
      </c>
      <c r="N239" s="58">
        <v>104</v>
      </c>
      <c r="O239" s="58">
        <v>4861</v>
      </c>
      <c r="P239" s="58">
        <v>5</v>
      </c>
      <c r="Q239" s="58">
        <v>104.4</v>
      </c>
      <c r="R239" s="58">
        <v>106</v>
      </c>
      <c r="S239" s="58">
        <v>24.9</v>
      </c>
      <c r="T239" s="58">
        <v>11.2</v>
      </c>
      <c r="U239" s="58">
        <v>407.584</v>
      </c>
      <c r="V239" s="58">
        <v>397.39620000000002</v>
      </c>
      <c r="W239" s="58">
        <v>356.67</v>
      </c>
      <c r="X239" s="58">
        <v>349.72886999999997</v>
      </c>
      <c r="Y239" s="58">
        <v>-5.9</v>
      </c>
      <c r="Z239" s="58">
        <v>105.1</v>
      </c>
      <c r="AA239" s="58">
        <v>6.3</v>
      </c>
      <c r="AB239" s="58">
        <v>91.9</v>
      </c>
      <c r="AC239" s="58">
        <v>85.5</v>
      </c>
      <c r="AD239" s="58">
        <v>101.53</v>
      </c>
      <c r="AE239" s="58">
        <v>1.1302479999999999</v>
      </c>
      <c r="AF239" s="58">
        <v>104.7</v>
      </c>
      <c r="AG239" s="58">
        <v>0.7</v>
      </c>
      <c r="AH239" s="58">
        <v>72.566249999999997</v>
      </c>
      <c r="AI239" s="58">
        <v>324.78681999999998</v>
      </c>
      <c r="AJ239" s="58">
        <v>79.224770000000007</v>
      </c>
      <c r="AK239" s="58">
        <v>270.52098000000001</v>
      </c>
      <c r="AL239" s="58">
        <v>77.036000000000001</v>
      </c>
      <c r="AM239" s="58">
        <v>330.548</v>
      </c>
      <c r="AN239" s="58">
        <v>82.340999999999994</v>
      </c>
      <c r="AO239" s="58">
        <v>274.32900000000001</v>
      </c>
      <c r="AP239" s="58">
        <v>99.902439000000001</v>
      </c>
      <c r="AQ239" s="58">
        <v>63.75</v>
      </c>
      <c r="AR239" s="58">
        <v>104.4</v>
      </c>
      <c r="AS239" s="59" t="s">
        <v>544</v>
      </c>
      <c r="AT239" s="58">
        <v>105.1</v>
      </c>
      <c r="AU239" s="58">
        <v>86.3</v>
      </c>
      <c r="AV239" s="58">
        <v>86</v>
      </c>
      <c r="AW239" s="58">
        <v>15.4</v>
      </c>
      <c r="AX239" s="58">
        <v>19.5</v>
      </c>
      <c r="AY239" s="58">
        <v>1.3</v>
      </c>
      <c r="AZ239" s="58">
        <v>106.56229999999999</v>
      </c>
      <c r="BA239" s="58">
        <v>99.979900000000001</v>
      </c>
      <c r="BB239" s="58">
        <v>15.6</v>
      </c>
      <c r="BC239" s="58">
        <v>58</v>
      </c>
      <c r="BD239" s="58">
        <v>81.904809999999998</v>
      </c>
      <c r="BE239" s="58">
        <v>111.9</v>
      </c>
      <c r="BF239" s="58">
        <v>862.88400000000001</v>
      </c>
      <c r="BG239" s="59" t="s">
        <v>544</v>
      </c>
      <c r="BH239" s="58">
        <v>70210.054000000004</v>
      </c>
      <c r="BI239" s="58">
        <v>-10.7</v>
      </c>
      <c r="BJ239" s="58">
        <v>-0.2</v>
      </c>
      <c r="BK239" s="58">
        <v>107.6</v>
      </c>
      <c r="BL239" s="59" t="s">
        <v>544</v>
      </c>
      <c r="BM239" s="58">
        <v>103.9956</v>
      </c>
      <c r="BN239" s="58">
        <v>102.3</v>
      </c>
      <c r="BO239" s="59" t="s">
        <v>544</v>
      </c>
      <c r="BP239" s="58">
        <v>117.5</v>
      </c>
      <c r="BQ239" s="58">
        <v>116.4</v>
      </c>
      <c r="BR239" s="58">
        <v>109.57</v>
      </c>
      <c r="BS239" s="58">
        <v>89.3</v>
      </c>
      <c r="BT239" s="58">
        <v>123.57</v>
      </c>
      <c r="BU239" s="58">
        <v>102.3</v>
      </c>
      <c r="BV239" s="59" t="s">
        <v>544</v>
      </c>
      <c r="BW239" s="58">
        <v>123.2</v>
      </c>
      <c r="BX239" s="59" t="s">
        <v>544</v>
      </c>
      <c r="BY239" s="58">
        <v>14.364917</v>
      </c>
      <c r="BZ239" s="58">
        <v>11.1</v>
      </c>
      <c r="CA239" s="58">
        <v>502.28</v>
      </c>
      <c r="CB239" s="58">
        <v>487.99</v>
      </c>
      <c r="CC239" s="58">
        <v>599.51900000000001</v>
      </c>
      <c r="CD239" s="58">
        <v>146.1</v>
      </c>
      <c r="CE239" s="59" t="s">
        <v>544</v>
      </c>
      <c r="CF239" s="59" t="s">
        <v>544</v>
      </c>
      <c r="CG239" s="58">
        <v>90.6</v>
      </c>
      <c r="CH239" s="58">
        <v>93.7</v>
      </c>
      <c r="CI239" s="58">
        <v>4.5999999999999996</v>
      </c>
      <c r="CJ239" s="58">
        <v>-2.2879999999999998</v>
      </c>
      <c r="CK239" s="58">
        <v>-0.9</v>
      </c>
      <c r="CL239" s="58">
        <v>116.7189</v>
      </c>
      <c r="CM239" s="58">
        <v>124.4</v>
      </c>
      <c r="CN239" s="58">
        <v>126.1</v>
      </c>
    </row>
    <row r="240" spans="1:92">
      <c r="A240" s="59" t="s">
        <v>816</v>
      </c>
      <c r="B240" s="58">
        <v>810.05200000000002</v>
      </c>
      <c r="C240" s="58">
        <v>99</v>
      </c>
      <c r="D240" s="58">
        <v>103.3</v>
      </c>
      <c r="E240" s="58">
        <v>95</v>
      </c>
      <c r="F240" s="58">
        <v>101.5</v>
      </c>
      <c r="G240" s="58">
        <v>1.12934</v>
      </c>
      <c r="H240" s="58">
        <v>2263.6</v>
      </c>
      <c r="I240" s="58">
        <v>3101.9</v>
      </c>
      <c r="J240" s="58">
        <v>-0.317</v>
      </c>
      <c r="K240" s="58">
        <v>-0.13</v>
      </c>
      <c r="L240" s="58">
        <v>12398.8</v>
      </c>
      <c r="M240" s="58">
        <v>968908</v>
      </c>
      <c r="N240" s="58">
        <v>102.1</v>
      </c>
      <c r="O240" s="58">
        <v>4743</v>
      </c>
      <c r="P240" s="58">
        <v>5</v>
      </c>
      <c r="Q240" s="58">
        <v>105.2</v>
      </c>
      <c r="R240" s="58">
        <v>106.7</v>
      </c>
      <c r="S240" s="58">
        <v>18.399999999999999</v>
      </c>
      <c r="T240" s="58">
        <v>16</v>
      </c>
      <c r="U240" s="58">
        <v>401.34800000000001</v>
      </c>
      <c r="V240" s="58">
        <v>391.14859999999999</v>
      </c>
      <c r="W240" s="58">
        <v>355.97500000000002</v>
      </c>
      <c r="X240" s="58">
        <v>348.44956000000002</v>
      </c>
      <c r="Y240" s="58">
        <v>-12.6</v>
      </c>
      <c r="Z240" s="58">
        <v>105.4</v>
      </c>
      <c r="AA240" s="58">
        <v>3.2</v>
      </c>
      <c r="AB240" s="58">
        <v>92</v>
      </c>
      <c r="AC240" s="58">
        <v>85.5</v>
      </c>
      <c r="AD240" s="58">
        <v>101.56</v>
      </c>
      <c r="AE240" s="58">
        <v>1.12934</v>
      </c>
      <c r="AF240" s="58">
        <v>102.9</v>
      </c>
      <c r="AG240" s="58">
        <v>-6.4</v>
      </c>
      <c r="AH240" s="58">
        <v>72.863889999999998</v>
      </c>
      <c r="AI240" s="58">
        <v>318.16626000000002</v>
      </c>
      <c r="AJ240" s="58">
        <v>79.116010000000003</v>
      </c>
      <c r="AK240" s="58">
        <v>269.35030999999998</v>
      </c>
      <c r="AL240" s="58">
        <v>77.834000000000003</v>
      </c>
      <c r="AM240" s="58">
        <v>323.51400000000001</v>
      </c>
      <c r="AN240" s="58">
        <v>82.884</v>
      </c>
      <c r="AO240" s="58">
        <v>273.09100000000001</v>
      </c>
      <c r="AP240" s="58">
        <v>100.199291</v>
      </c>
      <c r="AQ240" s="58">
        <v>68.36</v>
      </c>
      <c r="AR240" s="58">
        <v>105.2</v>
      </c>
      <c r="AS240" s="59" t="s">
        <v>544</v>
      </c>
      <c r="AT240" s="58">
        <v>105.4</v>
      </c>
      <c r="AU240" s="58">
        <v>85.3</v>
      </c>
      <c r="AV240" s="58">
        <v>85.6</v>
      </c>
      <c r="AW240" s="58">
        <v>12.9</v>
      </c>
      <c r="AX240" s="58">
        <v>22.3</v>
      </c>
      <c r="AY240" s="58">
        <v>0.3</v>
      </c>
      <c r="AZ240" s="58">
        <v>106.20950000000001</v>
      </c>
      <c r="BA240" s="58">
        <v>99.318399999999997</v>
      </c>
      <c r="BB240" s="58">
        <v>9.1</v>
      </c>
      <c r="BC240" s="58">
        <v>97.3</v>
      </c>
      <c r="BD240" s="58">
        <v>81.045640000000006</v>
      </c>
      <c r="BE240" s="58">
        <v>114.1</v>
      </c>
      <c r="BF240" s="58">
        <v>864.33699999999999</v>
      </c>
      <c r="BG240" s="59" t="s">
        <v>544</v>
      </c>
      <c r="BH240" s="58">
        <v>57800.192999999999</v>
      </c>
      <c r="BI240" s="58">
        <v>-6.7</v>
      </c>
      <c r="BJ240" s="58">
        <v>-1.7</v>
      </c>
      <c r="BK240" s="58">
        <v>104.2</v>
      </c>
      <c r="BL240" s="59" t="s">
        <v>544</v>
      </c>
      <c r="BM240" s="58">
        <v>104.03</v>
      </c>
      <c r="BN240" s="58">
        <v>102.1</v>
      </c>
      <c r="BO240" s="59" t="s">
        <v>544</v>
      </c>
      <c r="BP240" s="58">
        <v>119.1</v>
      </c>
      <c r="BQ240" s="58">
        <v>117.93</v>
      </c>
      <c r="BR240" s="58">
        <v>110.67</v>
      </c>
      <c r="BS240" s="58">
        <v>88</v>
      </c>
      <c r="BT240" s="58">
        <v>126.43</v>
      </c>
      <c r="BU240" s="58">
        <v>102.3</v>
      </c>
      <c r="BV240" s="59" t="s">
        <v>544</v>
      </c>
      <c r="BW240" s="58">
        <v>124.9</v>
      </c>
      <c r="BX240" s="59" t="s">
        <v>544</v>
      </c>
      <c r="BY240" s="58">
        <v>10.192477</v>
      </c>
      <c r="BZ240" s="58">
        <v>10.7</v>
      </c>
      <c r="CA240" s="58">
        <v>505.44</v>
      </c>
      <c r="CB240" s="58">
        <v>491.11</v>
      </c>
      <c r="CC240" s="58">
        <v>603.42999999999995</v>
      </c>
      <c r="CD240" s="58">
        <v>141.69999999999999</v>
      </c>
      <c r="CE240" s="59" t="s">
        <v>544</v>
      </c>
      <c r="CF240" s="59" t="s">
        <v>544</v>
      </c>
      <c r="CG240" s="58">
        <v>90.9</v>
      </c>
      <c r="CH240" s="58">
        <v>93.6</v>
      </c>
      <c r="CI240" s="58">
        <v>2.8</v>
      </c>
      <c r="CJ240" s="58">
        <v>0.51700000000000002</v>
      </c>
      <c r="CK240" s="58">
        <v>0.3</v>
      </c>
      <c r="CL240" s="58">
        <v>116.8348</v>
      </c>
      <c r="CM240" s="58">
        <v>124.9</v>
      </c>
      <c r="CN240" s="58">
        <v>125.9</v>
      </c>
    </row>
    <row r="241" spans="1:92">
      <c r="A241" s="59" t="s">
        <v>817</v>
      </c>
      <c r="B241" s="58">
        <v>813.38</v>
      </c>
      <c r="C241" s="58">
        <v>94.4</v>
      </c>
      <c r="D241" s="58">
        <v>98.5</v>
      </c>
      <c r="E241" s="58">
        <v>90.5</v>
      </c>
      <c r="F241" s="58">
        <v>101.6</v>
      </c>
      <c r="G241" s="58">
        <v>1.10039</v>
      </c>
      <c r="H241" s="58">
        <v>2298.5</v>
      </c>
      <c r="I241" s="58">
        <v>3135.7</v>
      </c>
      <c r="J241" s="58">
        <v>-0.39700000000000002</v>
      </c>
      <c r="K241" s="58">
        <v>-0.56999999999999995</v>
      </c>
      <c r="L241" s="58">
        <v>12428.1</v>
      </c>
      <c r="M241" s="58">
        <v>891158</v>
      </c>
      <c r="N241" s="58">
        <v>101.1</v>
      </c>
      <c r="O241" s="58">
        <v>4777</v>
      </c>
      <c r="P241" s="58">
        <v>5</v>
      </c>
      <c r="Q241" s="58">
        <v>105.5</v>
      </c>
      <c r="R241" s="58">
        <v>107.3</v>
      </c>
      <c r="S241" s="58">
        <v>17</v>
      </c>
      <c r="T241" s="58">
        <v>23</v>
      </c>
      <c r="U241" s="58">
        <v>407.12799999999999</v>
      </c>
      <c r="V241" s="58">
        <v>396.04730000000001</v>
      </c>
      <c r="W241" s="58">
        <v>353.61799999999999</v>
      </c>
      <c r="X241" s="58">
        <v>348.30081999999999</v>
      </c>
      <c r="Y241" s="58">
        <v>-25.5</v>
      </c>
      <c r="Z241" s="58">
        <v>105.8</v>
      </c>
      <c r="AA241" s="58">
        <v>-4.8</v>
      </c>
      <c r="AB241" s="58">
        <v>92</v>
      </c>
      <c r="AC241" s="58">
        <v>85.8</v>
      </c>
      <c r="AD241" s="58">
        <v>101.52</v>
      </c>
      <c r="AE241" s="58">
        <v>1.10039</v>
      </c>
      <c r="AF241" s="58">
        <v>102</v>
      </c>
      <c r="AG241" s="58">
        <v>-18.8</v>
      </c>
      <c r="AH241" s="58">
        <v>71.983630000000005</v>
      </c>
      <c r="AI241" s="58">
        <v>324.02852999999999</v>
      </c>
      <c r="AJ241" s="58">
        <v>78.959699999999998</v>
      </c>
      <c r="AK241" s="58">
        <v>269.3503</v>
      </c>
      <c r="AL241" s="58">
        <v>78.23</v>
      </c>
      <c r="AM241" s="58">
        <v>328.89800000000002</v>
      </c>
      <c r="AN241" s="58">
        <v>82.951999999999998</v>
      </c>
      <c r="AO241" s="58">
        <v>270.666</v>
      </c>
      <c r="AP241" s="58">
        <v>101.454252</v>
      </c>
      <c r="AQ241" s="58">
        <v>62.12</v>
      </c>
      <c r="AR241" s="58">
        <v>105.5</v>
      </c>
      <c r="AS241" s="59" t="s">
        <v>544</v>
      </c>
      <c r="AT241" s="58">
        <v>105.8</v>
      </c>
      <c r="AU241" s="58">
        <v>83.9</v>
      </c>
      <c r="AV241" s="58">
        <v>84.3</v>
      </c>
      <c r="AW241" s="58">
        <v>11.5</v>
      </c>
      <c r="AX241" s="58">
        <v>30.2</v>
      </c>
      <c r="AY241" s="58">
        <v>-13.1</v>
      </c>
      <c r="AZ241" s="58">
        <v>105.92700000000001</v>
      </c>
      <c r="BA241" s="58">
        <v>98.732200000000006</v>
      </c>
      <c r="BB241" s="58">
        <v>14.3</v>
      </c>
      <c r="BC241" s="58">
        <v>98.3</v>
      </c>
      <c r="BD241" s="58">
        <v>81.322329999999994</v>
      </c>
      <c r="BE241" s="58">
        <v>112.4</v>
      </c>
      <c r="BF241" s="58">
        <v>872.995</v>
      </c>
      <c r="BG241" s="59" t="s">
        <v>544</v>
      </c>
      <c r="BH241" s="58">
        <v>62830.883000000002</v>
      </c>
      <c r="BI241" s="58">
        <v>-30.4</v>
      </c>
      <c r="BJ241" s="58">
        <v>-3.1</v>
      </c>
      <c r="BK241" s="58">
        <v>99.6</v>
      </c>
      <c r="BL241" s="59" t="s">
        <v>544</v>
      </c>
      <c r="BM241" s="58">
        <v>104.0552</v>
      </c>
      <c r="BN241" s="58">
        <v>101</v>
      </c>
      <c r="BO241" s="59" t="s">
        <v>544</v>
      </c>
      <c r="BP241" s="58">
        <v>109.57</v>
      </c>
      <c r="BQ241" s="58">
        <v>109.67</v>
      </c>
      <c r="BR241" s="58">
        <v>110.43</v>
      </c>
      <c r="BS241" s="58">
        <v>87.83</v>
      </c>
      <c r="BT241" s="58">
        <v>126.17</v>
      </c>
      <c r="BU241" s="58">
        <v>102.5</v>
      </c>
      <c r="BV241" s="59" t="s">
        <v>544</v>
      </c>
      <c r="BW241" s="58">
        <v>125.4</v>
      </c>
      <c r="BX241" s="59" t="s">
        <v>544</v>
      </c>
      <c r="BY241" s="58">
        <v>9.2069589999999994</v>
      </c>
      <c r="BZ241" s="58">
        <v>10.7</v>
      </c>
      <c r="CA241" s="58">
        <v>508.92</v>
      </c>
      <c r="CB241" s="58">
        <v>494.57</v>
      </c>
      <c r="CC241" s="58">
        <v>608.17200000000003</v>
      </c>
      <c r="CD241" s="58">
        <v>143.6</v>
      </c>
      <c r="CE241" s="59" t="s">
        <v>544</v>
      </c>
      <c r="CF241" s="59" t="s">
        <v>544</v>
      </c>
      <c r="CG241" s="58">
        <v>91.1</v>
      </c>
      <c r="CH241" s="58">
        <v>93.2</v>
      </c>
      <c r="CI241" s="58">
        <v>2.9</v>
      </c>
      <c r="CJ241" s="58">
        <v>-6.258</v>
      </c>
      <c r="CK241" s="58">
        <v>-0.7</v>
      </c>
      <c r="CL241" s="58">
        <v>116.9053</v>
      </c>
      <c r="CM241" s="58">
        <v>125</v>
      </c>
      <c r="CN241" s="58">
        <v>125.3</v>
      </c>
    </row>
    <row r="242" spans="1:92">
      <c r="A242" s="59" t="s">
        <v>818</v>
      </c>
      <c r="B242" s="58">
        <v>812.77499999999998</v>
      </c>
      <c r="C242" s="58">
        <v>94.2</v>
      </c>
      <c r="D242" s="58">
        <v>96.9</v>
      </c>
      <c r="E242" s="58">
        <v>91.6</v>
      </c>
      <c r="F242" s="58">
        <v>100.5</v>
      </c>
      <c r="G242" s="58">
        <v>1.111345</v>
      </c>
      <c r="H242" s="58">
        <v>2340.1</v>
      </c>
      <c r="I242" s="58">
        <v>3164.1</v>
      </c>
      <c r="J242" s="58">
        <v>-0.40300000000000002</v>
      </c>
      <c r="K242" s="58">
        <v>-0.4</v>
      </c>
      <c r="L242" s="58">
        <v>13249</v>
      </c>
      <c r="M242" s="58">
        <v>867100</v>
      </c>
      <c r="N242" s="58">
        <v>99.1</v>
      </c>
      <c r="O242" s="58">
        <v>4368</v>
      </c>
      <c r="P242" s="58">
        <v>5</v>
      </c>
      <c r="Q242" s="58">
        <v>105.8</v>
      </c>
      <c r="R242" s="58">
        <v>108.1</v>
      </c>
      <c r="S242" s="58">
        <v>12.7</v>
      </c>
      <c r="T242" s="58">
        <v>26.4</v>
      </c>
      <c r="U242" s="58">
        <v>407.36900000000003</v>
      </c>
      <c r="V242" s="58">
        <v>394.94686999999999</v>
      </c>
      <c r="W242" s="58">
        <v>355.03800000000001</v>
      </c>
      <c r="X242" s="58">
        <v>349.34210000000002</v>
      </c>
      <c r="Y242" s="58">
        <v>-31.1</v>
      </c>
      <c r="Z242" s="58">
        <v>104.4</v>
      </c>
      <c r="AA242" s="58">
        <v>-2.4</v>
      </c>
      <c r="AB242" s="58">
        <v>91.5</v>
      </c>
      <c r="AC242" s="58">
        <v>85.4</v>
      </c>
      <c r="AD242" s="58">
        <v>101.14</v>
      </c>
      <c r="AE242" s="58">
        <v>1.111345</v>
      </c>
      <c r="AF242" s="58">
        <v>100.4</v>
      </c>
      <c r="AG242" s="58">
        <v>-24.5</v>
      </c>
      <c r="AH242" s="58">
        <v>71.027410000000003</v>
      </c>
      <c r="AI242" s="58">
        <v>323.91187000000002</v>
      </c>
      <c r="AJ242" s="58">
        <v>78.864559999999997</v>
      </c>
      <c r="AK242" s="58">
        <v>270.49804</v>
      </c>
      <c r="AL242" s="58">
        <v>77.358000000000004</v>
      </c>
      <c r="AM242" s="58">
        <v>330.01100000000002</v>
      </c>
      <c r="AN242" s="58">
        <v>82.87</v>
      </c>
      <c r="AO242" s="58">
        <v>272.16800000000001</v>
      </c>
      <c r="AP242" s="58">
        <v>101.019822</v>
      </c>
      <c r="AQ242" s="58">
        <v>62.56</v>
      </c>
      <c r="AR242" s="58">
        <v>105.8</v>
      </c>
      <c r="AS242" s="59" t="s">
        <v>544</v>
      </c>
      <c r="AT242" s="58">
        <v>104.4</v>
      </c>
      <c r="AU242" s="58">
        <v>82.6</v>
      </c>
      <c r="AV242" s="58">
        <v>82.1</v>
      </c>
      <c r="AW242" s="58">
        <v>12.2</v>
      </c>
      <c r="AX242" s="58">
        <v>29.2</v>
      </c>
      <c r="AY242" s="58">
        <v>-6.6</v>
      </c>
      <c r="AZ242" s="58">
        <v>106.29340000000001</v>
      </c>
      <c r="BA242" s="58">
        <v>98.756500000000003</v>
      </c>
      <c r="BB242" s="58">
        <v>18.3</v>
      </c>
      <c r="BC242" s="58">
        <v>89.5</v>
      </c>
      <c r="BD242" s="58">
        <v>81.679100000000005</v>
      </c>
      <c r="BE242" s="58">
        <v>110.7</v>
      </c>
      <c r="BF242" s="58">
        <v>878.99599999999998</v>
      </c>
      <c r="BG242" s="59" t="s">
        <v>544</v>
      </c>
      <c r="BH242" s="58">
        <v>67785.994999999995</v>
      </c>
      <c r="BI242" s="58">
        <v>-4.7</v>
      </c>
      <c r="BJ242" s="58">
        <v>-3.3</v>
      </c>
      <c r="BK242" s="58">
        <v>99.1</v>
      </c>
      <c r="BL242" s="59" t="s">
        <v>544</v>
      </c>
      <c r="BM242" s="58">
        <v>103.79600000000001</v>
      </c>
      <c r="BN242" s="58">
        <v>101.6</v>
      </c>
      <c r="BO242" s="59" t="s">
        <v>544</v>
      </c>
      <c r="BP242" s="58">
        <v>113.07</v>
      </c>
      <c r="BQ242" s="58">
        <v>112.5</v>
      </c>
      <c r="BR242" s="58">
        <v>109.1</v>
      </c>
      <c r="BS242" s="58">
        <v>92.5</v>
      </c>
      <c r="BT242" s="58">
        <v>120.57</v>
      </c>
      <c r="BU242" s="58">
        <v>102.6</v>
      </c>
      <c r="BV242" s="59" t="s">
        <v>544</v>
      </c>
      <c r="BW242" s="58">
        <v>125.9</v>
      </c>
      <c r="BX242" s="59" t="s">
        <v>544</v>
      </c>
      <c r="BY242" s="58">
        <v>9.6885480000000008</v>
      </c>
      <c r="BZ242" s="58">
        <v>10.9</v>
      </c>
      <c r="CA242" s="58">
        <v>510.48</v>
      </c>
      <c r="CB242" s="58">
        <v>496.14499999999998</v>
      </c>
      <c r="CC242" s="58">
        <v>611.61099999999999</v>
      </c>
      <c r="CD242" s="58">
        <v>153.19999999999999</v>
      </c>
      <c r="CE242" s="59" t="s">
        <v>544</v>
      </c>
      <c r="CF242" s="59" t="s">
        <v>544</v>
      </c>
      <c r="CG242" s="58">
        <v>91</v>
      </c>
      <c r="CH242" s="58">
        <v>92.1</v>
      </c>
      <c r="CI242" s="58">
        <v>2.7</v>
      </c>
      <c r="CJ242" s="58">
        <v>-3.4729999999999999</v>
      </c>
      <c r="CK242" s="58">
        <v>0.2</v>
      </c>
      <c r="CL242" s="58">
        <v>116.2456</v>
      </c>
      <c r="CM242" s="58">
        <v>123.2</v>
      </c>
      <c r="CN242" s="58">
        <v>125.5</v>
      </c>
    </row>
    <row r="243" spans="1:92">
      <c r="A243" s="59" t="s">
        <v>908</v>
      </c>
      <c r="B243" s="58">
        <v>798.43799999999999</v>
      </c>
      <c r="C243" s="58">
        <v>93.2</v>
      </c>
      <c r="D243" s="58">
        <v>96.7</v>
      </c>
      <c r="E243" s="58">
        <v>89.8</v>
      </c>
      <c r="F243" s="58">
        <v>98.3</v>
      </c>
      <c r="G243" s="58">
        <v>1.106341</v>
      </c>
      <c r="H243" s="58">
        <v>2444</v>
      </c>
      <c r="I243" s="58">
        <v>3273.2</v>
      </c>
      <c r="J243" s="58">
        <v>-0.40600000000000003</v>
      </c>
      <c r="K243" s="58">
        <v>-0.43</v>
      </c>
      <c r="L243" s="58">
        <v>9935.7999999999993</v>
      </c>
      <c r="M243" s="58">
        <v>701362</v>
      </c>
      <c r="N243" s="58">
        <v>97.9</v>
      </c>
      <c r="O243" s="58">
        <v>4683</v>
      </c>
      <c r="P243" s="58">
        <v>5</v>
      </c>
      <c r="Q243" s="58">
        <v>106.1</v>
      </c>
      <c r="R243" s="58">
        <v>108.6</v>
      </c>
      <c r="S243" s="58">
        <v>21</v>
      </c>
      <c r="T243" s="58">
        <v>19.600000000000001</v>
      </c>
      <c r="U243" s="58">
        <v>392.92</v>
      </c>
      <c r="V243" s="58">
        <v>381.94517999999999</v>
      </c>
      <c r="W243" s="58">
        <v>348.58199999999999</v>
      </c>
      <c r="X243" s="58">
        <v>345.36351000000002</v>
      </c>
      <c r="Y243" s="58">
        <v>-26.8</v>
      </c>
      <c r="Z243" s="58">
        <v>102.3</v>
      </c>
      <c r="AA243" s="58">
        <v>-5.5</v>
      </c>
      <c r="AB243" s="58">
        <v>91.5</v>
      </c>
      <c r="AC243" s="58">
        <v>85.4</v>
      </c>
      <c r="AD243" s="58">
        <v>101.3</v>
      </c>
      <c r="AE243" s="58">
        <v>1.106341</v>
      </c>
      <c r="AF243" s="58">
        <v>100.1</v>
      </c>
      <c r="AG243" s="58">
        <v>-23.9</v>
      </c>
      <c r="AH243" s="58">
        <v>70.384839999999997</v>
      </c>
      <c r="AI243" s="58">
        <v>311.48034999999999</v>
      </c>
      <c r="AJ243" s="58">
        <v>78.499700000000004</v>
      </c>
      <c r="AK243" s="58">
        <v>266.85392000000002</v>
      </c>
      <c r="AL243" s="58">
        <v>76.206000000000003</v>
      </c>
      <c r="AM243" s="58">
        <v>316.714</v>
      </c>
      <c r="AN243" s="58">
        <v>82.649000000000001</v>
      </c>
      <c r="AO243" s="58">
        <v>265.93299999999999</v>
      </c>
      <c r="AP243" s="58">
        <v>102.91107599999999</v>
      </c>
      <c r="AQ243" s="58">
        <v>51.18</v>
      </c>
      <c r="AR243" s="58">
        <v>106.1</v>
      </c>
      <c r="AS243" s="59" t="s">
        <v>544</v>
      </c>
      <c r="AT243" s="58">
        <v>102.3</v>
      </c>
      <c r="AU243" s="58">
        <v>82.9</v>
      </c>
      <c r="AV243" s="58">
        <v>83</v>
      </c>
      <c r="AW243" s="58">
        <v>14.8</v>
      </c>
      <c r="AX243" s="58">
        <v>27.4</v>
      </c>
      <c r="AY243" s="58">
        <v>-2.5</v>
      </c>
      <c r="AZ243" s="58">
        <v>105.82</v>
      </c>
      <c r="BA243" s="58">
        <v>98.006100000000004</v>
      </c>
      <c r="BB243" s="58">
        <v>1.4</v>
      </c>
      <c r="BC243" s="58">
        <v>72.3</v>
      </c>
      <c r="BD243" s="58">
        <v>85.195859999999996</v>
      </c>
      <c r="BE243" s="58">
        <v>106.9</v>
      </c>
      <c r="BF243" s="58">
        <v>867.072</v>
      </c>
      <c r="BG243" s="59" t="s">
        <v>544</v>
      </c>
      <c r="BH243" s="58">
        <v>62196.411</v>
      </c>
      <c r="BI243" s="58">
        <v>-4.7</v>
      </c>
      <c r="BJ243" s="58">
        <v>-4.5999999999999996</v>
      </c>
      <c r="BK243" s="58">
        <v>98.8</v>
      </c>
      <c r="BL243" s="59" t="s">
        <v>544</v>
      </c>
      <c r="BM243" s="58">
        <v>103.9686</v>
      </c>
      <c r="BN243" s="58">
        <v>99.4</v>
      </c>
      <c r="BO243" s="59" t="s">
        <v>544</v>
      </c>
      <c r="BP243" s="58">
        <v>90.9</v>
      </c>
      <c r="BQ243" s="58">
        <v>93.37</v>
      </c>
      <c r="BR243" s="58">
        <v>108.63</v>
      </c>
      <c r="BS243" s="58">
        <v>93.57</v>
      </c>
      <c r="BT243" s="58">
        <v>119.1</v>
      </c>
      <c r="BU243" s="58">
        <v>102.4</v>
      </c>
      <c r="BV243" s="59" t="s">
        <v>544</v>
      </c>
      <c r="BW243" s="58">
        <v>132.80000000000001</v>
      </c>
      <c r="BX243" s="59" t="s">
        <v>544</v>
      </c>
      <c r="BY243" s="58">
        <v>16.252381</v>
      </c>
      <c r="BZ243" s="58">
        <v>13</v>
      </c>
      <c r="CA243" s="58">
        <v>515.35</v>
      </c>
      <c r="CB243" s="58">
        <v>500.91399999999999</v>
      </c>
      <c r="CC243" s="58">
        <v>618.46799999999996</v>
      </c>
      <c r="CD243" s="58">
        <v>147.4</v>
      </c>
      <c r="CE243" s="59" t="s">
        <v>544</v>
      </c>
      <c r="CF243" s="59" t="s">
        <v>544</v>
      </c>
      <c r="CG243" s="58">
        <v>91.4</v>
      </c>
      <c r="CH243" s="58">
        <v>91.5</v>
      </c>
      <c r="CI243" s="58">
        <v>-4.5</v>
      </c>
      <c r="CJ243" s="58">
        <v>-4.3449999999999998</v>
      </c>
      <c r="CK243" s="58">
        <v>0.1</v>
      </c>
      <c r="CL243" s="58">
        <v>116.6108</v>
      </c>
      <c r="CM243" s="58">
        <v>120.2</v>
      </c>
      <c r="CN243" s="58">
        <v>120.6</v>
      </c>
    </row>
    <row r="244" spans="1:92">
      <c r="A244" s="59" t="s">
        <v>909</v>
      </c>
      <c r="B244" s="58">
        <v>718.62400000000002</v>
      </c>
      <c r="C244" s="58">
        <v>81.400000000000006</v>
      </c>
      <c r="D244" s="58">
        <v>79.7</v>
      </c>
      <c r="E244" s="58">
        <v>83.2</v>
      </c>
      <c r="F244" s="58">
        <v>74.7</v>
      </c>
      <c r="G244" s="58">
        <v>1.125459</v>
      </c>
      <c r="H244" s="58">
        <v>2514.8000000000002</v>
      </c>
      <c r="I244" s="58">
        <v>3326</v>
      </c>
      <c r="J244" s="58">
        <v>-0.30099999999999999</v>
      </c>
      <c r="K244" s="58">
        <v>-0.47</v>
      </c>
      <c r="L244" s="58">
        <v>12310.9</v>
      </c>
      <c r="M244" s="58">
        <v>509260</v>
      </c>
      <c r="N244" s="58">
        <v>79.5</v>
      </c>
      <c r="O244" s="58">
        <v>4323</v>
      </c>
      <c r="P244" s="58">
        <v>6.1</v>
      </c>
      <c r="Q244" s="58">
        <v>106</v>
      </c>
      <c r="R244" s="58">
        <v>109.3</v>
      </c>
      <c r="S244" s="58">
        <v>19.600000000000001</v>
      </c>
      <c r="T244" s="58">
        <v>39</v>
      </c>
      <c r="U244" s="58">
        <v>310.97800000000001</v>
      </c>
      <c r="V244" s="58">
        <v>304.20724000000001</v>
      </c>
      <c r="W244" s="58">
        <v>280.411</v>
      </c>
      <c r="X244" s="58">
        <v>287.04919000000001</v>
      </c>
      <c r="Y244" s="58">
        <v>-49</v>
      </c>
      <c r="Z244" s="58">
        <v>71.599999999999994</v>
      </c>
      <c r="AA244" s="58">
        <v>-25</v>
      </c>
      <c r="AB244" s="58">
        <v>91.3</v>
      </c>
      <c r="AC244" s="58">
        <v>85.7</v>
      </c>
      <c r="AD244" s="58">
        <v>103.15</v>
      </c>
      <c r="AE244" s="58">
        <v>1.125459</v>
      </c>
      <c r="AF244" s="58">
        <v>84.3</v>
      </c>
      <c r="AG244" s="58">
        <v>-42.2</v>
      </c>
      <c r="AH244" s="58">
        <v>56.870240000000003</v>
      </c>
      <c r="AI244" s="58">
        <v>247.23022</v>
      </c>
      <c r="AJ244" s="58">
        <v>53.977879999999999</v>
      </c>
      <c r="AK244" s="58">
        <v>233.50004000000001</v>
      </c>
      <c r="AL244" s="58">
        <v>62.05</v>
      </c>
      <c r="AM244" s="58">
        <v>248.928</v>
      </c>
      <c r="AN244" s="58">
        <v>57.744</v>
      </c>
      <c r="AO244" s="58">
        <v>222.667</v>
      </c>
      <c r="AP244" s="58">
        <v>106.033992</v>
      </c>
      <c r="AQ244" s="58">
        <v>33.380000000000003</v>
      </c>
      <c r="AR244" s="58">
        <v>106</v>
      </c>
      <c r="AS244" s="59" t="s">
        <v>544</v>
      </c>
      <c r="AT244" s="58">
        <v>71.599999999999994</v>
      </c>
      <c r="AU244" s="58">
        <v>71.400000000000006</v>
      </c>
      <c r="AV244" s="58">
        <v>70.5</v>
      </c>
      <c r="AW244" s="58">
        <v>19</v>
      </c>
      <c r="AX244" s="58">
        <v>45</v>
      </c>
      <c r="AY244" s="58">
        <v>-33.5</v>
      </c>
      <c r="AZ244" s="58">
        <v>101.64109999999999</v>
      </c>
      <c r="BA244" s="58">
        <v>93.835800000000006</v>
      </c>
      <c r="BB244" s="58">
        <v>8.3000000000000007</v>
      </c>
      <c r="BC244" s="59" t="s">
        <v>544</v>
      </c>
      <c r="BD244" s="58">
        <v>81.540760000000006</v>
      </c>
      <c r="BE244" s="58">
        <v>95.7</v>
      </c>
      <c r="BF244" s="58">
        <v>785.46600000000001</v>
      </c>
      <c r="BG244" s="59" t="s">
        <v>544</v>
      </c>
      <c r="BH244" s="58">
        <v>37317.775999999998</v>
      </c>
      <c r="BI244" s="58">
        <v>47.5</v>
      </c>
      <c r="BJ244" s="58">
        <v>-14</v>
      </c>
      <c r="BK244" s="58">
        <v>77.599999999999994</v>
      </c>
      <c r="BL244" s="59" t="s">
        <v>544</v>
      </c>
      <c r="BM244" s="58">
        <v>105.63339999999999</v>
      </c>
      <c r="BN244" s="58">
        <v>95.3</v>
      </c>
      <c r="BO244" s="59" t="s">
        <v>544</v>
      </c>
      <c r="BP244" s="58">
        <v>59.6</v>
      </c>
      <c r="BQ244" s="58">
        <v>65.5</v>
      </c>
      <c r="BR244" s="58">
        <v>102.5</v>
      </c>
      <c r="BS244" s="58">
        <v>87.83</v>
      </c>
      <c r="BT244" s="58">
        <v>112.67</v>
      </c>
      <c r="BU244" s="58">
        <v>101.2</v>
      </c>
      <c r="BV244" s="59" t="s">
        <v>544</v>
      </c>
      <c r="BW244" s="58">
        <v>129.69999999999999</v>
      </c>
      <c r="BX244" s="59" t="s">
        <v>544</v>
      </c>
      <c r="BY244" s="58">
        <v>19.952145000000002</v>
      </c>
      <c r="BZ244" s="58">
        <v>20.399999999999999</v>
      </c>
      <c r="CA244" s="58">
        <v>498.46</v>
      </c>
      <c r="CB244" s="58">
        <v>484.19799999999998</v>
      </c>
      <c r="CC244" s="58">
        <v>598.47799999999995</v>
      </c>
      <c r="CD244" s="58">
        <v>139.5</v>
      </c>
      <c r="CE244" s="59" t="s">
        <v>544</v>
      </c>
      <c r="CF244" s="59" t="s">
        <v>544</v>
      </c>
      <c r="CG244" s="58">
        <v>91.2</v>
      </c>
      <c r="CH244" s="58">
        <v>91.3</v>
      </c>
      <c r="CI244" s="58">
        <v>-12.2</v>
      </c>
      <c r="CJ244" s="58">
        <v>-12.587999999999999</v>
      </c>
      <c r="CK244" s="58">
        <v>-0.1</v>
      </c>
      <c r="CL244" s="59" t="s">
        <v>544</v>
      </c>
      <c r="CM244" s="58">
        <v>107.7</v>
      </c>
      <c r="CN244" s="58">
        <v>112.6</v>
      </c>
    </row>
    <row r="245" spans="1:92">
      <c r="A245" s="59" t="s">
        <v>910</v>
      </c>
      <c r="B245" s="58">
        <v>783.61</v>
      </c>
      <c r="C245" s="58">
        <v>93</v>
      </c>
      <c r="D245" s="58">
        <v>87.4</v>
      </c>
      <c r="E245" s="58">
        <v>99</v>
      </c>
      <c r="F245" s="58">
        <v>98.7</v>
      </c>
      <c r="G245" s="58">
        <v>1.179241</v>
      </c>
      <c r="H245" s="58">
        <v>2564.6</v>
      </c>
      <c r="I245" s="58">
        <v>3376.4</v>
      </c>
      <c r="J245" s="58">
        <v>-0.47199999999999998</v>
      </c>
      <c r="K245" s="58">
        <v>-0.5</v>
      </c>
      <c r="L245" s="58">
        <v>12760.7</v>
      </c>
      <c r="M245" s="58">
        <v>831209</v>
      </c>
      <c r="N245" s="58">
        <v>90.5</v>
      </c>
      <c r="O245" s="58">
        <v>3485</v>
      </c>
      <c r="P245" s="58">
        <v>6.3</v>
      </c>
      <c r="Q245" s="58">
        <v>105.4</v>
      </c>
      <c r="R245" s="58">
        <v>108.3</v>
      </c>
      <c r="S245" s="58">
        <v>29.2</v>
      </c>
      <c r="T245" s="58">
        <v>14.2</v>
      </c>
      <c r="U245" s="58">
        <v>365.69799999999998</v>
      </c>
      <c r="V245" s="58">
        <v>358.58828999999997</v>
      </c>
      <c r="W245" s="58">
        <v>310.077</v>
      </c>
      <c r="X245" s="58">
        <v>313.52866</v>
      </c>
      <c r="Y245" s="58">
        <v>-43.6</v>
      </c>
      <c r="Z245" s="58">
        <v>103.1</v>
      </c>
      <c r="AA245" s="58">
        <v>7</v>
      </c>
      <c r="AB245" s="58">
        <v>92.3</v>
      </c>
      <c r="AC245" s="58">
        <v>86.6</v>
      </c>
      <c r="AD245" s="58">
        <v>105.35</v>
      </c>
      <c r="AE245" s="58">
        <v>1.179241</v>
      </c>
      <c r="AF245" s="58">
        <v>93.3</v>
      </c>
      <c r="AG245" s="58">
        <v>-35.299999999999997</v>
      </c>
      <c r="AH245" s="58">
        <v>59.086790000000001</v>
      </c>
      <c r="AI245" s="58">
        <v>299.84354999999999</v>
      </c>
      <c r="AJ245" s="58">
        <v>59.421889999999998</v>
      </c>
      <c r="AK245" s="58">
        <v>254.54992999999999</v>
      </c>
      <c r="AL245" s="58">
        <v>63.526000000000003</v>
      </c>
      <c r="AM245" s="58">
        <v>302.17200000000003</v>
      </c>
      <c r="AN245" s="58">
        <v>63.026000000000003</v>
      </c>
      <c r="AO245" s="58">
        <v>247.05099999999999</v>
      </c>
      <c r="AP245" s="58">
        <v>104.86740500000001</v>
      </c>
      <c r="AQ245" s="58">
        <v>43.44</v>
      </c>
      <c r="AR245" s="58">
        <v>105.4</v>
      </c>
      <c r="AS245" s="59" t="s">
        <v>544</v>
      </c>
      <c r="AT245" s="58">
        <v>103.1</v>
      </c>
      <c r="AU245" s="58">
        <v>74.400000000000006</v>
      </c>
      <c r="AV245" s="58">
        <v>75.400000000000006</v>
      </c>
      <c r="AW245" s="58">
        <v>30.8</v>
      </c>
      <c r="AX245" s="58">
        <v>18.5</v>
      </c>
      <c r="AY245" s="58">
        <v>8.8000000000000007</v>
      </c>
      <c r="AZ245" s="58">
        <v>107.5877</v>
      </c>
      <c r="BA245" s="58">
        <v>99.015799999999999</v>
      </c>
      <c r="BB245" s="58">
        <v>13.5</v>
      </c>
      <c r="BC245" s="59" t="s">
        <v>544</v>
      </c>
      <c r="BD245" s="58">
        <v>80.484999999999999</v>
      </c>
      <c r="BE245" s="58">
        <v>101.6</v>
      </c>
      <c r="BF245" s="58">
        <v>848.85599999999999</v>
      </c>
      <c r="BG245" s="59" t="s">
        <v>544</v>
      </c>
      <c r="BH245" s="58">
        <v>62013.19</v>
      </c>
      <c r="BI245" s="58">
        <v>69.400000000000006</v>
      </c>
      <c r="BJ245" s="58">
        <v>-9</v>
      </c>
      <c r="BK245" s="58">
        <v>93.4</v>
      </c>
      <c r="BL245" s="59" t="s">
        <v>544</v>
      </c>
      <c r="BM245" s="58">
        <v>106.788</v>
      </c>
      <c r="BN245" s="58">
        <v>96.7</v>
      </c>
      <c r="BO245" s="59" t="s">
        <v>544</v>
      </c>
      <c r="BP245" s="58">
        <v>79.569999999999993</v>
      </c>
      <c r="BQ245" s="58">
        <v>85.27</v>
      </c>
      <c r="BR245" s="58">
        <v>120.77</v>
      </c>
      <c r="BS245" s="58">
        <v>93.97</v>
      </c>
      <c r="BT245" s="58">
        <v>139.43</v>
      </c>
      <c r="BU245" s="58">
        <v>101.3</v>
      </c>
      <c r="BV245" s="59" t="s">
        <v>544</v>
      </c>
      <c r="BW245" s="58">
        <v>129.19999999999999</v>
      </c>
      <c r="BX245" s="59" t="s">
        <v>544</v>
      </c>
      <c r="BY245" s="58">
        <v>13.160193</v>
      </c>
      <c r="BZ245" s="58">
        <v>14.7</v>
      </c>
      <c r="CA245" s="58">
        <v>511.56</v>
      </c>
      <c r="CB245" s="58">
        <v>497.21300000000002</v>
      </c>
      <c r="CC245" s="58">
        <v>617.48199999999997</v>
      </c>
      <c r="CD245" s="58">
        <v>144.4</v>
      </c>
      <c r="CE245" s="59" t="s">
        <v>544</v>
      </c>
      <c r="CF245" s="59" t="s">
        <v>544</v>
      </c>
      <c r="CG245" s="58">
        <v>91.1</v>
      </c>
      <c r="CH245" s="58">
        <v>94</v>
      </c>
      <c r="CI245" s="58">
        <v>5.2</v>
      </c>
      <c r="CJ245" s="58">
        <v>-24.5</v>
      </c>
      <c r="CK245" s="58">
        <v>-1.9</v>
      </c>
      <c r="CL245" s="59" t="s">
        <v>544</v>
      </c>
      <c r="CM245" s="58">
        <v>118.5</v>
      </c>
      <c r="CN245" s="58">
        <v>121.4</v>
      </c>
    </row>
    <row r="246" spans="1:92">
      <c r="A246" s="59" t="s">
        <v>911</v>
      </c>
      <c r="B246" s="58">
        <v>789.43499999999995</v>
      </c>
      <c r="C246" s="58">
        <v>96.6</v>
      </c>
      <c r="D246" s="58">
        <v>95.1</v>
      </c>
      <c r="E246" s="58">
        <v>98.1</v>
      </c>
      <c r="F246" s="58">
        <v>106.4</v>
      </c>
      <c r="G246" s="58">
        <v>1.2169730000000001</v>
      </c>
      <c r="H246" s="58">
        <v>2632.8</v>
      </c>
      <c r="I246" s="58">
        <v>3428.2</v>
      </c>
      <c r="J246" s="58">
        <v>-0.52300000000000002</v>
      </c>
      <c r="K246" s="58">
        <v>-0.6</v>
      </c>
      <c r="L246" s="58">
        <v>13718.8</v>
      </c>
      <c r="M246" s="58">
        <v>875847</v>
      </c>
      <c r="N246" s="58">
        <v>96.3</v>
      </c>
      <c r="O246" s="58">
        <v>3349</v>
      </c>
      <c r="P246" s="58">
        <v>6.2</v>
      </c>
      <c r="Q246" s="58">
        <v>105.6</v>
      </c>
      <c r="R246" s="58">
        <v>108.8</v>
      </c>
      <c r="S246" s="58">
        <v>20.399999999999999</v>
      </c>
      <c r="T246" s="58">
        <v>17.7</v>
      </c>
      <c r="U246" s="58">
        <v>383.209</v>
      </c>
      <c r="V246" s="58">
        <v>374.34886</v>
      </c>
      <c r="W246" s="58">
        <v>322.77100000000002</v>
      </c>
      <c r="X246" s="58">
        <v>323.82292000000001</v>
      </c>
      <c r="Y246" s="58">
        <v>-27.6</v>
      </c>
      <c r="Z246" s="58">
        <v>110.5</v>
      </c>
      <c r="AA246" s="58">
        <v>2.2999999999999998</v>
      </c>
      <c r="AB246" s="58">
        <v>92.4</v>
      </c>
      <c r="AC246" s="58">
        <v>86.4</v>
      </c>
      <c r="AD246" s="58">
        <v>105.57</v>
      </c>
      <c r="AE246" s="58">
        <v>1.2169730000000001</v>
      </c>
      <c r="AF246" s="58">
        <v>98.9</v>
      </c>
      <c r="AG246" s="58">
        <v>-16.3</v>
      </c>
      <c r="AH246" s="58">
        <v>59.289439999999999</v>
      </c>
      <c r="AI246" s="58">
        <v>315.53424999999999</v>
      </c>
      <c r="AJ246" s="58">
        <v>57.593629999999997</v>
      </c>
      <c r="AK246" s="58">
        <v>266.80797999999999</v>
      </c>
      <c r="AL246" s="58">
        <v>64.647000000000006</v>
      </c>
      <c r="AM246" s="58">
        <v>318.56200000000001</v>
      </c>
      <c r="AN246" s="58">
        <v>62.005000000000003</v>
      </c>
      <c r="AO246" s="58">
        <v>260.76600000000002</v>
      </c>
      <c r="AP246" s="58">
        <v>104.16650799999999</v>
      </c>
      <c r="AQ246" s="58">
        <v>45.35</v>
      </c>
      <c r="AR246" s="58">
        <v>105.6</v>
      </c>
      <c r="AS246" s="59" t="s">
        <v>544</v>
      </c>
      <c r="AT246" s="58">
        <v>110.5</v>
      </c>
      <c r="AU246" s="58">
        <v>79.099999999999994</v>
      </c>
      <c r="AV246" s="58">
        <v>80.099999999999994</v>
      </c>
      <c r="AW246" s="58">
        <v>25.5</v>
      </c>
      <c r="AX246" s="58">
        <v>17.7</v>
      </c>
      <c r="AY246" s="58">
        <v>18.100000000000001</v>
      </c>
      <c r="AZ246" s="59">
        <v>108.5397</v>
      </c>
      <c r="BA246" s="58">
        <v>99.578599999999994</v>
      </c>
      <c r="BB246" s="58">
        <v>16</v>
      </c>
      <c r="BC246" s="59" t="s">
        <v>544</v>
      </c>
      <c r="BD246" s="58">
        <v>83.484809999999996</v>
      </c>
      <c r="BE246" s="58">
        <v>101.1</v>
      </c>
      <c r="BF246" s="58">
        <v>858.83</v>
      </c>
      <c r="BG246" s="59" t="s">
        <v>544</v>
      </c>
      <c r="BH246" s="58">
        <v>72390.851999999999</v>
      </c>
      <c r="BI246" s="58">
        <v>50</v>
      </c>
      <c r="BJ246" s="58">
        <v>-10.5</v>
      </c>
      <c r="BK246" s="58">
        <v>95.9</v>
      </c>
      <c r="BL246" s="59" t="s">
        <v>544</v>
      </c>
      <c r="BM246" s="58">
        <v>107.1276</v>
      </c>
      <c r="BN246" s="58">
        <v>97.9</v>
      </c>
      <c r="BO246" s="59" t="s">
        <v>544</v>
      </c>
      <c r="BP246" s="58">
        <v>88.7</v>
      </c>
      <c r="BQ246" s="58">
        <v>94.97</v>
      </c>
      <c r="BR246" s="58">
        <v>134.1</v>
      </c>
      <c r="BS246" s="58">
        <v>107.17</v>
      </c>
      <c r="BT246" s="58">
        <v>152.80000000000001</v>
      </c>
      <c r="BU246" s="58">
        <v>101.9</v>
      </c>
      <c r="BV246" s="59" t="s">
        <v>544</v>
      </c>
      <c r="BW246" s="58">
        <v>129.69999999999999</v>
      </c>
      <c r="BX246" s="59" t="s">
        <v>544</v>
      </c>
      <c r="BY246" s="58">
        <v>15.370729000000001</v>
      </c>
      <c r="BZ246" s="58">
        <v>16.600000000000001</v>
      </c>
      <c r="CA246" s="58">
        <v>515.97</v>
      </c>
      <c r="CB246" s="58">
        <v>501.61500000000001</v>
      </c>
      <c r="CC246" s="58">
        <v>622.43499999999995</v>
      </c>
      <c r="CD246" s="58">
        <v>153.19999999999999</v>
      </c>
      <c r="CE246" s="59" t="s">
        <v>544</v>
      </c>
      <c r="CF246" s="59" t="s">
        <v>544</v>
      </c>
      <c r="CG246" s="58">
        <v>90.8</v>
      </c>
      <c r="CH246" s="58">
        <v>94.6</v>
      </c>
      <c r="CI246" s="58">
        <v>10.199999999999999</v>
      </c>
      <c r="CJ246" s="58">
        <v>-19.885000000000002</v>
      </c>
      <c r="CK246" s="58">
        <v>0.5</v>
      </c>
      <c r="CL246" s="59" t="s">
        <v>544</v>
      </c>
      <c r="CM246" s="58">
        <v>123.6</v>
      </c>
      <c r="CN246" s="58">
        <v>125.7</v>
      </c>
    </row>
    <row r="247" spans="1:92">
      <c r="A247" s="59" t="s">
        <v>990</v>
      </c>
      <c r="B247" s="114">
        <v>773.24599999999998</v>
      </c>
      <c r="C247">
        <v>98.4</v>
      </c>
      <c r="D247">
        <v>96.8</v>
      </c>
      <c r="E247">
        <v>100</v>
      </c>
      <c r="F247" s="114">
        <v>109.3</v>
      </c>
      <c r="G247">
        <v>1.1899090000000001</v>
      </c>
      <c r="H247" s="114">
        <v>2724.1</v>
      </c>
      <c r="I247" s="114">
        <v>3507.2</v>
      </c>
      <c r="J247">
        <v>-0.54200000000000004</v>
      </c>
      <c r="K247">
        <v>-0.47</v>
      </c>
      <c r="L247">
        <v>15008.3</v>
      </c>
      <c r="M247">
        <v>656452</v>
      </c>
      <c r="N247" s="114">
        <v>96.3</v>
      </c>
      <c r="O247" s="114">
        <v>3762</v>
      </c>
      <c r="P247">
        <v>6</v>
      </c>
      <c r="Q247">
        <v>107.5</v>
      </c>
      <c r="R247" s="114">
        <v>110.8</v>
      </c>
      <c r="S247">
        <v>35.5</v>
      </c>
      <c r="T247">
        <v>8.3000000000000007</v>
      </c>
      <c r="U247" s="114">
        <v>396.017</v>
      </c>
      <c r="V247" s="114">
        <v>381.27071999999998</v>
      </c>
      <c r="W247" s="114">
        <v>340.71600000000001</v>
      </c>
      <c r="X247" s="114">
        <v>336.17009000000002</v>
      </c>
      <c r="Y247">
        <v>-8.8000000000000007</v>
      </c>
      <c r="Z247" s="114">
        <v>114.3</v>
      </c>
      <c r="AA247" s="3">
        <v>15</v>
      </c>
      <c r="AB247" s="114">
        <v>93.2</v>
      </c>
      <c r="AC247" s="114">
        <v>86.9</v>
      </c>
      <c r="AD247" s="114">
        <v>105.2</v>
      </c>
      <c r="AE247">
        <v>1.1899090000000001</v>
      </c>
      <c r="AF247" s="114">
        <v>98.2</v>
      </c>
      <c r="AG247">
        <v>-3.3</v>
      </c>
      <c r="AH247" s="114">
        <v>60.340710000000001</v>
      </c>
      <c r="AI247" s="114">
        <v>321.51301999999998</v>
      </c>
      <c r="AJ247" s="114">
        <v>62.881309999999999</v>
      </c>
      <c r="AK247" s="114">
        <v>273.94706000000002</v>
      </c>
      <c r="AL247" s="114">
        <v>68.164000000000001</v>
      </c>
      <c r="AM247" s="114">
        <v>327.85300000000001</v>
      </c>
      <c r="AN247" s="114">
        <v>67.372</v>
      </c>
      <c r="AO247" s="114">
        <v>273.34399999999999</v>
      </c>
      <c r="AP247" s="114">
        <v>101.551135</v>
      </c>
      <c r="AQ247">
        <v>61.13</v>
      </c>
      <c r="AR247">
        <v>107.5</v>
      </c>
      <c r="AS247" s="114" t="s">
        <v>544</v>
      </c>
      <c r="AT247" s="114">
        <v>114.3</v>
      </c>
      <c r="AU247">
        <v>80.400000000000006</v>
      </c>
      <c r="AV247">
        <v>81.900000000000006</v>
      </c>
      <c r="AW247">
        <v>33.700000000000003</v>
      </c>
      <c r="AX247">
        <v>12.4</v>
      </c>
      <c r="AY247">
        <v>15</v>
      </c>
      <c r="AZ247" s="114" t="s">
        <v>544</v>
      </c>
      <c r="BA247">
        <v>100.3199</v>
      </c>
      <c r="BB247">
        <v>20.100000000000001</v>
      </c>
      <c r="BC247" s="114" t="s">
        <v>544</v>
      </c>
      <c r="BD247" s="114">
        <v>84.438630000000003</v>
      </c>
      <c r="BE247">
        <v>100.5</v>
      </c>
      <c r="BF247" s="114">
        <v>856.98900000000003</v>
      </c>
      <c r="BG247" s="114" t="s">
        <v>544</v>
      </c>
      <c r="BH247" s="114">
        <v>66234.024000000005</v>
      </c>
      <c r="BI247">
        <v>69.900000000000006</v>
      </c>
      <c r="BJ247">
        <v>-11.4</v>
      </c>
      <c r="BK247">
        <v>97.4</v>
      </c>
      <c r="BL247" s="114" t="s">
        <v>544</v>
      </c>
      <c r="BM247">
        <v>106.77800000000001</v>
      </c>
      <c r="BN247" s="114">
        <v>101.8</v>
      </c>
      <c r="BO247" s="114" t="s">
        <v>544</v>
      </c>
      <c r="BP247">
        <v>115.33</v>
      </c>
      <c r="BQ247">
        <v>121.27</v>
      </c>
      <c r="BR247">
        <v>158.43</v>
      </c>
      <c r="BS247">
        <v>122.2</v>
      </c>
      <c r="BT247">
        <v>183.6</v>
      </c>
      <c r="BU247" s="114">
        <v>103.3</v>
      </c>
      <c r="BV247" s="114" t="s">
        <v>544</v>
      </c>
      <c r="BW247" s="114">
        <v>129.30000000000001</v>
      </c>
      <c r="BX247" s="114" t="s">
        <v>544</v>
      </c>
      <c r="BY247" s="114">
        <v>23.180699000000001</v>
      </c>
      <c r="BZ247" s="114">
        <v>20.100000000000001</v>
      </c>
      <c r="CA247" s="114">
        <v>519.9</v>
      </c>
      <c r="CB247" s="114">
        <v>505.23700000000002</v>
      </c>
      <c r="CC247" s="114">
        <v>627.15899999999999</v>
      </c>
      <c r="CD247" s="114">
        <v>151.30000000000001</v>
      </c>
      <c r="CE247" s="114" t="s">
        <v>544</v>
      </c>
      <c r="CF247" s="114" t="s">
        <v>544</v>
      </c>
      <c r="CG247" s="114">
        <v>91.7</v>
      </c>
      <c r="CH247" s="114">
        <v>95.3</v>
      </c>
      <c r="CI247" s="114">
        <v>17.100000000000001</v>
      </c>
      <c r="CJ247" s="114">
        <v>-3.9929999999999999</v>
      </c>
      <c r="CK247" s="114">
        <v>1.4</v>
      </c>
      <c r="CL247" s="114" t="s">
        <v>544</v>
      </c>
      <c r="CM247" s="114">
        <v>127.6</v>
      </c>
      <c r="CN247" s="114">
        <v>129.6</v>
      </c>
    </row>
    <row r="248" spans="1:92">
      <c r="A248" s="114" t="s">
        <v>1002</v>
      </c>
      <c r="B248" s="114">
        <v>784.745</v>
      </c>
      <c r="C248" s="114">
        <v>104.2</v>
      </c>
      <c r="D248" s="114">
        <v>104.9</v>
      </c>
      <c r="E248" s="114">
        <v>103.5</v>
      </c>
      <c r="F248" s="114">
        <v>112.4</v>
      </c>
      <c r="G248" s="114">
        <v>1.204709</v>
      </c>
      <c r="H248" s="114">
        <v>2771.6</v>
      </c>
      <c r="I248" s="114">
        <v>3536.5</v>
      </c>
      <c r="J248" s="114">
        <v>-0.54</v>
      </c>
      <c r="K248" s="114">
        <v>-0.27</v>
      </c>
      <c r="L248" s="114">
        <v>15531</v>
      </c>
      <c r="M248" s="114">
        <v>734437</v>
      </c>
      <c r="N248" s="114">
        <v>95.1</v>
      </c>
      <c r="O248" s="114" t="s">
        <v>544</v>
      </c>
      <c r="P248" s="114">
        <v>5.9</v>
      </c>
      <c r="Q248" s="114">
        <v>108.4</v>
      </c>
      <c r="R248" s="114">
        <v>110.7</v>
      </c>
      <c r="S248" s="114">
        <v>34.299999999999997</v>
      </c>
      <c r="T248" s="114">
        <v>7.3</v>
      </c>
      <c r="U248" s="114" t="s">
        <v>544</v>
      </c>
      <c r="V248" s="114" t="s">
        <v>544</v>
      </c>
      <c r="W248" s="114" t="s">
        <v>544</v>
      </c>
      <c r="X248" s="114" t="s">
        <v>544</v>
      </c>
      <c r="Y248" s="114">
        <v>12.8</v>
      </c>
      <c r="Z248" s="114">
        <v>115.3</v>
      </c>
      <c r="AA248" s="115">
        <v>23.5</v>
      </c>
      <c r="AB248" s="114" t="s">
        <v>544</v>
      </c>
      <c r="AC248" s="114" t="s">
        <v>544</v>
      </c>
      <c r="AD248" s="114">
        <v>105.37</v>
      </c>
      <c r="AE248" s="114">
        <v>1.204709</v>
      </c>
      <c r="AF248" s="114">
        <v>97.6</v>
      </c>
      <c r="AG248" s="114">
        <v>19.2</v>
      </c>
      <c r="AH248" s="114" t="s">
        <v>544</v>
      </c>
      <c r="AI248" s="114" t="s">
        <v>544</v>
      </c>
      <c r="AJ248" s="114" t="s">
        <v>544</v>
      </c>
      <c r="AK248" s="114" t="s">
        <v>544</v>
      </c>
      <c r="AL248" s="114" t="s">
        <v>544</v>
      </c>
      <c r="AM248" s="114" t="s">
        <v>544</v>
      </c>
      <c r="AN248" s="114" t="s">
        <v>544</v>
      </c>
      <c r="AO248" s="114" t="s">
        <v>544</v>
      </c>
      <c r="AP248" s="114">
        <v>98.948560999999998</v>
      </c>
      <c r="AQ248" s="114">
        <v>69.14</v>
      </c>
      <c r="AR248" s="114">
        <v>108.4</v>
      </c>
      <c r="AS248" s="114" t="s">
        <v>544</v>
      </c>
      <c r="AT248" s="114">
        <v>115.3</v>
      </c>
      <c r="AU248" s="114">
        <v>86.7</v>
      </c>
      <c r="AV248" s="114">
        <v>85.9</v>
      </c>
      <c r="AW248" s="114">
        <v>30.8</v>
      </c>
      <c r="AX248" s="114">
        <v>11.8</v>
      </c>
      <c r="AY248" s="114">
        <v>18.600000000000001</v>
      </c>
      <c r="AZ248" s="114" t="s">
        <v>544</v>
      </c>
      <c r="BA248" s="114">
        <v>101.32559999999999</v>
      </c>
      <c r="BB248" s="114">
        <v>17.899999999999999</v>
      </c>
      <c r="BC248" s="114" t="s">
        <v>544</v>
      </c>
      <c r="BD248" s="114" t="s">
        <v>544</v>
      </c>
      <c r="BE248" s="114">
        <v>102.8</v>
      </c>
      <c r="BF248" s="114">
        <v>868.68600000000004</v>
      </c>
      <c r="BG248" s="114" t="s">
        <v>544</v>
      </c>
      <c r="BH248" s="114">
        <v>56564.004000000001</v>
      </c>
      <c r="BI248" s="114">
        <v>78.3</v>
      </c>
      <c r="BJ248" s="114">
        <v>-4.5</v>
      </c>
      <c r="BK248" s="114">
        <v>112.9</v>
      </c>
      <c r="BL248" s="114" t="s">
        <v>544</v>
      </c>
      <c r="BM248">
        <v>106.8882</v>
      </c>
      <c r="BN248" s="114">
        <v>106.5</v>
      </c>
      <c r="BO248" s="114" t="s">
        <v>544</v>
      </c>
      <c r="BP248" s="114">
        <v>131.03</v>
      </c>
      <c r="BQ248" s="114">
        <v>137.83000000000001</v>
      </c>
      <c r="BR248" s="114">
        <v>180.33</v>
      </c>
      <c r="BS248" s="114">
        <v>130.22999999999999</v>
      </c>
      <c r="BT248" s="114">
        <v>215.2</v>
      </c>
      <c r="BU248" s="114">
        <v>105.4</v>
      </c>
      <c r="BV248" s="114" t="s">
        <v>544</v>
      </c>
      <c r="BW248" s="114">
        <v>133.6</v>
      </c>
      <c r="BX248" s="114" t="s">
        <v>544</v>
      </c>
      <c r="BY248" s="114" t="s">
        <v>544</v>
      </c>
      <c r="BZ248" s="114" t="s">
        <v>544</v>
      </c>
      <c r="CA248" s="114" t="s">
        <v>544</v>
      </c>
      <c r="CB248" s="114" t="s">
        <v>544</v>
      </c>
      <c r="CC248" s="114" t="s">
        <v>544</v>
      </c>
      <c r="CD248" s="114" t="s">
        <v>544</v>
      </c>
      <c r="CE248" s="114" t="s">
        <v>544</v>
      </c>
      <c r="CF248" s="114" t="s">
        <v>544</v>
      </c>
      <c r="CG248" s="114" t="s">
        <v>544</v>
      </c>
      <c r="CH248" s="114" t="s">
        <v>544</v>
      </c>
      <c r="CI248" s="114">
        <v>27.8</v>
      </c>
      <c r="CJ248" s="114" t="s">
        <v>544</v>
      </c>
      <c r="CK248" s="114" t="s">
        <v>544</v>
      </c>
      <c r="CL248" s="114" t="s">
        <v>544</v>
      </c>
      <c r="CM248" s="114" t="s">
        <v>544</v>
      </c>
      <c r="CN248" s="114" t="s">
        <v>544</v>
      </c>
    </row>
    <row r="249" spans="1:92">
      <c r="A249" s="114" t="s">
        <v>1004</v>
      </c>
      <c r="B249" s="114" t="s">
        <v>544</v>
      </c>
      <c r="C249" s="114" t="s">
        <v>544</v>
      </c>
      <c r="D249" s="114" t="s">
        <v>544</v>
      </c>
      <c r="E249" s="114" t="s">
        <v>544</v>
      </c>
      <c r="F249" s="114" t="s">
        <v>544</v>
      </c>
      <c r="G249" s="114" t="s">
        <v>544</v>
      </c>
      <c r="H249" s="114" t="s">
        <v>544</v>
      </c>
      <c r="I249" s="114" t="s">
        <v>544</v>
      </c>
      <c r="J249" s="114" t="s">
        <v>544</v>
      </c>
      <c r="K249" s="114" t="s">
        <v>544</v>
      </c>
      <c r="L249" s="114" t="s">
        <v>544</v>
      </c>
      <c r="M249" s="114" t="s">
        <v>544</v>
      </c>
      <c r="N249" s="114" t="s">
        <v>544</v>
      </c>
      <c r="O249" s="114" t="s">
        <v>544</v>
      </c>
      <c r="P249" s="114" t="s">
        <v>544</v>
      </c>
      <c r="Q249" s="114" t="s">
        <v>544</v>
      </c>
      <c r="R249" s="114" t="s">
        <v>544</v>
      </c>
      <c r="S249" s="114" t="s">
        <v>544</v>
      </c>
      <c r="T249" s="114" t="s">
        <v>544</v>
      </c>
      <c r="U249" s="114" t="s">
        <v>544</v>
      </c>
      <c r="V249" s="114" t="s">
        <v>544</v>
      </c>
      <c r="W249" s="114" t="s">
        <v>544</v>
      </c>
      <c r="X249" s="114" t="s">
        <v>544</v>
      </c>
      <c r="Y249" s="114" t="s">
        <v>544</v>
      </c>
      <c r="Z249" s="114" t="s">
        <v>544</v>
      </c>
      <c r="AA249" s="115" t="s">
        <v>544</v>
      </c>
      <c r="AB249" s="114" t="s">
        <v>544</v>
      </c>
      <c r="AC249" s="114" t="s">
        <v>544</v>
      </c>
      <c r="AD249" s="114" t="s">
        <v>544</v>
      </c>
      <c r="AE249" s="114" t="s">
        <v>544</v>
      </c>
      <c r="AF249" s="114" t="s">
        <v>544</v>
      </c>
      <c r="AG249" s="114" t="s">
        <v>544</v>
      </c>
      <c r="AH249" s="114" t="s">
        <v>544</v>
      </c>
      <c r="AI249" s="114" t="s">
        <v>544</v>
      </c>
      <c r="AJ249" s="114" t="s">
        <v>544</v>
      </c>
      <c r="AK249" s="114" t="s">
        <v>544</v>
      </c>
      <c r="AL249" s="114" t="s">
        <v>544</v>
      </c>
      <c r="AM249" s="114" t="s">
        <v>544</v>
      </c>
      <c r="AN249" s="114" t="s">
        <v>544</v>
      </c>
      <c r="AO249" s="114" t="s">
        <v>544</v>
      </c>
      <c r="AP249" s="114" t="s">
        <v>544</v>
      </c>
      <c r="AQ249" s="114" t="s">
        <v>544</v>
      </c>
      <c r="AR249" s="114" t="s">
        <v>544</v>
      </c>
      <c r="AS249" s="114" t="s">
        <v>544</v>
      </c>
      <c r="AT249" s="114" t="s">
        <v>544</v>
      </c>
      <c r="AU249" s="114">
        <v>87</v>
      </c>
      <c r="AV249" s="114">
        <v>87.1</v>
      </c>
      <c r="AW249" s="114" t="s">
        <v>544</v>
      </c>
      <c r="AX249" s="114" t="s">
        <v>544</v>
      </c>
      <c r="AY249" s="114" t="s">
        <v>544</v>
      </c>
      <c r="AZ249" s="114" t="s">
        <v>544</v>
      </c>
      <c r="BA249" s="114" t="s">
        <v>544</v>
      </c>
      <c r="BB249" s="114" t="s">
        <v>544</v>
      </c>
      <c r="BC249" s="114" t="s">
        <v>544</v>
      </c>
      <c r="BD249" s="114" t="s">
        <v>544</v>
      </c>
      <c r="BE249" s="114" t="s">
        <v>544</v>
      </c>
      <c r="BF249" s="114" t="s">
        <v>544</v>
      </c>
      <c r="BG249" s="114" t="s">
        <v>544</v>
      </c>
      <c r="BH249" s="114" t="s">
        <v>544</v>
      </c>
      <c r="BI249" s="114" t="s">
        <v>544</v>
      </c>
      <c r="BJ249" s="114" t="s">
        <v>544</v>
      </c>
      <c r="BK249" s="114" t="s">
        <v>544</v>
      </c>
      <c r="BL249" s="114" t="s">
        <v>544</v>
      </c>
      <c r="BM249">
        <v>106.86750000000001</v>
      </c>
      <c r="BN249" s="114" t="s">
        <v>544</v>
      </c>
      <c r="BO249" s="114" t="s">
        <v>544</v>
      </c>
      <c r="BP249" s="114" t="s">
        <v>544</v>
      </c>
      <c r="BQ249" s="114" t="s">
        <v>544</v>
      </c>
      <c r="BR249" s="114" t="s">
        <v>544</v>
      </c>
      <c r="BS249" s="114" t="s">
        <v>544</v>
      </c>
      <c r="BT249" s="114" t="s">
        <v>544</v>
      </c>
      <c r="BU249" s="114" t="s">
        <v>544</v>
      </c>
      <c r="BV249" s="114" t="s">
        <v>544</v>
      </c>
      <c r="BW249" s="114" t="s">
        <v>544</v>
      </c>
      <c r="BX249" s="114" t="s">
        <v>544</v>
      </c>
      <c r="BY249" s="114" t="s">
        <v>544</v>
      </c>
      <c r="BZ249" s="114" t="s">
        <v>544</v>
      </c>
      <c r="CA249" s="114" t="s">
        <v>544</v>
      </c>
      <c r="CB249" s="114" t="s">
        <v>544</v>
      </c>
      <c r="CC249" s="114" t="s">
        <v>544</v>
      </c>
      <c r="CD249" s="114" t="s">
        <v>544</v>
      </c>
      <c r="CE249" s="114" t="s">
        <v>544</v>
      </c>
      <c r="CF249" s="114" t="s">
        <v>544</v>
      </c>
      <c r="CG249" s="114" t="s">
        <v>544</v>
      </c>
      <c r="CH249" s="114" t="s">
        <v>544</v>
      </c>
      <c r="CI249" s="114" t="s">
        <v>544</v>
      </c>
      <c r="CJ249" s="114" t="s">
        <v>544</v>
      </c>
      <c r="CK249" s="114" t="s">
        <v>544</v>
      </c>
      <c r="CL249" s="114" t="s">
        <v>544</v>
      </c>
      <c r="CM249" s="114" t="s">
        <v>544</v>
      </c>
      <c r="CN249" s="114" t="s">
        <v>544</v>
      </c>
    </row>
    <row r="250" spans="1:92">
      <c r="AA250" s="3"/>
    </row>
    <row r="251" spans="1:92">
      <c r="AA251" s="3"/>
    </row>
    <row r="252" spans="1:92">
      <c r="AA252" s="3"/>
    </row>
    <row r="253" spans="1:92">
      <c r="AA253" s="3"/>
    </row>
    <row r="254" spans="1:92">
      <c r="AA254" s="3"/>
    </row>
    <row r="255" spans="1:92">
      <c r="AA255" s="3"/>
    </row>
    <row r="256" spans="1:92">
      <c r="AA256" s="3"/>
    </row>
    <row r="257" spans="27:27">
      <c r="AA257" s="3"/>
    </row>
    <row r="258" spans="27:27">
      <c r="AA258" s="3"/>
    </row>
    <row r="259" spans="27:27">
      <c r="AA259" s="3"/>
    </row>
    <row r="260" spans="27:27">
      <c r="AA260" s="3"/>
    </row>
    <row r="261" spans="27:27">
      <c r="AA261" s="3"/>
    </row>
    <row r="262" spans="27:27">
      <c r="AA262" s="3"/>
    </row>
    <row r="263" spans="27:27">
      <c r="AA263" s="3"/>
    </row>
    <row r="264" spans="27:27">
      <c r="AA264" s="3"/>
    </row>
    <row r="265" spans="27:27">
      <c r="AA265" s="3"/>
    </row>
    <row r="266" spans="27:27">
      <c r="AA266" s="3"/>
    </row>
    <row r="267" spans="27:27">
      <c r="AA267" s="3"/>
    </row>
    <row r="268" spans="27:27">
      <c r="AA268" s="3"/>
    </row>
    <row r="269" spans="27:27">
      <c r="AA269" s="3"/>
    </row>
    <row r="270" spans="27:27">
      <c r="AA270" s="3"/>
    </row>
    <row r="271" spans="27:27">
      <c r="AA271" s="3"/>
    </row>
    <row r="272" spans="27:27">
      <c r="AA272" s="3"/>
    </row>
    <row r="273" spans="27:27">
      <c r="AA273" s="3"/>
    </row>
    <row r="274" spans="27:27">
      <c r="AA274" s="3"/>
    </row>
    <row r="275" spans="27:27">
      <c r="AA275" s="3"/>
    </row>
    <row r="276" spans="27:27">
      <c r="AA276" s="3"/>
    </row>
    <row r="277" spans="27:27">
      <c r="AA277" s="3"/>
    </row>
    <row r="278" spans="27:27">
      <c r="AA278" s="3"/>
    </row>
    <row r="279" spans="27:27">
      <c r="AA279" s="3"/>
    </row>
    <row r="280" spans="27:27">
      <c r="AA280" s="3"/>
    </row>
    <row r="281" spans="27:27">
      <c r="AA281" s="3"/>
    </row>
    <row r="282" spans="27:27">
      <c r="AA282" s="3"/>
    </row>
    <row r="283" spans="27:27">
      <c r="AA283" s="3"/>
    </row>
    <row r="284" spans="27:27">
      <c r="AA284" s="3"/>
    </row>
    <row r="285" spans="27:27">
      <c r="AA285" s="3"/>
    </row>
    <row r="286" spans="27:27">
      <c r="AA286" s="3"/>
    </row>
    <row r="287" spans="27:27">
      <c r="AA287" s="3"/>
    </row>
    <row r="288" spans="27:27">
      <c r="AA288" s="3"/>
    </row>
    <row r="289" spans="27:27">
      <c r="AA289" s="3"/>
    </row>
    <row r="290" spans="27:27">
      <c r="AA290" s="3"/>
    </row>
    <row r="291" spans="27:27">
      <c r="AA291" s="3"/>
    </row>
    <row r="292" spans="27:27">
      <c r="AA292" s="3"/>
    </row>
    <row r="293" spans="27:27">
      <c r="AA293" s="3"/>
    </row>
    <row r="294" spans="27:27">
      <c r="AA294" s="3"/>
    </row>
    <row r="295" spans="27:27">
      <c r="AA295" s="3"/>
    </row>
    <row r="296" spans="27:27">
      <c r="AA296" s="3"/>
    </row>
    <row r="297" spans="27:27">
      <c r="AA297" s="3"/>
    </row>
    <row r="298" spans="27:27">
      <c r="AA298" s="3"/>
    </row>
    <row r="299" spans="27:27">
      <c r="AA299" s="3"/>
    </row>
    <row r="300" spans="27:27">
      <c r="AA300" s="3"/>
    </row>
    <row r="301" spans="27:27">
      <c r="AA301" s="3"/>
    </row>
    <row r="302" spans="27:27">
      <c r="AA302" s="3"/>
    </row>
    <row r="303" spans="27:27">
      <c r="AA303" s="3"/>
    </row>
    <row r="304" spans="27:27">
      <c r="AA304" s="3"/>
    </row>
    <row r="305" spans="27:27">
      <c r="AA305" s="3"/>
    </row>
    <row r="306" spans="27:27">
      <c r="AA306" s="3"/>
    </row>
    <row r="307" spans="27:27">
      <c r="AA307" s="3"/>
    </row>
    <row r="308" spans="27:27">
      <c r="AA308" s="3"/>
    </row>
    <row r="309" spans="27:27">
      <c r="AA309" s="3"/>
    </row>
    <row r="310" spans="27:27">
      <c r="AA310" s="3"/>
    </row>
    <row r="311" spans="27:27">
      <c r="AA311" s="3"/>
    </row>
    <row r="312" spans="27:27">
      <c r="AA312" s="3"/>
    </row>
    <row r="313" spans="27:27">
      <c r="AA313" s="3"/>
    </row>
    <row r="314" spans="27:27">
      <c r="AA314" s="3"/>
    </row>
    <row r="315" spans="27:27">
      <c r="AA315" s="3"/>
    </row>
    <row r="316" spans="27:27">
      <c r="AA316" s="3"/>
    </row>
    <row r="317" spans="27:27">
      <c r="AA317" s="3"/>
    </row>
    <row r="318" spans="27:27">
      <c r="AA318" s="3"/>
    </row>
    <row r="319" spans="27:27">
      <c r="AA319" s="3"/>
    </row>
    <row r="320" spans="27:27">
      <c r="AA320" s="3"/>
    </row>
    <row r="321" spans="27:27">
      <c r="AA321" s="3"/>
    </row>
    <row r="322" spans="27:27">
      <c r="AA322" s="3"/>
    </row>
    <row r="323" spans="27:27">
      <c r="AA323" s="3"/>
    </row>
    <row r="324" spans="27:27">
      <c r="AA324" s="3"/>
    </row>
    <row r="325" spans="27:27">
      <c r="AA325" s="3"/>
    </row>
    <row r="326" spans="27:27">
      <c r="AA326" s="3"/>
    </row>
    <row r="327" spans="27:27">
      <c r="AA327" s="3"/>
    </row>
    <row r="328" spans="27:27">
      <c r="AA328" s="3"/>
    </row>
    <row r="329" spans="27:27">
      <c r="AA329" s="3"/>
    </row>
    <row r="330" spans="27:27">
      <c r="AA330" s="3"/>
    </row>
    <row r="331" spans="27:27">
      <c r="AA331" s="3"/>
    </row>
    <row r="332" spans="27:27">
      <c r="AA332" s="3"/>
    </row>
    <row r="333" spans="27:27">
      <c r="AA333" s="3"/>
    </row>
    <row r="334" spans="27:27">
      <c r="AA334" s="3"/>
    </row>
    <row r="335" spans="27:27">
      <c r="AA335" s="3"/>
    </row>
    <row r="336" spans="27:27">
      <c r="AA336" s="3"/>
    </row>
    <row r="337" spans="27:27">
      <c r="AA337" s="3"/>
    </row>
    <row r="338" spans="27:27">
      <c r="AA338" s="3"/>
    </row>
    <row r="339" spans="27:27">
      <c r="AA339" s="3"/>
    </row>
    <row r="340" spans="27:27">
      <c r="AA340" s="3"/>
    </row>
    <row r="341" spans="27:27">
      <c r="AA341" s="3"/>
    </row>
    <row r="342" spans="27:27">
      <c r="AA342" s="3"/>
    </row>
    <row r="343" spans="27:27">
      <c r="AA343" s="3"/>
    </row>
    <row r="344" spans="27:27">
      <c r="AA344" s="3"/>
    </row>
    <row r="345" spans="27:27">
      <c r="AA345" s="3"/>
    </row>
    <row r="346" spans="27:27">
      <c r="AA346" s="3"/>
    </row>
    <row r="347" spans="27:27">
      <c r="AA347" s="3"/>
    </row>
    <row r="348" spans="27:27">
      <c r="AA348" s="3"/>
    </row>
    <row r="349" spans="27:27">
      <c r="AA349" s="3"/>
    </row>
    <row r="350" spans="27:27">
      <c r="AA350" s="3"/>
    </row>
    <row r="351" spans="27:27">
      <c r="AA351" s="3"/>
    </row>
    <row r="352" spans="27:27">
      <c r="AA352" s="3"/>
    </row>
    <row r="353" spans="27:27">
      <c r="AA353" s="3"/>
    </row>
    <row r="354" spans="27:27">
      <c r="AA354" s="3"/>
    </row>
    <row r="355" spans="27:27">
      <c r="AA355" s="3"/>
    </row>
    <row r="356" spans="27:27">
      <c r="AA356" s="3"/>
    </row>
    <row r="357" spans="27:27">
      <c r="AA357" s="3"/>
    </row>
    <row r="358" spans="27:27">
      <c r="AA358" s="3"/>
    </row>
    <row r="359" spans="27:27">
      <c r="AA359" s="3"/>
    </row>
    <row r="360" spans="27:27">
      <c r="AA360" s="3"/>
    </row>
    <row r="361" spans="27:27">
      <c r="AA361" s="3"/>
    </row>
    <row r="362" spans="27:27">
      <c r="AA362" s="3"/>
    </row>
    <row r="363" spans="27:27">
      <c r="AA363" s="3"/>
    </row>
    <row r="364" spans="27:27">
      <c r="AA364" s="3"/>
    </row>
    <row r="365" spans="27:27">
      <c r="AA365" s="3"/>
    </row>
    <row r="366" spans="27:27">
      <c r="AA366" s="3"/>
    </row>
    <row r="367" spans="27:27">
      <c r="AA367" s="3"/>
    </row>
    <row r="368" spans="27:27">
      <c r="AA368" s="3"/>
    </row>
    <row r="369" spans="27:27">
      <c r="AA369" s="3"/>
    </row>
    <row r="370" spans="27:27">
      <c r="AA370" s="3"/>
    </row>
    <row r="371" spans="27:27">
      <c r="AA371" s="3"/>
    </row>
    <row r="372" spans="27:27">
      <c r="AA372" s="3"/>
    </row>
    <row r="373" spans="27:27">
      <c r="AA373" s="3"/>
    </row>
    <row r="374" spans="27:27">
      <c r="AA374" s="3"/>
    </row>
    <row r="375" spans="27:27">
      <c r="AA375" s="3"/>
    </row>
    <row r="376" spans="27:27">
      <c r="AA376" s="3"/>
    </row>
    <row r="377" spans="27:27">
      <c r="AA377" s="3"/>
    </row>
    <row r="378" spans="27:27">
      <c r="AA378" s="3"/>
    </row>
    <row r="379" spans="27:27">
      <c r="AA379" s="3"/>
    </row>
    <row r="380" spans="27:27">
      <c r="AA380" s="3"/>
    </row>
    <row r="381" spans="27:27">
      <c r="AA381" s="3"/>
    </row>
    <row r="382" spans="27:27">
      <c r="AA382" s="3"/>
    </row>
    <row r="383" spans="27:27">
      <c r="AA383" s="3"/>
    </row>
    <row r="384" spans="27:27">
      <c r="AA384" s="3"/>
    </row>
    <row r="385" spans="27:27">
      <c r="AA385" s="3"/>
    </row>
    <row r="386" spans="27:27">
      <c r="AA386" s="3"/>
    </row>
    <row r="387" spans="27:27">
      <c r="AA387" s="3"/>
    </row>
    <row r="388" spans="27:27">
      <c r="AA388" s="3"/>
    </row>
    <row r="389" spans="27:27">
      <c r="AA389" s="3"/>
    </row>
    <row r="390" spans="27:27">
      <c r="AA390" s="3"/>
    </row>
    <row r="391" spans="27:27">
      <c r="AA391" s="3"/>
    </row>
    <row r="392" spans="27:27">
      <c r="AA392" s="3"/>
    </row>
    <row r="393" spans="27:27">
      <c r="AA393" s="3"/>
    </row>
    <row r="394" spans="27:27">
      <c r="AA394" s="3"/>
    </row>
    <row r="395" spans="27:27">
      <c r="AA395" s="3"/>
    </row>
    <row r="396" spans="27:27">
      <c r="AA396" s="3"/>
    </row>
    <row r="397" spans="27:27">
      <c r="AA397" s="3"/>
    </row>
    <row r="398" spans="27:27">
      <c r="AA398" s="3"/>
    </row>
    <row r="399" spans="27:27">
      <c r="AA399" s="3"/>
    </row>
    <row r="400" spans="27:27">
      <c r="AA400" s="3"/>
    </row>
    <row r="401" spans="27:27">
      <c r="AA401" s="3"/>
    </row>
    <row r="402" spans="27:27">
      <c r="AA402" s="3"/>
    </row>
    <row r="403" spans="27:27">
      <c r="AA403" s="3"/>
    </row>
    <row r="404" spans="27:27">
      <c r="AA404" s="3"/>
    </row>
    <row r="405" spans="27:27">
      <c r="AA405" s="3"/>
    </row>
    <row r="406" spans="27:27">
      <c r="AA406" s="3"/>
    </row>
    <row r="407" spans="27:27">
      <c r="AA407" s="3"/>
    </row>
    <row r="408" spans="27:27">
      <c r="AA408" s="3"/>
    </row>
    <row r="409" spans="27:27">
      <c r="AA409" s="3"/>
    </row>
    <row r="410" spans="27:27">
      <c r="AA410" s="3"/>
    </row>
    <row r="411" spans="27:27">
      <c r="AA411" s="3"/>
    </row>
    <row r="412" spans="27:27">
      <c r="AA412" s="3"/>
    </row>
    <row r="413" spans="27:27">
      <c r="AA413" s="3"/>
    </row>
    <row r="414" spans="27:27">
      <c r="AA414" s="3"/>
    </row>
    <row r="415" spans="27:27">
      <c r="AA415" s="3"/>
    </row>
    <row r="416" spans="27:27">
      <c r="AA416" s="3"/>
    </row>
    <row r="417" spans="27:27">
      <c r="AA417" s="3"/>
    </row>
    <row r="418" spans="27:27">
      <c r="AA418" s="3"/>
    </row>
    <row r="419" spans="27:27">
      <c r="AA419" s="3"/>
    </row>
    <row r="420" spans="27:27">
      <c r="AA420" s="3"/>
    </row>
    <row r="421" spans="27:27">
      <c r="AA421" s="3"/>
    </row>
    <row r="422" spans="27:27">
      <c r="AA422" s="3"/>
    </row>
    <row r="423" spans="27:27">
      <c r="AA423" s="3"/>
    </row>
    <row r="424" spans="27:27">
      <c r="AA424" s="3"/>
    </row>
    <row r="425" spans="27:27">
      <c r="AA425" s="3"/>
    </row>
    <row r="426" spans="27:27">
      <c r="AA426" s="3"/>
    </row>
    <row r="427" spans="27:27">
      <c r="AA427" s="3"/>
    </row>
    <row r="428" spans="27:27">
      <c r="AA428" s="3"/>
    </row>
    <row r="429" spans="27:27">
      <c r="AA429" s="3"/>
    </row>
    <row r="430" spans="27:27">
      <c r="AA430" s="3"/>
    </row>
    <row r="431" spans="27:27">
      <c r="AA431" s="3"/>
    </row>
    <row r="432" spans="27:27">
      <c r="AA432" s="3"/>
    </row>
    <row r="433" spans="27:27">
      <c r="AA433" s="3"/>
    </row>
    <row r="434" spans="27:27">
      <c r="AA434" s="3"/>
    </row>
    <row r="435" spans="27:27">
      <c r="AA435" s="3"/>
    </row>
    <row r="436" spans="27:27">
      <c r="AA436" s="3"/>
    </row>
    <row r="437" spans="27:27">
      <c r="AA437" s="3"/>
    </row>
    <row r="438" spans="27:27">
      <c r="AA438" s="3"/>
    </row>
    <row r="439" spans="27:27">
      <c r="AA439" s="3"/>
    </row>
    <row r="440" spans="27:27">
      <c r="AA440" s="3"/>
    </row>
    <row r="441" spans="27:27">
      <c r="AA441" s="3"/>
    </row>
    <row r="442" spans="27:27">
      <c r="AA442" s="3"/>
    </row>
    <row r="443" spans="27:27">
      <c r="AA443" s="3"/>
    </row>
    <row r="444" spans="27:27">
      <c r="AA444" s="3"/>
    </row>
    <row r="445" spans="27:27">
      <c r="AA445" s="3"/>
    </row>
    <row r="446" spans="27:27">
      <c r="AA446" s="3"/>
    </row>
    <row r="447" spans="27:27">
      <c r="AA447" s="3"/>
    </row>
    <row r="448" spans="27:27">
      <c r="AA448" s="3"/>
    </row>
    <row r="449" spans="27:27">
      <c r="AA449" s="3"/>
    </row>
    <row r="450" spans="27:27">
      <c r="AA450" s="3"/>
    </row>
    <row r="451" spans="27:27">
      <c r="AA451" s="3"/>
    </row>
    <row r="452" spans="27:27">
      <c r="AA452" s="3"/>
    </row>
    <row r="453" spans="27:27">
      <c r="AA453" s="3"/>
    </row>
    <row r="454" spans="27:27">
      <c r="AA454" s="3"/>
    </row>
    <row r="455" spans="27:27">
      <c r="AA455" s="3"/>
    </row>
    <row r="456" spans="27:27">
      <c r="AA456" s="3"/>
    </row>
    <row r="457" spans="27:27">
      <c r="AA457" s="3"/>
    </row>
    <row r="458" spans="27:27">
      <c r="AA458" s="3"/>
    </row>
    <row r="459" spans="27:27">
      <c r="AA459" s="3"/>
    </row>
    <row r="460" spans="27:27">
      <c r="AA460" s="3"/>
    </row>
    <row r="461" spans="27:27">
      <c r="AA461" s="3"/>
    </row>
    <row r="462" spans="27:27">
      <c r="AA462" s="3"/>
    </row>
    <row r="463" spans="27:27">
      <c r="AA463" s="3"/>
    </row>
    <row r="464" spans="27:27">
      <c r="AA464" s="3"/>
    </row>
    <row r="465" spans="27:27">
      <c r="AA465" s="3"/>
    </row>
    <row r="466" spans="27:27">
      <c r="AA466" s="3"/>
    </row>
    <row r="467" spans="27:27">
      <c r="AA467" s="3"/>
    </row>
    <row r="468" spans="27:27">
      <c r="AA468" s="3"/>
    </row>
    <row r="469" spans="27:27">
      <c r="AA469" s="3"/>
    </row>
    <row r="470" spans="27:27">
      <c r="AA470" s="3"/>
    </row>
    <row r="471" spans="27:27">
      <c r="AA471" s="3"/>
    </row>
    <row r="472" spans="27:27">
      <c r="AA472" s="3"/>
    </row>
    <row r="473" spans="27:27">
      <c r="AA473" s="3"/>
    </row>
    <row r="474" spans="27:27">
      <c r="AA474" s="3"/>
    </row>
    <row r="475" spans="27:27">
      <c r="AA475" s="3"/>
    </row>
    <row r="476" spans="27:27">
      <c r="AA476" s="3"/>
    </row>
    <row r="477" spans="27:27">
      <c r="AA477" s="3"/>
    </row>
    <row r="478" spans="27:27">
      <c r="AA478" s="3"/>
    </row>
    <row r="479" spans="27:27">
      <c r="AA479" s="3"/>
    </row>
    <row r="480" spans="27:27">
      <c r="AA480" s="3"/>
    </row>
    <row r="481" spans="27:27">
      <c r="AA481" s="3"/>
    </row>
    <row r="482" spans="27:27">
      <c r="AA482" s="3"/>
    </row>
    <row r="483" spans="27:27">
      <c r="AA483" s="3"/>
    </row>
    <row r="484" spans="27:27">
      <c r="AA484" s="3"/>
    </row>
    <row r="485" spans="27:27">
      <c r="AA485" s="3"/>
    </row>
    <row r="486" spans="27:27">
      <c r="AA486" s="3"/>
    </row>
    <row r="487" spans="27:27">
      <c r="AA487" s="3"/>
    </row>
    <row r="488" spans="27:27">
      <c r="AA488" s="3"/>
    </row>
    <row r="489" spans="27:27">
      <c r="AA489" s="3"/>
    </row>
    <row r="490" spans="27:27">
      <c r="AA490" s="3"/>
    </row>
    <row r="491" spans="27:27">
      <c r="AA491" s="3"/>
    </row>
    <row r="492" spans="27:27">
      <c r="AA492" s="3"/>
    </row>
    <row r="493" spans="27:27">
      <c r="AA493" s="3"/>
    </row>
    <row r="494" spans="27:27">
      <c r="AA494" s="3"/>
    </row>
    <row r="495" spans="27:27">
      <c r="AA495" s="3"/>
    </row>
    <row r="496" spans="27:27">
      <c r="AA496" s="3"/>
    </row>
    <row r="497" spans="27:27">
      <c r="AA497" s="3"/>
    </row>
    <row r="498" spans="27:27">
      <c r="AA498" s="3"/>
    </row>
    <row r="499" spans="27:27">
      <c r="AA499" s="3"/>
    </row>
    <row r="500" spans="27:27">
      <c r="AA500" s="3"/>
    </row>
    <row r="501" spans="27:27">
      <c r="AA501" s="3"/>
    </row>
    <row r="502" spans="27:27">
      <c r="AA502" s="3"/>
    </row>
    <row r="503" spans="27:27">
      <c r="AA503" s="3"/>
    </row>
    <row r="504" spans="27:27">
      <c r="AA504" s="3"/>
    </row>
    <row r="505" spans="27:27">
      <c r="AA505" s="3"/>
    </row>
    <row r="506" spans="27:27">
      <c r="AA506" s="3"/>
    </row>
    <row r="507" spans="27:27">
      <c r="AA507" s="3"/>
    </row>
    <row r="508" spans="27:27">
      <c r="AA508" s="3"/>
    </row>
    <row r="509" spans="27:27">
      <c r="AA509" s="3"/>
    </row>
    <row r="510" spans="27:27">
      <c r="AA510" s="3"/>
    </row>
    <row r="511" spans="27:27">
      <c r="AA511" s="3"/>
    </row>
    <row r="512" spans="27:27">
      <c r="AA512" s="3"/>
    </row>
    <row r="513" spans="27:27">
      <c r="AA513" s="3"/>
    </row>
    <row r="514" spans="27:27">
      <c r="AA514" s="3"/>
    </row>
    <row r="515" spans="27:27">
      <c r="AA515" s="3"/>
    </row>
    <row r="516" spans="27:27">
      <c r="AA516" s="3"/>
    </row>
    <row r="517" spans="27:27">
      <c r="AA517" s="3"/>
    </row>
    <row r="518" spans="27:27">
      <c r="AA518" s="3"/>
    </row>
    <row r="519" spans="27:27">
      <c r="AA519" s="3"/>
    </row>
    <row r="520" spans="27:27">
      <c r="AA520" s="3"/>
    </row>
    <row r="521" spans="27:27">
      <c r="AA521" s="3"/>
    </row>
    <row r="522" spans="27:27">
      <c r="AA522" s="3"/>
    </row>
    <row r="523" spans="27:27">
      <c r="AA523" s="3"/>
    </row>
    <row r="524" spans="27:27">
      <c r="AA524" s="3"/>
    </row>
    <row r="525" spans="27:27">
      <c r="AA525" s="3"/>
    </row>
    <row r="526" spans="27:27">
      <c r="AA526" s="3"/>
    </row>
    <row r="527" spans="27:27">
      <c r="AA527" s="3"/>
    </row>
    <row r="528" spans="27:27">
      <c r="AA528" s="3"/>
    </row>
    <row r="529" spans="27:27">
      <c r="AA529" s="3"/>
    </row>
    <row r="530" spans="27:27">
      <c r="AA530" s="3"/>
    </row>
    <row r="531" spans="27:27">
      <c r="AA531" s="3"/>
    </row>
    <row r="532" spans="27:27">
      <c r="AA532" s="3"/>
    </row>
    <row r="533" spans="27:27">
      <c r="AA533" s="3"/>
    </row>
    <row r="534" spans="27:27">
      <c r="AA534" s="3"/>
    </row>
    <row r="535" spans="27:27">
      <c r="AA535" s="3"/>
    </row>
    <row r="536" spans="27:27">
      <c r="AA536" s="3"/>
    </row>
    <row r="537" spans="27:27">
      <c r="AA537" s="3"/>
    </row>
    <row r="538" spans="27:27">
      <c r="AA538" s="3"/>
    </row>
    <row r="539" spans="27:27">
      <c r="AA539" s="3"/>
    </row>
    <row r="540" spans="27:27">
      <c r="AA540" s="3"/>
    </row>
    <row r="541" spans="27:27">
      <c r="AA541" s="3"/>
    </row>
    <row r="542" spans="27:27">
      <c r="AA542" s="3"/>
    </row>
    <row r="543" spans="27:27">
      <c r="AA543" s="3"/>
    </row>
    <row r="544" spans="27:27">
      <c r="AA544" s="3"/>
    </row>
    <row r="545" spans="27:27">
      <c r="AA545" s="3"/>
    </row>
    <row r="546" spans="27:27">
      <c r="AA546" s="3"/>
    </row>
    <row r="547" spans="27:27">
      <c r="AA547" s="3"/>
    </row>
    <row r="548" spans="27:27">
      <c r="AA548" s="3"/>
    </row>
    <row r="549" spans="27:27">
      <c r="AA549" s="3"/>
    </row>
    <row r="550" spans="27:27">
      <c r="AA550" s="3"/>
    </row>
    <row r="551" spans="27:27">
      <c r="AA551" s="3"/>
    </row>
    <row r="552" spans="27:27">
      <c r="AA552" s="3"/>
    </row>
    <row r="553" spans="27:27">
      <c r="AA553" s="3"/>
    </row>
    <row r="554" spans="27:27">
      <c r="AA554" s="3"/>
    </row>
    <row r="555" spans="27:27">
      <c r="AA555" s="3"/>
    </row>
    <row r="556" spans="27:27">
      <c r="AA556" s="3"/>
    </row>
    <row r="557" spans="27:27">
      <c r="AA557" s="3"/>
    </row>
    <row r="558" spans="27:27">
      <c r="AA558" s="3"/>
    </row>
    <row r="559" spans="27:27">
      <c r="AA559" s="3"/>
    </row>
    <row r="560" spans="27:27">
      <c r="AA560" s="3"/>
    </row>
    <row r="561" spans="27:27">
      <c r="AA561" s="3"/>
    </row>
    <row r="562" spans="27:27">
      <c r="AA562" s="3"/>
    </row>
    <row r="563" spans="27:27">
      <c r="AA563" s="3"/>
    </row>
    <row r="564" spans="27:27">
      <c r="AA564" s="3"/>
    </row>
    <row r="565" spans="27:27">
      <c r="AA565" s="3"/>
    </row>
    <row r="566" spans="27:27">
      <c r="AA566" s="3"/>
    </row>
    <row r="567" spans="27:27">
      <c r="AA567" s="3"/>
    </row>
    <row r="568" spans="27:27">
      <c r="AA568" s="3"/>
    </row>
    <row r="569" spans="27:27">
      <c r="AA569" s="3"/>
    </row>
    <row r="570" spans="27:27">
      <c r="AA570" s="3"/>
    </row>
    <row r="571" spans="27:27">
      <c r="AA571" s="3"/>
    </row>
    <row r="572" spans="27:27">
      <c r="AA572" s="3"/>
    </row>
    <row r="573" spans="27:27">
      <c r="AA573" s="3"/>
    </row>
    <row r="574" spans="27:27">
      <c r="AA574" s="3"/>
    </row>
    <row r="575" spans="27:27">
      <c r="AA575" s="3"/>
    </row>
    <row r="576" spans="27:27">
      <c r="AA576" s="3"/>
    </row>
    <row r="577" spans="27:27">
      <c r="AA577" s="3"/>
    </row>
    <row r="578" spans="27:27">
      <c r="AA578" s="3"/>
    </row>
    <row r="579" spans="27:27">
      <c r="AA579" s="3"/>
    </row>
    <row r="580" spans="27:27">
      <c r="AA580" s="3"/>
    </row>
    <row r="581" spans="27:27">
      <c r="AA581" s="3"/>
    </row>
    <row r="582" spans="27:27">
      <c r="AA582" s="3"/>
    </row>
    <row r="583" spans="27:27">
      <c r="AA583" s="3"/>
    </row>
    <row r="584" spans="27:27">
      <c r="AA584" s="3"/>
    </row>
    <row r="585" spans="27:27">
      <c r="AA585" s="3"/>
    </row>
    <row r="586" spans="27:27">
      <c r="AA586" s="3"/>
    </row>
    <row r="587" spans="27:27">
      <c r="AA587" s="3"/>
    </row>
    <row r="588" spans="27:27">
      <c r="AA588" s="3"/>
    </row>
    <row r="589" spans="27:27">
      <c r="AA589" s="3"/>
    </row>
    <row r="590" spans="27:27">
      <c r="AA590" s="3"/>
    </row>
    <row r="591" spans="27:27">
      <c r="AA591" s="3"/>
    </row>
    <row r="592" spans="27:27">
      <c r="AA592" s="3"/>
    </row>
    <row r="593" spans="27:27">
      <c r="AA593" s="3"/>
    </row>
    <row r="594" spans="27:27">
      <c r="AA594" s="3"/>
    </row>
    <row r="595" spans="27:27">
      <c r="AA595" s="3"/>
    </row>
    <row r="596" spans="27:27">
      <c r="AA596" s="3"/>
    </row>
    <row r="597" spans="27:27">
      <c r="AA597" s="3"/>
    </row>
    <row r="598" spans="27:27">
      <c r="AA598" s="3"/>
    </row>
    <row r="599" spans="27:27">
      <c r="AA599" s="3"/>
    </row>
    <row r="600" spans="27:27">
      <c r="AA600" s="3"/>
    </row>
    <row r="601" spans="27:27">
      <c r="AA601" s="3"/>
    </row>
    <row r="602" spans="27:27">
      <c r="AA602" s="3"/>
    </row>
    <row r="603" spans="27:27">
      <c r="AA603" s="3"/>
    </row>
    <row r="604" spans="27:27">
      <c r="AA604" s="3"/>
    </row>
    <row r="605" spans="27:27">
      <c r="AA605" s="3"/>
    </row>
    <row r="606" spans="27:27">
      <c r="AA606" s="3"/>
    </row>
    <row r="607" spans="27:27">
      <c r="AA607" s="3"/>
    </row>
    <row r="608" spans="27:27">
      <c r="AA608" s="3"/>
    </row>
    <row r="609" spans="27:27">
      <c r="AA609" s="3"/>
    </row>
    <row r="610" spans="27:27">
      <c r="AA610" s="3"/>
    </row>
  </sheetData>
  <dataValidations count="4">
    <dataValidation allowBlank="1" showErrorMessage="1" promptTitle="TRAFO" prompt="$A$1:$Z$247" sqref="A1" xr:uid="{9B0A49ED-C9D7-4087-9220-D19F911C3183}"/>
    <dataValidation allowBlank="1" showErrorMessage="1" promptTitle="TRAFO" prompt="$AA$1:$AY$247" sqref="AA1" xr:uid="{3347327E-5F21-475D-BEE5-1C47E8C4AF33}"/>
    <dataValidation allowBlank="1" showErrorMessage="1" promptTitle="TRAFO" prompt="$AZ$1:$CF$247" sqref="AZ1" xr:uid="{83A246D1-2FF7-4DBA-9C42-536A8391B41C}"/>
    <dataValidation allowBlank="1" showErrorMessage="1" promptTitle="TRAFO" prompt="$CG$1:$CN$247" sqref="CG1" xr:uid="{DD65AF4D-61B8-462D-8A82-C7948798C216}"/>
  </dataValidations>
  <pageMargins left="0.7" right="0.7" top="0.78740157499999996" bottom="0.78740157499999996" header="0.3" footer="0.3"/>
  <pageSetup paperSize="9" orientation="portrait" horizontalDpi="1200" verticalDpi="1200" r:id="rId1"/>
  <customProperties>
    <customPr name="REFI_OFFICE_FUNCTION_DATA" r:id="rId2"/>
  </customProperties>
  <legacy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Tabelle7"/>
  <dimension ref="A1:EU261"/>
  <sheetViews>
    <sheetView zoomScaleNormal="100" workbookViewId="0">
      <pane xSplit="1" ySplit="1" topLeftCell="DZ227" activePane="bottomRight" state="frozen"/>
      <selection activeCell="AA25" sqref="AA25"/>
      <selection pane="topRight" activeCell="AA25" sqref="AA25"/>
      <selection pane="bottomLeft" activeCell="AA25" sqref="AA25"/>
      <selection pane="bottomRight" activeCell="BG243" sqref="BG243:BH248"/>
    </sheetView>
  </sheetViews>
  <sheetFormatPr baseColWidth="10" defaultRowHeight="14.5"/>
  <cols>
    <col min="1" max="42" width="11.453125" customWidth="1"/>
    <col min="43" max="43" width="11.54296875" bestFit="1" customWidth="1"/>
    <col min="44" max="44" width="12.26953125" bestFit="1" customWidth="1"/>
    <col min="45" max="45" width="11.54296875" bestFit="1" customWidth="1"/>
    <col min="46" max="46" width="12.26953125" bestFit="1" customWidth="1"/>
    <col min="47" max="49" width="11.54296875" bestFit="1" customWidth="1"/>
  </cols>
  <sheetData>
    <row r="1" spans="1:151">
      <c r="A1" t="s">
        <v>276</v>
      </c>
      <c r="B1" t="s">
        <v>277</v>
      </c>
      <c r="C1" t="s">
        <v>278</v>
      </c>
      <c r="D1" t="s">
        <v>279</v>
      </c>
      <c r="E1" t="s">
        <v>280</v>
      </c>
      <c r="F1" t="s">
        <v>281</v>
      </c>
      <c r="G1" t="s">
        <v>282</v>
      </c>
      <c r="H1" t="s">
        <v>283</v>
      </c>
      <c r="I1" t="s">
        <v>284</v>
      </c>
      <c r="J1" t="s">
        <v>285</v>
      </c>
      <c r="K1" t="s">
        <v>286</v>
      </c>
      <c r="L1" t="s">
        <v>287</v>
      </c>
      <c r="M1" t="s">
        <v>288</v>
      </c>
      <c r="N1" t="s">
        <v>289</v>
      </c>
      <c r="O1" t="s">
        <v>290</v>
      </c>
      <c r="P1" t="s">
        <v>291</v>
      </c>
      <c r="Q1" t="s">
        <v>292</v>
      </c>
      <c r="R1" t="s">
        <v>293</v>
      </c>
      <c r="S1" t="s">
        <v>294</v>
      </c>
      <c r="T1" t="s">
        <v>295</v>
      </c>
      <c r="U1" t="s">
        <v>296</v>
      </c>
      <c r="V1" t="s">
        <v>297</v>
      </c>
      <c r="W1" t="s">
        <v>298</v>
      </c>
      <c r="X1" t="s">
        <v>299</v>
      </c>
      <c r="Y1" t="s">
        <v>300</v>
      </c>
      <c r="Z1" t="s">
        <v>301</v>
      </c>
      <c r="AA1" t="s">
        <v>302</v>
      </c>
      <c r="AB1" t="s">
        <v>303</v>
      </c>
      <c r="AC1" t="s">
        <v>304</v>
      </c>
      <c r="AD1" t="s">
        <v>305</v>
      </c>
      <c r="AE1" t="s">
        <v>306</v>
      </c>
      <c r="AF1" t="s">
        <v>307</v>
      </c>
      <c r="AG1" t="s">
        <v>308</v>
      </c>
      <c r="AH1" t="s">
        <v>309</v>
      </c>
      <c r="AI1" t="s">
        <v>310</v>
      </c>
      <c r="AJ1" t="s">
        <v>311</v>
      </c>
      <c r="AK1" t="s">
        <v>312</v>
      </c>
      <c r="AL1" t="s">
        <v>313</v>
      </c>
      <c r="AM1" t="s">
        <v>314</v>
      </c>
      <c r="AN1" t="s">
        <v>315</v>
      </c>
      <c r="AO1" t="s">
        <v>316</v>
      </c>
      <c r="AP1" t="s">
        <v>317</v>
      </c>
      <c r="AQ1" t="s">
        <v>318</v>
      </c>
      <c r="AR1" t="s">
        <v>319</v>
      </c>
      <c r="AS1" t="s">
        <v>320</v>
      </c>
      <c r="AT1" t="s">
        <v>321</v>
      </c>
      <c r="AU1" t="s">
        <v>322</v>
      </c>
      <c r="AV1" t="s">
        <v>323</v>
      </c>
      <c r="AW1" t="s">
        <v>324</v>
      </c>
      <c r="AX1" t="s">
        <v>325</v>
      </c>
      <c r="AY1" t="s">
        <v>326</v>
      </c>
      <c r="AZ1" t="s">
        <v>327</v>
      </c>
      <c r="BA1" t="s">
        <v>328</v>
      </c>
      <c r="BB1" t="s">
        <v>329</v>
      </c>
      <c r="BC1" t="s">
        <v>330</v>
      </c>
      <c r="BD1" t="s">
        <v>331</v>
      </c>
      <c r="BE1" t="s">
        <v>332</v>
      </c>
      <c r="BF1" t="s">
        <v>333</v>
      </c>
      <c r="BG1" t="s">
        <v>334</v>
      </c>
      <c r="BH1" t="s">
        <v>335</v>
      </c>
      <c r="BI1" t="s">
        <v>336</v>
      </c>
      <c r="BJ1" t="s">
        <v>337</v>
      </c>
      <c r="BK1" t="s">
        <v>338</v>
      </c>
      <c r="BL1" t="s">
        <v>339</v>
      </c>
      <c r="BM1" t="s">
        <v>340</v>
      </c>
      <c r="BN1" t="s">
        <v>341</v>
      </c>
      <c r="BO1" t="s">
        <v>342</v>
      </c>
      <c r="BP1" t="s">
        <v>343</v>
      </c>
      <c r="BQ1" s="109" t="s">
        <v>851</v>
      </c>
      <c r="BR1" t="s">
        <v>345</v>
      </c>
      <c r="BS1" t="s">
        <v>346</v>
      </c>
      <c r="BT1" t="s">
        <v>347</v>
      </c>
      <c r="BU1" t="s">
        <v>348</v>
      </c>
      <c r="BV1" t="s">
        <v>349</v>
      </c>
      <c r="BW1" t="s">
        <v>350</v>
      </c>
      <c r="BX1" t="s">
        <v>351</v>
      </c>
      <c r="BY1" t="s">
        <v>352</v>
      </c>
      <c r="BZ1" t="s">
        <v>353</v>
      </c>
      <c r="CA1" t="s">
        <v>354</v>
      </c>
      <c r="CB1" t="s">
        <v>355</v>
      </c>
      <c r="CC1" s="15" t="s">
        <v>356</v>
      </c>
      <c r="CD1" t="s">
        <v>357</v>
      </c>
      <c r="CE1" t="s">
        <v>358</v>
      </c>
      <c r="CF1" t="s">
        <v>359</v>
      </c>
      <c r="CG1" t="s">
        <v>360</v>
      </c>
      <c r="CH1" t="s">
        <v>361</v>
      </c>
      <c r="CI1" t="s">
        <v>362</v>
      </c>
      <c r="CJ1" t="s">
        <v>432</v>
      </c>
      <c r="CK1" t="s">
        <v>431</v>
      </c>
      <c r="CL1" t="s">
        <v>434</v>
      </c>
      <c r="CM1" t="s">
        <v>442</v>
      </c>
      <c r="CN1" t="s">
        <v>447</v>
      </c>
      <c r="CO1" t="s">
        <v>448</v>
      </c>
      <c r="CP1" s="23" t="s">
        <v>455</v>
      </c>
      <c r="CQ1" s="23" t="s">
        <v>456</v>
      </c>
      <c r="CR1" s="23" t="s">
        <v>457</v>
      </c>
      <c r="CS1" s="25" t="s">
        <v>462</v>
      </c>
      <c r="CT1" s="25" t="s">
        <v>463</v>
      </c>
      <c r="CU1" s="27" t="s">
        <v>464</v>
      </c>
      <c r="CV1" s="27" t="s">
        <v>465</v>
      </c>
      <c r="CW1" s="29" t="s">
        <v>476</v>
      </c>
      <c r="CX1" s="29" t="s">
        <v>545</v>
      </c>
      <c r="CY1" s="29" t="s">
        <v>551</v>
      </c>
      <c r="CZ1" s="29" t="s">
        <v>553</v>
      </c>
      <c r="DA1" s="108" t="s">
        <v>565</v>
      </c>
      <c r="DB1" s="29" t="s">
        <v>474</v>
      </c>
      <c r="DC1" s="29" t="s">
        <v>603</v>
      </c>
      <c r="DD1" s="29" t="s">
        <v>656</v>
      </c>
      <c r="DE1" s="29" t="s">
        <v>657</v>
      </c>
      <c r="DF1" s="29" t="s">
        <v>658</v>
      </c>
      <c r="DG1" s="29" t="s">
        <v>662</v>
      </c>
      <c r="DH1" s="29" t="s">
        <v>663</v>
      </c>
      <c r="DI1" s="29" t="s">
        <v>671</v>
      </c>
      <c r="DJ1" s="108" t="s">
        <v>670</v>
      </c>
      <c r="DK1" s="108" t="s">
        <v>722</v>
      </c>
      <c r="DL1" s="29" t="s">
        <v>726</v>
      </c>
      <c r="DM1" s="29" t="s">
        <v>710</v>
      </c>
      <c r="DN1" s="29" t="s">
        <v>711</v>
      </c>
      <c r="DO1" s="108" t="s">
        <v>712</v>
      </c>
      <c r="DP1" s="29" t="s">
        <v>713</v>
      </c>
      <c r="DQ1" s="108" t="s">
        <v>720</v>
      </c>
      <c r="DR1" s="108" t="s">
        <v>714</v>
      </c>
      <c r="DS1" s="108" t="s">
        <v>715</v>
      </c>
      <c r="DT1" s="108" t="s">
        <v>716</v>
      </c>
      <c r="DU1" s="108" t="s">
        <v>717</v>
      </c>
      <c r="DV1" s="29" t="s">
        <v>721</v>
      </c>
      <c r="DW1" s="29" t="s">
        <v>775</v>
      </c>
      <c r="DX1" s="29" t="s">
        <v>776</v>
      </c>
      <c r="DY1" s="106" t="s">
        <v>788</v>
      </c>
      <c r="DZ1" s="29" t="s">
        <v>789</v>
      </c>
      <c r="EA1" s="29" t="s">
        <v>790</v>
      </c>
      <c r="EB1" s="29" t="s">
        <v>791</v>
      </c>
      <c r="EC1" s="29" t="s">
        <v>877</v>
      </c>
      <c r="ED1" s="29" t="s">
        <v>878</v>
      </c>
      <c r="EE1" s="108" t="s">
        <v>891</v>
      </c>
      <c r="EF1" s="108" t="s">
        <v>892</v>
      </c>
      <c r="EG1" s="108" t="s">
        <v>900</v>
      </c>
      <c r="EH1" s="108" t="s">
        <v>902</v>
      </c>
      <c r="EI1" s="108" t="s">
        <v>901</v>
      </c>
      <c r="EJ1" s="108" t="s">
        <v>947</v>
      </c>
      <c r="EK1" s="108" t="s">
        <v>946</v>
      </c>
      <c r="EL1" s="105" t="s">
        <v>948</v>
      </c>
      <c r="EM1" s="105" t="s">
        <v>949</v>
      </c>
      <c r="EN1" s="108" t="s">
        <v>950</v>
      </c>
      <c r="EO1" t="s">
        <v>953</v>
      </c>
      <c r="EP1" t="s">
        <v>957</v>
      </c>
      <c r="EQ1" s="108" t="s">
        <v>961</v>
      </c>
      <c r="ER1" s="108" t="s">
        <v>960</v>
      </c>
      <c r="ES1" s="108" t="s">
        <v>962</v>
      </c>
      <c r="ET1" s="108" t="s">
        <v>973</v>
      </c>
      <c r="EU1" s="108" t="s">
        <v>974</v>
      </c>
    </row>
    <row r="2" spans="1:151">
      <c r="A2" s="4">
        <v>21916</v>
      </c>
      <c r="B2" s="5">
        <v>159.08791256221576</v>
      </c>
      <c r="C2" s="6">
        <v>109.82492753623188</v>
      </c>
      <c r="D2" s="6">
        <v>109.48307012002526</v>
      </c>
      <c r="E2" s="6">
        <v>110.19218390804602</v>
      </c>
      <c r="F2" s="7">
        <f>'Datastream-Q'!F3</f>
        <v>21.9</v>
      </c>
      <c r="G2" s="7">
        <f>'Datastream-Q'!G3</f>
        <v>0.46567399999999998</v>
      </c>
      <c r="H2" s="7" t="str">
        <f>'Datastream-Q'!H3</f>
        <v>#NA</v>
      </c>
      <c r="I2" s="7">
        <f>'Datastream-Q'!I3</f>
        <v>34.799999999999997</v>
      </c>
      <c r="J2" s="7" t="str">
        <f>'Datastream-Q'!J3</f>
        <v>#NA</v>
      </c>
      <c r="K2" s="7" t="str">
        <f>'Datastream-Q'!K3</f>
        <v>#NA</v>
      </c>
      <c r="L2" s="7">
        <f>'Datastream-Q'!L3</f>
        <v>412.6</v>
      </c>
      <c r="M2" s="7">
        <f>'Datastream-Q'!M3</f>
        <v>241513</v>
      </c>
      <c r="N2" s="7" t="str">
        <f>'Datastream-Q'!N3</f>
        <v>#NA</v>
      </c>
      <c r="O2" s="7" t="str">
        <f>'Datastream-Q'!O3</f>
        <v>#NA</v>
      </c>
      <c r="P2" s="7">
        <f>'Datastream-Q'!P3</f>
        <v>1.4</v>
      </c>
      <c r="Q2">
        <f>'Datastream-Q'!Q3</f>
        <v>22.2</v>
      </c>
      <c r="R2" s="8"/>
      <c r="S2">
        <v>0</v>
      </c>
      <c r="U2" t="str">
        <f>'Datastream-Q'!S3</f>
        <v>#NA</v>
      </c>
      <c r="V2" t="str">
        <f>'Datastream-Q'!T3</f>
        <v>#NA</v>
      </c>
      <c r="Y2">
        <f>'[1]Exportindex-BIP'!B2</f>
        <v>1</v>
      </c>
      <c r="AD2" t="str">
        <f>'Datastream-Q'!Z3</f>
        <v>#NA</v>
      </c>
      <c r="AE2" t="str">
        <f>'Datastream-Q'!Z3</f>
        <v>#NA</v>
      </c>
      <c r="AF2" s="1"/>
      <c r="AJ2">
        <f>'Datastream-Q'!AE3</f>
        <v>0.46567399999999998</v>
      </c>
      <c r="AP2" s="7"/>
      <c r="AQ2" s="7"/>
      <c r="AR2" s="7"/>
      <c r="AS2" s="7"/>
      <c r="AT2" s="7"/>
      <c r="AU2" s="7"/>
      <c r="AV2" s="7"/>
      <c r="AW2" s="7"/>
      <c r="AY2">
        <f>'Datastream-Q'!AQ3</f>
        <v>1.93</v>
      </c>
      <c r="BG2">
        <f>'Datastream-Q'!AU3</f>
        <v>88.2</v>
      </c>
      <c r="BH2" s="8">
        <f>'West-Deutschland-Q'!J3</f>
        <v>88.8</v>
      </c>
      <c r="BO2" s="8">
        <f>'West-Deutschland-Q'!D3</f>
        <v>5.77</v>
      </c>
      <c r="BP2" s="8">
        <f>100-'West-Deutschland-Q'!E3</f>
        <v>49.3</v>
      </c>
      <c r="BR2" s="9">
        <f>'West-Deutschland-Q'!M4*AVERAGE(Quartalsdaten!BR$138:BR$141)/AVERAGE('West-Deutschland-Q'!M$139:M$142)</f>
        <v>106.06402219140084</v>
      </c>
      <c r="CB2" t="str">
        <f>'Datastream-Q'!BH3</f>
        <v>#NA</v>
      </c>
      <c r="CG2" s="9"/>
      <c r="CP2">
        <f>'Datastream-Q'!BP3</f>
        <v>4.2</v>
      </c>
      <c r="CQ2">
        <f>'Datastream-Q'!BQ3</f>
        <v>7.77</v>
      </c>
      <c r="CR2">
        <f>'Datastream-Q'!BR3</f>
        <v>24.57</v>
      </c>
      <c r="CS2">
        <f>'Datastream-Q'!BS3</f>
        <v>28.93</v>
      </c>
      <c r="CT2">
        <f>'Datastream-Q'!BT3</f>
        <v>20.47</v>
      </c>
      <c r="DA2" s="105"/>
      <c r="DB2" s="40">
        <f t="shared" ref="DB2:DB65" si="0">AY2/AJ2</f>
        <v>4.1445302937247943</v>
      </c>
      <c r="DI2">
        <f>'Datastream-Q'!CA3</f>
        <v>22.96</v>
      </c>
    </row>
    <row r="3" spans="1:151">
      <c r="A3" s="4">
        <v>22007</v>
      </c>
      <c r="B3" s="8">
        <v>161.92190140226981</v>
      </c>
      <c r="C3" s="6">
        <v>108.85913043478261</v>
      </c>
      <c r="D3" s="6">
        <v>108.21506632975364</v>
      </c>
      <c r="E3" s="6">
        <v>109.56758620689655</v>
      </c>
      <c r="F3">
        <f>'Datastream-Q'!F4</f>
        <v>22.6</v>
      </c>
      <c r="G3">
        <f>'Datastream-Q'!G4</f>
        <v>0.46567399999999998</v>
      </c>
      <c r="H3" t="str">
        <f>'Datastream-Q'!H4</f>
        <v>#NA</v>
      </c>
      <c r="I3">
        <f>'Datastream-Q'!I4</f>
        <v>35.299999999999997</v>
      </c>
      <c r="J3" t="str">
        <f>'Datastream-Q'!J4</f>
        <v>#NA</v>
      </c>
      <c r="K3" t="str">
        <f>'Datastream-Q'!K4</f>
        <v>#NA</v>
      </c>
      <c r="L3">
        <f>'Datastream-Q'!L4</f>
        <v>533.29999999999995</v>
      </c>
      <c r="M3">
        <f>'Datastream-Q'!M4</f>
        <v>286402</v>
      </c>
      <c r="N3" t="str">
        <f>'Datastream-Q'!N4</f>
        <v>#NA</v>
      </c>
      <c r="O3" t="str">
        <f>'Datastream-Q'!O4</f>
        <v>#NA</v>
      </c>
      <c r="P3">
        <f>'Datastream-Q'!P4</f>
        <v>1.2</v>
      </c>
      <c r="Q3">
        <f>'Datastream-Q'!Q4</f>
        <v>22.4</v>
      </c>
      <c r="R3" s="8"/>
      <c r="S3">
        <v>0</v>
      </c>
      <c r="U3" t="str">
        <f>'Datastream-Q'!S4</f>
        <v>#NA</v>
      </c>
      <c r="V3" t="str">
        <f>'Datastream-Q'!T4</f>
        <v>#NA</v>
      </c>
      <c r="Y3">
        <f>'[1]Exportindex-BIP'!B3</f>
        <v>1</v>
      </c>
      <c r="AD3" t="str">
        <f>'Datastream-Q'!Z4</f>
        <v>#NA</v>
      </c>
      <c r="AE3" t="str">
        <f>'Datastream-Q'!Z4</f>
        <v>#NA</v>
      </c>
      <c r="AF3" s="1"/>
      <c r="AJ3">
        <f>'Datastream-Q'!AE4</f>
        <v>0.46567399999999998</v>
      </c>
      <c r="AY3">
        <f>'Datastream-Q'!AQ4</f>
        <v>1.93</v>
      </c>
      <c r="BG3">
        <f>'Datastream-Q'!AU4</f>
        <v>88.6</v>
      </c>
      <c r="BH3" s="8">
        <f>'West-Deutschland-Q'!J4</f>
        <v>88.7</v>
      </c>
      <c r="BO3" s="8">
        <f>'West-Deutschland-Q'!D4</f>
        <v>20.7</v>
      </c>
      <c r="BP3" s="8">
        <f>100-'West-Deutschland-Q'!E4</f>
        <v>99.3</v>
      </c>
      <c r="BR3" s="9">
        <f>'West-Deutschland-Q'!M5*AVERAGE(Quartalsdaten!BR$138:BR$141)/AVERAGE('West-Deutschland-Q'!M$139:M$142)</f>
        <v>107.41847434119279</v>
      </c>
      <c r="CB3" t="str">
        <f>'Datastream-Q'!BH4</f>
        <v>#NA</v>
      </c>
      <c r="CG3" s="9"/>
      <c r="CP3">
        <f>'Datastream-Q'!BP4</f>
        <v>4.2</v>
      </c>
      <c r="CQ3">
        <f>'Datastream-Q'!BQ4</f>
        <v>7.67</v>
      </c>
      <c r="CR3">
        <f>'Datastream-Q'!BR4</f>
        <v>24.27</v>
      </c>
      <c r="CS3">
        <f>'Datastream-Q'!BS4</f>
        <v>28</v>
      </c>
      <c r="CT3">
        <f>'Datastream-Q'!BT4</f>
        <v>20.5</v>
      </c>
      <c r="CY3" s="9"/>
      <c r="DA3" s="105"/>
      <c r="DB3" s="40">
        <f t="shared" si="0"/>
        <v>4.1445302937247943</v>
      </c>
      <c r="DI3">
        <f>'Datastream-Q'!CA4</f>
        <v>23.72</v>
      </c>
    </row>
    <row r="4" spans="1:151">
      <c r="A4" s="4">
        <v>22098</v>
      </c>
      <c r="B4" s="8">
        <v>167.50823070501571</v>
      </c>
      <c r="C4" s="6">
        <v>109.44550724637682</v>
      </c>
      <c r="D4" s="6">
        <v>108.83095388502842</v>
      </c>
      <c r="E4" s="6">
        <v>110.1264367816092</v>
      </c>
      <c r="F4">
        <f>'Datastream-Q'!F5</f>
        <v>23.8</v>
      </c>
      <c r="G4">
        <f>'Datastream-Q'!G5</f>
        <v>0.46567399999999998</v>
      </c>
      <c r="H4" t="str">
        <f>'Datastream-Q'!H5</f>
        <v>#NA</v>
      </c>
      <c r="I4">
        <f>'Datastream-Q'!I5</f>
        <v>35.700000000000003</v>
      </c>
      <c r="J4" t="str">
        <f>'Datastream-Q'!J5</f>
        <v>#NA</v>
      </c>
      <c r="K4" t="str">
        <f>'Datastream-Q'!K5</f>
        <v>#NA</v>
      </c>
      <c r="L4">
        <f>'Datastream-Q'!L5</f>
        <v>551.20000000000005</v>
      </c>
      <c r="M4">
        <f>'Datastream-Q'!M5</f>
        <v>222052</v>
      </c>
      <c r="N4" t="str">
        <f>'Datastream-Q'!N5</f>
        <v>#NA</v>
      </c>
      <c r="O4" t="str">
        <f>'Datastream-Q'!O5</f>
        <v>#NA</v>
      </c>
      <c r="P4">
        <f>'Datastream-Q'!P5</f>
        <v>1</v>
      </c>
      <c r="Q4">
        <f>'Datastream-Q'!Q5</f>
        <v>22.6</v>
      </c>
      <c r="R4" s="8"/>
      <c r="S4">
        <v>0</v>
      </c>
      <c r="U4" t="str">
        <f>'Datastream-Q'!S5</f>
        <v>#NA</v>
      </c>
      <c r="V4" t="str">
        <f>'Datastream-Q'!T5</f>
        <v>#NA</v>
      </c>
      <c r="Y4">
        <f>'[1]Exportindex-BIP'!B4</f>
        <v>1</v>
      </c>
      <c r="AD4" t="str">
        <f>'Datastream-Q'!Z5</f>
        <v>#NA</v>
      </c>
      <c r="AE4" t="str">
        <f>'Datastream-Q'!Z5</f>
        <v>#NA</v>
      </c>
      <c r="AF4" s="1"/>
      <c r="AJ4">
        <f>'Datastream-Q'!AE5</f>
        <v>0.46567399999999998</v>
      </c>
      <c r="AY4">
        <f>'Datastream-Q'!AQ5</f>
        <v>1.93</v>
      </c>
      <c r="BG4">
        <f>'Datastream-Q'!AU5</f>
        <v>88.8</v>
      </c>
      <c r="BH4" s="8">
        <f>'West-Deutschland-Q'!J5</f>
        <v>88.3</v>
      </c>
      <c r="BO4" s="8">
        <f>'West-Deutschland-Q'!D5</f>
        <v>31.03</v>
      </c>
      <c r="BP4" s="8">
        <f>100-'West-Deutschland-Q'!E5</f>
        <v>91.3</v>
      </c>
      <c r="BR4" s="9">
        <f>'West-Deutschland-Q'!M6*AVERAGE(Quartalsdaten!BR$138:BR$141)/AVERAGE('West-Deutschland-Q'!M$139:M$142)</f>
        <v>109.60643550624134</v>
      </c>
      <c r="CB4" t="str">
        <f>'Datastream-Q'!BH5</f>
        <v>#NA</v>
      </c>
      <c r="CG4" s="9"/>
      <c r="CP4">
        <f>'Datastream-Q'!BP5</f>
        <v>4.13</v>
      </c>
      <c r="CQ4">
        <f>'Datastream-Q'!BQ5</f>
        <v>7.53</v>
      </c>
      <c r="CR4">
        <f>'Datastream-Q'!BR5</f>
        <v>23.87</v>
      </c>
      <c r="CS4">
        <f>'Datastream-Q'!BS5</f>
        <v>28.43</v>
      </c>
      <c r="CT4">
        <f>'Datastream-Q'!BT5</f>
        <v>19.8</v>
      </c>
      <c r="CY4" s="9"/>
      <c r="DA4" s="105"/>
      <c r="DB4" s="40">
        <f t="shared" si="0"/>
        <v>4.1445302937247943</v>
      </c>
      <c r="DI4">
        <f>'Datastream-Q'!CA5</f>
        <v>24.95</v>
      </c>
    </row>
    <row r="5" spans="1:151">
      <c r="A5" s="4">
        <v>22190</v>
      </c>
      <c r="B5" s="8">
        <v>169.21165290046642</v>
      </c>
      <c r="C5" s="6">
        <v>109.06608695652174</v>
      </c>
      <c r="D5" s="6">
        <v>108.39620972836387</v>
      </c>
      <c r="E5" s="6">
        <v>109.86344827586208</v>
      </c>
      <c r="F5">
        <f>'Datastream-Q'!F6</f>
        <v>22.8</v>
      </c>
      <c r="G5">
        <f>'Datastream-Q'!G6</f>
        <v>0.46567399999999998</v>
      </c>
      <c r="H5" t="str">
        <f>'Datastream-Q'!H6</f>
        <v>#NA</v>
      </c>
      <c r="I5">
        <f>'Datastream-Q'!I6</f>
        <v>36.299999999999997</v>
      </c>
      <c r="J5" t="str">
        <f>'Datastream-Q'!J6</f>
        <v>#NA</v>
      </c>
      <c r="K5" t="str">
        <f>'Datastream-Q'!K6</f>
        <v>#NA</v>
      </c>
      <c r="L5">
        <f>'Datastream-Q'!L6</f>
        <v>534.1</v>
      </c>
      <c r="M5">
        <f>'Datastream-Q'!M6</f>
        <v>219772</v>
      </c>
      <c r="N5" t="str">
        <f>'Datastream-Q'!N6</f>
        <v>#NA</v>
      </c>
      <c r="O5" t="str">
        <f>'Datastream-Q'!O6</f>
        <v>#NA</v>
      </c>
      <c r="P5">
        <f>'Datastream-Q'!P6</f>
        <v>1</v>
      </c>
      <c r="Q5">
        <f>'Datastream-Q'!Q6</f>
        <v>22.8</v>
      </c>
      <c r="R5" s="8"/>
      <c r="S5">
        <v>0</v>
      </c>
      <c r="U5" t="str">
        <f>'Datastream-Q'!S6</f>
        <v>#NA</v>
      </c>
      <c r="V5" t="str">
        <f>'Datastream-Q'!T6</f>
        <v>#NA</v>
      </c>
      <c r="Y5">
        <f>'[1]Exportindex-BIP'!B5</f>
        <v>1</v>
      </c>
      <c r="AD5" t="str">
        <f>'Datastream-Q'!Z6</f>
        <v>#NA</v>
      </c>
      <c r="AE5" t="str">
        <f>'Datastream-Q'!Z6</f>
        <v>#NA</v>
      </c>
      <c r="AF5" s="1"/>
      <c r="AJ5">
        <f>'Datastream-Q'!AE6</f>
        <v>0.46567399999999998</v>
      </c>
      <c r="AY5">
        <f>'Datastream-Q'!AQ6</f>
        <v>1.93</v>
      </c>
      <c r="BG5">
        <f>'Datastream-Q'!AU6</f>
        <v>88.4</v>
      </c>
      <c r="BH5" s="8">
        <f>'West-Deutschland-Q'!J6</f>
        <v>88.3</v>
      </c>
      <c r="BO5" s="8">
        <f>'West-Deutschland-Q'!D6</f>
        <v>30.37</v>
      </c>
      <c r="BP5" s="8">
        <f>100-'West-Deutschland-Q'!E6</f>
        <v>72.3</v>
      </c>
      <c r="BR5" s="9">
        <f>'West-Deutschland-Q'!M7*AVERAGE(Quartalsdaten!BR$138:BR$141)/AVERAGE('West-Deutschland-Q'!M$139:M$142)</f>
        <v>104.81375866851594</v>
      </c>
      <c r="CB5" t="str">
        <f>'Datastream-Q'!BH6</f>
        <v>#NA</v>
      </c>
      <c r="CG5" s="9"/>
      <c r="CP5">
        <f>'Datastream-Q'!BP6</f>
        <v>4.0999999999999996</v>
      </c>
      <c r="CQ5">
        <f>'Datastream-Q'!BQ6</f>
        <v>7.43</v>
      </c>
      <c r="CR5">
        <f>'Datastream-Q'!BR6</f>
        <v>23.33</v>
      </c>
      <c r="CS5">
        <f>'Datastream-Q'!BS6</f>
        <v>28.27</v>
      </c>
      <c r="CT5">
        <f>'Datastream-Q'!BT6</f>
        <v>19.170000000000002</v>
      </c>
      <c r="CY5" s="9"/>
      <c r="DA5" s="105"/>
      <c r="DB5" s="40">
        <f t="shared" si="0"/>
        <v>4.1445302937247943</v>
      </c>
      <c r="DI5">
        <f>'Datastream-Q'!CA6</f>
        <v>25.16</v>
      </c>
    </row>
    <row r="6" spans="1:151">
      <c r="A6" s="4">
        <v>22282</v>
      </c>
      <c r="B6" s="8">
        <v>170.93482873560151</v>
      </c>
      <c r="C6" s="6">
        <v>112.82579710144931</v>
      </c>
      <c r="D6" s="6">
        <v>119.33727100442198</v>
      </c>
      <c r="E6" s="6">
        <v>106.37885057471267</v>
      </c>
      <c r="F6">
        <f>'Datastream-Q'!F7</f>
        <v>23.2</v>
      </c>
      <c r="G6">
        <f>'Datastream-Q'!G7</f>
        <v>0.488958</v>
      </c>
      <c r="H6" t="str">
        <f>'Datastream-Q'!H7</f>
        <v>#NA</v>
      </c>
      <c r="I6">
        <f>'Datastream-Q'!I7</f>
        <v>37.4</v>
      </c>
      <c r="J6" t="str">
        <f>'Datastream-Q'!J7</f>
        <v>#NA</v>
      </c>
      <c r="K6" t="str">
        <f>'Datastream-Q'!K7</f>
        <v>#NA</v>
      </c>
      <c r="L6">
        <f>'Datastream-Q'!L7</f>
        <v>536.20000000000005</v>
      </c>
      <c r="M6">
        <f>'Datastream-Q'!M7</f>
        <v>284281</v>
      </c>
      <c r="N6" t="str">
        <f>'Datastream-Q'!N7</f>
        <v>#NA</v>
      </c>
      <c r="O6" t="str">
        <f>'Datastream-Q'!O7</f>
        <v>#NA</v>
      </c>
      <c r="P6">
        <f>'Datastream-Q'!P7</f>
        <v>0.8</v>
      </c>
      <c r="Q6">
        <f>'Datastream-Q'!Q7</f>
        <v>22.9</v>
      </c>
      <c r="R6" s="8"/>
      <c r="S6">
        <v>0</v>
      </c>
      <c r="U6" t="str">
        <f>'Datastream-Q'!S7</f>
        <v>#NA</v>
      </c>
      <c r="V6" t="str">
        <f>'Datastream-Q'!T7</f>
        <v>#NA</v>
      </c>
      <c r="Y6" s="19">
        <f>'[1]Exportindex-BIP'!B6</f>
        <v>1</v>
      </c>
      <c r="AD6" t="str">
        <f>'Datastream-Q'!Z7</f>
        <v>#NA</v>
      </c>
      <c r="AE6" t="str">
        <f>'Datastream-Q'!Z7</f>
        <v>#NA</v>
      </c>
      <c r="AF6" s="1"/>
      <c r="AJ6">
        <f>'Datastream-Q'!AE7</f>
        <v>0.488958</v>
      </c>
      <c r="AY6">
        <f>'Datastream-Q'!AQ7</f>
        <v>2.21</v>
      </c>
      <c r="BG6">
        <f>'Datastream-Q'!AU7</f>
        <v>88.2</v>
      </c>
      <c r="BH6" s="8">
        <f>'West-Deutschland-Q'!J7</f>
        <v>88.6</v>
      </c>
      <c r="BM6">
        <f>'Datastream-Q'!AZ7</f>
        <v>28.009399999999999</v>
      </c>
      <c r="BN6">
        <f>'Datastream-Q'!BA7</f>
        <v>100.89530000000001</v>
      </c>
      <c r="BO6" s="8">
        <f>'West-Deutschland-Q'!D7</f>
        <v>-8.07</v>
      </c>
      <c r="BP6" s="8">
        <f>100-'West-Deutschland-Q'!E7</f>
        <v>62.7</v>
      </c>
      <c r="BR6" s="9">
        <f>'West-Deutschland-Q'!M8*AVERAGE(Quartalsdaten!BR$138:BR$141)/AVERAGE('West-Deutschland-Q'!M$139:M$142)</f>
        <v>103.98024965325938</v>
      </c>
      <c r="CB6" t="str">
        <f>'Datastream-Q'!BH7</f>
        <v>#NA</v>
      </c>
      <c r="CG6" s="9"/>
      <c r="CP6">
        <f>'Datastream-Q'!BP7</f>
        <v>4.0999999999999996</v>
      </c>
      <c r="CQ6">
        <f>'Datastream-Q'!BQ7</f>
        <v>7.43</v>
      </c>
      <c r="CR6">
        <f>'Datastream-Q'!BR7</f>
        <v>23.33</v>
      </c>
      <c r="CS6">
        <f>'Datastream-Q'!BS7</f>
        <v>27.83</v>
      </c>
      <c r="CT6">
        <f>'Datastream-Q'!BT7</f>
        <v>19.3</v>
      </c>
      <c r="CY6" s="9"/>
      <c r="DA6" s="105"/>
      <c r="DB6" s="40">
        <f t="shared" si="0"/>
        <v>4.5198156078845217</v>
      </c>
      <c r="DI6">
        <f>'Datastream-Q'!CA7</f>
        <v>25.97</v>
      </c>
    </row>
    <row r="7" spans="1:151">
      <c r="A7" s="4">
        <v>22372</v>
      </c>
      <c r="B7" s="8">
        <v>170.00179848784208</v>
      </c>
      <c r="C7" s="6">
        <v>110.06637681159422</v>
      </c>
      <c r="D7" s="6">
        <v>113.61313960833861</v>
      </c>
      <c r="E7" s="6">
        <v>106.60896551724137</v>
      </c>
      <c r="F7">
        <f>'Datastream-Q'!F8</f>
        <v>22.3</v>
      </c>
      <c r="G7">
        <f>'Datastream-Q'!G8</f>
        <v>0.488958</v>
      </c>
      <c r="H7" t="str">
        <f>'Datastream-Q'!H8</f>
        <v>#NA</v>
      </c>
      <c r="I7">
        <f>'Datastream-Q'!I8</f>
        <v>38.799999999999997</v>
      </c>
      <c r="J7" t="str">
        <f>'Datastream-Q'!J8</f>
        <v>#NA</v>
      </c>
      <c r="K7" t="str">
        <f>'Datastream-Q'!K8</f>
        <v>#NA</v>
      </c>
      <c r="L7">
        <f>'Datastream-Q'!L8</f>
        <v>554.1</v>
      </c>
      <c r="M7">
        <f>'Datastream-Q'!M8</f>
        <v>294367</v>
      </c>
      <c r="N7" t="str">
        <f>'Datastream-Q'!N8</f>
        <v>#NA</v>
      </c>
      <c r="O7" t="str">
        <f>'Datastream-Q'!O8</f>
        <v>#NA</v>
      </c>
      <c r="P7">
        <f>'Datastream-Q'!P8</f>
        <v>0.9</v>
      </c>
      <c r="Q7">
        <f>'Datastream-Q'!Q8</f>
        <v>23.1</v>
      </c>
      <c r="R7" s="8"/>
      <c r="S7">
        <v>0</v>
      </c>
      <c r="U7" t="str">
        <f>'Datastream-Q'!S8</f>
        <v>#NA</v>
      </c>
      <c r="V7" t="str">
        <f>'Datastream-Q'!T8</f>
        <v>#NA</v>
      </c>
      <c r="Y7" s="19">
        <f>'[1]Exportindex-BIP'!B7</f>
        <v>1</v>
      </c>
      <c r="AD7" t="str">
        <f>'Datastream-Q'!Z8</f>
        <v>#NA</v>
      </c>
      <c r="AE7" t="str">
        <f>'Datastream-Q'!Z8</f>
        <v>#NA</v>
      </c>
      <c r="AF7" s="1"/>
      <c r="AJ7">
        <f>'Datastream-Q'!AE8</f>
        <v>0.488958</v>
      </c>
      <c r="AY7">
        <f>'Datastream-Q'!AQ8</f>
        <v>2.21</v>
      </c>
      <c r="BG7">
        <f>'Datastream-Q'!AU8</f>
        <v>87.6</v>
      </c>
      <c r="BH7" s="8">
        <f>'West-Deutschland-Q'!J8</f>
        <v>87.7</v>
      </c>
      <c r="BM7">
        <f>'Datastream-Q'!AZ8</f>
        <v>28.130099999999999</v>
      </c>
      <c r="BN7">
        <f>'Datastream-Q'!BA8</f>
        <v>100.2223</v>
      </c>
      <c r="BO7" s="8">
        <f>'West-Deutschland-Q'!D8</f>
        <v>28.03</v>
      </c>
      <c r="BP7" s="8">
        <f>100-'West-Deutschland-Q'!E8</f>
        <v>92.3</v>
      </c>
      <c r="BR7" s="9">
        <f>'West-Deutschland-Q'!M9*AVERAGE(Quartalsdaten!BR$138:BR$141)/AVERAGE('West-Deutschland-Q'!M$139:M$142)</f>
        <v>107.10590846047157</v>
      </c>
      <c r="CB7" t="str">
        <f>'Datastream-Q'!BH8</f>
        <v>#NA</v>
      </c>
      <c r="CG7" s="9"/>
      <c r="CP7">
        <f>'Datastream-Q'!BP8</f>
        <v>4.0999999999999996</v>
      </c>
      <c r="CQ7">
        <f>'Datastream-Q'!BQ8</f>
        <v>7.47</v>
      </c>
      <c r="CR7">
        <f>'Datastream-Q'!BR8</f>
        <v>23.67</v>
      </c>
      <c r="CS7">
        <f>'Datastream-Q'!BS8</f>
        <v>27.97</v>
      </c>
      <c r="CT7">
        <f>'Datastream-Q'!BT8</f>
        <v>19.7</v>
      </c>
      <c r="CY7" s="9"/>
      <c r="DA7" s="105"/>
      <c r="DB7" s="40">
        <f t="shared" si="0"/>
        <v>4.5198156078845217</v>
      </c>
      <c r="DI7">
        <f>'Datastream-Q'!CA8</f>
        <v>26.59</v>
      </c>
    </row>
    <row r="8" spans="1:151">
      <c r="A8" s="4">
        <v>22463</v>
      </c>
      <c r="B8" s="8">
        <v>173.49292507473024</v>
      </c>
      <c r="C8" s="6">
        <v>109.37652173913045</v>
      </c>
      <c r="D8" s="6">
        <v>111.91039166140237</v>
      </c>
      <c r="E8" s="6">
        <v>106.9705747126437</v>
      </c>
      <c r="F8">
        <f>'Datastream-Q'!F9</f>
        <v>22.1</v>
      </c>
      <c r="G8">
        <f>'Datastream-Q'!G9</f>
        <v>0.488958</v>
      </c>
      <c r="H8" t="str">
        <f>'Datastream-Q'!H9</f>
        <v>#NA</v>
      </c>
      <c r="I8">
        <f>'Datastream-Q'!I9</f>
        <v>39.6</v>
      </c>
      <c r="J8" t="str">
        <f>'Datastream-Q'!J9</f>
        <v>#NA</v>
      </c>
      <c r="K8" t="str">
        <f>'Datastream-Q'!K9</f>
        <v>#NA</v>
      </c>
      <c r="L8">
        <f>'Datastream-Q'!L9</f>
        <v>477.4</v>
      </c>
      <c r="M8">
        <f>'Datastream-Q'!M9</f>
        <v>246632</v>
      </c>
      <c r="N8" t="str">
        <f>'Datastream-Q'!N9</f>
        <v>#NA</v>
      </c>
      <c r="O8" t="str">
        <f>'Datastream-Q'!O9</f>
        <v>#NA</v>
      </c>
      <c r="P8">
        <f>'Datastream-Q'!P9</f>
        <v>0.8</v>
      </c>
      <c r="Q8">
        <f>'Datastream-Q'!Q9</f>
        <v>23.3</v>
      </c>
      <c r="R8" s="8"/>
      <c r="S8">
        <v>0</v>
      </c>
      <c r="U8" t="str">
        <f>'Datastream-Q'!S9</f>
        <v>#NA</v>
      </c>
      <c r="V8" t="str">
        <f>'Datastream-Q'!T9</f>
        <v>#NA</v>
      </c>
      <c r="Y8" s="19">
        <f>'[1]Exportindex-BIP'!B8</f>
        <v>1</v>
      </c>
      <c r="AD8" t="str">
        <f>'Datastream-Q'!Z9</f>
        <v>#NA</v>
      </c>
      <c r="AE8" t="str">
        <f>'Datastream-Q'!Z9</f>
        <v>#NA</v>
      </c>
      <c r="AF8" s="1"/>
      <c r="AJ8">
        <f>'Datastream-Q'!AE9</f>
        <v>0.488958</v>
      </c>
      <c r="AY8">
        <f>'Datastream-Q'!AQ9</f>
        <v>2.21</v>
      </c>
      <c r="BG8">
        <f>'Datastream-Q'!AU9</f>
        <v>87.8</v>
      </c>
      <c r="BH8" s="8">
        <f>'West-Deutschland-Q'!J9</f>
        <v>87.5</v>
      </c>
      <c r="BM8">
        <f>'Datastream-Q'!AZ9</f>
        <v>28.313400000000001</v>
      </c>
      <c r="BN8">
        <f>'Datastream-Q'!BA9</f>
        <v>99.775099999999995</v>
      </c>
      <c r="BO8" s="8">
        <f>'West-Deutschland-Q'!D9</f>
        <v>30.07</v>
      </c>
      <c r="BP8" s="8">
        <f>100-'West-Deutschland-Q'!E9</f>
        <v>92.3</v>
      </c>
      <c r="BR8" s="9">
        <f>'West-Deutschland-Q'!M10*AVERAGE(Quartalsdaten!BR$138:BR$141)/AVERAGE('West-Deutschland-Q'!M$139:M$142)</f>
        <v>107.8352288488211</v>
      </c>
      <c r="CB8" t="str">
        <f>'Datastream-Q'!BH9</f>
        <v>#NA</v>
      </c>
      <c r="CG8" s="9"/>
      <c r="CP8">
        <f>'Datastream-Q'!BP9</f>
        <v>4.0999999999999996</v>
      </c>
      <c r="CQ8">
        <f>'Datastream-Q'!BQ9</f>
        <v>7.3</v>
      </c>
      <c r="CR8">
        <f>'Datastream-Q'!BR9</f>
        <v>23.13</v>
      </c>
      <c r="CS8">
        <f>'Datastream-Q'!BS9</f>
        <v>27.43</v>
      </c>
      <c r="CT8">
        <f>'Datastream-Q'!BT9</f>
        <v>19.13</v>
      </c>
      <c r="CY8" s="9"/>
      <c r="DA8" s="105"/>
      <c r="DB8" s="40">
        <f t="shared" si="0"/>
        <v>4.5198156078845217</v>
      </c>
      <c r="DI8">
        <f>'Datastream-Q'!CA9</f>
        <v>26.74</v>
      </c>
    </row>
    <row r="9" spans="1:151">
      <c r="A9" s="4">
        <v>22555</v>
      </c>
      <c r="B9" s="8">
        <v>174.31599339491322</v>
      </c>
      <c r="C9" s="6">
        <v>109.30753623188406</v>
      </c>
      <c r="D9" s="6">
        <v>111.80170562223626</v>
      </c>
      <c r="E9" s="6">
        <v>106.87195402298852</v>
      </c>
      <c r="F9">
        <f>'Datastream-Q'!F10</f>
        <v>22.8</v>
      </c>
      <c r="G9">
        <f>'Datastream-Q'!G10</f>
        <v>0.488958</v>
      </c>
      <c r="H9" t="str">
        <f>'Datastream-Q'!H10</f>
        <v>#NA</v>
      </c>
      <c r="I9">
        <f>'Datastream-Q'!I10</f>
        <v>41</v>
      </c>
      <c r="J9" t="str">
        <f>'Datastream-Q'!J10</f>
        <v>#NA</v>
      </c>
      <c r="K9" t="str">
        <f>'Datastream-Q'!K10</f>
        <v>#NA</v>
      </c>
      <c r="L9">
        <f>'Datastream-Q'!L10</f>
        <v>489.8</v>
      </c>
      <c r="M9">
        <f>'Datastream-Q'!M10</f>
        <v>269788</v>
      </c>
      <c r="N9" t="str">
        <f>'Datastream-Q'!N10</f>
        <v>#NA</v>
      </c>
      <c r="O9" t="str">
        <f>'Datastream-Q'!O10</f>
        <v>#NA</v>
      </c>
      <c r="P9">
        <f>'Datastream-Q'!P10</f>
        <v>0.8</v>
      </c>
      <c r="Q9">
        <f>'Datastream-Q'!Q10</f>
        <v>23.5</v>
      </c>
      <c r="R9" s="8"/>
      <c r="S9">
        <v>0</v>
      </c>
      <c r="U9" t="str">
        <f>'Datastream-Q'!S10</f>
        <v>#NA</v>
      </c>
      <c r="V9" t="str">
        <f>'Datastream-Q'!T10</f>
        <v>#NA</v>
      </c>
      <c r="Y9" s="19">
        <f>'[1]Exportindex-BIP'!B9</f>
        <v>1</v>
      </c>
      <c r="AD9" t="str">
        <f>'Datastream-Q'!Z10</f>
        <v>#NA</v>
      </c>
      <c r="AE9" t="str">
        <f>'Datastream-Q'!Z10</f>
        <v>#NA</v>
      </c>
      <c r="AF9" s="1"/>
      <c r="AJ9">
        <f>'Datastream-Q'!AE10</f>
        <v>0.488958</v>
      </c>
      <c r="AY9">
        <f>'Datastream-Q'!AQ10</f>
        <v>2.21</v>
      </c>
      <c r="BG9">
        <f>'Datastream-Q'!AU10</f>
        <v>86.3</v>
      </c>
      <c r="BH9" s="8">
        <f>'West-Deutschland-Q'!J10</f>
        <v>86.3</v>
      </c>
      <c r="BM9">
        <f>'Datastream-Q'!AZ10</f>
        <v>28.584499999999998</v>
      </c>
      <c r="BN9">
        <f>'Datastream-Q'!BA10</f>
        <v>99.633799999999994</v>
      </c>
      <c r="BO9" s="8">
        <f>'West-Deutschland-Q'!D10</f>
        <v>27.73</v>
      </c>
      <c r="BP9" s="8">
        <f>100-'West-Deutschland-Q'!E10</f>
        <v>75</v>
      </c>
      <c r="BR9" s="9">
        <f>'West-Deutschland-Q'!M11*AVERAGE(Quartalsdaten!BR$138:BR$141)/AVERAGE('West-Deutschland-Q'!M$139:M$142)</f>
        <v>105.43889042995839</v>
      </c>
      <c r="CB9" t="str">
        <f>'Datastream-Q'!BH10</f>
        <v>#NA</v>
      </c>
      <c r="CG9" s="9"/>
      <c r="CP9">
        <f>'Datastream-Q'!BP10</f>
        <v>4.0999999999999996</v>
      </c>
      <c r="CQ9">
        <f>'Datastream-Q'!BQ10</f>
        <v>7.2</v>
      </c>
      <c r="CR9">
        <f>'Datastream-Q'!BR10</f>
        <v>22.47</v>
      </c>
      <c r="CS9">
        <f>'Datastream-Q'!BS10</f>
        <v>26.93</v>
      </c>
      <c r="CT9">
        <f>'Datastream-Q'!BT10</f>
        <v>18.53</v>
      </c>
      <c r="CY9" s="9"/>
      <c r="DA9" s="105"/>
      <c r="DB9" s="40">
        <f t="shared" si="0"/>
        <v>4.5198156078845217</v>
      </c>
      <c r="DI9">
        <f>'Datastream-Q'!CA10</f>
        <v>27.56</v>
      </c>
    </row>
    <row r="10" spans="1:151">
      <c r="A10" s="4">
        <v>22647</v>
      </c>
      <c r="B10" s="8">
        <v>176.89055110044558</v>
      </c>
      <c r="C10" s="6">
        <v>107.72086956521738</v>
      </c>
      <c r="D10" s="6">
        <v>108.97586860391661</v>
      </c>
      <c r="E10" s="6">
        <v>106.60896551724137</v>
      </c>
      <c r="F10">
        <f>'Datastream-Q'!F11</f>
        <v>22.6</v>
      </c>
      <c r="G10">
        <f>'Datastream-Q'!G11</f>
        <v>0.488958</v>
      </c>
      <c r="H10" t="str">
        <f>'Datastream-Q'!H11</f>
        <v>#NA</v>
      </c>
      <c r="I10">
        <f>'Datastream-Q'!I11</f>
        <v>41.5</v>
      </c>
      <c r="J10" t="str">
        <f>'Datastream-Q'!J11</f>
        <v>#NA</v>
      </c>
      <c r="K10" t="str">
        <f>'Datastream-Q'!K11</f>
        <v>#NA</v>
      </c>
      <c r="L10">
        <f>'Datastream-Q'!L11</f>
        <v>467</v>
      </c>
      <c r="M10">
        <f>'Datastream-Q'!M11</f>
        <v>307391</v>
      </c>
      <c r="N10" t="str">
        <f>'Datastream-Q'!N11</f>
        <v>#NA</v>
      </c>
      <c r="O10" t="str">
        <f>'Datastream-Q'!O11</f>
        <v>#NA</v>
      </c>
      <c r="P10">
        <f>'Datastream-Q'!P11</f>
        <v>0.6</v>
      </c>
      <c r="Q10">
        <f>'Datastream-Q'!Q11</f>
        <v>23.7</v>
      </c>
      <c r="R10" s="8"/>
      <c r="S10">
        <v>0</v>
      </c>
      <c r="U10" t="str">
        <f>'Datastream-Q'!S11</f>
        <v>#NA</v>
      </c>
      <c r="V10" t="str">
        <f>'Datastream-Q'!T11</f>
        <v>#NA</v>
      </c>
      <c r="Y10" s="19">
        <f>'[1]Exportindex-BIP'!B10</f>
        <v>1.0141323780478453</v>
      </c>
      <c r="AD10" t="str">
        <f>'Datastream-Q'!Z11</f>
        <v>#NA</v>
      </c>
      <c r="AE10" t="str">
        <f>'Datastream-Q'!Z11</f>
        <v>#NA</v>
      </c>
      <c r="AF10" s="1"/>
      <c r="AJ10">
        <f>'Datastream-Q'!AE11</f>
        <v>0.488958</v>
      </c>
      <c r="AN10" t="str">
        <f>'Datastream-Q'!AF11</f>
        <v>#NA</v>
      </c>
      <c r="AX10" s="30"/>
      <c r="AY10">
        <f>'Datastream-Q'!AQ11</f>
        <v>2.23</v>
      </c>
      <c r="AZ10" s="9">
        <f>'West-Deutschland-Q'!C11/AVERAGE('West-Deutschland-Q'!C$127:C$130)*AVERAGE(AZ$126:AZ$129)</f>
        <v>24.118460241640907</v>
      </c>
      <c r="BG10">
        <f>'Datastream-Q'!AU11</f>
        <v>87.2</v>
      </c>
      <c r="BH10" s="8">
        <f>'West-Deutschland-Q'!J11</f>
        <v>87.4</v>
      </c>
      <c r="BM10">
        <f>'Datastream-Q'!AZ11</f>
        <v>28.912299999999998</v>
      </c>
      <c r="BN10">
        <f>'Datastream-Q'!BA11</f>
        <v>99.682000000000002</v>
      </c>
      <c r="BO10" s="8">
        <f>'West-Deutschland-Q'!D11</f>
        <v>30.1</v>
      </c>
      <c r="BP10" s="8">
        <f>100-'West-Deutschland-Q'!E11</f>
        <v>24.299999999999997</v>
      </c>
      <c r="BR10" s="9">
        <f>'West-Deutschland-Q'!M12*AVERAGE(Quartalsdaten!BR$138:BR$141)/AVERAGE('West-Deutschland-Q'!M$139:M$142)</f>
        <v>108.25198335644939</v>
      </c>
      <c r="CB10" t="str">
        <f>'Datastream-Q'!BH11</f>
        <v>#NA</v>
      </c>
      <c r="CG10" s="9"/>
      <c r="CP10">
        <f>'Datastream-Q'!BP11</f>
        <v>4.0999999999999996</v>
      </c>
      <c r="CQ10">
        <f>'Datastream-Q'!BQ11</f>
        <v>7.2</v>
      </c>
      <c r="CR10">
        <f>'Datastream-Q'!BR11</f>
        <v>22.6</v>
      </c>
      <c r="CS10">
        <f>'Datastream-Q'!BS11</f>
        <v>27.1</v>
      </c>
      <c r="CT10">
        <f>'Datastream-Q'!BT11</f>
        <v>18.600000000000001</v>
      </c>
      <c r="CY10" s="9"/>
      <c r="DA10" s="105"/>
      <c r="DB10" s="40">
        <f t="shared" si="0"/>
        <v>4.5607189165531601</v>
      </c>
      <c r="DI10">
        <f>'Datastream-Q'!CA11</f>
        <v>27.97</v>
      </c>
    </row>
    <row r="11" spans="1:151">
      <c r="A11" s="4">
        <v>22737</v>
      </c>
      <c r="B11" s="8">
        <v>178.71051977003418</v>
      </c>
      <c r="C11" s="6">
        <v>107.99681159420291</v>
      </c>
      <c r="D11" s="6">
        <v>108.72226784586229</v>
      </c>
      <c r="E11" s="6">
        <v>107.29931034482759</v>
      </c>
      <c r="F11">
        <f>'Datastream-Q'!F12</f>
        <v>22.6</v>
      </c>
      <c r="G11">
        <f>'Datastream-Q'!G12</f>
        <v>0.488958</v>
      </c>
      <c r="H11" t="str">
        <f>'Datastream-Q'!H12</f>
        <v>#NA</v>
      </c>
      <c r="I11">
        <f>'Datastream-Q'!I12</f>
        <v>42.5</v>
      </c>
      <c r="J11" t="str">
        <f>'Datastream-Q'!J12</f>
        <v>#NA</v>
      </c>
      <c r="K11" t="str">
        <f>'Datastream-Q'!K12</f>
        <v>#NA</v>
      </c>
      <c r="L11">
        <f>'Datastream-Q'!L12</f>
        <v>374.7</v>
      </c>
      <c r="M11">
        <f>'Datastream-Q'!M12</f>
        <v>360280</v>
      </c>
      <c r="N11" t="str">
        <f>'Datastream-Q'!N12</f>
        <v>#NA</v>
      </c>
      <c r="O11" t="str">
        <f>'Datastream-Q'!O12</f>
        <v>#NA</v>
      </c>
      <c r="P11">
        <f>'Datastream-Q'!P12</f>
        <v>0.7</v>
      </c>
      <c r="Q11">
        <f>'Datastream-Q'!Q12</f>
        <v>24</v>
      </c>
      <c r="R11" s="8"/>
      <c r="S11">
        <v>0</v>
      </c>
      <c r="U11" t="str">
        <f>'Datastream-Q'!S12</f>
        <v>#NA</v>
      </c>
      <c r="V11" t="str">
        <f>'Datastream-Q'!T12</f>
        <v>#NA</v>
      </c>
      <c r="Y11" s="19">
        <f>'[1]Exportindex-BIP'!B11</f>
        <v>1.0231529637584889</v>
      </c>
      <c r="AD11" t="str">
        <f>'Datastream-Q'!Z12</f>
        <v>#NA</v>
      </c>
      <c r="AE11" t="str">
        <f>'Datastream-Q'!Z12</f>
        <v>#NA</v>
      </c>
      <c r="AF11" s="1"/>
      <c r="AJ11">
        <f>'Datastream-Q'!AE12</f>
        <v>0.488958</v>
      </c>
      <c r="AN11" t="str">
        <f>'Datastream-Q'!AF12</f>
        <v>#NA</v>
      </c>
      <c r="AX11" s="30"/>
      <c r="AY11">
        <f>'Datastream-Q'!AQ12</f>
        <v>2.23</v>
      </c>
      <c r="AZ11" s="9">
        <f>'West-Deutschland-Q'!C12/AVERAGE('West-Deutschland-Q'!C$127:C$130)*AVERAGE(AZ$126:AZ$129)</f>
        <v>24.265524023602136</v>
      </c>
      <c r="BG11">
        <f>'Datastream-Q'!AU12</f>
        <v>87.6</v>
      </c>
      <c r="BH11" s="8">
        <f>'West-Deutschland-Q'!J12</f>
        <v>87.7</v>
      </c>
      <c r="BM11">
        <f>'Datastream-Q'!AZ12</f>
        <v>29.2151</v>
      </c>
      <c r="BN11">
        <f>'Datastream-Q'!BA12</f>
        <v>99.634200000000007</v>
      </c>
      <c r="BO11" s="8">
        <f>'West-Deutschland-Q'!D12</f>
        <v>31.67</v>
      </c>
      <c r="BP11" s="8">
        <f>100-'West-Deutschland-Q'!E12</f>
        <v>88.7</v>
      </c>
      <c r="BR11" s="9">
        <f>'West-Deutschland-Q'!M13*AVERAGE(Quartalsdaten!BR$138:BR$141)/AVERAGE('West-Deutschland-Q'!M$139:M$142)</f>
        <v>109.08549237170598</v>
      </c>
      <c r="CB11" t="str">
        <f>'Datastream-Q'!BH12</f>
        <v>#NA</v>
      </c>
      <c r="CG11" s="9"/>
      <c r="CP11">
        <f>'Datastream-Q'!BP12</f>
        <v>4.03</v>
      </c>
      <c r="CQ11">
        <f>'Datastream-Q'!BQ12</f>
        <v>7.17</v>
      </c>
      <c r="CR11">
        <f>'Datastream-Q'!BR12</f>
        <v>22.5</v>
      </c>
      <c r="CS11">
        <f>'Datastream-Q'!BS12</f>
        <v>27.43</v>
      </c>
      <c r="CT11">
        <f>'Datastream-Q'!BT12</f>
        <v>18.329999999999998</v>
      </c>
      <c r="CY11" s="9"/>
      <c r="DA11" s="105"/>
      <c r="DB11" s="40">
        <f t="shared" si="0"/>
        <v>4.5607189165531601</v>
      </c>
      <c r="DI11">
        <f>'Datastream-Q'!CA12</f>
        <v>28.53</v>
      </c>
    </row>
    <row r="12" spans="1:151">
      <c r="A12" s="4">
        <v>22828</v>
      </c>
      <c r="B12" s="8">
        <v>182.98652430704882</v>
      </c>
      <c r="C12" s="6">
        <v>105.78927536231885</v>
      </c>
      <c r="D12" s="6">
        <v>105.82397346809854</v>
      </c>
      <c r="E12" s="6">
        <v>105.78712643678162</v>
      </c>
      <c r="F12">
        <f>'Datastream-Q'!F13</f>
        <v>22.8</v>
      </c>
      <c r="G12">
        <f>'Datastream-Q'!G13</f>
        <v>0.488958</v>
      </c>
      <c r="H12" t="str">
        <f>'Datastream-Q'!H13</f>
        <v>#NA</v>
      </c>
      <c r="I12">
        <f>'Datastream-Q'!I13</f>
        <v>43.2</v>
      </c>
      <c r="J12" t="str">
        <f>'Datastream-Q'!J13</f>
        <v>#NA</v>
      </c>
      <c r="K12" t="str">
        <f>'Datastream-Q'!K13</f>
        <v>#NA</v>
      </c>
      <c r="L12">
        <f>'Datastream-Q'!L13</f>
        <v>354.5</v>
      </c>
      <c r="M12">
        <f>'Datastream-Q'!M13</f>
        <v>279085</v>
      </c>
      <c r="N12" t="str">
        <f>'Datastream-Q'!N13</f>
        <v>#NA</v>
      </c>
      <c r="O12" t="str">
        <f>'Datastream-Q'!O13</f>
        <v>#NA</v>
      </c>
      <c r="P12">
        <f>'Datastream-Q'!P13</f>
        <v>0.7</v>
      </c>
      <c r="Q12">
        <f>'Datastream-Q'!Q13</f>
        <v>24.2</v>
      </c>
      <c r="R12" s="8"/>
      <c r="S12">
        <v>0</v>
      </c>
      <c r="U12" t="str">
        <f>'Datastream-Q'!S13</f>
        <v>#NA</v>
      </c>
      <c r="V12" t="str">
        <f>'Datastream-Q'!T13</f>
        <v>#NA</v>
      </c>
      <c r="Y12" s="19">
        <f>'[1]Exportindex-BIP'!B12</f>
        <v>1.0341320237042793</v>
      </c>
      <c r="AD12" t="str">
        <f>'Datastream-Q'!Z13</f>
        <v>#NA</v>
      </c>
      <c r="AE12" t="str">
        <f>'Datastream-Q'!Z13</f>
        <v>#NA</v>
      </c>
      <c r="AF12" s="1"/>
      <c r="AJ12">
        <f>'Datastream-Q'!AE13</f>
        <v>0.488958</v>
      </c>
      <c r="AN12" t="str">
        <f>'Datastream-Q'!AF13</f>
        <v>#NA</v>
      </c>
      <c r="AX12" s="30"/>
      <c r="AY12">
        <f>'Datastream-Q'!AQ13</f>
        <v>2.23</v>
      </c>
      <c r="AZ12" s="9">
        <f>'West-Deutschland-Q'!C13/AVERAGE('West-Deutschland-Q'!C$127:C$130)*AVERAGE(AZ$126:AZ$129)</f>
        <v>24.241037903905596</v>
      </c>
      <c r="BG12">
        <f>'Datastream-Q'!AU13</f>
        <v>86.9</v>
      </c>
      <c r="BH12" s="8">
        <f>'West-Deutschland-Q'!J13</f>
        <v>86.6</v>
      </c>
      <c r="BM12">
        <f>'Datastream-Q'!AZ13</f>
        <v>29.4361</v>
      </c>
      <c r="BN12">
        <f>'Datastream-Q'!BA13</f>
        <v>99.302300000000002</v>
      </c>
      <c r="BO12" s="8">
        <f>'West-Deutschland-Q'!D13</f>
        <v>27.47</v>
      </c>
      <c r="BP12" s="8">
        <f>100-'West-Deutschland-Q'!E13</f>
        <v>95</v>
      </c>
      <c r="BR12" s="9">
        <f>'West-Deutschland-Q'!M14*AVERAGE(Quartalsdaten!BR$138:BR$141)/AVERAGE('West-Deutschland-Q'!M$139:M$142)</f>
        <v>108.04360610263524</v>
      </c>
      <c r="CB12" t="str">
        <f>'Datastream-Q'!BH13</f>
        <v>#NA</v>
      </c>
      <c r="CG12" s="9"/>
      <c r="CP12">
        <f>'Datastream-Q'!BP13</f>
        <v>4</v>
      </c>
      <c r="CQ12">
        <f>'Datastream-Q'!BQ13</f>
        <v>7.17</v>
      </c>
      <c r="CR12">
        <f>'Datastream-Q'!BR13</f>
        <v>22.43</v>
      </c>
      <c r="CS12">
        <f>'Datastream-Q'!BS13</f>
        <v>27.8</v>
      </c>
      <c r="CT12">
        <f>'Datastream-Q'!BT13</f>
        <v>18.03</v>
      </c>
      <c r="CY12" s="9"/>
      <c r="DA12" s="105"/>
      <c r="DB12" s="40">
        <f t="shared" si="0"/>
        <v>4.5607189165531601</v>
      </c>
      <c r="DI12">
        <f>'Datastream-Q'!CA13</f>
        <v>29.4</v>
      </c>
    </row>
    <row r="13" spans="1:151">
      <c r="A13" s="4">
        <v>22920</v>
      </c>
      <c r="B13" s="8">
        <v>182.56182105383439</v>
      </c>
      <c r="C13" s="6">
        <v>106.30666666666667</v>
      </c>
      <c r="D13" s="6">
        <v>105.6428300694883</v>
      </c>
      <c r="E13" s="6">
        <v>107.13494252873564</v>
      </c>
      <c r="F13">
        <f>'Datastream-Q'!F14</f>
        <v>22.6</v>
      </c>
      <c r="G13">
        <f>'Datastream-Q'!G14</f>
        <v>0.488958</v>
      </c>
      <c r="H13" t="str">
        <f>'Datastream-Q'!H14</f>
        <v>#NA</v>
      </c>
      <c r="I13">
        <f>'Datastream-Q'!I14</f>
        <v>44</v>
      </c>
      <c r="J13" t="str">
        <f>'Datastream-Q'!J14</f>
        <v>#NA</v>
      </c>
      <c r="K13" t="str">
        <f>'Datastream-Q'!K14</f>
        <v>#NA</v>
      </c>
      <c r="L13">
        <f>'Datastream-Q'!L14</f>
        <v>386.3</v>
      </c>
      <c r="M13">
        <f>'Datastream-Q'!M14</f>
        <v>270684</v>
      </c>
      <c r="N13" t="str">
        <f>'Datastream-Q'!N14</f>
        <v>#NA</v>
      </c>
      <c r="O13" t="str">
        <f>'Datastream-Q'!O14</f>
        <v>#NA</v>
      </c>
      <c r="P13">
        <f>'Datastream-Q'!P14</f>
        <v>0.8</v>
      </c>
      <c r="Q13">
        <f>'Datastream-Q'!Q14</f>
        <v>24.4</v>
      </c>
      <c r="R13" s="8"/>
      <c r="S13">
        <v>0</v>
      </c>
      <c r="U13" t="str">
        <f>'Datastream-Q'!S14</f>
        <v>#NA</v>
      </c>
      <c r="V13" t="str">
        <f>'Datastream-Q'!T14</f>
        <v>#NA</v>
      </c>
      <c r="Y13" s="19">
        <f>'[1]Exportindex-BIP'!B13</f>
        <v>1.0392872794661983</v>
      </c>
      <c r="AD13" t="str">
        <f>'Datastream-Q'!Z14</f>
        <v>#NA</v>
      </c>
      <c r="AE13" t="str">
        <f>'Datastream-Q'!Z14</f>
        <v>#NA</v>
      </c>
      <c r="AF13" s="1"/>
      <c r="AJ13">
        <f>'Datastream-Q'!AE14</f>
        <v>0.488958</v>
      </c>
      <c r="AN13" t="str">
        <f>'Datastream-Q'!AF14</f>
        <v>#NA</v>
      </c>
      <c r="AX13" s="30"/>
      <c r="AY13">
        <f>'Datastream-Q'!AQ14</f>
        <v>2.23</v>
      </c>
      <c r="AZ13" s="9">
        <f>'West-Deutschland-Q'!C14/AVERAGE('West-Deutschland-Q'!C$127:C$130)*AVERAGE(AZ$126:AZ$129)</f>
        <v>24.363542034279291</v>
      </c>
      <c r="BG13">
        <f>'Datastream-Q'!AU14</f>
        <v>87.2</v>
      </c>
      <c r="BH13" s="8">
        <f>'West-Deutschland-Q'!J14</f>
        <v>87.3</v>
      </c>
      <c r="BM13">
        <f>'Datastream-Q'!AZ14</f>
        <v>29.593800000000002</v>
      </c>
      <c r="BN13">
        <f>'Datastream-Q'!BA14</f>
        <v>98.757000000000005</v>
      </c>
      <c r="BO13" s="8">
        <f>'West-Deutschland-Q'!D14</f>
        <v>34.700000000000003</v>
      </c>
      <c r="BP13" s="8">
        <f>100-'West-Deutschland-Q'!E14</f>
        <v>68</v>
      </c>
      <c r="BR13" s="9">
        <f>'West-Deutschland-Q'!M15*AVERAGE(Quartalsdaten!BR$138:BR$141)/AVERAGE('West-Deutschland-Q'!M$139:M$142)</f>
        <v>112.31533980582525</v>
      </c>
      <c r="CB13" t="str">
        <f>'Datastream-Q'!BH14</f>
        <v>#NA</v>
      </c>
      <c r="CG13" s="9"/>
      <c r="CP13">
        <f>'Datastream-Q'!BP14</f>
        <v>4</v>
      </c>
      <c r="CQ13">
        <f>'Datastream-Q'!BQ14</f>
        <v>7.27</v>
      </c>
      <c r="CR13">
        <f>'Datastream-Q'!BR14</f>
        <v>22.87</v>
      </c>
      <c r="CS13">
        <f>'Datastream-Q'!BS14</f>
        <v>28.97</v>
      </c>
      <c r="CT13">
        <f>'Datastream-Q'!BT14</f>
        <v>18.13</v>
      </c>
      <c r="CY13" s="9"/>
      <c r="DA13" s="105"/>
      <c r="DB13" s="40">
        <f t="shared" si="0"/>
        <v>4.5607189165531601</v>
      </c>
      <c r="DI13">
        <f>'Datastream-Q'!CA14</f>
        <v>29.76</v>
      </c>
    </row>
    <row r="14" spans="1:151">
      <c r="A14" s="4">
        <v>23012</v>
      </c>
      <c r="B14" s="8">
        <v>176.21036744064637</v>
      </c>
      <c r="C14" s="6">
        <v>103.65072463768118</v>
      </c>
      <c r="D14" s="6">
        <v>101.98373341756157</v>
      </c>
      <c r="E14" s="6">
        <v>105.65563218390804</v>
      </c>
      <c r="F14">
        <f>'Datastream-Q'!F15</f>
        <v>22.1</v>
      </c>
      <c r="G14">
        <f>'Datastream-Q'!G15</f>
        <v>0.488958</v>
      </c>
      <c r="H14" t="str">
        <f>'Datastream-Q'!H15</f>
        <v>#NA</v>
      </c>
      <c r="I14">
        <f>'Datastream-Q'!I15</f>
        <v>43.9</v>
      </c>
      <c r="J14" t="str">
        <f>'Datastream-Q'!J15</f>
        <v>#NA</v>
      </c>
      <c r="K14" t="str">
        <f>'Datastream-Q'!K15</f>
        <v>#NA</v>
      </c>
      <c r="L14">
        <f>'Datastream-Q'!L15</f>
        <v>364.2</v>
      </c>
      <c r="M14">
        <f>'Datastream-Q'!M15</f>
        <v>306959</v>
      </c>
      <c r="N14" t="str">
        <f>'Datastream-Q'!N15</f>
        <v>#NA</v>
      </c>
      <c r="O14" t="str">
        <f>'Datastream-Q'!O15</f>
        <v>#NA</v>
      </c>
      <c r="P14">
        <f>'Datastream-Q'!P15</f>
        <v>0.9</v>
      </c>
      <c r="Q14">
        <f>'Datastream-Q'!Q15</f>
        <v>24.6</v>
      </c>
      <c r="R14" s="8"/>
      <c r="S14">
        <v>0</v>
      </c>
      <c r="U14" t="str">
        <f>'Datastream-Q'!S15</f>
        <v>#NA</v>
      </c>
      <c r="V14" t="str">
        <f>'Datastream-Q'!T15</f>
        <v>#NA</v>
      </c>
      <c r="Y14" s="19">
        <f>'[1]Exportindex-BIP'!B14</f>
        <v>1.0494895399901143</v>
      </c>
      <c r="AD14" t="str">
        <f>'Datastream-Q'!Z15</f>
        <v>#NA</v>
      </c>
      <c r="AE14" t="str">
        <f>'Datastream-Q'!Z15</f>
        <v>#NA</v>
      </c>
      <c r="AF14" s="1"/>
      <c r="AJ14">
        <f>'Datastream-Q'!AE15</f>
        <v>0.488958</v>
      </c>
      <c r="AN14" t="str">
        <f>'Datastream-Q'!AF15</f>
        <v>#NA</v>
      </c>
      <c r="AX14" s="30"/>
      <c r="AY14">
        <f>'Datastream-Q'!AQ15</f>
        <v>2.23</v>
      </c>
      <c r="AZ14" s="9">
        <f>'West-Deutschland-Q'!C15/AVERAGE('West-Deutschland-Q'!C$127:C$130)*AVERAGE(AZ$126:AZ$129)</f>
        <v>24.92731104242765</v>
      </c>
      <c r="BG14">
        <f>'Datastream-Q'!AU15</f>
        <v>86.2</v>
      </c>
      <c r="BH14" s="8">
        <f>'West-Deutschland-Q'!J15</f>
        <v>86.3</v>
      </c>
      <c r="BM14">
        <f>'Datastream-Q'!AZ15</f>
        <v>29.822700000000001</v>
      </c>
      <c r="BN14">
        <f>'Datastream-Q'!BA15</f>
        <v>98.447999999999993</v>
      </c>
      <c r="BO14" s="8">
        <f>'West-Deutschland-Q'!D15</f>
        <v>46.87</v>
      </c>
      <c r="BP14" s="8">
        <f>100-'West-Deutschland-Q'!E15</f>
        <v>8</v>
      </c>
      <c r="BR14" s="9">
        <f>'West-Deutschland-Q'!M16*AVERAGE(Quartalsdaten!BR$138:BR$141)/AVERAGE('West-Deutschland-Q'!M$139:M$142)</f>
        <v>113.56560332871013</v>
      </c>
      <c r="CB14" t="str">
        <f>'Datastream-Q'!BH15</f>
        <v>#NA</v>
      </c>
      <c r="CG14" s="9"/>
      <c r="CP14">
        <f>'Datastream-Q'!BP15</f>
        <v>4.03</v>
      </c>
      <c r="CQ14">
        <f>'Datastream-Q'!BQ15</f>
        <v>7.57</v>
      </c>
      <c r="CR14">
        <f>'Datastream-Q'!BR15</f>
        <v>24.1</v>
      </c>
      <c r="CS14">
        <f>'Datastream-Q'!BS15</f>
        <v>32.03</v>
      </c>
      <c r="CT14">
        <f>'Datastream-Q'!BT15</f>
        <v>18.399999999999999</v>
      </c>
      <c r="CY14" s="9"/>
      <c r="DA14" s="105"/>
      <c r="DB14" s="40">
        <f t="shared" si="0"/>
        <v>4.5607189165531601</v>
      </c>
      <c r="DI14">
        <f>'Datastream-Q'!CA15</f>
        <v>30.17</v>
      </c>
    </row>
    <row r="15" spans="1:151">
      <c r="A15" s="4">
        <v>23102</v>
      </c>
      <c r="B15" s="8">
        <v>184.13552768202425</v>
      </c>
      <c r="C15" s="6">
        <v>105.40985507246378</v>
      </c>
      <c r="D15" s="6">
        <v>106.47608970309537</v>
      </c>
      <c r="E15" s="6">
        <v>104.4064367816092</v>
      </c>
      <c r="F15">
        <f>'Datastream-Q'!F16</f>
        <v>23.6</v>
      </c>
      <c r="G15">
        <f>'Datastream-Q'!G16</f>
        <v>0.488958</v>
      </c>
      <c r="H15" t="str">
        <f>'Datastream-Q'!H16</f>
        <v>#NA</v>
      </c>
      <c r="I15">
        <f>'Datastream-Q'!I16</f>
        <v>44.9</v>
      </c>
      <c r="J15" t="str">
        <f>'Datastream-Q'!J16</f>
        <v>#NA</v>
      </c>
      <c r="K15" t="str">
        <f>'Datastream-Q'!K16</f>
        <v>#NA</v>
      </c>
      <c r="L15">
        <f>'Datastream-Q'!L16</f>
        <v>423.4</v>
      </c>
      <c r="M15">
        <f>'Datastream-Q'!M16</f>
        <v>390905</v>
      </c>
      <c r="N15" t="str">
        <f>'Datastream-Q'!N16</f>
        <v>#NA</v>
      </c>
      <c r="O15" t="str">
        <f>'Datastream-Q'!O16</f>
        <v>#NA</v>
      </c>
      <c r="P15">
        <f>'Datastream-Q'!P16</f>
        <v>0.8</v>
      </c>
      <c r="Q15">
        <f>'Datastream-Q'!Q16</f>
        <v>24.8</v>
      </c>
      <c r="R15" s="8"/>
      <c r="S15">
        <v>0</v>
      </c>
      <c r="U15" t="str">
        <f>'Datastream-Q'!S16</f>
        <v>#NA</v>
      </c>
      <c r="V15" t="str">
        <f>'Datastream-Q'!T16</f>
        <v>#NA</v>
      </c>
      <c r="Y15" s="19">
        <f>'[1]Exportindex-BIP'!B15</f>
        <v>1.0687512052656343</v>
      </c>
      <c r="AD15" t="str">
        <f>'Datastream-Q'!Z16</f>
        <v>#NA</v>
      </c>
      <c r="AE15" t="str">
        <f>'Datastream-Q'!Z16</f>
        <v>#NA</v>
      </c>
      <c r="AF15" s="1"/>
      <c r="AJ15">
        <f>'Datastream-Q'!AE16</f>
        <v>0.488958</v>
      </c>
      <c r="AN15" t="str">
        <f>'Datastream-Q'!AF16</f>
        <v>#NA</v>
      </c>
      <c r="AX15" s="30"/>
      <c r="AY15">
        <f>'Datastream-Q'!AQ16</f>
        <v>2.23</v>
      </c>
      <c r="AZ15" s="9">
        <f>'West-Deutschland-Q'!C16/AVERAGE('West-Deutschland-Q'!C$127:C$130)*AVERAGE(AZ$126:AZ$129)</f>
        <v>24.976356813711718</v>
      </c>
      <c r="BG15">
        <f>'Datastream-Q'!AU16</f>
        <v>85.7</v>
      </c>
      <c r="BH15" s="8">
        <f>'West-Deutschland-Q'!J16</f>
        <v>85.8</v>
      </c>
      <c r="BM15">
        <f>'Datastream-Q'!AZ16</f>
        <v>30.256499999999999</v>
      </c>
      <c r="BN15">
        <f>'Datastream-Q'!BA16</f>
        <v>98.805400000000006</v>
      </c>
      <c r="BO15" s="8">
        <f>'West-Deutschland-Q'!D16</f>
        <v>22.6</v>
      </c>
      <c r="BP15" s="8">
        <f>100-'West-Deutschland-Q'!E16</f>
        <v>97.7</v>
      </c>
      <c r="BR15" s="9">
        <f>'West-Deutschland-Q'!M17*AVERAGE(Quartalsdaten!BR$138:BR$141)/AVERAGE('West-Deutschland-Q'!M$139:M$142)</f>
        <v>112.94047156726771</v>
      </c>
      <c r="CB15" t="str">
        <f>'Datastream-Q'!BH16</f>
        <v>#NA</v>
      </c>
      <c r="CG15" s="9"/>
      <c r="CP15">
        <f>'Datastream-Q'!BP16</f>
        <v>4.07</v>
      </c>
      <c r="CQ15">
        <f>'Datastream-Q'!BQ16</f>
        <v>7.83</v>
      </c>
      <c r="CR15">
        <f>'Datastream-Q'!BR16</f>
        <v>25.43</v>
      </c>
      <c r="CS15">
        <f>'Datastream-Q'!BS16</f>
        <v>35.43</v>
      </c>
      <c r="CT15">
        <f>'Datastream-Q'!BT16</f>
        <v>18.670000000000002</v>
      </c>
      <c r="CY15" s="9"/>
      <c r="DA15" s="105"/>
      <c r="DB15" s="40">
        <f t="shared" si="0"/>
        <v>4.5607189165531601</v>
      </c>
      <c r="DI15">
        <f>'Datastream-Q'!CA16</f>
        <v>30.63</v>
      </c>
    </row>
    <row r="16" spans="1:151">
      <c r="A16" s="4">
        <v>23193</v>
      </c>
      <c r="B16" s="8">
        <v>190.51924557336346</v>
      </c>
      <c r="C16" s="6">
        <v>106.37565217391305</v>
      </c>
      <c r="D16" s="6">
        <v>107.3455780164245</v>
      </c>
      <c r="E16" s="6">
        <v>105.45839080459771</v>
      </c>
      <c r="F16">
        <f>'Datastream-Q'!F17</f>
        <v>24.4</v>
      </c>
      <c r="G16">
        <f>'Datastream-Q'!G17</f>
        <v>0.488958</v>
      </c>
      <c r="H16" t="str">
        <f>'Datastream-Q'!H17</f>
        <v>#NA</v>
      </c>
      <c r="I16">
        <f>'Datastream-Q'!I17</f>
        <v>46</v>
      </c>
      <c r="J16" t="str">
        <f>'Datastream-Q'!J17</f>
        <v>#NA</v>
      </c>
      <c r="K16" t="str">
        <f>'Datastream-Q'!K17</f>
        <v>#NA</v>
      </c>
      <c r="L16">
        <f>'Datastream-Q'!L17</f>
        <v>452.2</v>
      </c>
      <c r="M16">
        <f>'Datastream-Q'!M17</f>
        <v>293725</v>
      </c>
      <c r="N16" t="str">
        <f>'Datastream-Q'!N17</f>
        <v>#NA</v>
      </c>
      <c r="O16" t="str">
        <f>'Datastream-Q'!O17</f>
        <v>#NA</v>
      </c>
      <c r="P16">
        <f>'Datastream-Q'!P17</f>
        <v>0.8</v>
      </c>
      <c r="Q16">
        <f>'Datastream-Q'!Q17</f>
        <v>25</v>
      </c>
      <c r="R16" s="8"/>
      <c r="S16">
        <v>0</v>
      </c>
      <c r="U16" t="str">
        <f>'Datastream-Q'!S17</f>
        <v>#NA</v>
      </c>
      <c r="V16" t="str">
        <f>'Datastream-Q'!T17</f>
        <v>#NA</v>
      </c>
      <c r="Y16" s="19">
        <f>'[1]Exportindex-BIP'!B16</f>
        <v>1.0872778033461574</v>
      </c>
      <c r="AD16" t="str">
        <f>'Datastream-Q'!Z17</f>
        <v>#NA</v>
      </c>
      <c r="AE16" t="str">
        <f>'Datastream-Q'!Z17</f>
        <v>#NA</v>
      </c>
      <c r="AF16" s="1"/>
      <c r="AJ16">
        <f>'Datastream-Q'!AE17</f>
        <v>0.488958</v>
      </c>
      <c r="AN16" t="str">
        <f>'Datastream-Q'!AF17</f>
        <v>#NA</v>
      </c>
      <c r="AX16" s="30"/>
      <c r="AY16">
        <f>'Datastream-Q'!AQ17</f>
        <v>2.23</v>
      </c>
      <c r="AZ16" s="9">
        <f>'West-Deutschland-Q'!C17/AVERAGE('West-Deutschland-Q'!C$127:C$130)*AVERAGE(AZ$126:AZ$129)</f>
        <v>24.829293031750492</v>
      </c>
      <c r="BG16">
        <f>'Datastream-Q'!AU17</f>
        <v>85.9</v>
      </c>
      <c r="BH16" s="8">
        <f>'West-Deutschland-Q'!J17</f>
        <v>85.7</v>
      </c>
      <c r="BM16">
        <f>'Datastream-Q'!AZ17</f>
        <v>30.7623</v>
      </c>
      <c r="BN16">
        <f>'Datastream-Q'!BA17</f>
        <v>99.380399999999995</v>
      </c>
      <c r="BO16" s="8">
        <f>'West-Deutschland-Q'!D17</f>
        <v>26.27</v>
      </c>
      <c r="BP16" s="8">
        <f>100-'West-Deutschland-Q'!E17</f>
        <v>95.7</v>
      </c>
      <c r="BR16" s="9">
        <f>'West-Deutschland-Q'!M18*AVERAGE(Quartalsdaten!BR$138:BR$141)/AVERAGE('West-Deutschland-Q'!M$139:M$142)</f>
        <v>112.21115117891817</v>
      </c>
      <c r="CB16" t="str">
        <f>'Datastream-Q'!BH17</f>
        <v>#NA</v>
      </c>
      <c r="CG16" s="9"/>
      <c r="CP16">
        <f>'Datastream-Q'!BP17</f>
        <v>4</v>
      </c>
      <c r="CQ16">
        <f>'Datastream-Q'!BQ17</f>
        <v>7.7</v>
      </c>
      <c r="CR16">
        <f>'Datastream-Q'!BR17</f>
        <v>24.87</v>
      </c>
      <c r="CS16">
        <f>'Datastream-Q'!BS17</f>
        <v>33.869999999999997</v>
      </c>
      <c r="CT16">
        <f>'Datastream-Q'!BT17</f>
        <v>18.600000000000001</v>
      </c>
      <c r="CY16" s="9"/>
      <c r="DA16" s="105"/>
      <c r="DB16" s="40">
        <f t="shared" si="0"/>
        <v>4.5607189165531601</v>
      </c>
      <c r="DI16">
        <f>'Datastream-Q'!CA17</f>
        <v>31.24</v>
      </c>
    </row>
    <row r="17" spans="1:113">
      <c r="A17" s="4">
        <v>23285</v>
      </c>
      <c r="B17" s="8">
        <v>191.40223326725575</v>
      </c>
      <c r="C17" s="6">
        <v>107.65188405797105</v>
      </c>
      <c r="D17" s="6">
        <v>109.77289955780162</v>
      </c>
      <c r="E17" s="6">
        <v>105.75425287356323</v>
      </c>
      <c r="F17">
        <f>'Datastream-Q'!F18</f>
        <v>25.2</v>
      </c>
      <c r="G17">
        <f>'Datastream-Q'!G18</f>
        <v>0.488958</v>
      </c>
      <c r="H17" t="str">
        <f>'Datastream-Q'!H18</f>
        <v>#NA</v>
      </c>
      <c r="I17">
        <f>'Datastream-Q'!I18</f>
        <v>47</v>
      </c>
      <c r="J17" t="str">
        <f>'Datastream-Q'!J18</f>
        <v>#NA</v>
      </c>
      <c r="K17" t="str">
        <f>'Datastream-Q'!K18</f>
        <v>#NA</v>
      </c>
      <c r="L17">
        <f>'Datastream-Q'!L18</f>
        <v>439</v>
      </c>
      <c r="M17">
        <f>'Datastream-Q'!M18</f>
        <v>279411</v>
      </c>
      <c r="N17" t="str">
        <f>'Datastream-Q'!N18</f>
        <v>#NA</v>
      </c>
      <c r="O17" t="str">
        <f>'Datastream-Q'!O18</f>
        <v>#NA</v>
      </c>
      <c r="P17">
        <f>'Datastream-Q'!P18</f>
        <v>0.8</v>
      </c>
      <c r="Q17">
        <f>'Datastream-Q'!Q18</f>
        <v>25.2</v>
      </c>
      <c r="R17" s="8"/>
      <c r="S17">
        <v>0</v>
      </c>
      <c r="U17" t="str">
        <f>'Datastream-Q'!S18</f>
        <v>#NA</v>
      </c>
      <c r="V17" t="str">
        <f>'Datastream-Q'!T18</f>
        <v>#NA</v>
      </c>
      <c r="Y17" s="19">
        <f>'[1]Exportindex-BIP'!B17</f>
        <v>1.1023193897046799</v>
      </c>
      <c r="AD17" t="str">
        <f>'Datastream-Q'!Z18</f>
        <v>#NA</v>
      </c>
      <c r="AE17" t="str">
        <f>'Datastream-Q'!Z18</f>
        <v>#NA</v>
      </c>
      <c r="AF17" s="1"/>
      <c r="AJ17">
        <f>'Datastream-Q'!AE18</f>
        <v>0.488958</v>
      </c>
      <c r="AN17" t="str">
        <f>'Datastream-Q'!AF18</f>
        <v>#NA</v>
      </c>
      <c r="AX17" s="30"/>
      <c r="AY17">
        <f>'Datastream-Q'!AQ18</f>
        <v>2.23</v>
      </c>
      <c r="AZ17" s="9">
        <f>'West-Deutschland-Q'!C18/AVERAGE('West-Deutschland-Q'!C$127:C$130)*AVERAGE(AZ$126:AZ$129)</f>
        <v>25.172392835066031</v>
      </c>
      <c r="BG17">
        <f>'Datastream-Q'!AU18</f>
        <v>86.1</v>
      </c>
      <c r="BH17" s="8">
        <f>'West-Deutschland-Q'!J18</f>
        <v>86.1</v>
      </c>
      <c r="BM17">
        <f>'Datastream-Q'!AZ18</f>
        <v>31.307099999999998</v>
      </c>
      <c r="BN17">
        <f>'Datastream-Q'!BA18</f>
        <v>100.0628</v>
      </c>
      <c r="BO17" s="8">
        <f>'West-Deutschland-Q'!D18</f>
        <v>31.97</v>
      </c>
      <c r="BP17" s="8">
        <f>100-'West-Deutschland-Q'!E18</f>
        <v>70.3</v>
      </c>
      <c r="BR17" s="9">
        <f>'West-Deutschland-Q'!M19*AVERAGE(Quartalsdaten!BR$138:BR$141)/AVERAGE('West-Deutschland-Q'!M$139:M$142)</f>
        <v>113.14884882108184</v>
      </c>
      <c r="CB17" t="str">
        <f>'Datastream-Q'!BH18</f>
        <v>#NA</v>
      </c>
      <c r="CG17" s="9"/>
      <c r="CP17">
        <f>'Datastream-Q'!BP18</f>
        <v>4.03</v>
      </c>
      <c r="CQ17">
        <f>'Datastream-Q'!BQ18</f>
        <v>8.1999999999999993</v>
      </c>
      <c r="CR17">
        <f>'Datastream-Q'!BR18</f>
        <v>26.9</v>
      </c>
      <c r="CS17">
        <f>'Datastream-Q'!BS18</f>
        <v>38.97</v>
      </c>
      <c r="CT17">
        <f>'Datastream-Q'!BT18</f>
        <v>19</v>
      </c>
      <c r="CY17" s="9"/>
      <c r="DA17" s="105"/>
      <c r="DB17" s="40">
        <f t="shared" si="0"/>
        <v>4.5607189165531601</v>
      </c>
      <c r="DI17">
        <f>'Datastream-Q'!CA18</f>
        <v>32.06</v>
      </c>
    </row>
    <row r="18" spans="1:113">
      <c r="A18" s="4">
        <v>23377</v>
      </c>
      <c r="B18" s="8">
        <v>194.02288279871837</v>
      </c>
      <c r="C18" s="6">
        <v>110.51478260869565</v>
      </c>
      <c r="D18" s="6">
        <v>113.79428300694883</v>
      </c>
      <c r="E18" s="6">
        <v>107.36505747126439</v>
      </c>
      <c r="F18">
        <f>'Datastream-Q'!F19</f>
        <v>26.7</v>
      </c>
      <c r="G18">
        <f>'Datastream-Q'!G19</f>
        <v>0.488958</v>
      </c>
      <c r="H18" t="str">
        <f>'Datastream-Q'!H19</f>
        <v>#NA</v>
      </c>
      <c r="I18">
        <f>'Datastream-Q'!I19</f>
        <v>47.3</v>
      </c>
      <c r="J18" t="str">
        <f>'Datastream-Q'!J19</f>
        <v>#NA</v>
      </c>
      <c r="K18" t="str">
        <f>'Datastream-Q'!K19</f>
        <v>#NA</v>
      </c>
      <c r="L18">
        <f>'Datastream-Q'!L19</f>
        <v>509.7</v>
      </c>
      <c r="M18">
        <f>'Datastream-Q'!M19</f>
        <v>339915</v>
      </c>
      <c r="N18" t="str">
        <f>'Datastream-Q'!N19</f>
        <v>#NA</v>
      </c>
      <c r="O18" t="str">
        <f>'Datastream-Q'!O19</f>
        <v>#NA</v>
      </c>
      <c r="P18">
        <f>'Datastream-Q'!P19</f>
        <v>0.7</v>
      </c>
      <c r="Q18">
        <f>'Datastream-Q'!Q19</f>
        <v>25.4</v>
      </c>
      <c r="R18" s="8"/>
      <c r="S18">
        <v>0</v>
      </c>
      <c r="U18" t="str">
        <f>'Datastream-Q'!S19</f>
        <v>#NA</v>
      </c>
      <c r="V18" t="str">
        <f>'Datastream-Q'!T19</f>
        <v>#NA</v>
      </c>
      <c r="Y18" s="19">
        <f>'[1]Exportindex-BIP'!B18</f>
        <v>1.1191503346343237</v>
      </c>
      <c r="AD18" t="str">
        <f>'Datastream-Q'!Z19</f>
        <v>#NA</v>
      </c>
      <c r="AE18" t="str">
        <f>'Datastream-Q'!Z19</f>
        <v>#NA</v>
      </c>
      <c r="AF18" s="1"/>
      <c r="AJ18">
        <f>'Datastream-Q'!AE19</f>
        <v>0.488958</v>
      </c>
      <c r="AN18" t="str">
        <f>'Datastream-Q'!AF19</f>
        <v>#NA</v>
      </c>
      <c r="AX18" s="30"/>
      <c r="AY18">
        <f>'Datastream-Q'!AQ19</f>
        <v>2.23</v>
      </c>
      <c r="AZ18" s="9">
        <f>'West-Deutschland-Q'!C19/AVERAGE('West-Deutschland-Q'!C$127:C$130)*AVERAGE(AZ$126:AZ$129)</f>
        <v>25.491080050576006</v>
      </c>
      <c r="BG18">
        <f>'Datastream-Q'!AU19</f>
        <v>87.3</v>
      </c>
      <c r="BH18" s="8">
        <f>'West-Deutschland-Q'!J19</f>
        <v>87.4</v>
      </c>
      <c r="BM18">
        <f>'Datastream-Q'!AZ19</f>
        <v>31.977799999999998</v>
      </c>
      <c r="BN18">
        <f>'Datastream-Q'!BA19</f>
        <v>101.12690000000001</v>
      </c>
      <c r="BO18" s="8">
        <f>'West-Deutschland-Q'!D19</f>
        <v>32.03</v>
      </c>
      <c r="BP18" s="8">
        <f>100-'West-Deutschland-Q'!E19</f>
        <v>24.700000000000003</v>
      </c>
      <c r="BR18" s="9">
        <f>'West-Deutschland-Q'!M20*AVERAGE(Quartalsdaten!BR$138:BR$141)/AVERAGE('West-Deutschland-Q'!M$139:M$142)</f>
        <v>108.87711511789183</v>
      </c>
      <c r="CB18" t="str">
        <f>'Datastream-Q'!BH19</f>
        <v>#NA</v>
      </c>
      <c r="CG18" s="9"/>
      <c r="CP18">
        <f>'Datastream-Q'!BP19</f>
        <v>4.0999999999999996</v>
      </c>
      <c r="CQ18">
        <f>'Datastream-Q'!BQ19</f>
        <v>8.1999999999999993</v>
      </c>
      <c r="CR18">
        <f>'Datastream-Q'!BR19</f>
        <v>27.03</v>
      </c>
      <c r="CS18">
        <f>'Datastream-Q'!BS19</f>
        <v>38.03</v>
      </c>
      <c r="CT18">
        <f>'Datastream-Q'!BT19</f>
        <v>19.600000000000001</v>
      </c>
      <c r="CY18" s="9"/>
      <c r="DA18" s="105"/>
      <c r="DB18" s="40">
        <f t="shared" si="0"/>
        <v>4.5607189165531601</v>
      </c>
      <c r="DI18">
        <f>'Datastream-Q'!CA19</f>
        <v>32.82</v>
      </c>
    </row>
    <row r="19" spans="1:113">
      <c r="A19" s="4">
        <v>23468</v>
      </c>
      <c r="B19" s="8">
        <v>196.38739346894002</v>
      </c>
      <c r="C19" s="6">
        <v>111.17014492753624</v>
      </c>
      <c r="D19" s="6">
        <v>115.2434301958307</v>
      </c>
      <c r="E19" s="6">
        <v>107.03632183908049</v>
      </c>
      <c r="F19">
        <f>'Datastream-Q'!F20</f>
        <v>26.6</v>
      </c>
      <c r="G19">
        <f>'Datastream-Q'!G20</f>
        <v>0.488958</v>
      </c>
      <c r="H19" t="str">
        <f>'Datastream-Q'!H20</f>
        <v>#NA</v>
      </c>
      <c r="I19">
        <f>'Datastream-Q'!I20</f>
        <v>48.5</v>
      </c>
      <c r="J19" t="str">
        <f>'Datastream-Q'!J20</f>
        <v>#NA</v>
      </c>
      <c r="K19" t="str">
        <f>'Datastream-Q'!K20</f>
        <v>#NA</v>
      </c>
      <c r="L19">
        <f>'Datastream-Q'!L20</f>
        <v>485.5</v>
      </c>
      <c r="M19">
        <f>'Datastream-Q'!M20</f>
        <v>400036</v>
      </c>
      <c r="N19" t="str">
        <f>'Datastream-Q'!N20</f>
        <v>#NA</v>
      </c>
      <c r="O19" t="str">
        <f>'Datastream-Q'!O20</f>
        <v>#NA</v>
      </c>
      <c r="P19">
        <f>'Datastream-Q'!P20</f>
        <v>0.8</v>
      </c>
      <c r="Q19">
        <f>'Datastream-Q'!Q20</f>
        <v>25.7</v>
      </c>
      <c r="R19" s="8"/>
      <c r="S19">
        <v>0</v>
      </c>
      <c r="U19" t="str">
        <f>'Datastream-Q'!S20</f>
        <v>#NA</v>
      </c>
      <c r="V19" t="str">
        <f>'Datastream-Q'!T20</f>
        <v>#NA</v>
      </c>
      <c r="Y19" s="19">
        <f>'[1]Exportindex-BIP'!B19</f>
        <v>1.1349164769277158</v>
      </c>
      <c r="AD19" t="str">
        <f>'Datastream-Q'!Z20</f>
        <v>#NA</v>
      </c>
      <c r="AE19" t="str">
        <f>'Datastream-Q'!Z20</f>
        <v>#NA</v>
      </c>
      <c r="AF19" s="1"/>
      <c r="AJ19">
        <f>'Datastream-Q'!AE20</f>
        <v>0.488958</v>
      </c>
      <c r="AN19" t="str">
        <f>'Datastream-Q'!AF20</f>
        <v>#NA</v>
      </c>
      <c r="AX19" s="30"/>
      <c r="AY19">
        <f>'Datastream-Q'!AQ20</f>
        <v>2.23</v>
      </c>
      <c r="AZ19" s="9">
        <f>'West-Deutschland-Q'!C20/AVERAGE('West-Deutschland-Q'!C$127:C$130)*AVERAGE(AZ$126:AZ$129)</f>
        <v>25.491080050576006</v>
      </c>
      <c r="BG19">
        <f>'Datastream-Q'!AU20</f>
        <v>87.8</v>
      </c>
      <c r="BH19" s="8">
        <f>'West-Deutschland-Q'!J20</f>
        <v>87.9</v>
      </c>
      <c r="BM19">
        <f>'Datastream-Q'!AZ20</f>
        <v>32.543199999999999</v>
      </c>
      <c r="BN19">
        <f>'Datastream-Q'!BA20</f>
        <v>101.8408</v>
      </c>
      <c r="BO19" s="8">
        <f>'West-Deutschland-Q'!D20</f>
        <v>20.73</v>
      </c>
      <c r="BP19" s="8">
        <f>100-'West-Deutschland-Q'!E20</f>
        <v>98.7</v>
      </c>
      <c r="BR19" s="9">
        <f>'West-Deutschland-Q'!M21*AVERAGE(Quartalsdaten!BR$138:BR$141)/AVERAGE('West-Deutschland-Q'!M$139:M$142)</f>
        <v>105.75145631067961</v>
      </c>
      <c r="CB19" t="str">
        <f>'Datastream-Q'!BH20</f>
        <v>#NA</v>
      </c>
      <c r="CG19" s="9"/>
      <c r="CP19">
        <f>'Datastream-Q'!BP20</f>
        <v>4</v>
      </c>
      <c r="CQ19">
        <f>'Datastream-Q'!BQ20</f>
        <v>8.1300000000000008</v>
      </c>
      <c r="CR19">
        <f>'Datastream-Q'!BR20</f>
        <v>26.67</v>
      </c>
      <c r="CS19">
        <f>'Datastream-Q'!BS20</f>
        <v>35.57</v>
      </c>
      <c r="CT19">
        <f>'Datastream-Q'!BT20</f>
        <v>20.3</v>
      </c>
      <c r="CY19" s="9"/>
      <c r="DA19" s="105"/>
      <c r="DB19" s="40">
        <f t="shared" si="0"/>
        <v>4.5607189165531601</v>
      </c>
      <c r="DI19">
        <f>'Datastream-Q'!CA20</f>
        <v>33.340000000000003</v>
      </c>
    </row>
    <row r="20" spans="1:113">
      <c r="A20" s="4">
        <v>23559</v>
      </c>
      <c r="B20" s="8">
        <v>198.44901499733439</v>
      </c>
      <c r="C20" s="6">
        <v>110.9976811594203</v>
      </c>
      <c r="D20" s="6">
        <v>115.53325963360706</v>
      </c>
      <c r="E20" s="6">
        <v>106.47747126436781</v>
      </c>
      <c r="F20">
        <f>'Datastream-Q'!F21</f>
        <v>27</v>
      </c>
      <c r="G20">
        <f>'Datastream-Q'!G21</f>
        <v>0.488958</v>
      </c>
      <c r="H20" t="str">
        <f>'Datastream-Q'!H21</f>
        <v>#NA</v>
      </c>
      <c r="I20">
        <f>'Datastream-Q'!I21</f>
        <v>49</v>
      </c>
      <c r="J20" t="str">
        <f>'Datastream-Q'!J21</f>
        <v>#NA</v>
      </c>
      <c r="K20" t="str">
        <f>'Datastream-Q'!K21</f>
        <v>#NA</v>
      </c>
      <c r="L20">
        <f>'Datastream-Q'!L21</f>
        <v>505.5</v>
      </c>
      <c r="M20">
        <f>'Datastream-Q'!M21</f>
        <v>311739</v>
      </c>
      <c r="N20" t="str">
        <f>'Datastream-Q'!N21</f>
        <v>#NA</v>
      </c>
      <c r="O20" t="str">
        <f>'Datastream-Q'!O21</f>
        <v>#NA</v>
      </c>
      <c r="P20">
        <f>'Datastream-Q'!P21</f>
        <v>0.8</v>
      </c>
      <c r="Q20">
        <f>'Datastream-Q'!Q21</f>
        <v>25.9</v>
      </c>
      <c r="R20" s="8"/>
      <c r="S20">
        <v>0</v>
      </c>
      <c r="U20" t="str">
        <f>'Datastream-Q'!S21</f>
        <v>#NA</v>
      </c>
      <c r="V20" t="str">
        <f>'Datastream-Q'!T21</f>
        <v>#NA</v>
      </c>
      <c r="Y20" s="19">
        <f>'[1]Exportindex-BIP'!B20</f>
        <v>1.1475825943849105</v>
      </c>
      <c r="AD20" t="str">
        <f>'Datastream-Q'!Z21</f>
        <v>#NA</v>
      </c>
      <c r="AE20" t="str">
        <f>'Datastream-Q'!Z21</f>
        <v>#NA</v>
      </c>
      <c r="AF20" s="1"/>
      <c r="AJ20">
        <f>'Datastream-Q'!AE21</f>
        <v>0.488958</v>
      </c>
      <c r="AN20" t="str">
        <f>'Datastream-Q'!AF21</f>
        <v>#NA</v>
      </c>
      <c r="AX20" s="30"/>
      <c r="AY20">
        <f>'Datastream-Q'!AQ21</f>
        <v>2.23</v>
      </c>
      <c r="AZ20" s="9">
        <f>'West-Deutschland-Q'!C21/AVERAGE('West-Deutschland-Q'!C$127:C$130)*AVERAGE(AZ$126:AZ$129)</f>
        <v>25.515566170272553</v>
      </c>
      <c r="BG20">
        <f>'Datastream-Q'!AU21</f>
        <v>87.8</v>
      </c>
      <c r="BH20" s="8">
        <f>'West-Deutschland-Q'!J21</f>
        <v>87.7</v>
      </c>
      <c r="BM20">
        <f>'Datastream-Q'!AZ21</f>
        <v>32.885800000000003</v>
      </c>
      <c r="BN20">
        <f>'Datastream-Q'!BA21</f>
        <v>101.8526</v>
      </c>
      <c r="BO20" s="8">
        <f>'West-Deutschland-Q'!D21</f>
        <v>21.13</v>
      </c>
      <c r="BP20" s="8">
        <f>100-'West-Deutschland-Q'!E21</f>
        <v>100</v>
      </c>
      <c r="BR20" s="9">
        <f>'West-Deutschland-Q'!M22*AVERAGE(Quartalsdaten!BR$138:BR$141)/AVERAGE('West-Deutschland-Q'!M$139:M$142)</f>
        <v>104.29281553398057</v>
      </c>
      <c r="CB20" t="str">
        <f>'Datastream-Q'!BH21</f>
        <v>#NA</v>
      </c>
      <c r="CG20" s="9"/>
      <c r="CP20">
        <f>'Datastream-Q'!BP21</f>
        <v>4</v>
      </c>
      <c r="CQ20">
        <f>'Datastream-Q'!BQ21</f>
        <v>7.93</v>
      </c>
      <c r="CR20">
        <f>'Datastream-Q'!BR21</f>
        <v>26.07</v>
      </c>
      <c r="CS20">
        <f>'Datastream-Q'!BS21</f>
        <v>32.33</v>
      </c>
      <c r="CT20">
        <f>'Datastream-Q'!BT21</f>
        <v>21</v>
      </c>
      <c r="CY20" s="9"/>
      <c r="DA20" s="105"/>
      <c r="DB20" s="40">
        <f t="shared" si="0"/>
        <v>4.5607189165531601</v>
      </c>
      <c r="DI20">
        <f>'Datastream-Q'!CA21</f>
        <v>33.75</v>
      </c>
    </row>
    <row r="21" spans="1:113">
      <c r="A21" s="4">
        <v>23651</v>
      </c>
      <c r="B21" s="8">
        <v>201.16645736325046</v>
      </c>
      <c r="C21" s="6">
        <v>111.03217391304348</v>
      </c>
      <c r="D21" s="6">
        <v>114.7</v>
      </c>
      <c r="E21" s="6">
        <v>107.59517241379309</v>
      </c>
      <c r="F21">
        <f>'Datastream-Q'!F22</f>
        <v>27.3</v>
      </c>
      <c r="G21">
        <f>'Datastream-Q'!G22</f>
        <v>0.488958</v>
      </c>
      <c r="H21" t="str">
        <f>'Datastream-Q'!H22</f>
        <v>#NA</v>
      </c>
      <c r="I21">
        <f>'Datastream-Q'!I22</f>
        <v>50.1</v>
      </c>
      <c r="J21" t="str">
        <f>'Datastream-Q'!J22</f>
        <v>#NA</v>
      </c>
      <c r="K21" t="str">
        <f>'Datastream-Q'!K22</f>
        <v>#NA</v>
      </c>
      <c r="L21">
        <f>'Datastream-Q'!L22</f>
        <v>477.9</v>
      </c>
      <c r="M21">
        <f>'Datastream-Q'!M22</f>
        <v>291290</v>
      </c>
      <c r="N21" t="str">
        <f>'Datastream-Q'!N22</f>
        <v>#NA</v>
      </c>
      <c r="O21" t="str">
        <f>'Datastream-Q'!O22</f>
        <v>#NA</v>
      </c>
      <c r="P21">
        <f>'Datastream-Q'!P22</f>
        <v>0.7</v>
      </c>
      <c r="Q21">
        <f>'Datastream-Q'!Q22</f>
        <v>26.1</v>
      </c>
      <c r="R21" s="8"/>
      <c r="S21">
        <v>0</v>
      </c>
      <c r="U21" t="str">
        <f>'Datastream-Q'!S22</f>
        <v>#NA</v>
      </c>
      <c r="V21" t="str">
        <f>'Datastream-Q'!T22</f>
        <v>#NA</v>
      </c>
      <c r="Y21" s="19">
        <f>'[1]Exportindex-BIP'!B21</f>
        <v>1.1605414725676848</v>
      </c>
      <c r="AD21" t="str">
        <f>'Datastream-Q'!Z22</f>
        <v>#NA</v>
      </c>
      <c r="AE21" t="str">
        <f>'Datastream-Q'!Z22</f>
        <v>#NA</v>
      </c>
      <c r="AF21" s="1"/>
      <c r="AJ21">
        <f>'Datastream-Q'!AE22</f>
        <v>0.488958</v>
      </c>
      <c r="AN21" t="str">
        <f>'Datastream-Q'!AF22</f>
        <v>#NA</v>
      </c>
      <c r="AX21" s="30"/>
      <c r="AY21">
        <f>'Datastream-Q'!AQ22</f>
        <v>2.23</v>
      </c>
      <c r="AZ21" s="9">
        <f>'West-Deutschland-Q'!C22/AVERAGE('West-Deutschland-Q'!C$127:C$130)*AVERAGE(AZ$126:AZ$129)</f>
        <v>25.736161843214386</v>
      </c>
      <c r="BG21">
        <f>'Datastream-Q'!AU22</f>
        <v>87.9</v>
      </c>
      <c r="BH21" s="8">
        <f>'West-Deutschland-Q'!J22</f>
        <v>88</v>
      </c>
      <c r="BM21">
        <f>'Datastream-Q'!AZ22</f>
        <v>33.156199999999998</v>
      </c>
      <c r="BN21">
        <f>'Datastream-Q'!BA22</f>
        <v>101.64700000000001</v>
      </c>
      <c r="BO21" s="8">
        <f>'West-Deutschland-Q'!D22</f>
        <v>12.93</v>
      </c>
      <c r="BP21" s="8">
        <f>100-'West-Deutschland-Q'!E22</f>
        <v>89</v>
      </c>
      <c r="BR21" s="9">
        <f>'West-Deutschland-Q'!M23*AVERAGE(Quartalsdaten!BR$138:BR$141)/AVERAGE('West-Deutschland-Q'!M$139:M$142)</f>
        <v>104.50119278779474</v>
      </c>
      <c r="CB21" t="str">
        <f>'Datastream-Q'!BH22</f>
        <v>#NA</v>
      </c>
      <c r="CG21" s="9"/>
      <c r="CP21">
        <f>'Datastream-Q'!BP22</f>
        <v>4</v>
      </c>
      <c r="CQ21">
        <f>'Datastream-Q'!BQ22</f>
        <v>8.1300000000000008</v>
      </c>
      <c r="CR21">
        <f>'Datastream-Q'!BR22</f>
        <v>26.87</v>
      </c>
      <c r="CS21">
        <f>'Datastream-Q'!BS22</f>
        <v>31.77</v>
      </c>
      <c r="CT21">
        <f>'Datastream-Q'!BT22</f>
        <v>22.27</v>
      </c>
      <c r="CY21" s="9"/>
      <c r="DA21" s="105"/>
      <c r="DB21" s="40">
        <f t="shared" si="0"/>
        <v>4.5607189165531601</v>
      </c>
      <c r="DI21">
        <f>'Datastream-Q'!CA22</f>
        <v>35.479999999999997</v>
      </c>
    </row>
    <row r="22" spans="1:113">
      <c r="A22" s="4">
        <v>23743</v>
      </c>
      <c r="B22" s="8">
        <v>204.42778327514353</v>
      </c>
      <c r="C22" s="6">
        <v>110.48028985507247</v>
      </c>
      <c r="D22" s="6">
        <v>112.23644977890081</v>
      </c>
      <c r="E22" s="6">
        <v>108.87724137931036</v>
      </c>
      <c r="F22">
        <f>'Datastream-Q'!F23</f>
        <v>27.9</v>
      </c>
      <c r="G22">
        <f>'Datastream-Q'!G23</f>
        <v>0.488958</v>
      </c>
      <c r="H22" t="str">
        <f>'Datastream-Q'!H23</f>
        <v>#NA</v>
      </c>
      <c r="I22">
        <f>'Datastream-Q'!I23</f>
        <v>51</v>
      </c>
      <c r="J22">
        <f>'Datastream-Q'!J23</f>
        <v>4.0570000000000004</v>
      </c>
      <c r="K22" t="str">
        <f>'Datastream-Q'!K23</f>
        <v>#NA</v>
      </c>
      <c r="L22">
        <f>'Datastream-Q'!L23</f>
        <v>450.7</v>
      </c>
      <c r="M22">
        <f>'Datastream-Q'!M23</f>
        <v>362507</v>
      </c>
      <c r="N22" t="str">
        <f>'Datastream-Q'!N23</f>
        <v>#NA</v>
      </c>
      <c r="O22" t="str">
        <f>'Datastream-Q'!O23</f>
        <v>#NA</v>
      </c>
      <c r="P22">
        <f>'Datastream-Q'!P23</f>
        <v>0.6</v>
      </c>
      <c r="Q22">
        <f>'Datastream-Q'!Q23</f>
        <v>26.3</v>
      </c>
      <c r="R22" s="8"/>
      <c r="S22">
        <v>0</v>
      </c>
      <c r="U22" t="str">
        <f>'Datastream-Q'!S23</f>
        <v>#NA</v>
      </c>
      <c r="V22" t="str">
        <f>'Datastream-Q'!T23</f>
        <v>#NA</v>
      </c>
      <c r="Y22" s="19">
        <f>'[1]Exportindex-BIP'!B22</f>
        <v>1.1786447521843224</v>
      </c>
      <c r="AD22" t="str">
        <f>'Datastream-Q'!Z23</f>
        <v>#NA</v>
      </c>
      <c r="AE22" t="str">
        <f>'Datastream-Q'!Z23</f>
        <v>#NA</v>
      </c>
      <c r="AF22" s="1"/>
      <c r="AJ22">
        <f>'Datastream-Q'!AE23</f>
        <v>0.488958</v>
      </c>
      <c r="AN22" t="str">
        <f>'Datastream-Q'!AF23</f>
        <v>#NA</v>
      </c>
      <c r="AX22" s="30"/>
      <c r="AY22">
        <f>'Datastream-Q'!AQ23</f>
        <v>2.23</v>
      </c>
      <c r="AZ22" s="9">
        <f>'West-Deutschland-Q'!C23/AVERAGE('West-Deutschland-Q'!C$127:C$130)*AVERAGE(AZ$126:AZ$129)</f>
        <v>26.005803287440294</v>
      </c>
      <c r="BG22">
        <f>'Datastream-Q'!AU23</f>
        <v>88.4</v>
      </c>
      <c r="BH22" s="8">
        <f>'West-Deutschland-Q'!J23</f>
        <v>88.5</v>
      </c>
      <c r="BM22">
        <f>'Datastream-Q'!AZ23</f>
        <v>33.430799999999998</v>
      </c>
      <c r="BN22">
        <f>'Datastream-Q'!BA23</f>
        <v>101.465</v>
      </c>
      <c r="BO22" s="8">
        <f>'West-Deutschland-Q'!D23</f>
        <v>25.33</v>
      </c>
      <c r="BP22" s="8">
        <f>100-'West-Deutschland-Q'!E23</f>
        <v>33.700000000000003</v>
      </c>
      <c r="BR22" s="9">
        <f>'West-Deutschland-Q'!M24*AVERAGE(Quartalsdaten!BR$138:BR$141)/AVERAGE('West-Deutschland-Q'!M$139:M$142)</f>
        <v>105.85564493758669</v>
      </c>
      <c r="CB22" t="str">
        <f>'Datastream-Q'!BH23</f>
        <v>#NA</v>
      </c>
      <c r="CG22" s="9"/>
      <c r="CP22">
        <f>'Datastream-Q'!BP23</f>
        <v>4</v>
      </c>
      <c r="CQ22">
        <f>'Datastream-Q'!BQ23</f>
        <v>7.9</v>
      </c>
      <c r="CR22">
        <f>'Datastream-Q'!BR23</f>
        <v>25.8</v>
      </c>
      <c r="CS22">
        <f>'Datastream-Q'!BS23</f>
        <v>30.7</v>
      </c>
      <c r="CT22">
        <f>'Datastream-Q'!BT23</f>
        <v>21.4</v>
      </c>
      <c r="CY22" s="9"/>
      <c r="DA22" s="105"/>
      <c r="DB22" s="40">
        <f t="shared" si="0"/>
        <v>4.5607189165531601</v>
      </c>
      <c r="DI22">
        <f>'Datastream-Q'!CA23</f>
        <v>36.25</v>
      </c>
    </row>
    <row r="23" spans="1:113">
      <c r="A23" s="4">
        <v>23833</v>
      </c>
      <c r="B23" s="8">
        <v>207.70754591740868</v>
      </c>
      <c r="C23" s="6">
        <v>109.68695652173915</v>
      </c>
      <c r="D23" s="6">
        <v>111.80170562223626</v>
      </c>
      <c r="E23" s="6">
        <v>107.59517241379309</v>
      </c>
      <c r="F23">
        <f>'Datastream-Q'!F24</f>
        <v>27.4</v>
      </c>
      <c r="G23">
        <f>'Datastream-Q'!G24</f>
        <v>0.488958</v>
      </c>
      <c r="H23" t="str">
        <f>'Datastream-Q'!H24</f>
        <v>#NA</v>
      </c>
      <c r="I23">
        <f>'Datastream-Q'!I24</f>
        <v>51.8</v>
      </c>
      <c r="J23">
        <f>'Datastream-Q'!J24</f>
        <v>4.6630000000000003</v>
      </c>
      <c r="K23" t="str">
        <f>'Datastream-Q'!K24</f>
        <v>#NA</v>
      </c>
      <c r="L23">
        <f>'Datastream-Q'!L24</f>
        <v>434.3</v>
      </c>
      <c r="M23">
        <f>'Datastream-Q'!M24</f>
        <v>456764</v>
      </c>
      <c r="N23" t="str">
        <f>'Datastream-Q'!N24</f>
        <v>#NA</v>
      </c>
      <c r="O23" t="str">
        <f>'Datastream-Q'!O24</f>
        <v>#NA</v>
      </c>
      <c r="P23">
        <f>'Datastream-Q'!P24</f>
        <v>0.6</v>
      </c>
      <c r="Q23">
        <f>'Datastream-Q'!Q24</f>
        <v>26.5</v>
      </c>
      <c r="R23" s="8"/>
      <c r="S23">
        <v>0</v>
      </c>
      <c r="U23" t="str">
        <f>'Datastream-Q'!S24</f>
        <v>#NA</v>
      </c>
      <c r="V23" t="str">
        <f>'Datastream-Q'!T24</f>
        <v>#NA</v>
      </c>
      <c r="Y23" s="19">
        <f>'[1]Exportindex-BIP'!B23</f>
        <v>1.1897993053521663</v>
      </c>
      <c r="AD23" t="str">
        <f>'Datastream-Q'!Z24</f>
        <v>#NA</v>
      </c>
      <c r="AE23" t="str">
        <f>'Datastream-Q'!Z24</f>
        <v>#NA</v>
      </c>
      <c r="AF23" s="1"/>
      <c r="AJ23">
        <f>'Datastream-Q'!AE24</f>
        <v>0.488958</v>
      </c>
      <c r="AN23" t="str">
        <f>'Datastream-Q'!AF24</f>
        <v>#NA</v>
      </c>
      <c r="AX23" s="30"/>
      <c r="AY23">
        <f>'Datastream-Q'!AQ24</f>
        <v>2.23</v>
      </c>
      <c r="AZ23" s="9">
        <f>'West-Deutschland-Q'!C24/AVERAGE('West-Deutschland-Q'!C$127:C$130)*AVERAGE(AZ$126:AZ$129)</f>
        <v>26.275371199775218</v>
      </c>
      <c r="BG23">
        <f>'Datastream-Q'!AU24</f>
        <v>88</v>
      </c>
      <c r="BH23" s="8">
        <f>'West-Deutschland-Q'!J24</f>
        <v>88</v>
      </c>
      <c r="BM23">
        <f>'Datastream-Q'!AZ24</f>
        <v>33.5884</v>
      </c>
      <c r="BN23">
        <f>'Datastream-Q'!BA24</f>
        <v>100.94199999999999</v>
      </c>
      <c r="BO23" s="8">
        <f>'West-Deutschland-Q'!D24</f>
        <v>45.77</v>
      </c>
      <c r="BP23" s="8">
        <f>100-'West-Deutschland-Q'!E24</f>
        <v>72.7</v>
      </c>
      <c r="BR23" s="9">
        <f>'West-Deutschland-Q'!M25*AVERAGE(Quartalsdaten!BR$138:BR$141)/AVERAGE('West-Deutschland-Q'!M$139:M$142)</f>
        <v>105.64726768377255</v>
      </c>
      <c r="CB23" t="str">
        <f>'Datastream-Q'!BH24</f>
        <v>#NA</v>
      </c>
      <c r="CG23" s="9"/>
      <c r="CP23">
        <f>'Datastream-Q'!BP24</f>
        <v>3.97</v>
      </c>
      <c r="CQ23">
        <f>'Datastream-Q'!BQ24</f>
        <v>7.97</v>
      </c>
      <c r="CR23">
        <f>'Datastream-Q'!BR24</f>
        <v>26.1</v>
      </c>
      <c r="CS23">
        <f>'Datastream-Q'!BS24</f>
        <v>30.13</v>
      </c>
      <c r="CT23">
        <f>'Datastream-Q'!BT24</f>
        <v>22.1</v>
      </c>
      <c r="CY23" s="9"/>
      <c r="DA23" s="105"/>
      <c r="DB23" s="40">
        <f t="shared" si="0"/>
        <v>4.5607189165531601</v>
      </c>
      <c r="DI23">
        <f>'Datastream-Q'!CA24</f>
        <v>37.58</v>
      </c>
    </row>
    <row r="24" spans="1:113">
      <c r="A24" s="4">
        <v>23924</v>
      </c>
      <c r="B24" s="8">
        <v>209.06659632769484</v>
      </c>
      <c r="C24" s="6">
        <v>109.65246376811594</v>
      </c>
      <c r="D24" s="6">
        <v>112.41759317751104</v>
      </c>
      <c r="E24" s="6">
        <v>106.93770114942531</v>
      </c>
      <c r="F24">
        <f>'Datastream-Q'!F25</f>
        <v>28</v>
      </c>
      <c r="G24">
        <f>'Datastream-Q'!G25</f>
        <v>0.488958</v>
      </c>
      <c r="H24" t="str">
        <f>'Datastream-Q'!H25</f>
        <v>#NA</v>
      </c>
      <c r="I24">
        <f>'Datastream-Q'!I25</f>
        <v>52.1</v>
      </c>
      <c r="J24">
        <f>'Datastream-Q'!J25</f>
        <v>5.2329999999999997</v>
      </c>
      <c r="K24" t="str">
        <f>'Datastream-Q'!K25</f>
        <v>#NA</v>
      </c>
      <c r="L24">
        <f>'Datastream-Q'!L25</f>
        <v>461.8</v>
      </c>
      <c r="M24">
        <f>'Datastream-Q'!M25</f>
        <v>343725</v>
      </c>
      <c r="N24" t="str">
        <f>'Datastream-Q'!N25</f>
        <v>#NA</v>
      </c>
      <c r="O24" t="str">
        <f>'Datastream-Q'!O25</f>
        <v>#NA</v>
      </c>
      <c r="P24">
        <f>'Datastream-Q'!P25</f>
        <v>0.7</v>
      </c>
      <c r="Q24">
        <f>'Datastream-Q'!Q25</f>
        <v>26.8</v>
      </c>
      <c r="R24" s="8"/>
      <c r="S24">
        <v>0</v>
      </c>
      <c r="U24" t="str">
        <f>'Datastream-Q'!S25</f>
        <v>#NA</v>
      </c>
      <c r="V24" t="str">
        <f>'Datastream-Q'!T25</f>
        <v>#NA</v>
      </c>
      <c r="Y24" s="19">
        <f>'[1]Exportindex-BIP'!B24</f>
        <v>1.2055711529741591</v>
      </c>
      <c r="AD24" t="str">
        <f>'Datastream-Q'!Z25</f>
        <v>#NA</v>
      </c>
      <c r="AE24" t="str">
        <f>'Datastream-Q'!Z25</f>
        <v>#NA</v>
      </c>
      <c r="AF24" s="1"/>
      <c r="AJ24">
        <f>'Datastream-Q'!AE25</f>
        <v>0.488958</v>
      </c>
      <c r="AN24" t="str">
        <f>'Datastream-Q'!AF25</f>
        <v>#NA</v>
      </c>
      <c r="AX24" s="30"/>
      <c r="AY24">
        <f>'Datastream-Q'!AQ25</f>
        <v>2.23</v>
      </c>
      <c r="AZ24" s="9">
        <f>'West-Deutschland-Q'!C25/AVERAGE('West-Deutschland-Q'!C$127:C$130)*AVERAGE(AZ$126:AZ$129)</f>
        <v>26.471480753020511</v>
      </c>
      <c r="BG24">
        <f>'Datastream-Q'!AU25</f>
        <v>87.7</v>
      </c>
      <c r="BH24" s="8">
        <f>'West-Deutschland-Q'!J25</f>
        <v>87.7</v>
      </c>
      <c r="BM24">
        <f>'Datastream-Q'!AZ25</f>
        <v>33.723500000000001</v>
      </c>
      <c r="BN24">
        <f>'Datastream-Q'!BA25</f>
        <v>100.3686</v>
      </c>
      <c r="BO24" s="8">
        <f>'West-Deutschland-Q'!D25</f>
        <v>37.33</v>
      </c>
      <c r="BP24" s="8">
        <f>100-'West-Deutschland-Q'!E25</f>
        <v>82.7</v>
      </c>
      <c r="BR24" s="9">
        <f>'West-Deutschland-Q'!M26*AVERAGE(Quartalsdaten!BR$138:BR$141)/AVERAGE('West-Deutschland-Q'!M$139:M$142)</f>
        <v>103.45930651872401</v>
      </c>
      <c r="CB24" t="str">
        <f>'Datastream-Q'!BH25</f>
        <v>#NA</v>
      </c>
      <c r="CG24" s="9"/>
      <c r="CP24">
        <f>'Datastream-Q'!BP25</f>
        <v>3.9</v>
      </c>
      <c r="CQ24">
        <f>'Datastream-Q'!BQ25</f>
        <v>7.8</v>
      </c>
      <c r="CR24">
        <f>'Datastream-Q'!BR25</f>
        <v>25.43</v>
      </c>
      <c r="CS24">
        <f>'Datastream-Q'!BS25</f>
        <v>29.4</v>
      </c>
      <c r="CT24">
        <f>'Datastream-Q'!BT25</f>
        <v>21.47</v>
      </c>
      <c r="CY24" s="9"/>
      <c r="DA24" s="105"/>
      <c r="DB24" s="40">
        <f t="shared" si="0"/>
        <v>4.5607189165531601</v>
      </c>
      <c r="DI24">
        <f>'Datastream-Q'!CA25</f>
        <v>38.4</v>
      </c>
    </row>
    <row r="25" spans="1:113">
      <c r="A25" s="4">
        <v>24016</v>
      </c>
      <c r="B25" s="8">
        <v>210.30778335453076</v>
      </c>
      <c r="C25" s="6">
        <v>107.30695652173914</v>
      </c>
      <c r="D25" s="6">
        <v>109.33815540113706</v>
      </c>
      <c r="E25" s="6">
        <v>105.5241379310345</v>
      </c>
      <c r="F25">
        <f>'Datastream-Q'!F26</f>
        <v>27.9</v>
      </c>
      <c r="G25">
        <f>'Datastream-Q'!G26</f>
        <v>0.488958</v>
      </c>
      <c r="H25" t="str">
        <f>'Datastream-Q'!H26</f>
        <v>#NA</v>
      </c>
      <c r="I25">
        <f>'Datastream-Q'!I26</f>
        <v>52.9</v>
      </c>
      <c r="J25">
        <f>'Datastream-Q'!J26</f>
        <v>6.5830000000000002</v>
      </c>
      <c r="K25" t="str">
        <f>'Datastream-Q'!K26</f>
        <v>#NA</v>
      </c>
      <c r="L25">
        <f>'Datastream-Q'!L26</f>
        <v>422.4</v>
      </c>
      <c r="M25">
        <f>'Datastream-Q'!M26</f>
        <v>354568</v>
      </c>
      <c r="N25" t="str">
        <f>'Datastream-Q'!N26</f>
        <v>#NA</v>
      </c>
      <c r="O25" t="str">
        <f>'Datastream-Q'!O26</f>
        <v>#NA</v>
      </c>
      <c r="P25">
        <f>'Datastream-Q'!P26</f>
        <v>0.7</v>
      </c>
      <c r="Q25">
        <f>'Datastream-Q'!Q26</f>
        <v>27</v>
      </c>
      <c r="R25" s="8"/>
      <c r="S25">
        <v>0</v>
      </c>
      <c r="U25" t="str">
        <f>'Datastream-Q'!S26</f>
        <v>#NA</v>
      </c>
      <c r="V25" t="str">
        <f>'Datastream-Q'!T26</f>
        <v>#NA</v>
      </c>
      <c r="Y25" s="19">
        <f>'[1]Exportindex-BIP'!B25</f>
        <v>1.2248291132592604</v>
      </c>
      <c r="AD25" t="str">
        <f>'Datastream-Q'!Z26</f>
        <v>#NA</v>
      </c>
      <c r="AE25" t="str">
        <f>'Datastream-Q'!Z26</f>
        <v>#NA</v>
      </c>
      <c r="AF25" s="1"/>
      <c r="AJ25">
        <f>'Datastream-Q'!AE26</f>
        <v>0.488958</v>
      </c>
      <c r="AN25" t="str">
        <f>'Datastream-Q'!AF26</f>
        <v>#NA</v>
      </c>
      <c r="AX25" s="30"/>
      <c r="AY25">
        <f>'Datastream-Q'!AQ26</f>
        <v>2.23</v>
      </c>
      <c r="AZ25" s="9">
        <f>'West-Deutschland-Q'!C26/AVERAGE('West-Deutschland-Q'!C$127:C$130)*AVERAGE(AZ$126:AZ$129)</f>
        <v>26.765608316942963</v>
      </c>
      <c r="BG25">
        <f>'Datastream-Q'!AU26</f>
        <v>87.7</v>
      </c>
      <c r="BH25" s="8">
        <f>'West-Deutschland-Q'!J26</f>
        <v>87.8</v>
      </c>
      <c r="BM25">
        <f>'Datastream-Q'!AZ26</f>
        <v>33.874099999999999</v>
      </c>
      <c r="BN25">
        <f>'Datastream-Q'!BA26</f>
        <v>99.856399999999994</v>
      </c>
      <c r="BO25" s="8">
        <f>'West-Deutschland-Q'!D26</f>
        <v>43.53</v>
      </c>
      <c r="BP25" s="8">
        <f>100-'West-Deutschland-Q'!E26</f>
        <v>58</v>
      </c>
      <c r="BR25" s="9">
        <f>'West-Deutschland-Q'!M27*AVERAGE(Quartalsdaten!BR$138:BR$141)/AVERAGE('West-Deutschland-Q'!M$139:M$142)</f>
        <v>100.22945908460471</v>
      </c>
      <c r="CB25" t="str">
        <f>'Datastream-Q'!BH26</f>
        <v>#NA</v>
      </c>
      <c r="CG25" s="9"/>
      <c r="CP25">
        <f>'Datastream-Q'!BP26</f>
        <v>4</v>
      </c>
      <c r="CQ25">
        <f>'Datastream-Q'!BQ26</f>
        <v>7.93</v>
      </c>
      <c r="CR25">
        <f>'Datastream-Q'!BR26</f>
        <v>25.87</v>
      </c>
      <c r="CS25">
        <f>'Datastream-Q'!BS26</f>
        <v>29.87</v>
      </c>
      <c r="CT25">
        <f>'Datastream-Q'!BT26</f>
        <v>21.93</v>
      </c>
      <c r="CY25" s="9"/>
      <c r="DA25" s="105"/>
      <c r="DB25" s="40">
        <f t="shared" si="0"/>
        <v>4.5607189165531601</v>
      </c>
      <c r="DI25">
        <f>'Datastream-Q'!CA26</f>
        <v>38.96</v>
      </c>
    </row>
    <row r="26" spans="1:113">
      <c r="A26" s="4">
        <v>24108</v>
      </c>
      <c r="B26" s="8">
        <v>214.09982371927774</v>
      </c>
      <c r="C26" s="6">
        <v>106.16869565217391</v>
      </c>
      <c r="D26" s="6">
        <v>108.28752368919773</v>
      </c>
      <c r="E26" s="6">
        <v>104.17632183908044</v>
      </c>
      <c r="F26">
        <f>'Datastream-Q'!F27</f>
        <v>28.4</v>
      </c>
      <c r="G26">
        <f>'Datastream-Q'!G27</f>
        <v>0.488958</v>
      </c>
      <c r="H26" t="str">
        <f>'Datastream-Q'!H27</f>
        <v>#NA</v>
      </c>
      <c r="I26">
        <f>'Datastream-Q'!I27</f>
        <v>53.8</v>
      </c>
      <c r="J26">
        <f>'Datastream-Q'!J27</f>
        <v>5.4269999999999996</v>
      </c>
      <c r="K26" t="str">
        <f>'Datastream-Q'!K27</f>
        <v>#NA</v>
      </c>
      <c r="L26">
        <f>'Datastream-Q'!L27</f>
        <v>429.8</v>
      </c>
      <c r="M26">
        <f>'Datastream-Q'!M27</f>
        <v>431424</v>
      </c>
      <c r="N26" t="str">
        <f>'Datastream-Q'!N27</f>
        <v>#NA</v>
      </c>
      <c r="O26" t="str">
        <f>'Datastream-Q'!O27</f>
        <v>#NA</v>
      </c>
      <c r="P26">
        <f>'Datastream-Q'!P27</f>
        <v>0.5</v>
      </c>
      <c r="Q26">
        <f>'Datastream-Q'!Q27</f>
        <v>27.2</v>
      </c>
      <c r="R26" s="8"/>
      <c r="S26">
        <v>0</v>
      </c>
      <c r="U26" t="str">
        <f>'Datastream-Q'!S27</f>
        <v>#NA</v>
      </c>
      <c r="V26" t="str">
        <f>'Datastream-Q'!T27</f>
        <v>#NA</v>
      </c>
      <c r="Y26" s="19">
        <f>'[1]Exportindex-BIP'!B26</f>
        <v>1.2425876459696283</v>
      </c>
      <c r="AD26" t="str">
        <f>'Datastream-Q'!Z27</f>
        <v>#NA</v>
      </c>
      <c r="AE26" t="str">
        <f>'Datastream-Q'!Z27</f>
        <v>#NA</v>
      </c>
      <c r="AF26" s="1"/>
      <c r="AJ26">
        <f>'Datastream-Q'!AE27</f>
        <v>0.488958</v>
      </c>
      <c r="AN26" t="str">
        <f>'Datastream-Q'!AF27</f>
        <v>#NA</v>
      </c>
      <c r="AX26" s="30"/>
      <c r="AY26">
        <f>'Datastream-Q'!AQ27</f>
        <v>2.23</v>
      </c>
      <c r="AZ26" s="9">
        <f>'West-Deutschland-Q'!C27/AVERAGE('West-Deutschland-Q'!C$127:C$130)*AVERAGE(AZ$126:AZ$129)</f>
        <v>27.059735880865411</v>
      </c>
      <c r="BG26">
        <f>'Datastream-Q'!AU27</f>
        <v>86.6</v>
      </c>
      <c r="BH26" s="8">
        <f>'West-Deutschland-Q'!J27</f>
        <v>86.6</v>
      </c>
      <c r="BM26">
        <f>'Datastream-Q'!AZ27</f>
        <v>34.061</v>
      </c>
      <c r="BN26">
        <f>'Datastream-Q'!BA27</f>
        <v>99.462400000000002</v>
      </c>
      <c r="BO26" s="8">
        <f>'West-Deutschland-Q'!D27</f>
        <v>21.2</v>
      </c>
      <c r="BP26" s="8">
        <f>100-'West-Deutschland-Q'!E27</f>
        <v>40.700000000000003</v>
      </c>
      <c r="BR26" s="9">
        <f>'West-Deutschland-Q'!M28*AVERAGE(Quartalsdaten!BR$138:BR$141)/AVERAGE('West-Deutschland-Q'!M$139:M$142)</f>
        <v>96.374479889043002</v>
      </c>
      <c r="CB26" t="str">
        <f>'Datastream-Q'!BH27</f>
        <v>#NA</v>
      </c>
      <c r="CG26" s="9"/>
      <c r="CP26">
        <f>'Datastream-Q'!BP27</f>
        <v>4</v>
      </c>
      <c r="CQ26">
        <f>'Datastream-Q'!BQ27</f>
        <v>8.17</v>
      </c>
      <c r="CR26">
        <f>'Datastream-Q'!BR27</f>
        <v>26.97</v>
      </c>
      <c r="CS26">
        <f>'Datastream-Q'!BS27</f>
        <v>30.37</v>
      </c>
      <c r="CT26">
        <f>'Datastream-Q'!BT27</f>
        <v>23.13</v>
      </c>
      <c r="CY26" s="9"/>
      <c r="DA26" s="105"/>
      <c r="DB26" s="40">
        <f t="shared" si="0"/>
        <v>4.5607189165531601</v>
      </c>
      <c r="DI26">
        <f>'Datastream-Q'!CA27</f>
        <v>39.159999999999997</v>
      </c>
    </row>
    <row r="27" spans="1:113">
      <c r="A27" s="4">
        <v>24198</v>
      </c>
      <c r="B27" s="8">
        <v>214.77144746854711</v>
      </c>
      <c r="C27" s="6">
        <v>103.13333333333335</v>
      </c>
      <c r="D27" s="6">
        <v>103.97631080227416</v>
      </c>
      <c r="E27" s="6">
        <v>102.26965517241381</v>
      </c>
      <c r="F27">
        <f>'Datastream-Q'!F28</f>
        <v>28</v>
      </c>
      <c r="G27">
        <f>'Datastream-Q'!G28</f>
        <v>0.488958</v>
      </c>
      <c r="H27" t="str">
        <f>'Datastream-Q'!H28</f>
        <v>#NA</v>
      </c>
      <c r="I27">
        <f>'Datastream-Q'!I28</f>
        <v>55</v>
      </c>
      <c r="J27">
        <f>'Datastream-Q'!J28</f>
        <v>6.4569999999999999</v>
      </c>
      <c r="K27" t="str">
        <f>'Datastream-Q'!K28</f>
        <v>#NA</v>
      </c>
      <c r="L27">
        <f>'Datastream-Q'!L28</f>
        <v>362.5</v>
      </c>
      <c r="M27">
        <f>'Datastream-Q'!M28</f>
        <v>442095</v>
      </c>
      <c r="N27" t="str">
        <f>'Datastream-Q'!N28</f>
        <v>#NA</v>
      </c>
      <c r="O27" t="str">
        <f>'Datastream-Q'!O28</f>
        <v>#NA</v>
      </c>
      <c r="P27">
        <f>'Datastream-Q'!P28</f>
        <v>0.6</v>
      </c>
      <c r="Q27">
        <f>'Datastream-Q'!Q28</f>
        <v>27.5</v>
      </c>
      <c r="R27" s="8"/>
      <c r="S27">
        <v>1</v>
      </c>
      <c r="U27" t="str">
        <f>'Datastream-Q'!S28</f>
        <v>#NA</v>
      </c>
      <c r="V27" t="str">
        <f>'Datastream-Q'!T28</f>
        <v>#NA</v>
      </c>
      <c r="Y27" s="19">
        <f>'[1]Exportindex-BIP'!B27</f>
        <v>1.251249316447909</v>
      </c>
      <c r="AD27" t="str">
        <f>'Datastream-Q'!Z28</f>
        <v>#NA</v>
      </c>
      <c r="AE27" t="str">
        <f>'Datastream-Q'!Z28</f>
        <v>#NA</v>
      </c>
      <c r="AF27" s="1"/>
      <c r="AJ27">
        <f>'Datastream-Q'!AE28</f>
        <v>0.488958</v>
      </c>
      <c r="AN27" t="str">
        <f>'Datastream-Q'!AF28</f>
        <v>#NA</v>
      </c>
      <c r="AX27" s="30"/>
      <c r="AY27">
        <f>'Datastream-Q'!AQ28</f>
        <v>2.23</v>
      </c>
      <c r="AZ27" s="9">
        <f>'West-Deutschland-Q'!C28/AVERAGE('West-Deutschland-Q'!C$127:C$130)*AVERAGE(AZ$126:AZ$129)</f>
        <v>27.353863444787862</v>
      </c>
      <c r="BG27">
        <f>'Datastream-Q'!AU28</f>
        <v>87.1</v>
      </c>
      <c r="BH27" s="8">
        <f>'West-Deutschland-Q'!J28</f>
        <v>87</v>
      </c>
      <c r="BM27">
        <f>'Datastream-Q'!AZ28</f>
        <v>34.052</v>
      </c>
      <c r="BN27">
        <f>'Datastream-Q'!BA28</f>
        <v>98.507400000000004</v>
      </c>
      <c r="BO27" s="8">
        <f>'West-Deutschland-Q'!D28</f>
        <v>29.27</v>
      </c>
      <c r="BP27" s="8">
        <f>100-'West-Deutschland-Q'!E28</f>
        <v>87.3</v>
      </c>
      <c r="BR27" s="9">
        <f>'West-Deutschland-Q'!M29*AVERAGE(Quartalsdaten!BR$138:BR$141)/AVERAGE('West-Deutschland-Q'!M$139:M$142)</f>
        <v>88.247766990291268</v>
      </c>
      <c r="CB27" t="str">
        <f>'Datastream-Q'!BH28</f>
        <v>#NA</v>
      </c>
      <c r="CG27" s="9"/>
      <c r="CP27">
        <f>'Datastream-Q'!BP28</f>
        <v>4</v>
      </c>
      <c r="CQ27">
        <f>'Datastream-Q'!BQ28</f>
        <v>8.0299999999999994</v>
      </c>
      <c r="CR27">
        <f>'Datastream-Q'!BR28</f>
        <v>26.5</v>
      </c>
      <c r="CS27">
        <f>'Datastream-Q'!BS28</f>
        <v>29.73</v>
      </c>
      <c r="CT27">
        <f>'Datastream-Q'!BT28</f>
        <v>22.87</v>
      </c>
      <c r="CY27" s="9"/>
      <c r="DA27" s="105"/>
      <c r="DB27" s="40">
        <f t="shared" si="0"/>
        <v>4.5607189165531601</v>
      </c>
      <c r="DI27">
        <f>'Datastream-Q'!CA28</f>
        <v>39.880000000000003</v>
      </c>
    </row>
    <row r="28" spans="1:113">
      <c r="A28" s="4">
        <v>24289</v>
      </c>
      <c r="B28" s="8">
        <v>215.04602306016011</v>
      </c>
      <c r="C28" s="6">
        <v>97.683478260869578</v>
      </c>
      <c r="D28" s="6">
        <v>97.455148452305735</v>
      </c>
      <c r="E28" s="6">
        <v>97.864597701149449</v>
      </c>
      <c r="F28">
        <f>'Datastream-Q'!F29</f>
        <v>27</v>
      </c>
      <c r="G28">
        <f>'Datastream-Q'!G29</f>
        <v>0.488958</v>
      </c>
      <c r="H28" t="str">
        <f>'Datastream-Q'!H29</f>
        <v>#NA</v>
      </c>
      <c r="I28">
        <f>'Datastream-Q'!I29</f>
        <v>55.9</v>
      </c>
      <c r="J28">
        <f>'Datastream-Q'!J29</f>
        <v>6.8970000000000002</v>
      </c>
      <c r="K28" t="str">
        <f>'Datastream-Q'!K29</f>
        <v>#NA</v>
      </c>
      <c r="L28">
        <f>'Datastream-Q'!L29</f>
        <v>367.3</v>
      </c>
      <c r="M28">
        <f>'Datastream-Q'!M29</f>
        <v>332922</v>
      </c>
      <c r="N28" t="str">
        <f>'Datastream-Q'!N29</f>
        <v>#NA</v>
      </c>
      <c r="O28" t="str">
        <f>'Datastream-Q'!O29</f>
        <v>#NA</v>
      </c>
      <c r="P28">
        <f>'Datastream-Q'!P29</f>
        <v>0.8</v>
      </c>
      <c r="Q28">
        <f>'Datastream-Q'!Q29</f>
        <v>27.7</v>
      </c>
      <c r="R28" s="8"/>
      <c r="S28">
        <v>1</v>
      </c>
      <c r="U28" t="str">
        <f>'Datastream-Q'!S29</f>
        <v>#NA</v>
      </c>
      <c r="V28" t="str">
        <f>'Datastream-Q'!T29</f>
        <v>#NA</v>
      </c>
      <c r="Y28" s="19">
        <f>'[1]Exportindex-BIP'!B28</f>
        <v>1.2620091056584632</v>
      </c>
      <c r="AD28" t="str">
        <f>'Datastream-Q'!Z29</f>
        <v>#NA</v>
      </c>
      <c r="AE28" t="str">
        <f>'Datastream-Q'!Z29</f>
        <v>#NA</v>
      </c>
      <c r="AF28" s="1"/>
      <c r="AJ28">
        <f>'Datastream-Q'!AE29</f>
        <v>0.488958</v>
      </c>
      <c r="AN28" t="str">
        <f>'Datastream-Q'!AF29</f>
        <v>#NA</v>
      </c>
      <c r="AX28" s="30"/>
      <c r="AY28">
        <f>'Datastream-Q'!AQ29</f>
        <v>2.23</v>
      </c>
      <c r="AZ28" s="9">
        <f>'West-Deutschland-Q'!C29/AVERAGE('West-Deutschland-Q'!C$127:C$130)*AVERAGE(AZ$126:AZ$129)</f>
        <v>27.304817673503791</v>
      </c>
      <c r="BG28">
        <f>'Datastream-Q'!AU29</f>
        <v>85.6</v>
      </c>
      <c r="BH28" s="8">
        <f>'West-Deutschland-Q'!J29</f>
        <v>85.6</v>
      </c>
      <c r="BM28">
        <f>'Datastream-Q'!AZ29</f>
        <v>33.795299999999997</v>
      </c>
      <c r="BN28">
        <f>'Datastream-Q'!BA29</f>
        <v>96.852699999999999</v>
      </c>
      <c r="BO28" s="8">
        <f>'West-Deutschland-Q'!D29</f>
        <v>32.700000000000003</v>
      </c>
      <c r="BP28" s="8">
        <f>100-'West-Deutschland-Q'!E29</f>
        <v>86.7</v>
      </c>
      <c r="BR28" s="9">
        <f>'West-Deutschland-Q'!M30*AVERAGE(Quartalsdaten!BR$138:BR$141)/AVERAGE('West-Deutschland-Q'!M$139:M$142)</f>
        <v>81.68388349514565</v>
      </c>
      <c r="CB28" t="str">
        <f>'Datastream-Q'!BH29</f>
        <v>#NA</v>
      </c>
      <c r="CG28" s="9"/>
      <c r="CP28">
        <f>'Datastream-Q'!BP29</f>
        <v>3.93</v>
      </c>
      <c r="CQ28">
        <f>'Datastream-Q'!BQ29</f>
        <v>7.73</v>
      </c>
      <c r="CR28">
        <f>'Datastream-Q'!BR29</f>
        <v>25.33</v>
      </c>
      <c r="CS28">
        <f>'Datastream-Q'!BS29</f>
        <v>29.57</v>
      </c>
      <c r="CT28">
        <f>'Datastream-Q'!BT29</f>
        <v>21.2</v>
      </c>
      <c r="CY28" s="9"/>
      <c r="DA28" s="105"/>
      <c r="DB28" s="40">
        <f t="shared" si="0"/>
        <v>4.5607189165531601</v>
      </c>
      <c r="DI28">
        <f>'Datastream-Q'!CA29</f>
        <v>41.31</v>
      </c>
    </row>
    <row r="29" spans="1:113">
      <c r="A29" s="4">
        <v>24381</v>
      </c>
      <c r="B29" s="8">
        <v>211.66156612756771</v>
      </c>
      <c r="C29" s="6">
        <v>90.646956521739128</v>
      </c>
      <c r="D29" s="6">
        <v>91.984617814276689</v>
      </c>
      <c r="E29" s="6">
        <v>89.679080459770134</v>
      </c>
      <c r="F29">
        <f>'Datastream-Q'!F30</f>
        <v>25.7</v>
      </c>
      <c r="G29">
        <f>'Datastream-Q'!G30</f>
        <v>0.488958</v>
      </c>
      <c r="H29" t="str">
        <f>'Datastream-Q'!H30</f>
        <v>#NA</v>
      </c>
      <c r="I29">
        <f>'Datastream-Q'!I30</f>
        <v>56.1</v>
      </c>
      <c r="J29">
        <f>'Datastream-Q'!J30</f>
        <v>7.7270000000000003</v>
      </c>
      <c r="K29" t="str">
        <f>'Datastream-Q'!K30</f>
        <v>#NA</v>
      </c>
      <c r="L29">
        <f>'Datastream-Q'!L30</f>
        <v>333.4</v>
      </c>
      <c r="M29">
        <f>'Datastream-Q'!M30</f>
        <v>299683</v>
      </c>
      <c r="N29" t="str">
        <f>'Datastream-Q'!N30</f>
        <v>#NA</v>
      </c>
      <c r="O29" t="str">
        <f>'Datastream-Q'!O30</f>
        <v>#NA</v>
      </c>
      <c r="P29">
        <f>'Datastream-Q'!P30</f>
        <v>1.2</v>
      </c>
      <c r="Q29">
        <f>'Datastream-Q'!Q30</f>
        <v>27.9</v>
      </c>
      <c r="R29" s="8"/>
      <c r="S29">
        <v>1</v>
      </c>
      <c r="U29" t="str">
        <f>'Datastream-Q'!S30</f>
        <v>#NA</v>
      </c>
      <c r="V29" t="str">
        <f>'Datastream-Q'!T30</f>
        <v>#NA</v>
      </c>
      <c r="Y29" s="19">
        <f>'[1]Exportindex-BIP'!B29</f>
        <v>1.2698747862232522</v>
      </c>
      <c r="AD29" t="str">
        <f>'Datastream-Q'!Z30</f>
        <v>#NA</v>
      </c>
      <c r="AE29" t="str">
        <f>'Datastream-Q'!Z30</f>
        <v>#NA</v>
      </c>
      <c r="AF29" s="1"/>
      <c r="AJ29">
        <f>'Datastream-Q'!AE30</f>
        <v>0.488958</v>
      </c>
      <c r="AN29" t="str">
        <f>'Datastream-Q'!AF30</f>
        <v>#NA</v>
      </c>
      <c r="AX29" s="30"/>
      <c r="AY29">
        <f>'Datastream-Q'!AQ30</f>
        <v>2.23</v>
      </c>
      <c r="AZ29" s="9">
        <f>'West-Deutschland-Q'!C30/AVERAGE('West-Deutschland-Q'!C$127:C$130)*AVERAGE(AZ$126:AZ$129)</f>
        <v>27.525413346445635</v>
      </c>
      <c r="BG29">
        <f>'Datastream-Q'!AU30</f>
        <v>82.7</v>
      </c>
      <c r="BH29" s="8">
        <f>'West-Deutschland-Q'!J30</f>
        <v>82.8</v>
      </c>
      <c r="BM29">
        <f>'Datastream-Q'!AZ30</f>
        <v>33.591500000000003</v>
      </c>
      <c r="BN29">
        <f>'Datastream-Q'!BA30</f>
        <v>95.3643</v>
      </c>
      <c r="BO29" s="8">
        <f>'West-Deutschland-Q'!D30</f>
        <v>21.13</v>
      </c>
      <c r="BP29" s="8">
        <f>100-'West-Deutschland-Q'!E30</f>
        <v>80.7</v>
      </c>
      <c r="BR29" s="9">
        <f>'West-Deutschland-Q'!M31*AVERAGE(Quartalsdaten!BR$138:BR$141)/AVERAGE('West-Deutschland-Q'!M$139:M$142)</f>
        <v>80.433619972260757</v>
      </c>
      <c r="CB29" t="str">
        <f>'Datastream-Q'!BH30</f>
        <v>#NA</v>
      </c>
      <c r="CG29" s="9"/>
      <c r="CP29">
        <f>'Datastream-Q'!BP30</f>
        <v>3.93</v>
      </c>
      <c r="CQ29">
        <f>'Datastream-Q'!BQ30</f>
        <v>7.63</v>
      </c>
      <c r="CR29">
        <f>'Datastream-Q'!BR30</f>
        <v>24.77</v>
      </c>
      <c r="CS29">
        <f>'Datastream-Q'!BS30</f>
        <v>29.23</v>
      </c>
      <c r="CT29">
        <f>'Datastream-Q'!BT30</f>
        <v>20.6</v>
      </c>
      <c r="CY29" s="9"/>
      <c r="DA29" s="105"/>
      <c r="DB29" s="40">
        <f t="shared" si="0"/>
        <v>4.5607189165531601</v>
      </c>
      <c r="DI29">
        <f>'Datastream-Q'!CA30</f>
        <v>40.090000000000003</v>
      </c>
    </row>
    <row r="30" spans="1:113">
      <c r="A30" s="4">
        <v>24473</v>
      </c>
      <c r="B30" s="8">
        <v>210.65413050366377</v>
      </c>
      <c r="C30" s="6">
        <v>90.474492753623196</v>
      </c>
      <c r="D30" s="6">
        <v>90.136955148452302</v>
      </c>
      <c r="E30" s="6">
        <v>91.092643678160925</v>
      </c>
      <c r="F30">
        <f>'Datastream-Q'!F31</f>
        <v>25.8</v>
      </c>
      <c r="G30">
        <f>'Datastream-Q'!G31</f>
        <v>0.488958</v>
      </c>
      <c r="H30" t="str">
        <f>'Datastream-Q'!H31</f>
        <v>#NA</v>
      </c>
      <c r="I30">
        <f>'Datastream-Q'!I31</f>
        <v>57.7</v>
      </c>
      <c r="J30">
        <f>'Datastream-Q'!J31</f>
        <v>5.43</v>
      </c>
      <c r="K30" t="str">
        <f>'Datastream-Q'!K31</f>
        <v>#NA</v>
      </c>
      <c r="L30">
        <f>'Datastream-Q'!L31</f>
        <v>388.4</v>
      </c>
      <c r="M30">
        <f>'Datastream-Q'!M31</f>
        <v>329569</v>
      </c>
      <c r="N30" t="str">
        <f>'Datastream-Q'!N31</f>
        <v>#NA</v>
      </c>
      <c r="O30" t="str">
        <f>'Datastream-Q'!O31</f>
        <v>#NA</v>
      </c>
      <c r="P30">
        <f>'Datastream-Q'!P31</f>
        <v>2</v>
      </c>
      <c r="Q30">
        <f>'Datastream-Q'!Q31</f>
        <v>28.2</v>
      </c>
      <c r="R30" s="8"/>
      <c r="S30">
        <v>1</v>
      </c>
      <c r="U30" t="str">
        <f>'Datastream-Q'!S31</f>
        <v>#NA</v>
      </c>
      <c r="V30" t="str">
        <f>'Datastream-Q'!T31</f>
        <v>#NA</v>
      </c>
      <c r="Y30" s="19">
        <f>'[1]Exportindex-BIP'!B30</f>
        <v>1.287428847443413</v>
      </c>
      <c r="AD30" t="str">
        <f>'Datastream-Q'!Z31</f>
        <v>#NA</v>
      </c>
      <c r="AE30" t="str">
        <f>'Datastream-Q'!Z31</f>
        <v>#NA</v>
      </c>
      <c r="AF30" s="1"/>
      <c r="AJ30">
        <f>'Datastream-Q'!AE31</f>
        <v>0.488958</v>
      </c>
      <c r="AN30" t="str">
        <f>'Datastream-Q'!AF31</f>
        <v>#NA</v>
      </c>
      <c r="AX30" s="30"/>
      <c r="AY30">
        <f>'Datastream-Q'!AQ31</f>
        <v>2.23</v>
      </c>
      <c r="AZ30" s="9">
        <f>'West-Deutschland-Q'!C31/AVERAGE('West-Deutschland-Q'!C$127:C$130)*AVERAGE(AZ$126:AZ$129)</f>
        <v>27.746009019387468</v>
      </c>
      <c r="BG30">
        <f>'Datastream-Q'!AU31</f>
        <v>78.599999999999994</v>
      </c>
      <c r="BH30" s="8">
        <f>'West-Deutschland-Q'!J31</f>
        <v>78.599999999999994</v>
      </c>
      <c r="BM30">
        <f>'Datastream-Q'!AZ31</f>
        <v>33.878599999999999</v>
      </c>
      <c r="BN30">
        <f>'Datastream-Q'!BA31</f>
        <v>95.263599999999997</v>
      </c>
      <c r="BO30" s="8">
        <f>'West-Deutschland-Q'!D31</f>
        <v>0.03</v>
      </c>
      <c r="BP30" s="8">
        <f>100-'West-Deutschland-Q'!E31</f>
        <v>63.3</v>
      </c>
      <c r="BR30" s="9">
        <f>'West-Deutschland-Q'!M32*AVERAGE(Quartalsdaten!BR$138:BR$141)/AVERAGE('West-Deutschland-Q'!M$139:M$142)</f>
        <v>83.559278779472962</v>
      </c>
      <c r="CB30" t="str">
        <f>'Datastream-Q'!BH31</f>
        <v>#NA</v>
      </c>
      <c r="CG30" s="9"/>
      <c r="CP30">
        <f>'Datastream-Q'!BP31</f>
        <v>3.9</v>
      </c>
      <c r="CQ30">
        <f>'Datastream-Q'!BQ31</f>
        <v>7.63</v>
      </c>
      <c r="CR30">
        <f>'Datastream-Q'!BR31</f>
        <v>24.7</v>
      </c>
      <c r="CS30">
        <f>'Datastream-Q'!BS31</f>
        <v>29.3</v>
      </c>
      <c r="CT30">
        <f>'Datastream-Q'!BT31</f>
        <v>20.53</v>
      </c>
      <c r="CY30" s="9"/>
      <c r="DA30" s="105"/>
      <c r="DB30" s="40">
        <f t="shared" si="0"/>
        <v>4.5607189165531601</v>
      </c>
      <c r="DI30">
        <f>'Datastream-Q'!CA31</f>
        <v>40.6</v>
      </c>
    </row>
    <row r="31" spans="1:113">
      <c r="A31" s="4">
        <v>24563</v>
      </c>
      <c r="B31" s="8">
        <v>210.00291884873496</v>
      </c>
      <c r="C31" s="6">
        <v>91.0953623188406</v>
      </c>
      <c r="D31" s="6">
        <v>87.093746051800366</v>
      </c>
      <c r="E31" s="6">
        <v>95.300459770114955</v>
      </c>
      <c r="F31">
        <f>'Datastream-Q'!F32</f>
        <v>26.4</v>
      </c>
      <c r="G31">
        <f>'Datastream-Q'!G32</f>
        <v>0.488958</v>
      </c>
      <c r="H31" t="str">
        <f>'Datastream-Q'!H32</f>
        <v>#NA</v>
      </c>
      <c r="I31">
        <f>'Datastream-Q'!I32</f>
        <v>58.4</v>
      </c>
      <c r="J31">
        <f>'Datastream-Q'!J32</f>
        <v>4.05</v>
      </c>
      <c r="K31" t="str">
        <f>'Datastream-Q'!K32</f>
        <v>#NA</v>
      </c>
      <c r="L31">
        <f>'Datastream-Q'!L32</f>
        <v>362</v>
      </c>
      <c r="M31">
        <f>'Datastream-Q'!M32</f>
        <v>404452</v>
      </c>
      <c r="N31" t="str">
        <f>'Datastream-Q'!N32</f>
        <v>#NA</v>
      </c>
      <c r="O31" t="str">
        <f>'Datastream-Q'!O32</f>
        <v>#NA</v>
      </c>
      <c r="P31">
        <f>'Datastream-Q'!P32</f>
        <v>2.4</v>
      </c>
      <c r="Q31">
        <f>'Datastream-Q'!Q32</f>
        <v>28.4</v>
      </c>
      <c r="R31" s="8"/>
      <c r="S31">
        <v>1</v>
      </c>
      <c r="U31" t="str">
        <f>'Datastream-Q'!S32</f>
        <v>#NA</v>
      </c>
      <c r="V31" t="str">
        <f>'Datastream-Q'!T32</f>
        <v>#NA</v>
      </c>
      <c r="Y31" s="19">
        <f>'[1]Exportindex-BIP'!B31</f>
        <v>1.2955685081175043</v>
      </c>
      <c r="AD31" t="str">
        <f>'Datastream-Q'!Z32</f>
        <v>#NA</v>
      </c>
      <c r="AE31" t="str">
        <f>'Datastream-Q'!Z32</f>
        <v>#NA</v>
      </c>
      <c r="AF31" s="1"/>
      <c r="AJ31">
        <f>'Datastream-Q'!AE32</f>
        <v>0.488958</v>
      </c>
      <c r="AN31" t="str">
        <f>'Datastream-Q'!AF32</f>
        <v>#NA</v>
      </c>
      <c r="AX31" s="30"/>
      <c r="AY31">
        <f>'Datastream-Q'!AQ32</f>
        <v>2.23</v>
      </c>
      <c r="AZ31" s="9">
        <f>'West-Deutschland-Q'!C32/AVERAGE('West-Deutschland-Q'!C$127:C$130)*AVERAGE(AZ$126:AZ$129)</f>
        <v>27.84410056195561</v>
      </c>
      <c r="BG31">
        <f>'Datastream-Q'!AU32</f>
        <v>77.099999999999994</v>
      </c>
      <c r="BH31" s="8">
        <f>'West-Deutschland-Q'!J32</f>
        <v>77</v>
      </c>
      <c r="BM31">
        <f>'Datastream-Q'!AZ32</f>
        <v>34.64</v>
      </c>
      <c r="BN31">
        <f>'Datastream-Q'!BA32</f>
        <v>96.459100000000007</v>
      </c>
      <c r="BO31" s="8">
        <f>'West-Deutschland-Q'!D32</f>
        <v>21.1</v>
      </c>
      <c r="BP31" s="8">
        <f>100-'West-Deutschland-Q'!E32</f>
        <v>94.3</v>
      </c>
      <c r="BR31" s="9">
        <f>'West-Deutschland-Q'!M33*AVERAGE(Quartalsdaten!BR$138:BR$141)/AVERAGE('West-Deutschland-Q'!M$139:M$142)</f>
        <v>90.435728155339817</v>
      </c>
      <c r="CB31" t="str">
        <f>'Datastream-Q'!BH32</f>
        <v>#NA</v>
      </c>
      <c r="CG31" s="9"/>
      <c r="CP31">
        <f>'Datastream-Q'!BP32</f>
        <v>3.9</v>
      </c>
      <c r="CQ31">
        <f>'Datastream-Q'!BQ32</f>
        <v>7.63</v>
      </c>
      <c r="CR31">
        <f>'Datastream-Q'!BR32</f>
        <v>24.67</v>
      </c>
      <c r="CS31">
        <f>'Datastream-Q'!BS32</f>
        <v>30.23</v>
      </c>
      <c r="CT31">
        <f>'Datastream-Q'!BT32</f>
        <v>20.07</v>
      </c>
      <c r="CY31" s="9"/>
      <c r="DA31" s="105"/>
      <c r="DB31" s="40">
        <f t="shared" si="0"/>
        <v>4.5607189165531601</v>
      </c>
      <c r="DI31">
        <f>'Datastream-Q'!CA32</f>
        <v>40.9</v>
      </c>
    </row>
    <row r="32" spans="1:113">
      <c r="A32" s="4">
        <v>24654</v>
      </c>
      <c r="B32" s="8">
        <v>215.03482933100562</v>
      </c>
      <c r="C32" s="6">
        <v>97.02811594202899</v>
      </c>
      <c r="D32" s="6">
        <v>93.071478205938092</v>
      </c>
      <c r="E32" s="6">
        <v>101.2505747126437</v>
      </c>
      <c r="F32">
        <f>'Datastream-Q'!F33</f>
        <v>28.1</v>
      </c>
      <c r="G32">
        <f>'Datastream-Q'!G33</f>
        <v>0.488958</v>
      </c>
      <c r="H32" t="str">
        <f>'Datastream-Q'!H33</f>
        <v>#NA</v>
      </c>
      <c r="I32">
        <f>'Datastream-Q'!I33</f>
        <v>60</v>
      </c>
      <c r="J32">
        <f>'Datastream-Q'!J33</f>
        <v>3.5</v>
      </c>
      <c r="K32" t="str">
        <f>'Datastream-Q'!K33</f>
        <v>#NA</v>
      </c>
      <c r="L32">
        <f>'Datastream-Q'!L33</f>
        <v>442.5</v>
      </c>
      <c r="M32">
        <f>'Datastream-Q'!M33</f>
        <v>294412</v>
      </c>
      <c r="N32" t="str">
        <f>'Datastream-Q'!N33</f>
        <v>#NA</v>
      </c>
      <c r="O32" t="str">
        <f>'Datastream-Q'!O33</f>
        <v>#NA</v>
      </c>
      <c r="P32">
        <f>'Datastream-Q'!P33</f>
        <v>2.2999999999999998</v>
      </c>
      <c r="Q32">
        <f>'Datastream-Q'!Q33</f>
        <v>28.7</v>
      </c>
      <c r="R32" s="8"/>
      <c r="S32">
        <v>0</v>
      </c>
      <c r="U32" t="str">
        <f>'Datastream-Q'!S33</f>
        <v>#NA</v>
      </c>
      <c r="V32" t="str">
        <f>'Datastream-Q'!T33</f>
        <v>#NA</v>
      </c>
      <c r="Y32" s="19">
        <f>'[1]Exportindex-BIP'!B32</f>
        <v>1.3106670039166526</v>
      </c>
      <c r="AD32" t="str">
        <f>'Datastream-Q'!Z33</f>
        <v>#NA</v>
      </c>
      <c r="AE32" t="str">
        <f>'Datastream-Q'!Z33</f>
        <v>#NA</v>
      </c>
      <c r="AF32" s="1"/>
      <c r="AJ32">
        <f>'Datastream-Q'!AE33</f>
        <v>0.488958</v>
      </c>
      <c r="AN32" t="str">
        <f>'Datastream-Q'!AF33</f>
        <v>#NA</v>
      </c>
      <c r="AX32" s="30"/>
      <c r="AY32">
        <f>'Datastream-Q'!AQ33</f>
        <v>2.23</v>
      </c>
      <c r="AZ32" s="9">
        <f>'West-Deutschland-Q'!C33/AVERAGE('West-Deutschland-Q'!C$127:C$130)*AVERAGE(AZ$126:AZ$129)</f>
        <v>27.770568670974995</v>
      </c>
      <c r="BG32">
        <f>'Datastream-Q'!AU33</f>
        <v>78.599999999999994</v>
      </c>
      <c r="BH32" s="8">
        <f>'West-Deutschland-Q'!J33</f>
        <v>78.599999999999994</v>
      </c>
      <c r="BM32">
        <f>'Datastream-Q'!AZ33</f>
        <v>35.642699999999998</v>
      </c>
      <c r="BN32">
        <f>'Datastream-Q'!BA33</f>
        <v>98.265500000000003</v>
      </c>
      <c r="BO32" s="8">
        <f>'West-Deutschland-Q'!D33</f>
        <v>19.829999999999998</v>
      </c>
      <c r="BP32" s="8">
        <f>100-'West-Deutschland-Q'!E33</f>
        <v>99.3</v>
      </c>
      <c r="BR32" s="9">
        <f>'West-Deutschland-Q'!M34*AVERAGE(Quartalsdaten!BR$138:BR$141)/AVERAGE('West-Deutschland-Q'!M$139:M$142)</f>
        <v>97.416366158113732</v>
      </c>
      <c r="CB32" t="str">
        <f>'Datastream-Q'!BH33</f>
        <v>#NA</v>
      </c>
      <c r="CG32" s="9"/>
      <c r="CP32">
        <f>'Datastream-Q'!BP33</f>
        <v>3.93</v>
      </c>
      <c r="CQ32">
        <f>'Datastream-Q'!BQ33</f>
        <v>7.5</v>
      </c>
      <c r="CR32">
        <f>'Datastream-Q'!BR33</f>
        <v>24.13</v>
      </c>
      <c r="CS32">
        <f>'Datastream-Q'!BS33</f>
        <v>29.23</v>
      </c>
      <c r="CT32">
        <f>'Datastream-Q'!BT33</f>
        <v>19.7</v>
      </c>
      <c r="CY32" s="9"/>
      <c r="DA32" s="105"/>
      <c r="DB32" s="40">
        <f t="shared" si="0"/>
        <v>4.5607189165531601</v>
      </c>
      <c r="DI32">
        <f>'Datastream-Q'!CA33</f>
        <v>40.85</v>
      </c>
    </row>
    <row r="33" spans="1:143">
      <c r="A33" s="4">
        <v>24746</v>
      </c>
      <c r="B33" s="8">
        <v>217.79572970422743</v>
      </c>
      <c r="C33" s="6">
        <v>104.30608695652174</v>
      </c>
      <c r="D33" s="6">
        <v>104.26614024005053</v>
      </c>
      <c r="E33" s="6">
        <v>104.89954022988508</v>
      </c>
      <c r="F33">
        <f>'Datastream-Q'!F34</f>
        <v>30.2</v>
      </c>
      <c r="G33">
        <f>'Datastream-Q'!G34</f>
        <v>0.488958</v>
      </c>
      <c r="H33" t="str">
        <f>'Datastream-Q'!H34</f>
        <v>#NA</v>
      </c>
      <c r="I33">
        <f>'Datastream-Q'!I34</f>
        <v>62.9</v>
      </c>
      <c r="J33">
        <f>'Datastream-Q'!J34</f>
        <v>4.09</v>
      </c>
      <c r="K33" t="str">
        <f>'Datastream-Q'!K34</f>
        <v>#NA</v>
      </c>
      <c r="L33">
        <f>'Datastream-Q'!L34</f>
        <v>503.2</v>
      </c>
      <c r="M33">
        <f>'Datastream-Q'!M34</f>
        <v>328222</v>
      </c>
      <c r="N33" t="str">
        <f>'Datastream-Q'!N34</f>
        <v>#NA</v>
      </c>
      <c r="O33" t="str">
        <f>'Datastream-Q'!O34</f>
        <v>#NA</v>
      </c>
      <c r="P33">
        <f>'Datastream-Q'!P34</f>
        <v>2.1</v>
      </c>
      <c r="Q33">
        <f>'Datastream-Q'!Q34</f>
        <v>28.9</v>
      </c>
      <c r="R33" s="8"/>
      <c r="S33">
        <v>0</v>
      </c>
      <c r="U33" t="str">
        <f>'Datastream-Q'!S34</f>
        <v>#NA</v>
      </c>
      <c r="V33" t="str">
        <f>'Datastream-Q'!T34</f>
        <v>#NA</v>
      </c>
      <c r="Y33" s="19">
        <f>'[1]Exportindex-BIP'!B33</f>
        <v>1.3167716231291287</v>
      </c>
      <c r="AD33" t="str">
        <f>'Datastream-Q'!Z34</f>
        <v>#NA</v>
      </c>
      <c r="AE33" t="str">
        <f>'Datastream-Q'!Z34</f>
        <v>#NA</v>
      </c>
      <c r="AF33" s="1"/>
      <c r="AJ33">
        <f>'Datastream-Q'!AE34</f>
        <v>0.488958</v>
      </c>
      <c r="AN33" t="str">
        <f>'Datastream-Q'!AF34</f>
        <v>#NA</v>
      </c>
      <c r="AX33" s="30"/>
      <c r="AY33">
        <f>'Datastream-Q'!AQ34</f>
        <v>2.23</v>
      </c>
      <c r="AZ33" s="9">
        <f>'West-Deutschland-Q'!C34/AVERAGE('West-Deutschland-Q'!C$127:C$130)*AVERAGE(AZ$126:AZ$129)</f>
        <v>27.84410056195561</v>
      </c>
      <c r="BG33">
        <f>'Datastream-Q'!AU34</f>
        <v>80.8</v>
      </c>
      <c r="BH33" s="8">
        <f>'West-Deutschland-Q'!J34</f>
        <v>80.900000000000006</v>
      </c>
      <c r="BM33">
        <f>'Datastream-Q'!AZ34</f>
        <v>36.5672</v>
      </c>
      <c r="BN33">
        <f>'Datastream-Q'!BA34</f>
        <v>99.787700000000001</v>
      </c>
      <c r="BO33" s="8">
        <f>'West-Deutschland-Q'!D34</f>
        <v>23.37</v>
      </c>
      <c r="BP33" s="8">
        <f>100-'West-Deutschland-Q'!E34</f>
        <v>78.7</v>
      </c>
      <c r="BR33" s="9">
        <f>'West-Deutschland-Q'!M35*AVERAGE(Quartalsdaten!BR$138:BR$141)/AVERAGE('West-Deutschland-Q'!M$139:M$142)</f>
        <v>96.478668515950062</v>
      </c>
      <c r="CB33" t="str">
        <f>'Datastream-Q'!BH34</f>
        <v>#NA</v>
      </c>
      <c r="CG33" s="9"/>
      <c r="CP33">
        <f>'Datastream-Q'!BP34</f>
        <v>4</v>
      </c>
      <c r="CQ33">
        <f>'Datastream-Q'!BQ34</f>
        <v>7.6</v>
      </c>
      <c r="CR33">
        <f>'Datastream-Q'!BR34</f>
        <v>24.57</v>
      </c>
      <c r="CS33">
        <f>'Datastream-Q'!BS34</f>
        <v>29.9</v>
      </c>
      <c r="CT33">
        <f>'Datastream-Q'!BT34</f>
        <v>20.03</v>
      </c>
      <c r="CY33" s="9"/>
      <c r="DA33" s="105"/>
      <c r="DB33" s="40">
        <f t="shared" si="0"/>
        <v>4.5607189165531601</v>
      </c>
      <c r="DI33">
        <f>'Datastream-Q'!CA34</f>
        <v>41.41</v>
      </c>
    </row>
    <row r="34" spans="1:143">
      <c r="A34" s="4">
        <v>24838</v>
      </c>
      <c r="B34" s="8">
        <v>213.43873524450683</v>
      </c>
      <c r="C34" s="6">
        <v>105.65130434782608</v>
      </c>
      <c r="D34" s="6">
        <v>106.72969046114972</v>
      </c>
      <c r="E34" s="6">
        <v>104.83379310344829</v>
      </c>
      <c r="F34">
        <f>'Datastream-Q'!F35</f>
        <v>30.4</v>
      </c>
      <c r="G34">
        <f>'Datastream-Q'!G35</f>
        <v>0.488958</v>
      </c>
      <c r="H34" t="str">
        <f>'Datastream-Q'!H35</f>
        <v>#NA</v>
      </c>
      <c r="I34">
        <f>'Datastream-Q'!I35</f>
        <v>64.400000000000006</v>
      </c>
      <c r="J34">
        <f>'Datastream-Q'!J35</f>
        <v>3.4380000000000002</v>
      </c>
      <c r="K34" t="str">
        <f>'Datastream-Q'!K35</f>
        <v>#NA</v>
      </c>
      <c r="L34">
        <f>'Datastream-Q'!L35</f>
        <v>535.6</v>
      </c>
      <c r="M34">
        <f>'Datastream-Q'!M35</f>
        <v>320911</v>
      </c>
      <c r="N34" t="str">
        <f>'Datastream-Q'!N35</f>
        <v>#NA</v>
      </c>
      <c r="O34" t="str">
        <f>'Datastream-Q'!O35</f>
        <v>#NA</v>
      </c>
      <c r="P34">
        <f>'Datastream-Q'!P35</f>
        <v>1.9</v>
      </c>
      <c r="Q34">
        <f>'Datastream-Q'!Q35</f>
        <v>29.2</v>
      </c>
      <c r="R34" s="8"/>
      <c r="S34">
        <v>0</v>
      </c>
      <c r="U34" t="str">
        <f>'Datastream-Q'!S35</f>
        <v>#NA</v>
      </c>
      <c r="V34" t="str">
        <f>'Datastream-Q'!T35</f>
        <v>#NA</v>
      </c>
      <c r="Y34" s="19">
        <f>'[1]Exportindex-BIP'!B34</f>
        <v>1.3432439905986853</v>
      </c>
      <c r="AD34" t="str">
        <f>'Datastream-Q'!Z35</f>
        <v>#NA</v>
      </c>
      <c r="AE34" t="str">
        <f>'Datastream-Q'!Z35</f>
        <v>#NA</v>
      </c>
      <c r="AF34" s="1"/>
      <c r="AJ34">
        <f>'Datastream-Q'!AE35</f>
        <v>0.488958</v>
      </c>
      <c r="AN34" t="str">
        <f>'Datastream-Q'!AF35</f>
        <v>#NA</v>
      </c>
      <c r="AX34" s="30"/>
      <c r="AY34">
        <f>'Datastream-Q'!AQ35</f>
        <v>2.23</v>
      </c>
      <c r="AZ34" s="9">
        <f>'West-Deutschland-Q'!C35/AVERAGE('West-Deutschland-Q'!C$127:C$130)*AVERAGE(AZ$126:AZ$129)</f>
        <v>28.162714245574598</v>
      </c>
      <c r="BG34">
        <f>'Datastream-Q'!AU35</f>
        <v>82.6</v>
      </c>
      <c r="BH34" s="8">
        <f>'West-Deutschland-Q'!J35</f>
        <v>82.6</v>
      </c>
      <c r="BM34">
        <f>'Datastream-Q'!AZ35</f>
        <v>37.269599999999997</v>
      </c>
      <c r="BN34">
        <f>'Datastream-Q'!BA35</f>
        <v>100.6421</v>
      </c>
      <c r="BO34" s="8">
        <f>'West-Deutschland-Q'!D35</f>
        <v>24.83</v>
      </c>
      <c r="BP34" s="8">
        <f>100-'West-Deutschland-Q'!E35</f>
        <v>39</v>
      </c>
      <c r="BR34" s="9">
        <f>'West-Deutschland-Q'!M36*AVERAGE(Quartalsdaten!BR$138:BR$141)/AVERAGE('West-Deutschland-Q'!M$139:M$142)</f>
        <v>98.770818307905699</v>
      </c>
      <c r="CB34" t="str">
        <f>'Datastream-Q'!BH35</f>
        <v>#NA</v>
      </c>
      <c r="CG34" s="9"/>
      <c r="CI34" s="2"/>
      <c r="CP34">
        <f>'Datastream-Q'!BP35</f>
        <v>4</v>
      </c>
      <c r="CQ34">
        <f>'Datastream-Q'!BQ35</f>
        <v>7.77</v>
      </c>
      <c r="CR34">
        <f>'Datastream-Q'!BR35</f>
        <v>25.13</v>
      </c>
      <c r="CS34">
        <f>'Datastream-Q'!BS35</f>
        <v>29.83</v>
      </c>
      <c r="CT34">
        <f>'Datastream-Q'!BT35</f>
        <v>20.83</v>
      </c>
      <c r="CY34" s="9"/>
      <c r="DA34" s="105"/>
      <c r="DB34" s="40">
        <f t="shared" si="0"/>
        <v>4.5607189165531601</v>
      </c>
      <c r="DI34">
        <f>'Datastream-Q'!CA35</f>
        <v>42.8</v>
      </c>
    </row>
    <row r="35" spans="1:143">
      <c r="A35" s="4">
        <v>24929</v>
      </c>
      <c r="B35" s="8">
        <v>223.76132888891371</v>
      </c>
      <c r="C35" s="6">
        <v>108.61768115942029</v>
      </c>
      <c r="D35" s="6">
        <v>109.19324068224887</v>
      </c>
      <c r="E35" s="6">
        <v>108.18689655172415</v>
      </c>
      <c r="F35">
        <f>'Datastream-Q'!F36</f>
        <v>32.799999999999997</v>
      </c>
      <c r="G35">
        <f>'Datastream-Q'!G36</f>
        <v>0.488958</v>
      </c>
      <c r="H35" t="str">
        <f>'Datastream-Q'!H36</f>
        <v>#NA</v>
      </c>
      <c r="I35">
        <f>'Datastream-Q'!I36</f>
        <v>66.2</v>
      </c>
      <c r="J35">
        <f>'Datastream-Q'!J36</f>
        <v>3.6520000000000001</v>
      </c>
      <c r="K35" t="str">
        <f>'Datastream-Q'!K36</f>
        <v>#NA</v>
      </c>
      <c r="L35">
        <f>'Datastream-Q'!L36</f>
        <v>591.4</v>
      </c>
      <c r="M35">
        <f>'Datastream-Q'!M36</f>
        <v>439108</v>
      </c>
      <c r="N35" t="str">
        <f>'Datastream-Q'!N36</f>
        <v>#NA</v>
      </c>
      <c r="O35" t="str">
        <f>'Datastream-Q'!O36</f>
        <v>#NA</v>
      </c>
      <c r="P35">
        <f>'Datastream-Q'!P36</f>
        <v>1.6</v>
      </c>
      <c r="Q35">
        <f>'Datastream-Q'!Q36</f>
        <v>29.4</v>
      </c>
      <c r="R35" s="8"/>
      <c r="S35">
        <v>0</v>
      </c>
      <c r="U35" t="str">
        <f>'Datastream-Q'!S36</f>
        <v>#NA</v>
      </c>
      <c r="V35" t="str">
        <f>'Datastream-Q'!T36</f>
        <v>#NA</v>
      </c>
      <c r="Y35" s="19">
        <f>'[1]Exportindex-BIP'!B35</f>
        <v>1.3592029731056205</v>
      </c>
      <c r="AD35" t="str">
        <f>'Datastream-Q'!Z36</f>
        <v>#NA</v>
      </c>
      <c r="AE35" t="str">
        <f>'Datastream-Q'!Z36</f>
        <v>#NA</v>
      </c>
      <c r="AF35" s="1"/>
      <c r="AJ35">
        <f>'Datastream-Q'!AE36</f>
        <v>0.488958</v>
      </c>
      <c r="AN35" t="str">
        <f>'Datastream-Q'!AF36</f>
        <v>#NA</v>
      </c>
      <c r="AX35" s="30"/>
      <c r="AY35">
        <f>'Datastream-Q'!AQ36</f>
        <v>2.23</v>
      </c>
      <c r="AZ35" s="9">
        <f>'West-Deutschland-Q'!C36/AVERAGE('West-Deutschland-Q'!C$127:C$130)*AVERAGE(AZ$126:AZ$129)</f>
        <v>28.162714245574598</v>
      </c>
      <c r="BG35">
        <f>'Datastream-Q'!AU36</f>
        <v>83.9</v>
      </c>
      <c r="BH35" s="8">
        <f>'West-Deutschland-Q'!J36</f>
        <v>83.8</v>
      </c>
      <c r="BM35">
        <f>'Datastream-Q'!AZ36</f>
        <v>38.0199</v>
      </c>
      <c r="BN35">
        <f>'Datastream-Q'!BA36</f>
        <v>101.56950000000001</v>
      </c>
      <c r="BO35" s="8">
        <f>'West-Deutschland-Q'!D36</f>
        <v>16.93</v>
      </c>
      <c r="BP35" s="8">
        <f>100-'West-Deutschland-Q'!E36</f>
        <v>97.3</v>
      </c>
      <c r="BR35" s="9">
        <f>'West-Deutschland-Q'!M37*AVERAGE(Quartalsdaten!BR$138:BR$141)/AVERAGE('West-Deutschland-Q'!M$139:M$142)</f>
        <v>103.45930651872401</v>
      </c>
      <c r="CA35">
        <f>'Datastream-Q'!BG36</f>
        <v>259.47000000000003</v>
      </c>
      <c r="CB35" t="str">
        <f>'Datastream-Q'!BH36</f>
        <v>#NA</v>
      </c>
      <c r="CG35" s="9"/>
      <c r="CI35" s="2"/>
      <c r="CP35">
        <f>'Datastream-Q'!BP36</f>
        <v>4</v>
      </c>
      <c r="CQ35">
        <f>'Datastream-Q'!BQ36</f>
        <v>7.5</v>
      </c>
      <c r="CR35">
        <f>'Datastream-Q'!BR36</f>
        <v>24.1</v>
      </c>
      <c r="CS35">
        <f>'Datastream-Q'!BS36</f>
        <v>29.5</v>
      </c>
      <c r="CT35">
        <f>'Datastream-Q'!BT36</f>
        <v>19.57</v>
      </c>
      <c r="CY35" s="9"/>
      <c r="DA35" s="105"/>
      <c r="DB35" s="40">
        <f t="shared" si="0"/>
        <v>4.5607189165531601</v>
      </c>
      <c r="DI35">
        <f>'Datastream-Q'!CA36</f>
        <v>43.61</v>
      </c>
    </row>
    <row r="36" spans="1:143">
      <c r="A36" s="4">
        <v>25020</v>
      </c>
      <c r="B36" s="8">
        <v>227.90695940401136</v>
      </c>
      <c r="C36" s="6">
        <v>111.72202898550728</v>
      </c>
      <c r="D36" s="6">
        <v>112.20022109917879</v>
      </c>
      <c r="E36" s="6">
        <v>111.34275862068968</v>
      </c>
      <c r="F36">
        <f>'Datastream-Q'!F37</f>
        <v>34.799999999999997</v>
      </c>
      <c r="G36">
        <f>'Datastream-Q'!G37</f>
        <v>0.488958</v>
      </c>
      <c r="H36" t="str">
        <f>'Datastream-Q'!H37</f>
        <v>#NA</v>
      </c>
      <c r="I36">
        <f>'Datastream-Q'!I37</f>
        <v>68.599999999999994</v>
      </c>
      <c r="J36">
        <f>'Datastream-Q'!J37</f>
        <v>3.7629999999999999</v>
      </c>
      <c r="K36" t="str">
        <f>'Datastream-Q'!K37</f>
        <v>#NA</v>
      </c>
      <c r="L36">
        <f>'Datastream-Q'!L37</f>
        <v>567.29999999999995</v>
      </c>
      <c r="M36">
        <f>'Datastream-Q'!M37</f>
        <v>319516</v>
      </c>
      <c r="N36" t="str">
        <f>'Datastream-Q'!N37</f>
        <v>#NA</v>
      </c>
      <c r="O36" t="str">
        <f>'Datastream-Q'!O37</f>
        <v>#NA</v>
      </c>
      <c r="P36">
        <f>'Datastream-Q'!P37</f>
        <v>1.3</v>
      </c>
      <c r="Q36">
        <f>'Datastream-Q'!Q37</f>
        <v>29.7</v>
      </c>
      <c r="R36" s="8"/>
      <c r="S36">
        <v>0</v>
      </c>
      <c r="U36" t="str">
        <f>'Datastream-Q'!S37</f>
        <v>#NA</v>
      </c>
      <c r="V36" t="str">
        <f>'Datastream-Q'!T37</f>
        <v>#NA</v>
      </c>
      <c r="Y36" s="19">
        <f>'[1]Exportindex-BIP'!B36</f>
        <v>1.3740816357816654</v>
      </c>
      <c r="AD36" t="str">
        <f>'Datastream-Q'!Z37</f>
        <v>#NA</v>
      </c>
      <c r="AE36" t="str">
        <f>'Datastream-Q'!Z37</f>
        <v>#NA</v>
      </c>
      <c r="AF36" s="1"/>
      <c r="AJ36">
        <f>'Datastream-Q'!AE37</f>
        <v>0.488958</v>
      </c>
      <c r="AN36" t="str">
        <f>'Datastream-Q'!AF37</f>
        <v>#NA</v>
      </c>
      <c r="AX36" s="30"/>
      <c r="AY36">
        <f>'Datastream-Q'!AQ37</f>
        <v>2.23</v>
      </c>
      <c r="AZ36" s="9">
        <f>'West-Deutschland-Q'!C37/AVERAGE('West-Deutschland-Q'!C$127:C$130)*AVERAGE(AZ$126:AZ$129)</f>
        <v>28.162714245574598</v>
      </c>
      <c r="BG36">
        <f>'Datastream-Q'!AU37</f>
        <v>85.6</v>
      </c>
      <c r="BH36" s="8">
        <f>'West-Deutschland-Q'!J37</f>
        <v>85.7</v>
      </c>
      <c r="BM36">
        <f>'Datastream-Q'!AZ37</f>
        <v>38.817399999999999</v>
      </c>
      <c r="BN36">
        <f>'Datastream-Q'!BA37</f>
        <v>102.5672</v>
      </c>
      <c r="BO36" s="8">
        <f>'West-Deutschland-Q'!D37</f>
        <v>29.2</v>
      </c>
      <c r="BP36" s="8">
        <f>100-'West-Deutschland-Q'!E37</f>
        <v>90.7</v>
      </c>
      <c r="BR36" s="9">
        <f>'West-Deutschland-Q'!M38*AVERAGE(Quartalsdaten!BR$138:BR$141)/AVERAGE('West-Deutschland-Q'!M$139:M$142)</f>
        <v>105.95983356449376</v>
      </c>
      <c r="CA36">
        <f>'Datastream-Q'!BG37</f>
        <v>275.14</v>
      </c>
      <c r="CB36" t="str">
        <f>'Datastream-Q'!BH37</f>
        <v>#NA</v>
      </c>
      <c r="CG36" s="9"/>
      <c r="CI36" s="2"/>
      <c r="CP36">
        <f>'Datastream-Q'!BP37</f>
        <v>4</v>
      </c>
      <c r="CQ36">
        <f>'Datastream-Q'!BQ37</f>
        <v>7.4</v>
      </c>
      <c r="CR36">
        <f>'Datastream-Q'!BR37</f>
        <v>23.63</v>
      </c>
      <c r="CS36">
        <f>'Datastream-Q'!BS37</f>
        <v>28.33</v>
      </c>
      <c r="CT36">
        <f>'Datastream-Q'!BT37</f>
        <v>19.53</v>
      </c>
      <c r="CY36" s="9"/>
      <c r="DA36" s="105"/>
      <c r="DB36" s="40">
        <f t="shared" si="0"/>
        <v>4.5607189165531601</v>
      </c>
      <c r="DI36">
        <f>'Datastream-Q'!CA37</f>
        <v>44.84</v>
      </c>
    </row>
    <row r="37" spans="1:143">
      <c r="A37" s="4">
        <v>25112</v>
      </c>
      <c r="B37" s="8">
        <v>235.61812188214165</v>
      </c>
      <c r="C37" s="6">
        <v>114.10202898550725</v>
      </c>
      <c r="D37" s="6">
        <v>115.64194567277322</v>
      </c>
      <c r="E37" s="6">
        <v>112.88781609195406</v>
      </c>
      <c r="F37">
        <f>'Datastream-Q'!F38</f>
        <v>37</v>
      </c>
      <c r="G37">
        <f>'Datastream-Q'!G38</f>
        <v>0.488958</v>
      </c>
      <c r="H37" t="str">
        <f>'Datastream-Q'!H38</f>
        <v>#NA</v>
      </c>
      <c r="I37">
        <f>'Datastream-Q'!I38</f>
        <v>72</v>
      </c>
      <c r="J37">
        <f>'Datastream-Q'!J38</f>
        <v>4.4779999999999998</v>
      </c>
      <c r="K37" t="str">
        <f>'Datastream-Q'!K38</f>
        <v>#NA</v>
      </c>
      <c r="L37">
        <f>'Datastream-Q'!L38</f>
        <v>555.6</v>
      </c>
      <c r="M37">
        <f>'Datastream-Q'!M38</f>
        <v>345554</v>
      </c>
      <c r="N37" t="str">
        <f>'Datastream-Q'!N38</f>
        <v>#NA</v>
      </c>
      <c r="O37" t="str">
        <f>'Datastream-Q'!O38</f>
        <v>#NA</v>
      </c>
      <c r="P37">
        <f>'Datastream-Q'!P38</f>
        <v>1.1000000000000001</v>
      </c>
      <c r="Q37">
        <f>'Datastream-Q'!Q38</f>
        <v>29.9</v>
      </c>
      <c r="R37" s="8"/>
      <c r="S37">
        <v>0</v>
      </c>
      <c r="U37" t="str">
        <f>'Datastream-Q'!S38</f>
        <v>#NA</v>
      </c>
      <c r="V37" t="str">
        <f>'Datastream-Q'!T38</f>
        <v>#NA</v>
      </c>
      <c r="Y37" s="19">
        <f>'[1]Exportindex-BIP'!B37</f>
        <v>1.38423189628526</v>
      </c>
      <c r="AD37" t="str">
        <f>'Datastream-Q'!Z38</f>
        <v>#NA</v>
      </c>
      <c r="AE37" t="str">
        <f>'Datastream-Q'!Z38</f>
        <v>#NA</v>
      </c>
      <c r="AF37" s="1"/>
      <c r="AJ37">
        <f>'Datastream-Q'!AE38</f>
        <v>0.488958</v>
      </c>
      <c r="AN37" t="str">
        <f>'Datastream-Q'!AF38</f>
        <v>#NA</v>
      </c>
      <c r="AX37" s="30"/>
      <c r="AY37">
        <f>'Datastream-Q'!AQ38</f>
        <v>2.23</v>
      </c>
      <c r="AZ37" s="9">
        <f>'West-Deutschland-Q'!C38/AVERAGE('West-Deutschland-Q'!C$127:C$130)*AVERAGE(AZ$126:AZ$129)</f>
        <v>28.334264147232368</v>
      </c>
      <c r="BG37">
        <f>'Datastream-Q'!AU38</f>
        <v>86.9</v>
      </c>
      <c r="BH37" s="8">
        <f>'West-Deutschland-Q'!J38</f>
        <v>87</v>
      </c>
      <c r="BM37">
        <f>'Datastream-Q'!AZ38</f>
        <v>39.491199999999999</v>
      </c>
      <c r="BN37">
        <f>'Datastream-Q'!BA38</f>
        <v>103.1883</v>
      </c>
      <c r="BO37" s="8">
        <f>'West-Deutschland-Q'!D38</f>
        <v>31.43</v>
      </c>
      <c r="BP37" s="8">
        <f>100-'West-Deutschland-Q'!E38</f>
        <v>71</v>
      </c>
      <c r="BR37" s="9">
        <f>'West-Deutschland-Q'!M39*AVERAGE(Quartalsdaten!BR$138:BR$141)/AVERAGE('West-Deutschland-Q'!M$139:M$142)</f>
        <v>107.21009708737866</v>
      </c>
      <c r="CA37">
        <f>'Datastream-Q'!BG38</f>
        <v>283.05</v>
      </c>
      <c r="CB37" t="str">
        <f>'Datastream-Q'!BH38</f>
        <v>#NA</v>
      </c>
      <c r="CG37" s="9"/>
      <c r="CI37" s="2"/>
      <c r="CP37">
        <f>'Datastream-Q'!BP38</f>
        <v>4</v>
      </c>
      <c r="CQ37">
        <f>'Datastream-Q'!BQ38</f>
        <v>7.6</v>
      </c>
      <c r="CR37">
        <f>'Datastream-Q'!BR38</f>
        <v>24.43</v>
      </c>
      <c r="CS37">
        <f>'Datastream-Q'!BS38</f>
        <v>29.77</v>
      </c>
      <c r="CT37">
        <f>'Datastream-Q'!BT38</f>
        <v>19.899999999999999</v>
      </c>
      <c r="CY37" s="9"/>
      <c r="DA37" s="105"/>
      <c r="DB37" s="40">
        <f t="shared" si="0"/>
        <v>4.5607189165531601</v>
      </c>
      <c r="DI37">
        <f>'Datastream-Q'!CA38</f>
        <v>45.76</v>
      </c>
    </row>
    <row r="38" spans="1:143">
      <c r="A38" s="4">
        <v>25204</v>
      </c>
      <c r="B38" s="8">
        <v>230.38011509249716</v>
      </c>
      <c r="C38" s="6">
        <v>114.37797101449277</v>
      </c>
      <c r="D38" s="6">
        <v>117.52583701831965</v>
      </c>
      <c r="E38" s="6">
        <v>111.40850574712644</v>
      </c>
      <c r="F38">
        <f>'Datastream-Q'!F39</f>
        <v>38.9</v>
      </c>
      <c r="G38">
        <f>'Datastream-Q'!G39</f>
        <v>0.48667899999999997</v>
      </c>
      <c r="H38" t="str">
        <f>'Datastream-Q'!H39</f>
        <v>#NA</v>
      </c>
      <c r="I38">
        <f>'Datastream-Q'!I39</f>
        <v>71.8</v>
      </c>
      <c r="J38">
        <f>'Datastream-Q'!J39</f>
        <v>3.9969999999999999</v>
      </c>
      <c r="K38" t="str">
        <f>'Datastream-Q'!K39</f>
        <v>#NA</v>
      </c>
      <c r="L38">
        <f>'Datastream-Q'!L39</f>
        <v>581.4</v>
      </c>
      <c r="M38">
        <f>'Datastream-Q'!M39</f>
        <v>433351</v>
      </c>
      <c r="N38" t="str">
        <f>'Datastream-Q'!N39</f>
        <v>#NA</v>
      </c>
      <c r="O38" t="str">
        <f>'Datastream-Q'!O39</f>
        <v>#NA</v>
      </c>
      <c r="P38">
        <f>'Datastream-Q'!P39</f>
        <v>0.8</v>
      </c>
      <c r="Q38">
        <f>'Datastream-Q'!Q39</f>
        <v>30.2</v>
      </c>
      <c r="R38" s="8"/>
      <c r="S38">
        <v>0</v>
      </c>
      <c r="U38" t="str">
        <f>'Datastream-Q'!S39</f>
        <v>#NA</v>
      </c>
      <c r="V38" t="str">
        <f>'Datastream-Q'!T39</f>
        <v>#NA</v>
      </c>
      <c r="Y38" s="19">
        <f>'[1]Exportindex-BIP'!B38</f>
        <v>1.3979910752045455</v>
      </c>
      <c r="AD38" t="str">
        <f>'Datastream-Q'!Z39</f>
        <v>#NA</v>
      </c>
      <c r="AE38" t="str">
        <f>'Datastream-Q'!Z39</f>
        <v>#NA</v>
      </c>
      <c r="AF38" s="1"/>
      <c r="AJ38">
        <f>'Datastream-Q'!AE39</f>
        <v>0.48667899999999997</v>
      </c>
      <c r="AN38" t="str">
        <f>'Datastream-Q'!AF39</f>
        <v>#NA</v>
      </c>
      <c r="AX38" s="30"/>
      <c r="AY38">
        <f>'Datastream-Q'!AQ39</f>
        <v>2.23</v>
      </c>
      <c r="AZ38" s="9">
        <f>'West-Deutschland-Q'!C39/AVERAGE('West-Deutschland-Q'!C$127:C$130)*AVERAGE(AZ$126:AZ$129)</f>
        <v>28.652951362742346</v>
      </c>
      <c r="BG38">
        <f>'Datastream-Q'!AU39</f>
        <v>88.6</v>
      </c>
      <c r="BH38" s="8">
        <f>'West-Deutschland-Q'!J39</f>
        <v>88.5</v>
      </c>
      <c r="BM38">
        <f>'Datastream-Q'!AZ39</f>
        <v>40.1404</v>
      </c>
      <c r="BN38">
        <f>'Datastream-Q'!BA39</f>
        <v>103.7051</v>
      </c>
      <c r="BO38" s="8">
        <f>'West-Deutschland-Q'!D39</f>
        <v>34.869999999999997</v>
      </c>
      <c r="BP38" s="8">
        <f>100-'West-Deutschland-Q'!E39</f>
        <v>28.700000000000003</v>
      </c>
      <c r="BR38" s="9">
        <f>'West-Deutschland-Q'!M40*AVERAGE(Quartalsdaten!BR$138:BR$141)/AVERAGE('West-Deutschland-Q'!M$139:M$142)</f>
        <v>109.50224687933425</v>
      </c>
      <c r="CA38">
        <f>'Datastream-Q'!BG39</f>
        <v>282.22000000000003</v>
      </c>
      <c r="CB38" t="str">
        <f>'Datastream-Q'!BH39</f>
        <v>#NA</v>
      </c>
      <c r="CG38" s="9"/>
      <c r="CI38" s="2"/>
      <c r="CP38">
        <f>'Datastream-Q'!BP39</f>
        <v>4</v>
      </c>
      <c r="CQ38">
        <f>'Datastream-Q'!BQ39</f>
        <v>7.83</v>
      </c>
      <c r="CR38">
        <f>'Datastream-Q'!BR39</f>
        <v>25.33</v>
      </c>
      <c r="CS38">
        <f>'Datastream-Q'!BS39</f>
        <v>30.93</v>
      </c>
      <c r="CT38">
        <f>'Datastream-Q'!BT39</f>
        <v>20.67</v>
      </c>
      <c r="CY38" s="9"/>
      <c r="DA38" s="105"/>
      <c r="DB38" s="40">
        <f t="shared" si="0"/>
        <v>4.5820756597264314</v>
      </c>
      <c r="DI38">
        <f>'Datastream-Q'!CA39</f>
        <v>47.19</v>
      </c>
    </row>
    <row r="39" spans="1:143">
      <c r="A39" s="4">
        <v>25294</v>
      </c>
      <c r="B39" s="8">
        <v>240.94567850502202</v>
      </c>
      <c r="C39" s="6">
        <v>115.89565217391305</v>
      </c>
      <c r="D39" s="6">
        <v>121.98196462413139</v>
      </c>
      <c r="E39" s="6">
        <v>110.29080459770114</v>
      </c>
      <c r="F39">
        <f>'Datastream-Q'!F40</f>
        <v>39.9</v>
      </c>
      <c r="G39">
        <f>'Datastream-Q'!G40</f>
        <v>0.48884499999999997</v>
      </c>
      <c r="H39" t="str">
        <f>'Datastream-Q'!H40</f>
        <v>#NA</v>
      </c>
      <c r="I39">
        <f>'Datastream-Q'!I40</f>
        <v>74</v>
      </c>
      <c r="J39">
        <f>'Datastream-Q'!J40</f>
        <v>4.76</v>
      </c>
      <c r="K39" t="str">
        <f>'Datastream-Q'!K40</f>
        <v>#NA</v>
      </c>
      <c r="L39">
        <f>'Datastream-Q'!L40</f>
        <v>588.79999999999995</v>
      </c>
      <c r="M39">
        <f>'Datastream-Q'!M40</f>
        <v>543753</v>
      </c>
      <c r="N39" t="str">
        <f>'Datastream-Q'!N40</f>
        <v>#NA</v>
      </c>
      <c r="O39" t="str">
        <f>'Datastream-Q'!O40</f>
        <v>#NA</v>
      </c>
      <c r="P39">
        <f>'Datastream-Q'!P40</f>
        <v>0.7</v>
      </c>
      <c r="Q39">
        <f>'Datastream-Q'!Q40</f>
        <v>30.4</v>
      </c>
      <c r="R39" s="8"/>
      <c r="S39">
        <v>0</v>
      </c>
      <c r="U39" t="str">
        <f>'Datastream-Q'!S40</f>
        <v>#NA</v>
      </c>
      <c r="V39" t="str">
        <f>'Datastream-Q'!T40</f>
        <v>#NA</v>
      </c>
      <c r="Y39" s="19">
        <f>'[1]Exportindex-BIP'!B39</f>
        <v>1.4056218366401732</v>
      </c>
      <c r="AD39" t="str">
        <f>'Datastream-Q'!Z40</f>
        <v>#NA</v>
      </c>
      <c r="AE39" t="str">
        <f>'Datastream-Q'!Z40</f>
        <v>#NA</v>
      </c>
      <c r="AF39" s="1"/>
      <c r="AJ39">
        <f>'Datastream-Q'!AE40</f>
        <v>0.48884499999999997</v>
      </c>
      <c r="AN39" t="str">
        <f>'Datastream-Q'!AF40</f>
        <v>#NA</v>
      </c>
      <c r="AX39" s="30"/>
      <c r="AY39">
        <f>'Datastream-Q'!AQ40</f>
        <v>2.23</v>
      </c>
      <c r="AZ39" s="9">
        <f>'West-Deutschland-Q'!C40/AVERAGE('West-Deutschland-Q'!C$127:C$130)*AVERAGE(AZ$126:AZ$129)</f>
        <v>28.750969373419501</v>
      </c>
      <c r="BG39">
        <f>'Datastream-Q'!AU40</f>
        <v>89.6</v>
      </c>
      <c r="BH39" s="8">
        <f>'West-Deutschland-Q'!J40</f>
        <v>89.6</v>
      </c>
      <c r="BM39">
        <f>'Datastream-Q'!AZ40</f>
        <v>40.737400000000001</v>
      </c>
      <c r="BN39">
        <f>'Datastream-Q'!BA40</f>
        <v>104.05629999999999</v>
      </c>
      <c r="BO39" s="8">
        <f>'West-Deutschland-Q'!D40</f>
        <v>28.2</v>
      </c>
      <c r="BP39" s="8">
        <f>100-'West-Deutschland-Q'!E40</f>
        <v>85.7</v>
      </c>
      <c r="BR39" s="9">
        <f>'West-Deutschland-Q'!M41*AVERAGE(Quartalsdaten!BR$138:BR$141)/AVERAGE('West-Deutschland-Q'!M$139:M$142)</f>
        <v>111.27345353675452</v>
      </c>
      <c r="CA39">
        <f>'Datastream-Q'!BG40</f>
        <v>302.63</v>
      </c>
      <c r="CB39" t="str">
        <f>'Datastream-Q'!BH40</f>
        <v>#NA</v>
      </c>
      <c r="CG39" s="9"/>
      <c r="CI39" s="2"/>
      <c r="CP39">
        <f>'Datastream-Q'!BP40</f>
        <v>4</v>
      </c>
      <c r="CQ39">
        <f>'Datastream-Q'!BQ40</f>
        <v>8.0299999999999994</v>
      </c>
      <c r="CR39">
        <f>'Datastream-Q'!BR40</f>
        <v>26.43</v>
      </c>
      <c r="CS39">
        <f>'Datastream-Q'!BS40</f>
        <v>31.23</v>
      </c>
      <c r="CT39">
        <f>'Datastream-Q'!BT40</f>
        <v>22.03</v>
      </c>
      <c r="CY39" s="9"/>
      <c r="DA39" s="105"/>
      <c r="DB39" s="40">
        <f t="shared" si="0"/>
        <v>4.5617731591813362</v>
      </c>
      <c r="DI39">
        <f>'Datastream-Q'!CA40</f>
        <v>48.52</v>
      </c>
    </row>
    <row r="40" spans="1:143">
      <c r="A40" s="4">
        <v>25385</v>
      </c>
      <c r="B40" s="8">
        <v>244.88192043946512</v>
      </c>
      <c r="C40" s="6">
        <v>115.96463768115943</v>
      </c>
      <c r="D40" s="6">
        <v>123.64848389134553</v>
      </c>
      <c r="E40" s="6">
        <v>108.84436781609196</v>
      </c>
      <c r="F40">
        <f>'Datastream-Q'!F41</f>
        <v>41.9</v>
      </c>
      <c r="G40">
        <f>'Datastream-Q'!G41</f>
        <v>0.49290600000000001</v>
      </c>
      <c r="H40" t="str">
        <f>'Datastream-Q'!H41</f>
        <v>#NA</v>
      </c>
      <c r="I40">
        <f>'Datastream-Q'!I41</f>
        <v>77.7</v>
      </c>
      <c r="J40">
        <f>'Datastream-Q'!J41</f>
        <v>6.407</v>
      </c>
      <c r="K40" t="str">
        <f>'Datastream-Q'!K41</f>
        <v>#NA</v>
      </c>
      <c r="L40">
        <f>'Datastream-Q'!L41</f>
        <v>601.5</v>
      </c>
      <c r="M40">
        <f>'Datastream-Q'!M41</f>
        <v>411601</v>
      </c>
      <c r="N40" t="str">
        <f>'Datastream-Q'!N41</f>
        <v>#NA</v>
      </c>
      <c r="O40" t="str">
        <f>'Datastream-Q'!O41</f>
        <v>#NA</v>
      </c>
      <c r="P40">
        <f>'Datastream-Q'!P41</f>
        <v>0.6</v>
      </c>
      <c r="Q40">
        <f>'Datastream-Q'!Q41</f>
        <v>30.7</v>
      </c>
      <c r="R40" s="8"/>
      <c r="S40">
        <v>0</v>
      </c>
      <c r="U40" t="str">
        <f>'Datastream-Q'!S41</f>
        <v>#NA</v>
      </c>
      <c r="V40" t="str">
        <f>'Datastream-Q'!T41</f>
        <v>#NA</v>
      </c>
      <c r="Y40" s="19">
        <f>'[1]Exportindex-BIP'!B40</f>
        <v>1.4205342965514971</v>
      </c>
      <c r="AD40" t="str">
        <f>'Datastream-Q'!Z41</f>
        <v>#NA</v>
      </c>
      <c r="AE40" t="str">
        <f>'Datastream-Q'!Z41</f>
        <v>#NA</v>
      </c>
      <c r="AF40" s="1"/>
      <c r="AJ40">
        <f>'Datastream-Q'!AE41</f>
        <v>0.49290600000000001</v>
      </c>
      <c r="AN40" t="str">
        <f>'Datastream-Q'!AF41</f>
        <v>#NA</v>
      </c>
      <c r="AX40" s="30"/>
      <c r="AY40">
        <f>'Datastream-Q'!AQ41</f>
        <v>2.23</v>
      </c>
      <c r="AZ40" s="9">
        <f>'West-Deutschland-Q'!C41/AVERAGE('West-Deutschland-Q'!C$127:C$130)*AVERAGE(AZ$126:AZ$129)</f>
        <v>28.750969373419501</v>
      </c>
      <c r="BG40">
        <f>'Datastream-Q'!AU41</f>
        <v>89.9</v>
      </c>
      <c r="BH40" s="8">
        <f>'West-Deutschland-Q'!J41</f>
        <v>89.8</v>
      </c>
      <c r="BM40">
        <f>'Datastream-Q'!AZ41</f>
        <v>40.9711</v>
      </c>
      <c r="BN40">
        <f>'Datastream-Q'!BA41</f>
        <v>103.4676</v>
      </c>
      <c r="BO40" s="8">
        <f>'West-Deutschland-Q'!D41</f>
        <v>22.3</v>
      </c>
      <c r="BP40" s="8">
        <f>100-'West-Deutschland-Q'!E41</f>
        <v>98</v>
      </c>
      <c r="BR40" s="9">
        <f>'West-Deutschland-Q'!M42*AVERAGE(Quartalsdaten!BR$138:BR$141)/AVERAGE('West-Deutschland-Q'!M$139:M$142)</f>
        <v>109.7106241331484</v>
      </c>
      <c r="CA40">
        <f>'Datastream-Q'!BG41</f>
        <v>307.62</v>
      </c>
      <c r="CB40" t="str">
        <f>'Datastream-Q'!BH41</f>
        <v>#NA</v>
      </c>
      <c r="CG40" s="9"/>
      <c r="CI40" s="2"/>
      <c r="CP40">
        <f>'Datastream-Q'!BP41</f>
        <v>4</v>
      </c>
      <c r="CQ40">
        <f>'Datastream-Q'!BQ41</f>
        <v>8.23</v>
      </c>
      <c r="CR40">
        <f>'Datastream-Q'!BR41</f>
        <v>27.3</v>
      </c>
      <c r="CS40">
        <f>'Datastream-Q'!BS41</f>
        <v>31</v>
      </c>
      <c r="CT40">
        <f>'Datastream-Q'!BT41</f>
        <v>23.37</v>
      </c>
      <c r="CY40" s="9"/>
      <c r="DA40" s="105"/>
      <c r="DB40" s="40">
        <f t="shared" si="0"/>
        <v>4.5241891963173506</v>
      </c>
      <c r="DI40">
        <f>'Datastream-Q'!CA41</f>
        <v>50.16</v>
      </c>
    </row>
    <row r="41" spans="1:143">
      <c r="A41" s="4">
        <v>25477</v>
      </c>
      <c r="B41" s="8">
        <v>252.20591157978137</v>
      </c>
      <c r="C41" s="6">
        <v>115.03333333333336</v>
      </c>
      <c r="D41" s="6">
        <v>123.50356917245736</v>
      </c>
      <c r="E41" s="6">
        <v>107.16781609195404</v>
      </c>
      <c r="F41">
        <f>'Datastream-Q'!F42</f>
        <v>40.799999999999997</v>
      </c>
      <c r="G41">
        <f>'Datastream-Q'!G42</f>
        <v>0.53069699999999997</v>
      </c>
      <c r="H41" t="str">
        <f>'Datastream-Q'!H42</f>
        <v>#NA</v>
      </c>
      <c r="I41">
        <f>'Datastream-Q'!I42</f>
        <v>76.900000000000006</v>
      </c>
      <c r="J41">
        <f>'Datastream-Q'!J42</f>
        <v>8</v>
      </c>
      <c r="K41" t="str">
        <f>'Datastream-Q'!K42</f>
        <v>#NA</v>
      </c>
      <c r="L41">
        <f>'Datastream-Q'!L42</f>
        <v>622.4</v>
      </c>
      <c r="M41">
        <f>'Datastream-Q'!M42</f>
        <v>452343</v>
      </c>
      <c r="N41" t="str">
        <f>'Datastream-Q'!N42</f>
        <v>#NA</v>
      </c>
      <c r="O41" t="str">
        <f>'Datastream-Q'!O42</f>
        <v>#NA</v>
      </c>
      <c r="P41">
        <f>'Datastream-Q'!P42</f>
        <v>0.6</v>
      </c>
      <c r="Q41">
        <f>'Datastream-Q'!Q42</f>
        <v>31</v>
      </c>
      <c r="R41" s="8"/>
      <c r="S41">
        <v>0</v>
      </c>
      <c r="U41" t="str">
        <f>'Datastream-Q'!S42</f>
        <v>#NA</v>
      </c>
      <c r="V41" t="str">
        <f>'Datastream-Q'!T42</f>
        <v>#NA</v>
      </c>
      <c r="Y41" s="19">
        <f>'[1]Exportindex-BIP'!B41</f>
        <v>1.4205564997806031</v>
      </c>
      <c r="AD41" t="str">
        <f>'Datastream-Q'!Z42</f>
        <v>#NA</v>
      </c>
      <c r="AE41" t="str">
        <f>'Datastream-Q'!Z42</f>
        <v>#NA</v>
      </c>
      <c r="AF41" s="1"/>
      <c r="AJ41">
        <f>'Datastream-Q'!AE42</f>
        <v>0.53069699999999997</v>
      </c>
      <c r="AN41" t="str">
        <f>'Datastream-Q'!AF42</f>
        <v>#NA</v>
      </c>
      <c r="AX41" s="30"/>
      <c r="AY41">
        <f>'Datastream-Q'!AQ42</f>
        <v>2.23</v>
      </c>
      <c r="AZ41" s="9">
        <f>'West-Deutschland-Q'!C42/AVERAGE('West-Deutschland-Q'!C$127:C$130)*AVERAGE(AZ$126:AZ$129)</f>
        <v>28.873547035684179</v>
      </c>
      <c r="BG41">
        <f>'Datastream-Q'!AU42</f>
        <v>90.2</v>
      </c>
      <c r="BH41" s="8">
        <f>'West-Deutschland-Q'!J42</f>
        <v>90.2</v>
      </c>
      <c r="BM41">
        <f>'Datastream-Q'!AZ42</f>
        <v>40.893300000000004</v>
      </c>
      <c r="BN41">
        <f>'Datastream-Q'!BA42</f>
        <v>102.10429999999999</v>
      </c>
      <c r="BO41" s="8">
        <f>'West-Deutschland-Q'!D42</f>
        <v>37.43</v>
      </c>
      <c r="BP41" s="8">
        <f>100-'West-Deutschland-Q'!E42</f>
        <v>64.7</v>
      </c>
      <c r="BR41" s="9">
        <f>'West-Deutschland-Q'!M43*AVERAGE(Quartalsdaten!BR$138:BR$141)/AVERAGE('West-Deutschland-Q'!M$139:M$142)</f>
        <v>105.95983356449376</v>
      </c>
      <c r="CA41">
        <f>'Datastream-Q'!BG42</f>
        <v>314.08</v>
      </c>
      <c r="CB41" t="str">
        <f>'Datastream-Q'!BH42</f>
        <v>#NA</v>
      </c>
      <c r="CG41" s="9"/>
      <c r="CI41" s="2"/>
      <c r="CP41">
        <f>'Datastream-Q'!BP42</f>
        <v>4</v>
      </c>
      <c r="CQ41">
        <f>'Datastream-Q'!BQ42</f>
        <v>8.5</v>
      </c>
      <c r="CR41">
        <f>'Datastream-Q'!BR42</f>
        <v>28.33</v>
      </c>
      <c r="CS41">
        <f>'Datastream-Q'!BS42</f>
        <v>32.5</v>
      </c>
      <c r="CT41">
        <f>'Datastream-Q'!BT42</f>
        <v>24.07</v>
      </c>
      <c r="CY41" s="9"/>
      <c r="DA41" s="105"/>
      <c r="DB41" s="40">
        <f t="shared" si="0"/>
        <v>4.2020211156271845</v>
      </c>
      <c r="DI41">
        <f>'Datastream-Q'!CA42</f>
        <v>50.36</v>
      </c>
    </row>
    <row r="42" spans="1:143">
      <c r="A42" s="4">
        <v>25569</v>
      </c>
      <c r="B42" s="8">
        <v>243.78140033863312</v>
      </c>
      <c r="C42" s="6">
        <v>110.23884057971016</v>
      </c>
      <c r="D42" s="6">
        <v>117.77943777637395</v>
      </c>
      <c r="E42" s="6">
        <v>103.28873563218393</v>
      </c>
      <c r="F42">
        <f>'Datastream-Q'!F43</f>
        <v>40.6</v>
      </c>
      <c r="G42">
        <f>'Datastream-Q'!G43</f>
        <v>0.53236000000000006</v>
      </c>
      <c r="H42" t="str">
        <f>'Datastream-Q'!H43</f>
        <v>#NA</v>
      </c>
      <c r="I42">
        <f>'Datastream-Q'!I43</f>
        <v>77.8</v>
      </c>
      <c r="J42">
        <f>'Datastream-Q'!J43</f>
        <v>9.5670000000000002</v>
      </c>
      <c r="K42" t="str">
        <f>'Datastream-Q'!K43</f>
        <v>#NA</v>
      </c>
      <c r="L42">
        <f>'Datastream-Q'!L43</f>
        <v>572.70000000000005</v>
      </c>
      <c r="M42">
        <f>'Datastream-Q'!M43</f>
        <v>490686</v>
      </c>
      <c r="N42" t="str">
        <f>'Datastream-Q'!N43</f>
        <v>#NA</v>
      </c>
      <c r="O42" t="str">
        <f>'Datastream-Q'!O43</f>
        <v>#NA</v>
      </c>
      <c r="P42">
        <f>'Datastream-Q'!P43</f>
        <v>0.5</v>
      </c>
      <c r="Q42">
        <f>'Datastream-Q'!Q43</f>
        <v>31.2</v>
      </c>
      <c r="R42" s="8"/>
      <c r="S42">
        <v>0</v>
      </c>
      <c r="T42">
        <v>0</v>
      </c>
      <c r="U42" t="str">
        <f>'Datastream-Q'!S43</f>
        <v>#NA</v>
      </c>
      <c r="V42" t="str">
        <f>'Datastream-Q'!T43</f>
        <v>#NA</v>
      </c>
      <c r="W42" s="1">
        <f>'[2]Deutschland Quartalsdaten'!C2</f>
        <v>-0.51147732818873903</v>
      </c>
      <c r="X42" s="1">
        <f>'[2]Deutschland Quartalsdaten'!B2</f>
        <v>1.6305415706602921</v>
      </c>
      <c r="Y42" s="19">
        <f>'[2]Deutschland Quartalsdaten'!J2</f>
        <v>1.4212194674457639</v>
      </c>
      <c r="Z42" s="9">
        <f>'West-Deutschland-Q'!X43*AVERAGE(Quartalsdaten!Z$126:Z$129)/AVERAGE('West-Deutschland-Q'!X$127:X$130)</f>
        <v>14.744324882100081</v>
      </c>
      <c r="AA42" s="8">
        <f>'[3]Lange Reihen'!B2</f>
        <v>31.89</v>
      </c>
      <c r="AB42" s="9">
        <f>'West-Deutschland-Q'!Y43*AVERAGE(Quartalsdaten!AB$126:AB$129)/AVERAGE('West-Deutschland-Q'!Y$127:Y$130)</f>
        <v>16.352758732373314</v>
      </c>
      <c r="AC42" s="8">
        <f>'[3]Lange Reihen'!D2</f>
        <v>35.409999999999997</v>
      </c>
      <c r="AD42" t="str">
        <f>'Datastream-Q'!Z43</f>
        <v>#NA</v>
      </c>
      <c r="AE42" t="str">
        <f>'Datastream-Q'!Z43</f>
        <v>#NA</v>
      </c>
      <c r="AF42" s="10">
        <v>-5.333333333333333</v>
      </c>
      <c r="AI42" t="str">
        <f>'Datastream-Q'!AD43</f>
        <v>#NA</v>
      </c>
      <c r="AJ42">
        <f>'Datastream-Q'!AE43</f>
        <v>0.53236000000000006</v>
      </c>
      <c r="AK42" s="9">
        <f t="shared" ref="AK42:AK105" si="1">Z42/AA42*100</f>
        <v>46.234947889934404</v>
      </c>
      <c r="AL42" s="9">
        <f t="shared" ref="AL42:AL105" si="2">AB42/AC42*100</f>
        <v>46.181188173886802</v>
      </c>
      <c r="AN42" t="str">
        <f>'Datastream-Q'!AF43</f>
        <v>#NA</v>
      </c>
      <c r="AP42" s="8" t="e">
        <f>#REF!</f>
        <v>#REF!</v>
      </c>
      <c r="AQ42" s="8">
        <v>31.13</v>
      </c>
      <c r="AR42" s="8">
        <v>58.63</v>
      </c>
      <c r="AS42" s="8">
        <f>'[3]Import Quarterly Data'!F5</f>
        <v>31.73</v>
      </c>
      <c r="AT42" s="8">
        <f>'[3]Export Quarterly Data'!S6</f>
        <v>3.04</v>
      </c>
      <c r="AU42" s="8">
        <v>15.67</v>
      </c>
      <c r="AV42" s="8">
        <v>3.9</v>
      </c>
      <c r="AW42" s="8">
        <v>13.15</v>
      </c>
      <c r="AX42" s="30">
        <f t="shared" ref="AX42:AX73" si="3">AK42/AL42*100</f>
        <v>100.11641042202115</v>
      </c>
      <c r="AY42">
        <f>'Datastream-Q'!AQ43</f>
        <v>2.23</v>
      </c>
      <c r="AZ42" s="9">
        <f>'West-Deutschland-Q'!C43/AVERAGE('West-Deutschland-Q'!C$127:C$130)*AVERAGE(AZ$126:AZ$129)</f>
        <v>29.437242511941555</v>
      </c>
      <c r="BG42">
        <f>'Datastream-Q'!AU43</f>
        <v>92.4</v>
      </c>
      <c r="BH42" s="8">
        <f>'West-Deutschland-Q'!J43</f>
        <v>92.3</v>
      </c>
      <c r="BL42">
        <v>0.66023107327455155</v>
      </c>
      <c r="BM42">
        <f>'Datastream-Q'!AZ43</f>
        <v>40.846800000000002</v>
      </c>
      <c r="BN42">
        <f>'Datastream-Q'!BA43</f>
        <v>100.84480000000001</v>
      </c>
      <c r="BO42" s="8">
        <f>'West-Deutschland-Q'!D43</f>
        <v>55.47</v>
      </c>
      <c r="BP42" s="8">
        <f>100-'West-Deutschland-Q'!E43</f>
        <v>9</v>
      </c>
      <c r="BQ42" s="9">
        <f>'Destatis 1970-1991'!AU15*AVERAGE(BQ$126:BQ$129)/AVERAGE('Destatis 1970-1991'!AU$99:AU$102)</f>
        <v>54.644853783662711</v>
      </c>
      <c r="BR42" s="9">
        <f>'West-Deutschland-Q'!M44*AVERAGE(Quartalsdaten!BR$138:BR$141)/AVERAGE('West-Deutschland-Q'!M$139:M$142)</f>
        <v>101.68809986130374</v>
      </c>
      <c r="BT42" s="1">
        <f>'[4]Preisindex-Deutschland-Quartals'!C2</f>
        <v>1.4216006085464101</v>
      </c>
      <c r="BU42" s="1">
        <f>'[4]Preisindex-Deutschland-Quartals'!D2</f>
        <v>1.393858548152954</v>
      </c>
      <c r="BW42" s="9">
        <f>'West-Deutschland-Q'!Q43*AVERAGE('West-Deutschland-Q'!AW$127:AW$130)/AVERAGE('West-Deutschland-Q'!Q$127:Q$130)</f>
        <v>169.78825162507485</v>
      </c>
      <c r="BX42" s="9">
        <f>'West-Deutschland-Q'!R43*AVERAGE('West-Deutschland-Q'!AX$127:AX$130)/AVERAGE('West-Deutschland-Q'!R$127:R$130)</f>
        <v>19.008253860756348</v>
      </c>
      <c r="BY42" s="9">
        <f>'West-Deutschland-Q'!S43*AVERAGE('West-Deutschland-Q'!AY$127:AY$130)/AVERAGE('West-Deutschland-Q'!S$127:S$130)</f>
        <v>314.25434170975001</v>
      </c>
      <c r="BZ42" s="9">
        <f>'Destatis 1970-1991'!D15*AVERAGE(BZ$126:BZ$129)/AVERAGE('Destatis 1970-1991'!D$99:D$102)</f>
        <v>95.516258630769983</v>
      </c>
      <c r="CA42">
        <f>'Datastream-Q'!BG43</f>
        <v>323.44</v>
      </c>
      <c r="CB42" t="str">
        <f>'Datastream-Q'!BH43</f>
        <v>#NA</v>
      </c>
      <c r="CG42" s="9">
        <f>'West-Deutschland-Q'!Z43/AVERAGE('West-Deutschland-Q'!Z$127:Z$130)*AVERAGE(CG$126:CG$129)</f>
        <v>47.644424341263964</v>
      </c>
      <c r="CH42" s="11"/>
      <c r="CI42" s="2"/>
      <c r="CM42">
        <f>'Datastream-Q'!BM43</f>
        <v>31.184699999999999</v>
      </c>
      <c r="CN42">
        <f>'Datastream-Q'!BN43</f>
        <v>43.3</v>
      </c>
      <c r="CP42">
        <f>'Datastream-Q'!BP43</f>
        <v>4.07</v>
      </c>
      <c r="CQ42">
        <f>'Datastream-Q'!BQ43</f>
        <v>8.67</v>
      </c>
      <c r="CR42">
        <f>'Datastream-Q'!BR43</f>
        <v>28.9</v>
      </c>
      <c r="CS42">
        <f>'Datastream-Q'!BS43</f>
        <v>33.270000000000003</v>
      </c>
      <c r="CT42">
        <f>'Datastream-Q'!BT43</f>
        <v>24.47</v>
      </c>
      <c r="CU42" s="28">
        <f>'Datastream-Q'!BU43</f>
        <v>40.700000000000003</v>
      </c>
      <c r="CV42" s="28"/>
      <c r="CY42" s="9"/>
      <c r="DA42" s="105"/>
      <c r="DB42" s="40">
        <f t="shared" si="0"/>
        <v>4.188894732887519</v>
      </c>
      <c r="DI42">
        <f>'Datastream-Q'!CA43</f>
        <v>52.51</v>
      </c>
      <c r="DP42" s="9">
        <f>'Destatis 1970-1991'!AV15*AVERAGE(DP$126:DP$129)/AVERAGE('Destatis 1970-1991'!AV$99:AV$102)</f>
        <v>25.457721267202551</v>
      </c>
      <c r="DQ42" s="9">
        <f>'Destatis 1970-1991'!AX15*AVERAGE(DQ$126:DQ$129)/AVERAGE('Destatis 1970-1991'!AX$99:AX$102)</f>
        <v>1.557716464323216</v>
      </c>
      <c r="EB42" s="1">
        <f>[2]Weltindikatoren!C2</f>
        <v>1</v>
      </c>
      <c r="EC42" s="9">
        <f>'Destatis 1970-1991'!AJ15*AVERAGE(EC$126:EC$129)/AVERAGE('Destatis 1970-1991'!AJ$99:AJ$102)</f>
        <v>13.949751255358237</v>
      </c>
      <c r="ED42" s="9">
        <f>'Destatis 1970-1991'!AK15*AVERAGE(ED$126:ED$129)/AVERAGE('Destatis 1970-1991'!AK$99:AK$102)</f>
        <v>5.9467421847558839</v>
      </c>
      <c r="EJ42" s="1">
        <f>[2]Weltindikatoren!C2</f>
        <v>1</v>
      </c>
      <c r="EK42" t="e">
        <f>#REF!</f>
        <v>#REF!</v>
      </c>
      <c r="EL42">
        <v>100</v>
      </c>
      <c r="EM42">
        <v>100</v>
      </c>
    </row>
    <row r="43" spans="1:143">
      <c r="A43" s="4">
        <v>25659</v>
      </c>
      <c r="B43" s="8">
        <v>253.73281681091558</v>
      </c>
      <c r="C43" s="6">
        <v>106.51362318840582</v>
      </c>
      <c r="D43" s="6">
        <v>114.19279848389134</v>
      </c>
      <c r="E43" s="6">
        <v>99.442528735632195</v>
      </c>
      <c r="F43">
        <f>'Datastream-Q'!F44</f>
        <v>38.9</v>
      </c>
      <c r="G43">
        <f>'Datastream-Q'!G44</f>
        <v>0.53842599999999996</v>
      </c>
      <c r="H43" t="str">
        <f>'Datastream-Q'!H44</f>
        <v>#NA</v>
      </c>
      <c r="I43">
        <f>'Datastream-Q'!I44</f>
        <v>81.099999999999994</v>
      </c>
      <c r="J43">
        <f>'Datastream-Q'!J44</f>
        <v>9.89</v>
      </c>
      <c r="K43" t="str">
        <f>'Datastream-Q'!K44</f>
        <v>#NA</v>
      </c>
      <c r="L43">
        <f>'Datastream-Q'!L44</f>
        <v>464.8</v>
      </c>
      <c r="M43">
        <f>'Datastream-Q'!M44</f>
        <v>648658</v>
      </c>
      <c r="N43" t="str">
        <f>'Datastream-Q'!N44</f>
        <v>#NA</v>
      </c>
      <c r="O43" t="str">
        <f>'Datastream-Q'!O44</f>
        <v>#NA</v>
      </c>
      <c r="P43">
        <f>'Datastream-Q'!P44</f>
        <v>0.6</v>
      </c>
      <c r="Q43">
        <f>'Datastream-Q'!Q44</f>
        <v>31.5</v>
      </c>
      <c r="R43" s="8"/>
      <c r="S43">
        <v>0</v>
      </c>
      <c r="T43">
        <v>0</v>
      </c>
      <c r="U43" t="str">
        <f>'Datastream-Q'!S44</f>
        <v>#NA</v>
      </c>
      <c r="V43" t="str">
        <f>'Datastream-Q'!T44</f>
        <v>#NA</v>
      </c>
      <c r="W43" s="1">
        <f>'[2]Deutschland Quartalsdaten'!C3</f>
        <v>9.6897218210437772E-2</v>
      </c>
      <c r="X43" s="1">
        <f>'[2]Deutschland Quartalsdaten'!B3</f>
        <v>1.6377192423950222</v>
      </c>
      <c r="Y43" s="19">
        <f>'[2]Deutschland Quartalsdaten'!J3</f>
        <v>1.4395720351811374</v>
      </c>
      <c r="Z43" s="9">
        <f>'West-Deutschland-Q'!X44*AVERAGE(Quartalsdaten!Z$126:Z$129)/AVERAGE('West-Deutschland-Q'!X$127:X$130)</f>
        <v>15.004379783815367</v>
      </c>
      <c r="AA43" s="8">
        <f>'[3]Lange Reihen'!B3</f>
        <v>32.18</v>
      </c>
      <c r="AB43" s="9">
        <f>'West-Deutschland-Q'!Y44*AVERAGE(Quartalsdaten!AB$126:AB$129)/AVERAGE('West-Deutschland-Q'!Y$127:Y$130)</f>
        <v>16.352758732373314</v>
      </c>
      <c r="AC43" s="8">
        <f>'[3]Lange Reihen'!D3</f>
        <v>35.549999999999997</v>
      </c>
      <c r="AD43" t="str">
        <f>'Datastream-Q'!Z44</f>
        <v>#NA</v>
      </c>
      <c r="AE43" t="str">
        <f>'Datastream-Q'!Z44</f>
        <v>#NA</v>
      </c>
      <c r="AF43" s="10">
        <v>-6</v>
      </c>
      <c r="AI43" t="str">
        <f>'Datastream-Q'!AD44</f>
        <v>#NA</v>
      </c>
      <c r="AJ43">
        <f>'Datastream-Q'!AE44</f>
        <v>0.53842599999999996</v>
      </c>
      <c r="AK43" s="9">
        <f t="shared" si="1"/>
        <v>46.62641324989238</v>
      </c>
      <c r="AL43" s="9">
        <f t="shared" si="2"/>
        <v>45.999321328757567</v>
      </c>
      <c r="AN43" t="str">
        <f>'Datastream-Q'!AF44</f>
        <v>#NA</v>
      </c>
      <c r="AP43" s="8" t="e">
        <f>#REF!</f>
        <v>#REF!</v>
      </c>
      <c r="AQ43" s="8">
        <v>31.75</v>
      </c>
      <c r="AR43" s="8">
        <v>58.87</v>
      </c>
      <c r="AS43" s="8">
        <f>'[3]Import Quarterly Data'!F6</f>
        <v>31.86</v>
      </c>
      <c r="AT43" s="8">
        <f>'[3]Export Quarterly Data'!S7</f>
        <v>2.96</v>
      </c>
      <c r="AU43" s="8">
        <v>16.079999999999998</v>
      </c>
      <c r="AV43" s="8">
        <v>3.93</v>
      </c>
      <c r="AW43" s="8">
        <v>13.12</v>
      </c>
      <c r="AX43" s="30">
        <f t="shared" si="3"/>
        <v>101.36326342002522</v>
      </c>
      <c r="AY43">
        <f>'Datastream-Q'!AQ44</f>
        <v>2.23</v>
      </c>
      <c r="AZ43" s="9">
        <f>'West-Deutschland-Q'!C44/AVERAGE('West-Deutschland-Q'!C$127:C$130)*AVERAGE(AZ$126:AZ$129)</f>
        <v>29.73137007586401</v>
      </c>
      <c r="BG43">
        <f>'Datastream-Q'!AU44</f>
        <v>91.6</v>
      </c>
      <c r="BH43" s="8">
        <f>'West-Deutschland-Q'!J44</f>
        <v>91.7</v>
      </c>
      <c r="BL43">
        <v>0.65710634672724688</v>
      </c>
      <c r="BM43">
        <f>'Datastream-Q'!AZ44</f>
        <v>41.066099999999999</v>
      </c>
      <c r="BN43">
        <f>'Datastream-Q'!BA44</f>
        <v>100.2629</v>
      </c>
      <c r="BO43" s="8">
        <f>'West-Deutschland-Q'!D44</f>
        <v>36.729999999999997</v>
      </c>
      <c r="BP43" s="8">
        <f>100-'West-Deutschland-Q'!E44</f>
        <v>76.3</v>
      </c>
      <c r="BQ43" s="9">
        <f>'Destatis 1970-1991'!AU16*AVERAGE(BQ$126:BQ$129)/AVERAGE('Destatis 1970-1991'!AU$99:AU$102)</f>
        <v>62.004258144009171</v>
      </c>
      <c r="BR43" s="9">
        <f>'West-Deutschland-Q'!M45*AVERAGE(Quartalsdaten!BR$138:BR$141)/AVERAGE('West-Deutschland-Q'!M$139:M$142)</f>
        <v>98.979195561719834</v>
      </c>
      <c r="BT43" s="1">
        <f>'[4]Preisindex-Deutschland-Quartals'!C3</f>
        <v>1.4391518969897115</v>
      </c>
      <c r="BU43" s="1">
        <f>'[4]Preisindex-Deutschland-Quartals'!D3</f>
        <v>1.4104529658443121</v>
      </c>
      <c r="BW43" s="9">
        <f>'West-Deutschland-Q'!Q44*AVERAGE('West-Deutschland-Q'!AW$127:AW$130)/AVERAGE('West-Deutschland-Q'!Q$127:Q$130)</f>
        <v>174.00385765022958</v>
      </c>
      <c r="BX43" s="9">
        <f>'West-Deutschland-Q'!R44*AVERAGE('West-Deutschland-Q'!AX$127:AX$130)/AVERAGE('West-Deutschland-Q'!R$127:R$130)</f>
        <v>19.169278729811662</v>
      </c>
      <c r="BY43" s="9">
        <f>'West-Deutschland-Q'!S44*AVERAGE('West-Deutschland-Q'!AY$127:AY$130)/AVERAGE('West-Deutschland-Q'!S$127:S$130)</f>
        <v>326.64528917374997</v>
      </c>
      <c r="BZ43" s="9">
        <f>'Destatis 1970-1991'!D16*AVERAGE(BZ$126:BZ$129)/AVERAGE('Destatis 1970-1991'!D$99:D$102)</f>
        <v>100.26741931348309</v>
      </c>
      <c r="CA43">
        <f>'Datastream-Q'!BG44</f>
        <v>390.51</v>
      </c>
      <c r="CB43" t="str">
        <f>'Datastream-Q'!BH44</f>
        <v>#NA</v>
      </c>
      <c r="CG43" s="9">
        <f>'West-Deutschland-Q'!Z44/AVERAGE('West-Deutschland-Q'!Z$127:Z$130)*AVERAGE(CG$126:CG$129)</f>
        <v>47.6861171212607</v>
      </c>
      <c r="CH43" s="11"/>
      <c r="CI43" s="2"/>
      <c r="CM43">
        <f>'Datastream-Q'!BM44</f>
        <v>31.569800000000001</v>
      </c>
      <c r="CN43">
        <f>'Datastream-Q'!BN44</f>
        <v>43.6</v>
      </c>
      <c r="CP43">
        <f>'Datastream-Q'!BP44</f>
        <v>4.37</v>
      </c>
      <c r="CQ43">
        <f>'Datastream-Q'!BQ44</f>
        <v>8.77</v>
      </c>
      <c r="CR43">
        <f>'Datastream-Q'!BR44</f>
        <v>28.73</v>
      </c>
      <c r="CS43">
        <f>'Datastream-Q'!BS44</f>
        <v>33.93</v>
      </c>
      <c r="CT43">
        <f>'Datastream-Q'!BT44</f>
        <v>23.93</v>
      </c>
      <c r="CU43" s="28">
        <f>'Datastream-Q'!BU44</f>
        <v>40.799999999999997</v>
      </c>
      <c r="CV43" s="28"/>
      <c r="CX43" s="9">
        <v>0</v>
      </c>
      <c r="CY43" s="9"/>
      <c r="DA43" s="105"/>
      <c r="DB43" s="40">
        <f t="shared" si="0"/>
        <v>4.1417019237555399</v>
      </c>
      <c r="DI43">
        <f>'Datastream-Q'!CA44</f>
        <v>54.25</v>
      </c>
      <c r="DP43" s="9">
        <f>'Destatis 1970-1991'!AV16*AVERAGE(DP$126:DP$129)/AVERAGE('Destatis 1970-1991'!AV$99:AV$102)</f>
        <v>27.749428703680657</v>
      </c>
      <c r="DQ43" s="9">
        <f>'Destatis 1970-1991'!AX16*AVERAGE(DQ$126:DQ$129)/AVERAGE('Destatis 1970-1991'!AX$99:AX$102)</f>
        <v>1.6882513635681784</v>
      </c>
      <c r="EB43" s="1">
        <f>[2]Weltindikatoren!C3</f>
        <v>1.0113827219431648</v>
      </c>
      <c r="EC43" s="9">
        <f>'Destatis 1970-1991'!AJ16*AVERAGE(EC$126:EC$129)/AVERAGE('Destatis 1970-1991'!AJ$99:AJ$102)</f>
        <v>16.124201408450705</v>
      </c>
      <c r="ED43" s="9">
        <f>'Destatis 1970-1991'!AK16*AVERAGE(ED$126:ED$129)/AVERAGE('Destatis 1970-1991'!AK$99:AK$102)</f>
        <v>6.6037156070717726</v>
      </c>
      <c r="EJ43" s="1">
        <f>[2]Weltindikatoren!C3</f>
        <v>1.0113827219431648</v>
      </c>
      <c r="EK43" t="e">
        <f>#REF!</f>
        <v>#REF!</v>
      </c>
      <c r="EL43">
        <v>101.74256637011754</v>
      </c>
      <c r="EM43">
        <v>101.08364325001685</v>
      </c>
    </row>
    <row r="44" spans="1:143">
      <c r="A44" s="4">
        <v>25750</v>
      </c>
      <c r="B44" s="8">
        <v>257.42355830120465</v>
      </c>
      <c r="C44" s="6">
        <v>104.27159420289856</v>
      </c>
      <c r="D44" s="6">
        <v>110.67861655085279</v>
      </c>
      <c r="E44" s="6">
        <v>98.357701149425296</v>
      </c>
      <c r="F44">
        <f>'Datastream-Q'!F45</f>
        <v>39.6</v>
      </c>
      <c r="G44">
        <f>'Datastream-Q'!G45</f>
        <v>0.53871199999999997</v>
      </c>
      <c r="H44" t="str">
        <f>'Datastream-Q'!H45</f>
        <v>#NA</v>
      </c>
      <c r="I44">
        <f>'Datastream-Q'!I45</f>
        <v>83</v>
      </c>
      <c r="J44">
        <f>'Datastream-Q'!J45</f>
        <v>9.3829999999999991</v>
      </c>
      <c r="K44" t="str">
        <f>'Datastream-Q'!K45</f>
        <v>#NA</v>
      </c>
      <c r="L44">
        <f>'Datastream-Q'!L45</f>
        <v>486.7</v>
      </c>
      <c r="M44">
        <f>'Datastream-Q'!M45</f>
        <v>469235</v>
      </c>
      <c r="N44" t="str">
        <f>'Datastream-Q'!N45</f>
        <v>#NA</v>
      </c>
      <c r="O44" t="str">
        <f>'Datastream-Q'!O45</f>
        <v>#NA</v>
      </c>
      <c r="P44">
        <f>'Datastream-Q'!P45</f>
        <v>0.6</v>
      </c>
      <c r="Q44">
        <f>'Datastream-Q'!Q45</f>
        <v>31.8</v>
      </c>
      <c r="R44" s="8"/>
      <c r="S44">
        <v>0</v>
      </c>
      <c r="T44">
        <v>0</v>
      </c>
      <c r="U44" t="str">
        <f>'Datastream-Q'!S45</f>
        <v>#NA</v>
      </c>
      <c r="V44" t="str">
        <f>'Datastream-Q'!T45</f>
        <v>#NA</v>
      </c>
      <c r="W44" s="1">
        <f>'[2]Deutschland Quartalsdaten'!C4</f>
        <v>-8.206563711372851E-2</v>
      </c>
      <c r="X44" s="1">
        <f>'[2]Deutschland Quartalsdaten'!B4</f>
        <v>1.6540184897422077</v>
      </c>
      <c r="Y44" s="19">
        <f>'[2]Deutschland Quartalsdaten'!J4</f>
        <v>1.4556594811898098</v>
      </c>
      <c r="Z44" s="9">
        <f>'West-Deutschland-Q'!X45*AVERAGE(Quartalsdaten!Z$126:Z$129)/AVERAGE('West-Deutschland-Q'!X$127:X$130)</f>
        <v>15.398402362171861</v>
      </c>
      <c r="AA44" s="8">
        <f>'[3]Lange Reihen'!B4</f>
        <v>32.74</v>
      </c>
      <c r="AB44" s="9">
        <f>'West-Deutschland-Q'!Y45*AVERAGE(Quartalsdaten!AB$126:AB$129)/AVERAGE('West-Deutschland-Q'!Y$127:Y$130)</f>
        <v>16.56376207085555</v>
      </c>
      <c r="AC44" s="8">
        <f>'[3]Lange Reihen'!D4</f>
        <v>35.82</v>
      </c>
      <c r="AD44" t="str">
        <f>'Datastream-Q'!Z45</f>
        <v>#NA</v>
      </c>
      <c r="AE44" t="str">
        <f>'Datastream-Q'!Z45</f>
        <v>#NA</v>
      </c>
      <c r="AF44" s="10">
        <v>-8</v>
      </c>
      <c r="AI44" t="str">
        <f>'Datastream-Q'!AD45</f>
        <v>#NA</v>
      </c>
      <c r="AJ44">
        <f>'Datastream-Q'!AE45</f>
        <v>0.53871199999999997</v>
      </c>
      <c r="AK44" s="9">
        <f t="shared" si="1"/>
        <v>47.032383513047833</v>
      </c>
      <c r="AL44" s="9">
        <f t="shared" si="2"/>
        <v>46.241658489267309</v>
      </c>
      <c r="AN44" t="str">
        <f>'Datastream-Q'!AF45</f>
        <v>#NA</v>
      </c>
      <c r="AP44" s="8" t="e">
        <f>#REF!</f>
        <v>#REF!</v>
      </c>
      <c r="AQ44" s="8">
        <v>32.44</v>
      </c>
      <c r="AR44" s="8">
        <v>59.24</v>
      </c>
      <c r="AS44" s="8">
        <f>'[3]Import Quarterly Data'!F7</f>
        <v>32.11</v>
      </c>
      <c r="AT44" s="8">
        <f>'[3]Export Quarterly Data'!S8</f>
        <v>2.97</v>
      </c>
      <c r="AU44" s="8">
        <v>16.57</v>
      </c>
      <c r="AV44" s="8">
        <v>3.94</v>
      </c>
      <c r="AW44" s="8">
        <v>13.33</v>
      </c>
      <c r="AX44" s="30">
        <f t="shared" si="3"/>
        <v>101.70998413468249</v>
      </c>
      <c r="AY44">
        <f>'Datastream-Q'!AQ45</f>
        <v>2.23</v>
      </c>
      <c r="AZ44" s="9">
        <f>'West-Deutschland-Q'!C45/AVERAGE('West-Deutschland-Q'!C$127:C$130)*AVERAGE(AZ$126:AZ$129)</f>
        <v>29.780415847148078</v>
      </c>
      <c r="BG44">
        <f>'Datastream-Q'!AU45</f>
        <v>90.7</v>
      </c>
      <c r="BH44" s="8">
        <f>'West-Deutschland-Q'!J45</f>
        <v>90.6</v>
      </c>
      <c r="BL44">
        <v>0.6472119468420332</v>
      </c>
      <c r="BM44">
        <f>'Datastream-Q'!AZ45</f>
        <v>41.432699999999997</v>
      </c>
      <c r="BN44">
        <f>'Datastream-Q'!BA45</f>
        <v>100.0565</v>
      </c>
      <c r="BO44" s="8">
        <f>'West-Deutschland-Q'!D45</f>
        <v>21.8</v>
      </c>
      <c r="BP44" s="8">
        <f>100-'West-Deutschland-Q'!E45</f>
        <v>98.7</v>
      </c>
      <c r="BQ44" s="9">
        <f>'Destatis 1970-1991'!AU17*AVERAGE(BQ$126:BQ$129)/AVERAGE('Destatis 1970-1991'!AU$99:AU$102)</f>
        <v>65.986651385584167</v>
      </c>
      <c r="BR44" s="9">
        <f>'West-Deutschland-Q'!M46*AVERAGE(Quartalsdaten!BR$138:BR$141)/AVERAGE('West-Deutschland-Q'!M$139:M$142)</f>
        <v>97.207988904299597</v>
      </c>
      <c r="BT44" s="1">
        <f>'[4]Preisindex-Deutschland-Quartals'!C4</f>
        <v>1.4583071968446495</v>
      </c>
      <c r="BU44" s="1">
        <f>'[4]Preisindex-Deutschland-Quartals'!D4</f>
        <v>1.429068158976363</v>
      </c>
      <c r="BW44" s="9">
        <f>'West-Deutschland-Q'!Q45*AVERAGE('West-Deutschland-Q'!AW$127:AW$130)/AVERAGE('West-Deutschland-Q'!Q$127:Q$130)</f>
        <v>177.77902722499499</v>
      </c>
      <c r="BX44" s="9">
        <f>'West-Deutschland-Q'!R45*AVERAGE('West-Deutschland-Q'!AX$127:AX$130)/AVERAGE('West-Deutschland-Q'!R$127:R$130)</f>
        <v>19.879252016100978</v>
      </c>
      <c r="BY44" s="9">
        <f>'West-Deutschland-Q'!S45*AVERAGE('West-Deutschland-Q'!AY$127:AY$130)/AVERAGE('West-Deutschland-Q'!S$127:S$130)</f>
        <v>332.121645419</v>
      </c>
      <c r="BZ44" s="9">
        <f>'Destatis 1970-1991'!D17*AVERAGE(BZ$126:BZ$129)/AVERAGE('Destatis 1970-1991'!D$99:D$102)</f>
        <v>103.84199539316582</v>
      </c>
      <c r="CA44">
        <f>'Datastream-Q'!BG45</f>
        <v>396.26</v>
      </c>
      <c r="CB44" t="str">
        <f>'Datastream-Q'!BH45</f>
        <v>#NA</v>
      </c>
      <c r="CG44" s="9">
        <f>'West-Deutschland-Q'!Z45/AVERAGE('West-Deutschland-Q'!Z$127:Z$130)*AVERAGE(CG$126:CG$129)</f>
        <v>47.602731561267234</v>
      </c>
      <c r="CH44" s="11"/>
      <c r="CI44" s="2"/>
      <c r="CM44">
        <f>'Datastream-Q'!BM45</f>
        <v>31.5838</v>
      </c>
      <c r="CN44">
        <f>'Datastream-Q'!BN45</f>
        <v>44</v>
      </c>
      <c r="CP44">
        <f>'Datastream-Q'!BP45</f>
        <v>4.57</v>
      </c>
      <c r="CQ44">
        <f>'Datastream-Q'!BQ45</f>
        <v>8.6</v>
      </c>
      <c r="CR44">
        <f>'Datastream-Q'!BR45</f>
        <v>27.57</v>
      </c>
      <c r="CS44">
        <f>'Datastream-Q'!BS45</f>
        <v>34.17</v>
      </c>
      <c r="CT44">
        <f>'Datastream-Q'!BT45</f>
        <v>22.23</v>
      </c>
      <c r="CU44" s="28">
        <f>'Datastream-Q'!BU45</f>
        <v>41.2</v>
      </c>
      <c r="CV44" s="28"/>
      <c r="CX44" s="9">
        <v>-1.2</v>
      </c>
      <c r="CY44" s="9"/>
      <c r="DA44" s="105"/>
      <c r="DB44" s="40">
        <f t="shared" si="0"/>
        <v>4.1395031111243119</v>
      </c>
      <c r="DI44">
        <f>'Datastream-Q'!CA45</f>
        <v>56.55</v>
      </c>
      <c r="DP44" s="9">
        <f>'Destatis 1970-1991'!AV17*AVERAGE(DP$126:DP$129)/AVERAGE('Destatis 1970-1991'!AV$99:AV$102)</f>
        <v>29.462717969290495</v>
      </c>
      <c r="DQ44" s="9">
        <f>'Destatis 1970-1991'!AX17*AVERAGE(DQ$126:DQ$129)/AVERAGE('Destatis 1970-1991'!AX$99:AX$102)</f>
        <v>1.7636715275763786</v>
      </c>
      <c r="EB44" s="1">
        <f>[2]Weltindikatoren!C4</f>
        <v>1.0239143926508183</v>
      </c>
      <c r="EC44" s="9">
        <f>'Destatis 1970-1991'!AJ17*AVERAGE(EC$126:EC$129)/AVERAGE('Destatis 1970-1991'!AJ$99:AJ$102)</f>
        <v>17.597599326393144</v>
      </c>
      <c r="ED44" s="9">
        <f>'Destatis 1970-1991'!AK17*AVERAGE(ED$126:ED$129)/AVERAGE('Destatis 1970-1991'!AK$99:AK$102)</f>
        <v>7.1927262615618783</v>
      </c>
      <c r="EJ44" s="1">
        <f>[2]Weltindikatoren!C4</f>
        <v>1.0239143926508183</v>
      </c>
      <c r="EK44" t="e">
        <f>#REF!</f>
        <v>#REF!</v>
      </c>
      <c r="EL44">
        <v>103.47287013717175</v>
      </c>
      <c r="EM44">
        <v>103.67045023272719</v>
      </c>
    </row>
    <row r="45" spans="1:143">
      <c r="A45" s="4">
        <v>25842</v>
      </c>
      <c r="B45" s="8">
        <v>261.23883401355874</v>
      </c>
      <c r="C45" s="6">
        <v>99.304637681159406</v>
      </c>
      <c r="D45" s="6">
        <v>104.95448515476942</v>
      </c>
      <c r="E45" s="6">
        <v>94.018390804597701</v>
      </c>
      <c r="F45">
        <f>'Datastream-Q'!F46</f>
        <v>39.299999999999997</v>
      </c>
      <c r="G45">
        <f>'Datastream-Q'!G46</f>
        <v>0.54306600000000005</v>
      </c>
      <c r="H45" t="str">
        <f>'Datastream-Q'!H46</f>
        <v>#NA</v>
      </c>
      <c r="I45">
        <f>'Datastream-Q'!I46</f>
        <v>84.9</v>
      </c>
      <c r="J45">
        <f>'Datastream-Q'!J46</f>
        <v>8.83</v>
      </c>
      <c r="K45" t="str">
        <f>'Datastream-Q'!K46</f>
        <v>#NA</v>
      </c>
      <c r="L45">
        <f>'Datastream-Q'!L46</f>
        <v>443.9</v>
      </c>
      <c r="M45">
        <f>'Datastream-Q'!M46</f>
        <v>498544</v>
      </c>
      <c r="N45" t="str">
        <f>'Datastream-Q'!N46</f>
        <v>#NA</v>
      </c>
      <c r="O45" t="str">
        <f>'Datastream-Q'!O46</f>
        <v>#NA</v>
      </c>
      <c r="P45">
        <f>'Datastream-Q'!P46</f>
        <v>0.6</v>
      </c>
      <c r="Q45">
        <f>'Datastream-Q'!Q46</f>
        <v>32.1</v>
      </c>
      <c r="R45" s="8"/>
      <c r="S45">
        <v>0</v>
      </c>
      <c r="T45">
        <v>0</v>
      </c>
      <c r="U45" t="str">
        <f>'Datastream-Q'!S46</f>
        <v>#NA</v>
      </c>
      <c r="V45" t="str">
        <f>'Datastream-Q'!T46</f>
        <v>#NA</v>
      </c>
      <c r="W45" s="1">
        <f>'[2]Deutschland Quartalsdaten'!C5</f>
        <v>-0.38950238547624544</v>
      </c>
      <c r="X45" s="1">
        <f>'[2]Deutschland Quartalsdaten'!B5</f>
        <v>1.6556412748983067</v>
      </c>
      <c r="Y45" s="19">
        <f>'[2]Deutschland Quartalsdaten'!J5</f>
        <v>1.4671521137509302</v>
      </c>
      <c r="Z45" s="9">
        <f>'West-Deutschland-Q'!X46*AVERAGE(Quartalsdaten!Z$126:Z$129)/AVERAGE('West-Deutschland-Q'!X$127:X$130)</f>
        <v>15.658457263887152</v>
      </c>
      <c r="AA45" s="8">
        <f>'[3]Lange Reihen'!B5</f>
        <v>32.93</v>
      </c>
      <c r="AB45" s="9">
        <f>'West-Deutschland-Q'!Y46*AVERAGE(Quartalsdaten!AB$126:AB$129)/AVERAGE('West-Deutschland-Q'!Y$127:Y$130)</f>
        <v>17.331046938063679</v>
      </c>
      <c r="AC45" s="8">
        <f>'[3]Lange Reihen'!D5</f>
        <v>37.08</v>
      </c>
      <c r="AD45" t="str">
        <f>'Datastream-Q'!Z46</f>
        <v>#NA</v>
      </c>
      <c r="AE45" t="str">
        <f>'Datastream-Q'!Z46</f>
        <v>#NA</v>
      </c>
      <c r="AF45" s="10">
        <v>-10.666666666666666</v>
      </c>
      <c r="AI45" t="str">
        <f>'Datastream-Q'!AD46</f>
        <v>#NA</v>
      </c>
      <c r="AJ45">
        <f>'Datastream-Q'!AE46</f>
        <v>0.54306600000000005</v>
      </c>
      <c r="AK45" s="9">
        <f t="shared" si="1"/>
        <v>47.550735693553456</v>
      </c>
      <c r="AL45" s="9">
        <f t="shared" si="2"/>
        <v>46.739608786579502</v>
      </c>
      <c r="AN45" t="str">
        <f>'Datastream-Q'!AF46</f>
        <v>#NA</v>
      </c>
      <c r="AP45" s="8" t="e">
        <f>#REF!</f>
        <v>#REF!</v>
      </c>
      <c r="AQ45" s="8">
        <v>32.49</v>
      </c>
      <c r="AR45" s="8">
        <v>63.59</v>
      </c>
      <c r="AS45" s="8">
        <f>'[3]Import Quarterly Data'!F8</f>
        <v>32.869999999999997</v>
      </c>
      <c r="AT45" s="8">
        <f>'[3]Export Quarterly Data'!S9</f>
        <v>3.08</v>
      </c>
      <c r="AU45" s="8">
        <v>16.79</v>
      </c>
      <c r="AV45" s="8">
        <v>4.3099999999999996</v>
      </c>
      <c r="AW45" s="8">
        <v>13.76</v>
      </c>
      <c r="AX45" s="30">
        <f t="shared" si="3"/>
        <v>101.73541655146856</v>
      </c>
      <c r="AY45">
        <f>'Datastream-Q'!AQ46</f>
        <v>2.23</v>
      </c>
      <c r="AZ45" s="9">
        <f>'West-Deutschland-Q'!C46/AVERAGE('West-Deutschland-Q'!C$127:C$130)*AVERAGE(AZ$126:AZ$129)</f>
        <v>30.050057291373985</v>
      </c>
      <c r="BG45">
        <f>'Datastream-Q'!AU46</f>
        <v>89.4</v>
      </c>
      <c r="BH45" s="8">
        <f>'West-Deutschland-Q'!J46</f>
        <v>89.4</v>
      </c>
      <c r="BL45">
        <v>0.65962698848052659</v>
      </c>
      <c r="BM45">
        <f>'Datastream-Q'!AZ46</f>
        <v>41.7956</v>
      </c>
      <c r="BN45">
        <f>'Datastream-Q'!BA46</f>
        <v>99.855800000000002</v>
      </c>
      <c r="BO45" s="8">
        <f>'West-Deutschland-Q'!D46</f>
        <v>17.5</v>
      </c>
      <c r="BP45" s="8">
        <f>100-'West-Deutschland-Q'!E46</f>
        <v>83.7</v>
      </c>
      <c r="BQ45" s="9">
        <f>'Destatis 1970-1991'!AU18*AVERAGE(BQ$126:BQ$129)/AVERAGE('Destatis 1970-1991'!AU$99:AU$102)</f>
        <v>65.775132330628722</v>
      </c>
      <c r="BR45" s="9">
        <f>'West-Deutschland-Q'!M47*AVERAGE(Quartalsdaten!BR$138:BR$141)/AVERAGE('West-Deutschland-Q'!M$139:M$142)</f>
        <v>97.103800277392523</v>
      </c>
      <c r="BT45" s="1">
        <f>'[4]Preisindex-Deutschland-Quartals'!C5</f>
        <v>1.4766948627295626</v>
      </c>
      <c r="BU45" s="1">
        <f>'[4]Preisindex-Deutschland-Quartals'!D5</f>
        <v>1.4474071901628331</v>
      </c>
      <c r="BW45" s="9">
        <f>'West-Deutschland-Q'!Q46*AVERAGE('West-Deutschland-Q'!AW$127:AW$130)/AVERAGE('West-Deutschland-Q'!Q$127:Q$130)</f>
        <v>179.94974973048511</v>
      </c>
      <c r="BX45" s="9">
        <f>'West-Deutschland-Q'!R46*AVERAGE('West-Deutschland-Q'!AX$127:AX$130)/AVERAGE('West-Deutschland-Q'!R$127:R$130)</f>
        <v>19.937806513939272</v>
      </c>
      <c r="BY45" s="9">
        <f>'West-Deutschland-Q'!S46*AVERAGE('West-Deutschland-Q'!AY$127:AY$130)/AVERAGE('West-Deutschland-Q'!S$127:S$130)</f>
        <v>336.87888417750003</v>
      </c>
      <c r="BZ45" s="9">
        <f>'Destatis 1970-1991'!D18*AVERAGE(BZ$126:BZ$129)/AVERAGE('Destatis 1970-1991'!D$99:D$102)</f>
        <v>104.70482410205476</v>
      </c>
      <c r="CA45">
        <f>'Datastream-Q'!BG46</f>
        <v>404.46</v>
      </c>
      <c r="CB45" t="str">
        <f>'Datastream-Q'!BH46</f>
        <v>#NA</v>
      </c>
      <c r="CG45" s="9">
        <f>'West-Deutschland-Q'!Z46/AVERAGE('West-Deutschland-Q'!Z$127:Z$130)*AVERAGE(CG$126:CG$129)</f>
        <v>47.957120191239447</v>
      </c>
      <c r="CH45" s="11"/>
      <c r="CI45" s="2"/>
      <c r="CM45">
        <f>'Datastream-Q'!BM46</f>
        <v>31.522500000000001</v>
      </c>
      <c r="CN45">
        <f>'Datastream-Q'!BN46</f>
        <v>43.9</v>
      </c>
      <c r="CP45">
        <f>'Datastream-Q'!BP46</f>
        <v>4.7</v>
      </c>
      <c r="CQ45">
        <f>'Datastream-Q'!BQ46</f>
        <v>8.57</v>
      </c>
      <c r="CR45">
        <f>'Datastream-Q'!BR46</f>
        <v>27.2</v>
      </c>
      <c r="CS45">
        <f>'Datastream-Q'!BS46</f>
        <v>35.270000000000003</v>
      </c>
      <c r="CT45">
        <f>'Datastream-Q'!BT46</f>
        <v>21.23</v>
      </c>
      <c r="CU45" s="28">
        <f>'Datastream-Q'!BU46</f>
        <v>41.9</v>
      </c>
      <c r="CV45" s="28"/>
      <c r="CX45" s="9">
        <v>0</v>
      </c>
      <c r="CY45" s="9"/>
      <c r="DA45" s="105"/>
      <c r="DB45" s="40">
        <f t="shared" si="0"/>
        <v>4.1063148862200904</v>
      </c>
      <c r="DI45">
        <f>'Datastream-Q'!CA46</f>
        <v>57.67</v>
      </c>
      <c r="DP45" s="9">
        <f>'Destatis 1970-1991'!AV18*AVERAGE(DP$126:DP$129)/AVERAGE('Destatis 1970-1991'!AV$99:AV$102)</f>
        <v>29.792196674215464</v>
      </c>
      <c r="DQ45" s="9">
        <f>'Destatis 1970-1991'!AX18*AVERAGE(DQ$126:DQ$129)/AVERAGE('Destatis 1970-1991'!AX$99:AX$102)</f>
        <v>1.8419924671233556</v>
      </c>
      <c r="EB45" s="1">
        <f>[2]Weltindikatoren!C5</f>
        <v>1.0250423868087932</v>
      </c>
      <c r="EC45" s="9">
        <f>'Destatis 1970-1991'!AJ18*AVERAGE(EC$126:EC$129)/AVERAGE('Destatis 1970-1991'!AJ$99:AJ$102)</f>
        <v>17.954066564605021</v>
      </c>
      <c r="ED45" s="9">
        <f>'Destatis 1970-1991'!AK18*AVERAGE(ED$126:ED$129)/AVERAGE('Destatis 1970-1991'!AK$99:AK$102)</f>
        <v>7.4532502048940419</v>
      </c>
      <c r="EJ45" s="1">
        <f>[2]Weltindikatoren!C5</f>
        <v>1.0250423868087932</v>
      </c>
      <c r="EK45" t="e">
        <f>#REF!</f>
        <v>#REF!</v>
      </c>
      <c r="EL45">
        <v>104.2520298631908</v>
      </c>
      <c r="EM45">
        <v>104.28560921082767</v>
      </c>
    </row>
    <row r="46" spans="1:143">
      <c r="A46" s="4">
        <v>25934</v>
      </c>
      <c r="B46" s="8">
        <v>256.43860581759992</v>
      </c>
      <c r="C46" s="6">
        <v>98.407826086956518</v>
      </c>
      <c r="D46" s="6">
        <v>101.51276058117497</v>
      </c>
      <c r="E46" s="6">
        <v>95.497701149425296</v>
      </c>
      <c r="F46">
        <f>'Datastream-Q'!F47</f>
        <v>38.4</v>
      </c>
      <c r="G46">
        <f>'Datastream-Q'!G47</f>
        <v>0.53868799999999994</v>
      </c>
      <c r="H46" t="str">
        <f>'Datastream-Q'!H47</f>
        <v>#NA</v>
      </c>
      <c r="I46">
        <f>'Datastream-Q'!I47</f>
        <v>88.9</v>
      </c>
      <c r="J46">
        <f>'Datastream-Q'!J47</f>
        <v>7.4770000000000003</v>
      </c>
      <c r="K46" t="str">
        <f>'Datastream-Q'!K47</f>
        <v>#NA</v>
      </c>
      <c r="L46">
        <f>'Datastream-Q'!L47</f>
        <v>538.5</v>
      </c>
      <c r="M46">
        <f>'Datastream-Q'!M47</f>
        <v>556445</v>
      </c>
      <c r="N46" t="str">
        <f>'Datastream-Q'!N47</f>
        <v>#NA</v>
      </c>
      <c r="O46" t="str">
        <f>'Datastream-Q'!O47</f>
        <v>#NA</v>
      </c>
      <c r="P46">
        <f>'Datastream-Q'!P47</f>
        <v>0.6</v>
      </c>
      <c r="Q46">
        <f>'Datastream-Q'!Q47</f>
        <v>32.299999999999997</v>
      </c>
      <c r="R46" s="8"/>
      <c r="S46">
        <v>0</v>
      </c>
      <c r="T46">
        <v>0</v>
      </c>
      <c r="U46" t="str">
        <f>'Datastream-Q'!S47</f>
        <v>#NA</v>
      </c>
      <c r="V46" t="str">
        <f>'Datastream-Q'!T47</f>
        <v>#NA</v>
      </c>
      <c r="W46" s="1">
        <f>'[2]Deutschland Quartalsdaten'!C6</f>
        <v>0.53244566702689455</v>
      </c>
      <c r="X46" s="1">
        <f>'[2]Deutschland Quartalsdaten'!B6</f>
        <v>1.6596877106553716</v>
      </c>
      <c r="Y46" s="19">
        <f>'[2]Deutschland Quartalsdaten'!J6</f>
        <v>1.4789574077990713</v>
      </c>
      <c r="Z46" s="9">
        <f>'West-Deutschland-Q'!X47*AVERAGE(Quartalsdaten!Z$126:Z$129)/AVERAGE('West-Deutschland-Q'!X$127:X$130)</f>
        <v>15.981555778139478</v>
      </c>
      <c r="AA46" s="8">
        <f>'[3]Lange Reihen'!B6</f>
        <v>33.06</v>
      </c>
      <c r="AB46" s="9">
        <f>'West-Deutschland-Q'!Y47*AVERAGE(Quartalsdaten!AB$126:AB$129)/AVERAGE('West-Deutschland-Q'!Y$127:Y$130)</f>
        <v>18.002421196870795</v>
      </c>
      <c r="AC46" s="8">
        <f>'[3]Lange Reihen'!D6</f>
        <v>38.33</v>
      </c>
      <c r="AD46" t="str">
        <f>'Datastream-Q'!Z47</f>
        <v>#NA</v>
      </c>
      <c r="AE46" t="str">
        <f>'Datastream-Q'!Z47</f>
        <v>#NA</v>
      </c>
      <c r="AF46" s="10">
        <v>-15.666666666666666</v>
      </c>
      <c r="AI46" t="str">
        <f>'Datastream-Q'!AD47</f>
        <v>#NA</v>
      </c>
      <c r="AJ46">
        <f>'Datastream-Q'!AE47</f>
        <v>0.53868799999999994</v>
      </c>
      <c r="AK46" s="9">
        <f t="shared" si="1"/>
        <v>48.341064059708039</v>
      </c>
      <c r="AL46" s="9">
        <f t="shared" si="2"/>
        <v>46.966921985052949</v>
      </c>
      <c r="AN46" t="str">
        <f>'Datastream-Q'!AF47</f>
        <v>#NA</v>
      </c>
      <c r="AP46" s="8" t="e">
        <f>#REF!</f>
        <v>#REF!</v>
      </c>
      <c r="AQ46" s="8">
        <v>32.979999999999997</v>
      </c>
      <c r="AR46" s="8">
        <v>60.3</v>
      </c>
      <c r="AS46" s="8">
        <f>'[3]Import Quarterly Data'!F9</f>
        <v>34.86</v>
      </c>
      <c r="AT46" s="8">
        <f>'[3]Export Quarterly Data'!S10</f>
        <v>2.96</v>
      </c>
      <c r="AU46" s="8">
        <v>17.32</v>
      </c>
      <c r="AV46" s="8">
        <v>4.17</v>
      </c>
      <c r="AW46" s="8">
        <v>14.6</v>
      </c>
      <c r="AX46" s="30">
        <f t="shared" si="3"/>
        <v>102.92576565927058</v>
      </c>
      <c r="AY46">
        <f>'Datastream-Q'!AQ47</f>
        <v>2.4500000000000002</v>
      </c>
      <c r="AZ46" s="9">
        <f>'West-Deutschland-Q'!C47/AVERAGE('West-Deutschland-Q'!C$127:C$130)*AVERAGE(AZ$126:AZ$129)</f>
        <v>30.760816549592587</v>
      </c>
      <c r="BG46">
        <f>'Datastream-Q'!AU47</f>
        <v>88.3</v>
      </c>
      <c r="BH46" s="8">
        <f>'West-Deutschland-Q'!J47</f>
        <v>88.3</v>
      </c>
      <c r="BL46">
        <v>0.68104259035335202</v>
      </c>
      <c r="BM46">
        <f>'Datastream-Q'!AZ47</f>
        <v>42.112400000000001</v>
      </c>
      <c r="BN46">
        <f>'Datastream-Q'!BA47</f>
        <v>99.563999999999993</v>
      </c>
      <c r="BO46" s="8">
        <f>'West-Deutschland-Q'!D47</f>
        <v>25.87</v>
      </c>
      <c r="BP46" s="8">
        <f>100-'West-Deutschland-Q'!E47</f>
        <v>40.700000000000003</v>
      </c>
      <c r="BQ46" s="9">
        <f>'Destatis 1970-1991'!AU19*AVERAGE(BQ$126:BQ$129)/AVERAGE('Destatis 1970-1991'!AU$99:AU$102)</f>
        <v>62.733634195579683</v>
      </c>
      <c r="BR46" s="9">
        <f>'West-Deutschland-Q'!M48*AVERAGE(Quartalsdaten!BR$138:BR$141)/AVERAGE('West-Deutschland-Q'!M$139:M$142)</f>
        <v>94.394895977808602</v>
      </c>
      <c r="BT46" s="1">
        <f>'[4]Preisindex-Deutschland-Quartals'!C6</f>
        <v>1.497670108080051</v>
      </c>
      <c r="BU46" s="1">
        <f>'[4]Preisindex-Deutschland-Quartals'!D6</f>
        <v>1.4671407301506549</v>
      </c>
      <c r="BW46" s="9">
        <f>'West-Deutschland-Q'!Q47*AVERAGE('West-Deutschland-Q'!AW$127:AW$130)/AVERAGE('West-Deutschland-Q'!Q$127:Q$130)</f>
        <v>180.32726668796164</v>
      </c>
      <c r="BX46" s="9">
        <f>'West-Deutschland-Q'!R47*AVERAGE('West-Deutschland-Q'!AX$127:AX$130)/AVERAGE('West-Deutschland-Q'!R$127:R$130)</f>
        <v>20.614842895194556</v>
      </c>
      <c r="BY46" s="9">
        <f>'West-Deutschland-Q'!S47*AVERAGE('West-Deutschland-Q'!AY$127:AY$130)/AVERAGE('West-Deutschland-Q'!S$127:S$130)</f>
        <v>332.23227887849998</v>
      </c>
      <c r="BZ46" s="9">
        <f>'Destatis 1970-1991'!D19*AVERAGE(BZ$126:BZ$129)/AVERAGE('Destatis 1970-1991'!D$99:D$102)</f>
        <v>107.65188839345463</v>
      </c>
      <c r="CA46">
        <f>'Datastream-Q'!BG47</f>
        <v>407.45</v>
      </c>
      <c r="CB46">
        <f>'Datastream-Q'!BH47</f>
        <v>1197.944</v>
      </c>
      <c r="CG46" s="9">
        <f>'West-Deutschland-Q'!Z47/AVERAGE('West-Deutschland-Q'!Z$127:Z$130)*AVERAGE(CG$126:CG$129)</f>
        <v>51.667777610948477</v>
      </c>
      <c r="CH46" s="11"/>
      <c r="CI46" s="2"/>
      <c r="CM46">
        <f>'Datastream-Q'!BM47</f>
        <v>31.528500000000001</v>
      </c>
      <c r="CN46">
        <f>'Datastream-Q'!BN47</f>
        <v>43.9</v>
      </c>
      <c r="CP46">
        <f>'Datastream-Q'!BP47</f>
        <v>4.7</v>
      </c>
      <c r="CQ46">
        <f>'Datastream-Q'!BQ47</f>
        <v>8.6300000000000008</v>
      </c>
      <c r="CR46">
        <f>'Datastream-Q'!BR47</f>
        <v>27.57</v>
      </c>
      <c r="CS46">
        <f>'Datastream-Q'!BS47</f>
        <v>36.130000000000003</v>
      </c>
      <c r="CT46">
        <f>'Datastream-Q'!BT47</f>
        <v>21.3</v>
      </c>
      <c r="CU46" s="28">
        <f>'Datastream-Q'!BU47</f>
        <v>42.2</v>
      </c>
      <c r="CV46" s="28"/>
      <c r="CX46" s="9">
        <v>-0.7</v>
      </c>
      <c r="CY46" s="9"/>
      <c r="DA46" s="105"/>
      <c r="DB46" s="40">
        <f t="shared" si="0"/>
        <v>4.5480872044671505</v>
      </c>
      <c r="DI46">
        <f>'Datastream-Q'!CA47</f>
        <v>58.29</v>
      </c>
      <c r="DP46" s="9">
        <f>'Destatis 1970-1991'!AV19*AVERAGE(DP$126:DP$129)/AVERAGE('Destatis 1970-1991'!AV$99:AV$102)</f>
        <v>28.920908543413884</v>
      </c>
      <c r="DQ46" s="9">
        <f>'Destatis 1970-1991'!AX19*AVERAGE(DQ$126:DQ$129)/AVERAGE('Destatis 1970-1991'!AX$99:AX$102)</f>
        <v>1.8753513858192907</v>
      </c>
      <c r="EB46" s="1">
        <f>[2]Weltindikatoren!C6</f>
        <v>1.0354882294308929</v>
      </c>
      <c r="EC46" s="9">
        <f>'Destatis 1970-1991'!AJ19*AVERAGE(EC$126:EC$129)/AVERAGE('Destatis 1970-1991'!AJ$99:AJ$102)</f>
        <v>17.478776913655846</v>
      </c>
      <c r="ED46" s="9">
        <f>'Destatis 1970-1991'!AK19*AVERAGE(ED$126:ED$129)/AVERAGE('Destatis 1970-1991'!AK$99:AK$102)</f>
        <v>7.4192688209811504</v>
      </c>
      <c r="EJ46" s="1">
        <f>[2]Weltindikatoren!C6</f>
        <v>1.0354882294308929</v>
      </c>
      <c r="EK46" t="e">
        <f>#REF!</f>
        <v>#REF!</v>
      </c>
      <c r="EL46">
        <v>105.29181020906314</v>
      </c>
      <c r="EM46">
        <v>104.84013735307771</v>
      </c>
    </row>
    <row r="47" spans="1:143">
      <c r="A47" s="4">
        <v>26024</v>
      </c>
      <c r="B47" s="8">
        <v>261.53318762934862</v>
      </c>
      <c r="C47" s="6">
        <v>96.99362318840582</v>
      </c>
      <c r="D47" s="6">
        <v>99.77378395451673</v>
      </c>
      <c r="E47" s="6">
        <v>94.412873563218398</v>
      </c>
      <c r="F47">
        <f>'Datastream-Q'!F48</f>
        <v>38.6</v>
      </c>
      <c r="G47">
        <f>'Datastream-Q'!G48</f>
        <v>0.55699900000000002</v>
      </c>
      <c r="H47" t="str">
        <f>'Datastream-Q'!H48</f>
        <v>#NA</v>
      </c>
      <c r="I47">
        <f>'Datastream-Q'!I48</f>
        <v>91.9</v>
      </c>
      <c r="J47">
        <f>'Datastream-Q'!J48</f>
        <v>6.44</v>
      </c>
      <c r="K47" t="str">
        <f>'Datastream-Q'!K48</f>
        <v>#NA</v>
      </c>
      <c r="L47">
        <f>'Datastream-Q'!L48</f>
        <v>506.2</v>
      </c>
      <c r="M47">
        <f>'Datastream-Q'!M48</f>
        <v>675824</v>
      </c>
      <c r="N47" t="str">
        <f>'Datastream-Q'!N48</f>
        <v>#NA</v>
      </c>
      <c r="O47" t="str">
        <f>'Datastream-Q'!O48</f>
        <v>#NA</v>
      </c>
      <c r="P47">
        <f>'Datastream-Q'!P48</f>
        <v>0.7</v>
      </c>
      <c r="Q47">
        <f>'Datastream-Q'!Q48</f>
        <v>32.6</v>
      </c>
      <c r="R47" s="8"/>
      <c r="S47">
        <v>0</v>
      </c>
      <c r="T47">
        <v>0</v>
      </c>
      <c r="U47" t="str">
        <f>'Datastream-Q'!S48</f>
        <v>#NA</v>
      </c>
      <c r="V47" t="str">
        <f>'Datastream-Q'!T48</f>
        <v>#NA</v>
      </c>
      <c r="W47" s="1">
        <f>'[2]Deutschland Quartalsdaten'!C7</f>
        <v>0.3275294505400938</v>
      </c>
      <c r="X47" s="1">
        <f>'[2]Deutschland Quartalsdaten'!B7</f>
        <v>1.6720534224118528</v>
      </c>
      <c r="Y47" s="19">
        <f>'[2]Deutschland Quartalsdaten'!J7</f>
        <v>1.494013054749324</v>
      </c>
      <c r="Z47" s="9">
        <f>'West-Deutschland-Q'!X48*AVERAGE(Quartalsdaten!Z$126:Z$129)/AVERAGE('West-Deutschland-Q'!X$127:X$130)</f>
        <v>16.131284357914947</v>
      </c>
      <c r="AA47" s="8">
        <f>'[3]Lange Reihen'!B7</f>
        <v>33.049999999999997</v>
      </c>
      <c r="AB47" s="9">
        <f>'West-Deutschland-Q'!Y48*AVERAGE(Quartalsdaten!AB$126:AB$129)/AVERAGE('West-Deutschland-Q'!Y$127:Y$130)</f>
        <v>17.925692710149985</v>
      </c>
      <c r="AC47" s="8">
        <f>'[3]Lange Reihen'!D7</f>
        <v>37.99</v>
      </c>
      <c r="AD47" t="str">
        <f>'Datastream-Q'!Z48</f>
        <v>#NA</v>
      </c>
      <c r="AE47" t="str">
        <f>'Datastream-Q'!Z48</f>
        <v>#NA</v>
      </c>
      <c r="AF47" s="10">
        <v>-16</v>
      </c>
      <c r="AI47" t="str">
        <f>'Datastream-Q'!AD48</f>
        <v>#NA</v>
      </c>
      <c r="AJ47">
        <f>'Datastream-Q'!AE48</f>
        <v>0.55699900000000002</v>
      </c>
      <c r="AK47" s="9">
        <f t="shared" si="1"/>
        <v>48.808727255415882</v>
      </c>
      <c r="AL47" s="9">
        <f t="shared" si="2"/>
        <v>47.185292735325042</v>
      </c>
      <c r="AN47" t="str">
        <f>'Datastream-Q'!AF48</f>
        <v>#NA</v>
      </c>
      <c r="AP47" s="8" t="e">
        <f>#REF!</f>
        <v>#REF!</v>
      </c>
      <c r="AQ47" s="8">
        <v>32.909999999999997</v>
      </c>
      <c r="AR47" s="8">
        <v>62.55</v>
      </c>
      <c r="AS47" s="8">
        <f>'[3]Import Quarterly Data'!F10</f>
        <v>34.1</v>
      </c>
      <c r="AT47" s="8">
        <f>'[3]Export Quarterly Data'!S11</f>
        <v>3.04</v>
      </c>
      <c r="AU47" s="8">
        <v>17.43</v>
      </c>
      <c r="AV47" s="8">
        <v>4.3099999999999996</v>
      </c>
      <c r="AW47" s="8">
        <v>14.38</v>
      </c>
      <c r="AX47" s="30">
        <f t="shared" si="3"/>
        <v>103.44055197282999</v>
      </c>
      <c r="AY47">
        <f>'Datastream-Q'!AQ48</f>
        <v>3.16</v>
      </c>
      <c r="AZ47" s="9">
        <f>'West-Deutschland-Q'!C48/AVERAGE('West-Deutschland-Q'!C$127:C$130)*AVERAGE(AZ$126:AZ$129)</f>
        <v>31.20200789547626</v>
      </c>
      <c r="BG47">
        <f>'Datastream-Q'!AU48</f>
        <v>87.4</v>
      </c>
      <c r="BH47" s="8">
        <f>'West-Deutschland-Q'!J48</f>
        <v>87.5</v>
      </c>
      <c r="BL47">
        <v>0.67788898999090075</v>
      </c>
      <c r="BM47">
        <f>'Datastream-Q'!AZ48</f>
        <v>42.2607</v>
      </c>
      <c r="BN47">
        <f>'Datastream-Q'!BA48</f>
        <v>98.899799999999999</v>
      </c>
      <c r="BO47" s="8">
        <f>'West-Deutschland-Q'!D48</f>
        <v>18.600000000000001</v>
      </c>
      <c r="BP47" s="8">
        <f>100-'West-Deutschland-Q'!E48</f>
        <v>94</v>
      </c>
      <c r="BQ47" s="9">
        <f>'Destatis 1970-1991'!AU20*AVERAGE(BQ$126:BQ$129)/AVERAGE('Destatis 1970-1991'!AU$99:AU$102)</f>
        <v>65.935595061974226</v>
      </c>
      <c r="BR47" s="9">
        <f>'West-Deutschland-Q'!M49*AVERAGE(Quartalsdaten!BR$138:BR$141)/AVERAGE('West-Deutschland-Q'!M$139:M$142)</f>
        <v>91.581803051317635</v>
      </c>
      <c r="BT47" s="1">
        <f>'[4]Preisindex-Deutschland-Quartals'!C7</f>
        <v>1.5176002595638114</v>
      </c>
      <c r="BU47" s="1">
        <f>'[4]Preisindex-Deutschland-Quartals'!D7</f>
        <v>1.4868987037769432</v>
      </c>
      <c r="BW47" s="9">
        <f>'West-Deutschland-Q'!Q48*AVERAGE('West-Deutschland-Q'!AW$127:AW$130)/AVERAGE('West-Deutschland-Q'!Q$127:Q$130)</f>
        <v>184.13389600918345</v>
      </c>
      <c r="BX47" s="9">
        <f>'West-Deutschland-Q'!R48*AVERAGE('West-Deutschland-Q'!AX$127:AX$130)/AVERAGE('West-Deutschland-Q'!R$127:R$130)</f>
        <v>20.87833813546688</v>
      </c>
      <c r="BY47" s="9">
        <f>'West-Deutschland-Q'!S48*AVERAGE('West-Deutschland-Q'!AY$127:AY$130)/AVERAGE('West-Deutschland-Q'!S$127:S$130)</f>
        <v>338.70433625925</v>
      </c>
      <c r="BZ47" s="9">
        <f>'Destatis 1970-1991'!D20*AVERAGE(BZ$126:BZ$129)/AVERAGE('Destatis 1970-1991'!D$99:D$102)</f>
        <v>110.94632528193966</v>
      </c>
      <c r="CA47">
        <f>'Datastream-Q'!BG48</f>
        <v>416.95</v>
      </c>
      <c r="CB47">
        <f>'Datastream-Q'!BH48</f>
        <v>496.35899999999998</v>
      </c>
      <c r="CG47" s="9">
        <f>'West-Deutschland-Q'!Z48/AVERAGE('West-Deutschland-Q'!Z$127:Z$130)*AVERAGE(CG$126:CG$129)</f>
        <v>51.80327914593785</v>
      </c>
      <c r="CH47" s="11"/>
      <c r="CI47" s="2"/>
      <c r="CM47">
        <f>'Datastream-Q'!BM48</f>
        <v>32.024700000000003</v>
      </c>
      <c r="CN47">
        <f>'Datastream-Q'!BN48</f>
        <v>44.4</v>
      </c>
      <c r="CP47">
        <f>'Datastream-Q'!BP48</f>
        <v>4.7</v>
      </c>
      <c r="CQ47">
        <f>'Datastream-Q'!BQ48</f>
        <v>8.67</v>
      </c>
      <c r="CR47">
        <f>'Datastream-Q'!BR48</f>
        <v>27.5</v>
      </c>
      <c r="CS47">
        <f>'Datastream-Q'!BS48</f>
        <v>35</v>
      </c>
      <c r="CT47">
        <f>'Datastream-Q'!BT48</f>
        <v>21.73</v>
      </c>
      <c r="CU47" s="28">
        <f>'Datastream-Q'!BU48</f>
        <v>42.3</v>
      </c>
      <c r="CV47" s="28"/>
      <c r="CX47" s="9">
        <v>-0.6</v>
      </c>
      <c r="CY47" s="9"/>
      <c r="DA47" s="105"/>
      <c r="DB47" s="40">
        <f t="shared" si="0"/>
        <v>5.6732597365524891</v>
      </c>
      <c r="DI47">
        <f>'Datastream-Q'!CA48</f>
        <v>60.03</v>
      </c>
      <c r="DP47" s="9">
        <f>'Destatis 1970-1991'!AV20*AVERAGE(DP$126:DP$129)/AVERAGE('Destatis 1970-1991'!AV$99:AV$102)</f>
        <v>30.465797582062066</v>
      </c>
      <c r="DQ47" s="9">
        <f>'Destatis 1970-1991'!AX20*AVERAGE(DQ$126:DQ$129)/AVERAGE('Destatis 1970-1991'!AX$99:AX$102)</f>
        <v>1.8971072023601179</v>
      </c>
      <c r="EB47" s="1">
        <f>[2]Weltindikatoren!C7</f>
        <v>1.047607631594458</v>
      </c>
      <c r="EC47" s="9">
        <f>'Destatis 1970-1991'!AJ20*AVERAGE(EC$126:EC$129)/AVERAGE('Destatis 1970-1991'!AJ$99:AJ$102)</f>
        <v>18.868999142682181</v>
      </c>
      <c r="ED47" s="9">
        <f>'Destatis 1970-1991'!AK20*AVERAGE(ED$126:ED$129)/AVERAGE('Destatis 1970-1991'!AK$99:AK$102)</f>
        <v>8.0422608593841467</v>
      </c>
      <c r="EJ47" s="1">
        <f>[2]Weltindikatoren!C7</f>
        <v>1.047607631594458</v>
      </c>
      <c r="EK47" t="e">
        <f>#REF!</f>
        <v>#REF!</v>
      </c>
      <c r="EL47">
        <v>106.34955394198484</v>
      </c>
      <c r="EM47">
        <v>107.42307412018054</v>
      </c>
    </row>
    <row r="48" spans="1:143">
      <c r="A48" s="4">
        <v>26115</v>
      </c>
      <c r="B48" s="8">
        <v>264.90693291801779</v>
      </c>
      <c r="C48" s="6">
        <v>94.475652173913048</v>
      </c>
      <c r="D48" s="6">
        <v>97.310233733417576</v>
      </c>
      <c r="E48" s="6">
        <v>91.782988505747127</v>
      </c>
      <c r="F48">
        <f>'Datastream-Q'!F49</f>
        <v>38.299999999999997</v>
      </c>
      <c r="G48">
        <f>'Datastream-Q'!G49</f>
        <v>0.58231699999999997</v>
      </c>
      <c r="H48" t="str">
        <f>'Datastream-Q'!H49</f>
        <v>#NA</v>
      </c>
      <c r="I48">
        <f>'Datastream-Q'!I49</f>
        <v>94.2</v>
      </c>
      <c r="J48">
        <f>'Datastream-Q'!J49</f>
        <v>7.6029999999999998</v>
      </c>
      <c r="K48" t="str">
        <f>'Datastream-Q'!K49</f>
        <v>#NA</v>
      </c>
      <c r="L48">
        <f>'Datastream-Q'!L49</f>
        <v>480</v>
      </c>
      <c r="M48">
        <f>'Datastream-Q'!M49</f>
        <v>495720</v>
      </c>
      <c r="N48" t="str">
        <f>'Datastream-Q'!N49</f>
        <v>#NA</v>
      </c>
      <c r="O48" t="str">
        <f>'Datastream-Q'!O49</f>
        <v>#NA</v>
      </c>
      <c r="P48">
        <f>'Datastream-Q'!P49</f>
        <v>0.8</v>
      </c>
      <c r="Q48">
        <f>'Datastream-Q'!Q49</f>
        <v>32.9</v>
      </c>
      <c r="R48" s="8"/>
      <c r="S48">
        <v>0</v>
      </c>
      <c r="T48">
        <v>0</v>
      </c>
      <c r="U48" t="str">
        <f>'Datastream-Q'!S49</f>
        <v>#NA</v>
      </c>
      <c r="V48" t="str">
        <f>'Datastream-Q'!T49</f>
        <v>#NA</v>
      </c>
      <c r="W48" s="1">
        <f>'[2]Deutschland Quartalsdaten'!C8</f>
        <v>0.3137209394635247</v>
      </c>
      <c r="X48" s="1">
        <f>'[2]Deutschland Quartalsdaten'!B8</f>
        <v>1.6943628340971104</v>
      </c>
      <c r="Y48" s="19">
        <f>'[2]Deutschland Quartalsdaten'!J8</f>
        <v>1.5121060290619199</v>
      </c>
      <c r="Z48" s="9">
        <f>'West-Deutschland-Q'!X49*AVERAGE(Quartalsdaten!Z$126:Z$129)/AVERAGE('West-Deutschland-Q'!X$127:X$130)</f>
        <v>16.809003192688117</v>
      </c>
      <c r="AA48" s="8">
        <f>'[3]Lange Reihen'!B8</f>
        <v>34.130000000000003</v>
      </c>
      <c r="AB48" s="9">
        <f>'West-Deutschland-Q'!Y49*AVERAGE(Quartalsdaten!AB$126:AB$129)/AVERAGE('West-Deutschland-Q'!Y$127:Y$130)</f>
        <v>18.155878170312423</v>
      </c>
      <c r="AC48" s="8">
        <f>'[3]Lange Reihen'!D8</f>
        <v>38.549999999999997</v>
      </c>
      <c r="AD48" t="str">
        <f>'Datastream-Q'!Z49</f>
        <v>#NA</v>
      </c>
      <c r="AE48" t="str">
        <f>'Datastream-Q'!Z49</f>
        <v>#NA</v>
      </c>
      <c r="AF48" s="10">
        <v>-20.333333333333332</v>
      </c>
      <c r="AI48" t="str">
        <f>'Datastream-Q'!AD49</f>
        <v>#NA</v>
      </c>
      <c r="AJ48">
        <f>'Datastream-Q'!AE49</f>
        <v>0.58231699999999997</v>
      </c>
      <c r="AK48" s="9">
        <f t="shared" si="1"/>
        <v>49.249936105151235</v>
      </c>
      <c r="AL48" s="9">
        <f t="shared" si="2"/>
        <v>47.096960234273475</v>
      </c>
      <c r="AN48" t="str">
        <f>'Datastream-Q'!AF49</f>
        <v>#NA</v>
      </c>
      <c r="AP48" s="8" t="e">
        <f>#REF!</f>
        <v>#REF!</v>
      </c>
      <c r="AQ48" s="8">
        <v>33.85</v>
      </c>
      <c r="AR48" s="8">
        <v>62.35</v>
      </c>
      <c r="AS48" s="8">
        <f>'[3]Import Quarterly Data'!F11</f>
        <v>34.78</v>
      </c>
      <c r="AT48" s="8">
        <f>'[3]Export Quarterly Data'!S12</f>
        <v>3.27</v>
      </c>
      <c r="AU48" s="8">
        <v>18.059999999999999</v>
      </c>
      <c r="AV48" s="8">
        <v>4.37</v>
      </c>
      <c r="AW48" s="8">
        <v>14.56</v>
      </c>
      <c r="AX48" s="30">
        <f t="shared" si="3"/>
        <v>104.57136906536697</v>
      </c>
      <c r="AY48">
        <f>'Datastream-Q'!AQ49</f>
        <v>3.43</v>
      </c>
      <c r="AZ48" s="9">
        <f>'West-Deutschland-Q'!C49/AVERAGE('West-Deutschland-Q'!C$127:C$130)*AVERAGE(AZ$126:AZ$129)</f>
        <v>31.496135459398708</v>
      </c>
      <c r="BG48">
        <f>'Datastream-Q'!AU49</f>
        <v>86.2</v>
      </c>
      <c r="BH48" s="8">
        <f>'West-Deutschland-Q'!J49</f>
        <v>86.2</v>
      </c>
      <c r="BL48">
        <v>0.66878901373283406</v>
      </c>
      <c r="BM48">
        <f>'Datastream-Q'!AZ49</f>
        <v>42.300899999999999</v>
      </c>
      <c r="BN48">
        <f>'Datastream-Q'!BA49</f>
        <v>98.015699999999995</v>
      </c>
      <c r="BO48" s="8">
        <f>'West-Deutschland-Q'!D49</f>
        <v>20.170000000000002</v>
      </c>
      <c r="BP48" s="8">
        <f>100-'West-Deutschland-Q'!E49</f>
        <v>99.7</v>
      </c>
      <c r="BQ48" s="9">
        <f>'Destatis 1970-1991'!AU21*AVERAGE(BQ$126:BQ$129)/AVERAGE('Destatis 1970-1991'!AU$99:AU$102)</f>
        <v>67.824679035541848</v>
      </c>
      <c r="BR48" s="9">
        <f>'West-Deutschland-Q'!M50*AVERAGE(Quartalsdaten!BR$138:BR$141)/AVERAGE('West-Deutschland-Q'!M$139:M$142)</f>
        <v>89.914785020804445</v>
      </c>
      <c r="BT48" s="1">
        <f>'[4]Preisindex-Deutschland-Quartals'!C8</f>
        <v>1.5415201788870803</v>
      </c>
      <c r="BU48" s="1">
        <f>'[4]Preisindex-Deutschland-Quartals'!D8</f>
        <v>1.5101329948759916</v>
      </c>
      <c r="BW48" s="9">
        <f>'West-Deutschland-Q'!Q49*AVERAGE('West-Deutschland-Q'!AW$127:AW$130)/AVERAGE('West-Deutschland-Q'!Q$127:Q$130)</f>
        <v>186.24169902176081</v>
      </c>
      <c r="BX48" s="9">
        <f>'West-Deutschland-Q'!R49*AVERAGE('West-Deutschland-Q'!AX$127:AX$130)/AVERAGE('West-Deutschland-Q'!R$127:R$130)</f>
        <v>19.864613391641406</v>
      </c>
      <c r="BY48" s="9">
        <f>'West-Deutschland-Q'!S49*AVERAGE('West-Deutschland-Q'!AY$127:AY$130)/AVERAGE('West-Deutschland-Q'!S$127:S$130)</f>
        <v>343.24030809875001</v>
      </c>
      <c r="BZ48" s="9">
        <f>'Destatis 1970-1991'!D21*AVERAGE(BZ$126:BZ$129)/AVERAGE('Destatis 1970-1991'!D$99:D$102)</f>
        <v>114.63295703810147</v>
      </c>
      <c r="CA48">
        <f>'Datastream-Q'!BG49</f>
        <v>427.42</v>
      </c>
      <c r="CB48">
        <f>'Datastream-Q'!BH49</f>
        <v>231.72300000000001</v>
      </c>
      <c r="CG48" s="9">
        <f>'West-Deutschland-Q'!Z49/AVERAGE('West-Deutschland-Q'!Z$127:Z$130)*AVERAGE(CG$126:CG$129)</f>
        <v>52.053435825918235</v>
      </c>
      <c r="CH48" s="11"/>
      <c r="CI48" s="2"/>
      <c r="CM48">
        <f>'Datastream-Q'!BM49</f>
        <v>33.054600000000001</v>
      </c>
      <c r="CN48">
        <f>'Datastream-Q'!BN49</f>
        <v>44</v>
      </c>
      <c r="CP48">
        <f>'Datastream-Q'!BP49</f>
        <v>5.13</v>
      </c>
      <c r="CQ48">
        <f>'Datastream-Q'!BQ49</f>
        <v>8.8000000000000007</v>
      </c>
      <c r="CR48">
        <f>'Datastream-Q'!BR49</f>
        <v>27.27</v>
      </c>
      <c r="CS48">
        <f>'Datastream-Q'!BS49</f>
        <v>34.369999999999997</v>
      </c>
      <c r="CT48">
        <f>'Datastream-Q'!BT49</f>
        <v>21.7</v>
      </c>
      <c r="CU48" s="28">
        <f>'Datastream-Q'!BU49</f>
        <v>42.6</v>
      </c>
      <c r="CV48" s="28"/>
      <c r="CX48" s="9">
        <v>0.5</v>
      </c>
      <c r="CY48" s="9"/>
      <c r="DA48" s="105"/>
      <c r="DB48" s="40">
        <f t="shared" si="0"/>
        <v>5.8902625202424117</v>
      </c>
      <c r="DI48">
        <f>'Datastream-Q'!CA49</f>
        <v>61.97</v>
      </c>
      <c r="DP48" s="9">
        <f>'Destatis 1970-1991'!AV21*AVERAGE(DP$126:DP$129)/AVERAGE('Destatis 1970-1991'!AV$99:AV$102)</f>
        <v>31.911843009232761</v>
      </c>
      <c r="DQ48" s="9">
        <f>'Destatis 1970-1991'!AX21*AVERAGE(DQ$126:DQ$129)/AVERAGE('Destatis 1970-1991'!AX$99:AX$102)</f>
        <v>2.0261917138356917</v>
      </c>
      <c r="EB48" s="1">
        <f>[2]Weltindikatoren!C8</f>
        <v>1.0612839682776278</v>
      </c>
      <c r="EC48" s="9">
        <f>'Destatis 1970-1991'!AJ21*AVERAGE(EC$126:EC$129)/AVERAGE('Destatis 1970-1991'!AJ$99:AJ$102)</f>
        <v>19.736402755664418</v>
      </c>
      <c r="ED48" s="9">
        <f>'Destatis 1970-1991'!AK21*AVERAGE(ED$126:ED$129)/AVERAGE('Destatis 1970-1991'!AK$99:AK$102)</f>
        <v>8.563308746048472</v>
      </c>
      <c r="EJ48" s="1">
        <f>[2]Weltindikatoren!C8</f>
        <v>1.0612839682776278</v>
      </c>
      <c r="EK48" t="e">
        <f>#REF!</f>
        <v>#REF!</v>
      </c>
      <c r="EL48">
        <v>107.43502109577915</v>
      </c>
      <c r="EM48">
        <v>108.8762158779535</v>
      </c>
    </row>
    <row r="49" spans="1:143">
      <c r="A49" s="4">
        <v>26207</v>
      </c>
      <c r="B49" s="8">
        <v>265.69942342206758</v>
      </c>
      <c r="C49" s="6">
        <v>89.405217391304362</v>
      </c>
      <c r="D49" s="6">
        <v>91.549873657612125</v>
      </c>
      <c r="E49" s="6">
        <v>87.345057471264369</v>
      </c>
      <c r="F49">
        <f>'Datastream-Q'!F50</f>
        <v>37.4</v>
      </c>
      <c r="G49">
        <f>'Datastream-Q'!G50</f>
        <v>0.599159</v>
      </c>
      <c r="H49" t="str">
        <f>'Datastream-Q'!H50</f>
        <v>#NA</v>
      </c>
      <c r="I49">
        <f>'Datastream-Q'!I50</f>
        <v>97.1</v>
      </c>
      <c r="J49">
        <f>'Datastream-Q'!J50</f>
        <v>7.0730000000000004</v>
      </c>
      <c r="K49" t="str">
        <f>'Datastream-Q'!K50</f>
        <v>#NA</v>
      </c>
      <c r="L49">
        <f>'Datastream-Q'!L50</f>
        <v>473.5</v>
      </c>
      <c r="M49">
        <f>'Datastream-Q'!M50</f>
        <v>423568</v>
      </c>
      <c r="N49" t="str">
        <f>'Datastream-Q'!N50</f>
        <v>#NA</v>
      </c>
      <c r="O49" t="str">
        <f>'Datastream-Q'!O50</f>
        <v>#NA</v>
      </c>
      <c r="P49">
        <f>'Datastream-Q'!P50</f>
        <v>0.9</v>
      </c>
      <c r="Q49">
        <f>'Datastream-Q'!Q50</f>
        <v>33.200000000000003</v>
      </c>
      <c r="R49" s="8"/>
      <c r="S49">
        <v>0</v>
      </c>
      <c r="T49">
        <v>0</v>
      </c>
      <c r="U49" t="str">
        <f>'Datastream-Q'!S50</f>
        <v>#NA</v>
      </c>
      <c r="V49" t="str">
        <f>'Datastream-Q'!T50</f>
        <v>#NA</v>
      </c>
      <c r="W49" s="1">
        <f>'[2]Deutschland Quartalsdaten'!C9</f>
        <v>0.36931876628489207</v>
      </c>
      <c r="X49" s="1">
        <f>'[2]Deutschland Quartalsdaten'!B9</f>
        <v>1.714281460560888</v>
      </c>
      <c r="Y49" s="19">
        <f>'[2]Deutschland Quartalsdaten'!J9</f>
        <v>1.5194585633651689</v>
      </c>
      <c r="Z49" s="9">
        <f>'West-Deutschland-Q'!X50*AVERAGE(Quartalsdaten!Z$126:Z$129)/AVERAGE('West-Deutschland-Q'!X$127:X$130)</f>
        <v>15.76878358582697</v>
      </c>
      <c r="AA49" s="8">
        <f>'[3]Lange Reihen'!B9</f>
        <v>31.98</v>
      </c>
      <c r="AB49" s="9">
        <f>'West-Deutschland-Q'!Y50*AVERAGE(Quartalsdaten!AB$126:AB$129)/AVERAGE('West-Deutschland-Q'!Y$127:Y$130)</f>
        <v>18.280561961233744</v>
      </c>
      <c r="AC49" s="8">
        <f>'[3]Lange Reihen'!D9</f>
        <v>39.119999999999997</v>
      </c>
      <c r="AD49" t="str">
        <f>'Datastream-Q'!Z50</f>
        <v>#NA</v>
      </c>
      <c r="AE49" t="str">
        <f>'Datastream-Q'!Z50</f>
        <v>#NA</v>
      </c>
      <c r="AF49" s="10">
        <v>-19.333333333333332</v>
      </c>
      <c r="AI49" t="str">
        <f>'Datastream-Q'!AD50</f>
        <v>#NA</v>
      </c>
      <c r="AJ49">
        <f>'Datastream-Q'!AE50</f>
        <v>0.599159</v>
      </c>
      <c r="AK49" s="9">
        <f t="shared" si="1"/>
        <v>49.308266372191902</v>
      </c>
      <c r="AL49" s="9">
        <f t="shared" si="2"/>
        <v>46.729452866139432</v>
      </c>
      <c r="AN49" t="str">
        <f>'Datastream-Q'!AF50</f>
        <v>#NA</v>
      </c>
      <c r="AP49" s="8" t="e">
        <f>#REF!</f>
        <v>#REF!</v>
      </c>
      <c r="AQ49" s="8">
        <v>31.99</v>
      </c>
      <c r="AR49" s="8">
        <v>62.19</v>
      </c>
      <c r="AS49" s="8">
        <f>'[3]Import Quarterly Data'!F12</f>
        <v>35.47</v>
      </c>
      <c r="AT49" s="8">
        <f>'[3]Export Quarterly Data'!S13</f>
        <v>2.93</v>
      </c>
      <c r="AU49" s="8">
        <v>17.079999999999998</v>
      </c>
      <c r="AV49" s="8">
        <v>4.4000000000000004</v>
      </c>
      <c r="AW49" s="8">
        <v>14.66</v>
      </c>
      <c r="AX49" s="30">
        <f t="shared" si="3"/>
        <v>105.51860410914655</v>
      </c>
      <c r="AY49">
        <f>'Datastream-Q'!AQ50</f>
        <v>3.41</v>
      </c>
      <c r="AZ49" s="9">
        <f>'West-Deutschland-Q'!C50/AVERAGE('West-Deutschland-Q'!C$127:C$130)*AVERAGE(AZ$126:AZ$129)</f>
        <v>31.741290783928068</v>
      </c>
      <c r="BG49">
        <f>'Datastream-Q'!AU50</f>
        <v>85.1</v>
      </c>
      <c r="BH49" s="8">
        <f>'West-Deutschland-Q'!J50</f>
        <v>85</v>
      </c>
      <c r="BL49">
        <v>0.66904315196998121</v>
      </c>
      <c r="BM49">
        <f>'Datastream-Q'!AZ50</f>
        <v>42.673099999999998</v>
      </c>
      <c r="BN49">
        <f>'Datastream-Q'!BA50</f>
        <v>97.929199999999994</v>
      </c>
      <c r="BO49" s="8">
        <f>'West-Deutschland-Q'!D50</f>
        <v>21.23</v>
      </c>
      <c r="BP49" s="8">
        <f>100-'West-Deutschland-Q'!E50</f>
        <v>78</v>
      </c>
      <c r="BQ49" s="9">
        <f>'Destatis 1970-1991'!AU22*AVERAGE(BQ$126:BQ$129)/AVERAGE('Destatis 1970-1991'!AU$99:AU$102)</f>
        <v>67.941379203793133</v>
      </c>
      <c r="BR49" s="9">
        <f>'West-Deutschland-Q'!M51*AVERAGE(Quartalsdaten!BR$138:BR$141)/AVERAGE('West-Deutschland-Q'!M$139:M$142)</f>
        <v>91.998557558945919</v>
      </c>
      <c r="BT49" s="1">
        <f>'[4]Preisindex-Deutschland-Quartals'!C9</f>
        <v>1.5623971915569046</v>
      </c>
      <c r="BU49" s="1">
        <f>'[4]Preisindex-Deutschland-Quartals'!D9</f>
        <v>1.530357343004128</v>
      </c>
      <c r="BW49" s="9">
        <f>'West-Deutschland-Q'!Q50*AVERAGE('West-Deutschland-Q'!AW$127:AW$130)/AVERAGE('West-Deutschland-Q'!Q$127:Q$130)</f>
        <v>188.60118000598919</v>
      </c>
      <c r="BX49" s="9">
        <f>'West-Deutschland-Q'!R50*AVERAGE('West-Deutschland-Q'!AX$127:AX$130)/AVERAGE('West-Deutschland-Q'!R$127:R$130)</f>
        <v>19.828016830492469</v>
      </c>
      <c r="BY49" s="9">
        <f>'West-Deutschland-Q'!S50*AVERAGE('West-Deutschland-Q'!AY$127:AY$130)/AVERAGE('West-Deutschland-Q'!S$127:S$130)</f>
        <v>348.71666434400004</v>
      </c>
      <c r="BZ49" s="9">
        <f>'Destatis 1970-1991'!D22*AVERAGE(BZ$126:BZ$129)/AVERAGE('Destatis 1970-1991'!D$99:D$102)</f>
        <v>115.00274077048245</v>
      </c>
      <c r="CA49">
        <f>'Datastream-Q'!BG50</f>
        <v>422.99</v>
      </c>
      <c r="CB49">
        <f>'Datastream-Q'!BH50</f>
        <v>357.89800000000002</v>
      </c>
      <c r="CG49" s="9">
        <f>'West-Deutschland-Q'!Z50/AVERAGE('West-Deutschland-Q'!Z$127:Z$130)*AVERAGE(CG$126:CG$129)</f>
        <v>51.907511095929678</v>
      </c>
      <c r="CH49" s="11"/>
      <c r="CI49" s="2"/>
      <c r="CM49">
        <f>'Datastream-Q'!BM50</f>
        <v>33.318199999999997</v>
      </c>
      <c r="CN49">
        <f>'Datastream-Q'!BN50</f>
        <v>43.2</v>
      </c>
      <c r="CP49">
        <f>'Datastream-Q'!BP50</f>
        <v>5.2</v>
      </c>
      <c r="CQ49">
        <f>'Datastream-Q'!BQ50</f>
        <v>8.9</v>
      </c>
      <c r="CR49">
        <f>'Datastream-Q'!BR50</f>
        <v>27.6</v>
      </c>
      <c r="CS49">
        <f>'Datastream-Q'!BS50</f>
        <v>35.17</v>
      </c>
      <c r="CT49">
        <f>'Datastream-Q'!BT50</f>
        <v>21.83</v>
      </c>
      <c r="CU49" s="28">
        <f>'Datastream-Q'!BU50</f>
        <v>42.8</v>
      </c>
      <c r="CV49" s="28"/>
      <c r="CX49" s="9">
        <v>0.7</v>
      </c>
      <c r="CY49" s="9"/>
      <c r="DA49" s="105"/>
      <c r="DB49" s="40">
        <f t="shared" si="0"/>
        <v>5.6913106537663625</v>
      </c>
      <c r="DI49">
        <f>'Datastream-Q'!CA50</f>
        <v>63.96</v>
      </c>
      <c r="DP49" s="9">
        <f>'Destatis 1970-1991'!AV22*AVERAGE(DP$126:DP$129)/AVERAGE('Destatis 1970-1991'!AV$99:AV$102)</f>
        <v>32.750183269541843</v>
      </c>
      <c r="DQ49" s="9">
        <f>'Destatis 1970-1991'!AX22*AVERAGE(DQ$126:DQ$129)/AVERAGE('Destatis 1970-1991'!AX$99:AX$102)</f>
        <v>2.204589409470473</v>
      </c>
      <c r="EB49" s="1">
        <f>[2]Weltindikatoren!C9</f>
        <v>1.0674436213512268</v>
      </c>
      <c r="EC49" s="9">
        <f>'Destatis 1970-1991'!AJ22*AVERAGE(EC$126:EC$129)/AVERAGE('Destatis 1970-1991'!AJ$99:AJ$102)</f>
        <v>20.069105511328843</v>
      </c>
      <c r="ED49" s="9">
        <f>'Destatis 1970-1991'!AK22*AVERAGE(ED$126:ED$129)/AVERAGE('Destatis 1970-1991'!AK$99:AK$102)</f>
        <v>8.9597582250321981</v>
      </c>
      <c r="EJ49" s="1">
        <f>[2]Weltindikatoren!C9</f>
        <v>1.0674436213512268</v>
      </c>
      <c r="EK49" t="e">
        <f>#REF!</f>
        <v>#REF!</v>
      </c>
      <c r="EL49">
        <v>108.34231702749113</v>
      </c>
      <c r="EM49">
        <v>110.15693674731806</v>
      </c>
    </row>
    <row r="50" spans="1:143">
      <c r="A50" s="4">
        <v>26299</v>
      </c>
      <c r="B50" s="8">
        <v>266.19756031032745</v>
      </c>
      <c r="C50" s="6">
        <v>93.958260869565223</v>
      </c>
      <c r="D50" s="6">
        <v>91.477416298168038</v>
      </c>
      <c r="E50" s="6">
        <v>96.220919540229886</v>
      </c>
      <c r="F50">
        <f>'Datastream-Q'!F51</f>
        <v>38</v>
      </c>
      <c r="G50">
        <f>'Datastream-Q'!G51</f>
        <v>0.61702900000000005</v>
      </c>
      <c r="H50" t="str">
        <f>'Datastream-Q'!H51</f>
        <v>#NA</v>
      </c>
      <c r="I50">
        <f>'Datastream-Q'!I51</f>
        <v>100.9</v>
      </c>
      <c r="J50">
        <f>'Datastream-Q'!J51</f>
        <v>4.9569999999999999</v>
      </c>
      <c r="K50" t="str">
        <f>'Datastream-Q'!K51</f>
        <v>#NA</v>
      </c>
      <c r="L50">
        <f>'Datastream-Q'!L51</f>
        <v>560.4</v>
      </c>
      <c r="M50">
        <f>'Datastream-Q'!M51</f>
        <v>566404</v>
      </c>
      <c r="N50" t="str">
        <f>'Datastream-Q'!N51</f>
        <v>#NA</v>
      </c>
      <c r="O50" t="str">
        <f>'Datastream-Q'!O51</f>
        <v>#NA</v>
      </c>
      <c r="P50">
        <f>'Datastream-Q'!P51</f>
        <v>0.9</v>
      </c>
      <c r="Q50">
        <f>'Datastream-Q'!Q51</f>
        <v>33.5</v>
      </c>
      <c r="R50" s="8"/>
      <c r="S50">
        <v>0</v>
      </c>
      <c r="T50">
        <v>0</v>
      </c>
      <c r="U50" t="str">
        <f>'Datastream-Q'!S51</f>
        <v>#NA</v>
      </c>
      <c r="V50" t="str">
        <f>'Datastream-Q'!T51</f>
        <v>#NA</v>
      </c>
      <c r="W50" s="1">
        <f>'[2]Deutschland Quartalsdaten'!C10</f>
        <v>0.59070254720101401</v>
      </c>
      <c r="X50" s="1">
        <f>'[2]Deutschland Quartalsdaten'!B10</f>
        <v>1.7160180248891923</v>
      </c>
      <c r="Y50" s="19">
        <f>'[2]Deutschland Quartalsdaten'!J10</f>
        <v>1.5404804677676605</v>
      </c>
      <c r="Z50" s="9">
        <f>'West-Deutschland-Q'!X51*AVERAGE(Quartalsdaten!Z$126:Z$129)/AVERAGE('West-Deutschland-Q'!X$127:X$130)</f>
        <v>16.611991903509868</v>
      </c>
      <c r="AA50" s="8">
        <f>'[3]Lange Reihen'!B10</f>
        <v>33.56</v>
      </c>
      <c r="AB50" s="9">
        <f>'West-Deutschland-Q'!Y51*AVERAGE(Quartalsdaten!AB$126:AB$129)/AVERAGE('West-Deutschland-Q'!Y$127:Y$130)</f>
        <v>18.808070307439333</v>
      </c>
      <c r="AC50" s="8">
        <f>'[3]Lange Reihen'!D10</f>
        <v>40.200000000000003</v>
      </c>
      <c r="AD50" t="str">
        <f>'Datastream-Q'!Z51</f>
        <v>#NA</v>
      </c>
      <c r="AE50" t="str">
        <f>'Datastream-Q'!Z51</f>
        <v>#NA</v>
      </c>
      <c r="AF50" s="10">
        <v>-21</v>
      </c>
      <c r="AG50">
        <f>'Datastream-Q'!AB51</f>
        <v>105.2</v>
      </c>
      <c r="AH50" s="8"/>
      <c r="AI50" t="str">
        <f>'Datastream-Q'!AD51</f>
        <v>#NA</v>
      </c>
      <c r="AJ50">
        <f>'Datastream-Q'!AE51</f>
        <v>0.61702900000000005</v>
      </c>
      <c r="AK50" s="9">
        <f t="shared" si="1"/>
        <v>49.499379927025821</v>
      </c>
      <c r="AL50" s="9">
        <f t="shared" si="2"/>
        <v>46.786244545868989</v>
      </c>
      <c r="AN50" t="str">
        <f>'Datastream-Q'!AF51</f>
        <v>#NA</v>
      </c>
      <c r="AP50" s="8" t="e">
        <f>#REF!</f>
        <v>#REF!</v>
      </c>
      <c r="AQ50" s="8">
        <v>34.090000000000003</v>
      </c>
      <c r="AR50" s="8">
        <v>62.26</v>
      </c>
      <c r="AS50" s="8">
        <f>'[3]Import Quarterly Data'!F13</f>
        <v>36.729999999999997</v>
      </c>
      <c r="AT50" s="8">
        <f>'[3]Export Quarterly Data'!S14</f>
        <v>2.84</v>
      </c>
      <c r="AU50" s="8">
        <v>18.239999999999998</v>
      </c>
      <c r="AV50" s="8">
        <v>4.45</v>
      </c>
      <c r="AW50" s="8">
        <v>15.16</v>
      </c>
      <c r="AX50" s="30">
        <f t="shared" si="3"/>
        <v>105.79900226549897</v>
      </c>
      <c r="AY50">
        <f>'Datastream-Q'!AQ51</f>
        <v>3.49</v>
      </c>
      <c r="AZ50" s="9">
        <f>'West-Deutschland-Q'!C51/AVERAGE('West-Deutschland-Q'!C$127:C$130)*AVERAGE(AZ$126:AZ$129)</f>
        <v>32.403077802753579</v>
      </c>
      <c r="BG50">
        <f>'Datastream-Q'!AU51</f>
        <v>84.6</v>
      </c>
      <c r="BH50" s="8">
        <f>'West-Deutschland-Q'!J51</f>
        <v>84.6</v>
      </c>
      <c r="BL50">
        <v>0.69146715776550027</v>
      </c>
      <c r="BM50">
        <f>'Datastream-Q'!AZ51</f>
        <v>43.610399999999998</v>
      </c>
      <c r="BN50">
        <f>'Datastream-Q'!BA51</f>
        <v>99.150899999999993</v>
      </c>
      <c r="BO50" s="8">
        <f>'West-Deutschland-Q'!D51</f>
        <v>6.1</v>
      </c>
      <c r="BP50" s="8">
        <f>100-'West-Deutschland-Q'!E51</f>
        <v>63.7</v>
      </c>
      <c r="BQ50" s="9">
        <f>'Destatis 1970-1991'!AU23*AVERAGE(BQ$126:BQ$129)/AVERAGE('Destatis 1970-1991'!AU$99:AU$102)</f>
        <v>67.671510064712052</v>
      </c>
      <c r="BR50" s="9">
        <f>'West-Deutschland-Q'!M52*AVERAGE(Quartalsdaten!BR$138:BR$141)/AVERAGE('West-Deutschland-Q'!M$139:M$142)</f>
        <v>95.540970873786421</v>
      </c>
      <c r="BT50" s="1">
        <f>'[4]Preisindex-Deutschland-Quartals'!C10</f>
        <v>1.5822038408571177</v>
      </c>
      <c r="BU50" s="1">
        <f>'[4]Preisindex-Deutschland-Quartals'!D10</f>
        <v>1.5502550427217736</v>
      </c>
      <c r="BW50" s="9">
        <f>'West-Deutschland-Q'!Q51*AVERAGE('West-Deutschland-Q'!AW$127:AW$130)/AVERAGE('West-Deutschland-Q'!Q$127:Q$130)</f>
        <v>191.93591313036529</v>
      </c>
      <c r="BX50" s="9">
        <f>'West-Deutschland-Q'!R51*AVERAGE('West-Deutschland-Q'!AX$127:AX$130)/AVERAGE('West-Deutschland-Q'!R$127:R$130)</f>
        <v>19.952445138398847</v>
      </c>
      <c r="BY50" s="9">
        <f>'West-Deutschland-Q'!S51*AVERAGE('West-Deutschland-Q'!AY$127:AY$130)/AVERAGE('West-Deutschland-Q'!S$127:S$130)</f>
        <v>347.38906282999994</v>
      </c>
      <c r="BZ50" s="9">
        <f>'Destatis 1970-1991'!D23*AVERAGE(BZ$126:BZ$129)/AVERAGE('Destatis 1970-1991'!D$99:D$102)</f>
        <v>117.46796565302226</v>
      </c>
      <c r="CA50">
        <f>'Datastream-Q'!BG51</f>
        <v>442.67</v>
      </c>
      <c r="CB50">
        <f>'Datastream-Q'!BH51</f>
        <v>574.19799999999998</v>
      </c>
      <c r="CG50" s="9">
        <f>'West-Deutschland-Q'!Z51/AVERAGE('West-Deutschland-Q'!Z$127:Z$130)*AVERAGE(CG$126:CG$129)</f>
        <v>54.502886650726161</v>
      </c>
      <c r="CH50" s="11"/>
      <c r="CI50" s="2"/>
      <c r="CL50">
        <f>'Datastream-Q'!BL51</f>
        <v>105.6728</v>
      </c>
      <c r="CM50">
        <f>'Datastream-Q'!BM51</f>
        <v>33.181100000000001</v>
      </c>
      <c r="CN50">
        <f>'Datastream-Q'!BN51</f>
        <v>42.5</v>
      </c>
      <c r="CP50">
        <f>'Datastream-Q'!BP51</f>
        <v>5.23</v>
      </c>
      <c r="CQ50">
        <f>'Datastream-Q'!BQ51</f>
        <v>9.6300000000000008</v>
      </c>
      <c r="CR50">
        <f>'Datastream-Q'!BR51</f>
        <v>30.6</v>
      </c>
      <c r="CS50">
        <f>'Datastream-Q'!BS51</f>
        <v>39.93</v>
      </c>
      <c r="CT50">
        <f>'Datastream-Q'!BT51</f>
        <v>23.73</v>
      </c>
      <c r="CU50" s="28">
        <f>'Datastream-Q'!BU51</f>
        <v>42.7</v>
      </c>
      <c r="CV50" s="28"/>
      <c r="CX50" s="9">
        <v>-1.5</v>
      </c>
      <c r="CY50" s="9"/>
      <c r="DA50" s="105"/>
      <c r="DB50" s="40">
        <f t="shared" si="0"/>
        <v>5.6561360973309194</v>
      </c>
      <c r="DI50">
        <f>'Datastream-Q'!CA51</f>
        <v>66.31</v>
      </c>
      <c r="DP50" s="9">
        <f>'Destatis 1970-1991'!AV23*AVERAGE(DP$126:DP$129)/AVERAGE('Destatis 1970-1991'!AV$99:AV$102)</f>
        <v>33.544593035860935</v>
      </c>
      <c r="DQ50" s="9">
        <f>'Destatis 1970-1991'!AX23*AVERAGE(DQ$126:DQ$129)/AVERAGE('Destatis 1970-1991'!AX$99:AX$102)</f>
        <v>2.3916894317215855</v>
      </c>
      <c r="DW50">
        <f>'Datastream-Q'!CG51</f>
        <v>106.3</v>
      </c>
      <c r="DX50">
        <f>'Datastream-Q'!CH51</f>
        <v>103.7</v>
      </c>
      <c r="EB50" s="1">
        <f>[2]Weltindikatoren!C10</f>
        <v>1.0835311652984339</v>
      </c>
      <c r="EC50" s="9">
        <f>'Destatis 1970-1991'!AJ23*AVERAGE(EC$126:EC$129)/AVERAGE('Destatis 1970-1991'!AJ$99:AJ$102)</f>
        <v>20.199810165339862</v>
      </c>
      <c r="ED50" s="9">
        <f>'Destatis 1970-1991'!AK23*AVERAGE(ED$126:ED$129)/AVERAGE('Destatis 1970-1991'!AK$99:AK$102)</f>
        <v>9.3222263201030326</v>
      </c>
      <c r="EJ50" s="1">
        <f>[2]Weltindikatoren!C10</f>
        <v>1.0835311652984339</v>
      </c>
      <c r="EK50" t="e">
        <f>#REF!</f>
        <v>#REF!</v>
      </c>
      <c r="EL50">
        <v>109.64958915552756</v>
      </c>
      <c r="EM50">
        <v>112.69935723797994</v>
      </c>
    </row>
    <row r="51" spans="1:143">
      <c r="A51" s="4">
        <v>26390</v>
      </c>
      <c r="B51" s="8">
        <v>270.20529800223642</v>
      </c>
      <c r="C51" s="6">
        <v>99.649565217391313</v>
      </c>
      <c r="D51" s="6">
        <v>95.245198989260885</v>
      </c>
      <c r="E51" s="6">
        <v>103.81471264367818</v>
      </c>
      <c r="F51">
        <f>'Datastream-Q'!F52</f>
        <v>39.299999999999997</v>
      </c>
      <c r="G51">
        <f>'Datastream-Q'!G52</f>
        <v>0.61623899999999998</v>
      </c>
      <c r="H51" t="str">
        <f>'Datastream-Q'!H52</f>
        <v>#NA</v>
      </c>
      <c r="I51">
        <f>'Datastream-Q'!I52</f>
        <v>105</v>
      </c>
      <c r="J51">
        <f>'Datastream-Q'!J52</f>
        <v>4.7130000000000001</v>
      </c>
      <c r="K51" t="str">
        <f>'Datastream-Q'!K52</f>
        <v>#NA</v>
      </c>
      <c r="L51">
        <f>'Datastream-Q'!L52</f>
        <v>549.29999999999995</v>
      </c>
      <c r="M51">
        <f>'Datastream-Q'!M52</f>
        <v>657942</v>
      </c>
      <c r="N51" t="str">
        <f>'Datastream-Q'!N52</f>
        <v>#NA</v>
      </c>
      <c r="O51" t="str">
        <f>'Datastream-Q'!O52</f>
        <v>#NA</v>
      </c>
      <c r="P51">
        <f>'Datastream-Q'!P52</f>
        <v>1</v>
      </c>
      <c r="Q51">
        <f>'Datastream-Q'!Q52</f>
        <v>33.700000000000003</v>
      </c>
      <c r="R51" s="8"/>
      <c r="S51">
        <v>0</v>
      </c>
      <c r="T51">
        <v>0</v>
      </c>
      <c r="U51" t="str">
        <f>'Datastream-Q'!S52</f>
        <v>#NA</v>
      </c>
      <c r="V51" t="str">
        <f>'Datastream-Q'!T52</f>
        <v>#NA</v>
      </c>
      <c r="W51" s="1">
        <f>'[2]Deutschland Quartalsdaten'!C11</f>
        <v>0.71149131852880387</v>
      </c>
      <c r="X51" s="1">
        <f>'[2]Deutschland Quartalsdaten'!B11</f>
        <v>1.7769527419019431</v>
      </c>
      <c r="Y51" s="19">
        <f>'[2]Deutschland Quartalsdaten'!J11</f>
        <v>1.5590796938997085</v>
      </c>
      <c r="Z51" s="9">
        <f>'West-Deutschland-Q'!X52*AVERAGE(Quartalsdaten!Z$126:Z$129)/AVERAGE('West-Deutschland-Q'!X$127:X$130)</f>
        <v>17.210906222611744</v>
      </c>
      <c r="AA51" s="8">
        <f>'[3]Lange Reihen'!B11</f>
        <v>34.53</v>
      </c>
      <c r="AB51" s="9">
        <f>'West-Deutschland-Q'!Y52*AVERAGE(Quartalsdaten!AB$126:AB$129)/AVERAGE('West-Deutschland-Q'!Y$127:Y$130)</f>
        <v>19.36435183616523</v>
      </c>
      <c r="AC51" s="8">
        <f>'[3]Lange Reihen'!D11</f>
        <v>40.82</v>
      </c>
      <c r="AD51" t="str">
        <f>'Datastream-Q'!Z52</f>
        <v>#NA</v>
      </c>
      <c r="AE51" t="str">
        <f>'Datastream-Q'!Z52</f>
        <v>#NA</v>
      </c>
      <c r="AF51" s="10">
        <v>-25.333333333333332</v>
      </c>
      <c r="AG51">
        <f>'Datastream-Q'!AB52</f>
        <v>104.2</v>
      </c>
      <c r="AH51" s="8"/>
      <c r="AI51" t="str">
        <f>'Datastream-Q'!AD52</f>
        <v>#NA</v>
      </c>
      <c r="AJ51">
        <f>'Datastream-Q'!AE52</f>
        <v>0.61623899999999998</v>
      </c>
      <c r="AK51" s="9">
        <f t="shared" si="1"/>
        <v>49.843342666121472</v>
      </c>
      <c r="AL51" s="9">
        <f t="shared" si="2"/>
        <v>47.438392543275917</v>
      </c>
      <c r="AN51" t="str">
        <f>'Datastream-Q'!AF52</f>
        <v>#NA</v>
      </c>
      <c r="AP51" s="8" t="e">
        <f>#REF!</f>
        <v>#REF!</v>
      </c>
      <c r="AQ51" s="8">
        <v>34.83</v>
      </c>
      <c r="AR51" s="8">
        <v>61.65</v>
      </c>
      <c r="AS51" s="8">
        <f>'[3]Import Quarterly Data'!F14</f>
        <v>37.56</v>
      </c>
      <c r="AT51" s="8">
        <f>'[3]Export Quarterly Data'!S15</f>
        <v>3.1</v>
      </c>
      <c r="AU51" s="8">
        <v>18.739999999999998</v>
      </c>
      <c r="AV51" s="8">
        <v>4.54</v>
      </c>
      <c r="AW51" s="8">
        <v>15.65</v>
      </c>
      <c r="AX51" s="30">
        <f t="shared" si="3"/>
        <v>105.06962819334915</v>
      </c>
      <c r="AY51">
        <f>'Datastream-Q'!AQ52</f>
        <v>3.65</v>
      </c>
      <c r="AZ51" s="9">
        <f>'West-Deutschland-Q'!C52/AVERAGE('West-Deutschland-Q'!C$127:C$130)*AVERAGE(AZ$126:AZ$129)</f>
        <v>32.770737257656648</v>
      </c>
      <c r="BG51">
        <f>'Datastream-Q'!AU52</f>
        <v>84.7</v>
      </c>
      <c r="BH51" s="8">
        <f>'West-Deutschland-Q'!J52</f>
        <v>84.7</v>
      </c>
      <c r="BL51">
        <v>0.68976264684727884</v>
      </c>
      <c r="BM51">
        <f>'Datastream-Q'!AZ52</f>
        <v>44.711399999999998</v>
      </c>
      <c r="BN51">
        <f>'Datastream-Q'!BA52</f>
        <v>100.7436</v>
      </c>
      <c r="BO51" s="8">
        <f>'West-Deutschland-Q'!D52</f>
        <v>19.37</v>
      </c>
      <c r="BP51" s="8">
        <f>100-'West-Deutschland-Q'!E52</f>
        <v>92.7</v>
      </c>
      <c r="BQ51" s="9">
        <f>'Destatis 1970-1991'!AU24*AVERAGE(BQ$126:BQ$129)/AVERAGE('Destatis 1970-1991'!AU$99:AU$102)</f>
        <v>68.247717145452739</v>
      </c>
      <c r="BR51" s="9">
        <f>'West-Deutschland-Q'!M53*AVERAGE(Quartalsdaten!BR$138:BR$141)/AVERAGE('West-Deutschland-Q'!M$139:M$142)</f>
        <v>98.562441054091551</v>
      </c>
      <c r="BT51" s="1">
        <f>'[4]Preisindex-Deutschland-Quartals'!C11</f>
        <v>1.6031303725089578</v>
      </c>
      <c r="BU51" s="1">
        <f>'[4]Preisindex-Deutschland-Quartals'!D11</f>
        <v>1.5710951624476486</v>
      </c>
      <c r="BW51" s="9">
        <f>'West-Deutschland-Q'!Q52*AVERAGE('West-Deutschland-Q'!AW$127:AW$130)/AVERAGE('West-Deutschland-Q'!Q$127:Q$130)</f>
        <v>192.59656780594923</v>
      </c>
      <c r="BX51" s="9">
        <f>'West-Deutschland-Q'!R52*AVERAGE('West-Deutschland-Q'!AX$127:AX$130)/AVERAGE('West-Deutschland-Q'!R$127:R$130)</f>
        <v>19.762143020424389</v>
      </c>
      <c r="BY51" s="9">
        <f>'West-Deutschland-Q'!S52*AVERAGE('West-Deutschland-Q'!AY$127:AY$130)/AVERAGE('West-Deutschland-Q'!S$127:S$130)</f>
        <v>352.14630158849997</v>
      </c>
      <c r="BZ51" s="9">
        <f>'Destatis 1970-1991'!D24*AVERAGE(BZ$126:BZ$129)/AVERAGE('Destatis 1970-1991'!D$99:D$102)</f>
        <v>119.67546247966018</v>
      </c>
      <c r="CA51">
        <f>'Datastream-Q'!BG52</f>
        <v>448</v>
      </c>
      <c r="CB51">
        <f>'Datastream-Q'!BH52</f>
        <v>204.161</v>
      </c>
      <c r="CG51" s="9">
        <f>'West-Deutschland-Q'!Z52/AVERAGE('West-Deutschland-Q'!Z$127:Z$130)*AVERAGE(CG$126:CG$129)</f>
        <v>54.648811380714719</v>
      </c>
      <c r="CH51" s="11"/>
      <c r="CI51" s="2"/>
      <c r="CL51">
        <f>'Datastream-Q'!BL52</f>
        <v>105.0046</v>
      </c>
      <c r="CM51">
        <f>'Datastream-Q'!BM52</f>
        <v>33.227499999999999</v>
      </c>
      <c r="CN51">
        <f>'Datastream-Q'!BN52</f>
        <v>42.9</v>
      </c>
      <c r="CP51">
        <f>'Datastream-Q'!BP52</f>
        <v>5.47</v>
      </c>
      <c r="CQ51">
        <f>'Datastream-Q'!BQ52</f>
        <v>9.77</v>
      </c>
      <c r="CR51">
        <f>'Datastream-Q'!BR52</f>
        <v>30.73</v>
      </c>
      <c r="CS51">
        <f>'Datastream-Q'!BS52</f>
        <v>38.53</v>
      </c>
      <c r="CT51">
        <f>'Datastream-Q'!BT52</f>
        <v>24.6</v>
      </c>
      <c r="CU51" s="28">
        <f>'Datastream-Q'!BU52</f>
        <v>43</v>
      </c>
      <c r="CV51" s="28"/>
      <c r="CX51" s="9">
        <v>1.1000000000000001</v>
      </c>
      <c r="CY51" s="9"/>
      <c r="DA51" s="105"/>
      <c r="DB51" s="40">
        <f t="shared" si="0"/>
        <v>5.923026617919346</v>
      </c>
      <c r="DI51">
        <f>'Datastream-Q'!CA52</f>
        <v>67.34</v>
      </c>
      <c r="DP51" s="9">
        <f>'Destatis 1970-1991'!AV24*AVERAGE(DP$126:DP$129)/AVERAGE('Destatis 1970-1991'!AV$99:AV$102)</f>
        <v>34.229176567205037</v>
      </c>
      <c r="DQ51" s="9">
        <f>'Destatis 1970-1991'!AX24*AVERAGE(DQ$126:DQ$129)/AVERAGE('Destatis 1970-1991'!AX$99:AX$102)</f>
        <v>2.4018421461073047</v>
      </c>
      <c r="DW51">
        <f>'Datastream-Q'!CG52</f>
        <v>105</v>
      </c>
      <c r="DX51">
        <f>'Datastream-Q'!CH52</f>
        <v>103</v>
      </c>
      <c r="EB51" s="1">
        <f>[2]Weltindikatoren!C11</f>
        <v>1.1034545658202888</v>
      </c>
      <c r="EC51" s="9">
        <f>'Destatis 1970-1991'!AJ24*AVERAGE(EC$126:EC$129)/AVERAGE('Destatis 1970-1991'!AJ$99:AJ$102)</f>
        <v>20.461219473361911</v>
      </c>
      <c r="ED51" s="9">
        <f>'Destatis 1970-1991'!AK24*AVERAGE(ED$126:ED$129)/AVERAGE('Destatis 1970-1991'!AK$99:AK$102)</f>
        <v>9.5600960074932679</v>
      </c>
      <c r="EJ51" s="1">
        <f>[2]Weltindikatoren!C11</f>
        <v>1.1034545658202888</v>
      </c>
      <c r="EK51" t="e">
        <f>#REF!</f>
        <v>#REF!</v>
      </c>
      <c r="EL51">
        <v>111.04388154745284</v>
      </c>
      <c r="EM51">
        <v>114.21890772924284</v>
      </c>
    </row>
    <row r="52" spans="1:143">
      <c r="A52" s="4">
        <v>26481</v>
      </c>
      <c r="B52" s="8">
        <v>275.26591593524012</v>
      </c>
      <c r="C52" s="6">
        <v>102.58144927536232</v>
      </c>
      <c r="D52" s="6">
        <v>98.034807327858488</v>
      </c>
      <c r="E52" s="6">
        <v>106.87195402298852</v>
      </c>
      <c r="F52">
        <f>'Datastream-Q'!F53</f>
        <v>39.6</v>
      </c>
      <c r="G52">
        <f>'Datastream-Q'!G53</f>
        <v>0.612618</v>
      </c>
      <c r="H52" t="str">
        <f>'Datastream-Q'!H53</f>
        <v>#NA</v>
      </c>
      <c r="I52">
        <f>'Datastream-Q'!I53</f>
        <v>109.2</v>
      </c>
      <c r="J52">
        <f>'Datastream-Q'!J53</f>
        <v>4.923</v>
      </c>
      <c r="K52" t="str">
        <f>'Datastream-Q'!K53</f>
        <v>#NA</v>
      </c>
      <c r="L52">
        <f>'Datastream-Q'!L53</f>
        <v>555</v>
      </c>
      <c r="M52">
        <f>'Datastream-Q'!M53</f>
        <v>455901</v>
      </c>
      <c r="N52" t="str">
        <f>'Datastream-Q'!N53</f>
        <v>#NA</v>
      </c>
      <c r="O52" t="str">
        <f>'Datastream-Q'!O53</f>
        <v>#NA</v>
      </c>
      <c r="P52">
        <f>'Datastream-Q'!P53</f>
        <v>1</v>
      </c>
      <c r="Q52">
        <f>'Datastream-Q'!Q53</f>
        <v>34</v>
      </c>
      <c r="R52" s="8"/>
      <c r="S52">
        <v>0</v>
      </c>
      <c r="T52">
        <v>0</v>
      </c>
      <c r="U52" t="str">
        <f>'Datastream-Q'!S53</f>
        <v>#NA</v>
      </c>
      <c r="V52" t="str">
        <f>'Datastream-Q'!T53</f>
        <v>#NA</v>
      </c>
      <c r="W52" s="1">
        <f>'[2]Deutschland Quartalsdaten'!C12</f>
        <v>1.1204049232925914</v>
      </c>
      <c r="X52" s="1">
        <f>'[2]Deutschland Quartalsdaten'!B12</f>
        <v>1.7882115018146518</v>
      </c>
      <c r="Y52" s="19">
        <f>'[2]Deutschland Quartalsdaten'!J12</f>
        <v>1.5747527574796647</v>
      </c>
      <c r="Z52" s="9">
        <f>'West-Deutschland-Q'!X53*AVERAGE(Quartalsdaten!Z$126:Z$129)/AVERAGE('West-Deutschland-Q'!X$127:X$130)</f>
        <v>17.817700993280749</v>
      </c>
      <c r="AA52" s="8">
        <f>'[3]Lange Reihen'!B12</f>
        <v>35.409999999999997</v>
      </c>
      <c r="AB52" s="9">
        <f>'West-Deutschland-Q'!Y53*AVERAGE(Quartalsdaten!AB$126:AB$129)/AVERAGE('West-Deutschland-Q'!Y$127:Y$130)</f>
        <v>19.546581992127162</v>
      </c>
      <c r="AC52" s="8">
        <f>'[3]Lange Reihen'!D12</f>
        <v>40.69</v>
      </c>
      <c r="AD52" t="str">
        <f>'Datastream-Q'!Z53</f>
        <v>#NA</v>
      </c>
      <c r="AE52" t="str">
        <f>'Datastream-Q'!Z53</f>
        <v>#NA</v>
      </c>
      <c r="AF52" s="10">
        <v>-32.333333333333336</v>
      </c>
      <c r="AG52">
        <f>'Datastream-Q'!AB53</f>
        <v>103.7</v>
      </c>
      <c r="AH52" s="8"/>
      <c r="AI52" t="str">
        <f>'Datastream-Q'!AD53</f>
        <v>#NA</v>
      </c>
      <c r="AJ52">
        <f>'Datastream-Q'!AE53</f>
        <v>0.612618</v>
      </c>
      <c r="AK52" s="9">
        <f t="shared" si="1"/>
        <v>50.318274479753597</v>
      </c>
      <c r="AL52" s="9">
        <f t="shared" si="2"/>
        <v>48.03780288062709</v>
      </c>
      <c r="AN52" t="str">
        <f>'Datastream-Q'!AF53</f>
        <v>#NA</v>
      </c>
      <c r="AP52" s="8" t="e">
        <f>#REF!</f>
        <v>#REF!</v>
      </c>
      <c r="AQ52" s="8">
        <v>35.32</v>
      </c>
      <c r="AR52" s="8">
        <v>61.42</v>
      </c>
      <c r="AS52" s="8">
        <f>'[3]Import Quarterly Data'!F15</f>
        <v>37.44</v>
      </c>
      <c r="AT52" s="8">
        <f>'[3]Export Quarterly Data'!S16</f>
        <v>3.46</v>
      </c>
      <c r="AU52" s="8">
        <v>19.149999999999999</v>
      </c>
      <c r="AV52" s="8">
        <v>4.6100000000000003</v>
      </c>
      <c r="AW52" s="8">
        <v>15.77</v>
      </c>
      <c r="AX52" s="30">
        <f t="shared" si="3"/>
        <v>104.74724375882349</v>
      </c>
      <c r="AY52">
        <f>'Datastream-Q'!AQ53</f>
        <v>3.63</v>
      </c>
      <c r="AZ52" s="9">
        <f>'West-Deutschland-Q'!C53/AVERAGE('West-Deutschland-Q'!C$127:C$130)*AVERAGE(AZ$126:AZ$129)</f>
        <v>33.211928603540322</v>
      </c>
      <c r="BG52">
        <f>'Datastream-Q'!AU53</f>
        <v>85.1</v>
      </c>
      <c r="BH52" s="8">
        <f>'West-Deutschland-Q'!J53</f>
        <v>85.1</v>
      </c>
      <c r="BL52">
        <v>0.68557121229765916</v>
      </c>
      <c r="BM52">
        <f>'Datastream-Q'!AZ53</f>
        <v>45.7042</v>
      </c>
      <c r="BN52">
        <f>'Datastream-Q'!BA53</f>
        <v>102.0932</v>
      </c>
      <c r="BO52" s="8">
        <f>'West-Deutschland-Q'!D53</f>
        <v>20.6</v>
      </c>
      <c r="BP52" s="8">
        <f>100-'West-Deutschland-Q'!E53</f>
        <v>98.3</v>
      </c>
      <c r="BQ52" s="9">
        <f>'Destatis 1970-1991'!AU25*AVERAGE(BQ$126:BQ$129)/AVERAGE('Destatis 1970-1991'!AU$99:AU$102)</f>
        <v>69.757525572203704</v>
      </c>
      <c r="BR52" s="9">
        <f>'West-Deutschland-Q'!M54*AVERAGE(Quartalsdaten!BR$138:BR$141)/AVERAGE('West-Deutschland-Q'!M$139:M$142)</f>
        <v>97.207988904299597</v>
      </c>
      <c r="BT52" s="1">
        <f>'[4]Preisindex-Deutschland-Quartals'!C12</f>
        <v>1.6329612754341321</v>
      </c>
      <c r="BU52" s="1">
        <f>'[4]Preisindex-Deutschland-Quartals'!D12</f>
        <v>1.600673488729786</v>
      </c>
      <c r="BW52" s="9">
        <f>'West-Deutschland-Q'!Q53*AVERAGE('West-Deutschland-Q'!AW$127:AW$130)/AVERAGE('West-Deutschland-Q'!Q$127:Q$130)</f>
        <v>196.34027763425829</v>
      </c>
      <c r="BX52" s="9">
        <f>'West-Deutschland-Q'!R53*AVERAGE('West-Deutschland-Q'!AX$127:AX$130)/AVERAGE('West-Deutschland-Q'!R$127:R$130)</f>
        <v>20.146406912488196</v>
      </c>
      <c r="BY52" s="9">
        <f>'West-Deutschland-Q'!S53*AVERAGE('West-Deutschland-Q'!AY$127:AY$130)/AVERAGE('West-Deutschland-Q'!S$127:S$130)</f>
        <v>358.34177532050001</v>
      </c>
      <c r="BZ52" s="9">
        <f>'Destatis 1970-1991'!D25*AVERAGE(BZ$126:BZ$129)/AVERAGE('Destatis 1970-1991'!D$99:D$102)</f>
        <v>123.96719488880903</v>
      </c>
      <c r="CA52">
        <f>'Datastream-Q'!BG53</f>
        <v>460.37</v>
      </c>
      <c r="CB52">
        <f>'Datastream-Q'!BH53</f>
        <v>-425.46100000000001</v>
      </c>
      <c r="CG52" s="9">
        <f>'West-Deutschland-Q'!Z53/AVERAGE('West-Deutschland-Q'!Z$127:Z$130)*AVERAGE(CG$126:CG$129)</f>
        <v>54.961507230690195</v>
      </c>
      <c r="CH52" s="11"/>
      <c r="CI52" s="2"/>
      <c r="CL52">
        <f>'Datastream-Q'!BL53</f>
        <v>105.50409999999999</v>
      </c>
      <c r="CM52">
        <f>'Datastream-Q'!BM53</f>
        <v>33.233800000000002</v>
      </c>
      <c r="CN52">
        <f>'Datastream-Q'!BN53</f>
        <v>43.8</v>
      </c>
      <c r="CP52">
        <f>'Datastream-Q'!BP53</f>
        <v>5.4</v>
      </c>
      <c r="CQ52">
        <f>'Datastream-Q'!BQ53</f>
        <v>9.57</v>
      </c>
      <c r="CR52">
        <f>'Datastream-Q'!BR53</f>
        <v>30</v>
      </c>
      <c r="CS52">
        <f>'Datastream-Q'!BS53</f>
        <v>38.1</v>
      </c>
      <c r="CT52">
        <f>'Datastream-Q'!BT53</f>
        <v>23.7</v>
      </c>
      <c r="CU52" s="28">
        <f>'Datastream-Q'!BU53</f>
        <v>43.5</v>
      </c>
      <c r="CV52" s="28"/>
      <c r="CX52" s="9">
        <v>-0.1</v>
      </c>
      <c r="CY52" s="9"/>
      <c r="DA52" s="105"/>
      <c r="DB52" s="40">
        <f t="shared" si="0"/>
        <v>5.92538906790202</v>
      </c>
      <c r="DI52">
        <f>'Datastream-Q'!CA53</f>
        <v>68.56</v>
      </c>
      <c r="DP52" s="9">
        <f>'Destatis 1970-1991'!AV25*AVERAGE(DP$126:DP$129)/AVERAGE('Destatis 1970-1991'!AV$99:AV$102)</f>
        <v>35.173682187989947</v>
      </c>
      <c r="DQ52" s="9">
        <f>'Destatis 1970-1991'!AX25*AVERAGE(DQ$126:DQ$129)/AVERAGE('Destatis 1970-1991'!AX$99:AX$102)</f>
        <v>2.5309266575828788</v>
      </c>
      <c r="DW52">
        <f>'Datastream-Q'!CG53</f>
        <v>103.9</v>
      </c>
      <c r="DX52">
        <f>'Datastream-Q'!CH53</f>
        <v>103.3</v>
      </c>
      <c r="EB52" s="1">
        <f>[2]Weltindikatoren!C12</f>
        <v>1.1171432345803609</v>
      </c>
      <c r="EC52" s="9">
        <f>'Destatis 1970-1991'!AJ25*AVERAGE(EC$126:EC$129)/AVERAGE('Destatis 1970-1991'!AJ$99:AJ$102)</f>
        <v>21.197918432333129</v>
      </c>
      <c r="ED52" s="9">
        <f>'Destatis 1970-1991'!AK25*AVERAGE(ED$126:ED$129)/AVERAGE('Destatis 1970-1991'!AK$99:AK$102)</f>
        <v>10.001853998360849</v>
      </c>
      <c r="EJ52" s="1">
        <f>[2]Weltindikatoren!C12</f>
        <v>1.1171432345803609</v>
      </c>
      <c r="EK52" t="e">
        <f>#REF!</f>
        <v>#REF!</v>
      </c>
      <c r="EL52">
        <v>112.08199504866495</v>
      </c>
      <c r="EM52">
        <v>115.42322012562886</v>
      </c>
    </row>
    <row r="53" spans="1:143">
      <c r="A53" s="4">
        <v>26573</v>
      </c>
      <c r="B53" s="8">
        <v>279.64725629334407</v>
      </c>
      <c r="C53" s="6">
        <v>104.34057971014494</v>
      </c>
      <c r="D53" s="6">
        <v>101.47653190145294</v>
      </c>
      <c r="E53" s="6">
        <v>106.93770114942531</v>
      </c>
      <c r="F53">
        <f>'Datastream-Q'!F54</f>
        <v>43.4</v>
      </c>
      <c r="G53">
        <f>'Datastream-Q'!G54</f>
        <v>0.61141800000000002</v>
      </c>
      <c r="H53" t="str">
        <f>'Datastream-Q'!H54</f>
        <v>#NA</v>
      </c>
      <c r="I53">
        <f>'Datastream-Q'!I54</f>
        <v>113.2</v>
      </c>
      <c r="J53">
        <f>'Datastream-Q'!J54</f>
        <v>7.85</v>
      </c>
      <c r="K53" t="str">
        <f>'Datastream-Q'!K54</f>
        <v>#NA</v>
      </c>
      <c r="L53">
        <f>'Datastream-Q'!L54</f>
        <v>536.4</v>
      </c>
      <c r="M53">
        <f>'Datastream-Q'!M54</f>
        <v>462716</v>
      </c>
      <c r="N53" t="str">
        <f>'Datastream-Q'!N54</f>
        <v>#NA</v>
      </c>
      <c r="O53" t="str">
        <f>'Datastream-Q'!O54</f>
        <v>#NA</v>
      </c>
      <c r="P53">
        <f>'Datastream-Q'!P54</f>
        <v>1</v>
      </c>
      <c r="Q53">
        <f>'Datastream-Q'!Q54</f>
        <v>34.299999999999997</v>
      </c>
      <c r="R53" s="8"/>
      <c r="S53">
        <v>0</v>
      </c>
      <c r="T53">
        <v>0</v>
      </c>
      <c r="U53" t="str">
        <f>'Datastream-Q'!S54</f>
        <v>#NA</v>
      </c>
      <c r="V53" t="str">
        <f>'Datastream-Q'!T54</f>
        <v>#NA</v>
      </c>
      <c r="W53" s="1">
        <f>'[2]Deutschland Quartalsdaten'!C13</f>
        <v>1.5836297539692705</v>
      </c>
      <c r="X53" s="1">
        <f>'[2]Deutschland Quartalsdaten'!B13</f>
        <v>1.8623003493959231</v>
      </c>
      <c r="Y53" s="19">
        <f>'[2]Deutschland Quartalsdaten'!J13</f>
        <v>1.5972641727089043</v>
      </c>
      <c r="Z53" s="9">
        <f>'West-Deutschland-Q'!X54*AVERAGE(Quartalsdaten!Z$126:Z$129)/AVERAGE('West-Deutschland-Q'!X$127:X$130)</f>
        <v>18.968246922081718</v>
      </c>
      <c r="AA53" s="8">
        <f>'[3]Lange Reihen'!B13</f>
        <v>37.1</v>
      </c>
      <c r="AB53" s="9">
        <f>'West-Deutschland-Q'!Y54*AVERAGE(Quartalsdaten!AB$126:AB$129)/AVERAGE('West-Deutschland-Q'!Y$127:Y$130)</f>
        <v>20.735873536299767</v>
      </c>
      <c r="AC53" s="8">
        <f>'[3]Lange Reihen'!D13</f>
        <v>42.38</v>
      </c>
      <c r="AD53" t="str">
        <f>'Datastream-Q'!Z54</f>
        <v>#NA</v>
      </c>
      <c r="AE53" t="str">
        <f>'Datastream-Q'!Z54</f>
        <v>#NA</v>
      </c>
      <c r="AF53" s="10">
        <v>-29.333333333333332</v>
      </c>
      <c r="AG53">
        <f>'Datastream-Q'!AB54</f>
        <v>102.6</v>
      </c>
      <c r="AH53" s="8"/>
      <c r="AI53" t="str">
        <f>'Datastream-Q'!AD54</f>
        <v>#NA</v>
      </c>
      <c r="AJ53">
        <f>'Datastream-Q'!AE54</f>
        <v>0.61141800000000002</v>
      </c>
      <c r="AK53" s="9">
        <f t="shared" si="1"/>
        <v>51.127350194290344</v>
      </c>
      <c r="AL53" s="9">
        <f t="shared" si="2"/>
        <v>48.928441567484107</v>
      </c>
      <c r="AN53" t="str">
        <f>'Datastream-Q'!AF54</f>
        <v>#NA</v>
      </c>
      <c r="AP53" s="8" t="e">
        <f>#REF!</f>
        <v>#REF!</v>
      </c>
      <c r="AQ53" s="8">
        <v>37.159999999999997</v>
      </c>
      <c r="AR53" s="8">
        <v>65.13</v>
      </c>
      <c r="AS53" s="8">
        <f>'[3]Import Quarterly Data'!F16</f>
        <v>38.81</v>
      </c>
      <c r="AT53" s="8">
        <f>'[3]Export Quarterly Data'!S17</f>
        <v>3.57</v>
      </c>
      <c r="AU53" s="8">
        <v>20.5</v>
      </c>
      <c r="AV53" s="8">
        <v>4.8899999999999997</v>
      </c>
      <c r="AW53" s="8">
        <v>16.73</v>
      </c>
      <c r="AX53" s="30">
        <f t="shared" si="3"/>
        <v>104.49413174906338</v>
      </c>
      <c r="AY53">
        <f>'Datastream-Q'!AQ54</f>
        <v>3.62</v>
      </c>
      <c r="AZ53" s="9">
        <f>'West-Deutschland-Q'!C54/AVERAGE('West-Deutschland-Q'!C$127:C$130)*AVERAGE(AZ$126:AZ$129)</f>
        <v>33.726651840404607</v>
      </c>
      <c r="BG53">
        <f>'Datastream-Q'!AU54</f>
        <v>85.9</v>
      </c>
      <c r="BH53" s="8">
        <f>'West-Deutschland-Q'!J54</f>
        <v>85.8</v>
      </c>
      <c r="BL53">
        <v>0.6739790752615592</v>
      </c>
      <c r="BM53">
        <f>'Datastream-Q'!AZ54</f>
        <v>46.490299999999998</v>
      </c>
      <c r="BN53">
        <f>'Datastream-Q'!BA54</f>
        <v>102.99120000000001</v>
      </c>
      <c r="BO53" s="8">
        <f>'West-Deutschland-Q'!D54</f>
        <v>12.63</v>
      </c>
      <c r="BP53" s="8">
        <f>100-'West-Deutschland-Q'!E54</f>
        <v>85</v>
      </c>
      <c r="BQ53" s="9">
        <f>'Destatis 1970-1991'!AU26*AVERAGE(BQ$126:BQ$129)/AVERAGE('Destatis 1970-1991'!AU$99:AU$102)</f>
        <v>71.347565364627414</v>
      </c>
      <c r="BR53" s="9">
        <f>'West-Deutschland-Q'!M55*AVERAGE(Quartalsdaten!BR$138:BR$141)/AVERAGE('West-Deutschland-Q'!M$139:M$142)</f>
        <v>95.436782246879332</v>
      </c>
      <c r="BT53" s="1">
        <f>'[4]Preisindex-Deutschland-Quartals'!C13</f>
        <v>1.6620326283625972</v>
      </c>
      <c r="BU53" s="1">
        <f>'[4]Preisindex-Deutschland-Quartals'!D13</f>
        <v>1.6300597303397293</v>
      </c>
      <c r="BV53" s="2">
        <f>'[5]Deutschland Quartalsdaten'!K13</f>
        <v>0</v>
      </c>
      <c r="BW53" s="9">
        <f>'West-Deutschland-Q'!Q54*AVERAGE('West-Deutschland-Q'!AW$127:AW$130)/AVERAGE('West-Deutschland-Q'!Q$127:Q$130)</f>
        <v>198.10202343581551</v>
      </c>
      <c r="BX53" s="9">
        <f>'West-Deutschland-Q'!R54*AVERAGE('West-Deutschland-Q'!AX$127:AX$130)/AVERAGE('West-Deutschland-Q'!R$127:R$130)</f>
        <v>19.886571328330767</v>
      </c>
      <c r="BY53" s="9">
        <f>'West-Deutschland-Q'!S54*AVERAGE('West-Deutschland-Q'!AY$127:AY$130)/AVERAGE('West-Deutschland-Q'!S$127:S$130)</f>
        <v>363.26496426825003</v>
      </c>
      <c r="BZ53" s="9">
        <f>'Destatis 1970-1991'!D26*AVERAGE(BZ$126:BZ$129)/AVERAGE('Destatis 1970-1991'!D$99:D$102)</f>
        <v>127.46333199495643</v>
      </c>
      <c r="CA53">
        <f>'Datastream-Q'!BG54</f>
        <v>484.27</v>
      </c>
      <c r="CB53">
        <f>'Datastream-Q'!BH54</f>
        <v>1711.643</v>
      </c>
      <c r="CG53" s="9">
        <f>'West-Deutschland-Q'!Z54/AVERAGE('West-Deutschland-Q'!Z$127:Z$130)*AVERAGE(CG$126:CG$129)</f>
        <v>54.836428890700006</v>
      </c>
      <c r="CH53" s="11"/>
      <c r="CI53" s="2"/>
      <c r="CL53">
        <f>'Datastream-Q'!BL54</f>
        <v>104.1926</v>
      </c>
      <c r="CM53">
        <f>'Datastream-Q'!BM54</f>
        <v>33.213099999999997</v>
      </c>
      <c r="CN53">
        <f>'Datastream-Q'!BN54</f>
        <v>45.2</v>
      </c>
      <c r="CP53">
        <f>'Datastream-Q'!BP54</f>
        <v>5.4</v>
      </c>
      <c r="CQ53">
        <f>'Datastream-Q'!BQ54</f>
        <v>10.27</v>
      </c>
      <c r="CR53">
        <f>'Datastream-Q'!BR54</f>
        <v>33.07</v>
      </c>
      <c r="CS53">
        <f>'Datastream-Q'!BS54</f>
        <v>42.97</v>
      </c>
      <c r="CT53">
        <f>'Datastream-Q'!BT54</f>
        <v>25.7</v>
      </c>
      <c r="CU53" s="28">
        <f>'Datastream-Q'!BU54</f>
        <v>44.2</v>
      </c>
      <c r="CV53" s="28"/>
      <c r="CX53" s="9">
        <v>0.2</v>
      </c>
      <c r="CY53" s="9"/>
      <c r="DA53" s="105"/>
      <c r="DB53" s="40">
        <f t="shared" si="0"/>
        <v>5.9206631142687982</v>
      </c>
      <c r="DI53">
        <f>'Datastream-Q'!CA54</f>
        <v>70.510000000000005</v>
      </c>
      <c r="DP53" s="9">
        <f>'Destatis 1970-1991'!AV26*AVERAGE(DP$126:DP$129)/AVERAGE('Destatis 1970-1991'!AV$99:AV$102)</f>
        <v>36.378109898215669</v>
      </c>
      <c r="DQ53" s="9">
        <f>'Destatis 1970-1991'!AX26*AVERAGE(DQ$126:DQ$129)/AVERAGE('Destatis 1970-1991'!AX$99:AX$102)</f>
        <v>2.6498584546727333</v>
      </c>
      <c r="DW53">
        <f>'Datastream-Q'!CG54</f>
        <v>102.7</v>
      </c>
      <c r="DX53">
        <f>'Datastream-Q'!CH54</f>
        <v>102.4</v>
      </c>
      <c r="EB53" s="1">
        <f>[2]Weltindikatoren!C13</f>
        <v>1.1366185335975887</v>
      </c>
      <c r="EC53" s="9">
        <f>'Destatis 1970-1991'!AJ26*AVERAGE(EC$126:EC$129)/AVERAGE('Destatis 1970-1991'!AJ$99:AJ$102)</f>
        <v>22.065322045315369</v>
      </c>
      <c r="ED53" s="9">
        <f>'Destatis 1970-1991'!AK26*AVERAGE(ED$126:ED$129)/AVERAGE('Destatis 1970-1991'!AK$99:AK$102)</f>
        <v>10.511574757054209</v>
      </c>
      <c r="EJ53" s="1">
        <f>[2]Weltindikatoren!C13</f>
        <v>1.1366185335975887</v>
      </c>
      <c r="EK53" t="e">
        <f>#REF!</f>
        <v>#REF!</v>
      </c>
      <c r="EL53">
        <v>114.52669983702955</v>
      </c>
      <c r="EM53">
        <v>118.74482776264581</v>
      </c>
    </row>
    <row r="54" spans="1:143">
      <c r="A54" s="4">
        <v>26665</v>
      </c>
      <c r="B54" s="8">
        <v>283.59838752067799</v>
      </c>
      <c r="C54" s="6">
        <v>106.41014492753624</v>
      </c>
      <c r="D54" s="6">
        <v>106.00511686670878</v>
      </c>
      <c r="E54" s="6">
        <v>106.77333333333334</v>
      </c>
      <c r="F54">
        <f>'Datastream-Q'!F55</f>
        <v>46.5</v>
      </c>
      <c r="G54">
        <f>'Datastream-Q'!G55</f>
        <v>0.69510899999999998</v>
      </c>
      <c r="H54">
        <f>'Datastream-Q'!H55</f>
        <v>68.2</v>
      </c>
      <c r="I54">
        <f>'Datastream-Q'!I55</f>
        <v>121.3</v>
      </c>
      <c r="J54">
        <f>'Datastream-Q'!J55</f>
        <v>8.2070000000000007</v>
      </c>
      <c r="K54" t="str">
        <f>'Datastream-Q'!K55</f>
        <v>#NA</v>
      </c>
      <c r="L54">
        <f>'Datastream-Q'!L55</f>
        <v>572.5</v>
      </c>
      <c r="M54">
        <f>'Datastream-Q'!M55</f>
        <v>613602</v>
      </c>
      <c r="N54" t="str">
        <f>'Datastream-Q'!N55</f>
        <v>#NA</v>
      </c>
      <c r="O54" t="str">
        <f>'Datastream-Q'!O55</f>
        <v>#NA</v>
      </c>
      <c r="P54">
        <f>'Datastream-Q'!P55</f>
        <v>0.8</v>
      </c>
      <c r="Q54">
        <f>'Datastream-Q'!Q55</f>
        <v>34.6</v>
      </c>
      <c r="R54" s="8"/>
      <c r="S54">
        <v>0</v>
      </c>
      <c r="T54">
        <v>0</v>
      </c>
      <c r="U54" t="str">
        <f>'Datastream-Q'!S55</f>
        <v>#NA</v>
      </c>
      <c r="V54" t="str">
        <f>'Datastream-Q'!T55</f>
        <v>#NA</v>
      </c>
      <c r="W54" s="1">
        <f>'[2]Deutschland Quartalsdaten'!C14</f>
        <v>1.7224626771882858</v>
      </c>
      <c r="X54" s="1">
        <f>'[2]Deutschland Quartalsdaten'!B14</f>
        <v>1.8632093401028527</v>
      </c>
      <c r="Y54" s="19">
        <f>'[2]Deutschland Quartalsdaten'!J14</f>
        <v>1.6305857337336982</v>
      </c>
      <c r="Z54" s="9">
        <f>'West-Deutschland-Q'!X55*AVERAGE(Quartalsdaten!Z$126:Z$129)/AVERAGE('West-Deutschland-Q'!X$127:X$130)</f>
        <v>19.456834919243772</v>
      </c>
      <c r="AA54" s="8">
        <f>'[3]Lange Reihen'!B14</f>
        <v>37.44</v>
      </c>
      <c r="AB54" s="9">
        <f>'West-Deutschland-Q'!Y55*AVERAGE(Quartalsdaten!AB$126:AB$129)/AVERAGE('West-Deutschland-Q'!Y$127:Y$130)</f>
        <v>21.330519308386066</v>
      </c>
      <c r="AC54" s="8">
        <f>'[3]Lange Reihen'!D14</f>
        <v>41.8</v>
      </c>
      <c r="AD54" t="str">
        <f>'Datastream-Q'!Z55</f>
        <v>#NA</v>
      </c>
      <c r="AE54" t="str">
        <f>'Datastream-Q'!Z55</f>
        <v>#NA</v>
      </c>
      <c r="AF54" s="10">
        <v>-30</v>
      </c>
      <c r="AG54">
        <f>'Datastream-Q'!AB55</f>
        <v>105.6</v>
      </c>
      <c r="AH54" s="8"/>
      <c r="AI54" t="str">
        <f>'Datastream-Q'!AD55</f>
        <v>#NA</v>
      </c>
      <c r="AJ54">
        <f>'Datastream-Q'!AE55</f>
        <v>0.69510899999999998</v>
      </c>
      <c r="AK54" s="9">
        <f t="shared" si="1"/>
        <v>51.968041985159651</v>
      </c>
      <c r="AL54" s="9">
        <f t="shared" si="2"/>
        <v>51.029950498531264</v>
      </c>
      <c r="AN54" t="str">
        <f>'Datastream-Q'!AF55</f>
        <v>#NA</v>
      </c>
      <c r="AP54" s="8" t="e">
        <f>#REF!</f>
        <v>#REF!</v>
      </c>
      <c r="AQ54" s="8">
        <v>38.369999999999997</v>
      </c>
      <c r="AR54" s="8">
        <v>63</v>
      </c>
      <c r="AS54" s="8">
        <f>'[3]Import Quarterly Data'!F17</f>
        <v>38.49</v>
      </c>
      <c r="AT54" s="8">
        <f>'[3]Export Quarterly Data'!S18</f>
        <v>3.17</v>
      </c>
      <c r="AU54" s="8">
        <v>21.52</v>
      </c>
      <c r="AV54" s="8">
        <v>4.8899999999999997</v>
      </c>
      <c r="AW54" s="8">
        <v>17.350000000000001</v>
      </c>
      <c r="AX54" s="30">
        <f t="shared" si="3"/>
        <v>101.83831549406537</v>
      </c>
      <c r="AY54">
        <f>'Datastream-Q'!AQ55</f>
        <v>3.73</v>
      </c>
      <c r="AZ54" s="9">
        <f>'West-Deutschland-Q'!C55/AVERAGE('West-Deutschland-Q'!C$127:C$130)*AVERAGE(AZ$126:AZ$129)</f>
        <v>34.486456869907272</v>
      </c>
      <c r="BG54">
        <f>'Datastream-Q'!AU55</f>
        <v>87.4</v>
      </c>
      <c r="BH54" s="8">
        <f>'West-Deutschland-Q'!J55</f>
        <v>87.4</v>
      </c>
      <c r="BL54">
        <v>0.69188430822361324</v>
      </c>
      <c r="BM54">
        <f>'Datastream-Q'!AZ55</f>
        <v>46.776800000000001</v>
      </c>
      <c r="BN54">
        <f>'Datastream-Q'!BA55</f>
        <v>102.8083</v>
      </c>
      <c r="BO54" s="8">
        <f>'West-Deutschland-Q'!D55</f>
        <v>6.57</v>
      </c>
      <c r="BP54" s="8">
        <f>100-'West-Deutschland-Q'!E55</f>
        <v>65.7</v>
      </c>
      <c r="BQ54" s="9">
        <f>'Destatis 1970-1991'!AU27*AVERAGE(BQ$126:BQ$129)/AVERAGE('Destatis 1970-1991'!AU$99:AU$102)</f>
        <v>71.413209209268771</v>
      </c>
      <c r="BR54" s="9">
        <f>'West-Deutschland-Q'!M56*AVERAGE(Quartalsdaten!BR$138:BR$141)/AVERAGE('West-Deutschland-Q'!M$139:M$142)</f>
        <v>89.498030513176161</v>
      </c>
      <c r="BT54" s="1">
        <f>'[4]Preisindex-Deutschland-Quartals'!C14</f>
        <v>1.694968480885745</v>
      </c>
      <c r="BU54" s="1">
        <f>'[4]Preisindex-Deutschland-Quartals'!D14</f>
        <v>1.6626097048665016</v>
      </c>
      <c r="BV54" s="2">
        <f>'[5]Deutschland Quartalsdaten'!K14</f>
        <v>0</v>
      </c>
      <c r="BW54" s="9">
        <f>'West-Deutschland-Q'!Q55*AVERAGE('West-Deutschland-Q'!AW$127:AW$130)/AVERAGE('West-Deutschland-Q'!Q$127:Q$130)</f>
        <v>199.14019506887598</v>
      </c>
      <c r="BX54" s="9">
        <f>'West-Deutschland-Q'!R55*AVERAGE('West-Deutschland-Q'!AX$127:AX$130)/AVERAGE('West-Deutschland-Q'!R$127:R$130)</f>
        <v>20.490414587288178</v>
      </c>
      <c r="BY54" s="9">
        <f>'West-Deutschland-Q'!S55*AVERAGE('West-Deutschland-Q'!AY$127:AY$130)/AVERAGE('West-Deutschland-Q'!S$127:S$130)</f>
        <v>366.74991824249997</v>
      </c>
      <c r="BZ54" s="9">
        <f>'Destatis 1970-1991'!D27*AVERAGE(BZ$126:BZ$129)/AVERAGE('Destatis 1970-1991'!D$99:D$102)</f>
        <v>132.9988824130231</v>
      </c>
      <c r="CA54">
        <f>'Datastream-Q'!BG55</f>
        <v>502.49</v>
      </c>
      <c r="CB54">
        <f>'Datastream-Q'!BH55</f>
        <v>1519.395</v>
      </c>
      <c r="CE54" t="str">
        <f>'Datastream-Q'!BJ55</f>
        <v>#NA</v>
      </c>
      <c r="CG54" s="9">
        <f>'West-Deutschland-Q'!Z55/AVERAGE('West-Deutschland-Q'!Z$127:Z$130)*AVERAGE(CG$126:CG$129)</f>
        <v>57.337995690503845</v>
      </c>
      <c r="CH54" s="11"/>
      <c r="CI54" s="2"/>
      <c r="CL54">
        <f>'Datastream-Q'!BL55</f>
        <v>108.12560000000001</v>
      </c>
      <c r="CM54">
        <f>'Datastream-Q'!BM55</f>
        <v>33.918999999999997</v>
      </c>
      <c r="CN54">
        <f>'Datastream-Q'!BN55</f>
        <v>46.6</v>
      </c>
      <c r="CP54">
        <f>'Datastream-Q'!BP55</f>
        <v>5.77</v>
      </c>
      <c r="CQ54">
        <f>'Datastream-Q'!BQ55</f>
        <v>11.9</v>
      </c>
      <c r="CR54">
        <f>'Datastream-Q'!BR55</f>
        <v>39.4</v>
      </c>
      <c r="CS54">
        <f>'Datastream-Q'!BS55</f>
        <v>49.3</v>
      </c>
      <c r="CT54">
        <f>'Datastream-Q'!BT55</f>
        <v>31.67</v>
      </c>
      <c r="CU54" s="28">
        <f>'Datastream-Q'!BU55</f>
        <v>44.8</v>
      </c>
      <c r="CV54" s="28"/>
      <c r="CX54" s="9">
        <v>-0.1</v>
      </c>
      <c r="CY54" s="9"/>
      <c r="DA54" s="105"/>
      <c r="DB54" s="40">
        <f t="shared" si="0"/>
        <v>5.3660648905423471</v>
      </c>
      <c r="DC54" s="19"/>
      <c r="DI54">
        <f>'Datastream-Q'!CA55</f>
        <v>72.349999999999994</v>
      </c>
      <c r="DP54" s="9">
        <f>'Destatis 1970-1991'!AV27*AVERAGE(DP$126:DP$129)/AVERAGE('Destatis 1970-1991'!AV$99:AV$102)</f>
        <v>36.195066173257352</v>
      </c>
      <c r="DQ54" s="9">
        <f>'Destatis 1970-1991'!AX27*AVERAGE(DQ$126:DQ$129)/AVERAGE('Destatis 1970-1991'!AX$99:AX$102)</f>
        <v>2.8645158445422267</v>
      </c>
      <c r="DW54">
        <f>'Datastream-Q'!CG55</f>
        <v>105.2</v>
      </c>
      <c r="DX54">
        <f>'Datastream-Q'!CH55</f>
        <v>106.2</v>
      </c>
      <c r="EB54" s="1">
        <f>[2]Weltindikatoren!C14</f>
        <v>1.1638898005432328</v>
      </c>
      <c r="EC54" s="9">
        <f>'Destatis 1970-1991'!AJ27*AVERAGE(EC$126:EC$129)/AVERAGE('Destatis 1970-1991'!AJ$99:AJ$102)</f>
        <v>22.409907042253518</v>
      </c>
      <c r="ED54" s="9">
        <f>'Destatis 1970-1991'!AK27*AVERAGE(ED$126:ED$129)/AVERAGE('Destatis 1970-1991'!AK$99:AK$102)</f>
        <v>10.681481676618663</v>
      </c>
      <c r="EJ54" s="1">
        <f>[2]Weltindikatoren!C14</f>
        <v>1.1638898005432328</v>
      </c>
      <c r="EK54" t="e">
        <f>#REF!</f>
        <v>#REF!</v>
      </c>
      <c r="EL54">
        <v>117.22744134187478</v>
      </c>
      <c r="EM54">
        <v>123.21319767321512</v>
      </c>
    </row>
    <row r="55" spans="1:143">
      <c r="A55" s="4">
        <v>26755</v>
      </c>
      <c r="B55" s="8">
        <v>285.20601111460763</v>
      </c>
      <c r="C55" s="6">
        <v>104.92695652173914</v>
      </c>
      <c r="D55" s="6">
        <v>108.4324384080859</v>
      </c>
      <c r="E55" s="6">
        <v>101.61218390804599</v>
      </c>
      <c r="F55">
        <f>'Datastream-Q'!F56</f>
        <v>46</v>
      </c>
      <c r="G55">
        <f>'Datastream-Q'!G56</f>
        <v>0.75871599999999995</v>
      </c>
      <c r="H55">
        <f>'Datastream-Q'!H56</f>
        <v>68.2</v>
      </c>
      <c r="I55">
        <f>'Datastream-Q'!I56</f>
        <v>124.2</v>
      </c>
      <c r="J55">
        <f>'Datastream-Q'!J56</f>
        <v>12.22</v>
      </c>
      <c r="K55" t="str">
        <f>'Datastream-Q'!K56</f>
        <v>#NA</v>
      </c>
      <c r="L55">
        <f>'Datastream-Q'!L56</f>
        <v>474.8</v>
      </c>
      <c r="M55">
        <f>'Datastream-Q'!M56</f>
        <v>648432</v>
      </c>
      <c r="N55" t="str">
        <f>'Datastream-Q'!N56</f>
        <v>#NA</v>
      </c>
      <c r="O55" t="str">
        <f>'Datastream-Q'!O56</f>
        <v>#NA</v>
      </c>
      <c r="P55">
        <f>'Datastream-Q'!P56</f>
        <v>1</v>
      </c>
      <c r="Q55">
        <f>'Datastream-Q'!Q56</f>
        <v>34.9</v>
      </c>
      <c r="R55" s="8"/>
      <c r="S55">
        <v>0</v>
      </c>
      <c r="T55">
        <v>0</v>
      </c>
      <c r="U55" t="str">
        <f>'Datastream-Q'!S56</f>
        <v>#NA</v>
      </c>
      <c r="V55" t="str">
        <f>'Datastream-Q'!T56</f>
        <v>#NA</v>
      </c>
      <c r="W55" s="1">
        <f>'[2]Deutschland Quartalsdaten'!C15</f>
        <v>0.68179003099076796</v>
      </c>
      <c r="X55" s="1">
        <f>'[2]Deutschland Quartalsdaten'!B15</f>
        <v>1.9223008628148062</v>
      </c>
      <c r="Y55" s="19">
        <f>'[2]Deutschland Quartalsdaten'!J15</f>
        <v>1.649058619391756</v>
      </c>
      <c r="Z55" s="9">
        <f>'West-Deutschland-Q'!X56*AVERAGE(Quartalsdaten!Z$126:Z$129)/AVERAGE('West-Deutschland-Q'!X$127:X$130)</f>
        <v>20.583739493343348</v>
      </c>
      <c r="AA55" s="8">
        <f>'[3]Lange Reihen'!B15</f>
        <v>38.840000000000003</v>
      </c>
      <c r="AB55" s="9">
        <f>'West-Deutschland-Q'!Y56*AVERAGE(Quartalsdaten!AB$126:AB$129)/AVERAGE('West-Deutschland-Q'!Y$127:Y$130)</f>
        <v>21.560704768548511</v>
      </c>
      <c r="AC55" s="8">
        <f>'[3]Lange Reihen'!D15</f>
        <v>42.12</v>
      </c>
      <c r="AD55" t="str">
        <f>'Datastream-Q'!Z56</f>
        <v>#NA</v>
      </c>
      <c r="AE55" t="str">
        <f>'Datastream-Q'!Z56</f>
        <v>#NA</v>
      </c>
      <c r="AF55" s="10">
        <v>-24.333333333333332</v>
      </c>
      <c r="AG55">
        <f>'Datastream-Q'!AB56</f>
        <v>109.3</v>
      </c>
      <c r="AH55" s="8"/>
      <c r="AI55" t="str">
        <f>'Datastream-Q'!AD56</f>
        <v>#NA</v>
      </c>
      <c r="AJ55">
        <f>'Datastream-Q'!AE56</f>
        <v>0.75871599999999995</v>
      </c>
      <c r="AK55" s="9">
        <f t="shared" si="1"/>
        <v>52.996239684200177</v>
      </c>
      <c r="AL55" s="9">
        <f t="shared" si="2"/>
        <v>51.188757760086688</v>
      </c>
      <c r="AN55" t="str">
        <f>'Datastream-Q'!AF56</f>
        <v>#NA</v>
      </c>
      <c r="AP55" s="8" t="e">
        <f>#REF!</f>
        <v>#REF!</v>
      </c>
      <c r="AQ55" s="8">
        <v>39.1</v>
      </c>
      <c r="AR55" s="8">
        <v>71.55</v>
      </c>
      <c r="AS55" s="8">
        <f>'[3]Import Quarterly Data'!F18</f>
        <v>37.369999999999997</v>
      </c>
      <c r="AT55" s="8">
        <f>'[3]Export Quarterly Data'!S19</f>
        <v>3.75</v>
      </c>
      <c r="AU55" s="8">
        <v>22.37</v>
      </c>
      <c r="AV55" s="8">
        <v>5.37</v>
      </c>
      <c r="AW55" s="8">
        <v>17.11</v>
      </c>
      <c r="AX55" s="30">
        <f t="shared" si="3"/>
        <v>103.53101345530762</v>
      </c>
      <c r="AY55">
        <f>'Datastream-Q'!AQ56</f>
        <v>3.95</v>
      </c>
      <c r="AZ55" s="9">
        <f>'West-Deutschland-Q'!C56/AVERAGE('West-Deutschland-Q'!C$127:C$130)*AVERAGE(AZ$126:AZ$129)</f>
        <v>35.172730008429333</v>
      </c>
      <c r="BG55">
        <f>'Datastream-Q'!AU56</f>
        <v>87.4</v>
      </c>
      <c r="BH55" s="8">
        <f>'West-Deutschland-Q'!J56</f>
        <v>87.4</v>
      </c>
      <c r="BL55">
        <v>0.69419025324537131</v>
      </c>
      <c r="BM55">
        <f>'Datastream-Q'!AZ56</f>
        <v>46.360300000000002</v>
      </c>
      <c r="BN55">
        <f>'Datastream-Q'!BA56</f>
        <v>101.1254</v>
      </c>
      <c r="BO55" s="8">
        <f>'West-Deutschland-Q'!D56</f>
        <v>18.53</v>
      </c>
      <c r="BP55" s="8">
        <f>100-'West-Deutschland-Q'!E56</f>
        <v>93.7</v>
      </c>
      <c r="BQ55" s="9">
        <f>'Destatis 1970-1991'!AU28*AVERAGE(BQ$126:BQ$129)/AVERAGE('Destatis 1970-1991'!AU$99:AU$102)</f>
        <v>69.903400782517807</v>
      </c>
      <c r="BR55" s="9">
        <f>'West-Deutschland-Q'!M57*AVERAGE(Quartalsdaten!BR$138:BR$141)/AVERAGE('West-Deutschland-Q'!M$139:M$142)</f>
        <v>77.412149791955628</v>
      </c>
      <c r="BT55" s="1">
        <f>'[4]Preisindex-Deutschland-Quartals'!C15</f>
        <v>1.735401462120665</v>
      </c>
      <c r="BU55" s="1">
        <f>'[4]Preisindex-Deutschland-Quartals'!D15</f>
        <v>1.7014765484782524</v>
      </c>
      <c r="BV55" s="2">
        <f>'[5]Deutschland Quartalsdaten'!K15</f>
        <v>0</v>
      </c>
      <c r="BW55" s="9">
        <f>'West-Deutschland-Q'!Q56*AVERAGE('West-Deutschland-Q'!AW$127:AW$130)/AVERAGE('West-Deutschland-Q'!Q$127:Q$130)</f>
        <v>201.71989427829905</v>
      </c>
      <c r="BX55" s="9">
        <f>'West-Deutschland-Q'!R56*AVERAGE('West-Deutschland-Q'!AX$127:AX$130)/AVERAGE('West-Deutschland-Q'!R$127:R$130)</f>
        <v>20.22325969090096</v>
      </c>
      <c r="BY55" s="9">
        <f>'West-Deutschland-Q'!S56*AVERAGE('West-Deutschland-Q'!AY$127:AY$130)/AVERAGE('West-Deutschland-Q'!S$127:S$130)</f>
        <v>367.13713535075004</v>
      </c>
      <c r="BZ55" s="9">
        <f>'Destatis 1970-1991'!D28*AVERAGE(BZ$126:BZ$129)/AVERAGE('Destatis 1970-1991'!D$99:D$102)</f>
        <v>134.92624004846334</v>
      </c>
      <c r="CA55">
        <f>'Datastream-Q'!BG56</f>
        <v>513.41</v>
      </c>
      <c r="CB55">
        <f>'Datastream-Q'!BH56</f>
        <v>1855.704</v>
      </c>
      <c r="CE55" t="str">
        <f>'Datastream-Q'!BJ56</f>
        <v>#NA</v>
      </c>
      <c r="CG55" s="9">
        <f>'West-Deutschland-Q'!Z56/AVERAGE('West-Deutschland-Q'!Z$127:Z$130)*AVERAGE(CG$126:CG$129)</f>
        <v>58.265660045431098</v>
      </c>
      <c r="CH55" s="11"/>
      <c r="CI55" s="2"/>
      <c r="CL55">
        <f>'Datastream-Q'!BL56</f>
        <v>113.10599999999999</v>
      </c>
      <c r="CM55">
        <f>'Datastream-Q'!BM56</f>
        <v>35.645200000000003</v>
      </c>
      <c r="CN55">
        <f>'Datastream-Q'!BN56</f>
        <v>48.2</v>
      </c>
      <c r="CP55">
        <f>'Datastream-Q'!BP56</f>
        <v>6.13</v>
      </c>
      <c r="CQ55">
        <f>'Datastream-Q'!BQ56</f>
        <v>13.47</v>
      </c>
      <c r="CR55">
        <f>'Datastream-Q'!BR56</f>
        <v>46.3</v>
      </c>
      <c r="CS55">
        <f>'Datastream-Q'!BS56</f>
        <v>58.87</v>
      </c>
      <c r="CT55">
        <f>'Datastream-Q'!BT56</f>
        <v>36.4</v>
      </c>
      <c r="CU55" s="28">
        <f>'Datastream-Q'!BU56</f>
        <v>45.7</v>
      </c>
      <c r="CV55" s="28"/>
      <c r="CX55" s="9">
        <v>-0.3</v>
      </c>
      <c r="CY55" s="9"/>
      <c r="DA55" s="105"/>
      <c r="DB55" s="40">
        <f t="shared" si="0"/>
        <v>5.2061640982923789</v>
      </c>
      <c r="DC55" s="19">
        <f>'[2]Deutschland Quartalsdaten'!N15</f>
        <v>5.5512332462149407E-2</v>
      </c>
      <c r="DI55">
        <f>'Datastream-Q'!CA56</f>
        <v>73.63</v>
      </c>
      <c r="DP55" s="9">
        <f>'Destatis 1970-1991'!AV28*AVERAGE(DP$126:DP$129)/AVERAGE('Destatis 1970-1991'!AV$99:AV$102)</f>
        <v>36.422040392205659</v>
      </c>
      <c r="DQ55" s="9">
        <f>'Destatis 1970-1991'!AX28*AVERAGE(DQ$126:DQ$129)/AVERAGE('Destatis 1970-1991'!AX$99:AX$102)</f>
        <v>3.2126089091954588</v>
      </c>
      <c r="DW55">
        <f>'Datastream-Q'!CG56</f>
        <v>108.1</v>
      </c>
      <c r="DX55">
        <f>'Datastream-Q'!CH56</f>
        <v>111</v>
      </c>
      <c r="EB55" s="1">
        <f>[2]Weltindikatoren!C15</f>
        <v>1.1767957606442057</v>
      </c>
      <c r="EC55" s="9">
        <f>'Destatis 1970-1991'!AJ28*AVERAGE(EC$126:EC$129)/AVERAGE('Destatis 1970-1991'!AJ$99:AJ$102)</f>
        <v>22.350495835884875</v>
      </c>
      <c r="ED55" s="9">
        <f>'Destatis 1970-1991'!AK28*AVERAGE(ED$126:ED$129)/AVERAGE('Destatis 1970-1991'!AK$99:AK$102)</f>
        <v>10.975987003863716</v>
      </c>
      <c r="EJ55" s="1">
        <f>[2]Weltindikatoren!C15</f>
        <v>1.1767957606442057</v>
      </c>
      <c r="EK55" t="e">
        <f>#REF!</f>
        <v>#REF!</v>
      </c>
      <c r="EL55">
        <v>117.08106505703711</v>
      </c>
      <c r="EM55">
        <v>123.42361763929642</v>
      </c>
    </row>
    <row r="56" spans="1:143">
      <c r="A56" s="4">
        <v>26846</v>
      </c>
      <c r="B56" s="8">
        <v>286.96081151643216</v>
      </c>
      <c r="C56" s="6">
        <v>96.993623188405806</v>
      </c>
      <c r="D56" s="6">
        <v>102.52716361339228</v>
      </c>
      <c r="E56" s="6">
        <v>91.914482758620693</v>
      </c>
      <c r="F56">
        <f>'Datastream-Q'!F57</f>
        <v>44.4</v>
      </c>
      <c r="G56">
        <f>'Datastream-Q'!G57</f>
        <v>0.80652199999999996</v>
      </c>
      <c r="H56">
        <f>'Datastream-Q'!H57</f>
        <v>66</v>
      </c>
      <c r="I56">
        <f>'Datastream-Q'!I57</f>
        <v>128.1</v>
      </c>
      <c r="J56">
        <f>'Datastream-Q'!J57</f>
        <v>14.372999999999999</v>
      </c>
      <c r="K56" t="str">
        <f>'Datastream-Q'!K57</f>
        <v>#NA</v>
      </c>
      <c r="L56">
        <f>'Datastream-Q'!L57</f>
        <v>435.5</v>
      </c>
      <c r="M56">
        <f>'Datastream-Q'!M57</f>
        <v>419064</v>
      </c>
      <c r="N56" t="str">
        <f>'Datastream-Q'!N57</f>
        <v>#NA</v>
      </c>
      <c r="O56" t="str">
        <f>'Datastream-Q'!O57</f>
        <v>#NA</v>
      </c>
      <c r="P56">
        <f>'Datastream-Q'!P57</f>
        <v>1.1000000000000001</v>
      </c>
      <c r="Q56">
        <f>'Datastream-Q'!Q57</f>
        <v>35.200000000000003</v>
      </c>
      <c r="R56" s="8"/>
      <c r="S56">
        <v>0</v>
      </c>
      <c r="T56">
        <v>0</v>
      </c>
      <c r="U56" t="str">
        <f>'Datastream-Q'!S57</f>
        <v>#NA</v>
      </c>
      <c r="V56" t="str">
        <f>'Datastream-Q'!T57</f>
        <v>#NA</v>
      </c>
      <c r="W56" s="1">
        <f>'[2]Deutschland Quartalsdaten'!C16</f>
        <v>0.14011356987600296</v>
      </c>
      <c r="X56" s="1">
        <f>'[2]Deutschland Quartalsdaten'!B16</f>
        <v>1.9606413507942708</v>
      </c>
      <c r="Y56" s="19">
        <f>'[2]Deutschland Quartalsdaten'!J16</f>
        <v>1.6633650011251928</v>
      </c>
      <c r="Z56" s="9">
        <f>'West-Deutschland-Q'!X57*AVERAGE(Quartalsdaten!Z$126:Z$129)/AVERAGE('West-Deutschland-Q'!X$127:X$130)</f>
        <v>21.363904198489212</v>
      </c>
      <c r="AA56" s="8">
        <f>'[3]Lange Reihen'!B16</f>
        <v>39.78</v>
      </c>
      <c r="AB56" s="9">
        <f>'West-Deutschland-Q'!Y57*AVERAGE(Quartalsdaten!AB$126:AB$129)/AVERAGE('West-Deutschland-Q'!Y$127:Y$130)</f>
        <v>21.86761871543176</v>
      </c>
      <c r="AC56" s="8">
        <f>'[3]Lange Reihen'!D16</f>
        <v>42.05</v>
      </c>
      <c r="AD56" t="str">
        <f>'Datastream-Q'!Z57</f>
        <v>#NA</v>
      </c>
      <c r="AE56" t="str">
        <f>'Datastream-Q'!Z57</f>
        <v>#NA</v>
      </c>
      <c r="AF56" s="10">
        <v>-25.333333333333332</v>
      </c>
      <c r="AG56">
        <f>'Datastream-Q'!AB57</f>
        <v>117.5</v>
      </c>
      <c r="AH56" s="8"/>
      <c r="AI56" t="str">
        <f>'Datastream-Q'!AD57</f>
        <v>#NA</v>
      </c>
      <c r="AJ56">
        <f>'Datastream-Q'!AE57</f>
        <v>0.80652199999999996</v>
      </c>
      <c r="AK56" s="9">
        <f t="shared" si="1"/>
        <v>53.70513875939973</v>
      </c>
      <c r="AL56" s="9">
        <f t="shared" si="2"/>
        <v>52.00384950162131</v>
      </c>
      <c r="AN56" t="str">
        <f>'Datastream-Q'!AF57</f>
        <v>#NA</v>
      </c>
      <c r="AP56" s="8" t="e">
        <f>#REF!</f>
        <v>#REF!</v>
      </c>
      <c r="AQ56" s="8">
        <v>40.69</v>
      </c>
      <c r="AR56" s="8">
        <v>69.84</v>
      </c>
      <c r="AS56" s="8">
        <f>'[3]Import Quarterly Data'!F19</f>
        <v>37.58</v>
      </c>
      <c r="AT56" s="8">
        <f>'[3]Export Quarterly Data'!S20</f>
        <v>3.53</v>
      </c>
      <c r="AU56" s="8">
        <v>23.58</v>
      </c>
      <c r="AV56" s="8">
        <v>5.34</v>
      </c>
      <c r="AW56" s="8">
        <v>17.46</v>
      </c>
      <c r="AX56" s="30">
        <f t="shared" si="3"/>
        <v>103.2714679280144</v>
      </c>
      <c r="AY56">
        <f>'Datastream-Q'!AQ57</f>
        <v>4.42</v>
      </c>
      <c r="AZ56" s="9">
        <f>'West-Deutschland-Q'!C57/AVERAGE('West-Deutschland-Q'!C$127:C$130)*AVERAGE(AZ$126:AZ$129)</f>
        <v>35.515903343635856</v>
      </c>
      <c r="BG56">
        <f>'Datastream-Q'!AU57</f>
        <v>87.1</v>
      </c>
      <c r="BH56" s="8">
        <f>'West-Deutschland-Q'!J57</f>
        <v>87.1</v>
      </c>
      <c r="BL56">
        <v>0.70027219430485765</v>
      </c>
      <c r="BM56">
        <f>'Datastream-Q'!AZ57</f>
        <v>45.883400000000002</v>
      </c>
      <c r="BN56">
        <f>'Datastream-Q'!BA57</f>
        <v>99.365700000000004</v>
      </c>
      <c r="BO56" s="8">
        <f>'West-Deutschland-Q'!D57</f>
        <v>18.600000000000001</v>
      </c>
      <c r="BP56" s="8">
        <f>100-'West-Deutschland-Q'!E57</f>
        <v>99.3</v>
      </c>
      <c r="BQ56" s="9">
        <f>'Destatis 1970-1991'!AU29*AVERAGE(BQ$126:BQ$129)/AVERAGE('Destatis 1970-1991'!AU$99:AU$102)</f>
        <v>69.567887798795368</v>
      </c>
      <c r="BR56" s="9">
        <f>'West-Deutschland-Q'!M58*AVERAGE(Quartalsdaten!BR$138:BR$141)/AVERAGE('West-Deutschland-Q'!M$139:M$142)</f>
        <v>73.348793342579768</v>
      </c>
      <c r="BT56" s="1">
        <f>'[4]Preisindex-Deutschland-Quartals'!C16</f>
        <v>1.7751332993753983</v>
      </c>
      <c r="BU56" s="1">
        <f>'[4]Preisindex-Deutschland-Quartals'!D16</f>
        <v>1.7377753756424521</v>
      </c>
      <c r="BV56" s="2">
        <f>'[5]Deutschland Quartalsdaten'!K16</f>
        <v>0</v>
      </c>
      <c r="BW56" s="9">
        <f>'West-Deutschland-Q'!Q57*AVERAGE('West-Deutschland-Q'!AW$127:AW$130)/AVERAGE('West-Deutschland-Q'!Q$127:Q$130)</f>
        <v>201.12215909562784</v>
      </c>
      <c r="BX56" s="9">
        <f>'West-Deutschland-Q'!R57*AVERAGE('West-Deutschland-Q'!AX$127:AX$130)/AVERAGE('West-Deutschland-Q'!R$127:R$130)</f>
        <v>19.71822714704567</v>
      </c>
      <c r="BY56" s="9">
        <f>'West-Deutschland-Q'!S57*AVERAGE('West-Deutschland-Q'!AY$127:AY$130)/AVERAGE('West-Deutschland-Q'!S$127:S$130)</f>
        <v>366.25206767474998</v>
      </c>
      <c r="BZ56" s="9">
        <f>'Destatis 1970-1991'!D29*AVERAGE(BZ$126:BZ$129)/AVERAGE('Destatis 1970-1991'!D$99:D$102)</f>
        <v>137.2233814162845</v>
      </c>
      <c r="CA56">
        <f>'Datastream-Q'!BG57</f>
        <v>519.51</v>
      </c>
      <c r="CB56">
        <f>'Datastream-Q'!BH57</f>
        <v>1157.3219999999999</v>
      </c>
      <c r="CE56" t="str">
        <f>'Datastream-Q'!BJ57</f>
        <v>#NA</v>
      </c>
      <c r="CG56" s="9">
        <f>'West-Deutschland-Q'!Z57/AVERAGE('West-Deutschland-Q'!Z$127:Z$130)*AVERAGE(CG$126:CG$129)</f>
        <v>59.662368175321582</v>
      </c>
      <c r="CH56" s="11"/>
      <c r="CI56" s="2"/>
      <c r="CL56">
        <f>'Datastream-Q'!BL57</f>
        <v>124.9258</v>
      </c>
      <c r="CM56">
        <f>'Datastream-Q'!BM57</f>
        <v>38.848199999999999</v>
      </c>
      <c r="CN56">
        <f>'Datastream-Q'!BN57</f>
        <v>48.7</v>
      </c>
      <c r="CP56">
        <f>'Datastream-Q'!BP57</f>
        <v>6.73</v>
      </c>
      <c r="CQ56">
        <f>'Datastream-Q'!BQ57</f>
        <v>15.57</v>
      </c>
      <c r="CR56">
        <f>'Datastream-Q'!BR57</f>
        <v>54.8</v>
      </c>
      <c r="CS56">
        <f>'Datastream-Q'!BS57</f>
        <v>66.5</v>
      </c>
      <c r="CT56">
        <f>'Datastream-Q'!BT57</f>
        <v>44.53</v>
      </c>
      <c r="CU56" s="28">
        <f>'Datastream-Q'!BU57</f>
        <v>46.4</v>
      </c>
      <c r="CV56" s="28"/>
      <c r="CX56" s="9">
        <v>0.3</v>
      </c>
      <c r="CY56" s="9"/>
      <c r="DA56" s="105"/>
      <c r="DB56" s="40">
        <f t="shared" si="0"/>
        <v>5.4803216775239862</v>
      </c>
      <c r="DC56" s="19">
        <f>'[2]Deutschland Quartalsdaten'!N16</f>
        <v>6.1168169341192707E-2</v>
      </c>
      <c r="DI56">
        <f>'Datastream-Q'!CA57</f>
        <v>74.44</v>
      </c>
      <c r="DP56" s="9">
        <f>'Destatis 1970-1991'!AV29*AVERAGE(DP$126:DP$129)/AVERAGE('Destatis 1970-1991'!AV$99:AV$102)</f>
        <v>35.393334657939924</v>
      </c>
      <c r="DQ56" s="9">
        <f>'Destatis 1970-1991'!AX29*AVERAGE(DQ$126:DQ$129)/AVERAGE('Destatis 1970-1991'!AX$99:AX$102)</f>
        <v>3.1357383574178703</v>
      </c>
      <c r="DW56">
        <f>'Datastream-Q'!CG57</f>
        <v>113.9</v>
      </c>
      <c r="DX56">
        <f>'Datastream-Q'!CH57</f>
        <v>122.5</v>
      </c>
      <c r="EB56" s="1">
        <f>[2]Weltindikatoren!C16</f>
        <v>1.1818419301984378</v>
      </c>
      <c r="EC56" s="9">
        <f>'Destatis 1970-1991'!AJ29*AVERAGE(EC$126:EC$129)/AVERAGE('Destatis 1970-1991'!AJ$99:AJ$102)</f>
        <v>22.528729454990813</v>
      </c>
      <c r="ED56" s="9">
        <f>'Destatis 1970-1991'!AK29*AVERAGE(ED$126:ED$129)/AVERAGE('Destatis 1970-1991'!AK$99:AK$102)</f>
        <v>10.828734340241191</v>
      </c>
      <c r="EJ56" s="1">
        <f>[2]Weltindikatoren!C16</f>
        <v>1.1818419301984378</v>
      </c>
      <c r="EK56" t="e">
        <f>#REF!</f>
        <v>#REF!</v>
      </c>
      <c r="EL56">
        <v>118.68788431918088</v>
      </c>
      <c r="EM56">
        <v>123.8457573544903</v>
      </c>
    </row>
    <row r="57" spans="1:143">
      <c r="A57" s="4">
        <v>26938</v>
      </c>
      <c r="B57" s="8">
        <v>287.40234194011708</v>
      </c>
      <c r="C57" s="6">
        <v>88.887826086956537</v>
      </c>
      <c r="D57" s="6">
        <v>96.83926089703094</v>
      </c>
      <c r="E57" s="6">
        <v>81.62505747126437</v>
      </c>
      <c r="F57">
        <f>'Datastream-Q'!F58</f>
        <v>43.6</v>
      </c>
      <c r="G57">
        <f>'Datastream-Q'!G58</f>
        <v>0.73627900000000002</v>
      </c>
      <c r="H57">
        <f>'Datastream-Q'!H58</f>
        <v>73.099999999999994</v>
      </c>
      <c r="I57">
        <f>'Datastream-Q'!I58</f>
        <v>129.19999999999999</v>
      </c>
      <c r="J57">
        <f>'Datastream-Q'!J58</f>
        <v>13.77</v>
      </c>
      <c r="K57" t="str">
        <f>'Datastream-Q'!K58</f>
        <v>#NA</v>
      </c>
      <c r="L57">
        <f>'Datastream-Q'!L58</f>
        <v>396.3</v>
      </c>
      <c r="M57">
        <f>'Datastream-Q'!M58</f>
        <v>349903</v>
      </c>
      <c r="N57" t="str">
        <f>'Datastream-Q'!N58</f>
        <v>#NA</v>
      </c>
      <c r="O57" t="str">
        <f>'Datastream-Q'!O58</f>
        <v>#NA</v>
      </c>
      <c r="P57">
        <f>'Datastream-Q'!P58</f>
        <v>1.4</v>
      </c>
      <c r="Q57">
        <f>'Datastream-Q'!Q58</f>
        <v>35.5</v>
      </c>
      <c r="R57" s="8"/>
      <c r="S57">
        <v>1</v>
      </c>
      <c r="T57">
        <v>0</v>
      </c>
      <c r="U57" t="str">
        <f>'Datastream-Q'!S58</f>
        <v>#NA</v>
      </c>
      <c r="V57" t="str">
        <f>'Datastream-Q'!T58</f>
        <v>#NA</v>
      </c>
      <c r="W57" s="1">
        <f>'[2]Deutschland Quartalsdaten'!C17</f>
        <v>0.6133578226749048</v>
      </c>
      <c r="X57" s="1">
        <f>'[2]Deutschland Quartalsdaten'!B17</f>
        <v>1.9866691110235788</v>
      </c>
      <c r="Y57" s="19">
        <f>'[2]Deutschland Quartalsdaten'!J17</f>
        <v>1.687242294267526</v>
      </c>
      <c r="Z57" s="9">
        <f>'West-Deutschland-Q'!X58*AVERAGE(Quartalsdaten!Z$126:Z$129)/AVERAGE('West-Deutschland-Q'!X$127:X$130)</f>
        <v>21.986459872292475</v>
      </c>
      <c r="AA57" s="8">
        <f>'[3]Lange Reihen'!B17</f>
        <v>40.380000000000003</v>
      </c>
      <c r="AB57" s="9">
        <f>'West-Deutschland-Q'!Y58*AVERAGE(Quartalsdaten!AB$126:AB$129)/AVERAGE('West-Deutschland-Q'!Y$127:Y$130)</f>
        <v>23.95846997857392</v>
      </c>
      <c r="AC57" s="8">
        <f>'[3]Lange Reihen'!D17</f>
        <v>44.84</v>
      </c>
      <c r="AD57" t="str">
        <f>'Datastream-Q'!Z58</f>
        <v>#NA</v>
      </c>
      <c r="AE57" t="str">
        <f>'Datastream-Q'!Z58</f>
        <v>#NA</v>
      </c>
      <c r="AF57" s="10">
        <v>-16.666666666666668</v>
      </c>
      <c r="AG57">
        <f>'Datastream-Q'!AB58</f>
        <v>111.9</v>
      </c>
      <c r="AH57" s="8"/>
      <c r="AI57" t="str">
        <f>'Datastream-Q'!AD58</f>
        <v>#NA</v>
      </c>
      <c r="AJ57">
        <f>'Datastream-Q'!AE58</f>
        <v>0.73627900000000002</v>
      </c>
      <c r="AK57" s="9">
        <f t="shared" si="1"/>
        <v>54.448885270659922</v>
      </c>
      <c r="AL57" s="9">
        <f t="shared" si="2"/>
        <v>53.431021361672428</v>
      </c>
      <c r="AN57" t="str">
        <f>'Datastream-Q'!AF58</f>
        <v>#NA</v>
      </c>
      <c r="AP57" s="8" t="e">
        <f>#REF!</f>
        <v>#REF!</v>
      </c>
      <c r="AQ57" s="8">
        <v>41.73</v>
      </c>
      <c r="AR57" s="8">
        <v>68.14</v>
      </c>
      <c r="AS57" s="8">
        <f>'[3]Import Quarterly Data'!F20</f>
        <v>41.19</v>
      </c>
      <c r="AT57" s="8">
        <f>'[3]Export Quarterly Data'!S21</f>
        <v>3.41</v>
      </c>
      <c r="AU57" s="8">
        <v>24.49</v>
      </c>
      <c r="AV57" s="8">
        <v>5.41</v>
      </c>
      <c r="AW57" s="8">
        <v>19.57</v>
      </c>
      <c r="AX57" s="30">
        <f t="shared" si="3"/>
        <v>101.90500552496951</v>
      </c>
      <c r="AY57">
        <f>'Datastream-Q'!AQ58</f>
        <v>4.59</v>
      </c>
      <c r="AZ57" s="9">
        <f>'West-Deutschland-Q'!C58/AVERAGE('West-Deutschland-Q'!C$127:C$130)*AVERAGE(AZ$126:AZ$129)</f>
        <v>36.20217648215791</v>
      </c>
      <c r="BG57">
        <f>'Datastream-Q'!AU58</f>
        <v>86.6</v>
      </c>
      <c r="BH57" s="8">
        <f>'West-Deutschland-Q'!J58</f>
        <v>86.7</v>
      </c>
      <c r="BL57">
        <v>0.69652501783348619</v>
      </c>
      <c r="BM57">
        <f>'Datastream-Q'!AZ58</f>
        <v>45.803699999999999</v>
      </c>
      <c r="BN57">
        <f>'Datastream-Q'!BA58</f>
        <v>98.511799999999994</v>
      </c>
      <c r="BO57" s="8">
        <f>'West-Deutschland-Q'!D58</f>
        <v>29.53</v>
      </c>
      <c r="BP57" s="8">
        <f>100-'West-Deutschland-Q'!E58</f>
        <v>67</v>
      </c>
      <c r="BQ57" s="9">
        <f>'Destatis 1970-1991'!AU30*AVERAGE(BQ$126:BQ$129)/AVERAGE('Destatis 1970-1991'!AU$99:AU$102)</f>
        <v>66.570152226840563</v>
      </c>
      <c r="BR57" s="9">
        <f>'West-Deutschland-Q'!M59*AVERAGE(Quartalsdaten!BR$138:BR$141)/AVERAGE('West-Deutschland-Q'!M$139:M$142)</f>
        <v>75.01581137309293</v>
      </c>
      <c r="BT57" s="1">
        <f>'[4]Preisindex-Deutschland-Quartals'!C17</f>
        <v>1.8246222628965143</v>
      </c>
      <c r="BU57" s="1">
        <f>'[4]Preisindex-Deutschland-Quartals'!D17</f>
        <v>1.7819792419482841</v>
      </c>
      <c r="BV57" s="2">
        <f>'[5]Deutschland Quartalsdaten'!K17</f>
        <v>0</v>
      </c>
      <c r="BW57" s="9">
        <f>'West-Deutschland-Q'!Q58*AVERAGE('West-Deutschland-Q'!AW$127:AW$130)/AVERAGE('West-Deutschland-Q'!Q$127:Q$130)</f>
        <v>200.2727459413056</v>
      </c>
      <c r="BX57" s="9">
        <f>'West-Deutschland-Q'!R58*AVERAGE('West-Deutschland-Q'!AX$127:AX$130)/AVERAGE('West-Deutschland-Q'!R$127:R$130)</f>
        <v>19.710907834815881</v>
      </c>
      <c r="BY57" s="9">
        <f>'West-Deutschland-Q'!S58*AVERAGE('West-Deutschland-Q'!AY$127:AY$130)/AVERAGE('West-Deutschland-Q'!S$127:S$130)</f>
        <v>370.56677259525003</v>
      </c>
      <c r="BZ57" s="9">
        <f>'Destatis 1970-1991'!D30*AVERAGE(BZ$126:BZ$129)/AVERAGE('Destatis 1970-1991'!D$99:D$102)</f>
        <v>140.04718446355741</v>
      </c>
      <c r="CA57">
        <f>'Datastream-Q'!BG58</f>
        <v>532.47</v>
      </c>
      <c r="CB57">
        <f>'Datastream-Q'!BH58</f>
        <v>2366.5729999999999</v>
      </c>
      <c r="CE57" t="str">
        <f>'Datastream-Q'!BJ58</f>
        <v>#NA</v>
      </c>
      <c r="CG57" s="9">
        <f>'West-Deutschland-Q'!Z58/AVERAGE('West-Deutschland-Q'!Z$127:Z$130)*AVERAGE(CG$126:CG$129)</f>
        <v>60.704687675239846</v>
      </c>
      <c r="CH57" s="11"/>
      <c r="CI57" s="2"/>
      <c r="CL57">
        <f>'Datastream-Q'!BL58</f>
        <v>118.86750000000001</v>
      </c>
      <c r="CM57">
        <f>'Datastream-Q'!BM58</f>
        <v>37.775300000000001</v>
      </c>
      <c r="CN57">
        <f>'Datastream-Q'!BN58</f>
        <v>53</v>
      </c>
      <c r="CP57">
        <f>'Datastream-Q'!BP58</f>
        <v>9.1300000000000008</v>
      </c>
      <c r="CQ57">
        <f>'Datastream-Q'!BQ58</f>
        <v>17.670000000000002</v>
      </c>
      <c r="CR57">
        <f>'Datastream-Q'!BR58</f>
        <v>56.3</v>
      </c>
      <c r="CS57">
        <f>'Datastream-Q'!BS58</f>
        <v>64.67</v>
      </c>
      <c r="CT57">
        <f>'Datastream-Q'!BT58</f>
        <v>47.4</v>
      </c>
      <c r="CU57" s="28">
        <f>'Datastream-Q'!BU58</f>
        <v>47.9</v>
      </c>
      <c r="CV57" s="28"/>
      <c r="CX57" s="9">
        <v>1.5</v>
      </c>
      <c r="CY57" s="9"/>
      <c r="DA57" s="105"/>
      <c r="DB57" s="40">
        <f t="shared" si="0"/>
        <v>6.2340498642498288</v>
      </c>
      <c r="DC57" s="19">
        <f>'[2]Deutschland Quartalsdaten'!N17</f>
        <v>6.0677203585159455E-2</v>
      </c>
      <c r="DI57">
        <f>'Datastream-Q'!CA58</f>
        <v>76.59</v>
      </c>
      <c r="DP57" s="9">
        <f>'Destatis 1970-1991'!AV30*AVERAGE(DP$126:DP$129)/AVERAGE('Destatis 1970-1991'!AV$99:AV$102)</f>
        <v>33.438427675385114</v>
      </c>
      <c r="DQ57" s="9">
        <f>'Destatis 1970-1991'!AX30*AVERAGE(DQ$126:DQ$129)/AVERAGE('Destatis 1970-1991'!AX$99:AX$102)</f>
        <v>3.0356616013300659</v>
      </c>
      <c r="DW57">
        <f>'Datastream-Q'!CG58</f>
        <v>108.4</v>
      </c>
      <c r="DX57">
        <f>'Datastream-Q'!CH58</f>
        <v>116.7</v>
      </c>
      <c r="EB57" s="1">
        <f>[2]Weltindikatoren!C17</f>
        <v>1.1947098267492866</v>
      </c>
      <c r="EC57" s="9">
        <f>'Destatis 1970-1991'!AJ30*AVERAGE(EC$126:EC$129)/AVERAGE('Destatis 1970-1991'!AJ$99:AJ$102)</f>
        <v>21.780148254745864</v>
      </c>
      <c r="ED57" s="9">
        <f>'Destatis 1970-1991'!AK30*AVERAGE(ED$126:ED$129)/AVERAGE('Destatis 1970-1991'!AK$99:AK$102)</f>
        <v>10.341667837489757</v>
      </c>
      <c r="EJ57" s="1">
        <f>[2]Weltindikatoren!C17</f>
        <v>1.1947098267492866</v>
      </c>
      <c r="EK57" t="e">
        <f>#REF!</f>
        <v>#REF!</v>
      </c>
      <c r="EL57">
        <v>118.89222199591798</v>
      </c>
      <c r="EM57">
        <v>124.12483577630755</v>
      </c>
    </row>
    <row r="58" spans="1:143">
      <c r="A58" s="4">
        <v>27030</v>
      </c>
      <c r="B58" s="8">
        <v>289.05525070570661</v>
      </c>
      <c r="C58" s="6">
        <v>88.853333333333353</v>
      </c>
      <c r="D58" s="6">
        <v>93.614908401768787</v>
      </c>
      <c r="E58" s="6">
        <v>84.452183908045981</v>
      </c>
      <c r="F58">
        <f>'Datastream-Q'!F59</f>
        <v>45.6</v>
      </c>
      <c r="G58">
        <f>'Datastream-Q'!G59</f>
        <v>0.74780800000000003</v>
      </c>
      <c r="H58">
        <f>'Datastream-Q'!H59</f>
        <v>68</v>
      </c>
      <c r="I58">
        <f>'Datastream-Q'!I59</f>
        <v>133.69999999999999</v>
      </c>
      <c r="J58">
        <f>'Datastream-Q'!J59</f>
        <v>11.32</v>
      </c>
      <c r="K58" t="str">
        <f>'Datastream-Q'!K59</f>
        <v>#NA</v>
      </c>
      <c r="L58">
        <f>'Datastream-Q'!L59</f>
        <v>399.9</v>
      </c>
      <c r="M58">
        <f>'Datastream-Q'!M59</f>
        <v>409984</v>
      </c>
      <c r="N58" t="str">
        <f>'Datastream-Q'!N59</f>
        <v>#NA</v>
      </c>
      <c r="O58" t="str">
        <f>'Datastream-Q'!O59</f>
        <v>#NA</v>
      </c>
      <c r="P58">
        <f>'Datastream-Q'!P59</f>
        <v>1.7</v>
      </c>
      <c r="Q58">
        <f>'Datastream-Q'!Q59</f>
        <v>35.799999999999997</v>
      </c>
      <c r="R58" s="8"/>
      <c r="S58">
        <v>1</v>
      </c>
      <c r="T58">
        <v>0</v>
      </c>
      <c r="U58" t="str">
        <f>'Datastream-Q'!S59</f>
        <v>#NA</v>
      </c>
      <c r="V58" t="str">
        <f>'Datastream-Q'!T59</f>
        <v>#NA</v>
      </c>
      <c r="W58" s="1">
        <f>'[2]Deutschland Quartalsdaten'!C18</f>
        <v>9.5102354247155366E-2</v>
      </c>
      <c r="X58" s="1">
        <f>'[2]Deutschland Quartalsdaten'!B18</f>
        <v>1.9905533056666318</v>
      </c>
      <c r="Y58" s="19">
        <f>'[2]Deutschland Quartalsdaten'!J18</f>
        <v>1.7008987957019592</v>
      </c>
      <c r="Z58" s="9">
        <f>'West-Deutschland-Q'!X59*AVERAGE(Quartalsdaten!Z$126:Z$129)/AVERAGE('West-Deutschland-Q'!X$127:X$130)</f>
        <v>25.674511205709276</v>
      </c>
      <c r="AA58" s="8">
        <f>'[3]Lange Reihen'!B18</f>
        <v>44.4</v>
      </c>
      <c r="AB58" s="9">
        <f>'West-Deutschland-Q'!Y59*AVERAGE(Quartalsdaten!AB$126:AB$129)/AVERAGE('West-Deutschland-Q'!Y$127:Y$130)</f>
        <v>25.74240729483283</v>
      </c>
      <c r="AC58" s="8">
        <f>'[3]Lange Reihen'!D18</f>
        <v>42.03</v>
      </c>
      <c r="AD58" t="str">
        <f>'Datastream-Q'!Z59</f>
        <v>#NA</v>
      </c>
      <c r="AE58" t="str">
        <f>'Datastream-Q'!Z59</f>
        <v>#NA</v>
      </c>
      <c r="AF58" s="10">
        <v>-7.666666666666667</v>
      </c>
      <c r="AG58">
        <f>'Datastream-Q'!AB59</f>
        <v>111.2</v>
      </c>
      <c r="AH58" s="8"/>
      <c r="AI58" t="str">
        <f>'Datastream-Q'!AD59</f>
        <v>#NA</v>
      </c>
      <c r="AJ58">
        <f>'Datastream-Q'!AE59</f>
        <v>0.74780800000000003</v>
      </c>
      <c r="AK58" s="9">
        <f t="shared" si="1"/>
        <v>57.825475688534411</v>
      </c>
      <c r="AL58" s="9">
        <f t="shared" si="2"/>
        <v>61.247697584660557</v>
      </c>
      <c r="AN58" t="str">
        <f>'Datastream-Q'!AF59</f>
        <v>#NA</v>
      </c>
      <c r="AP58" s="8" t="e">
        <f>#REF!</f>
        <v>#REF!</v>
      </c>
      <c r="AQ58" s="8">
        <v>45.89</v>
      </c>
      <c r="AR58" s="8">
        <v>69.62</v>
      </c>
      <c r="AS58" s="8">
        <f>'[3]Import Quarterly Data'!F21</f>
        <v>37.619999999999997</v>
      </c>
      <c r="AT58" s="8">
        <f>'[3]Export Quarterly Data'!S22</f>
        <v>3.84</v>
      </c>
      <c r="AU58" s="8">
        <v>28.74</v>
      </c>
      <c r="AV58" s="8">
        <v>5.69</v>
      </c>
      <c r="AW58" s="8">
        <v>21.15</v>
      </c>
      <c r="AX58" s="30">
        <f t="shared" si="3"/>
        <v>94.412488908018574</v>
      </c>
      <c r="AY58">
        <f>'Datastream-Q'!AQ59</f>
        <v>12.02</v>
      </c>
      <c r="AZ58" s="9">
        <f>'West-Deutschland-Q'!C59/AVERAGE('West-Deutschland-Q'!C$127:C$130)*AVERAGE(AZ$126:AZ$129)</f>
        <v>37.060073054228717</v>
      </c>
      <c r="BG58">
        <f>'Datastream-Q'!AU59</f>
        <v>84.9</v>
      </c>
      <c r="BH58" s="8">
        <f>'West-Deutschland-Q'!J59</f>
        <v>84.8</v>
      </c>
      <c r="BL58">
        <v>0.70190295905150946</v>
      </c>
      <c r="BM58">
        <f>'Datastream-Q'!AZ59</f>
        <v>46.218299999999999</v>
      </c>
      <c r="BN58">
        <f>'Datastream-Q'!BA59</f>
        <v>98.748699999999999</v>
      </c>
      <c r="BO58" s="8">
        <f>'West-Deutschland-Q'!D59</f>
        <v>-9.17</v>
      </c>
      <c r="BP58" s="8">
        <f>100-'West-Deutschland-Q'!E59</f>
        <v>82.7</v>
      </c>
      <c r="BQ58" s="9">
        <f>'Destatis 1970-1991'!AU31*AVERAGE(BQ$126:BQ$129)/AVERAGE('Destatis 1970-1991'!AU$99:AU$102)</f>
        <v>69.648119164468127</v>
      </c>
      <c r="BR58" s="9">
        <f>'West-Deutschland-Q'!M60*AVERAGE(Quartalsdaten!BR$138:BR$141)/AVERAGE('West-Deutschland-Q'!M$139:M$142)</f>
        <v>74.599056865464632</v>
      </c>
      <c r="BT58" s="1">
        <f>'[4]Preisindex-Deutschland-Quartals'!C18</f>
        <v>1.8912685076408582</v>
      </c>
      <c r="BU58" s="1">
        <f>'[4]Preisindex-Deutschland-Quartals'!D18</f>
        <v>1.8455104699886677</v>
      </c>
      <c r="BV58" s="2">
        <f>'[5]Deutschland Quartalsdaten'!K18</f>
        <v>0</v>
      </c>
      <c r="BW58" s="9">
        <f>'West-Deutschland-Q'!Q59*AVERAGE('West-Deutschland-Q'!AW$127:AW$130)/AVERAGE('West-Deutschland-Q'!Q$127:Q$130)</f>
        <v>198.73121836494306</v>
      </c>
      <c r="BX58" s="9">
        <f>'West-Deutschland-Q'!R59*AVERAGE('West-Deutschland-Q'!AX$127:AX$130)/AVERAGE('West-Deutschland-Q'!R$127:R$130)</f>
        <v>18.071381895343638</v>
      </c>
      <c r="BY58" s="9">
        <f>'West-Deutschland-Q'!S59*AVERAGE('West-Deutschland-Q'!AY$127:AY$130)/AVERAGE('West-Deutschland-Q'!S$127:S$130)</f>
        <v>360.60976124025001</v>
      </c>
      <c r="BZ58" s="9">
        <f>'Destatis 1970-1991'!D31*AVERAGE(BZ$126:BZ$129)/AVERAGE('Destatis 1970-1991'!D$99:D$102)</f>
        <v>144.11480551974813</v>
      </c>
      <c r="CA58">
        <f>'Datastream-Q'!BG59</f>
        <v>540.28</v>
      </c>
      <c r="CB58">
        <f>'Datastream-Q'!BH59</f>
        <v>4639.4340000000002</v>
      </c>
      <c r="CE58" t="str">
        <f>'Datastream-Q'!BJ59</f>
        <v>#NA</v>
      </c>
      <c r="CG58" s="9">
        <f>'West-Deutschland-Q'!Z59/AVERAGE('West-Deutschland-Q'!Z$127:Z$130)*AVERAGE(CG$126:CG$129)</f>
        <v>61.788699955154847</v>
      </c>
      <c r="CH58" s="11"/>
      <c r="CI58" s="2"/>
      <c r="CL58">
        <f>'Datastream-Q'!BL59</f>
        <v>115.027</v>
      </c>
      <c r="CM58">
        <f>'Datastream-Q'!BM59</f>
        <v>37.841999999999999</v>
      </c>
      <c r="CN58">
        <f>'Datastream-Q'!BN59</f>
        <v>62.3</v>
      </c>
      <c r="CP58">
        <f>'Datastream-Q'!BP59</f>
        <v>21.87</v>
      </c>
      <c r="CQ58">
        <f>'Datastream-Q'!BQ59</f>
        <v>28.83</v>
      </c>
      <c r="CR58">
        <f>'Datastream-Q'!BR59</f>
        <v>62.83</v>
      </c>
      <c r="CS58">
        <f>'Datastream-Q'!BS59</f>
        <v>78.900000000000006</v>
      </c>
      <c r="CT58">
        <f>'Datastream-Q'!BT59</f>
        <v>50.13</v>
      </c>
      <c r="CU58" s="28">
        <f>'Datastream-Q'!BU59</f>
        <v>51.5</v>
      </c>
      <c r="CV58" s="28"/>
      <c r="CX58" s="9">
        <v>-2.5</v>
      </c>
      <c r="CY58" s="9"/>
      <c r="DA58" s="105"/>
      <c r="DB58" s="40">
        <f t="shared" si="0"/>
        <v>16.073644571868712</v>
      </c>
      <c r="DC58" s="19">
        <f>'[2]Deutschland Quartalsdaten'!N18</f>
        <v>8.9224349887811305E-2</v>
      </c>
      <c r="DI58">
        <f>'Datastream-Q'!CA59</f>
        <v>77.41</v>
      </c>
      <c r="DP58" s="9">
        <f>'Destatis 1970-1991'!AV31*AVERAGE(DP$126:DP$129)/AVERAGE('Destatis 1970-1991'!AV$99:AV$102)</f>
        <v>33.065018476470144</v>
      </c>
      <c r="DQ58" s="9">
        <f>'Destatis 1970-1991'!AX31*AVERAGE(DQ$126:DQ$129)/AVERAGE('Destatis 1970-1991'!AX$99:AX$102)</f>
        <v>3.038562376868843</v>
      </c>
      <c r="DW58">
        <f>'Datastream-Q'!CG59</f>
        <v>109.6</v>
      </c>
      <c r="DX58">
        <f>'Datastream-Q'!CH59</f>
        <v>113.3</v>
      </c>
      <c r="EB58" s="1">
        <f>[2]Weltindikatoren!C18</f>
        <v>1.1894051270890824</v>
      </c>
      <c r="EC58" s="9">
        <f>'Destatis 1970-1991'!AJ31*AVERAGE(EC$126:EC$129)/AVERAGE('Destatis 1970-1991'!AJ$99:AJ$102)</f>
        <v>23.348604102878134</v>
      </c>
      <c r="ED58" s="9">
        <f>'Destatis 1970-1991'!AK31*AVERAGE(ED$126:ED$129)/AVERAGE('Destatis 1970-1991'!AK$99:AK$102)</f>
        <v>10.35299496546072</v>
      </c>
      <c r="EJ58" s="1">
        <f>[2]Weltindikatoren!C18</f>
        <v>1.1894051270890824</v>
      </c>
      <c r="EK58" t="e">
        <f>#REF!</f>
        <v>#REF!</v>
      </c>
      <c r="EL58">
        <v>119.40952311334684</v>
      </c>
      <c r="EM58">
        <v>122.63866939541619</v>
      </c>
    </row>
    <row r="59" spans="1:143">
      <c r="A59" s="4">
        <v>27120</v>
      </c>
      <c r="B59" s="8">
        <v>288.07029822210183</v>
      </c>
      <c r="C59" s="6">
        <v>89.888115942028989</v>
      </c>
      <c r="D59" s="6">
        <v>92.020846493998732</v>
      </c>
      <c r="E59" s="6">
        <v>87.903908045977019</v>
      </c>
      <c r="F59">
        <f>'Datastream-Q'!F60</f>
        <v>44.3</v>
      </c>
      <c r="G59">
        <f>'Datastream-Q'!G60</f>
        <v>0.775231</v>
      </c>
      <c r="H59">
        <f>'Datastream-Q'!H60</f>
        <v>72</v>
      </c>
      <c r="I59">
        <f>'Datastream-Q'!I60</f>
        <v>134.9</v>
      </c>
      <c r="J59">
        <f>'Datastream-Q'!J60</f>
        <v>9.5429999999999993</v>
      </c>
      <c r="K59" t="str">
        <f>'Datastream-Q'!K60</f>
        <v>#NA</v>
      </c>
      <c r="L59">
        <f>'Datastream-Q'!L60</f>
        <v>397.3</v>
      </c>
      <c r="M59">
        <f>'Datastream-Q'!M60</f>
        <v>528859</v>
      </c>
      <c r="N59" t="str">
        <f>'Datastream-Q'!N60</f>
        <v>#NA</v>
      </c>
      <c r="O59" t="str">
        <f>'Datastream-Q'!O60</f>
        <v>#NA</v>
      </c>
      <c r="P59">
        <f>'Datastream-Q'!P60</f>
        <v>2</v>
      </c>
      <c r="Q59">
        <f>'Datastream-Q'!Q60</f>
        <v>36.1</v>
      </c>
      <c r="R59" s="8"/>
      <c r="S59">
        <v>1</v>
      </c>
      <c r="T59">
        <v>1</v>
      </c>
      <c r="U59" t="str">
        <f>'Datastream-Q'!S60</f>
        <v>#NA</v>
      </c>
      <c r="V59" t="str">
        <f>'Datastream-Q'!T60</f>
        <v>#NA</v>
      </c>
      <c r="W59" s="1">
        <f>'[2]Deutschland Quartalsdaten'!C19</f>
        <v>-0.39418104054961639</v>
      </c>
      <c r="X59" s="1">
        <f>'[2]Deutschland Quartalsdaten'!B19</f>
        <v>2.0152110215886627</v>
      </c>
      <c r="Y59" s="19">
        <f>'[2]Deutschland Quartalsdaten'!J19</f>
        <v>1.7077764661744637</v>
      </c>
      <c r="Z59" s="9">
        <f>'West-Deutschland-Q'!X60*AVERAGE(Quartalsdaten!Z$126:Z$129)/AVERAGE('West-Deutschland-Q'!X$127:X$130)</f>
        <v>26.683209006301908</v>
      </c>
      <c r="AA59" s="8">
        <f>'[3]Lange Reihen'!B19</f>
        <v>43.83</v>
      </c>
      <c r="AB59" s="9">
        <f>'West-Deutschland-Q'!Y60*AVERAGE(Quartalsdaten!AB$126:AB$129)/AVERAGE('West-Deutschland-Q'!Y$127:Y$130)</f>
        <v>27.727756888733868</v>
      </c>
      <c r="AC59" s="8">
        <f>'[3]Lange Reihen'!D19</f>
        <v>43.24</v>
      </c>
      <c r="AD59" t="str">
        <f>'Datastream-Q'!Z60</f>
        <v>#NA</v>
      </c>
      <c r="AE59" t="str">
        <f>'Datastream-Q'!Z60</f>
        <v>#NA</v>
      </c>
      <c r="AF59" s="10">
        <v>2.6666666666666665</v>
      </c>
      <c r="AG59">
        <f>'Datastream-Q'!AB60</f>
        <v>113.6</v>
      </c>
      <c r="AH59" s="8"/>
      <c r="AI59" t="str">
        <f>'Datastream-Q'!AD60</f>
        <v>#NA</v>
      </c>
      <c r="AJ59">
        <f>'Datastream-Q'!AE60</f>
        <v>0.775231</v>
      </c>
      <c r="AK59" s="9">
        <f t="shared" si="1"/>
        <v>60.878870650928384</v>
      </c>
      <c r="AL59" s="9">
        <f t="shared" si="2"/>
        <v>64.125247198736972</v>
      </c>
      <c r="AN59" t="str">
        <f>'Datastream-Q'!AF60</f>
        <v>#NA</v>
      </c>
      <c r="AP59" s="8" t="e">
        <f>#REF!</f>
        <v>#REF!</v>
      </c>
      <c r="AQ59" s="8">
        <v>45.22</v>
      </c>
      <c r="AR59" s="8">
        <v>67.06</v>
      </c>
      <c r="AS59" s="8">
        <f>'[3]Import Quarterly Data'!F22</f>
        <v>39.46</v>
      </c>
      <c r="AT59" s="8">
        <f>'[3]Export Quarterly Data'!S23</f>
        <v>3.91</v>
      </c>
      <c r="AU59" s="8">
        <v>29.95</v>
      </c>
      <c r="AV59" s="8">
        <v>5.69</v>
      </c>
      <c r="AW59" s="8">
        <v>23.22</v>
      </c>
      <c r="AX59" s="30">
        <f t="shared" si="3"/>
        <v>94.937444002753836</v>
      </c>
      <c r="AY59">
        <f>'Datastream-Q'!AQ60</f>
        <v>13.8</v>
      </c>
      <c r="AZ59" s="9">
        <f>'West-Deutschland-Q'!C60/AVERAGE('West-Deutschland-Q'!C$127:C$130)*AVERAGE(AZ$126:AZ$129)</f>
        <v>37.64832818207362</v>
      </c>
      <c r="BG59">
        <f>'Datastream-Q'!AU60</f>
        <v>83.3</v>
      </c>
      <c r="BH59" s="8">
        <f>'West-Deutschland-Q'!J60</f>
        <v>83.3</v>
      </c>
      <c r="BL59">
        <v>0.71814862330997731</v>
      </c>
      <c r="BM59">
        <f>'Datastream-Q'!AZ60</f>
        <v>46.634500000000003</v>
      </c>
      <c r="BN59">
        <f>'Datastream-Q'!BA60</f>
        <v>99.005200000000002</v>
      </c>
      <c r="BO59" s="8">
        <f>'West-Deutschland-Q'!D60</f>
        <v>14</v>
      </c>
      <c r="BP59" s="8">
        <f>100-'West-Deutschland-Q'!E60</f>
        <v>98.7</v>
      </c>
      <c r="BQ59" s="9">
        <f>'Destatis 1970-1991'!AU32*AVERAGE(BQ$126:BQ$129)/AVERAGE('Destatis 1970-1991'!AU$99:AU$102)</f>
        <v>63.171259826521982</v>
      </c>
      <c r="BR59" s="9">
        <f>'West-Deutschland-Q'!M61*AVERAGE(Quartalsdaten!BR$138:BR$141)/AVERAGE('West-Deutschland-Q'!M$139:M$142)</f>
        <v>72.723661581137307</v>
      </c>
      <c r="BT59" s="1">
        <f>'[4]Preisindex-Deutschland-Quartals'!C19</f>
        <v>1.9561817774471777</v>
      </c>
      <c r="BU59" s="1">
        <f>'[4]Preisindex-Deutschland-Quartals'!D19</f>
        <v>1.9089539517726954</v>
      </c>
      <c r="BV59" s="2">
        <f>'[5]Deutschland Quartalsdaten'!K19</f>
        <v>0</v>
      </c>
      <c r="BW59" s="9">
        <f>'West-Deutschland-Q'!Q60*AVERAGE('West-Deutschland-Q'!AW$127:AW$130)/AVERAGE('West-Deutschland-Q'!Q$127:Q$130)</f>
        <v>199.67501075863441</v>
      </c>
      <c r="BX59" s="9">
        <f>'West-Deutschland-Q'!R60*AVERAGE('West-Deutschland-Q'!AX$127:AX$130)/AVERAGE('West-Deutschland-Q'!R$127:R$130)</f>
        <v>18.473944067981911</v>
      </c>
      <c r="BY59" s="9">
        <f>'West-Deutschland-Q'!S60*AVERAGE('West-Deutschland-Q'!AY$127:AY$130)/AVERAGE('West-Deutschland-Q'!S$127:S$130)</f>
        <v>363.541547917</v>
      </c>
      <c r="BZ59" s="9">
        <f>'Destatis 1970-1991'!D32*AVERAGE(BZ$126:BZ$129)/AVERAGE('Destatis 1970-1991'!D$99:D$102)</f>
        <v>146.32230234638604</v>
      </c>
      <c r="CA59">
        <f>'Datastream-Q'!BG60</f>
        <v>548.15</v>
      </c>
      <c r="CB59">
        <f>'Datastream-Q'!BH60</f>
        <v>2879.866</v>
      </c>
      <c r="CE59" t="str">
        <f>'Datastream-Q'!BJ60</f>
        <v>#NA</v>
      </c>
      <c r="CG59" s="9">
        <f>'West-Deutschland-Q'!Z60/AVERAGE('West-Deutschland-Q'!Z$127:Z$130)*AVERAGE(CG$126:CG$129)</f>
        <v>64.248573974961957</v>
      </c>
      <c r="CH59" s="11"/>
      <c r="CI59" s="2"/>
      <c r="CL59">
        <f>'Datastream-Q'!BL60</f>
        <v>117.4492</v>
      </c>
      <c r="CM59">
        <f>'Datastream-Q'!BM60</f>
        <v>39.381599999999999</v>
      </c>
      <c r="CN59">
        <f>'Datastream-Q'!BN60</f>
        <v>62.6</v>
      </c>
      <c r="CP59">
        <f>'Datastream-Q'!BP60</f>
        <v>22.1</v>
      </c>
      <c r="CQ59">
        <f>'Datastream-Q'!BQ60</f>
        <v>29.47</v>
      </c>
      <c r="CR59">
        <f>'Datastream-Q'!BR60</f>
        <v>65.3</v>
      </c>
      <c r="CS59">
        <f>'Datastream-Q'!BS60</f>
        <v>79.77</v>
      </c>
      <c r="CT59">
        <f>'Datastream-Q'!BT60</f>
        <v>53.13</v>
      </c>
      <c r="CU59" s="28">
        <f>'Datastream-Q'!BU60</f>
        <v>53.4</v>
      </c>
      <c r="CV59" s="28"/>
      <c r="CX59" s="9">
        <v>1.5</v>
      </c>
      <c r="CY59" s="9"/>
      <c r="DA59" s="105"/>
      <c r="DB59" s="40">
        <f t="shared" si="0"/>
        <v>17.801145723016752</v>
      </c>
      <c r="DC59" s="19">
        <f>'[2]Deutschland Quartalsdaten'!N19</f>
        <v>6.3167656018516954E-2</v>
      </c>
      <c r="DI59">
        <f>'Datastream-Q'!CA60</f>
        <v>79.86</v>
      </c>
      <c r="DP59" s="9">
        <f>'Destatis 1970-1991'!AV32*AVERAGE(DP$126:DP$129)/AVERAGE('Destatis 1970-1991'!AV$99:AV$102)</f>
        <v>30.817241533982035</v>
      </c>
      <c r="DQ59" s="9">
        <f>'Destatis 1970-1991'!AX32*AVERAGE(DQ$126:DQ$129)/AVERAGE('Destatis 1970-1991'!AX$99:AX$102)</f>
        <v>2.7702406395319765</v>
      </c>
      <c r="DW59">
        <f>'Datastream-Q'!CG60</f>
        <v>111.9</v>
      </c>
      <c r="DX59">
        <f>'Datastream-Q'!CH60</f>
        <v>115.9</v>
      </c>
      <c r="EB59" s="1">
        <f>[2]Weltindikatoren!C19</f>
        <v>1.194417141031614</v>
      </c>
      <c r="EC59" s="9">
        <f>'Destatis 1970-1991'!AJ32*AVERAGE(EC$126:EC$129)/AVERAGE('Destatis 1970-1991'!AJ$99:AJ$102)</f>
        <v>21.673208083282301</v>
      </c>
      <c r="ED59" s="9">
        <f>'Destatis 1970-1991'!AK32*AVERAGE(ED$126:ED$129)/AVERAGE('Destatis 1970-1991'!AK$99:AK$102)</f>
        <v>9.9338912305350675</v>
      </c>
      <c r="EJ59" s="1">
        <f>[2]Weltindikatoren!C19</f>
        <v>1.194417141031614</v>
      </c>
      <c r="EK59" t="e">
        <f>#REF!</f>
        <v>#REF!</v>
      </c>
      <c r="EL59">
        <v>117.99987745248598</v>
      </c>
      <c r="EM59">
        <v>120.53152762725446</v>
      </c>
    </row>
    <row r="60" spans="1:143">
      <c r="A60" s="4">
        <v>27211</v>
      </c>
      <c r="B60" s="8">
        <v>288.01369175752689</v>
      </c>
      <c r="C60" s="6">
        <v>87.301159420289864</v>
      </c>
      <c r="D60" s="6">
        <v>88.868951358180666</v>
      </c>
      <c r="E60" s="6">
        <v>85.832873563218413</v>
      </c>
      <c r="F60">
        <f>'Datastream-Q'!F61</f>
        <v>42.5</v>
      </c>
      <c r="G60">
        <f>'Datastream-Q'!G61</f>
        <v>0.73517399999999999</v>
      </c>
      <c r="H60">
        <f>'Datastream-Q'!H61</f>
        <v>72.3</v>
      </c>
      <c r="I60">
        <f>'Datastream-Q'!I61</f>
        <v>133.69999999999999</v>
      </c>
      <c r="J60">
        <f>'Datastream-Q'!J61</f>
        <v>9.6069999999999993</v>
      </c>
      <c r="K60" t="str">
        <f>'Datastream-Q'!K61</f>
        <v>#NA</v>
      </c>
      <c r="L60">
        <f>'Datastream-Q'!L61</f>
        <v>376.6</v>
      </c>
      <c r="M60">
        <f>'Datastream-Q'!M61</f>
        <v>393454</v>
      </c>
      <c r="N60" t="str">
        <f>'Datastream-Q'!N61</f>
        <v>#NA</v>
      </c>
      <c r="O60" t="str">
        <f>'Datastream-Q'!O61</f>
        <v>#NA</v>
      </c>
      <c r="P60">
        <f>'Datastream-Q'!P61</f>
        <v>2.4</v>
      </c>
      <c r="Q60">
        <f>'Datastream-Q'!Q61</f>
        <v>36.5</v>
      </c>
      <c r="R60" s="8"/>
      <c r="S60">
        <v>1</v>
      </c>
      <c r="T60">
        <v>1</v>
      </c>
      <c r="U60" t="str">
        <f>'Datastream-Q'!S61</f>
        <v>#NA</v>
      </c>
      <c r="V60" t="str">
        <f>'Datastream-Q'!T61</f>
        <v>#NA</v>
      </c>
      <c r="W60" s="1">
        <f>'[2]Deutschland Quartalsdaten'!C20</f>
        <v>-0.75196371607718404</v>
      </c>
      <c r="X60" s="1">
        <f>'[2]Deutschland Quartalsdaten'!B20</f>
        <v>2.0069236542873998</v>
      </c>
      <c r="Y60" s="19">
        <f>'[2]Deutschland Quartalsdaten'!J20</f>
        <v>1.7088867402641603</v>
      </c>
      <c r="Z60" s="9">
        <f>'West-Deutschland-Q'!X61*AVERAGE(Quartalsdaten!Z$126:Z$129)/AVERAGE('West-Deutschland-Q'!X$127:X$130)</f>
        <v>27.754950419431577</v>
      </c>
      <c r="AA60" s="8">
        <f>'[3]Lange Reihen'!B20</f>
        <v>44.17</v>
      </c>
      <c r="AB60" s="9">
        <f>'West-Deutschland-Q'!Y61*AVERAGE(Quartalsdaten!AB$126:AB$129)/AVERAGE('West-Deutschland-Q'!Y$127:Y$130)</f>
        <v>28.773182520304946</v>
      </c>
      <c r="AC60" s="8">
        <f>'[3]Lange Reihen'!D20</f>
        <v>44.24</v>
      </c>
      <c r="AD60" t="str">
        <f>'Datastream-Q'!Z61</f>
        <v>#NA</v>
      </c>
      <c r="AE60" t="str">
        <f>'Datastream-Q'!Z61</f>
        <v>#NA</v>
      </c>
      <c r="AF60" s="10">
        <v>-5</v>
      </c>
      <c r="AG60">
        <f>'Datastream-Q'!AB61</f>
        <v>108.6</v>
      </c>
      <c r="AH60" s="8"/>
      <c r="AI60" t="str">
        <f>'Datastream-Q'!AD61</f>
        <v>#NA</v>
      </c>
      <c r="AJ60">
        <f>'Datastream-Q'!AE61</f>
        <v>0.73517399999999999</v>
      </c>
      <c r="AK60" s="9">
        <f t="shared" si="1"/>
        <v>62.836654787030966</v>
      </c>
      <c r="AL60" s="9">
        <f t="shared" si="2"/>
        <v>65.038839331611541</v>
      </c>
      <c r="AN60" t="str">
        <f>'Datastream-Q'!AF61</f>
        <v>#NA</v>
      </c>
      <c r="AP60" s="8" t="e">
        <f>#REF!</f>
        <v>#REF!</v>
      </c>
      <c r="AQ60" s="8">
        <v>45.38</v>
      </c>
      <c r="AR60" s="8">
        <v>67.66</v>
      </c>
      <c r="AS60" s="8">
        <f>'[3]Import Quarterly Data'!F23</f>
        <v>40.53</v>
      </c>
      <c r="AT60" s="8">
        <f>'[3]Export Quarterly Data'!S24</f>
        <v>4.1500000000000004</v>
      </c>
      <c r="AU60" s="8">
        <v>31.07</v>
      </c>
      <c r="AV60" s="8">
        <v>5.88</v>
      </c>
      <c r="AW60" s="8">
        <v>24.12</v>
      </c>
      <c r="AX60" s="30">
        <f t="shared" si="3"/>
        <v>96.614046979909389</v>
      </c>
      <c r="AY60">
        <f>'Datastream-Q'!AQ61</f>
        <v>11.98</v>
      </c>
      <c r="AZ60" s="9">
        <f>'West-Deutschland-Q'!C61/AVERAGE('West-Deutschland-Q'!C$127:C$130)*AVERAGE(AZ$126:AZ$129)</f>
        <v>38.015987636976682</v>
      </c>
      <c r="BG60">
        <f>'Datastream-Q'!AU61</f>
        <v>82.1</v>
      </c>
      <c r="BH60" s="8">
        <f>'West-Deutschland-Q'!J61</f>
        <v>82.1</v>
      </c>
      <c r="BL60">
        <v>0.71187900832774964</v>
      </c>
      <c r="BM60">
        <f>'Datastream-Q'!AZ61</f>
        <v>46.525700000000001</v>
      </c>
      <c r="BN60">
        <f>'Datastream-Q'!BA61</f>
        <v>98.163399999999996</v>
      </c>
      <c r="BO60" s="8">
        <f>'West-Deutschland-Q'!D61</f>
        <v>21.5</v>
      </c>
      <c r="BP60" s="8">
        <f>100-'West-Deutschland-Q'!E61</f>
        <v>96</v>
      </c>
      <c r="BQ60" s="9">
        <f>'Destatis 1970-1991'!AU33*AVERAGE(BQ$126:BQ$129)/AVERAGE('Destatis 1970-1991'!AU$99:AU$102)</f>
        <v>61.464519865846988</v>
      </c>
      <c r="BR60" s="9">
        <f>'West-Deutschland-Q'!M62*AVERAGE(Quartalsdaten!BR$138:BR$141)/AVERAGE('West-Deutschland-Q'!M$139:M$142)</f>
        <v>73.9739251040222</v>
      </c>
      <c r="BT60" s="1">
        <f>'[4]Preisindex-Deutschland-Quartals'!C20</f>
        <v>2.0271136468631257</v>
      </c>
      <c r="BU60" s="1">
        <f>'[4]Preisindex-Deutschland-Quartals'!D20</f>
        <v>1.9786322717150095</v>
      </c>
      <c r="BV60" s="2">
        <f>'[5]Deutschland Quartalsdaten'!K20</f>
        <v>0</v>
      </c>
      <c r="BW60" s="9">
        <f>'West-Deutschland-Q'!Q61*AVERAGE('West-Deutschland-Q'!AW$127:AW$130)/AVERAGE('West-Deutschland-Q'!Q$127:Q$130)</f>
        <v>201.6255150389299</v>
      </c>
      <c r="BX60" s="9">
        <f>'West-Deutschland-Q'!R61*AVERAGE('West-Deutschland-Q'!AX$127:AX$130)/AVERAGE('West-Deutschland-Q'!R$127:R$130)</f>
        <v>18.462965099637231</v>
      </c>
      <c r="BY60" s="9">
        <f>'West-Deutschland-Q'!S61*AVERAGE('West-Deutschland-Q'!AY$127:AY$130)/AVERAGE('West-Deutschland-Q'!S$127:S$130)</f>
        <v>364.53724905250004</v>
      </c>
      <c r="BZ60" s="9">
        <f>'Destatis 1970-1991'!D33*AVERAGE(BZ$126:BZ$129)/AVERAGE('Destatis 1970-1991'!D$99:D$102)</f>
        <v>149.39262788191286</v>
      </c>
      <c r="CA60">
        <f>'Datastream-Q'!BG61</f>
        <v>548.80999999999995</v>
      </c>
      <c r="CB60">
        <f>'Datastream-Q'!BH61</f>
        <v>1468.944</v>
      </c>
      <c r="CE60" t="str">
        <f>'Datastream-Q'!BJ61</f>
        <v>#NA</v>
      </c>
      <c r="CG60" s="9">
        <f>'West-Deutschland-Q'!Z61/AVERAGE('West-Deutschland-Q'!Z$127:Z$130)*AVERAGE(CG$126:CG$129)</f>
        <v>65.113699159894111</v>
      </c>
      <c r="CH60" s="11"/>
      <c r="CI60" s="2"/>
      <c r="CL60">
        <f>'Datastream-Q'!BL61</f>
        <v>113.4344</v>
      </c>
      <c r="CM60">
        <f>'Datastream-Q'!BM61</f>
        <v>38.125500000000002</v>
      </c>
      <c r="CN60">
        <f>'Datastream-Q'!BN61</f>
        <v>64</v>
      </c>
      <c r="CP60">
        <f>'Datastream-Q'!BP61</f>
        <v>22.33</v>
      </c>
      <c r="CQ60">
        <f>'Datastream-Q'!BQ61</f>
        <v>29.3</v>
      </c>
      <c r="CR60">
        <f>'Datastream-Q'!BR61</f>
        <v>63.43</v>
      </c>
      <c r="CS60">
        <f>'Datastream-Q'!BS61</f>
        <v>89.97</v>
      </c>
      <c r="CT60">
        <f>'Datastream-Q'!BT61</f>
        <v>46.13</v>
      </c>
      <c r="CU60" s="28">
        <f>'Datastream-Q'!BU61</f>
        <v>55.2</v>
      </c>
      <c r="CV60" s="28"/>
      <c r="CX60" s="9">
        <v>0.1</v>
      </c>
      <c r="CY60" s="9"/>
      <c r="DA60" s="105"/>
      <c r="DB60" s="40">
        <f t="shared" si="0"/>
        <v>16.295462026676677</v>
      </c>
      <c r="DC60" s="19">
        <f>'[2]Deutschland Quartalsdaten'!N20</f>
        <v>6.1879843366496795E-2</v>
      </c>
      <c r="DI60">
        <f>'Datastream-Q'!CA61</f>
        <v>82.22</v>
      </c>
      <c r="DP60" s="9">
        <f>'Destatis 1970-1991'!AV33*AVERAGE(DP$126:DP$129)/AVERAGE('Destatis 1970-1991'!AV$99:AV$102)</f>
        <v>29.195474130851355</v>
      </c>
      <c r="DQ60" s="9">
        <f>'Destatis 1970-1991'!AX33*AVERAGE(DQ$126:DQ$129)/AVERAGE('Destatis 1970-1991'!AX$99:AX$102)</f>
        <v>2.9123786409320465</v>
      </c>
      <c r="DW60">
        <f>'Datastream-Q'!CG61</f>
        <v>106.5</v>
      </c>
      <c r="DX60">
        <f>'Datastream-Q'!CH61</f>
        <v>111.5</v>
      </c>
      <c r="EB60" s="1">
        <f>[2]Weltindikatoren!C20</f>
        <v>1.1943513614096744</v>
      </c>
      <c r="EC60" s="9">
        <f>'Destatis 1970-1991'!AJ33*AVERAGE(EC$126:EC$129)/AVERAGE('Destatis 1970-1991'!AJ$99:AJ$102)</f>
        <v>21.328623086344148</v>
      </c>
      <c r="ED60" s="9">
        <f>'Destatis 1970-1991'!AK33*AVERAGE(ED$126:ED$129)/AVERAGE('Destatis 1970-1991'!AK$99:AK$102)</f>
        <v>9.5147874956094149</v>
      </c>
      <c r="EJ60" s="1">
        <f>[2]Weltindikatoren!C20</f>
        <v>1.1943513614096744</v>
      </c>
      <c r="EK60" t="e">
        <f>#REF!</f>
        <v>#REF!</v>
      </c>
      <c r="EL60">
        <v>117.65566709389779</v>
      </c>
      <c r="EM60">
        <v>119.77658100043213</v>
      </c>
    </row>
    <row r="61" spans="1:143">
      <c r="A61" s="4">
        <v>27303</v>
      </c>
      <c r="B61" s="8">
        <v>284.53805483262283</v>
      </c>
      <c r="C61" s="6">
        <v>84.334782608695662</v>
      </c>
      <c r="D61" s="6">
        <v>82.78253316487681</v>
      </c>
      <c r="E61" s="6">
        <v>85.635632183908044</v>
      </c>
      <c r="F61">
        <f>'Datastream-Q'!F62</f>
        <v>39.6</v>
      </c>
      <c r="G61">
        <f>'Datastream-Q'!G62</f>
        <v>0.79756899999999997</v>
      </c>
      <c r="H61">
        <f>'Datastream-Q'!H62</f>
        <v>81</v>
      </c>
      <c r="I61">
        <f>'Datastream-Q'!I62</f>
        <v>135.19999999999999</v>
      </c>
      <c r="J61">
        <f>'Datastream-Q'!J62</f>
        <v>9.14</v>
      </c>
      <c r="K61" t="str">
        <f>'Datastream-Q'!K62</f>
        <v>#NA</v>
      </c>
      <c r="L61">
        <f>'Datastream-Q'!L62</f>
        <v>401.8</v>
      </c>
      <c r="M61">
        <f>'Datastream-Q'!M62</f>
        <v>360713</v>
      </c>
      <c r="N61" t="str">
        <f>'Datastream-Q'!N62</f>
        <v>#NA</v>
      </c>
      <c r="O61" t="str">
        <f>'Datastream-Q'!O62</f>
        <v>#NA</v>
      </c>
      <c r="P61">
        <f>'Datastream-Q'!P62</f>
        <v>3</v>
      </c>
      <c r="Q61">
        <f>'Datastream-Q'!Q62</f>
        <v>36.799999999999997</v>
      </c>
      <c r="R61" s="8"/>
      <c r="S61">
        <v>1</v>
      </c>
      <c r="T61">
        <v>1</v>
      </c>
      <c r="U61" t="str">
        <f>'Datastream-Q'!S62</f>
        <v>#NA</v>
      </c>
      <c r="V61" t="str">
        <f>'Datastream-Q'!T62</f>
        <v>#NA</v>
      </c>
      <c r="W61" s="1">
        <f>'[2]Deutschland Quartalsdaten'!C21</f>
        <v>-2.3785405088308962</v>
      </c>
      <c r="X61" s="1">
        <f>'[2]Deutschland Quartalsdaten'!B21</f>
        <v>1.9281527824267639</v>
      </c>
      <c r="Y61" s="19">
        <f>'[2]Deutschland Quartalsdaten'!J21</f>
        <v>1.6920711554293568</v>
      </c>
      <c r="Z61" s="9">
        <f>'West-Deutschland-Q'!X62*AVERAGE(Quartalsdaten!Z$126:Z$129)/AVERAGE('West-Deutschland-Q'!X$127:X$130)</f>
        <v>27.30576468010517</v>
      </c>
      <c r="AA61" s="8">
        <f>'[3]Lange Reihen'!B21</f>
        <v>42.8</v>
      </c>
      <c r="AB61" s="9">
        <f>'West-Deutschland-Q'!Y62*AVERAGE(Quartalsdaten!AB$126:AB$129)/AVERAGE('West-Deutschland-Q'!Y$127:Y$130)</f>
        <v>27.881213862175496</v>
      </c>
      <c r="AC61" s="8">
        <f>'[3]Lange Reihen'!D21</f>
        <v>42.43</v>
      </c>
      <c r="AD61" t="str">
        <f>'Datastream-Q'!Z62</f>
        <v>#NA</v>
      </c>
      <c r="AE61" t="str">
        <f>'Datastream-Q'!Z62</f>
        <v>#NA</v>
      </c>
      <c r="AF61" s="10">
        <v>-21</v>
      </c>
      <c r="AG61">
        <f>'Datastream-Q'!AB62</f>
        <v>110.1</v>
      </c>
      <c r="AH61" s="8"/>
      <c r="AI61" t="str">
        <f>'Datastream-Q'!AD62</f>
        <v>#NA</v>
      </c>
      <c r="AJ61">
        <f>'Datastream-Q'!AE62</f>
        <v>0.79756899999999997</v>
      </c>
      <c r="AK61" s="9">
        <f t="shared" si="1"/>
        <v>63.798515607722365</v>
      </c>
      <c r="AL61" s="9">
        <f t="shared" si="2"/>
        <v>65.711086170576237</v>
      </c>
      <c r="AN61" t="str">
        <f>'Datastream-Q'!AF62</f>
        <v>#NA</v>
      </c>
      <c r="AP61" s="8" t="e">
        <f>#REF!</f>
        <v>#REF!</v>
      </c>
      <c r="AQ61" s="8">
        <v>43.88</v>
      </c>
      <c r="AR61" s="8">
        <v>66.290000000000006</v>
      </c>
      <c r="AS61" s="8">
        <f>'[3]Import Quarterly Data'!F24</f>
        <v>38.64</v>
      </c>
      <c r="AT61" s="8">
        <f>'[3]Export Quarterly Data'!S25</f>
        <v>4.1500000000000004</v>
      </c>
      <c r="AU61" s="8">
        <v>30.5</v>
      </c>
      <c r="AV61" s="8">
        <v>5.84</v>
      </c>
      <c r="AW61" s="8">
        <v>23.23</v>
      </c>
      <c r="AX61" s="30">
        <f t="shared" si="3"/>
        <v>97.089424822640851</v>
      </c>
      <c r="AY61">
        <f>'Datastream-Q'!AQ62</f>
        <v>11.64</v>
      </c>
      <c r="AZ61" s="9">
        <f>'West-Deutschland-Q'!C62/AVERAGE('West-Deutschland-Q'!C$127:C$130)*AVERAGE(AZ$126:AZ$129)</f>
        <v>38.530710873840967</v>
      </c>
      <c r="BG61">
        <f>'Datastream-Q'!AU62</f>
        <v>79.7</v>
      </c>
      <c r="BH61" s="8">
        <f>'West-Deutschland-Q'!J62</f>
        <v>79.8</v>
      </c>
      <c r="BL61">
        <v>0.71366140984229531</v>
      </c>
      <c r="BM61">
        <f>'Datastream-Q'!AZ62</f>
        <v>46.209099999999999</v>
      </c>
      <c r="BN61">
        <f>'Datastream-Q'!BA62</f>
        <v>96.901200000000003</v>
      </c>
      <c r="BO61" s="8">
        <f>'West-Deutschland-Q'!D62</f>
        <v>35.369999999999997</v>
      </c>
      <c r="BP61" s="8">
        <f>100-'West-Deutschland-Q'!E62</f>
        <v>61</v>
      </c>
      <c r="BQ61" s="9">
        <f>'Destatis 1970-1991'!AU34*AVERAGE(BQ$126:BQ$129)/AVERAGE('Destatis 1970-1991'!AU$99:AU$102)</f>
        <v>61.282175852954353</v>
      </c>
      <c r="BR61" s="9">
        <f>'West-Deutschland-Q'!M63*AVERAGE(Quartalsdaten!BR$138:BR$141)/AVERAGE('West-Deutschland-Q'!M$139:M$142)</f>
        <v>74.703245492371721</v>
      </c>
      <c r="BT61" s="1">
        <f>'[4]Preisindex-Deutschland-Quartals'!C21</f>
        <v>2.1022138261071142</v>
      </c>
      <c r="BU61" s="1">
        <f>'[4]Preisindex-Deutschland-Quartals'!D21</f>
        <v>2.051734846690195</v>
      </c>
      <c r="BV61" s="2">
        <f>'[5]Deutschland Quartalsdaten'!K21</f>
        <v>0</v>
      </c>
      <c r="BW61" s="9">
        <f>'West-Deutschland-Q'!Q62*AVERAGE('West-Deutschland-Q'!AW$127:AW$130)/AVERAGE('West-Deutschland-Q'!Q$127:Q$130)</f>
        <v>201.21653833499695</v>
      </c>
      <c r="BX61" s="9">
        <f>'West-Deutschland-Q'!R62*AVERAGE('West-Deutschland-Q'!AX$127:AX$130)/AVERAGE('West-Deutschland-Q'!R$127:R$130)</f>
        <v>17.760311125577697</v>
      </c>
      <c r="BY61" s="9">
        <f>'West-Deutschland-Q'!S62*AVERAGE('West-Deutschland-Q'!AY$127:AY$130)/AVERAGE('West-Deutschland-Q'!S$127:S$130)</f>
        <v>359.50342664524999</v>
      </c>
      <c r="BZ61" s="9">
        <f>'Destatis 1970-1991'!D34*AVERAGE(BZ$126:BZ$129)/AVERAGE('Destatis 1970-1991'!D$99:D$102)</f>
        <v>150.86055724378886</v>
      </c>
      <c r="CA61">
        <f>'Datastream-Q'!BG62</f>
        <v>537.85</v>
      </c>
      <c r="CB61">
        <f>'Datastream-Q'!BH62</f>
        <v>5037.7160000000003</v>
      </c>
      <c r="CE61" t="str">
        <f>'Datastream-Q'!BJ62</f>
        <v>#NA</v>
      </c>
      <c r="CG61" s="9">
        <f>'West-Deutschland-Q'!Z62/AVERAGE('West-Deutschland-Q'!Z$127:Z$130)*AVERAGE(CG$126:CG$129)</f>
        <v>67.06283662474128</v>
      </c>
      <c r="CH61" s="11"/>
      <c r="CI61" s="2"/>
      <c r="CL61">
        <f>'Datastream-Q'!BL62</f>
        <v>115.1219</v>
      </c>
      <c r="CM61">
        <f>'Datastream-Q'!BM62</f>
        <v>38.916800000000002</v>
      </c>
      <c r="CN61">
        <f>'Datastream-Q'!BN62</f>
        <v>64</v>
      </c>
      <c r="CP61">
        <f>'Datastream-Q'!BP62</f>
        <v>22.63</v>
      </c>
      <c r="CQ61">
        <f>'Datastream-Q'!BQ62</f>
        <v>29.93</v>
      </c>
      <c r="CR61">
        <f>'Datastream-Q'!BR62</f>
        <v>65.73</v>
      </c>
      <c r="CS61">
        <f>'Datastream-Q'!BS62</f>
        <v>105.6</v>
      </c>
      <c r="CT61">
        <f>'Datastream-Q'!BT62</f>
        <v>42.3</v>
      </c>
      <c r="CU61" s="28">
        <f>'Datastream-Q'!BU62</f>
        <v>55.9</v>
      </c>
      <c r="CV61" s="28"/>
      <c r="CX61" s="9">
        <v>-1.1000000000000001</v>
      </c>
      <c r="CY61" s="9"/>
      <c r="DA61" s="105"/>
      <c r="DB61" s="40">
        <f t="shared" si="0"/>
        <v>14.594348576737563</v>
      </c>
      <c r="DC61" s="19">
        <f>'[2]Deutschland Quartalsdaten'!N21</f>
        <v>9.394468443234319E-2</v>
      </c>
      <c r="DI61">
        <f>'Datastream-Q'!CA62</f>
        <v>83.9</v>
      </c>
      <c r="DP61" s="9">
        <f>'Destatis 1970-1991'!AV34*AVERAGE(DP$126:DP$129)/AVERAGE('Destatis 1970-1991'!AV$99:AV$102)</f>
        <v>28.723221320458901</v>
      </c>
      <c r="DQ61" s="9">
        <f>'Destatis 1970-1991'!AX34*AVERAGE(DQ$126:DQ$129)/AVERAGE('Destatis 1970-1991'!AX$99:AX$102)</f>
        <v>3.0574174178708931</v>
      </c>
      <c r="DW61">
        <f>'Datastream-Q'!CG62</f>
        <v>107.8</v>
      </c>
      <c r="DX61">
        <f>'Datastream-Q'!CH62</f>
        <v>113.2</v>
      </c>
      <c r="EB61" s="1">
        <f>[2]Weltindikatoren!C21</f>
        <v>1.186815180132772</v>
      </c>
      <c r="EC61" s="9">
        <f>'Destatis 1970-1991'!AJ34*AVERAGE(EC$126:EC$129)/AVERAGE('Destatis 1970-1991'!AJ$99:AJ$102)</f>
        <v>21.423681016533987</v>
      </c>
      <c r="ED61" s="9">
        <f>'Destatis 1970-1991'!AK34*AVERAGE(ED$126:ED$129)/AVERAGE('Destatis 1970-1991'!AK$99:AK$102)</f>
        <v>9.4581518557545952</v>
      </c>
      <c r="EJ61" s="1">
        <f>[2]Weltindikatoren!C21</f>
        <v>1.186815180132772</v>
      </c>
      <c r="EK61" t="e">
        <f>#REF!</f>
        <v>#REF!</v>
      </c>
      <c r="EL61">
        <v>114.94834743513586</v>
      </c>
      <c r="EM61">
        <v>116.78844884823032</v>
      </c>
    </row>
    <row r="62" spans="1:143">
      <c r="A62" s="4">
        <v>27395</v>
      </c>
      <c r="B62" s="8">
        <v>282.28511754253833</v>
      </c>
      <c r="C62" s="6">
        <v>82.541159420289858</v>
      </c>
      <c r="D62" s="6">
        <v>77.130859128237503</v>
      </c>
      <c r="E62" s="6">
        <v>87.739540229885051</v>
      </c>
      <c r="F62">
        <f>'Datastream-Q'!F63</f>
        <v>39.700000000000003</v>
      </c>
      <c r="G62">
        <f>'Datastream-Q'!G63</f>
        <v>0.84468699999999997</v>
      </c>
      <c r="H62">
        <f>'Datastream-Q'!H63</f>
        <v>76.3</v>
      </c>
      <c r="I62">
        <f>'Datastream-Q'!I63</f>
        <v>135.9</v>
      </c>
      <c r="J62">
        <f>'Datastream-Q'!J63</f>
        <v>6.6269999999999998</v>
      </c>
      <c r="K62" t="str">
        <f>'Datastream-Q'!K63</f>
        <v>#NA</v>
      </c>
      <c r="L62">
        <f>'Datastream-Q'!L63</f>
        <v>499.3</v>
      </c>
      <c r="M62">
        <f>'Datastream-Q'!M63</f>
        <v>489263</v>
      </c>
      <c r="N62" t="str">
        <f>'Datastream-Q'!N63</f>
        <v>#NA</v>
      </c>
      <c r="O62">
        <f>'Datastream-Q'!O63</f>
        <v>1826</v>
      </c>
      <c r="P62">
        <f>'Datastream-Q'!P63</f>
        <v>3.6</v>
      </c>
      <c r="Q62">
        <f>'Datastream-Q'!Q63</f>
        <v>37.1</v>
      </c>
      <c r="R62" s="8"/>
      <c r="S62">
        <v>1</v>
      </c>
      <c r="T62">
        <v>1</v>
      </c>
      <c r="U62" t="str">
        <f>'Datastream-Q'!S63</f>
        <v>#NA</v>
      </c>
      <c r="V62" t="str">
        <f>'Datastream-Q'!T63</f>
        <v>#NA</v>
      </c>
      <c r="W62" s="1">
        <f>'[2]Deutschland Quartalsdaten'!C22</f>
        <v>-2.6095227936197021</v>
      </c>
      <c r="X62" s="1">
        <f>'[2]Deutschland Quartalsdaten'!B22</f>
        <v>1.8393170746803724</v>
      </c>
      <c r="Y62" s="19">
        <f>'[2]Deutschland Quartalsdaten'!J22</f>
        <v>1.6736295726244703</v>
      </c>
      <c r="Z62" s="9">
        <f>'West-Deutschland-Q'!X63*AVERAGE(Quartalsdaten!Z$126:Z$129)/AVERAGE('West-Deutschland-Q'!X$127:X$130)</f>
        <v>26.147338299737076</v>
      </c>
      <c r="AA62" s="8">
        <f>'[3]Lange Reihen'!B22</f>
        <v>41.04</v>
      </c>
      <c r="AB62" s="9">
        <f>'West-Deutschland-Q'!Y63*AVERAGE(Quartalsdaten!AB$126:AB$129)/AVERAGE('West-Deutschland-Q'!Y$127:Y$130)</f>
        <v>27.535935671931835</v>
      </c>
      <c r="AC62" s="8">
        <f>'[3]Lange Reihen'!D22</f>
        <v>42.67</v>
      </c>
      <c r="AD62" t="str">
        <f>'Datastream-Q'!Z63</f>
        <v>#NA</v>
      </c>
      <c r="AE62" t="str">
        <f>'Datastream-Q'!Z63</f>
        <v>#NA</v>
      </c>
      <c r="AF62" s="10">
        <v>-22.333333333333332</v>
      </c>
      <c r="AG62">
        <f>'Datastream-Q'!AB63</f>
        <v>110.6</v>
      </c>
      <c r="AH62" s="8"/>
      <c r="AI62" t="str">
        <f>'Datastream-Q'!AD63</f>
        <v>#NA</v>
      </c>
      <c r="AJ62">
        <f>'Datastream-Q'!AE63</f>
        <v>0.84468699999999997</v>
      </c>
      <c r="AK62" s="9">
        <f t="shared" si="1"/>
        <v>63.711837962322313</v>
      </c>
      <c r="AL62" s="9">
        <f t="shared" si="2"/>
        <v>64.532307644555516</v>
      </c>
      <c r="AN62" t="str">
        <f>'Datastream-Q'!AF63</f>
        <v>#NA</v>
      </c>
      <c r="AP62" s="8" t="e">
        <f>#REF!</f>
        <v>#REF!</v>
      </c>
      <c r="AQ62" s="8">
        <v>41.39</v>
      </c>
      <c r="AR62" s="8">
        <v>69.11</v>
      </c>
      <c r="AS62" s="8">
        <f>'[3]Import Quarterly Data'!F25</f>
        <v>38.5</v>
      </c>
      <c r="AT62" s="8">
        <f>'[3]Export Quarterly Data'!S26</f>
        <v>4.49</v>
      </c>
      <c r="AU62" s="8">
        <v>28.69</v>
      </c>
      <c r="AV62" s="8">
        <v>6.19</v>
      </c>
      <c r="AW62" s="8">
        <v>22.52</v>
      </c>
      <c r="AX62" s="30">
        <f t="shared" si="3"/>
        <v>98.728590821899076</v>
      </c>
      <c r="AY62">
        <f>'Datastream-Q'!AQ63</f>
        <v>11.56</v>
      </c>
      <c r="AZ62" s="9">
        <f>'West-Deutschland-Q'!C63/AVERAGE('West-Deutschland-Q'!C$127:C$130)*AVERAGE(AZ$126:AZ$129)</f>
        <v>39.241543663950551</v>
      </c>
      <c r="BG62">
        <f>'Datastream-Q'!AU63</f>
        <v>76.599999999999994</v>
      </c>
      <c r="BH62" s="8">
        <f>'West-Deutschland-Q'!J63</f>
        <v>76.599999999999994</v>
      </c>
      <c r="BL62">
        <v>0.71695223509141381</v>
      </c>
      <c r="BM62">
        <f>'Datastream-Q'!AZ63</f>
        <v>46.386200000000002</v>
      </c>
      <c r="BN62">
        <f>'Datastream-Q'!BA63</f>
        <v>96.681899999999999</v>
      </c>
      <c r="BO62" s="8">
        <f>'West-Deutschland-Q'!D63</f>
        <v>-2.57</v>
      </c>
      <c r="BP62" s="8">
        <f>100-'West-Deutschland-Q'!E63</f>
        <v>75</v>
      </c>
      <c r="BQ62" s="9">
        <f>'Destatis 1970-1991'!AU35*AVERAGE(BQ$126:BQ$129)/AVERAGE('Destatis 1970-1991'!AU$99:AU$102)</f>
        <v>64.440374156254677</v>
      </c>
      <c r="BR62" s="9">
        <f>'West-Deutschland-Q'!M64*AVERAGE(Quartalsdaten!BR$138:BR$141)/AVERAGE('West-Deutschland-Q'!M$139:M$142)</f>
        <v>74.911622746185856</v>
      </c>
      <c r="BT62" s="1">
        <f>'[4]Preisindex-Deutschland-Quartals'!C22</f>
        <v>2.1562361145197939</v>
      </c>
      <c r="BU62" s="1">
        <f>'[4]Preisindex-Deutschland-Quartals'!D22</f>
        <v>2.1039847416042998</v>
      </c>
      <c r="BV62" s="2">
        <f>'[5]Deutschland Quartalsdaten'!K22</f>
        <v>0</v>
      </c>
      <c r="BW62" s="9">
        <f>'West-Deutschland-Q'!Q63*AVERAGE('West-Deutschland-Q'!AW$127:AW$130)/AVERAGE('West-Deutschland-Q'!Q$127:Q$130)</f>
        <v>205.4636041066081</v>
      </c>
      <c r="BX62" s="9">
        <f>'West-Deutschland-Q'!R63*AVERAGE('West-Deutschland-Q'!AX$127:AX$130)/AVERAGE('West-Deutschland-Q'!R$127:R$130)</f>
        <v>17.610265224867067</v>
      </c>
      <c r="BY62" s="9">
        <f>'West-Deutschland-Q'!S63*AVERAGE('West-Deutschland-Q'!AY$127:AY$130)/AVERAGE('West-Deutschland-Q'!S$127:S$130)</f>
        <v>361.77141256500005</v>
      </c>
      <c r="BZ62" s="9">
        <f>'Destatis 1970-1991'!D35*AVERAGE(BZ$126:BZ$129)/AVERAGE('Destatis 1970-1991'!D$99:D$102)</f>
        <v>151.91388060269225</v>
      </c>
      <c r="CA62">
        <f>'Datastream-Q'!BG63</f>
        <v>514.48</v>
      </c>
      <c r="CB62">
        <f>'Datastream-Q'!BH63</f>
        <v>3340.241</v>
      </c>
      <c r="CE62" t="str">
        <f>'Datastream-Q'!BJ63</f>
        <v>#NA</v>
      </c>
      <c r="CG62" s="9">
        <f>'West-Deutschland-Q'!Z63/AVERAGE('West-Deutschland-Q'!Z$127:Z$130)*AVERAGE(CG$126:CG$129)</f>
        <v>67.927961809673434</v>
      </c>
      <c r="CH62" s="11"/>
      <c r="CI62" s="2"/>
      <c r="CL62">
        <f>'Datastream-Q'!BL63</f>
        <v>116.7028</v>
      </c>
      <c r="CM62">
        <f>'Datastream-Q'!BM63</f>
        <v>39.765099999999997</v>
      </c>
      <c r="CN62">
        <f>'Datastream-Q'!BN63</f>
        <v>61</v>
      </c>
      <c r="CP62">
        <f>'Datastream-Q'!BP63</f>
        <v>22.67</v>
      </c>
      <c r="CQ62">
        <f>'Datastream-Q'!BQ63</f>
        <v>28.8</v>
      </c>
      <c r="CR62">
        <f>'Datastream-Q'!BR63</f>
        <v>59.7</v>
      </c>
      <c r="CS62">
        <f>'Datastream-Q'!BS63</f>
        <v>84.63</v>
      </c>
      <c r="CT62">
        <f>'Datastream-Q'!BT63</f>
        <v>43.4</v>
      </c>
      <c r="CU62" s="28">
        <f>'Datastream-Q'!BU63</f>
        <v>55.6</v>
      </c>
      <c r="CV62" s="28"/>
      <c r="CX62" s="9">
        <v>-1.3</v>
      </c>
      <c r="CY62" s="9"/>
      <c r="DA62" s="105"/>
      <c r="DB62" s="40">
        <f t="shared" si="0"/>
        <v>13.685542692145139</v>
      </c>
      <c r="DC62" s="19">
        <f>'[2]Deutschland Quartalsdaten'!N22</f>
        <v>9.1145909971764763E-2</v>
      </c>
      <c r="DI62">
        <f>'Datastream-Q'!CA63</f>
        <v>86.15</v>
      </c>
      <c r="DL62" s="47">
        <v>-2.6</v>
      </c>
      <c r="DM62" s="47"/>
      <c r="DP62" s="9">
        <f>'Destatis 1970-1991'!AV35*AVERAGE(DP$126:DP$129)/AVERAGE('Destatis 1970-1991'!AV$99:AV$102)</f>
        <v>29.034395652888037</v>
      </c>
      <c r="DQ62" s="9">
        <f>'Destatis 1970-1991'!AX35*AVERAGE(DQ$126:DQ$129)/AVERAGE('Destatis 1970-1991'!AX$99:AX$102)</f>
        <v>3.1444406840342012</v>
      </c>
      <c r="DW62">
        <f>'Datastream-Q'!CG63</f>
        <v>107.2</v>
      </c>
      <c r="DX62">
        <f>'Datastream-Q'!CH63</f>
        <v>115.4</v>
      </c>
      <c r="EB62" s="1">
        <f>[2]Weltindikatoren!C22</f>
        <v>1.1792258346657107</v>
      </c>
      <c r="EC62" s="9">
        <f>'Destatis 1970-1991'!AJ35*AVERAGE(EC$126:EC$129)/AVERAGE('Destatis 1970-1991'!AJ$99:AJ$102)</f>
        <v>22.362378077158603</v>
      </c>
      <c r="ED62" s="9">
        <f>'Destatis 1970-1991'!AK35*AVERAGE(ED$126:ED$129)/AVERAGE('Destatis 1970-1991'!AK$99:AK$102)</f>
        <v>9.5261146235803782</v>
      </c>
      <c r="EJ62" s="1">
        <f>[2]Weltindikatoren!C22</f>
        <v>1.1792258346657107</v>
      </c>
      <c r="EK62" t="e">
        <f>#REF!</f>
        <v>#REF!</v>
      </c>
      <c r="EL62">
        <v>112.14428638505548</v>
      </c>
      <c r="EM62">
        <v>113.97566402737992</v>
      </c>
    </row>
    <row r="63" spans="1:143">
      <c r="A63" s="4">
        <v>27485</v>
      </c>
      <c r="B63" s="8">
        <v>281.51526962431853</v>
      </c>
      <c r="C63" s="6">
        <v>83.748405797101455</v>
      </c>
      <c r="D63" s="6">
        <v>75.645483259633593</v>
      </c>
      <c r="E63" s="6">
        <v>91.487126436781608</v>
      </c>
      <c r="F63">
        <f>'Datastream-Q'!F64</f>
        <v>42.2</v>
      </c>
      <c r="G63">
        <f>'Datastream-Q'!G64</f>
        <v>0.83584599999999998</v>
      </c>
      <c r="H63">
        <f>'Datastream-Q'!H64</f>
        <v>82.1</v>
      </c>
      <c r="I63">
        <f>'Datastream-Q'!I64</f>
        <v>130.5</v>
      </c>
      <c r="J63">
        <f>'Datastream-Q'!J64</f>
        <v>4.92</v>
      </c>
      <c r="K63" t="str">
        <f>'Datastream-Q'!K64</f>
        <v>#NA</v>
      </c>
      <c r="L63">
        <f>'Datastream-Q'!L64</f>
        <v>485.1</v>
      </c>
      <c r="M63">
        <f>'Datastream-Q'!M64</f>
        <v>640407</v>
      </c>
      <c r="N63" t="str">
        <f>'Datastream-Q'!N64</f>
        <v>#NA</v>
      </c>
      <c r="O63">
        <f>'Datastream-Q'!O64</f>
        <v>1666</v>
      </c>
      <c r="P63">
        <f>'Datastream-Q'!P64</f>
        <v>4.2</v>
      </c>
      <c r="Q63">
        <f>'Datastream-Q'!Q64</f>
        <v>37.4</v>
      </c>
      <c r="R63" s="8"/>
      <c r="S63">
        <v>1</v>
      </c>
      <c r="T63">
        <v>1</v>
      </c>
      <c r="U63" t="str">
        <f>'Datastream-Q'!S64</f>
        <v>#NA</v>
      </c>
      <c r="V63" t="str">
        <f>'Datastream-Q'!T64</f>
        <v>#NA</v>
      </c>
      <c r="W63" s="1">
        <f>'[2]Deutschland Quartalsdaten'!C23</f>
        <v>-1.6096418677807574</v>
      </c>
      <c r="X63" s="1">
        <f>'[2]Deutschland Quartalsdaten'!B23</f>
        <v>1.820597636882874</v>
      </c>
      <c r="Y63" s="19">
        <f>'[2]Deutschland Quartalsdaten'!J23</f>
        <v>1.6792659181147533</v>
      </c>
      <c r="Z63" s="9">
        <f>'West-Deutschland-Q'!X64*AVERAGE(Quartalsdaten!Z$126:Z$129)/AVERAGE('West-Deutschland-Q'!X$127:X$130)</f>
        <v>25.926685655857433</v>
      </c>
      <c r="AA63" s="8">
        <f>'[3]Lange Reihen'!B23</f>
        <v>40.590000000000003</v>
      </c>
      <c r="AB63" s="9">
        <f>'West-Deutschland-Q'!Y64*AVERAGE(Quartalsdaten!AB$126:AB$129)/AVERAGE('West-Deutschland-Q'!Y$127:Y$130)</f>
        <v>28.341584782500377</v>
      </c>
      <c r="AC63" s="8">
        <f>'[3]Lange Reihen'!D23</f>
        <v>44.04</v>
      </c>
      <c r="AD63" t="str">
        <f>'Datastream-Q'!Z64</f>
        <v>#NA</v>
      </c>
      <c r="AE63" t="str">
        <f>'Datastream-Q'!Z64</f>
        <v>#NA</v>
      </c>
      <c r="AF63" s="10">
        <v>-21.333333333333332</v>
      </c>
      <c r="AG63">
        <f>'Datastream-Q'!AB64</f>
        <v>107.4</v>
      </c>
      <c r="AH63" s="8"/>
      <c r="AI63" t="str">
        <f>'Datastream-Q'!AD64</f>
        <v>#NA</v>
      </c>
      <c r="AJ63">
        <f>'Datastream-Q'!AE64</f>
        <v>0.83584599999999998</v>
      </c>
      <c r="AK63" s="9">
        <f t="shared" si="1"/>
        <v>63.87456431598283</v>
      </c>
      <c r="AL63" s="9">
        <f t="shared" si="2"/>
        <v>64.354188879428648</v>
      </c>
      <c r="AN63" t="str">
        <f>'Datastream-Q'!AF64</f>
        <v>#NA</v>
      </c>
      <c r="AP63" s="8" t="e">
        <f>#REF!</f>
        <v>#REF!</v>
      </c>
      <c r="AQ63" s="8">
        <v>41.18</v>
      </c>
      <c r="AR63" s="8">
        <v>67.25</v>
      </c>
      <c r="AS63" s="8">
        <f>'[3]Import Quarterly Data'!F26</f>
        <v>40.33</v>
      </c>
      <c r="AT63" s="8">
        <f>'[3]Export Quarterly Data'!S27</f>
        <v>4.34</v>
      </c>
      <c r="AU63" s="8">
        <v>28.56</v>
      </c>
      <c r="AV63" s="8">
        <v>6.24</v>
      </c>
      <c r="AW63" s="8">
        <v>23.31</v>
      </c>
      <c r="AX63" s="30">
        <f t="shared" si="3"/>
        <v>99.254711197829835</v>
      </c>
      <c r="AY63">
        <f>'Datastream-Q'!AQ64</f>
        <v>11.43</v>
      </c>
      <c r="AZ63" s="9">
        <f>'West-Deutschland-Q'!C64/AVERAGE('West-Deutschland-Q'!C$127:C$130)*AVERAGE(AZ$126:AZ$129)</f>
        <v>40.025834813149764</v>
      </c>
      <c r="BG63">
        <f>'Datastream-Q'!AU64</f>
        <v>75.2</v>
      </c>
      <c r="BH63" s="8">
        <f>'West-Deutschland-Q'!J64</f>
        <v>75.2</v>
      </c>
      <c r="BL63">
        <v>0.71407072987208431</v>
      </c>
      <c r="BM63">
        <f>'Datastream-Q'!AZ64</f>
        <v>47.169699999999999</v>
      </c>
      <c r="BN63">
        <f>'Datastream-Q'!BA64</f>
        <v>97.714799999999997</v>
      </c>
      <c r="BO63" s="8">
        <f>'West-Deutschland-Q'!D64</f>
        <v>19.03</v>
      </c>
      <c r="BP63" s="8">
        <f>100-'West-Deutschland-Q'!E64</f>
        <v>94.7</v>
      </c>
      <c r="BQ63" s="9">
        <f>'Destatis 1970-1991'!AU36*AVERAGE(BQ$126:BQ$129)/AVERAGE('Destatis 1970-1991'!AU$99:AU$102)</f>
        <v>55.841030508238347</v>
      </c>
      <c r="BR63" s="9">
        <f>'West-Deutschland-Q'!M65*AVERAGE(Quartalsdaten!BR$138:BR$141)/AVERAGE('West-Deutschland-Q'!M$139:M$142)</f>
        <v>78.974979195561716</v>
      </c>
      <c r="BT63" s="1">
        <f>'[4]Preisindex-Deutschland-Quartals'!C23</f>
        <v>2.2078340354228616</v>
      </c>
      <c r="BU63" s="1">
        <f>'[4]Preisindex-Deutschland-Quartals'!D23</f>
        <v>2.1527573101126114</v>
      </c>
      <c r="BV63" s="2">
        <f>'[5]Deutschland Quartalsdaten'!K23</f>
        <v>0</v>
      </c>
      <c r="BW63" s="9">
        <f>'West-Deutschland-Q'!Q64*AVERAGE('West-Deutschland-Q'!AW$127:AW$130)/AVERAGE('West-Deutschland-Q'!Q$127:Q$130)</f>
        <v>206.21863802156113</v>
      </c>
      <c r="BX63" s="9">
        <f>'West-Deutschland-Q'!R64*AVERAGE('West-Deutschland-Q'!AX$127:AX$130)/AVERAGE('West-Deutschland-Q'!R$127:R$130)</f>
        <v>17.679798691050046</v>
      </c>
      <c r="BY63" s="9">
        <f>'West-Deutschland-Q'!S64*AVERAGE('West-Deutschland-Q'!AY$127:AY$130)/AVERAGE('West-Deutschland-Q'!S$127:S$130)</f>
        <v>363.541547917</v>
      </c>
      <c r="BZ63" s="9">
        <f>'Destatis 1970-1991'!D36*AVERAGE(BZ$126:BZ$129)/AVERAGE('Destatis 1970-1991'!D$99:D$102)</f>
        <v>152.48536455273558</v>
      </c>
      <c r="CA63">
        <f>'Datastream-Q'!BG64</f>
        <v>509.43</v>
      </c>
      <c r="CB63">
        <f>'Datastream-Q'!BH64</f>
        <v>1399.527</v>
      </c>
      <c r="CE63" t="str">
        <f>'Datastream-Q'!BJ64</f>
        <v>#NA</v>
      </c>
      <c r="CG63" s="9">
        <f>'West-Deutschland-Q'!Z64/AVERAGE('West-Deutschland-Q'!Z$127:Z$130)*AVERAGE(CG$126:CG$129)</f>
        <v>68.063463344662807</v>
      </c>
      <c r="CH63" s="11"/>
      <c r="CI63" s="2"/>
      <c r="CL63">
        <f>'Datastream-Q'!BL64</f>
        <v>114.5802</v>
      </c>
      <c r="CM63">
        <f>'Datastream-Q'!BM64</f>
        <v>39.2438</v>
      </c>
      <c r="CN63">
        <f>'Datastream-Q'!BN64</f>
        <v>60.5</v>
      </c>
      <c r="CP63">
        <f>'Datastream-Q'!BP64</f>
        <v>22.5</v>
      </c>
      <c r="CQ63">
        <f>'Datastream-Q'!BQ64</f>
        <v>27.53</v>
      </c>
      <c r="CR63">
        <f>'Datastream-Q'!BR64</f>
        <v>53.73</v>
      </c>
      <c r="CS63">
        <f>'Datastream-Q'!BS64</f>
        <v>67.37</v>
      </c>
      <c r="CT63">
        <f>'Datastream-Q'!BT64</f>
        <v>42.9</v>
      </c>
      <c r="CU63" s="28">
        <f>'Datastream-Q'!BU64</f>
        <v>55.7</v>
      </c>
      <c r="CV63" s="28"/>
      <c r="CX63" s="9">
        <v>1.7</v>
      </c>
      <c r="CY63" s="9"/>
      <c r="DA63" s="105"/>
      <c r="DB63" s="40">
        <f t="shared" si="0"/>
        <v>13.674767840008805</v>
      </c>
      <c r="DC63" s="19">
        <f>'[2]Deutschland Quartalsdaten'!N23</f>
        <v>8.2502927710078305E-2</v>
      </c>
      <c r="DI63">
        <f>'Datastream-Q'!CA64</f>
        <v>89.63</v>
      </c>
      <c r="DL63" s="47">
        <v>-2.2999999999999998</v>
      </c>
      <c r="DM63" s="47"/>
      <c r="DP63" s="9">
        <f>'Destatis 1970-1991'!AV36*AVERAGE(DP$126:DP$129)/AVERAGE('Destatis 1970-1991'!AV$99:AV$102)</f>
        <v>26.339992021501633</v>
      </c>
      <c r="DQ63" s="9">
        <f>'Destatis 1970-1991'!AX36*AVERAGE(DQ$126:DQ$129)/AVERAGE('Destatis 1970-1991'!AX$99:AX$102)</f>
        <v>3.2401662768138406</v>
      </c>
      <c r="DW63">
        <f>'Datastream-Q'!CG64</f>
        <v>103.2</v>
      </c>
      <c r="DX63">
        <f>'Datastream-Q'!CH64</f>
        <v>113.3</v>
      </c>
      <c r="EB63" s="1">
        <f>[2]Weltindikatoren!C23</f>
        <v>1.1863794934714487</v>
      </c>
      <c r="EC63" s="9">
        <f>'Destatis 1970-1991'!AJ36*AVERAGE(EC$126:EC$129)/AVERAGE('Destatis 1970-1991'!AJ$99:AJ$102)</f>
        <v>19.356171034905081</v>
      </c>
      <c r="ED63" s="9">
        <f>'Destatis 1970-1991'!AK36*AVERAGE(ED$126:ED$129)/AVERAGE('Destatis 1970-1991'!AK$99:AK$102)</f>
        <v>8.5972901299613635</v>
      </c>
      <c r="EJ63" s="1">
        <f>[2]Weltindikatoren!C23</f>
        <v>1.1863794934714487</v>
      </c>
      <c r="EK63" t="e">
        <f>#REF!</f>
        <v>#REF!</v>
      </c>
      <c r="EL63">
        <v>111.99676858112083</v>
      </c>
      <c r="EM63">
        <v>112.72191449673203</v>
      </c>
    </row>
    <row r="64" spans="1:143">
      <c r="A64" s="4">
        <v>27576</v>
      </c>
      <c r="B64" s="8">
        <v>284.54937612553783</v>
      </c>
      <c r="C64" s="6">
        <v>87.853043478260872</v>
      </c>
      <c r="D64" s="6">
        <v>78.000347441566632</v>
      </c>
      <c r="E64" s="6">
        <v>97.305747126436799</v>
      </c>
      <c r="F64">
        <f>'Datastream-Q'!F65</f>
        <v>40.1</v>
      </c>
      <c r="G64">
        <f>'Datastream-Q'!G65</f>
        <v>0.74772000000000005</v>
      </c>
      <c r="H64">
        <f>'Datastream-Q'!H65</f>
        <v>84.1</v>
      </c>
      <c r="I64">
        <f>'Datastream-Q'!I65</f>
        <v>131.9</v>
      </c>
      <c r="J64">
        <f>'Datastream-Q'!J65</f>
        <v>4.157</v>
      </c>
      <c r="K64" t="str">
        <f>'Datastream-Q'!K65</f>
        <v>#NA</v>
      </c>
      <c r="L64">
        <f>'Datastream-Q'!L65</f>
        <v>491.6</v>
      </c>
      <c r="M64">
        <f>'Datastream-Q'!M65</f>
        <v>481347</v>
      </c>
      <c r="N64" t="str">
        <f>'Datastream-Q'!N65</f>
        <v>#NA</v>
      </c>
      <c r="O64">
        <f>'Datastream-Q'!O65</f>
        <v>1718</v>
      </c>
      <c r="P64">
        <f>'Datastream-Q'!P65</f>
        <v>4.3</v>
      </c>
      <c r="Q64">
        <f>'Datastream-Q'!Q65</f>
        <v>37.700000000000003</v>
      </c>
      <c r="R64" s="8"/>
      <c r="S64">
        <v>1</v>
      </c>
      <c r="T64">
        <v>0</v>
      </c>
      <c r="U64" t="str">
        <f>'Datastream-Q'!S65</f>
        <v>#NA</v>
      </c>
      <c r="V64" t="str">
        <f>'Datastream-Q'!T65</f>
        <v>#NA</v>
      </c>
      <c r="W64" s="1">
        <f>'[2]Deutschland Quartalsdaten'!C24</f>
        <v>-0.51595732295896768</v>
      </c>
      <c r="X64" s="1">
        <f>'[2]Deutschland Quartalsdaten'!B24</f>
        <v>1.8265487193032237</v>
      </c>
      <c r="Y64" s="19">
        <f>'[2]Deutschland Quartalsdaten'!J24</f>
        <v>1.6900968436152559</v>
      </c>
      <c r="Z64" s="9">
        <f>'West-Deutschland-Q'!X65*AVERAGE(Quartalsdaten!Z$126:Z$129)/AVERAGE('West-Deutschland-Q'!X$127:X$130)</f>
        <v>26.186740557572719</v>
      </c>
      <c r="AA64" s="8">
        <f>'[3]Lange Reihen'!B24</f>
        <v>40.78</v>
      </c>
      <c r="AB64" s="9">
        <f>'West-Deutschland-Q'!Y65*AVERAGE(Quartalsdaten!AB$126:AB$129)/AVERAGE('West-Deutschland-Q'!Y$127:Y$130)</f>
        <v>28.965003737106983</v>
      </c>
      <c r="AC64" s="8">
        <f>'[3]Lange Reihen'!D24</f>
        <v>44.13</v>
      </c>
      <c r="AD64" t="str">
        <f>'Datastream-Q'!Z65</f>
        <v>#NA</v>
      </c>
      <c r="AE64" t="str">
        <f>'Datastream-Q'!Z65</f>
        <v>#NA</v>
      </c>
      <c r="AF64" s="10">
        <v>-6.333333333333333</v>
      </c>
      <c r="AG64">
        <f>'Datastream-Q'!AB65</f>
        <v>102.9</v>
      </c>
      <c r="AH64" s="8"/>
      <c r="AI64" t="str">
        <f>'Datastream-Q'!AD65</f>
        <v>#NA</v>
      </c>
      <c r="AJ64">
        <f>'Datastream-Q'!AE65</f>
        <v>0.74772000000000005</v>
      </c>
      <c r="AK64" s="9">
        <f t="shared" si="1"/>
        <v>64.21466541827543</v>
      </c>
      <c r="AL64" s="9">
        <f t="shared" si="2"/>
        <v>65.635630494237446</v>
      </c>
      <c r="AN64" t="str">
        <f>'Datastream-Q'!AF65</f>
        <v>#NA</v>
      </c>
      <c r="AP64" s="8" t="e">
        <f>#REF!</f>
        <v>#REF!</v>
      </c>
      <c r="AQ64" s="8">
        <v>41.28</v>
      </c>
      <c r="AR64" s="8">
        <v>68.5</v>
      </c>
      <c r="AS64" s="8">
        <f>'[3]Import Quarterly Data'!F27</f>
        <v>40.25</v>
      </c>
      <c r="AT64" s="8">
        <f>'[3]Export Quarterly Data'!S28</f>
        <v>4.4800000000000004</v>
      </c>
      <c r="AU64" s="8">
        <v>28.75</v>
      </c>
      <c r="AV64" s="8">
        <v>6.45</v>
      </c>
      <c r="AW64" s="8">
        <v>23.75</v>
      </c>
      <c r="AX64" s="30">
        <f t="shared" si="3"/>
        <v>97.83507057788259</v>
      </c>
      <c r="AY64">
        <f>'Datastream-Q'!AQ65</f>
        <v>11.47</v>
      </c>
      <c r="AZ64" s="9">
        <f>'West-Deutschland-Q'!C65/AVERAGE('West-Deutschland-Q'!C$127:C$130)*AVERAGE(AZ$126:AZ$129)</f>
        <v>40.319962377072216</v>
      </c>
      <c r="BG64">
        <f>'Datastream-Q'!AU65</f>
        <v>75.3</v>
      </c>
      <c r="BH64" s="8">
        <f>'West-Deutschland-Q'!J65</f>
        <v>75.3</v>
      </c>
      <c r="BL64">
        <v>0.71037344398340252</v>
      </c>
      <c r="BM64">
        <f>'Datastream-Q'!AZ65</f>
        <v>48.295099999999998</v>
      </c>
      <c r="BN64">
        <f>'Datastream-Q'!BA65</f>
        <v>99.427300000000002</v>
      </c>
      <c r="BO64" s="8">
        <f>'West-Deutschland-Q'!D65</f>
        <v>19.37</v>
      </c>
      <c r="BP64" s="8">
        <f>100-'West-Deutschland-Q'!E65</f>
        <v>98.7</v>
      </c>
      <c r="BQ64" s="9">
        <f>'Destatis 1970-1991'!AU37*AVERAGE(BQ$126:BQ$129)/AVERAGE('Destatis 1970-1991'!AU$99:AU$102)</f>
        <v>58.561603180596364</v>
      </c>
      <c r="BR64" s="9">
        <f>'West-Deutschland-Q'!M66*AVERAGE(Quartalsdaten!BR$138:BR$141)/AVERAGE('West-Deutschland-Q'!M$139:M$142)</f>
        <v>83.142524271844664</v>
      </c>
      <c r="BT64" s="1">
        <f>'[4]Preisindex-Deutschland-Quartals'!C24</f>
        <v>2.2630452782647996</v>
      </c>
      <c r="BU64" s="1">
        <f>'[4]Preisindex-Deutschland-Quartals'!D24</f>
        <v>2.2069085650229359</v>
      </c>
      <c r="BV64" s="2">
        <f>'[5]Deutschland Quartalsdaten'!K24</f>
        <v>0</v>
      </c>
      <c r="BW64" s="9">
        <f>'West-Deutschland-Q'!Q65*AVERAGE('West-Deutschland-Q'!AW$127:AW$130)/AVERAGE('West-Deutschland-Q'!Q$127:Q$130)</f>
        <v>208.29498128768211</v>
      </c>
      <c r="BX64" s="9">
        <f>'West-Deutschland-Q'!R65*AVERAGE('West-Deutschland-Q'!AX$127:AX$130)/AVERAGE('West-Deutschland-Q'!R$127:R$130)</f>
        <v>17.756651469462806</v>
      </c>
      <c r="BY64" s="9">
        <f>'West-Deutschland-Q'!S65*AVERAGE('West-Deutschland-Q'!AY$127:AY$130)/AVERAGE('West-Deutschland-Q'!S$127:S$130)</f>
        <v>367.30308554000004</v>
      </c>
      <c r="BZ64" s="9">
        <f>'Destatis 1970-1991'!D37*AVERAGE(BZ$126:BZ$129)/AVERAGE('Destatis 1970-1991'!D$99:D$102)</f>
        <v>154.5696001352465</v>
      </c>
      <c r="CA64">
        <f>'Datastream-Q'!BG65</f>
        <v>521.25</v>
      </c>
      <c r="CB64">
        <f>'Datastream-Q'!BH65</f>
        <v>-262.29199999999997</v>
      </c>
      <c r="CE64" t="str">
        <f>'Datastream-Q'!BJ65</f>
        <v>#NA</v>
      </c>
      <c r="CG64" s="9">
        <f>'West-Deutschland-Q'!Z65/AVERAGE('West-Deutschland-Q'!Z$127:Z$130)*AVERAGE(CG$126:CG$129)</f>
        <v>68.417851974635013</v>
      </c>
      <c r="CH64" s="11"/>
      <c r="CI64" s="2"/>
      <c r="CL64">
        <f>'Datastream-Q'!BL65</f>
        <v>108.4012</v>
      </c>
      <c r="CM64">
        <f>'Datastream-Q'!BM65</f>
        <v>38.546700000000001</v>
      </c>
      <c r="CN64">
        <f>'Datastream-Q'!BN65</f>
        <v>62.7</v>
      </c>
      <c r="CP64">
        <f>'Datastream-Q'!BP65</f>
        <v>22.33</v>
      </c>
      <c r="CQ64">
        <f>'Datastream-Q'!BQ65</f>
        <v>27.43</v>
      </c>
      <c r="CR64">
        <f>'Datastream-Q'!BR65</f>
        <v>53.7</v>
      </c>
      <c r="CS64">
        <f>'Datastream-Q'!BS65</f>
        <v>71.63</v>
      </c>
      <c r="CT64">
        <f>'Datastream-Q'!BT65</f>
        <v>41</v>
      </c>
      <c r="CU64" s="28">
        <f>'Datastream-Q'!BU65</f>
        <v>56.1</v>
      </c>
      <c r="CV64" s="28"/>
      <c r="CX64" s="9">
        <v>-0.7</v>
      </c>
      <c r="CY64" s="9"/>
      <c r="DA64" s="105"/>
      <c r="DB64" s="40">
        <f t="shared" si="0"/>
        <v>15.339966832504146</v>
      </c>
      <c r="DC64" s="19">
        <f>'[2]Deutschland Quartalsdaten'!N24</f>
        <v>6.690213626447572E-2</v>
      </c>
      <c r="DI64">
        <f>'Datastream-Q'!CA65</f>
        <v>89.42</v>
      </c>
      <c r="DL64" s="47">
        <v>-1.8</v>
      </c>
      <c r="DM64" s="47"/>
      <c r="DP64" s="9">
        <f>'Destatis 1970-1991'!AV37*AVERAGE(DP$126:DP$129)/AVERAGE('Destatis 1970-1991'!AV$99:AV$102)</f>
        <v>27.031897301844065</v>
      </c>
      <c r="DQ64" s="9">
        <f>'Destatis 1970-1991'!AX37*AVERAGE(DQ$126:DQ$129)/AVERAGE('Destatis 1970-1991'!AX$99:AX$102)</f>
        <v>3.3373422573628679</v>
      </c>
      <c r="DW64">
        <f>'Datastream-Q'!CG65</f>
        <v>99.7</v>
      </c>
      <c r="DX64">
        <f>'Datastream-Q'!CH65</f>
        <v>107.3</v>
      </c>
      <c r="EB64" s="1">
        <f>[2]Weltindikatoren!C24</f>
        <v>1.1991465423917282</v>
      </c>
      <c r="EC64" s="9">
        <f>'Destatis 1970-1991'!AJ37*AVERAGE(EC$126:EC$129)/AVERAGE('Destatis 1970-1991'!AJ$99:AJ$102)</f>
        <v>20.389926025719532</v>
      </c>
      <c r="ED64" s="9">
        <f>'Destatis 1970-1991'!AK37*AVERAGE(ED$126:ED$129)/AVERAGE('Destatis 1970-1991'!AK$99:AK$102)</f>
        <v>8.8691412012644903</v>
      </c>
      <c r="EJ64" s="1">
        <f>[2]Weltindikatoren!C24</f>
        <v>1.1991465423917282</v>
      </c>
      <c r="EK64" t="e">
        <f>#REF!</f>
        <v>#REF!</v>
      </c>
      <c r="EL64">
        <v>111.92602923011594</v>
      </c>
      <c r="EM64">
        <v>114.95998381771589</v>
      </c>
    </row>
    <row r="65" spans="1:143">
      <c r="A65" s="4">
        <v>27668</v>
      </c>
      <c r="B65" s="8">
        <v>288.97600165530167</v>
      </c>
      <c r="C65" s="6">
        <v>95.062028985507268</v>
      </c>
      <c r="D65" s="6">
        <v>84.340366392924821</v>
      </c>
      <c r="E65" s="6">
        <v>105.39264367816095</v>
      </c>
      <c r="F65">
        <f>'Datastream-Q'!F66</f>
        <v>41.1</v>
      </c>
      <c r="G65">
        <f>'Datastream-Q'!G66</f>
        <v>0.74642600000000003</v>
      </c>
      <c r="H65">
        <f>'Datastream-Q'!H66</f>
        <v>92</v>
      </c>
      <c r="I65">
        <f>'Datastream-Q'!I66</f>
        <v>135.80000000000001</v>
      </c>
      <c r="J65">
        <f>'Datastream-Q'!J66</f>
        <v>4.133</v>
      </c>
      <c r="K65" t="str">
        <f>'Datastream-Q'!K66</f>
        <v>#NA</v>
      </c>
      <c r="L65">
        <f>'Datastream-Q'!L66</f>
        <v>563.29999999999995</v>
      </c>
      <c r="M65">
        <f>'Datastream-Q'!M66</f>
        <v>495031</v>
      </c>
      <c r="N65" t="str">
        <f>'Datastream-Q'!N66</f>
        <v>#NA</v>
      </c>
      <c r="O65">
        <f>'Datastream-Q'!O66</f>
        <v>1743</v>
      </c>
      <c r="P65">
        <f>'Datastream-Q'!P66</f>
        <v>4.2</v>
      </c>
      <c r="Q65">
        <f>'Datastream-Q'!Q66</f>
        <v>38</v>
      </c>
      <c r="R65" s="8"/>
      <c r="S65">
        <v>0</v>
      </c>
      <c r="T65">
        <v>0</v>
      </c>
      <c r="U65" t="str">
        <f>'Datastream-Q'!S66</f>
        <v>#NA</v>
      </c>
      <c r="V65" t="str">
        <f>'Datastream-Q'!T66</f>
        <v>#NA</v>
      </c>
      <c r="W65" s="1">
        <f>'[2]Deutschland Quartalsdaten'!C25</f>
        <v>-6.3790491859654366E-2</v>
      </c>
      <c r="X65" s="1">
        <f>'[2]Deutschland Quartalsdaten'!B25</f>
        <v>1.873704004325621</v>
      </c>
      <c r="Y65" s="19">
        <f>'[2]Deutschland Quartalsdaten'!J25</f>
        <v>1.7181761273625149</v>
      </c>
      <c r="Z65" s="9">
        <f>'West-Deutschland-Q'!X66*AVERAGE(Quartalsdaten!Z$126:Z$129)/AVERAGE('West-Deutschland-Q'!X$127:X$130)</f>
        <v>27.203318809732487</v>
      </c>
      <c r="AA65" s="8">
        <f>'[3]Lange Reihen'!B25</f>
        <v>41.96</v>
      </c>
      <c r="AB65" s="9">
        <f>'West-Deutschland-Q'!Y66*AVERAGE(Quartalsdaten!AB$126:AB$129)/AVERAGE('West-Deutschland-Q'!Y$127:Y$130)</f>
        <v>30.806487418406494</v>
      </c>
      <c r="AC65" s="8">
        <f>'[3]Lange Reihen'!D25</f>
        <v>45.84</v>
      </c>
      <c r="AD65" t="str">
        <f>'Datastream-Q'!Z66</f>
        <v>#NA</v>
      </c>
      <c r="AE65" t="str">
        <f>'Datastream-Q'!Z66</f>
        <v>#NA</v>
      </c>
      <c r="AF65" s="10">
        <v>10</v>
      </c>
      <c r="AG65">
        <f>'Datastream-Q'!AB66</f>
        <v>101.8</v>
      </c>
      <c r="AH65" s="8"/>
      <c r="AI65" t="str">
        <f>'Datastream-Q'!AD66</f>
        <v>#NA</v>
      </c>
      <c r="AJ65">
        <f>'Datastream-Q'!AE66</f>
        <v>0.74642600000000003</v>
      </c>
      <c r="AK65" s="9">
        <f t="shared" si="1"/>
        <v>64.831551024147956</v>
      </c>
      <c r="AL65" s="9">
        <f t="shared" si="2"/>
        <v>67.204379185005436</v>
      </c>
      <c r="AN65" t="str">
        <f>'Datastream-Q'!AF66</f>
        <v>#NA</v>
      </c>
      <c r="AP65" s="8" t="e">
        <f>#REF!</f>
        <v>#REF!</v>
      </c>
      <c r="AQ65" s="8">
        <v>42.46</v>
      </c>
      <c r="AR65" s="8">
        <v>71.319999999999993</v>
      </c>
      <c r="AS65" s="8">
        <f>'[3]Import Quarterly Data'!F28</f>
        <v>41.78</v>
      </c>
      <c r="AT65" s="8">
        <f>'[3]Export Quarterly Data'!S29</f>
        <v>4.71</v>
      </c>
      <c r="AU65" s="8">
        <v>29.81</v>
      </c>
      <c r="AV65" s="8">
        <v>6.76</v>
      </c>
      <c r="AW65" s="8">
        <v>25.36</v>
      </c>
      <c r="AX65" s="30">
        <f t="shared" si="3"/>
        <v>96.469235800355548</v>
      </c>
      <c r="AY65">
        <f>'Datastream-Q'!AQ66</f>
        <v>11.57</v>
      </c>
      <c r="AZ65" s="9">
        <f>'West-Deutschland-Q'!C66/AVERAGE('West-Deutschland-Q'!C$127:C$130)*AVERAGE(AZ$126:AZ$129)</f>
        <v>40.614089940994667</v>
      </c>
      <c r="BG65">
        <f>'Datastream-Q'!AU66</f>
        <v>77</v>
      </c>
      <c r="BH65" s="8">
        <f>'West-Deutschland-Q'!J66</f>
        <v>77</v>
      </c>
      <c r="BL65">
        <v>0.70212192051789246</v>
      </c>
      <c r="BM65">
        <f>'Datastream-Q'!AZ66</f>
        <v>49.421999999999997</v>
      </c>
      <c r="BN65">
        <f>'Datastream-Q'!BA66</f>
        <v>101.1073</v>
      </c>
      <c r="BO65" s="8">
        <f>'West-Deutschland-Q'!D66</f>
        <v>15.73</v>
      </c>
      <c r="BP65" s="8">
        <f>100-'West-Deutschland-Q'!E66</f>
        <v>81</v>
      </c>
      <c r="BQ65" s="9">
        <f>'Destatis 1970-1991'!AU38*AVERAGE(BQ$126:BQ$129)/AVERAGE('Destatis 1970-1991'!AU$99:AU$102)</f>
        <v>59.932830157548914</v>
      </c>
      <c r="BR65" s="9">
        <f>'West-Deutschland-Q'!M67*AVERAGE(Quartalsdaten!BR$138:BR$141)/AVERAGE('West-Deutschland-Q'!M$139:M$142)</f>
        <v>83.142524271844664</v>
      </c>
      <c r="BT65" s="1">
        <f>'[4]Preisindex-Deutschland-Quartals'!C25</f>
        <v>2.3142130659968942</v>
      </c>
      <c r="BU65" s="1">
        <f>'[4]Preisindex-Deutschland-Quartals'!D25</f>
        <v>2.2571521896495326</v>
      </c>
      <c r="BV65" s="2">
        <f>'[5]Deutschland Quartalsdaten'!K25</f>
        <v>0</v>
      </c>
      <c r="BW65" s="9">
        <f>'West-Deutschland-Q'!Q66*AVERAGE('West-Deutschland-Q'!AW$127:AW$130)/AVERAGE('West-Deutschland-Q'!Q$127:Q$130)</f>
        <v>210.93759999001793</v>
      </c>
      <c r="BX65" s="9">
        <f>'West-Deutschland-Q'!R66*AVERAGE('West-Deutschland-Q'!AX$127:AX$130)/AVERAGE('West-Deutschland-Q'!R$127:R$130)</f>
        <v>18.704502403220197</v>
      </c>
      <c r="BY65" s="9">
        <f>'West-Deutschland-Q'!S66*AVERAGE('West-Deutschland-Q'!AY$127:AY$130)/AVERAGE('West-Deutschland-Q'!S$127:S$130)</f>
        <v>375.32401135374994</v>
      </c>
      <c r="BZ65" s="9">
        <f>'Destatis 1970-1991'!D38*AVERAGE(BZ$126:BZ$129)/AVERAGE('Destatis 1970-1991'!D$99:D$102)</f>
        <v>159.60090000915733</v>
      </c>
      <c r="CA65">
        <f>'Datastream-Q'!BG66</f>
        <v>542.46</v>
      </c>
      <c r="CB65">
        <f>'Datastream-Q'!BH66</f>
        <v>2054.355</v>
      </c>
      <c r="CE65" t="str">
        <f>'Datastream-Q'!BJ66</f>
        <v>#NA</v>
      </c>
      <c r="CG65" s="9">
        <f>'West-Deutschland-Q'!Z66/AVERAGE('West-Deutschland-Q'!Z$127:Z$130)*AVERAGE(CG$126:CG$129)</f>
        <v>68.063463344662807</v>
      </c>
      <c r="CH65" s="11"/>
      <c r="CI65" s="2"/>
      <c r="CL65">
        <f>'Datastream-Q'!BL66</f>
        <v>107.3656</v>
      </c>
      <c r="CM65">
        <f>'Datastream-Q'!BM66</f>
        <v>38.6282</v>
      </c>
      <c r="CN65">
        <f>'Datastream-Q'!BN66</f>
        <v>64.3</v>
      </c>
      <c r="CP65">
        <f>'Datastream-Q'!BP66</f>
        <v>24.2</v>
      </c>
      <c r="CQ65">
        <f>'Datastream-Q'!BQ66</f>
        <v>28.57</v>
      </c>
      <c r="CR65">
        <f>'Datastream-Q'!BR66</f>
        <v>52.17</v>
      </c>
      <c r="CS65">
        <f>'Datastream-Q'!BS66</f>
        <v>67.37</v>
      </c>
      <c r="CT65">
        <f>'Datastream-Q'!BT66</f>
        <v>40.799999999999997</v>
      </c>
      <c r="CU65" s="28">
        <f>'Datastream-Q'!BU66</f>
        <v>56.7</v>
      </c>
      <c r="CV65" s="28"/>
      <c r="CX65" s="9">
        <v>0.8</v>
      </c>
      <c r="CY65" s="9"/>
      <c r="DA65" s="105"/>
      <c r="DB65" s="40">
        <f t="shared" si="0"/>
        <v>15.50053186786098</v>
      </c>
      <c r="DC65" s="19">
        <f>'[2]Deutschland Quartalsdaten'!N25</f>
        <v>4.9499528465611238E-2</v>
      </c>
      <c r="DI65">
        <f>'Datastream-Q'!CA66</f>
        <v>90.75</v>
      </c>
      <c r="DL65" s="47">
        <v>-2.2999999999999998</v>
      </c>
      <c r="DM65" s="47"/>
      <c r="DP65" s="9">
        <f>'Destatis 1970-1991'!AV38*AVERAGE(DP$126:DP$129)/AVERAGE('Destatis 1970-1991'!AV$99:AV$102)</f>
        <v>27.994707295124805</v>
      </c>
      <c r="DQ65" s="9">
        <f>'Destatis 1970-1991'!AX38*AVERAGE(DQ$126:DQ$129)/AVERAGE('Destatis 1970-1991'!AX$99:AX$102)</f>
        <v>3.3982585436771835</v>
      </c>
      <c r="DW65">
        <f>'Datastream-Q'!CG66</f>
        <v>98.5</v>
      </c>
      <c r="DX65">
        <f>'Datastream-Q'!CH66</f>
        <v>106.3</v>
      </c>
      <c r="EB65" s="1">
        <f>[2]Weltindikatoren!C25</f>
        <v>1.2147461651383906</v>
      </c>
      <c r="EC65" s="9">
        <f>'Destatis 1970-1991'!AJ38*AVERAGE(EC$126:EC$129)/AVERAGE('Destatis 1970-1991'!AJ$99:AJ$102)</f>
        <v>21.031567054500918</v>
      </c>
      <c r="ED65" s="9">
        <f>'Destatis 1970-1991'!AK38*AVERAGE(ED$126:ED$129)/AVERAGE('Destatis 1970-1991'!AK$99:AK$102)</f>
        <v>9.2655906802482146</v>
      </c>
      <c r="EJ65" s="1">
        <f>[2]Weltindikatoren!C25</f>
        <v>1.2147461651383906</v>
      </c>
      <c r="EK65" t="e">
        <f>#REF!</f>
        <v>#REF!</v>
      </c>
      <c r="EL65">
        <v>113.63892168671447</v>
      </c>
      <c r="EM65">
        <v>116.87872278825756</v>
      </c>
    </row>
    <row r="66" spans="1:143">
      <c r="A66" s="4">
        <v>27760</v>
      </c>
      <c r="B66" s="8">
        <v>292.63277926684577</v>
      </c>
      <c r="C66" s="6">
        <v>97.166086956521752</v>
      </c>
      <c r="D66" s="6">
        <v>89.448610233733405</v>
      </c>
      <c r="E66" s="6">
        <v>104.53793103448277</v>
      </c>
      <c r="F66">
        <f>'Datastream-Q'!F67</f>
        <v>43</v>
      </c>
      <c r="G66">
        <f>'Datastream-Q'!G67</f>
        <v>0.76463400000000004</v>
      </c>
      <c r="H66">
        <f>'Datastream-Q'!H67</f>
        <v>85.3</v>
      </c>
      <c r="I66">
        <f>'Datastream-Q'!I67</f>
        <v>136.30000000000001</v>
      </c>
      <c r="J66">
        <f>'Datastream-Q'!J67</f>
        <v>3.7970000000000002</v>
      </c>
      <c r="K66" t="str">
        <f>'Datastream-Q'!K67</f>
        <v>#NA</v>
      </c>
      <c r="L66">
        <f>'Datastream-Q'!L67</f>
        <v>583.70000000000005</v>
      </c>
      <c r="M66">
        <f>'Datastream-Q'!M67</f>
        <v>626339</v>
      </c>
      <c r="N66" t="str">
        <f>'Datastream-Q'!N67</f>
        <v>#NA</v>
      </c>
      <c r="O66">
        <f>'Datastream-Q'!O67</f>
        <v>1692</v>
      </c>
      <c r="P66">
        <f>'Datastream-Q'!P67</f>
        <v>4.0999999999999996</v>
      </c>
      <c r="Q66">
        <f>'Datastream-Q'!Q67</f>
        <v>38.4</v>
      </c>
      <c r="R66" s="8"/>
      <c r="S66">
        <v>0</v>
      </c>
      <c r="T66">
        <v>0</v>
      </c>
      <c r="U66" t="str">
        <f>'Datastream-Q'!S67</f>
        <v>#NA</v>
      </c>
      <c r="V66" t="str">
        <f>'Datastream-Q'!T67</f>
        <v>#NA</v>
      </c>
      <c r="W66" s="1">
        <f>'[2]Deutschland Quartalsdaten'!C26</f>
        <v>0.55624610841810729</v>
      </c>
      <c r="X66" s="1">
        <f>'[2]Deutschland Quartalsdaten'!B26</f>
        <v>1.9033654855076267</v>
      </c>
      <c r="Y66" s="19">
        <f>'[2]Deutschland Quartalsdaten'!J26</f>
        <v>1.7406871667287194</v>
      </c>
      <c r="Z66" s="9">
        <f>'West-Deutschland-Q'!X67*AVERAGE(Quartalsdaten!Z$126:Z$129)/AVERAGE('West-Deutschland-Q'!X$127:X$130)</f>
        <v>28.653321898084386</v>
      </c>
      <c r="AA66" s="8">
        <f>'[3]Lange Reihen'!B26</f>
        <v>43.64</v>
      </c>
      <c r="AB66" s="9">
        <f>'West-Deutschland-Q'!Y67*AVERAGE(Quartalsdaten!AB$126:AB$129)/AVERAGE('West-Deutschland-Q'!Y$127:Y$130)</f>
        <v>31.957414719218693</v>
      </c>
      <c r="AC66" s="8">
        <f>'[3]Lange Reihen'!D26</f>
        <v>46.86</v>
      </c>
      <c r="AD66" t="str">
        <f>'Datastream-Q'!Z67</f>
        <v>#NA</v>
      </c>
      <c r="AE66" t="str">
        <f>'Datastream-Q'!Z67</f>
        <v>#NA</v>
      </c>
      <c r="AF66" s="10">
        <v>16.333333333333332</v>
      </c>
      <c r="AG66">
        <f>'Datastream-Q'!AB67</f>
        <v>103</v>
      </c>
      <c r="AH66" s="8"/>
      <c r="AI66" t="str">
        <f>'Datastream-Q'!AD67</f>
        <v>#NA</v>
      </c>
      <c r="AJ66">
        <f>'Datastream-Q'!AE67</f>
        <v>0.76463400000000004</v>
      </c>
      <c r="AK66" s="9">
        <f t="shared" si="1"/>
        <v>65.658391150514177</v>
      </c>
      <c r="AL66" s="9">
        <f t="shared" si="2"/>
        <v>68.197641312886674</v>
      </c>
      <c r="AN66" t="str">
        <f>'Datastream-Q'!AF67</f>
        <v>#NA</v>
      </c>
      <c r="AP66" s="8" t="e">
        <f>#REF!</f>
        <v>#REF!</v>
      </c>
      <c r="AQ66" s="8">
        <v>44.33</v>
      </c>
      <c r="AR66" s="8">
        <v>70.27</v>
      </c>
      <c r="AS66" s="8">
        <f>'[3]Import Quarterly Data'!F29</f>
        <v>43.13</v>
      </c>
      <c r="AT66" s="8">
        <f>'[3]Export Quarterly Data'!S30</f>
        <v>4.8099999999999996</v>
      </c>
      <c r="AU66" s="8">
        <v>31.55</v>
      </c>
      <c r="AV66" s="8">
        <v>6.73</v>
      </c>
      <c r="AW66" s="8">
        <v>26.59</v>
      </c>
      <c r="AX66" s="30">
        <f t="shared" si="3"/>
        <v>96.276630520515255</v>
      </c>
      <c r="AY66">
        <f>'Datastream-Q'!AQ67</f>
        <v>12.49</v>
      </c>
      <c r="AZ66" s="9">
        <f>'West-Deutschland-Q'!C67/AVERAGE('West-Deutschland-Q'!C$127:C$130)*AVERAGE(AZ$126:AZ$129)</f>
        <v>41.300436611407697</v>
      </c>
      <c r="BG66">
        <f>'Datastream-Q'!AU67</f>
        <v>78.400000000000006</v>
      </c>
      <c r="BH66" s="8">
        <f>'West-Deutschland-Q'!J67</f>
        <v>78.5</v>
      </c>
      <c r="BL66">
        <v>0.7019366197183099</v>
      </c>
      <c r="BM66">
        <f>'Datastream-Q'!AZ67</f>
        <v>50.176699999999997</v>
      </c>
      <c r="BN66">
        <f>'Datastream-Q'!BA67</f>
        <v>101.9936</v>
      </c>
      <c r="BO66" s="8">
        <f>'West-Deutschland-Q'!D67</f>
        <v>26.73</v>
      </c>
      <c r="BP66" s="8">
        <f>100-'West-Deutschland-Q'!E67</f>
        <v>43</v>
      </c>
      <c r="BQ66" s="9">
        <f>'Destatis 1970-1991'!AU39*AVERAGE(BQ$126:BQ$129)/AVERAGE('Destatis 1970-1991'!AU$99:AU$102)</f>
        <v>59.225335387525519</v>
      </c>
      <c r="BR66" s="9">
        <f>'West-Deutschland-Q'!M68*AVERAGE(Quartalsdaten!BR$138:BR$141)/AVERAGE('West-Deutschland-Q'!M$139:M$142)</f>
        <v>85.643051317614436</v>
      </c>
      <c r="BT66" s="1">
        <f>'[4]Preisindex-Deutschland-Quartals'!C26</f>
        <v>2.3710417312401928</v>
      </c>
      <c r="BU66" s="1">
        <f>'[4]Preisindex-Deutschland-Quartals'!D26</f>
        <v>2.3123045698301024</v>
      </c>
      <c r="BV66" s="2">
        <f>'[5]Deutschland Quartalsdaten'!K26</f>
        <v>0</v>
      </c>
      <c r="BW66" s="9">
        <f>'West-Deutschland-Q'!Q67*AVERAGE('West-Deutschland-Q'!AW$127:AW$130)/AVERAGE('West-Deutschland-Q'!Q$127:Q$130)</f>
        <v>212.95102376322612</v>
      </c>
      <c r="BX66" s="9">
        <f>'West-Deutschland-Q'!R67*AVERAGE('West-Deutschland-Q'!AX$127:AX$130)/AVERAGE('West-Deutschland-Q'!R$127:R$130)</f>
        <v>18.514200285245739</v>
      </c>
      <c r="BY66" s="9">
        <f>'West-Deutschland-Q'!S67*AVERAGE('West-Deutschland-Q'!AY$127:AY$130)/AVERAGE('West-Deutschland-Q'!S$127:S$130)</f>
        <v>376.87287978674999</v>
      </c>
      <c r="BZ66" s="9">
        <f>'Destatis 1970-1991'!D39*AVERAGE(BZ$126:BZ$129)/AVERAGE('Destatis 1970-1991'!D$99:D$102)</f>
        <v>161.94286364757014</v>
      </c>
      <c r="CA66">
        <f>'Datastream-Q'!BG67</f>
        <v>560.53</v>
      </c>
      <c r="CB66">
        <f>'Datastream-Q'!BH67</f>
        <v>2393.3809999999999</v>
      </c>
      <c r="CE66" t="str">
        <f>'Datastream-Q'!BJ67</f>
        <v>#NA</v>
      </c>
      <c r="CG66" s="9">
        <f>'West-Deutschland-Q'!Z67/AVERAGE('West-Deutschland-Q'!Z$127:Z$130)*AVERAGE(CG$126:CG$129)</f>
        <v>68.292773634644817</v>
      </c>
      <c r="CH66" s="11"/>
      <c r="CI66" s="2"/>
      <c r="CL66">
        <f>'Datastream-Q'!BL67</f>
        <v>107.96339999999999</v>
      </c>
      <c r="CM66">
        <f>'Datastream-Q'!BM67</f>
        <v>39.828699999999998</v>
      </c>
      <c r="CN66">
        <f>'Datastream-Q'!BN67</f>
        <v>64.400000000000006</v>
      </c>
      <c r="CP66">
        <f>'Datastream-Q'!BP67</f>
        <v>24.2</v>
      </c>
      <c r="CQ66">
        <f>'Datastream-Q'!BQ67</f>
        <v>29.07</v>
      </c>
      <c r="CR66">
        <f>'Datastream-Q'!BR67</f>
        <v>54.6</v>
      </c>
      <c r="CS66">
        <f>'Datastream-Q'!BS67</f>
        <v>69.47</v>
      </c>
      <c r="CT66">
        <f>'Datastream-Q'!BT67</f>
        <v>43.17</v>
      </c>
      <c r="CU66" s="28">
        <f>'Datastream-Q'!BU67</f>
        <v>57.4</v>
      </c>
      <c r="CV66" s="28"/>
      <c r="CX66" s="9">
        <v>0.1</v>
      </c>
      <c r="CY66" s="9"/>
      <c r="DA66" s="105"/>
      <c r="DB66" s="40">
        <f t="shared" ref="DB66:DB129" si="4">AY66/AJ66</f>
        <v>16.334612376640326</v>
      </c>
      <c r="DC66" s="19">
        <f>'[2]Deutschland Quartalsdaten'!N26</f>
        <v>4.8367153043324805E-2</v>
      </c>
      <c r="DI66">
        <f>'Datastream-Q'!CA67</f>
        <v>92.19</v>
      </c>
      <c r="DL66" s="47">
        <v>-0.2</v>
      </c>
      <c r="DM66" s="47"/>
      <c r="DP66" s="9">
        <f>'Destatis 1970-1991'!AV39*AVERAGE(DP$126:DP$129)/AVERAGE('Destatis 1970-1991'!AV$99:AV$102)</f>
        <v>27.321106387278199</v>
      </c>
      <c r="DQ66" s="9">
        <f>'Destatis 1970-1991'!AX39*AVERAGE(DQ$126:DQ$129)/AVERAGE('Destatis 1970-1991'!AX$99:AX$102)</f>
        <v>3.5113887896894842</v>
      </c>
      <c r="DW66">
        <f>'Datastream-Q'!CG67</f>
        <v>100.7</v>
      </c>
      <c r="DX66">
        <f>'Datastream-Q'!CH67</f>
        <v>106.1</v>
      </c>
      <c r="EB66" s="1">
        <f>[2]Weltindikatoren!C26</f>
        <v>1.234927040527406</v>
      </c>
      <c r="EC66" s="9">
        <f>'Destatis 1970-1991'!AJ39*AVERAGE(EC$126:EC$129)/AVERAGE('Destatis 1970-1991'!AJ$99:AJ$102)</f>
        <v>21.138507225964478</v>
      </c>
      <c r="ED66" s="9">
        <f>'Destatis 1970-1991'!AK39*AVERAGE(ED$126:ED$129)/AVERAGE('Destatis 1970-1991'!AK$99:AK$102)</f>
        <v>9.2769178082191779</v>
      </c>
      <c r="EJ66" s="1">
        <f>[2]Weltindikatoren!C26</f>
        <v>1.234927040527406</v>
      </c>
      <c r="EK66" t="e">
        <f>#REF!</f>
        <v>#REF!</v>
      </c>
      <c r="EL66">
        <v>113.565647745246</v>
      </c>
      <c r="EM66">
        <v>119.45431001671271</v>
      </c>
    </row>
    <row r="67" spans="1:143">
      <c r="A67" s="4">
        <v>27851</v>
      </c>
      <c r="B67" s="8">
        <v>296.92354928162962</v>
      </c>
      <c r="C67" s="6">
        <v>98.442318840579702</v>
      </c>
      <c r="D67" s="6">
        <v>92.274447252053051</v>
      </c>
      <c r="E67" s="6">
        <v>104.34068965517241</v>
      </c>
      <c r="F67">
        <f>'Datastream-Q'!F68</f>
        <v>42.8</v>
      </c>
      <c r="G67">
        <f>'Datastream-Q'!G68</f>
        <v>0.75922900000000004</v>
      </c>
      <c r="H67">
        <f>'Datastream-Q'!H68</f>
        <v>92.1</v>
      </c>
      <c r="I67">
        <f>'Datastream-Q'!I68</f>
        <v>141.30000000000001</v>
      </c>
      <c r="J67">
        <f>'Datastream-Q'!J68</f>
        <v>3.843</v>
      </c>
      <c r="K67" t="str">
        <f>'Datastream-Q'!K68</f>
        <v>#NA</v>
      </c>
      <c r="L67">
        <f>'Datastream-Q'!L68</f>
        <v>542.29999999999995</v>
      </c>
      <c r="M67">
        <f>'Datastream-Q'!M68</f>
        <v>693627</v>
      </c>
      <c r="N67" t="str">
        <f>'Datastream-Q'!N68</f>
        <v>#NA</v>
      </c>
      <c r="O67">
        <f>'Datastream-Q'!O68</f>
        <v>1616</v>
      </c>
      <c r="P67">
        <f>'Datastream-Q'!P68</f>
        <v>4</v>
      </c>
      <c r="Q67">
        <f>'Datastream-Q'!Q68</f>
        <v>38.700000000000003</v>
      </c>
      <c r="R67" s="8"/>
      <c r="S67">
        <v>0</v>
      </c>
      <c r="T67">
        <v>0</v>
      </c>
      <c r="U67" t="str">
        <f>'Datastream-Q'!S68</f>
        <v>#NA</v>
      </c>
      <c r="V67" t="str">
        <f>'Datastream-Q'!T68</f>
        <v>#NA</v>
      </c>
      <c r="W67" s="1">
        <f>'[2]Deutschland Quartalsdaten'!C27</f>
        <v>0.68596993110309723</v>
      </c>
      <c r="X67" s="1">
        <f>'[2]Deutschland Quartalsdaten'!B27</f>
        <v>1.9558884471383948</v>
      </c>
      <c r="Y67" s="19">
        <f>'[2]Deutschland Quartalsdaten'!J27</f>
        <v>1.7533834838181199</v>
      </c>
      <c r="Z67" s="9">
        <f>'West-Deutschland-Q'!X68*AVERAGE(Quartalsdaten!Z$126:Z$129)/AVERAGE('West-Deutschland-Q'!X$127:X$130)</f>
        <v>29.291638475021912</v>
      </c>
      <c r="AA67" s="8">
        <f>'[3]Lange Reihen'!B27</f>
        <v>44.11</v>
      </c>
      <c r="AB67" s="9">
        <f>'West-Deutschland-Q'!Y68*AVERAGE(Quartalsdaten!AB$126:AB$129)/AVERAGE('West-Deutschland-Q'!Y$127:Y$130)</f>
        <v>33.031613533310079</v>
      </c>
      <c r="AC67" s="8">
        <f>'[3]Lange Reihen'!D27</f>
        <v>48.12</v>
      </c>
      <c r="AD67" t="str">
        <f>'Datastream-Q'!Z68</f>
        <v>#NA</v>
      </c>
      <c r="AE67" t="str">
        <f>'Datastream-Q'!Z68</f>
        <v>#NA</v>
      </c>
      <c r="AF67" s="10">
        <v>11</v>
      </c>
      <c r="AG67">
        <f>'Datastream-Q'!AB68</f>
        <v>105.7</v>
      </c>
      <c r="AH67" s="8"/>
      <c r="AI67" t="str">
        <f>'Datastream-Q'!AD68</f>
        <v>#NA</v>
      </c>
      <c r="AJ67">
        <f>'Datastream-Q'!AE68</f>
        <v>0.75922900000000004</v>
      </c>
      <c r="AK67" s="9">
        <f t="shared" si="1"/>
        <v>66.405890897805293</v>
      </c>
      <c r="AL67" s="9">
        <f t="shared" si="2"/>
        <v>68.644250900478141</v>
      </c>
      <c r="AN67" t="str">
        <f>'Datastream-Q'!AF68</f>
        <v>#NA</v>
      </c>
      <c r="AP67" s="8" t="e">
        <f>#REF!</f>
        <v>#REF!</v>
      </c>
      <c r="AQ67" s="8">
        <v>44.7</v>
      </c>
      <c r="AR67" s="8">
        <v>73.03</v>
      </c>
      <c r="AS67" s="8">
        <f>'[3]Import Quarterly Data'!F30</f>
        <v>44.15</v>
      </c>
      <c r="AT67" s="8">
        <f>'[3]Export Quarterly Data'!S31</f>
        <v>5.01</v>
      </c>
      <c r="AU67" s="8">
        <v>32.159999999999997</v>
      </c>
      <c r="AV67" s="8">
        <v>6.93</v>
      </c>
      <c r="AW67" s="8">
        <v>27.51</v>
      </c>
      <c r="AX67" s="30">
        <f t="shared" si="3"/>
        <v>96.73918795338291</v>
      </c>
      <c r="AY67">
        <f>'Datastream-Q'!AQ68</f>
        <v>12.93</v>
      </c>
      <c r="AZ67" s="9">
        <f>'West-Deutschland-Q'!C68/AVERAGE('West-Deutschland-Q'!C$127:C$130)*AVERAGE(AZ$126:AZ$129)</f>
        <v>41.766114076987918</v>
      </c>
      <c r="BG67">
        <f>'Datastream-Q'!AU68</f>
        <v>80.2</v>
      </c>
      <c r="BH67" s="8">
        <f>'West-Deutschland-Q'!J68</f>
        <v>80.3</v>
      </c>
      <c r="BL67">
        <v>0.70343347639484977</v>
      </c>
      <c r="BM67">
        <f>'Datastream-Q'!AZ68</f>
        <v>50.5794</v>
      </c>
      <c r="BN67">
        <f>'Datastream-Q'!BA68</f>
        <v>102.14149999999999</v>
      </c>
      <c r="BO67" s="8">
        <f>'West-Deutschland-Q'!D68</f>
        <v>16.8</v>
      </c>
      <c r="BP67" s="8">
        <f>100-'West-Deutschland-Q'!E68</f>
        <v>98.3</v>
      </c>
      <c r="BQ67" s="9">
        <f>'Destatis 1970-1991'!AU40*AVERAGE(BQ$126:BQ$129)/AVERAGE('Destatis 1970-1991'!AU$99:AU$102)</f>
        <v>59.137810261337059</v>
      </c>
      <c r="BR67" s="9">
        <f>'West-Deutschland-Q'!M69*AVERAGE(Quartalsdaten!BR$138:BR$141)/AVERAGE('West-Deutschland-Q'!M$139:M$142)</f>
        <v>86.059805825242719</v>
      </c>
      <c r="BT67" s="1">
        <f>'[4]Preisindex-Deutschland-Quartals'!C27</f>
        <v>2.4377177895605953</v>
      </c>
      <c r="BU67" s="1">
        <f>'[4]Preisindex-Deutschland-Quartals'!D27</f>
        <v>2.3794819098310716</v>
      </c>
      <c r="BV67" s="2">
        <f>'[5]Deutschland Quartalsdaten'!K27</f>
        <v>0</v>
      </c>
      <c r="BW67" s="9">
        <f>'West-Deutschland-Q'!Q68*AVERAGE('West-Deutschland-Q'!AW$127:AW$130)/AVERAGE('West-Deutschland-Q'!Q$127:Q$130)</f>
        <v>214.74422931123976</v>
      </c>
      <c r="BX67" s="9">
        <f>'West-Deutschland-Q'!R68*AVERAGE('West-Deutschland-Q'!AX$127:AX$130)/AVERAGE('West-Deutschland-Q'!R$127:R$130)</f>
        <v>19.297366693832927</v>
      </c>
      <c r="BY67" s="9">
        <f>'West-Deutschland-Q'!S68*AVERAGE('West-Deutschland-Q'!AY$127:AY$130)/AVERAGE('West-Deutschland-Q'!S$127:S$130)</f>
        <v>383.95342119474998</v>
      </c>
      <c r="BZ67" s="9">
        <f>'Destatis 1970-1991'!D40*AVERAGE(BZ$126:BZ$129)/AVERAGE('Destatis 1970-1991'!D$99:D$102)</f>
        <v>166.04410140670458</v>
      </c>
      <c r="CA67">
        <f>'Datastream-Q'!BG68</f>
        <v>577.14</v>
      </c>
      <c r="CB67">
        <f>'Datastream-Q'!BH68</f>
        <v>1006.48</v>
      </c>
      <c r="CE67" t="str">
        <f>'Datastream-Q'!BJ68</f>
        <v>#NA</v>
      </c>
      <c r="CG67" s="9">
        <f>'West-Deutschland-Q'!Z68/AVERAGE('West-Deutschland-Q'!Z$127:Z$130)*AVERAGE(CG$126:CG$129)</f>
        <v>68.949434919593344</v>
      </c>
      <c r="CH67" s="11"/>
      <c r="CI67" s="2"/>
      <c r="CL67">
        <f>'Datastream-Q'!BL68</f>
        <v>109.20310000000001</v>
      </c>
      <c r="CM67">
        <f>'Datastream-Q'!BM68</f>
        <v>41.360700000000001</v>
      </c>
      <c r="CN67">
        <f>'Datastream-Q'!BN68</f>
        <v>65.5</v>
      </c>
      <c r="CP67">
        <f>'Datastream-Q'!BP68</f>
        <v>24.2</v>
      </c>
      <c r="CQ67">
        <f>'Datastream-Q'!BQ68</f>
        <v>30.1</v>
      </c>
      <c r="CR67">
        <f>'Datastream-Q'!BR68</f>
        <v>59.97</v>
      </c>
      <c r="CS67">
        <f>'Datastream-Q'!BS68</f>
        <v>78.17</v>
      </c>
      <c r="CT67">
        <f>'Datastream-Q'!BT68</f>
        <v>46.63</v>
      </c>
      <c r="CU67" s="28">
        <f>'Datastream-Q'!BU68</f>
        <v>58</v>
      </c>
      <c r="CV67" s="28"/>
      <c r="CX67" s="9">
        <v>0.9</v>
      </c>
      <c r="CY67" s="9"/>
      <c r="DA67" s="105"/>
      <c r="DB67" s="40">
        <f t="shared" si="4"/>
        <v>17.030434822695128</v>
      </c>
      <c r="DC67" s="19">
        <f>'[2]Deutschland Quartalsdaten'!N27</f>
        <v>4.9770311447898029E-2</v>
      </c>
      <c r="DI67">
        <f>'Datastream-Q'!CA68</f>
        <v>93.46</v>
      </c>
      <c r="DL67" s="47">
        <v>0.1</v>
      </c>
      <c r="DM67" s="47"/>
      <c r="DP67" s="9">
        <f>'Destatis 1970-1991'!AV40*AVERAGE(DP$126:DP$129)/AVERAGE('Destatis 1970-1991'!AV$99:AV$102)</f>
        <v>27.987385546126472</v>
      </c>
      <c r="DQ67" s="9">
        <f>'Destatis 1970-1991'!AX40*AVERAGE(DQ$126:DQ$129)/AVERAGE('Destatis 1970-1991'!AX$99:AX$102)</f>
        <v>3.6332213623181153</v>
      </c>
      <c r="DW67">
        <f>'Datastream-Q'!CG68</f>
        <v>104.2</v>
      </c>
      <c r="DX67">
        <f>'Datastream-Q'!CH68</f>
        <v>107.7</v>
      </c>
      <c r="EB67" s="1">
        <f>[2]Weltindikatoren!C27</f>
        <v>1.2454039234820249</v>
      </c>
      <c r="EC67" s="9">
        <f>'Destatis 1970-1991'!AJ40*AVERAGE(EC$126:EC$129)/AVERAGE('Destatis 1970-1991'!AJ$99:AJ$102)</f>
        <v>21.281094121249232</v>
      </c>
      <c r="ED67" s="9">
        <f>'Destatis 1970-1991'!AK40*AVERAGE(ED$126:ED$129)/AVERAGE('Destatis 1970-1991'!AK$99:AK$102)</f>
        <v>9.5940773914061612</v>
      </c>
      <c r="EJ67" s="1">
        <f>[2]Weltindikatoren!C27</f>
        <v>1.2454039234820249</v>
      </c>
      <c r="EK67" t="e">
        <f>#REF!</f>
        <v>#REF!</v>
      </c>
      <c r="EL67">
        <v>114.07707943289606</v>
      </c>
      <c r="EM67">
        <v>119.5333887863852</v>
      </c>
    </row>
    <row r="68" spans="1:143">
      <c r="A68" s="4">
        <v>27942</v>
      </c>
      <c r="B68" s="8">
        <v>295.88199033344989</v>
      </c>
      <c r="C68" s="6">
        <v>97.373043478260868</v>
      </c>
      <c r="D68" s="6">
        <v>92.854106127605803</v>
      </c>
      <c r="E68" s="6">
        <v>101.61218390804599</v>
      </c>
      <c r="F68">
        <f>'Datastream-Q'!F69</f>
        <v>47.6</v>
      </c>
      <c r="G68">
        <f>'Datastream-Q'!G69</f>
        <v>0.78459900000000005</v>
      </c>
      <c r="H68">
        <f>'Datastream-Q'!H69</f>
        <v>90.4</v>
      </c>
      <c r="I68">
        <f>'Datastream-Q'!I69</f>
        <v>143.6</v>
      </c>
      <c r="J68">
        <f>'Datastream-Q'!J69</f>
        <v>4.53</v>
      </c>
      <c r="K68" t="str">
        <f>'Datastream-Q'!K69</f>
        <v>#NA</v>
      </c>
      <c r="L68">
        <f>'Datastream-Q'!L69</f>
        <v>531.1</v>
      </c>
      <c r="M68">
        <f>'Datastream-Q'!M69</f>
        <v>476110</v>
      </c>
      <c r="N68" t="str">
        <f>'Datastream-Q'!N69</f>
        <v>#NA</v>
      </c>
      <c r="O68">
        <f>'Datastream-Q'!O69</f>
        <v>1690</v>
      </c>
      <c r="P68">
        <f>'Datastream-Q'!P69</f>
        <v>3.9</v>
      </c>
      <c r="Q68">
        <f>'Datastream-Q'!Q69</f>
        <v>39</v>
      </c>
      <c r="R68" s="8"/>
      <c r="S68">
        <v>0</v>
      </c>
      <c r="T68">
        <v>0</v>
      </c>
      <c r="U68" t="str">
        <f>'Datastream-Q'!S69</f>
        <v>#NA</v>
      </c>
      <c r="V68" t="str">
        <f>'Datastream-Q'!T69</f>
        <v>#NA</v>
      </c>
      <c r="W68" s="1">
        <f>'[2]Deutschland Quartalsdaten'!C28</f>
        <v>-4.2704795739955488E-3</v>
      </c>
      <c r="X68" s="1">
        <f>'[2]Deutschland Quartalsdaten'!B28</f>
        <v>1.9841528094610539</v>
      </c>
      <c r="Y68" s="19">
        <f>'[2]Deutschland Quartalsdaten'!J28</f>
        <v>1.7759824305922973</v>
      </c>
      <c r="Z68" s="9">
        <f>'West-Deutschland-Q'!X69*AVERAGE(Quartalsdaten!Z$126:Z$129)/AVERAGE('West-Deutschland-Q'!X$127:X$130)</f>
        <v>30.631315241433995</v>
      </c>
      <c r="AA68" s="8">
        <f>'[3]Lange Reihen'!B28</f>
        <v>45.65</v>
      </c>
      <c r="AB68" s="9">
        <f>'West-Deutschland-Q'!Y69*AVERAGE(Quartalsdaten!AB$126:AB$129)/AVERAGE('West-Deutschland-Q'!Y$127:Y$130)</f>
        <v>34.288042503363393</v>
      </c>
      <c r="AC68" s="8">
        <f>'[3]Lange Reihen'!D28</f>
        <v>49.01</v>
      </c>
      <c r="AD68" t="str">
        <f>'Datastream-Q'!Z69</f>
        <v>#NA</v>
      </c>
      <c r="AE68" t="str">
        <f>'Datastream-Q'!Z69</f>
        <v>#NA</v>
      </c>
      <c r="AF68" s="10">
        <v>8.3333333333333339</v>
      </c>
      <c r="AG68">
        <f>'Datastream-Q'!AB69</f>
        <v>105.5</v>
      </c>
      <c r="AH68" s="8"/>
      <c r="AI68" t="str">
        <f>'Datastream-Q'!AD69</f>
        <v>#NA</v>
      </c>
      <c r="AJ68">
        <f>'Datastream-Q'!AE69</f>
        <v>0.78459900000000005</v>
      </c>
      <c r="AK68" s="9">
        <f t="shared" si="1"/>
        <v>67.100361974663741</v>
      </c>
      <c r="AL68" s="9">
        <f t="shared" si="2"/>
        <v>69.961319125409901</v>
      </c>
      <c r="AN68" t="str">
        <f>'Datastream-Q'!AF69</f>
        <v>#NA</v>
      </c>
      <c r="AP68" s="8" t="e">
        <f>#REF!</f>
        <v>#REF!</v>
      </c>
      <c r="AQ68" s="8">
        <v>47.11</v>
      </c>
      <c r="AR68" s="8">
        <v>71.86</v>
      </c>
      <c r="AS68" s="8">
        <f>'[3]Import Quarterly Data'!F31</f>
        <v>45.37</v>
      </c>
      <c r="AT68" s="8">
        <f>'[3]Export Quarterly Data'!S32</f>
        <v>4.5999999999999996</v>
      </c>
      <c r="AU68" s="8">
        <v>34.270000000000003</v>
      </c>
      <c r="AV68" s="8">
        <v>6.89</v>
      </c>
      <c r="AW68" s="8">
        <v>28.86</v>
      </c>
      <c r="AX68" s="30">
        <f t="shared" si="3"/>
        <v>95.910658651793398</v>
      </c>
      <c r="AY68">
        <f>'Datastream-Q'!AQ69</f>
        <v>13.09</v>
      </c>
      <c r="AZ68" s="9">
        <f>'West-Deutschland-Q'!C69/AVERAGE('West-Deutschland-Q'!C$127:C$130)*AVERAGE(AZ$126:AZ$129)</f>
        <v>41.839645967968529</v>
      </c>
      <c r="BG68">
        <f>'Datastream-Q'!AU69</f>
        <v>80.900000000000006</v>
      </c>
      <c r="BH68" s="8">
        <f>'West-Deutschland-Q'!J69</f>
        <v>80.8</v>
      </c>
      <c r="BL68">
        <v>0.71132444142383833</v>
      </c>
      <c r="BM68">
        <f>'Datastream-Q'!AZ69</f>
        <v>50.772100000000002</v>
      </c>
      <c r="BN68">
        <f>'Datastream-Q'!BA69</f>
        <v>101.85169999999999</v>
      </c>
      <c r="BO68" s="8">
        <f>'West-Deutschland-Q'!D69</f>
        <v>20.23</v>
      </c>
      <c r="BP68" s="8">
        <f>100-'West-Deutschland-Q'!E69</f>
        <v>99</v>
      </c>
      <c r="BQ68" s="9">
        <f>'Destatis 1970-1991'!AU41*AVERAGE(BQ$126:BQ$129)/AVERAGE('Destatis 1970-1991'!AU$99:AU$102)</f>
        <v>60.268343141271352</v>
      </c>
      <c r="BR68" s="9">
        <f>'West-Deutschland-Q'!M70*AVERAGE(Quartalsdaten!BR$138:BR$141)/AVERAGE('West-Deutschland-Q'!M$139:M$142)</f>
        <v>81.371317614424413</v>
      </c>
      <c r="BT68" s="1">
        <f>'[4]Preisindex-Deutschland-Quartals'!C28</f>
        <v>2.4902262448569243</v>
      </c>
      <c r="BU68" s="1">
        <f>'[4]Preisindex-Deutschland-Quartals'!D28</f>
        <v>2.4280136797122185</v>
      </c>
      <c r="BV68" s="2">
        <f>'[5]Deutschland Quartalsdaten'!K28</f>
        <v>0</v>
      </c>
      <c r="BW68" s="9">
        <f>'West-Deutschland-Q'!Q69*AVERAGE('West-Deutschland-Q'!AW$127:AW$130)/AVERAGE('West-Deutschland-Q'!Q$127:Q$130)</f>
        <v>215.90823993012572</v>
      </c>
      <c r="BX68" s="9">
        <f>'West-Deutschland-Q'!R69*AVERAGE('West-Deutschland-Q'!AX$127:AX$130)/AVERAGE('West-Deutschland-Q'!R$127:R$130)</f>
        <v>18.001848429160663</v>
      </c>
      <c r="BY68" s="9">
        <f>'West-Deutschland-Q'!S69*AVERAGE('West-Deutschland-Q'!AY$127:AY$130)/AVERAGE('West-Deutschland-Q'!S$127:S$130)</f>
        <v>382.29391930225</v>
      </c>
      <c r="BZ68" s="9">
        <f>'Destatis 1970-1991'!D41*AVERAGE(BZ$126:BZ$129)/AVERAGE('Destatis 1970-1991'!D$99:D$102)</f>
        <v>167.43359179504517</v>
      </c>
      <c r="CA68">
        <f>'Datastream-Q'!BG69</f>
        <v>591.75</v>
      </c>
      <c r="CB68">
        <f>'Datastream-Q'!BH69</f>
        <v>-410.02199999999999</v>
      </c>
      <c r="CE68" t="str">
        <f>'Datastream-Q'!BJ69</f>
        <v>#NA</v>
      </c>
      <c r="CG68" s="9">
        <f>'West-Deutschland-Q'!Z69/AVERAGE('West-Deutschland-Q'!Z$127:Z$130)*AVERAGE(CG$126:CG$129)</f>
        <v>70.304450269487077</v>
      </c>
      <c r="CH68" s="11"/>
      <c r="CI68" s="2"/>
      <c r="CL68">
        <f>'Datastream-Q'!BL69</f>
        <v>109.46120000000001</v>
      </c>
      <c r="CM68">
        <f>'Datastream-Q'!BM69</f>
        <v>41.8733</v>
      </c>
      <c r="CN68">
        <f>'Datastream-Q'!BN69</f>
        <v>67.099999999999994</v>
      </c>
      <c r="CP68">
        <f>'Datastream-Q'!BP69</f>
        <v>24.37</v>
      </c>
      <c r="CQ68">
        <f>'Datastream-Q'!BQ69</f>
        <v>30.63</v>
      </c>
      <c r="CR68">
        <f>'Datastream-Q'!BR69</f>
        <v>62.37</v>
      </c>
      <c r="CS68">
        <f>'Datastream-Q'!BS69</f>
        <v>81.83</v>
      </c>
      <c r="CT68">
        <f>'Datastream-Q'!BT69</f>
        <v>48.27</v>
      </c>
      <c r="CU68" s="28">
        <f>'Datastream-Q'!BU69</f>
        <v>58.7</v>
      </c>
      <c r="CV68" s="28"/>
      <c r="CX68" s="9">
        <v>-0.5</v>
      </c>
      <c r="CY68" s="9"/>
      <c r="DA68" s="105"/>
      <c r="DB68" s="40">
        <f t="shared" si="4"/>
        <v>16.683681727863533</v>
      </c>
      <c r="DC68" s="19">
        <f>'[2]Deutschland Quartalsdaten'!N28</f>
        <v>4.9782903504585134E-2</v>
      </c>
      <c r="DI68">
        <f>'Datastream-Q'!CA69</f>
        <v>95.71</v>
      </c>
      <c r="DL68" s="47">
        <v>0.3</v>
      </c>
      <c r="DM68" s="47"/>
      <c r="DP68" s="9">
        <f>'Destatis 1970-1991'!AV41*AVERAGE(DP$126:DP$129)/AVERAGE('Destatis 1970-1991'!AV$99:AV$102)</f>
        <v>28.331507749048104</v>
      </c>
      <c r="DQ68" s="9">
        <f>'Destatis 1970-1991'!AX41*AVERAGE(DQ$126:DQ$129)/AVERAGE('Destatis 1970-1991'!AX$99:AX$102)</f>
        <v>3.6868857097854892</v>
      </c>
      <c r="DW68">
        <f>'Datastream-Q'!CG69</f>
        <v>103.7</v>
      </c>
      <c r="DX68">
        <f>'Datastream-Q'!CH69</f>
        <v>107.8</v>
      </c>
      <c r="EB68" s="1">
        <f>[2]Weltindikatoren!C28</f>
        <v>1.2561125056841187</v>
      </c>
      <c r="EC68" s="9">
        <f>'Destatis 1970-1991'!AJ41*AVERAGE(EC$126:EC$129)/AVERAGE('Destatis 1970-1991'!AJ$99:AJ$102)</f>
        <v>21.922735150030615</v>
      </c>
      <c r="ED68" s="9">
        <f>'Destatis 1970-1991'!AK41*AVERAGE(ED$126:ED$129)/AVERAGE('Destatis 1970-1991'!AK$99:AK$102)</f>
        <v>9.843274206767358</v>
      </c>
      <c r="EJ68" s="1">
        <f>[2]Weltindikatoren!C28</f>
        <v>1.2561125056841187</v>
      </c>
      <c r="EK68" t="e">
        <f>#REF!</f>
        <v>#REF!</v>
      </c>
      <c r="EL68">
        <v>114.14242670490664</v>
      </c>
      <c r="EM68">
        <v>119.70312997021925</v>
      </c>
    </row>
    <row r="69" spans="1:143">
      <c r="A69" s="4">
        <v>28034</v>
      </c>
      <c r="B69" s="8">
        <v>303.1162965061331</v>
      </c>
      <c r="C69" s="6">
        <v>95.096521739130452</v>
      </c>
      <c r="D69" s="6">
        <v>92.057075173720776</v>
      </c>
      <c r="E69" s="6">
        <v>97.864597701149449</v>
      </c>
      <c r="F69">
        <f>'Datastream-Q'!F70</f>
        <v>44.1</v>
      </c>
      <c r="G69">
        <f>'Datastream-Q'!G70</f>
        <v>0.82006100000000004</v>
      </c>
      <c r="H69">
        <f>'Datastream-Q'!H70</f>
        <v>95.6</v>
      </c>
      <c r="I69">
        <f>'Datastream-Q'!I70</f>
        <v>145.19999999999999</v>
      </c>
      <c r="J69">
        <f>'Datastream-Q'!J70</f>
        <v>4.8230000000000004</v>
      </c>
      <c r="K69" t="str">
        <f>'Datastream-Q'!K70</f>
        <v>#NA</v>
      </c>
      <c r="L69">
        <f>'Datastream-Q'!L70</f>
        <v>509</v>
      </c>
      <c r="M69">
        <f>'Datastream-Q'!M70</f>
        <v>515991</v>
      </c>
      <c r="N69" t="str">
        <f>'Datastream-Q'!N70</f>
        <v>#NA</v>
      </c>
      <c r="O69">
        <f>'Datastream-Q'!O70</f>
        <v>1810</v>
      </c>
      <c r="P69">
        <f>'Datastream-Q'!P70</f>
        <v>3.8</v>
      </c>
      <c r="Q69">
        <f>'Datastream-Q'!Q70</f>
        <v>39.4</v>
      </c>
      <c r="R69" s="8"/>
      <c r="S69">
        <v>0</v>
      </c>
      <c r="T69">
        <v>0</v>
      </c>
      <c r="U69" t="str">
        <f>'Datastream-Q'!S70</f>
        <v>#NA</v>
      </c>
      <c r="V69" t="str">
        <f>'Datastream-Q'!T70</f>
        <v>#NA</v>
      </c>
      <c r="W69" s="1">
        <f>'[2]Deutschland Quartalsdaten'!C29</f>
        <v>-2.3391500173347696E-2</v>
      </c>
      <c r="X69" s="1">
        <f>'[2]Deutschland Quartalsdaten'!B29</f>
        <v>2.0181610295713699</v>
      </c>
      <c r="Y69" s="19">
        <f>'[2]Deutschland Quartalsdaten'!J29</f>
        <v>1.7848116055096568</v>
      </c>
      <c r="Z69" s="9">
        <f>'West-Deutschland-Q'!X70*AVERAGE(Quartalsdaten!Z$126:Z$129)/AVERAGE('West-Deutschland-Q'!X$127:X$130)</f>
        <v>30.694358853971039</v>
      </c>
      <c r="AA69" s="8">
        <f>'[3]Lange Reihen'!B29</f>
        <v>45.58</v>
      </c>
      <c r="AB69" s="9">
        <f>'West-Deutschland-Q'!Y70*AVERAGE(Quartalsdaten!AB$126:AB$129)/AVERAGE('West-Deutschland-Q'!Y$127:Y$130)</f>
        <v>34.74841342368827</v>
      </c>
      <c r="AC69" s="8">
        <f>'[3]Lange Reihen'!D29</f>
        <v>49.92</v>
      </c>
      <c r="AD69" t="str">
        <f>'Datastream-Q'!Z70</f>
        <v>#NA</v>
      </c>
      <c r="AE69" t="str">
        <f>'Datastream-Q'!Z70</f>
        <v>#NA</v>
      </c>
      <c r="AF69" s="10">
        <v>3</v>
      </c>
      <c r="AG69">
        <f>'Datastream-Q'!AB70</f>
        <v>108.6</v>
      </c>
      <c r="AH69" s="8"/>
      <c r="AI69" t="str">
        <f>'Datastream-Q'!AD70</f>
        <v>#NA</v>
      </c>
      <c r="AJ69">
        <f>'Datastream-Q'!AE70</f>
        <v>0.82006100000000004</v>
      </c>
      <c r="AK69" s="9">
        <f t="shared" si="1"/>
        <v>67.341726314109351</v>
      </c>
      <c r="AL69" s="9">
        <f t="shared" si="2"/>
        <v>69.608199967324254</v>
      </c>
      <c r="AN69" t="str">
        <f>'Datastream-Q'!AF70</f>
        <v>#NA</v>
      </c>
      <c r="AP69" s="8" t="e">
        <f>#REF!</f>
        <v>#REF!</v>
      </c>
      <c r="AQ69" s="8">
        <v>46.53</v>
      </c>
      <c r="AR69" s="8">
        <v>73.2</v>
      </c>
      <c r="AS69" s="8">
        <f>'[3]Import Quarterly Data'!F32</f>
        <v>46.21</v>
      </c>
      <c r="AT69" s="8">
        <f>'[3]Export Quarterly Data'!S33</f>
        <v>5.03</v>
      </c>
      <c r="AU69" s="8">
        <v>33.92</v>
      </c>
      <c r="AV69" s="8">
        <v>7.09</v>
      </c>
      <c r="AW69" s="8">
        <v>29.14</v>
      </c>
      <c r="AX69" s="30">
        <f t="shared" si="3"/>
        <v>96.743955950191435</v>
      </c>
      <c r="AY69">
        <f>'Datastream-Q'!AQ70</f>
        <v>13.43</v>
      </c>
      <c r="AZ69" s="9">
        <f>'West-Deutschland-Q'!C70/AVERAGE('West-Deutschland-Q'!C$127:C$130)*AVERAGE(AZ$126:AZ$129)</f>
        <v>42.133773531890981</v>
      </c>
      <c r="BG69">
        <f>'Datastream-Q'!AU70</f>
        <v>81.5</v>
      </c>
      <c r="BH69" s="8">
        <f>'West-Deutschland-Q'!J70</f>
        <v>81.5</v>
      </c>
      <c r="BL69">
        <v>0.71122414943295531</v>
      </c>
      <c r="BM69">
        <f>'Datastream-Q'!AZ70</f>
        <v>50.702599999999997</v>
      </c>
      <c r="BN69">
        <f>'Datastream-Q'!BA70</f>
        <v>101.0305</v>
      </c>
      <c r="BO69" s="8">
        <f>'West-Deutschland-Q'!D70</f>
        <v>17.7</v>
      </c>
      <c r="BP69" s="8">
        <f>100-'West-Deutschland-Q'!E70</f>
        <v>79.3</v>
      </c>
      <c r="BQ69" s="9">
        <f>'Destatis 1970-1991'!AU42*AVERAGE(BQ$126:BQ$129)/AVERAGE('Destatis 1970-1991'!AU$99:AU$102)</f>
        <v>61.442638584299871</v>
      </c>
      <c r="BR69" s="9">
        <f>'West-Deutschland-Q'!M71*AVERAGE(Quartalsdaten!BR$138:BR$141)/AVERAGE('West-Deutschland-Q'!M$139:M$142)</f>
        <v>77.828904299583925</v>
      </c>
      <c r="BT69" s="1">
        <f>'[4]Preisindex-Deutschland-Quartals'!C29</f>
        <v>2.5571884739562862</v>
      </c>
      <c r="BU69" s="1">
        <f>'[4]Preisindex-Deutschland-Quartals'!D29</f>
        <v>2.4922052311345131</v>
      </c>
      <c r="BV69" s="2">
        <f>'[5]Deutschland Quartalsdaten'!K29</f>
        <v>0</v>
      </c>
      <c r="BW69" s="9">
        <f>'West-Deutschland-Q'!Q70*AVERAGE('West-Deutschland-Q'!AW$127:AW$130)/AVERAGE('West-Deutschland-Q'!Q$127:Q$130)</f>
        <v>218.67669761828705</v>
      </c>
      <c r="BX69" s="9">
        <f>'West-Deutschland-Q'!R70*AVERAGE('West-Deutschland-Q'!AX$127:AX$130)/AVERAGE('West-Deutschland-Q'!R$127:R$130)</f>
        <v>19.27540875714357</v>
      </c>
      <c r="BY69" s="9">
        <f>'West-Deutschland-Q'!S70*AVERAGE('West-Deutschland-Q'!AY$127:AY$130)/AVERAGE('West-Deutschland-Q'!S$127:S$130)</f>
        <v>391.42117971100009</v>
      </c>
      <c r="BZ69" s="9">
        <f>'Destatis 1970-1991'!D42*AVERAGE(BZ$126:BZ$129)/AVERAGE('Destatis 1970-1991'!D$99:D$102)</f>
        <v>172.02787453068757</v>
      </c>
      <c r="CA69">
        <f>'Datastream-Q'!BG70</f>
        <v>599.63</v>
      </c>
      <c r="CB69">
        <f>'Datastream-Q'!BH70</f>
        <v>2346.7199999999998</v>
      </c>
      <c r="CE69" t="str">
        <f>'Datastream-Q'!BJ70</f>
        <v>#NA</v>
      </c>
      <c r="CG69" s="9">
        <f>'West-Deutschland-Q'!Z70/AVERAGE('West-Deutschland-Q'!Z$127:Z$130)*AVERAGE(CG$126:CG$129)</f>
        <v>70.012600809509962</v>
      </c>
      <c r="CH69" s="11"/>
      <c r="CI69" s="2"/>
      <c r="CL69">
        <f>'Datastream-Q'!BL70</f>
        <v>114.4432</v>
      </c>
      <c r="CM69">
        <f>'Datastream-Q'!BM70</f>
        <v>43.712699999999998</v>
      </c>
      <c r="CN69">
        <f>'Datastream-Q'!BN70</f>
        <v>66.3</v>
      </c>
      <c r="CP69">
        <f>'Datastream-Q'!BP70</f>
        <v>24.5</v>
      </c>
      <c r="CQ69">
        <f>'Datastream-Q'!BQ70</f>
        <v>30.8</v>
      </c>
      <c r="CR69">
        <f>'Datastream-Q'!BR70</f>
        <v>62.57</v>
      </c>
      <c r="CS69">
        <f>'Datastream-Q'!BS70</f>
        <v>85.47</v>
      </c>
      <c r="CT69">
        <f>'Datastream-Q'!BT70</f>
        <v>46.9</v>
      </c>
      <c r="CU69" s="28">
        <f>'Datastream-Q'!BU70</f>
        <v>59</v>
      </c>
      <c r="CV69" s="28"/>
      <c r="CX69" s="9">
        <v>0.7</v>
      </c>
      <c r="CY69" s="9"/>
      <c r="DA69" s="105"/>
      <c r="DB69" s="40">
        <f t="shared" si="4"/>
        <v>16.376830504072256</v>
      </c>
      <c r="DC69" s="19">
        <f>'[2]Deutschland Quartalsdaten'!N29</f>
        <v>4.5325854449477385E-2</v>
      </c>
      <c r="DI69">
        <f>'Datastream-Q'!CA70</f>
        <v>96.48</v>
      </c>
      <c r="DL69" s="47">
        <v>0.3</v>
      </c>
      <c r="DM69" s="47"/>
      <c r="DP69" s="9">
        <f>'Destatis 1970-1991'!AV42*AVERAGE(DP$126:DP$129)/AVERAGE('Destatis 1970-1991'!AV$99:AV$102)</f>
        <v>29.349230859816341</v>
      </c>
      <c r="DQ69" s="9">
        <f>'Destatis 1970-1991'!AX42*AVERAGE(DQ$126:DQ$129)/AVERAGE('Destatis 1970-1991'!AX$99:AX$102)</f>
        <v>3.8174206090304512</v>
      </c>
      <c r="DW69">
        <f>'Datastream-Q'!CG70</f>
        <v>105.5</v>
      </c>
      <c r="DX69">
        <f>'Datastream-Q'!CH70</f>
        <v>112.8</v>
      </c>
      <c r="EB69" s="1">
        <f>[2]Weltindikatoren!C29</f>
        <v>1.2678990288124425</v>
      </c>
      <c r="EC69" s="9">
        <f>'Destatis 1970-1991'!AJ42*AVERAGE(EC$126:EC$129)/AVERAGE('Destatis 1970-1991'!AJ$99:AJ$102)</f>
        <v>22.695080832823024</v>
      </c>
      <c r="ED69" s="9">
        <f>'Destatis 1970-1991'!AK42*AVERAGE(ED$126:ED$129)/AVERAGE('Destatis 1970-1991'!AK$99:AK$102)</f>
        <v>10.364322093431683</v>
      </c>
      <c r="EJ69" s="1">
        <f>[2]Weltindikatoren!C29</f>
        <v>1.2678990288124425</v>
      </c>
      <c r="EK69" t="e">
        <f>#REF!</f>
        <v>#REF!</v>
      </c>
      <c r="EL69">
        <v>116.02647101007373</v>
      </c>
      <c r="EM69">
        <v>121.94225086263125</v>
      </c>
    </row>
    <row r="70" spans="1:143">
      <c r="A70" s="4">
        <v>28126</v>
      </c>
      <c r="B70" s="8">
        <v>304.67863492840269</v>
      </c>
      <c r="C70" s="6">
        <v>91.681739130434778</v>
      </c>
      <c r="D70" s="6">
        <v>90.499241945672765</v>
      </c>
      <c r="E70" s="6">
        <v>92.703448275862073</v>
      </c>
      <c r="F70">
        <f>'Datastream-Q'!F71</f>
        <v>43.3</v>
      </c>
      <c r="G70">
        <f>'Datastream-Q'!G71</f>
        <v>0.81790600000000002</v>
      </c>
      <c r="H70">
        <f>'Datastream-Q'!H71</f>
        <v>91.9</v>
      </c>
      <c r="I70">
        <f>'Datastream-Q'!I71</f>
        <v>148</v>
      </c>
      <c r="J70">
        <f>'Datastream-Q'!J71</f>
        <v>4.74</v>
      </c>
      <c r="K70" t="str">
        <f>'Datastream-Q'!K71</f>
        <v>#NA</v>
      </c>
      <c r="L70">
        <f>'Datastream-Q'!L71</f>
        <v>509.8</v>
      </c>
      <c r="M70">
        <f>'Datastream-Q'!M71</f>
        <v>699267</v>
      </c>
      <c r="N70" t="str">
        <f>'Datastream-Q'!N71</f>
        <v>#NA</v>
      </c>
      <c r="O70">
        <f>'Datastream-Q'!O71</f>
        <v>1923</v>
      </c>
      <c r="P70">
        <f>'Datastream-Q'!P71</f>
        <v>3.8</v>
      </c>
      <c r="Q70">
        <f>'Datastream-Q'!Q71</f>
        <v>39.700000000000003</v>
      </c>
      <c r="R70" s="8"/>
      <c r="S70">
        <v>0</v>
      </c>
      <c r="T70">
        <v>0</v>
      </c>
      <c r="U70" t="str">
        <f>'Datastream-Q'!S71</f>
        <v>#NA</v>
      </c>
      <c r="V70" t="str">
        <f>'Datastream-Q'!T71</f>
        <v>#NA</v>
      </c>
      <c r="W70" s="1">
        <f>'[2]Deutschland Quartalsdaten'!C30</f>
        <v>-4.1203671370196558E-2</v>
      </c>
      <c r="X70" s="1">
        <f>'[2]Deutschland Quartalsdaten'!B30</f>
        <v>2.030852497278484</v>
      </c>
      <c r="Y70" s="19">
        <f>'[2]Deutschland Quartalsdaten'!J30</f>
        <v>1.7946101572734736</v>
      </c>
      <c r="Z70" s="9">
        <f>'West-Deutschland-Q'!X71*AVERAGE(Quartalsdaten!Z$126:Z$129)/AVERAGE('West-Deutschland-Q'!X$127:X$130)</f>
        <v>30.820446079045116</v>
      </c>
      <c r="AA70" s="8">
        <f>'[3]Lange Reihen'!B30</f>
        <v>45.64</v>
      </c>
      <c r="AB70" s="9">
        <f>'West-Deutschland-Q'!Y71*AVERAGE(Quartalsdaten!AB$126:AB$129)/AVERAGE('West-Deutschland-Q'!Y$127:Y$130)</f>
        <v>34.882688275449702</v>
      </c>
      <c r="AC70" s="8">
        <f>'[3]Lange Reihen'!D30</f>
        <v>49.47</v>
      </c>
      <c r="AD70" t="str">
        <f>'Datastream-Q'!Z71</f>
        <v>#NA</v>
      </c>
      <c r="AE70" t="str">
        <f>'Datastream-Q'!Z71</f>
        <v>#NA</v>
      </c>
      <c r="AF70" s="10">
        <v>1.3333333333333333</v>
      </c>
      <c r="AG70">
        <f>'Datastream-Q'!AB71</f>
        <v>107.3</v>
      </c>
      <c r="AH70" s="8"/>
      <c r="AI70" t="str">
        <f>'Datastream-Q'!AD71</f>
        <v>#NA</v>
      </c>
      <c r="AJ70">
        <f>'Datastream-Q'!AE71</f>
        <v>0.81790600000000002</v>
      </c>
      <c r="AK70" s="9">
        <f t="shared" si="1"/>
        <v>67.529461172316203</v>
      </c>
      <c r="AL70" s="9">
        <f t="shared" si="2"/>
        <v>70.512812361935929</v>
      </c>
      <c r="AN70" t="str">
        <f>'Datastream-Q'!AF71</f>
        <v>#NA</v>
      </c>
      <c r="AP70" s="8" t="e">
        <f>#REF!</f>
        <v>#REF!</v>
      </c>
      <c r="AQ70" s="8">
        <v>47.24</v>
      </c>
      <c r="AR70" s="8">
        <v>73.040000000000006</v>
      </c>
      <c r="AS70" s="8">
        <f>'[3]Import Quarterly Data'!F33</f>
        <v>45.71</v>
      </c>
      <c r="AT70" s="8">
        <f>'[3]Export Quarterly Data'!S34</f>
        <v>4.59</v>
      </c>
      <c r="AU70" s="8">
        <v>34.520000000000003</v>
      </c>
      <c r="AV70" s="8">
        <v>7.16</v>
      </c>
      <c r="AW70" s="8">
        <v>29.21</v>
      </c>
      <c r="AX70" s="30">
        <f t="shared" si="3"/>
        <v>95.769065096557981</v>
      </c>
      <c r="AY70">
        <f>'Datastream-Q'!AQ71</f>
        <v>14.17</v>
      </c>
      <c r="AZ70" s="9">
        <f>'West-Deutschland-Q'!C71/AVERAGE('West-Deutschland-Q'!C$127:C$130)*AVERAGE(AZ$126:AZ$129)</f>
        <v>42.869092441697099</v>
      </c>
      <c r="BG70">
        <f>'Datastream-Q'!AU71</f>
        <v>81.3</v>
      </c>
      <c r="BH70" s="8">
        <f>'West-Deutschland-Q'!J71</f>
        <v>81.099999999999994</v>
      </c>
      <c r="BL70">
        <v>0.70603117603852117</v>
      </c>
      <c r="BM70">
        <f>'Datastream-Q'!AZ71</f>
        <v>50.523499999999999</v>
      </c>
      <c r="BN70">
        <f>'Datastream-Q'!BA71</f>
        <v>99.993300000000005</v>
      </c>
      <c r="BO70" s="8">
        <f>'West-Deutschland-Q'!D71</f>
        <v>15.37</v>
      </c>
      <c r="BP70" s="8">
        <f>100-'West-Deutschland-Q'!E71</f>
        <v>51.3</v>
      </c>
      <c r="BQ70" s="9">
        <f>'Destatis 1970-1991'!AU43*AVERAGE(BQ$126:BQ$129)/AVERAGE('Destatis 1970-1991'!AU$99:AU$102)</f>
        <v>64.374730311613334</v>
      </c>
      <c r="BR70" s="9">
        <f>'West-Deutschland-Q'!M72*AVERAGE(Quartalsdaten!BR$138:BR$141)/AVERAGE('West-Deutschland-Q'!M$139:M$142)</f>
        <v>82.309015256588083</v>
      </c>
      <c r="BT70" s="1">
        <f>'[4]Preisindex-Deutschland-Quartals'!C30</f>
        <v>2.616972405591703</v>
      </c>
      <c r="BU70" s="1">
        <f>'[4]Preisindex-Deutschland-Quartals'!D30</f>
        <v>2.5453919500164446</v>
      </c>
      <c r="BV70" s="2">
        <f>'[5]Deutschland Quartalsdaten'!K30</f>
        <v>0</v>
      </c>
      <c r="BW70" s="9">
        <f>'West-Deutschland-Q'!Q71*AVERAGE('West-Deutschland-Q'!AW$127:AW$130)/AVERAGE('West-Deutschland-Q'!Q$127:Q$130)</f>
        <v>221.47661505290475</v>
      </c>
      <c r="BX70" s="9">
        <f>'West-Deutschland-Q'!R71*AVERAGE('West-Deutschland-Q'!AX$127:AX$130)/AVERAGE('West-Deutschland-Q'!R$127:R$130)</f>
        <v>19.685290242011629</v>
      </c>
      <c r="BY70" s="9">
        <f>'West-Deutschland-Q'!S71*AVERAGE('West-Deutschland-Q'!AY$127:AY$130)/AVERAGE('West-Deutschland-Q'!S$127:S$130)</f>
        <v>393.79979909025002</v>
      </c>
      <c r="BZ70" s="9">
        <f>'Destatis 1970-1991'!D43*AVERAGE(BZ$126:BZ$129)/AVERAGE('Destatis 1970-1991'!D$99:D$102)</f>
        <v>174.54912725146693</v>
      </c>
      <c r="CA70">
        <f>'Datastream-Q'!BG71</f>
        <v>602.42999999999995</v>
      </c>
      <c r="CB70">
        <f>'Datastream-Q'!BH71</f>
        <v>2090.6329999999998</v>
      </c>
      <c r="CE70" t="str">
        <f>'Datastream-Q'!BJ71</f>
        <v>#NA</v>
      </c>
      <c r="CG70" s="9">
        <f>'West-Deutschland-Q'!Z71/AVERAGE('West-Deutschland-Q'!Z$127:Z$130)*AVERAGE(CG$126:CG$129)</f>
        <v>70.439951804476465</v>
      </c>
      <c r="CH70" s="11"/>
      <c r="CI70" s="2"/>
      <c r="CL70">
        <f>'Datastream-Q'!BL71</f>
        <v>112.3601</v>
      </c>
      <c r="CM70">
        <f>'Datastream-Q'!BM71</f>
        <v>43.995800000000003</v>
      </c>
      <c r="CN70">
        <f>'Datastream-Q'!BN71</f>
        <v>67.2</v>
      </c>
      <c r="CP70">
        <f>'Datastream-Q'!BP71</f>
        <v>26.1</v>
      </c>
      <c r="CQ70">
        <f>'Datastream-Q'!BQ71</f>
        <v>33.53</v>
      </c>
      <c r="CR70">
        <f>'Datastream-Q'!BR71</f>
        <v>70.599999999999994</v>
      </c>
      <c r="CS70">
        <f>'Datastream-Q'!BS71</f>
        <v>106.43</v>
      </c>
      <c r="CT70">
        <f>'Datastream-Q'!BT71</f>
        <v>48.57</v>
      </c>
      <c r="CU70" s="28">
        <f>'Datastream-Q'!BU71</f>
        <v>59</v>
      </c>
      <c r="CV70" s="28"/>
      <c r="CX70" s="9">
        <v>-1</v>
      </c>
      <c r="CY70" s="9"/>
      <c r="DA70" s="105"/>
      <c r="DB70" s="40">
        <f t="shared" si="4"/>
        <v>17.324729247615252</v>
      </c>
      <c r="DC70" s="19">
        <f>'[2]Deutschland Quartalsdaten'!N30</f>
        <v>6.4930669845745401E-2</v>
      </c>
      <c r="DI70">
        <f>'Datastream-Q'!CA71</f>
        <v>98.12</v>
      </c>
      <c r="DL70" s="47">
        <v>-0.1</v>
      </c>
      <c r="DM70" s="47"/>
      <c r="DP70" s="9">
        <f>'Destatis 1970-1991'!AV43*AVERAGE(DP$126:DP$129)/AVERAGE('Destatis 1970-1991'!AV$99:AV$102)</f>
        <v>30.290075606102079</v>
      </c>
      <c r="DQ70" s="9">
        <f>'Destatis 1970-1991'!AX43*AVERAGE(DQ$126:DQ$129)/AVERAGE('Destatis 1970-1991'!AX$99:AX$102)</f>
        <v>4.0871927341367069</v>
      </c>
      <c r="DW70">
        <f>'Datastream-Q'!CG71</f>
        <v>104.6</v>
      </c>
      <c r="DX70">
        <f>'Datastream-Q'!CH71</f>
        <v>111.1</v>
      </c>
      <c r="EB70" s="1">
        <f>[2]Weltindikatoren!C30</f>
        <v>1.2793520072383031</v>
      </c>
      <c r="EC70" s="9">
        <f>'Destatis 1970-1991'!AJ43*AVERAGE(EC$126:EC$129)/AVERAGE('Destatis 1970-1991'!AJ$99:AJ$102)</f>
        <v>23.895187201469685</v>
      </c>
      <c r="ED70" s="9">
        <f>'Destatis 1970-1991'!AK43*AVERAGE(ED$126:ED$129)/AVERAGE('Destatis 1970-1991'!AK$99:AK$102)</f>
        <v>10.783425828357336</v>
      </c>
      <c r="EJ70" s="1">
        <f>[2]Weltindikatoren!C30</f>
        <v>1.2793520072383031</v>
      </c>
      <c r="EK70" t="e">
        <f>#REF!</f>
        <v>#REF!</v>
      </c>
      <c r="EL70">
        <v>117.53879195659286</v>
      </c>
      <c r="EM70">
        <v>125.16081413502377</v>
      </c>
    </row>
    <row r="71" spans="1:143">
      <c r="A71" s="4">
        <v>28216</v>
      </c>
      <c r="B71" s="8">
        <v>305.78812163407241</v>
      </c>
      <c r="C71" s="6">
        <v>90.888405797101456</v>
      </c>
      <c r="D71" s="6">
        <v>87.999463044851566</v>
      </c>
      <c r="E71" s="6">
        <v>93.558160919540242</v>
      </c>
      <c r="F71">
        <f>'Datastream-Q'!F72</f>
        <v>43.1</v>
      </c>
      <c r="G71">
        <f>'Datastream-Q'!G72</f>
        <v>0.83074499999999996</v>
      </c>
      <c r="H71">
        <f>'Datastream-Q'!H72</f>
        <v>97.4</v>
      </c>
      <c r="I71">
        <f>'Datastream-Q'!I72</f>
        <v>150.80000000000001</v>
      </c>
      <c r="J71">
        <f>'Datastream-Q'!J72</f>
        <v>4.4470000000000001</v>
      </c>
      <c r="K71" t="str">
        <f>'Datastream-Q'!K72</f>
        <v>#NA</v>
      </c>
      <c r="L71">
        <f>'Datastream-Q'!L72</f>
        <v>524.9</v>
      </c>
      <c r="M71">
        <f>'Datastream-Q'!M72</f>
        <v>751945</v>
      </c>
      <c r="N71" t="str">
        <f>'Datastream-Q'!N72</f>
        <v>#NA</v>
      </c>
      <c r="O71">
        <f>'Datastream-Q'!O72</f>
        <v>1706</v>
      </c>
      <c r="P71">
        <f>'Datastream-Q'!P72</f>
        <v>4</v>
      </c>
      <c r="Q71">
        <f>'Datastream-Q'!Q72</f>
        <v>40.1</v>
      </c>
      <c r="R71" s="8"/>
      <c r="S71">
        <v>0</v>
      </c>
      <c r="T71">
        <v>0</v>
      </c>
      <c r="U71" t="str">
        <f>'Datastream-Q'!S72</f>
        <v>#NA</v>
      </c>
      <c r="V71" t="str">
        <f>'Datastream-Q'!T72</f>
        <v>#NA</v>
      </c>
      <c r="W71" s="1">
        <f>'[2]Deutschland Quartalsdaten'!C31</f>
        <v>0.25655852562559534</v>
      </c>
      <c r="X71" s="1">
        <f>'[2]Deutschland Quartalsdaten'!B31</f>
        <v>2.0299685619672552</v>
      </c>
      <c r="Y71" s="19">
        <f>'[2]Deutschland Quartalsdaten'!J31</f>
        <v>1.7987732074606575</v>
      </c>
      <c r="Z71" s="9">
        <f>'West-Deutschland-Q'!X72*AVERAGE(Quartalsdaten!Z$126:Z$129)/AVERAGE('West-Deutschland-Q'!X$127:X$130)</f>
        <v>31.742458912399318</v>
      </c>
      <c r="AA71" s="8">
        <f>'[3]Lange Reihen'!B31</f>
        <v>46.71</v>
      </c>
      <c r="AB71" s="9">
        <f>'West-Deutschland-Q'!Y72*AVERAGE(Quartalsdaten!AB$126:AB$129)/AVERAGE('West-Deutschland-Q'!Y$127:Y$130)</f>
        <v>35.247148587373559</v>
      </c>
      <c r="AC71" s="8">
        <f>'[3]Lange Reihen'!D31</f>
        <v>49.45</v>
      </c>
      <c r="AD71" t="str">
        <f>'Datastream-Q'!Z72</f>
        <v>#NA</v>
      </c>
      <c r="AE71" t="str">
        <f>'Datastream-Q'!Z72</f>
        <v>#NA</v>
      </c>
      <c r="AF71" s="10">
        <v>-2.6666666666666665</v>
      </c>
      <c r="AG71">
        <f>'Datastream-Q'!AB72</f>
        <v>107.1</v>
      </c>
      <c r="AH71" s="8"/>
      <c r="AI71" t="str">
        <f>'Datastream-Q'!AD72</f>
        <v>#NA</v>
      </c>
      <c r="AJ71">
        <f>'Datastream-Q'!AE72</f>
        <v>0.83074499999999996</v>
      </c>
      <c r="AK71" s="9">
        <f t="shared" si="1"/>
        <v>67.956452392205776</v>
      </c>
      <c r="AL71" s="9">
        <f t="shared" si="2"/>
        <v>71.278359125123472</v>
      </c>
      <c r="AN71" t="str">
        <f>'Datastream-Q'!AF72</f>
        <v>#NA</v>
      </c>
      <c r="AP71" s="8" t="e">
        <f>#REF!</f>
        <v>#REF!</v>
      </c>
      <c r="AQ71" s="8">
        <v>47.68</v>
      </c>
      <c r="AR71" s="8">
        <v>73.319999999999993</v>
      </c>
      <c r="AS71" s="8">
        <f>'[3]Import Quarterly Data'!F34</f>
        <v>45.64</v>
      </c>
      <c r="AT71" s="8">
        <f>'[3]Export Quarterly Data'!S35</f>
        <v>5.28</v>
      </c>
      <c r="AU71" s="8">
        <v>35</v>
      </c>
      <c r="AV71" s="8">
        <v>7.25</v>
      </c>
      <c r="AW71" s="8">
        <v>29.5</v>
      </c>
      <c r="AX71" s="30">
        <f t="shared" si="3"/>
        <v>95.339529734282522</v>
      </c>
      <c r="AY71">
        <f>'Datastream-Q'!AQ72</f>
        <v>14.45</v>
      </c>
      <c r="AZ71" s="9">
        <f>'West-Deutschland-Q'!C72/AVERAGE('West-Deutschland-Q'!C$127:C$130)*AVERAGE(AZ$126:AZ$129)</f>
        <v>43.334769907277327</v>
      </c>
      <c r="BG71">
        <f>'Datastream-Q'!AU72</f>
        <v>80.400000000000006</v>
      </c>
      <c r="BH71" s="8">
        <f>'West-Deutschland-Q'!J72</f>
        <v>80.2</v>
      </c>
      <c r="BL71">
        <v>0.71757339188419933</v>
      </c>
      <c r="BM71">
        <f>'Datastream-Q'!AZ72</f>
        <v>50.541600000000003</v>
      </c>
      <c r="BN71">
        <f>'Datastream-Q'!BA72</f>
        <v>99.350899999999996</v>
      </c>
      <c r="BO71" s="8">
        <f>'West-Deutschland-Q'!D72</f>
        <v>22.1</v>
      </c>
      <c r="BP71" s="8">
        <f>100-'West-Deutschland-Q'!E72</f>
        <v>94.3</v>
      </c>
      <c r="BQ71" s="9">
        <f>'Destatis 1970-1991'!AU44*AVERAGE(BQ$126:BQ$129)/AVERAGE('Destatis 1970-1991'!AU$99:AU$102)</f>
        <v>59.947417678580329</v>
      </c>
      <c r="BR71" s="9">
        <f>'West-Deutschland-Q'!M73*AVERAGE(Quartalsdaten!BR$138:BR$141)/AVERAGE('West-Deutschland-Q'!M$139:M$142)</f>
        <v>85.226296809986138</v>
      </c>
      <c r="BT71" s="1">
        <f>'[4]Preisindex-Deutschland-Quartals'!C31</f>
        <v>2.6849337724418922</v>
      </c>
      <c r="BU71" s="1">
        <f>'[4]Preisindex-Deutschland-Quartals'!D31</f>
        <v>2.6067359825974528</v>
      </c>
      <c r="BV71" s="2">
        <f>'[5]Deutschland Quartalsdaten'!K31</f>
        <v>0</v>
      </c>
      <c r="BW71" s="9">
        <f>'West-Deutschland-Q'!Q72*AVERAGE('West-Deutschland-Q'!AW$127:AW$130)/AVERAGE('West-Deutschland-Q'!Q$127:Q$130)</f>
        <v>225.15740538830099</v>
      </c>
      <c r="BX71" s="9">
        <f>'West-Deutschland-Q'!R72*AVERAGE('West-Deutschland-Q'!AX$127:AX$130)/AVERAGE('West-Deutschland-Q'!R$127:R$130)</f>
        <v>20.303772125428612</v>
      </c>
      <c r="BY71" s="9">
        <f>'West-Deutschland-Q'!S72*AVERAGE('West-Deutschland-Q'!AY$127:AY$130)/AVERAGE('West-Deutschland-Q'!S$127:S$130)</f>
        <v>393.68916563074998</v>
      </c>
      <c r="BZ71" s="9">
        <f>'Destatis 1970-1991'!D44*AVERAGE(BZ$126:BZ$129)/AVERAGE('Destatis 1970-1991'!D$99:D$102)</f>
        <v>177.05917440459837</v>
      </c>
      <c r="CA71">
        <f>'Datastream-Q'!BG72</f>
        <v>613.04</v>
      </c>
      <c r="CB71">
        <f>'Datastream-Q'!BH72</f>
        <v>1474.3589999999999</v>
      </c>
      <c r="CE71" t="str">
        <f>'Datastream-Q'!BJ72</f>
        <v>#NA</v>
      </c>
      <c r="CG71" s="9">
        <f>'West-Deutschland-Q'!Z72/AVERAGE('West-Deutschland-Q'!Z$127:Z$130)*AVERAGE(CG$126:CG$129)</f>
        <v>71.77412076437183</v>
      </c>
      <c r="CH71" s="11"/>
      <c r="CI71" s="2"/>
      <c r="CL71">
        <f>'Datastream-Q'!BL72</f>
        <v>112.2544</v>
      </c>
      <c r="CM71">
        <f>'Datastream-Q'!BM72</f>
        <v>44.4831</v>
      </c>
      <c r="CN71">
        <f>'Datastream-Q'!BN72</f>
        <v>67.7</v>
      </c>
      <c r="CP71">
        <f>'Datastream-Q'!BP72</f>
        <v>26.1</v>
      </c>
      <c r="CQ71">
        <f>'Datastream-Q'!BQ72</f>
        <v>33.93</v>
      </c>
      <c r="CR71">
        <f>'Datastream-Q'!BR72</f>
        <v>72.8</v>
      </c>
      <c r="CS71">
        <f>'Datastream-Q'!BS72</f>
        <v>115.53</v>
      </c>
      <c r="CT71">
        <f>'Datastream-Q'!BT72</f>
        <v>47.47</v>
      </c>
      <c r="CU71" s="28">
        <f>'Datastream-Q'!BU72</f>
        <v>59.4</v>
      </c>
      <c r="CV71" s="28"/>
      <c r="CX71" s="9">
        <v>-0.3</v>
      </c>
      <c r="CY71" s="9"/>
      <c r="DA71" s="105"/>
      <c r="DB71" s="40">
        <f t="shared" si="4"/>
        <v>17.39402584427231</v>
      </c>
      <c r="DC71" s="19">
        <f>'[2]Deutschland Quartalsdaten'!N31</f>
        <v>4.9289662505990164E-2</v>
      </c>
      <c r="DI71">
        <f>'Datastream-Q'!CA72</f>
        <v>99.75</v>
      </c>
      <c r="DL71" s="47">
        <v>0.8</v>
      </c>
      <c r="DM71" s="47"/>
      <c r="DP71" s="9">
        <f>'Destatis 1970-1991'!AV44*AVERAGE(DP$126:DP$129)/AVERAGE('Destatis 1970-1991'!AV$99:AV$102)</f>
        <v>29.056360899883035</v>
      </c>
      <c r="DQ71" s="9">
        <f>'Destatis 1970-1991'!AX44*AVERAGE(DQ$126:DQ$129)/AVERAGE('Destatis 1970-1991'!AX$99:AX$102)</f>
        <v>4.2989493484674233</v>
      </c>
      <c r="DW71">
        <f>'Datastream-Q'!CG72</f>
        <v>104.2</v>
      </c>
      <c r="DX71">
        <f>'Datastream-Q'!CH72</f>
        <v>111.3</v>
      </c>
      <c r="EB71" s="1">
        <f>[2]Weltindikatoren!C31</f>
        <v>1.290463934941493</v>
      </c>
      <c r="EC71" s="9">
        <f>'Destatis 1970-1991'!AJ44*AVERAGE(EC$126:EC$129)/AVERAGE('Destatis 1970-1991'!AJ$99:AJ$102)</f>
        <v>22.457436007348434</v>
      </c>
      <c r="ED71" s="9">
        <f>'Destatis 1970-1991'!AK44*AVERAGE(ED$126:ED$129)/AVERAGE('Destatis 1970-1991'!AK$99:AK$102)</f>
        <v>10.477593373141319</v>
      </c>
      <c r="EJ71" s="1">
        <f>[2]Weltindikatoren!C31</f>
        <v>1.290463934941493</v>
      </c>
      <c r="EK71" t="e">
        <f>#REF!</f>
        <v>#REF!</v>
      </c>
      <c r="EL71">
        <v>117.63448621013073</v>
      </c>
      <c r="EM71">
        <v>127.32930268449036</v>
      </c>
    </row>
    <row r="72" spans="1:143">
      <c r="A72" s="4">
        <v>28307</v>
      </c>
      <c r="B72" s="8">
        <v>305.07488018042756</v>
      </c>
      <c r="C72" s="6">
        <v>91.336811594202899</v>
      </c>
      <c r="D72" s="6">
        <v>88.180606443461784</v>
      </c>
      <c r="E72" s="6">
        <v>94.21563218390807</v>
      </c>
      <c r="F72">
        <f>'Datastream-Q'!F73</f>
        <v>43.4</v>
      </c>
      <c r="G72">
        <f>'Datastream-Q'!G73</f>
        <v>0.84182800000000002</v>
      </c>
      <c r="H72">
        <f>'Datastream-Q'!H73</f>
        <v>98.7</v>
      </c>
      <c r="I72">
        <f>'Datastream-Q'!I73</f>
        <v>155.5</v>
      </c>
      <c r="J72">
        <f>'Datastream-Q'!J73</f>
        <v>4.1870000000000003</v>
      </c>
      <c r="K72" t="str">
        <f>'Datastream-Q'!K73</f>
        <v>#NA</v>
      </c>
      <c r="L72">
        <f>'Datastream-Q'!L73</f>
        <v>541.29999999999995</v>
      </c>
      <c r="M72">
        <f>'Datastream-Q'!M73</f>
        <v>542414</v>
      </c>
      <c r="N72" t="str">
        <f>'Datastream-Q'!N73</f>
        <v>#NA</v>
      </c>
      <c r="O72">
        <f>'Datastream-Q'!O73</f>
        <v>1680</v>
      </c>
      <c r="P72">
        <f>'Datastream-Q'!P73</f>
        <v>4</v>
      </c>
      <c r="Q72">
        <f>'Datastream-Q'!Q73</f>
        <v>40.4</v>
      </c>
      <c r="R72" s="8"/>
      <c r="S72">
        <v>0</v>
      </c>
      <c r="T72">
        <v>0</v>
      </c>
      <c r="U72" t="str">
        <f>'Datastream-Q'!S73</f>
        <v>#NA</v>
      </c>
      <c r="V72" t="str">
        <f>'Datastream-Q'!T73</f>
        <v>#NA</v>
      </c>
      <c r="W72" s="1">
        <f>'[2]Deutschland Quartalsdaten'!C32</f>
        <v>9.2574407395055333E-2</v>
      </c>
      <c r="X72" s="1">
        <f>'[2]Deutschland Quartalsdaten'!B32</f>
        <v>2.0307325630713962</v>
      </c>
      <c r="Y72" s="19">
        <f>'[2]Deutschland Quartalsdaten'!J32</f>
        <v>1.80943169588705</v>
      </c>
      <c r="Z72" s="9">
        <f>'West-Deutschland-Q'!X73*AVERAGE(Quartalsdaten!Z$126:Z$129)/AVERAGE('West-Deutschland-Q'!X$127:X$130)</f>
        <v>31.805502524936355</v>
      </c>
      <c r="AA72" s="8">
        <f>'[3]Lange Reihen'!B32</f>
        <v>46.79</v>
      </c>
      <c r="AB72" s="9">
        <f>'West-Deutschland-Q'!Y73*AVERAGE(Quartalsdaten!AB$126:AB$129)/AVERAGE('West-Deutschland-Q'!Y$127:Y$130)</f>
        <v>36.196663610543624</v>
      </c>
      <c r="AC72" s="8">
        <f>'[3]Lange Reihen'!D32</f>
        <v>51.66</v>
      </c>
      <c r="AD72" t="str">
        <f>'Datastream-Q'!Z73</f>
        <v>#NA</v>
      </c>
      <c r="AE72" t="str">
        <f>'Datastream-Q'!Z73</f>
        <v>#NA</v>
      </c>
      <c r="AF72" s="10">
        <v>-8.3333333333333339</v>
      </c>
      <c r="AG72">
        <f>'Datastream-Q'!AB73</f>
        <v>107.5</v>
      </c>
      <c r="AH72" s="8"/>
      <c r="AI72" t="str">
        <f>'Datastream-Q'!AD73</f>
        <v>#NA</v>
      </c>
      <c r="AJ72">
        <f>'Datastream-Q'!AE73</f>
        <v>0.84182800000000002</v>
      </c>
      <c r="AK72" s="9">
        <f t="shared" si="1"/>
        <v>67.975000053294195</v>
      </c>
      <c r="AL72" s="9">
        <f t="shared" si="2"/>
        <v>70.067099517118905</v>
      </c>
      <c r="AN72" t="str">
        <f>'Datastream-Q'!AF73</f>
        <v>#NA</v>
      </c>
      <c r="AP72" s="8" t="e">
        <f>#REF!</f>
        <v>#REF!</v>
      </c>
      <c r="AQ72" s="8">
        <v>47.9</v>
      </c>
      <c r="AR72" s="8">
        <v>78.03</v>
      </c>
      <c r="AS72" s="8">
        <f>'[3]Import Quarterly Data'!F35</f>
        <v>47.46</v>
      </c>
      <c r="AT72" s="8">
        <f>'[3]Export Quarterly Data'!S36</f>
        <v>5.21</v>
      </c>
      <c r="AU72" s="8">
        <v>35.15</v>
      </c>
      <c r="AV72" s="8">
        <v>7.75</v>
      </c>
      <c r="AW72" s="8">
        <v>29.99</v>
      </c>
      <c r="AX72" s="30">
        <f t="shared" si="3"/>
        <v>97.014148611484103</v>
      </c>
      <c r="AY72">
        <f>'Datastream-Q'!AQ73</f>
        <v>14.33</v>
      </c>
      <c r="AZ72" s="9">
        <f>'West-Deutschland-Q'!C73/AVERAGE('West-Deutschland-Q'!C$127:C$130)*AVERAGE(AZ$126:AZ$129)</f>
        <v>43.481833689238549</v>
      </c>
      <c r="BG72">
        <f>'Datastream-Q'!AU73</f>
        <v>79.599999999999994</v>
      </c>
      <c r="BH72" s="8">
        <f>'West-Deutschland-Q'!J73</f>
        <v>79.599999999999994</v>
      </c>
      <c r="BL72">
        <v>0.72232569438820959</v>
      </c>
      <c r="BM72">
        <f>'Datastream-Q'!AZ73</f>
        <v>50.852400000000003</v>
      </c>
      <c r="BN72">
        <f>'Datastream-Q'!BA73</f>
        <v>99.284899999999993</v>
      </c>
      <c r="BO72" s="8">
        <f>'West-Deutschland-Q'!D73</f>
        <v>25.87</v>
      </c>
      <c r="BP72" s="8">
        <f>100-'West-Deutschland-Q'!E73</f>
        <v>95</v>
      </c>
      <c r="BQ72" s="9">
        <f>'Destatis 1970-1991'!AU45*AVERAGE(BQ$126:BQ$129)/AVERAGE('Destatis 1970-1991'!AU$99:AU$102)</f>
        <v>60.034942804768789</v>
      </c>
      <c r="BR72" s="9">
        <f>'West-Deutschland-Q'!M74*AVERAGE(Quartalsdaten!BR$138:BR$141)/AVERAGE('West-Deutschland-Q'!M$139:M$142)</f>
        <v>89.706407766990296</v>
      </c>
      <c r="BT72" s="1">
        <f>'[4]Preisindex-Deutschland-Quartals'!C32</f>
        <v>2.7408127845093522</v>
      </c>
      <c r="BU72" s="1">
        <f>'[4]Preisindex-Deutschland-Quartals'!D32</f>
        <v>2.656017014630923</v>
      </c>
      <c r="BV72" s="2">
        <f>'[5]Deutschland Quartalsdaten'!K32</f>
        <v>0</v>
      </c>
      <c r="BW72" s="9">
        <f>'West-Deutschland-Q'!Q73*AVERAGE('West-Deutschland-Q'!AW$127:AW$130)/AVERAGE('West-Deutschland-Q'!Q$127:Q$130)</f>
        <v>227.04499017568372</v>
      </c>
      <c r="BX72" s="9">
        <f>'West-Deutschland-Q'!R73*AVERAGE('West-Deutschland-Q'!AX$127:AX$130)/AVERAGE('West-Deutschland-Q'!R$127:R$130)</f>
        <v>20.578246334045616</v>
      </c>
      <c r="BY72" s="9">
        <f>'West-Deutschland-Q'!S73*AVERAGE('West-Deutschland-Q'!AY$127:AY$130)/AVERAGE('West-Deutschland-Q'!S$127:S$130)</f>
        <v>397.56133671325006</v>
      </c>
      <c r="BZ72" s="9">
        <f>'Destatis 1970-1991'!D45*AVERAGE(BZ$126:BZ$129)/AVERAGE('Destatis 1970-1991'!D$99:D$102)</f>
        <v>177.66427505758543</v>
      </c>
      <c r="CA72">
        <f>'Datastream-Q'!BG73</f>
        <v>616.64</v>
      </c>
      <c r="CB72">
        <f>'Datastream-Q'!BH73</f>
        <v>-1946.557</v>
      </c>
      <c r="CE72" t="str">
        <f>'Datastream-Q'!BJ73</f>
        <v>#NA</v>
      </c>
      <c r="CG72" s="9">
        <f>'West-Deutschland-Q'!Z73/AVERAGE('West-Deutschland-Q'!Z$127:Z$130)*AVERAGE(CG$126:CG$129)</f>
        <v>72.264010929333423</v>
      </c>
      <c r="CH72" s="11"/>
      <c r="CI72" s="2"/>
      <c r="CL72">
        <f>'Datastream-Q'!BL73</f>
        <v>112.22369999999999</v>
      </c>
      <c r="CM72">
        <f>'Datastream-Q'!BM73</f>
        <v>45.267099999999999</v>
      </c>
      <c r="CN72">
        <f>'Datastream-Q'!BN73</f>
        <v>66.400000000000006</v>
      </c>
      <c r="CP72">
        <f>'Datastream-Q'!BP73</f>
        <v>26.83</v>
      </c>
      <c r="CQ72">
        <f>'Datastream-Q'!BQ73</f>
        <v>32.869999999999997</v>
      </c>
      <c r="CR72">
        <f>'Datastream-Q'!BR73</f>
        <v>64.17</v>
      </c>
      <c r="CS72">
        <f>'Datastream-Q'!BS73</f>
        <v>95</v>
      </c>
      <c r="CT72">
        <f>'Datastream-Q'!BT73</f>
        <v>44.9</v>
      </c>
      <c r="CU72" s="28">
        <f>'Datastream-Q'!BU73</f>
        <v>59.5</v>
      </c>
      <c r="CV72" s="28"/>
      <c r="CX72" s="9">
        <v>0.1</v>
      </c>
      <c r="CY72" s="9"/>
      <c r="DA72" s="105"/>
      <c r="DB72" s="40">
        <f t="shared" si="4"/>
        <v>17.022479651425233</v>
      </c>
      <c r="DC72" s="19">
        <f>'[2]Deutschland Quartalsdaten'!N32</f>
        <v>5.4694990017465854E-2</v>
      </c>
      <c r="DI72">
        <f>'Datastream-Q'!CA73</f>
        <v>100.98</v>
      </c>
      <c r="DL72" s="47">
        <v>-0.7</v>
      </c>
      <c r="DM72" s="47"/>
      <c r="DP72" s="9">
        <f>'Destatis 1970-1991'!AV45*AVERAGE(DP$126:DP$129)/AVERAGE('Destatis 1970-1991'!AV$99:AV$102)</f>
        <v>29.034395652888037</v>
      </c>
      <c r="DQ72" s="9">
        <f>'Destatis 1970-1991'!AX45*AVERAGE(DQ$126:DQ$129)/AVERAGE('Destatis 1970-1991'!AX$99:AX$102)</f>
        <v>4.3497129203960192</v>
      </c>
      <c r="DW72">
        <f>'Datastream-Q'!CG73</f>
        <v>105.1</v>
      </c>
      <c r="DX72">
        <f>'Datastream-Q'!CH73</f>
        <v>110.9</v>
      </c>
      <c r="EB72" s="1">
        <f>[2]Weltindikatoren!C32</f>
        <v>1.3019628770044054</v>
      </c>
      <c r="EC72" s="9">
        <f>'Destatis 1970-1991'!AJ45*AVERAGE(EC$126:EC$129)/AVERAGE('Destatis 1970-1991'!AJ$99:AJ$102)</f>
        <v>22.766374280465399</v>
      </c>
      <c r="ED72" s="9">
        <f>'Destatis 1970-1991'!AK45*AVERAGE(ED$126:ED$129)/AVERAGE('Destatis 1970-1991'!AK$99:AK$102)</f>
        <v>10.590864652850954</v>
      </c>
      <c r="EJ72" s="1">
        <f>[2]Weltindikatoren!C32</f>
        <v>1.3019628770044054</v>
      </c>
      <c r="EK72" t="e">
        <f>#REF!</f>
        <v>#REF!</v>
      </c>
      <c r="EL72">
        <v>117.89184328041696</v>
      </c>
      <c r="EM72">
        <v>128.09748838739745</v>
      </c>
    </row>
    <row r="73" spans="1:143">
      <c r="A73" s="4">
        <v>28399</v>
      </c>
      <c r="B73" s="8">
        <v>311.08648671829104</v>
      </c>
      <c r="C73" s="6">
        <v>92.509565217391327</v>
      </c>
      <c r="D73" s="6">
        <v>89.484838913455448</v>
      </c>
      <c r="E73" s="6">
        <v>95.267586206896553</v>
      </c>
      <c r="F73">
        <f>'Datastream-Q'!F74</f>
        <v>46.1</v>
      </c>
      <c r="G73">
        <f>'Datastream-Q'!G74</f>
        <v>0.90860300000000005</v>
      </c>
      <c r="H73">
        <f>'Datastream-Q'!H74</f>
        <v>106.4</v>
      </c>
      <c r="I73">
        <f>'Datastream-Q'!I74</f>
        <v>161.4</v>
      </c>
      <c r="J73">
        <f>'Datastream-Q'!J74</f>
        <v>4.0869999999999997</v>
      </c>
      <c r="K73" t="str">
        <f>'Datastream-Q'!K74</f>
        <v>#NA</v>
      </c>
      <c r="L73">
        <f>'Datastream-Q'!L74</f>
        <v>549.29999999999995</v>
      </c>
      <c r="M73">
        <f>'Datastream-Q'!M74</f>
        <v>567652</v>
      </c>
      <c r="N73" t="str">
        <f>'Datastream-Q'!N74</f>
        <v>#NA</v>
      </c>
      <c r="O73">
        <f>'Datastream-Q'!O74</f>
        <v>1620</v>
      </c>
      <c r="P73">
        <f>'Datastream-Q'!P74</f>
        <v>3.9</v>
      </c>
      <c r="Q73">
        <f>'Datastream-Q'!Q74</f>
        <v>40.799999999999997</v>
      </c>
      <c r="R73" s="8"/>
      <c r="S73">
        <v>0</v>
      </c>
      <c r="T73">
        <v>0</v>
      </c>
      <c r="U73" t="str">
        <f>'Datastream-Q'!S74</f>
        <v>#NA</v>
      </c>
      <c r="V73" t="str">
        <f>'Datastream-Q'!T74</f>
        <v>#NA</v>
      </c>
      <c r="W73" s="1">
        <f>'[2]Deutschland Quartalsdaten'!C33</f>
        <v>0.12270957213666854</v>
      </c>
      <c r="X73" s="1">
        <f>'[2]Deutschland Quartalsdaten'!B33</f>
        <v>2.0368795147543235</v>
      </c>
      <c r="Y73" s="19">
        <f>'[2]Deutschland Quartalsdaten'!J33</f>
        <v>1.8246557629719933</v>
      </c>
      <c r="Z73" s="9">
        <f>'West-Deutschland-Q'!X74*AVERAGE(Quartalsdaten!Z$126:Z$129)/AVERAGE('West-Deutschland-Q'!X$127:X$130)</f>
        <v>32.404416844038231</v>
      </c>
      <c r="AA73" s="8">
        <f>'[3]Lange Reihen'!B33</f>
        <v>47.5</v>
      </c>
      <c r="AB73" s="9">
        <f>'West-Deutschland-Q'!Y74*AVERAGE(Quartalsdaten!AB$126:AB$129)/AVERAGE('West-Deutschland-Q'!Y$127:Y$130)</f>
        <v>35.640382081817727</v>
      </c>
      <c r="AC73" s="8">
        <f>'[3]Lange Reihen'!D33</f>
        <v>50.92</v>
      </c>
      <c r="AD73" t="str">
        <f>'Datastream-Q'!Z74</f>
        <v>#NA</v>
      </c>
      <c r="AE73" t="str">
        <f>'Datastream-Q'!Z74</f>
        <v>#NA</v>
      </c>
      <c r="AF73" s="10">
        <v>-12.333333333333334</v>
      </c>
      <c r="AG73">
        <f>'Datastream-Q'!AB74</f>
        <v>108.3</v>
      </c>
      <c r="AH73" s="8"/>
      <c r="AI73" t="str">
        <f>'Datastream-Q'!AD74</f>
        <v>#NA</v>
      </c>
      <c r="AJ73">
        <f>'Datastream-Q'!AE74</f>
        <v>0.90860300000000005</v>
      </c>
      <c r="AK73" s="9">
        <f t="shared" si="1"/>
        <v>68.219824934817325</v>
      </c>
      <c r="AL73" s="9">
        <f t="shared" si="2"/>
        <v>69.992894897521069</v>
      </c>
      <c r="AN73" t="str">
        <f>'Datastream-Q'!AF74</f>
        <v>#NA</v>
      </c>
      <c r="AP73" s="8" t="e">
        <f>#REF!</f>
        <v>#REF!</v>
      </c>
      <c r="AQ73" s="8">
        <v>48.79</v>
      </c>
      <c r="AR73" s="8">
        <v>72.59</v>
      </c>
      <c r="AS73" s="8">
        <f>'[3]Import Quarterly Data'!F36</f>
        <v>47.45</v>
      </c>
      <c r="AT73" s="8">
        <f>'[3]Export Quarterly Data'!S37</f>
        <v>5.22</v>
      </c>
      <c r="AU73" s="8">
        <v>35.9</v>
      </c>
      <c r="AV73" s="8">
        <v>7.29</v>
      </c>
      <c r="AW73" s="8">
        <v>29.87</v>
      </c>
      <c r="AX73" s="30">
        <f t="shared" si="3"/>
        <v>97.46678578547187</v>
      </c>
      <c r="AY73">
        <f>'Datastream-Q'!AQ74</f>
        <v>14.12</v>
      </c>
      <c r="AZ73" s="9">
        <f>'West-Deutschland-Q'!C74/AVERAGE('West-Deutschland-Q'!C$127:C$130)*AVERAGE(AZ$126:AZ$129)</f>
        <v>43.604411351503231</v>
      </c>
      <c r="BG73">
        <f>'Datastream-Q'!AU74</f>
        <v>79.900000000000006</v>
      </c>
      <c r="BH73" s="8">
        <f>'West-Deutschland-Q'!J74</f>
        <v>81.599999999999994</v>
      </c>
      <c r="BL73">
        <v>0.71009517865501637</v>
      </c>
      <c r="BM73">
        <f>'Datastream-Q'!AZ74</f>
        <v>51.2928</v>
      </c>
      <c r="BN73">
        <f>'Datastream-Q'!BA74</f>
        <v>99.471500000000006</v>
      </c>
      <c r="BO73" s="8">
        <f>'West-Deutschland-Q'!D74</f>
        <v>27.63</v>
      </c>
      <c r="BP73" s="8">
        <f>100-'West-Deutschland-Q'!E74</f>
        <v>69</v>
      </c>
      <c r="BQ73" s="9">
        <f>'Destatis 1970-1991'!AU46*AVERAGE(BQ$126:BQ$129)/AVERAGE('Destatis 1970-1991'!AU$99:AU$102)</f>
        <v>60.443393393648279</v>
      </c>
      <c r="BR73" s="9">
        <f>'West-Deutschland-Q'!M75*AVERAGE(Quartalsdaten!BR$138:BR$141)/AVERAGE('West-Deutschland-Q'!M$139:M$142)</f>
        <v>91.998557558945919</v>
      </c>
      <c r="BT73" s="1">
        <f>'[4]Preisindex-Deutschland-Quartals'!C33</f>
        <v>2.7873992859576853</v>
      </c>
      <c r="BU73" s="1">
        <f>'[4]Preisindex-Deutschland-Quartals'!D33</f>
        <v>2.6981260262412978</v>
      </c>
      <c r="BV73" s="2">
        <f>'[5]Deutschland Quartalsdaten'!K33</f>
        <v>0</v>
      </c>
      <c r="BW73" s="9">
        <f>'West-Deutschland-Q'!Q74*AVERAGE('West-Deutschland-Q'!AW$127:AW$130)/AVERAGE('West-Deutschland-Q'!Q$127:Q$130)</f>
        <v>227.73710459772406</v>
      </c>
      <c r="BX73" s="9">
        <f>'West-Deutschland-Q'!R74*AVERAGE('West-Deutschland-Q'!AX$127:AX$130)/AVERAGE('West-Deutschland-Q'!R$127:R$130)</f>
        <v>21.16013165631367</v>
      </c>
      <c r="BY73" s="9">
        <f>'West-Deutschland-Q'!S74*AVERAGE('West-Deutschland-Q'!AY$127:AY$130)/AVERAGE('West-Deutschland-Q'!S$127:S$130)</f>
        <v>401.54414125525</v>
      </c>
      <c r="BZ73" s="9">
        <f>'Destatis 1970-1991'!D46*AVERAGE(BZ$126:BZ$129)/AVERAGE('Destatis 1970-1991'!D$99:D$102)</f>
        <v>182.99812525798976</v>
      </c>
      <c r="CA73">
        <f>'Datastream-Q'!BG74</f>
        <v>621.96</v>
      </c>
      <c r="CB73">
        <f>'Datastream-Q'!BH74</f>
        <v>3822.7919999999999</v>
      </c>
      <c r="CE73" t="str">
        <f>'Datastream-Q'!BJ74</f>
        <v>#NA</v>
      </c>
      <c r="CG73" s="9">
        <f>'West-Deutschland-Q'!Z74/AVERAGE('West-Deutschland-Q'!Z$127:Z$130)*AVERAGE(CG$126:CG$129)</f>
        <v>72.211894954337509</v>
      </c>
      <c r="CH73" s="11"/>
      <c r="CI73" s="2"/>
      <c r="CL73">
        <f>'Datastream-Q'!BL74</f>
        <v>112.2931</v>
      </c>
      <c r="CM73">
        <f>'Datastream-Q'!BM74</f>
        <v>46.145299999999999</v>
      </c>
      <c r="CN73">
        <f>'Datastream-Q'!BN74</f>
        <v>65.900000000000006</v>
      </c>
      <c r="CP73">
        <f>'Datastream-Q'!BP74</f>
        <v>26.93</v>
      </c>
      <c r="CQ73">
        <f>'Datastream-Q'!BQ74</f>
        <v>32.270000000000003</v>
      </c>
      <c r="CR73">
        <f>'Datastream-Q'!BR74</f>
        <v>60.43</v>
      </c>
      <c r="CS73">
        <f>'Datastream-Q'!BS74</f>
        <v>87.07</v>
      </c>
      <c r="CT73">
        <f>'Datastream-Q'!BT74</f>
        <v>43.3</v>
      </c>
      <c r="CU73" s="28">
        <f>'Datastream-Q'!BU74</f>
        <v>59.6</v>
      </c>
      <c r="CV73" s="28"/>
      <c r="CX73" s="9">
        <v>0.1</v>
      </c>
      <c r="CY73" s="9"/>
      <c r="DA73" s="105"/>
      <c r="DB73" s="40">
        <f t="shared" si="4"/>
        <v>15.540340500746749</v>
      </c>
      <c r="DC73" s="19">
        <f>'[2]Deutschland Quartalsdaten'!N33</f>
        <v>4.4777266948364348E-2</v>
      </c>
      <c r="DI73">
        <f>'Datastream-Q'!CA74</f>
        <v>103.03</v>
      </c>
      <c r="DL73" s="47">
        <v>0.5</v>
      </c>
      <c r="DM73" s="47"/>
      <c r="DP73" s="9">
        <f>'Destatis 1970-1991'!AV46*AVERAGE(DP$126:DP$129)/AVERAGE('Destatis 1970-1991'!AV$99:AV$102)</f>
        <v>29.213778503347186</v>
      </c>
      <c r="DQ73" s="9">
        <f>'Destatis 1970-1991'!AX46*AVERAGE(DQ$126:DQ$129)/AVERAGE('Destatis 1970-1991'!AX$99:AX$102)</f>
        <v>4.381621451322566</v>
      </c>
      <c r="DW73">
        <f>'Datastream-Q'!CG74</f>
        <v>106.3</v>
      </c>
      <c r="DX73">
        <f>'Datastream-Q'!CH74</f>
        <v>111.2</v>
      </c>
      <c r="EB73" s="1">
        <f>[2]Weltindikatoren!C33</f>
        <v>1.3132355720044602</v>
      </c>
      <c r="EC73" s="9">
        <f>'Destatis 1970-1991'!AJ46*AVERAGE(EC$126:EC$129)/AVERAGE('Destatis 1970-1991'!AJ$99:AJ$102)</f>
        <v>23.217899448867112</v>
      </c>
      <c r="ED73" s="9">
        <f>'Destatis 1970-1991'!AK46*AVERAGE(ED$126:ED$129)/AVERAGE('Destatis 1970-1991'!AK$99:AK$102)</f>
        <v>10.794752956328299</v>
      </c>
      <c r="EJ73" s="1">
        <f>[2]Weltindikatoren!C33</f>
        <v>1.3132355720044602</v>
      </c>
      <c r="EK73" t="e">
        <f>#REF!</f>
        <v>#REF!</v>
      </c>
      <c r="EL73">
        <v>119.77293906906841</v>
      </c>
      <c r="EM73">
        <v>129.76035345822015</v>
      </c>
    </row>
    <row r="74" spans="1:143">
      <c r="A74" s="4">
        <v>28491</v>
      </c>
      <c r="B74" s="8">
        <v>312.75071677679563</v>
      </c>
      <c r="C74" s="6">
        <v>92.233623188405787</v>
      </c>
      <c r="D74" s="6">
        <v>89.883354390397983</v>
      </c>
      <c r="E74" s="6">
        <v>94.412873563218412</v>
      </c>
      <c r="F74">
        <f>'Datastream-Q'!F75</f>
        <v>44.3</v>
      </c>
      <c r="G74">
        <f>'Datastream-Q'!G75</f>
        <v>0.96198600000000001</v>
      </c>
      <c r="H74">
        <f>'Datastream-Q'!H75</f>
        <v>104.4</v>
      </c>
      <c r="I74">
        <f>'Datastream-Q'!I75</f>
        <v>162.80000000000001</v>
      </c>
      <c r="J74">
        <f>'Datastream-Q'!J75</f>
        <v>3.5169999999999999</v>
      </c>
      <c r="K74" t="str">
        <f>'Datastream-Q'!K75</f>
        <v>#NA</v>
      </c>
      <c r="L74">
        <f>'Datastream-Q'!L75</f>
        <v>549.70000000000005</v>
      </c>
      <c r="M74">
        <f>'Datastream-Q'!M75</f>
        <v>716964</v>
      </c>
      <c r="N74" t="str">
        <f>'Datastream-Q'!N75</f>
        <v>#NA</v>
      </c>
      <c r="O74">
        <f>'Datastream-Q'!O75</f>
        <v>1661</v>
      </c>
      <c r="P74">
        <f>'Datastream-Q'!P75</f>
        <v>3.9</v>
      </c>
      <c r="Q74">
        <f>'Datastream-Q'!Q75</f>
        <v>41.1</v>
      </c>
      <c r="R74" s="8"/>
      <c r="S74">
        <v>0</v>
      </c>
      <c r="T74">
        <v>0</v>
      </c>
      <c r="U74" t="str">
        <f>'Datastream-Q'!S75</f>
        <v>#NA</v>
      </c>
      <c r="V74" t="str">
        <f>'Datastream-Q'!T75</f>
        <v>#NA</v>
      </c>
      <c r="W74" s="1">
        <f>'[2]Deutschland Quartalsdaten'!C34</f>
        <v>-3.8219903391492505E-2</v>
      </c>
      <c r="X74" s="1">
        <f>'[2]Deutschland Quartalsdaten'!B34</f>
        <v>2.0462223224214138</v>
      </c>
      <c r="Y74" s="19">
        <f>'[2]Deutschland Quartalsdaten'!J34</f>
        <v>1.8386900219093298</v>
      </c>
      <c r="Z74" s="9">
        <f>'West-Deutschland-Q'!X75*AVERAGE(Quartalsdaten!Z$126:Z$129)/AVERAGE('West-Deutschland-Q'!X$127:X$130)</f>
        <v>32.404416844038231</v>
      </c>
      <c r="AA74" s="8">
        <f>'[3]Lange Reihen'!B34</f>
        <v>47.26</v>
      </c>
      <c r="AB74" s="9">
        <f>'West-Deutschland-Q'!Y75*AVERAGE(Quartalsdaten!AB$126:AB$129)/AVERAGE('West-Deutschland-Q'!Y$127:Y$130)</f>
        <v>35.573244655937017</v>
      </c>
      <c r="AC74" s="8">
        <f>'[3]Lange Reihen'!D34</f>
        <v>51.33</v>
      </c>
      <c r="AD74" t="str">
        <f>'Datastream-Q'!Z75</f>
        <v>#NA</v>
      </c>
      <c r="AE74" t="str">
        <f>'Datastream-Q'!Z75</f>
        <v>#NA</v>
      </c>
      <c r="AF74" s="10">
        <v>-8.6666666666666661</v>
      </c>
      <c r="AG74">
        <f>'Datastream-Q'!AB75</f>
        <v>109.8</v>
      </c>
      <c r="AH74" s="8"/>
      <c r="AI74" t="str">
        <f>'Datastream-Q'!AD75</f>
        <v>#NA</v>
      </c>
      <c r="AJ74">
        <f>'Datastream-Q'!AE75</f>
        <v>0.96198600000000001</v>
      </c>
      <c r="AK74" s="9">
        <f t="shared" si="1"/>
        <v>68.566265010660672</v>
      </c>
      <c r="AL74" s="9">
        <f t="shared" si="2"/>
        <v>69.303028747198553</v>
      </c>
      <c r="AN74" t="str">
        <f>'Datastream-Q'!AF75</f>
        <v>#NA</v>
      </c>
      <c r="AP74" s="8" t="e">
        <f>#REF!</f>
        <v>#REF!</v>
      </c>
      <c r="AQ74" s="8">
        <v>48.07</v>
      </c>
      <c r="AR74" s="8">
        <v>73.78</v>
      </c>
      <c r="AS74" s="8">
        <f>'[3]Import Quarterly Data'!F37</f>
        <v>47.74</v>
      </c>
      <c r="AT74" s="8">
        <f>'[3]Export Quarterly Data'!S38</f>
        <v>5.6</v>
      </c>
      <c r="AU74" s="8">
        <v>35.520000000000003</v>
      </c>
      <c r="AV74" s="8">
        <v>7.54</v>
      </c>
      <c r="AW74" s="8">
        <v>29.55</v>
      </c>
      <c r="AX74" s="30">
        <f t="shared" ref="AX74:AX137" si="5">AK74/AL74*100</f>
        <v>98.93689532787171</v>
      </c>
      <c r="AY74">
        <f>'Datastream-Q'!AQ75</f>
        <v>14.03</v>
      </c>
      <c r="AZ74" s="9">
        <f>'West-Deutschland-Q'!C75/AVERAGE('West-Deutschland-Q'!C$127:C$130)*AVERAGE(AZ$126:AZ$129)</f>
        <v>44.168180359651586</v>
      </c>
      <c r="BG74">
        <f>'Datastream-Q'!AU75</f>
        <v>80.400000000000006</v>
      </c>
      <c r="BH74" s="8">
        <f>'West-Deutschland-Q'!J75</f>
        <v>80.3</v>
      </c>
      <c r="BL74">
        <v>0.71604074333255574</v>
      </c>
      <c r="BM74">
        <f>'Datastream-Q'!AZ75</f>
        <v>51.635399999999997</v>
      </c>
      <c r="BN74">
        <f>'Datastream-Q'!BA75</f>
        <v>99.4709</v>
      </c>
      <c r="BO74" s="8">
        <f>'West-Deutschland-Q'!D75</f>
        <v>26.93</v>
      </c>
      <c r="BP74" s="8">
        <f>100-'West-Deutschland-Q'!E75</f>
        <v>37.700000000000003</v>
      </c>
      <c r="BQ74" s="9">
        <f>'Destatis 1970-1991'!AU47*AVERAGE(BQ$126:BQ$129)/AVERAGE('Destatis 1970-1991'!AU$99:AU$102)</f>
        <v>62.828453082283851</v>
      </c>
      <c r="BR74" s="9">
        <f>'West-Deutschland-Q'!M76*AVERAGE(Quartalsdaten!BR$138:BR$141)/AVERAGE('West-Deutschland-Q'!M$139:M$142)</f>
        <v>98.354063800277416</v>
      </c>
      <c r="BT74" s="1">
        <f>'[4]Preisindex-Deutschland-Quartals'!C34</f>
        <v>2.8308755071706986</v>
      </c>
      <c r="BU74" s="1">
        <f>'[4]Preisindex-Deutschland-Quartals'!D34</f>
        <v>2.7366864436905622</v>
      </c>
      <c r="BV74" s="2">
        <f>'[5]Deutschland Quartalsdaten'!K34</f>
        <v>0</v>
      </c>
      <c r="BW74" s="9">
        <f>'West-Deutschland-Q'!Q75*AVERAGE('West-Deutschland-Q'!AW$127:AW$130)/AVERAGE('West-Deutschland-Q'!Q$127:Q$130)</f>
        <v>230.19096482132156</v>
      </c>
      <c r="BX74" s="9">
        <f>'West-Deutschland-Q'!R75*AVERAGE('West-Deutschland-Q'!AX$127:AX$130)/AVERAGE('West-Deutschland-Q'!R$127:R$130)</f>
        <v>21.405328616011531</v>
      </c>
      <c r="BY74" s="9">
        <f>'West-Deutschland-Q'!S75*AVERAGE('West-Deutschland-Q'!AY$127:AY$130)/AVERAGE('West-Deutschland-Q'!S$127:S$130)</f>
        <v>404.53124466174995</v>
      </c>
      <c r="BZ74" s="9">
        <f>'Destatis 1970-1991'!D47*AVERAGE(BZ$126:BZ$129)/AVERAGE('Destatis 1970-1991'!D$99:D$102)</f>
        <v>185.2280332199235</v>
      </c>
      <c r="CA74">
        <f>'Datastream-Q'!BG75</f>
        <v>631.04</v>
      </c>
      <c r="CB74">
        <f>'Datastream-Q'!BH75</f>
        <v>2909.2020000000002</v>
      </c>
      <c r="CE74" t="str">
        <f>'Datastream-Q'!BJ75</f>
        <v>#NA</v>
      </c>
      <c r="CG74" s="9">
        <f>'West-Deutschland-Q'!Z75/AVERAGE('West-Deutschland-Q'!Z$127:Z$130)*AVERAGE(CG$126:CG$129)</f>
        <v>73.118712919266414</v>
      </c>
      <c r="CH74" s="11"/>
      <c r="CI74" s="2"/>
      <c r="CL74">
        <f>'Datastream-Q'!BL75</f>
        <v>113.68</v>
      </c>
      <c r="CM74">
        <f>'Datastream-Q'!BM75</f>
        <v>47.4788</v>
      </c>
      <c r="CN74">
        <f>'Datastream-Q'!BN75</f>
        <v>64.099999999999994</v>
      </c>
      <c r="CP74">
        <f>'Datastream-Q'!BP75</f>
        <v>27</v>
      </c>
      <c r="CQ74">
        <f>'Datastream-Q'!BQ75</f>
        <v>32.270000000000003</v>
      </c>
      <c r="CR74">
        <f>'Datastream-Q'!BR75</f>
        <v>60.07</v>
      </c>
      <c r="CS74">
        <f>'Datastream-Q'!BS75</f>
        <v>86.4</v>
      </c>
      <c r="CT74">
        <f>'Datastream-Q'!BT75</f>
        <v>43.13</v>
      </c>
      <c r="CU74" s="28">
        <f>'Datastream-Q'!BU75</f>
        <v>59.6</v>
      </c>
      <c r="CV74" s="28"/>
      <c r="CX74" s="9">
        <v>-0.6</v>
      </c>
      <c r="CY74" s="9"/>
      <c r="DA74" s="105"/>
      <c r="DB74" s="40">
        <f t="shared" si="4"/>
        <v>14.584411831357212</v>
      </c>
      <c r="DC74" s="19">
        <f>'[2]Deutschland Quartalsdaten'!N34</f>
        <v>4.2781998692398342E-2</v>
      </c>
      <c r="DI74">
        <f>'Datastream-Q'!CA75</f>
        <v>104.1</v>
      </c>
      <c r="DL74" s="47">
        <v>-0.1</v>
      </c>
      <c r="DM74" s="47"/>
      <c r="DP74" s="9">
        <f>'Destatis 1970-1991'!AV47*AVERAGE(DP$126:DP$129)/AVERAGE('Destatis 1970-1991'!AV$99:AV$102)</f>
        <v>29.986223022671275</v>
      </c>
      <c r="DQ74" s="9">
        <f>'Destatis 1970-1991'!AX47*AVERAGE(DQ$126:DQ$129)/AVERAGE('Destatis 1970-1991'!AX$99:AX$102)</f>
        <v>4.5411641059552972</v>
      </c>
      <c r="DW74">
        <f>'Datastream-Q'!CG75</f>
        <v>107.6</v>
      </c>
      <c r="DX74">
        <f>'Datastream-Q'!CH75</f>
        <v>112.8</v>
      </c>
      <c r="EB74" s="1">
        <f>[2]Weltindikatoren!C34</f>
        <v>1.3245114791857162</v>
      </c>
      <c r="EC74" s="9">
        <f>'Destatis 1970-1991'!AJ47*AVERAGE(EC$126:EC$129)/AVERAGE('Destatis 1970-1991'!AJ$99:AJ$102)</f>
        <v>24.477417023882424</v>
      </c>
      <c r="ED74" s="9">
        <f>'Destatis 1970-1991'!AK47*AVERAGE(ED$126:ED$129)/AVERAGE('Destatis 1970-1991'!AK$99:AK$102)</f>
        <v>11.23651094719588</v>
      </c>
      <c r="EJ74" s="1">
        <f>[2]Weltindikatoren!C34</f>
        <v>1.3245114791857162</v>
      </c>
      <c r="EK74" t="e">
        <f>#REF!</f>
        <v>#REF!</v>
      </c>
      <c r="EL74">
        <v>119.9137725484978</v>
      </c>
      <c r="EM74">
        <v>131.14111600158512</v>
      </c>
    </row>
    <row r="75" spans="1:143">
      <c r="A75" s="4">
        <v>28581</v>
      </c>
      <c r="B75" s="8">
        <v>313.07903427133056</v>
      </c>
      <c r="C75" s="6">
        <v>93.57884057971016</v>
      </c>
      <c r="D75" s="6">
        <v>90.136955148452302</v>
      </c>
      <c r="E75" s="6">
        <v>96.779770114942536</v>
      </c>
      <c r="F75">
        <f>'Datastream-Q'!F76</f>
        <v>44.7</v>
      </c>
      <c r="G75">
        <f>'Datastream-Q'!G76</f>
        <v>0.93828800000000001</v>
      </c>
      <c r="H75">
        <f>'Datastream-Q'!H76</f>
        <v>110.1</v>
      </c>
      <c r="I75">
        <f>'Datastream-Q'!I76</f>
        <v>167.3</v>
      </c>
      <c r="J75">
        <f>'Datastream-Q'!J76</f>
        <v>3.613</v>
      </c>
      <c r="K75" t="str">
        <f>'Datastream-Q'!K76</f>
        <v>#NA</v>
      </c>
      <c r="L75">
        <f>'Datastream-Q'!L76</f>
        <v>553</v>
      </c>
      <c r="M75">
        <f>'Datastream-Q'!M76</f>
        <v>785967</v>
      </c>
      <c r="N75" t="str">
        <f>'Datastream-Q'!N76</f>
        <v>#NA</v>
      </c>
      <c r="O75">
        <f>'Datastream-Q'!O76</f>
        <v>1511</v>
      </c>
      <c r="P75">
        <f>'Datastream-Q'!P76</f>
        <v>3.8</v>
      </c>
      <c r="Q75">
        <f>'Datastream-Q'!Q76</f>
        <v>41.5</v>
      </c>
      <c r="R75" s="8"/>
      <c r="S75">
        <v>0</v>
      </c>
      <c r="T75">
        <v>0</v>
      </c>
      <c r="U75" t="str">
        <f>'Datastream-Q'!S76</f>
        <v>#NA</v>
      </c>
      <c r="V75" t="str">
        <f>'Datastream-Q'!T76</f>
        <v>#NA</v>
      </c>
      <c r="W75" s="1">
        <f>'[2]Deutschland Quartalsdaten'!C35</f>
        <v>0.26472342821748246</v>
      </c>
      <c r="X75" s="1">
        <f>'[2]Deutschland Quartalsdaten'!B35</f>
        <v>2.0799290437498228</v>
      </c>
      <c r="Y75" s="19">
        <f>'[2]Deutschland Quartalsdaten'!J35</f>
        <v>1.8595260767448367</v>
      </c>
      <c r="Z75" s="9">
        <f>'West-Deutschland-Q'!X76*AVERAGE(Quartalsdaten!Z$126:Z$129)/AVERAGE('West-Deutschland-Q'!X$127:X$130)</f>
        <v>32.341373231501187</v>
      </c>
      <c r="AA75" s="8">
        <f>'[3]Lange Reihen'!B35</f>
        <v>47.02</v>
      </c>
      <c r="AB75" s="9">
        <f>'West-Deutschland-Q'!Y76*AVERAGE(Quartalsdaten!AB$126:AB$129)/AVERAGE('West-Deutschland-Q'!Y$127:Y$130)</f>
        <v>36.00484239374159</v>
      </c>
      <c r="AC75" s="8">
        <f>'[3]Lange Reihen'!D35</f>
        <v>52.17</v>
      </c>
      <c r="AD75" t="str">
        <f>'Datastream-Q'!Z76</f>
        <v>#NA</v>
      </c>
      <c r="AE75" t="str">
        <f>'Datastream-Q'!Z76</f>
        <v>#NA</v>
      </c>
      <c r="AF75" s="10">
        <v>-9.3333333333333339</v>
      </c>
      <c r="AG75">
        <f>'Datastream-Q'!AB76</f>
        <v>108.3</v>
      </c>
      <c r="AH75" s="8"/>
      <c r="AI75" t="str">
        <f>'Datastream-Q'!AD76</f>
        <v>#NA</v>
      </c>
      <c r="AJ75">
        <f>'Datastream-Q'!AE76</f>
        <v>0.93828800000000001</v>
      </c>
      <c r="AK75" s="9">
        <f t="shared" si="1"/>
        <v>68.782163401746459</v>
      </c>
      <c r="AL75" s="9">
        <f t="shared" si="2"/>
        <v>69.014457338971795</v>
      </c>
      <c r="AN75" t="str">
        <f>'Datastream-Q'!AF76</f>
        <v>#NA</v>
      </c>
      <c r="AP75" s="8" t="e">
        <f>#REF!</f>
        <v>#REF!</v>
      </c>
      <c r="AQ75" s="8">
        <v>48.54</v>
      </c>
      <c r="AR75" s="8">
        <v>72.150000000000006</v>
      </c>
      <c r="AS75" s="8">
        <f>'[3]Import Quarterly Data'!F38</f>
        <v>48.96</v>
      </c>
      <c r="AT75" s="8">
        <f>'[3]Export Quarterly Data'!S39</f>
        <v>5.0599999999999996</v>
      </c>
      <c r="AU75" s="8">
        <v>35.979999999999997</v>
      </c>
      <c r="AV75" s="8">
        <v>7.48</v>
      </c>
      <c r="AW75" s="8">
        <v>30.06</v>
      </c>
      <c r="AX75" s="30">
        <f t="shared" si="5"/>
        <v>99.663412643985012</v>
      </c>
      <c r="AY75">
        <f>'Datastream-Q'!AQ76</f>
        <v>13.89</v>
      </c>
      <c r="AZ75" s="9">
        <f>'West-Deutschland-Q'!C76/AVERAGE('West-Deutschland-Q'!C$127:C$130)*AVERAGE(AZ$126:AZ$129)</f>
        <v>44.584812053947736</v>
      </c>
      <c r="BG75">
        <f>'Datastream-Q'!AU76</f>
        <v>80.7</v>
      </c>
      <c r="BH75" s="8">
        <f>'West-Deutschland-Q'!J76</f>
        <v>80.7</v>
      </c>
      <c r="BL75">
        <v>0.71315889268107702</v>
      </c>
      <c r="BM75">
        <f>'Datastream-Q'!AZ76</f>
        <v>52.237900000000003</v>
      </c>
      <c r="BN75">
        <f>'Datastream-Q'!BA76</f>
        <v>99.974999999999994</v>
      </c>
      <c r="BO75" s="8">
        <f>'West-Deutschland-Q'!D76</f>
        <v>25.6</v>
      </c>
      <c r="BP75" s="8">
        <f>100-'West-Deutschland-Q'!E76</f>
        <v>92</v>
      </c>
      <c r="BQ75" s="9">
        <f>'Destatis 1970-1991'!AU48*AVERAGE(BQ$126:BQ$129)/AVERAGE('Destatis 1970-1991'!AU$99:AU$102)</f>
        <v>61.945908059883536</v>
      </c>
      <c r="BR75" s="9">
        <f>'West-Deutschland-Q'!M77*AVERAGE(Quartalsdaten!BR$138:BR$141)/AVERAGE('West-Deutschland-Q'!M$139:M$142)</f>
        <v>103.66768377253815</v>
      </c>
      <c r="BT75" s="1">
        <f>'[4]Preisindex-Deutschland-Quartals'!C35</f>
        <v>2.8807152289057516</v>
      </c>
      <c r="BU75" s="1">
        <f>'[4]Preisindex-Deutschland-Quartals'!D35</f>
        <v>2.7817004556126044</v>
      </c>
      <c r="BV75" s="2">
        <f>'[5]Deutschland Quartalsdaten'!K35</f>
        <v>0</v>
      </c>
      <c r="BW75" s="9">
        <f>'West-Deutschland-Q'!Q76*AVERAGE('West-Deutschland-Q'!AW$127:AW$130)/AVERAGE('West-Deutschland-Q'!Q$127:Q$130)</f>
        <v>231.00891822918743</v>
      </c>
      <c r="BX75" s="9">
        <f>'West-Deutschland-Q'!R76*AVERAGE('West-Deutschland-Q'!AX$127:AX$130)/AVERAGE('West-Deutschland-Q'!R$127:R$130)</f>
        <v>21.277240651990258</v>
      </c>
      <c r="BY75" s="9">
        <f>'West-Deutschland-Q'!S76*AVERAGE('West-Deutschland-Q'!AY$127:AY$130)/AVERAGE('West-Deutschland-Q'!S$127:S$130)</f>
        <v>408.29278228474999</v>
      </c>
      <c r="BZ75" s="9">
        <f>'Destatis 1970-1991'!D48*AVERAGE(BZ$126:BZ$129)/AVERAGE('Destatis 1970-1991'!D$99:D$102)</f>
        <v>187.54758572304053</v>
      </c>
      <c r="CA75">
        <f>'Datastream-Q'!BG76</f>
        <v>648.11</v>
      </c>
      <c r="CB75">
        <f>'Datastream-Q'!BH76</f>
        <v>2051.7220000000002</v>
      </c>
      <c r="CE75" t="str">
        <f>'Datastream-Q'!BJ76</f>
        <v>#NA</v>
      </c>
      <c r="CG75" s="9">
        <f>'West-Deutschland-Q'!Z76/AVERAGE('West-Deutschland-Q'!Z$127:Z$130)*AVERAGE(CG$126:CG$129)</f>
        <v>73.41056237924353</v>
      </c>
      <c r="CH75" s="11"/>
      <c r="CI75" s="2"/>
      <c r="CL75">
        <f>'Datastream-Q'!BL76</f>
        <v>112.398</v>
      </c>
      <c r="CM75">
        <f>'Datastream-Q'!BM76</f>
        <v>47.312600000000003</v>
      </c>
      <c r="CN75">
        <f>'Datastream-Q'!BN76</f>
        <v>64.3</v>
      </c>
      <c r="CP75">
        <f>'Datastream-Q'!BP76</f>
        <v>26.9</v>
      </c>
      <c r="CQ75">
        <f>'Datastream-Q'!BQ76</f>
        <v>32.33</v>
      </c>
      <c r="CR75">
        <f>'Datastream-Q'!BR76</f>
        <v>60.83</v>
      </c>
      <c r="CS75">
        <f>'Datastream-Q'!BS76</f>
        <v>86.07</v>
      </c>
      <c r="CT75">
        <f>'Datastream-Q'!BT76</f>
        <v>44.3</v>
      </c>
      <c r="CU75" s="28">
        <f>'Datastream-Q'!BU76</f>
        <v>60</v>
      </c>
      <c r="CV75" s="28"/>
      <c r="CX75" s="9">
        <v>0.8</v>
      </c>
      <c r="CY75" s="9"/>
      <c r="DA75" s="105"/>
      <c r="DB75" s="40">
        <f t="shared" si="4"/>
        <v>14.803557116791433</v>
      </c>
      <c r="DC75" s="19">
        <f>'[2]Deutschland Quartalsdaten'!N35</f>
        <v>5.278206545724095E-2</v>
      </c>
      <c r="DI75">
        <f>'Datastream-Q'!CA76</f>
        <v>105.63</v>
      </c>
      <c r="DL75" s="47">
        <v>-1</v>
      </c>
      <c r="DM75" s="47"/>
      <c r="DP75" s="9">
        <f>'Destatis 1970-1991'!AV48*AVERAGE(DP$126:DP$129)/AVERAGE('Destatis 1970-1991'!AV$99:AV$102)</f>
        <v>30.110692755642937</v>
      </c>
      <c r="DQ75" s="9">
        <f>'Destatis 1970-1991'!AX48*AVERAGE(DQ$126:DQ$129)/AVERAGE('Destatis 1970-1991'!AX$99:AX$102)</f>
        <v>4.6804013318165909</v>
      </c>
      <c r="DW75">
        <f>'Datastream-Q'!CG76</f>
        <v>105.8</v>
      </c>
      <c r="DX75">
        <f>'Datastream-Q'!CH76</f>
        <v>111.7</v>
      </c>
      <c r="EB75" s="1">
        <f>[2]Weltindikatoren!C35</f>
        <v>1.3497494257850804</v>
      </c>
      <c r="EC75" s="9">
        <f>'Destatis 1970-1991'!AJ48*AVERAGE(EC$126:EC$129)/AVERAGE('Destatis 1970-1991'!AJ$99:AJ$102)</f>
        <v>24.358594611145129</v>
      </c>
      <c r="ED75" s="9">
        <f>'Destatis 1970-1991'!AK48*AVERAGE(ED$126:ED$129)/AVERAGE('Destatis 1970-1991'!AK$99:AK$102)</f>
        <v>11.383763610818407</v>
      </c>
      <c r="EJ75" s="1">
        <f>[2]Weltindikatoren!C35</f>
        <v>1.3497494257850804</v>
      </c>
      <c r="EK75" t="e">
        <f>#REF!</f>
        <v>#REF!</v>
      </c>
      <c r="EL75">
        <v>121.30561669855062</v>
      </c>
      <c r="EM75">
        <v>136.30544423466674</v>
      </c>
    </row>
    <row r="76" spans="1:143">
      <c r="A76" s="4">
        <v>28672</v>
      </c>
      <c r="B76" s="8">
        <v>317.09809325615453</v>
      </c>
      <c r="C76" s="6">
        <v>98.407826086956518</v>
      </c>
      <c r="D76" s="6">
        <v>93.651137081490845</v>
      </c>
      <c r="E76" s="6">
        <v>102.89425287356322</v>
      </c>
      <c r="F76">
        <f>'Datastream-Q'!F77</f>
        <v>46.5</v>
      </c>
      <c r="G76">
        <f>'Datastream-Q'!G77</f>
        <v>0.99281600000000003</v>
      </c>
      <c r="H76">
        <f>'Datastream-Q'!H77</f>
        <v>111.2</v>
      </c>
      <c r="I76">
        <f>'Datastream-Q'!I77</f>
        <v>174.8</v>
      </c>
      <c r="J76">
        <f>'Datastream-Q'!J77</f>
        <v>3.7170000000000001</v>
      </c>
      <c r="K76" t="str">
        <f>'Datastream-Q'!K77</f>
        <v>#NA</v>
      </c>
      <c r="L76">
        <f>'Datastream-Q'!L77</f>
        <v>598.29999999999995</v>
      </c>
      <c r="M76">
        <f>'Datastream-Q'!M77</f>
        <v>579805</v>
      </c>
      <c r="N76" t="str">
        <f>'Datastream-Q'!N77</f>
        <v>#NA</v>
      </c>
      <c r="O76">
        <f>'Datastream-Q'!O77</f>
        <v>1432</v>
      </c>
      <c r="P76">
        <f>'Datastream-Q'!P77</f>
        <v>3.8</v>
      </c>
      <c r="Q76">
        <f>'Datastream-Q'!Q77</f>
        <v>41.8</v>
      </c>
      <c r="R76" s="8"/>
      <c r="S76">
        <v>0</v>
      </c>
      <c r="T76">
        <v>0</v>
      </c>
      <c r="U76" t="str">
        <f>'Datastream-Q'!S77</f>
        <v>#NA</v>
      </c>
      <c r="V76" t="str">
        <f>'Datastream-Q'!T77</f>
        <v>#NA</v>
      </c>
      <c r="W76" s="1">
        <f>'[2]Deutschland Quartalsdaten'!C36</f>
        <v>0.25840667376280163</v>
      </c>
      <c r="X76" s="1">
        <f>'[2]Deutschland Quartalsdaten'!B36</f>
        <v>2.0979571719710317</v>
      </c>
      <c r="Y76" s="19">
        <f>'[2]Deutschland Quartalsdaten'!J36</f>
        <v>1.8737040190864105</v>
      </c>
      <c r="Z76" s="9">
        <f>'West-Deutschland-Q'!X77*AVERAGE(Quartalsdaten!Z$126:Z$129)/AVERAGE('West-Deutschland-Q'!X$127:X$130)</f>
        <v>33.917463544927173</v>
      </c>
      <c r="AA76" s="8">
        <f>'[3]Lange Reihen'!B36</f>
        <v>48.92</v>
      </c>
      <c r="AB76" s="9">
        <f>'West-Deutschland-Q'!Y77*AVERAGE(Quartalsdaten!AB$126:AB$129)/AVERAGE('West-Deutschland-Q'!Y$127:Y$130)</f>
        <v>37.366773033036033</v>
      </c>
      <c r="AC76" s="8">
        <f>'[3]Lange Reihen'!D36</f>
        <v>54.05</v>
      </c>
      <c r="AD76" t="str">
        <f>'Datastream-Q'!Z77</f>
        <v>#NA</v>
      </c>
      <c r="AE76" t="str">
        <f>'Datastream-Q'!Z77</f>
        <v>#NA</v>
      </c>
      <c r="AF76" s="10">
        <v>-2.6666666666666665</v>
      </c>
      <c r="AG76">
        <f>'Datastream-Q'!AB77</f>
        <v>106.1</v>
      </c>
      <c r="AH76" s="8"/>
      <c r="AI76" t="str">
        <f>'Datastream-Q'!AD77</f>
        <v>#NA</v>
      </c>
      <c r="AJ76">
        <f>'Datastream-Q'!AE77</f>
        <v>0.99281600000000003</v>
      </c>
      <c r="AK76" s="9">
        <f t="shared" si="1"/>
        <v>69.332509290529785</v>
      </c>
      <c r="AL76" s="9">
        <f t="shared" si="2"/>
        <v>69.133715139752155</v>
      </c>
      <c r="AN76" t="str">
        <f>'Datastream-Q'!AF77</f>
        <v>#NA</v>
      </c>
      <c r="AP76" s="8" t="e">
        <f>#REF!</f>
        <v>#REF!</v>
      </c>
      <c r="AQ76" s="8">
        <v>49.61</v>
      </c>
      <c r="AR76" s="8">
        <v>79.010000000000005</v>
      </c>
      <c r="AS76" s="8">
        <f>'[3]Import Quarterly Data'!F39</f>
        <v>50.07</v>
      </c>
      <c r="AT76" s="8">
        <f>'[3]Export Quarterly Data'!S40</f>
        <v>6.02</v>
      </c>
      <c r="AU76" s="8">
        <v>37.020000000000003</v>
      </c>
      <c r="AV76" s="8">
        <v>8.27</v>
      </c>
      <c r="AW76" s="8">
        <v>30.69</v>
      </c>
      <c r="AX76" s="30">
        <f t="shared" si="5"/>
        <v>100.28755022115587</v>
      </c>
      <c r="AY76">
        <f>'Datastream-Q'!AQ77</f>
        <v>13.94</v>
      </c>
      <c r="AZ76" s="9">
        <f>'West-Deutschland-Q'!C77/AVERAGE('West-Deutschland-Q'!C$127:C$130)*AVERAGE(AZ$126:AZ$129)</f>
        <v>44.548046108457427</v>
      </c>
      <c r="BG76">
        <f>'Datastream-Q'!AU77</f>
        <v>82.6</v>
      </c>
      <c r="BH76" s="8">
        <f>'West-Deutschland-Q'!J77</f>
        <v>82.5</v>
      </c>
      <c r="BL76">
        <v>0.71157424637141797</v>
      </c>
      <c r="BM76">
        <f>'Datastream-Q'!AZ77</f>
        <v>53.171900000000001</v>
      </c>
      <c r="BN76">
        <f>'Datastream-Q'!BA77</f>
        <v>101.11539999999999</v>
      </c>
      <c r="BO76" s="8">
        <f>'West-Deutschland-Q'!D77</f>
        <v>26.83</v>
      </c>
      <c r="BP76" s="8">
        <f>100-'West-Deutschland-Q'!E77</f>
        <v>95.7</v>
      </c>
      <c r="BQ76" s="9">
        <f>'Destatis 1970-1991'!AU49*AVERAGE(BQ$126:BQ$129)/AVERAGE('Destatis 1970-1991'!AU$99:AU$102)</f>
        <v>62.988915813629362</v>
      </c>
      <c r="BR76" s="9">
        <f>'West-Deutschland-Q'!M78*AVERAGE(Quartalsdaten!BR$138:BR$141)/AVERAGE('West-Deutschland-Q'!M$139:M$142)</f>
        <v>105.85564493758669</v>
      </c>
      <c r="BT76" s="1">
        <f>'[4]Preisindex-Deutschland-Quartals'!C36</f>
        <v>2.936861240324959</v>
      </c>
      <c r="BU76" s="1">
        <f>'[4]Preisindex-Deutschland-Quartals'!D36</f>
        <v>2.8349184658897175</v>
      </c>
      <c r="BV76" s="2">
        <f>'[5]Deutschland Quartalsdaten'!K36</f>
        <v>0</v>
      </c>
      <c r="BW76" s="9">
        <f>'West-Deutschland-Q'!Q77*AVERAGE('West-Deutschland-Q'!AW$127:AW$130)/AVERAGE('West-Deutschland-Q'!Q$127:Q$130)</f>
        <v>236.19977639448985</v>
      </c>
      <c r="BX76" s="9">
        <f>'West-Deutschland-Q'!R77*AVERAGE('West-Deutschland-Q'!AX$127:AX$130)/AVERAGE('West-Deutschland-Q'!R$127:R$130)</f>
        <v>22.916766591462505</v>
      </c>
      <c r="BY76" s="9">
        <f>'West-Deutschland-Q'!S77*AVERAGE('West-Deutschland-Q'!AY$127:AY$130)/AVERAGE('West-Deutschland-Q'!S$127:S$130)</f>
        <v>413.05002104325001</v>
      </c>
      <c r="BZ76" s="9">
        <f>'Destatis 1970-1991'!D49*AVERAGE(BZ$126:BZ$129)/AVERAGE('Destatis 1970-1991'!D$99:D$102)</f>
        <v>192.27633527045779</v>
      </c>
      <c r="CA76">
        <f>'Datastream-Q'!BG77</f>
        <v>659.61</v>
      </c>
      <c r="CB76">
        <f>'Datastream-Q'!BH77</f>
        <v>453.49099999999999</v>
      </c>
      <c r="CE76" t="str">
        <f>'Datastream-Q'!BJ77</f>
        <v>#NA</v>
      </c>
      <c r="CG76" s="9">
        <f>'West-Deutschland-Q'!Z77/AVERAGE('West-Deutschland-Q'!Z$127:Z$130)*AVERAGE(CG$126:CG$129)</f>
        <v>74.703038559142172</v>
      </c>
      <c r="CH76" s="11"/>
      <c r="CI76" s="2"/>
      <c r="CL76">
        <f>'Datastream-Q'!BL77</f>
        <v>109.14490000000001</v>
      </c>
      <c r="CM76">
        <f>'Datastream-Q'!BM77</f>
        <v>47.053899999999999</v>
      </c>
      <c r="CN76">
        <f>'Datastream-Q'!BN77</f>
        <v>64.400000000000006</v>
      </c>
      <c r="CP76">
        <f>'Datastream-Q'!BP77</f>
        <v>26.97</v>
      </c>
      <c r="CQ76">
        <f>'Datastream-Q'!BQ77</f>
        <v>32.43</v>
      </c>
      <c r="CR76">
        <f>'Datastream-Q'!BR77</f>
        <v>61.37</v>
      </c>
      <c r="CS76">
        <f>'Datastream-Q'!BS77</f>
        <v>81.67</v>
      </c>
      <c r="CT76">
        <f>'Datastream-Q'!BT77</f>
        <v>46.97</v>
      </c>
      <c r="CU76" s="28">
        <f>'Datastream-Q'!BU77</f>
        <v>60.4</v>
      </c>
      <c r="CV76" s="28"/>
      <c r="CX76" s="9">
        <v>-1.2</v>
      </c>
      <c r="CY76" s="9"/>
      <c r="DA76" s="105"/>
      <c r="DB76" s="40">
        <f t="shared" si="4"/>
        <v>14.040869607258545</v>
      </c>
      <c r="DC76" s="19">
        <f>'[2]Deutschland Quartalsdaten'!N36</f>
        <v>4.746190425361943E-2</v>
      </c>
      <c r="DI76">
        <f>'Datastream-Q'!CA77</f>
        <v>108.44</v>
      </c>
      <c r="DL76" s="47">
        <v>-0.1</v>
      </c>
      <c r="DM76" s="47"/>
      <c r="DP76" s="9">
        <f>'Destatis 1970-1991'!AV49*AVERAGE(DP$126:DP$129)/AVERAGE('Destatis 1970-1991'!AV$99:AV$102)</f>
        <v>30.194892869123763</v>
      </c>
      <c r="DQ76" s="9">
        <f>'Destatis 1970-1991'!AX49*AVERAGE(DQ$126:DQ$129)/AVERAGE('Destatis 1970-1991'!AX$99:AX$102)</f>
        <v>4.8326920476023796</v>
      </c>
      <c r="DW76">
        <f>'Datastream-Q'!CG77</f>
        <v>104.2</v>
      </c>
      <c r="DX76">
        <f>'Datastream-Q'!CH77</f>
        <v>108.5</v>
      </c>
      <c r="EB76" s="1">
        <f>[2]Weltindikatoren!C36</f>
        <v>1.363283341718897</v>
      </c>
      <c r="EC76" s="9">
        <f>'Destatis 1970-1991'!AJ49*AVERAGE(EC$126:EC$129)/AVERAGE('Destatis 1970-1991'!AJ$99:AJ$102)</f>
        <v>25.321056154317205</v>
      </c>
      <c r="ED76" s="9">
        <f>'Destatis 1970-1991'!AK49*AVERAGE(ED$126:ED$129)/AVERAGE('Destatis 1970-1991'!AK$99:AK$102)</f>
        <v>11.655614682121531</v>
      </c>
      <c r="EJ76" s="1">
        <f>[2]Weltindikatoren!C36</f>
        <v>1.363283341718897</v>
      </c>
      <c r="EK76" t="e">
        <f>#REF!</f>
        <v>#REF!</v>
      </c>
      <c r="EL76">
        <v>120.85472063106644</v>
      </c>
      <c r="EM76">
        <v>138.63418421208647</v>
      </c>
    </row>
    <row r="77" spans="1:143">
      <c r="A77" s="4">
        <v>28764</v>
      </c>
      <c r="B77" s="8">
        <v>321.40018456385343</v>
      </c>
      <c r="C77" s="6">
        <v>101.68463768115943</v>
      </c>
      <c r="D77" s="6">
        <v>97.85366392924827</v>
      </c>
      <c r="E77" s="6">
        <v>105.32689655172413</v>
      </c>
      <c r="F77">
        <f>'Datastream-Q'!F78</f>
        <v>47.1</v>
      </c>
      <c r="G77">
        <f>'Datastream-Q'!G78</f>
        <v>1.0405230000000001</v>
      </c>
      <c r="H77">
        <f>'Datastream-Q'!H78</f>
        <v>121.6</v>
      </c>
      <c r="I77">
        <f>'Datastream-Q'!I78</f>
        <v>182.3</v>
      </c>
      <c r="J77">
        <f>'Datastream-Q'!J78</f>
        <v>3.9529999999999998</v>
      </c>
      <c r="K77" t="str">
        <f>'Datastream-Q'!K78</f>
        <v>#NA</v>
      </c>
      <c r="L77">
        <f>'Datastream-Q'!L78</f>
        <v>575.20000000000005</v>
      </c>
      <c r="M77">
        <f>'Datastream-Q'!M78</f>
        <v>581018</v>
      </c>
      <c r="N77" t="str">
        <f>'Datastream-Q'!N78</f>
        <v>#NA</v>
      </c>
      <c r="O77">
        <f>'Datastream-Q'!O78</f>
        <v>1345</v>
      </c>
      <c r="P77">
        <f>'Datastream-Q'!P78</f>
        <v>3.6</v>
      </c>
      <c r="Q77">
        <f>'Datastream-Q'!Q78</f>
        <v>42.2</v>
      </c>
      <c r="R77" s="8"/>
      <c r="S77">
        <v>0</v>
      </c>
      <c r="T77">
        <v>0</v>
      </c>
      <c r="U77" t="str">
        <f>'Datastream-Q'!S78</f>
        <v>#NA</v>
      </c>
      <c r="V77" t="str">
        <f>'Datastream-Q'!T78</f>
        <v>#NA</v>
      </c>
      <c r="W77" s="1">
        <f>'[2]Deutschland Quartalsdaten'!C37</f>
        <v>-4.4401157430836259E-2</v>
      </c>
      <c r="X77" s="1">
        <f>'[2]Deutschland Quartalsdaten'!B37</f>
        <v>2.145921978097356</v>
      </c>
      <c r="Y77" s="19">
        <f>'[2]Deutschland Quartalsdaten'!J37</f>
        <v>1.8971481881982977</v>
      </c>
      <c r="Z77" s="9">
        <f>'West-Deutschland-Q'!X78*AVERAGE(Quartalsdaten!Z$126:Z$129)/AVERAGE('West-Deutschland-Q'!X$127:X$130)</f>
        <v>34.469095154626274</v>
      </c>
      <c r="AA77" s="8">
        <f>'[3]Lange Reihen'!B37</f>
        <v>49.34</v>
      </c>
      <c r="AB77" s="9">
        <f>'West-Deutschland-Q'!Y78*AVERAGE(Quartalsdaten!AB$126:AB$129)/AVERAGE('West-Deutschland-Q'!Y$127:Y$130)</f>
        <v>38.488927151327921</v>
      </c>
      <c r="AC77" s="8">
        <f>'[3]Lange Reihen'!D37</f>
        <v>55.52</v>
      </c>
      <c r="AD77" t="str">
        <f>'Datastream-Q'!Z78</f>
        <v>#NA</v>
      </c>
      <c r="AE77" t="str">
        <f>'Datastream-Q'!Z78</f>
        <v>#NA</v>
      </c>
      <c r="AF77" s="10">
        <v>-1.3333333333333333</v>
      </c>
      <c r="AG77">
        <f>'Datastream-Q'!AB78</f>
        <v>108</v>
      </c>
      <c r="AH77" s="8"/>
      <c r="AI77" t="str">
        <f>'Datastream-Q'!AD78</f>
        <v>#NA</v>
      </c>
      <c r="AJ77">
        <f>'Datastream-Q'!AE78</f>
        <v>1.0405230000000001</v>
      </c>
      <c r="AK77" s="9">
        <f t="shared" si="1"/>
        <v>69.860346888176466</v>
      </c>
      <c r="AL77" s="9">
        <f t="shared" si="2"/>
        <v>69.324436511757781</v>
      </c>
      <c r="AN77" t="str">
        <f>'Datastream-Q'!AF78</f>
        <v>#NA</v>
      </c>
      <c r="AP77" s="8" t="e">
        <f>#REF!</f>
        <v>#REF!</v>
      </c>
      <c r="AQ77" s="8">
        <v>50.57</v>
      </c>
      <c r="AR77" s="8">
        <v>78.45</v>
      </c>
      <c r="AS77" s="8">
        <f>'[3]Import Quarterly Data'!F40</f>
        <v>51.85</v>
      </c>
      <c r="AT77" s="8">
        <f>'[3]Export Quarterly Data'!S41</f>
        <v>5.69</v>
      </c>
      <c r="AU77" s="8">
        <v>38.049999999999997</v>
      </c>
      <c r="AV77" s="8">
        <v>8.19</v>
      </c>
      <c r="AW77" s="8">
        <v>31.94</v>
      </c>
      <c r="AX77" s="30">
        <f t="shared" si="5"/>
        <v>100.77304685531456</v>
      </c>
      <c r="AY77">
        <f>'Datastream-Q'!AQ78</f>
        <v>14.48</v>
      </c>
      <c r="AZ77" s="9">
        <f>'West-Deutschland-Q'!C78/AVERAGE('West-Deutschland-Q'!C$127:C$130)*AVERAGE(AZ$126:AZ$129)</f>
        <v>44.682903596515878</v>
      </c>
      <c r="BG77">
        <f>'Datastream-Q'!AU78</f>
        <v>81.400000000000006</v>
      </c>
      <c r="BH77" s="8">
        <f>'West-Deutschland-Q'!J78</f>
        <v>80.900000000000006</v>
      </c>
      <c r="BL77">
        <v>0.71113061284188961</v>
      </c>
      <c r="BM77">
        <f>'Datastream-Q'!AZ78</f>
        <v>53.99</v>
      </c>
      <c r="BN77">
        <f>'Datastream-Q'!BA78</f>
        <v>102.0397</v>
      </c>
      <c r="BO77" s="8">
        <f>'West-Deutschland-Q'!D78</f>
        <v>25.57</v>
      </c>
      <c r="BP77" s="8">
        <f>100-'West-Deutschland-Q'!E78</f>
        <v>69.7</v>
      </c>
      <c r="BQ77" s="9">
        <f>'Destatis 1970-1991'!AU50*AVERAGE(BQ$126:BQ$129)/AVERAGE('Destatis 1970-1991'!AU$99:AU$102)</f>
        <v>63.185847347553398</v>
      </c>
      <c r="BR77" s="9">
        <f>'West-Deutschland-Q'!M79*AVERAGE(Quartalsdaten!BR$138:BR$141)/AVERAGE('West-Deutschland-Q'!M$139:M$142)</f>
        <v>106.06402219140084</v>
      </c>
      <c r="BT77" s="1">
        <f>'[4]Preisindex-Deutschland-Quartals'!C37</f>
        <v>2.9856916482016054</v>
      </c>
      <c r="BU77" s="1">
        <f>'[4]Preisindex-Deutschland-Quartals'!D37</f>
        <v>2.877447980360381</v>
      </c>
      <c r="BV77" s="2">
        <f>'[5]Deutschland Quartalsdaten'!K37</f>
        <v>0</v>
      </c>
      <c r="BW77" s="9">
        <f>'West-Deutschland-Q'!Q78*AVERAGE('West-Deutschland-Q'!AW$127:AW$130)/AVERAGE('West-Deutschland-Q'!Q$127:Q$130)</f>
        <v>238.43341839289278</v>
      </c>
      <c r="BX77" s="9">
        <f>'West-Deutschland-Q'!R78*AVERAGE('West-Deutschland-Q'!AX$127:AX$130)/AVERAGE('West-Deutschland-Q'!R$127:R$130)</f>
        <v>23.074131804402921</v>
      </c>
      <c r="BY77" s="9">
        <f>'West-Deutschland-Q'!S78*AVERAGE('West-Deutschland-Q'!AY$127:AY$130)/AVERAGE('West-Deutschland-Q'!S$127:S$130)</f>
        <v>419.74334534299999</v>
      </c>
      <c r="BZ77" s="9">
        <f>'Destatis 1970-1991'!D50*AVERAGE(BZ$126:BZ$129)/AVERAGE('Destatis 1970-1991'!D$99:D$102)</f>
        <v>195.36907194128048</v>
      </c>
      <c r="CA77">
        <f>'Datastream-Q'!BG78</f>
        <v>675.42</v>
      </c>
      <c r="CB77">
        <f>'Datastream-Q'!BH78</f>
        <v>4313.3950000000004</v>
      </c>
      <c r="CE77" t="str">
        <f>'Datastream-Q'!BJ78</f>
        <v>#NA</v>
      </c>
      <c r="CG77" s="9">
        <f>'West-Deutschland-Q'!Z78/AVERAGE('West-Deutschland-Q'!Z$127:Z$130)*AVERAGE(CG$126:CG$129)</f>
        <v>74.661345779145435</v>
      </c>
      <c r="CH77" s="11"/>
      <c r="CI77" s="2"/>
      <c r="CL77">
        <f>'Datastream-Q'!BL78</f>
        <v>113.04510000000001</v>
      </c>
      <c r="CM77">
        <f>'Datastream-Q'!BM78</f>
        <v>48.932899999999997</v>
      </c>
      <c r="CN77">
        <f>'Datastream-Q'!BN78</f>
        <v>64.599999999999994</v>
      </c>
      <c r="CP77">
        <f>'Datastream-Q'!BP78</f>
        <v>29.63</v>
      </c>
      <c r="CQ77">
        <f>'Datastream-Q'!BQ78</f>
        <v>35.47</v>
      </c>
      <c r="CR77">
        <f>'Datastream-Q'!BR78</f>
        <v>65.5</v>
      </c>
      <c r="CS77">
        <f>'Datastream-Q'!BS78</f>
        <v>86.57</v>
      </c>
      <c r="CT77">
        <f>'Datastream-Q'!BT78</f>
        <v>50.87</v>
      </c>
      <c r="CU77" s="28">
        <f>'Datastream-Q'!BU78</f>
        <v>60.8</v>
      </c>
      <c r="CV77" s="28"/>
      <c r="CX77" s="9">
        <v>0.7</v>
      </c>
      <c r="CY77" s="9"/>
      <c r="DA77" s="105"/>
      <c r="DB77" s="40">
        <f t="shared" si="4"/>
        <v>13.916078741171507</v>
      </c>
      <c r="DC77" s="19">
        <f>'[2]Deutschland Quartalsdaten'!N37</f>
        <v>4.4928145573385141E-2</v>
      </c>
      <c r="DI77">
        <f>'Datastream-Q'!CA78</f>
        <v>109.77</v>
      </c>
      <c r="DL77" s="47">
        <v>-1.1000000000000001</v>
      </c>
      <c r="DM77" s="47"/>
      <c r="DP77" s="9">
        <f>'Destatis 1970-1991'!AV50*AVERAGE(DP$126:DP$129)/AVERAGE('Destatis 1970-1991'!AV$99:AV$102)</f>
        <v>30.407223590075404</v>
      </c>
      <c r="DQ77" s="9">
        <f>'Destatis 1970-1991'!AX50*AVERAGE(DQ$126:DQ$129)/AVERAGE('Destatis 1970-1991'!AX$99:AX$102)</f>
        <v>4.9182649259962989</v>
      </c>
      <c r="DW77">
        <f>'Datastream-Q'!CG78</f>
        <v>104.9</v>
      </c>
      <c r="DX77">
        <f>'Datastream-Q'!CH78</f>
        <v>112.3</v>
      </c>
      <c r="EB77" s="1">
        <f>[2]Weltindikatoren!C37</f>
        <v>1.3814666303538075</v>
      </c>
      <c r="EC77" s="9">
        <f>'Destatis 1970-1991'!AJ50*AVERAGE(EC$126:EC$129)/AVERAGE('Destatis 1970-1991'!AJ$99:AJ$102)</f>
        <v>25.879521494182484</v>
      </c>
      <c r="ED77" s="9">
        <f>'Destatis 1970-1991'!AK50*AVERAGE(ED$126:ED$129)/AVERAGE('Destatis 1970-1991'!AK$99:AK$102)</f>
        <v>11.950120009366588</v>
      </c>
      <c r="EJ77" s="1">
        <f>[2]Weltindikatoren!C37</f>
        <v>1.3814666303538075</v>
      </c>
      <c r="EK77" t="e">
        <f>#REF!</f>
        <v>#REF!</v>
      </c>
      <c r="EL77">
        <v>123.01369986633784</v>
      </c>
      <c r="EM77">
        <v>141.68133512914082</v>
      </c>
    </row>
    <row r="78" spans="1:143">
      <c r="A78" s="4">
        <v>28856</v>
      </c>
      <c r="B78" s="8">
        <v>321.68321688672836</v>
      </c>
      <c r="C78" s="6">
        <v>101.75362318840581</v>
      </c>
      <c r="D78" s="6">
        <v>99.810012634238774</v>
      </c>
      <c r="E78" s="6">
        <v>103.61747126436784</v>
      </c>
      <c r="F78">
        <f>'Datastream-Q'!F79</f>
        <v>46.7</v>
      </c>
      <c r="G78">
        <f>'Datastream-Q'!G79</f>
        <v>1.051536</v>
      </c>
      <c r="H78">
        <f>'Datastream-Q'!H79</f>
        <v>115.3</v>
      </c>
      <c r="I78">
        <f>'Datastream-Q'!I79</f>
        <v>183.2</v>
      </c>
      <c r="J78">
        <f>'Datastream-Q'!J79</f>
        <v>4.17</v>
      </c>
      <c r="K78" t="str">
        <f>'Datastream-Q'!K79</f>
        <v>#NA</v>
      </c>
      <c r="L78">
        <f>'Datastream-Q'!L79</f>
        <v>555</v>
      </c>
      <c r="M78">
        <f>'Datastream-Q'!M79</f>
        <v>771656</v>
      </c>
      <c r="N78" t="str">
        <f>'Datastream-Q'!N79</f>
        <v>#NA</v>
      </c>
      <c r="O78">
        <f>'Datastream-Q'!O79</f>
        <v>1472</v>
      </c>
      <c r="P78">
        <f>'Datastream-Q'!P79</f>
        <v>3.5</v>
      </c>
      <c r="Q78">
        <f>'Datastream-Q'!Q79</f>
        <v>42.5</v>
      </c>
      <c r="R78" s="8"/>
      <c r="S78">
        <v>0</v>
      </c>
      <c r="T78">
        <v>0</v>
      </c>
      <c r="U78" t="str">
        <f>'Datastream-Q'!S79</f>
        <v>#NA</v>
      </c>
      <c r="V78" t="str">
        <f>'Datastream-Q'!T79</f>
        <v>#NA</v>
      </c>
      <c r="W78" s="1">
        <f>'[2]Deutschland Quartalsdaten'!C38</f>
        <v>6.5842586208842868E-2</v>
      </c>
      <c r="X78" s="1">
        <f>'[2]Deutschland Quartalsdaten'!B38</f>
        <v>2.1438467693632011</v>
      </c>
      <c r="Y78" s="19">
        <f>'[2]Deutschland Quartalsdaten'!J38</f>
        <v>1.8945929494516562</v>
      </c>
      <c r="Z78" s="9">
        <f>'West-Deutschland-Q'!X79*AVERAGE(Quartalsdaten!Z$126:Z$129)/AVERAGE('West-Deutschland-Q'!X$127:X$130)</f>
        <v>34.681867346938773</v>
      </c>
      <c r="AA78" s="8">
        <f>'[3]Lange Reihen'!B38</f>
        <v>49.19</v>
      </c>
      <c r="AB78" s="9">
        <f>'West-Deutschland-Q'!Y79*AVERAGE(Quartalsdaten!AB$126:AB$129)/AVERAGE('West-Deutschland-Q'!Y$127:Y$130)</f>
        <v>39.61108126961981</v>
      </c>
      <c r="AC78" s="8">
        <f>'[3]Lange Reihen'!D38</f>
        <v>55.82</v>
      </c>
      <c r="AD78" t="str">
        <f>'Datastream-Q'!Z79</f>
        <v>#NA</v>
      </c>
      <c r="AE78" t="str">
        <f>'Datastream-Q'!Z79</f>
        <v>#NA</v>
      </c>
      <c r="AF78" s="10">
        <v>6.666666666666667</v>
      </c>
      <c r="AG78">
        <f>'Datastream-Q'!AB79</f>
        <v>108.3</v>
      </c>
      <c r="AH78" s="8"/>
      <c r="AI78">
        <f>'Datastream-Q'!AD79</f>
        <v>73.66</v>
      </c>
      <c r="AJ78">
        <f>'Datastream-Q'!AE79</f>
        <v>1.051536</v>
      </c>
      <c r="AK78" s="9">
        <f t="shared" si="1"/>
        <v>70.505930772390272</v>
      </c>
      <c r="AL78" s="9">
        <f t="shared" si="2"/>
        <v>70.962166373378381</v>
      </c>
      <c r="AN78" t="str">
        <f>'Datastream-Q'!AF79</f>
        <v>#NA</v>
      </c>
      <c r="AP78" s="8" t="e">
        <f>#REF!</f>
        <v>#REF!</v>
      </c>
      <c r="AQ78" s="8">
        <v>50.2</v>
      </c>
      <c r="AR78" s="8">
        <v>77.48</v>
      </c>
      <c r="AS78" s="8">
        <f>'[3]Import Quarterly Data'!F41</f>
        <v>52.37</v>
      </c>
      <c r="AT78" s="8">
        <f>'[3]Export Quarterly Data'!S42</f>
        <v>5.93</v>
      </c>
      <c r="AU78" s="8">
        <v>38.08</v>
      </c>
      <c r="AV78" s="8">
        <v>8.2200000000000006</v>
      </c>
      <c r="AW78" s="8">
        <v>33.08</v>
      </c>
      <c r="AX78" s="30">
        <f t="shared" si="5"/>
        <v>99.35707205077766</v>
      </c>
      <c r="AY78">
        <f>'Datastream-Q'!AQ79</f>
        <v>19.18</v>
      </c>
      <c r="AZ78" s="9">
        <f>'West-Deutschland-Q'!C79/AVERAGE('West-Deutschland-Q'!C$127:C$130)*AVERAGE(AZ$126:AZ$129)</f>
        <v>45.44270862601855</v>
      </c>
      <c r="BG78">
        <f>'Datastream-Q'!AU79</f>
        <v>83.2</v>
      </c>
      <c r="BH78" s="8">
        <f>'West-Deutschland-Q'!J79</f>
        <v>83.2</v>
      </c>
      <c r="BL78">
        <v>0.72047756874095514</v>
      </c>
      <c r="BM78">
        <f>'Datastream-Q'!AZ79</f>
        <v>54.623600000000003</v>
      </c>
      <c r="BN78">
        <f>'Datastream-Q'!BA79</f>
        <v>102.62739999999999</v>
      </c>
      <c r="BO78" s="8">
        <f>'West-Deutschland-Q'!D79</f>
        <v>44.33</v>
      </c>
      <c r="BP78" s="8">
        <f>100-'West-Deutschland-Q'!E79</f>
        <v>19.299999999999997</v>
      </c>
      <c r="BQ78" s="9">
        <f>'Destatis 1970-1991'!AU51*AVERAGE(BQ$126:BQ$129)/AVERAGE('Destatis 1970-1991'!AU$99:AU$102)</f>
        <v>60.1881117755986</v>
      </c>
      <c r="BR78" s="9">
        <f>'West-Deutschland-Q'!M80*AVERAGE(Quartalsdaten!BR$138:BR$141)/AVERAGE('West-Deutschland-Q'!M$139:M$142)</f>
        <v>107.62685159500694</v>
      </c>
      <c r="BT78" s="1">
        <f>'[4]Preisindex-Deutschland-Quartals'!C38</f>
        <v>3.0375137577862632</v>
      </c>
      <c r="BU78" s="1">
        <f>'[4]Preisindex-Deutschland-Quartals'!D38</f>
        <v>2.9250378081579824</v>
      </c>
      <c r="BV78" s="2">
        <f>'[5]Deutschland Quartalsdaten'!K38</f>
        <v>0</v>
      </c>
      <c r="BW78" s="9">
        <f>'West-Deutschland-Q'!Q79*AVERAGE('West-Deutschland-Q'!AW$127:AW$130)/AVERAGE('West-Deutschland-Q'!Q$127:Q$130)</f>
        <v>236.76605183070473</v>
      </c>
      <c r="BX78" s="9">
        <f>'West-Deutschland-Q'!R79*AVERAGE('West-Deutschland-Q'!AX$127:AX$130)/AVERAGE('West-Deutschland-Q'!R$127:R$130)</f>
        <v>23.301030483526315</v>
      </c>
      <c r="BY78" s="9">
        <f>'West-Deutschland-Q'!S79*AVERAGE('West-Deutschland-Q'!AY$127:AY$130)/AVERAGE('West-Deutschland-Q'!S$127:S$130)</f>
        <v>421.07094685700002</v>
      </c>
      <c r="BZ78" s="9">
        <f>'Destatis 1970-1991'!D51*AVERAGE(BZ$126:BZ$129)/AVERAGE('Destatis 1970-1991'!D$99:D$102)</f>
        <v>198.09202487972217</v>
      </c>
      <c r="CA78">
        <f>'Datastream-Q'!BG79</f>
        <v>680.78</v>
      </c>
      <c r="CB78">
        <f>'Datastream-Q'!BH79</f>
        <v>1776.8989999999999</v>
      </c>
      <c r="CE78" t="str">
        <f>'Datastream-Q'!BJ79</f>
        <v>#NA</v>
      </c>
      <c r="CG78" s="9">
        <f>'West-Deutschland-Q'!Z79/AVERAGE('West-Deutschland-Q'!Z$127:Z$130)*AVERAGE(CG$126:CG$129)</f>
        <v>75.839166814053073</v>
      </c>
      <c r="CH78" s="11"/>
      <c r="CI78" s="2"/>
      <c r="CL78">
        <f>'Datastream-Q'!BL79</f>
        <v>114.9461</v>
      </c>
      <c r="CM78">
        <f>'Datastream-Q'!BM79</f>
        <v>49.506700000000002</v>
      </c>
      <c r="CN78">
        <f>'Datastream-Q'!BN79</f>
        <v>66.7</v>
      </c>
      <c r="CP78">
        <f>'Datastream-Q'!BP79</f>
        <v>43.4</v>
      </c>
      <c r="CQ78">
        <f>'Datastream-Q'!BQ79</f>
        <v>47.3</v>
      </c>
      <c r="CR78">
        <f>'Datastream-Q'!BR79</f>
        <v>67.5</v>
      </c>
      <c r="CS78">
        <f>'Datastream-Q'!BS79</f>
        <v>84.77</v>
      </c>
      <c r="CT78">
        <f>'Datastream-Q'!BT79</f>
        <v>55.47</v>
      </c>
      <c r="CU78" s="28">
        <f>'Datastream-Q'!BU79</f>
        <v>61.4</v>
      </c>
      <c r="CV78" s="28"/>
      <c r="CX78" s="9">
        <v>1.1000000000000001</v>
      </c>
      <c r="CY78" s="9"/>
      <c r="DA78" s="105"/>
      <c r="DB78" s="40">
        <f t="shared" si="4"/>
        <v>18.239984175529891</v>
      </c>
      <c r="DC78" s="19">
        <f>'[2]Deutschland Quartalsdaten'!N38</f>
        <v>5.0443704062189426E-2</v>
      </c>
      <c r="DI78">
        <f>'Datastream-Q'!CA79</f>
        <v>111.82</v>
      </c>
      <c r="DL78" s="47">
        <v>-0.8</v>
      </c>
      <c r="DM78" s="47"/>
      <c r="DP78" s="9">
        <f>'Destatis 1970-1991'!AV51*AVERAGE(DP$126:DP$129)/AVERAGE('Destatis 1970-1991'!AV$99:AV$102)</f>
        <v>29.557900706268818</v>
      </c>
      <c r="DQ78" s="9">
        <f>'Destatis 1970-1991'!AX51*AVERAGE(DQ$126:DQ$129)/AVERAGE('Destatis 1970-1991'!AX$99:AX$102)</f>
        <v>4.8965091094554722</v>
      </c>
      <c r="DW78">
        <f>'Datastream-Q'!CG79</f>
        <v>104.2</v>
      </c>
      <c r="DX78">
        <f>'Datastream-Q'!CH79</f>
        <v>114.1</v>
      </c>
      <c r="EB78" s="1">
        <f>[2]Weltindikatoren!C38</f>
        <v>1.3905648507015598</v>
      </c>
      <c r="EC78" s="9">
        <f>'Destatis 1970-1991'!AJ51*AVERAGE(EC$126:EC$129)/AVERAGE('Destatis 1970-1991'!AJ$99:AJ$102)</f>
        <v>24.917059951010408</v>
      </c>
      <c r="ED78" s="9">
        <f>'Destatis 1970-1991'!AK51*AVERAGE(ED$126:ED$129)/AVERAGE('Destatis 1970-1991'!AK$99:AK$102)</f>
        <v>11.712250321976351</v>
      </c>
      <c r="EJ78" s="1">
        <f>[2]Weltindikatoren!C38</f>
        <v>1.3905648507015598</v>
      </c>
      <c r="EK78" t="e">
        <f>#REF!</f>
        <v>#REF!</v>
      </c>
      <c r="EL78">
        <v>118.85160044311435</v>
      </c>
      <c r="EM78">
        <v>140.99047925184482</v>
      </c>
    </row>
    <row r="79" spans="1:143">
      <c r="A79" s="4">
        <v>28946</v>
      </c>
      <c r="B79" s="8">
        <v>331.96295085354575</v>
      </c>
      <c r="C79" s="6">
        <v>102.78840579710145</v>
      </c>
      <c r="D79" s="6">
        <v>105.06317119393556</v>
      </c>
      <c r="E79" s="6">
        <v>100.52735632183909</v>
      </c>
      <c r="F79">
        <f>'Datastream-Q'!F80</f>
        <v>49.6</v>
      </c>
      <c r="G79">
        <f>'Datastream-Q'!G80</f>
        <v>1.0386010000000001</v>
      </c>
      <c r="H79">
        <f>'Datastream-Q'!H80</f>
        <v>119.2</v>
      </c>
      <c r="I79">
        <f>'Datastream-Q'!I80</f>
        <v>189.3</v>
      </c>
      <c r="J79">
        <f>'Datastream-Q'!J80</f>
        <v>5.9729999999999999</v>
      </c>
      <c r="K79" t="str">
        <f>'Datastream-Q'!K80</f>
        <v>#NA</v>
      </c>
      <c r="L79">
        <f>'Datastream-Q'!L80</f>
        <v>512.6</v>
      </c>
      <c r="M79">
        <f>'Datastream-Q'!M80</f>
        <v>822422</v>
      </c>
      <c r="N79" t="str">
        <f>'Datastream-Q'!N80</f>
        <v>#NA</v>
      </c>
      <c r="O79">
        <f>'Datastream-Q'!O80</f>
        <v>1290</v>
      </c>
      <c r="P79">
        <f>'Datastream-Q'!P80</f>
        <v>3.3</v>
      </c>
      <c r="Q79">
        <f>'Datastream-Q'!Q80</f>
        <v>42.9</v>
      </c>
      <c r="R79" s="8"/>
      <c r="S79">
        <v>0</v>
      </c>
      <c r="T79">
        <v>0</v>
      </c>
      <c r="U79" t="str">
        <f>'Datastream-Q'!S80</f>
        <v>#NA</v>
      </c>
      <c r="V79" t="str">
        <f>'Datastream-Q'!T80</f>
        <v>#NA</v>
      </c>
      <c r="W79" s="1">
        <f>'[2]Deutschland Quartalsdaten'!C39</f>
        <v>-4.0942946550459214E-2</v>
      </c>
      <c r="X79" s="1">
        <f>'[2]Deutschland Quartalsdaten'!B39</f>
        <v>2.173100338344566</v>
      </c>
      <c r="Y79" s="19">
        <f>'[2]Deutschland Quartalsdaten'!J39</f>
        <v>1.9281803447436998</v>
      </c>
      <c r="Z79" s="9">
        <f>'West-Deutschland-Q'!X80*AVERAGE(Quartalsdaten!Z$126:Z$129)/AVERAGE('West-Deutschland-Q'!X$127:X$130)</f>
        <v>35.871815533575401</v>
      </c>
      <c r="AA79" s="8">
        <f>'[3]Lange Reihen'!B39</f>
        <v>50.14</v>
      </c>
      <c r="AB79" s="9">
        <f>'West-Deutschland-Q'!Y80*AVERAGE(Quartalsdaten!AB$126:AB$129)/AVERAGE('West-Deutschland-Q'!Y$127:Y$130)</f>
        <v>42.872041955254375</v>
      </c>
      <c r="AC79" s="8">
        <f>'[3]Lange Reihen'!D39</f>
        <v>58.6</v>
      </c>
      <c r="AD79" t="str">
        <f>'Datastream-Q'!Z80</f>
        <v>#NA</v>
      </c>
      <c r="AE79" t="str">
        <f>'Datastream-Q'!Z80</f>
        <v>#NA</v>
      </c>
      <c r="AF79" s="10">
        <v>6</v>
      </c>
      <c r="AG79">
        <f>'Datastream-Q'!AB80</f>
        <v>106.6</v>
      </c>
      <c r="AH79" s="8"/>
      <c r="AI79">
        <f>'Datastream-Q'!AD80</f>
        <v>73.290000000000006</v>
      </c>
      <c r="AJ79">
        <f>'Datastream-Q'!AE80</f>
        <v>1.0386010000000001</v>
      </c>
      <c r="AK79" s="9">
        <f t="shared" si="1"/>
        <v>71.543309799711608</v>
      </c>
      <c r="AL79" s="9">
        <f t="shared" si="2"/>
        <v>73.16048115231122</v>
      </c>
      <c r="AN79" t="str">
        <f>'Datastream-Q'!AF80</f>
        <v>#NA</v>
      </c>
      <c r="AP79" s="8" t="e">
        <f>#REF!</f>
        <v>#REF!</v>
      </c>
      <c r="AQ79" s="8">
        <v>52.14</v>
      </c>
      <c r="AR79" s="8">
        <v>83.58</v>
      </c>
      <c r="AS79" s="8">
        <f>'[3]Import Quarterly Data'!F42</f>
        <v>54.6</v>
      </c>
      <c r="AT79" s="8">
        <f>'[3]Export Quarterly Data'!S43</f>
        <v>5.32</v>
      </c>
      <c r="AU79" s="8">
        <v>40.200000000000003</v>
      </c>
      <c r="AV79" s="8">
        <v>9.02</v>
      </c>
      <c r="AW79" s="8">
        <v>35.68</v>
      </c>
      <c r="AX79" s="30">
        <f t="shared" si="5"/>
        <v>97.789556155005513</v>
      </c>
      <c r="AY79">
        <f>'Datastream-Q'!AQ80</f>
        <v>26.75</v>
      </c>
      <c r="AZ79" s="9">
        <f>'West-Deutschland-Q'!C80/AVERAGE('West-Deutschland-Q'!C$127:C$130)*AVERAGE(AZ$126:AZ$129)</f>
        <v>46.030963753863446</v>
      </c>
      <c r="BG79">
        <f>'Datastream-Q'!AU80</f>
        <v>84.9</v>
      </c>
      <c r="BH79" s="8">
        <f>'West-Deutschland-Q'!J80</f>
        <v>84.5</v>
      </c>
      <c r="BL79">
        <v>0.70698063257628541</v>
      </c>
      <c r="BM79">
        <f>'Datastream-Q'!AZ80</f>
        <v>55.019399999999997</v>
      </c>
      <c r="BN79">
        <f>'Datastream-Q'!BA80</f>
        <v>102.7897</v>
      </c>
      <c r="BO79" s="8">
        <f>'West-Deutschland-Q'!D80</f>
        <v>33.869999999999997</v>
      </c>
      <c r="BP79" s="8">
        <f>100-'West-Deutschland-Q'!E80</f>
        <v>84.7</v>
      </c>
      <c r="BQ79" s="9">
        <f>'Destatis 1970-1991'!AU52*AVERAGE(BQ$126:BQ$129)/AVERAGE('Destatis 1970-1991'!AU$99:AU$102)</f>
        <v>67.802797753994724</v>
      </c>
      <c r="BR79" s="9">
        <f>'West-Deutschland-Q'!M81*AVERAGE(Quartalsdaten!BR$138:BR$141)/AVERAGE('West-Deutschland-Q'!M$139:M$142)</f>
        <v>106.79334257975034</v>
      </c>
      <c r="BT79" s="1">
        <f>'[4]Preisindex-Deutschland-Quartals'!C39</f>
        <v>3.1033623942259694</v>
      </c>
      <c r="BU79" s="1">
        <f>'[4]Preisindex-Deutschland-Quartals'!D39</f>
        <v>2.9856718281409838</v>
      </c>
      <c r="BV79" s="2">
        <f>'[5]Deutschland Quartalsdaten'!K39</f>
        <v>0</v>
      </c>
      <c r="BW79" s="9">
        <f>'West-Deutschland-Q'!Q80*AVERAGE('West-Deutschland-Q'!AW$127:AW$130)/AVERAGE('West-Deutschland-Q'!Q$127:Q$130)</f>
        <v>245.54332109203429</v>
      </c>
      <c r="BX79" s="9">
        <f>'West-Deutschland-Q'!R80*AVERAGE('West-Deutschland-Q'!AX$127:AX$130)/AVERAGE('West-Deutschland-Q'!R$127:R$130)</f>
        <v>23.79508405903692</v>
      </c>
      <c r="BY79" s="9">
        <f>'West-Deutschland-Q'!S80*AVERAGE('West-Deutschland-Q'!AY$127:AY$130)/AVERAGE('West-Deutschland-Q'!S$127:S$130)</f>
        <v>437.27874867374999</v>
      </c>
      <c r="BZ79" s="9">
        <f>'Destatis 1970-1991'!D52*AVERAGE(BZ$126:BZ$129)/AVERAGE('Destatis 1970-1991'!D$99:D$102)</f>
        <v>206.61946185978033</v>
      </c>
      <c r="CA79">
        <f>'Datastream-Q'!BG80</f>
        <v>696.71</v>
      </c>
      <c r="CB79">
        <f>'Datastream-Q'!BH80</f>
        <v>-864.73900000000003</v>
      </c>
      <c r="CE79" t="str">
        <f>'Datastream-Q'!BJ80</f>
        <v>#NA</v>
      </c>
      <c r="CG79" s="9">
        <f>'West-Deutschland-Q'!Z80/AVERAGE('West-Deutschland-Q'!Z$127:Z$130)*AVERAGE(CG$126:CG$129)</f>
        <v>75.286737479096402</v>
      </c>
      <c r="CH79" s="11"/>
      <c r="CI79" s="2"/>
      <c r="CL79">
        <f>'Datastream-Q'!BL80</f>
        <v>113.0033</v>
      </c>
      <c r="CM79">
        <f>'Datastream-Q'!BM80</f>
        <v>49.446899999999999</v>
      </c>
      <c r="CN79">
        <f>'Datastream-Q'!BN80</f>
        <v>70.8</v>
      </c>
      <c r="CP79">
        <f>'Datastream-Q'!BP80</f>
        <v>58.03</v>
      </c>
      <c r="CQ79">
        <f>'Datastream-Q'!BQ80</f>
        <v>60.5</v>
      </c>
      <c r="CR79">
        <f>'Datastream-Q'!BR80</f>
        <v>73.430000000000007</v>
      </c>
      <c r="CS79">
        <f>'Datastream-Q'!BS80</f>
        <v>92</v>
      </c>
      <c r="CT79">
        <f>'Datastream-Q'!BT80</f>
        <v>60.53</v>
      </c>
      <c r="CU79" s="28">
        <f>'Datastream-Q'!BU80</f>
        <v>62.6</v>
      </c>
      <c r="CV79" s="28"/>
      <c r="CX79" s="9">
        <v>-0.2</v>
      </c>
      <c r="CY79" s="9"/>
      <c r="DA79" s="105"/>
      <c r="DB79" s="40">
        <f t="shared" si="4"/>
        <v>25.755800350664014</v>
      </c>
      <c r="DC79" s="19">
        <f>'[2]Deutschland Quartalsdaten'!N39</f>
        <v>4.1768731401286736E-2</v>
      </c>
      <c r="DI79">
        <f>'Datastream-Q'!CA80</f>
        <v>115.81</v>
      </c>
      <c r="DL79" s="47">
        <v>-1.2</v>
      </c>
      <c r="DM79" s="47"/>
      <c r="DP79" s="9">
        <f>'Destatis 1970-1991'!AV52*AVERAGE(DP$126:DP$129)/AVERAGE('Destatis 1970-1991'!AV$99:AV$102)</f>
        <v>33.207792581937632</v>
      </c>
      <c r="DQ79" s="9">
        <f>'Destatis 1970-1991'!AX52*AVERAGE(DQ$126:DQ$129)/AVERAGE('Destatis 1970-1991'!AX$99:AX$102)</f>
        <v>5.193838602180108</v>
      </c>
      <c r="DW79">
        <f>'Datastream-Q'!CG80</f>
        <v>102.8</v>
      </c>
      <c r="DX79">
        <f>'Datastream-Q'!CH80</f>
        <v>112</v>
      </c>
      <c r="EB79" s="1">
        <f>[2]Weltindikatoren!C39</f>
        <v>1.4078280538825958</v>
      </c>
      <c r="EC79" s="9">
        <f>'Destatis 1970-1991'!AJ52*AVERAGE(EC$126:EC$129)/AVERAGE('Destatis 1970-1991'!AJ$99:AJ$102)</f>
        <v>29.040197672994488</v>
      </c>
      <c r="ED79" s="9">
        <f>'Destatis 1970-1991'!AK52*AVERAGE(ED$126:ED$129)/AVERAGE('Destatis 1970-1991'!AK$99:AK$102)</f>
        <v>13.615207821098233</v>
      </c>
      <c r="EJ79" s="1">
        <f>[2]Weltindikatoren!C39</f>
        <v>1.4078280538825958</v>
      </c>
      <c r="EK79" t="e">
        <f>#REF!</f>
        <v>#REF!</v>
      </c>
      <c r="EL79">
        <v>127.19155931325751</v>
      </c>
      <c r="EM79">
        <v>144.93775163212052</v>
      </c>
    </row>
    <row r="80" spans="1:143">
      <c r="A80" s="4">
        <v>29037</v>
      </c>
      <c r="B80" s="8">
        <v>331.58934818735082</v>
      </c>
      <c r="C80" s="6">
        <v>102.47797101449277</v>
      </c>
      <c r="D80" s="6">
        <v>105.86020214782059</v>
      </c>
      <c r="E80" s="6">
        <v>99.343908045977031</v>
      </c>
      <c r="F80">
        <f>'Datastream-Q'!F81</f>
        <v>49.3</v>
      </c>
      <c r="G80">
        <f>'Datastream-Q'!G81</f>
        <v>1.0894999999999999</v>
      </c>
      <c r="H80">
        <f>'Datastream-Q'!H81</f>
        <v>117.7</v>
      </c>
      <c r="I80">
        <f>'Datastream-Q'!I81</f>
        <v>191.7</v>
      </c>
      <c r="J80">
        <f>'Datastream-Q'!J81</f>
        <v>7.2729999999999997</v>
      </c>
      <c r="K80" t="str">
        <f>'Datastream-Q'!K81</f>
        <v>#NA</v>
      </c>
      <c r="L80">
        <f>'Datastream-Q'!L81</f>
        <v>535.6</v>
      </c>
      <c r="M80">
        <f>'Datastream-Q'!M81</f>
        <v>524710</v>
      </c>
      <c r="N80" t="str">
        <f>'Datastream-Q'!N81</f>
        <v>#NA</v>
      </c>
      <c r="O80">
        <f>'Datastream-Q'!O81</f>
        <v>1427</v>
      </c>
      <c r="P80">
        <f>'Datastream-Q'!P81</f>
        <v>3.2</v>
      </c>
      <c r="Q80">
        <f>'Datastream-Q'!Q81</f>
        <v>43.3</v>
      </c>
      <c r="R80" s="8"/>
      <c r="S80">
        <v>0</v>
      </c>
      <c r="T80">
        <v>0</v>
      </c>
      <c r="U80" t="str">
        <f>'Datastream-Q'!S81</f>
        <v>#NA</v>
      </c>
      <c r="V80" t="str">
        <f>'Datastream-Q'!T81</f>
        <v>#NA</v>
      </c>
      <c r="W80" s="1">
        <f>'[2]Deutschland Quartalsdaten'!C40</f>
        <v>-0.41770762046616472</v>
      </c>
      <c r="X80" s="1">
        <f>'[2]Deutschland Quartalsdaten'!B40</f>
        <v>2.199820674321074</v>
      </c>
      <c r="Y80" s="19">
        <f>'[2]Deutschland Quartalsdaten'!J40</f>
        <v>1.9415516867175582</v>
      </c>
      <c r="Z80" s="9">
        <f>'West-Deutschland-Q'!X81*AVERAGE(Quartalsdaten!Z$126:Z$129)/AVERAGE('West-Deutschland-Q'!X$127:X$130)</f>
        <v>37.952254747297687</v>
      </c>
      <c r="AA80" s="8">
        <f>'[3]Lange Reihen'!B40</f>
        <v>52.01</v>
      </c>
      <c r="AB80" s="9">
        <f>'West-Deutschland-Q'!Y81*AVERAGE(Quartalsdaten!AB$126:AB$129)/AVERAGE('West-Deutschland-Q'!Y$127:Y$130)</f>
        <v>45.710995963924461</v>
      </c>
      <c r="AC80" s="8">
        <f>'[3]Lange Reihen'!D40</f>
        <v>59.51</v>
      </c>
      <c r="AD80" t="str">
        <f>'Datastream-Q'!Z81</f>
        <v>#NA</v>
      </c>
      <c r="AE80" t="str">
        <f>'Datastream-Q'!Z81</f>
        <v>#NA</v>
      </c>
      <c r="AF80" s="10">
        <v>2</v>
      </c>
      <c r="AG80">
        <f>'Datastream-Q'!AB81</f>
        <v>107.1</v>
      </c>
      <c r="AH80" s="8"/>
      <c r="AI80">
        <f>'Datastream-Q'!AD81</f>
        <v>74.16</v>
      </c>
      <c r="AJ80">
        <f>'Datastream-Q'!AE81</f>
        <v>1.0894999999999999</v>
      </c>
      <c r="AK80" s="9">
        <f t="shared" si="1"/>
        <v>72.971072384729268</v>
      </c>
      <c r="AL80" s="9">
        <f t="shared" si="2"/>
        <v>76.812293671524884</v>
      </c>
      <c r="AN80" t="str">
        <f>'Datastream-Q'!AF81</f>
        <v>#NA</v>
      </c>
      <c r="AP80" s="8" t="e">
        <f>#REF!</f>
        <v>#REF!</v>
      </c>
      <c r="AQ80" s="8">
        <v>52.8</v>
      </c>
      <c r="AR80" s="8">
        <v>84.24</v>
      </c>
      <c r="AS80" s="8">
        <f>'[3]Import Quarterly Data'!F43</f>
        <v>55.56</v>
      </c>
      <c r="AT80" s="8">
        <f>'[3]Export Quarterly Data'!S44</f>
        <v>6.64</v>
      </c>
      <c r="AU80" s="8">
        <v>41.52</v>
      </c>
      <c r="AV80" s="8">
        <v>9.26</v>
      </c>
      <c r="AW80" s="8">
        <v>38.4</v>
      </c>
      <c r="AX80" s="30">
        <f t="shared" si="5"/>
        <v>94.999210278471864</v>
      </c>
      <c r="AY80">
        <f>'Datastream-Q'!AQ81</f>
        <v>35.75</v>
      </c>
      <c r="AZ80" s="9">
        <f>'West-Deutschland-Q'!C81/AVERAGE('West-Deutschland-Q'!C$127:C$130)*AVERAGE(AZ$126:AZ$129)</f>
        <v>46.619218881708349</v>
      </c>
      <c r="BG80">
        <f>'Datastream-Q'!AU81</f>
        <v>85.6</v>
      </c>
      <c r="BH80" s="8">
        <f>'West-Deutschland-Q'!J81</f>
        <v>85.1</v>
      </c>
      <c r="BL80">
        <v>0.71693928472414747</v>
      </c>
      <c r="BM80">
        <f>'Datastream-Q'!AZ81</f>
        <v>54.960500000000003</v>
      </c>
      <c r="BN80">
        <f>'Datastream-Q'!BA81</f>
        <v>102.1344</v>
      </c>
      <c r="BO80" s="8">
        <f>'West-Deutschland-Q'!D81</f>
        <v>24.83</v>
      </c>
      <c r="BP80" s="8">
        <f>100-'West-Deutschland-Q'!E81</f>
        <v>98.7</v>
      </c>
      <c r="BQ80" s="9">
        <f>'Destatis 1970-1991'!AU53*AVERAGE(BQ$126:BQ$129)/AVERAGE('Destatis 1970-1991'!AU$99:AU$102)</f>
        <v>66.876490168500183</v>
      </c>
      <c r="BR80" s="9">
        <f>'West-Deutschland-Q'!M82*AVERAGE(Quartalsdaten!BR$138:BR$141)/AVERAGE('West-Deutschland-Q'!M$139:M$142)</f>
        <v>102.62579750346742</v>
      </c>
      <c r="BT80" s="1">
        <f>'[4]Preisindex-Deutschland-Quartals'!C40</f>
        <v>3.1810352896538632</v>
      </c>
      <c r="BU80" s="1">
        <f>'[4]Preisindex-Deutschland-Quartals'!D40</f>
        <v>3.0554145558091368</v>
      </c>
      <c r="BV80" s="2">
        <f>'[5]Deutschland Quartalsdaten'!K40</f>
        <v>0</v>
      </c>
      <c r="BW80" s="9">
        <f>'West-Deutschland-Q'!Q81*AVERAGE('West-Deutschland-Q'!AW$127:AW$130)/AVERAGE('West-Deutschland-Q'!Q$127:Q$130)</f>
        <v>239.81764723697341</v>
      </c>
      <c r="BX80" s="9">
        <f>'West-Deutschland-Q'!R81*AVERAGE('West-Deutschland-Q'!AX$127:AX$130)/AVERAGE('West-Deutschland-Q'!R$127:R$130)</f>
        <v>24.592889092083688</v>
      </c>
      <c r="BY80" s="9">
        <f>'West-Deutschland-Q'!S81*AVERAGE('West-Deutschland-Q'!AY$127:AY$130)/AVERAGE('West-Deutschland-Q'!S$127:S$130)</f>
        <v>434.84481256475004</v>
      </c>
      <c r="BZ80" s="9">
        <f>'Destatis 1970-1991'!D53*AVERAGE(BZ$126:BZ$129)/AVERAGE('Destatis 1970-1991'!D$99:D$102)</f>
        <v>209.73460966589883</v>
      </c>
      <c r="CA80">
        <f>'Datastream-Q'!BG81</f>
        <v>709.83</v>
      </c>
      <c r="CB80">
        <f>'Datastream-Q'!BH81</f>
        <v>-4692.9799999999996</v>
      </c>
      <c r="CE80" t="str">
        <f>'Datastream-Q'!BJ81</f>
        <v>#NA</v>
      </c>
      <c r="CG80" s="9">
        <f>'West-Deutschland-Q'!Z81/AVERAGE('West-Deutschland-Q'!Z$127:Z$130)*AVERAGE(CG$126:CG$129)</f>
        <v>76.996141458962356</v>
      </c>
      <c r="CH80" s="11"/>
      <c r="CI80" s="2"/>
      <c r="CL80">
        <f>'Datastream-Q'!BL81</f>
        <v>114.0308</v>
      </c>
      <c r="CM80">
        <f>'Datastream-Q'!BM81</f>
        <v>50.1432</v>
      </c>
      <c r="CN80">
        <f>'Datastream-Q'!BN81</f>
        <v>74</v>
      </c>
      <c r="CP80">
        <f>'Datastream-Q'!BP81</f>
        <v>68.930000000000007</v>
      </c>
      <c r="CQ80">
        <f>'Datastream-Q'!BQ81</f>
        <v>70.23</v>
      </c>
      <c r="CR80">
        <f>'Datastream-Q'!BR81</f>
        <v>77.069999999999993</v>
      </c>
      <c r="CS80">
        <f>'Datastream-Q'!BS81</f>
        <v>100.67</v>
      </c>
      <c r="CT80">
        <f>'Datastream-Q'!BT81</f>
        <v>60.73</v>
      </c>
      <c r="CU80" s="28">
        <f>'Datastream-Q'!BU81</f>
        <v>63.7</v>
      </c>
      <c r="CV80" s="28"/>
      <c r="CX80" s="9">
        <v>0.6</v>
      </c>
      <c r="CY80" s="9"/>
      <c r="DA80" s="105"/>
      <c r="DB80" s="40">
        <f t="shared" si="4"/>
        <v>32.813217072051401</v>
      </c>
      <c r="DC80" s="19">
        <f>'[2]Deutschland Quartalsdaten'!N40</f>
        <v>4.4310547984735764E-2</v>
      </c>
      <c r="DI80">
        <f>'Datastream-Q'!CA81</f>
        <v>116.68</v>
      </c>
      <c r="DL80" s="47">
        <v>-0.9</v>
      </c>
      <c r="DM80" s="47"/>
      <c r="DP80" s="9">
        <f>'Destatis 1970-1991'!AV53*AVERAGE(DP$126:DP$129)/AVERAGE('Destatis 1970-1991'!AV$99:AV$102)</f>
        <v>32.475617682104371</v>
      </c>
      <c r="DQ80" s="9">
        <f>'Destatis 1970-1991'!AX53*AVERAGE(DQ$126:DQ$129)/AVERAGE('Destatis 1970-1991'!AX$99:AX$102)</f>
        <v>5.3954425021251069</v>
      </c>
      <c r="DW80">
        <f>'Datastream-Q'!CG81</f>
        <v>103</v>
      </c>
      <c r="DX80">
        <f>'Datastream-Q'!CH81</f>
        <v>112.8</v>
      </c>
      <c r="EB80" s="1">
        <f>[2]Weltindikatoren!C40</f>
        <v>1.4166437083365675</v>
      </c>
      <c r="EC80" s="9">
        <f>'Destatis 1970-1991'!AJ53*AVERAGE(EC$126:EC$129)/AVERAGE('Destatis 1970-1991'!AJ$99:AJ$102)</f>
        <v>29.38478266993264</v>
      </c>
      <c r="ED80" s="9">
        <f>'Destatis 1970-1991'!AK53*AVERAGE(ED$126:ED$129)/AVERAGE('Destatis 1970-1991'!AK$99:AK$102)</f>
        <v>13.683170588924016</v>
      </c>
      <c r="EJ80" s="1">
        <f>[2]Weltindikatoren!C40</f>
        <v>1.4166437083365675</v>
      </c>
      <c r="EK80" t="e">
        <f>#REF!</f>
        <v>#REF!</v>
      </c>
      <c r="EL80">
        <v>128.91476589020027</v>
      </c>
      <c r="EM80">
        <v>148.07314007957942</v>
      </c>
    </row>
    <row r="81" spans="1:143">
      <c r="A81" s="4">
        <v>29129</v>
      </c>
      <c r="B81" s="8">
        <v>333.43471893249534</v>
      </c>
      <c r="C81" s="6">
        <v>100.75333333333334</v>
      </c>
      <c r="D81" s="6">
        <v>105.82397346809854</v>
      </c>
      <c r="E81" s="6">
        <v>95.990804597701157</v>
      </c>
      <c r="F81">
        <f>'Datastream-Q'!F82</f>
        <v>49.5</v>
      </c>
      <c r="G81">
        <f>'Datastream-Q'!G82</f>
        <v>1.127831</v>
      </c>
      <c r="H81">
        <f>'Datastream-Q'!H82</f>
        <v>122.9</v>
      </c>
      <c r="I81">
        <f>'Datastream-Q'!I82</f>
        <v>197.2</v>
      </c>
      <c r="J81">
        <f>'Datastream-Q'!J82</f>
        <v>9.33</v>
      </c>
      <c r="K81" t="str">
        <f>'Datastream-Q'!K82</f>
        <v>#NA</v>
      </c>
      <c r="L81">
        <f>'Datastream-Q'!L82</f>
        <v>497.8</v>
      </c>
      <c r="M81">
        <f>'Datastream-Q'!M82</f>
        <v>504611</v>
      </c>
      <c r="N81" t="str">
        <f>'Datastream-Q'!N82</f>
        <v>#NA</v>
      </c>
      <c r="O81">
        <f>'Datastream-Q'!O82</f>
        <v>1294</v>
      </c>
      <c r="P81">
        <f>'Datastream-Q'!P82</f>
        <v>3.1</v>
      </c>
      <c r="Q81">
        <f>'Datastream-Q'!Q82</f>
        <v>43.6</v>
      </c>
      <c r="R81" s="8"/>
      <c r="S81">
        <v>0</v>
      </c>
      <c r="T81">
        <v>0</v>
      </c>
      <c r="U81" t="str">
        <f>'Datastream-Q'!S82</f>
        <v>#NA</v>
      </c>
      <c r="V81" t="str">
        <f>'Datastream-Q'!T82</f>
        <v>#NA</v>
      </c>
      <c r="W81" s="1">
        <f>'[2]Deutschland Quartalsdaten'!C41</f>
        <v>-0.19187497556889932</v>
      </c>
      <c r="X81" s="1">
        <f>'[2]Deutschland Quartalsdaten'!B41</f>
        <v>2.2250763927061352</v>
      </c>
      <c r="Y81" s="19">
        <f>'[2]Deutschland Quartalsdaten'!J41</f>
        <v>1.9626653357091832</v>
      </c>
      <c r="Z81" s="9">
        <f>'West-Deutschland-Q'!X82*AVERAGE(Quartalsdaten!Z$126:Z$129)/AVERAGE('West-Deutschland-Q'!X$127:X$130)</f>
        <v>38.456603647594008</v>
      </c>
      <c r="AA81" s="8">
        <f>'[3]Lange Reihen'!B41</f>
        <v>51.9</v>
      </c>
      <c r="AB81" s="9">
        <f>'West-Deutschland-Q'!Y82*AVERAGE(Quartalsdaten!AB$126:AB$129)/AVERAGE('West-Deutschland-Q'!Y$127:Y$130)</f>
        <v>48.070396930589467</v>
      </c>
      <c r="AC81" s="8">
        <f>'[3]Lange Reihen'!D41</f>
        <v>60.76</v>
      </c>
      <c r="AD81" t="str">
        <f>'Datastream-Q'!Z82</f>
        <v>#NA</v>
      </c>
      <c r="AE81" t="str">
        <f>'Datastream-Q'!Z82</f>
        <v>#NA</v>
      </c>
      <c r="AF81" s="10">
        <v>0.33333333333333331</v>
      </c>
      <c r="AG81">
        <f>'Datastream-Q'!AB82</f>
        <v>108.3</v>
      </c>
      <c r="AH81" s="8"/>
      <c r="AI81">
        <f>'Datastream-Q'!AD82</f>
        <v>76.400000000000006</v>
      </c>
      <c r="AJ81">
        <f>'Datastream-Q'!AE82</f>
        <v>1.127831</v>
      </c>
      <c r="AK81" s="9">
        <f t="shared" si="1"/>
        <v>74.097502211163786</v>
      </c>
      <c r="AL81" s="9">
        <f t="shared" si="2"/>
        <v>79.115202321575822</v>
      </c>
      <c r="AN81" t="str">
        <f>'Datastream-Q'!AF82</f>
        <v>#NA</v>
      </c>
      <c r="AP81" s="8" t="e">
        <f>#REF!</f>
        <v>#REF!</v>
      </c>
      <c r="AQ81" s="8">
        <v>53.36</v>
      </c>
      <c r="AR81" s="8">
        <v>83.66</v>
      </c>
      <c r="AS81" s="8">
        <f>'[3]Import Quarterly Data'!F44</f>
        <v>57.12</v>
      </c>
      <c r="AT81" s="8">
        <f>'[3]Export Quarterly Data'!S45</f>
        <v>6.22</v>
      </c>
      <c r="AU81" s="8">
        <v>42.58</v>
      </c>
      <c r="AV81" s="8">
        <v>9.51</v>
      </c>
      <c r="AW81" s="8">
        <v>40.61</v>
      </c>
      <c r="AX81" s="30">
        <f t="shared" si="5"/>
        <v>93.657729534689395</v>
      </c>
      <c r="AY81">
        <f>'Datastream-Q'!AQ82</f>
        <v>39.06</v>
      </c>
      <c r="AZ81" s="9">
        <f>'West-Deutschland-Q'!C82/AVERAGE('West-Deutschland-Q'!C$127:C$130)*AVERAGE(AZ$126:AZ$129)</f>
        <v>47.060410227592023</v>
      </c>
      <c r="BG81">
        <f>'Datastream-Q'!AU82</f>
        <v>85.4</v>
      </c>
      <c r="BH81" s="8">
        <f>'West-Deutschland-Q'!J82</f>
        <v>84.8</v>
      </c>
      <c r="BL81">
        <v>0.71855474055963042</v>
      </c>
      <c r="BM81">
        <f>'Datastream-Q'!AZ82</f>
        <v>54.731000000000002</v>
      </c>
      <c r="BN81">
        <f>'Datastream-Q'!BA82</f>
        <v>101.2016</v>
      </c>
      <c r="BO81" s="8">
        <f>'West-Deutschland-Q'!D82</f>
        <v>21.67</v>
      </c>
      <c r="BP81" s="8">
        <f>100-'West-Deutschland-Q'!E82</f>
        <v>72.3</v>
      </c>
      <c r="BQ81" s="9">
        <f>'Destatis 1970-1991'!AU54*AVERAGE(BQ$126:BQ$129)/AVERAGE('Destatis 1970-1991'!AU$99:AU$102)</f>
        <v>68.37900483473544</v>
      </c>
      <c r="BR81" s="9">
        <f>'West-Deutschland-Q'!M83*AVERAGE(Quartalsdaten!BR$138:BR$141)/AVERAGE('West-Deutschland-Q'!M$139:M$142)</f>
        <v>98.562441054091551</v>
      </c>
      <c r="BT81" s="1">
        <f>'[4]Preisindex-Deutschland-Quartals'!C41</f>
        <v>3.2663617614850522</v>
      </c>
      <c r="BU81" s="1">
        <f>'[4]Preisindex-Deutschland-Quartals'!D41</f>
        <v>3.1346604954958845</v>
      </c>
      <c r="BV81" s="2">
        <f>'[5]Deutschland Quartalsdaten'!K41</f>
        <v>0</v>
      </c>
      <c r="BW81" s="9">
        <f>'West-Deutschland-Q'!Q82*AVERAGE('West-Deutschland-Q'!AW$127:AW$130)/AVERAGE('West-Deutschland-Q'!Q$127:Q$130)</f>
        <v>243.62427655819519</v>
      </c>
      <c r="BX81" s="9">
        <f>'West-Deutschland-Q'!R82*AVERAGE('West-Deutschland-Q'!AX$127:AX$130)/AVERAGE('West-Deutschland-Q'!R$127:R$130)</f>
        <v>24.567271499279428</v>
      </c>
      <c r="BY81" s="9">
        <f>'West-Deutschland-Q'!S82*AVERAGE('West-Deutschland-Q'!AY$127:AY$130)/AVERAGE('West-Deutschland-Q'!S$127:S$130)</f>
        <v>439.98926843150002</v>
      </c>
      <c r="BZ81" s="9">
        <f>'Destatis 1970-1991'!D54*AVERAGE(BZ$126:BZ$129)/AVERAGE('Destatis 1970-1991'!D$99:D$102)</f>
        <v>212.45756260434055</v>
      </c>
      <c r="CA81">
        <f>'Datastream-Q'!BG82</f>
        <v>723.91</v>
      </c>
      <c r="CB81">
        <f>'Datastream-Q'!BH82</f>
        <v>-1621.3779999999999</v>
      </c>
      <c r="CE81" t="str">
        <f>'Datastream-Q'!BJ82</f>
        <v>#NA</v>
      </c>
      <c r="CG81" s="9">
        <f>'West-Deutschland-Q'!Z82/AVERAGE('West-Deutschland-Q'!Z$127:Z$130)*AVERAGE(CG$126:CG$129)</f>
        <v>77.913382618890424</v>
      </c>
      <c r="CH81" s="11"/>
      <c r="CI81" s="2"/>
      <c r="CL81">
        <f>'Datastream-Q'!BL82</f>
        <v>118.1003</v>
      </c>
      <c r="CM81">
        <f>'Datastream-Q'!BM82</f>
        <v>51.557899999999997</v>
      </c>
      <c r="CN81">
        <f>'Datastream-Q'!BN82</f>
        <v>75.900000000000006</v>
      </c>
      <c r="CP81">
        <f>'Datastream-Q'!BP82</f>
        <v>80.97</v>
      </c>
      <c r="CQ81">
        <f>'Datastream-Q'!BQ82</f>
        <v>80.67</v>
      </c>
      <c r="CR81">
        <f>'Datastream-Q'!BR82</f>
        <v>79.03</v>
      </c>
      <c r="CS81">
        <f>'Datastream-Q'!BS82</f>
        <v>100.1</v>
      </c>
      <c r="CT81">
        <f>'Datastream-Q'!BT82</f>
        <v>64.400000000000006</v>
      </c>
      <c r="CU81" s="28">
        <f>'Datastream-Q'!BU82</f>
        <v>64.599999999999994</v>
      </c>
      <c r="CV81" s="28"/>
      <c r="CX81" s="9">
        <v>-0.1</v>
      </c>
      <c r="CY81" s="9"/>
      <c r="DA81" s="105"/>
      <c r="DB81" s="40">
        <f t="shared" si="4"/>
        <v>34.632848361146308</v>
      </c>
      <c r="DC81" s="19">
        <f>'[2]Deutschland Quartalsdaten'!N41</f>
        <v>4.3421486269516398E-2</v>
      </c>
      <c r="DI81">
        <f>'Datastream-Q'!CA82</f>
        <v>119.69</v>
      </c>
      <c r="DL81" s="47">
        <v>-0.8</v>
      </c>
      <c r="DM81" s="47"/>
      <c r="DP81" s="9">
        <f>'Destatis 1970-1991'!AV54*AVERAGE(DP$126:DP$129)/AVERAGE('Destatis 1970-1991'!AV$99:AV$102)</f>
        <v>33.427445051887617</v>
      </c>
      <c r="DQ81" s="9">
        <f>'Destatis 1970-1991'!AX54*AVERAGE(DQ$126:DQ$129)/AVERAGE('Destatis 1970-1991'!AX$99:AX$102)</f>
        <v>5.3606331956597826</v>
      </c>
      <c r="DW81">
        <f>'Datastream-Q'!CG82</f>
        <v>102.4</v>
      </c>
      <c r="DX81">
        <f>'Datastream-Q'!CH82</f>
        <v>116.7</v>
      </c>
      <c r="EB81" s="1">
        <f>[2]Weltindikatoren!C41</f>
        <v>1.4277292424442636</v>
      </c>
      <c r="EC81" s="9">
        <f>'Destatis 1970-1991'!AJ54*AVERAGE(EC$126:EC$129)/AVERAGE('Destatis 1970-1991'!AJ$99:AJ$102)</f>
        <v>30.691829210042862</v>
      </c>
      <c r="ED81" s="9">
        <f>'Destatis 1970-1991'!AK54*AVERAGE(ED$126:ED$129)/AVERAGE('Destatis 1970-1991'!AK$99:AK$102)</f>
        <v>14.385452523123757</v>
      </c>
      <c r="EJ81" s="1">
        <f>[2]Weltindikatoren!C41</f>
        <v>1.4277292424442636</v>
      </c>
      <c r="EK81" t="e">
        <f>#REF!</f>
        <v>#REF!</v>
      </c>
      <c r="EL81">
        <v>130.44721766896836</v>
      </c>
      <c r="EM81">
        <v>148.91051411238337</v>
      </c>
    </row>
    <row r="82" spans="1:143">
      <c r="A82" s="4">
        <v>29221</v>
      </c>
      <c r="B82" s="8">
        <v>336.33296991873459</v>
      </c>
      <c r="C82" s="6">
        <v>98.856231884057991</v>
      </c>
      <c r="D82" s="6">
        <v>105.7152874289324</v>
      </c>
      <c r="E82" s="6">
        <v>92.539080459770119</v>
      </c>
      <c r="F82">
        <f>'Datastream-Q'!F83</f>
        <v>49.9</v>
      </c>
      <c r="G82">
        <f>'Datastream-Q'!G83</f>
        <v>1.057375</v>
      </c>
      <c r="H82">
        <f>'Datastream-Q'!H83</f>
        <v>122.1</v>
      </c>
      <c r="I82">
        <f>'Datastream-Q'!I83</f>
        <v>202.6</v>
      </c>
      <c r="J82">
        <f>'Datastream-Q'!J83</f>
        <v>9.157</v>
      </c>
      <c r="K82" t="str">
        <f>'Datastream-Q'!K83</f>
        <v>#NA</v>
      </c>
      <c r="L82">
        <f>'Datastream-Q'!L83</f>
        <v>475.2</v>
      </c>
      <c r="M82">
        <f>'Datastream-Q'!M83</f>
        <v>704152</v>
      </c>
      <c r="N82" t="str">
        <f>'Datastream-Q'!N83</f>
        <v>#NA</v>
      </c>
      <c r="O82">
        <f>'Datastream-Q'!O83</f>
        <v>1561</v>
      </c>
      <c r="P82">
        <f>'Datastream-Q'!P83</f>
        <v>3.1</v>
      </c>
      <c r="Q82">
        <f>'Datastream-Q'!Q83</f>
        <v>44</v>
      </c>
      <c r="R82" s="8"/>
      <c r="S82">
        <v>0</v>
      </c>
      <c r="T82">
        <v>0</v>
      </c>
      <c r="U82" t="str">
        <f>'Datastream-Q'!S83</f>
        <v>#NA</v>
      </c>
      <c r="V82" t="str">
        <f>'Datastream-Q'!T83</f>
        <v>#NA</v>
      </c>
      <c r="W82" s="1">
        <f>'[2]Deutschland Quartalsdaten'!C42</f>
        <v>-0.13278620972903057</v>
      </c>
      <c r="X82" s="1">
        <f>'[2]Deutschland Quartalsdaten'!B42</f>
        <v>2.2498637594771922</v>
      </c>
      <c r="Y82" s="19">
        <f>'[2]Deutschland Quartalsdaten'!J42</f>
        <v>1.9801199304310642</v>
      </c>
      <c r="Z82" s="9">
        <f>'West-Deutschland-Q'!X83*AVERAGE(Quartalsdaten!Z$126:Z$129)/AVERAGE('West-Deutschland-Q'!X$127:X$130)</f>
        <v>41.671827886983017</v>
      </c>
      <c r="AA82" s="8">
        <f>'[3]Lange Reihen'!B42</f>
        <v>55.39</v>
      </c>
      <c r="AB82" s="9">
        <f>'West-Deutschland-Q'!Y83*AVERAGE(Quartalsdaten!AB$126:AB$129)/AVERAGE('West-Deutschland-Q'!Y$127:Y$130)</f>
        <v>50.64080123573671</v>
      </c>
      <c r="AC82" s="8">
        <f>'[3]Lange Reihen'!D42</f>
        <v>61.94</v>
      </c>
      <c r="AD82" t="str">
        <f>'Datastream-Q'!Z83</f>
        <v>#NA</v>
      </c>
      <c r="AE82" t="str">
        <f>'Datastream-Q'!Z83</f>
        <v>#NA</v>
      </c>
      <c r="AF82" s="10">
        <v>3</v>
      </c>
      <c r="AG82">
        <f>'Datastream-Q'!AB83</f>
        <v>107.1</v>
      </c>
      <c r="AH82" s="8"/>
      <c r="AI82">
        <f>'Datastream-Q'!AD83</f>
        <v>76.17</v>
      </c>
      <c r="AJ82">
        <f>'Datastream-Q'!AE83</f>
        <v>1.057375</v>
      </c>
      <c r="AK82" s="9">
        <f t="shared" si="1"/>
        <v>75.233485984804148</v>
      </c>
      <c r="AL82" s="9">
        <f t="shared" si="2"/>
        <v>81.757832153272062</v>
      </c>
      <c r="AN82" t="str">
        <f>'Datastream-Q'!AF83</f>
        <v>#NA</v>
      </c>
      <c r="AP82" s="8" t="e">
        <f>#REF!</f>
        <v>#REF!</v>
      </c>
      <c r="AQ82" s="8">
        <v>56.46</v>
      </c>
      <c r="AR82" s="8">
        <v>83.78</v>
      </c>
      <c r="AS82" s="8">
        <f>'[3]Import Quarterly Data'!F45</f>
        <v>58.46</v>
      </c>
      <c r="AT82" s="8">
        <f>'[3]Export Quarterly Data'!S46</f>
        <v>7.09</v>
      </c>
      <c r="AU82" s="8">
        <v>45.79</v>
      </c>
      <c r="AV82" s="8">
        <v>9.7100000000000009</v>
      </c>
      <c r="AW82" s="8">
        <v>43.09</v>
      </c>
      <c r="AX82" s="30">
        <f t="shared" si="5"/>
        <v>92.019912959242035</v>
      </c>
      <c r="AY82">
        <f>'Datastream-Q'!AQ83</f>
        <v>39.630000000000003</v>
      </c>
      <c r="AZ82" s="9">
        <f>'West-Deutschland-Q'!C83/AVERAGE('West-Deutschland-Q'!C$127:C$130)*AVERAGE(AZ$126:AZ$129)</f>
        <v>47.967279039055917</v>
      </c>
      <c r="BG82">
        <f>'Datastream-Q'!AU83</f>
        <v>85.3</v>
      </c>
      <c r="BH82" s="8">
        <f>'West-Deutschland-Q'!J83</f>
        <v>85</v>
      </c>
      <c r="BL82">
        <v>0.71737268594769088</v>
      </c>
      <c r="BM82">
        <f>'Datastream-Q'!AZ83</f>
        <v>54.545000000000002</v>
      </c>
      <c r="BN82">
        <f>'Datastream-Q'!BA83</f>
        <v>100.3897</v>
      </c>
      <c r="BO82" s="8">
        <f>'West-Deutschland-Q'!D83</f>
        <v>16.2</v>
      </c>
      <c r="BP82" s="8">
        <f>100-'West-Deutschland-Q'!E83</f>
        <v>47.3</v>
      </c>
      <c r="BQ82" s="9">
        <f>'Destatis 1970-1991'!AU55*AVERAGE(BQ$126:BQ$129)/AVERAGE('Destatis 1970-1991'!AU$99:AU$102)</f>
        <v>69.874225740454989</v>
      </c>
      <c r="BR82" s="9">
        <f>'West-Deutschland-Q'!M84*AVERAGE(Quartalsdaten!BR$138:BR$141)/AVERAGE('West-Deutschland-Q'!M$139:M$142)</f>
        <v>92.727877947295426</v>
      </c>
      <c r="BT82" s="1">
        <f>'[4]Preisindex-Deutschland-Quartals'!C42</f>
        <v>3.3743333649892207</v>
      </c>
      <c r="BU82" s="1">
        <f>'[4]Preisindex-Deutschland-Quartals'!D42</f>
        <v>3.2350306741509178</v>
      </c>
      <c r="BV82" s="2">
        <f>'[5]Deutschland Quartalsdaten'!K42</f>
        <v>0</v>
      </c>
      <c r="BW82" s="9">
        <f>'West-Deutschland-Q'!Q83*AVERAGE('West-Deutschland-Q'!AW$127:AW$130)/AVERAGE('West-Deutschland-Q'!Q$127:Q$130)</f>
        <v>244.91412616290671</v>
      </c>
      <c r="BX82" s="9">
        <f>'West-Deutschland-Q'!R83*AVERAGE('West-Deutschland-Q'!AX$127:AX$130)/AVERAGE('West-Deutschland-Q'!R$127:R$130)</f>
        <v>24.73927533667942</v>
      </c>
      <c r="BY82" s="9">
        <f>'West-Deutschland-Q'!S83*AVERAGE('West-Deutschland-Q'!AY$127:AY$130)/AVERAGE('West-Deutschland-Q'!S$127:S$130)</f>
        <v>438.27444980924997</v>
      </c>
      <c r="BZ82" s="9">
        <f>'Destatis 1970-1991'!D55*AVERAGE(BZ$126:BZ$129)/AVERAGE('Destatis 1970-1991'!D$99:D$102)</f>
        <v>218.3404856194924</v>
      </c>
      <c r="CA82">
        <f>'Datastream-Q'!BG83</f>
        <v>737.73</v>
      </c>
      <c r="CB82">
        <f>'Datastream-Q'!BH83</f>
        <v>-1566.8019999999999</v>
      </c>
      <c r="CE82" t="str">
        <f>'Datastream-Q'!BJ83</f>
        <v>#NA</v>
      </c>
      <c r="CG82" s="9">
        <f>'West-Deutschland-Q'!Z83/AVERAGE('West-Deutschland-Q'!Z$127:Z$130)*AVERAGE(CG$126:CG$129)</f>
        <v>78.861893363816051</v>
      </c>
      <c r="CH82" s="11"/>
      <c r="CI82" s="2"/>
      <c r="CL82">
        <f>'Datastream-Q'!BL83</f>
        <v>116.55549999999999</v>
      </c>
      <c r="CM82">
        <f>'Datastream-Q'!BM83</f>
        <v>51.612900000000003</v>
      </c>
      <c r="CN82">
        <f>'Datastream-Q'!BN83</f>
        <v>80.599999999999994</v>
      </c>
      <c r="CP82">
        <f>'Datastream-Q'!BP83</f>
        <v>73.400000000000006</v>
      </c>
      <c r="CQ82">
        <f>'Datastream-Q'!BQ83</f>
        <v>75.2</v>
      </c>
      <c r="CR82">
        <f>'Datastream-Q'!BR83</f>
        <v>84.33</v>
      </c>
      <c r="CS82">
        <f>'Datastream-Q'!BS83</f>
        <v>99.73</v>
      </c>
      <c r="CT82">
        <f>'Datastream-Q'!BT83</f>
        <v>73.63</v>
      </c>
      <c r="CU82" s="28">
        <f>'Datastream-Q'!BU83</f>
        <v>66.099999999999994</v>
      </c>
      <c r="CV82" s="28"/>
      <c r="CX82" s="9">
        <v>-1.3</v>
      </c>
      <c r="CY82" s="9"/>
      <c r="DA82" s="105"/>
      <c r="DB82" s="40">
        <f t="shared" si="4"/>
        <v>37.479607518619225</v>
      </c>
      <c r="DC82" s="19">
        <f>'[2]Deutschland Quartalsdaten'!N42</f>
        <v>6.5828272673431137E-2</v>
      </c>
      <c r="DI82">
        <f>'Datastream-Q'!CA83</f>
        <v>121.64</v>
      </c>
      <c r="DL82" s="47">
        <v>0.4</v>
      </c>
      <c r="DM82" s="47"/>
      <c r="DP82" s="9">
        <f>'Destatis 1970-1991'!AV55*AVERAGE(DP$126:DP$129)/AVERAGE('Destatis 1970-1991'!AV$99:AV$102)</f>
        <v>34.291411433690861</v>
      </c>
      <c r="DQ82" s="9">
        <f>'Destatis 1970-1991'!AX55*AVERAGE(DQ$126:DQ$129)/AVERAGE('Destatis 1970-1991'!AX$99:AX$102)</f>
        <v>5.6130006675333757</v>
      </c>
      <c r="DW82">
        <f>'Datastream-Q'!CG83</f>
        <v>101.3</v>
      </c>
      <c r="DX82">
        <f>'Datastream-Q'!CH83</f>
        <v>115.2</v>
      </c>
      <c r="EB82" s="1">
        <f>[2]Weltindikatoren!C42</f>
        <v>1.4374547443346346</v>
      </c>
      <c r="EC82" s="9">
        <f>'Destatis 1970-1991'!AJ55*AVERAGE(EC$126:EC$129)/AVERAGE('Destatis 1970-1991'!AJ$99:AJ$102)</f>
        <v>32.284049540722599</v>
      </c>
      <c r="ED82" s="9">
        <f>'Destatis 1970-1991'!AK55*AVERAGE(ED$126:ED$129)/AVERAGE('Destatis 1970-1991'!AK$99:AK$102)</f>
        <v>15.178351481091209</v>
      </c>
      <c r="EJ82" s="1">
        <f>[2]Weltindikatoren!C42</f>
        <v>1.4374547443346346</v>
      </c>
      <c r="EK82" t="e">
        <f>#REF!</f>
        <v>#REF!</v>
      </c>
      <c r="EL82">
        <v>132.34962252799176</v>
      </c>
      <c r="EM82">
        <v>149.229673810653</v>
      </c>
    </row>
    <row r="83" spans="1:143">
      <c r="A83" s="4">
        <v>29312</v>
      </c>
      <c r="B83" s="8">
        <v>334.1139965073952</v>
      </c>
      <c r="C83" s="6">
        <v>93.199420289855084</v>
      </c>
      <c r="D83" s="6">
        <v>98.759380922299428</v>
      </c>
      <c r="E83" s="6">
        <v>88.035402298850585</v>
      </c>
      <c r="F83">
        <f>'Datastream-Q'!F84</f>
        <v>48.4</v>
      </c>
      <c r="G83">
        <f>'Datastream-Q'!G84</f>
        <v>1.1067400000000001</v>
      </c>
      <c r="H83">
        <f>'Datastream-Q'!H84</f>
        <v>126.4</v>
      </c>
      <c r="I83">
        <f>'Datastream-Q'!I84</f>
        <v>205.4</v>
      </c>
      <c r="J83">
        <f>'Datastream-Q'!J84</f>
        <v>10.196999999999999</v>
      </c>
      <c r="K83" t="str">
        <f>'Datastream-Q'!K84</f>
        <v>#NA</v>
      </c>
      <c r="L83">
        <f>'Datastream-Q'!L84</f>
        <v>515.5</v>
      </c>
      <c r="M83">
        <f>'Datastream-Q'!M84</f>
        <v>696816</v>
      </c>
      <c r="N83" t="str">
        <f>'Datastream-Q'!N84</f>
        <v>#NA</v>
      </c>
      <c r="O83">
        <f>'Datastream-Q'!O84</f>
        <v>1477</v>
      </c>
      <c r="P83">
        <f>'Datastream-Q'!P84</f>
        <v>3.3</v>
      </c>
      <c r="Q83">
        <f>'Datastream-Q'!Q84</f>
        <v>44.4</v>
      </c>
      <c r="R83" s="8"/>
      <c r="S83">
        <v>1</v>
      </c>
      <c r="T83">
        <v>1</v>
      </c>
      <c r="U83" t="str">
        <f>'Datastream-Q'!S84</f>
        <v>#NA</v>
      </c>
      <c r="V83" t="str">
        <f>'Datastream-Q'!T84</f>
        <v>#NA</v>
      </c>
      <c r="W83" s="1">
        <f>'[2]Deutschland Quartalsdaten'!C43</f>
        <v>-1.8370921369120599</v>
      </c>
      <c r="X83" s="1">
        <f>'[2]Deutschland Quartalsdaten'!B43</f>
        <v>2.2070121503803684</v>
      </c>
      <c r="Y83" s="19">
        <f>'[2]Deutschland Quartalsdaten'!J43</f>
        <v>1.9676162085129676</v>
      </c>
      <c r="Z83" s="9">
        <f>'West-Deutschland-Q'!X84*AVERAGE(Quartalsdaten!Z$126:Z$129)/AVERAGE('West-Deutschland-Q'!X$127:X$130)</f>
        <v>40.954706794374189</v>
      </c>
      <c r="AA83" s="8">
        <f>'[3]Lange Reihen'!B43</f>
        <v>53.63</v>
      </c>
      <c r="AB83" s="9">
        <f>'West-Deutschland-Q'!Y84*AVERAGE(Quartalsdaten!AB$126:AB$129)/AVERAGE('West-Deutschland-Q'!Y$127:Y$130)</f>
        <v>51.321766555383924</v>
      </c>
      <c r="AC83" s="8">
        <f>'[3]Lange Reihen'!D43</f>
        <v>60.73</v>
      </c>
      <c r="AD83" t="str">
        <f>'Datastream-Q'!Z84</f>
        <v>#NA</v>
      </c>
      <c r="AE83" t="str">
        <f>'Datastream-Q'!Z84</f>
        <v>#NA</v>
      </c>
      <c r="AF83" s="10">
        <v>-8</v>
      </c>
      <c r="AG83">
        <f>'Datastream-Q'!AB84</f>
        <v>105</v>
      </c>
      <c r="AH83" s="8"/>
      <c r="AI83">
        <f>'Datastream-Q'!AD84</f>
        <v>75.099999999999994</v>
      </c>
      <c r="AJ83">
        <f>'Datastream-Q'!AE84</f>
        <v>1.1067400000000001</v>
      </c>
      <c r="AK83" s="9">
        <f t="shared" si="1"/>
        <v>76.365293295495405</v>
      </c>
      <c r="AL83" s="9">
        <f t="shared" si="2"/>
        <v>84.508095760553147</v>
      </c>
      <c r="AN83" t="str">
        <f>'Datastream-Q'!AF84</f>
        <v>#NA</v>
      </c>
      <c r="AP83" s="8" t="e">
        <f>#REF!</f>
        <v>#REF!</v>
      </c>
      <c r="AQ83" s="8">
        <v>54.97</v>
      </c>
      <c r="AR83" s="8">
        <v>82.63</v>
      </c>
      <c r="AS83" s="8">
        <f>'[3]Import Quarterly Data'!F46</f>
        <v>57.25</v>
      </c>
      <c r="AT83" s="8">
        <f>'[3]Export Quarterly Data'!S47</f>
        <v>6.77</v>
      </c>
      <c r="AU83" s="8">
        <v>45.2</v>
      </c>
      <c r="AV83" s="8">
        <v>9.86</v>
      </c>
      <c r="AW83" s="8">
        <v>43.65</v>
      </c>
      <c r="AX83" s="30">
        <f t="shared" si="5"/>
        <v>90.364470537675217</v>
      </c>
      <c r="AY83">
        <f>'Datastream-Q'!AQ84</f>
        <v>38.299999999999997</v>
      </c>
      <c r="AZ83" s="9">
        <f>'West-Deutschland-Q'!C84/AVERAGE('West-Deutschland-Q'!C$127:C$130)*AVERAGE(AZ$126:AZ$129)</f>
        <v>48.751643720146106</v>
      </c>
      <c r="BG83">
        <f>'Datastream-Q'!AU84</f>
        <v>83.2</v>
      </c>
      <c r="BH83" s="8">
        <f>'West-Deutschland-Q'!J84</f>
        <v>82.8</v>
      </c>
      <c r="BL83">
        <v>0.72646943317188106</v>
      </c>
      <c r="BM83">
        <f>'Datastream-Q'!AZ84</f>
        <v>54.224699999999999</v>
      </c>
      <c r="BN83">
        <f>'Datastream-Q'!BA84</f>
        <v>99.369900000000001</v>
      </c>
      <c r="BO83" s="8">
        <f>'West-Deutschland-Q'!D84</f>
        <v>35.200000000000003</v>
      </c>
      <c r="BP83" s="8">
        <f>100-'West-Deutschland-Q'!E84</f>
        <v>84</v>
      </c>
      <c r="BQ83" s="9">
        <f>'Destatis 1970-1991'!AU56*AVERAGE(BQ$126:BQ$129)/AVERAGE('Destatis 1970-1991'!AU$99:AU$102)</f>
        <v>67.948672964308827</v>
      </c>
      <c r="BR83" s="9">
        <f>'West-Deutschland-Q'!M85*AVERAGE(Quartalsdaten!BR$138:BR$141)/AVERAGE('West-Deutschland-Q'!M$139:M$142)</f>
        <v>90.644105409153951</v>
      </c>
      <c r="BT83" s="1">
        <f>'[4]Preisindex-Deutschland-Quartals'!C43</f>
        <v>3.4639317304117365</v>
      </c>
      <c r="BU83" s="1">
        <f>'[4]Preisindex-Deutschland-Quartals'!D43</f>
        <v>3.3176060928169875</v>
      </c>
      <c r="BV83" s="2">
        <f>'[5]Deutschland Quartalsdaten'!K43</f>
        <v>0</v>
      </c>
      <c r="BW83" s="9">
        <f>'West-Deutschland-Q'!Q84*AVERAGE('West-Deutschland-Q'!AW$127:AW$130)/AVERAGE('West-Deutschland-Q'!Q$127:Q$130)</f>
        <v>243.52989731882604</v>
      </c>
      <c r="BX83" s="9">
        <f>'West-Deutschland-Q'!R84*AVERAGE('West-Deutschland-Q'!AX$127:AX$130)/AVERAGE('West-Deutschland-Q'!R$127:R$130)</f>
        <v>24.717317399990065</v>
      </c>
      <c r="BY83" s="9">
        <f>'West-Deutschland-Q'!S84*AVERAGE('West-Deutschland-Q'!AY$127:AY$130)/AVERAGE('West-Deutschland-Q'!S$127:S$130)</f>
        <v>437.00216502500001</v>
      </c>
      <c r="BZ83" s="9">
        <f>'Destatis 1970-1991'!D56*AVERAGE(BZ$126:BZ$129)/AVERAGE('Destatis 1970-1991'!D$99:D$102)</f>
        <v>221.01861628734247</v>
      </c>
      <c r="CA83">
        <f>'Datastream-Q'!BG84</f>
        <v>724.68</v>
      </c>
      <c r="CB83">
        <f>'Datastream-Q'!BH84</f>
        <v>-3080.7779999999998</v>
      </c>
      <c r="CE83" t="str">
        <f>'Datastream-Q'!BJ84</f>
        <v>#NA</v>
      </c>
      <c r="CG83" s="9">
        <f>'West-Deutschland-Q'!Z84/AVERAGE('West-Deutschland-Q'!Z$127:Z$130)*AVERAGE(CG$126:CG$129)</f>
        <v>81.915889498576576</v>
      </c>
      <c r="CH83" s="11"/>
      <c r="CI83" s="2"/>
      <c r="CL83">
        <f>'Datastream-Q'!BL84</f>
        <v>112.64919999999999</v>
      </c>
      <c r="CM83">
        <f>'Datastream-Q'!BM84</f>
        <v>51.180300000000003</v>
      </c>
      <c r="CN83">
        <f>'Datastream-Q'!BN84</f>
        <v>82.2</v>
      </c>
      <c r="CP83">
        <f>'Datastream-Q'!BP84</f>
        <v>72.8</v>
      </c>
      <c r="CQ83">
        <f>'Datastream-Q'!BQ84</f>
        <v>74.23</v>
      </c>
      <c r="CR83">
        <f>'Datastream-Q'!BR84</f>
        <v>81.7</v>
      </c>
      <c r="CS83">
        <f>'Datastream-Q'!BS84</f>
        <v>101.3</v>
      </c>
      <c r="CT83">
        <f>'Datastream-Q'!BT84</f>
        <v>68.03</v>
      </c>
      <c r="CU83" s="28">
        <f>'Datastream-Q'!BU84</f>
        <v>66.599999999999994</v>
      </c>
      <c r="CV83" s="28"/>
      <c r="CX83" s="9">
        <v>0.1</v>
      </c>
      <c r="CY83" s="9"/>
      <c r="DA83" s="105"/>
      <c r="DB83" s="40">
        <f t="shared" si="4"/>
        <v>34.60614055695104</v>
      </c>
      <c r="DC83" s="19">
        <f>'[2]Deutschland Quartalsdaten'!N43</f>
        <v>7.1291590104421307E-2</v>
      </c>
      <c r="DI83">
        <f>'Datastream-Q'!CA84</f>
        <v>124.04</v>
      </c>
      <c r="DL83" s="47">
        <v>0.8</v>
      </c>
      <c r="DM83" s="47"/>
      <c r="DP83" s="9">
        <f>'Destatis 1970-1991'!AV56*AVERAGE(DP$126:DP$129)/AVERAGE('Destatis 1970-1991'!AV$99:AV$102)</f>
        <v>33.346905812905952</v>
      </c>
      <c r="DQ83" s="9">
        <f>'Destatis 1970-1991'!AX56*AVERAGE(DQ$126:DQ$129)/AVERAGE('Destatis 1970-1991'!AX$99:AX$102)</f>
        <v>5.5375805035251755</v>
      </c>
      <c r="DW83">
        <f>'Datastream-Q'!CG84</f>
        <v>100.5</v>
      </c>
      <c r="DX83">
        <f>'Datastream-Q'!CH84</f>
        <v>111.4</v>
      </c>
      <c r="EB83" s="1">
        <f>[2]Weltindikatoren!C43</f>
        <v>1.4246855347885132</v>
      </c>
      <c r="EC83" s="9">
        <f>'Destatis 1970-1991'!AJ56*AVERAGE(EC$126:EC$129)/AVERAGE('Destatis 1970-1991'!AJ$99:AJ$102)</f>
        <v>32.414754194733618</v>
      </c>
      <c r="ED83" s="9">
        <f>'Destatis 1970-1991'!AK56*AVERAGE(ED$126:ED$129)/AVERAGE('Destatis 1970-1991'!AK$99:AK$102)</f>
        <v>15.234987120946027</v>
      </c>
      <c r="EJ83" s="1">
        <f>[2]Weltindikatoren!C43</f>
        <v>1.4246855347885132</v>
      </c>
      <c r="EK83" t="e">
        <f>#REF!</f>
        <v>#REF!</v>
      </c>
      <c r="EL83">
        <v>130.18743122920679</v>
      </c>
      <c r="EM83">
        <v>144.67550521207761</v>
      </c>
    </row>
    <row r="84" spans="1:143">
      <c r="A84" s="4">
        <v>29403</v>
      </c>
      <c r="B84" s="8">
        <v>332.46108774180567</v>
      </c>
      <c r="C84" s="6">
        <v>89.681159420289873</v>
      </c>
      <c r="D84" s="6">
        <v>92.274447252053051</v>
      </c>
      <c r="E84" s="6">
        <v>87.147816091954041</v>
      </c>
      <c r="F84">
        <f>'Datastream-Q'!F85</f>
        <v>46.2</v>
      </c>
      <c r="G84">
        <f>'Datastream-Q'!G85</f>
        <v>1.0930439999999999</v>
      </c>
      <c r="H84">
        <f>'Datastream-Q'!H85</f>
        <v>126.8</v>
      </c>
      <c r="I84">
        <f>'Datastream-Q'!I85</f>
        <v>208.3</v>
      </c>
      <c r="J84">
        <f>'Datastream-Q'!J85</f>
        <v>9.2170000000000005</v>
      </c>
      <c r="K84" t="str">
        <f>'Datastream-Q'!K85</f>
        <v>#NA</v>
      </c>
      <c r="L84">
        <f>'Datastream-Q'!L85</f>
        <v>508.8</v>
      </c>
      <c r="M84">
        <f>'Datastream-Q'!M85</f>
        <v>524810</v>
      </c>
      <c r="N84" t="str">
        <f>'Datastream-Q'!N85</f>
        <v>#NA</v>
      </c>
      <c r="O84">
        <f>'Datastream-Q'!O85</f>
        <v>1599</v>
      </c>
      <c r="P84">
        <f>'Datastream-Q'!P85</f>
        <v>3.5</v>
      </c>
      <c r="Q84">
        <f>'Datastream-Q'!Q85</f>
        <v>44.8</v>
      </c>
      <c r="R84" s="8"/>
      <c r="S84">
        <v>1</v>
      </c>
      <c r="T84">
        <v>1</v>
      </c>
      <c r="U84" t="str">
        <f>'Datastream-Q'!S85</f>
        <v>#NA</v>
      </c>
      <c r="V84" t="str">
        <f>'Datastream-Q'!T85</f>
        <v>#NA</v>
      </c>
      <c r="W84" s="1">
        <f>'[2]Deutschland Quartalsdaten'!C44</f>
        <v>-0.59790104956585477</v>
      </c>
      <c r="X84" s="1">
        <f>'[2]Deutschland Quartalsdaten'!B44</f>
        <v>2.154706030424224</v>
      </c>
      <c r="Y84" s="19">
        <f>'[2]Deutschland Quartalsdaten'!J44</f>
        <v>1.9665615347326244</v>
      </c>
      <c r="Z84" s="9">
        <f>'West-Deutschland-Q'!X85*AVERAGE(Quartalsdaten!Z$126:Z$129)/AVERAGE('West-Deutschland-Q'!X$127:X$130)</f>
        <v>40.29274886273528</v>
      </c>
      <c r="AA84" s="8">
        <f>'[3]Lange Reihen'!B44</f>
        <v>52.34</v>
      </c>
      <c r="AB84" s="9">
        <f>'West-Deutschland-Q'!Y85*AVERAGE(Quartalsdaten!AB$126:AB$129)/AVERAGE('West-Deutschland-Q'!Y$127:Y$130)</f>
        <v>50.026973341970198</v>
      </c>
      <c r="AC84" s="8">
        <f>'[3]Lange Reihen'!D44</f>
        <v>58.93</v>
      </c>
      <c r="AD84" t="str">
        <f>'Datastream-Q'!Z85</f>
        <v>#NA</v>
      </c>
      <c r="AE84" t="str">
        <f>'Datastream-Q'!Z85</f>
        <v>#NA</v>
      </c>
      <c r="AF84" s="10">
        <v>-7.333333333333333</v>
      </c>
      <c r="AG84">
        <f>'Datastream-Q'!AB85</f>
        <v>102.8</v>
      </c>
      <c r="AH84" s="8"/>
      <c r="AI84">
        <f>'Datastream-Q'!AD85</f>
        <v>74.88</v>
      </c>
      <c r="AJ84">
        <f>'Datastream-Q'!AE85</f>
        <v>1.0930439999999999</v>
      </c>
      <c r="AK84" s="9">
        <f t="shared" si="1"/>
        <v>76.982707036177459</v>
      </c>
      <c r="AL84" s="9">
        <f t="shared" si="2"/>
        <v>84.892199799711847</v>
      </c>
      <c r="AN84" t="str">
        <f>'Datastream-Q'!AF85</f>
        <v>#NA</v>
      </c>
      <c r="AP84" s="8" t="e">
        <f>#REF!</f>
        <v>#REF!</v>
      </c>
      <c r="AQ84" s="8">
        <v>53.67</v>
      </c>
      <c r="AR84" s="8">
        <v>80.510000000000005</v>
      </c>
      <c r="AS84" s="8">
        <f>'[3]Import Quarterly Data'!F47</f>
        <v>55.49</v>
      </c>
      <c r="AT84" s="8">
        <f>'[3]Export Quarterly Data'!S48</f>
        <v>6.66</v>
      </c>
      <c r="AU84" s="8">
        <v>44.47</v>
      </c>
      <c r="AV84" s="8">
        <v>9.7899999999999991</v>
      </c>
      <c r="AW84" s="8">
        <v>42.37</v>
      </c>
      <c r="AX84" s="30">
        <f t="shared" si="5"/>
        <v>90.682898096414704</v>
      </c>
      <c r="AY84">
        <f>'Datastream-Q'!AQ85</f>
        <v>36.26</v>
      </c>
      <c r="AZ84" s="9">
        <f>'West-Deutschland-Q'!C85/AVERAGE('West-Deutschland-Q'!C$127:C$130)*AVERAGE(AZ$126:AZ$129)</f>
        <v>49.021285164372017</v>
      </c>
      <c r="BG84">
        <f>'Datastream-Q'!AU85</f>
        <v>81.5</v>
      </c>
      <c r="BH84" s="8">
        <f>'West-Deutschland-Q'!J85</f>
        <v>81.5</v>
      </c>
      <c r="BL84">
        <v>0.73285974973931178</v>
      </c>
      <c r="BM84">
        <f>'Datastream-Q'!AZ85</f>
        <v>54.031100000000002</v>
      </c>
      <c r="BN84">
        <f>'Datastream-Q'!BA85</f>
        <v>98.618200000000002</v>
      </c>
      <c r="BO84" s="8">
        <f>'West-Deutschland-Q'!D85</f>
        <v>33.200000000000003</v>
      </c>
      <c r="BP84" s="8">
        <f>100-'West-Deutschland-Q'!E85</f>
        <v>90.3</v>
      </c>
      <c r="BQ84" s="9">
        <f>'Destatis 1970-1991'!AU57*AVERAGE(BQ$126:BQ$129)/AVERAGE('Destatis 1970-1991'!AU$99:AU$102)</f>
        <v>66.314870608790898</v>
      </c>
      <c r="BR84" s="9">
        <f>'West-Deutschland-Q'!M86*AVERAGE(Quartalsdaten!BR$138:BR$141)/AVERAGE('West-Deutschland-Q'!M$139:M$142)</f>
        <v>84.809542302357841</v>
      </c>
      <c r="BT84" s="1">
        <f>'[4]Preisindex-Deutschland-Quartals'!C44</f>
        <v>3.5609299108101595</v>
      </c>
      <c r="BU84" s="1">
        <f>'[4]Preisindex-Deutschland-Quartals'!D44</f>
        <v>3.4061226127328172</v>
      </c>
      <c r="BV84" s="2">
        <f>'[5]Deutschland Quartalsdaten'!K44</f>
        <v>0</v>
      </c>
      <c r="BW84" s="9">
        <f>'West-Deutschland-Q'!Q85*AVERAGE('West-Deutschland-Q'!AW$127:AW$130)/AVERAGE('West-Deutschland-Q'!Q$127:Q$130)</f>
        <v>245.19726388101412</v>
      </c>
      <c r="BX84" s="9">
        <f>'West-Deutschland-Q'!R85*AVERAGE('West-Deutschland-Q'!AX$127:AX$130)/AVERAGE('West-Deutschland-Q'!R$127:R$130)</f>
        <v>24.534334594245394</v>
      </c>
      <c r="BY84" s="9">
        <f>'West-Deutschland-Q'!S85*AVERAGE('West-Deutschland-Q'!AY$127:AY$130)/AVERAGE('West-Deutschland-Q'!S$127:S$130)</f>
        <v>434.73417910525001</v>
      </c>
      <c r="BZ84" s="9">
        <f>'Destatis 1970-1991'!D57*AVERAGE(BZ$126:BZ$129)/AVERAGE('Destatis 1970-1991'!D$99:D$102)</f>
        <v>222.00470624035839</v>
      </c>
      <c r="CA84">
        <f>'Datastream-Q'!BG85</f>
        <v>715.68</v>
      </c>
      <c r="CB84">
        <f>'Datastream-Q'!BH85</f>
        <v>-6486.9719999999998</v>
      </c>
      <c r="CE84" t="str">
        <f>'Datastream-Q'!BJ85</f>
        <v>#NA</v>
      </c>
      <c r="CG84" s="9">
        <f>'West-Deutschland-Q'!Z85/AVERAGE('West-Deutschland-Q'!Z$127:Z$130)*AVERAGE(CG$126:CG$129)</f>
        <v>82.655936343518533</v>
      </c>
      <c r="CH84" s="11"/>
      <c r="CI84" s="2"/>
      <c r="CL84">
        <f>'Datastream-Q'!BL85</f>
        <v>110.5487</v>
      </c>
      <c r="CM84">
        <f>'Datastream-Q'!BM85</f>
        <v>51.105800000000002</v>
      </c>
      <c r="CN84">
        <f>'Datastream-Q'!BN85</f>
        <v>82.2</v>
      </c>
      <c r="CP84">
        <f>'Datastream-Q'!BP85</f>
        <v>66.930000000000007</v>
      </c>
      <c r="CQ84">
        <f>'Datastream-Q'!BQ85</f>
        <v>69.53</v>
      </c>
      <c r="CR84">
        <f>'Datastream-Q'!BR85</f>
        <v>83</v>
      </c>
      <c r="CS84">
        <f>'Datastream-Q'!BS85</f>
        <v>104.63</v>
      </c>
      <c r="CT84">
        <f>'Datastream-Q'!BT85</f>
        <v>67.930000000000007</v>
      </c>
      <c r="CU84" s="28">
        <f>'Datastream-Q'!BU85</f>
        <v>67</v>
      </c>
      <c r="CV84" s="28"/>
      <c r="CX84" s="9">
        <v>-0.5</v>
      </c>
      <c r="CY84" s="9"/>
      <c r="DA84" s="105"/>
      <c r="DB84" s="40">
        <f t="shared" si="4"/>
        <v>33.173412964162466</v>
      </c>
      <c r="DC84" s="19">
        <f>'[2]Deutschland Quartalsdaten'!N44</f>
        <v>5.3811279312436372E-2</v>
      </c>
      <c r="DI84">
        <f>'Datastream-Q'!CA85</f>
        <v>125.52</v>
      </c>
      <c r="DL84" s="47">
        <v>0.6</v>
      </c>
      <c r="DM84" s="47"/>
      <c r="DP84" s="9">
        <f>'Destatis 1970-1991'!AV57*AVERAGE(DP$126:DP$129)/AVERAGE('Destatis 1970-1991'!AV$99:AV$102)</f>
        <v>32.36945232162855</v>
      </c>
      <c r="DQ84" s="9">
        <f>'Destatis 1970-1991'!AX57*AVERAGE(DQ$126:DQ$129)/AVERAGE('Destatis 1970-1991'!AX$99:AX$102)</f>
        <v>5.7435355667783385</v>
      </c>
      <c r="DW84">
        <f>'Datastream-Q'!CG85</f>
        <v>98.5</v>
      </c>
      <c r="DX84">
        <f>'Datastream-Q'!CH85</f>
        <v>108.9</v>
      </c>
      <c r="EB84" s="1">
        <f>[2]Weltindikatoren!C44</f>
        <v>1.4286561307485308</v>
      </c>
      <c r="EC84" s="9">
        <f>'Destatis 1970-1991'!AJ57*AVERAGE(EC$126:EC$129)/AVERAGE('Destatis 1970-1991'!AJ$99:AJ$102)</f>
        <v>31.891935578689527</v>
      </c>
      <c r="ED84" s="9">
        <f>'Destatis 1970-1991'!AK57*AVERAGE(ED$126:ED$129)/AVERAGE('Destatis 1970-1991'!AK$99:AK$102)</f>
        <v>14.872519025875192</v>
      </c>
      <c r="EJ84" s="1">
        <f>[2]Weltindikatoren!C44</f>
        <v>1.4286561307485308</v>
      </c>
      <c r="EK84" t="e">
        <f>#REF!</f>
        <v>#REF!</v>
      </c>
      <c r="EL84">
        <v>129.4400005899997</v>
      </c>
      <c r="EM84">
        <v>144.75582692367317</v>
      </c>
    </row>
    <row r="85" spans="1:143">
      <c r="A85" s="4">
        <v>29495</v>
      </c>
      <c r="B85" s="8">
        <v>331.55538430860588</v>
      </c>
      <c r="C85" s="6">
        <v>87.163188405797101</v>
      </c>
      <c r="D85" s="6">
        <v>87.673404927353118</v>
      </c>
      <c r="E85" s="6">
        <v>86.720459770114957</v>
      </c>
      <c r="F85">
        <f>'Datastream-Q'!F86</f>
        <v>46.3</v>
      </c>
      <c r="G85">
        <f>'Datastream-Q'!G86</f>
        <v>0.99311300000000002</v>
      </c>
      <c r="H85">
        <f>'Datastream-Q'!H86</f>
        <v>127.6</v>
      </c>
      <c r="I85">
        <f>'Datastream-Q'!I86</f>
        <v>215.1</v>
      </c>
      <c r="J85">
        <f>'Datastream-Q'!J86</f>
        <v>9.6</v>
      </c>
      <c r="K85" t="str">
        <f>'Datastream-Q'!K86</f>
        <v>#NA</v>
      </c>
      <c r="L85">
        <f>'Datastream-Q'!L86</f>
        <v>480.9</v>
      </c>
      <c r="M85">
        <f>'Datastream-Q'!M86</f>
        <v>500409</v>
      </c>
      <c r="N85" t="str">
        <f>'Datastream-Q'!N86</f>
        <v>#NA</v>
      </c>
      <c r="O85">
        <f>'Datastream-Q'!O86</f>
        <v>1678</v>
      </c>
      <c r="P85">
        <f>'Datastream-Q'!P86</f>
        <v>3.8</v>
      </c>
      <c r="Q85">
        <f>'Datastream-Q'!Q86</f>
        <v>45.2</v>
      </c>
      <c r="R85" s="8"/>
      <c r="S85">
        <v>1</v>
      </c>
      <c r="T85">
        <v>1</v>
      </c>
      <c r="U85" t="str">
        <f>'Datastream-Q'!S86</f>
        <v>#NA</v>
      </c>
      <c r="V85" t="str">
        <f>'Datastream-Q'!T86</f>
        <v>#NA</v>
      </c>
      <c r="W85" s="1">
        <f>'[2]Deutschland Quartalsdaten'!C45</f>
        <v>0.15451685103866883</v>
      </c>
      <c r="X85" s="1">
        <f>'[2]Deutschland Quartalsdaten'!B45</f>
        <v>2.1810654760477592</v>
      </c>
      <c r="Y85" s="19">
        <f>'[2]Deutschland Quartalsdaten'!J45</f>
        <v>1.9786917692317609</v>
      </c>
      <c r="Z85" s="9">
        <f>'West-Deutschland-Q'!X86*AVERAGE(Quartalsdaten!Z$126:Z$129)/AVERAGE('West-Deutschland-Q'!X$127:X$130)</f>
        <v>40.694651892658911</v>
      </c>
      <c r="AA85" s="8">
        <f>'[3]Lange Reihen'!B45</f>
        <v>52.27</v>
      </c>
      <c r="AB85" s="9">
        <f>'West-Deutschland-Q'!Y86*AVERAGE(Quartalsdaten!AB$126:AB$129)/AVERAGE('West-Deutschland-Q'!Y$127:Y$130)</f>
        <v>52.04109611839155</v>
      </c>
      <c r="AC85" s="8">
        <f>'[3]Lange Reihen'!D45</f>
        <v>59.69</v>
      </c>
      <c r="AD85" t="str">
        <f>'Datastream-Q'!Z86</f>
        <v>#NA</v>
      </c>
      <c r="AE85" t="str">
        <f>'Datastream-Q'!Z86</f>
        <v>#NA</v>
      </c>
      <c r="AF85" s="10">
        <v>-11</v>
      </c>
      <c r="AG85">
        <f>'Datastream-Q'!AB86</f>
        <v>97.9</v>
      </c>
      <c r="AH85" s="8"/>
      <c r="AI85">
        <f>'Datastream-Q'!AD86</f>
        <v>72.5</v>
      </c>
      <c r="AJ85">
        <f>'Datastream-Q'!AE86</f>
        <v>0.99311300000000002</v>
      </c>
      <c r="AK85" s="9">
        <f t="shared" si="1"/>
        <v>77.854700387715539</v>
      </c>
      <c r="AL85" s="9">
        <f t="shared" si="2"/>
        <v>87.185619230007632</v>
      </c>
      <c r="AN85" t="str">
        <f>'Datastream-Q'!AF86</f>
        <v>#NA</v>
      </c>
      <c r="AP85" s="8" t="e">
        <f>#REF!</f>
        <v>#REF!</v>
      </c>
      <c r="AQ85" s="8">
        <v>53.85</v>
      </c>
      <c r="AR85" s="8">
        <v>82.39</v>
      </c>
      <c r="AS85" s="8">
        <f>'[3]Import Quarterly Data'!F48</f>
        <v>56.07</v>
      </c>
      <c r="AT85" s="8">
        <f>'[3]Export Quarterly Data'!S49</f>
        <v>6.52</v>
      </c>
      <c r="AU85" s="8">
        <v>45.12</v>
      </c>
      <c r="AV85" s="8">
        <v>10.28</v>
      </c>
      <c r="AW85" s="8">
        <v>43.98</v>
      </c>
      <c r="AX85" s="30">
        <f t="shared" si="5"/>
        <v>89.29763999533472</v>
      </c>
      <c r="AY85">
        <f>'Datastream-Q'!AQ86</f>
        <v>37.49</v>
      </c>
      <c r="AZ85" s="9">
        <f>'West-Deutschland-Q'!C86/AVERAGE('West-Deutschland-Q'!C$127:C$130)*AVERAGE(AZ$126:AZ$129)</f>
        <v>49.486962629952231</v>
      </c>
      <c r="BG85">
        <f>'Datastream-Q'!AU86</f>
        <v>79.599999999999994</v>
      </c>
      <c r="BH85" s="8">
        <f>'West-Deutschland-Q'!J86</f>
        <v>79.7</v>
      </c>
      <c r="BL85">
        <v>0.75062789160608057</v>
      </c>
      <c r="BM85">
        <f>'Datastream-Q'!AZ86</f>
        <v>54.046100000000003</v>
      </c>
      <c r="BN85">
        <f>'Datastream-Q'!BA86</f>
        <v>98.277000000000001</v>
      </c>
      <c r="BO85" s="8">
        <f>'West-Deutschland-Q'!D86</f>
        <v>39.5</v>
      </c>
      <c r="BP85" s="8">
        <f>100-'West-Deutschland-Q'!E86</f>
        <v>54</v>
      </c>
      <c r="BQ85" s="9">
        <f>'Destatis 1970-1991'!AU58*AVERAGE(BQ$126:BQ$129)/AVERAGE('Destatis 1970-1991'!AU$99:AU$102)</f>
        <v>64.323673988003392</v>
      </c>
      <c r="BR85" s="9">
        <f>'West-Deutschland-Q'!M87*AVERAGE(Quartalsdaten!BR$138:BR$141)/AVERAGE('West-Deutschland-Q'!M$139:M$142)</f>
        <v>81.371317614424413</v>
      </c>
      <c r="BT85" s="1">
        <f>'[4]Preisindex-Deutschland-Quartals'!C45</f>
        <v>3.661834252433664</v>
      </c>
      <c r="BU85" s="1">
        <f>'[4]Preisindex-Deutschland-Quartals'!D45</f>
        <v>3.495471437543928</v>
      </c>
      <c r="BV85" s="2">
        <f>'[5]Deutschland Quartalsdaten'!K45</f>
        <v>0</v>
      </c>
      <c r="BW85" s="9">
        <f>'West-Deutschland-Q'!Q86*AVERAGE('West-Deutschland-Q'!AW$127:AW$130)/AVERAGE('West-Deutschland-Q'!Q$127:Q$130)</f>
        <v>244.75682743062481</v>
      </c>
      <c r="BX85" s="9">
        <f>'West-Deutschland-Q'!R86*AVERAGE('West-Deutschland-Q'!AX$127:AX$130)/AVERAGE('West-Deutschland-Q'!R$127:R$130)</f>
        <v>24.344032476270932</v>
      </c>
      <c r="BY85" s="9">
        <f>'West-Deutschland-Q'!S86*AVERAGE('West-Deutschland-Q'!AY$127:AY$130)/AVERAGE('West-Deutschland-Q'!S$127:S$130)</f>
        <v>435.67456351100003</v>
      </c>
      <c r="BZ85" s="9">
        <f>'Destatis 1970-1991'!D58*AVERAGE(BZ$126:BZ$129)/AVERAGE('Destatis 1970-1991'!D$99:D$102)</f>
        <v>222.12796748448537</v>
      </c>
      <c r="CA85">
        <f>'Datastream-Q'!BG86</f>
        <v>725.49</v>
      </c>
      <c r="CB85">
        <f>'Datastream-Q'!BH86</f>
        <v>-2984.1469999999999</v>
      </c>
      <c r="CE85" t="str">
        <f>'Datastream-Q'!BJ86</f>
        <v>#NA</v>
      </c>
      <c r="CG85" s="9">
        <f>'West-Deutschland-Q'!Z86/AVERAGE('West-Deutschland-Q'!Z$127:Z$130)*AVERAGE(CG$126:CG$129)</f>
        <v>83.812910988427817</v>
      </c>
      <c r="CH85" s="11"/>
      <c r="CI85" s="2"/>
      <c r="CL85">
        <f>'Datastream-Q'!BL86</f>
        <v>101.7013</v>
      </c>
      <c r="CM85">
        <f>'Datastream-Q'!BM86</f>
        <v>49.864800000000002</v>
      </c>
      <c r="CN85">
        <f>'Datastream-Q'!BN86</f>
        <v>85.6</v>
      </c>
      <c r="CP85">
        <f>'Datastream-Q'!BP86</f>
        <v>79.2</v>
      </c>
      <c r="CQ85">
        <f>'Datastream-Q'!BQ86</f>
        <v>79.7</v>
      </c>
      <c r="CR85">
        <f>'Datastream-Q'!BR86</f>
        <v>82.3</v>
      </c>
      <c r="CS85">
        <f>'Datastream-Q'!BS86</f>
        <v>107.5</v>
      </c>
      <c r="CT85">
        <f>'Datastream-Q'!BT86</f>
        <v>64.8</v>
      </c>
      <c r="CU85" s="28">
        <f>'Datastream-Q'!BU86</f>
        <v>68.3</v>
      </c>
      <c r="CV85" s="28"/>
      <c r="CX85" s="9">
        <v>0.8</v>
      </c>
      <c r="CY85" s="9"/>
      <c r="DA85" s="105"/>
      <c r="DB85" s="40">
        <f t="shared" si="4"/>
        <v>37.749984140777535</v>
      </c>
      <c r="DC85" s="19">
        <f>'[2]Deutschland Quartalsdaten'!N45</f>
        <v>5.3004246085344493E-2</v>
      </c>
      <c r="DI85">
        <f>'Datastream-Q'!CA86</f>
        <v>127.26</v>
      </c>
      <c r="DL85" s="47">
        <v>0.6</v>
      </c>
      <c r="DM85" s="47"/>
      <c r="DP85" s="9">
        <f>'Destatis 1970-1991'!AV58*AVERAGE(DP$126:DP$129)/AVERAGE('Destatis 1970-1991'!AV$99:AV$102)</f>
        <v>31.776390652763606</v>
      </c>
      <c r="DQ85" s="9">
        <f>'Destatis 1970-1991'!AX58*AVERAGE(DQ$126:DQ$129)/AVERAGE('Destatis 1970-1991'!AX$99:AX$102)</f>
        <v>5.9291852012600632</v>
      </c>
      <c r="DW85">
        <f>'Datastream-Q'!CG86</f>
        <v>95.9</v>
      </c>
      <c r="DX85">
        <f>'Datastream-Q'!CH86</f>
        <v>100.5</v>
      </c>
      <c r="EB85" s="1">
        <f>[2]Weltindikatoren!C45</f>
        <v>1.4453202200917561</v>
      </c>
      <c r="EC85" s="9">
        <f>'Destatis 1970-1991'!AJ58*AVERAGE(EC$126:EC$129)/AVERAGE('Destatis 1970-1991'!AJ$99:AJ$102)</f>
        <v>31.309705756276792</v>
      </c>
      <c r="ED85" s="9">
        <f>'Destatis 1970-1991'!AK58*AVERAGE(ED$126:ED$129)/AVERAGE('Destatis 1970-1991'!AK$99:AK$102)</f>
        <v>14.804556258049411</v>
      </c>
      <c r="EJ85" s="1">
        <f>[2]Weltindikatoren!C45</f>
        <v>1.4453202200917561</v>
      </c>
      <c r="EK85" t="e">
        <f>#REF!</f>
        <v>#REF!</v>
      </c>
      <c r="EL85">
        <v>128.96748789660947</v>
      </c>
      <c r="EM85">
        <v>146.87286233224316</v>
      </c>
    </row>
    <row r="86" spans="1:143">
      <c r="A86" s="4">
        <v>29587</v>
      </c>
      <c r="B86" s="8">
        <v>334.861201839785</v>
      </c>
      <c r="C86" s="6">
        <v>84.783188405797119</v>
      </c>
      <c r="D86" s="6">
        <v>84.449052432090966</v>
      </c>
      <c r="E86" s="6">
        <v>85.011034482758632</v>
      </c>
      <c r="F86">
        <f>'Datastream-Q'!F87</f>
        <v>47.4</v>
      </c>
      <c r="G86">
        <f>'Datastream-Q'!G87</f>
        <v>0.92846799999999996</v>
      </c>
      <c r="H86">
        <f>'Datastream-Q'!H87</f>
        <v>124.3</v>
      </c>
      <c r="I86">
        <f>'Datastream-Q'!I87</f>
        <v>219.7</v>
      </c>
      <c r="J86">
        <f>'Datastream-Q'!J87</f>
        <v>11.247</v>
      </c>
      <c r="K86" t="str">
        <f>'Datastream-Q'!K87</f>
        <v>#NA</v>
      </c>
      <c r="L86">
        <f>'Datastream-Q'!L87</f>
        <v>483.8</v>
      </c>
      <c r="M86">
        <f>'Datastream-Q'!M87</f>
        <v>661425</v>
      </c>
      <c r="N86" t="str">
        <f>'Datastream-Q'!N87</f>
        <v>#NA</v>
      </c>
      <c r="O86">
        <f>'Datastream-Q'!O87</f>
        <v>1936</v>
      </c>
      <c r="P86">
        <f>'Datastream-Q'!P87</f>
        <v>4.0999999999999996</v>
      </c>
      <c r="Q86">
        <f>'Datastream-Q'!Q87</f>
        <v>45.6</v>
      </c>
      <c r="R86" s="8"/>
      <c r="S86">
        <v>1</v>
      </c>
      <c r="T86">
        <v>1</v>
      </c>
      <c r="U86" t="str">
        <f>'Datastream-Q'!S87</f>
        <v>#NA</v>
      </c>
      <c r="V86" t="str">
        <f>'Datastream-Q'!T87</f>
        <v>#NA</v>
      </c>
      <c r="W86" s="1">
        <f>'[2]Deutschland Quartalsdaten'!C46</f>
        <v>-0.44512927727320584</v>
      </c>
      <c r="X86" s="1">
        <f>'[2]Deutschland Quartalsdaten'!B46</f>
        <v>2.1797248094707951</v>
      </c>
      <c r="Y86" s="19">
        <f>'[2]Deutschland Quartalsdaten'!J46</f>
        <v>1.9807392991756458</v>
      </c>
      <c r="Z86" s="9">
        <f>'West-Deutschland-Q'!X87*AVERAGE(Quartalsdaten!Z$126:Z$129)/AVERAGE('West-Deutschland-Q'!X$127:X$130)</f>
        <v>42.75933020324694</v>
      </c>
      <c r="AA86" s="8">
        <f>'[3]Lange Reihen'!B46</f>
        <v>54.12</v>
      </c>
      <c r="AB86" s="9">
        <f>'West-Deutschland-Q'!Y87*AVERAGE(Quartalsdaten!AB$126:AB$129)/AVERAGE('West-Deutschland-Q'!Y$127:Y$130)</f>
        <v>54.17990268573422</v>
      </c>
      <c r="AC86" s="8">
        <f>'[3]Lange Reihen'!D46</f>
        <v>59.8</v>
      </c>
      <c r="AD86" t="str">
        <f>'Datastream-Q'!Z87</f>
        <v>#NA</v>
      </c>
      <c r="AE86" t="str">
        <f>'Datastream-Q'!Z87</f>
        <v>#NA</v>
      </c>
      <c r="AF86" s="10">
        <v>-0.66666666666666663</v>
      </c>
      <c r="AG86">
        <f>'Datastream-Q'!AB87</f>
        <v>94.8</v>
      </c>
      <c r="AH86" s="8"/>
      <c r="AI86">
        <f>'Datastream-Q'!AD87</f>
        <v>70.75</v>
      </c>
      <c r="AJ86">
        <f>'Datastream-Q'!AE87</f>
        <v>0.92846799999999996</v>
      </c>
      <c r="AK86" s="9">
        <f t="shared" si="1"/>
        <v>79.00837066379701</v>
      </c>
      <c r="AL86" s="9">
        <f t="shared" si="2"/>
        <v>90.601843956077303</v>
      </c>
      <c r="AN86" t="str">
        <f>'Datastream-Q'!AF87</f>
        <v>#NA</v>
      </c>
      <c r="AP86" s="8" t="e">
        <f>#REF!</f>
        <v>#REF!</v>
      </c>
      <c r="AQ86" s="8">
        <v>55.96</v>
      </c>
      <c r="AR86" s="8">
        <v>84.62</v>
      </c>
      <c r="AS86" s="8">
        <f>'[3]Import Quarterly Data'!F49</f>
        <v>55.85</v>
      </c>
      <c r="AT86" s="8">
        <f>'[3]Export Quarterly Data'!S50</f>
        <v>6.72</v>
      </c>
      <c r="AU86" s="8">
        <v>47.54</v>
      </c>
      <c r="AV86" s="8">
        <v>10.7</v>
      </c>
      <c r="AW86" s="8">
        <v>45.79</v>
      </c>
      <c r="AX86" s="30">
        <f t="shared" si="5"/>
        <v>87.203932297558239</v>
      </c>
      <c r="AY86">
        <f>'Datastream-Q'!AQ87</f>
        <v>39.69</v>
      </c>
      <c r="AZ86" s="9">
        <f>'West-Deutschland-Q'!C87/AVERAGE('West-Deutschland-Q'!C$127:C$130)*AVERAGE(AZ$126:AZ$129)</f>
        <v>50.712518656926107</v>
      </c>
      <c r="BG86">
        <f>'Datastream-Q'!AU87</f>
        <v>79.599999999999994</v>
      </c>
      <c r="BH86" s="8">
        <f>'West-Deutschland-Q'!J87</f>
        <v>79.599999999999994</v>
      </c>
      <c r="BL86">
        <v>0.73330333611878895</v>
      </c>
      <c r="BM86">
        <f>'Datastream-Q'!AZ87</f>
        <v>54.114100000000001</v>
      </c>
      <c r="BN86">
        <f>'Datastream-Q'!BA87</f>
        <v>98.055800000000005</v>
      </c>
      <c r="BO86" s="8">
        <f>'West-Deutschland-Q'!D87</f>
        <v>36.770000000000003</v>
      </c>
      <c r="BP86" s="8">
        <f>100-'West-Deutschland-Q'!E87</f>
        <v>27.299999999999997</v>
      </c>
      <c r="BQ86" s="9">
        <f>'Destatis 1970-1991'!AU59*AVERAGE(BQ$126:BQ$129)/AVERAGE('Destatis 1970-1991'!AU$99:AU$102)</f>
        <v>64.469549198317495</v>
      </c>
      <c r="BR86" s="9">
        <f>'West-Deutschland-Q'!M88*AVERAGE(Quartalsdaten!BR$138:BR$141)/AVERAGE('West-Deutschland-Q'!M$139:M$142)</f>
        <v>78.141470180305134</v>
      </c>
      <c r="BT86" s="1">
        <f>'[4]Preisindex-Deutschland-Quartals'!C46</f>
        <v>3.7709259105122221</v>
      </c>
      <c r="BU86" s="1">
        <f>'[4]Preisindex-Deutschland-Quartals'!D46</f>
        <v>3.5931698575410222</v>
      </c>
      <c r="BV86" s="2">
        <f>'[5]Deutschland Quartalsdaten'!K46</f>
        <v>0</v>
      </c>
      <c r="BW86" s="9">
        <f>'West-Deutschland-Q'!Q87*AVERAGE('West-Deutschland-Q'!AW$127:AW$130)/AVERAGE('West-Deutschland-Q'!Q$127:Q$130)</f>
        <v>245.57478083849068</v>
      </c>
      <c r="BX86" s="9">
        <f>'West-Deutschland-Q'!R87*AVERAGE('West-Deutschland-Q'!AX$127:AX$130)/AVERAGE('West-Deutschland-Q'!R$127:R$130)</f>
        <v>24.245221761168811</v>
      </c>
      <c r="BY86" s="9">
        <f>'West-Deutschland-Q'!S87*AVERAGE('West-Deutschland-Q'!AY$127:AY$130)/AVERAGE('West-Deutschland-Q'!S$127:S$130)</f>
        <v>437.00216502500001</v>
      </c>
      <c r="BZ86" s="9">
        <f>'Destatis 1970-1991'!D59*AVERAGE(BZ$126:BZ$129)/AVERAGE('Destatis 1970-1991'!D$99:D$102)</f>
        <v>226.95756714073386</v>
      </c>
      <c r="CA86">
        <f>'Datastream-Q'!BG87</f>
        <v>737.3</v>
      </c>
      <c r="CB86">
        <f>'Datastream-Q'!BH87</f>
        <v>-3976.5030000000002</v>
      </c>
      <c r="CE86" t="str">
        <f>'Datastream-Q'!BJ87</f>
        <v>#NA</v>
      </c>
      <c r="CG86" s="9">
        <f>'West-Deutschland-Q'!Z87/AVERAGE('West-Deutschland-Q'!Z$127:Z$130)*AVERAGE(CG$126:CG$129)</f>
        <v>83.291751238468677</v>
      </c>
      <c r="CH86" s="11"/>
      <c r="CI86" s="2"/>
      <c r="CL86">
        <f>'Datastream-Q'!BL87</f>
        <v>95.423100000000005</v>
      </c>
      <c r="CM86">
        <f>'Datastream-Q'!BM87</f>
        <v>48.878799999999998</v>
      </c>
      <c r="CN86">
        <f>'Datastream-Q'!BN87</f>
        <v>90</v>
      </c>
      <c r="CP86">
        <f>'Datastream-Q'!BP87</f>
        <v>75.87</v>
      </c>
      <c r="CQ86">
        <f>'Datastream-Q'!BQ87</f>
        <v>76.099999999999994</v>
      </c>
      <c r="CR86">
        <f>'Datastream-Q'!BR87</f>
        <v>77.37</v>
      </c>
      <c r="CS86">
        <f>'Datastream-Q'!BS87</f>
        <v>100.3</v>
      </c>
      <c r="CT86">
        <f>'Datastream-Q'!BT87</f>
        <v>61.4</v>
      </c>
      <c r="CU86" s="28">
        <f>'Datastream-Q'!BU87</f>
        <v>69.099999999999994</v>
      </c>
      <c r="CV86" s="28"/>
      <c r="CX86" s="9">
        <v>-1.2</v>
      </c>
      <c r="CY86" s="9"/>
      <c r="DA86" s="105"/>
      <c r="DB86" s="40">
        <f t="shared" si="4"/>
        <v>42.747838374612805</v>
      </c>
      <c r="DC86" s="19">
        <f>'[2]Deutschland Quartalsdaten'!N46</f>
        <v>7.1495971776950218E-2</v>
      </c>
      <c r="DI86">
        <f>'Datastream-Q'!CA87</f>
        <v>129.87</v>
      </c>
      <c r="DL86" s="47">
        <v>0.3</v>
      </c>
      <c r="DM86" s="47"/>
      <c r="DP86" s="9">
        <f>'Destatis 1970-1991'!AV59*AVERAGE(DP$126:DP$129)/AVERAGE('Destatis 1970-1991'!AV$99:AV$102)</f>
        <v>31.95211262872359</v>
      </c>
      <c r="DQ86" s="9">
        <f>'Destatis 1970-1991'!AX59*AVERAGE(DQ$126:DQ$129)/AVERAGE('Destatis 1970-1991'!AX$99:AX$102)</f>
        <v>5.9988038141907083</v>
      </c>
      <c r="DW86">
        <f>'Datastream-Q'!CG87</f>
        <v>95.2</v>
      </c>
      <c r="DX86">
        <f>'Datastream-Q'!CH87</f>
        <v>94.3</v>
      </c>
      <c r="EB86" s="1">
        <f>[2]Weltindikatoren!C46</f>
        <v>1.4599856666825415</v>
      </c>
      <c r="EC86" s="9">
        <f>'Destatis 1970-1991'!AJ59*AVERAGE(EC$126:EC$129)/AVERAGE('Destatis 1970-1991'!AJ$99:AJ$102)</f>
        <v>31.689937477036128</v>
      </c>
      <c r="ED86" s="9">
        <f>'Destatis 1970-1991'!AK59*AVERAGE(ED$126:ED$129)/AVERAGE('Destatis 1970-1991'!AK$99:AK$102)</f>
        <v>15.065080201381575</v>
      </c>
      <c r="EJ86" s="1">
        <f>[2]Weltindikatoren!C46</f>
        <v>1.4599856666825415</v>
      </c>
      <c r="EK86" t="e">
        <f>#REF!</f>
        <v>#REF!</v>
      </c>
      <c r="EL86">
        <v>126.72900560876799</v>
      </c>
      <c r="EM86">
        <v>147.16114996266714</v>
      </c>
    </row>
    <row r="87" spans="1:143">
      <c r="A87" s="4">
        <v>29677</v>
      </c>
      <c r="B87" s="8">
        <v>334.0460687499052</v>
      </c>
      <c r="C87" s="6">
        <v>84.748695652173936</v>
      </c>
      <c r="D87" s="6">
        <v>82.311560328490202</v>
      </c>
      <c r="E87" s="6">
        <v>86.983448275862088</v>
      </c>
      <c r="F87">
        <f>'Datastream-Q'!F88</f>
        <v>48</v>
      </c>
      <c r="G87">
        <f>'Datastream-Q'!G88</f>
        <v>0.82294100000000003</v>
      </c>
      <c r="H87">
        <f>'Datastream-Q'!H88</f>
        <v>128.80000000000001</v>
      </c>
      <c r="I87">
        <f>'Datastream-Q'!I88</f>
        <v>229</v>
      </c>
      <c r="J87">
        <f>'Datastream-Q'!J88</f>
        <v>13.16</v>
      </c>
      <c r="K87" t="str">
        <f>'Datastream-Q'!K88</f>
        <v>#NA</v>
      </c>
      <c r="L87">
        <f>'Datastream-Q'!L88</f>
        <v>533.6</v>
      </c>
      <c r="M87">
        <f>'Datastream-Q'!M88</f>
        <v>668635</v>
      </c>
      <c r="N87" t="str">
        <f>'Datastream-Q'!N88</f>
        <v>#NA</v>
      </c>
      <c r="O87">
        <f>'Datastream-Q'!O88</f>
        <v>1840</v>
      </c>
      <c r="P87">
        <f>'Datastream-Q'!P88</f>
        <v>4.5999999999999996</v>
      </c>
      <c r="Q87">
        <f>'Datastream-Q'!Q88</f>
        <v>45.9</v>
      </c>
      <c r="R87" s="8"/>
      <c r="S87">
        <v>1</v>
      </c>
      <c r="T87">
        <v>1</v>
      </c>
      <c r="U87" t="str">
        <f>'Datastream-Q'!S88</f>
        <v>#NA</v>
      </c>
      <c r="V87" t="str">
        <f>'Datastream-Q'!T88</f>
        <v>#NA</v>
      </c>
      <c r="W87" s="1">
        <f>'[2]Deutschland Quartalsdaten'!C47</f>
        <v>-0.37335911029344665</v>
      </c>
      <c r="X87" s="1">
        <f>'[2]Deutschland Quartalsdaten'!B47</f>
        <v>2.1820101040501654</v>
      </c>
      <c r="Y87" s="19">
        <f>'[2]Deutschland Quartalsdaten'!J47</f>
        <v>1.9871124255872208</v>
      </c>
      <c r="Z87" s="9">
        <f>'West-Deutschland-Q'!X88*AVERAGE(Quartalsdaten!Z$126:Z$129)/AVERAGE('West-Deutschland-Q'!X$127:X$130)</f>
        <v>45.076182963983143</v>
      </c>
      <c r="AA87" s="8">
        <f>'[3]Lange Reihen'!B47</f>
        <v>56.19</v>
      </c>
      <c r="AB87" s="9">
        <f>'West-Deutschland-Q'!Y88*AVERAGE(Quartalsdaten!AB$126:AB$129)/AVERAGE('West-Deutschland-Q'!Y$127:Y$130)</f>
        <v>54.630682545219003</v>
      </c>
      <c r="AC87" s="8">
        <f>'[3]Lange Reihen'!D47</f>
        <v>58.39</v>
      </c>
      <c r="AD87" t="str">
        <f>'Datastream-Q'!Z88</f>
        <v>#NA</v>
      </c>
      <c r="AE87" t="str">
        <f>'Datastream-Q'!Z88</f>
        <v>#NA</v>
      </c>
      <c r="AF87" s="10">
        <v>0.66666666666666663</v>
      </c>
      <c r="AG87">
        <f>'Datastream-Q'!AB88</f>
        <v>94.1</v>
      </c>
      <c r="AH87" s="8"/>
      <c r="AI87">
        <f>'Datastream-Q'!AD88</f>
        <v>70.45</v>
      </c>
      <c r="AJ87">
        <f>'Datastream-Q'!AE88</f>
        <v>0.82294100000000003</v>
      </c>
      <c r="AK87" s="9">
        <f t="shared" si="1"/>
        <v>80.221005452897572</v>
      </c>
      <c r="AL87" s="9">
        <f t="shared" si="2"/>
        <v>93.561710130534337</v>
      </c>
      <c r="AN87" t="str">
        <f>'Datastream-Q'!AF88</f>
        <v>#NA</v>
      </c>
      <c r="AP87" s="8" t="e">
        <f>#REF!</f>
        <v>#REF!</v>
      </c>
      <c r="AQ87" s="8">
        <v>58.02</v>
      </c>
      <c r="AR87" s="8">
        <v>84.27</v>
      </c>
      <c r="AS87" s="8">
        <f>'[3]Import Quarterly Data'!F50</f>
        <v>54.28</v>
      </c>
      <c r="AT87" s="8">
        <f>'[3]Export Quarterly Data'!S51</f>
        <v>7.18</v>
      </c>
      <c r="AU87" s="8">
        <v>50.02</v>
      </c>
      <c r="AV87" s="8">
        <v>10.97</v>
      </c>
      <c r="AW87" s="8">
        <v>45.99</v>
      </c>
      <c r="AX87" s="30">
        <f t="shared" si="5"/>
        <v>85.74127743173544</v>
      </c>
      <c r="AY87">
        <f>'Datastream-Q'!AQ88</f>
        <v>36.83</v>
      </c>
      <c r="AZ87" s="9">
        <f>'West-Deutschland-Q'!C88/AVERAGE('West-Deutschland-Q'!C$127:C$130)*AVERAGE(AZ$126:AZ$129)</f>
        <v>51.594901348693455</v>
      </c>
      <c r="BG87">
        <f>'Datastream-Q'!AU88</f>
        <v>79.099999999999994</v>
      </c>
      <c r="BH87" s="8">
        <f>'West-Deutschland-Q'!J88</f>
        <v>79.099999999999994</v>
      </c>
      <c r="BL87">
        <v>0.74400101839475519</v>
      </c>
      <c r="BM87">
        <f>'Datastream-Q'!AZ88</f>
        <v>54.177599999999998</v>
      </c>
      <c r="BN87">
        <f>'Datastream-Q'!BA88</f>
        <v>97.845299999999995</v>
      </c>
      <c r="BO87" s="8">
        <f>'West-Deutschland-Q'!D88</f>
        <v>23.6</v>
      </c>
      <c r="BP87" s="8">
        <f>100-'West-Deutschland-Q'!E88</f>
        <v>95.3</v>
      </c>
      <c r="BQ87" s="9">
        <f>'Destatis 1970-1991'!AU60*AVERAGE(BQ$126:BQ$129)/AVERAGE('Destatis 1970-1991'!AU$99:AU$102)</f>
        <v>67.044246660361409</v>
      </c>
      <c r="BR87" s="9">
        <f>'West-Deutschland-Q'!M89*AVERAGE(Quartalsdaten!BR$138:BR$141)/AVERAGE('West-Deutschland-Q'!M$139:M$142)</f>
        <v>72.411095700416084</v>
      </c>
      <c r="BT87" s="1">
        <f>'[4]Preisindex-Deutschland-Quartals'!C47</f>
        <v>3.8728100996876726</v>
      </c>
      <c r="BU87" s="1">
        <f>'[4]Preisindex-Deutschland-Quartals'!D47</f>
        <v>3.6823574268354142</v>
      </c>
      <c r="BV87" s="2">
        <f>'[5]Deutschland Quartalsdaten'!K47</f>
        <v>0</v>
      </c>
      <c r="BW87" s="9">
        <f>'West-Deutschland-Q'!Q88*AVERAGE('West-Deutschland-Q'!AW$127:AW$130)/AVERAGE('West-Deutschland-Q'!Q$127:Q$130)</f>
        <v>243.27821934717502</v>
      </c>
      <c r="BX87" s="9">
        <f>'West-Deutschland-Q'!R88*AVERAGE('West-Deutschland-Q'!AX$127:AX$130)/AVERAGE('West-Deutschland-Q'!R$127:R$130)</f>
        <v>23.762147154002886</v>
      </c>
      <c r="BY87" s="9">
        <f>'West-Deutschland-Q'!S88*AVERAGE('West-Deutschland-Q'!AY$127:AY$130)/AVERAGE('West-Deutschland-Q'!S$127:S$130)</f>
        <v>428.75997229225004</v>
      </c>
      <c r="BZ87" s="9">
        <f>'Destatis 1970-1991'!D60*AVERAGE(BZ$126:BZ$129)/AVERAGE('Destatis 1970-1991'!D$99:D$102)</f>
        <v>230.31923743510632</v>
      </c>
      <c r="CA87">
        <f>'Datastream-Q'!BG88</f>
        <v>750.61</v>
      </c>
      <c r="CB87">
        <f>'Datastream-Q'!BH88</f>
        <v>-2454.9369999999999</v>
      </c>
      <c r="CE87" t="str">
        <f>'Datastream-Q'!BJ88</f>
        <v>#NA</v>
      </c>
      <c r="CG87" s="9">
        <f>'West-Deutschland-Q'!Z88/AVERAGE('West-Deutschland-Q'!Z$127:Z$130)*AVERAGE(CG$126:CG$129)</f>
        <v>85.991358743256995</v>
      </c>
      <c r="CH87" s="11"/>
      <c r="CI87" s="2"/>
      <c r="CL87">
        <f>'Datastream-Q'!BL88</f>
        <v>92.905699999999996</v>
      </c>
      <c r="CM87">
        <f>'Datastream-Q'!BM88</f>
        <v>48.777900000000002</v>
      </c>
      <c r="CN87">
        <f>'Datastream-Q'!BN88</f>
        <v>93.4</v>
      </c>
      <c r="CP87">
        <f>'Datastream-Q'!BP88</f>
        <v>68.069999999999993</v>
      </c>
      <c r="CQ87">
        <f>'Datastream-Q'!BQ88</f>
        <v>68.5</v>
      </c>
      <c r="CR87">
        <f>'Datastream-Q'!BR88</f>
        <v>70.67</v>
      </c>
      <c r="CS87">
        <f>'Datastream-Q'!BS88</f>
        <v>88.87</v>
      </c>
      <c r="CT87">
        <f>'Datastream-Q'!BT88</f>
        <v>58</v>
      </c>
      <c r="CU87" s="28">
        <f>'Datastream-Q'!BU88</f>
        <v>70.3</v>
      </c>
      <c r="CV87" s="28"/>
      <c r="CX87" s="9">
        <v>-1</v>
      </c>
      <c r="CY87" s="9"/>
      <c r="DA87" s="105"/>
      <c r="DB87" s="40">
        <f t="shared" si="4"/>
        <v>44.754119675651104</v>
      </c>
      <c r="DC87" s="19">
        <f>'[2]Deutschland Quartalsdaten'!N47</f>
        <v>6.1453670613177622E-2</v>
      </c>
      <c r="DI87">
        <f>'Datastream-Q'!CA88</f>
        <v>131.15</v>
      </c>
      <c r="DL87" s="47">
        <v>2.4</v>
      </c>
      <c r="DM87" s="47"/>
      <c r="DP87" s="9">
        <f>'Destatis 1970-1991'!AV60*AVERAGE(DP$126:DP$129)/AVERAGE('Destatis 1970-1991'!AV$99:AV$102)</f>
        <v>32.863670379016</v>
      </c>
      <c r="DQ87" s="9">
        <f>'Destatis 1970-1991'!AX60*AVERAGE(DQ$126:DQ$129)/AVERAGE('Destatis 1970-1991'!AX$99:AX$102)</f>
        <v>6.2700263270663523</v>
      </c>
      <c r="DW87">
        <f>'Datastream-Q'!CG88</f>
        <v>95.9</v>
      </c>
      <c r="DX87">
        <f>'Datastream-Q'!CH88</f>
        <v>91.9</v>
      </c>
      <c r="EB87" s="1">
        <f>[2]Weltindikatoren!C47</f>
        <v>1.4629227323593399</v>
      </c>
      <c r="EC87" s="9">
        <f>'Destatis 1970-1991'!AJ60*AVERAGE(EC$126:EC$129)/AVERAGE('Destatis 1970-1991'!AJ$99:AJ$102)</f>
        <v>33.436626944274337</v>
      </c>
      <c r="ED87" s="9">
        <f>'Destatis 1970-1991'!AK60*AVERAGE(ED$126:ED$129)/AVERAGE('Destatis 1970-1991'!AK$99:AK$102)</f>
        <v>15.767362135581314</v>
      </c>
      <c r="EJ87" s="1">
        <f>[2]Weltindikatoren!C47</f>
        <v>1.4629227323593399</v>
      </c>
      <c r="EK87" t="e">
        <f>#REF!</f>
        <v>#REF!</v>
      </c>
      <c r="EL87">
        <v>125.79712424003988</v>
      </c>
      <c r="EM87">
        <v>147.82796698357123</v>
      </c>
    </row>
    <row r="88" spans="1:143">
      <c r="A88" s="4">
        <v>29768</v>
      </c>
      <c r="B88" s="8">
        <v>334.60081210274012</v>
      </c>
      <c r="C88" s="6">
        <v>86.128405797101465</v>
      </c>
      <c r="D88" s="6">
        <v>82.021730890713826</v>
      </c>
      <c r="E88" s="6">
        <v>89.942068965517251</v>
      </c>
      <c r="F88">
        <f>'Datastream-Q'!F89</f>
        <v>47.6</v>
      </c>
      <c r="G88">
        <f>'Datastream-Q'!G89</f>
        <v>0.83050800000000002</v>
      </c>
      <c r="H88">
        <f>'Datastream-Q'!H89</f>
        <v>125.3</v>
      </c>
      <c r="I88">
        <f>'Datastream-Q'!I89</f>
        <v>234.5</v>
      </c>
      <c r="J88">
        <f>'Datastream-Q'!J89</f>
        <v>12.787000000000001</v>
      </c>
      <c r="K88" t="str">
        <f>'Datastream-Q'!K89</f>
        <v>#NA</v>
      </c>
      <c r="L88">
        <f>'Datastream-Q'!L89</f>
        <v>495.3</v>
      </c>
      <c r="M88">
        <f>'Datastream-Q'!M89</f>
        <v>499368</v>
      </c>
      <c r="N88" t="str">
        <f>'Datastream-Q'!N89</f>
        <v>#NA</v>
      </c>
      <c r="O88">
        <f>'Datastream-Q'!O89</f>
        <v>2174</v>
      </c>
      <c r="P88">
        <f>'Datastream-Q'!P89</f>
        <v>5.0999999999999996</v>
      </c>
      <c r="Q88">
        <f>'Datastream-Q'!Q89</f>
        <v>46.3</v>
      </c>
      <c r="R88" s="8"/>
      <c r="S88">
        <v>1</v>
      </c>
      <c r="T88">
        <v>1</v>
      </c>
      <c r="U88" t="str">
        <f>'Datastream-Q'!S89</f>
        <v>#NA</v>
      </c>
      <c r="V88" t="str">
        <f>'Datastream-Q'!T89</f>
        <v>#NA</v>
      </c>
      <c r="W88" s="1">
        <f>'[2]Deutschland Quartalsdaten'!C48</f>
        <v>-0.83004979964307457</v>
      </c>
      <c r="X88" s="1">
        <f>'[2]Deutschland Quartalsdaten'!B48</f>
        <v>2.1817138441650887</v>
      </c>
      <c r="Y88" s="19">
        <f>'[2]Deutschland Quartalsdaten'!J48</f>
        <v>1.995704074334768</v>
      </c>
      <c r="Z88" s="9">
        <f>'West-Deutschland-Q'!X89*AVERAGE(Quartalsdaten!Z$126:Z$129)/AVERAGE('West-Deutschland-Q'!X$127:X$130)</f>
        <v>48.00771094695547</v>
      </c>
      <c r="AA88" s="8">
        <f>'[3]Lange Reihen'!B48</f>
        <v>58.72</v>
      </c>
      <c r="AB88" s="9">
        <f>'West-Deutschland-Q'!Y89*AVERAGE(Quartalsdaten!AB$126:AB$129)/AVERAGE('West-Deutschland-Q'!Y$127:Y$130)</f>
        <v>56.683169565000753</v>
      </c>
      <c r="AC88" s="8">
        <f>'[3]Lange Reihen'!D48</f>
        <v>58.45</v>
      </c>
      <c r="AD88" t="str">
        <f>'Datastream-Q'!Z89</f>
        <v>#NA</v>
      </c>
      <c r="AE88" t="str">
        <f>'Datastream-Q'!Z89</f>
        <v>#NA</v>
      </c>
      <c r="AF88" s="10">
        <v>1.6666666666666667</v>
      </c>
      <c r="AG88">
        <f>'Datastream-Q'!AB89</f>
        <v>93</v>
      </c>
      <c r="AH88" s="8"/>
      <c r="AI88">
        <f>'Datastream-Q'!AD89</f>
        <v>70.040000000000006</v>
      </c>
      <c r="AJ88">
        <f>'Datastream-Q'!AE89</f>
        <v>0.83050800000000002</v>
      </c>
      <c r="AK88" s="9">
        <f t="shared" si="1"/>
        <v>81.757000931463679</v>
      </c>
      <c r="AL88" s="9">
        <f t="shared" si="2"/>
        <v>96.977193438837901</v>
      </c>
      <c r="AN88" t="str">
        <f>'Datastream-Q'!AF89</f>
        <v>#NA</v>
      </c>
      <c r="AP88" s="8" t="e">
        <f>#REF!</f>
        <v>#REF!</v>
      </c>
      <c r="AQ88" s="8">
        <v>59.99</v>
      </c>
      <c r="AR88" s="8">
        <v>85.74</v>
      </c>
      <c r="AS88" s="8">
        <f>'[3]Import Quarterly Data'!F51</f>
        <v>54.11</v>
      </c>
      <c r="AT88" s="8">
        <f>'[3]Export Quarterly Data'!S52</f>
        <v>8.17</v>
      </c>
      <c r="AU88" s="8">
        <v>52.75</v>
      </c>
      <c r="AV88" s="8">
        <v>11.41</v>
      </c>
      <c r="AW88" s="8">
        <v>47.69</v>
      </c>
      <c r="AX88" s="30">
        <f t="shared" si="5"/>
        <v>84.305389785307227</v>
      </c>
      <c r="AY88">
        <f>'Datastream-Q'!AQ89</f>
        <v>34.74</v>
      </c>
      <c r="AZ88" s="9">
        <f>'West-Deutschland-Q'!C89/AVERAGE('West-Deutschland-Q'!C$127:C$130)*AVERAGE(AZ$126:AZ$129)</f>
        <v>52.305660606912056</v>
      </c>
      <c r="BG88">
        <f>'Datastream-Q'!AU89</f>
        <v>78.8</v>
      </c>
      <c r="BH88" s="8">
        <f>'West-Deutschland-Q'!J89</f>
        <v>78.8</v>
      </c>
      <c r="BL88">
        <v>0.73625894802365388</v>
      </c>
      <c r="BM88">
        <f>'Datastream-Q'!AZ89</f>
        <v>54.3626</v>
      </c>
      <c r="BN88">
        <f>'Datastream-Q'!BA89</f>
        <v>97.867599999999996</v>
      </c>
      <c r="BO88" s="8">
        <f>'West-Deutschland-Q'!D89</f>
        <v>24.5</v>
      </c>
      <c r="BP88" s="8">
        <f>100-'West-Deutschland-Q'!E89</f>
        <v>98.3</v>
      </c>
      <c r="BQ88" s="9">
        <f>'Destatis 1970-1991'!AU61*AVERAGE(BQ$126:BQ$129)/AVERAGE('Destatis 1970-1991'!AU$99:AU$102)</f>
        <v>64.272617664393465</v>
      </c>
      <c r="BR88" s="9">
        <f>'West-Deutschland-Q'!M90*AVERAGE(Quartalsdaten!BR$138:BR$141)/AVERAGE('West-Deutschland-Q'!M$139:M$142)</f>
        <v>73.348793342579768</v>
      </c>
      <c r="BT88" s="1">
        <f>'[4]Preisindex-Deutschland-Quartals'!C48</f>
        <v>3.9827801484347112</v>
      </c>
      <c r="BU88" s="1">
        <f>'[4]Preisindex-Deutschland-Quartals'!D48</f>
        <v>3.776859615537917</v>
      </c>
      <c r="BV88" s="2">
        <f>'[5]Deutschland Quartalsdaten'!K48</f>
        <v>0</v>
      </c>
      <c r="BW88" s="9">
        <f>'West-Deutschland-Q'!Q89*AVERAGE('West-Deutschland-Q'!AW$127:AW$130)/AVERAGE('West-Deutschland-Q'!Q$127:Q$130)</f>
        <v>243.24675960071863</v>
      </c>
      <c r="BX88" s="9">
        <f>'West-Deutschland-Q'!R89*AVERAGE('West-Deutschland-Q'!AX$127:AX$130)/AVERAGE('West-Deutschland-Q'!R$127:R$130)</f>
        <v>23.125366990011432</v>
      </c>
      <c r="BY88" s="9">
        <f>'West-Deutschland-Q'!S89*AVERAGE('West-Deutschland-Q'!AY$127:AY$130)/AVERAGE('West-Deutschland-Q'!S$127:S$130)</f>
        <v>424.61121756099999</v>
      </c>
      <c r="BZ88" s="9">
        <f>'Destatis 1970-1991'!D61*AVERAGE(BZ$126:BZ$129)/AVERAGE('Destatis 1970-1991'!D$99:D$102)</f>
        <v>233.07580707649174</v>
      </c>
      <c r="CA88">
        <f>'Datastream-Q'!BG89</f>
        <v>757.59</v>
      </c>
      <c r="CB88">
        <f>'Datastream-Q'!BH89</f>
        <v>-4487.4080000000004</v>
      </c>
      <c r="CE88" t="str">
        <f>'Datastream-Q'!BJ89</f>
        <v>#NA</v>
      </c>
      <c r="CG88" s="9">
        <f>'West-Deutschland-Q'!Z89/AVERAGE('West-Deutschland-Q'!Z$127:Z$130)*AVERAGE(CG$126:CG$129)</f>
        <v>85.918396378262713</v>
      </c>
      <c r="CH88" s="11"/>
      <c r="CI88" s="2"/>
      <c r="CL88">
        <f>'Datastream-Q'!BL89</f>
        <v>91.627200000000002</v>
      </c>
      <c r="CM88">
        <f>'Datastream-Q'!BM89</f>
        <v>48.604599999999998</v>
      </c>
      <c r="CN88">
        <f>'Datastream-Q'!BN89</f>
        <v>97.1</v>
      </c>
      <c r="CP88">
        <f>'Datastream-Q'!BP89</f>
        <v>67.17</v>
      </c>
      <c r="CQ88">
        <f>'Datastream-Q'!BQ89</f>
        <v>66.97</v>
      </c>
      <c r="CR88">
        <f>'Datastream-Q'!BR89</f>
        <v>66.099999999999994</v>
      </c>
      <c r="CS88">
        <f>'Datastream-Q'!BS89</f>
        <v>81.63</v>
      </c>
      <c r="CT88">
        <f>'Datastream-Q'!BT89</f>
        <v>55.23</v>
      </c>
      <c r="CU88" s="28">
        <f>'Datastream-Q'!BU89</f>
        <v>71.900000000000006</v>
      </c>
      <c r="CV88" s="28"/>
      <c r="CX88" s="9">
        <v>-0.3</v>
      </c>
      <c r="CY88" s="9"/>
      <c r="DA88" s="105"/>
      <c r="DB88" s="40">
        <f t="shared" si="4"/>
        <v>41.829819821121532</v>
      </c>
      <c r="DC88" s="19">
        <f>'[2]Deutschland Quartalsdaten'!N48</f>
        <v>8.6224095413913612E-2</v>
      </c>
      <c r="DI88">
        <f>'Datastream-Q'!CA89</f>
        <v>132.94</v>
      </c>
      <c r="DL88" s="47">
        <v>3.3</v>
      </c>
      <c r="DM88" s="47"/>
      <c r="DP88" s="9">
        <f>'Destatis 1970-1991'!AV61*AVERAGE(DP$126:DP$129)/AVERAGE('Destatis 1970-1991'!AV$99:AV$102)</f>
        <v>31.435929324341139</v>
      </c>
      <c r="DQ88" s="9">
        <f>'Destatis 1970-1991'!AX61*AVERAGE(DQ$126:DQ$129)/AVERAGE('Destatis 1970-1991'!AX$99:AX$102)</f>
        <v>6.3265914500725025</v>
      </c>
      <c r="DW88">
        <f>'Datastream-Q'!CG89</f>
        <v>94.8</v>
      </c>
      <c r="DX88">
        <f>'Datastream-Q'!CH89</f>
        <v>90.7</v>
      </c>
      <c r="EB88" s="1">
        <f>[2]Weltindikatoren!C48</f>
        <v>1.4720908976412925</v>
      </c>
      <c r="EC88" s="9">
        <f>'Destatis 1970-1991'!AJ61*AVERAGE(EC$126:EC$129)/AVERAGE('Destatis 1970-1991'!AJ$99:AJ$102)</f>
        <v>32.284049540722599</v>
      </c>
      <c r="ED88" s="9">
        <f>'Destatis 1970-1991'!AK61*AVERAGE(ED$126:ED$129)/AVERAGE('Destatis 1970-1991'!AK$99:AK$102)</f>
        <v>15.2123328650041</v>
      </c>
      <c r="EJ88" s="1">
        <f>[2]Weltindikatoren!C48</f>
        <v>1.4720908976412925</v>
      </c>
      <c r="EK88" t="e">
        <f>#REF!</f>
        <v>#REF!</v>
      </c>
      <c r="EL88">
        <v>125.85005161486957</v>
      </c>
      <c r="EM88">
        <v>147.77568137907019</v>
      </c>
    </row>
    <row r="89" spans="1:143">
      <c r="A89" s="4">
        <v>29860</v>
      </c>
      <c r="B89" s="8">
        <v>333.71775125537033</v>
      </c>
      <c r="C89" s="6">
        <v>86.680289855072473</v>
      </c>
      <c r="D89" s="6">
        <v>81.949273531269739</v>
      </c>
      <c r="E89" s="6">
        <v>91.092643678160925</v>
      </c>
      <c r="F89">
        <f>'Datastream-Q'!F90</f>
        <v>47.4</v>
      </c>
      <c r="G89">
        <f>'Datastream-Q'!G90</f>
        <v>0.86656900000000003</v>
      </c>
      <c r="H89">
        <f>'Datastream-Q'!H90</f>
        <v>125.9</v>
      </c>
      <c r="I89">
        <f>'Datastream-Q'!I90</f>
        <v>234.2</v>
      </c>
      <c r="J89">
        <f>'Datastream-Q'!J90</f>
        <v>11.227</v>
      </c>
      <c r="K89" t="str">
        <f>'Datastream-Q'!K90</f>
        <v>#NA</v>
      </c>
      <c r="L89">
        <f>'Datastream-Q'!L90</f>
        <v>490.4</v>
      </c>
      <c r="M89">
        <f>'Datastream-Q'!M90</f>
        <v>500907</v>
      </c>
      <c r="N89" t="str">
        <f>'Datastream-Q'!N90</f>
        <v>#NA</v>
      </c>
      <c r="O89">
        <f>'Datastream-Q'!O90</f>
        <v>2544</v>
      </c>
      <c r="P89">
        <f>'Datastream-Q'!P90</f>
        <v>5.8</v>
      </c>
      <c r="Q89">
        <f>'Datastream-Q'!Q90</f>
        <v>46.7</v>
      </c>
      <c r="R89" s="8"/>
      <c r="S89">
        <v>1</v>
      </c>
      <c r="T89">
        <v>1</v>
      </c>
      <c r="U89" t="str">
        <f>'Datastream-Q'!S90</f>
        <v>#NA</v>
      </c>
      <c r="V89" t="str">
        <f>'Datastream-Q'!T90</f>
        <v>#NA</v>
      </c>
      <c r="W89" s="1">
        <f>'[2]Deutschland Quartalsdaten'!C49</f>
        <v>-1.3889378109750086</v>
      </c>
      <c r="X89" s="1">
        <f>'[2]Deutschland Quartalsdaten'!B49</f>
        <v>2.1908495274965918</v>
      </c>
      <c r="Y89" s="19">
        <f>'[2]Deutschland Quartalsdaten'!J49</f>
        <v>2.001183036860144</v>
      </c>
      <c r="Z89" s="9">
        <f>'West-Deutschland-Q'!X90*AVERAGE(Quartalsdaten!Z$126:Z$129)/AVERAGE('West-Deutschland-Q'!X$127:X$130)</f>
        <v>49.378909519636075</v>
      </c>
      <c r="AA89" s="8">
        <f>'[3]Lange Reihen'!B49</f>
        <v>59.97</v>
      </c>
      <c r="AB89" s="9">
        <f>'West-Deutschland-Q'!Y90*AVERAGE(Quartalsdaten!AB$126:AB$129)/AVERAGE('West-Deutschland-Q'!Y$127:Y$130)</f>
        <v>55.724063480990587</v>
      </c>
      <c r="AC89" s="8">
        <f>'[3]Lange Reihen'!D49</f>
        <v>57.62</v>
      </c>
      <c r="AD89" t="str">
        <f>'Datastream-Q'!Z90</f>
        <v>#NA</v>
      </c>
      <c r="AE89" t="str">
        <f>'Datastream-Q'!Z90</f>
        <v>#NA</v>
      </c>
      <c r="AF89" s="10">
        <v>-1.6666666666666667</v>
      </c>
      <c r="AG89">
        <f>'Datastream-Q'!AB90</f>
        <v>95.7</v>
      </c>
      <c r="AH89" s="8"/>
      <c r="AI89">
        <f>'Datastream-Q'!AD90</f>
        <v>73.06</v>
      </c>
      <c r="AJ89">
        <f>'Datastream-Q'!AE90</f>
        <v>0.86656900000000003</v>
      </c>
      <c r="AK89" s="9">
        <f t="shared" si="1"/>
        <v>82.339352208831201</v>
      </c>
      <c r="AL89" s="9">
        <f t="shared" si="2"/>
        <v>96.709586048230804</v>
      </c>
      <c r="AN89" t="str">
        <f>'Datastream-Q'!AF90</f>
        <v>#NA</v>
      </c>
      <c r="AP89" s="8" t="e">
        <f>#REF!</f>
        <v>#REF!</v>
      </c>
      <c r="AQ89" s="8">
        <v>60.85</v>
      </c>
      <c r="AR89" s="8">
        <v>86.04</v>
      </c>
      <c r="AS89" s="8">
        <f>'[3]Import Quarterly Data'!F52</f>
        <v>53.1</v>
      </c>
      <c r="AT89" s="8">
        <f>'[3]Export Quarterly Data'!S53</f>
        <v>8.82</v>
      </c>
      <c r="AU89" s="8">
        <v>53.84</v>
      </c>
      <c r="AV89" s="8">
        <v>11.47</v>
      </c>
      <c r="AW89" s="8">
        <v>46.63</v>
      </c>
      <c r="AX89" s="30">
        <f t="shared" si="5"/>
        <v>85.140838228556888</v>
      </c>
      <c r="AY89">
        <f>'Datastream-Q'!AQ90</f>
        <v>36.54</v>
      </c>
      <c r="AZ89" s="9">
        <f>'West-Deutschland-Q'!C90/AVERAGE('West-Deutschland-Q'!C$127:C$130)*AVERAGE(AZ$126:AZ$129)</f>
        <v>53.016493397021634</v>
      </c>
      <c r="BG89">
        <f>'Datastream-Q'!AU90</f>
        <v>78.599999999999994</v>
      </c>
      <c r="BH89" s="8">
        <f>'West-Deutschland-Q'!J90</f>
        <v>79</v>
      </c>
      <c r="BL89">
        <v>0.73084988281731844</v>
      </c>
      <c r="BM89">
        <f>'Datastream-Q'!AZ90</f>
        <v>54.645099999999999</v>
      </c>
      <c r="BN89">
        <f>'Datastream-Q'!BA90</f>
        <v>98.072199999999995</v>
      </c>
      <c r="BO89" s="8">
        <f>'West-Deutschland-Q'!D90</f>
        <v>44.9</v>
      </c>
      <c r="BP89" s="8">
        <f>100-'West-Deutschland-Q'!E90</f>
        <v>49.7</v>
      </c>
      <c r="BQ89" s="9">
        <f>'Destatis 1970-1991'!AU62*AVERAGE(BQ$126:BQ$129)/AVERAGE('Destatis 1970-1991'!AU$99:AU$102)</f>
        <v>59.991180241674556</v>
      </c>
      <c r="BR89" s="9">
        <f>'West-Deutschland-Q'!M91*AVERAGE(Quartalsdaten!BR$138:BR$141)/AVERAGE('West-Deutschland-Q'!M$139:M$142)</f>
        <v>73.869736477115126</v>
      </c>
      <c r="BT89" s="1">
        <f>'[4]Preisindex-Deutschland-Quartals'!C49</f>
        <v>4.0887420812515503</v>
      </c>
      <c r="BU89" s="1">
        <f>'[4]Preisindex-Deutschland-Quartals'!D49</f>
        <v>3.866196531731029</v>
      </c>
      <c r="BV89" s="2">
        <f>'[5]Deutschland Quartalsdaten'!K49</f>
        <v>0</v>
      </c>
      <c r="BW89" s="9">
        <f>'West-Deutschland-Q'!Q90*AVERAGE('West-Deutschland-Q'!AW$127:AW$130)/AVERAGE('West-Deutschland-Q'!Q$127:Q$130)</f>
        <v>244.19055199441001</v>
      </c>
      <c r="BX89" s="9">
        <f>'West-Deutschland-Q'!R90*AVERAGE('West-Deutschland-Q'!AX$127:AX$130)/AVERAGE('West-Deutschland-Q'!R$127:R$130)</f>
        <v>22.159217775679569</v>
      </c>
      <c r="BY89" s="9">
        <f>'West-Deutschland-Q'!S90*AVERAGE('West-Deutschland-Q'!AY$127:AY$130)/AVERAGE('West-Deutschland-Q'!S$127:S$130)</f>
        <v>419.964612262</v>
      </c>
      <c r="BZ89" s="9">
        <f>'Destatis 1970-1991'!D62*AVERAGE(BZ$126:BZ$129)/AVERAGE('Destatis 1970-1991'!D$99:D$102)</f>
        <v>235.82117115022928</v>
      </c>
      <c r="CA89">
        <f>'Datastream-Q'!BG90</f>
        <v>763.49</v>
      </c>
      <c r="CB89">
        <f>'Datastream-Q'!BH90</f>
        <v>5265.2790000000005</v>
      </c>
      <c r="CE89" t="str">
        <f>'Datastream-Q'!BJ90</f>
        <v>#NA</v>
      </c>
      <c r="CG89" s="9">
        <f>'West-Deutschland-Q'!Z90/AVERAGE('West-Deutschland-Q'!Z$127:Z$130)*AVERAGE(CG$126:CG$129)</f>
        <v>86.158129863243914</v>
      </c>
      <c r="CH89" s="11"/>
      <c r="CI89" s="2"/>
      <c r="CL89">
        <f>'Datastream-Q'!BL90</f>
        <v>95.510499999999993</v>
      </c>
      <c r="CM89">
        <f>'Datastream-Q'!BM90</f>
        <v>50.862000000000002</v>
      </c>
      <c r="CN89">
        <f>'Datastream-Q'!BN90</f>
        <v>95.4</v>
      </c>
      <c r="CP89">
        <f>'Datastream-Q'!BP90</f>
        <v>70.27</v>
      </c>
      <c r="CQ89">
        <f>'Datastream-Q'!BQ90</f>
        <v>69.23</v>
      </c>
      <c r="CR89">
        <f>'Datastream-Q'!BR90</f>
        <v>63.97</v>
      </c>
      <c r="CS89">
        <f>'Datastream-Q'!BS90</f>
        <v>80.400000000000006</v>
      </c>
      <c r="CT89">
        <f>'Datastream-Q'!BT90</f>
        <v>52.57</v>
      </c>
      <c r="CU89" s="28">
        <f>'Datastream-Q'!BU90</f>
        <v>72.400000000000006</v>
      </c>
      <c r="CV89" s="28"/>
      <c r="CX89" s="9">
        <v>0</v>
      </c>
      <c r="CY89" s="9"/>
      <c r="DA89" s="105"/>
      <c r="DB89" s="40">
        <f t="shared" si="4"/>
        <v>42.166290278096724</v>
      </c>
      <c r="DC89" s="19">
        <f>'[2]Deutschland Quartalsdaten'!N49</f>
        <v>8.8609538334832483E-2</v>
      </c>
      <c r="DI89">
        <f>'Datastream-Q'!CA90</f>
        <v>135.54</v>
      </c>
      <c r="DL89" s="47">
        <v>4.9000000000000004</v>
      </c>
      <c r="DM89" s="47"/>
      <c r="DP89" s="9">
        <f>'Destatis 1970-1991'!AV62*AVERAGE(DP$126:DP$129)/AVERAGE('Destatis 1970-1991'!AV$99:AV$102)</f>
        <v>29.539596333772987</v>
      </c>
      <c r="DQ89" s="9">
        <f>'Destatis 1970-1991'!AX62*AVERAGE(DQ$126:DQ$129)/AVERAGE('Destatis 1970-1991'!AX$99:AX$102)</f>
        <v>6.3918588996949843</v>
      </c>
      <c r="DW89">
        <f>'Datastream-Q'!CG90</f>
        <v>96.4</v>
      </c>
      <c r="DX89">
        <f>'Datastream-Q'!CH90</f>
        <v>94.7</v>
      </c>
      <c r="EB89" s="1">
        <f>[2]Weltindikatoren!C49</f>
        <v>1.4714962172283219</v>
      </c>
      <c r="EC89" s="9">
        <f>'Destatis 1970-1991'!AJ62*AVERAGE(EC$126:EC$129)/AVERAGE('Destatis 1970-1991'!AJ$99:AJ$102)</f>
        <v>30.394773178199628</v>
      </c>
      <c r="ED89" s="9">
        <f>'Destatis 1970-1991'!AK62*AVERAGE(ED$126:ED$129)/AVERAGE('Destatis 1970-1991'!AK$99:AK$102)</f>
        <v>14.45341529094954</v>
      </c>
      <c r="EJ89" s="1">
        <f>[2]Weltindikatoren!C49</f>
        <v>1.4714962172283219</v>
      </c>
      <c r="EK89" t="e">
        <f>#REF!</f>
        <v>#REF!</v>
      </c>
      <c r="EL89">
        <v>124.97582254410372</v>
      </c>
      <c r="EM89">
        <v>146.8420696162822</v>
      </c>
    </row>
    <row r="90" spans="1:143">
      <c r="A90" s="4">
        <v>29952</v>
      </c>
      <c r="B90" s="8">
        <v>334.52156305233507</v>
      </c>
      <c r="C90" s="6">
        <v>84.541739130434792</v>
      </c>
      <c r="D90" s="6">
        <v>80.536355022109902</v>
      </c>
      <c r="E90" s="6">
        <v>88.265517241379328</v>
      </c>
      <c r="F90">
        <f>'Datastream-Q'!F91</f>
        <v>46.2</v>
      </c>
      <c r="G90">
        <f>'Datastream-Q'!G91</f>
        <v>0.82218500000000005</v>
      </c>
      <c r="H90">
        <f>'Datastream-Q'!H91</f>
        <v>125.7</v>
      </c>
      <c r="I90">
        <f>'Datastream-Q'!I91</f>
        <v>240</v>
      </c>
      <c r="J90">
        <f>'Datastream-Q'!J91</f>
        <v>10.199999999999999</v>
      </c>
      <c r="K90" t="str">
        <f>'Datastream-Q'!K91</f>
        <v>#NA</v>
      </c>
      <c r="L90">
        <f>'Datastream-Q'!L91</f>
        <v>525.70000000000005</v>
      </c>
      <c r="M90">
        <f>'Datastream-Q'!M91</f>
        <v>612821</v>
      </c>
      <c r="N90" t="str">
        <f>'Datastream-Q'!N91</f>
        <v>#NA</v>
      </c>
      <c r="O90">
        <f>'Datastream-Q'!O91</f>
        <v>2838</v>
      </c>
      <c r="P90">
        <f>'Datastream-Q'!P91</f>
        <v>6.2</v>
      </c>
      <c r="Q90">
        <f>'Datastream-Q'!Q91</f>
        <v>47.1</v>
      </c>
      <c r="R90" s="8"/>
      <c r="S90">
        <v>1</v>
      </c>
      <c r="T90">
        <v>1</v>
      </c>
      <c r="U90" t="str">
        <f>'Datastream-Q'!S91</f>
        <v>#NA</v>
      </c>
      <c r="V90" t="str">
        <f>'Datastream-Q'!T91</f>
        <v>#NA</v>
      </c>
      <c r="W90" s="1">
        <f>'[2]Deutschland Quartalsdaten'!C50</f>
        <v>-1.577992120286454</v>
      </c>
      <c r="X90" s="1">
        <f>'[2]Deutschland Quartalsdaten'!B50</f>
        <v>2.1802795096885976</v>
      </c>
      <c r="Y90" s="19">
        <f>'[2]Deutschland Quartalsdaten'!J50</f>
        <v>2.004103289675776</v>
      </c>
      <c r="Z90" s="9">
        <f>'West-Deutschland-Q'!X91*AVERAGE(Quartalsdaten!Z$126:Z$129)/AVERAGE('West-Deutschland-Q'!X$127:X$130)</f>
        <v>50.190596031050461</v>
      </c>
      <c r="AA90" s="8">
        <f>'[3]Lange Reihen'!B50</f>
        <v>60.28</v>
      </c>
      <c r="AB90" s="9">
        <f>'West-Deutschland-Q'!Y91*AVERAGE(Quartalsdaten!AB$126:AB$129)/AVERAGE('West-Deutschland-Q'!Y$127:Y$130)</f>
        <v>57.594320344810399</v>
      </c>
      <c r="AC90" s="8">
        <f>'[3]Lange Reihen'!D50</f>
        <v>59.59</v>
      </c>
      <c r="AD90" t="str">
        <f>'Datastream-Q'!Z91</f>
        <v>#NA</v>
      </c>
      <c r="AE90" t="str">
        <f>'Datastream-Q'!Z91</f>
        <v>#NA</v>
      </c>
      <c r="AF90" s="10">
        <v>2.6666666666666665</v>
      </c>
      <c r="AG90">
        <f>'Datastream-Q'!AB91</f>
        <v>94.2</v>
      </c>
      <c r="AH90" s="8"/>
      <c r="AI90">
        <f>'Datastream-Q'!AD91</f>
        <v>72.91</v>
      </c>
      <c r="AJ90">
        <f>'Datastream-Q'!AE91</f>
        <v>0.82218500000000005</v>
      </c>
      <c r="AK90" s="9">
        <f t="shared" si="1"/>
        <v>83.262435353434739</v>
      </c>
      <c r="AL90" s="9">
        <f t="shared" si="2"/>
        <v>96.650982286978348</v>
      </c>
      <c r="AN90" t="str">
        <f>'Datastream-Q'!AF91</f>
        <v>#NA</v>
      </c>
      <c r="AP90" s="8" t="e">
        <f>#REF!</f>
        <v>#REF!</v>
      </c>
      <c r="AQ90" s="8">
        <v>62.05</v>
      </c>
      <c r="AR90" s="8">
        <v>86.96</v>
      </c>
      <c r="AS90" s="8">
        <f>'[3]Import Quarterly Data'!F53</f>
        <v>55.24</v>
      </c>
      <c r="AT90" s="8">
        <f>'[3]Export Quarterly Data'!S54</f>
        <v>8.14</v>
      </c>
      <c r="AU90" s="8">
        <v>55.55</v>
      </c>
      <c r="AV90" s="8">
        <v>11.72</v>
      </c>
      <c r="AW90" s="8">
        <v>48.33</v>
      </c>
      <c r="AX90" s="30">
        <f t="shared" si="5"/>
        <v>86.147531440715184</v>
      </c>
      <c r="AY90">
        <f>'Datastream-Q'!AQ91</f>
        <v>32.119999999999997</v>
      </c>
      <c r="AZ90" s="9">
        <f>'West-Deutschland-Q'!C91/AVERAGE('West-Deutschland-Q'!C$127:C$130)*AVERAGE(AZ$126:AZ$129)</f>
        <v>53.678280415847148</v>
      </c>
      <c r="BG90">
        <f>'Datastream-Q'!AU91</f>
        <v>78.3</v>
      </c>
      <c r="BH90" s="8">
        <f>'West-Deutschland-Q'!J91</f>
        <v>78.400000000000006</v>
      </c>
      <c r="BL90">
        <v>0.73219005470526777</v>
      </c>
      <c r="BM90">
        <f>'Datastream-Q'!AZ91</f>
        <v>54.771700000000003</v>
      </c>
      <c r="BN90">
        <f>'Datastream-Q'!BA91</f>
        <v>97.999200000000002</v>
      </c>
      <c r="BO90" s="8">
        <f>'West-Deutschland-Q'!D91</f>
        <v>43.13</v>
      </c>
      <c r="BP90" s="8">
        <f>100-'West-Deutschland-Q'!E91</f>
        <v>39.299999999999997</v>
      </c>
      <c r="BQ90" s="9">
        <f>'Destatis 1970-1991'!AU63*AVERAGE(BQ$126:BQ$129)/AVERAGE('Destatis 1970-1991'!AU$99:AU$102)</f>
        <v>61.391582260689944</v>
      </c>
      <c r="BR90" s="9">
        <f>'West-Deutschland-Q'!M92*AVERAGE(Quartalsdaten!BR$138:BR$141)/AVERAGE('West-Deutschland-Q'!M$139:M$142)</f>
        <v>75.11999999999999</v>
      </c>
      <c r="BT90" s="1">
        <f>'[4]Preisindex-Deutschland-Quartals'!C50</f>
        <v>4.1873569733844969</v>
      </c>
      <c r="BU90" s="1">
        <f>'[4]Preisindex-Deutschland-Quartals'!D50</f>
        <v>3.9468453182574037</v>
      </c>
      <c r="BV90" s="2">
        <f>'[5]Deutschland Quartalsdaten'!K50</f>
        <v>0</v>
      </c>
      <c r="BW90" s="9">
        <f>'West-Deutschland-Q'!Q91*AVERAGE('West-Deutschland-Q'!AW$127:AW$130)/AVERAGE('West-Deutschland-Q'!Q$127:Q$130)</f>
        <v>244.0961727550409</v>
      </c>
      <c r="BX90" s="9">
        <f>'West-Deutschland-Q'!R91*AVERAGE('West-Deutschland-Q'!AX$127:AX$130)/AVERAGE('West-Deutschland-Q'!R$127:R$130)</f>
        <v>22.04210878000298</v>
      </c>
      <c r="BY90" s="9">
        <f>'West-Deutschland-Q'!S91*AVERAGE('West-Deutschland-Q'!AY$127:AY$130)/AVERAGE('West-Deutschland-Q'!S$127:S$130)</f>
        <v>424.88780120975002</v>
      </c>
      <c r="BZ90" s="9">
        <f>'Destatis 1970-1991'!D63*AVERAGE(BZ$126:BZ$129)/AVERAGE('Destatis 1970-1991'!D$99:D$102)</f>
        <v>239.05958020047476</v>
      </c>
      <c r="CA90">
        <f>'Datastream-Q'!BG91</f>
        <v>760.24</v>
      </c>
      <c r="CB90">
        <f>'Datastream-Q'!BH91</f>
        <v>1046.9929999999999</v>
      </c>
      <c r="CE90" t="str">
        <f>'Datastream-Q'!BJ91</f>
        <v>#NA</v>
      </c>
      <c r="CG90" s="9">
        <f>'West-Deutschland-Q'!Z91/AVERAGE('West-Deutschland-Q'!Z$127:Z$130)*AVERAGE(CG$126:CG$129)</f>
        <v>86.668866418203876</v>
      </c>
      <c r="CH90" s="11"/>
      <c r="CI90" s="2"/>
      <c r="CL90">
        <f>'Datastream-Q'!BL91</f>
        <v>93.055400000000006</v>
      </c>
      <c r="CM90">
        <f>'Datastream-Q'!BM91</f>
        <v>50.836799999999997</v>
      </c>
      <c r="CN90">
        <f>'Datastream-Q'!BN91</f>
        <v>95.8</v>
      </c>
      <c r="CP90">
        <f>'Datastream-Q'!BP91</f>
        <v>62.7</v>
      </c>
      <c r="CQ90">
        <f>'Datastream-Q'!BQ91</f>
        <v>62.9</v>
      </c>
      <c r="CR90">
        <f>'Datastream-Q'!BR91</f>
        <v>64.03</v>
      </c>
      <c r="CS90">
        <f>'Datastream-Q'!BS91</f>
        <v>80.27</v>
      </c>
      <c r="CT90">
        <f>'Datastream-Q'!BT91</f>
        <v>52.73</v>
      </c>
      <c r="CU90" s="28">
        <f>'Datastream-Q'!BU91</f>
        <v>73.3</v>
      </c>
      <c r="CV90" s="28"/>
      <c r="CX90" s="9">
        <v>0.6</v>
      </c>
      <c r="CY90" s="9"/>
      <c r="DA90" s="105"/>
      <c r="DB90" s="40">
        <f t="shared" si="4"/>
        <v>39.066633421918418</v>
      </c>
      <c r="DC90" s="19">
        <f>'[2]Deutschland Quartalsdaten'!N50</f>
        <v>6.2836635172528743E-2</v>
      </c>
      <c r="DI90">
        <f>'Datastream-Q'!CA91</f>
        <v>135.9</v>
      </c>
      <c r="DL90" s="47">
        <v>3.2</v>
      </c>
      <c r="DM90" s="47"/>
      <c r="DP90" s="9">
        <f>'Destatis 1970-1991'!AV63*AVERAGE(DP$126:DP$129)/AVERAGE('Destatis 1970-1991'!AV$99:AV$102)</f>
        <v>30.165605873130428</v>
      </c>
      <c r="DQ90" s="9">
        <f>'Destatis 1970-1991'!AX63*AVERAGE(DQ$126:DQ$129)/AVERAGE('Destatis 1970-1991'!AX$99:AX$102)</f>
        <v>6.8139217405870287</v>
      </c>
      <c r="DW90">
        <f>'Datastream-Q'!CG91</f>
        <v>95.9</v>
      </c>
      <c r="DX90">
        <f>'Datastream-Q'!CH91</f>
        <v>92.1</v>
      </c>
      <c r="EB90" s="1">
        <f>[2]Weltindikatoren!C50</f>
        <v>1.4676647804017546</v>
      </c>
      <c r="EC90" s="9">
        <f>'Destatis 1970-1991'!AJ63*AVERAGE(EC$126:EC$129)/AVERAGE('Destatis 1970-1991'!AJ$99:AJ$102)</f>
        <v>31.285941273729328</v>
      </c>
      <c r="ED90" s="9">
        <f>'Destatis 1970-1991'!AK63*AVERAGE(ED$126:ED$129)/AVERAGE('Destatis 1970-1991'!AK$99:AK$102)</f>
        <v>14.906500409788084</v>
      </c>
      <c r="EJ90" s="1">
        <f>[2]Weltindikatoren!C50</f>
        <v>1.4676647804017546</v>
      </c>
      <c r="EK90" t="e">
        <f>#REF!</f>
        <v>#REF!</v>
      </c>
      <c r="EL90">
        <v>124.3750163363429</v>
      </c>
      <c r="EM90">
        <v>145.40699766962112</v>
      </c>
    </row>
    <row r="91" spans="1:143">
      <c r="A91" s="4">
        <v>30042</v>
      </c>
      <c r="B91" s="8">
        <v>332.47240903472067</v>
      </c>
      <c r="C91" s="6">
        <v>83.506956521739141</v>
      </c>
      <c r="D91" s="6">
        <v>78.290176879343022</v>
      </c>
      <c r="E91" s="6">
        <v>88.397011494252865</v>
      </c>
      <c r="F91">
        <f>'Datastream-Q'!F92</f>
        <v>44.7</v>
      </c>
      <c r="G91">
        <f>'Datastream-Q'!G92</f>
        <v>0.80608599999999997</v>
      </c>
      <c r="H91">
        <f>'Datastream-Q'!H92</f>
        <v>132.6</v>
      </c>
      <c r="I91">
        <f>'Datastream-Q'!I92</f>
        <v>244.6</v>
      </c>
      <c r="J91">
        <f>'Datastream-Q'!J92</f>
        <v>9.2629999999999999</v>
      </c>
      <c r="K91" t="str">
        <f>'Datastream-Q'!K92</f>
        <v>#NA</v>
      </c>
      <c r="L91">
        <f>'Datastream-Q'!L92</f>
        <v>501.1</v>
      </c>
      <c r="M91">
        <f>'Datastream-Q'!M92</f>
        <v>636864</v>
      </c>
      <c r="N91" t="str">
        <f>'Datastream-Q'!N92</f>
        <v>#NA</v>
      </c>
      <c r="O91">
        <f>'Datastream-Q'!O92</f>
        <v>2838</v>
      </c>
      <c r="P91">
        <f>'Datastream-Q'!P92</f>
        <v>6.5</v>
      </c>
      <c r="Q91">
        <f>'Datastream-Q'!Q92</f>
        <v>47.5</v>
      </c>
      <c r="R91" s="8"/>
      <c r="S91">
        <v>1</v>
      </c>
      <c r="T91">
        <v>1</v>
      </c>
      <c r="U91" t="str">
        <f>'Datastream-Q'!S92</f>
        <v>#NA</v>
      </c>
      <c r="V91" t="str">
        <f>'Datastream-Q'!T92</f>
        <v>#NA</v>
      </c>
      <c r="W91" s="1">
        <f>'[2]Deutschland Quartalsdaten'!C51</f>
        <v>-1.6706385090793991</v>
      </c>
      <c r="X91" s="1">
        <f>'[2]Deutschland Quartalsdaten'!B51</f>
        <v>2.1477584777239191</v>
      </c>
      <c r="Y91" s="19">
        <f>'[2]Deutschland Quartalsdaten'!J51</f>
        <v>2.0025578852772714</v>
      </c>
      <c r="Z91" s="9">
        <f>'West-Deutschland-Q'!X92*AVERAGE(Quartalsdaten!Z$126:Z$129)/AVERAGE('West-Deutschland-Q'!X$127:X$130)</f>
        <v>50.143313321647682</v>
      </c>
      <c r="AA91" s="8">
        <f>'[3]Lange Reihen'!B51</f>
        <v>59.56</v>
      </c>
      <c r="AB91" s="9">
        <f>'West-Deutschland-Q'!Y92*AVERAGE(Quartalsdaten!AB$126:AB$129)/AVERAGE('West-Deutschland-Q'!Y$127:Y$130)</f>
        <v>56.721533808361158</v>
      </c>
      <c r="AC91" s="8">
        <f>'[3]Lange Reihen'!D51</f>
        <v>58.74</v>
      </c>
      <c r="AD91" t="str">
        <f>'Datastream-Q'!Z92</f>
        <v>#NA</v>
      </c>
      <c r="AE91" t="str">
        <f>'Datastream-Q'!Z92</f>
        <v>#NA</v>
      </c>
      <c r="AF91" s="10">
        <v>-6.333333333333333</v>
      </c>
      <c r="AG91">
        <f>'Datastream-Q'!AB92</f>
        <v>95.6</v>
      </c>
      <c r="AH91" s="8"/>
      <c r="AI91">
        <f>'Datastream-Q'!AD92</f>
        <v>74.739999999999995</v>
      </c>
      <c r="AJ91">
        <f>'Datastream-Q'!AE92</f>
        <v>0.80608599999999997</v>
      </c>
      <c r="AK91" s="9">
        <f t="shared" si="1"/>
        <v>84.189579116265406</v>
      </c>
      <c r="AL91" s="9">
        <f t="shared" si="2"/>
        <v>96.563727967928429</v>
      </c>
      <c r="AN91" t="str">
        <f>'Datastream-Q'!AF92</f>
        <v>#NA</v>
      </c>
      <c r="AP91" s="8" t="e">
        <f>#REF!</f>
        <v>#REF!</v>
      </c>
      <c r="AQ91" s="8">
        <v>61.07</v>
      </c>
      <c r="AR91" s="8">
        <v>84.56</v>
      </c>
      <c r="AS91" s="8">
        <f>'[3]Import Quarterly Data'!F54</f>
        <v>54.63</v>
      </c>
      <c r="AT91" s="8">
        <f>'[3]Export Quarterly Data'!S55</f>
        <v>8.36</v>
      </c>
      <c r="AU91" s="8">
        <v>55.27</v>
      </c>
      <c r="AV91" s="8">
        <v>11.41</v>
      </c>
      <c r="AW91" s="8">
        <v>47.73</v>
      </c>
      <c r="AX91" s="30">
        <f t="shared" si="5"/>
        <v>87.18551042709035</v>
      </c>
      <c r="AY91">
        <f>'Datastream-Q'!AQ92</f>
        <v>33.22</v>
      </c>
      <c r="AZ91" s="9">
        <f>'West-Deutschland-Q'!C92/AVERAGE('West-Deutschland-Q'!C$127:C$130)*AVERAGE(AZ$126:AZ$129)</f>
        <v>54.340067434672669</v>
      </c>
      <c r="BG91">
        <f>'Datastream-Q'!AU92</f>
        <v>77.2</v>
      </c>
      <c r="BH91" s="8">
        <f>'West-Deutschland-Q'!J92</f>
        <v>77.400000000000006</v>
      </c>
      <c r="BL91">
        <v>0.72989690721649481</v>
      </c>
      <c r="BM91">
        <f>'Datastream-Q'!AZ92</f>
        <v>54.590600000000002</v>
      </c>
      <c r="BN91">
        <f>'Datastream-Q'!BA92</f>
        <v>97.374300000000005</v>
      </c>
      <c r="BO91" s="8">
        <f>'West-Deutschland-Q'!D92</f>
        <v>15.7</v>
      </c>
      <c r="BP91" s="8">
        <f>100-'West-Deutschland-Q'!E92</f>
        <v>98.7</v>
      </c>
      <c r="BQ91" s="9">
        <f>'Destatis 1970-1991'!AU64*AVERAGE(BQ$126:BQ$129)/AVERAGE('Destatis 1970-1991'!AU$99:AU$102)</f>
        <v>62.062608228134813</v>
      </c>
      <c r="BR91" s="9">
        <f>'West-Deutschland-Q'!M93*AVERAGE(Quartalsdaten!BR$138:BR$141)/AVERAGE('West-Deutschland-Q'!M$139:M$142)</f>
        <v>73.557170596393902</v>
      </c>
      <c r="BT91" s="1">
        <f>'[4]Preisindex-Deutschland-Quartals'!C51</f>
        <v>4.2961824433564857</v>
      </c>
      <c r="BU91" s="1">
        <f>'[4]Preisindex-Deutschland-Quartals'!D51</f>
        <v>4.0289486385349695</v>
      </c>
      <c r="BV91" s="2">
        <f>'[5]Deutschland Quartalsdaten'!K51</f>
        <v>0</v>
      </c>
      <c r="BW91" s="9">
        <f>'West-Deutschland-Q'!Q92*AVERAGE('West-Deutschland-Q'!AW$127:AW$130)/AVERAGE('West-Deutschland-Q'!Q$127:Q$130)</f>
        <v>241.83107101018166</v>
      </c>
      <c r="BX91" s="9">
        <f>'West-Deutschland-Q'!R92*AVERAGE('West-Deutschland-Q'!AX$127:AX$130)/AVERAGE('West-Deutschland-Q'!R$127:R$130)</f>
        <v>21.588311421756202</v>
      </c>
      <c r="BY91" s="9">
        <f>'West-Deutschland-Q'!S92*AVERAGE('West-Deutschland-Q'!AY$127:AY$130)/AVERAGE('West-Deutschland-Q'!S$127:S$130)</f>
        <v>422.01133126275005</v>
      </c>
      <c r="BZ91" s="9">
        <f>'Destatis 1970-1991'!D64*AVERAGE(BZ$126:BZ$129)/AVERAGE('Destatis 1970-1991'!D$99:D$102)</f>
        <v>240.66197637412563</v>
      </c>
      <c r="CA91">
        <f>'Datastream-Q'!BG92</f>
        <v>755.55</v>
      </c>
      <c r="CB91">
        <f>'Datastream-Q'!BH92</f>
        <v>2091.35</v>
      </c>
      <c r="CE91" t="str">
        <f>'Datastream-Q'!BJ92</f>
        <v>#NA</v>
      </c>
      <c r="CG91" s="9">
        <f>'West-Deutschland-Q'!Z92/AVERAGE('West-Deutschland-Q'!Z$127:Z$130)*AVERAGE(CG$126:CG$129)</f>
        <v>88.107267328091083</v>
      </c>
      <c r="CH91" s="11"/>
      <c r="CI91" s="2"/>
      <c r="CL91">
        <f>'Datastream-Q'!BL92</f>
        <v>94.460300000000004</v>
      </c>
      <c r="CM91">
        <f>'Datastream-Q'!BM92</f>
        <v>52.209800000000001</v>
      </c>
      <c r="CN91">
        <f>'Datastream-Q'!BN92</f>
        <v>95.3</v>
      </c>
      <c r="CP91">
        <f>'Datastream-Q'!BP92</f>
        <v>66.67</v>
      </c>
      <c r="CQ91">
        <f>'Datastream-Q'!BQ92</f>
        <v>65.63</v>
      </c>
      <c r="CR91">
        <f>'Datastream-Q'!BR92</f>
        <v>60.37</v>
      </c>
      <c r="CS91">
        <f>'Datastream-Q'!BS92</f>
        <v>75.2</v>
      </c>
      <c r="CT91">
        <f>'Datastream-Q'!BT92</f>
        <v>50.03</v>
      </c>
      <c r="CU91" s="28">
        <f>'Datastream-Q'!BU92</f>
        <v>73.8</v>
      </c>
      <c r="CV91" s="28"/>
      <c r="CX91" s="9">
        <v>0.2</v>
      </c>
      <c r="CY91" s="9"/>
      <c r="DA91" s="105"/>
      <c r="DB91" s="40">
        <f t="shared" si="4"/>
        <v>41.211483638222226</v>
      </c>
      <c r="DC91" s="19">
        <f>'[2]Deutschland Quartalsdaten'!N51</f>
        <v>6.6297686110921822E-2</v>
      </c>
      <c r="DI91">
        <f>'Datastream-Q'!CA92</f>
        <v>135.49</v>
      </c>
      <c r="DL91" s="47">
        <v>1.6</v>
      </c>
      <c r="DM91" s="47"/>
      <c r="DP91" s="9">
        <f>'Destatis 1970-1991'!AV64*AVERAGE(DP$126:DP$129)/AVERAGE('Destatis 1970-1991'!AV$99:AV$102)</f>
        <v>29.810501046711298</v>
      </c>
      <c r="DQ91" s="9">
        <f>'Destatis 1970-1991'!AX64*AVERAGE(DQ$126:DQ$129)/AVERAGE('Destatis 1970-1991'!AX$99:AX$102)</f>
        <v>7.0416326203810176</v>
      </c>
      <c r="DW91">
        <f>'Datastream-Q'!CG92</f>
        <v>97.4</v>
      </c>
      <c r="DX91">
        <f>'Datastream-Q'!CH92</f>
        <v>93.2</v>
      </c>
      <c r="EB91" s="1">
        <f>[2]Weltindikatoren!C51</f>
        <v>1.4715448875473398</v>
      </c>
      <c r="EC91" s="9">
        <f>'Destatis 1970-1991'!AJ64*AVERAGE(EC$126:EC$129)/AVERAGE('Destatis 1970-1991'!AJ$99:AJ$102)</f>
        <v>31.547350581751378</v>
      </c>
      <c r="ED91" s="9">
        <f>'Destatis 1970-1991'!AK64*AVERAGE(ED$126:ED$129)/AVERAGE('Destatis 1970-1991'!AK$99:AK$102)</f>
        <v>14.736593490223628</v>
      </c>
      <c r="EJ91" s="1">
        <f>[2]Weltindikatoren!C51</f>
        <v>1.4715448875473398</v>
      </c>
      <c r="EK91" t="e">
        <f>#REF!</f>
        <v>#REF!</v>
      </c>
      <c r="EL91">
        <v>123.71389194218791</v>
      </c>
      <c r="EM91">
        <v>144.34306987056831</v>
      </c>
    </row>
    <row r="92" spans="1:143">
      <c r="A92" s="4">
        <v>30133</v>
      </c>
      <c r="B92" s="8">
        <v>328.71373978694163</v>
      </c>
      <c r="C92" s="6">
        <v>79.885217391304366</v>
      </c>
      <c r="D92" s="6">
        <v>74.413708149083988</v>
      </c>
      <c r="E92" s="6">
        <v>85.043908045977034</v>
      </c>
      <c r="F92">
        <f>'Datastream-Q'!F93</f>
        <v>43.1</v>
      </c>
      <c r="G92">
        <f>'Datastream-Q'!G93</f>
        <v>0.78164800000000001</v>
      </c>
      <c r="H92">
        <f>'Datastream-Q'!H93</f>
        <v>131.80000000000001</v>
      </c>
      <c r="I92">
        <f>'Datastream-Q'!I93</f>
        <v>247.7</v>
      </c>
      <c r="J92">
        <f>'Datastream-Q'!J93</f>
        <v>8.8800000000000008</v>
      </c>
      <c r="K92" t="str">
        <f>'Datastream-Q'!K93</f>
        <v>#NA</v>
      </c>
      <c r="L92">
        <f>'Datastream-Q'!L93</f>
        <v>526.9</v>
      </c>
      <c r="M92">
        <f>'Datastream-Q'!M93</f>
        <v>440933</v>
      </c>
      <c r="N92" t="str">
        <f>'Datastream-Q'!N93</f>
        <v>#NA</v>
      </c>
      <c r="O92">
        <f>'Datastream-Q'!O93</f>
        <v>2856</v>
      </c>
      <c r="P92">
        <f>'Datastream-Q'!P93</f>
        <v>6.9</v>
      </c>
      <c r="Q92">
        <f>'Datastream-Q'!Q93</f>
        <v>48</v>
      </c>
      <c r="R92" s="8"/>
      <c r="S92">
        <v>1</v>
      </c>
      <c r="T92">
        <v>1</v>
      </c>
      <c r="U92" t="str">
        <f>'Datastream-Q'!S93</f>
        <v>#NA</v>
      </c>
      <c r="V92" t="str">
        <f>'Datastream-Q'!T93</f>
        <v>#NA</v>
      </c>
      <c r="W92" s="1">
        <f>'[2]Deutschland Quartalsdaten'!C52</f>
        <v>-1.7815864289729018</v>
      </c>
      <c r="X92" s="1">
        <f>'[2]Deutschland Quartalsdaten'!B52</f>
        <v>2.1277820705757322</v>
      </c>
      <c r="Y92" s="19">
        <f>'[2]Deutschland Quartalsdaten'!J52</f>
        <v>2.0048772485610762</v>
      </c>
      <c r="Z92" s="9">
        <f>'West-Deutschland-Q'!X93*AVERAGE(Quartalsdaten!Z$126:Z$129)/AVERAGE('West-Deutschland-Q'!X$127:X$130)</f>
        <v>49.276463649263384</v>
      </c>
      <c r="AA92" s="8">
        <f>'[3]Lange Reihen'!B52</f>
        <v>58.32</v>
      </c>
      <c r="AB92" s="9">
        <f>'West-Deutschland-Q'!Y93*AVERAGE(Quartalsdaten!AB$126:AB$129)/AVERAGE('West-Deutschland-Q'!Y$127:Y$130)</f>
        <v>55.340421047386521</v>
      </c>
      <c r="AC92" s="8">
        <f>'[3]Lange Reihen'!D52</f>
        <v>57.27</v>
      </c>
      <c r="AD92" t="str">
        <f>'Datastream-Q'!Z93</f>
        <v>#NA</v>
      </c>
      <c r="AE92" t="str">
        <f>'Datastream-Q'!Z93</f>
        <v>#NA</v>
      </c>
      <c r="AF92" s="10">
        <v>-18</v>
      </c>
      <c r="AG92">
        <f>'Datastream-Q'!AB93</f>
        <v>95.4</v>
      </c>
      <c r="AH92" s="8"/>
      <c r="AI92">
        <f>'Datastream-Q'!AD93</f>
        <v>75.25</v>
      </c>
      <c r="AJ92">
        <f>'Datastream-Q'!AE93</f>
        <v>0.78164800000000001</v>
      </c>
      <c r="AK92" s="9">
        <f t="shared" si="1"/>
        <v>84.493250427406352</v>
      </c>
      <c r="AL92" s="9">
        <f t="shared" si="2"/>
        <v>96.630733450997923</v>
      </c>
      <c r="AN92" t="str">
        <f>'Datastream-Q'!AF93</f>
        <v>#NA</v>
      </c>
      <c r="AP92" s="8" t="e">
        <f>#REF!</f>
        <v>#REF!</v>
      </c>
      <c r="AQ92" s="8">
        <v>59.87</v>
      </c>
      <c r="AR92" s="8">
        <v>80.45</v>
      </c>
      <c r="AS92" s="8">
        <f>'[3]Import Quarterly Data'!F55</f>
        <v>53.57</v>
      </c>
      <c r="AT92" s="8">
        <f>'[3]Export Quarterly Data'!S56</f>
        <v>8.2100000000000009</v>
      </c>
      <c r="AU92" s="8">
        <v>54.32</v>
      </c>
      <c r="AV92" s="8">
        <v>11.01</v>
      </c>
      <c r="AW92" s="8">
        <v>46.69</v>
      </c>
      <c r="AX92" s="30">
        <f t="shared" si="5"/>
        <v>87.439313984151255</v>
      </c>
      <c r="AY92">
        <f>'Datastream-Q'!AQ93</f>
        <v>33.15</v>
      </c>
      <c r="AZ92" s="9">
        <f>'West-Deutschland-Q'!C93/AVERAGE('West-Deutschland-Q'!C$127:C$130)*AVERAGE(AZ$126:AZ$129)</f>
        <v>54.952808682214105</v>
      </c>
      <c r="BG92">
        <f>'Datastream-Q'!AU93</f>
        <v>74.8</v>
      </c>
      <c r="BH92" s="8">
        <f>'West-Deutschland-Q'!J93</f>
        <v>74.8</v>
      </c>
      <c r="BL92">
        <v>0.73277938342967242</v>
      </c>
      <c r="BM92">
        <f>'Datastream-Q'!AZ93</f>
        <v>54.424100000000003</v>
      </c>
      <c r="BN92">
        <f>'Datastream-Q'!BA93</f>
        <v>96.770300000000006</v>
      </c>
      <c r="BO92" s="8">
        <f>'West-Deutschland-Q'!D93</f>
        <v>17.37</v>
      </c>
      <c r="BP92" s="8">
        <f>100-'West-Deutschland-Q'!E93</f>
        <v>100</v>
      </c>
      <c r="BQ92" s="9">
        <f>'Destatis 1970-1991'!AU65*AVERAGE(BQ$126:BQ$129)/AVERAGE('Destatis 1970-1991'!AU$99:AU$102)</f>
        <v>60.851843982527768</v>
      </c>
      <c r="BR92" s="9">
        <f>'West-Deutschland-Q'!M94*AVERAGE(Quartalsdaten!BR$138:BR$141)/AVERAGE('West-Deutschland-Q'!M$139:M$142)</f>
        <v>76.99539528432733</v>
      </c>
      <c r="BT92" s="1">
        <f>'[4]Preisindex-Deutschland-Quartals'!C52</f>
        <v>4.4132825119583083</v>
      </c>
      <c r="BU92" s="1">
        <f>'[4]Preisindex-Deutschland-Quartals'!D52</f>
        <v>4.1209209645233109</v>
      </c>
      <c r="BV92" s="2">
        <f>'[5]Deutschland Quartalsdaten'!K52</f>
        <v>0</v>
      </c>
      <c r="BW92" s="9">
        <f>'West-Deutschland-Q'!Q93*AVERAGE('West-Deutschland-Q'!AW$127:AW$130)/AVERAGE('West-Deutschland-Q'!Q$127:Q$130)</f>
        <v>238.40195864643638</v>
      </c>
      <c r="BX92" s="9">
        <f>'West-Deutschland-Q'!R93*AVERAGE('West-Deutschland-Q'!AX$127:AX$130)/AVERAGE('West-Deutschland-Q'!R$127:R$130)</f>
        <v>21.215026498037073</v>
      </c>
      <c r="BY92" s="9">
        <f>'West-Deutschland-Q'!S93*AVERAGE('West-Deutschland-Q'!AY$127:AY$130)/AVERAGE('West-Deutschland-Q'!S$127:S$130)</f>
        <v>417.42004269350002</v>
      </c>
      <c r="BZ92" s="9">
        <f>'Destatis 1970-1991'!D65*AVERAGE(BZ$126:BZ$129)/AVERAGE('Destatis 1970-1991'!D$99:D$102)</f>
        <v>241.11019908004195</v>
      </c>
      <c r="CA92">
        <f>'Datastream-Q'!BG93</f>
        <v>749.21</v>
      </c>
      <c r="CB92">
        <f>'Datastream-Q'!BH93</f>
        <v>-1438.758</v>
      </c>
      <c r="CE92" t="str">
        <f>'Datastream-Q'!BJ93</f>
        <v>#NA</v>
      </c>
      <c r="CG92" s="9">
        <f>'West-Deutschland-Q'!Z93/AVERAGE('West-Deutschland-Q'!Z$127:Z$130)*AVERAGE(CG$126:CG$129)</f>
        <v>89.608207407973381</v>
      </c>
      <c r="CH92" s="11"/>
      <c r="CI92" s="2"/>
      <c r="CL92">
        <f>'Datastream-Q'!BL93</f>
        <v>93.439700000000002</v>
      </c>
      <c r="CM92">
        <f>'Datastream-Q'!BM93</f>
        <v>52.810699999999997</v>
      </c>
      <c r="CN92">
        <f>'Datastream-Q'!BN93</f>
        <v>96.3</v>
      </c>
      <c r="CP92">
        <f>'Datastream-Q'!BP93</f>
        <v>65.3</v>
      </c>
      <c r="CQ92">
        <f>'Datastream-Q'!BQ93</f>
        <v>64</v>
      </c>
      <c r="CR92">
        <f>'Datastream-Q'!BR93</f>
        <v>57.1</v>
      </c>
      <c r="CS92">
        <f>'Datastream-Q'!BS93</f>
        <v>69.37</v>
      </c>
      <c r="CT92">
        <f>'Datastream-Q'!BT93</f>
        <v>48.57</v>
      </c>
      <c r="CU92" s="28">
        <f>'Datastream-Q'!BU93</f>
        <v>74.2</v>
      </c>
      <c r="CV92" s="28"/>
      <c r="CX92" s="9">
        <v>0.3</v>
      </c>
      <c r="CY92" s="9"/>
      <c r="DA92" s="105"/>
      <c r="DB92" s="40">
        <f t="shared" si="4"/>
        <v>42.410394448652077</v>
      </c>
      <c r="DC92" s="19">
        <f>'[2]Deutschland Quartalsdaten'!N52</f>
        <v>5.8938322408845459E-2</v>
      </c>
      <c r="DI92">
        <f>'Datastream-Q'!CA93</f>
        <v>135.69999999999999</v>
      </c>
      <c r="DL92" s="47">
        <v>0.5</v>
      </c>
      <c r="DM92" s="47"/>
      <c r="DP92" s="9">
        <f>'Destatis 1970-1991'!AV65*AVERAGE(DP$126:DP$129)/AVERAGE('Destatis 1970-1991'!AV$99:AV$102)</f>
        <v>29.605492074757986</v>
      </c>
      <c r="DQ92" s="9">
        <f>'Destatis 1970-1991'!AX65*AVERAGE(DQ$126:DQ$129)/AVERAGE('Destatis 1970-1991'!AX$99:AX$102)</f>
        <v>7.156213254162707</v>
      </c>
      <c r="DW92">
        <f>'Datastream-Q'!CG93</f>
        <v>98.1</v>
      </c>
      <c r="DX92">
        <f>'Datastream-Q'!CH93</f>
        <v>91.9</v>
      </c>
      <c r="EB92" s="1">
        <f>[2]Weltindikatoren!C52</f>
        <v>1.469586767074472</v>
      </c>
      <c r="EC92" s="9">
        <f>'Destatis 1970-1991'!AJ65*AVERAGE(EC$126:EC$129)/AVERAGE('Destatis 1970-1991'!AJ$99:AJ$102)</f>
        <v>31.000767483159827</v>
      </c>
      <c r="ED92" s="9">
        <f>'Destatis 1970-1991'!AK65*AVERAGE(ED$126:ED$129)/AVERAGE('Destatis 1970-1991'!AK$99:AK$102)</f>
        <v>14.725266362252663</v>
      </c>
      <c r="EJ92" s="1">
        <f>[2]Weltindikatoren!C52</f>
        <v>1.469586767074472</v>
      </c>
      <c r="EK92" t="e">
        <f>#REF!</f>
        <v>#REF!</v>
      </c>
      <c r="EL92">
        <v>122.74342945308155</v>
      </c>
      <c r="EM92">
        <v>142.67190067982025</v>
      </c>
    </row>
    <row r="93" spans="1:143">
      <c r="A93" s="4">
        <v>30225</v>
      </c>
      <c r="B93" s="8">
        <v>329.39301736184132</v>
      </c>
      <c r="C93" s="6">
        <v>81.851304347826087</v>
      </c>
      <c r="D93" s="6">
        <v>74.305022109917857</v>
      </c>
      <c r="E93" s="6">
        <v>89.054482758620694</v>
      </c>
      <c r="F93">
        <f>'Datastream-Q'!F94</f>
        <v>44.7</v>
      </c>
      <c r="G93">
        <f>'Datastream-Q'!G94</f>
        <v>0.80752900000000005</v>
      </c>
      <c r="H93">
        <f>'Datastream-Q'!H94</f>
        <v>135.1</v>
      </c>
      <c r="I93">
        <f>'Datastream-Q'!I94</f>
        <v>246.2</v>
      </c>
      <c r="J93">
        <f>'Datastream-Q'!J94</f>
        <v>7.17</v>
      </c>
      <c r="K93" t="str">
        <f>'Datastream-Q'!K94</f>
        <v>#NA</v>
      </c>
      <c r="L93">
        <f>'Datastream-Q'!L94</f>
        <v>552.79999999999995</v>
      </c>
      <c r="M93">
        <f>'Datastream-Q'!M94</f>
        <v>464919</v>
      </c>
      <c r="N93" t="str">
        <f>'Datastream-Q'!N94</f>
        <v>#NA</v>
      </c>
      <c r="O93">
        <f>'Datastream-Q'!O94</f>
        <v>3383</v>
      </c>
      <c r="P93">
        <f>'Datastream-Q'!P94</f>
        <v>7.6</v>
      </c>
      <c r="Q93">
        <f>'Datastream-Q'!Q94</f>
        <v>48.4</v>
      </c>
      <c r="R93" s="8"/>
      <c r="S93">
        <v>1</v>
      </c>
      <c r="T93">
        <v>0</v>
      </c>
      <c r="U93" t="str">
        <f>'Datastream-Q'!S94</f>
        <v>#NA</v>
      </c>
      <c r="V93" t="str">
        <f>'Datastream-Q'!T94</f>
        <v>#NA</v>
      </c>
      <c r="W93" s="1">
        <f>'[2]Deutschland Quartalsdaten'!C53</f>
        <v>-1.5004877097615701</v>
      </c>
      <c r="X93" s="1">
        <f>'[2]Deutschland Quartalsdaten'!B53</f>
        <v>2.0977872549268781</v>
      </c>
      <c r="Y93" s="19">
        <f>'[2]Deutschland Quartalsdaten'!J53</f>
        <v>2.0050112375148257</v>
      </c>
      <c r="Z93" s="9">
        <f>'West-Deutschland-Q'!X94*AVERAGE(Quartalsdaten!Z$126:Z$129)/AVERAGE('West-Deutschland-Q'!X$127:X$130)</f>
        <v>49.662605776052757</v>
      </c>
      <c r="AA93" s="8">
        <f>'[3]Lange Reihen'!B53</f>
        <v>58.46</v>
      </c>
      <c r="AB93" s="9">
        <f>'West-Deutschland-Q'!Y94*AVERAGE(Quartalsdaten!AB$126:AB$129)/AVERAGE('West-Deutschland-Q'!Y$127:Y$130)</f>
        <v>55.052689222183467</v>
      </c>
      <c r="AC93" s="8">
        <f>'[3]Lange Reihen'!D53</f>
        <v>56.14</v>
      </c>
      <c r="AD93" t="str">
        <f>'Datastream-Q'!Z94</f>
        <v>#NA</v>
      </c>
      <c r="AE93" t="str">
        <f>'Datastream-Q'!Z94</f>
        <v>#NA</v>
      </c>
      <c r="AF93" s="10">
        <v>-15.333333333333334</v>
      </c>
      <c r="AG93">
        <f>'Datastream-Q'!AB94</f>
        <v>96.2</v>
      </c>
      <c r="AH93" s="8"/>
      <c r="AI93">
        <f>'Datastream-Q'!AD94</f>
        <v>76.58</v>
      </c>
      <c r="AJ93">
        <f>'Datastream-Q'!AE94</f>
        <v>0.80752900000000005</v>
      </c>
      <c r="AK93" s="9">
        <f t="shared" si="1"/>
        <v>84.951429654554829</v>
      </c>
      <c r="AL93" s="9">
        <f t="shared" si="2"/>
        <v>98.063215572111631</v>
      </c>
      <c r="AN93" t="str">
        <f>'Datastream-Q'!AF94</f>
        <v>#NA</v>
      </c>
      <c r="AP93" s="8" t="e">
        <f>#REF!</f>
        <v>#REF!</v>
      </c>
      <c r="AQ93" s="8">
        <v>59.66</v>
      </c>
      <c r="AR93" s="8">
        <v>81.239999999999995</v>
      </c>
      <c r="AS93" s="8">
        <f>'[3]Import Quarterly Data'!F56</f>
        <v>52.15</v>
      </c>
      <c r="AT93" s="8">
        <f>'[3]Export Quarterly Data'!S57</f>
        <v>8.65</v>
      </c>
      <c r="AU93" s="8">
        <v>54.37</v>
      </c>
      <c r="AV93" s="8">
        <v>11.15</v>
      </c>
      <c r="AW93" s="8">
        <v>46.25</v>
      </c>
      <c r="AX93" s="30">
        <f t="shared" si="5"/>
        <v>86.629251507753253</v>
      </c>
      <c r="AY93">
        <f>'Datastream-Q'!AQ94</f>
        <v>33.29</v>
      </c>
      <c r="AZ93" s="9">
        <f>'West-Deutschland-Q'!C94/AVERAGE('West-Deutschland-Q'!C$127:C$130)*AVERAGE(AZ$126:AZ$129)</f>
        <v>55.46753191907839</v>
      </c>
      <c r="BG93">
        <f>'Datastream-Q'!AU94</f>
        <v>74.7</v>
      </c>
      <c r="BH93" s="8">
        <f>'West-Deutschland-Q'!J94</f>
        <v>74.599999999999994</v>
      </c>
      <c r="BL93">
        <v>0.73271861628397517</v>
      </c>
      <c r="BM93">
        <f>'Datastream-Q'!AZ94</f>
        <v>55.053899999999999</v>
      </c>
      <c r="BN93">
        <f>'Datastream-Q'!BA94</f>
        <v>97.567599999999999</v>
      </c>
      <c r="BO93" s="8">
        <f>'West-Deutschland-Q'!D94</f>
        <v>8.5</v>
      </c>
      <c r="BP93" s="8">
        <f>100-'West-Deutschland-Q'!E94</f>
        <v>88</v>
      </c>
      <c r="BQ93" s="9">
        <f>'Destatis 1970-1991'!AU66*AVERAGE(BQ$126:BQ$129)/AVERAGE('Destatis 1970-1991'!AU$99:AU$102)</f>
        <v>61.603101315645389</v>
      </c>
      <c r="BR93" s="9">
        <f>'West-Deutschland-Q'!M95*AVERAGE(Quartalsdaten!BR$138:BR$141)/AVERAGE('West-Deutschland-Q'!M$139:M$142)</f>
        <v>88.456144244105417</v>
      </c>
      <c r="BT93" s="1">
        <f>'[4]Preisindex-Deutschland-Quartals'!C53</f>
        <v>4.5162825866529603</v>
      </c>
      <c r="BU93" s="1">
        <f>'[4]Preisindex-Deutschland-Quartals'!D53</f>
        <v>4.1970582615456227</v>
      </c>
      <c r="BV93" s="2">
        <f>'[5]Deutschland Quartalsdaten'!K53</f>
        <v>0</v>
      </c>
      <c r="BW93" s="9">
        <f>'West-Deutschland-Q'!Q94*AVERAGE('West-Deutschland-Q'!AW$127:AW$130)/AVERAGE('West-Deutschland-Q'!Q$127:Q$130)</f>
        <v>241.10749684168493</v>
      </c>
      <c r="BX93" s="9">
        <f>'West-Deutschland-Q'!R94*AVERAGE('West-Deutschland-Q'!AX$127:AX$130)/AVERAGE('West-Deutschland-Q'!R$127:R$130)</f>
        <v>21.112556126820056</v>
      </c>
      <c r="BY93" s="9">
        <f>'West-Deutschland-Q'!S94*AVERAGE('West-Deutschland-Q'!AY$127:AY$130)/AVERAGE('West-Deutschland-Q'!S$127:S$130)</f>
        <v>415.81585753075001</v>
      </c>
      <c r="BZ93" s="9">
        <f>'Destatis 1970-1991'!D66*AVERAGE(BZ$126:BZ$129)/AVERAGE('Destatis 1970-1991'!D$99:D$102)</f>
        <v>242.84706206546775</v>
      </c>
      <c r="CA93">
        <f>'Datastream-Q'!BG94</f>
        <v>741.55</v>
      </c>
      <c r="CB93">
        <f>'Datastream-Q'!BH94</f>
        <v>5744.74</v>
      </c>
      <c r="CE93" t="str">
        <f>'Datastream-Q'!BJ94</f>
        <v>#NA</v>
      </c>
      <c r="CG93" s="9">
        <f>'West-Deutschland-Q'!Z94/AVERAGE('West-Deutschland-Q'!Z$127:Z$130)*AVERAGE(CG$126:CG$129)</f>
        <v>89.410166702988917</v>
      </c>
      <c r="CH93" s="11"/>
      <c r="CI93" s="2"/>
      <c r="CL93">
        <f>'Datastream-Q'!BL94</f>
        <v>94.872399999999999</v>
      </c>
      <c r="CM93">
        <f>'Datastream-Q'!BM94</f>
        <v>53.881399999999999</v>
      </c>
      <c r="CN93">
        <f>'Datastream-Q'!BN94</f>
        <v>97</v>
      </c>
      <c r="CP93">
        <f>'Datastream-Q'!BP94</f>
        <v>64.17</v>
      </c>
      <c r="CQ93">
        <f>'Datastream-Q'!BQ94</f>
        <v>62.87</v>
      </c>
      <c r="CR93">
        <f>'Datastream-Q'!BR94</f>
        <v>56.2</v>
      </c>
      <c r="CS93">
        <f>'Datastream-Q'!BS94</f>
        <v>69.73</v>
      </c>
      <c r="CT93">
        <f>'Datastream-Q'!BT94</f>
        <v>46.8</v>
      </c>
      <c r="CU93" s="28">
        <f>'Datastream-Q'!BU94</f>
        <v>74.5</v>
      </c>
      <c r="CV93" s="28"/>
      <c r="CX93" s="9">
        <v>-1</v>
      </c>
      <c r="CY93" s="9"/>
      <c r="DA93" s="105"/>
      <c r="DB93" s="40">
        <f t="shared" si="4"/>
        <v>41.224525682668975</v>
      </c>
      <c r="DC93" s="19">
        <f>'[2]Deutschland Quartalsdaten'!N53</f>
        <v>6.8119159101354743E-2</v>
      </c>
      <c r="DI93">
        <f>'Datastream-Q'!CA94</f>
        <v>137.38</v>
      </c>
      <c r="DL93" s="47">
        <v>-0.1</v>
      </c>
      <c r="DM93" s="47"/>
      <c r="DP93" s="9">
        <f>'Destatis 1970-1991'!AV66*AVERAGE(DP$126:DP$129)/AVERAGE('Destatis 1970-1991'!AV$99:AV$102)</f>
        <v>30.158284124132095</v>
      </c>
      <c r="DQ93" s="9">
        <f>'Destatis 1970-1991'!AX66*AVERAGE(DQ$126:DQ$129)/AVERAGE('Destatis 1970-1991'!AX$99:AX$102)</f>
        <v>7.2287326426321306</v>
      </c>
      <c r="DW93">
        <f>'Datastream-Q'!CG94</f>
        <v>98.6</v>
      </c>
      <c r="DX93">
        <f>'Datastream-Q'!CH94</f>
        <v>93</v>
      </c>
      <c r="EB93" s="1">
        <f>[2]Weltindikatoren!C53</f>
        <v>1.4723002157070375</v>
      </c>
      <c r="EC93" s="9">
        <f>'Destatis 1970-1991'!AJ66*AVERAGE(EC$126:EC$129)/AVERAGE('Destatis 1970-1991'!AJ$99:AJ$102)</f>
        <v>31.392881445192895</v>
      </c>
      <c r="ED93" s="9">
        <f>'Destatis 1970-1991'!AK66*AVERAGE(ED$126:ED$129)/AVERAGE('Destatis 1970-1991'!AK$99:AK$102)</f>
        <v>15.031098817468683</v>
      </c>
      <c r="EJ93" s="1">
        <f>[2]Weltindikatoren!C53</f>
        <v>1.4723002157070375</v>
      </c>
      <c r="EK93" t="e">
        <f>#REF!</f>
        <v>#REF!</v>
      </c>
      <c r="EL93">
        <v>122.81672296710994</v>
      </c>
      <c r="EM93">
        <v>143.23889577379097</v>
      </c>
    </row>
    <row r="94" spans="1:143">
      <c r="A94" s="4">
        <v>30317</v>
      </c>
      <c r="B94" s="8">
        <v>332.61958584261561</v>
      </c>
      <c r="C94" s="6">
        <v>90.750434782608707</v>
      </c>
      <c r="D94" s="6">
        <v>81.079785217940596</v>
      </c>
      <c r="E94" s="6">
        <v>100.03425287356323</v>
      </c>
      <c r="F94">
        <f>'Datastream-Q'!F95</f>
        <v>45.4</v>
      </c>
      <c r="G94">
        <f>'Datastream-Q'!G95</f>
        <v>0.81230400000000003</v>
      </c>
      <c r="H94">
        <f>'Datastream-Q'!H95</f>
        <v>133.9</v>
      </c>
      <c r="I94">
        <f>'Datastream-Q'!I95</f>
        <v>249.8</v>
      </c>
      <c r="J94">
        <f>'Datastream-Q'!J95</f>
        <v>5.7</v>
      </c>
      <c r="K94" t="str">
        <f>'Datastream-Q'!K95</f>
        <v>#NA</v>
      </c>
      <c r="L94">
        <f>'Datastream-Q'!L95</f>
        <v>661.4</v>
      </c>
      <c r="M94">
        <f>'Datastream-Q'!M95</f>
        <v>656021</v>
      </c>
      <c r="N94" t="str">
        <f>'Datastream-Q'!N95</f>
        <v>#NA</v>
      </c>
      <c r="O94">
        <f>'Datastream-Q'!O95</f>
        <v>3231</v>
      </c>
      <c r="P94">
        <f>'Datastream-Q'!P95</f>
        <v>8</v>
      </c>
      <c r="Q94">
        <f>'Datastream-Q'!Q95</f>
        <v>48.8</v>
      </c>
      <c r="R94" s="8"/>
      <c r="S94">
        <v>0</v>
      </c>
      <c r="T94">
        <v>0</v>
      </c>
      <c r="U94" t="str">
        <f>'Datastream-Q'!S95</f>
        <v>#NA</v>
      </c>
      <c r="V94" t="str">
        <f>'Datastream-Q'!T95</f>
        <v>#NA</v>
      </c>
      <c r="W94" s="1">
        <f>'[2]Deutschland Quartalsdaten'!C54</f>
        <v>-0.58789425129146611</v>
      </c>
      <c r="X94" s="1">
        <f>'[2]Deutschland Quartalsdaten'!B54</f>
        <v>2.1279653506387244</v>
      </c>
      <c r="Y94" s="19">
        <f>'[2]Deutschland Quartalsdaten'!J54</f>
        <v>2.0160408630903555</v>
      </c>
      <c r="Z94" s="9">
        <f>'West-Deutschland-Q'!X95*AVERAGE(Quartalsdaten!Z$126:Z$129)/AVERAGE('West-Deutschland-Q'!X$127:X$130)</f>
        <v>49.410431325904597</v>
      </c>
      <c r="AA94" s="8">
        <f>'[3]Lange Reihen'!B54</f>
        <v>58.11</v>
      </c>
      <c r="AB94" s="9">
        <f>'West-Deutschland-Q'!Y95*AVERAGE(Quartalsdaten!AB$126:AB$129)/AVERAGE('West-Deutschland-Q'!Y$127:Y$130)</f>
        <v>54.860868005381441</v>
      </c>
      <c r="AC94" s="8">
        <f>'[3]Lange Reihen'!D54</f>
        <v>56.79</v>
      </c>
      <c r="AD94" t="str">
        <f>'Datastream-Q'!Z95</f>
        <v>#NA</v>
      </c>
      <c r="AE94" t="str">
        <f>'Datastream-Q'!Z95</f>
        <v>#NA</v>
      </c>
      <c r="AF94" s="10">
        <v>-2.3333333333333335</v>
      </c>
      <c r="AG94">
        <f>'Datastream-Q'!AB95</f>
        <v>97.4</v>
      </c>
      <c r="AH94" s="8"/>
      <c r="AI94">
        <f>'Datastream-Q'!AD95</f>
        <v>78.22</v>
      </c>
      <c r="AJ94">
        <f>'Datastream-Q'!AE95</f>
        <v>0.81230400000000003</v>
      </c>
      <c r="AK94" s="9">
        <f t="shared" si="1"/>
        <v>85.029136681990352</v>
      </c>
      <c r="AL94" s="9">
        <f t="shared" si="2"/>
        <v>96.603042798699491</v>
      </c>
      <c r="AN94" t="str">
        <f>'Datastream-Q'!AF95</f>
        <v>#NA</v>
      </c>
      <c r="AP94" s="8" t="e">
        <f>#REF!</f>
        <v>#REF!</v>
      </c>
      <c r="AQ94" s="8">
        <v>59.47</v>
      </c>
      <c r="AR94" s="8">
        <v>80.88</v>
      </c>
      <c r="AS94" s="8">
        <f>'[3]Import Quarterly Data'!F57</f>
        <v>52.95</v>
      </c>
      <c r="AT94" s="8">
        <f>'[3]Export Quarterly Data'!S58</f>
        <v>8.49</v>
      </c>
      <c r="AU94" s="8">
        <v>54.21</v>
      </c>
      <c r="AV94" s="8">
        <v>11.2</v>
      </c>
      <c r="AW94" s="8">
        <v>46</v>
      </c>
      <c r="AX94" s="30">
        <f t="shared" si="5"/>
        <v>88.019108113574916</v>
      </c>
      <c r="AY94">
        <f>'Datastream-Q'!AQ95</f>
        <v>29.71</v>
      </c>
      <c r="AZ94" s="9">
        <f>'West-Deutschland-Q'!C95/AVERAGE('West-Deutschland-Q'!C$127:C$130)*AVERAGE(AZ$126:AZ$129)</f>
        <v>55.884237145265523</v>
      </c>
      <c r="BG94">
        <f>'Datastream-Q'!AU95</f>
        <v>76.5</v>
      </c>
      <c r="BH94" s="8">
        <f>'West-Deutschland-Q'!J95</f>
        <v>76.5</v>
      </c>
      <c r="BL94">
        <v>0.71763940630358936</v>
      </c>
      <c r="BM94">
        <f>'Datastream-Q'!AZ95</f>
        <v>56.205199999999998</v>
      </c>
      <c r="BN94">
        <f>'Datastream-Q'!BA95</f>
        <v>99.263199999999998</v>
      </c>
      <c r="BO94" s="8">
        <f>'West-Deutschland-Q'!D95</f>
        <v>6.53</v>
      </c>
      <c r="BP94" s="8">
        <f>100-'West-Deutschland-Q'!E95</f>
        <v>57.3</v>
      </c>
      <c r="BQ94" s="9">
        <f>'Destatis 1970-1991'!AU67*AVERAGE(BQ$126:BQ$129)/AVERAGE('Destatis 1970-1991'!AU$99:AU$102)</f>
        <v>60.895606545621995</v>
      </c>
      <c r="BR94" s="9">
        <f>'West-Deutschland-Q'!M96*AVERAGE(Quartalsdaten!BR$138:BR$141)/AVERAGE('West-Deutschland-Q'!M$139:M$142)</f>
        <v>88.143578363384179</v>
      </c>
      <c r="BT94" s="1">
        <f>'[4]Preisindex-Deutschland-Quartals'!C54</f>
        <v>4.5945451429127866</v>
      </c>
      <c r="BU94" s="1">
        <f>'[4]Preisindex-Deutschland-Quartals'!D54</f>
        <v>4.2531438576929546</v>
      </c>
      <c r="BV94" s="2">
        <f>'[5]Deutschland Quartalsdaten'!K54</f>
        <v>0</v>
      </c>
      <c r="BW94" s="9">
        <f>'West-Deutschland-Q'!Q95*AVERAGE('West-Deutschland-Q'!AW$127:AW$130)/AVERAGE('West-Deutschland-Q'!Q$127:Q$130)</f>
        <v>243.15238036134954</v>
      </c>
      <c r="BX94" s="9">
        <f>'West-Deutschland-Q'!R95*AVERAGE('West-Deutschland-Q'!AX$127:AX$130)/AVERAGE('West-Deutschland-Q'!R$127:R$130)</f>
        <v>21.533416580032799</v>
      </c>
      <c r="BY94" s="9">
        <f>'West-Deutschland-Q'!S95*AVERAGE('West-Deutschland-Q'!AY$127:AY$130)/AVERAGE('West-Deutschland-Q'!S$127:S$130)</f>
        <v>421.79006434374998</v>
      </c>
      <c r="BZ94" s="9">
        <f>'Destatis 1970-1991'!D67*AVERAGE(BZ$126:BZ$129)/AVERAGE('Destatis 1970-1991'!D$99:D$102)</f>
        <v>246.17511565689651</v>
      </c>
      <c r="CA94">
        <f>'Datastream-Q'!BG95</f>
        <v>746.08</v>
      </c>
      <c r="CB94">
        <f>'Datastream-Q'!BH95</f>
        <v>3715.4270000000001</v>
      </c>
      <c r="CE94" t="str">
        <f>'Datastream-Q'!BJ95</f>
        <v>#NA</v>
      </c>
      <c r="CG94" s="9">
        <f>'West-Deutschland-Q'!Z95/AVERAGE('West-Deutschland-Q'!Z$127:Z$130)*AVERAGE(CG$126:CG$129)</f>
        <v>88.388693593069007</v>
      </c>
      <c r="CH94" s="11"/>
      <c r="CI94" s="2"/>
      <c r="CL94">
        <f>'Datastream-Q'!BL95</f>
        <v>96.979299999999995</v>
      </c>
      <c r="CM94">
        <f>'Datastream-Q'!BM95</f>
        <v>55.368200000000002</v>
      </c>
      <c r="CN94">
        <f>'Datastream-Q'!BN95</f>
        <v>94</v>
      </c>
      <c r="CP94">
        <f>'Datastream-Q'!BP95</f>
        <v>57.33</v>
      </c>
      <c r="CQ94">
        <f>'Datastream-Q'!BQ95</f>
        <v>57.63</v>
      </c>
      <c r="CR94">
        <f>'Datastream-Q'!BR95</f>
        <v>59.1</v>
      </c>
      <c r="CS94">
        <f>'Datastream-Q'!BS95</f>
        <v>71.8</v>
      </c>
      <c r="CT94">
        <f>'Datastream-Q'!BT95</f>
        <v>50.23</v>
      </c>
      <c r="CU94" s="28">
        <f>'Datastream-Q'!BU95</f>
        <v>74.400000000000006</v>
      </c>
      <c r="CV94" s="28"/>
      <c r="CX94" s="9">
        <v>0.7</v>
      </c>
      <c r="CY94" s="9"/>
      <c r="DA94" s="105"/>
      <c r="DB94" s="40">
        <f t="shared" si="4"/>
        <v>36.574976855955406</v>
      </c>
      <c r="DC94" s="19">
        <f>'[2]Deutschland Quartalsdaten'!N54</f>
        <v>7.1481909211281183E-2</v>
      </c>
      <c r="DI94">
        <f>'Datastream-Q'!CA95</f>
        <v>137.94999999999999</v>
      </c>
      <c r="DL94" s="47">
        <v>0.2</v>
      </c>
      <c r="DM94" s="47"/>
      <c r="DP94" s="9">
        <f>'Destatis 1970-1991'!AV67*AVERAGE(DP$126:DP$129)/AVERAGE('Destatis 1970-1991'!AV$99:AV$102)</f>
        <v>30.798937161486197</v>
      </c>
      <c r="DQ94" s="9">
        <f>'Destatis 1970-1991'!AX67*AVERAGE(DQ$126:DQ$129)/AVERAGE('Destatis 1970-1991'!AX$99:AX$102)</f>
        <v>7.328809398719935</v>
      </c>
      <c r="DW94">
        <f>'Datastream-Q'!CG95</f>
        <v>99</v>
      </c>
      <c r="DX94">
        <f>'Datastream-Q'!CH95</f>
        <v>95.4</v>
      </c>
      <c r="EB94" s="1">
        <f>[2]Weltindikatoren!C54</f>
        <v>1.4839863973211647</v>
      </c>
      <c r="EC94" s="9">
        <f>'Destatis 1970-1991'!AJ67*AVERAGE(EC$126:EC$129)/AVERAGE('Destatis 1970-1991'!AJ$99:AJ$102)</f>
        <v>31.119589895897125</v>
      </c>
      <c r="ED94" s="9">
        <f>'Destatis 1970-1991'!AK67*AVERAGE(ED$126:ED$129)/AVERAGE('Destatis 1970-1991'!AK$99:AK$102)</f>
        <v>15.382239784568553</v>
      </c>
      <c r="EJ94" s="1">
        <f>[2]Weltindikatoren!C54</f>
        <v>1.4839863973211647</v>
      </c>
      <c r="EK94" t="e">
        <f>#REF!</f>
        <v>#REF!</v>
      </c>
      <c r="EL94">
        <v>123.00276151016303</v>
      </c>
      <c r="EM94">
        <v>144.1854869797566</v>
      </c>
    </row>
    <row r="95" spans="1:143">
      <c r="A95" s="4">
        <v>30407</v>
      </c>
      <c r="B95" s="8">
        <v>336.1857931108396</v>
      </c>
      <c r="C95" s="6">
        <v>93.061449275362335</v>
      </c>
      <c r="D95" s="6">
        <v>85.246083385975993</v>
      </c>
      <c r="E95" s="6">
        <v>100.49448275862071</v>
      </c>
      <c r="F95">
        <f>'Datastream-Q'!F96</f>
        <v>44.9</v>
      </c>
      <c r="G95">
        <f>'Datastream-Q'!G96</f>
        <v>0.76742100000000002</v>
      </c>
      <c r="H95">
        <f>'Datastream-Q'!H96</f>
        <v>146.4</v>
      </c>
      <c r="I95">
        <f>'Datastream-Q'!I96</f>
        <v>250</v>
      </c>
      <c r="J95">
        <f>'Datastream-Q'!J96</f>
        <v>5.367</v>
      </c>
      <c r="K95" t="str">
        <f>'Datastream-Q'!K96</f>
        <v>#NA</v>
      </c>
      <c r="L95">
        <f>'Datastream-Q'!L96</f>
        <v>719.7</v>
      </c>
      <c r="M95">
        <f>'Datastream-Q'!M96</f>
        <v>752079</v>
      </c>
      <c r="N95" t="str">
        <f>'Datastream-Q'!N96</f>
        <v>#NA</v>
      </c>
      <c r="O95">
        <f>'Datastream-Q'!O96</f>
        <v>3005</v>
      </c>
      <c r="P95">
        <f>'Datastream-Q'!P96</f>
        <v>8.3000000000000007</v>
      </c>
      <c r="Q95">
        <f>'Datastream-Q'!Q96</f>
        <v>49.2</v>
      </c>
      <c r="R95" s="8"/>
      <c r="S95">
        <v>0</v>
      </c>
      <c r="T95">
        <v>0</v>
      </c>
      <c r="U95" t="str">
        <f>'Datastream-Q'!S96</f>
        <v>#NA</v>
      </c>
      <c r="V95" t="str">
        <f>'Datastream-Q'!T96</f>
        <v>#NA</v>
      </c>
      <c r="W95" s="1">
        <f>'[2]Deutschland Quartalsdaten'!C55</f>
        <v>0.19156649302220038</v>
      </c>
      <c r="X95" s="1">
        <f>'[2]Deutschland Quartalsdaten'!B55</f>
        <v>2.1615247175915222</v>
      </c>
      <c r="Y95" s="19">
        <f>'[2]Deutschland Quartalsdaten'!J55</f>
        <v>2.0322006288325607</v>
      </c>
      <c r="Z95" s="9">
        <f>'West-Deutschland-Q'!X96*AVERAGE(Quartalsdaten!Z$126:Z$129)/AVERAGE('West-Deutschland-Q'!X$127:X$130)</f>
        <v>49.733529840156926</v>
      </c>
      <c r="AA95" s="8">
        <f>'[3]Lange Reihen'!B55</f>
        <v>58.32</v>
      </c>
      <c r="AB95" s="9">
        <f>'West-Deutschland-Q'!Y96*AVERAGE(Quartalsdaten!AB$126:AB$129)/AVERAGE('West-Deutschland-Q'!Y$127:Y$130)</f>
        <v>57.239451093726643</v>
      </c>
      <c r="AC95" s="8">
        <f>'[3]Lange Reihen'!D55</f>
        <v>59.68</v>
      </c>
      <c r="AD95" t="str">
        <f>'Datastream-Q'!Z96</f>
        <v>#NA</v>
      </c>
      <c r="AE95" t="str">
        <f>'Datastream-Q'!Z96</f>
        <v>#NA</v>
      </c>
      <c r="AF95" s="10">
        <v>-6</v>
      </c>
      <c r="AG95">
        <f>'Datastream-Q'!AB96</f>
        <v>96.3</v>
      </c>
      <c r="AH95" s="8"/>
      <c r="AI95">
        <f>'Datastream-Q'!AD96</f>
        <v>78.39</v>
      </c>
      <c r="AJ95">
        <f>'Datastream-Q'!AE96</f>
        <v>0.76742100000000002</v>
      </c>
      <c r="AK95" s="9">
        <f t="shared" si="1"/>
        <v>85.276971605207351</v>
      </c>
      <c r="AL95" s="9">
        <f t="shared" si="2"/>
        <v>95.910608401016489</v>
      </c>
      <c r="AN95" t="str">
        <f>'Datastream-Q'!AF96</f>
        <v>#NA</v>
      </c>
      <c r="AP95" s="8" t="e">
        <f>#REF!</f>
        <v>#REF!</v>
      </c>
      <c r="AQ95" s="8">
        <v>59.52</v>
      </c>
      <c r="AR95" s="8">
        <v>82.16</v>
      </c>
      <c r="AS95" s="8">
        <f>'[3]Import Quarterly Data'!F58</f>
        <v>56.08</v>
      </c>
      <c r="AT95" s="8">
        <f>'[3]Export Quarterly Data'!S59</f>
        <v>8.6999999999999993</v>
      </c>
      <c r="AU95" s="8">
        <v>54.41</v>
      </c>
      <c r="AV95" s="8">
        <v>11.44</v>
      </c>
      <c r="AW95" s="8">
        <v>48.24</v>
      </c>
      <c r="AX95" s="30">
        <f t="shared" si="5"/>
        <v>88.912971179008352</v>
      </c>
      <c r="AY95">
        <f>'Datastream-Q'!AQ96</f>
        <v>29.62</v>
      </c>
      <c r="AZ95" s="9">
        <f>'West-Deutschland-Q'!C96/AVERAGE('West-Deutschland-Q'!C$127:C$130)*AVERAGE(AZ$126:AZ$129)</f>
        <v>56.153878589491427</v>
      </c>
      <c r="BG95">
        <f>'Datastream-Q'!AU96</f>
        <v>78</v>
      </c>
      <c r="BH95" s="8">
        <f>'West-Deutschland-Q'!J96</f>
        <v>78.2</v>
      </c>
      <c r="BL95">
        <v>0.71212651727357601</v>
      </c>
      <c r="BM95">
        <f>'Datastream-Q'!AZ96</f>
        <v>57.021999999999998</v>
      </c>
      <c r="BN95">
        <f>'Datastream-Q'!BA96</f>
        <v>100.3374</v>
      </c>
      <c r="BO95" s="8">
        <f>'West-Deutschland-Q'!D96</f>
        <v>24.87</v>
      </c>
      <c r="BP95" s="8">
        <f>100-'West-Deutschland-Q'!E96</f>
        <v>90.7</v>
      </c>
      <c r="BQ95" s="9">
        <f>'Destatis 1970-1991'!AU68*AVERAGE(BQ$126:BQ$129)/AVERAGE('Destatis 1970-1991'!AU$99:AU$102)</f>
        <v>62.34706488824731</v>
      </c>
      <c r="BR95" s="9">
        <f>'West-Deutschland-Q'!M97*AVERAGE(Quartalsdaten!BR$138:BR$141)/AVERAGE('West-Deutschland-Q'!M$139:M$142)</f>
        <v>86.268183079056868</v>
      </c>
      <c r="BT95" s="1">
        <f>'[4]Preisindex-Deutschland-Quartals'!C55</f>
        <v>4.6817598273125425</v>
      </c>
      <c r="BU95" s="1">
        <f>'[4]Preisindex-Deutschland-Quartals'!D55</f>
        <v>4.3200391984151363</v>
      </c>
      <c r="BV95" s="2">
        <f>'[5]Deutschland Quartalsdaten'!K55</f>
        <v>0</v>
      </c>
      <c r="BW95" s="9">
        <f>'West-Deutschland-Q'!Q96*AVERAGE('West-Deutschland-Q'!AW$127:AW$130)/AVERAGE('West-Deutschland-Q'!Q$127:Q$130)</f>
        <v>246.5500329786384</v>
      </c>
      <c r="BX95" s="9">
        <f>'West-Deutschland-Q'!R96*AVERAGE('West-Deutschland-Q'!AX$127:AX$130)/AVERAGE('West-Deutschland-Q'!R$127:R$130)</f>
        <v>22.638632726730606</v>
      </c>
      <c r="BY95" s="9">
        <f>'West-Deutschland-Q'!S96*AVERAGE('West-Deutschland-Q'!AY$127:AY$130)/AVERAGE('West-Deutschland-Q'!S$127:S$130)</f>
        <v>431.69175896900009</v>
      </c>
      <c r="BZ95" s="9">
        <f>'Destatis 1970-1991'!D68*AVERAGE(BZ$126:BZ$129)/AVERAGE('Destatis 1970-1991'!D$99:D$102)</f>
        <v>249.33508573360663</v>
      </c>
      <c r="CA95">
        <f>'Datastream-Q'!BG96</f>
        <v>764.34</v>
      </c>
      <c r="CB95">
        <f>'Datastream-Q'!BH96</f>
        <v>1522.271</v>
      </c>
      <c r="CE95" t="str">
        <f>'Datastream-Q'!BJ96</f>
        <v>#NA</v>
      </c>
      <c r="CG95" s="9">
        <f>'West-Deutschland-Q'!Z96/AVERAGE('West-Deutschland-Q'!Z$127:Z$130)*AVERAGE(CG$126:CG$129)</f>
        <v>88.367847203070639</v>
      </c>
      <c r="CH95" s="11"/>
      <c r="CI95" s="2"/>
      <c r="CL95">
        <f>'Datastream-Q'!BL96</f>
        <v>93.677400000000006</v>
      </c>
      <c r="CM95">
        <f>'Datastream-Q'!BM96</f>
        <v>55.8215</v>
      </c>
      <c r="CN95">
        <f>'Datastream-Q'!BN96</f>
        <v>93.9</v>
      </c>
      <c r="CP95">
        <f>'Datastream-Q'!BP96</f>
        <v>58.17</v>
      </c>
      <c r="CQ95">
        <f>'Datastream-Q'!BQ96</f>
        <v>59.17</v>
      </c>
      <c r="CR95">
        <f>'Datastream-Q'!BR96</f>
        <v>64.27</v>
      </c>
      <c r="CS95">
        <f>'Datastream-Q'!BS96</f>
        <v>76.23</v>
      </c>
      <c r="CT95">
        <f>'Datastream-Q'!BT96</f>
        <v>56</v>
      </c>
      <c r="CU95" s="28">
        <f>'Datastream-Q'!BU96</f>
        <v>74.8</v>
      </c>
      <c r="CV95" s="28"/>
      <c r="CX95" s="9">
        <v>0.8</v>
      </c>
      <c r="CY95" s="9"/>
      <c r="DA95" s="105"/>
      <c r="DB95" s="40">
        <f t="shared" si="4"/>
        <v>38.596806707139891</v>
      </c>
      <c r="DC95" s="19">
        <f>'[2]Deutschland Quartalsdaten'!N55</f>
        <v>7.0751085917166182E-2</v>
      </c>
      <c r="DI95">
        <f>'Datastream-Q'!CA96</f>
        <v>139.22</v>
      </c>
      <c r="DL95" s="47">
        <v>-1</v>
      </c>
      <c r="DM95" s="47"/>
      <c r="DP95" s="9">
        <f>'Destatis 1970-1991'!AV68*AVERAGE(DP$126:DP$129)/AVERAGE('Destatis 1970-1991'!AV$99:AV$102)</f>
        <v>31.381016206853648</v>
      </c>
      <c r="DQ95" s="9">
        <f>'Destatis 1970-1991'!AX68*AVERAGE(DQ$126:DQ$129)/AVERAGE('Destatis 1970-1991'!AX$99:AX$102)</f>
        <v>7.5681233806690322</v>
      </c>
      <c r="DW95">
        <f>'Datastream-Q'!CG96</f>
        <v>99.5</v>
      </c>
      <c r="DX95">
        <f>'Datastream-Q'!CH96</f>
        <v>92.3</v>
      </c>
      <c r="EB95" s="1">
        <f>[2]Weltindikatoren!C55</f>
        <v>1.5018099638809865</v>
      </c>
      <c r="EC95" s="9">
        <f>'Destatis 1970-1991'!AJ68*AVERAGE(EC$126:EC$129)/AVERAGE('Destatis 1970-1991'!AJ$99:AJ$102)</f>
        <v>32.070169197795465</v>
      </c>
      <c r="ED95" s="9">
        <f>'Destatis 1970-1991'!AK68*AVERAGE(ED$126:ED$129)/AVERAGE('Destatis 1970-1991'!AK$99:AK$102)</f>
        <v>15.823997775436135</v>
      </c>
      <c r="EJ95" s="1">
        <f>[2]Weltindikatoren!C55</f>
        <v>1.5018099638809865</v>
      </c>
      <c r="EK95" t="e">
        <f>#REF!</f>
        <v>#REF!</v>
      </c>
      <c r="EL95">
        <v>124.05079782483567</v>
      </c>
      <c r="EM95">
        <v>146.80094301710582</v>
      </c>
    </row>
    <row r="96" spans="1:143">
      <c r="A96" s="4">
        <v>30498</v>
      </c>
      <c r="B96" s="8">
        <v>335.4272664855348</v>
      </c>
      <c r="C96" s="6">
        <v>94.061739130434788</v>
      </c>
      <c r="D96" s="6">
        <v>87.456032849020829</v>
      </c>
      <c r="E96" s="6">
        <v>100.36298850574713</v>
      </c>
      <c r="F96">
        <f>'Datastream-Q'!F97</f>
        <v>45.6</v>
      </c>
      <c r="G96">
        <f>'Datastream-Q'!G97</f>
        <v>0.73302100000000003</v>
      </c>
      <c r="H96">
        <f>'Datastream-Q'!H97</f>
        <v>139.80000000000001</v>
      </c>
      <c r="I96">
        <f>'Datastream-Q'!I97</f>
        <v>253</v>
      </c>
      <c r="J96">
        <f>'Datastream-Q'!J97</f>
        <v>5.72</v>
      </c>
      <c r="K96" t="str">
        <f>'Datastream-Q'!K97</f>
        <v>#NA</v>
      </c>
      <c r="L96">
        <f>'Datastream-Q'!L97</f>
        <v>719.3</v>
      </c>
      <c r="M96">
        <f>'Datastream-Q'!M97</f>
        <v>513263</v>
      </c>
      <c r="N96" t="str">
        <f>'Datastream-Q'!N97</f>
        <v>#NA</v>
      </c>
      <c r="O96">
        <f>'Datastream-Q'!O97</f>
        <v>2761</v>
      </c>
      <c r="P96">
        <f>'Datastream-Q'!P97</f>
        <v>8.1999999999999993</v>
      </c>
      <c r="Q96">
        <f>'Datastream-Q'!Q97</f>
        <v>49.6</v>
      </c>
      <c r="R96" s="8"/>
      <c r="S96">
        <v>0</v>
      </c>
      <c r="T96">
        <v>0</v>
      </c>
      <c r="U96" t="str">
        <f>'Datastream-Q'!S97</f>
        <v>#NA</v>
      </c>
      <c r="V96" t="str">
        <f>'Datastream-Q'!T97</f>
        <v>#NA</v>
      </c>
      <c r="W96" s="1">
        <f>'[2]Deutschland Quartalsdaten'!C56</f>
        <v>0.91406397943348416</v>
      </c>
      <c r="X96" s="1">
        <f>'[2]Deutschland Quartalsdaten'!B56</f>
        <v>2.1775599342781358</v>
      </c>
      <c r="Y96" s="19">
        <f>'[2]Deutschland Quartalsdaten'!J56</f>
        <v>2.0539806228728326</v>
      </c>
      <c r="Z96" s="9">
        <f>'West-Deutschland-Q'!X97*AVERAGE(Quartalsdaten!Z$126:Z$129)/AVERAGE('West-Deutschland-Q'!X$127:X$130)</f>
        <v>50.671303576645386</v>
      </c>
      <c r="AA96" s="8">
        <f>'[3]Lange Reihen'!B56</f>
        <v>58.72</v>
      </c>
      <c r="AB96" s="9">
        <f>'West-Deutschland-Q'!Y97*AVERAGE(Quartalsdaten!AB$126:AB$129)/AVERAGE('West-Deutschland-Q'!Y$127:Y$130)</f>
        <v>59.04257053166576</v>
      </c>
      <c r="AC96" s="8">
        <f>'[3]Lange Reihen'!D56</f>
        <v>60.12</v>
      </c>
      <c r="AD96" t="str">
        <f>'Datastream-Q'!Z97</f>
        <v>#NA</v>
      </c>
      <c r="AE96" t="str">
        <f>'Datastream-Q'!Z97</f>
        <v>#NA</v>
      </c>
      <c r="AF96" s="10">
        <v>-1.6666666666666667</v>
      </c>
      <c r="AG96">
        <f>'Datastream-Q'!AB97</f>
        <v>95</v>
      </c>
      <c r="AH96" s="8"/>
      <c r="AI96">
        <f>'Datastream-Q'!AD97</f>
        <v>77.010000000000005</v>
      </c>
      <c r="AJ96">
        <f>'Datastream-Q'!AE97</f>
        <v>0.73302100000000003</v>
      </c>
      <c r="AK96" s="9">
        <f t="shared" si="1"/>
        <v>86.293091922080023</v>
      </c>
      <c r="AL96" s="9">
        <f t="shared" si="2"/>
        <v>98.207868482477977</v>
      </c>
      <c r="AN96" t="str">
        <f>'Datastream-Q'!AF97</f>
        <v>#NA</v>
      </c>
      <c r="AP96" s="8" t="e">
        <f>#REF!</f>
        <v>#REF!</v>
      </c>
      <c r="AQ96" s="8">
        <v>60.48</v>
      </c>
      <c r="AR96" s="8">
        <v>82.47</v>
      </c>
      <c r="AS96" s="8">
        <f>'[3]Import Quarterly Data'!F59</f>
        <v>56.55</v>
      </c>
      <c r="AT96" s="8">
        <f>'[3]Export Quarterly Data'!S60</f>
        <v>8.4</v>
      </c>
      <c r="AU96" s="8">
        <v>55.9</v>
      </c>
      <c r="AV96" s="8">
        <v>11.66</v>
      </c>
      <c r="AW96" s="8">
        <v>49.9</v>
      </c>
      <c r="AX96" s="30">
        <f t="shared" si="5"/>
        <v>87.867798431524093</v>
      </c>
      <c r="AY96">
        <f>'Datastream-Q'!AQ97</f>
        <v>30.79</v>
      </c>
      <c r="AZ96" s="9">
        <f>'West-Deutschland-Q'!C97/AVERAGE('West-Deutschland-Q'!C$127:C$130)*AVERAGE(AZ$126:AZ$129)</f>
        <v>56.693087946052259</v>
      </c>
      <c r="BG96">
        <f>'Datastream-Q'!AU97</f>
        <v>79</v>
      </c>
      <c r="BH96" s="8">
        <f>'West-Deutschland-Q'!J97</f>
        <v>79</v>
      </c>
      <c r="BL96">
        <v>0.72368192100226203</v>
      </c>
      <c r="BM96">
        <f>'Datastream-Q'!AZ97</f>
        <v>57.558300000000003</v>
      </c>
      <c r="BN96">
        <f>'Datastream-Q'!BA97</f>
        <v>100.8884</v>
      </c>
      <c r="BO96" s="8">
        <f>'West-Deutschland-Q'!D97</f>
        <v>17.8</v>
      </c>
      <c r="BP96" s="8">
        <f>100-'West-Deutschland-Q'!E97</f>
        <v>99.7</v>
      </c>
      <c r="BQ96" s="9">
        <f>'Destatis 1970-1991'!AU69*AVERAGE(BQ$126:BQ$129)/AVERAGE('Destatis 1970-1991'!AU$99:AU$102)</f>
        <v>62.624227787844106</v>
      </c>
      <c r="BR96" s="9">
        <f>'West-Deutschland-Q'!M98*AVERAGE(Quartalsdaten!BR$138:BR$141)/AVERAGE('West-Deutschland-Q'!M$139:M$142)</f>
        <v>85.851428571428585</v>
      </c>
      <c r="BT96" s="1">
        <f>'[4]Preisindex-Deutschland-Quartals'!C56</f>
        <v>4.7747589027508068</v>
      </c>
      <c r="BU96" s="1">
        <f>'[4]Preisindex-Deutschland-Quartals'!D56</f>
        <v>4.3943454898608252</v>
      </c>
      <c r="BV96" s="2">
        <f>'[5]Deutschland Quartalsdaten'!K56</f>
        <v>0</v>
      </c>
      <c r="BW96" s="9">
        <f>'West-Deutschland-Q'!Q97*AVERAGE('West-Deutschland-Q'!AW$127:AW$130)/AVERAGE('West-Deutschland-Q'!Q$127:Q$130)</f>
        <v>242.77486340387298</v>
      </c>
      <c r="BX96" s="9">
        <f>'West-Deutschland-Q'!R97*AVERAGE('West-Deutschland-Q'!AX$127:AX$130)/AVERAGE('West-Deutschland-Q'!R$127:R$130)</f>
        <v>22.48126751379019</v>
      </c>
      <c r="BY96" s="9">
        <f>'West-Deutschland-Q'!S97*AVERAGE('West-Deutschland-Q'!AY$127:AY$130)/AVERAGE('West-Deutschland-Q'!S$127:S$130)</f>
        <v>430.86200802274999</v>
      </c>
      <c r="BZ96" s="9">
        <f>'Destatis 1970-1991'!D69*AVERAGE(BZ$126:BZ$129)/AVERAGE('Destatis 1970-1991'!D$99:D$102)</f>
        <v>252.13647764558368</v>
      </c>
      <c r="CA96">
        <f>'Datastream-Q'!BG97</f>
        <v>784.16</v>
      </c>
      <c r="CB96">
        <f>'Datastream-Q'!BH97</f>
        <v>-2585.7890000000002</v>
      </c>
      <c r="CE96" t="str">
        <f>'Datastream-Q'!BJ97</f>
        <v>#NA</v>
      </c>
      <c r="CG96" s="9">
        <f>'West-Deutschland-Q'!Z97/AVERAGE('West-Deutschland-Q'!Z$127:Z$130)*AVERAGE(CG$126:CG$129)</f>
        <v>90.191906327927612</v>
      </c>
      <c r="CH96" s="11"/>
      <c r="CI96" s="2"/>
      <c r="CL96">
        <f>'Datastream-Q'!BL97</f>
        <v>90.45</v>
      </c>
      <c r="CM96">
        <f>'Datastream-Q'!BM97</f>
        <v>55.100099999999998</v>
      </c>
      <c r="CN96">
        <f>'Datastream-Q'!BN97</f>
        <v>97</v>
      </c>
      <c r="CP96">
        <f>'Datastream-Q'!BP97</f>
        <v>59.13</v>
      </c>
      <c r="CQ96">
        <f>'Datastream-Q'!BQ97</f>
        <v>60.7</v>
      </c>
      <c r="CR96">
        <f>'Datastream-Q'!BR97</f>
        <v>68.73</v>
      </c>
      <c r="CS96">
        <f>'Datastream-Q'!BS97</f>
        <v>84.5</v>
      </c>
      <c r="CT96">
        <f>'Datastream-Q'!BT97</f>
        <v>57.73</v>
      </c>
      <c r="CU96" s="28">
        <f>'Datastream-Q'!BU97</f>
        <v>75.5</v>
      </c>
      <c r="CV96" s="28"/>
      <c r="CX96" s="9">
        <v>0.8</v>
      </c>
      <c r="CY96" s="9"/>
      <c r="DA96" s="105"/>
      <c r="DB96" s="40">
        <f t="shared" si="4"/>
        <v>42.004253629841436</v>
      </c>
      <c r="DC96" s="19">
        <f>'[2]Deutschland Quartalsdaten'!N56</f>
        <v>6.8529201489771152E-2</v>
      </c>
      <c r="DI96">
        <f>'Datastream-Q'!CA97</f>
        <v>139.99</v>
      </c>
      <c r="DL96" s="47">
        <v>-1.2</v>
      </c>
      <c r="DM96" s="47"/>
      <c r="DP96" s="9">
        <f>'Destatis 1970-1991'!AV69*AVERAGE(DP$126:DP$129)/AVERAGE('Destatis 1970-1991'!AV$99:AV$102)</f>
        <v>31.88255601323943</v>
      </c>
      <c r="DQ96" s="9">
        <f>'Destatis 1970-1991'!AX69*AVERAGE(DQ$126:DQ$129)/AVERAGE('Destatis 1970-1991'!AX$99:AX$102)</f>
        <v>7.8306435669283463</v>
      </c>
      <c r="DW96">
        <f>'Datastream-Q'!CG97</f>
        <v>99.5</v>
      </c>
      <c r="DX96">
        <f>'Datastream-Q'!CH97</f>
        <v>89.2</v>
      </c>
      <c r="EB96" s="1">
        <f>[2]Weltindikatoren!C56</f>
        <v>1.5229117542654846</v>
      </c>
      <c r="EC96" s="9">
        <f>'Destatis 1970-1991'!AJ69*AVERAGE(EC$126:EC$129)/AVERAGE('Destatis 1970-1991'!AJ$99:AJ$102)</f>
        <v>32.521694366197181</v>
      </c>
      <c r="ED96" s="9">
        <f>'Destatis 1970-1991'!AK69*AVERAGE(ED$126:ED$129)/AVERAGE('Destatis 1970-1991'!AK$99:AK$102)</f>
        <v>16.288410022245642</v>
      </c>
      <c r="EJ96" s="1">
        <f>[2]Weltindikatoren!C56</f>
        <v>1.5229117542654846</v>
      </c>
      <c r="EK96" t="e">
        <f>#REF!</f>
        <v>#REF!</v>
      </c>
      <c r="EL96">
        <v>125.2803587358612</v>
      </c>
      <c r="EM96">
        <v>150.44870049751441</v>
      </c>
    </row>
    <row r="97" spans="1:143">
      <c r="A97" s="4">
        <v>30590</v>
      </c>
      <c r="B97" s="8">
        <v>340.17088821691874</v>
      </c>
      <c r="C97" s="6">
        <v>97.338550724637685</v>
      </c>
      <c r="D97" s="6">
        <v>91.006443461781444</v>
      </c>
      <c r="E97" s="6">
        <v>103.3216091954023</v>
      </c>
      <c r="F97">
        <f>'Datastream-Q'!F98</f>
        <v>47.5</v>
      </c>
      <c r="G97">
        <f>'Datastream-Q'!G98</f>
        <v>0.71186400000000005</v>
      </c>
      <c r="H97">
        <f>'Datastream-Q'!H98</f>
        <v>146.4</v>
      </c>
      <c r="I97">
        <f>'Datastream-Q'!I98</f>
        <v>252.6</v>
      </c>
      <c r="J97">
        <f>'Datastream-Q'!J98</f>
        <v>6.32</v>
      </c>
      <c r="K97" t="str">
        <f>'Datastream-Q'!K98</f>
        <v>#NA</v>
      </c>
      <c r="L97">
        <f>'Datastream-Q'!L98</f>
        <v>774</v>
      </c>
      <c r="M97">
        <f>'Datastream-Q'!M98</f>
        <v>505411</v>
      </c>
      <c r="N97" t="str">
        <f>'Datastream-Q'!N98</f>
        <v>#NA</v>
      </c>
      <c r="O97">
        <f>'Datastream-Q'!O98</f>
        <v>2848</v>
      </c>
      <c r="P97">
        <f>'Datastream-Q'!P98</f>
        <v>8.1</v>
      </c>
      <c r="Q97">
        <f>'Datastream-Q'!Q98</f>
        <v>50.1</v>
      </c>
      <c r="R97" s="8"/>
      <c r="S97">
        <v>0</v>
      </c>
      <c r="T97">
        <v>0</v>
      </c>
      <c r="U97" t="str">
        <f>'Datastream-Q'!S98</f>
        <v>#NA</v>
      </c>
      <c r="V97" t="str">
        <f>'Datastream-Q'!T98</f>
        <v>#NA</v>
      </c>
      <c r="W97" s="1">
        <f>'[2]Deutschland Quartalsdaten'!C57</f>
        <v>1.1639005807184846</v>
      </c>
      <c r="X97" s="1">
        <f>'[2]Deutschland Quartalsdaten'!B57</f>
        <v>2.2121034273452498</v>
      </c>
      <c r="Y97" s="19">
        <f>'[2]Deutschland Quartalsdaten'!J57</f>
        <v>2.0717720575701266</v>
      </c>
      <c r="Z97" s="9">
        <f>'West-Deutschland-Q'!X98*AVERAGE(Quartalsdaten!Z$126:Z$129)/AVERAGE('West-Deutschland-Q'!X$127:X$130)</f>
        <v>52.144948019698674</v>
      </c>
      <c r="AA97" s="8">
        <f>'[3]Lange Reihen'!B57</f>
        <v>59.87</v>
      </c>
      <c r="AB97" s="9">
        <f>'West-Deutschland-Q'!Y98*AVERAGE(Quartalsdaten!AB$126:AB$129)/AVERAGE('West-Deutschland-Q'!Y$127:Y$130)</f>
        <v>60.653868752802829</v>
      </c>
      <c r="AC97" s="8">
        <f>'[3]Lange Reihen'!D57</f>
        <v>60.87</v>
      </c>
      <c r="AD97" t="str">
        <f>'Datastream-Q'!Z98</f>
        <v>#NA</v>
      </c>
      <c r="AE97" t="str">
        <f>'Datastream-Q'!Z98</f>
        <v>#NA</v>
      </c>
      <c r="AF97" s="10">
        <v>4.333333333333333</v>
      </c>
      <c r="AG97">
        <f>'Datastream-Q'!AB98</f>
        <v>94.7</v>
      </c>
      <c r="AH97" s="8"/>
      <c r="AI97">
        <f>'Datastream-Q'!AD98</f>
        <v>77.13</v>
      </c>
      <c r="AJ97">
        <f>'Datastream-Q'!AE98</f>
        <v>0.71186400000000005</v>
      </c>
      <c r="AK97" s="9">
        <f t="shared" si="1"/>
        <v>87.096956772504882</v>
      </c>
      <c r="AL97" s="9">
        <f t="shared" si="2"/>
        <v>99.644929772963422</v>
      </c>
      <c r="AN97" t="str">
        <f>'Datastream-Q'!AF98</f>
        <v>#NA</v>
      </c>
      <c r="AP97" s="8" t="e">
        <f>#REF!</f>
        <v>#REF!</v>
      </c>
      <c r="AQ97" s="8">
        <v>61.53</v>
      </c>
      <c r="AR97" s="8">
        <v>81.97</v>
      </c>
      <c r="AS97" s="8">
        <f>'[3]Import Quarterly Data'!F60</f>
        <v>57.49</v>
      </c>
      <c r="AT97" s="8">
        <f>'[3]Export Quarterly Data'!S61</f>
        <v>8.74</v>
      </c>
      <c r="AU97" s="8">
        <v>57.43</v>
      </c>
      <c r="AV97" s="8">
        <v>11.82</v>
      </c>
      <c r="AW97" s="8">
        <v>51.42</v>
      </c>
      <c r="AX97" s="30">
        <f t="shared" si="5"/>
        <v>87.407314121201608</v>
      </c>
      <c r="AY97">
        <f>'Datastream-Q'!AQ98</f>
        <v>29.13</v>
      </c>
      <c r="AZ97" s="9">
        <f>'West-Deutschland-Q'!C98/AVERAGE('West-Deutschland-Q'!C$127:C$130)*AVERAGE(AZ$126:AZ$129)</f>
        <v>56.987215509974718</v>
      </c>
      <c r="BG97">
        <f>'Datastream-Q'!AU98</f>
        <v>80.099999999999994</v>
      </c>
      <c r="BH97" s="8">
        <f>'West-Deutschland-Q'!J98</f>
        <v>80.099999999999994</v>
      </c>
      <c r="BL97">
        <v>0.70955507755009617</v>
      </c>
      <c r="BM97">
        <f>'Datastream-Q'!AZ98</f>
        <v>58.0593</v>
      </c>
      <c r="BN97">
        <f>'Datastream-Q'!BA98</f>
        <v>101.34869999999999</v>
      </c>
      <c r="BO97" s="8">
        <f>'West-Deutschland-Q'!D98</f>
        <v>19.8</v>
      </c>
      <c r="BP97" s="8">
        <f>100-'West-Deutschland-Q'!E98</f>
        <v>78.7</v>
      </c>
      <c r="BQ97" s="9">
        <f>'Destatis 1970-1991'!AU70*AVERAGE(BQ$126:BQ$129)/AVERAGE('Destatis 1970-1991'!AU$99:AU$102)</f>
        <v>63.09102846084923</v>
      </c>
      <c r="BR97" s="9">
        <f>'West-Deutschland-Q'!M99*AVERAGE(Quartalsdaten!BR$138:BR$141)/AVERAGE('West-Deutschland-Q'!M$139:M$142)</f>
        <v>84.392787794729543</v>
      </c>
      <c r="BT97" s="1">
        <f>'[4]Preisindex-Deutschland-Quartals'!C57</f>
        <v>4.8730360656395781</v>
      </c>
      <c r="BU97" s="1">
        <f>'[4]Preisindex-Deutschland-Quartals'!D57</f>
        <v>4.4713833712127871</v>
      </c>
      <c r="BV97" s="2">
        <f>'[5]Deutschland Quartalsdaten'!K57</f>
        <v>0</v>
      </c>
      <c r="BW97" s="9">
        <f>'West-Deutschland-Q'!Q98*AVERAGE('West-Deutschland-Q'!AW$127:AW$130)/AVERAGE('West-Deutschland-Q'!Q$127:Q$130)</f>
        <v>246.32981475344377</v>
      </c>
      <c r="BX97" s="9">
        <f>'West-Deutschland-Q'!R98*AVERAGE('West-Deutschland-Q'!AX$127:AX$130)/AVERAGE('West-Deutschland-Q'!R$127:R$130)</f>
        <v>23.513290538190134</v>
      </c>
      <c r="BY97" s="9">
        <f>'West-Deutschland-Q'!S98*AVERAGE('West-Deutschland-Q'!AY$127:AY$130)/AVERAGE('West-Deutschland-Q'!S$127:S$130)</f>
        <v>435.89583042999999</v>
      </c>
      <c r="BZ97" s="9">
        <f>'Destatis 1970-1991'!D70*AVERAGE(BZ$126:BZ$129)/AVERAGE('Destatis 1970-1991'!D$99:D$102)</f>
        <v>257.70564476659411</v>
      </c>
      <c r="CA97">
        <f>'Datastream-Q'!BG98</f>
        <v>810.98</v>
      </c>
      <c r="CB97">
        <f>'Datastream-Q'!BH98</f>
        <v>3354.1819999999998</v>
      </c>
      <c r="CE97" t="str">
        <f>'Datastream-Q'!BJ98</f>
        <v>#NA</v>
      </c>
      <c r="CG97" s="9">
        <f>'West-Deutschland-Q'!Z98/AVERAGE('West-Deutschland-Q'!Z$127:Z$130)*AVERAGE(CG$126:CG$129)</f>
        <v>89.253818778001161</v>
      </c>
      <c r="CH97" s="11"/>
      <c r="CI97" s="2"/>
      <c r="CL97">
        <f>'Datastream-Q'!BL98</f>
        <v>89.651499999999999</v>
      </c>
      <c r="CM97">
        <f>'Datastream-Q'!BM98</f>
        <v>55.507100000000001</v>
      </c>
      <c r="CN97">
        <f>'Datastream-Q'!BN98</f>
        <v>98.3</v>
      </c>
      <c r="CP97">
        <f>'Datastream-Q'!BP98</f>
        <v>56.4</v>
      </c>
      <c r="CQ97">
        <f>'Datastream-Q'!BQ98</f>
        <v>58.63</v>
      </c>
      <c r="CR97">
        <f>'Datastream-Q'!BR98</f>
        <v>70.27</v>
      </c>
      <c r="CS97">
        <f>'Datastream-Q'!BS98</f>
        <v>89.5</v>
      </c>
      <c r="CT97">
        <f>'Datastream-Q'!BT98</f>
        <v>56.9</v>
      </c>
      <c r="CU97" s="28">
        <f>'Datastream-Q'!BU98</f>
        <v>76.3</v>
      </c>
      <c r="CV97" s="28"/>
      <c r="CX97" s="9">
        <v>-0.3</v>
      </c>
      <c r="CY97" s="9"/>
      <c r="DA97" s="105"/>
      <c r="DB97" s="40">
        <f t="shared" si="4"/>
        <v>40.920737668992949</v>
      </c>
      <c r="DC97" s="19">
        <f>'[2]Deutschland Quartalsdaten'!N57</f>
        <v>5.9065926454682914E-2</v>
      </c>
      <c r="DI97">
        <f>'Datastream-Q'!CA98</f>
        <v>142.38999999999999</v>
      </c>
      <c r="DL97" s="47">
        <v>-1.6</v>
      </c>
      <c r="DM97" s="47"/>
      <c r="DP97" s="9">
        <f>'Destatis 1970-1991'!AV70*AVERAGE(DP$126:DP$129)/AVERAGE('Destatis 1970-1991'!AV$99:AV$102)</f>
        <v>31.90818213473359</v>
      </c>
      <c r="DQ97" s="9">
        <f>'Destatis 1970-1991'!AX70*AVERAGE(DQ$126:DQ$129)/AVERAGE('Destatis 1970-1991'!AX$99:AX$102)</f>
        <v>7.7088109942997143</v>
      </c>
      <c r="DW97">
        <f>'Datastream-Q'!CG98</f>
        <v>99.6</v>
      </c>
      <c r="DX97">
        <f>'Datastream-Q'!CH98</f>
        <v>88.6</v>
      </c>
      <c r="EB97" s="1">
        <f>[2]Weltindikatoren!C57</f>
        <v>1.5451305817947723</v>
      </c>
      <c r="EC97" s="9">
        <f>'Destatis 1970-1991'!AJ70*AVERAGE(EC$126:EC$129)/AVERAGE('Destatis 1970-1991'!AJ$99:AJ$102)</f>
        <v>33.044512982241272</v>
      </c>
      <c r="ED97" s="9">
        <f>'Destatis 1970-1991'!AK70*AVERAGE(ED$126:ED$129)/AVERAGE('Destatis 1970-1991'!AK$99:AK$102)</f>
        <v>16.446989813839128</v>
      </c>
      <c r="EJ97" s="1">
        <f>[2]Weltindikatoren!C57</f>
        <v>1.5451305817947723</v>
      </c>
      <c r="EK97" t="e">
        <f>#REF!</f>
        <v>#REF!</v>
      </c>
      <c r="EL97">
        <v>126.40819093784428</v>
      </c>
      <c r="EM97">
        <v>154.43742111440059</v>
      </c>
    </row>
    <row r="98" spans="1:143">
      <c r="A98" s="4">
        <v>30682</v>
      </c>
      <c r="B98" s="8">
        <v>344.33712400963759</v>
      </c>
      <c r="C98" s="6">
        <v>100.23594202898553</v>
      </c>
      <c r="D98" s="6">
        <v>95.78862918509158</v>
      </c>
      <c r="E98" s="6">
        <v>104.37356321839081</v>
      </c>
      <c r="F98">
        <f>'Datastream-Q'!F99</f>
        <v>48.9</v>
      </c>
      <c r="G98">
        <f>'Datastream-Q'!G99</f>
        <v>0.75346800000000003</v>
      </c>
      <c r="H98">
        <f>'Datastream-Q'!H99</f>
        <v>139.1</v>
      </c>
      <c r="I98">
        <f>'Datastream-Q'!I99</f>
        <v>253.6</v>
      </c>
      <c r="J98">
        <f>'Datastream-Q'!J99</f>
        <v>5.9770000000000003</v>
      </c>
      <c r="K98" t="str">
        <f>'Datastream-Q'!K99</f>
        <v>#NA</v>
      </c>
      <c r="L98">
        <f>'Datastream-Q'!L99</f>
        <v>774.3</v>
      </c>
      <c r="M98">
        <f>'Datastream-Q'!M99</f>
        <v>687836</v>
      </c>
      <c r="N98" t="str">
        <f>'Datastream-Q'!N99</f>
        <v>#NA</v>
      </c>
      <c r="O98">
        <f>'Datastream-Q'!O99</f>
        <v>3084</v>
      </c>
      <c r="P98">
        <f>'Datastream-Q'!P99</f>
        <v>8</v>
      </c>
      <c r="Q98">
        <f>'Datastream-Q'!Q99</f>
        <v>50.5</v>
      </c>
      <c r="R98" s="8"/>
      <c r="S98">
        <v>0</v>
      </c>
      <c r="T98">
        <v>0</v>
      </c>
      <c r="U98" t="str">
        <f>'Datastream-Q'!S99</f>
        <v>#NA</v>
      </c>
      <c r="V98" t="str">
        <f>'Datastream-Q'!T99</f>
        <v>#NA</v>
      </c>
      <c r="W98" s="1">
        <f>'[2]Deutschland Quartalsdaten'!C58</f>
        <v>0.74487020531161219</v>
      </c>
      <c r="X98" s="1">
        <f>'[2]Deutschland Quartalsdaten'!B58</f>
        <v>2.245439296060519</v>
      </c>
      <c r="Y98" s="19">
        <f>'[2]Deutschland Quartalsdaten'!J58</f>
        <v>2.0939533469395792</v>
      </c>
      <c r="Z98" s="9">
        <f>'West-Deutschland-Q'!X99*AVERAGE(Quartalsdaten!Z$126:Z$129)/AVERAGE('West-Deutschland-Q'!X$127:X$130)</f>
        <v>54.974030132298324</v>
      </c>
      <c r="AA98" s="8">
        <f>'[3]Lange Reihen'!B58</f>
        <v>62.61</v>
      </c>
      <c r="AB98" s="9">
        <f>'West-Deutschland-Q'!Y99*AVERAGE(Quartalsdaten!AB$126:AB$129)/AVERAGE('West-Deutschland-Q'!Y$127:Y$130)</f>
        <v>62.504943494942452</v>
      </c>
      <c r="AC98" s="8">
        <f>'[3]Lange Reihen'!D58</f>
        <v>61.67</v>
      </c>
      <c r="AD98" t="str">
        <f>'Datastream-Q'!Z99</f>
        <v>#NA</v>
      </c>
      <c r="AE98" t="str">
        <f>'Datastream-Q'!Z99</f>
        <v>#NA</v>
      </c>
      <c r="AF98" s="10">
        <v>10</v>
      </c>
      <c r="AG98">
        <f>'Datastream-Q'!AB99</f>
        <v>94.1</v>
      </c>
      <c r="AH98" s="8"/>
      <c r="AI98">
        <f>'Datastream-Q'!AD99</f>
        <v>77.349999999999994</v>
      </c>
      <c r="AJ98">
        <f>'Datastream-Q'!AE99</f>
        <v>0.75346800000000003</v>
      </c>
      <c r="AK98" s="9">
        <f t="shared" si="1"/>
        <v>87.803913324226684</v>
      </c>
      <c r="AL98" s="9">
        <f t="shared" si="2"/>
        <v>101.3538892410288</v>
      </c>
      <c r="AN98" t="str">
        <f>'Datastream-Q'!AF99</f>
        <v>#NA</v>
      </c>
      <c r="AP98" s="8" t="e">
        <f>#REF!</f>
        <v>#REF!</v>
      </c>
      <c r="AQ98" s="8">
        <v>64.48</v>
      </c>
      <c r="AR98" s="8">
        <v>81.58</v>
      </c>
      <c r="AS98" s="8">
        <f>'[3]Import Quarterly Data'!F61</f>
        <v>58.49</v>
      </c>
      <c r="AT98" s="8">
        <f>'[3]Export Quarterly Data'!S62</f>
        <v>9.06</v>
      </c>
      <c r="AU98" s="8">
        <v>60.7</v>
      </c>
      <c r="AV98" s="8">
        <v>11.85</v>
      </c>
      <c r="AW98" s="8">
        <v>53.32</v>
      </c>
      <c r="AX98" s="30">
        <f t="shared" si="5"/>
        <v>86.631025194722383</v>
      </c>
      <c r="AY98">
        <f>'Datastream-Q'!AQ99</f>
        <v>29.7</v>
      </c>
      <c r="AZ98" s="9">
        <f>'West-Deutschland-Q'!C99/AVERAGE('West-Deutschland-Q'!C$127:C$130)*AVERAGE(AZ$126:AZ$129)</f>
        <v>57.452892975554931</v>
      </c>
      <c r="BG98">
        <f>'Datastream-Q'!AU99</f>
        <v>81.599999999999994</v>
      </c>
      <c r="BH98" s="8">
        <f>'West-Deutschland-Q'!J99</f>
        <v>81.7</v>
      </c>
      <c r="BL98">
        <v>0.70637012630422846</v>
      </c>
      <c r="BM98">
        <f>'Datastream-Q'!AZ99</f>
        <v>58.320500000000003</v>
      </c>
      <c r="BN98">
        <f>'Datastream-Q'!BA99</f>
        <v>101.363</v>
      </c>
      <c r="BO98" s="8">
        <f>'West-Deutschland-Q'!D99</f>
        <v>27.83</v>
      </c>
      <c r="BP98" s="8">
        <f>100-'West-Deutschland-Q'!E99</f>
        <v>46</v>
      </c>
      <c r="BQ98" s="9">
        <f>'Destatis 1970-1991'!AU71*AVERAGE(BQ$126:BQ$129)/AVERAGE('Destatis 1970-1991'!AU$99:AU$102)</f>
        <v>62.60964026681269</v>
      </c>
      <c r="BR98" s="9">
        <f>'West-Deutschland-Q'!M100*AVERAGE(Quartalsdaten!BR$138:BR$141)/AVERAGE('West-Deutschland-Q'!M$139:M$142)</f>
        <v>77.307961165048553</v>
      </c>
      <c r="BT98" s="1">
        <f>'[4]Preisindex-Deutschland-Quartals'!C58</f>
        <v>4.9771052194506105</v>
      </c>
      <c r="BU98" s="1">
        <f>'[4]Preisindex-Deutschland-Quartals'!D58</f>
        <v>4.552777439066543</v>
      </c>
      <c r="BV98" s="2">
        <f>'[5]Deutschland Quartalsdaten'!K58</f>
        <v>0</v>
      </c>
      <c r="BW98" s="9">
        <f>'West-Deutschland-Q'!Q99*AVERAGE('West-Deutschland-Q'!AW$127:AW$130)/AVERAGE('West-Deutschland-Q'!Q$127:Q$130)</f>
        <v>248.24885928728284</v>
      </c>
      <c r="BX98" s="9">
        <f>'West-Deutschland-Q'!R99*AVERAGE('West-Deutschland-Q'!AX$127:AX$130)/AVERAGE('West-Deutschland-Q'!R$127:R$130)</f>
        <v>21.606609702330665</v>
      </c>
      <c r="BY98" s="9">
        <f>'West-Deutschland-Q'!S99*AVERAGE('West-Deutschland-Q'!AY$127:AY$130)/AVERAGE('West-Deutschland-Q'!S$127:S$130)</f>
        <v>437.50001559275006</v>
      </c>
      <c r="BZ98" s="9">
        <f>'Destatis 1970-1991'!D71*AVERAGE(BZ$126:BZ$129)/AVERAGE('Destatis 1970-1991'!D$99:D$102)</f>
        <v>261.77326582278482</v>
      </c>
      <c r="CA98">
        <f>'Datastream-Q'!BG99</f>
        <v>841.02</v>
      </c>
      <c r="CB98">
        <f>'Datastream-Q'!BH99</f>
        <v>3312.4659999999999</v>
      </c>
      <c r="CE98" t="str">
        <f>'Datastream-Q'!BJ99</f>
        <v>#NA</v>
      </c>
      <c r="CG98" s="9">
        <f>'West-Deutschland-Q'!Z99/AVERAGE('West-Deutschland-Q'!Z$127:Z$130)*AVERAGE(CG$126:CG$129)</f>
        <v>89.962596037945588</v>
      </c>
      <c r="CH98" s="11"/>
      <c r="CI98" s="2"/>
      <c r="CL98">
        <f>'Datastream-Q'!BL99</f>
        <v>89.271799999999999</v>
      </c>
      <c r="CM98">
        <f>'Datastream-Q'!BM99</f>
        <v>55.889699999999998</v>
      </c>
      <c r="CN98">
        <f>'Datastream-Q'!BN99</f>
        <v>99.5</v>
      </c>
      <c r="CP98">
        <f>'Datastream-Q'!BP99</f>
        <v>56.87</v>
      </c>
      <c r="CQ98">
        <f>'Datastream-Q'!BQ99</f>
        <v>59.13</v>
      </c>
      <c r="CR98">
        <f>'Datastream-Q'!BR99</f>
        <v>70.8</v>
      </c>
      <c r="CS98">
        <f>'Datastream-Q'!BS99</f>
        <v>90.97</v>
      </c>
      <c r="CT98">
        <f>'Datastream-Q'!BT99</f>
        <v>56.8</v>
      </c>
      <c r="CU98" s="28">
        <f>'Datastream-Q'!BU99</f>
        <v>76.900000000000006</v>
      </c>
      <c r="CV98" s="28"/>
      <c r="CX98" s="9">
        <v>0.6</v>
      </c>
      <c r="CY98" s="9"/>
      <c r="DA98" s="105"/>
      <c r="DB98" s="40">
        <f t="shared" si="4"/>
        <v>39.417732405357626</v>
      </c>
      <c r="DC98" s="19">
        <f>'[2]Deutschland Quartalsdaten'!N58</f>
        <v>5.0093926885842452E-2</v>
      </c>
      <c r="DI98">
        <f>'Datastream-Q'!CA99</f>
        <v>146.22999999999999</v>
      </c>
      <c r="DL98" s="47">
        <v>0</v>
      </c>
      <c r="DM98" s="47"/>
      <c r="DP98" s="9">
        <f>'Destatis 1970-1991'!AV71*AVERAGE(DP$126:DP$129)/AVERAGE('Destatis 1970-1991'!AV$99:AV$102)</f>
        <v>32.435348062613542</v>
      </c>
      <c r="DQ98" s="9">
        <f>'Destatis 1970-1991'!AX71*AVERAGE(DQ$126:DQ$129)/AVERAGE('Destatis 1970-1991'!AX$99:AX$102)</f>
        <v>7.7929334849242444</v>
      </c>
      <c r="DW98">
        <f>'Datastream-Q'!CG99</f>
        <v>98.9</v>
      </c>
      <c r="DX98">
        <f>'Datastream-Q'!CH99</f>
        <v>88.2</v>
      </c>
      <c r="EB98" s="1">
        <f>[2]Weltindikatoren!C58</f>
        <v>1.5683344123234124</v>
      </c>
      <c r="EC98" s="9">
        <f>'Destatis 1970-1991'!AJ71*AVERAGE(EC$126:EC$129)/AVERAGE('Destatis 1970-1991'!AJ$99:AJ$102)</f>
        <v>33.056395223515004</v>
      </c>
      <c r="ED98" s="9">
        <f>'Destatis 1970-1991'!AK71*AVERAGE(ED$126:ED$129)/AVERAGE('Destatis 1970-1991'!AK$99:AK$102)</f>
        <v>16.877420676735746</v>
      </c>
      <c r="EJ98" s="1">
        <f>[2]Weltindikatoren!C58</f>
        <v>1.5683344123234124</v>
      </c>
      <c r="EK98" t="e">
        <f>#REF!</f>
        <v>#REF!</v>
      </c>
      <c r="EL98">
        <v>128.98248761295213</v>
      </c>
      <c r="EM98">
        <v>157.49031842724165</v>
      </c>
    </row>
    <row r="99" spans="1:143">
      <c r="A99" s="4">
        <v>30773</v>
      </c>
      <c r="B99" s="8">
        <v>339.74067908614876</v>
      </c>
      <c r="C99" s="6">
        <v>94.234202898550748</v>
      </c>
      <c r="D99" s="6">
        <v>90.933986102337343</v>
      </c>
      <c r="E99" s="6">
        <v>97.338620689655187</v>
      </c>
      <c r="F99">
        <f>'Datastream-Q'!F100</f>
        <v>47.4</v>
      </c>
      <c r="G99">
        <f>'Datastream-Q'!G100</f>
        <v>0.71419900000000003</v>
      </c>
      <c r="H99">
        <f>'Datastream-Q'!H100</f>
        <v>145.1</v>
      </c>
      <c r="I99">
        <f>'Datastream-Q'!I100</f>
        <v>258.60000000000002</v>
      </c>
      <c r="J99">
        <f>'Datastream-Q'!J100</f>
        <v>6.0229999999999997</v>
      </c>
      <c r="K99" t="str">
        <f>'Datastream-Q'!K100</f>
        <v>#NA</v>
      </c>
      <c r="L99">
        <f>'Datastream-Q'!L100</f>
        <v>763.3</v>
      </c>
      <c r="M99">
        <f>'Datastream-Q'!M100</f>
        <v>676208</v>
      </c>
      <c r="N99" t="str">
        <f>'Datastream-Q'!N100</f>
        <v>#NA</v>
      </c>
      <c r="O99">
        <f>'Datastream-Q'!O100</f>
        <v>2942</v>
      </c>
      <c r="P99">
        <f>'Datastream-Q'!P100</f>
        <v>8.1</v>
      </c>
      <c r="Q99">
        <f>'Datastream-Q'!Q100</f>
        <v>50.9</v>
      </c>
      <c r="R99" s="8"/>
      <c r="S99">
        <v>0</v>
      </c>
      <c r="T99">
        <v>0</v>
      </c>
      <c r="U99" t="str">
        <f>'Datastream-Q'!S100</f>
        <v>#NA</v>
      </c>
      <c r="V99" t="str">
        <f>'Datastream-Q'!T100</f>
        <v>#NA</v>
      </c>
      <c r="W99" s="1">
        <f>'[2]Deutschland Quartalsdaten'!C59</f>
        <v>0.64119516230309503</v>
      </c>
      <c r="X99" s="1">
        <f>'[2]Deutschland Quartalsdaten'!B59</f>
        <v>2.2564030381817397</v>
      </c>
      <c r="Y99" s="19">
        <f>'[2]Deutschland Quartalsdaten'!J59</f>
        <v>2.102444388277481</v>
      </c>
      <c r="Z99" s="9">
        <f>'West-Deutschland-Q'!X100*AVERAGE(Quartalsdaten!Z$126:Z$129)/AVERAGE('West-Deutschland-Q'!X$127:X$130)</f>
        <v>53.752560139393175</v>
      </c>
      <c r="AA99" s="8">
        <f>'[3]Lange Reihen'!B59</f>
        <v>60.95</v>
      </c>
      <c r="AB99" s="9">
        <f>'West-Deutschland-Q'!Y100*AVERAGE(Quartalsdaten!AB$126:AB$129)/AVERAGE('West-Deutschland-Q'!Y$127:Y$130)</f>
        <v>63.157135632069362</v>
      </c>
      <c r="AC99" s="8">
        <f>'[3]Lange Reihen'!D59</f>
        <v>62.11</v>
      </c>
      <c r="AD99" t="str">
        <f>'Datastream-Q'!Z100</f>
        <v>#NA</v>
      </c>
      <c r="AE99" t="str">
        <f>'Datastream-Q'!Z100</f>
        <v>#NA</v>
      </c>
      <c r="AF99" s="10">
        <v>1.3333333333333333</v>
      </c>
      <c r="AG99">
        <f>'Datastream-Q'!AB100</f>
        <v>93</v>
      </c>
      <c r="AH99" s="8"/>
      <c r="AI99">
        <f>'Datastream-Q'!AD100</f>
        <v>77.569999999999993</v>
      </c>
      <c r="AJ99">
        <f>'Datastream-Q'!AE100</f>
        <v>0.71419900000000003</v>
      </c>
      <c r="AK99" s="9">
        <f t="shared" si="1"/>
        <v>88.191238948963374</v>
      </c>
      <c r="AL99" s="9">
        <f t="shared" si="2"/>
        <v>101.68593725981221</v>
      </c>
      <c r="AN99" t="str">
        <f>'Datastream-Q'!AF100</f>
        <v>#NA</v>
      </c>
      <c r="AP99" s="8" t="e">
        <f>#REF!</f>
        <v>#REF!</v>
      </c>
      <c r="AQ99" s="8">
        <v>62.35</v>
      </c>
      <c r="AR99" s="8">
        <v>81.36</v>
      </c>
      <c r="AS99" s="8">
        <f>'[3]Import Quarterly Data'!F62</f>
        <v>59.04</v>
      </c>
      <c r="AT99" s="8">
        <f>'[3]Export Quarterly Data'!S63</f>
        <v>9.24</v>
      </c>
      <c r="AU99" s="8">
        <v>58.97</v>
      </c>
      <c r="AV99" s="8">
        <v>11.92</v>
      </c>
      <c r="AW99" s="8">
        <v>53.93</v>
      </c>
      <c r="AX99" s="30">
        <f t="shared" si="5"/>
        <v>86.729041719535644</v>
      </c>
      <c r="AY99">
        <f>'Datastream-Q'!AQ100</f>
        <v>29.63</v>
      </c>
      <c r="AZ99" s="9">
        <f>'West-Deutschland-Q'!C100/AVERAGE('West-Deutschland-Q'!C$127:C$130)*AVERAGE(AZ$126:AZ$129)</f>
        <v>57.747020539477383</v>
      </c>
      <c r="BG99">
        <f>'Datastream-Q'!AU100</f>
        <v>77.099999999999994</v>
      </c>
      <c r="BH99" s="8">
        <f>'West-Deutschland-Q'!J100</f>
        <v>76.2</v>
      </c>
      <c r="BL99">
        <v>0.70404017605236424</v>
      </c>
      <c r="BM99">
        <f>'Datastream-Q'!AZ100</f>
        <v>58.301200000000001</v>
      </c>
      <c r="BN99">
        <f>'Datastream-Q'!BA100</f>
        <v>100.86579999999999</v>
      </c>
      <c r="BO99" s="8">
        <f>'West-Deutschland-Q'!D100</f>
        <v>24.83</v>
      </c>
      <c r="BP99" s="8">
        <f>100-'West-Deutschland-Q'!E100</f>
        <v>90.7</v>
      </c>
      <c r="BQ99" s="9">
        <f>'Destatis 1970-1991'!AU72*AVERAGE(BQ$126:BQ$129)/AVERAGE('Destatis 1970-1991'!AU$99:AU$102)</f>
        <v>62.69716539300115</v>
      </c>
      <c r="BR99" s="9">
        <f>'West-Deutschland-Q'!M101*AVERAGE(Quartalsdaten!BR$138:BR$141)/AVERAGE('West-Deutschland-Q'!M$139:M$142)</f>
        <v>75.224188626907079</v>
      </c>
      <c r="BT99" s="1">
        <f>'[4]Preisindex-Deutschland-Quartals'!C59</f>
        <v>5.0667159271519511</v>
      </c>
      <c r="BU99" s="1">
        <f>'[4]Preisindex-Deutschland-Quartals'!D59</f>
        <v>4.6184596168480461</v>
      </c>
      <c r="BV99" s="2">
        <f>'[5]Deutschland Quartalsdaten'!K59</f>
        <v>0</v>
      </c>
      <c r="BW99" s="9">
        <f>'West-Deutschland-Q'!Q100*AVERAGE('West-Deutschland-Q'!AW$127:AW$130)/AVERAGE('West-Deutschland-Q'!Q$127:Q$130)</f>
        <v>249.31849066679973</v>
      </c>
      <c r="BX99" s="9">
        <f>'West-Deutschland-Q'!R100*AVERAGE('West-Deutschland-Q'!AX$127:AX$130)/AVERAGE('West-Deutschland-Q'!R$127:R$130)</f>
        <v>20.226919347015855</v>
      </c>
      <c r="BY99" s="9">
        <f>'West-Deutschland-Q'!S100*AVERAGE('West-Deutschland-Q'!AY$127:AY$130)/AVERAGE('West-Deutschland-Q'!S$127:S$130)</f>
        <v>434.84481256475004</v>
      </c>
      <c r="BZ99" s="9">
        <f>'Destatis 1970-1991'!D72*AVERAGE(BZ$126:BZ$129)/AVERAGE('Destatis 1970-1991'!D$99:D$102)</f>
        <v>257.49273898128388</v>
      </c>
      <c r="CA99">
        <f>'Datastream-Q'!BG100</f>
        <v>852.21</v>
      </c>
      <c r="CB99">
        <f>'Datastream-Q'!BH100</f>
        <v>1108.405</v>
      </c>
      <c r="CE99" t="str">
        <f>'Datastream-Q'!BJ100</f>
        <v>#NA</v>
      </c>
      <c r="CG99" s="9">
        <f>'West-Deutschland-Q'!Z100/AVERAGE('West-Deutschland-Q'!Z$127:Z$130)*AVERAGE(CG$126:CG$129)</f>
        <v>89.608207407973381</v>
      </c>
      <c r="CH99" s="11"/>
      <c r="CI99" s="2"/>
      <c r="CL99">
        <f>'Datastream-Q'!BL100</f>
        <v>88.409400000000005</v>
      </c>
      <c r="CM99">
        <f>'Datastream-Q'!BM100</f>
        <v>56.213000000000001</v>
      </c>
      <c r="CN99">
        <f>'Datastream-Q'!BN100</f>
        <v>100.5</v>
      </c>
      <c r="CP99">
        <f>'Datastream-Q'!BP100</f>
        <v>56.97</v>
      </c>
      <c r="CQ99">
        <f>'Datastream-Q'!BQ100</f>
        <v>59.03</v>
      </c>
      <c r="CR99">
        <f>'Datastream-Q'!BR100</f>
        <v>69.7</v>
      </c>
      <c r="CS99">
        <f>'Datastream-Q'!BS100</f>
        <v>92.1</v>
      </c>
      <c r="CT99">
        <f>'Datastream-Q'!BT100</f>
        <v>54.13</v>
      </c>
      <c r="CU99" s="28">
        <f>'Datastream-Q'!BU100</f>
        <v>77.5</v>
      </c>
      <c r="CV99" s="28"/>
      <c r="CX99" s="9">
        <v>-0.5</v>
      </c>
      <c r="CY99" s="9"/>
      <c r="DA99" s="105"/>
      <c r="DB99" s="40">
        <f t="shared" si="4"/>
        <v>41.487036526234284</v>
      </c>
      <c r="DC99" s="19">
        <f>'[2]Deutschland Quartalsdaten'!N59</f>
        <v>6.6237942201426925E-2</v>
      </c>
      <c r="DI99">
        <f>'Datastream-Q'!CA100</f>
        <v>145.66999999999999</v>
      </c>
      <c r="DL99" s="47">
        <v>0.2</v>
      </c>
      <c r="DM99" s="47"/>
      <c r="DP99" s="9">
        <f>'Destatis 1970-1991'!AV72*AVERAGE(DP$126:DP$129)/AVERAGE('Destatis 1970-1991'!AV$99:AV$102)</f>
        <v>32.244982588656896</v>
      </c>
      <c r="DQ99" s="9">
        <f>'Destatis 1970-1991'!AX72*AVERAGE(DQ$126:DQ$129)/AVERAGE('Destatis 1970-1991'!AX$99:AX$102)</f>
        <v>7.7291164230711518</v>
      </c>
      <c r="DW99">
        <f>'Datastream-Q'!CG100</f>
        <v>97.2</v>
      </c>
      <c r="DX99">
        <f>'Datastream-Q'!CH100</f>
        <v>87.6</v>
      </c>
      <c r="EB99" s="1">
        <f>[2]Weltindikatoren!C59</f>
        <v>1.5811516830109908</v>
      </c>
      <c r="EC99" s="9">
        <f>'Destatis 1970-1991'!AJ72*AVERAGE(EC$126:EC$129)/AVERAGE('Destatis 1970-1991'!AJ$99:AJ$102)</f>
        <v>33.294040048989586</v>
      </c>
      <c r="ED99" s="9">
        <f>'Destatis 1970-1991'!AK72*AVERAGE(ED$126:ED$129)/AVERAGE('Destatis 1970-1991'!AK$99:AK$102)</f>
        <v>16.888747804706711</v>
      </c>
      <c r="EJ99" s="1">
        <f>[2]Weltindikatoren!C59</f>
        <v>1.5811516830109908</v>
      </c>
      <c r="EK99" t="e">
        <f>#REF!</f>
        <v>#REF!</v>
      </c>
      <c r="EL99">
        <v>129.91865643602193</v>
      </c>
      <c r="EM99">
        <v>160.90157424325366</v>
      </c>
    </row>
    <row r="100" spans="1:143">
      <c r="A100" s="4">
        <v>30864</v>
      </c>
      <c r="B100" s="8">
        <v>348.5033598023565</v>
      </c>
      <c r="C100" s="6">
        <v>93.785797101449276</v>
      </c>
      <c r="D100" s="6">
        <v>91.839703095388501</v>
      </c>
      <c r="E100" s="6">
        <v>95.563448275862086</v>
      </c>
      <c r="F100">
        <f>'Datastream-Q'!F101</f>
        <v>49.4</v>
      </c>
      <c r="G100">
        <f>'Datastream-Q'!G101</f>
        <v>0.64663599999999999</v>
      </c>
      <c r="H100">
        <f>'Datastream-Q'!H101</f>
        <v>148.69999999999999</v>
      </c>
      <c r="I100">
        <f>'Datastream-Q'!I101</f>
        <v>263.8</v>
      </c>
      <c r="J100">
        <f>'Datastream-Q'!J101</f>
        <v>5.99</v>
      </c>
      <c r="K100" t="str">
        <f>'Datastream-Q'!K101</f>
        <v>#NA</v>
      </c>
      <c r="L100">
        <f>'Datastream-Q'!L101</f>
        <v>799</v>
      </c>
      <c r="M100">
        <f>'Datastream-Q'!M101</f>
        <v>504855</v>
      </c>
      <c r="N100" t="str">
        <f>'Datastream-Q'!N101</f>
        <v>#NA</v>
      </c>
      <c r="O100">
        <f>'Datastream-Q'!O101</f>
        <v>2943</v>
      </c>
      <c r="P100">
        <f>'Datastream-Q'!P101</f>
        <v>8.1999999999999993</v>
      </c>
      <c r="Q100">
        <f>'Datastream-Q'!Q101</f>
        <v>51.4</v>
      </c>
      <c r="R100" s="8"/>
      <c r="S100">
        <v>0</v>
      </c>
      <c r="T100">
        <v>0</v>
      </c>
      <c r="U100" t="str">
        <f>'Datastream-Q'!S101</f>
        <v>#NA</v>
      </c>
      <c r="V100" t="str">
        <f>'Datastream-Q'!T101</f>
        <v>#NA</v>
      </c>
      <c r="W100" s="1">
        <f>'[2]Deutschland Quartalsdaten'!C60</f>
        <v>-0.11726137823870719</v>
      </c>
      <c r="X100" s="1">
        <f>'[2]Deutschland Quartalsdaten'!B60</f>
        <v>2.2806991627434474</v>
      </c>
      <c r="Y100" s="19">
        <f>'[2]Deutschland Quartalsdaten'!J60</f>
        <v>2.121626594968482</v>
      </c>
      <c r="Z100" s="9">
        <f>'West-Deutschland-Q'!X101*AVERAGE(Quartalsdaten!Z$126:Z$129)/AVERAGE('West-Deutschland-Q'!X$127:X$130)</f>
        <v>58.220776177955841</v>
      </c>
      <c r="AA100" s="8">
        <f>'[3]Lange Reihen'!B60</f>
        <v>65.599999999999994</v>
      </c>
      <c r="AB100" s="9">
        <f>'West-Deutschland-Q'!Y101*AVERAGE(Quartalsdaten!AB$126:AB$129)/AVERAGE('West-Deutschland-Q'!Y$127:Y$130)</f>
        <v>65.76590418057701</v>
      </c>
      <c r="AC100" s="8">
        <f>'[3]Lange Reihen'!D60</f>
        <v>64.099999999999994</v>
      </c>
      <c r="AD100" t="str">
        <f>'Datastream-Q'!Z101</f>
        <v>#NA</v>
      </c>
      <c r="AE100" t="str">
        <f>'Datastream-Q'!Z101</f>
        <v>#NA</v>
      </c>
      <c r="AF100" s="10">
        <v>10.333333333333334</v>
      </c>
      <c r="AG100">
        <f>'Datastream-Q'!AB101</f>
        <v>91.1</v>
      </c>
      <c r="AH100" s="8"/>
      <c r="AI100">
        <f>'Datastream-Q'!AD101</f>
        <v>76.510000000000005</v>
      </c>
      <c r="AJ100">
        <f>'Datastream-Q'!AE101</f>
        <v>0.64663599999999999</v>
      </c>
      <c r="AK100" s="9">
        <f t="shared" si="1"/>
        <v>88.751183198103419</v>
      </c>
      <c r="AL100" s="9">
        <f t="shared" si="2"/>
        <v>102.59891447827927</v>
      </c>
      <c r="AN100" t="str">
        <f>'Datastream-Q'!AF101</f>
        <v>#NA</v>
      </c>
      <c r="AP100" s="8" t="e">
        <f>#REF!</f>
        <v>#REF!</v>
      </c>
      <c r="AQ100" s="8">
        <v>67.72</v>
      </c>
      <c r="AR100" s="8">
        <v>84.8</v>
      </c>
      <c r="AS100" s="8">
        <f>'[3]Import Quarterly Data'!F63</f>
        <v>60.79</v>
      </c>
      <c r="AT100" s="8">
        <f>'[3]Export Quarterly Data'!S64</f>
        <v>9.42</v>
      </c>
      <c r="AU100" s="8">
        <v>64.459999999999994</v>
      </c>
      <c r="AV100" s="8">
        <v>12.47</v>
      </c>
      <c r="AW100" s="8">
        <v>56.1</v>
      </c>
      <c r="AX100" s="30">
        <f t="shared" si="5"/>
        <v>86.503043087159085</v>
      </c>
      <c r="AY100">
        <f>'Datastream-Q'!AQ101</f>
        <v>28.12</v>
      </c>
      <c r="AZ100" s="9">
        <f>'West-Deutschland-Q'!C101/AVERAGE('West-Deutschland-Q'!C$127:C$130)*AVERAGE(AZ$126:AZ$129)</f>
        <v>57.771580191064906</v>
      </c>
      <c r="BG100">
        <f>'Datastream-Q'!AU101</f>
        <v>80.8</v>
      </c>
      <c r="BH100" s="8">
        <f>'West-Deutschland-Q'!J101</f>
        <v>82</v>
      </c>
      <c r="BL100">
        <v>0.7060183910577611</v>
      </c>
      <c r="BM100">
        <f>'Datastream-Q'!AZ101</f>
        <v>58.4681</v>
      </c>
      <c r="BN100">
        <f>'Datastream-Q'!BA101</f>
        <v>100.6681</v>
      </c>
      <c r="BO100" s="8">
        <f>'West-Deutschland-Q'!D101</f>
        <v>22.57</v>
      </c>
      <c r="BP100" s="8">
        <f>100-'West-Deutschland-Q'!E101</f>
        <v>95</v>
      </c>
      <c r="BQ100" s="9">
        <f>'Destatis 1970-1991'!AU73*AVERAGE(BQ$126:BQ$129)/AVERAGE('Destatis 1970-1991'!AU$99:AU$102)</f>
        <v>62.368946169794434</v>
      </c>
      <c r="BR100" s="9">
        <f>'West-Deutschland-Q'!M102*AVERAGE(Quartalsdaten!BR$138:BR$141)/AVERAGE('West-Deutschland-Q'!M$139:M$142)</f>
        <v>75.11999999999999</v>
      </c>
      <c r="BT100" s="1">
        <f>'[4]Preisindex-Deutschland-Quartals'!C60</f>
        <v>5.1507457564439738</v>
      </c>
      <c r="BU100" s="1">
        <f>'[4]Preisindex-Deutschland-Quartals'!D60</f>
        <v>4.6776284084863482</v>
      </c>
      <c r="BV100" s="2">
        <f>'[5]Deutschland Quartalsdaten'!K60</f>
        <v>0</v>
      </c>
      <c r="BW100" s="9">
        <f>'West-Deutschland-Q'!Q101*AVERAGE('West-Deutschland-Q'!AW$127:AW$130)/AVERAGE('West-Deutschland-Q'!Q$127:Q$130)</f>
        <v>250.57688052505486</v>
      </c>
      <c r="BX100" s="9">
        <f>'West-Deutschland-Q'!R101*AVERAGE('West-Deutschland-Q'!AX$127:AX$130)/AVERAGE('West-Deutschland-Q'!R$127:R$130)</f>
        <v>23.688954031705016</v>
      </c>
      <c r="BY100" s="9">
        <f>'West-Deutschland-Q'!S101*AVERAGE('West-Deutschland-Q'!AY$127:AY$130)/AVERAGE('West-Deutschland-Q'!S$127:S$130)</f>
        <v>440.92965283724993</v>
      </c>
      <c r="BZ100" s="9">
        <f>'Destatis 1970-1991'!D73*AVERAGE(BZ$126:BZ$129)/AVERAGE('Destatis 1970-1991'!D$99:D$102)</f>
        <v>265.53833655248201</v>
      </c>
      <c r="CA100">
        <f>'Datastream-Q'!BG101</f>
        <v>873.56</v>
      </c>
      <c r="CB100">
        <f>'Datastream-Q'!BH101</f>
        <v>-572.14499999999998</v>
      </c>
      <c r="CE100" t="str">
        <f>'Datastream-Q'!BJ101</f>
        <v>#NA</v>
      </c>
      <c r="CG100" s="9">
        <f>'West-Deutschland-Q'!Z101/AVERAGE('West-Deutschland-Q'!Z$127:Z$130)*AVERAGE(CG$126:CG$129)</f>
        <v>89.973019232944765</v>
      </c>
      <c r="CH100" s="11"/>
      <c r="CI100" s="2"/>
      <c r="CL100">
        <f>'Datastream-Q'!BL101</f>
        <v>85.793599999999998</v>
      </c>
      <c r="CM100">
        <f>'Datastream-Q'!BM101</f>
        <v>55.590299999999999</v>
      </c>
      <c r="CN100">
        <f>'Datastream-Q'!BN101</f>
        <v>102.2</v>
      </c>
      <c r="CP100">
        <f>'Datastream-Q'!BP101</f>
        <v>55</v>
      </c>
      <c r="CQ100">
        <f>'Datastream-Q'!BQ101</f>
        <v>56.27</v>
      </c>
      <c r="CR100">
        <f>'Datastream-Q'!BR101</f>
        <v>62.57</v>
      </c>
      <c r="CS100">
        <f>'Datastream-Q'!BS101</f>
        <v>81.599999999999994</v>
      </c>
      <c r="CT100">
        <f>'Datastream-Q'!BT101</f>
        <v>49.37</v>
      </c>
      <c r="CU100" s="28">
        <f>'Datastream-Q'!BU101</f>
        <v>78.099999999999994</v>
      </c>
      <c r="CV100" s="28"/>
      <c r="CX100" s="9">
        <v>0</v>
      </c>
      <c r="CY100" s="9"/>
      <c r="DA100" s="105"/>
      <c r="DB100" s="40">
        <f t="shared" si="4"/>
        <v>43.486598333529223</v>
      </c>
      <c r="DC100" s="19">
        <f>'[2]Deutschland Quartalsdaten'!N60</f>
        <v>6.2023680649023819E-2</v>
      </c>
      <c r="DI100">
        <f>'Datastream-Q'!CA101</f>
        <v>147.30000000000001</v>
      </c>
      <c r="DL100" s="47">
        <v>1.3</v>
      </c>
      <c r="DM100" s="47"/>
      <c r="DP100" s="9">
        <f>'Destatis 1970-1991'!AV73*AVERAGE(DP$126:DP$129)/AVERAGE('Destatis 1970-1991'!AV$99:AV$102)</f>
        <v>31.867912515242761</v>
      </c>
      <c r="DQ100" s="9">
        <f>'Destatis 1970-1991'!AX73*AVERAGE(DQ$126:DQ$129)/AVERAGE('Destatis 1970-1991'!AX$99:AX$102)</f>
        <v>7.8436970568528412</v>
      </c>
      <c r="DW100">
        <f>'Datastream-Q'!CG101</f>
        <v>96</v>
      </c>
      <c r="DX100">
        <f>'Datastream-Q'!CH101</f>
        <v>84.9</v>
      </c>
      <c r="EB100" s="1">
        <f>[2]Weltindikatoren!C60</f>
        <v>1.6008465421359057</v>
      </c>
      <c r="EC100" s="9">
        <f>'Destatis 1970-1991'!AJ73*AVERAGE(EC$126:EC$129)/AVERAGE('Destatis 1970-1991'!AJ$99:AJ$102)</f>
        <v>33.175217636252299</v>
      </c>
      <c r="ED100" s="9">
        <f>'Destatis 1970-1991'!AK73*AVERAGE(ED$126:ED$129)/AVERAGE('Destatis 1970-1991'!AK$99:AK$102)</f>
        <v>16.684859501229365</v>
      </c>
      <c r="EJ100" s="1">
        <f>[2]Weltindikatoren!C60</f>
        <v>1.6008465421359057</v>
      </c>
      <c r="EK100" t="e">
        <f>#REF!</f>
        <v>#REF!</v>
      </c>
      <c r="EL100">
        <v>130.980431960456</v>
      </c>
      <c r="EM100">
        <v>163.27432788074182</v>
      </c>
    </row>
    <row r="101" spans="1:143">
      <c r="A101" s="4">
        <v>30956</v>
      </c>
      <c r="B101" s="8">
        <v>351.05065070823093</v>
      </c>
      <c r="C101" s="6">
        <v>94.993043478260873</v>
      </c>
      <c r="D101" s="6">
        <v>93.796051800379018</v>
      </c>
      <c r="E101" s="6">
        <v>96.089425287356335</v>
      </c>
      <c r="F101">
        <f>'Datastream-Q'!F102</f>
        <v>50.5</v>
      </c>
      <c r="G101">
        <f>'Datastream-Q'!G102</f>
        <v>0.63000500000000004</v>
      </c>
      <c r="H101">
        <f>'Datastream-Q'!H102</f>
        <v>155.19999999999999</v>
      </c>
      <c r="I101">
        <f>'Datastream-Q'!I102</f>
        <v>264.8</v>
      </c>
      <c r="J101">
        <f>'Datastream-Q'!J102</f>
        <v>5.9530000000000003</v>
      </c>
      <c r="K101" t="str">
        <f>'Datastream-Q'!K102</f>
        <v>#NA</v>
      </c>
      <c r="L101">
        <f>'Datastream-Q'!L102</f>
        <v>820.9</v>
      </c>
      <c r="M101">
        <f>'Datastream-Q'!M102</f>
        <v>525040</v>
      </c>
      <c r="N101" t="str">
        <f>'Datastream-Q'!N102</f>
        <v>#NA</v>
      </c>
      <c r="O101">
        <f>'Datastream-Q'!O102</f>
        <v>3049</v>
      </c>
      <c r="P101">
        <f>'Datastream-Q'!P102</f>
        <v>8.1</v>
      </c>
      <c r="Q101">
        <f>'Datastream-Q'!Q102</f>
        <v>51.8</v>
      </c>
      <c r="R101" s="8"/>
      <c r="S101">
        <v>0</v>
      </c>
      <c r="T101">
        <v>0</v>
      </c>
      <c r="U101" t="str">
        <f>'Datastream-Q'!S102</f>
        <v>#NA</v>
      </c>
      <c r="V101" t="str">
        <f>'Datastream-Q'!T102</f>
        <v>#NA</v>
      </c>
      <c r="W101" s="1">
        <f>'[2]Deutschland Quartalsdaten'!C61</f>
        <v>-5.8703601775010793E-2</v>
      </c>
      <c r="X101" s="1">
        <f>'[2]Deutschland Quartalsdaten'!B61</f>
        <v>2.2799328350561496</v>
      </c>
      <c r="Y101" s="19">
        <f>'[2]Deutschland Quartalsdaten'!J61</f>
        <v>2.1355022477031143</v>
      </c>
      <c r="Z101" s="9">
        <f>'West-Deutschland-Q'!X102*AVERAGE(Quartalsdaten!Z$126:Z$129)/AVERAGE('West-Deutschland-Q'!X$127:X$130)</f>
        <v>61.530565836150409</v>
      </c>
      <c r="AA101" s="8">
        <f>'[3]Lange Reihen'!B61</f>
        <v>68.64</v>
      </c>
      <c r="AB101" s="9">
        <f>'West-Deutschland-Q'!Y102*AVERAGE(Quartalsdaten!AB$126:AB$129)/AVERAGE('West-Deutschland-Q'!Y$127:Y$130)</f>
        <v>66.092000249140469</v>
      </c>
      <c r="AC101" s="8">
        <f>'[3]Lange Reihen'!D61</f>
        <v>63.59</v>
      </c>
      <c r="AD101" t="str">
        <f>'Datastream-Q'!Z102</f>
        <v>#NA</v>
      </c>
      <c r="AE101" t="str">
        <f>'Datastream-Q'!Z102</f>
        <v>#NA</v>
      </c>
      <c r="AF101" s="10">
        <v>8</v>
      </c>
      <c r="AG101">
        <f>'Datastream-Q'!AB102</f>
        <v>90.3</v>
      </c>
      <c r="AH101" s="8"/>
      <c r="AI101">
        <f>'Datastream-Q'!AD102</f>
        <v>75.83</v>
      </c>
      <c r="AJ101">
        <f>'Datastream-Q'!AE102</f>
        <v>0.63000500000000004</v>
      </c>
      <c r="AK101" s="9">
        <f t="shared" si="1"/>
        <v>89.642432744974371</v>
      </c>
      <c r="AL101" s="9">
        <f t="shared" si="2"/>
        <v>103.93458130073985</v>
      </c>
      <c r="AN101" t="str">
        <f>'Datastream-Q'!AF102</f>
        <v>#NA</v>
      </c>
      <c r="AP101" s="8" t="e">
        <f>#REF!</f>
        <v>#REF!</v>
      </c>
      <c r="AQ101" s="8">
        <v>70.38</v>
      </c>
      <c r="AR101" s="8">
        <v>84.23</v>
      </c>
      <c r="AS101" s="8">
        <f>'[3]Import Quarterly Data'!F64</f>
        <v>60.29</v>
      </c>
      <c r="AT101" s="8">
        <f>'[3]Export Quarterly Data'!S65</f>
        <v>10.41</v>
      </c>
      <c r="AU101" s="8">
        <v>67.67</v>
      </c>
      <c r="AV101" s="8">
        <v>12.56</v>
      </c>
      <c r="AW101" s="8">
        <v>56.35</v>
      </c>
      <c r="AX101" s="30">
        <f t="shared" si="5"/>
        <v>86.248899666598504</v>
      </c>
      <c r="AY101">
        <f>'Datastream-Q'!AQ102</f>
        <v>27.51</v>
      </c>
      <c r="AZ101" s="9">
        <f>'West-Deutschland-Q'!C102/AVERAGE('West-Deutschland-Q'!C$127:C$130)*AVERAGE(AZ$126:AZ$129)</f>
        <v>58.163725765664509</v>
      </c>
      <c r="BG101">
        <f>'Datastream-Q'!AU102</f>
        <v>82.1</v>
      </c>
      <c r="BH101" s="8">
        <f>'West-Deutschland-Q'!J102</f>
        <v>82</v>
      </c>
      <c r="BL101">
        <v>0.70695043103448285</v>
      </c>
      <c r="BM101">
        <f>'Datastream-Q'!AZ102</f>
        <v>58.768000000000001</v>
      </c>
      <c r="BN101">
        <f>'Datastream-Q'!BA102</f>
        <v>100.6748</v>
      </c>
      <c r="BO101" s="8">
        <f>'West-Deutschland-Q'!D102</f>
        <v>11.57</v>
      </c>
      <c r="BP101" s="8">
        <f>100-'West-Deutschland-Q'!E102</f>
        <v>85.7</v>
      </c>
      <c r="BQ101" s="9">
        <f>'Destatis 1970-1991'!AU74*AVERAGE(BQ$126:BQ$129)/AVERAGE('Destatis 1970-1991'!AU$99:AU$102)</f>
        <v>63.543241612822953</v>
      </c>
      <c r="BR101" s="9">
        <f>'West-Deutschland-Q'!M103*AVERAGE(Quartalsdaten!BR$138:BR$141)/AVERAGE('West-Deutschland-Q'!M$139:M$142)</f>
        <v>77.307961165048553</v>
      </c>
      <c r="BT101" s="1">
        <f>'[4]Preisindex-Deutschland-Quartals'!C61</f>
        <v>5.2405319498999816</v>
      </c>
      <c r="BU101" s="1">
        <f>'[4]Preisindex-Deutschland-Quartals'!D61</f>
        <v>4.7447176504759341</v>
      </c>
      <c r="BV101" s="2">
        <f>'[5]Deutschland Quartalsdaten'!K61</f>
        <v>0</v>
      </c>
      <c r="BW101" s="9">
        <f>'West-Deutschland-Q'!Q102*AVERAGE('West-Deutschland-Q'!AW$127:AW$130)/AVERAGE('West-Deutschland-Q'!Q$127:Q$130)</f>
        <v>250.51396103214211</v>
      </c>
      <c r="BX101" s="9">
        <f>'West-Deutschland-Q'!R102*AVERAGE('West-Deutschland-Q'!AX$127:AX$130)/AVERAGE('West-Deutschland-Q'!R$127:R$130)</f>
        <v>23.912193054713512</v>
      </c>
      <c r="BY101" s="9">
        <f>'West-Deutschland-Q'!S102*AVERAGE('West-Deutschland-Q'!AY$127:AY$130)/AVERAGE('West-Deutschland-Q'!S$127:S$130)</f>
        <v>437.27874867374999</v>
      </c>
      <c r="BZ101" s="9">
        <f>'Destatis 1970-1991'!D74*AVERAGE(BZ$126:BZ$129)/AVERAGE('Destatis 1970-1991'!D$99:D$102)</f>
        <v>270.44637518226574</v>
      </c>
      <c r="CA101">
        <f>'Datastream-Q'!BG102</f>
        <v>881.01</v>
      </c>
      <c r="CB101">
        <f>'Datastream-Q'!BH102</f>
        <v>9610.5540000000001</v>
      </c>
      <c r="CE101" t="str">
        <f>'Datastream-Q'!BJ102</f>
        <v>#NA</v>
      </c>
      <c r="CG101" s="9">
        <f>'West-Deutschland-Q'!Z102/AVERAGE('West-Deutschland-Q'!Z$127:Z$130)*AVERAGE(CG$126:CG$129)</f>
        <v>90.911106782871215</v>
      </c>
      <c r="CH101" s="11"/>
      <c r="CI101" s="2"/>
      <c r="CL101">
        <f>'Datastream-Q'!BL102</f>
        <v>84.363500000000002</v>
      </c>
      <c r="CM101">
        <f>'Datastream-Q'!BM102</f>
        <v>55.329700000000003</v>
      </c>
      <c r="CN101">
        <f>'Datastream-Q'!BN102</f>
        <v>103.9</v>
      </c>
      <c r="CP101">
        <f>'Datastream-Q'!BP102</f>
        <v>53.6</v>
      </c>
      <c r="CQ101">
        <f>'Datastream-Q'!BQ102</f>
        <v>54.7</v>
      </c>
      <c r="CR101">
        <f>'Datastream-Q'!BR102</f>
        <v>60.23</v>
      </c>
      <c r="CS101">
        <f>'Datastream-Q'!BS102</f>
        <v>78.37</v>
      </c>
      <c r="CT101">
        <f>'Datastream-Q'!BT102</f>
        <v>47.67</v>
      </c>
      <c r="CU101" s="28">
        <f>'Datastream-Q'!BU102</f>
        <v>79</v>
      </c>
      <c r="CV101" s="28"/>
      <c r="CX101" s="9">
        <v>-1.3</v>
      </c>
      <c r="CY101" s="9"/>
      <c r="DA101" s="105"/>
      <c r="DB101" s="40">
        <f t="shared" si="4"/>
        <v>43.666320108570567</v>
      </c>
      <c r="DC101" s="19">
        <f>'[2]Deutschland Quartalsdaten'!N61</f>
        <v>6.2383044312232967E-2</v>
      </c>
      <c r="DI101">
        <f>'Datastream-Q'!CA102</f>
        <v>148.38</v>
      </c>
      <c r="DL101" s="47">
        <v>2.9</v>
      </c>
      <c r="DM101" s="47"/>
      <c r="DP101" s="9">
        <f>'Destatis 1970-1991'!AV74*AVERAGE(DP$126:DP$129)/AVERAGE('Destatis 1970-1991'!AV$99:AV$102)</f>
        <v>31.461555445835302</v>
      </c>
      <c r="DQ101" s="9">
        <f>'Destatis 1970-1991'!AX74*AVERAGE(DQ$126:DQ$129)/AVERAGE('Destatis 1970-1991'!AX$99:AX$102)</f>
        <v>8.1758358560428004</v>
      </c>
      <c r="DW101">
        <f>'Datastream-Q'!CG102</f>
        <v>95.6</v>
      </c>
      <c r="DX101">
        <f>'Datastream-Q'!CH102</f>
        <v>83.7</v>
      </c>
      <c r="EB101" s="1">
        <f>[2]Weltindikatoren!C61</f>
        <v>1.6125969271119396</v>
      </c>
      <c r="EC101" s="9">
        <f>'Destatis 1970-1991'!AJ74*AVERAGE(EC$126:EC$129)/AVERAGE('Destatis 1970-1991'!AJ$99:AJ$102)</f>
        <v>33.900034353949785</v>
      </c>
      <c r="ED101" s="9">
        <f>'Destatis 1970-1991'!AK74*AVERAGE(ED$126:ED$129)/AVERAGE('Destatis 1970-1991'!AK$99:AK$102)</f>
        <v>16.548933965577802</v>
      </c>
      <c r="EJ101" s="1">
        <f>[2]Weltindikatoren!C61</f>
        <v>1.6125969271119396</v>
      </c>
      <c r="EK101" t="e">
        <f>#REF!</f>
        <v>#REF!</v>
      </c>
      <c r="EL101">
        <v>131.97616745842808</v>
      </c>
      <c r="EM101">
        <v>165.86814719179125</v>
      </c>
    </row>
    <row r="102" spans="1:143">
      <c r="A102" s="4">
        <v>31048</v>
      </c>
      <c r="B102" s="8">
        <v>348.92224764021142</v>
      </c>
      <c r="C102" s="6">
        <v>96.890144927536241</v>
      </c>
      <c r="D102" s="6">
        <v>95.35388502842703</v>
      </c>
      <c r="E102" s="6">
        <v>98.259080459770132</v>
      </c>
      <c r="F102">
        <f>'Datastream-Q'!F103</f>
        <v>51.5</v>
      </c>
      <c r="G102">
        <f>'Datastream-Q'!G103</f>
        <v>0.59324900000000003</v>
      </c>
      <c r="H102">
        <f>'Datastream-Q'!H103</f>
        <v>148.30000000000001</v>
      </c>
      <c r="I102">
        <f>'Datastream-Q'!I103</f>
        <v>266.39999999999998</v>
      </c>
      <c r="J102">
        <f>'Datastream-Q'!J103</f>
        <v>6.14</v>
      </c>
      <c r="K102" t="str">
        <f>'Datastream-Q'!K103</f>
        <v>#NA</v>
      </c>
      <c r="L102">
        <f>'Datastream-Q'!L103</f>
        <v>858.9</v>
      </c>
      <c r="M102">
        <f>'Datastream-Q'!M103</f>
        <v>570120</v>
      </c>
      <c r="N102" t="str">
        <f>'Datastream-Q'!N103</f>
        <v>#NA</v>
      </c>
      <c r="O102">
        <f>'Datastream-Q'!O103</f>
        <v>3435</v>
      </c>
      <c r="P102">
        <f>'Datastream-Q'!P103</f>
        <v>8.1999999999999993</v>
      </c>
      <c r="Q102">
        <f>'Datastream-Q'!Q103</f>
        <v>52.2</v>
      </c>
      <c r="R102" s="8"/>
      <c r="S102">
        <v>0</v>
      </c>
      <c r="T102">
        <v>0</v>
      </c>
      <c r="U102" t="str">
        <f>'Datastream-Q'!S103</f>
        <v>#NA</v>
      </c>
      <c r="V102" t="str">
        <f>'Datastream-Q'!T103</f>
        <v>#NA</v>
      </c>
      <c r="W102" s="1">
        <f>'[2]Deutschland Quartalsdaten'!C62</f>
        <v>-7.7050623799566051E-2</v>
      </c>
      <c r="X102" s="1">
        <f>'[2]Deutschland Quartalsdaten'!B62</f>
        <v>2.3343273285406352</v>
      </c>
      <c r="Y102" s="19">
        <f>'[2]Deutschland Quartalsdaten'!J62</f>
        <v>2.1496237675956102</v>
      </c>
      <c r="Z102" s="9">
        <f>'West-Deutschland-Q'!X103*AVERAGE(Quartalsdaten!Z$126:Z$129)/AVERAGE('West-Deutschland-Q'!X$127:X$130)</f>
        <v>62.956927569800925</v>
      </c>
      <c r="AA102" s="8">
        <f>'[3]Lange Reihen'!B62</f>
        <v>69.56</v>
      </c>
      <c r="AB102" s="9">
        <f>'West-Deutschland-Q'!Y103*AVERAGE(Quartalsdaten!AB$126:AB$129)/AVERAGE('West-Deutschland-Q'!Y$127:Y$130)</f>
        <v>70.417568688026307</v>
      </c>
      <c r="AC102" s="8">
        <f>'[3]Lange Reihen'!D62</f>
        <v>66.41</v>
      </c>
      <c r="AD102" t="str">
        <f>'Datastream-Q'!Z103</f>
        <v>#NA</v>
      </c>
      <c r="AE102" t="str">
        <f>'Datastream-Q'!Z103</f>
        <v>#NA</v>
      </c>
      <c r="AF102" s="10">
        <v>16</v>
      </c>
      <c r="AG102">
        <f>'Datastream-Q'!AB103</f>
        <v>89.6</v>
      </c>
      <c r="AH102" s="8"/>
      <c r="AI102">
        <f>'Datastream-Q'!AD103</f>
        <v>75.260000000000005</v>
      </c>
      <c r="AJ102">
        <f>'Datastream-Q'!AE103</f>
        <v>0.59324900000000003</v>
      </c>
      <c r="AK102" s="9">
        <f t="shared" si="1"/>
        <v>90.507371434446412</v>
      </c>
      <c r="AL102" s="9">
        <f t="shared" si="2"/>
        <v>106.03458618886661</v>
      </c>
      <c r="AN102" t="str">
        <f>'Datastream-Q'!AF103</f>
        <v>#NA</v>
      </c>
      <c r="AP102" s="8" t="e">
        <f>#REF!</f>
        <v>#REF!</v>
      </c>
      <c r="AQ102" s="8">
        <v>71.510000000000005</v>
      </c>
      <c r="AR102" s="8">
        <v>86.43</v>
      </c>
      <c r="AS102" s="8">
        <f>'[3]Import Quarterly Data'!F65</f>
        <v>63.21</v>
      </c>
      <c r="AT102" s="8">
        <f>'[3]Export Quarterly Data'!S66</f>
        <v>10.44</v>
      </c>
      <c r="AU102" s="8">
        <v>69.45</v>
      </c>
      <c r="AV102" s="8">
        <v>12.99</v>
      </c>
      <c r="AW102" s="8">
        <v>60.43</v>
      </c>
      <c r="AX102" s="30">
        <f t="shared" si="5"/>
        <v>85.356462157768547</v>
      </c>
      <c r="AY102">
        <f>'Datastream-Q'!AQ103</f>
        <v>27.82</v>
      </c>
      <c r="AZ102" s="9">
        <f>'West-Deutschland-Q'!C103/AVERAGE('West-Deutschland-Q'!C$127:C$130)*AVERAGE(AZ$126:AZ$129)</f>
        <v>58.801026664793483</v>
      </c>
      <c r="BG102">
        <f>'Datastream-Q'!AU103</f>
        <v>82.4</v>
      </c>
      <c r="BH102" s="8">
        <f>'West-Deutschland-Q'!J103</f>
        <v>83.6</v>
      </c>
      <c r="BL102">
        <v>0.6990011217349501</v>
      </c>
      <c r="BM102">
        <f>'Datastream-Q'!AZ103</f>
        <v>59.058799999999998</v>
      </c>
      <c r="BN102">
        <f>'Datastream-Q'!BA103</f>
        <v>100.6407</v>
      </c>
      <c r="BO102" s="8">
        <f>'West-Deutschland-Q'!D103</f>
        <v>54.23</v>
      </c>
      <c r="BP102" s="8">
        <f>100-'West-Deutschland-Q'!E103</f>
        <v>31.700000000000003</v>
      </c>
      <c r="BQ102" s="9">
        <f>'Destatis 1970-1991'!AU75*AVERAGE(BQ$126:BQ$129)/AVERAGE('Destatis 1970-1991'!AU$99:AU$102)</f>
        <v>56.657931685997319</v>
      </c>
      <c r="BR102" s="9">
        <f>'West-Deutschland-Q'!M104*AVERAGE(Quartalsdaten!BR$138:BR$141)/AVERAGE('West-Deutschland-Q'!M$139:M$142)</f>
        <v>78.454036061026358</v>
      </c>
      <c r="BT102" s="1">
        <f>'[4]Preisindex-Deutschland-Quartals'!C62</f>
        <v>5.3381797909325641</v>
      </c>
      <c r="BU102" s="1">
        <f>'[4]Preisindex-Deutschland-Quartals'!D62</f>
        <v>4.8184694597670186</v>
      </c>
      <c r="BV102" s="2">
        <f>'[5]Deutschland Quartalsdaten'!K62</f>
        <v>0</v>
      </c>
      <c r="BW102" s="9">
        <f>'West-Deutschland-Q'!Q103*AVERAGE('West-Deutschland-Q'!AW$127:AW$130)/AVERAGE('West-Deutschland-Q'!Q$127:Q$130)</f>
        <v>251.48921317228982</v>
      </c>
      <c r="BX102" s="9">
        <f>'West-Deutschland-Q'!R103*AVERAGE('West-Deutschland-Q'!AX$127:AX$130)/AVERAGE('West-Deutschland-Q'!R$127:R$130)</f>
        <v>23.86827718133479</v>
      </c>
      <c r="BY102" s="9">
        <f>'West-Deutschland-Q'!S103*AVERAGE('West-Deutschland-Q'!AY$127:AY$130)/AVERAGE('West-Deutschland-Q'!S$127:S$130)</f>
        <v>438.49571672824999</v>
      </c>
      <c r="BZ102" s="9">
        <f>'Destatis 1970-1991'!D75*AVERAGE(BZ$126:BZ$129)/AVERAGE('Destatis 1970-1991'!D$99:D$102)</f>
        <v>270.78254221170306</v>
      </c>
      <c r="CA102">
        <f>'Datastream-Q'!BG103</f>
        <v>899.4</v>
      </c>
      <c r="CB102">
        <f>'Datastream-Q'!BH103</f>
        <v>4907.4080000000004</v>
      </c>
      <c r="CE102">
        <f>'Datastream-Q'!BJ103</f>
        <v>-8.5</v>
      </c>
      <c r="CF102">
        <f>'Datastream-Q'!BK103</f>
        <v>96.3</v>
      </c>
      <c r="CG102" s="9">
        <f>'West-Deutschland-Q'!Z103/AVERAGE('West-Deutschland-Q'!Z$127:Z$130)*AVERAGE(CG$126:CG$129)</f>
        <v>91.213379437847522</v>
      </c>
      <c r="CH102" s="11">
        <f>[2]Weltindikatoren!Q62</f>
        <v>85.415815223469949</v>
      </c>
      <c r="CI102" s="2">
        <f>'[2]Deutschland Quartalsdaten'!O62</f>
        <v>80.681469149161273</v>
      </c>
      <c r="CL102">
        <f>'Datastream-Q'!BL103</f>
        <v>82.931899999999999</v>
      </c>
      <c r="CM102">
        <f>'Datastream-Q'!BM103</f>
        <v>55.103200000000001</v>
      </c>
      <c r="CN102">
        <f>'Datastream-Q'!BN103</f>
        <v>106.2</v>
      </c>
      <c r="CP102">
        <f>'Datastream-Q'!BP103</f>
        <v>53.53</v>
      </c>
      <c r="CQ102">
        <f>'Datastream-Q'!BQ103</f>
        <v>54.33</v>
      </c>
      <c r="CR102">
        <f>'Datastream-Q'!BR103</f>
        <v>58.37</v>
      </c>
      <c r="CS102">
        <f>'Datastream-Q'!BS103</f>
        <v>75.37</v>
      </c>
      <c r="CT102">
        <f>'Datastream-Q'!BT103</f>
        <v>46.57</v>
      </c>
      <c r="CU102" s="28">
        <f>'Datastream-Q'!BU103</f>
        <v>79.8</v>
      </c>
      <c r="CV102" s="28"/>
      <c r="CX102" s="9">
        <v>1.5</v>
      </c>
      <c r="CY102" s="9"/>
      <c r="DA102" s="105"/>
      <c r="DB102" s="40">
        <f t="shared" si="4"/>
        <v>46.894305763684386</v>
      </c>
      <c r="DC102" s="19">
        <f>'[2]Deutschland Quartalsdaten'!N62</f>
        <v>5.0570040034426597E-2</v>
      </c>
      <c r="DI102">
        <f>'Datastream-Q'!CA103</f>
        <v>150.12</v>
      </c>
      <c r="DL102" s="47">
        <v>1.1000000000000001</v>
      </c>
      <c r="DM102" s="47"/>
      <c r="DP102" s="9">
        <f>'Destatis 1970-1991'!AV75*AVERAGE(DP$126:DP$129)/AVERAGE('Destatis 1970-1991'!AV$99:AV$102)</f>
        <v>28.759830065450561</v>
      </c>
      <c r="DQ102" s="9">
        <f>'Destatis 1970-1991'!AX75*AVERAGE(DQ$126:DQ$129)/AVERAGE('Destatis 1970-1991'!AX$99:AX$102)</f>
        <v>8.3411800617530858</v>
      </c>
      <c r="DW102">
        <f>'Datastream-Q'!CG103</f>
        <v>95.1</v>
      </c>
      <c r="DX102">
        <f>'Datastream-Q'!CH103</f>
        <v>82.6</v>
      </c>
      <c r="EB102" s="1">
        <f>[2]Weltindikatoren!C62</f>
        <v>1.6313875588941011</v>
      </c>
      <c r="EC102" s="9">
        <f>'Destatis 1970-1991'!AJ75*AVERAGE(EC$126:EC$129)/AVERAGE('Destatis 1970-1991'!AJ$99:AJ$102)</f>
        <v>30.299715248009797</v>
      </c>
      <c r="ED102" s="9">
        <f>'Destatis 1970-1991'!AK75*AVERAGE(ED$126:ED$129)/AVERAGE('Destatis 1970-1991'!AK$99:AK$102)</f>
        <v>15.178351481091209</v>
      </c>
      <c r="EJ102" s="1">
        <f>[2]Weltindikatoren!C62</f>
        <v>1.6313875588941011</v>
      </c>
      <c r="EK102" t="e">
        <f>#REF!</f>
        <v>#REF!</v>
      </c>
      <c r="EL102">
        <v>134.97434579730839</v>
      </c>
      <c r="EM102">
        <v>168.58994495786834</v>
      </c>
    </row>
    <row r="103" spans="1:143">
      <c r="A103" s="4">
        <v>31138</v>
      </c>
      <c r="B103" s="8">
        <v>352.77148723131052</v>
      </c>
      <c r="C103" s="6">
        <v>97.166086956521752</v>
      </c>
      <c r="D103" s="6">
        <v>95.752400505369536</v>
      </c>
      <c r="E103" s="6">
        <v>98.456321839080459</v>
      </c>
      <c r="F103">
        <f>'Datastream-Q'!F104</f>
        <v>51.7</v>
      </c>
      <c r="G103">
        <f>'Datastream-Q'!G104</f>
        <v>0.63876100000000002</v>
      </c>
      <c r="H103">
        <f>'Datastream-Q'!H104</f>
        <v>153.4</v>
      </c>
      <c r="I103">
        <f>'Datastream-Q'!I104</f>
        <v>271.7</v>
      </c>
      <c r="J103">
        <f>'Datastream-Q'!J104</f>
        <v>5.8470000000000004</v>
      </c>
      <c r="K103" t="str">
        <f>'Datastream-Q'!K104</f>
        <v>#NA</v>
      </c>
      <c r="L103">
        <f>'Datastream-Q'!L104</f>
        <v>1018.5</v>
      </c>
      <c r="M103">
        <f>'Datastream-Q'!M104</f>
        <v>686577</v>
      </c>
      <c r="N103" t="str">
        <f>'Datastream-Q'!N104</f>
        <v>#NA</v>
      </c>
      <c r="O103">
        <f>'Datastream-Q'!O104</f>
        <v>3348</v>
      </c>
      <c r="P103">
        <f>'Datastream-Q'!P104</f>
        <v>8.3000000000000007</v>
      </c>
      <c r="Q103">
        <f>'Datastream-Q'!Q104</f>
        <v>52.7</v>
      </c>
      <c r="R103" s="8"/>
      <c r="S103">
        <v>0</v>
      </c>
      <c r="T103">
        <v>0</v>
      </c>
      <c r="U103" t="str">
        <f>'Datastream-Q'!S104</f>
        <v>#NA</v>
      </c>
      <c r="V103" t="str">
        <f>'Datastream-Q'!T104</f>
        <v>#NA</v>
      </c>
      <c r="W103" s="1">
        <f>'[2]Deutschland Quartalsdaten'!C63</f>
        <v>-0.26929359666338376</v>
      </c>
      <c r="X103" s="1">
        <f>'[2]Deutschland Quartalsdaten'!B63</f>
        <v>2.3408087806178428</v>
      </c>
      <c r="Y103" s="19">
        <f>'[2]Deutschland Quartalsdaten'!J63</f>
        <v>2.1723316949057705</v>
      </c>
      <c r="Z103" s="9">
        <f>'West-Deutschland-Q'!X104*AVERAGE(Quartalsdaten!Z$126:Z$129)/AVERAGE('West-Deutschland-Q'!X$127:X$130)</f>
        <v>63.138177955844917</v>
      </c>
      <c r="AA103" s="8">
        <f>'[3]Lange Reihen'!B63</f>
        <v>69.260000000000005</v>
      </c>
      <c r="AB103" s="9">
        <f>'West-Deutschland-Q'!Y104*AVERAGE(Quartalsdaten!AB$126:AB$129)/AVERAGE('West-Deutschland-Q'!Y$127:Y$130)</f>
        <v>69.410507299815634</v>
      </c>
      <c r="AC103" s="8">
        <f>'[3]Lange Reihen'!D63</f>
        <v>64.94</v>
      </c>
      <c r="AD103" t="str">
        <f>'Datastream-Q'!Z104</f>
        <v>#NA</v>
      </c>
      <c r="AE103" t="str">
        <f>'Datastream-Q'!Z104</f>
        <v>#NA</v>
      </c>
      <c r="AF103" s="10">
        <v>6</v>
      </c>
      <c r="AG103">
        <f>'Datastream-Q'!AB104</f>
        <v>89.2</v>
      </c>
      <c r="AH103" s="8"/>
      <c r="AI103">
        <f>'Datastream-Q'!AD104</f>
        <v>75.81</v>
      </c>
      <c r="AJ103">
        <f>'Datastream-Q'!AE104</f>
        <v>0.63876100000000002</v>
      </c>
      <c r="AK103" s="9">
        <f t="shared" si="1"/>
        <v>91.161100138384228</v>
      </c>
      <c r="AL103" s="9">
        <f t="shared" si="2"/>
        <v>106.88405805330403</v>
      </c>
      <c r="AN103" t="str">
        <f>'Datastream-Q'!AF104</f>
        <v>#NA</v>
      </c>
      <c r="AP103" s="8" t="e">
        <f>#REF!</f>
        <v>#REF!</v>
      </c>
      <c r="AQ103" s="8">
        <v>71.400000000000006</v>
      </c>
      <c r="AR103" s="8">
        <v>84.86</v>
      </c>
      <c r="AS103" s="8">
        <f>'[3]Import Quarterly Data'!F66</f>
        <v>61.76</v>
      </c>
      <c r="AT103" s="8">
        <f>'[3]Export Quarterly Data'!S67</f>
        <v>10.26</v>
      </c>
      <c r="AU103" s="8">
        <v>69.86</v>
      </c>
      <c r="AV103" s="8">
        <v>12.77</v>
      </c>
      <c r="AW103" s="8">
        <v>59.6</v>
      </c>
      <c r="AX103" s="30">
        <f t="shared" si="5"/>
        <v>85.289707182451266</v>
      </c>
      <c r="AY103">
        <f>'Datastream-Q'!AQ104</f>
        <v>27.06</v>
      </c>
      <c r="AZ103" s="9">
        <f>'West-Deutschland-Q'!C104/AVERAGE('West-Deutschland-Q'!C$127:C$130)*AVERAGE(AZ$126:AZ$129)</f>
        <v>59.046108457431856</v>
      </c>
      <c r="BG103">
        <f>'Datastream-Q'!AU104</f>
        <v>82.7</v>
      </c>
      <c r="BH103" s="8">
        <f>'West-Deutschland-Q'!J104</f>
        <v>84.4</v>
      </c>
      <c r="BL103">
        <v>0.70317325098498562</v>
      </c>
      <c r="BM103">
        <f>'Datastream-Q'!AZ104</f>
        <v>59.346899999999998</v>
      </c>
      <c r="BN103">
        <f>'Datastream-Q'!BA104</f>
        <v>100.5772</v>
      </c>
      <c r="BO103" s="8">
        <f>'West-Deutschland-Q'!D104</f>
        <v>27.37</v>
      </c>
      <c r="BP103" s="8">
        <f>100-'West-Deutschland-Q'!E104</f>
        <v>88.3</v>
      </c>
      <c r="BQ103" s="9">
        <f>'Destatis 1970-1991'!AU76*AVERAGE(BQ$126:BQ$129)/AVERAGE('Destatis 1970-1991'!AU$99:AU$102)</f>
        <v>61.070656797998922</v>
      </c>
      <c r="BR103" s="9">
        <f>'West-Deutschland-Q'!M105*AVERAGE(Quartalsdaten!BR$138:BR$141)/AVERAGE('West-Deutschland-Q'!M$139:M$142)</f>
        <v>82.934147018030515</v>
      </c>
      <c r="BT103" s="1">
        <f>'[4]Preisindex-Deutschland-Quartals'!C63</f>
        <v>5.4365413779103031</v>
      </c>
      <c r="BU103" s="1">
        <f>'[4]Preisindex-Deutschland-Quartals'!D63</f>
        <v>4.8916807398209565</v>
      </c>
      <c r="BV103" s="2">
        <f>'[5]Deutschland Quartalsdaten'!K63</f>
        <v>0</v>
      </c>
      <c r="BW103" s="9">
        <f>'West-Deutschland-Q'!Q104*AVERAGE('West-Deutschland-Q'!AW$127:AW$130)/AVERAGE('West-Deutschland-Q'!Q$127:Q$130)</f>
        <v>253.28241872030341</v>
      </c>
      <c r="BX103" s="9">
        <f>'West-Deutschland-Q'!R104*AVERAGE('West-Deutschland-Q'!AX$127:AX$130)/AVERAGE('West-Deutschland-Q'!R$127:R$130)</f>
        <v>23.945129959747554</v>
      </c>
      <c r="BY103" s="9">
        <f>'West-Deutschland-Q'!S104*AVERAGE('West-Deutschland-Q'!AY$127:AY$130)/AVERAGE('West-Deutschland-Q'!S$127:S$130)</f>
        <v>440.65306918850001</v>
      </c>
      <c r="BZ103" s="9">
        <f>'Destatis 1970-1991'!D76*AVERAGE(BZ$126:BZ$129)/AVERAGE('Destatis 1970-1991'!D$99:D$102)</f>
        <v>272.90039449715772</v>
      </c>
      <c r="CA103">
        <f>'Datastream-Q'!BG104</f>
        <v>904.24</v>
      </c>
      <c r="CB103">
        <f>'Datastream-Q'!BH104</f>
        <v>6350.0280000000002</v>
      </c>
      <c r="CE103">
        <f>'Datastream-Q'!BJ104</f>
        <v>-8.4</v>
      </c>
      <c r="CF103">
        <f>'Datastream-Q'!BK104</f>
        <v>97.5</v>
      </c>
      <c r="CG103" s="9">
        <f>'West-Deutschland-Q'!Z104/AVERAGE('West-Deutschland-Q'!Z$127:Z$130)*AVERAGE(CG$126:CG$129)</f>
        <v>91.69284640780991</v>
      </c>
      <c r="CH103" s="11">
        <f>[2]Weltindikatoren!Q63</f>
        <v>85.275796488451192</v>
      </c>
      <c r="CI103" s="2">
        <f>'[2]Deutschland Quartalsdaten'!O63</f>
        <v>80.833467152250932</v>
      </c>
      <c r="CL103">
        <f>'Datastream-Q'!BL104</f>
        <v>82.790499999999994</v>
      </c>
      <c r="CM103">
        <f>'Datastream-Q'!BM104</f>
        <v>55.937899999999999</v>
      </c>
      <c r="CN103">
        <f>'Datastream-Q'!BN104</f>
        <v>105.1</v>
      </c>
      <c r="CP103">
        <f>'Datastream-Q'!BP104</f>
        <v>52.67</v>
      </c>
      <c r="CQ103">
        <f>'Datastream-Q'!BQ104</f>
        <v>53.5</v>
      </c>
      <c r="CR103">
        <f>'Datastream-Q'!BR104</f>
        <v>58.03</v>
      </c>
      <c r="CS103">
        <f>'Datastream-Q'!BS104</f>
        <v>73.069999999999993</v>
      </c>
      <c r="CT103">
        <f>'Datastream-Q'!BT104</f>
        <v>47.6</v>
      </c>
      <c r="CU103" s="28">
        <f>'Datastream-Q'!BU104</f>
        <v>80.2</v>
      </c>
      <c r="CV103" s="28"/>
      <c r="CX103" s="9">
        <v>-0.9</v>
      </c>
      <c r="CY103" s="9"/>
      <c r="DA103" s="105"/>
      <c r="DB103" s="40">
        <f t="shared" si="4"/>
        <v>42.363262628745332</v>
      </c>
      <c r="DC103" s="19">
        <f>'[2]Deutschland Quartalsdaten'!N63</f>
        <v>5.9611580422766368E-2</v>
      </c>
      <c r="DI103">
        <f>'Datastream-Q'!CA104</f>
        <v>151.09</v>
      </c>
      <c r="DL103" s="47">
        <v>2.7</v>
      </c>
      <c r="DM103" s="47"/>
      <c r="DP103" s="9">
        <f>'Destatis 1970-1991'!AV76*AVERAGE(DP$126:DP$129)/AVERAGE('Destatis 1970-1991'!AV$99:AV$102)</f>
        <v>29.7885357997163</v>
      </c>
      <c r="DQ103" s="9">
        <f>'Destatis 1970-1991'!AX76*AVERAGE(DQ$126:DQ$129)/AVERAGE('Destatis 1970-1991'!AX$99:AX$102)</f>
        <v>8.5166769818490913</v>
      </c>
      <c r="DW103">
        <f>'Datastream-Q'!CG104</f>
        <v>94.6</v>
      </c>
      <c r="DX103">
        <f>'Datastream-Q'!CH104</f>
        <v>82.4</v>
      </c>
      <c r="EB103" s="1">
        <f>[2]Weltindikatoren!C63</f>
        <v>1.6494818889486313</v>
      </c>
      <c r="EC103" s="9">
        <f>'Destatis 1970-1991'!AJ76*AVERAGE(EC$126:EC$129)/AVERAGE('Destatis 1970-1991'!AJ$99:AJ$102)</f>
        <v>32.592987813839557</v>
      </c>
      <c r="ED103" s="9">
        <f>'Destatis 1970-1991'!AK76*AVERAGE(ED$126:ED$129)/AVERAGE('Destatis 1970-1991'!AK$99:AK$102)</f>
        <v>15.676745111813606</v>
      </c>
      <c r="EJ103" s="1">
        <f>[2]Weltindikatoren!C63</f>
        <v>1.6494818889486313</v>
      </c>
      <c r="EK103" t="e">
        <f>#REF!</f>
        <v>#REF!</v>
      </c>
      <c r="EL103">
        <v>135.46633848795207</v>
      </c>
      <c r="EM103">
        <v>171.15545923852207</v>
      </c>
    </row>
    <row r="104" spans="1:143">
      <c r="A104" s="4">
        <v>31229</v>
      </c>
      <c r="B104" s="8">
        <v>357.03961466026436</v>
      </c>
      <c r="C104" s="6">
        <v>98.580289855072465</v>
      </c>
      <c r="D104" s="6">
        <v>98.179722046746676</v>
      </c>
      <c r="E104" s="6">
        <v>98.94942528735632</v>
      </c>
      <c r="F104">
        <f>'Datastream-Q'!F105</f>
        <v>51.6</v>
      </c>
      <c r="G104">
        <f>'Datastream-Q'!G105</f>
        <v>0.68987100000000001</v>
      </c>
      <c r="H104">
        <f>'Datastream-Q'!H105</f>
        <v>155.19999999999999</v>
      </c>
      <c r="I104">
        <f>'Datastream-Q'!I105</f>
        <v>271.89999999999998</v>
      </c>
      <c r="J104">
        <f>'Datastream-Q'!J105</f>
        <v>4.9470000000000001</v>
      </c>
      <c r="K104" t="str">
        <f>'Datastream-Q'!K105</f>
        <v>#NA</v>
      </c>
      <c r="L104">
        <f>'Datastream-Q'!L105</f>
        <v>1142.5999999999999</v>
      </c>
      <c r="M104">
        <f>'Datastream-Q'!M105</f>
        <v>561145</v>
      </c>
      <c r="N104" t="str">
        <f>'Datastream-Q'!N105</f>
        <v>#NA</v>
      </c>
      <c r="O104">
        <f>'Datastream-Q'!O105</f>
        <v>3526</v>
      </c>
      <c r="P104">
        <f>'Datastream-Q'!P105</f>
        <v>8.1999999999999993</v>
      </c>
      <c r="Q104">
        <f>'Datastream-Q'!Q105</f>
        <v>53.2</v>
      </c>
      <c r="R104" s="8"/>
      <c r="S104">
        <v>0</v>
      </c>
      <c r="T104">
        <v>0</v>
      </c>
      <c r="U104" t="str">
        <f>'Datastream-Q'!S105</f>
        <v>#NA</v>
      </c>
      <c r="V104" t="str">
        <f>'Datastream-Q'!T105</f>
        <v>#NA</v>
      </c>
      <c r="W104" s="1">
        <f>'[2]Deutschland Quartalsdaten'!C64</f>
        <v>-0.21494486893502573</v>
      </c>
      <c r="X104" s="1">
        <f>'[2]Deutschland Quartalsdaten'!B64</f>
        <v>2.3356175966332269</v>
      </c>
      <c r="Y104" s="19">
        <f>'[2]Deutschland Quartalsdaten'!J64</f>
        <v>2.1863499668632196</v>
      </c>
      <c r="Z104" s="9">
        <f>'West-Deutschland-Q'!X105*AVERAGE(Quartalsdaten!Z$126:Z$129)/AVERAGE('West-Deutschland-Q'!X$127:X$130)</f>
        <v>64.280843433078743</v>
      </c>
      <c r="AA104" s="8">
        <f>'[3]Lange Reihen'!B64</f>
        <v>70.38</v>
      </c>
      <c r="AB104" s="9">
        <f>'West-Deutschland-Q'!Y105*AVERAGE(Quartalsdaten!AB$126:AB$129)/AVERAGE('West-Deutschland-Q'!Y$127:Y$130)</f>
        <v>69.113184413772487</v>
      </c>
      <c r="AC104" s="8">
        <f>'[3]Lange Reihen'!D64</f>
        <v>66.2</v>
      </c>
      <c r="AD104" t="str">
        <f>'Datastream-Q'!Z105</f>
        <v>#NA</v>
      </c>
      <c r="AE104" t="str">
        <f>'Datastream-Q'!Z105</f>
        <v>#NA</v>
      </c>
      <c r="AF104" s="10">
        <v>5.333333333333333</v>
      </c>
      <c r="AG104">
        <f>'Datastream-Q'!AB105</f>
        <v>90.5</v>
      </c>
      <c r="AH104" s="8"/>
      <c r="AI104">
        <f>'Datastream-Q'!AD105</f>
        <v>77.260000000000005</v>
      </c>
      <c r="AJ104">
        <f>'Datastream-Q'!AE105</f>
        <v>0.68987100000000001</v>
      </c>
      <c r="AK104" s="9">
        <f t="shared" si="1"/>
        <v>91.333963388858692</v>
      </c>
      <c r="AL104" s="9">
        <f t="shared" si="2"/>
        <v>104.40058068545693</v>
      </c>
      <c r="AN104" t="str">
        <f>'Datastream-Q'!AF105</f>
        <v>#NA</v>
      </c>
      <c r="AP104" s="8" t="e">
        <f>#REF!</f>
        <v>#REF!</v>
      </c>
      <c r="AQ104" s="8">
        <v>72.27</v>
      </c>
      <c r="AR104" s="8">
        <v>84.57</v>
      </c>
      <c r="AS104" s="8">
        <f>'[3]Import Quarterly Data'!F67</f>
        <v>63.27</v>
      </c>
      <c r="AT104" s="8">
        <f>'[3]Export Quarterly Data'!S68</f>
        <v>10.8</v>
      </c>
      <c r="AU104" s="8">
        <v>70.77</v>
      </c>
      <c r="AV104" s="8">
        <v>12.78</v>
      </c>
      <c r="AW104" s="8">
        <v>59.28</v>
      </c>
      <c r="AX104" s="30">
        <f t="shared" si="5"/>
        <v>87.484152663895642</v>
      </c>
      <c r="AY104">
        <f>'Datastream-Q'!AQ105</f>
        <v>27.32</v>
      </c>
      <c r="AZ104" s="9">
        <f>'West-Deutschland-Q'!C105/AVERAGE('West-Deutschland-Q'!C$127:C$130)*AVERAGE(AZ$126:AZ$129)</f>
        <v>58.972576566451259</v>
      </c>
      <c r="BG104">
        <f>'Datastream-Q'!AU105</f>
        <v>84.7</v>
      </c>
      <c r="BH104" s="8">
        <f>'West-Deutschland-Q'!J105</f>
        <v>84.2</v>
      </c>
      <c r="BL104">
        <v>0.69560035238638129</v>
      </c>
      <c r="BM104">
        <f>'Datastream-Q'!AZ105</f>
        <v>59.677500000000002</v>
      </c>
      <c r="BN104">
        <f>'Datastream-Q'!BA105</f>
        <v>100.5608</v>
      </c>
      <c r="BO104" s="8">
        <f>'West-Deutschland-Q'!D105</f>
        <v>18.37</v>
      </c>
      <c r="BP104" s="8">
        <f>100-'West-Deutschland-Q'!E105</f>
        <v>98.3</v>
      </c>
      <c r="BQ104" s="9">
        <f>'Destatis 1970-1991'!AU77*AVERAGE(BQ$126:BQ$129)/AVERAGE('Destatis 1970-1991'!AU$99:AU$102)</f>
        <v>61.318644655532879</v>
      </c>
      <c r="BR104" s="9">
        <f>'West-Deutschland-Q'!M106*AVERAGE(Quartalsdaten!BR$138:BR$141)/AVERAGE('West-Deutschland-Q'!M$139:M$142)</f>
        <v>86.580748959778091</v>
      </c>
      <c r="BT104" s="1">
        <f>'[4]Preisindex-Deutschland-Quartals'!C64</f>
        <v>5.4950320647443682</v>
      </c>
      <c r="BU104" s="1">
        <f>'[4]Preisindex-Deutschland-Quartals'!D64</f>
        <v>4.9332153684445901</v>
      </c>
      <c r="BV104" s="2">
        <f>'[5]Deutschland Quartalsdaten'!K64</f>
        <v>0</v>
      </c>
      <c r="BW104" s="9">
        <f>'West-Deutschland-Q'!Q105*AVERAGE('West-Deutschland-Q'!AW$127:AW$130)/AVERAGE('West-Deutschland-Q'!Q$127:Q$130)</f>
        <v>255.83065818327003</v>
      </c>
      <c r="BX104" s="9">
        <f>'West-Deutschland-Q'!R105*AVERAGE('West-Deutschland-Q'!AX$127:AX$130)/AVERAGE('West-Deutschland-Q'!R$127:R$130)</f>
        <v>24.241562105053916</v>
      </c>
      <c r="BY104" s="9">
        <f>'West-Deutschland-Q'!S105*AVERAGE('West-Deutschland-Q'!AY$127:AY$130)/AVERAGE('West-Deutschland-Q'!S$127:S$130)</f>
        <v>446.79322619074998</v>
      </c>
      <c r="BZ104" s="9">
        <f>'Destatis 1970-1991'!D77*AVERAGE(BZ$126:BZ$129)/AVERAGE('Destatis 1970-1991'!D$99:D$102)</f>
        <v>278.76090637701373</v>
      </c>
      <c r="CA104">
        <f>'Datastream-Q'!BG105</f>
        <v>905.57</v>
      </c>
      <c r="CB104">
        <f>'Datastream-Q'!BH105</f>
        <v>3907.69</v>
      </c>
      <c r="CE104">
        <f>'Datastream-Q'!BJ105</f>
        <v>-7.4</v>
      </c>
      <c r="CF104">
        <f>'Datastream-Q'!BK105</f>
        <v>99.2</v>
      </c>
      <c r="CG104" s="9">
        <f>'West-Deutschland-Q'!Z105/AVERAGE('West-Deutschland-Q'!Z$127:Z$130)*AVERAGE(CG$126:CG$129)</f>
        <v>91.171686657850785</v>
      </c>
      <c r="CH104" s="11">
        <f>[2]Weltindikatoren!Q64</f>
        <v>85.402397204920319</v>
      </c>
      <c r="CI104" s="2">
        <f>'[2]Deutschland Quartalsdaten'!O64</f>
        <v>80.815687884304694</v>
      </c>
      <c r="CL104">
        <f>'Datastream-Q'!BL105</f>
        <v>85.005200000000002</v>
      </c>
      <c r="CM104">
        <f>'Datastream-Q'!BM105</f>
        <v>57.450800000000001</v>
      </c>
      <c r="CN104">
        <f>'Datastream-Q'!BN105</f>
        <v>101.7</v>
      </c>
      <c r="CP104">
        <f>'Datastream-Q'!BP105</f>
        <v>53</v>
      </c>
      <c r="CQ104">
        <f>'Datastream-Q'!BQ105</f>
        <v>53.3</v>
      </c>
      <c r="CR104">
        <f>'Datastream-Q'!BR105</f>
        <v>54.83</v>
      </c>
      <c r="CS104">
        <f>'Datastream-Q'!BS105</f>
        <v>66.569999999999993</v>
      </c>
      <c r="CT104">
        <f>'Datastream-Q'!BT105</f>
        <v>46.7</v>
      </c>
      <c r="CU104" s="28">
        <f>'Datastream-Q'!BU105</f>
        <v>80.099999999999994</v>
      </c>
      <c r="CV104" s="28"/>
      <c r="CX104" s="9">
        <v>0.4</v>
      </c>
      <c r="CY104" s="9"/>
      <c r="DA104" s="105"/>
      <c r="DB104" s="40">
        <f t="shared" si="4"/>
        <v>39.601606677190375</v>
      </c>
      <c r="DC104" s="19">
        <f>'[2]Deutschland Quartalsdaten'!N64</f>
        <v>5.2480200816336225E-2</v>
      </c>
      <c r="DI104">
        <f>'Datastream-Q'!CA105</f>
        <v>152.41999999999999</v>
      </c>
      <c r="DL104" s="47">
        <v>1.4</v>
      </c>
      <c r="DM104" s="47"/>
      <c r="DP104" s="9">
        <f>'Destatis 1970-1991'!AV77*AVERAGE(DP$126:DP$129)/AVERAGE('Destatis 1970-1991'!AV$99:AV$102)</f>
        <v>29.883718536694619</v>
      </c>
      <c r="DQ104" s="9">
        <f>'Destatis 1970-1991'!AX77*AVERAGE(DQ$126:DQ$129)/AVERAGE('Destatis 1970-1991'!AX$99:AX$102)</f>
        <v>8.7646932904145185</v>
      </c>
      <c r="DW104">
        <f>'Datastream-Q'!CG105</f>
        <v>95.3</v>
      </c>
      <c r="DX104">
        <f>'Datastream-Q'!CH105</f>
        <v>84.5</v>
      </c>
      <c r="EB104" s="1">
        <f>[2]Weltindikatoren!C64</f>
        <v>1.6697212576533209</v>
      </c>
      <c r="EC104" s="9">
        <f>'Destatis 1970-1991'!AJ77*AVERAGE(EC$126:EC$129)/AVERAGE('Destatis 1970-1991'!AJ$99:AJ$102)</f>
        <v>32.878161604409065</v>
      </c>
      <c r="ED104" s="9">
        <f>'Destatis 1970-1991'!AK77*AVERAGE(ED$126:ED$129)/AVERAGE('Destatis 1970-1991'!AK$99:AK$102)</f>
        <v>15.801343519494205</v>
      </c>
      <c r="EJ104" s="1">
        <f>[2]Weltindikatoren!C64</f>
        <v>1.6697212576533209</v>
      </c>
      <c r="EK104" t="e">
        <f>#REF!</f>
        <v>#REF!</v>
      </c>
      <c r="EL104">
        <v>136.76288964848754</v>
      </c>
      <c r="EM104">
        <v>172.98368708699368</v>
      </c>
    </row>
    <row r="105" spans="1:143">
      <c r="A105" s="4">
        <v>31321</v>
      </c>
      <c r="B105" s="8">
        <v>358.96423445581388</v>
      </c>
      <c r="C105" s="6">
        <v>101.85710144927536</v>
      </c>
      <c r="D105" s="6">
        <v>101.65767530006318</v>
      </c>
      <c r="E105" s="6">
        <v>101.9737931034483</v>
      </c>
      <c r="F105">
        <f>'Datastream-Q'!F106</f>
        <v>52.2</v>
      </c>
      <c r="G105">
        <f>'Datastream-Q'!G106</f>
        <v>0.77872399999999997</v>
      </c>
      <c r="H105">
        <f>'Datastream-Q'!H106</f>
        <v>164.4</v>
      </c>
      <c r="I105">
        <f>'Datastream-Q'!I106</f>
        <v>280.89999999999998</v>
      </c>
      <c r="J105">
        <f>'Datastream-Q'!J106</f>
        <v>4.8600000000000003</v>
      </c>
      <c r="K105" t="str">
        <f>'Datastream-Q'!K106</f>
        <v>#NA</v>
      </c>
      <c r="L105">
        <f>'Datastream-Q'!L106</f>
        <v>1366.2</v>
      </c>
      <c r="M105">
        <f>'Datastream-Q'!M106</f>
        <v>561419</v>
      </c>
      <c r="N105" t="str">
        <f>'Datastream-Q'!N106</f>
        <v>#NA</v>
      </c>
      <c r="O105">
        <f>'Datastream-Q'!O106</f>
        <v>3316</v>
      </c>
      <c r="P105">
        <f>'Datastream-Q'!P106</f>
        <v>8.1999999999999993</v>
      </c>
      <c r="Q105">
        <f>'Datastream-Q'!Q106</f>
        <v>53.6</v>
      </c>
      <c r="R105" s="8"/>
      <c r="S105">
        <v>0</v>
      </c>
      <c r="T105">
        <v>0</v>
      </c>
      <c r="U105" t="str">
        <f>'Datastream-Q'!S106</f>
        <v>#NA</v>
      </c>
      <c r="V105" t="str">
        <f>'Datastream-Q'!T106</f>
        <v>#NA</v>
      </c>
      <c r="W105" s="1">
        <f>'[2]Deutschland Quartalsdaten'!C65</f>
        <v>-9.2378985003169975E-2</v>
      </c>
      <c r="X105" s="1">
        <f>'[2]Deutschland Quartalsdaten'!B65</f>
        <v>2.3620254397395812</v>
      </c>
      <c r="Y105" s="19">
        <f>'[2]Deutschland Quartalsdaten'!J65</f>
        <v>2.2054323895620822</v>
      </c>
      <c r="Z105" s="9">
        <f>'West-Deutschland-Q'!X106*AVERAGE(Quartalsdaten!Z$126:Z$129)/AVERAGE('West-Deutschland-Q'!X$127:X$130)</f>
        <v>63.012090730770829</v>
      </c>
      <c r="AA105" s="8">
        <f>'[3]Lange Reihen'!B65</f>
        <v>69.290000000000006</v>
      </c>
      <c r="AB105" s="9">
        <f>'West-Deutschland-Q'!Y106*AVERAGE(Quartalsdaten!AB$126:AB$129)/AVERAGE('West-Deutschland-Q'!Y$127:Y$130)</f>
        <v>66.542780108625252</v>
      </c>
      <c r="AC105" s="8">
        <f>'[3]Lange Reihen'!D65</f>
        <v>65.34</v>
      </c>
      <c r="AD105" t="str">
        <f>'Datastream-Q'!Z106</f>
        <v>#NA</v>
      </c>
      <c r="AE105" t="str">
        <f>'Datastream-Q'!Z106</f>
        <v>#NA</v>
      </c>
      <c r="AF105" s="10">
        <v>-1.6666666666666667</v>
      </c>
      <c r="AG105">
        <f>'Datastream-Q'!AB106</f>
        <v>92.6</v>
      </c>
      <c r="AH105" s="8"/>
      <c r="AI105">
        <f>'Datastream-Q'!AD106</f>
        <v>78.98</v>
      </c>
      <c r="AJ105">
        <f>'Datastream-Q'!AE106</f>
        <v>0.77872399999999997</v>
      </c>
      <c r="AK105" s="9">
        <f t="shared" si="1"/>
        <v>90.939660457166724</v>
      </c>
      <c r="AL105" s="9">
        <f t="shared" si="2"/>
        <v>101.84080212522994</v>
      </c>
      <c r="AN105" t="str">
        <f>'Datastream-Q'!AF106</f>
        <v>#NA</v>
      </c>
      <c r="AP105" s="8" t="e">
        <f>#REF!</f>
        <v>#REF!</v>
      </c>
      <c r="AQ105" s="8">
        <v>71.680000000000007</v>
      </c>
      <c r="AR105" s="8">
        <v>82.01</v>
      </c>
      <c r="AS105" s="8">
        <f>'[3]Import Quarterly Data'!F68</f>
        <v>62.68</v>
      </c>
      <c r="AT105" s="8">
        <f>'[3]Export Quarterly Data'!S69</f>
        <v>10.130000000000001</v>
      </c>
      <c r="AU105" s="8">
        <v>69.83</v>
      </c>
      <c r="AV105" s="8">
        <v>12.45</v>
      </c>
      <c r="AW105" s="8">
        <v>56.93</v>
      </c>
      <c r="AX105" s="30">
        <f t="shared" si="5"/>
        <v>89.295899638871191</v>
      </c>
      <c r="AY105">
        <f>'Datastream-Q'!AQ106</f>
        <v>28.29</v>
      </c>
      <c r="AZ105" s="9">
        <f>'West-Deutschland-Q'!C106/AVERAGE('West-Deutschland-Q'!C$127:C$130)*AVERAGE(AZ$126:AZ$129)</f>
        <v>59.070594577128404</v>
      </c>
      <c r="BG105">
        <f>'Datastream-Q'!AU106</f>
        <v>84.5</v>
      </c>
      <c r="BH105" s="8">
        <f>'West-Deutschland-Q'!J106</f>
        <v>84.9</v>
      </c>
      <c r="BL105">
        <v>0.70136351942372011</v>
      </c>
      <c r="BM105">
        <f>'Datastream-Q'!AZ106</f>
        <v>59.959600000000002</v>
      </c>
      <c r="BN105">
        <f>'Datastream-Q'!BA106</f>
        <v>100.43770000000001</v>
      </c>
      <c r="BO105" s="8">
        <f>'West-Deutschland-Q'!D106</f>
        <v>31.6</v>
      </c>
      <c r="BP105" s="8">
        <f>100-'West-Deutschland-Q'!E106</f>
        <v>66</v>
      </c>
      <c r="BQ105" s="9">
        <f>'Destatis 1970-1991'!AU78*AVERAGE(BQ$126:BQ$129)/AVERAGE('Destatis 1970-1991'!AU$99:AU$102)</f>
        <v>61.909439257304996</v>
      </c>
      <c r="BR105" s="9">
        <f>'West-Deutschland-Q'!M107*AVERAGE(Quartalsdaten!BR$138:BR$141)/AVERAGE('West-Deutschland-Q'!M$139:M$142)</f>
        <v>86.893314840499315</v>
      </c>
      <c r="BT105" s="1">
        <f>'[4]Preisindex-Deutschland-Quartals'!C65</f>
        <v>5.5647650959781894</v>
      </c>
      <c r="BU105" s="1">
        <f>'[4]Preisindex-Deutschland-Quartals'!D65</f>
        <v>4.982313814889709</v>
      </c>
      <c r="BV105" s="2">
        <f>'[5]Deutschland Quartalsdaten'!K65</f>
        <v>0</v>
      </c>
      <c r="BW105" s="9">
        <f>'West-Deutschland-Q'!Q106*AVERAGE('West-Deutschland-Q'!AW$127:AW$130)/AVERAGE('West-Deutschland-Q'!Q$127:Q$130)</f>
        <v>258.15867942104211</v>
      </c>
      <c r="BX105" s="9">
        <f>'West-Deutschland-Q'!R106*AVERAGE('West-Deutschland-Q'!AX$127:AX$130)/AVERAGE('West-Deutschland-Q'!R$127:R$130)</f>
        <v>25.580996243104906</v>
      </c>
      <c r="BY105" s="9">
        <f>'West-Deutschland-Q'!S106*AVERAGE('West-Deutschland-Q'!AY$127:AY$130)/AVERAGE('West-Deutschland-Q'!S$127:S$130)</f>
        <v>450.1675467055</v>
      </c>
      <c r="BZ105" s="9">
        <f>'Destatis 1970-1991'!D78*AVERAGE(BZ$126:BZ$129)/AVERAGE('Destatis 1970-1991'!D$99:D$102)</f>
        <v>283.243133436177</v>
      </c>
      <c r="CA105">
        <f>'Datastream-Q'!BG106</f>
        <v>922.82</v>
      </c>
      <c r="CB105">
        <f>'Datastream-Q'!BH106</f>
        <v>11109.921</v>
      </c>
      <c r="CE105">
        <f>'Datastream-Q'!BJ106</f>
        <v>-6</v>
      </c>
      <c r="CF105">
        <f>'Datastream-Q'!BK106</f>
        <v>101.9</v>
      </c>
      <c r="CG105" s="9">
        <f>'West-Deutschland-Q'!Z106/AVERAGE('West-Deutschland-Q'!Z$127:Z$130)*AVERAGE(CG$126:CG$129)</f>
        <v>92.432893252751882</v>
      </c>
      <c r="CH105" s="11">
        <f>[2]Weltindikatoren!Q65</f>
        <v>85.271208549156242</v>
      </c>
      <c r="CI105" s="2">
        <f>'[2]Deutschland Quartalsdaten'!O65</f>
        <v>81.051546512936454</v>
      </c>
      <c r="CL105">
        <f>'Datastream-Q'!BL106</f>
        <v>88.233000000000004</v>
      </c>
      <c r="CM105">
        <f>'Datastream-Q'!BM106</f>
        <v>59.24</v>
      </c>
      <c r="CN105">
        <f>'Datastream-Q'!BN106</f>
        <v>98.8</v>
      </c>
      <c r="CP105">
        <f>'Datastream-Q'!BP106</f>
        <v>54.87</v>
      </c>
      <c r="CQ105">
        <f>'Datastream-Q'!BQ106</f>
        <v>55.43</v>
      </c>
      <c r="CR105">
        <f>'Datastream-Q'!BR106</f>
        <v>58.27</v>
      </c>
      <c r="CS105">
        <f>'Datastream-Q'!BS106</f>
        <v>75.37</v>
      </c>
      <c r="CT105">
        <f>'Datastream-Q'!BT106</f>
        <v>46.4</v>
      </c>
      <c r="CU105" s="28">
        <f>'Datastream-Q'!BU106</f>
        <v>79.7</v>
      </c>
      <c r="CV105" s="28"/>
      <c r="CX105" s="9">
        <v>-0.5</v>
      </c>
      <c r="CY105" s="9"/>
      <c r="DA105" s="105"/>
      <c r="DB105" s="40">
        <f t="shared" si="4"/>
        <v>36.328660732172118</v>
      </c>
      <c r="DC105" s="19">
        <f>'[2]Deutschland Quartalsdaten'!N65</f>
        <v>5.6601957500531715E-2</v>
      </c>
      <c r="DI105">
        <f>'Datastream-Q'!CA106</f>
        <v>153.85</v>
      </c>
      <c r="DL105" s="47">
        <v>-0.5</v>
      </c>
      <c r="DM105" s="47"/>
      <c r="DP105" s="9">
        <f>'Destatis 1970-1991'!AV78*AVERAGE(DP$126:DP$129)/AVERAGE('Destatis 1970-1991'!AV$99:AV$102)</f>
        <v>29.488344090784661</v>
      </c>
      <c r="DQ105" s="9">
        <f>'Destatis 1970-1991'!AX78*AVERAGE(DQ$126:DQ$129)/AVERAGE('Destatis 1970-1991'!AX$99:AX$102)</f>
        <v>9.0910305385269261</v>
      </c>
      <c r="DW105">
        <f>'Datastream-Q'!CG106</f>
        <v>96.3</v>
      </c>
      <c r="DX105">
        <f>'Datastream-Q'!CH106</f>
        <v>87.9</v>
      </c>
      <c r="EB105" s="1">
        <f>[2]Weltindikatoren!C65</f>
        <v>1.6843191109316249</v>
      </c>
      <c r="EC105" s="9">
        <f>'Destatis 1970-1991'!AJ78*AVERAGE(EC$126:EC$129)/AVERAGE('Destatis 1970-1991'!AJ$99:AJ$102)</f>
        <v>33.412862461726881</v>
      </c>
      <c r="ED105" s="9">
        <f>'Destatis 1970-1991'!AK78*AVERAGE(ED$126:ED$129)/AVERAGE('Destatis 1970-1991'!AK$99:AK$102)</f>
        <v>15.699399367755534</v>
      </c>
      <c r="EJ105" s="1">
        <f>[2]Weltindikatoren!C65</f>
        <v>1.6843191109316249</v>
      </c>
      <c r="EK105" t="e">
        <f>#REF!</f>
        <v>#REF!</v>
      </c>
      <c r="EL105">
        <v>137.52619042590695</v>
      </c>
      <c r="EM105">
        <v>174.74553612353938</v>
      </c>
    </row>
    <row r="106" spans="1:143">
      <c r="A106" s="4">
        <v>31413</v>
      </c>
      <c r="B106" s="8">
        <v>356.65469070115449</v>
      </c>
      <c r="C106" s="6">
        <v>100.47739130434783</v>
      </c>
      <c r="D106" s="6">
        <v>100.46212886923561</v>
      </c>
      <c r="E106" s="6">
        <v>100.49448275862071</v>
      </c>
      <c r="F106">
        <f>'Datastream-Q'!F107</f>
        <v>52.4</v>
      </c>
      <c r="G106">
        <f>'Datastream-Q'!G107</f>
        <v>0.86291799999999996</v>
      </c>
      <c r="H106">
        <f>'Datastream-Q'!H107</f>
        <v>162.6</v>
      </c>
      <c r="I106">
        <f>'Datastream-Q'!I107</f>
        <v>285.3</v>
      </c>
      <c r="J106">
        <f>'Datastream-Q'!J107</f>
        <v>4.6109999999999998</v>
      </c>
      <c r="K106" t="str">
        <f>'Datastream-Q'!K107</f>
        <v>#NA</v>
      </c>
      <c r="L106">
        <f>'Datastream-Q'!L107</f>
        <v>1481.6</v>
      </c>
      <c r="M106">
        <f>'Datastream-Q'!M107</f>
        <v>669654</v>
      </c>
      <c r="N106" t="str">
        <f>'Datastream-Q'!N107</f>
        <v>#NA</v>
      </c>
      <c r="O106">
        <f>'Datastream-Q'!O107</f>
        <v>3497</v>
      </c>
      <c r="P106">
        <f>'Datastream-Q'!P107</f>
        <v>8.1</v>
      </c>
      <c r="Q106">
        <f>'Datastream-Q'!Q107</f>
        <v>54.1</v>
      </c>
      <c r="R106" s="8"/>
      <c r="S106">
        <v>0</v>
      </c>
      <c r="T106">
        <v>0</v>
      </c>
      <c r="U106" t="str">
        <f>'Datastream-Q'!S107</f>
        <v>#NA</v>
      </c>
      <c r="V106" t="str">
        <f>'Datastream-Q'!T107</f>
        <v>#NA</v>
      </c>
      <c r="W106" s="1">
        <f>'[2]Deutschland Quartalsdaten'!C66</f>
        <v>-5.5225510272312796E-2</v>
      </c>
      <c r="X106" s="1">
        <f>'[2]Deutschland Quartalsdaten'!B66</f>
        <v>2.3671756214754343</v>
      </c>
      <c r="Y106" s="19">
        <f>'[2]Deutschland Quartalsdaten'!J66</f>
        <v>2.2172082951504777</v>
      </c>
      <c r="Z106" s="9">
        <f>'West-Deutschland-Q'!X107*AVERAGE(Quartalsdaten!Z$126:Z$129)/AVERAGE('West-Deutschland-Q'!X$127:X$130)</f>
        <v>63.169699762113439</v>
      </c>
      <c r="AA106" s="8">
        <f>'[3]Lange Reihen'!B66</f>
        <v>69.569999999999993</v>
      </c>
      <c r="AB106" s="9">
        <f>'West-Deutschland-Q'!Y107*AVERAGE(Quartalsdaten!AB$126:AB$129)/AVERAGE('West-Deutschland-Q'!Y$127:Y$130)</f>
        <v>65.76590418057701</v>
      </c>
      <c r="AC106" s="8">
        <f>'[3]Lange Reihen'!D66</f>
        <v>66.709999999999994</v>
      </c>
      <c r="AD106" t="str">
        <f>'Datastream-Q'!Z107</f>
        <v>#NA</v>
      </c>
      <c r="AE106" t="str">
        <f>'Datastream-Q'!Z107</f>
        <v>#NA</v>
      </c>
      <c r="AF106" s="10">
        <v>1</v>
      </c>
      <c r="AG106">
        <f>'Datastream-Q'!AB107</f>
        <v>95.3</v>
      </c>
      <c r="AH106" s="8"/>
      <c r="AI106">
        <f>'Datastream-Q'!AD107</f>
        <v>81.47</v>
      </c>
      <c r="AJ106">
        <f>'Datastream-Q'!AE107</f>
        <v>0.86291799999999996</v>
      </c>
      <c r="AK106" s="9">
        <f t="shared" ref="AK106:AK125" si="6">Z106/AA106*100</f>
        <v>90.800200894226606</v>
      </c>
      <c r="AL106" s="9">
        <f t="shared" ref="AL106:AL125" si="7">AB106/AC106*100</f>
        <v>98.584776166357386</v>
      </c>
      <c r="AN106" t="str">
        <f>'Datastream-Q'!AF107</f>
        <v>#NA</v>
      </c>
      <c r="AP106" s="8" t="e">
        <f>#REF!</f>
        <v>#REF!</v>
      </c>
      <c r="AQ106" s="8">
        <v>71.680000000000007</v>
      </c>
      <c r="AR106" s="8">
        <v>82.9</v>
      </c>
      <c r="AS106" s="8">
        <f>'[3]Import Quarterly Data'!F69</f>
        <v>64.13</v>
      </c>
      <c r="AT106" s="8">
        <f>'[3]Export Quarterly Data'!S70</f>
        <v>10.52</v>
      </c>
      <c r="AU106" s="8">
        <v>69.64</v>
      </c>
      <c r="AV106" s="8">
        <v>12.64</v>
      </c>
      <c r="AW106" s="8">
        <v>55.93</v>
      </c>
      <c r="AX106" s="30">
        <f t="shared" si="5"/>
        <v>92.103674040914129</v>
      </c>
      <c r="AY106">
        <f>'Datastream-Q'!AQ107</f>
        <v>17.93</v>
      </c>
      <c r="AZ106" s="9">
        <f>'West-Deutschland-Q'!C107/AVERAGE('West-Deutschland-Q'!C$127:C$130)*AVERAGE(AZ$126:AZ$129)</f>
        <v>59.217658359089633</v>
      </c>
      <c r="BG106">
        <f>'Datastream-Q'!AU107</f>
        <v>85.1</v>
      </c>
      <c r="BH106" s="8">
        <f>'West-Deutschland-Q'!J107</f>
        <v>84.9</v>
      </c>
      <c r="BL106">
        <v>0.7012223188257557</v>
      </c>
      <c r="BM106">
        <f>'Datastream-Q'!AZ107</f>
        <v>60.161700000000003</v>
      </c>
      <c r="BN106">
        <f>'Datastream-Q'!BA107</f>
        <v>100.1564</v>
      </c>
      <c r="BO106" s="8">
        <f>'West-Deutschland-Q'!D107</f>
        <v>56.7</v>
      </c>
      <c r="BP106" s="8">
        <f>100-'West-Deutschland-Q'!E107</f>
        <v>29.700000000000003</v>
      </c>
      <c r="BQ106" s="9">
        <f>'Destatis 1970-1991'!AU79*AVERAGE(BQ$126:BQ$129)/AVERAGE('Destatis 1970-1991'!AU$99:AU$102)</f>
        <v>59.290979232166869</v>
      </c>
      <c r="BR106" s="9">
        <f>'West-Deutschland-Q'!M108*AVERAGE(Quartalsdaten!BR$138:BR$141)/AVERAGE('West-Deutschland-Q'!M$139:M$142)</f>
        <v>90.331539528432742</v>
      </c>
      <c r="BT106" s="1">
        <f>'[4]Preisindex-Deutschland-Quartals'!C66</f>
        <v>5.6099138928713508</v>
      </c>
      <c r="BU106" s="1">
        <f>'[4]Preisindex-Deutschland-Quartals'!D66</f>
        <v>5.0149224675710258</v>
      </c>
      <c r="BV106" s="2">
        <f>'[5]Deutschland Quartalsdaten'!K66</f>
        <v>0</v>
      </c>
      <c r="BW106" s="9">
        <f>'West-Deutschland-Q'!Q107*AVERAGE('West-Deutschland-Q'!AW$127:AW$130)/AVERAGE('West-Deutschland-Q'!Q$127:Q$130)</f>
        <v>260.36086167298856</v>
      </c>
      <c r="BX106" s="9">
        <f>'West-Deutschland-Q'!R107*AVERAGE('West-Deutschland-Q'!AX$127:AX$130)/AVERAGE('West-Deutschland-Q'!R$127:R$130)</f>
        <v>25.452908279083637</v>
      </c>
      <c r="BY106" s="9">
        <f>'West-Deutschland-Q'!S107*AVERAGE('West-Deutschland-Q'!AY$127:AY$130)/AVERAGE('West-Deutschland-Q'!S$127:S$130)</f>
        <v>449.66969613775007</v>
      </c>
      <c r="BZ106" s="9">
        <f>'Destatis 1970-1991'!D79*AVERAGE(BZ$126:BZ$129)/AVERAGE('Destatis 1970-1991'!D$99:D$102)</f>
        <v>284.33007349802415</v>
      </c>
      <c r="CA106">
        <f>'Datastream-Q'!BG107</f>
        <v>915.81</v>
      </c>
      <c r="CB106">
        <f>'Datastream-Q'!BH107</f>
        <v>9324.4879999999994</v>
      </c>
      <c r="CE106">
        <f>'Datastream-Q'!BJ107</f>
        <v>-2.9</v>
      </c>
      <c r="CF106">
        <f>'Datastream-Q'!BK107</f>
        <v>101.4</v>
      </c>
      <c r="CG106" s="9">
        <f>'West-Deutschland-Q'!Z107/AVERAGE('West-Deutschland-Q'!Z$127:Z$130)*AVERAGE(CG$126:CG$129)</f>
        <v>94.538378642586792</v>
      </c>
      <c r="CH106" s="11">
        <f>[2]Weltindikatoren!Q66</f>
        <v>85.463607789258603</v>
      </c>
      <c r="CI106" s="2">
        <f>'[2]Deutschland Quartalsdaten'!O66</f>
        <v>81.22900063278847</v>
      </c>
      <c r="CL106">
        <f>'Datastream-Q'!BL107</f>
        <v>93.735200000000006</v>
      </c>
      <c r="CM106">
        <f>'Datastream-Q'!BM107</f>
        <v>61.4251</v>
      </c>
      <c r="CN106">
        <f>'Datastream-Q'!BN107</f>
        <v>93.2</v>
      </c>
      <c r="CP106">
        <f>'Datastream-Q'!BP107</f>
        <v>33.6</v>
      </c>
      <c r="CQ106">
        <f>'Datastream-Q'!BQ107</f>
        <v>38.270000000000003</v>
      </c>
      <c r="CR106">
        <f>'Datastream-Q'!BR107</f>
        <v>62.6</v>
      </c>
      <c r="CS106">
        <f>'Datastream-Q'!BS107</f>
        <v>82.6</v>
      </c>
      <c r="CT106">
        <f>'Datastream-Q'!BT107</f>
        <v>48.73</v>
      </c>
      <c r="CU106" s="28">
        <f>'Datastream-Q'!BU107</f>
        <v>79.2</v>
      </c>
      <c r="CV106" s="28"/>
      <c r="CX106" s="9">
        <v>0</v>
      </c>
      <c r="CY106" s="9"/>
      <c r="DA106" s="105"/>
      <c r="DB106" s="40">
        <f t="shared" si="4"/>
        <v>20.778335832605183</v>
      </c>
      <c r="DC106" s="19">
        <f>'[2]Deutschland Quartalsdaten'!N66</f>
        <v>6.3454521183947385E-2</v>
      </c>
      <c r="DI106">
        <f>'Datastream-Q'!CA107</f>
        <v>155.33000000000001</v>
      </c>
      <c r="DL106" s="47">
        <v>-0.3</v>
      </c>
      <c r="DM106" s="47"/>
      <c r="DP106" s="9">
        <f>'Destatis 1970-1991'!AV79*AVERAGE(DP$126:DP$129)/AVERAGE('Destatis 1970-1991'!AV$99:AV$102)</f>
        <v>29.11127401737053</v>
      </c>
      <c r="DQ106" s="9">
        <f>'Destatis 1970-1991'!AX79*AVERAGE(DQ$126:DQ$129)/AVERAGE('Destatis 1970-1991'!AX$99:AX$102)</f>
        <v>9.1490460493024646</v>
      </c>
      <c r="DW106">
        <f>'Datastream-Q'!CG107</f>
        <v>96.8</v>
      </c>
      <c r="DX106">
        <f>'Datastream-Q'!CH107</f>
        <v>93.4</v>
      </c>
      <c r="EB106" s="1">
        <f>[2]Weltindikatoren!C66</f>
        <v>1.6903270965578447</v>
      </c>
      <c r="EC106" s="9">
        <f>'Destatis 1970-1991'!AJ79*AVERAGE(EC$126:EC$129)/AVERAGE('Destatis 1970-1991'!AJ$99:AJ$102)</f>
        <v>32.082051439069197</v>
      </c>
      <c r="ED106" s="9">
        <f>'Destatis 1970-1991'!AK79*AVERAGE(ED$126:ED$129)/AVERAGE('Destatis 1970-1991'!AK$99:AK$102)</f>
        <v>15.52949244819108</v>
      </c>
      <c r="EJ106" s="1">
        <f>[2]Weltindikatoren!C66</f>
        <v>1.6903270965578447</v>
      </c>
      <c r="EK106" t="e">
        <f>#REF!</f>
        <v>#REF!</v>
      </c>
      <c r="EL106">
        <v>137.54723842368739</v>
      </c>
      <c r="EM106">
        <v>174.53018286163237</v>
      </c>
    </row>
    <row r="107" spans="1:143">
      <c r="A107" s="4">
        <v>31503</v>
      </c>
      <c r="B107" s="8">
        <v>361.96437707828818</v>
      </c>
      <c r="C107" s="6">
        <v>99.649565217391313</v>
      </c>
      <c r="D107" s="6">
        <v>100.53458622867971</v>
      </c>
      <c r="E107" s="6">
        <v>98.719310344827591</v>
      </c>
      <c r="F107">
        <f>'Datastream-Q'!F108</f>
        <v>52.3</v>
      </c>
      <c r="G107">
        <f>'Datastream-Q'!G108</f>
        <v>0.875973</v>
      </c>
      <c r="H107">
        <f>'Datastream-Q'!H108</f>
        <v>170.2</v>
      </c>
      <c r="I107">
        <f>'Datastream-Q'!I108</f>
        <v>288.39999999999998</v>
      </c>
      <c r="J107">
        <f>'Datastream-Q'!J108</f>
        <v>4.5970000000000004</v>
      </c>
      <c r="K107" t="str">
        <f>'Datastream-Q'!K108</f>
        <v>#NA</v>
      </c>
      <c r="L107">
        <f>'Datastream-Q'!L108</f>
        <v>1357.5</v>
      </c>
      <c r="M107">
        <f>'Datastream-Q'!M108</f>
        <v>807348</v>
      </c>
      <c r="N107" t="str">
        <f>'Datastream-Q'!N108</f>
        <v>#NA</v>
      </c>
      <c r="O107">
        <f>'Datastream-Q'!O108</f>
        <v>3434</v>
      </c>
      <c r="P107">
        <f>'Datastream-Q'!P108</f>
        <v>8</v>
      </c>
      <c r="Q107">
        <f>'Datastream-Q'!Q108</f>
        <v>54.5</v>
      </c>
      <c r="R107" s="8"/>
      <c r="S107">
        <v>0</v>
      </c>
      <c r="T107">
        <v>0</v>
      </c>
      <c r="U107" t="str">
        <f>'Datastream-Q'!S108</f>
        <v>#NA</v>
      </c>
      <c r="V107" t="str">
        <f>'Datastream-Q'!T108</f>
        <v>#NA</v>
      </c>
      <c r="W107" s="1">
        <f>'[2]Deutschland Quartalsdaten'!C67</f>
        <v>-0.16522569174124754</v>
      </c>
      <c r="X107" s="1">
        <f>'[2]Deutschland Quartalsdaten'!B67</f>
        <v>2.3809784847790114</v>
      </c>
      <c r="Y107" s="19">
        <f>'[2]Deutschland Quartalsdaten'!J67</f>
        <v>2.2360994751202368</v>
      </c>
      <c r="Z107" s="9">
        <f>'West-Deutschland-Q'!X108*AVERAGE(Quartalsdaten!Z$126:Z$129)/AVERAGE('West-Deutschland-Q'!X$127:X$130)</f>
        <v>61.822142544134223</v>
      </c>
      <c r="AA107" s="8">
        <f>'[3]Lange Reihen'!B67</f>
        <v>68.459999999999994</v>
      </c>
      <c r="AB107" s="9">
        <f>'West-Deutschland-Q'!Y108*AVERAGE(Quartalsdaten!AB$126:AB$129)/AVERAGE('West-Deutschland-Q'!Y$127:Y$130)</f>
        <v>63.617506552394239</v>
      </c>
      <c r="AC107" s="8">
        <f>'[3]Lange Reihen'!D67</f>
        <v>68.11</v>
      </c>
      <c r="AD107" t="str">
        <f>'Datastream-Q'!Z108</f>
        <v>#NA</v>
      </c>
      <c r="AE107" t="str">
        <f>'Datastream-Q'!Z108</f>
        <v>#NA</v>
      </c>
      <c r="AF107" s="10">
        <v>-4.666666666666667</v>
      </c>
      <c r="AG107">
        <f>'Datastream-Q'!AB108</f>
        <v>95.2</v>
      </c>
      <c r="AH107" s="8"/>
      <c r="AI107">
        <f>'Datastream-Q'!AD108</f>
        <v>82.1</v>
      </c>
      <c r="AJ107">
        <f>'Datastream-Q'!AE108</f>
        <v>0.875973</v>
      </c>
      <c r="AK107" s="9">
        <f t="shared" si="6"/>
        <v>90.304035267505441</v>
      </c>
      <c r="AL107" s="9">
        <f t="shared" si="7"/>
        <v>93.40406188870098</v>
      </c>
      <c r="AN107" t="str">
        <f>'Datastream-Q'!AF108</f>
        <v>#NA</v>
      </c>
      <c r="AP107" s="8" t="e">
        <f>#REF!</f>
        <v>#REF!</v>
      </c>
      <c r="AQ107" s="8">
        <v>70.89</v>
      </c>
      <c r="AR107" s="8">
        <v>82.76</v>
      </c>
      <c r="AS107" s="8">
        <f>'[3]Import Quarterly Data'!F70</f>
        <v>65.77</v>
      </c>
      <c r="AT107" s="8">
        <f>'[3]Export Quarterly Data'!S71</f>
        <v>10.01</v>
      </c>
      <c r="AU107" s="8">
        <v>68.44</v>
      </c>
      <c r="AV107" s="8">
        <v>12.59</v>
      </c>
      <c r="AW107" s="8">
        <v>53.74</v>
      </c>
      <c r="AX107" s="30">
        <f t="shared" si="5"/>
        <v>96.68105801984342</v>
      </c>
      <c r="AY107">
        <f>'Datastream-Q'!AQ108</f>
        <v>12.87</v>
      </c>
      <c r="AZ107" s="9">
        <f>'West-Deutschland-Q'!C108/AVERAGE('West-Deutschland-Q'!C$127:C$130)*AVERAGE(AZ$126:AZ$129)</f>
        <v>59.046108457431856</v>
      </c>
      <c r="BG107">
        <f>'Datastream-Q'!AU108</f>
        <v>84.1</v>
      </c>
      <c r="BH107" s="8">
        <f>'West-Deutschland-Q'!J108</f>
        <v>84.8</v>
      </c>
      <c r="BL107">
        <v>0.69441401971522443</v>
      </c>
      <c r="BM107">
        <f>'Datastream-Q'!AZ108</f>
        <v>60.390599999999999</v>
      </c>
      <c r="BN107">
        <f>'Datastream-Q'!BA108</f>
        <v>99.895600000000002</v>
      </c>
      <c r="BO107" s="8">
        <f>'West-Deutschland-Q'!D108</f>
        <v>20.8</v>
      </c>
      <c r="BP107" s="8">
        <f>100-'West-Deutschland-Q'!E108</f>
        <v>94</v>
      </c>
      <c r="BQ107" s="9">
        <f>'Destatis 1970-1991'!AU80*AVERAGE(BQ$126:BQ$129)/AVERAGE('Destatis 1970-1991'!AU$99:AU$102)</f>
        <v>61.304057134501477</v>
      </c>
      <c r="BR107" s="9">
        <f>'West-Deutschland-Q'!M109*AVERAGE(Quartalsdaten!BR$138:BR$141)/AVERAGE('West-Deutschland-Q'!M$139:M$142)</f>
        <v>93.144632454923737</v>
      </c>
      <c r="BT107" s="1">
        <f>'[4]Preisindex-Deutschland-Quartals'!C67</f>
        <v>5.641159603442965</v>
      </c>
      <c r="BU107" s="1">
        <f>'[4]Preisindex-Deutschland-Quartals'!D67</f>
        <v>5.0377409722433093</v>
      </c>
      <c r="BV107" s="2">
        <f>'[5]Deutschland Quartalsdaten'!K67</f>
        <v>0</v>
      </c>
      <c r="BW107" s="9">
        <f>'West-Deutschland-Q'!Q108*AVERAGE('West-Deutschland-Q'!AW$127:AW$130)/AVERAGE('West-Deutschland-Q'!Q$127:Q$130)</f>
        <v>264.26187023357949</v>
      </c>
      <c r="BX107" s="9">
        <f>'West-Deutschland-Q'!R108*AVERAGE('West-Deutschland-Q'!AX$127:AX$130)/AVERAGE('West-Deutschland-Q'!R$127:R$130)</f>
        <v>24.90761951796452</v>
      </c>
      <c r="BY107" s="9">
        <f>'West-Deutschland-Q'!S108*AVERAGE('West-Deutschland-Q'!AY$127:AY$130)/AVERAGE('West-Deutschland-Q'!S$127:S$130)</f>
        <v>460.23519152</v>
      </c>
      <c r="BZ107" s="9">
        <f>'Destatis 1970-1991'!D80*AVERAGE(BZ$126:BZ$129)/AVERAGE('Destatis 1970-1991'!D$99:D$102)</f>
        <v>288.81230055718743</v>
      </c>
      <c r="CA107">
        <f>'Datastream-Q'!BG108</f>
        <v>936.91</v>
      </c>
      <c r="CB107">
        <f>'Datastream-Q'!BH108</f>
        <v>10136.89</v>
      </c>
      <c r="CE107">
        <f>'Datastream-Q'!BJ108</f>
        <v>-1.1000000000000001</v>
      </c>
      <c r="CF107">
        <f>'Datastream-Q'!BK108</f>
        <v>102</v>
      </c>
      <c r="CG107" s="9">
        <f>'West-Deutschland-Q'!Z108/AVERAGE('West-Deutschland-Q'!Z$127:Z$130)*AVERAGE(CG$126:CG$129)</f>
        <v>93.308441632683213</v>
      </c>
      <c r="CH107" s="11">
        <f>[2]Weltindikatoren!Q67</f>
        <v>84.85402997386845</v>
      </c>
      <c r="CI107" s="2">
        <f>'[2]Deutschland Quartalsdaten'!O67</f>
        <v>81.10779002130954</v>
      </c>
      <c r="CL107">
        <f>'Datastream-Q'!BL108</f>
        <v>93.232100000000003</v>
      </c>
      <c r="CM107">
        <f>'Datastream-Q'!BM108</f>
        <v>62.1509</v>
      </c>
      <c r="CN107">
        <f>'Datastream-Q'!BN108</f>
        <v>87.7</v>
      </c>
      <c r="CP107">
        <f>'Datastream-Q'!BP108</f>
        <v>25.27</v>
      </c>
      <c r="CQ107">
        <f>'Datastream-Q'!BQ108</f>
        <v>30.97</v>
      </c>
      <c r="CR107">
        <f>'Datastream-Q'!BR108</f>
        <v>60.3</v>
      </c>
      <c r="CS107">
        <f>'Datastream-Q'!BS108</f>
        <v>75.569999999999993</v>
      </c>
      <c r="CT107">
        <f>'Datastream-Q'!BT108</f>
        <v>49.67</v>
      </c>
      <c r="CU107" s="28">
        <f>'Datastream-Q'!BU108</f>
        <v>78.7</v>
      </c>
      <c r="CV107" s="28"/>
      <c r="CX107" s="9">
        <v>0.9</v>
      </c>
      <c r="CY107" s="9"/>
      <c r="DA107" s="105"/>
      <c r="DB107" s="40">
        <f t="shared" si="4"/>
        <v>14.692233664736241</v>
      </c>
      <c r="DC107" s="19">
        <f>'[2]Deutschland Quartalsdaten'!N67</f>
        <v>8.2728244172252788E-2</v>
      </c>
      <c r="DI107">
        <f>'Datastream-Q'!CA108</f>
        <v>156.76</v>
      </c>
      <c r="DL107" s="47">
        <v>-1.7</v>
      </c>
      <c r="DM107" s="47"/>
      <c r="DP107" s="9">
        <f>'Destatis 1970-1991'!AV80*AVERAGE(DP$126:DP$129)/AVERAGE('Destatis 1970-1991'!AV$99:AV$102)</f>
        <v>28.620716834482248</v>
      </c>
      <c r="DQ107" s="9">
        <f>'Destatis 1970-1991'!AX80*AVERAGE(DQ$126:DQ$129)/AVERAGE('Destatis 1970-1991'!AX$99:AX$102)</f>
        <v>9.5304980326516304</v>
      </c>
      <c r="DW107">
        <f>'Datastream-Q'!CG108</f>
        <v>96.8</v>
      </c>
      <c r="DX107">
        <f>'Datastream-Q'!CH108</f>
        <v>93.1</v>
      </c>
      <c r="EB107" s="1">
        <f>[2]Weltindikatoren!C67</f>
        <v>1.7030864932132441</v>
      </c>
      <c r="EC107" s="9">
        <f>'Destatis 1970-1991'!AJ80*AVERAGE(EC$126:EC$129)/AVERAGE('Destatis 1970-1991'!AJ$99:AJ$102)</f>
        <v>33.305922290263325</v>
      </c>
      <c r="ED107" s="9">
        <f>'Destatis 1970-1991'!AK80*AVERAGE(ED$126:ED$129)/AVERAGE('Destatis 1970-1991'!AK$99:AK$102)</f>
        <v>15.325604144713735</v>
      </c>
      <c r="EJ107" s="1">
        <f>[2]Weltindikatoren!C67</f>
        <v>1.7030864932132441</v>
      </c>
      <c r="EK107" t="e">
        <f>#REF!</f>
        <v>#REF!</v>
      </c>
      <c r="EL107">
        <v>139.9944146660155</v>
      </c>
      <c r="EM107">
        <v>176.21923050277155</v>
      </c>
    </row>
    <row r="108" spans="1:143">
      <c r="A108" s="4">
        <v>31594</v>
      </c>
      <c r="B108" s="8">
        <v>364.65884479205744</v>
      </c>
      <c r="C108" s="6">
        <v>99.063188405797106</v>
      </c>
      <c r="D108" s="6">
        <v>100.13607075173721</v>
      </c>
      <c r="E108" s="6">
        <v>98.028965517241389</v>
      </c>
      <c r="F108">
        <f>'Datastream-Q'!F109</f>
        <v>51.5</v>
      </c>
      <c r="G108">
        <f>'Datastream-Q'!G109</f>
        <v>0.95844099999999999</v>
      </c>
      <c r="H108">
        <f>'Datastream-Q'!H109</f>
        <v>172.3</v>
      </c>
      <c r="I108">
        <f>'Datastream-Q'!I109</f>
        <v>294.89999999999998</v>
      </c>
      <c r="J108">
        <f>'Datastream-Q'!J109</f>
        <v>4.5979999999999999</v>
      </c>
      <c r="K108" t="str">
        <f>'Datastream-Q'!K109</f>
        <v>#NA</v>
      </c>
      <c r="L108">
        <f>'Datastream-Q'!L109</f>
        <v>1408</v>
      </c>
      <c r="M108">
        <f>'Datastream-Q'!M109</f>
        <v>647176</v>
      </c>
      <c r="N108" t="str">
        <f>'Datastream-Q'!N109</f>
        <v>#NA</v>
      </c>
      <c r="O108">
        <f>'Datastream-Q'!O109</f>
        <v>3368</v>
      </c>
      <c r="P108">
        <f>'Datastream-Q'!P109</f>
        <v>7.8</v>
      </c>
      <c r="Q108">
        <f>'Datastream-Q'!Q109</f>
        <v>55</v>
      </c>
      <c r="R108" s="8"/>
      <c r="S108">
        <v>0</v>
      </c>
      <c r="T108">
        <v>0</v>
      </c>
      <c r="U108" t="str">
        <f>'Datastream-Q'!S109</f>
        <v>#NA</v>
      </c>
      <c r="V108" t="str">
        <f>'Datastream-Q'!T109</f>
        <v>#NA</v>
      </c>
      <c r="W108" s="1">
        <f>'[2]Deutschland Quartalsdaten'!C68</f>
        <v>-0.17857536364919824</v>
      </c>
      <c r="X108" s="1">
        <f>'[2]Deutschland Quartalsdaten'!B68</f>
        <v>2.3957536947961646</v>
      </c>
      <c r="Y108" s="19">
        <f>'[2]Deutschland Quartalsdaten'!J68</f>
        <v>2.2489629335797048</v>
      </c>
      <c r="Z108" s="9">
        <f>'West-Deutschland-Q'!X109*AVERAGE(Quartalsdaten!Z$126:Z$129)/AVERAGE('West-Deutschland-Q'!X$127:X$130)</f>
        <v>61.483283126747629</v>
      </c>
      <c r="AA108" s="8">
        <f>'[3]Lange Reihen'!B68</f>
        <v>68.569999999999993</v>
      </c>
      <c r="AB108" s="9">
        <f>'West-Deutschland-Q'!Y109*AVERAGE(Quartalsdaten!AB$126:AB$129)/AVERAGE('West-Deutschland-Q'!Y$127:Y$130)</f>
        <v>60.92241845632568</v>
      </c>
      <c r="AC108" s="8">
        <f>'[3]Lange Reihen'!D68</f>
        <v>67.73</v>
      </c>
      <c r="AD108" t="str">
        <f>'Datastream-Q'!Z109</f>
        <v>#NA</v>
      </c>
      <c r="AE108" t="str">
        <f>'Datastream-Q'!Z109</f>
        <v>#NA</v>
      </c>
      <c r="AF108" s="10">
        <v>-3.6666666666666665</v>
      </c>
      <c r="AG108">
        <f>'Datastream-Q'!AB109</f>
        <v>97.4</v>
      </c>
      <c r="AH108" s="8"/>
      <c r="AI108">
        <f>'Datastream-Q'!AD109</f>
        <v>84.26</v>
      </c>
      <c r="AJ108">
        <f>'Datastream-Q'!AE109</f>
        <v>0.95844099999999999</v>
      </c>
      <c r="AK108" s="9">
        <f t="shared" si="6"/>
        <v>89.664989247116281</v>
      </c>
      <c r="AL108" s="9">
        <f t="shared" si="7"/>
        <v>89.948942058653003</v>
      </c>
      <c r="AN108" t="str">
        <f>'Datastream-Q'!AF109</f>
        <v>#NA</v>
      </c>
      <c r="AP108" s="8" t="e">
        <f>#REF!</f>
        <v>#REF!</v>
      </c>
      <c r="AQ108" s="8">
        <v>70.930000000000007</v>
      </c>
      <c r="AR108" s="8">
        <v>82.68</v>
      </c>
      <c r="AS108" s="8">
        <f>'[3]Import Quarterly Data'!F71</f>
        <v>65.34</v>
      </c>
      <c r="AT108" s="8">
        <f>'[3]Export Quarterly Data'!S72</f>
        <v>10.119999999999999</v>
      </c>
      <c r="AU108" s="8">
        <v>67.900000000000006</v>
      </c>
      <c r="AV108" s="8">
        <v>12.63</v>
      </c>
      <c r="AW108" s="8">
        <v>50.89</v>
      </c>
      <c r="AX108" s="30">
        <f t="shared" si="5"/>
        <v>99.684317786248599</v>
      </c>
      <c r="AY108">
        <f>'Datastream-Q'!AQ109</f>
        <v>12.36</v>
      </c>
      <c r="AZ108" s="9">
        <f>'West-Deutschland-Q'!C109/AVERAGE('West-Deutschland-Q'!C$127:C$130)*AVERAGE(AZ$126:AZ$129)</f>
        <v>58.776467013205959</v>
      </c>
      <c r="BG108">
        <f>'Datastream-Q'!AU109</f>
        <v>85.3</v>
      </c>
      <c r="BH108" s="8">
        <f>'West-Deutschland-Q'!J109</f>
        <v>84.8</v>
      </c>
      <c r="BL108">
        <v>0.69354917591822762</v>
      </c>
      <c r="BM108">
        <f>'Datastream-Q'!AZ109</f>
        <v>60.585599999999999</v>
      </c>
      <c r="BN108">
        <f>'Datastream-Q'!BA109</f>
        <v>99.553799999999995</v>
      </c>
      <c r="BO108" s="8">
        <f>'West-Deutschland-Q'!D109</f>
        <v>15.97</v>
      </c>
      <c r="BP108" s="8">
        <f>100-'West-Deutschland-Q'!E109</f>
        <v>99.7</v>
      </c>
      <c r="BQ108" s="9">
        <f>'Destatis 1970-1991'!AU81*AVERAGE(BQ$126:BQ$129)/AVERAGE('Destatis 1970-1991'!AU$99:AU$102)</f>
        <v>62.719046674548267</v>
      </c>
      <c r="BR108" s="9">
        <f>'West-Deutschland-Q'!M110*AVERAGE(Quartalsdaten!BR$138:BR$141)/AVERAGE('West-Deutschland-Q'!M$139:M$142)</f>
        <v>90.748294036061026</v>
      </c>
      <c r="BT108" s="1">
        <f>'[4]Preisindex-Deutschland-Quartals'!C68</f>
        <v>5.6882117255930682</v>
      </c>
      <c r="BU108" s="1">
        <f>'[4]Preisindex-Deutschland-Quartals'!D68</f>
        <v>5.0632041717232994</v>
      </c>
      <c r="BV108" s="2">
        <f>'[5]Deutschland Quartalsdaten'!K68</f>
        <v>0</v>
      </c>
      <c r="BW108" s="9">
        <f>'West-Deutschland-Q'!Q109*AVERAGE('West-Deutschland-Q'!AW$127:AW$130)/AVERAGE('West-Deutschland-Q'!Q$127:Q$130)</f>
        <v>265.80339780994206</v>
      </c>
      <c r="BX108" s="9">
        <f>'West-Deutschland-Q'!R109*AVERAGE('West-Deutschland-Q'!AX$127:AX$130)/AVERAGE('West-Deutschland-Q'!R$127:R$130)</f>
        <v>24.60752771654326</v>
      </c>
      <c r="BY108" s="9">
        <f>'West-Deutschland-Q'!S109*AVERAGE('West-Deutschland-Q'!AY$127:AY$130)/AVERAGE('West-Deutschland-Q'!S$127:S$130)</f>
        <v>462.72444435875002</v>
      </c>
      <c r="BZ108" s="9">
        <f>'Destatis 1970-1991'!D81*AVERAGE(BZ$126:BZ$129)/AVERAGE('Destatis 1970-1991'!D$99:D$102)</f>
        <v>293.65310578108381</v>
      </c>
      <c r="CA108">
        <f>'Datastream-Q'!BG109</f>
        <v>951.42</v>
      </c>
      <c r="CB108">
        <f>'Datastream-Q'!BH109</f>
        <v>8686.89</v>
      </c>
      <c r="CE108">
        <f>'Datastream-Q'!BJ109</f>
        <v>0.5</v>
      </c>
      <c r="CF108">
        <f>'Datastream-Q'!BK109</f>
        <v>103.4</v>
      </c>
      <c r="CG108" s="9">
        <f>'West-Deutschland-Q'!Z109/AVERAGE('West-Deutschland-Q'!Z$127:Z$130)*AVERAGE(CG$126:CG$129)</f>
        <v>94.413300302596582</v>
      </c>
      <c r="CH108" s="11">
        <f>[2]Weltindikatoren!Q68</f>
        <v>85.049610986882129</v>
      </c>
      <c r="CI108" s="2">
        <f>'[2]Deutschland Quartalsdaten'!O68</f>
        <v>81.47878692289369</v>
      </c>
      <c r="CL108">
        <f>'Datastream-Q'!BL109</f>
        <v>97.081900000000005</v>
      </c>
      <c r="CM108">
        <f>'Datastream-Q'!BM109</f>
        <v>64.096599999999995</v>
      </c>
      <c r="CN108">
        <f>'Datastream-Q'!BN109</f>
        <v>83.8</v>
      </c>
      <c r="CP108">
        <f>'Datastream-Q'!BP109</f>
        <v>25.5</v>
      </c>
      <c r="CQ108">
        <f>'Datastream-Q'!BQ109</f>
        <v>30.73</v>
      </c>
      <c r="CR108">
        <f>'Datastream-Q'!BR109</f>
        <v>57.9</v>
      </c>
      <c r="CS108">
        <f>'Datastream-Q'!BS109</f>
        <v>70</v>
      </c>
      <c r="CT108">
        <f>'Datastream-Q'!BT109</f>
        <v>49.5</v>
      </c>
      <c r="CU108" s="28">
        <f>'Datastream-Q'!BU109</f>
        <v>78.2</v>
      </c>
      <c r="CV108" s="28"/>
      <c r="CX108" s="9">
        <v>-0.1</v>
      </c>
      <c r="CY108" s="9"/>
      <c r="DA108" s="105"/>
      <c r="DB108" s="40">
        <f t="shared" si="4"/>
        <v>12.895942473245615</v>
      </c>
      <c r="DC108" s="19">
        <f>'[2]Deutschland Quartalsdaten'!N68</f>
        <v>9.1241287900932486E-2</v>
      </c>
      <c r="DI108">
        <f>'Datastream-Q'!CA109</f>
        <v>159.16999999999999</v>
      </c>
      <c r="DL108" s="47">
        <v>-1.4</v>
      </c>
      <c r="DM108" s="47"/>
      <c r="DP108" s="9">
        <f>'Destatis 1970-1991'!AV81*AVERAGE(DP$126:DP$129)/AVERAGE('Destatis 1970-1991'!AV$99:AV$102)</f>
        <v>29.642100819749643</v>
      </c>
      <c r="DQ108" s="9">
        <f>'Destatis 1970-1991'!AX81*AVERAGE(DQ$126:DQ$129)/AVERAGE('Destatis 1970-1991'!AX$99:AX$102)</f>
        <v>9.762560075753786</v>
      </c>
      <c r="DW108">
        <f>'Datastream-Q'!CG109</f>
        <v>97.8</v>
      </c>
      <c r="DX108">
        <f>'Datastream-Q'!CH109</f>
        <v>96.9</v>
      </c>
      <c r="EB108" s="1">
        <f>[2]Weltindikatoren!C68</f>
        <v>1.7142710395908871</v>
      </c>
      <c r="EC108" s="9">
        <f>'Destatis 1970-1991'!AJ81*AVERAGE(EC$126:EC$129)/AVERAGE('Destatis 1970-1991'!AJ$99:AJ$102)</f>
        <v>34.268383833435394</v>
      </c>
      <c r="ED108" s="9">
        <f>'Destatis 1970-1991'!AK81*AVERAGE(ED$126:ED$129)/AVERAGE('Destatis 1970-1991'!AK$99:AK$102)</f>
        <v>15.959923311087696</v>
      </c>
      <c r="EJ108" s="1">
        <f>[2]Weltindikatoren!C68</f>
        <v>1.7142710395908871</v>
      </c>
      <c r="EK108" t="e">
        <f>#REF!</f>
        <v>#REF!</v>
      </c>
      <c r="EL108">
        <v>142.59674156523829</v>
      </c>
      <c r="EM108">
        <v>178.53987270312493</v>
      </c>
    </row>
    <row r="109" spans="1:143">
      <c r="A109" s="4">
        <v>31686</v>
      </c>
      <c r="B109" s="8">
        <v>368.36090757526154</v>
      </c>
      <c r="C109" s="6">
        <v>98.200869565217403</v>
      </c>
      <c r="D109" s="6">
        <v>98.252179406190777</v>
      </c>
      <c r="E109" s="6">
        <v>98.094712643678164</v>
      </c>
      <c r="F109">
        <f>'Datastream-Q'!F110</f>
        <v>50.8</v>
      </c>
      <c r="G109">
        <f>'Datastream-Q'!G110</f>
        <v>0.98359099999999999</v>
      </c>
      <c r="H109">
        <f>'Datastream-Q'!H110</f>
        <v>178.8</v>
      </c>
      <c r="I109">
        <f>'Datastream-Q'!I110</f>
        <v>299.60000000000002</v>
      </c>
      <c r="J109">
        <f>'Datastream-Q'!J110</f>
        <v>4.7380000000000004</v>
      </c>
      <c r="K109" t="str">
        <f>'Datastream-Q'!K110</f>
        <v>#NA</v>
      </c>
      <c r="L109">
        <f>'Datastream-Q'!L110</f>
        <v>1432.3</v>
      </c>
      <c r="M109">
        <f>'Datastream-Q'!M110</f>
        <v>705260</v>
      </c>
      <c r="N109" t="str">
        <f>'Datastream-Q'!N110</f>
        <v>#NA</v>
      </c>
      <c r="O109">
        <f>'Datastream-Q'!O110</f>
        <v>3201</v>
      </c>
      <c r="P109">
        <f>'Datastream-Q'!P110</f>
        <v>7.7</v>
      </c>
      <c r="Q109">
        <f>'Datastream-Q'!Q110</f>
        <v>55.5</v>
      </c>
      <c r="R109" s="8"/>
      <c r="S109">
        <v>0</v>
      </c>
      <c r="T109">
        <v>0</v>
      </c>
      <c r="U109" t="str">
        <f>'Datastream-Q'!S110</f>
        <v>#NA</v>
      </c>
      <c r="V109" t="str">
        <f>'Datastream-Q'!T110</f>
        <v>#NA</v>
      </c>
      <c r="W109" s="1">
        <f>'[2]Deutschland Quartalsdaten'!C69</f>
        <v>-0.27860535997822133</v>
      </c>
      <c r="X109" s="1">
        <f>'[2]Deutschland Quartalsdaten'!B69</f>
        <v>2.408834436124589</v>
      </c>
      <c r="Y109" s="19">
        <f>'[2]Deutschland Quartalsdaten'!J69</f>
        <v>2.2578854129304524</v>
      </c>
      <c r="Z109" s="9">
        <f>'West-Deutschland-Q'!X110*AVERAGE(Quartalsdaten!Z$126:Z$129)/AVERAGE('West-Deutschland-Q'!X$127:X$130)</f>
        <v>60.726759776303162</v>
      </c>
      <c r="AA109" s="8">
        <f>'[3]Lange Reihen'!B69</f>
        <v>67.959999999999994</v>
      </c>
      <c r="AB109" s="9">
        <f>'West-Deutschland-Q'!Y110*AVERAGE(Quartalsdaten!AB$126:AB$129)/AVERAGE('West-Deutschland-Q'!Y$127:Y$130)</f>
        <v>60.855281030444971</v>
      </c>
      <c r="AC109" s="8">
        <f>'[3]Lange Reihen'!D69</f>
        <v>68.209999999999994</v>
      </c>
      <c r="AD109" t="str">
        <f>'Datastream-Q'!Z110</f>
        <v>#NA</v>
      </c>
      <c r="AE109" t="str">
        <f>'Datastream-Q'!Z110</f>
        <v>#NA</v>
      </c>
      <c r="AF109" s="10">
        <v>-5.666666666666667</v>
      </c>
      <c r="AG109">
        <f>'Datastream-Q'!AB110</f>
        <v>99.5</v>
      </c>
      <c r="AH109" s="8"/>
      <c r="AI109">
        <f>'Datastream-Q'!AD110</f>
        <v>86.44</v>
      </c>
      <c r="AJ109">
        <f>'Datastream-Q'!AE110</f>
        <v>0.98359099999999999</v>
      </c>
      <c r="AK109" s="9">
        <f t="shared" si="6"/>
        <v>89.356621212924026</v>
      </c>
      <c r="AL109" s="9">
        <f t="shared" si="7"/>
        <v>89.217535596606041</v>
      </c>
      <c r="AN109" t="str">
        <f>'Datastream-Q'!AF110</f>
        <v>#NA</v>
      </c>
      <c r="AP109" s="8" t="e">
        <f>#REF!</f>
        <v>#REF!</v>
      </c>
      <c r="AQ109" s="8">
        <v>70.38</v>
      </c>
      <c r="AR109" s="8">
        <v>84.99</v>
      </c>
      <c r="AS109" s="8">
        <f>'[3]Import Quarterly Data'!F72</f>
        <v>65.53</v>
      </c>
      <c r="AT109" s="8">
        <f>'[3]Export Quarterly Data'!S73</f>
        <v>9.9700000000000006</v>
      </c>
      <c r="AU109" s="8">
        <v>67.09</v>
      </c>
      <c r="AV109" s="8">
        <v>12.88</v>
      </c>
      <c r="AW109" s="8">
        <v>50.57</v>
      </c>
      <c r="AX109" s="30">
        <f t="shared" si="5"/>
        <v>100.15589493185158</v>
      </c>
      <c r="AY109">
        <f>'Datastream-Q'!AQ110</f>
        <v>14.73</v>
      </c>
      <c r="AZ109" s="9">
        <f>'West-Deutschland-Q'!C110/AVERAGE('West-Deutschland-Q'!C$127:C$130)*AVERAGE(AZ$126:AZ$129)</f>
        <v>58.506899100871031</v>
      </c>
      <c r="BG109">
        <f>'Datastream-Q'!AU110</f>
        <v>84.9</v>
      </c>
      <c r="BH109" s="8">
        <f>'West-Deutschland-Q'!J110</f>
        <v>84.3</v>
      </c>
      <c r="BL109">
        <v>0.69973151086160612</v>
      </c>
      <c r="BM109">
        <f>'Datastream-Q'!AZ110</f>
        <v>60.7226</v>
      </c>
      <c r="BN109">
        <f>'Datastream-Q'!BA110</f>
        <v>99.091999999999999</v>
      </c>
      <c r="BO109" s="8">
        <f>'West-Deutschland-Q'!D110</f>
        <v>9.6300000000000008</v>
      </c>
      <c r="BP109" s="8">
        <f>100-'West-Deutschland-Q'!E110</f>
        <v>86.3</v>
      </c>
      <c r="BQ109" s="9">
        <f>'Destatis 1970-1991'!AU82*AVERAGE(BQ$126:BQ$129)/AVERAGE('Destatis 1970-1991'!AU$99:AU$102)</f>
        <v>65.279156615560765</v>
      </c>
      <c r="BR109" s="9">
        <f>'West-Deutschland-Q'!M111*AVERAGE(Quartalsdaten!BR$138:BR$141)/AVERAGE('West-Deutschland-Q'!M$139:M$142)</f>
        <v>91.477614424410547</v>
      </c>
      <c r="BT109" s="1">
        <f>'[4]Preisindex-Deutschland-Quartals'!C69</f>
        <v>5.7403317291935041</v>
      </c>
      <c r="BU109" s="1">
        <f>'[4]Preisindex-Deutschland-Quartals'!D69</f>
        <v>5.0994811587920941</v>
      </c>
      <c r="BV109" s="2">
        <f>'[5]Deutschland Quartalsdaten'!K69</f>
        <v>0</v>
      </c>
      <c r="BW109" s="9">
        <f>'West-Deutschland-Q'!Q110*AVERAGE('West-Deutschland-Q'!AW$127:AW$130)/AVERAGE('West-Deutschland-Q'!Q$127:Q$130)</f>
        <v>267.12470716110994</v>
      </c>
      <c r="BX109" s="9">
        <f>'West-Deutschland-Q'!R110*AVERAGE('West-Deutschland-Q'!AX$127:AX$130)/AVERAGE('West-Deutschland-Q'!R$127:R$130)</f>
        <v>25.354097563981515</v>
      </c>
      <c r="BY109" s="9">
        <f>'West-Deutschland-Q'!S110*AVERAGE('West-Deutschland-Q'!AY$127:AY$130)/AVERAGE('West-Deutschland-Q'!S$127:S$130)</f>
        <v>469.69435230725003</v>
      </c>
      <c r="BZ109" s="9">
        <f>'Destatis 1970-1991'!D82*AVERAGE(BZ$126:BZ$129)/AVERAGE('Destatis 1970-1991'!D$99:D$102)</f>
        <v>297.7543435402182</v>
      </c>
      <c r="CA109">
        <f>'Datastream-Q'!BG110</f>
        <v>959.47</v>
      </c>
      <c r="CB109">
        <f>'Datastream-Q'!BH110</f>
        <v>13855.329</v>
      </c>
      <c r="CE109">
        <f>'Datastream-Q'!BJ110</f>
        <v>0.3</v>
      </c>
      <c r="CF109">
        <f>'Datastream-Q'!BK110</f>
        <v>101.6</v>
      </c>
      <c r="CG109" s="9">
        <f>'West-Deutschland-Q'!Z110/AVERAGE('West-Deutschland-Q'!Z$127:Z$130)*AVERAGE(CG$126:CG$129)</f>
        <v>94.632187397579429</v>
      </c>
      <c r="CH109" s="11">
        <f>[2]Weltindikatoren!Q69</f>
        <v>85.024310267156196</v>
      </c>
      <c r="CI109" s="2">
        <f>'[2]Deutschland Quartalsdaten'!O69</f>
        <v>81.232445222687829</v>
      </c>
      <c r="CL109">
        <f>'Datastream-Q'!BL110</f>
        <v>101.5072</v>
      </c>
      <c r="CM109">
        <f>'Datastream-Q'!BM110</f>
        <v>65.966899999999995</v>
      </c>
      <c r="CN109">
        <f>'Datastream-Q'!BN110</f>
        <v>82.5</v>
      </c>
      <c r="CP109">
        <f>'Datastream-Q'!BP110</f>
        <v>29.6</v>
      </c>
      <c r="CQ109">
        <f>'Datastream-Q'!BQ110</f>
        <v>34.07</v>
      </c>
      <c r="CR109">
        <f>'Datastream-Q'!BR110</f>
        <v>57.1</v>
      </c>
      <c r="CS109">
        <f>'Datastream-Q'!BS110</f>
        <v>67.67</v>
      </c>
      <c r="CT109">
        <f>'Datastream-Q'!BT110</f>
        <v>49.77</v>
      </c>
      <c r="CU109" s="28">
        <f>'Datastream-Q'!BU110</f>
        <v>78</v>
      </c>
      <c r="CV109" s="28"/>
      <c r="CX109" s="9">
        <v>0.5</v>
      </c>
      <c r="CY109" s="9"/>
      <c r="DA109" s="105"/>
      <c r="DB109" s="40">
        <f t="shared" si="4"/>
        <v>14.975736866238101</v>
      </c>
      <c r="DC109" s="19">
        <f>'[2]Deutschland Quartalsdaten'!N69</f>
        <v>7.3429161729254247E-2</v>
      </c>
      <c r="DI109">
        <f>'Datastream-Q'!CA110</f>
        <v>159.68</v>
      </c>
      <c r="DL109" s="47">
        <v>-1.9</v>
      </c>
      <c r="DM109" s="47"/>
      <c r="DP109" s="9">
        <f>'Destatis 1970-1991'!AV82*AVERAGE(DP$126:DP$129)/AVERAGE('Destatis 1970-1991'!AV$99:AV$102)</f>
        <v>30.363293096085407</v>
      </c>
      <c r="DQ109" s="9">
        <f>'Destatis 1970-1991'!AX82*AVERAGE(DQ$126:DQ$129)/AVERAGE('Destatis 1970-1991'!AX$99:AX$102)</f>
        <v>9.6769871973598658</v>
      </c>
      <c r="DW109">
        <f>'Datastream-Q'!CG110</f>
        <v>98.3</v>
      </c>
      <c r="DX109">
        <f>'Datastream-Q'!CH110</f>
        <v>101.1</v>
      </c>
      <c r="EB109" s="1">
        <f>[2]Weltindikatoren!C69</f>
        <v>1.7257648998342214</v>
      </c>
      <c r="EC109" s="9">
        <f>'Destatis 1970-1991'!AJ82*AVERAGE(EC$126:EC$129)/AVERAGE('Destatis 1970-1991'!AJ$99:AJ$102)</f>
        <v>35.872486405388855</v>
      </c>
      <c r="ED109" s="9">
        <f>'Destatis 1970-1991'!AK82*AVERAGE(ED$126:ED$129)/AVERAGE('Destatis 1970-1991'!AK$99:AK$102)</f>
        <v>16.458316941810093</v>
      </c>
      <c r="EJ109" s="1">
        <f>[2]Weltindikatoren!C69</f>
        <v>1.7257648998342214</v>
      </c>
      <c r="EK109" t="e">
        <f>#REF!</f>
        <v>#REF!</v>
      </c>
      <c r="EL109">
        <v>144.10168418974001</v>
      </c>
      <c r="EM109">
        <v>180.77178247613841</v>
      </c>
    </row>
    <row r="110" spans="1:143">
      <c r="A110" s="4">
        <v>31778</v>
      </c>
      <c r="B110" s="8">
        <v>358.55666791087395</v>
      </c>
      <c r="C110" s="6">
        <v>96.441739130434797</v>
      </c>
      <c r="D110" s="6">
        <v>95.390113708149073</v>
      </c>
      <c r="E110" s="6">
        <v>97.305747126436799</v>
      </c>
      <c r="F110">
        <f>'Datastream-Q'!F111</f>
        <v>50.6</v>
      </c>
      <c r="G110">
        <f>'Datastream-Q'!G111</f>
        <v>1.065898</v>
      </c>
      <c r="H110">
        <f>'Datastream-Q'!H111</f>
        <v>175.7</v>
      </c>
      <c r="I110">
        <f>'Datastream-Q'!I111</f>
        <v>304.10000000000002</v>
      </c>
      <c r="J110">
        <f>'Datastream-Q'!J111</f>
        <v>4.2140000000000004</v>
      </c>
      <c r="K110" t="str">
        <f>'Datastream-Q'!K111</f>
        <v>#NA</v>
      </c>
      <c r="L110">
        <f>'Datastream-Q'!L111</f>
        <v>1301.7</v>
      </c>
      <c r="M110">
        <f>'Datastream-Q'!M111</f>
        <v>628793</v>
      </c>
      <c r="N110" t="str">
        <f>'Datastream-Q'!N111</f>
        <v>#NA</v>
      </c>
      <c r="O110">
        <f>'Datastream-Q'!O111</f>
        <v>3419</v>
      </c>
      <c r="P110">
        <f>'Datastream-Q'!P111</f>
        <v>7.8</v>
      </c>
      <c r="Q110">
        <f>'Datastream-Q'!Q111</f>
        <v>56</v>
      </c>
      <c r="R110" s="8"/>
      <c r="S110">
        <v>0</v>
      </c>
      <c r="T110">
        <v>0</v>
      </c>
      <c r="U110" t="str">
        <f>'Datastream-Q'!S111</f>
        <v>#NA</v>
      </c>
      <c r="V110" t="str">
        <f>'Datastream-Q'!T111</f>
        <v>#NA</v>
      </c>
      <c r="W110" s="1">
        <f>'[2]Deutschland Quartalsdaten'!C70</f>
        <v>-6.0301796212243443E-2</v>
      </c>
      <c r="X110" s="1">
        <f>'[2]Deutschland Quartalsdaten'!B70</f>
        <v>2.4337155762548925</v>
      </c>
      <c r="Y110" s="19">
        <f>'[2]Deutschland Quartalsdaten'!J70</f>
        <v>2.2686284385413082</v>
      </c>
      <c r="Z110" s="9">
        <f>'West-Deutschland-Q'!X111*AVERAGE(Quartalsdaten!Z$126:Z$129)/AVERAGE('West-Deutschland-Q'!X$127:X$130)</f>
        <v>59.458007073995248</v>
      </c>
      <c r="AA110" s="8">
        <f>'[3]Lange Reihen'!B70</f>
        <v>66.75</v>
      </c>
      <c r="AB110" s="9">
        <f>'West-Deutschland-Q'!Y111*AVERAGE(Quartalsdaten!AB$126:AB$129)/AVERAGE('West-Deutschland-Q'!Y$127:Y$130)</f>
        <v>60.164724649957648</v>
      </c>
      <c r="AC110" s="8">
        <f>'[3]Lange Reihen'!D70</f>
        <v>69.08</v>
      </c>
      <c r="AD110" t="str">
        <f>'Datastream-Q'!Z111</f>
        <v>#NA</v>
      </c>
      <c r="AE110" t="str">
        <f>'Datastream-Q'!Z111</f>
        <v>#NA</v>
      </c>
      <c r="AF110" s="10">
        <v>-7.333333333333333</v>
      </c>
      <c r="AG110">
        <f>'Datastream-Q'!AB111</f>
        <v>101</v>
      </c>
      <c r="AH110" s="8"/>
      <c r="AI110">
        <f>'Datastream-Q'!AD111</f>
        <v>88.66</v>
      </c>
      <c r="AJ110">
        <f>'Datastream-Q'!AE111</f>
        <v>1.065898</v>
      </c>
      <c r="AK110" s="9">
        <f t="shared" si="6"/>
        <v>89.075666028457306</v>
      </c>
      <c r="AL110" s="9">
        <f t="shared" si="7"/>
        <v>87.094274247188267</v>
      </c>
      <c r="AN110" t="str">
        <f>'Datastream-Q'!AF111</f>
        <v>#NA</v>
      </c>
      <c r="AP110" s="8" t="e">
        <f>#REF!</f>
        <v>#REF!</v>
      </c>
      <c r="AQ110" s="8">
        <v>69.38</v>
      </c>
      <c r="AR110" s="8">
        <v>81.040000000000006</v>
      </c>
      <c r="AS110" s="8">
        <f>'[3]Import Quarterly Data'!F73</f>
        <v>67.28</v>
      </c>
      <c r="AT110" s="8">
        <f>'[3]Export Quarterly Data'!S74</f>
        <v>9.57</v>
      </c>
      <c r="AU110" s="8">
        <v>65.88</v>
      </c>
      <c r="AV110" s="8">
        <v>12.32</v>
      </c>
      <c r="AW110" s="8">
        <v>50.41</v>
      </c>
      <c r="AX110" s="30">
        <f t="shared" si="5"/>
        <v>102.27499660384736</v>
      </c>
      <c r="AY110">
        <f>'Datastream-Q'!AQ111</f>
        <v>17.88</v>
      </c>
      <c r="AZ110" s="9">
        <f>'West-Deutschland-Q'!C111/AVERAGE('West-Deutschland-Q'!C$127:C$130)*AVERAGE(AZ$126:AZ$129)</f>
        <v>58.948090446754712</v>
      </c>
      <c r="BG110">
        <f>'Datastream-Q'!AU111</f>
        <v>84.3</v>
      </c>
      <c r="BH110" s="8">
        <f>'West-Deutschland-Q'!J111</f>
        <v>83.7</v>
      </c>
      <c r="BL110">
        <v>0.70782893431236349</v>
      </c>
      <c r="BM110">
        <f>'Datastream-Q'!AZ111</f>
        <v>61.031799999999997</v>
      </c>
      <c r="BN110">
        <f>'Datastream-Q'!BA111</f>
        <v>98.883700000000005</v>
      </c>
      <c r="BO110" s="8">
        <f>'West-Deutschland-Q'!D111</f>
        <v>71.97</v>
      </c>
      <c r="BP110" s="8">
        <f>100-'West-Deutschland-Q'!E111</f>
        <v>19</v>
      </c>
      <c r="BQ110" s="9">
        <f>'Destatis 1970-1991'!AU83*AVERAGE(BQ$126:BQ$129)/AVERAGE('Destatis 1970-1991'!AU$99:AU$102)</f>
        <v>56.045255802678092</v>
      </c>
      <c r="BR110" s="9">
        <f>'West-Deutschland-Q'!M112*AVERAGE(Quartalsdaten!BR$138:BR$141)/AVERAGE('West-Deutschland-Q'!M$139:M$142)</f>
        <v>90.227350901525654</v>
      </c>
      <c r="BT110" s="1">
        <f>'[4]Preisindex-Deutschland-Quartals'!C70</f>
        <v>5.7885044423611944</v>
      </c>
      <c r="BU110" s="1">
        <f>'[4]Preisindex-Deutschland-Quartals'!D70</f>
        <v>5.1299111339510448</v>
      </c>
      <c r="BV110" s="2">
        <f>'[5]Deutschland Quartalsdaten'!K70</f>
        <v>0</v>
      </c>
      <c r="BW110" s="9">
        <f>'West-Deutschland-Q'!Q111*AVERAGE('West-Deutschland-Q'!AW$127:AW$130)/AVERAGE('West-Deutschland-Q'!Q$127:Q$130)</f>
        <v>265.80339780994206</v>
      </c>
      <c r="BX110" s="9">
        <f>'West-Deutschland-Q'!R111*AVERAGE('West-Deutschland-Q'!AX$127:AX$130)/AVERAGE('West-Deutschland-Q'!R$127:R$130)</f>
        <v>25.570017274760225</v>
      </c>
      <c r="BY110" s="9">
        <f>'West-Deutschland-Q'!S111*AVERAGE('West-Deutschland-Q'!AY$127:AY$130)/AVERAGE('West-Deutschland-Q'!S$127:S$130)</f>
        <v>461.61810976375006</v>
      </c>
      <c r="BZ110" s="9">
        <f>'Destatis 1970-1991'!D83*AVERAGE(BZ$126:BZ$129)/AVERAGE('Destatis 1970-1991'!D$99:D$102)</f>
        <v>290.42590229848622</v>
      </c>
      <c r="CA110">
        <f>'Datastream-Q'!BG111</f>
        <v>968.95</v>
      </c>
      <c r="CB110">
        <f>'Datastream-Q'!BH111</f>
        <v>10781.472</v>
      </c>
      <c r="CE110">
        <f>'Datastream-Q'!BJ111</f>
        <v>-1.4</v>
      </c>
      <c r="CF110">
        <f>'Datastream-Q'!BK111</f>
        <v>98.6</v>
      </c>
      <c r="CG110" s="9">
        <f>'West-Deutschland-Q'!Z111/AVERAGE('West-Deutschland-Q'!Z$127:Z$130)*AVERAGE(CG$126:CG$129)</f>
        <v>96.727249592415134</v>
      </c>
      <c r="CH110" s="11">
        <f>[2]Weltindikatoren!Q70</f>
        <v>85.162425216210679</v>
      </c>
      <c r="CI110" s="2">
        <f>'[2]Deutschland Quartalsdaten'!O70</f>
        <v>81.605683491090659</v>
      </c>
      <c r="CL110">
        <f>'Datastream-Q'!BL111</f>
        <v>104.5479</v>
      </c>
      <c r="CM110">
        <f>'Datastream-Q'!BM111</f>
        <v>67.954400000000007</v>
      </c>
      <c r="CN110">
        <f>'Datastream-Q'!BN111</f>
        <v>81.599999999999994</v>
      </c>
      <c r="CP110">
        <f>'Datastream-Q'!BP111</f>
        <v>35.1</v>
      </c>
      <c r="CQ110">
        <f>'Datastream-Q'!BQ111</f>
        <v>38.43</v>
      </c>
      <c r="CR110">
        <f>'Datastream-Q'!BR111</f>
        <v>55.7</v>
      </c>
      <c r="CS110">
        <f>'Datastream-Q'!BS111</f>
        <v>60.83</v>
      </c>
      <c r="CT110">
        <f>'Datastream-Q'!BT111</f>
        <v>52.17</v>
      </c>
      <c r="CU110" s="28">
        <f>'Datastream-Q'!BU111</f>
        <v>77.5</v>
      </c>
      <c r="CV110" s="28"/>
      <c r="CX110" s="9">
        <v>0.2</v>
      </c>
      <c r="CY110" s="9"/>
      <c r="DA110" s="105"/>
      <c r="DB110" s="40">
        <f t="shared" si="4"/>
        <v>16.774588187612697</v>
      </c>
      <c r="DC110" s="19">
        <f>'[2]Deutschland Quartalsdaten'!N70</f>
        <v>5.6526630564680019E-2</v>
      </c>
      <c r="DI110">
        <f>'Datastream-Q'!CA111</f>
        <v>160.55000000000001</v>
      </c>
      <c r="DL110" s="47">
        <v>-1.9</v>
      </c>
      <c r="DM110" s="47"/>
      <c r="DP110" s="9">
        <f>'Destatis 1970-1991'!AV83*AVERAGE(DP$126:DP$129)/AVERAGE('Destatis 1970-1991'!AV$99:AV$102)</f>
        <v>27.225923650299876</v>
      </c>
      <c r="DQ110" s="9">
        <f>'Destatis 1970-1991'!AX83*AVERAGE(DQ$126:DQ$129)/AVERAGE('Destatis 1970-1991'!AX$99:AX$102)</f>
        <v>9.739353871443571</v>
      </c>
      <c r="DW110">
        <f>'Datastream-Q'!CG111</f>
        <v>98.8</v>
      </c>
      <c r="DX110">
        <f>'Datastream-Q'!CH111</f>
        <v>104.1</v>
      </c>
      <c r="EB110" s="1">
        <f>[2]Weltindikatoren!C70</f>
        <v>1.7335786028029772</v>
      </c>
      <c r="EC110" s="9">
        <f>'Destatis 1970-1991'!AJ83*AVERAGE(EC$126:EC$129)/AVERAGE('Destatis 1970-1991'!AJ$99:AJ$102)</f>
        <v>30.893827311696263</v>
      </c>
      <c r="ED110" s="9">
        <f>'Destatis 1970-1991'!AK83*AVERAGE(ED$126:ED$129)/AVERAGE('Destatis 1970-1991'!AK$99:AK$102)</f>
        <v>14.815883386020374</v>
      </c>
      <c r="EJ110" s="1">
        <f>[2]Weltindikatoren!C70</f>
        <v>1.7335786028029772</v>
      </c>
      <c r="EK110" t="e">
        <f>#REF!</f>
        <v>#REF!</v>
      </c>
      <c r="EL110">
        <v>142.40169780821415</v>
      </c>
      <c r="EM110">
        <v>178.33555570533258</v>
      </c>
    </row>
    <row r="111" spans="1:143">
      <c r="A111" s="4">
        <v>31868</v>
      </c>
      <c r="B111" s="8">
        <v>367.39859767748675</v>
      </c>
      <c r="C111" s="6">
        <v>96.441739130434797</v>
      </c>
      <c r="D111" s="6">
        <v>95.861086544535681</v>
      </c>
      <c r="E111" s="6">
        <v>96.977011494252878</v>
      </c>
      <c r="F111">
        <f>'Datastream-Q'!F112</f>
        <v>51.4</v>
      </c>
      <c r="G111">
        <f>'Datastream-Q'!G112</f>
        <v>1.0758380000000001</v>
      </c>
      <c r="H111">
        <f>'Datastream-Q'!H112</f>
        <v>188.1</v>
      </c>
      <c r="I111">
        <f>'Datastream-Q'!I112</f>
        <v>310</v>
      </c>
      <c r="J111">
        <f>'Datastream-Q'!J112</f>
        <v>3.8170000000000002</v>
      </c>
      <c r="K111" t="str">
        <f>'Datastream-Q'!K112</f>
        <v>#NA</v>
      </c>
      <c r="L111">
        <f>'Datastream-Q'!L112</f>
        <v>1382.6</v>
      </c>
      <c r="M111">
        <f>'Datastream-Q'!M112</f>
        <v>867900</v>
      </c>
      <c r="N111" t="str">
        <f>'Datastream-Q'!N112</f>
        <v>#NA</v>
      </c>
      <c r="O111">
        <f>'Datastream-Q'!O112</f>
        <v>3026</v>
      </c>
      <c r="P111">
        <f>'Datastream-Q'!P112</f>
        <v>7.9</v>
      </c>
      <c r="Q111">
        <f>'Datastream-Q'!Q112</f>
        <v>56.4</v>
      </c>
      <c r="R111" s="8"/>
      <c r="S111">
        <v>0</v>
      </c>
      <c r="T111">
        <v>0</v>
      </c>
      <c r="U111" t="str">
        <f>'Datastream-Q'!S112</f>
        <v>#NA</v>
      </c>
      <c r="V111" t="str">
        <f>'Datastream-Q'!T112</f>
        <v>#NA</v>
      </c>
      <c r="W111" s="1">
        <f>'[2]Deutschland Quartalsdaten'!C71</f>
        <v>8.9350713036460194E-2</v>
      </c>
      <c r="X111" s="1">
        <f>'[2]Deutschland Quartalsdaten'!B71</f>
        <v>2.4609507697166708</v>
      </c>
      <c r="Y111" s="19">
        <f>'[2]Deutschland Quartalsdaten'!J71</f>
        <v>2.2969228789697151</v>
      </c>
      <c r="Z111" s="9">
        <f>'West-Deutschland-Q'!X112*AVERAGE(Quartalsdaten!Z$126:Z$129)/AVERAGE('West-Deutschland-Q'!X$127:X$130)</f>
        <v>61.412359062643475</v>
      </c>
      <c r="AA111" s="8">
        <f>'[3]Lange Reihen'!B71</f>
        <v>69.14</v>
      </c>
      <c r="AB111" s="9">
        <f>'West-Deutschland-Q'!Y112*AVERAGE(Quartalsdaten!AB$126:AB$129)/AVERAGE('West-Deutschland-Q'!Y$127:Y$130)</f>
        <v>62.092527878818075</v>
      </c>
      <c r="AC111" s="8">
        <f>'[3]Lange Reihen'!D71</f>
        <v>70.59</v>
      </c>
      <c r="AD111" t="str">
        <f>'Datastream-Q'!Z112</f>
        <v>#NA</v>
      </c>
      <c r="AE111" t="str">
        <f>'Datastream-Q'!Z112</f>
        <v>#NA</v>
      </c>
      <c r="AF111" s="10">
        <v>-5</v>
      </c>
      <c r="AG111">
        <f>'Datastream-Q'!AB112</f>
        <v>99.9</v>
      </c>
      <c r="AH111" s="8"/>
      <c r="AI111">
        <f>'Datastream-Q'!AD112</f>
        <v>88.09</v>
      </c>
      <c r="AJ111">
        <f>'Datastream-Q'!AE112</f>
        <v>1.0758380000000001</v>
      </c>
      <c r="AK111" s="9">
        <f t="shared" si="6"/>
        <v>88.823197950019477</v>
      </c>
      <c r="AL111" s="9">
        <f t="shared" si="7"/>
        <v>87.962215439606268</v>
      </c>
      <c r="AN111" t="str">
        <f>'Datastream-Q'!AF112</f>
        <v>#NA</v>
      </c>
      <c r="AP111" s="8" t="e">
        <f>#REF!</f>
        <v>#REF!</v>
      </c>
      <c r="AQ111" s="8">
        <v>71.62</v>
      </c>
      <c r="AR111" s="8">
        <v>84.25</v>
      </c>
      <c r="AS111" s="8">
        <f>'[3]Import Quarterly Data'!F74</f>
        <v>68.489999999999995</v>
      </c>
      <c r="AT111" s="8">
        <f>'[3]Export Quarterly Data'!S75</f>
        <v>10.18</v>
      </c>
      <c r="AU111" s="8">
        <v>67.75</v>
      </c>
      <c r="AV111" s="8">
        <v>12.88</v>
      </c>
      <c r="AW111" s="8">
        <v>51.86</v>
      </c>
      <c r="AX111" s="30">
        <f t="shared" si="5"/>
        <v>100.97880948781281</v>
      </c>
      <c r="AY111">
        <f>'Datastream-Q'!AQ112</f>
        <v>18.670000000000002</v>
      </c>
      <c r="AZ111" s="9">
        <f>'West-Deutschland-Q'!C112/AVERAGE('West-Deutschland-Q'!C$127:C$130)*AVERAGE(AZ$126:AZ$129)</f>
        <v>59.070594577128404</v>
      </c>
      <c r="BG111">
        <f>'Datastream-Q'!AU112</f>
        <v>83.3</v>
      </c>
      <c r="BH111" s="8">
        <f>'West-Deutschland-Q'!J112</f>
        <v>83.6</v>
      </c>
      <c r="BL111">
        <v>0.7188894883994702</v>
      </c>
      <c r="BM111">
        <f>'Datastream-Q'!AZ112</f>
        <v>61.667700000000004</v>
      </c>
      <c r="BN111">
        <f>'Datastream-Q'!BA112</f>
        <v>99.171300000000002</v>
      </c>
      <c r="BO111" s="8">
        <f>'West-Deutschland-Q'!D112</f>
        <v>24.8</v>
      </c>
      <c r="BP111" s="8">
        <f>100-'West-Deutschland-Q'!E112</f>
        <v>90.7</v>
      </c>
      <c r="BQ111" s="9">
        <f>'Destatis 1970-1991'!AU84*AVERAGE(BQ$126:BQ$129)/AVERAGE('Destatis 1970-1991'!AU$99:AU$102)</f>
        <v>63.492185289213005</v>
      </c>
      <c r="BR111" s="9">
        <f>'West-Deutschland-Q'!M113*AVERAGE(Quartalsdaten!BR$138:BR$141)/AVERAGE('West-Deutschland-Q'!M$139:M$142)</f>
        <v>89.289653259361998</v>
      </c>
      <c r="BT111" s="1">
        <f>'[4]Preisindex-Deutschland-Quartals'!C71</f>
        <v>5.848405491134713</v>
      </c>
      <c r="BU111" s="1">
        <f>'[4]Preisindex-Deutschland-Quartals'!D71</f>
        <v>5.1745253064110068</v>
      </c>
      <c r="BV111" s="2">
        <f>'[5]Deutschland Quartalsdaten'!K71</f>
        <v>0</v>
      </c>
      <c r="BW111" s="9">
        <f>'West-Deutschland-Q'!Q112*AVERAGE('West-Deutschland-Q'!AW$127:AW$130)/AVERAGE('West-Deutschland-Q'!Q$127:Q$130)</f>
        <v>273.73125391694947</v>
      </c>
      <c r="BX111" s="9">
        <f>'West-Deutschland-Q'!R112*AVERAGE('West-Deutschland-Q'!AX$127:AX$130)/AVERAGE('West-Deutschland-Q'!R$127:R$130)</f>
        <v>25.99453738408786</v>
      </c>
      <c r="BY111" s="9">
        <f>'West-Deutschland-Q'!S112*AVERAGE('West-Deutschland-Q'!AY$127:AY$130)/AVERAGE('West-Deutschland-Q'!S$127:S$130)</f>
        <v>469.97093595599995</v>
      </c>
      <c r="BZ111" s="9">
        <f>'Destatis 1970-1991'!D84*AVERAGE(BZ$126:BZ$129)/AVERAGE('Destatis 1970-1991'!D$99:D$102)</f>
        <v>296.9475426695688</v>
      </c>
      <c r="CA111">
        <f>'Datastream-Q'!BG112</f>
        <v>990.3</v>
      </c>
      <c r="CB111">
        <f>'Datastream-Q'!BH112</f>
        <v>10015.19</v>
      </c>
      <c r="CE111">
        <f>'Datastream-Q'!BJ112</f>
        <v>-2.2000000000000002</v>
      </c>
      <c r="CF111">
        <f>'Datastream-Q'!BK112</f>
        <v>99</v>
      </c>
      <c r="CG111" s="9">
        <f>'West-Deutschland-Q'!Z112/AVERAGE('West-Deutschland-Q'!Z$127:Z$130)*AVERAGE(CG$126:CG$129)</f>
        <v>97.46729643735712</v>
      </c>
      <c r="CH111" s="11">
        <f>[2]Weltindikatoren!Q71</f>
        <v>85.003431942043761</v>
      </c>
      <c r="CI111" s="2">
        <f>'[2]Deutschland Quartalsdaten'!O71</f>
        <v>81.656155261926116</v>
      </c>
      <c r="CL111">
        <f>'Datastream-Q'!BL112</f>
        <v>101.99930000000001</v>
      </c>
      <c r="CM111">
        <f>'Datastream-Q'!BM112</f>
        <v>67.777500000000003</v>
      </c>
      <c r="CN111">
        <f>'Datastream-Q'!BN112</f>
        <v>82</v>
      </c>
      <c r="CP111">
        <f>'Datastream-Q'!BP112</f>
        <v>36.03</v>
      </c>
      <c r="CQ111">
        <f>'Datastream-Q'!BQ112</f>
        <v>39.67</v>
      </c>
      <c r="CR111">
        <f>'Datastream-Q'!BR112</f>
        <v>58.63</v>
      </c>
      <c r="CS111">
        <f>'Datastream-Q'!BS112</f>
        <v>62.37</v>
      </c>
      <c r="CT111">
        <f>'Datastream-Q'!BT112</f>
        <v>56.03</v>
      </c>
      <c r="CU111" s="28">
        <f>'Datastream-Q'!BU112</f>
        <v>77.5</v>
      </c>
      <c r="CV111" s="28"/>
      <c r="CX111" s="9">
        <v>-1.4</v>
      </c>
      <c r="CY111" s="9"/>
      <c r="DA111" s="105"/>
      <c r="DB111" s="40">
        <f t="shared" si="4"/>
        <v>17.353913879227171</v>
      </c>
      <c r="DC111" s="19">
        <f>'[2]Deutschland Quartalsdaten'!N71</f>
        <v>6.6817834772559953E-2</v>
      </c>
      <c r="DI111">
        <f>'Datastream-Q'!CA112</f>
        <v>163.41</v>
      </c>
      <c r="DL111" s="47">
        <v>-0.8</v>
      </c>
      <c r="DM111" s="47"/>
      <c r="DP111" s="9">
        <f>'Destatis 1970-1991'!AV84*AVERAGE(DP$126:DP$129)/AVERAGE('Destatis 1970-1991'!AV$99:AV$102)</f>
        <v>29.221100252345515</v>
      </c>
      <c r="DQ111" s="9">
        <f>'Destatis 1970-1991'!AX84*AVERAGE(DQ$126:DQ$129)/AVERAGE('Destatis 1970-1991'!AX$99:AX$102)</f>
        <v>10.056988792939645</v>
      </c>
      <c r="DW111">
        <f>'Datastream-Q'!CG112</f>
        <v>98.7</v>
      </c>
      <c r="DX111">
        <f>'Datastream-Q'!CH112</f>
        <v>101.7</v>
      </c>
      <c r="EB111" s="1">
        <f>[2]Weltindikatoren!C71</f>
        <v>1.7605501654554176</v>
      </c>
      <c r="EC111" s="9">
        <f>'Destatis 1970-1991'!AJ84*AVERAGE(EC$126:EC$129)/AVERAGE('Destatis 1970-1991'!AJ$99:AJ$102)</f>
        <v>35.112022963870174</v>
      </c>
      <c r="ED111" s="9">
        <f>'Destatis 1970-1991'!AK84*AVERAGE(ED$126:ED$129)/AVERAGE('Destatis 1970-1991'!AK$99:AK$102)</f>
        <v>15.959923311087696</v>
      </c>
      <c r="EJ111" s="1">
        <f>[2]Weltindikatoren!C71</f>
        <v>1.7605501654554176</v>
      </c>
      <c r="EK111" t="e">
        <f>#REF!</f>
        <v>#REF!</v>
      </c>
      <c r="EL111">
        <v>146.45337050254778</v>
      </c>
      <c r="EM111">
        <v>183.85125796389701</v>
      </c>
    </row>
    <row r="112" spans="1:143">
      <c r="A112" s="4">
        <v>31959</v>
      </c>
      <c r="B112" s="8">
        <v>369.65153496757114</v>
      </c>
      <c r="C112" s="6">
        <v>97.40753623188408</v>
      </c>
      <c r="D112" s="6">
        <v>96.259602021478216</v>
      </c>
      <c r="E112" s="6">
        <v>98.390574712643684</v>
      </c>
      <c r="F112">
        <f>'Datastream-Q'!F113</f>
        <v>52.8</v>
      </c>
      <c r="G112">
        <f>'Datastream-Q'!G113</f>
        <v>1.0801350000000001</v>
      </c>
      <c r="H112">
        <f>'Datastream-Q'!H113</f>
        <v>188</v>
      </c>
      <c r="I112">
        <f>'Datastream-Q'!I113</f>
        <v>312</v>
      </c>
      <c r="J112">
        <f>'Datastream-Q'!J113</f>
        <v>3.9670000000000001</v>
      </c>
      <c r="K112" t="str">
        <f>'Datastream-Q'!K113</f>
        <v>#NA</v>
      </c>
      <c r="L112">
        <f>'Datastream-Q'!L113</f>
        <v>1500.2</v>
      </c>
      <c r="M112">
        <f>'Datastream-Q'!M113</f>
        <v>688525</v>
      </c>
      <c r="N112" t="str">
        <f>'Datastream-Q'!N113</f>
        <v>#NA</v>
      </c>
      <c r="O112">
        <f>'Datastream-Q'!O113</f>
        <v>2835</v>
      </c>
      <c r="P112">
        <f>'Datastream-Q'!P113</f>
        <v>7.9</v>
      </c>
      <c r="Q112">
        <f>'Datastream-Q'!Q113</f>
        <v>56.9</v>
      </c>
      <c r="R112" s="8"/>
      <c r="S112">
        <v>0</v>
      </c>
      <c r="T112">
        <v>0</v>
      </c>
      <c r="U112" t="str">
        <f>'Datastream-Q'!S113</f>
        <v>#NA</v>
      </c>
      <c r="V112" t="str">
        <f>'Datastream-Q'!T113</f>
        <v>#NA</v>
      </c>
      <c r="W112" s="1">
        <f>'[2]Deutschland Quartalsdaten'!C72</f>
        <v>0.21409245337133839</v>
      </c>
      <c r="X112" s="1">
        <f>'[2]Deutschland Quartalsdaten'!B72</f>
        <v>2.4722146862018977</v>
      </c>
      <c r="Y112" s="19">
        <f>'[2]Deutschland Quartalsdaten'!J72</f>
        <v>2.3219920100000939</v>
      </c>
      <c r="Z112" s="9">
        <f>'West-Deutschland-Q'!X113*AVERAGE(Quartalsdaten!Z$126:Z$129)/AVERAGE('West-Deutschland-Q'!X$127:X$130)</f>
        <v>61.90882751137265</v>
      </c>
      <c r="AA112" s="8">
        <f>'[3]Lange Reihen'!B72</f>
        <v>69.400000000000006</v>
      </c>
      <c r="AB112" s="9">
        <f>'West-Deutschland-Q'!Y113*AVERAGE(Quartalsdaten!AB$126:AB$129)/AVERAGE('West-Deutschland-Q'!Y$127:Y$130)</f>
        <v>63.051633962828234</v>
      </c>
      <c r="AC112" s="8">
        <f>'[3]Lange Reihen'!D72</f>
        <v>70.790000000000006</v>
      </c>
      <c r="AD112" t="str">
        <f>'Datastream-Q'!Z113</f>
        <v>#NA</v>
      </c>
      <c r="AE112" t="str">
        <f>'Datastream-Q'!Z113</f>
        <v>#NA</v>
      </c>
      <c r="AF112" s="10">
        <v>1.3333333333333333</v>
      </c>
      <c r="AG112">
        <f>'Datastream-Q'!AB113</f>
        <v>99.3</v>
      </c>
      <c r="AH112" s="8"/>
      <c r="AI112">
        <f>'Datastream-Q'!AD113</f>
        <v>87.89</v>
      </c>
      <c r="AJ112">
        <f>'Datastream-Q'!AE113</f>
        <v>1.0801350000000001</v>
      </c>
      <c r="AK112" s="9">
        <f t="shared" si="6"/>
        <v>89.205803330508132</v>
      </c>
      <c r="AL112" s="9">
        <f t="shared" si="7"/>
        <v>89.068560478638545</v>
      </c>
      <c r="AN112" t="str">
        <f>'Datastream-Q'!AF113</f>
        <v>#NA</v>
      </c>
      <c r="AP112" s="8" t="e">
        <f>#REF!</f>
        <v>#REF!</v>
      </c>
      <c r="AQ112" s="8">
        <v>71.819999999999993</v>
      </c>
      <c r="AR112" s="8">
        <v>86.48</v>
      </c>
      <c r="AS112" s="8">
        <f>'[3]Import Quarterly Data'!F75</f>
        <v>68.31</v>
      </c>
      <c r="AT112" s="8">
        <f>'[3]Export Quarterly Data'!S76</f>
        <v>10.32</v>
      </c>
      <c r="AU112" s="8">
        <v>68.239999999999995</v>
      </c>
      <c r="AV112" s="8">
        <v>13.29</v>
      </c>
      <c r="AW112" s="8">
        <v>52.45</v>
      </c>
      <c r="AX112" s="30">
        <f t="shared" si="5"/>
        <v>100.15408675197182</v>
      </c>
      <c r="AY112">
        <f>'Datastream-Q'!AQ113</f>
        <v>19.059999999999999</v>
      </c>
      <c r="AZ112" s="9">
        <f>'West-Deutschland-Q'!C113/AVERAGE('West-Deutschland-Q'!C$127:C$130)*AVERAGE(AZ$126:AZ$129)</f>
        <v>59.070594577128404</v>
      </c>
      <c r="BG112">
        <f>'Datastream-Q'!AU113</f>
        <v>84.4</v>
      </c>
      <c r="BH112" s="8">
        <f>'West-Deutschland-Q'!J113</f>
        <v>83.8</v>
      </c>
      <c r="BL112">
        <v>0.71356299686822444</v>
      </c>
      <c r="BM112">
        <f>'Datastream-Q'!AZ113</f>
        <v>62.294800000000002</v>
      </c>
      <c r="BN112">
        <f>'Datastream-Q'!BA113</f>
        <v>99.406899999999993</v>
      </c>
      <c r="BO112" s="8">
        <f>'West-Deutschland-Q'!D113</f>
        <v>23.97</v>
      </c>
      <c r="BP112" s="8">
        <f>100-'West-Deutschland-Q'!E113</f>
        <v>92.3</v>
      </c>
      <c r="BQ112" s="9">
        <f>'Destatis 1970-1991'!AU85*AVERAGE(BQ$126:BQ$129)/AVERAGE('Destatis 1970-1991'!AU$99:AU$102)</f>
        <v>63.944398441186728</v>
      </c>
      <c r="BR112" s="9">
        <f>'West-Deutschland-Q'!M114*AVERAGE(Quartalsdaten!BR$138:BR$141)/AVERAGE('West-Deutschland-Q'!M$139:M$142)</f>
        <v>86.997503467406389</v>
      </c>
      <c r="BT112" s="1">
        <f>'[4]Preisindex-Deutschland-Quartals'!C72</f>
        <v>5.9138396873569787</v>
      </c>
      <c r="BU112" s="1">
        <f>'[4]Preisindex-Deutschland-Quartals'!D72</f>
        <v>5.2234535148386918</v>
      </c>
      <c r="BV112" s="2">
        <f>'[5]Deutschland Quartalsdaten'!K72</f>
        <v>0</v>
      </c>
      <c r="BW112" s="9">
        <f>'West-Deutschland-Q'!Q113*AVERAGE('West-Deutschland-Q'!AW$127:AW$130)/AVERAGE('West-Deutschland-Q'!Q$127:Q$130)</f>
        <v>274.92672428229184</v>
      </c>
      <c r="BX112" s="9">
        <f>'West-Deutschland-Q'!R113*AVERAGE('West-Deutschland-Q'!AX$127:AX$130)/AVERAGE('West-Deutschland-Q'!R$127:R$130)</f>
        <v>26.038453257466582</v>
      </c>
      <c r="BY112" s="9">
        <f>'West-Deutschland-Q'!S113*AVERAGE('West-Deutschland-Q'!AY$127:AY$130)/AVERAGE('West-Deutschland-Q'!S$127:S$130)</f>
        <v>473.17930628150003</v>
      </c>
      <c r="BZ112" s="9">
        <f>'Destatis 1970-1991'!D85*AVERAGE(BZ$126:BZ$129)/AVERAGE('Destatis 1970-1991'!D$99:D$102)</f>
        <v>299.73772901389799</v>
      </c>
      <c r="CA112">
        <f>'Datastream-Q'!BG113</f>
        <v>1018.64</v>
      </c>
      <c r="CB112">
        <f>'Datastream-Q'!BH113</f>
        <v>6152.7640000000001</v>
      </c>
      <c r="CE112">
        <f>'Datastream-Q'!BJ113</f>
        <v>-3.5</v>
      </c>
      <c r="CF112">
        <f>'Datastream-Q'!BK113</f>
        <v>100</v>
      </c>
      <c r="CG112" s="9">
        <f>'West-Deutschland-Q'!Z113/AVERAGE('West-Deutschland-Q'!Z$127:Z$130)*AVERAGE(CG$126:CG$129)</f>
        <v>96.852327932405331</v>
      </c>
      <c r="CH112" s="11">
        <f>[2]Weltindikatoren!Q72</f>
        <v>85.514556782799417</v>
      </c>
      <c r="CI112" s="2">
        <f>'[2]Deutschland Quartalsdaten'!O72</f>
        <v>81.892722821955431</v>
      </c>
      <c r="CL112">
        <f>'Datastream-Q'!BL113</f>
        <v>101.2422</v>
      </c>
      <c r="CM112">
        <f>'Datastream-Q'!BM113</f>
        <v>67.8172</v>
      </c>
      <c r="CN112">
        <f>'Datastream-Q'!BN113</f>
        <v>82.6</v>
      </c>
      <c r="CP112">
        <f>'Datastream-Q'!BP113</f>
        <v>37.4</v>
      </c>
      <c r="CQ112">
        <f>'Datastream-Q'!BQ113</f>
        <v>41.17</v>
      </c>
      <c r="CR112">
        <f>'Datastream-Q'!BR113</f>
        <v>60.6</v>
      </c>
      <c r="CS112">
        <f>'Datastream-Q'!BS113</f>
        <v>60.13</v>
      </c>
      <c r="CT112">
        <f>'Datastream-Q'!BT113</f>
        <v>60.87</v>
      </c>
      <c r="CU112" s="28">
        <f>'Datastream-Q'!BU113</f>
        <v>77.900000000000006</v>
      </c>
      <c r="CV112" s="28"/>
      <c r="CX112" s="9">
        <v>0.3</v>
      </c>
      <c r="CY112" s="9"/>
      <c r="DA112" s="105"/>
      <c r="DB112" s="40">
        <f t="shared" si="4"/>
        <v>17.645942405347476</v>
      </c>
      <c r="DC112" s="19">
        <f>'[2]Deutschland Quartalsdaten'!N72</f>
        <v>6.7228136614868317E-2</v>
      </c>
      <c r="DI112">
        <f>'Datastream-Q'!CA113</f>
        <v>164.99</v>
      </c>
      <c r="DL112" s="47">
        <v>-0.8</v>
      </c>
      <c r="DM112" s="47"/>
      <c r="DP112" s="9">
        <f>'Destatis 1970-1991'!AV85*AVERAGE(DP$126:DP$129)/AVERAGE('Destatis 1970-1991'!AV$99:AV$102)</f>
        <v>29.568883329766315</v>
      </c>
      <c r="DQ112" s="9">
        <f>'Destatis 1970-1991'!AX85*AVERAGE(DQ$126:DQ$129)/AVERAGE('Destatis 1970-1991'!AX$99:AX$102)</f>
        <v>10.361570224511224</v>
      </c>
      <c r="DW112">
        <f>'Datastream-Q'!CG113</f>
        <v>98.2</v>
      </c>
      <c r="DX112">
        <f>'Datastream-Q'!CH113</f>
        <v>101</v>
      </c>
      <c r="EB112" s="1">
        <f>[2]Weltindikatoren!C72</f>
        <v>1.7815422880086678</v>
      </c>
      <c r="EC112" s="9">
        <f>'Destatis 1970-1991'!AJ85*AVERAGE(EC$126:EC$129)/AVERAGE('Destatis 1970-1991'!AJ$99:AJ$102)</f>
        <v>35.539783649724434</v>
      </c>
      <c r="ED112" s="9">
        <f>'Destatis 1970-1991'!AK85*AVERAGE(ED$126:ED$129)/AVERAGE('Destatis 1970-1991'!AK$99:AK$102)</f>
        <v>16.254428638332751</v>
      </c>
      <c r="EJ112" s="1">
        <f>[2]Weltindikatoren!C72</f>
        <v>1.7815422880086678</v>
      </c>
      <c r="EK112" t="e">
        <f>#REF!</f>
        <v>#REF!</v>
      </c>
      <c r="EL112">
        <v>150.56919275920453</v>
      </c>
      <c r="EM112">
        <v>188.80931823035175</v>
      </c>
    </row>
    <row r="113" spans="1:151">
      <c r="A113" s="4">
        <v>32051</v>
      </c>
      <c r="B113" s="8">
        <v>375.58389245502968</v>
      </c>
      <c r="C113" s="6">
        <v>96.959130434782608</v>
      </c>
      <c r="D113" s="6">
        <v>97.418919772583706</v>
      </c>
      <c r="E113" s="6">
        <v>96.516781609195419</v>
      </c>
      <c r="F113">
        <f>'Datastream-Q'!F114</f>
        <v>52.6</v>
      </c>
      <c r="G113">
        <f>'Datastream-Q'!G114</f>
        <v>1.1964809999999999</v>
      </c>
      <c r="H113">
        <f>'Datastream-Q'!H114</f>
        <v>191.8</v>
      </c>
      <c r="I113">
        <f>'Datastream-Q'!I114</f>
        <v>317.10000000000002</v>
      </c>
      <c r="J113">
        <f>'Datastream-Q'!J114</f>
        <v>4.1429999999999998</v>
      </c>
      <c r="K113" t="str">
        <f>'Datastream-Q'!K114</f>
        <v>#NA</v>
      </c>
      <c r="L113">
        <f>'Datastream-Q'!L114</f>
        <v>1000</v>
      </c>
      <c r="M113">
        <f>'Datastream-Q'!M114</f>
        <v>730436</v>
      </c>
      <c r="N113" t="str">
        <f>'Datastream-Q'!N114</f>
        <v>#NA</v>
      </c>
      <c r="O113">
        <f>'Datastream-Q'!O114</f>
        <v>2818</v>
      </c>
      <c r="P113">
        <f>'Datastream-Q'!P114</f>
        <v>7.9</v>
      </c>
      <c r="Q113">
        <f>'Datastream-Q'!Q114</f>
        <v>57.4</v>
      </c>
      <c r="R113" s="8"/>
      <c r="S113">
        <v>0</v>
      </c>
      <c r="T113">
        <v>0</v>
      </c>
      <c r="U113" t="str">
        <f>'Datastream-Q'!S114</f>
        <v>#NA</v>
      </c>
      <c r="V113" t="str">
        <f>'Datastream-Q'!T114</f>
        <v>#NA</v>
      </c>
      <c r="W113" s="1">
        <f>'[2]Deutschland Quartalsdaten'!C73</f>
        <v>0.41091999949122821</v>
      </c>
      <c r="X113" s="1">
        <f>'[2]Deutschland Quartalsdaten'!B73</f>
        <v>2.5280448000254845</v>
      </c>
      <c r="Y113" s="19">
        <f>'[2]Deutschland Quartalsdaten'!J73</f>
        <v>2.3535210687385346</v>
      </c>
      <c r="Z113" s="9">
        <f>'West-Deutschland-Q'!X114*AVERAGE(Quartalsdaten!Z$126:Z$129)/AVERAGE('West-Deutschland-Q'!X$127:X$130)</f>
        <v>62.917525311965285</v>
      </c>
      <c r="AA113" s="8">
        <f>'[3]Lange Reihen'!B73</f>
        <v>70.23</v>
      </c>
      <c r="AB113" s="9">
        <f>'West-Deutschland-Q'!Y114*AVERAGE(Quartalsdaten!AB$126:AB$129)/AVERAGE('West-Deutschland-Q'!Y$127:Y$130)</f>
        <v>64.125832776919623</v>
      </c>
      <c r="AC113" s="8">
        <f>'[3]Lange Reihen'!D73</f>
        <v>72</v>
      </c>
      <c r="AD113" t="str">
        <f>'Datastream-Q'!Z114</f>
        <v>#NA</v>
      </c>
      <c r="AE113" t="str">
        <f>'Datastream-Q'!Z114</f>
        <v>#NA</v>
      </c>
      <c r="AF113" s="10">
        <v>-4.666666666666667</v>
      </c>
      <c r="AG113">
        <f>'Datastream-Q'!AB114</f>
        <v>100.7</v>
      </c>
      <c r="AH113" s="8"/>
      <c r="AI113">
        <f>'Datastream-Q'!AD114</f>
        <v>89.23</v>
      </c>
      <c r="AJ113">
        <f>'Datastream-Q'!AE114</f>
        <v>1.1964809999999999</v>
      </c>
      <c r="AK113" s="9">
        <f t="shared" si="6"/>
        <v>89.587819040246728</v>
      </c>
      <c r="AL113" s="9">
        <f t="shared" si="7"/>
        <v>89.063656634610595</v>
      </c>
      <c r="AN113" t="str">
        <f>'Datastream-Q'!AF114</f>
        <v>#NA</v>
      </c>
      <c r="AP113" s="8" t="e">
        <f>#REF!</f>
        <v>#REF!</v>
      </c>
      <c r="AQ113" s="8">
        <v>73.08</v>
      </c>
      <c r="AR113" s="8">
        <v>87.28</v>
      </c>
      <c r="AS113" s="8">
        <f>'[3]Import Quarterly Data'!F76</f>
        <v>69.599999999999994</v>
      </c>
      <c r="AT113" s="8">
        <f>'[3]Export Quarterly Data'!S77</f>
        <v>10.14</v>
      </c>
      <c r="AU113" s="8">
        <v>69.7</v>
      </c>
      <c r="AV113" s="8">
        <v>13.58</v>
      </c>
      <c r="AW113" s="8">
        <v>53.28</v>
      </c>
      <c r="AX113" s="30">
        <f t="shared" si="5"/>
        <v>100.58852558433182</v>
      </c>
      <c r="AY113">
        <f>'Datastream-Q'!AQ114</f>
        <v>18.010000000000002</v>
      </c>
      <c r="AZ113" s="9">
        <f>'West-Deutschland-Q'!C114/AVERAGE('West-Deutschland-Q'!C$127:C$130)*AVERAGE(AZ$126:AZ$129)</f>
        <v>59.070594577128404</v>
      </c>
      <c r="BG113">
        <f>'Datastream-Q'!AU114</f>
        <v>84.1</v>
      </c>
      <c r="BH113" s="8">
        <f>'West-Deutschland-Q'!J114</f>
        <v>84.1</v>
      </c>
      <c r="BL113">
        <v>0.70605960732614537</v>
      </c>
      <c r="BM113">
        <f>'Datastream-Q'!AZ114</f>
        <v>62.765799999999999</v>
      </c>
      <c r="BN113">
        <f>'Datastream-Q'!BA114</f>
        <v>99.358400000000003</v>
      </c>
      <c r="BO113" s="8">
        <f>'West-Deutschland-Q'!D114</f>
        <v>12.03</v>
      </c>
      <c r="BP113" s="8">
        <f>100-'West-Deutschland-Q'!E114</f>
        <v>83.3</v>
      </c>
      <c r="BQ113" s="9">
        <f>'Destatis 1970-1991'!AU86*AVERAGE(BQ$126:BQ$129)/AVERAGE('Destatis 1970-1991'!AU$99:AU$102)</f>
        <v>65.22080653143513</v>
      </c>
      <c r="BR113" s="9">
        <f>'West-Deutschland-Q'!M115*AVERAGE(Quartalsdaten!BR$138:BR$141)/AVERAGE('West-Deutschland-Q'!M$139:M$142)</f>
        <v>88.560332871012491</v>
      </c>
      <c r="BT113" s="1">
        <f>'[4]Preisindex-Deutschland-Quartals'!C73</f>
        <v>5.9708068258140736</v>
      </c>
      <c r="BU113" s="1">
        <f>'[4]Preisindex-Deutschland-Quartals'!D73</f>
        <v>5.2643599568336112</v>
      </c>
      <c r="BV113" s="2">
        <f>'[5]Deutschland Quartalsdaten'!K73</f>
        <v>0</v>
      </c>
      <c r="BW113" s="9">
        <f>'West-Deutschland-Q'!Q114*AVERAGE('West-Deutschland-Q'!AW$127:AW$130)/AVERAGE('West-Deutschland-Q'!Q$127:Q$130)</f>
        <v>279.39400827909759</v>
      </c>
      <c r="BX113" s="9">
        <f>'West-Deutschland-Q'!R114*AVERAGE('West-Deutschland-Q'!AX$127:AX$130)/AVERAGE('West-Deutschland-Q'!R$127:R$130)</f>
        <v>26.126285004224027</v>
      </c>
      <c r="BY113" s="9">
        <f>'West-Deutschland-Q'!S114*AVERAGE('West-Deutschland-Q'!AY$127:AY$130)/AVERAGE('West-Deutschland-Q'!S$127:S$130)</f>
        <v>481.47681574400008</v>
      </c>
      <c r="BZ113" s="9">
        <f>'Destatis 1970-1991'!D86*AVERAGE(BZ$126:BZ$129)/AVERAGE('Destatis 1970-1991'!D$99:D$102)</f>
        <v>307.48077625860253</v>
      </c>
      <c r="CA113">
        <f>'Datastream-Q'!BG114</f>
        <v>1044.02</v>
      </c>
      <c r="CB113">
        <f>'Datastream-Q'!BH114</f>
        <v>13036.23</v>
      </c>
      <c r="CE113">
        <f>'Datastream-Q'!BJ114</f>
        <v>-5.4</v>
      </c>
      <c r="CF113">
        <f>'Datastream-Q'!BK114</f>
        <v>99.9</v>
      </c>
      <c r="CG113" s="9">
        <f>'West-Deutschland-Q'!Z114/AVERAGE('West-Deutschland-Q'!Z$127:Z$130)*AVERAGE(CG$126:CG$129)</f>
        <v>96.35201457244456</v>
      </c>
      <c r="CH113" s="11">
        <f>[2]Weltindikatoren!Q73</f>
        <v>86.858750898723144</v>
      </c>
      <c r="CI113" s="2">
        <f>'[2]Deutschland Quartalsdaten'!O73</f>
        <v>82.387792857008179</v>
      </c>
      <c r="CL113">
        <f>'Datastream-Q'!BL114</f>
        <v>103.7474</v>
      </c>
      <c r="CM113">
        <f>'Datastream-Q'!BM114</f>
        <v>69.171099999999996</v>
      </c>
      <c r="CN113">
        <f>'Datastream-Q'!BN114</f>
        <v>82</v>
      </c>
      <c r="CP113">
        <f>'Datastream-Q'!BP114</f>
        <v>35.03</v>
      </c>
      <c r="CQ113">
        <f>'Datastream-Q'!BQ114</f>
        <v>40.1</v>
      </c>
      <c r="CR113">
        <f>'Datastream-Q'!BR114</f>
        <v>66.33</v>
      </c>
      <c r="CS113">
        <f>'Datastream-Q'!BS114</f>
        <v>67.63</v>
      </c>
      <c r="CT113">
        <f>'Datastream-Q'!BT114</f>
        <v>65.430000000000007</v>
      </c>
      <c r="CU113" s="28">
        <f>'Datastream-Q'!BU114</f>
        <v>78.3</v>
      </c>
      <c r="CV113" s="28"/>
      <c r="CX113" s="9">
        <v>0.3</v>
      </c>
      <c r="CY113" s="9"/>
      <c r="DA113" s="105"/>
      <c r="DB113" s="40">
        <f t="shared" si="4"/>
        <v>15.052474715436352</v>
      </c>
      <c r="DC113" s="19">
        <f>'[2]Deutschland Quartalsdaten'!N73</f>
        <v>7.1669304780588777E-2</v>
      </c>
      <c r="DI113">
        <f>'Datastream-Q'!CA114</f>
        <v>167.35</v>
      </c>
      <c r="DL113" s="47">
        <v>-0.2</v>
      </c>
      <c r="DM113" s="47"/>
      <c r="DP113" s="9">
        <f>'Destatis 1970-1991'!AV86*AVERAGE(DP$126:DP$129)/AVERAGE('Destatis 1970-1991'!AV$99:AV$102)</f>
        <v>30.502406327053727</v>
      </c>
      <c r="DQ113" s="9">
        <f>'Destatis 1970-1991'!AX86*AVERAGE(DQ$126:DQ$129)/AVERAGE('Destatis 1970-1991'!AX$99:AX$102)</f>
        <v>10.663250880544025</v>
      </c>
      <c r="DW113">
        <f>'Datastream-Q'!CG114</f>
        <v>98.6</v>
      </c>
      <c r="DX113">
        <f>'Datastream-Q'!CH114</f>
        <v>103.5</v>
      </c>
      <c r="EB113" s="1">
        <f>[2]Weltindikatoren!C73</f>
        <v>1.8132846448874356</v>
      </c>
      <c r="EC113" s="9">
        <f>'Destatis 1970-1991'!AJ86*AVERAGE(EC$126:EC$129)/AVERAGE('Destatis 1970-1991'!AJ$99:AJ$102)</f>
        <v>36.466598469075322</v>
      </c>
      <c r="ED113" s="9">
        <f>'Destatis 1970-1991'!AK86*AVERAGE(ED$126:ED$129)/AVERAGE('Destatis 1970-1991'!AK$99:AK$102)</f>
        <v>16.866093548764784</v>
      </c>
      <c r="EJ113" s="1">
        <f>[2]Weltindikatoren!C73</f>
        <v>1.8132846448874356</v>
      </c>
      <c r="EK113" t="e">
        <f>#REF!</f>
        <v>#REF!</v>
      </c>
      <c r="EL113">
        <v>152.83982271720049</v>
      </c>
      <c r="EM113">
        <v>191.66358090089639</v>
      </c>
    </row>
    <row r="114" spans="1:151">
      <c r="A114" s="4">
        <v>32143</v>
      </c>
      <c r="B114" s="8">
        <v>372.95735249875037</v>
      </c>
      <c r="C114" s="6">
        <v>98.718260869565228</v>
      </c>
      <c r="D114" s="6">
        <v>98.868066961465544</v>
      </c>
      <c r="E114" s="6">
        <v>98.456321839080459</v>
      </c>
      <c r="F114">
        <f>'Datastream-Q'!F115</f>
        <v>53.8</v>
      </c>
      <c r="G114">
        <f>'Datastream-Q'!G115</f>
        <v>1.166622</v>
      </c>
      <c r="H114">
        <f>'Datastream-Q'!H115</f>
        <v>188</v>
      </c>
      <c r="I114">
        <f>'Datastream-Q'!I115</f>
        <v>321.39999999999998</v>
      </c>
      <c r="J114">
        <f>'Datastream-Q'!J115</f>
        <v>3.4260000000000002</v>
      </c>
      <c r="K114" t="str">
        <f>'Datastream-Q'!K115</f>
        <v>#NA</v>
      </c>
      <c r="L114">
        <f>'Datastream-Q'!L115</f>
        <v>1063.2</v>
      </c>
      <c r="M114">
        <f>'Datastream-Q'!M115</f>
        <v>656892</v>
      </c>
      <c r="N114" t="str">
        <f>'Datastream-Q'!N115</f>
        <v>#NA</v>
      </c>
      <c r="O114">
        <f>'Datastream-Q'!O115</f>
        <v>2873</v>
      </c>
      <c r="P114">
        <f>'Datastream-Q'!P115</f>
        <v>7.9</v>
      </c>
      <c r="Q114">
        <f>'Datastream-Q'!Q115</f>
        <v>57.9</v>
      </c>
      <c r="R114" s="8"/>
      <c r="S114">
        <v>0</v>
      </c>
      <c r="T114">
        <v>0</v>
      </c>
      <c r="U114" t="str">
        <f>'Datastream-Q'!S115</f>
        <v>#NA</v>
      </c>
      <c r="V114" t="str">
        <f>'Datastream-Q'!T115</f>
        <v>#NA</v>
      </c>
      <c r="W114" s="1">
        <f>'[2]Deutschland Quartalsdaten'!C74</f>
        <v>0.1781494941781713</v>
      </c>
      <c r="X114" s="1">
        <f>'[2]Deutschland Quartalsdaten'!B74</f>
        <v>2.5627728736880027</v>
      </c>
      <c r="Y114" s="19">
        <f>'[2]Deutschland Quartalsdaten'!J74</f>
        <v>2.3772393233786109</v>
      </c>
      <c r="Z114" s="9">
        <f>'West-Deutschland-Q'!X115*AVERAGE(Quartalsdaten!Z$126:Z$129)/AVERAGE('West-Deutschland-Q'!X$127:X$130)</f>
        <v>59.623496556904968</v>
      </c>
      <c r="AA114" s="8">
        <f>'[3]Lange Reihen'!B74</f>
        <v>66.38</v>
      </c>
      <c r="AB114" s="9">
        <f>'West-Deutschland-Q'!Y115*AVERAGE(Quartalsdaten!AB$126:AB$129)/AVERAGE('West-Deutschland-Q'!Y$127:Y$130)</f>
        <v>62.274758034780014</v>
      </c>
      <c r="AC114" s="8">
        <f>'[3]Lange Reihen'!D74</f>
        <v>70.22</v>
      </c>
      <c r="AD114" t="str">
        <f>'Datastream-Q'!Z115</f>
        <v>#NA</v>
      </c>
      <c r="AE114" t="str">
        <f>'Datastream-Q'!Z115</f>
        <v>#NA</v>
      </c>
      <c r="AF114" s="10">
        <v>-1</v>
      </c>
      <c r="AG114">
        <f>'Datastream-Q'!AB115</f>
        <v>99.5</v>
      </c>
      <c r="AH114" s="8"/>
      <c r="AI114">
        <f>'Datastream-Q'!AD115</f>
        <v>89.06</v>
      </c>
      <c r="AJ114">
        <f>'Datastream-Q'!AE115</f>
        <v>1.166622</v>
      </c>
      <c r="AK114" s="9">
        <f t="shared" si="6"/>
        <v>89.821477187262687</v>
      </c>
      <c r="AL114" s="9">
        <f t="shared" si="7"/>
        <v>88.685215087980652</v>
      </c>
      <c r="AN114" t="str">
        <f>'Datastream-Q'!AF115</f>
        <v>#NA</v>
      </c>
      <c r="AP114" s="8" t="e">
        <f>#REF!</f>
        <v>#REF!</v>
      </c>
      <c r="AQ114" s="8">
        <v>68.81</v>
      </c>
      <c r="AR114" s="8">
        <v>86.76</v>
      </c>
      <c r="AS114" s="8">
        <f>'[3]Import Quarterly Data'!F77</f>
        <v>67.540000000000006</v>
      </c>
      <c r="AT114" s="8">
        <f>'[3]Export Quarterly Data'!S78</f>
        <v>9.82</v>
      </c>
      <c r="AU114" s="8">
        <v>65.84</v>
      </c>
      <c r="AV114" s="8">
        <v>13.53</v>
      </c>
      <c r="AW114" s="8">
        <v>51.4</v>
      </c>
      <c r="AX114" s="30">
        <f t="shared" si="5"/>
        <v>101.28123058409994</v>
      </c>
      <c r="AY114">
        <f>'Datastream-Q'!AQ115</f>
        <v>15.82</v>
      </c>
      <c r="AZ114" s="9">
        <f>'West-Deutschland-Q'!C115/AVERAGE('West-Deutschland-Q'!C$127:C$130)*AVERAGE(AZ$126:AZ$129)</f>
        <v>59.511785923012084</v>
      </c>
      <c r="BG114">
        <f>'Datastream-Q'!AU115</f>
        <v>84.6</v>
      </c>
      <c r="BH114" s="8">
        <f>'West-Deutschland-Q'!J115</f>
        <v>84.8</v>
      </c>
      <c r="BL114">
        <v>0.70615002110991232</v>
      </c>
      <c r="BM114">
        <f>'Datastream-Q'!AZ115</f>
        <v>63.445</v>
      </c>
      <c r="BN114">
        <f>'Datastream-Q'!BA115</f>
        <v>99.604399999999998</v>
      </c>
      <c r="BO114" s="8">
        <f>'West-Deutschland-Q'!D115</f>
        <v>24.43</v>
      </c>
      <c r="BP114" s="8">
        <f>100-'West-Deutschland-Q'!E115</f>
        <v>50</v>
      </c>
      <c r="BQ114" s="9">
        <f>'Destatis 1970-1991'!AU87*AVERAGE(BQ$126:BQ$129)/AVERAGE('Destatis 1970-1991'!AU$99:AU$102)</f>
        <v>62.937859490019427</v>
      </c>
      <c r="BR114" s="9">
        <f>'West-Deutschland-Q'!M116*AVERAGE(Quartalsdaten!BR$138:BR$141)/AVERAGE('West-Deutschland-Q'!M$139:M$142)</f>
        <v>91.685991678224696</v>
      </c>
      <c r="BT114" s="1">
        <f>'[4]Preisindex-Deutschland-Quartals'!C74</f>
        <v>6.0201356263081394</v>
      </c>
      <c r="BU114" s="1">
        <f>'[4]Preisindex-Deutschland-Quartals'!D74</f>
        <v>5.2996545935280137</v>
      </c>
      <c r="BV114" s="2">
        <f>'[5]Deutschland Quartalsdaten'!K74</f>
        <v>0</v>
      </c>
      <c r="BW114" s="9">
        <f>'West-Deutschland-Q'!Q115*AVERAGE('West-Deutschland-Q'!AW$127:AW$130)/AVERAGE('West-Deutschland-Q'!Q$127:Q$130)</f>
        <v>273.57395518466751</v>
      </c>
      <c r="BX114" s="9">
        <f>'West-Deutschland-Q'!R115*AVERAGE('West-Deutschland-Q'!AX$127:AX$130)/AVERAGE('West-Deutschland-Q'!R$127:R$130)</f>
        <v>26.400759212841027</v>
      </c>
      <c r="BY114" s="9">
        <f>'West-Deutschland-Q'!S115*AVERAGE('West-Deutschland-Q'!AY$127:AY$130)/AVERAGE('West-Deutschland-Q'!S$127:S$130)</f>
        <v>481.91934958200005</v>
      </c>
      <c r="BZ114" s="9">
        <f>'Destatis 1970-1991'!D87*AVERAGE(BZ$126:BZ$129)/AVERAGE('Destatis 1970-1991'!D$99:D$102)</f>
        <v>303.59244428477842</v>
      </c>
      <c r="CA114">
        <f>'Datastream-Q'!BG115</f>
        <v>1054.6300000000001</v>
      </c>
      <c r="CB114">
        <f>'Datastream-Q'!BH115</f>
        <v>9800.0740000000005</v>
      </c>
      <c r="CE114">
        <f>'Datastream-Q'!BJ115</f>
        <v>-7.4</v>
      </c>
      <c r="CF114">
        <f>'Datastream-Q'!BK115</f>
        <v>100</v>
      </c>
      <c r="CG114" s="9">
        <f>'West-Deutschland-Q'!Z115/AVERAGE('West-Deutschland-Q'!Z$127:Z$130)*AVERAGE(CG$126:CG$129)</f>
        <v>97.446450047358738</v>
      </c>
      <c r="CH114" s="11">
        <f>[2]Weltindikatoren!Q74</f>
        <v>87.618690758086274</v>
      </c>
      <c r="CI114" s="2">
        <f>'[2]Deutschland Quartalsdaten'!O74</f>
        <v>82.92021020052168</v>
      </c>
      <c r="CL114">
        <f>'Datastream-Q'!BL115</f>
        <v>101.9688</v>
      </c>
      <c r="CM114">
        <f>'Datastream-Q'!BM115</f>
        <v>69.359899999999996</v>
      </c>
      <c r="CN114">
        <f>'Datastream-Q'!BN115</f>
        <v>81.599999999999994</v>
      </c>
      <c r="CP114">
        <f>'Datastream-Q'!BP115</f>
        <v>31.47</v>
      </c>
      <c r="CQ114">
        <f>'Datastream-Q'!BQ115</f>
        <v>38</v>
      </c>
      <c r="CR114">
        <f>'Datastream-Q'!BR115</f>
        <v>71.8</v>
      </c>
      <c r="CS114">
        <f>'Datastream-Q'!BS115</f>
        <v>70.47</v>
      </c>
      <c r="CT114">
        <f>'Datastream-Q'!BT115</f>
        <v>72.73</v>
      </c>
      <c r="CU114" s="28">
        <f>'Datastream-Q'!BU115</f>
        <v>78.3</v>
      </c>
      <c r="CV114" s="28"/>
      <c r="CX114" s="9">
        <v>1.5</v>
      </c>
      <c r="CY114" s="9"/>
      <c r="DA114" s="105"/>
      <c r="DB114" s="40">
        <f t="shared" si="4"/>
        <v>13.560519174162668</v>
      </c>
      <c r="DC114" s="19">
        <f>'[2]Deutschland Quartalsdaten'!N74</f>
        <v>0.21133563046498291</v>
      </c>
      <c r="DI114">
        <f>'Datastream-Q'!CA115</f>
        <v>168.06</v>
      </c>
      <c r="DL114" s="47">
        <v>-0.5</v>
      </c>
      <c r="DM114" s="47"/>
      <c r="DP114" s="9">
        <f>'Destatis 1970-1991'!AV87*AVERAGE(DP$126:DP$129)/AVERAGE('Destatis 1970-1991'!AV$99:AV$102)</f>
        <v>29.850770666202127</v>
      </c>
      <c r="DQ114" s="9">
        <f>'Destatis 1970-1991'!AX87*AVERAGE(DQ$126:DQ$129)/AVERAGE('Destatis 1970-1991'!AX$99:AX$102)</f>
        <v>10.912717576878842</v>
      </c>
      <c r="DW114">
        <f>'Datastream-Q'!CG115</f>
        <v>97.6</v>
      </c>
      <c r="DX114">
        <f>'Datastream-Q'!CH115</f>
        <v>102</v>
      </c>
      <c r="EB114" s="1">
        <f>[2]Weltindikatoren!C74</f>
        <v>1.8301591957698045</v>
      </c>
      <c r="EC114" s="9">
        <f>'Destatis 1970-1991'!AJ87*AVERAGE(EC$126:EC$129)/AVERAGE('Destatis 1970-1991'!AJ$99:AJ$102)</f>
        <v>35.314021065523569</v>
      </c>
      <c r="ED114" s="9">
        <f>'Destatis 1970-1991'!AK87*AVERAGE(ED$126:ED$129)/AVERAGE('Destatis 1970-1991'!AK$99:AK$102)</f>
        <v>16.548933965577802</v>
      </c>
      <c r="EJ114" s="1">
        <f>[2]Weltindikatoren!C74</f>
        <v>1.8301591957698045</v>
      </c>
      <c r="EK114" t="e">
        <f>#REF!</f>
        <v>#REF!</v>
      </c>
      <c r="EL114">
        <v>156.42204879801952</v>
      </c>
      <c r="EM114">
        <v>194.76974343320018</v>
      </c>
    </row>
    <row r="115" spans="1:151">
      <c r="A115" s="4">
        <v>32234</v>
      </c>
      <c r="B115" s="8">
        <v>378.39157309794899</v>
      </c>
      <c r="C115" s="6">
        <v>101.65014492753626</v>
      </c>
      <c r="D115" s="6">
        <v>102.05619077700568</v>
      </c>
      <c r="E115" s="6">
        <v>101.28344827586209</v>
      </c>
      <c r="F115">
        <f>'Datastream-Q'!F116</f>
        <v>55</v>
      </c>
      <c r="G115">
        <f>'Datastream-Q'!G116</f>
        <v>1.113772</v>
      </c>
      <c r="H115">
        <f>'Datastream-Q'!H116</f>
        <v>205.3</v>
      </c>
      <c r="I115">
        <f>'Datastream-Q'!I116</f>
        <v>329</v>
      </c>
      <c r="J115">
        <f>'Datastream-Q'!J116</f>
        <v>3.6419999999999999</v>
      </c>
      <c r="K115" t="str">
        <f>'Datastream-Q'!K116</f>
        <v>#NA</v>
      </c>
      <c r="L115">
        <f>'Datastream-Q'!L116</f>
        <v>1140.5</v>
      </c>
      <c r="M115">
        <f>'Datastream-Q'!M116</f>
        <v>821292</v>
      </c>
      <c r="N115" t="str">
        <f>'Datastream-Q'!N116</f>
        <v>#NA</v>
      </c>
      <c r="O115">
        <f>'Datastream-Q'!O116</f>
        <v>2632</v>
      </c>
      <c r="P115">
        <f>'Datastream-Q'!P116</f>
        <v>7.9</v>
      </c>
      <c r="Q115">
        <f>'Datastream-Q'!Q116</f>
        <v>58.4</v>
      </c>
      <c r="R115" s="8"/>
      <c r="S115">
        <v>0</v>
      </c>
      <c r="T115">
        <v>0</v>
      </c>
      <c r="U115" t="str">
        <f>'Datastream-Q'!S116</f>
        <v>#NA</v>
      </c>
      <c r="V115" t="str">
        <f>'Datastream-Q'!T116</f>
        <v>#NA</v>
      </c>
      <c r="W115" s="1">
        <f>'[2]Deutschland Quartalsdaten'!C75</f>
        <v>0.42718167575178662</v>
      </c>
      <c r="X115" s="1">
        <f>'[2]Deutschland Quartalsdaten'!B75</f>
        <v>2.5740207215180102</v>
      </c>
      <c r="Y115" s="19">
        <f>'[2]Deutschland Quartalsdaten'!J75</f>
        <v>2.3943403175051428</v>
      </c>
      <c r="Z115" s="9">
        <f>'West-Deutschland-Q'!X116*AVERAGE(Quartalsdaten!Z$126:Z$129)/AVERAGE('West-Deutschland-Q'!X$127:X$130)</f>
        <v>65.5023134259839</v>
      </c>
      <c r="AA115" s="8">
        <f>'[3]Lange Reihen'!B75</f>
        <v>72.569999999999993</v>
      </c>
      <c r="AB115" s="9">
        <f>'West-Deutschland-Q'!Y116*AVERAGE(Quartalsdaten!AB$126:AB$129)/AVERAGE('West-Deutschland-Q'!Y$127:Y$130)</f>
        <v>65.516536598734376</v>
      </c>
      <c r="AC115" s="8">
        <f>'[3]Lange Reihen'!D75</f>
        <v>73.459999999999994</v>
      </c>
      <c r="AD115" t="str">
        <f>'Datastream-Q'!Z116</f>
        <v>#NA</v>
      </c>
      <c r="AE115" t="str">
        <f>'Datastream-Q'!Z116</f>
        <v>#NA</v>
      </c>
      <c r="AF115" s="10">
        <v>4.666666666666667</v>
      </c>
      <c r="AG115">
        <f>'Datastream-Q'!AB116</f>
        <v>98.1</v>
      </c>
      <c r="AH115" s="8"/>
      <c r="AI115">
        <f>'Datastream-Q'!AD116</f>
        <v>88.06</v>
      </c>
      <c r="AJ115">
        <f>'Datastream-Q'!AE116</f>
        <v>1.113772</v>
      </c>
      <c r="AK115" s="9">
        <f t="shared" si="6"/>
        <v>90.260870092302468</v>
      </c>
      <c r="AL115" s="9">
        <f t="shared" si="7"/>
        <v>89.18668200208873</v>
      </c>
      <c r="AN115" t="str">
        <f>'Datastream-Q'!AF116</f>
        <v>#NA</v>
      </c>
      <c r="AP115" s="8" t="e">
        <f>#REF!</f>
        <v>#REF!</v>
      </c>
      <c r="AQ115" s="8">
        <v>75.989999999999995</v>
      </c>
      <c r="AR115" s="8">
        <v>87.22</v>
      </c>
      <c r="AS115" s="8">
        <f>'[3]Import Quarterly Data'!F78</f>
        <v>71.37</v>
      </c>
      <c r="AT115" s="8">
        <f>'[3]Export Quarterly Data'!S79</f>
        <v>10.09</v>
      </c>
      <c r="AU115" s="8">
        <v>73.03</v>
      </c>
      <c r="AV115" s="8">
        <v>13.74</v>
      </c>
      <c r="AW115" s="8">
        <v>54.57</v>
      </c>
      <c r="AX115" s="30">
        <f t="shared" si="5"/>
        <v>101.20442656470681</v>
      </c>
      <c r="AY115">
        <f>'Datastream-Q'!AQ116</f>
        <v>16.16</v>
      </c>
      <c r="AZ115" s="9">
        <f>'West-Deutschland-Q'!C116/AVERAGE('West-Deutschland-Q'!C$127:C$130)*AVERAGE(AZ$126:AZ$129)</f>
        <v>59.756941247541448</v>
      </c>
      <c r="BG115">
        <f>'Datastream-Q'!AU116</f>
        <v>84.7</v>
      </c>
      <c r="BH115" s="8">
        <f>'West-Deutschland-Q'!J116</f>
        <v>85.4</v>
      </c>
      <c r="BL115">
        <v>0.70092939381328889</v>
      </c>
      <c r="BM115">
        <f>'Datastream-Q'!AZ116</f>
        <v>64.383700000000005</v>
      </c>
      <c r="BN115">
        <f>'Datastream-Q'!BA116</f>
        <v>100.2195</v>
      </c>
      <c r="BO115" s="8">
        <f>'West-Deutschland-Q'!D116</f>
        <v>16.100000000000001</v>
      </c>
      <c r="BP115" s="8">
        <f>100-'West-Deutschland-Q'!E116</f>
        <v>98</v>
      </c>
      <c r="BQ115" s="9">
        <f>'Destatis 1970-1991'!AU88*AVERAGE(BQ$126:BQ$129)/AVERAGE('Destatis 1970-1991'!AU$99:AU$102)</f>
        <v>64.301792706456283</v>
      </c>
      <c r="BR115" s="9">
        <f>'West-Deutschland-Q'!M117*AVERAGE(Quartalsdaten!BR$138:BR$141)/AVERAGE('West-Deutschland-Q'!M$139:M$142)</f>
        <v>94.707461858529825</v>
      </c>
      <c r="BT115" s="1">
        <f>'[4]Preisindex-Deutschland-Quartals'!C75</f>
        <v>6.0805658580385185</v>
      </c>
      <c r="BU115" s="1">
        <f>'[4]Preisindex-Deutschland-Quartals'!D75</f>
        <v>5.3457975388196433</v>
      </c>
      <c r="BV115" s="2">
        <f>'[5]Deutschland Quartalsdaten'!K75</f>
        <v>0</v>
      </c>
      <c r="BW115" s="9">
        <f>'West-Deutschland-Q'!Q116*AVERAGE('West-Deutschland-Q'!AW$127:AW$130)/AVERAGE('West-Deutschland-Q'!Q$127:Q$130)</f>
        <v>279.8344447294869</v>
      </c>
      <c r="BX115" s="9">
        <f>'West-Deutschland-Q'!R116*AVERAGE('West-Deutschland-Q'!AX$127:AX$130)/AVERAGE('West-Deutschland-Q'!R$127:R$130)</f>
        <v>26.957026942304825</v>
      </c>
      <c r="BY115" s="9">
        <f>'West-Deutschland-Q'!S116*AVERAGE('West-Deutschland-Q'!AY$127:AY$130)/AVERAGE('West-Deutschland-Q'!S$127:S$130)</f>
        <v>483.57885147450003</v>
      </c>
      <c r="BZ115" s="9">
        <f>'Destatis 1970-1991'!D88*AVERAGE(BZ$126:BZ$129)/AVERAGE('Destatis 1970-1991'!D$99:D$102)</f>
        <v>311.32428596183513</v>
      </c>
      <c r="CA115">
        <f>'Datastream-Q'!BG116</f>
        <v>1078.05</v>
      </c>
      <c r="CB115">
        <f>'Datastream-Q'!BH116</f>
        <v>13891.668</v>
      </c>
      <c r="CE115">
        <f>'Datastream-Q'!BJ116</f>
        <v>-5.9</v>
      </c>
      <c r="CF115">
        <f>'Datastream-Q'!BK116</f>
        <v>103.4</v>
      </c>
      <c r="CG115" s="9">
        <f>'West-Deutschland-Q'!Z116/AVERAGE('West-Deutschland-Q'!Z$127:Z$130)*AVERAGE(CG$126:CG$129)</f>
        <v>97.133754197383269</v>
      </c>
      <c r="CH115" s="11">
        <f>[2]Weltindikatoren!Q75</f>
        <v>88.147993751343904</v>
      </c>
      <c r="CI115" s="2">
        <f>'[2]Deutschland Quartalsdaten'!O75</f>
        <v>83.079960023355824</v>
      </c>
      <c r="CL115">
        <f>'Datastream-Q'!BL116</f>
        <v>99.250299999999996</v>
      </c>
      <c r="CM115">
        <f>'Datastream-Q'!BM116</f>
        <v>68.953699999999998</v>
      </c>
      <c r="CN115">
        <f>'Datastream-Q'!BN116</f>
        <v>82.5</v>
      </c>
      <c r="CP115">
        <f>'Datastream-Q'!BP116</f>
        <v>31.93</v>
      </c>
      <c r="CQ115">
        <f>'Datastream-Q'!BQ116</f>
        <v>40.200000000000003</v>
      </c>
      <c r="CR115">
        <f>'Datastream-Q'!BR116</f>
        <v>82.87</v>
      </c>
      <c r="CS115">
        <f>'Datastream-Q'!BS116</f>
        <v>76.03</v>
      </c>
      <c r="CT115">
        <f>'Datastream-Q'!BT116</f>
        <v>87.6</v>
      </c>
      <c r="CU115" s="28">
        <f>'Datastream-Q'!BU116</f>
        <v>78.900000000000006</v>
      </c>
      <c r="CV115" s="28"/>
      <c r="CX115" s="9">
        <v>-1.3</v>
      </c>
      <c r="CY115" s="9"/>
      <c r="DA115" s="105"/>
      <c r="DB115" s="40">
        <f t="shared" si="4"/>
        <v>14.509253240340033</v>
      </c>
      <c r="DC115" s="19">
        <f>'[2]Deutschland Quartalsdaten'!N75</f>
        <v>0.11008286760889403</v>
      </c>
      <c r="DI115">
        <f>'Datastream-Q'!CA116</f>
        <v>170.06</v>
      </c>
      <c r="DL115" s="47">
        <v>0.5</v>
      </c>
      <c r="DM115" s="47"/>
      <c r="DP115" s="9">
        <f>'Destatis 1970-1991'!AV88*AVERAGE(DP$126:DP$129)/AVERAGE('Destatis 1970-1991'!AV$99:AV$102)</f>
        <v>30.114353630142102</v>
      </c>
      <c r="DQ115" s="9">
        <f>'Destatis 1970-1991'!AX88*AVERAGE(DQ$126:DQ$129)/AVERAGE('Destatis 1970-1991'!AX$99:AX$102)</f>
        <v>11.288368009150457</v>
      </c>
      <c r="DW115">
        <f>'Datastream-Q'!CG116</f>
        <v>97.3</v>
      </c>
      <c r="DX115">
        <f>'Datastream-Q'!CH116</f>
        <v>99.3</v>
      </c>
      <c r="EB115" s="1">
        <f>[2]Weltindikatoren!C75</f>
        <v>1.8470887624926704</v>
      </c>
      <c r="EC115" s="9">
        <f>'Destatis 1970-1991'!AJ88*AVERAGE(EC$126:EC$129)/AVERAGE('Destatis 1970-1991'!AJ$99:AJ$102)</f>
        <v>36.193306919779545</v>
      </c>
      <c r="ED115" s="9">
        <f>'Destatis 1970-1991'!AK88*AVERAGE(ED$126:ED$129)/AVERAGE('Destatis 1970-1991'!AK$99:AK$102)</f>
        <v>16.764149397026113</v>
      </c>
      <c r="EJ115" s="1">
        <f>[2]Weltindikatoren!C75</f>
        <v>1.8470887624926704</v>
      </c>
      <c r="EK115" t="e">
        <f>#REF!</f>
        <v>#REF!</v>
      </c>
      <c r="EL115">
        <v>159.64166852977277</v>
      </c>
      <c r="EM115">
        <v>198.6261258904558</v>
      </c>
    </row>
    <row r="116" spans="1:151">
      <c r="A116" s="4">
        <v>32325</v>
      </c>
      <c r="B116" s="8">
        <v>383.16915870807776</v>
      </c>
      <c r="C116" s="6">
        <v>103.20231884057972</v>
      </c>
      <c r="D116" s="6">
        <v>103.86762476310801</v>
      </c>
      <c r="E116" s="6">
        <v>102.53264367816094</v>
      </c>
      <c r="F116">
        <f>'Datastream-Q'!F117</f>
        <v>56.6</v>
      </c>
      <c r="G116">
        <f>'Datastream-Q'!G117</f>
        <v>1.04782</v>
      </c>
      <c r="H116">
        <f>'Datastream-Q'!H117</f>
        <v>198.3</v>
      </c>
      <c r="I116">
        <f>'Datastream-Q'!I117</f>
        <v>334.9</v>
      </c>
      <c r="J116">
        <f>'Datastream-Q'!J117</f>
        <v>5.1059999999999999</v>
      </c>
      <c r="K116" t="str">
        <f>'Datastream-Q'!K117</f>
        <v>#NA</v>
      </c>
      <c r="L116">
        <f>'Datastream-Q'!L117</f>
        <v>1252.7</v>
      </c>
      <c r="M116">
        <f>'Datastream-Q'!M117</f>
        <v>675176</v>
      </c>
      <c r="N116" t="str">
        <f>'Datastream-Q'!N117</f>
        <v>#NA</v>
      </c>
      <c r="O116">
        <f>'Datastream-Q'!O117</f>
        <v>2574</v>
      </c>
      <c r="P116">
        <f>'Datastream-Q'!P117</f>
        <v>7.8</v>
      </c>
      <c r="Q116">
        <f>'Datastream-Q'!Q117</f>
        <v>58.9</v>
      </c>
      <c r="R116" s="8"/>
      <c r="S116">
        <v>0</v>
      </c>
      <c r="T116">
        <v>0</v>
      </c>
      <c r="U116" t="str">
        <f>'Datastream-Q'!S117</f>
        <v>#NA</v>
      </c>
      <c r="V116" t="str">
        <f>'Datastream-Q'!T117</f>
        <v>#NA</v>
      </c>
      <c r="W116" s="1">
        <f>'[2]Deutschland Quartalsdaten'!C76</f>
        <v>0.68351060278811726</v>
      </c>
      <c r="X116" s="1">
        <f>'[2]Deutschland Quartalsdaten'!B76</f>
        <v>2.6154949326016776</v>
      </c>
      <c r="Y116" s="19">
        <f>'[2]Deutschland Quartalsdaten'!J76</f>
        <v>2.4215944181108666</v>
      </c>
      <c r="Z116" s="9">
        <f>'West-Deutschland-Q'!X117*AVERAGE(Quartalsdaten!Z$126:Z$129)/AVERAGE('West-Deutschland-Q'!X$127:X$130)</f>
        <v>67.330578189558025</v>
      </c>
      <c r="AA116" s="8">
        <f>'[3]Lange Reihen'!B76</f>
        <v>73.97</v>
      </c>
      <c r="AB116" s="9">
        <f>'West-Deutschland-Q'!Y117*AVERAGE(Quartalsdaten!AB$126:AB$129)/AVERAGE('West-Deutschland-Q'!Y$127:Y$130)</f>
        <v>68.393854850764868</v>
      </c>
      <c r="AC116" s="8">
        <f>'[3]Lange Reihen'!D76</f>
        <v>75.2</v>
      </c>
      <c r="AD116" t="str">
        <f>'Datastream-Q'!Z117</f>
        <v>#NA</v>
      </c>
      <c r="AE116" t="str">
        <f>'Datastream-Q'!Z117</f>
        <v>#NA</v>
      </c>
      <c r="AF116" s="10">
        <v>9.3333333333333339</v>
      </c>
      <c r="AG116">
        <f>'Datastream-Q'!AB117</f>
        <v>96.6</v>
      </c>
      <c r="AH116" s="8"/>
      <c r="AI116">
        <f>'Datastream-Q'!AD117</f>
        <v>86.73</v>
      </c>
      <c r="AJ116">
        <f>'Datastream-Q'!AE117</f>
        <v>1.04782</v>
      </c>
      <c r="AK116" s="9">
        <f t="shared" si="6"/>
        <v>91.024169514070607</v>
      </c>
      <c r="AL116" s="9">
        <f t="shared" si="7"/>
        <v>90.949275067506477</v>
      </c>
      <c r="AN116" t="str">
        <f>'Datastream-Q'!AF117</f>
        <v>#NA</v>
      </c>
      <c r="AP116" s="8" t="e">
        <f>#REF!</f>
        <v>#REF!</v>
      </c>
      <c r="AQ116" s="8">
        <v>77.69</v>
      </c>
      <c r="AR116" s="8">
        <v>89.28</v>
      </c>
      <c r="AS116" s="8">
        <f>'[3]Import Quarterly Data'!F79</f>
        <v>73.06</v>
      </c>
      <c r="AT116" s="8">
        <f>'[3]Export Quarterly Data'!S80</f>
        <v>10.119999999999999</v>
      </c>
      <c r="AU116" s="8">
        <v>75.319999999999993</v>
      </c>
      <c r="AV116" s="8">
        <v>14.2</v>
      </c>
      <c r="AW116" s="8">
        <v>57.11</v>
      </c>
      <c r="AX116" s="30">
        <f t="shared" si="5"/>
        <v>100.08234749150947</v>
      </c>
      <c r="AY116">
        <f>'Datastream-Q'!AQ117</f>
        <v>14.35</v>
      </c>
      <c r="AZ116" s="9">
        <f>'West-Deutschland-Q'!C117/AVERAGE('West-Deutschland-Q'!C$127:C$130)*AVERAGE(AZ$126:AZ$129)</f>
        <v>59.830473138522059</v>
      </c>
      <c r="BG116">
        <f>'Datastream-Q'!AU117</f>
        <v>85.8</v>
      </c>
      <c r="BH116" s="8">
        <f>'West-Deutschland-Q'!J117</f>
        <v>86.6</v>
      </c>
      <c r="BL116">
        <v>0.69457105465048063</v>
      </c>
      <c r="BM116">
        <f>'Datastream-Q'!AZ117</f>
        <v>65.198300000000003</v>
      </c>
      <c r="BN116">
        <f>'Datastream-Q'!BA117</f>
        <v>100.60429999999999</v>
      </c>
      <c r="BO116" s="8">
        <f>'West-Deutschland-Q'!D117</f>
        <v>16.23</v>
      </c>
      <c r="BP116" s="8">
        <f>100-'West-Deutschland-Q'!E117</f>
        <v>99.3</v>
      </c>
      <c r="BQ116" s="9">
        <f>'Destatis 1970-1991'!AU89*AVERAGE(BQ$126:BQ$129)/AVERAGE('Destatis 1970-1991'!AU$99:AU$102)</f>
        <v>64.21426758026783</v>
      </c>
      <c r="BR116" s="9">
        <f>'West-Deutschland-Q'!M118*AVERAGE(Quartalsdaten!BR$138:BR$141)/AVERAGE('West-Deutschland-Q'!M$139:M$142)</f>
        <v>97.937309292649104</v>
      </c>
      <c r="BT116" s="1">
        <f>'[4]Preisindex-Deutschland-Quartals'!C76</f>
        <v>6.1524950678900518</v>
      </c>
      <c r="BU116" s="1">
        <f>'[4]Preisindex-Deutschland-Quartals'!D76</f>
        <v>5.402603130081129</v>
      </c>
      <c r="BV116" s="2">
        <f>'[5]Deutschland Quartalsdaten'!K76</f>
        <v>0</v>
      </c>
      <c r="BW116" s="9">
        <f>'West-Deutschland-Q'!Q117*AVERAGE('West-Deutschland-Q'!AW$127:AW$130)/AVERAGE('West-Deutschland-Q'!Q$127:Q$130)</f>
        <v>283.29501683968851</v>
      </c>
      <c r="BX116" s="9">
        <f>'West-Deutschland-Q'!R117*AVERAGE('West-Deutschland-Q'!AX$127:AX$130)/AVERAGE('West-Deutschland-Q'!R$127:R$130)</f>
        <v>28.07688171346221</v>
      </c>
      <c r="BY116" s="9">
        <f>'West-Deutschland-Q'!S117*AVERAGE('West-Deutschland-Q'!AY$127:AY$130)/AVERAGE('West-Deutschland-Q'!S$127:S$130)</f>
        <v>489.38710809825005</v>
      </c>
      <c r="BZ116" s="9">
        <f>'Destatis 1970-1991'!D89*AVERAGE(BZ$126:BZ$129)/AVERAGE('Destatis 1970-1991'!D$99:D$102)</f>
        <v>317.35288135640974</v>
      </c>
      <c r="CA116">
        <f>'Datastream-Q'!BG117</f>
        <v>1106.8</v>
      </c>
      <c r="CB116">
        <f>'Datastream-Q'!BH117</f>
        <v>8851.3310000000001</v>
      </c>
      <c r="CE116">
        <f>'Datastream-Q'!BJ117</f>
        <v>-5.6</v>
      </c>
      <c r="CF116">
        <f>'Datastream-Q'!BK117</f>
        <v>105.2</v>
      </c>
      <c r="CG116" s="9">
        <f>'West-Deutschland-Q'!Z117/AVERAGE('West-Deutschland-Q'!Z$127:Z$130)*AVERAGE(CG$126:CG$129)</f>
        <v>97.19629336737836</v>
      </c>
      <c r="CH116" s="11">
        <f>[2]Weltindikatoren!Q76</f>
        <v>88.311691795337694</v>
      </c>
      <c r="CI116" s="2">
        <f>'[2]Deutschland Quartalsdaten'!O76</f>
        <v>83.521539292796348</v>
      </c>
      <c r="CL116">
        <f>'Datastream-Q'!BL117</f>
        <v>95.720799999999997</v>
      </c>
      <c r="CM116">
        <f>'Datastream-Q'!BM117</f>
        <v>68.091099999999997</v>
      </c>
      <c r="CN116">
        <f>'Datastream-Q'!BN117</f>
        <v>84.1</v>
      </c>
      <c r="CP116">
        <f>'Datastream-Q'!BP117</f>
        <v>28.6</v>
      </c>
      <c r="CQ116">
        <f>'Datastream-Q'!BQ117</f>
        <v>37.03</v>
      </c>
      <c r="CR116">
        <f>'Datastream-Q'!BR117</f>
        <v>80.63</v>
      </c>
      <c r="CS116">
        <f>'Datastream-Q'!BS117</f>
        <v>80.47</v>
      </c>
      <c r="CT116">
        <f>'Datastream-Q'!BT117</f>
        <v>80.83</v>
      </c>
      <c r="CU116" s="28">
        <f>'Datastream-Q'!BU117</f>
        <v>79.900000000000006</v>
      </c>
      <c r="CV116" s="28"/>
      <c r="CX116" s="9">
        <v>0</v>
      </c>
      <c r="CY116" s="9"/>
      <c r="DA116" s="105"/>
      <c r="DB116" s="40">
        <f t="shared" si="4"/>
        <v>13.695100303487241</v>
      </c>
      <c r="DC116" s="19">
        <f>'[2]Deutschland Quartalsdaten'!N76</f>
        <v>6.5482014051699886E-2</v>
      </c>
      <c r="DI116">
        <f>'Datastream-Q'!CA117</f>
        <v>172.31</v>
      </c>
      <c r="DL116" s="47">
        <v>0.4</v>
      </c>
      <c r="DM116" s="47"/>
      <c r="DP116" s="9">
        <f>'Destatis 1970-1991'!AV89*AVERAGE(DP$126:DP$129)/AVERAGE('Destatis 1970-1991'!AV$99:AV$102)</f>
        <v>30.23150161411542</v>
      </c>
      <c r="DQ116" s="9">
        <f>'Destatis 1970-1991'!AX89*AVERAGE(DQ$126:DQ$129)/AVERAGE('Destatis 1970-1991'!AX$99:AX$102)</f>
        <v>11.565392073103654</v>
      </c>
      <c r="DW116">
        <f>'Datastream-Q'!CG117</f>
        <v>97.3</v>
      </c>
      <c r="DX116">
        <f>'Datastream-Q'!CH117</f>
        <v>95.8</v>
      </c>
      <c r="EB116" s="1">
        <f>[2]Weltindikatoren!C76</f>
        <v>1.8680728571205105</v>
      </c>
      <c r="EC116" s="9">
        <f>'Destatis 1970-1991'!AJ89*AVERAGE(EC$126:EC$129)/AVERAGE('Destatis 1970-1991'!AJ$99:AJ$102)</f>
        <v>36.430951745254134</v>
      </c>
      <c r="ED116" s="9">
        <f>'Destatis 1970-1991'!AK89*AVERAGE(ED$126:ED$129)/AVERAGE('Destatis 1970-1991'!AK$99:AK$102)</f>
        <v>16.956710572532494</v>
      </c>
      <c r="EJ116" s="1">
        <f>[2]Weltindikatoren!C76</f>
        <v>1.8680728571205105</v>
      </c>
      <c r="EK116" t="e">
        <f>#REF!</f>
        <v>#REF!</v>
      </c>
      <c r="EL116">
        <v>162.21628545267814</v>
      </c>
      <c r="EM116">
        <v>201.41129350132539</v>
      </c>
    </row>
    <row r="117" spans="1:151">
      <c r="A117" s="4">
        <v>32417</v>
      </c>
      <c r="B117" s="8">
        <v>387.78824621739653</v>
      </c>
      <c r="C117" s="6">
        <v>104.82347826086956</v>
      </c>
      <c r="D117" s="6">
        <v>106.69346178142766</v>
      </c>
      <c r="E117" s="6">
        <v>103.05862068965517</v>
      </c>
      <c r="F117">
        <f>'Datastream-Q'!F118</f>
        <v>56.6</v>
      </c>
      <c r="G117">
        <f>'Datastream-Q'!G118</f>
        <v>1.114951</v>
      </c>
      <c r="H117">
        <f>'Datastream-Q'!H118</f>
        <v>214</v>
      </c>
      <c r="I117">
        <f>'Datastream-Q'!I118</f>
        <v>341.3</v>
      </c>
      <c r="J117">
        <f>'Datastream-Q'!J118</f>
        <v>5.1449999999999996</v>
      </c>
      <c r="K117" t="str">
        <f>'Datastream-Q'!K118</f>
        <v>#NA</v>
      </c>
      <c r="L117">
        <f>'Datastream-Q'!L118</f>
        <v>1327.9</v>
      </c>
      <c r="M117">
        <f>'Datastream-Q'!M118</f>
        <v>654579</v>
      </c>
      <c r="N117" t="str">
        <f>'Datastream-Q'!N118</f>
        <v>#NA</v>
      </c>
      <c r="O117">
        <f>'Datastream-Q'!O118</f>
        <v>2483</v>
      </c>
      <c r="P117">
        <f>'Datastream-Q'!P118</f>
        <v>7.5</v>
      </c>
      <c r="Q117">
        <f>'Datastream-Q'!Q118</f>
        <v>59.4</v>
      </c>
      <c r="R117" s="8"/>
      <c r="S117">
        <v>0</v>
      </c>
      <c r="T117">
        <v>0</v>
      </c>
      <c r="U117" t="str">
        <f>'Datastream-Q'!S118</f>
        <v>#NA</v>
      </c>
      <c r="V117" t="str">
        <f>'Datastream-Q'!T118</f>
        <v>#NA</v>
      </c>
      <c r="W117" s="1">
        <f>'[2]Deutschland Quartalsdaten'!C77</f>
        <v>0.85387180571901922</v>
      </c>
      <c r="X117" s="1">
        <f>'[2]Deutschland Quartalsdaten'!B77</f>
        <v>2.6422009069656838</v>
      </c>
      <c r="Y117" s="19">
        <f>'[2]Deutschland Quartalsdaten'!J77</f>
        <v>2.4465865028881217</v>
      </c>
      <c r="Z117" s="9">
        <f>'West-Deutschland-Q'!X118*AVERAGE(Quartalsdaten!Z$126:Z$129)/AVERAGE('West-Deutschland-Q'!X$127:X$130)</f>
        <v>70.072975334919249</v>
      </c>
      <c r="AA117" s="8">
        <f>'[3]Lange Reihen'!B77</f>
        <v>76.34</v>
      </c>
      <c r="AB117" s="9">
        <f>'West-Deutschland-Q'!Y118*AVERAGE(Quartalsdaten!AB$126:AB$129)/AVERAGE('West-Deutschland-Q'!Y$127:Y$130)</f>
        <v>70.590207783148131</v>
      </c>
      <c r="AC117" s="8">
        <f>'[3]Lange Reihen'!D77</f>
        <v>77.14</v>
      </c>
      <c r="AD117" t="str">
        <f>'Datastream-Q'!Z118</f>
        <v>#NA</v>
      </c>
      <c r="AE117" t="str">
        <f>'Datastream-Q'!Z118</f>
        <v>#NA</v>
      </c>
      <c r="AF117" s="10">
        <v>9.6666666666666661</v>
      </c>
      <c r="AG117">
        <f>'Datastream-Q'!AB118</f>
        <v>97.2</v>
      </c>
      <c r="AH117" s="8"/>
      <c r="AI117">
        <f>'Datastream-Q'!AD118</f>
        <v>87.34</v>
      </c>
      <c r="AJ117">
        <f>'Datastream-Q'!AE118</f>
        <v>1.114951</v>
      </c>
      <c r="AK117" s="9">
        <f t="shared" si="6"/>
        <v>91.790640994130541</v>
      </c>
      <c r="AL117" s="9">
        <f t="shared" si="7"/>
        <v>91.509214134234028</v>
      </c>
      <c r="AN117" t="str">
        <f>'Datastream-Q'!AF118</f>
        <v>#NA</v>
      </c>
      <c r="AP117" s="8" t="e">
        <f>#REF!</f>
        <v>#REF!</v>
      </c>
      <c r="AQ117" s="8">
        <v>79.739999999999995</v>
      </c>
      <c r="AR117" s="8">
        <v>87.84</v>
      </c>
      <c r="AS117" s="8">
        <f>'[3]Import Quarterly Data'!F80</f>
        <v>75.7</v>
      </c>
      <c r="AT117" s="8">
        <f>'[3]Export Quarterly Data'!S81</f>
        <v>10.96</v>
      </c>
      <c r="AU117" s="8">
        <v>77.959999999999994</v>
      </c>
      <c r="AV117" s="8">
        <v>14.18</v>
      </c>
      <c r="AW117" s="8">
        <v>59.42</v>
      </c>
      <c r="AX117" s="30">
        <f t="shared" si="5"/>
        <v>100.30753936918713</v>
      </c>
      <c r="AY117">
        <f>'Datastream-Q'!AQ118</f>
        <v>13.53</v>
      </c>
      <c r="AZ117" s="9">
        <f>'West-Deutschland-Q'!C118/AVERAGE('West-Deutschland-Q'!C$127:C$130)*AVERAGE(AZ$126:AZ$129)</f>
        <v>60.10004105085698</v>
      </c>
      <c r="BG117">
        <f>'Datastream-Q'!AU118</f>
        <v>87</v>
      </c>
      <c r="BH117" s="8">
        <f>'West-Deutschland-Q'!J118</f>
        <v>87.7</v>
      </c>
      <c r="BL117">
        <v>0.68605521553432258</v>
      </c>
      <c r="BM117">
        <f>'Datastream-Q'!AZ118</f>
        <v>65.872100000000003</v>
      </c>
      <c r="BN117">
        <f>'Datastream-Q'!BA118</f>
        <v>100.7414</v>
      </c>
      <c r="BO117" s="8">
        <f>'West-Deutschland-Q'!D118</f>
        <v>19.600000000000001</v>
      </c>
      <c r="BP117" s="8">
        <f>100-'West-Deutschland-Q'!E118</f>
        <v>77</v>
      </c>
      <c r="BQ117" s="9">
        <f>'Destatis 1970-1991'!AU90*AVERAGE(BQ$126:BQ$129)/AVERAGE('Destatis 1970-1991'!AU$99:AU$102)</f>
        <v>64.797768421524225</v>
      </c>
      <c r="BR117" s="9">
        <f>'West-Deutschland-Q'!M119*AVERAGE(Quartalsdaten!BR$138:BR$141)/AVERAGE('West-Deutschland-Q'!M$139:M$142)</f>
        <v>97.937309292649104</v>
      </c>
      <c r="BT117" s="1">
        <f>'[4]Preisindex-Deutschland-Quartals'!C77</f>
        <v>6.2163646732718876</v>
      </c>
      <c r="BU117" s="1">
        <f>'[4]Preisindex-Deutschland-Quartals'!D77</f>
        <v>5.453574825670354</v>
      </c>
      <c r="BV117" s="2">
        <f>'[5]Deutschland Quartalsdaten'!K77</f>
        <v>0</v>
      </c>
      <c r="BW117" s="9">
        <f>'West-Deutschland-Q'!Q118*AVERAGE('West-Deutschland-Q'!AW$127:AW$130)/AVERAGE('West-Deutschland-Q'!Q$127:Q$130)</f>
        <v>283.7983727829905</v>
      </c>
      <c r="BX117" s="9">
        <f>'West-Deutschland-Q'!R118*AVERAGE('West-Deutschland-Q'!AX$127:AX$130)/AVERAGE('West-Deutschland-Q'!R$127:R$130)</f>
        <v>28.344036609849429</v>
      </c>
      <c r="BY117" s="9">
        <f>'West-Deutschland-Q'!S118*AVERAGE('West-Deutschland-Q'!AY$127:AY$130)/AVERAGE('West-Deutschland-Q'!S$127:S$130)</f>
        <v>493.75712974850001</v>
      </c>
      <c r="BZ117" s="9">
        <f>'Destatis 1970-1991'!D90*AVERAGE(BZ$126:BZ$129)/AVERAGE('Destatis 1970-1991'!D$99:D$102)</f>
        <v>324.41238897459198</v>
      </c>
      <c r="CA117">
        <f>'Datastream-Q'!BG118</f>
        <v>1129.7</v>
      </c>
      <c r="CB117">
        <f>'Datastream-Q'!BH118</f>
        <v>16458.993999999999</v>
      </c>
      <c r="CE117">
        <f>'Datastream-Q'!BJ118</f>
        <v>-3</v>
      </c>
      <c r="CF117">
        <f>'Datastream-Q'!BK118</f>
        <v>107.4</v>
      </c>
      <c r="CG117" s="9">
        <f>'West-Deutschland-Q'!Z118/AVERAGE('West-Deutschland-Q'!Z$127:Z$130)*AVERAGE(CG$126:CG$129)</f>
        <v>97.092061417386532</v>
      </c>
      <c r="CH117" s="11">
        <f>[2]Weltindikatoren!Q77</f>
        <v>88.755628018776108</v>
      </c>
      <c r="CI117" s="2">
        <f>'[2]Deutschland Quartalsdaten'!O77</f>
        <v>83.928820389413445</v>
      </c>
      <c r="CL117">
        <f>'Datastream-Q'!BL118</f>
        <v>97.030199999999994</v>
      </c>
      <c r="CM117">
        <f>'Datastream-Q'!BM118</f>
        <v>69.001300000000001</v>
      </c>
      <c r="CN117">
        <f>'Datastream-Q'!BN118</f>
        <v>84.2</v>
      </c>
      <c r="CP117">
        <f>'Datastream-Q'!BP118</f>
        <v>27</v>
      </c>
      <c r="CQ117">
        <f>'Datastream-Q'!BQ118</f>
        <v>35.47</v>
      </c>
      <c r="CR117">
        <f>'Datastream-Q'!BR118</f>
        <v>79.27</v>
      </c>
      <c r="CS117">
        <f>'Datastream-Q'!BS118</f>
        <v>78.400000000000006</v>
      </c>
      <c r="CT117">
        <f>'Datastream-Q'!BT118</f>
        <v>79.900000000000006</v>
      </c>
      <c r="CU117" s="28">
        <f>'Datastream-Q'!BU118</f>
        <v>80.599999999999994</v>
      </c>
      <c r="CV117" s="28"/>
      <c r="CX117" s="9">
        <v>0.3</v>
      </c>
      <c r="CY117" s="9"/>
      <c r="DA117" s="105"/>
      <c r="DB117" s="40">
        <f t="shared" si="4"/>
        <v>12.135062437721478</v>
      </c>
      <c r="DC117" s="19">
        <f>'[2]Deutschland Quartalsdaten'!N77</f>
        <v>5.7161653473162953E-2</v>
      </c>
      <c r="DI117">
        <f>'Datastream-Q'!CA118</f>
        <v>175.12</v>
      </c>
      <c r="DL117" s="47">
        <v>0.8</v>
      </c>
      <c r="DM117" s="47"/>
      <c r="DP117" s="9">
        <f>'Destatis 1970-1991'!AV90*AVERAGE(DP$126:DP$129)/AVERAGE('Destatis 1970-1991'!AV$99:AV$102)</f>
        <v>30.850189404474527</v>
      </c>
      <c r="DQ117" s="9">
        <f>'Destatis 1970-1991'!AX90*AVERAGE(DQ$126:DQ$129)/AVERAGE('Destatis 1970-1991'!AX$99:AX$102)</f>
        <v>11.893179708985446</v>
      </c>
      <c r="DW117">
        <f>'Datastream-Q'!CG118</f>
        <v>97.1</v>
      </c>
      <c r="DX117">
        <f>'Datastream-Q'!CH118</f>
        <v>97.2</v>
      </c>
      <c r="EB117" s="1">
        <f>[2]Weltindikatoren!C77</f>
        <v>1.8902241233867365</v>
      </c>
      <c r="EC117" s="9">
        <f>'Destatis 1970-1991'!AJ90*AVERAGE(EC$126:EC$129)/AVERAGE('Destatis 1970-1991'!AJ$99:AJ$102)</f>
        <v>37.15576846295162</v>
      </c>
      <c r="ED117" s="9">
        <f>'Destatis 1970-1991'!AK90*AVERAGE(ED$126:ED$129)/AVERAGE('Destatis 1970-1991'!AK$99:AK$102)</f>
        <v>17.511739843109709</v>
      </c>
      <c r="EJ117" s="1">
        <f>[2]Weltindikatoren!C77</f>
        <v>1.8902241233867365</v>
      </c>
      <c r="EK117" t="e">
        <f>#REF!</f>
        <v>#REF!</v>
      </c>
      <c r="EL117">
        <v>164.02045490072732</v>
      </c>
      <c r="EM117">
        <v>204.0351839964915</v>
      </c>
    </row>
    <row r="118" spans="1:151">
      <c r="A118" s="4">
        <v>32509</v>
      </c>
      <c r="B118" s="8">
        <v>392.52054665586536</v>
      </c>
      <c r="C118" s="6">
        <v>105.51333333333332</v>
      </c>
      <c r="D118" s="6">
        <v>107.4904927353127</v>
      </c>
      <c r="E118" s="6">
        <v>103.58459770114945</v>
      </c>
      <c r="F118">
        <f>'Datastream-Q'!F119</f>
        <v>58.4</v>
      </c>
      <c r="G118">
        <f>'Datastream-Q'!G119</f>
        <v>1.0482860000000001</v>
      </c>
      <c r="H118">
        <f>'Datastream-Q'!H119</f>
        <v>204.8</v>
      </c>
      <c r="I118">
        <f>'Datastream-Q'!I119</f>
        <v>350.7</v>
      </c>
      <c r="J118">
        <f>'Datastream-Q'!J119</f>
        <v>6.2670000000000003</v>
      </c>
      <c r="K118" t="str">
        <f>'Datastream-Q'!K119</f>
        <v>#NA</v>
      </c>
      <c r="L118">
        <f>'Datastream-Q'!L119</f>
        <v>1322.7</v>
      </c>
      <c r="M118">
        <f>'Datastream-Q'!M119</f>
        <v>707770</v>
      </c>
      <c r="N118" t="str">
        <f>'Datastream-Q'!N119</f>
        <v>#NA</v>
      </c>
      <c r="O118">
        <f>'Datastream-Q'!O119</f>
        <v>2540</v>
      </c>
      <c r="P118">
        <f>'Datastream-Q'!P119</f>
        <v>7.2</v>
      </c>
      <c r="Q118">
        <f>'Datastream-Q'!Q119</f>
        <v>59.9</v>
      </c>
      <c r="R118" s="8"/>
      <c r="S118">
        <v>0</v>
      </c>
      <c r="T118">
        <v>0</v>
      </c>
      <c r="U118" t="str">
        <f>'Datastream-Q'!S119</f>
        <v>#NA</v>
      </c>
      <c r="V118" t="str">
        <f>'Datastream-Q'!T119</f>
        <v>#NA</v>
      </c>
      <c r="W118" s="1">
        <f>'[2]Deutschland Quartalsdaten'!C78</f>
        <v>0.73711824890396482</v>
      </c>
      <c r="X118" s="1">
        <f>'[2]Deutschland Quartalsdaten'!B78</f>
        <v>2.6538890427809982</v>
      </c>
      <c r="Y118" s="19">
        <f>'[2]Deutschland Quartalsdaten'!J78</f>
        <v>2.4717049223940935</v>
      </c>
      <c r="Z118" s="9">
        <f>'West-Deutschland-Q'!X119*AVERAGE(Quartalsdaten!Z$126:Z$129)/AVERAGE('West-Deutschland-Q'!X$127:X$130)</f>
        <v>72.925698802220282</v>
      </c>
      <c r="AA118" s="8">
        <f>'[3]Lange Reihen'!B78</f>
        <v>79</v>
      </c>
      <c r="AB118" s="9">
        <f>'West-Deutschland-Q'!Y119*AVERAGE(Quartalsdaten!AB$126:AB$129)/AVERAGE('West-Deutschland-Q'!Y$127:Y$130)</f>
        <v>73.266113757536502</v>
      </c>
      <c r="AC118" s="8">
        <f>'[3]Lange Reihen'!D78</f>
        <v>78.099999999999994</v>
      </c>
      <c r="AD118" t="str">
        <f>'Datastream-Q'!Z119</f>
        <v>#NA</v>
      </c>
      <c r="AE118" t="str">
        <f>'Datastream-Q'!Z119</f>
        <v>#NA</v>
      </c>
      <c r="AF118" s="10">
        <v>15</v>
      </c>
      <c r="AG118">
        <f>'Datastream-Q'!AB119</f>
        <v>95.7</v>
      </c>
      <c r="AH118" s="8"/>
      <c r="AI118">
        <f>'Datastream-Q'!AD119</f>
        <v>86.3</v>
      </c>
      <c r="AJ118">
        <f>'Datastream-Q'!AE119</f>
        <v>1.0482860000000001</v>
      </c>
      <c r="AK118" s="9">
        <f t="shared" si="6"/>
        <v>92.311011142050987</v>
      </c>
      <c r="AL118" s="9">
        <f t="shared" si="7"/>
        <v>93.810645016051865</v>
      </c>
      <c r="AN118" t="str">
        <f>'Datastream-Q'!AF119</f>
        <v>#NA</v>
      </c>
      <c r="AP118" s="8" t="e">
        <f>#REF!</f>
        <v>#REF!</v>
      </c>
      <c r="AQ118" s="8">
        <v>82.77</v>
      </c>
      <c r="AR118" s="8">
        <v>91.86</v>
      </c>
      <c r="AS118" s="8">
        <f>'[3]Import Quarterly Data'!F81</f>
        <v>76.05</v>
      </c>
      <c r="AT118" s="8">
        <f>'[3]Export Quarterly Data'!S82</f>
        <v>11.04</v>
      </c>
      <c r="AU118" s="8">
        <v>81.5</v>
      </c>
      <c r="AV118" s="8">
        <v>14.92</v>
      </c>
      <c r="AW118" s="8">
        <v>61.47</v>
      </c>
      <c r="AX118" s="30">
        <f t="shared" si="5"/>
        <v>98.401424621113861</v>
      </c>
      <c r="AY118">
        <f>'Datastream-Q'!AQ119</f>
        <v>17.53</v>
      </c>
      <c r="AZ118" s="9">
        <f>'West-Deutschland-Q'!C119/AVERAGE('West-Deutschland-Q'!C$127:C$130)*AVERAGE(AZ$126:AZ$129)</f>
        <v>60.93345150323124</v>
      </c>
      <c r="BG118">
        <f>'Datastream-Q'!AU119</f>
        <v>88.2</v>
      </c>
      <c r="BH118" s="8">
        <f>'West-Deutschland-Q'!J119</f>
        <v>87.6</v>
      </c>
      <c r="BL118">
        <v>0.68572295423023577</v>
      </c>
      <c r="BM118">
        <f>'Datastream-Q'!AZ119</f>
        <v>66.471400000000003</v>
      </c>
      <c r="BN118">
        <f>'Datastream-Q'!BA119</f>
        <v>100.74169999999999</v>
      </c>
      <c r="BO118" s="8">
        <f>'West-Deutschland-Q'!D119</f>
        <v>-22.73</v>
      </c>
      <c r="BP118" s="8">
        <f>100-'West-Deutschland-Q'!E119</f>
        <v>83</v>
      </c>
      <c r="BQ118" s="9">
        <f>'Destatis 1970-1991'!AU91*AVERAGE(BQ$126:BQ$129)/AVERAGE('Destatis 1970-1991'!AU$99:AU$102)</f>
        <v>69.881519500970697</v>
      </c>
      <c r="BR118" s="9">
        <f>'West-Deutschland-Q'!M120*AVERAGE(Quartalsdaten!BR$138:BR$141)/AVERAGE('West-Deutschland-Q'!M$139:M$142)</f>
        <v>102.3132316227462</v>
      </c>
      <c r="BT118" s="1">
        <f>'[4]Preisindex-Deutschland-Quartals'!C78</f>
        <v>6.2914854929460757</v>
      </c>
      <c r="BU118" s="1">
        <f>'[4]Preisindex-Deutschland-Quartals'!D78</f>
        <v>5.5125763446701939</v>
      </c>
      <c r="BV118" s="2">
        <f>'[5]Deutschland Quartalsdaten'!K78</f>
        <v>0</v>
      </c>
      <c r="BW118" s="9">
        <f>'West-Deutschland-Q'!Q119*AVERAGE('West-Deutschland-Q'!AW$127:AW$130)/AVERAGE('West-Deutschland-Q'!Q$127:Q$130)</f>
        <v>285.81179655619877</v>
      </c>
      <c r="BX118" s="9">
        <f>'West-Deutschland-Q'!R119*AVERAGE('West-Deutschland-Q'!AX$127:AX$130)/AVERAGE('West-Deutschland-Q'!R$127:R$130)</f>
        <v>28.633149442926005</v>
      </c>
      <c r="BY118" s="9">
        <f>'West-Deutschland-Q'!S119*AVERAGE('West-Deutschland-Q'!AY$127:AY$130)/AVERAGE('West-Deutschland-Q'!S$127:S$130)</f>
        <v>495.30599818150006</v>
      </c>
      <c r="BZ118" s="9">
        <f>'Destatis 1970-1991'!D91*AVERAGE(BZ$126:BZ$129)/AVERAGE('Destatis 1970-1991'!D$99:D$102)</f>
        <v>330.20566744856052</v>
      </c>
      <c r="CA118">
        <f>'Datastream-Q'!BG119</f>
        <v>1152.3399999999999</v>
      </c>
      <c r="CB118">
        <f>'Datastream-Q'!BH119</f>
        <v>16760.412</v>
      </c>
      <c r="CE118">
        <f>'Datastream-Q'!BJ119</f>
        <v>-3.8</v>
      </c>
      <c r="CF118">
        <f>'Datastream-Q'!BK119</f>
        <v>108.2</v>
      </c>
      <c r="CG118" s="9">
        <f>'West-Deutschland-Q'!Z119/AVERAGE('West-Deutschland-Q'!Z$127:Z$130)*AVERAGE(CG$126:CG$129)</f>
        <v>97.915493822321963</v>
      </c>
      <c r="CH118" s="11">
        <f>[2]Weltindikatoren!Q78</f>
        <v>89.51965255442164</v>
      </c>
      <c r="CI118" s="2">
        <f>'[2]Deutschland Quartalsdaten'!O78</f>
        <v>84.515063568661091</v>
      </c>
      <c r="CL118">
        <f>'Datastream-Q'!BL119</f>
        <v>94.807299999999998</v>
      </c>
      <c r="CM118">
        <f>'Datastream-Q'!BM119</f>
        <v>68.352699999999999</v>
      </c>
      <c r="CN118">
        <f>'Datastream-Q'!BN119</f>
        <v>86.7</v>
      </c>
      <c r="CP118">
        <f>'Datastream-Q'!BP119</f>
        <v>33.97</v>
      </c>
      <c r="CQ118">
        <f>'Datastream-Q'!BQ119</f>
        <v>41.4</v>
      </c>
      <c r="CR118">
        <f>'Datastream-Q'!BR119</f>
        <v>79.87</v>
      </c>
      <c r="CS118">
        <f>'Datastream-Q'!BS119</f>
        <v>78.13</v>
      </c>
      <c r="CT118">
        <f>'Datastream-Q'!BT119</f>
        <v>81.099999999999994</v>
      </c>
      <c r="CU118" s="28">
        <f>'Datastream-Q'!BU119</f>
        <v>81.3</v>
      </c>
      <c r="CV118" s="28"/>
      <c r="CX118" s="9">
        <v>-0.4</v>
      </c>
      <c r="CY118" s="9"/>
      <c r="DA118" s="105"/>
      <c r="DB118" s="40">
        <f t="shared" si="4"/>
        <v>16.722535643898706</v>
      </c>
      <c r="DC118" s="19">
        <f>'[2]Deutschland Quartalsdaten'!N78</f>
        <v>4.9652114094948227E-2</v>
      </c>
      <c r="DI118">
        <f>'Datastream-Q'!CA119</f>
        <v>176.96</v>
      </c>
      <c r="DL118" s="47">
        <v>2.5</v>
      </c>
      <c r="DM118" s="47"/>
      <c r="DP118" s="9">
        <f>'Destatis 1970-1991'!AV91*AVERAGE(DP$126:DP$129)/AVERAGE('Destatis 1970-1991'!AV$99:AV$102)</f>
        <v>32.816079010526842</v>
      </c>
      <c r="DQ118" s="9">
        <f>'Destatis 1970-1991'!AX91*AVERAGE(DQ$126:DQ$129)/AVERAGE('Destatis 1970-1991'!AX$99:AX$102)</f>
        <v>12.489289082204108</v>
      </c>
      <c r="DW118">
        <f>'Datastream-Q'!CG119</f>
        <v>96.2</v>
      </c>
      <c r="DX118">
        <f>'Datastream-Q'!CH119</f>
        <v>95</v>
      </c>
      <c r="EB118" s="1">
        <f>[2]Weltindikatoren!C78</f>
        <v>1.9132024078645664</v>
      </c>
      <c r="EC118" s="9">
        <f>'Destatis 1970-1991'!AJ91*AVERAGE(EC$126:EC$129)/AVERAGE('Destatis 1970-1991'!AJ$99:AJ$102)</f>
        <v>40.328326883037356</v>
      </c>
      <c r="ED118" s="9">
        <f>'Destatis 1970-1991'!AK91*AVERAGE(ED$126:ED$129)/AVERAGE('Destatis 1970-1991'!AK$99:AK$102)</f>
        <v>18.757723919915701</v>
      </c>
      <c r="EJ118" s="1">
        <f>[2]Weltindikatoren!C78</f>
        <v>1.9132024078645664</v>
      </c>
      <c r="EK118" t="e">
        <f>#REF!</f>
        <v>#REF!</v>
      </c>
      <c r="EL118">
        <v>167.46968616555054</v>
      </c>
      <c r="EM118">
        <v>208.59132471922945</v>
      </c>
    </row>
    <row r="119" spans="1:151">
      <c r="A119" s="4">
        <v>32599</v>
      </c>
      <c r="B119" s="8">
        <v>392.76961509999535</v>
      </c>
      <c r="C119" s="6">
        <v>106.92753623188406</v>
      </c>
      <c r="D119" s="6">
        <v>109.88158559696777</v>
      </c>
      <c r="E119" s="6">
        <v>104.14344827586208</v>
      </c>
      <c r="F119">
        <f>'Datastream-Q'!F120</f>
        <v>60.3</v>
      </c>
      <c r="G119">
        <f>'Datastream-Q'!G120</f>
        <v>0.98886600000000002</v>
      </c>
      <c r="H119">
        <f>'Datastream-Q'!H120</f>
        <v>209.2</v>
      </c>
      <c r="I119">
        <f>'Datastream-Q'!I120</f>
        <v>356.4</v>
      </c>
      <c r="J119">
        <f>'Datastream-Q'!J120</f>
        <v>6.827</v>
      </c>
      <c r="K119" t="str">
        <f>'Datastream-Q'!K120</f>
        <v>#NA</v>
      </c>
      <c r="L119">
        <f>'Datastream-Q'!L120</f>
        <v>1473.7</v>
      </c>
      <c r="M119">
        <f>'Datastream-Q'!M120</f>
        <v>823915</v>
      </c>
      <c r="N119" t="str">
        <f>'Datastream-Q'!N120</f>
        <v>#NA</v>
      </c>
      <c r="O119">
        <f>'Datastream-Q'!O120</f>
        <v>2344</v>
      </c>
      <c r="P119">
        <f>'Datastream-Q'!P120</f>
        <v>7.2</v>
      </c>
      <c r="Q119">
        <f>'Datastream-Q'!Q120</f>
        <v>60.4</v>
      </c>
      <c r="R119" s="8"/>
      <c r="S119">
        <v>0</v>
      </c>
      <c r="T119">
        <v>0</v>
      </c>
      <c r="U119" t="str">
        <f>'Datastream-Q'!S120</f>
        <v>#NA</v>
      </c>
      <c r="V119" t="str">
        <f>'Datastream-Q'!T120</f>
        <v>#NA</v>
      </c>
      <c r="W119" s="1">
        <f>'[2]Deutschland Quartalsdaten'!C79</f>
        <v>0.61533358416164508</v>
      </c>
      <c r="X119" s="1">
        <f>'[2]Deutschland Quartalsdaten'!B79</f>
        <v>2.6820361319635331</v>
      </c>
      <c r="Y119" s="19">
        <f>'[2]Deutschland Quartalsdaten'!J79</f>
        <v>2.4929681183012455</v>
      </c>
      <c r="Z119" s="9">
        <f>'West-Deutschland-Q'!X120*AVERAGE(Quartalsdaten!Z$126:Z$129)/AVERAGE('West-Deutschland-Q'!X$127:X$130)</f>
        <v>74.580593631317569</v>
      </c>
      <c r="AA119" s="8">
        <f>'[3]Lange Reihen'!B79</f>
        <v>80.150000000000006</v>
      </c>
      <c r="AB119" s="9">
        <f>'West-Deutschland-Q'!Y120*AVERAGE(Quartalsdaten!AB$126:AB$129)/AVERAGE('West-Deutschland-Q'!Y$127:Y$130)</f>
        <v>76.891534755094924</v>
      </c>
      <c r="AC119" s="8">
        <f>'[3]Lange Reihen'!D79</f>
        <v>79.91</v>
      </c>
      <c r="AD119" t="str">
        <f>'Datastream-Q'!Z120</f>
        <v>#NA</v>
      </c>
      <c r="AE119" t="str">
        <f>'Datastream-Q'!Z120</f>
        <v>#NA</v>
      </c>
      <c r="AF119" s="10">
        <v>10.333333333333334</v>
      </c>
      <c r="AG119">
        <f>'Datastream-Q'!AB120</f>
        <v>95.1</v>
      </c>
      <c r="AH119" s="8"/>
      <c r="AI119">
        <f>'Datastream-Q'!AD120</f>
        <v>86.1</v>
      </c>
      <c r="AJ119">
        <f>'Datastream-Q'!AE120</f>
        <v>0.98886600000000002</v>
      </c>
      <c r="AK119" s="9">
        <f t="shared" si="6"/>
        <v>93.051270906197843</v>
      </c>
      <c r="AL119" s="9">
        <f t="shared" si="7"/>
        <v>96.222668946433402</v>
      </c>
      <c r="AN119" t="str">
        <f>'Datastream-Q'!AF120</f>
        <v>#NA</v>
      </c>
      <c r="AP119" s="8" t="e">
        <f>#REF!</f>
        <v>#REF!</v>
      </c>
      <c r="AQ119" s="8">
        <v>84.04</v>
      </c>
      <c r="AR119" s="8">
        <v>93.84</v>
      </c>
      <c r="AS119" s="8">
        <f>'[3]Import Quarterly Data'!F82</f>
        <v>77.849999999999994</v>
      </c>
      <c r="AT119" s="8">
        <f>'[3]Export Quarterly Data'!S83</f>
        <v>11.26</v>
      </c>
      <c r="AU119" s="8">
        <v>83.38</v>
      </c>
      <c r="AV119" s="8">
        <v>15.44</v>
      </c>
      <c r="AW119" s="8">
        <v>64.73</v>
      </c>
      <c r="AX119" s="30">
        <f t="shared" si="5"/>
        <v>96.7041050981437</v>
      </c>
      <c r="AY119">
        <f>'Datastream-Q'!AQ120</f>
        <v>18.64</v>
      </c>
      <c r="AZ119" s="9">
        <f>'West-Deutschland-Q'!C120/AVERAGE('West-Deutschland-Q'!C$127:C$130)*AVERAGE(AZ$126:AZ$129)</f>
        <v>61.472660859792079</v>
      </c>
      <c r="BG119">
        <f>'Datastream-Q'!AU120</f>
        <v>88.2</v>
      </c>
      <c r="BH119" s="8">
        <f>'West-Deutschland-Q'!J120</f>
        <v>88.1</v>
      </c>
      <c r="BL119">
        <v>0.67810128210625609</v>
      </c>
      <c r="BM119">
        <f>'Datastream-Q'!AZ120</f>
        <v>67.107100000000003</v>
      </c>
      <c r="BN119">
        <f>'Datastream-Q'!BA120</f>
        <v>100.7801</v>
      </c>
      <c r="BO119" s="8">
        <f>'West-Deutschland-Q'!D120</f>
        <v>16.43</v>
      </c>
      <c r="BP119" s="8">
        <f>100-'West-Deutschland-Q'!E120</f>
        <v>97.3</v>
      </c>
      <c r="BQ119" s="9">
        <f>'Destatis 1970-1991'!AU92*AVERAGE(BQ$126:BQ$129)/AVERAGE('Destatis 1970-1991'!AU$99:AU$102)</f>
        <v>65.964770104037044</v>
      </c>
      <c r="BR119" s="9">
        <f>'West-Deutschland-Q'!M121*AVERAGE(Quartalsdaten!BR$138:BR$141)/AVERAGE('West-Deutschland-Q'!M$139:M$142)</f>
        <v>103.87606102635229</v>
      </c>
      <c r="BT119" s="1">
        <f>'[4]Preisindex-Deutschland-Quartals'!C79</f>
        <v>6.3911323794769963</v>
      </c>
      <c r="BU119" s="1">
        <f>'[4]Preisindex-Deutschland-Quartals'!D79</f>
        <v>5.6012025386238813</v>
      </c>
      <c r="BV119" s="2">
        <f>'[5]Deutschland Quartalsdaten'!K79</f>
        <v>0</v>
      </c>
      <c r="BW119" s="9">
        <f>'West-Deutschland-Q'!Q120*AVERAGE('West-Deutschland-Q'!AW$127:AW$130)/AVERAGE('West-Deutschland-Q'!Q$127:Q$130)</f>
        <v>286.09493427430618</v>
      </c>
      <c r="BX119" s="9">
        <f>'West-Deutschland-Q'!R120*AVERAGE('West-Deutschland-Q'!AX$127:AX$130)/AVERAGE('West-Deutschland-Q'!R$127:R$130)</f>
        <v>29.064988864483428</v>
      </c>
      <c r="BY119" s="9">
        <f>'West-Deutschland-Q'!S120*AVERAGE('West-Deutschland-Q'!AY$127:AY$130)/AVERAGE('West-Deutschland-Q'!S$127:S$130)</f>
        <v>498.12715139875002</v>
      </c>
      <c r="BZ119" s="9">
        <f>'Destatis 1970-1991'!D92*AVERAGE(BZ$126:BZ$129)/AVERAGE('Destatis 1970-1991'!D$99:D$102)</f>
        <v>332.55883665462125</v>
      </c>
      <c r="CA119">
        <f>'Datastream-Q'!BG120</f>
        <v>1169.5899999999999</v>
      </c>
      <c r="CB119">
        <f>'Datastream-Q'!BH120</f>
        <v>14356.352999999999</v>
      </c>
      <c r="CE119">
        <f>'Datastream-Q'!BJ120</f>
        <v>-2.4</v>
      </c>
      <c r="CF119">
        <f>'Datastream-Q'!BK120</f>
        <v>109.8</v>
      </c>
      <c r="CG119" s="9">
        <f>'West-Deutschland-Q'!Z120/AVERAGE('West-Deutschland-Q'!Z$127:Z$130)*AVERAGE(CG$126:CG$129)</f>
        <v>96.550055277429024</v>
      </c>
      <c r="CH119" s="11">
        <f>[2]Weltindikatoren!Q79</f>
        <v>89.391698042124148</v>
      </c>
      <c r="CI119" s="2">
        <f>'[2]Deutschland Quartalsdaten'!O79</f>
        <v>84.659551503350443</v>
      </c>
      <c r="CL119">
        <f>'Datastream-Q'!BL120</f>
        <v>94.377600000000001</v>
      </c>
      <c r="CM119">
        <f>'Datastream-Q'!BM120</f>
        <v>68.362799999999993</v>
      </c>
      <c r="CN119">
        <f>'Datastream-Q'!BN120</f>
        <v>87.9</v>
      </c>
      <c r="CP119">
        <f>'Datastream-Q'!BP120</f>
        <v>36.4</v>
      </c>
      <c r="CQ119">
        <f>'Datastream-Q'!BQ120</f>
        <v>42.73</v>
      </c>
      <c r="CR119">
        <f>'Datastream-Q'!BR120</f>
        <v>75.5</v>
      </c>
      <c r="CS119">
        <f>'Datastream-Q'!BS120</f>
        <v>74.97</v>
      </c>
      <c r="CT119">
        <f>'Datastream-Q'!BT120</f>
        <v>75.83</v>
      </c>
      <c r="CU119" s="28">
        <f>'Datastream-Q'!BU120</f>
        <v>81.8</v>
      </c>
      <c r="CV119" s="28"/>
      <c r="CX119" s="9">
        <v>0.8</v>
      </c>
      <c r="CY119" s="9"/>
      <c r="DA119" s="105"/>
      <c r="DB119" s="40">
        <f t="shared" si="4"/>
        <v>18.84987450271321</v>
      </c>
      <c r="DC119" s="19">
        <f>'[2]Deutschland Quartalsdaten'!N79</f>
        <v>5.7078014963947342E-2</v>
      </c>
      <c r="DI119">
        <f>'Datastream-Q'!CA120</f>
        <v>179.11</v>
      </c>
      <c r="DL119" s="47">
        <v>1.2</v>
      </c>
      <c r="DM119" s="47"/>
      <c r="DP119" s="9">
        <f>'Destatis 1970-1991'!AV92*AVERAGE(DP$126:DP$129)/AVERAGE('Destatis 1970-1991'!AV$99:AV$102)</f>
        <v>31.67388616678695</v>
      </c>
      <c r="DQ119" s="9">
        <f>'Destatis 1970-1991'!AX92*AVERAGE(DQ$126:DQ$129)/AVERAGE('Destatis 1970-1991'!AX$99:AX$102)</f>
        <v>12.667686777838892</v>
      </c>
      <c r="DW119">
        <f>'Datastream-Q'!CG120</f>
        <v>95.6</v>
      </c>
      <c r="DX119">
        <f>'Datastream-Q'!CH120</f>
        <v>94.5</v>
      </c>
      <c r="EB119" s="1">
        <f>[2]Weltindikatoren!C79</f>
        <v>1.9229548760375403</v>
      </c>
      <c r="EC119" s="9">
        <f>'Destatis 1970-1991'!AJ92*AVERAGE(EC$126:EC$129)/AVERAGE('Destatis 1970-1991'!AJ$99:AJ$102)</f>
        <v>38.296463625229634</v>
      </c>
      <c r="ED119" s="9">
        <f>'Destatis 1970-1991'!AK92*AVERAGE(ED$126:ED$129)/AVERAGE('Destatis 1970-1991'!AK$99:AK$102)</f>
        <v>18.225348905280413</v>
      </c>
      <c r="EJ119" s="1">
        <f>[2]Weltindikatoren!C79</f>
        <v>1.9229548760375403</v>
      </c>
      <c r="EK119" t="e">
        <f>#REF!</f>
        <v>#REF!</v>
      </c>
      <c r="EL119">
        <v>168.80029867752046</v>
      </c>
      <c r="EM119">
        <v>208.03997348657796</v>
      </c>
    </row>
    <row r="120" spans="1:151">
      <c r="A120" s="4">
        <v>32690</v>
      </c>
      <c r="B120" s="8">
        <v>396.82263796356426</v>
      </c>
      <c r="C120" s="6">
        <v>107.34144927536232</v>
      </c>
      <c r="D120" s="6">
        <v>110.35255843335439</v>
      </c>
      <c r="E120" s="6">
        <v>104.50505747126435</v>
      </c>
      <c r="F120">
        <f>'Datastream-Q'!F121</f>
        <v>60.2</v>
      </c>
      <c r="G120">
        <f>'Datastream-Q'!G121</f>
        <v>1.002802</v>
      </c>
      <c r="H120">
        <f>'Datastream-Q'!H121</f>
        <v>207.7</v>
      </c>
      <c r="I120">
        <f>'Datastream-Q'!I121</f>
        <v>365.8</v>
      </c>
      <c r="J120">
        <f>'Datastream-Q'!J121</f>
        <v>7.1859999999999999</v>
      </c>
      <c r="K120" t="str">
        <f>'Datastream-Q'!K121</f>
        <v>#NA</v>
      </c>
      <c r="L120">
        <f>'Datastream-Q'!L121</f>
        <v>1574.4</v>
      </c>
      <c r="M120">
        <f>'Datastream-Q'!M121</f>
        <v>628068</v>
      </c>
      <c r="N120" t="str">
        <f>'Datastream-Q'!N121</f>
        <v>#NA</v>
      </c>
      <c r="O120">
        <f>'Datastream-Q'!O121</f>
        <v>2333</v>
      </c>
      <c r="P120">
        <f>'Datastream-Q'!P121</f>
        <v>7</v>
      </c>
      <c r="Q120">
        <f>'Datastream-Q'!Q121</f>
        <v>61</v>
      </c>
      <c r="R120" s="8"/>
      <c r="S120">
        <v>0</v>
      </c>
      <c r="T120">
        <v>0</v>
      </c>
      <c r="U120" t="str">
        <f>'Datastream-Q'!S121</f>
        <v>#NA</v>
      </c>
      <c r="V120" t="str">
        <f>'Datastream-Q'!T121</f>
        <v>#NA</v>
      </c>
      <c r="W120" s="1">
        <f>'[2]Deutschland Quartalsdaten'!C80</f>
        <v>0.48437260071210381</v>
      </c>
      <c r="X120" s="1">
        <f>'[2]Deutschland Quartalsdaten'!B80</f>
        <v>2.6914140297830094</v>
      </c>
      <c r="Y120" s="19">
        <f>'[2]Deutschland Quartalsdaten'!J80</f>
        <v>2.5127833851394366</v>
      </c>
      <c r="Z120" s="9">
        <f>'West-Deutschland-Q'!X121*AVERAGE(Quartalsdaten!Z$126:Z$129)/AVERAGE('West-Deutschland-Q'!X$127:X$130)</f>
        <v>76.093640332206505</v>
      </c>
      <c r="AA120" s="8">
        <f>'[3]Lange Reihen'!B80</f>
        <v>81.5</v>
      </c>
      <c r="AB120" s="9">
        <f>'West-Deutschland-Q'!Y121*AVERAGE(Quartalsdaten!AB$126:AB$129)/AVERAGE('West-Deutschland-Q'!Y$127:Y$130)</f>
        <v>76.910716876775126</v>
      </c>
      <c r="AC120" s="8">
        <f>'[3]Lange Reihen'!D80</f>
        <v>81.06</v>
      </c>
      <c r="AD120" t="str">
        <f>'Datastream-Q'!Z121</f>
        <v>#NA</v>
      </c>
      <c r="AE120" t="str">
        <f>'Datastream-Q'!Z121</f>
        <v>#NA</v>
      </c>
      <c r="AF120" s="10">
        <v>8.6666666666666661</v>
      </c>
      <c r="AG120">
        <f>'Datastream-Q'!AB121</f>
        <v>94.8</v>
      </c>
      <c r="AH120" s="8"/>
      <c r="AI120">
        <f>'Datastream-Q'!AD121</f>
        <v>86.4</v>
      </c>
      <c r="AJ120">
        <f>'Datastream-Q'!AE121</f>
        <v>1.002802</v>
      </c>
      <c r="AK120" s="9">
        <f t="shared" si="6"/>
        <v>93.366429855468098</v>
      </c>
      <c r="AL120" s="9">
        <f t="shared" si="7"/>
        <v>94.881219931871613</v>
      </c>
      <c r="AN120" t="str">
        <f>'Datastream-Q'!AF121</f>
        <v>#NA</v>
      </c>
      <c r="AP120" s="8" t="e">
        <f>#REF!</f>
        <v>#REF!</v>
      </c>
      <c r="AQ120" s="8">
        <v>85.23</v>
      </c>
      <c r="AR120" s="8">
        <v>92.76</v>
      </c>
      <c r="AS120" s="8">
        <f>'[3]Import Quarterly Data'!F83</f>
        <v>79.459999999999994</v>
      </c>
      <c r="AT120" s="8">
        <f>'[3]Export Quarterly Data'!S84</f>
        <v>11.76</v>
      </c>
      <c r="AU120" s="8">
        <v>84.8</v>
      </c>
      <c r="AV120" s="8">
        <v>15.45</v>
      </c>
      <c r="AW120" s="8">
        <v>64.739999999999995</v>
      </c>
      <c r="AX120" s="30">
        <f t="shared" si="5"/>
        <v>98.403487984775921</v>
      </c>
      <c r="AY120">
        <f>'Datastream-Q'!AQ121</f>
        <v>17.55</v>
      </c>
      <c r="AZ120" s="9">
        <f>'West-Deutschland-Q'!C121/AVERAGE('West-Deutschland-Q'!C$127:C$130)*AVERAGE(AZ$126:AZ$129)</f>
        <v>61.497146979488626</v>
      </c>
      <c r="BG120">
        <f>'Datastream-Q'!AU121</f>
        <v>88.9</v>
      </c>
      <c r="BH120" s="8">
        <f>'West-Deutschland-Q'!J121</f>
        <v>88.7</v>
      </c>
      <c r="BL120">
        <v>0.68624519436138409</v>
      </c>
      <c r="BM120">
        <f>'Datastream-Q'!AZ121</f>
        <v>67.746799999999993</v>
      </c>
      <c r="BN120">
        <f>'Datastream-Q'!BA121</f>
        <v>100.8125</v>
      </c>
      <c r="BO120" s="8">
        <f>'West-Deutschland-Q'!D121</f>
        <v>15.93</v>
      </c>
      <c r="BP120" s="8">
        <f>100-'West-Deutschland-Q'!E121</f>
        <v>99.7</v>
      </c>
      <c r="BQ120" s="9">
        <f>'Destatis 1970-1991'!AU93*AVERAGE(BQ$126:BQ$129)/AVERAGE('Destatis 1970-1991'!AU$99:AU$102)</f>
        <v>67.182828110159804</v>
      </c>
      <c r="BR120" s="9">
        <f>'West-Deutschland-Q'!M122*AVERAGE(Quartalsdaten!BR$138:BR$141)/AVERAGE('West-Deutschland-Q'!M$139:M$142)</f>
        <v>107.8352288488211</v>
      </c>
      <c r="BT120" s="1">
        <f>'[4]Preisindex-Deutschland-Quartals'!C80</f>
        <v>6.4919452880125164</v>
      </c>
      <c r="BU120" s="1">
        <f>'[4]Preisindex-Deutschland-Quartals'!D80</f>
        <v>5.6941604782225452</v>
      </c>
      <c r="BV120" s="2">
        <f>'[5]Deutschland Quartalsdaten'!K80</f>
        <v>0</v>
      </c>
      <c r="BW120" s="9">
        <f>'West-Deutschland-Q'!Q121*AVERAGE('West-Deutschland-Q'!AW$127:AW$130)/AVERAGE('West-Deutschland-Q'!Q$127:Q$130)</f>
        <v>290.8453559892194</v>
      </c>
      <c r="BX120" s="9">
        <f>'West-Deutschland-Q'!R121*AVERAGE('West-Deutschland-Q'!AX$127:AX$130)/AVERAGE('West-Deutschland-Q'!R$127:R$130)</f>
        <v>30.62400236942802</v>
      </c>
      <c r="BY120" s="9">
        <f>'West-Deutschland-Q'!S121*AVERAGE('West-Deutschland-Q'!AY$127:AY$130)/AVERAGE('West-Deutschland-Q'!S$127:S$130)</f>
        <v>502.10995594075001</v>
      </c>
      <c r="BZ120" s="9">
        <f>'Destatis 1970-1991'!D93*AVERAGE(BZ$126:BZ$129)/AVERAGE('Destatis 1970-1991'!D$99:D$102)</f>
        <v>337.92630355796933</v>
      </c>
      <c r="CA120">
        <f>'Datastream-Q'!BG121</f>
        <v>1187.43</v>
      </c>
      <c r="CB120">
        <f>'Datastream-Q'!BH121</f>
        <v>11240.087</v>
      </c>
      <c r="CE120">
        <f>'Datastream-Q'!BJ121</f>
        <v>-0.8</v>
      </c>
      <c r="CF120">
        <f>'Datastream-Q'!BK121</f>
        <v>110.4</v>
      </c>
      <c r="CG120" s="9">
        <f>'West-Deutschland-Q'!Z121/AVERAGE('West-Deutschland-Q'!Z$127:Z$130)*AVERAGE(CG$126:CG$129)</f>
        <v>98.520039132274562</v>
      </c>
      <c r="CH120" s="11">
        <f>[2]Weltindikatoren!Q80</f>
        <v>88.783925749268008</v>
      </c>
      <c r="CI120" s="2">
        <f>'[2]Deutschland Quartalsdaten'!O80</f>
        <v>84.572223137863929</v>
      </c>
      <c r="CL120">
        <f>'Datastream-Q'!BL121</f>
        <v>94.770099999999999</v>
      </c>
      <c r="CM120">
        <f>'Datastream-Q'!BM121</f>
        <v>69.056399999999996</v>
      </c>
      <c r="CN120">
        <f>'Datastream-Q'!BN121</f>
        <v>86.8</v>
      </c>
      <c r="CP120">
        <f>'Datastream-Q'!BP121</f>
        <v>35.03</v>
      </c>
      <c r="CQ120">
        <f>'Datastream-Q'!BQ121</f>
        <v>40.43</v>
      </c>
      <c r="CR120">
        <f>'Datastream-Q'!BR121</f>
        <v>68.400000000000006</v>
      </c>
      <c r="CS120">
        <f>'Datastream-Q'!BS121</f>
        <v>65.17</v>
      </c>
      <c r="CT120">
        <f>'Datastream-Q'!BT121</f>
        <v>70.67</v>
      </c>
      <c r="CU120" s="28">
        <f>'Datastream-Q'!BU121</f>
        <v>81.8</v>
      </c>
      <c r="CV120" s="28"/>
      <c r="CX120" s="9">
        <v>-0.8</v>
      </c>
      <c r="CY120" s="9"/>
      <c r="DA120" s="105"/>
      <c r="DB120" s="40">
        <f t="shared" si="4"/>
        <v>17.500962303625244</v>
      </c>
      <c r="DC120" s="19">
        <f>'[2]Deutschland Quartalsdaten'!N80</f>
        <v>4.8127253824218126E-2</v>
      </c>
      <c r="DI120">
        <f>'Datastream-Q'!CA121</f>
        <v>180.18</v>
      </c>
      <c r="DL120" s="47">
        <v>1.1000000000000001</v>
      </c>
      <c r="DM120" s="47"/>
      <c r="DP120" s="9">
        <f>'Destatis 1970-1991'!AV93*AVERAGE(DP$126:DP$129)/AVERAGE('Destatis 1970-1991'!AV$99:AV$102)</f>
        <v>32.036312742204416</v>
      </c>
      <c r="DQ120" s="9">
        <f>'Destatis 1970-1991'!AX93*AVERAGE(DQ$126:DQ$129)/AVERAGE('Destatis 1970-1991'!AX$99:AX$102)</f>
        <v>12.856237187859392</v>
      </c>
      <c r="DW120">
        <f>'Datastream-Q'!CG121</f>
        <v>94.8</v>
      </c>
      <c r="DX120">
        <f>'Datastream-Q'!CH121</f>
        <v>94.8</v>
      </c>
      <c r="EB120" s="1">
        <f>[2]Weltindikatoren!C80</f>
        <v>1.9401012222093397</v>
      </c>
      <c r="EC120" s="9">
        <f>'Destatis 1970-1991'!AJ93*AVERAGE(EC$126:EC$129)/AVERAGE('Destatis 1970-1991'!AJ$99:AJ$102)</f>
        <v>39.36586533986528</v>
      </c>
      <c r="ED120" s="9">
        <f>'Destatis 1970-1991'!AK93*AVERAGE(ED$126:ED$129)/AVERAGE('Destatis 1970-1991'!AK$99:AK$102)</f>
        <v>18.621798384264139</v>
      </c>
      <c r="EJ120" s="1">
        <f>[2]Weltindikatoren!C80</f>
        <v>1.9401012222093397</v>
      </c>
      <c r="EK120" t="e">
        <f>#REF!</f>
        <v>#REF!</v>
      </c>
      <c r="EL120">
        <v>171.03257450092153</v>
      </c>
      <c r="EM120">
        <v>211.94698610924794</v>
      </c>
    </row>
    <row r="121" spans="1:151">
      <c r="A121" s="4">
        <v>32782</v>
      </c>
      <c r="B121" s="8">
        <v>401.77004296741796</v>
      </c>
      <c r="C121" s="6">
        <v>108.99710144927536</v>
      </c>
      <c r="D121" s="6">
        <v>112.70742261528741</v>
      </c>
      <c r="E121" s="6">
        <v>105.5241379310345</v>
      </c>
      <c r="F121">
        <f>'Datastream-Q'!F122</f>
        <v>60.8</v>
      </c>
      <c r="G121">
        <f>'Datastream-Q'!G122</f>
        <v>1.12425</v>
      </c>
      <c r="H121">
        <f>'Datastream-Q'!H122</f>
        <v>227.2</v>
      </c>
      <c r="I121">
        <f>'Datastream-Q'!I122</f>
        <v>380.7</v>
      </c>
      <c r="J121">
        <f>'Datastream-Q'!J122</f>
        <v>8.1750000000000007</v>
      </c>
      <c r="K121" t="str">
        <f>'Datastream-Q'!K122</f>
        <v>#NA</v>
      </c>
      <c r="L121">
        <f>'Datastream-Q'!L122</f>
        <v>1790.4</v>
      </c>
      <c r="M121">
        <f>'Datastream-Q'!M122</f>
        <v>671987</v>
      </c>
      <c r="N121" t="str">
        <f>'Datastream-Q'!N122</f>
        <v>#NA</v>
      </c>
      <c r="O121">
        <f>'Datastream-Q'!O122</f>
        <v>2373</v>
      </c>
      <c r="P121">
        <f>'Datastream-Q'!P122</f>
        <v>7</v>
      </c>
      <c r="Q121">
        <f>'Datastream-Q'!Q122</f>
        <v>61.5</v>
      </c>
      <c r="R121" s="8"/>
      <c r="S121">
        <v>0</v>
      </c>
      <c r="T121">
        <v>0</v>
      </c>
      <c r="U121" t="str">
        <f>'Datastream-Q'!S122</f>
        <v>#NA</v>
      </c>
      <c r="V121" t="str">
        <f>'Datastream-Q'!T122</f>
        <v>#NA</v>
      </c>
      <c r="W121" s="1">
        <f>'[2]Deutschland Quartalsdaten'!C81</f>
        <v>0.53630451285349989</v>
      </c>
      <c r="X121" s="1">
        <f>'[2]Deutschland Quartalsdaten'!B81</f>
        <v>2.6980178645844681</v>
      </c>
      <c r="Y121" s="19">
        <f>'[2]Deutschland Quartalsdaten'!J81</f>
        <v>2.5328339172950818</v>
      </c>
      <c r="Z121" s="9">
        <f>'West-Deutschland-Q'!X122*AVERAGE(Quartalsdaten!Z$126:Z$129)/AVERAGE('West-Deutschland-Q'!X$127:X$130)</f>
        <v>74.328419181169409</v>
      </c>
      <c r="AA121" s="8">
        <f>'[3]Lange Reihen'!B81</f>
        <v>79.650000000000006</v>
      </c>
      <c r="AB121" s="9">
        <f>'West-Deutschland-Q'!Y122*AVERAGE(Quartalsdaten!AB$126:AB$129)/AVERAGE('West-Deutschland-Q'!Y$127:Y$130)</f>
        <v>78.924839653196486</v>
      </c>
      <c r="AC121" s="8">
        <f>'[3]Lange Reihen'!D81</f>
        <v>83.68</v>
      </c>
      <c r="AD121" t="str">
        <f>'Datastream-Q'!Z122</f>
        <v>#NA</v>
      </c>
      <c r="AE121" t="str">
        <f>'Datastream-Q'!Z122</f>
        <v>#NA</v>
      </c>
      <c r="AF121" s="10">
        <v>7.333333333333333</v>
      </c>
      <c r="AG121">
        <f>'Datastream-Q'!AB122</f>
        <v>97</v>
      </c>
      <c r="AH121" s="8"/>
      <c r="AI121">
        <f>'Datastream-Q'!AD122</f>
        <v>88.92</v>
      </c>
      <c r="AJ121">
        <f>'Datastream-Q'!AE122</f>
        <v>1.12425</v>
      </c>
      <c r="AK121" s="9">
        <f t="shared" si="6"/>
        <v>93.318793698894424</v>
      </c>
      <c r="AL121" s="9">
        <f t="shared" si="7"/>
        <v>94.31744700429789</v>
      </c>
      <c r="AN121" t="str">
        <f>'Datastream-Q'!AF122</f>
        <v>#NA</v>
      </c>
      <c r="AP121" s="8" t="e">
        <f>#REF!</f>
        <v>#REF!</v>
      </c>
      <c r="AQ121" s="8">
        <v>82.93</v>
      </c>
      <c r="AR121" s="8">
        <v>93.38</v>
      </c>
      <c r="AS121" s="8">
        <f>'[3]Import Quarterly Data'!F84</f>
        <v>82.52</v>
      </c>
      <c r="AT121" s="8">
        <f>'[3]Export Quarterly Data'!S85</f>
        <v>12.01</v>
      </c>
      <c r="AU121" s="8">
        <v>82.31</v>
      </c>
      <c r="AV121" s="8">
        <v>15.54</v>
      </c>
      <c r="AW121" s="8">
        <v>66.75</v>
      </c>
      <c r="AX121" s="30">
        <f t="shared" si="5"/>
        <v>98.941178607858248</v>
      </c>
      <c r="AY121">
        <f>'Datastream-Q'!AQ122</f>
        <v>19.2</v>
      </c>
      <c r="AZ121" s="9">
        <f>'West-Deutschland-Q'!C122/AVERAGE('West-Deutschland-Q'!C$127:C$130)*AVERAGE(AZ$126:AZ$129)</f>
        <v>61.913852205675752</v>
      </c>
      <c r="BG121">
        <f>'Datastream-Q'!AU122</f>
        <v>89.1</v>
      </c>
      <c r="BH121" s="8">
        <f>'West-Deutschland-Q'!J122</f>
        <v>88.8</v>
      </c>
      <c r="BL121">
        <v>0.6766111272697054</v>
      </c>
      <c r="BM121">
        <f>'Datastream-Q'!AZ122</f>
        <v>68.442400000000006</v>
      </c>
      <c r="BN121">
        <f>'Datastream-Q'!BA122</f>
        <v>100.9211</v>
      </c>
      <c r="BO121" s="8">
        <f>'West-Deutschland-Q'!D122</f>
        <v>13.5</v>
      </c>
      <c r="BP121" s="8">
        <f>100-'West-Deutschland-Q'!E122</f>
        <v>83</v>
      </c>
      <c r="BQ121" s="9">
        <f>'Destatis 1970-1991'!AU94*AVERAGE(BQ$126:BQ$129)/AVERAGE('Destatis 1970-1991'!AU$99:AU$102)</f>
        <v>67.751741430384797</v>
      </c>
      <c r="BR121" s="9">
        <f>'West-Deutschland-Q'!M123*AVERAGE(Quartalsdaten!BR$138:BR$141)/AVERAGE('West-Deutschland-Q'!M$139:M$142)</f>
        <v>109.29386962552012</v>
      </c>
      <c r="BT121" s="1">
        <f>'[4]Preisindex-Deutschland-Quartals'!C81</f>
        <v>6.6272461976674464</v>
      </c>
      <c r="BU121" s="1">
        <f>'[4]Preisindex-Deutschland-Quartals'!D81</f>
        <v>5.8170088664997834</v>
      </c>
      <c r="BV121" s="2">
        <f>'[5]Deutschland Quartalsdaten'!K81</f>
        <v>0</v>
      </c>
      <c r="BW121" s="9">
        <f>'West-Deutschland-Q'!Q122*AVERAGE('West-Deutschland-Q'!AW$127:AW$130)/AVERAGE('West-Deutschland-Q'!Q$127:Q$130)</f>
        <v>295.31263998602515</v>
      </c>
      <c r="BX121" s="9">
        <f>'West-Deutschland-Q'!R122*AVERAGE('West-Deutschland-Q'!AX$127:AX$130)/AVERAGE('West-Deutschland-Q'!R$127:R$130)</f>
        <v>31.604790208219448</v>
      </c>
      <c r="BY121" s="9">
        <f>'West-Deutschland-Q'!S122*AVERAGE('West-Deutschland-Q'!AY$127:AY$130)/AVERAGE('West-Deutschland-Q'!S$127:S$130)</f>
        <v>516.71357259474996</v>
      </c>
      <c r="BZ121" s="9">
        <f>'Destatis 1970-1991'!D94*AVERAGE(BZ$126:BZ$129)/AVERAGE('Destatis 1970-1991'!D$99:D$102)</f>
        <v>344.34709382022072</v>
      </c>
      <c r="CA121">
        <f>'Datastream-Q'!BG122</f>
        <v>1199.42</v>
      </c>
      <c r="CB121">
        <f>'Datastream-Q'!BH122</f>
        <v>14253.437</v>
      </c>
      <c r="CE121">
        <f>'Datastream-Q'!BJ122</f>
        <v>-0.7</v>
      </c>
      <c r="CF121">
        <f>'Datastream-Q'!BK122</f>
        <v>111.9</v>
      </c>
      <c r="CG121" s="9">
        <f>'West-Deutschland-Q'!Z122/AVERAGE('West-Deutschland-Q'!Z$127:Z$130)*AVERAGE(CG$126:CG$129)</f>
        <v>98.353268012287629</v>
      </c>
      <c r="CH121" s="11">
        <f>[2]Weltindikatoren!Q81</f>
        <v>88.422037617256095</v>
      </c>
      <c r="CI121" s="2">
        <f>'[2]Deutschland Quartalsdaten'!O81</f>
        <v>84.524965245145225</v>
      </c>
      <c r="CL121">
        <f>'Datastream-Q'!BL122</f>
        <v>99.459000000000003</v>
      </c>
      <c r="CM121">
        <f>'Datastream-Q'!BM122</f>
        <v>71.678200000000004</v>
      </c>
      <c r="CN121">
        <f>'Datastream-Q'!BN122</f>
        <v>86</v>
      </c>
      <c r="CP121">
        <f>'Datastream-Q'!BP122</f>
        <v>37.270000000000003</v>
      </c>
      <c r="CQ121">
        <f>'Datastream-Q'!BQ122</f>
        <v>41.77</v>
      </c>
      <c r="CR121">
        <f>'Datastream-Q'!BR122</f>
        <v>65.33</v>
      </c>
      <c r="CS121">
        <f>'Datastream-Q'!BS122</f>
        <v>60.37</v>
      </c>
      <c r="CT121">
        <f>'Datastream-Q'!BT122</f>
        <v>68.8</v>
      </c>
      <c r="CU121" s="28">
        <f>'Datastream-Q'!BU122</f>
        <v>81.7</v>
      </c>
      <c r="CV121" s="28"/>
      <c r="CX121" s="9">
        <v>1.6</v>
      </c>
      <c r="CY121" s="9"/>
      <c r="DA121" s="105"/>
      <c r="DB121" s="40">
        <f t="shared" si="4"/>
        <v>17.078052034689794</v>
      </c>
      <c r="DC121" s="19">
        <f>'[2]Deutschland Quartalsdaten'!N81</f>
        <v>5.0389536213576003E-2</v>
      </c>
      <c r="DI121">
        <f>'Datastream-Q'!CA122</f>
        <v>184.53</v>
      </c>
      <c r="DL121" s="47">
        <v>-1</v>
      </c>
      <c r="DM121" s="47"/>
      <c r="DP121" s="9">
        <f>'Destatis 1970-1991'!AV94*AVERAGE(DP$126:DP$129)/AVERAGE('Destatis 1970-1991'!AV$99:AV$102)</f>
        <v>32.746522395042682</v>
      </c>
      <c r="DQ121" s="9">
        <f>'Destatis 1970-1991'!AX94*AVERAGE(DQ$126:DQ$129)/AVERAGE('Destatis 1970-1991'!AX$99:AX$102)</f>
        <v>13.260895375518775</v>
      </c>
      <c r="DW121">
        <f>'Datastream-Q'!CG122</f>
        <v>95.4</v>
      </c>
      <c r="DX121">
        <f>'Datastream-Q'!CH122</f>
        <v>99.2</v>
      </c>
      <c r="EB121" s="1">
        <f>[2]Weltindikatoren!C81</f>
        <v>1.9542598612621063</v>
      </c>
      <c r="EC121" s="9">
        <f>'Destatis 1970-1991'!AJ94*AVERAGE(EC$126:EC$129)/AVERAGE('Destatis 1970-1991'!AJ$99:AJ$102)</f>
        <v>40.25703343539498</v>
      </c>
      <c r="ED121" s="9">
        <f>'Destatis 1970-1991'!AK94*AVERAGE(ED$126:ED$129)/AVERAGE('Destatis 1970-1991'!AK$99:AK$102)</f>
        <v>19.301426062521951</v>
      </c>
      <c r="EJ121" s="1">
        <f>[2]Weltindikatoren!C81</f>
        <v>1.9542598612621063</v>
      </c>
      <c r="EK121" t="e">
        <f>#REF!</f>
        <v>#REF!</v>
      </c>
      <c r="EL121">
        <v>172.90560974910031</v>
      </c>
      <c r="EM121">
        <v>213.93855440717616</v>
      </c>
    </row>
    <row r="122" spans="1:151">
      <c r="A122" s="4">
        <v>32874</v>
      </c>
      <c r="B122" s="8">
        <v>411.03086057188568</v>
      </c>
      <c r="C122" s="6">
        <v>109.61797101449275</v>
      </c>
      <c r="D122" s="6">
        <v>112.88856601389766</v>
      </c>
      <c r="E122" s="6">
        <v>106.54321839080461</v>
      </c>
      <c r="F122">
        <f>'Datastream-Q'!F123</f>
        <v>60.7</v>
      </c>
      <c r="G122">
        <f>'Datastream-Q'!G123</f>
        <v>1.147505</v>
      </c>
      <c r="H122">
        <f>'Datastream-Q'!H123</f>
        <v>210.2</v>
      </c>
      <c r="I122">
        <f>'Datastream-Q'!I123</f>
        <v>390.7</v>
      </c>
      <c r="J122">
        <f>'Datastream-Q'!J123</f>
        <v>8.3569999999999993</v>
      </c>
      <c r="K122">
        <f>'Datastream-Q'!K123</f>
        <v>8.23</v>
      </c>
      <c r="L122">
        <f>'Datastream-Q'!L123</f>
        <v>1968.6</v>
      </c>
      <c r="M122">
        <f>'Datastream-Q'!M123</f>
        <v>747656</v>
      </c>
      <c r="N122" t="str">
        <f>'Datastream-Q'!N123</f>
        <v>#NA</v>
      </c>
      <c r="O122">
        <f>'Datastream-Q'!O123</f>
        <v>2321</v>
      </c>
      <c r="P122">
        <f>'Datastream-Q'!P123</f>
        <v>6.7</v>
      </c>
      <c r="Q122">
        <f>'Datastream-Q'!Q123</f>
        <v>62</v>
      </c>
      <c r="R122" s="8"/>
      <c r="S122">
        <v>0</v>
      </c>
      <c r="T122">
        <v>0</v>
      </c>
      <c r="U122" t="str">
        <f>'Datastream-Q'!S123</f>
        <v>#NA</v>
      </c>
      <c r="V122" t="str">
        <f>'Datastream-Q'!T123</f>
        <v>#NA</v>
      </c>
      <c r="W122" s="1">
        <f>'[2]Deutschland Quartalsdaten'!C82</f>
        <v>0.43936161437301963</v>
      </c>
      <c r="X122" s="1">
        <f>'[2]Deutschland Quartalsdaten'!B82</f>
        <v>2.7097938376741157</v>
      </c>
      <c r="Y122" s="19">
        <f>'[2]Deutschland Quartalsdaten'!J82</f>
        <v>2.555131227810552</v>
      </c>
      <c r="Z122" s="9">
        <f>'West-Deutschland-Q'!X123*AVERAGE(Quartalsdaten!Z$126:Z$129)/AVERAGE('West-Deutschland-Q'!X$127:X$130)</f>
        <v>79.474354054505227</v>
      </c>
      <c r="AA122" s="8">
        <f>'[3]Lange Reihen'!B82</f>
        <v>85.46</v>
      </c>
      <c r="AB122" s="9">
        <f>'West-Deutschland-Q'!Y123*AVERAGE(Quartalsdaten!AB$126:AB$129)/AVERAGE('West-Deutschland-Q'!Y$127:Y$130)</f>
        <v>79.759261946285307</v>
      </c>
      <c r="AC122" s="8">
        <f>'[3]Lange Reihen'!D82</f>
        <v>85</v>
      </c>
      <c r="AD122" t="str">
        <f>'Datastream-Q'!Z123</f>
        <v>#NA</v>
      </c>
      <c r="AE122" t="str">
        <f>'Datastream-Q'!Z123</f>
        <v>#NA</v>
      </c>
      <c r="AF122" s="10">
        <v>11</v>
      </c>
      <c r="AG122">
        <f>'Datastream-Q'!AB123</f>
        <v>99.2</v>
      </c>
      <c r="AH122" s="8"/>
      <c r="AI122">
        <f>'Datastream-Q'!AD123</f>
        <v>91.05</v>
      </c>
      <c r="AJ122">
        <f>'Datastream-Q'!AE123</f>
        <v>1.147505</v>
      </c>
      <c r="AK122" s="9">
        <f t="shared" si="6"/>
        <v>92.995967767967741</v>
      </c>
      <c r="AL122" s="9">
        <f t="shared" si="7"/>
        <v>93.834425819159179</v>
      </c>
      <c r="AN122" t="str">
        <f>'Datastream-Q'!AF123</f>
        <v>#NA</v>
      </c>
      <c r="AP122" s="8" t="e">
        <f>#REF!</f>
        <v>#REF!</v>
      </c>
      <c r="AQ122" s="8">
        <v>88.69</v>
      </c>
      <c r="AR122" s="8">
        <v>98.47</v>
      </c>
      <c r="AS122" s="8">
        <f>'[3]Import Quarterly Data'!F85</f>
        <v>83.08</v>
      </c>
      <c r="AT122" s="8">
        <f>'[3]Export Quarterly Data'!S86</f>
        <v>13.13</v>
      </c>
      <c r="AU122" s="8">
        <v>87.72</v>
      </c>
      <c r="AV122" s="8">
        <v>16.36</v>
      </c>
      <c r="AW122" s="8">
        <v>66.8</v>
      </c>
      <c r="AX122" s="30">
        <f t="shared" si="5"/>
        <v>99.106449425280928</v>
      </c>
      <c r="AY122">
        <f>'Datastream-Q'!AQ123</f>
        <v>19.72</v>
      </c>
      <c r="AZ122" s="9">
        <f>'West-Deutschland-Q'!C123/AVERAGE('West-Deutschland-Q'!C$127:C$130)*AVERAGE(AZ$126:AZ$129)</f>
        <v>62.575639224501259</v>
      </c>
      <c r="BG122">
        <f>'Datastream-Q'!AU123</f>
        <v>89.3</v>
      </c>
      <c r="BH122" s="8">
        <f>'West-Deutschland-Q'!J123</f>
        <v>89.1</v>
      </c>
      <c r="BL122">
        <v>0.67500299150412824</v>
      </c>
      <c r="BM122">
        <f>'Datastream-Q'!AZ123</f>
        <v>69.292599999999993</v>
      </c>
      <c r="BN122">
        <f>'Datastream-Q'!BA123</f>
        <v>101.25490000000001</v>
      </c>
      <c r="BO122" s="8">
        <f>'West-Deutschland-Q'!D123</f>
        <v>-9.6300000000000008</v>
      </c>
      <c r="BP122" s="8">
        <f>100-'West-Deutschland-Q'!E123</f>
        <v>75.3</v>
      </c>
      <c r="BQ122" s="9">
        <f>'Destatis 1970-1991'!AU95*AVERAGE(BQ$126:BQ$129)/AVERAGE('Destatis 1970-1991'!AU$99:AU$102)</f>
        <v>72.623973454875809</v>
      </c>
      <c r="BR122" s="9">
        <f>'West-Deutschland-Q'!M124*AVERAGE(Quartalsdaten!BR$138:BR$141)/AVERAGE('West-Deutschland-Q'!M$139:M$142)</f>
        <v>108.98130374479889</v>
      </c>
      <c r="BT122" s="1">
        <f>'[4]Preisindex-Deutschland-Quartals'!C82</f>
        <v>6.7656384593472252</v>
      </c>
      <c r="BU122" s="1">
        <f>'[4]Preisindex-Deutschland-Quartals'!D82</f>
        <v>5.9398016377698646</v>
      </c>
      <c r="BV122" s="2">
        <f>'[5]Deutschland Quartalsdaten'!K82</f>
        <v>0</v>
      </c>
      <c r="BW122" s="9">
        <f>'West-Deutschland-Q'!Q123*AVERAGE('West-Deutschland-Q'!AW$127:AW$130)/AVERAGE('West-Deutschland-Q'!Q$127:Q$130)</f>
        <v>297.5148222379716</v>
      </c>
      <c r="BX122" s="9">
        <f>'West-Deutschland-Q'!R123*AVERAGE('West-Deutschland-Q'!AX$127:AX$130)/AVERAGE('West-Deutschland-Q'!R$127:R$130)</f>
        <v>32.420893521840682</v>
      </c>
      <c r="BY122" s="9">
        <f>'West-Deutschland-Q'!S123*AVERAGE('West-Deutschland-Q'!AY$127:AY$130)/AVERAGE('West-Deutschland-Q'!S$127:S$130)</f>
        <v>518.04117410875006</v>
      </c>
      <c r="BZ122" s="9">
        <f>'Destatis 1970-1991'!D95*AVERAGE(BZ$126:BZ$129)/AVERAGE('Destatis 1970-1991'!D$99:D$102)</f>
        <v>356.78527390939888</v>
      </c>
      <c r="CA122">
        <f>'Datastream-Q'!BG123</f>
        <v>1226.74</v>
      </c>
      <c r="CB122">
        <f>'Datastream-Q'!BH123</f>
        <v>16410.782999999999</v>
      </c>
      <c r="CE122">
        <f>'Datastream-Q'!BJ123</f>
        <v>0.1</v>
      </c>
      <c r="CF122">
        <f>'Datastream-Q'!BK123</f>
        <v>113.4</v>
      </c>
      <c r="CG122" s="9">
        <f>'West-Deutschland-Q'!Z123/AVERAGE('West-Deutschland-Q'!Z$127:Z$130)*AVERAGE(CG$126:CG$129)</f>
        <v>99.35389473220917</v>
      </c>
      <c r="CH122" s="11">
        <f>[2]Weltindikatoren!Q82</f>
        <v>88.221749570095298</v>
      </c>
      <c r="CI122" s="2">
        <f>'[2]Deutschland Quartalsdaten'!O82</f>
        <v>84.627824127858432</v>
      </c>
      <c r="CL122">
        <f>'Datastream-Q'!BL123</f>
        <v>104.40730000000001</v>
      </c>
      <c r="CM122">
        <f>'Datastream-Q'!BM123</f>
        <v>74.361500000000007</v>
      </c>
      <c r="CN122">
        <f>'Datastream-Q'!BN123</f>
        <v>84.8</v>
      </c>
      <c r="CP122">
        <f>'Datastream-Q'!BP123</f>
        <v>38.47</v>
      </c>
      <c r="CQ122">
        <f>'Datastream-Q'!BQ123</f>
        <v>42.6</v>
      </c>
      <c r="CR122">
        <f>'Datastream-Q'!BR123</f>
        <v>63.9</v>
      </c>
      <c r="CS122">
        <f>'Datastream-Q'!BS123</f>
        <v>60.4</v>
      </c>
      <c r="CT122">
        <f>'Datastream-Q'!BT123</f>
        <v>66.33</v>
      </c>
      <c r="CU122" s="28">
        <f>'Datastream-Q'!BU123</f>
        <v>81.400000000000006</v>
      </c>
      <c r="CV122" s="28"/>
      <c r="CX122" s="9">
        <v>-1.5</v>
      </c>
      <c r="CY122" s="9"/>
      <c r="DA122" s="105"/>
      <c r="DB122" s="40">
        <f t="shared" si="4"/>
        <v>17.185110304530262</v>
      </c>
      <c r="DC122" s="19">
        <f>'[2]Deutschland Quartalsdaten'!N82</f>
        <v>9.1991628675933523E-2</v>
      </c>
      <c r="DI122">
        <f>'Datastream-Q'!CA123</f>
        <v>193.01</v>
      </c>
      <c r="DL122" s="47">
        <v>0.4</v>
      </c>
      <c r="DM122" s="47"/>
      <c r="DP122" s="9">
        <f>'Destatis 1970-1991'!AV95*AVERAGE(DP$126:DP$129)/AVERAGE('Destatis 1970-1991'!AV$99:AV$102)</f>
        <v>34.738038122589153</v>
      </c>
      <c r="DQ122" s="9">
        <f>'Destatis 1970-1991'!AX95*AVERAGE(DQ$126:DQ$129)/AVERAGE('Destatis 1970-1991'!AX$99:AX$102)</f>
        <v>13.662652787639381</v>
      </c>
      <c r="DV122" s="48">
        <v>7.8100000000000005</v>
      </c>
      <c r="DW122">
        <f>'Datastream-Q'!CG123</f>
        <v>95.8</v>
      </c>
      <c r="DX122">
        <f>'Datastream-Q'!CH123</f>
        <v>104</v>
      </c>
      <c r="EB122" s="1">
        <f>[2]Weltindikatoren!C82</f>
        <v>1.9728097144769059</v>
      </c>
      <c r="EC122" s="9">
        <f>'Destatis 1970-1991'!AJ95*AVERAGE(EC$126:EC$129)/AVERAGE('Destatis 1970-1991'!AJ$99:AJ$102)</f>
        <v>44.047468401714639</v>
      </c>
      <c r="ED122" s="9">
        <f>'Destatis 1970-1991'!AK95*AVERAGE(ED$126:ED$129)/AVERAGE('Destatis 1970-1991'!AK$99:AK$102)</f>
        <v>20.853242594543964</v>
      </c>
      <c r="EJ122" s="1">
        <f>[2]Weltindikatoren!C82</f>
        <v>1.9728097144769059</v>
      </c>
      <c r="EK122" t="e">
        <f>#REF!</f>
        <v>#REF!</v>
      </c>
      <c r="EL122">
        <v>175.69985768527968</v>
      </c>
      <c r="EM122">
        <v>213.25993971481407</v>
      </c>
    </row>
    <row r="123" spans="1:151">
      <c r="A123" s="4">
        <v>32964</v>
      </c>
      <c r="B123" s="8">
        <v>413.27247656905513</v>
      </c>
      <c r="C123" s="6">
        <v>110.10086956521741</v>
      </c>
      <c r="D123" s="6">
        <v>114.4826279216677</v>
      </c>
      <c r="E123" s="6">
        <v>106.01724137931035</v>
      </c>
      <c r="F123">
        <f>'Datastream-Q'!F124</f>
        <v>61.7</v>
      </c>
      <c r="G123">
        <f>'Datastream-Q'!G124</f>
        <v>1.16127</v>
      </c>
      <c r="H123">
        <f>'Datastream-Q'!H124</f>
        <v>243.7</v>
      </c>
      <c r="I123">
        <f>'Datastream-Q'!I124</f>
        <v>432.5</v>
      </c>
      <c r="J123">
        <f>'Datastream-Q'!J124</f>
        <v>8.298</v>
      </c>
      <c r="K123">
        <f>'Datastream-Q'!K124</f>
        <v>8.73</v>
      </c>
      <c r="L123">
        <f>'Datastream-Q'!L124</f>
        <v>1879.9</v>
      </c>
      <c r="M123">
        <f>'Datastream-Q'!M124</f>
        <v>822689</v>
      </c>
      <c r="N123" t="str">
        <f>'Datastream-Q'!N124</f>
        <v>#NA</v>
      </c>
      <c r="O123">
        <f>'Datastream-Q'!O124</f>
        <v>2155</v>
      </c>
      <c r="P123">
        <f>'Datastream-Q'!P124</f>
        <v>6.5</v>
      </c>
      <c r="Q123">
        <f>'Datastream-Q'!Q124</f>
        <v>62.6</v>
      </c>
      <c r="R123" s="8"/>
      <c r="S123">
        <v>0</v>
      </c>
      <c r="T123">
        <v>0</v>
      </c>
      <c r="U123" t="str">
        <f>'Datastream-Q'!S124</f>
        <v>#NA</v>
      </c>
      <c r="V123" t="str">
        <f>'Datastream-Q'!T124</f>
        <v>#NA</v>
      </c>
      <c r="W123" s="1">
        <f>'[2]Deutschland Quartalsdaten'!C83</f>
        <v>0.2314158785455378</v>
      </c>
      <c r="X123" s="1">
        <f>'[2]Deutschland Quartalsdaten'!B83</f>
        <v>2.7277104542803712</v>
      </c>
      <c r="Y123" s="19">
        <f>'[2]Deutschland Quartalsdaten'!J83</f>
        <v>2.569486901246286</v>
      </c>
      <c r="Z123" s="9">
        <f>'West-Deutschland-Q'!X124*AVERAGE(Quartalsdaten!Z$126:Z$129)/AVERAGE('West-Deutschland-Q'!X$127:X$130)</f>
        <v>77.22842535787322</v>
      </c>
      <c r="AA123" s="8">
        <f>'[3]Lange Reihen'!B83</f>
        <v>82.79</v>
      </c>
      <c r="AB123" s="9">
        <f>'West-Deutschland-Q'!Y124*AVERAGE(Quartalsdaten!AB$126:AB$129)/AVERAGE('West-Deutschland-Q'!Y$127:Y$130)</f>
        <v>80.823869699536601</v>
      </c>
      <c r="AC123" s="8">
        <f>'[3]Lange Reihen'!D83</f>
        <v>85.92</v>
      </c>
      <c r="AD123" t="str">
        <f>'Datastream-Q'!Z124</f>
        <v>#NA</v>
      </c>
      <c r="AE123" t="str">
        <f>'Datastream-Q'!Z124</f>
        <v>#NA</v>
      </c>
      <c r="AF123" s="10">
        <v>5.333333333333333</v>
      </c>
      <c r="AG123">
        <f>'Datastream-Q'!AB124</f>
        <v>98.8</v>
      </c>
      <c r="AH123" s="8"/>
      <c r="AI123">
        <f>'Datastream-Q'!AD124</f>
        <v>91.01</v>
      </c>
      <c r="AJ123">
        <f>'Datastream-Q'!AE124</f>
        <v>1.16127</v>
      </c>
      <c r="AK123" s="9">
        <f t="shared" si="6"/>
        <v>93.282311097805547</v>
      </c>
      <c r="AL123" s="9">
        <f t="shared" si="7"/>
        <v>94.068749650298642</v>
      </c>
      <c r="AN123" t="str">
        <f>'Datastream-Q'!AF124</f>
        <v>#NA</v>
      </c>
      <c r="AP123" s="8" t="e">
        <f>#REF!</f>
        <v>#REF!</v>
      </c>
      <c r="AQ123" s="8">
        <v>86.15</v>
      </c>
      <c r="AR123" s="8">
        <v>100.07</v>
      </c>
      <c r="AS123" s="8">
        <f>'[3]Import Quarterly Data'!F86</f>
        <v>83.88</v>
      </c>
      <c r="AT123" s="8">
        <f>'[3]Export Quarterly Data'!S87</f>
        <v>12.61</v>
      </c>
      <c r="AU123" s="8">
        <v>85.39</v>
      </c>
      <c r="AV123" s="8">
        <v>17.02</v>
      </c>
      <c r="AW123" s="8">
        <v>67.25</v>
      </c>
      <c r="AX123" s="30">
        <f t="shared" si="5"/>
        <v>99.163974693597297</v>
      </c>
      <c r="AY123">
        <f>'Datastream-Q'!AQ124</f>
        <v>16.38</v>
      </c>
      <c r="AZ123" s="9">
        <f>'West-Deutschland-Q'!C124/AVERAGE('West-Deutschland-Q'!C$127:C$130)*AVERAGE(AZ$126:AZ$129)</f>
        <v>62.918812559707781</v>
      </c>
      <c r="BG123">
        <f>'Datastream-Q'!AU124</f>
        <v>89.9</v>
      </c>
      <c r="BH123" s="8">
        <f>'West-Deutschland-Q'!J124</f>
        <v>88.9</v>
      </c>
      <c r="BL123">
        <v>0.68282272219562778</v>
      </c>
      <c r="BM123">
        <f>'Datastream-Q'!AZ124</f>
        <v>70.191000000000003</v>
      </c>
      <c r="BN123">
        <f>'Datastream-Q'!BA124</f>
        <v>101.6614</v>
      </c>
      <c r="BO123" s="8">
        <f>'West-Deutschland-Q'!D124</f>
        <v>14.23</v>
      </c>
      <c r="BP123" s="8">
        <f>100-'West-Deutschland-Q'!E124</f>
        <v>99.3</v>
      </c>
      <c r="BQ123" s="9">
        <f>'Destatis 1970-1991'!AU96*AVERAGE(BQ$126:BQ$129)/AVERAGE('Destatis 1970-1991'!AU$99:AU$102)</f>
        <v>70.392082737070055</v>
      </c>
      <c r="BR123" s="9">
        <f>'West-Deutschland-Q'!M125*AVERAGE(Quartalsdaten!BR$138:BR$141)/AVERAGE('West-Deutschland-Q'!M$139:M$142)</f>
        <v>109.39805825242719</v>
      </c>
      <c r="BT123" s="1">
        <f>'[4]Preisindex-Deutschland-Quartals'!C83</f>
        <v>6.8566938496235776</v>
      </c>
      <c r="BU123" s="1">
        <f>'[4]Preisindex-Deutschland-Quartals'!D83</f>
        <v>6.0158005737508482</v>
      </c>
      <c r="BV123" s="2">
        <f>'[5]Deutschland Quartalsdaten'!K83</f>
        <v>0</v>
      </c>
      <c r="BW123" s="9">
        <f>'West-Deutschland-Q'!Q124*AVERAGE('West-Deutschland-Q'!AW$127:AW$130)/AVERAGE('West-Deutschland-Q'!Q$127:Q$130)</f>
        <v>300.88101510880409</v>
      </c>
      <c r="BX123" s="9">
        <f>'West-Deutschland-Q'!R124*AVERAGE('West-Deutschland-Q'!AX$127:AX$130)/AVERAGE('West-Deutschland-Q'!R$127:R$130)</f>
        <v>33.306530301644891</v>
      </c>
      <c r="BY123" s="9">
        <f>'West-Deutschland-Q'!S124*AVERAGE('West-Deutschland-Q'!AY$127:AY$130)/AVERAGE('West-Deutschland-Q'!S$127:S$130)</f>
        <v>527.88755200424998</v>
      </c>
      <c r="BZ123" s="9">
        <f>'Destatis 1970-1991'!D96*AVERAGE(BZ$126:BZ$129)/AVERAGE('Destatis 1970-1991'!D$99:D$102)</f>
        <v>361.74934037742224</v>
      </c>
      <c r="CA123">
        <f>'Datastream-Q'!BG124</f>
        <v>1241.44</v>
      </c>
      <c r="CB123">
        <f>'Datastream-Q'!BH124</f>
        <v>10391.618</v>
      </c>
      <c r="CE123">
        <f>'Datastream-Q'!BJ124</f>
        <v>-0.2</v>
      </c>
      <c r="CF123">
        <f>'Datastream-Q'!BK124</f>
        <v>114.1</v>
      </c>
      <c r="CG123" s="9">
        <f>'West-Deutschland-Q'!Z124/AVERAGE('West-Deutschland-Q'!Z$127:Z$130)*AVERAGE(CG$126:CG$129)</f>
        <v>100.60467813211109</v>
      </c>
      <c r="CH123" s="11">
        <f>[2]Weltindikatoren!Q83</f>
        <v>87.488570864318092</v>
      </c>
      <c r="CI123" s="2">
        <f>'[2]Deutschland Quartalsdaten'!O83</f>
        <v>84.444220062918987</v>
      </c>
      <c r="CL123">
        <f>'Datastream-Q'!BL124</f>
        <v>104.8599</v>
      </c>
      <c r="CM123">
        <f>'Datastream-Q'!BM124</f>
        <v>74.790599999999998</v>
      </c>
      <c r="CN123">
        <f>'Datastream-Q'!BN124</f>
        <v>83.5</v>
      </c>
      <c r="CP123">
        <f>'Datastream-Q'!BP124</f>
        <v>33.47</v>
      </c>
      <c r="CQ123">
        <f>'Datastream-Q'!BQ124</f>
        <v>38.729999999999997</v>
      </c>
      <c r="CR123">
        <f>'Datastream-Q'!BR124</f>
        <v>66.27</v>
      </c>
      <c r="CS123">
        <f>'Datastream-Q'!BS124</f>
        <v>62.97</v>
      </c>
      <c r="CT123">
        <f>'Datastream-Q'!BT124</f>
        <v>68.53</v>
      </c>
      <c r="CU123" s="28">
        <f>'Datastream-Q'!BU124</f>
        <v>81.5</v>
      </c>
      <c r="CV123" s="28"/>
      <c r="CX123" s="9">
        <v>1.1000000000000001</v>
      </c>
      <c r="CY123" s="9"/>
      <c r="DA123" s="105"/>
      <c r="DB123" s="40">
        <f t="shared" si="4"/>
        <v>14.105246841819731</v>
      </c>
      <c r="DC123" s="19">
        <f>'[2]Deutschland Quartalsdaten'!N83</f>
        <v>7.4782731925928034E-2</v>
      </c>
      <c r="DI123">
        <f>'Datastream-Q'!CA124</f>
        <v>196.39</v>
      </c>
      <c r="DL123" s="47">
        <v>-1.1000000000000001</v>
      </c>
      <c r="DM123" s="47"/>
      <c r="DN123" s="48"/>
      <c r="DP123" s="9">
        <f>'Destatis 1970-1991'!AV96*AVERAGE(DP$126:DP$129)/AVERAGE('Destatis 1970-1991'!AV$99:AV$102)</f>
        <v>34.935725345544135</v>
      </c>
      <c r="DQ123" s="9">
        <f>'Destatis 1970-1991'!AX96*AVERAGE(DQ$126:DQ$129)/AVERAGE('Destatis 1970-1991'!AX$99:AX$102)</f>
        <v>13.783034972498625</v>
      </c>
      <c r="DV123" s="48">
        <v>8.9600000000000009</v>
      </c>
      <c r="DW123">
        <f>'Datastream-Q'!CG124</f>
        <v>94.9</v>
      </c>
      <c r="DX123">
        <f>'Datastream-Q'!CH124</f>
        <v>104.4</v>
      </c>
      <c r="EB123" s="1">
        <f>[2]Weltindikatoren!C83</f>
        <v>1.9911604710648916</v>
      </c>
      <c r="EC123" s="9">
        <f>'Destatis 1970-1991'!AJ96*AVERAGE(EC$126:EC$129)/AVERAGE('Destatis 1970-1991'!AJ$99:AJ$102)</f>
        <v>43.405827372933253</v>
      </c>
      <c r="ED123" s="9">
        <f>'Destatis 1970-1991'!AK96*AVERAGE(ED$126:ED$129)/AVERAGE('Destatis 1970-1991'!AK$99:AK$102)</f>
        <v>21.328981969324435</v>
      </c>
      <c r="EJ123" s="1">
        <f>[2]Weltindikatoren!C83</f>
        <v>1.9911604710648916</v>
      </c>
      <c r="EK123" t="e">
        <f>#REF!</f>
        <v>#REF!</v>
      </c>
      <c r="EL123">
        <v>174.83594382155636</v>
      </c>
      <c r="EM123">
        <v>212.48349778898469</v>
      </c>
    </row>
    <row r="124" spans="1:151">
      <c r="A124" s="4">
        <v>33055</v>
      </c>
      <c r="B124" s="8">
        <v>422.85029037514272</v>
      </c>
      <c r="C124" s="6">
        <v>110.756231884058</v>
      </c>
      <c r="D124" s="6">
        <v>115.82308907138342</v>
      </c>
      <c r="E124" s="6">
        <v>106.01724137931035</v>
      </c>
      <c r="F124">
        <f>'Datastream-Q'!F125</f>
        <v>64.5</v>
      </c>
      <c r="G124">
        <f>'Datastream-Q'!G125</f>
        <v>1.2454989999999999</v>
      </c>
      <c r="H124">
        <f>'Datastream-Q'!H125</f>
        <v>257.8</v>
      </c>
      <c r="I124">
        <f>'Datastream-Q'!I125</f>
        <v>456</v>
      </c>
      <c r="J124">
        <f>'Datastream-Q'!J125</f>
        <v>8.3949999999999996</v>
      </c>
      <c r="K124">
        <f>'Datastream-Q'!K125</f>
        <v>8.8699999999999992</v>
      </c>
      <c r="L124">
        <f>'Datastream-Q'!L125</f>
        <v>1334.9</v>
      </c>
      <c r="M124">
        <f>'Datastream-Q'!M125</f>
        <v>712615</v>
      </c>
      <c r="N124" t="str">
        <f>'Datastream-Q'!N125</f>
        <v>#NA</v>
      </c>
      <c r="O124">
        <f>'Datastream-Q'!O125</f>
        <v>2114</v>
      </c>
      <c r="P124">
        <f>'Datastream-Q'!P125</f>
        <v>6.3</v>
      </c>
      <c r="Q124">
        <f>'Datastream-Q'!Q125</f>
        <v>63.1</v>
      </c>
      <c r="R124" s="8"/>
      <c r="S124">
        <v>0</v>
      </c>
      <c r="T124">
        <v>0</v>
      </c>
      <c r="U124" t="str">
        <f>'Datastream-Q'!S125</f>
        <v>#NA</v>
      </c>
      <c r="V124" t="str">
        <f>'Datastream-Q'!T125</f>
        <v>#NA</v>
      </c>
      <c r="W124" s="1">
        <f>'[2]Deutschland Quartalsdaten'!C84</f>
        <v>-0.209844087790266</v>
      </c>
      <c r="X124" s="1">
        <f>'[2]Deutschland Quartalsdaten'!B84</f>
        <v>2.7232611309990564</v>
      </c>
      <c r="Y124" s="19">
        <f>'[2]Deutschland Quartalsdaten'!J84</f>
        <v>2.5721406848899857</v>
      </c>
      <c r="Z124" s="9">
        <f>'West-Deutschland-Q'!X125*AVERAGE(Quartalsdaten!Z$126:Z$129)/AVERAGE('West-Deutschland-Q'!X$127:X$130)</f>
        <v>86.779532657234682</v>
      </c>
      <c r="AA124" s="8">
        <f>'[3]Lange Reihen'!B84</f>
        <v>93.48</v>
      </c>
      <c r="AB124" s="9">
        <f>'West-Deutschland-Q'!Y125*AVERAGE(Quartalsdaten!AB$126:AB$129)/AVERAGE('West-Deutschland-Q'!Y$127:Y$130)</f>
        <v>84.756204643978279</v>
      </c>
      <c r="AC124" s="8">
        <f>'[3]Lange Reihen'!D84</f>
        <v>92.53</v>
      </c>
      <c r="AD124" t="str">
        <f>'Datastream-Q'!Z125</f>
        <v>#NA</v>
      </c>
      <c r="AE124" t="str">
        <f>'Datastream-Q'!Z125</f>
        <v>#NA</v>
      </c>
      <c r="AF124" s="10">
        <v>0.33333333333333331</v>
      </c>
      <c r="AG124">
        <f>'Datastream-Q'!AB125</f>
        <v>97.4</v>
      </c>
      <c r="AH124" s="8"/>
      <c r="AI124">
        <f>'Datastream-Q'!AD125</f>
        <v>91.18</v>
      </c>
      <c r="AJ124">
        <f>'Datastream-Q'!AE125</f>
        <v>1.2454989999999999</v>
      </c>
      <c r="AK124" s="9">
        <f t="shared" si="6"/>
        <v>92.832191546036242</v>
      </c>
      <c r="AL124" s="9">
        <f t="shared" si="7"/>
        <v>91.598621683754757</v>
      </c>
      <c r="AN124" t="str">
        <f>'Datastream-Q'!AF125</f>
        <v>#NA</v>
      </c>
      <c r="AP124" s="8" t="e">
        <f>#REF!</f>
        <v>#REF!</v>
      </c>
      <c r="AQ124" s="8">
        <v>92.69</v>
      </c>
      <c r="AR124" s="8">
        <v>101.12</v>
      </c>
      <c r="AS124" s="8">
        <f>'[3]Import Quarterly Data'!F87</f>
        <v>91.67</v>
      </c>
      <c r="AT124" s="8">
        <f>'[3]Export Quarterly Data'!S88</f>
        <v>18.420000000000002</v>
      </c>
      <c r="AU124" s="8">
        <v>91.7</v>
      </c>
      <c r="AV124" s="8">
        <v>16.28</v>
      </c>
      <c r="AW124" s="8">
        <v>72.09</v>
      </c>
      <c r="AX124" s="30">
        <f t="shared" si="5"/>
        <v>101.34671225353193</v>
      </c>
      <c r="AY124">
        <f>'Datastream-Q'!AQ125</f>
        <v>26.36</v>
      </c>
      <c r="AZ124" s="9">
        <f>'West-Deutschland-Q'!C125/AVERAGE('West-Deutschland-Q'!C$127:C$130)*AVERAGE(AZ$126:AZ$129)</f>
        <v>63.188380472042716</v>
      </c>
      <c r="BG124">
        <f>'Datastream-Q'!AU125</f>
        <v>89.5</v>
      </c>
      <c r="BH124" s="8">
        <f>'West-Deutschland-Q'!J125</f>
        <v>89.7</v>
      </c>
      <c r="BL124">
        <v>0.67555520800750701</v>
      </c>
      <c r="BM124">
        <f>'Datastream-Q'!AZ125</f>
        <v>70.886099999999999</v>
      </c>
      <c r="BN124">
        <f>'Datastream-Q'!BA125</f>
        <v>101.78530000000001</v>
      </c>
      <c r="BO124" s="8">
        <f>'West-Deutschland-Q'!D125</f>
        <v>15.93</v>
      </c>
      <c r="BP124" s="8">
        <f>100-'West-Deutschland-Q'!E125</f>
        <v>99.7</v>
      </c>
      <c r="BQ124" s="9">
        <f>'Destatis 1970-1991'!AU97*AVERAGE(BQ$126:BQ$129)/AVERAGE('Destatis 1970-1991'!AU$99:AU$102)</f>
        <v>70.931821015232231</v>
      </c>
      <c r="BR124" s="9">
        <f>'West-Deutschland-Q'!M126*AVERAGE(Quartalsdaten!BR$138:BR$141)/AVERAGE('West-Deutschland-Q'!M$139:M$142)</f>
        <v>106.89753120665742</v>
      </c>
      <c r="BT124" s="1">
        <f>'[4]Preisindex-Deutschland-Quartals'!C84</f>
        <v>6.9678381002893381</v>
      </c>
      <c r="BU124" s="1">
        <f>'[4]Preisindex-Deutschland-Quartals'!D84</f>
        <v>6.1078406424670746</v>
      </c>
      <c r="BV124" s="2">
        <f>'[5]Deutschland Quartalsdaten'!K84</f>
        <v>0</v>
      </c>
      <c r="BW124" s="9">
        <f>'West-Deutschland-Q'!Q125*AVERAGE('West-Deutschland-Q'!AW$127:AW$130)/AVERAGE('West-Deutschland-Q'!Q$127:Q$130)</f>
        <v>303.77531178279094</v>
      </c>
      <c r="BX124" s="9">
        <f>'West-Deutschland-Q'!R125*AVERAGE('West-Deutschland-Q'!AX$127:AX$130)/AVERAGE('West-Deutschland-Q'!R$127:R$130)</f>
        <v>34.14825120807037</v>
      </c>
      <c r="BY124" s="9">
        <f>'West-Deutschland-Q'!S125*AVERAGE('West-Deutschland-Q'!AY$127:AY$130)/AVERAGE('West-Deutschland-Q'!S$127:S$130)</f>
        <v>528.77261968025005</v>
      </c>
      <c r="BZ124" s="9">
        <f>'Destatis 1970-1991'!D97*AVERAGE(BZ$126:BZ$129)/AVERAGE('Destatis 1970-1991'!D$99:D$102)</f>
        <v>370.57932768397399</v>
      </c>
      <c r="CA124">
        <f>'Datastream-Q'!BG125</f>
        <v>1262.77</v>
      </c>
      <c r="CB124">
        <f>'Datastream-Q'!BH125</f>
        <v>7493.5820000000003</v>
      </c>
      <c r="CE124">
        <f>'Datastream-Q'!BJ125</f>
        <v>-0.8</v>
      </c>
      <c r="CF124">
        <f>'Datastream-Q'!BK125</f>
        <v>115.6</v>
      </c>
      <c r="CG124" s="9">
        <f>'West-Deutschland-Q'!Z125/AVERAGE('West-Deutschland-Q'!Z$127:Z$130)*AVERAGE(CG$126:CG$129)</f>
        <v>100.15648074714623</v>
      </c>
      <c r="CH124" s="11">
        <f>[2]Weltindikatoren!Q84</f>
        <v>87.941399022255595</v>
      </c>
      <c r="CI124" s="2">
        <f>'[2]Deutschland Quartalsdaten'!O84</f>
        <v>84.338662840771065</v>
      </c>
      <c r="CL124">
        <f>'Datastream-Q'!BL125</f>
        <v>103.2159</v>
      </c>
      <c r="CM124">
        <f>'Datastream-Q'!BM125</f>
        <v>75.141000000000005</v>
      </c>
      <c r="CN124">
        <f>'Datastream-Q'!BN125</f>
        <v>84.6</v>
      </c>
      <c r="CP124">
        <f>'Datastream-Q'!BP125</f>
        <v>49.4</v>
      </c>
      <c r="CQ124">
        <f>'Datastream-Q'!BQ125</f>
        <v>52.33</v>
      </c>
      <c r="CR124">
        <f>'Datastream-Q'!BR125</f>
        <v>67.77</v>
      </c>
      <c r="CS124">
        <f>'Datastream-Q'!BS125</f>
        <v>59.6</v>
      </c>
      <c r="CT124">
        <f>'Datastream-Q'!BT125</f>
        <v>73.430000000000007</v>
      </c>
      <c r="CU124" s="28">
        <f>'Datastream-Q'!BU125</f>
        <v>81.8</v>
      </c>
      <c r="CV124" s="28"/>
      <c r="CX124" s="9">
        <v>-0.6</v>
      </c>
      <c r="CY124" s="9"/>
      <c r="DA124" s="105"/>
      <c r="DB124" s="40">
        <f t="shared" si="4"/>
        <v>21.164208080456106</v>
      </c>
      <c r="DC124" s="19">
        <f>'[2]Deutschland Quartalsdaten'!N84</f>
        <v>6.776250144873891E-2</v>
      </c>
      <c r="DI124">
        <f>'Datastream-Q'!CA125</f>
        <v>199.05</v>
      </c>
      <c r="DL124" s="47">
        <v>1</v>
      </c>
      <c r="DM124" s="47"/>
      <c r="DN124" s="48"/>
      <c r="DP124" s="9">
        <f>'Destatis 1970-1991'!AV97*AVERAGE(DP$126:DP$129)/AVERAGE('Destatis 1970-1991'!AV$99:AV$102)</f>
        <v>35.217612681979944</v>
      </c>
      <c r="DQ124" s="9">
        <f>'Destatis 1970-1991'!AX97*AVERAGE(DQ$126:DQ$129)/AVERAGE('Destatis 1970-1991'!AX$99:AX$102)</f>
        <v>13.92952413720686</v>
      </c>
      <c r="DV124" s="48">
        <v>8.98</v>
      </c>
      <c r="DW124">
        <f>'Datastream-Q'!CG125</f>
        <v>93.8</v>
      </c>
      <c r="DX124">
        <f>'Datastream-Q'!CH125</f>
        <v>102.5</v>
      </c>
      <c r="EB124" s="1">
        <f>[2]Weltindikatoren!C84</f>
        <v>2.0013501493643573</v>
      </c>
      <c r="EC124" s="9">
        <f>'Destatis 1970-1991'!AJ97*AVERAGE(EC$126:EC$129)/AVERAGE('Destatis 1970-1991'!AJ$99:AJ$102)</f>
        <v>44.368288916105328</v>
      </c>
      <c r="ED124" s="9">
        <f>'Destatis 1970-1991'!AK97*AVERAGE(ED$126:ED$129)/AVERAGE('Destatis 1970-1991'!AK$99:AK$102)</f>
        <v>21.816048472075874</v>
      </c>
      <c r="EJ124" s="1">
        <f>[2]Weltindikatoren!C84</f>
        <v>2.0013501493643573</v>
      </c>
      <c r="EK124" t="e">
        <f>#REF!</f>
        <v>#REF!</v>
      </c>
      <c r="EL124">
        <v>174.18258345538447</v>
      </c>
      <c r="EM124">
        <v>212.68851708604609</v>
      </c>
    </row>
    <row r="125" spans="1:151">
      <c r="A125" s="4">
        <v>33147</v>
      </c>
      <c r="B125" s="8">
        <v>431.28465359681553</v>
      </c>
      <c r="C125" s="6">
        <v>110.756231884058</v>
      </c>
      <c r="D125" s="6">
        <v>116.72880606443461</v>
      </c>
      <c r="E125" s="6">
        <v>105.22827586206898</v>
      </c>
      <c r="F125">
        <f>'Datastream-Q'!F126</f>
        <v>64.900000000000006</v>
      </c>
      <c r="G125">
        <f>'Datastream-Q'!G126</f>
        <v>1.3082119999999999</v>
      </c>
      <c r="H125">
        <f>'Datastream-Q'!H126</f>
        <v>292.2</v>
      </c>
      <c r="I125">
        <f>'Datastream-Q'!I126</f>
        <v>481.4</v>
      </c>
      <c r="J125">
        <f>'Datastream-Q'!J126</f>
        <v>8.8960000000000008</v>
      </c>
      <c r="K125">
        <f>'Datastream-Q'!K126</f>
        <v>9</v>
      </c>
      <c r="L125">
        <f>'Datastream-Q'!L126</f>
        <v>1398.2</v>
      </c>
      <c r="M125">
        <f>'Datastream-Q'!M126</f>
        <v>757823</v>
      </c>
      <c r="N125" t="str">
        <f>'Datastream-Q'!N126</f>
        <v>#NA</v>
      </c>
      <c r="O125">
        <f>'Datastream-Q'!O126</f>
        <v>2140</v>
      </c>
      <c r="P125">
        <f>'Datastream-Q'!P126</f>
        <v>6</v>
      </c>
      <c r="Q125">
        <f>'Datastream-Q'!Q126</f>
        <v>63.6</v>
      </c>
      <c r="R125" s="8"/>
      <c r="S125">
        <v>0</v>
      </c>
      <c r="T125">
        <v>0</v>
      </c>
      <c r="U125" t="str">
        <f>'Datastream-Q'!S126</f>
        <v>#NA</v>
      </c>
      <c r="V125" t="str">
        <f>'Datastream-Q'!T126</f>
        <v>#NA</v>
      </c>
      <c r="W125" s="1">
        <f>'[2]Deutschland Quartalsdaten'!C85</f>
        <v>-0.77790268389520456</v>
      </c>
      <c r="X125" s="1">
        <f>'[2]Deutschland Quartalsdaten'!B85</f>
        <v>2.723171108808319</v>
      </c>
      <c r="Y125" s="19">
        <f>'[2]Deutschland Quartalsdaten'!J85</f>
        <v>2.5802544629720643</v>
      </c>
      <c r="Z125" s="9">
        <f>'West-Deutschland-Q'!X126*AVERAGE(Quartalsdaten!Z$126:Z$129)/AVERAGE('West-Deutschland-Q'!X$127:X$130)</f>
        <v>91.736336692959398</v>
      </c>
      <c r="AA125" s="8">
        <f>'[3]Lange Reihen'!B85</f>
        <v>98.32</v>
      </c>
      <c r="AB125" s="9">
        <f>'West-Deutschland-Q'!Y126*AVERAGE(Quartalsdaten!AB$126:AB$129)/AVERAGE('West-Deutschland-Q'!Y$127:Y$130)</f>
        <v>92.409871194379392</v>
      </c>
      <c r="AC125" s="8">
        <f>'[3]Lange Reihen'!D85</f>
        <v>97.38</v>
      </c>
      <c r="AD125" t="str">
        <f>'Datastream-Q'!Z126</f>
        <v>#NA</v>
      </c>
      <c r="AE125" t="str">
        <f>'Datastream-Q'!Z126</f>
        <v>#NA</v>
      </c>
      <c r="AF125" s="10">
        <v>-12.333333333333334</v>
      </c>
      <c r="AG125">
        <f>'Datastream-Q'!AB126</f>
        <v>98.7</v>
      </c>
      <c r="AH125" s="8"/>
      <c r="AI125">
        <f>'Datastream-Q'!AD126</f>
        <v>92.58</v>
      </c>
      <c r="AJ125">
        <f>'Datastream-Q'!AE126</f>
        <v>1.3082119999999999</v>
      </c>
      <c r="AK125" s="9">
        <f t="shared" si="6"/>
        <v>93.303841225548624</v>
      </c>
      <c r="AL125" s="9">
        <f t="shared" si="7"/>
        <v>94.896150333106803</v>
      </c>
      <c r="AN125" t="str">
        <f>'Datastream-Q'!AF126</f>
        <v>#NA</v>
      </c>
      <c r="AP125" s="8" t="e">
        <f>#REF!</f>
        <v>#REF!</v>
      </c>
      <c r="AQ125" s="8">
        <v>96.12</v>
      </c>
      <c r="AR125" s="8">
        <v>104.41</v>
      </c>
      <c r="AS125" s="8">
        <f>'[3]Import Quarterly Data'!F88</f>
        <v>96.88</v>
      </c>
      <c r="AT125" s="8">
        <f>'[3]Export Quarterly Data'!S89</f>
        <v>20.95</v>
      </c>
      <c r="AU125" s="8">
        <v>95.46</v>
      </c>
      <c r="AV125" s="8">
        <v>17.07</v>
      </c>
      <c r="AW125" s="8">
        <v>79.28</v>
      </c>
      <c r="AX125" s="30">
        <f t="shared" si="5"/>
        <v>98.322050892508472</v>
      </c>
      <c r="AY125">
        <f>'Datastream-Q'!AQ126</f>
        <v>32.369999999999997</v>
      </c>
      <c r="AZ125" s="9">
        <f>'West-Deutschland-Q'!C126/AVERAGE('West-Deutschland-Q'!C$127:C$130)*AVERAGE(AZ$126:AZ$129)</f>
        <v>63.776635599887612</v>
      </c>
      <c r="BG125">
        <f>'Datastream-Q'!AU126</f>
        <v>90</v>
      </c>
      <c r="BH125" s="8">
        <f>'West-Deutschland-Q'!J126</f>
        <v>89.7</v>
      </c>
      <c r="BL125">
        <v>0.67790305261543182</v>
      </c>
      <c r="BM125">
        <f>'Datastream-Q'!AZ126</f>
        <v>71.077100000000002</v>
      </c>
      <c r="BN125">
        <f>'Datastream-Q'!BA126</f>
        <v>101.2129</v>
      </c>
      <c r="BO125" s="8">
        <f>'West-Deutschland-Q'!D126</f>
        <v>21.3</v>
      </c>
      <c r="BP125" s="8">
        <f>100-'West-Deutschland-Q'!E126</f>
        <v>77</v>
      </c>
      <c r="BQ125" s="9">
        <f>'Destatis 1970-1991'!AU98*AVERAGE(BQ$126:BQ$129)/AVERAGE('Destatis 1970-1991'!AU$99:AU$102)</f>
        <v>71.165221351734786</v>
      </c>
      <c r="BR125" s="9">
        <f>'West-Deutschland-Q'!M127*AVERAGE(Quartalsdaten!BR$138:BR$141)/AVERAGE('West-Deutschland-Q'!M$139:M$142)</f>
        <v>107.41847434119279</v>
      </c>
      <c r="BT125" s="1">
        <f>'[4]Preisindex-Deutschland-Quartals'!C85</f>
        <v>7.0872645401633241</v>
      </c>
      <c r="BU125" s="1">
        <f>'[4]Preisindex-Deutschland-Quartals'!D85</f>
        <v>6.206978977615873</v>
      </c>
      <c r="BV125" s="2">
        <f>'[5]Deutschland Quartalsdaten'!K85</f>
        <v>0</v>
      </c>
      <c r="BW125" s="9">
        <f>'West-Deutschland-Q'!Q126*AVERAGE('West-Deutschland-Q'!AW$127:AW$130)/AVERAGE('West-Deutschland-Q'!Q$127:Q$130)</f>
        <v>305.88311479536827</v>
      </c>
      <c r="BX125" s="9">
        <f>'West-Deutschland-Q'!R126*AVERAGE('West-Deutschland-Q'!AX$127:AX$130)/AVERAGE('West-Deutschland-Q'!R$127:R$130)</f>
        <v>35.579176748993689</v>
      </c>
      <c r="BY125" s="9">
        <f>'West-Deutschland-Q'!S126*AVERAGE('West-Deutschland-Q'!AY$127:AY$130)/AVERAGE('West-Deutschland-Q'!S$127:S$130)</f>
        <v>537.01481241300007</v>
      </c>
      <c r="BZ125" s="9">
        <f>'Destatis 1970-1991'!D98*AVERAGE(BZ$126:BZ$129)/AVERAGE('Destatis 1970-1991'!D$99:D$102)</f>
        <v>378.031030169833</v>
      </c>
      <c r="CA125">
        <f>'Datastream-Q'!BG126</f>
        <v>1278.2</v>
      </c>
      <c r="CB125">
        <f>'Datastream-Q'!BH126</f>
        <v>6954.0820000000003</v>
      </c>
      <c r="CE125">
        <f>'Datastream-Q'!BJ126</f>
        <v>-3.6</v>
      </c>
      <c r="CF125">
        <f>'Datastream-Q'!BK126</f>
        <v>114.8</v>
      </c>
      <c r="CG125" s="9">
        <f>'West-Deutschland-Q'!Z126/AVERAGE('West-Deutschland-Q'!Z$127:Z$130)*AVERAGE(CG$126:CG$129)</f>
        <v>101.33430178205387</v>
      </c>
      <c r="CH125" s="11">
        <f>[2]Weltindikatoren!Q85</f>
        <v>87.202460287504707</v>
      </c>
      <c r="CI125" s="2">
        <f>'[2]Deutschland Quartalsdaten'!O85</f>
        <v>83.650796658588277</v>
      </c>
      <c r="CL125">
        <f>'Datastream-Q'!BL126</f>
        <v>104.88890000000001</v>
      </c>
      <c r="CM125">
        <f>'Datastream-Q'!BM126</f>
        <v>76.548699999999997</v>
      </c>
      <c r="CN125">
        <f>'Datastream-Q'!BN126</f>
        <v>86.8</v>
      </c>
      <c r="CP125">
        <f>'Datastream-Q'!BP126</f>
        <v>59.03</v>
      </c>
      <c r="CQ125">
        <f>'Datastream-Q'!BQ126</f>
        <v>59.97</v>
      </c>
      <c r="CR125">
        <f>'Datastream-Q'!BR126</f>
        <v>65.03</v>
      </c>
      <c r="CS125">
        <f>'Datastream-Q'!BS126</f>
        <v>57.93</v>
      </c>
      <c r="CT125">
        <f>'Datastream-Q'!BT126</f>
        <v>69.97</v>
      </c>
      <c r="CU125" s="28">
        <f>'Datastream-Q'!BU126</f>
        <v>82.1</v>
      </c>
      <c r="CV125" s="28"/>
      <c r="CX125" s="9">
        <v>0.6</v>
      </c>
      <c r="CY125" s="9"/>
      <c r="DA125" s="105"/>
      <c r="DB125" s="40">
        <f t="shared" si="4"/>
        <v>24.743695975881586</v>
      </c>
      <c r="DC125" s="19">
        <f>'[2]Deutschland Quartalsdaten'!N85</f>
        <v>0.11998027546113071</v>
      </c>
      <c r="DI125">
        <f>'Datastream-Q'!CA126</f>
        <v>203.24</v>
      </c>
      <c r="DL125" s="47">
        <v>2.5</v>
      </c>
      <c r="DM125" s="47"/>
      <c r="DN125" s="48"/>
      <c r="DP125" s="9">
        <f>'Destatis 1970-1991'!AV98*AVERAGE(DP$126:DP$129)/AVERAGE('Destatis 1970-1991'!AV$99:AV$102)</f>
        <v>35.68620461787323</v>
      </c>
      <c r="DQ125" s="9">
        <f>'Destatis 1970-1991'!AX98*AVERAGE(DQ$126:DQ$129)/AVERAGE('Destatis 1970-1991'!AX$99:AX$102)</f>
        <v>14.205097813390667</v>
      </c>
      <c r="DV125" s="48">
        <v>9.2100000000000009</v>
      </c>
      <c r="DW125">
        <f>'Datastream-Q'!CG126</f>
        <v>94.6</v>
      </c>
      <c r="DX125">
        <f>'Datastream-Q'!CH126</f>
        <v>104.4</v>
      </c>
      <c r="EB125" s="1">
        <f>[2]Weltindikatoren!C85</f>
        <v>2.0055728509676314</v>
      </c>
      <c r="EC125" s="9">
        <f>'Destatis 1970-1991'!AJ98*AVERAGE(EC$126:EC$129)/AVERAGE('Destatis 1970-1991'!AJ$99:AJ$102)</f>
        <v>45.211928046540102</v>
      </c>
      <c r="ED125" s="9">
        <f>'Destatis 1970-1991'!AK98*AVERAGE(ED$126:ED$129)/AVERAGE('Destatis 1970-1991'!AK$99:AK$102)</f>
        <v>22.427713382507907</v>
      </c>
      <c r="EJ125" s="1">
        <f>[2]Weltindikatoren!C85</f>
        <v>2.0055728509676314</v>
      </c>
      <c r="EK125" t="e">
        <f>#REF!</f>
        <v>#REF!</v>
      </c>
      <c r="EL125">
        <v>173.82797948036986</v>
      </c>
      <c r="EM125">
        <v>212.44510689444016</v>
      </c>
    </row>
    <row r="126" spans="1:151">
      <c r="A126" s="4">
        <v>33239</v>
      </c>
      <c r="B126" s="8">
        <v>443.12812000000002</v>
      </c>
      <c r="C126">
        <f>'Datastream-Q'!C127</f>
        <v>99.6</v>
      </c>
      <c r="D126">
        <f>'Datastream-Q'!D127</f>
        <v>100.2</v>
      </c>
      <c r="E126">
        <f>'Datastream-Q'!E127</f>
        <v>99</v>
      </c>
      <c r="F126">
        <f>'Datastream-Q'!F127</f>
        <v>64.599999999999994</v>
      </c>
      <c r="G126">
        <f>'Datastream-Q'!G127</f>
        <v>1.217273</v>
      </c>
      <c r="H126">
        <f>'Datastream-Q'!H127</f>
        <v>272.5</v>
      </c>
      <c r="I126">
        <f>'Datastream-Q'!I127</f>
        <v>494.6</v>
      </c>
      <c r="J126">
        <f>'Datastream-Q'!J127</f>
        <v>9.17</v>
      </c>
      <c r="K126">
        <f>'Datastream-Q'!K127</f>
        <v>8.57</v>
      </c>
      <c r="L126">
        <f>'Datastream-Q'!L127</f>
        <v>1522.8</v>
      </c>
      <c r="M126">
        <f>'Datastream-Q'!M127</f>
        <v>1107049</v>
      </c>
      <c r="N126">
        <f>'Datastream-Q'!N127</f>
        <v>74.900000000000006</v>
      </c>
      <c r="O126">
        <f>'Datastream-Q'!O127</f>
        <v>2020</v>
      </c>
      <c r="P126">
        <f>'Datastream-Q'!P127</f>
        <v>5.7</v>
      </c>
      <c r="Q126">
        <f>'Datastream-Q'!Q127</f>
        <v>64.099999999999994</v>
      </c>
      <c r="R126">
        <f>'Datastream-Q'!R127</f>
        <v>69.7</v>
      </c>
      <c r="S126">
        <v>0</v>
      </c>
      <c r="T126">
        <v>0</v>
      </c>
      <c r="U126">
        <f>'Datastream-Q'!S127</f>
        <v>18.600000000000001</v>
      </c>
      <c r="V126">
        <f>'Datastream-Q'!T127</f>
        <v>10.4</v>
      </c>
      <c r="W126" s="1">
        <f>'[2]Deutschland Quartalsdaten'!C86</f>
        <v>-1.0565488058919348</v>
      </c>
      <c r="X126" s="1">
        <f>'[2]Deutschland Quartalsdaten'!B86</f>
        <v>2.7131595527010588</v>
      </c>
      <c r="Y126" s="19">
        <f>'[2]Deutschland Quartalsdaten'!J86</f>
        <v>2.5824360564531568</v>
      </c>
      <c r="Z126">
        <f>'Datastream-Q'!U127</f>
        <v>94.471999999999994</v>
      </c>
      <c r="AA126">
        <f>'Datastream-Q'!V127</f>
        <v>108.56086999999999</v>
      </c>
      <c r="AB126">
        <f>'Datastream-Q'!W127</f>
        <v>94.537000000000006</v>
      </c>
      <c r="AC126">
        <f>'Datastream-Q'!X127</f>
        <v>100.24018</v>
      </c>
      <c r="AD126">
        <f>'Datastream-Q'!Y127</f>
        <v>-40.799999999999997</v>
      </c>
      <c r="AE126">
        <f>'Datastream-Q'!Z127</f>
        <v>41.8</v>
      </c>
      <c r="AF126" s="1">
        <f>'Datastream-Q'!AA127</f>
        <v>-8.6</v>
      </c>
      <c r="AG126">
        <f>'Datastream-Q'!AB127</f>
        <v>98.1</v>
      </c>
      <c r="AH126" s="8"/>
      <c r="AI126">
        <f>'Datastream-Q'!AD127</f>
        <v>92.41</v>
      </c>
      <c r="AJ126">
        <f>'Datastream-Q'!AE127</f>
        <v>1.217273</v>
      </c>
      <c r="AK126" s="9">
        <f>Z126/AA126*100</f>
        <v>87.02214711433318</v>
      </c>
      <c r="AL126" s="9">
        <f>AB126/AC126*100</f>
        <v>94.310485076942214</v>
      </c>
      <c r="AM126" s="12"/>
      <c r="AN126">
        <f>'Datastream-Q'!AF127</f>
        <v>79.599999999999994</v>
      </c>
      <c r="AO126">
        <f>'Datastream-Q'!AG127</f>
        <v>-11.2</v>
      </c>
      <c r="AP126">
        <f>'Datastream-Q'!AH127</f>
        <v>15.776579999999999</v>
      </c>
      <c r="AQ126">
        <f>'Datastream-Q'!AI127</f>
        <v>92.634990000000002</v>
      </c>
      <c r="AR126">
        <f>'Datastream-Q'!AJ127</f>
        <v>25.132809999999999</v>
      </c>
      <c r="AS126">
        <f>'Datastream-Q'!AK127</f>
        <v>75.011830000000003</v>
      </c>
      <c r="AT126">
        <f>'Datastream-Q'!AL127</f>
        <v>12.393000000000001</v>
      </c>
      <c r="AU126">
        <f>'Datastream-Q'!AM127</f>
        <v>82.078999999999994</v>
      </c>
      <c r="AV126">
        <f>'Datastream-Q'!AN127</f>
        <v>18.843</v>
      </c>
      <c r="AW126">
        <f>'Datastream-Q'!AO127</f>
        <v>75.694000000000003</v>
      </c>
      <c r="AX126" s="30">
        <f t="shared" si="5"/>
        <v>92.271974895831647</v>
      </c>
      <c r="AY126">
        <f>'Datastream-Q'!AQ127</f>
        <v>20.94</v>
      </c>
      <c r="AZ126">
        <f>'Datastream-Q'!AR127</f>
        <v>64.099999999999994</v>
      </c>
      <c r="BA126" s="2">
        <f t="shared" ref="BA126:BD189" si="8">AT126/AP126*100</f>
        <v>78.553146499431449</v>
      </c>
      <c r="BB126" s="2">
        <f>AU126/AQ126*100</f>
        <v>88.604748594456566</v>
      </c>
      <c r="BC126" s="2">
        <f>AV126/AR126*100</f>
        <v>74.973709664776848</v>
      </c>
      <c r="BD126" s="2">
        <f>AW126/AS126*100</f>
        <v>100.90941655469543</v>
      </c>
      <c r="BF126">
        <f>'Datastream-Q'!AT127</f>
        <v>41.8</v>
      </c>
      <c r="BG126">
        <f>'Datastream-Q'!AU127</f>
        <v>88.9</v>
      </c>
      <c r="BH126" s="8">
        <f>'West-Deutschland-Q'!J127</f>
        <v>88.4</v>
      </c>
      <c r="BI126">
        <f>'Datastream-Q'!AW127</f>
        <v>18.2</v>
      </c>
      <c r="BJ126">
        <f>'Datastream-Q'!AX127</f>
        <v>20</v>
      </c>
      <c r="BK126">
        <f>'Datastream-Q'!AY127</f>
        <v>-3.8</v>
      </c>
      <c r="BL126">
        <v>0.70296825614951219</v>
      </c>
      <c r="BM126">
        <f>'Datastream-Q'!AZ127</f>
        <v>70.984099999999998</v>
      </c>
      <c r="BN126">
        <f>'Datastream-Q'!BA127</f>
        <v>100.2783</v>
      </c>
      <c r="BO126">
        <f>'Datastream-Q'!BB127</f>
        <v>15.1</v>
      </c>
      <c r="BP126">
        <f>'Datastream-Q'!BC127</f>
        <v>54.5</v>
      </c>
      <c r="BQ126" s="41">
        <f>[6]Quartalsdaten!S2</f>
        <v>72.048029999999997</v>
      </c>
      <c r="BR126" s="9">
        <f>'West-Deutschland-Q'!M128*AVERAGE(Quartalsdaten!BR$138:BR$141)/AVERAGE('West-Deutschland-Q'!M$139:M$142)</f>
        <v>104.39700416088766</v>
      </c>
      <c r="BS126" s="13">
        <v>86.46</v>
      </c>
      <c r="BT126" s="1">
        <f>'[4]Preisindex-Deutschland-Quartals'!C86</f>
        <v>7.19063169903007</v>
      </c>
      <c r="BU126" s="1">
        <f>'[4]Preisindex-Deutschland-Quartals'!D86</f>
        <v>6.2887286231161559</v>
      </c>
      <c r="BV126" s="2">
        <f>'[5]Deutschland Quartalsdaten'!K86</f>
        <v>0</v>
      </c>
      <c r="BW126" s="2">
        <f>'West-Deutschland-Q'!AW127</f>
        <v>314.05171999999999</v>
      </c>
      <c r="BX126" s="2">
        <f>'West-Deutschland-Q'!AX127</f>
        <v>36.168460000000003</v>
      </c>
      <c r="BY126" s="2">
        <f>'West-Deutschland-Q'!AY127</f>
        <v>550.17872999999997</v>
      </c>
      <c r="BZ126" s="2">
        <f>'Datastream-Q'!BF127</f>
        <v>388.56299999999999</v>
      </c>
      <c r="CA126">
        <f>'Datastream-Q'!BG127</f>
        <v>1273.69</v>
      </c>
      <c r="CB126">
        <f>'Datastream-Q'!BH127</f>
        <v>-7018.2160000000003</v>
      </c>
      <c r="CC126" s="2"/>
      <c r="CE126">
        <f>'Datastream-Q'!BJ127</f>
        <v>-7</v>
      </c>
      <c r="CF126">
        <f>'Datastream-Q'!BK127</f>
        <v>106.3</v>
      </c>
      <c r="CG126" s="40">
        <v>100</v>
      </c>
      <c r="CH126" s="11">
        <f>[2]Weltindikatoren!Q86</f>
        <v>85.480420649232869</v>
      </c>
      <c r="CI126" s="2">
        <f>'[2]Deutschland Quartalsdaten'!O86</f>
        <v>82.854730419929695</v>
      </c>
      <c r="CJ126" s="21">
        <v>4.7882600000000002</v>
      </c>
      <c r="CK126" s="21">
        <v>-11.058389999999999</v>
      </c>
      <c r="CL126">
        <f>'Datastream-Q'!BL127</f>
        <v>104.17870000000001</v>
      </c>
      <c r="CM126">
        <f>'Datastream-Q'!BM127</f>
        <v>76.888999999999996</v>
      </c>
      <c r="CN126">
        <f>'Datastream-Q'!BN127</f>
        <v>85.2</v>
      </c>
      <c r="CO126">
        <f>'Datastream-Q'!BO127</f>
        <v>109.9</v>
      </c>
      <c r="CP126">
        <f>'Datastream-Q'!BP127</f>
        <v>38.57</v>
      </c>
      <c r="CQ126">
        <f>'Datastream-Q'!BQ127</f>
        <v>42.37</v>
      </c>
      <c r="CR126">
        <f>'Datastream-Q'!BR127</f>
        <v>62.37</v>
      </c>
      <c r="CS126">
        <f>'Datastream-Q'!BS127</f>
        <v>57.13</v>
      </c>
      <c r="CT126">
        <f>'Datastream-Q'!BT127</f>
        <v>66.03</v>
      </c>
      <c r="CU126" s="28">
        <f>'Datastream-Q'!BU127</f>
        <v>82.2</v>
      </c>
      <c r="CV126" s="28">
        <f>'Datastream-Q'!BV127</f>
        <v>110</v>
      </c>
      <c r="CW126">
        <f>'Datastream-Q'!CJ127</f>
        <v>6.8849999999999998</v>
      </c>
      <c r="CX126" s="9">
        <v>0.9</v>
      </c>
      <c r="CY126">
        <f>'Datastream-Q'!BW127</f>
        <v>94.7</v>
      </c>
      <c r="DA126" s="41">
        <f>[6]Quartalsdaten!C2</f>
        <v>68.940274819999999</v>
      </c>
      <c r="DB126" s="40">
        <f t="shared" si="4"/>
        <v>17.202385989009862</v>
      </c>
      <c r="DC126" s="19">
        <f>'[2]Deutschland Quartalsdaten'!N86</f>
        <v>9.6274938994054191E-2</v>
      </c>
      <c r="DG126">
        <f>'Datastream-Q'!BY127</f>
        <v>16.330155000000001</v>
      </c>
      <c r="DH126">
        <f>'Datastream-Q'!BZ127</f>
        <v>12.4</v>
      </c>
      <c r="DI126">
        <f>'Datastream-Q'!CA127</f>
        <v>246.76</v>
      </c>
      <c r="DJ126" s="41">
        <f>[6]Quartalsdaten!D2</f>
        <v>246.93700000000001</v>
      </c>
      <c r="DK126" s="41">
        <f>[6]Quartalsdaten!E2</f>
        <v>357.18449340000001</v>
      </c>
      <c r="DL126" s="47">
        <v>-0.5</v>
      </c>
      <c r="DM126" s="47">
        <f>'Datastream-Q'!CE127</f>
        <v>166.3</v>
      </c>
      <c r="DN126">
        <f>'Datastream-Q'!CF127</f>
        <v>193.8</v>
      </c>
      <c r="DO126" s="41">
        <f>[6]Quartalsdaten!F2</f>
        <v>23.728390000000001</v>
      </c>
      <c r="DP126" s="41">
        <f>'West-Deutschland-Q'!BA127</f>
        <v>36.905560000000001</v>
      </c>
      <c r="DQ126" s="41">
        <f>[6]Quartalsdaten!G2</f>
        <v>14.20173</v>
      </c>
      <c r="DR126" s="41">
        <f>[6]Quartalsdaten!H2</f>
        <v>14.20173</v>
      </c>
      <c r="DS126" s="41">
        <f>[6]Quartalsdaten!I2</f>
        <v>23.728390000000001</v>
      </c>
      <c r="DT126" s="41">
        <f>[6]Quartalsdaten!J2</f>
        <v>121.01946</v>
      </c>
      <c r="DU126" s="41">
        <f>[6]Quartalsdaten!K2</f>
        <v>36.905560000000001</v>
      </c>
      <c r="DV126" s="48">
        <v>9.09</v>
      </c>
      <c r="DW126">
        <f>'Datastream-Q'!CG127</f>
        <v>94.3</v>
      </c>
      <c r="DX126">
        <f>'Datastream-Q'!CH127</f>
        <v>103.6</v>
      </c>
      <c r="DY126" s="56">
        <v>70.2</v>
      </c>
      <c r="EB126" s="1">
        <f>[2]Weltindikatoren!C86</f>
        <v>2.0137332234189125</v>
      </c>
      <c r="EC126" s="41">
        <f>'West-Deutschland-Q'!BE127</f>
        <v>46.32</v>
      </c>
      <c r="ED126" s="41">
        <f>'West-Deutschland-Q'!BF127</f>
        <v>23.556999999999999</v>
      </c>
      <c r="EE126" s="41">
        <f>[6]Quartalsdaten!L2</f>
        <v>242.96199999999999</v>
      </c>
      <c r="EF126" s="41">
        <v>99.79</v>
      </c>
      <c r="EG126" s="41">
        <f>[6]Quartalsdaten!M2</f>
        <v>38.255891429999998</v>
      </c>
      <c r="EH126" s="41">
        <f>[6]Quartalsdaten!N2</f>
        <v>4.7494947789999999</v>
      </c>
      <c r="EI126" s="41">
        <f>[6]Quartalsdaten!O2</f>
        <v>66.5</v>
      </c>
      <c r="EJ126" s="1">
        <f>[2]Weltindikatoren!C86</f>
        <v>2.0137332234189125</v>
      </c>
      <c r="EK126" t="e">
        <f>#REF!</f>
        <v>#REF!</v>
      </c>
      <c r="EL126">
        <v>171.17718283916147</v>
      </c>
      <c r="EM126">
        <v>210.86625567023287</v>
      </c>
      <c r="EQ126">
        <f>[6]Quartalsdaten!AA2</f>
        <v>121.73</v>
      </c>
      <c r="ER126">
        <f>[6]Quartalsdaten!AB2</f>
        <v>173.339</v>
      </c>
      <c r="ES126" s="56">
        <v>53.49</v>
      </c>
      <c r="ET126" s="41">
        <f>[6]Quartalsdaten!AD2</f>
        <v>59.859000000000002</v>
      </c>
      <c r="EU126" s="41">
        <f>[6]Quartalsdaten!AE2</f>
        <v>83.861000000000004</v>
      </c>
    </row>
    <row r="127" spans="1:151">
      <c r="A127" s="4">
        <v>33329</v>
      </c>
      <c r="B127" s="8">
        <v>439.87970000000001</v>
      </c>
      <c r="C127">
        <f>'Datastream-Q'!C128</f>
        <v>97.9</v>
      </c>
      <c r="D127">
        <f>'Datastream-Q'!D128</f>
        <v>96.7</v>
      </c>
      <c r="E127">
        <f>'Datastream-Q'!E128</f>
        <v>99.2</v>
      </c>
      <c r="F127">
        <f>'Datastream-Q'!F128</f>
        <v>62.8</v>
      </c>
      <c r="G127">
        <f>'Datastream-Q'!G128</f>
        <v>1.098325</v>
      </c>
      <c r="H127">
        <f>'Datastream-Q'!H128</f>
        <v>281.89999999999998</v>
      </c>
      <c r="I127">
        <f>'Datastream-Q'!I128</f>
        <v>502.2</v>
      </c>
      <c r="J127">
        <f>'Datastream-Q'!J128</f>
        <v>9.1110000000000007</v>
      </c>
      <c r="K127">
        <f>'Datastream-Q'!K128</f>
        <v>8.4</v>
      </c>
      <c r="L127">
        <f>'Datastream-Q'!L128</f>
        <v>1622.2</v>
      </c>
      <c r="M127">
        <f>'Datastream-Q'!M128</f>
        <v>1301614</v>
      </c>
      <c r="N127">
        <f>'Datastream-Q'!N128</f>
        <v>73.900000000000006</v>
      </c>
      <c r="O127">
        <f>'Datastream-Q'!O128</f>
        <v>2155</v>
      </c>
      <c r="P127">
        <f>'Datastream-Q'!P128</f>
        <v>5.6</v>
      </c>
      <c r="Q127">
        <f>'Datastream-Q'!Q128</f>
        <v>64.599999999999994</v>
      </c>
      <c r="R127">
        <f>'Datastream-Q'!R128</f>
        <v>71.2</v>
      </c>
      <c r="S127">
        <v>1</v>
      </c>
      <c r="T127">
        <v>0</v>
      </c>
      <c r="U127">
        <f>'Datastream-Q'!S128</f>
        <v>16</v>
      </c>
      <c r="V127">
        <f>'Datastream-Q'!T128</f>
        <v>11.4</v>
      </c>
      <c r="W127" s="1">
        <f>'[2]Deutschland Quartalsdaten'!C87</f>
        <v>-0.57685257789205091</v>
      </c>
      <c r="X127" s="1">
        <f>'[2]Deutschland Quartalsdaten'!B87</f>
        <v>2.7018173692594449</v>
      </c>
      <c r="Y127" s="19">
        <f>'[2]Deutschland Quartalsdaten'!J87</f>
        <v>2.5899115964500896</v>
      </c>
      <c r="Z127">
        <f>'Datastream-Q'!U128</f>
        <v>91.194999999999993</v>
      </c>
      <c r="AA127">
        <f>'Datastream-Q'!V128</f>
        <v>102.20626</v>
      </c>
      <c r="AB127">
        <f>'Datastream-Q'!W128</f>
        <v>95.959000000000003</v>
      </c>
      <c r="AC127">
        <f>'Datastream-Q'!X128</f>
        <v>100.80549999999999</v>
      </c>
      <c r="AD127">
        <f>'Datastream-Q'!Y128</f>
        <v>-46.6</v>
      </c>
      <c r="AE127">
        <f>'Datastream-Q'!Z128</f>
        <v>40.9</v>
      </c>
      <c r="AF127" s="1">
        <f>'Datastream-Q'!AA128</f>
        <v>-4.3</v>
      </c>
      <c r="AG127">
        <f>'Datastream-Q'!AB128</f>
        <v>96</v>
      </c>
      <c r="AH127" s="8"/>
      <c r="AI127">
        <f>'Datastream-Q'!AD128</f>
        <v>89.08</v>
      </c>
      <c r="AJ127">
        <f>'Datastream-Q'!AE128</f>
        <v>1.098325</v>
      </c>
      <c r="AK127" s="2">
        <f t="shared" ref="AK127:AK190" si="9">Z127/AA127*100</f>
        <v>89.226432901468073</v>
      </c>
      <c r="AL127" s="2">
        <f t="shared" ref="AL127:AL190" si="10">AB127/AC127*100</f>
        <v>95.192226614619244</v>
      </c>
      <c r="AM127" s="12"/>
      <c r="AN127">
        <f>'Datastream-Q'!AF128</f>
        <v>78.599999999999994</v>
      </c>
      <c r="AO127">
        <f>'Datastream-Q'!AG128</f>
        <v>-19.7</v>
      </c>
      <c r="AP127">
        <f>'Datastream-Q'!AH128</f>
        <v>16.504930000000002</v>
      </c>
      <c r="AQ127">
        <f>'Datastream-Q'!AI128</f>
        <v>85.809870000000004</v>
      </c>
      <c r="AR127">
        <f>'Datastream-Q'!AJ128</f>
        <v>24.792999999999999</v>
      </c>
      <c r="AS127">
        <f>'Datastream-Q'!AK128</f>
        <v>75.792249999999996</v>
      </c>
      <c r="AT127">
        <f>'Datastream-Q'!AL128</f>
        <v>12.731999999999999</v>
      </c>
      <c r="AU127">
        <f>'Datastream-Q'!AM128</f>
        <v>78.462999999999994</v>
      </c>
      <c r="AV127">
        <f>'Datastream-Q'!AN128</f>
        <v>18.994</v>
      </c>
      <c r="AW127">
        <f>'Datastream-Q'!AO128</f>
        <v>76.965000000000003</v>
      </c>
      <c r="AX127" s="30">
        <f t="shared" si="5"/>
        <v>93.732898236214837</v>
      </c>
      <c r="AY127">
        <f>'Datastream-Q'!AQ128</f>
        <v>18.91</v>
      </c>
      <c r="AZ127">
        <f>'Datastream-Q'!AR128</f>
        <v>64.599999999999994</v>
      </c>
      <c r="BA127" s="2">
        <f t="shared" si="8"/>
        <v>77.140587691071687</v>
      </c>
      <c r="BB127" s="2">
        <f t="shared" si="8"/>
        <v>91.438199358651843</v>
      </c>
      <c r="BC127" s="2">
        <f t="shared" si="8"/>
        <v>76.610333561892475</v>
      </c>
      <c r="BD127" s="2">
        <f t="shared" si="8"/>
        <v>101.54732179081635</v>
      </c>
      <c r="BF127">
        <f>'Datastream-Q'!AT128</f>
        <v>40.9</v>
      </c>
      <c r="BG127">
        <f>'Datastream-Q'!AU128</f>
        <v>88.6</v>
      </c>
      <c r="BH127" s="8">
        <f>'West-Deutschland-Q'!J128</f>
        <v>88</v>
      </c>
      <c r="BI127">
        <f>'Datastream-Q'!AW128</f>
        <v>18</v>
      </c>
      <c r="BJ127">
        <f>'Datastream-Q'!AX128</f>
        <v>19.2</v>
      </c>
      <c r="BK127">
        <f>'Datastream-Q'!AY128</f>
        <v>-3.2</v>
      </c>
      <c r="BL127">
        <v>0.71221046994242876</v>
      </c>
      <c r="BM127">
        <f>'Datastream-Q'!AZ128</f>
        <v>71.160499999999999</v>
      </c>
      <c r="BN127">
        <f>'Datastream-Q'!BA128</f>
        <v>99.771000000000001</v>
      </c>
      <c r="BO127">
        <f>'Datastream-Q'!BB128</f>
        <v>19</v>
      </c>
      <c r="BP127">
        <f>'Datastream-Q'!BC128</f>
        <v>96.8</v>
      </c>
      <c r="BQ127" s="41">
        <f>[6]Quartalsdaten!S3</f>
        <v>71.880560000000003</v>
      </c>
      <c r="BR127" s="9">
        <f>'West-Deutschland-Q'!M129*AVERAGE(Quartalsdaten!BR$138:BR$141)/AVERAGE('West-Deutschland-Q'!M$139:M$142)</f>
        <v>102.62579750346742</v>
      </c>
      <c r="BS127" s="13">
        <v>85.98</v>
      </c>
      <c r="BT127" s="1">
        <f>'[4]Preisindex-Deutschland-Quartals'!C87</f>
        <v>7.300169532501477</v>
      </c>
      <c r="BU127" s="1">
        <f>'[4]Preisindex-Deutschland-Quartals'!D87</f>
        <v>6.3733755627321562</v>
      </c>
      <c r="BV127" s="2">
        <f>'[5]Deutschland Quartalsdaten'!K87</f>
        <v>0</v>
      </c>
      <c r="BW127" s="41">
        <f>'West-Deutschland-Q'!AW128</f>
        <v>317.29763000000003</v>
      </c>
      <c r="BX127" s="41">
        <f>'West-Deutschland-Q'!AX128</f>
        <v>37.239400000000003</v>
      </c>
      <c r="BY127" s="41">
        <f>'West-Deutschland-Q'!AY128</f>
        <v>555.84127000000001</v>
      </c>
      <c r="BZ127" s="2">
        <f>'Datastream-Q'!BF128</f>
        <v>395.02800000000002</v>
      </c>
      <c r="CA127">
        <f>'Datastream-Q'!BG128</f>
        <v>1300.69</v>
      </c>
      <c r="CB127">
        <f>'Datastream-Q'!BH128</f>
        <v>-7340.4189999999999</v>
      </c>
      <c r="CC127" s="2"/>
      <c r="CE127">
        <f>'Datastream-Q'!BJ128</f>
        <v>-7.7</v>
      </c>
      <c r="CF127">
        <f>'Datastream-Q'!BK128</f>
        <v>100.9</v>
      </c>
      <c r="CG127" s="41">
        <v>104.76372436632275</v>
      </c>
      <c r="CH127" s="11">
        <f>[2]Weltindikatoren!Q87</f>
        <v>85.361377094905791</v>
      </c>
      <c r="CI127" s="2">
        <f>'[2]Deutschland Quartalsdaten'!O87</f>
        <v>82.015316679017872</v>
      </c>
      <c r="CJ127" s="21">
        <v>2.4168599999999998</v>
      </c>
      <c r="CK127" s="21">
        <v>-5.2086100000000002</v>
      </c>
      <c r="CL127">
        <f>'Datastream-Q'!BL128</f>
        <v>99.304500000000004</v>
      </c>
      <c r="CM127">
        <f>'Datastream-Q'!BM128</f>
        <v>74.620900000000006</v>
      </c>
      <c r="CN127">
        <f>'Datastream-Q'!BN128</f>
        <v>86.1</v>
      </c>
      <c r="CO127">
        <f>'Datastream-Q'!BO128</f>
        <v>110.7</v>
      </c>
      <c r="CP127">
        <f>'Datastream-Q'!BP128</f>
        <v>37.1</v>
      </c>
      <c r="CQ127">
        <f>'Datastream-Q'!BQ128</f>
        <v>40.700000000000003</v>
      </c>
      <c r="CR127">
        <f>'Datastream-Q'!BR128</f>
        <v>59.4</v>
      </c>
      <c r="CS127">
        <f>'Datastream-Q'!BS128</f>
        <v>56.43</v>
      </c>
      <c r="CT127">
        <f>'Datastream-Q'!BT128</f>
        <v>61.47</v>
      </c>
      <c r="CU127" s="28">
        <f>'Datastream-Q'!BU128</f>
        <v>82.6</v>
      </c>
      <c r="CV127" s="28">
        <f>'Datastream-Q'!BV128</f>
        <v>111.2</v>
      </c>
      <c r="CW127">
        <f>'Datastream-Q'!CJ128</f>
        <v>5.0339999999999998</v>
      </c>
      <c r="CX127" s="9">
        <v>-0.1</v>
      </c>
      <c r="CY127">
        <f>'Datastream-Q'!BW128</f>
        <v>95</v>
      </c>
      <c r="DA127" s="41">
        <f>[6]Quartalsdaten!C3</f>
        <v>69.899025620000003</v>
      </c>
      <c r="DB127" s="40">
        <f t="shared" si="4"/>
        <v>17.217126078346574</v>
      </c>
      <c r="DC127" s="19">
        <f>'[2]Deutschland Quartalsdaten'!N87</f>
        <v>9.6358734657592732E-2</v>
      </c>
      <c r="DG127">
        <f>'Datastream-Q'!BY128</f>
        <v>13.110996999999999</v>
      </c>
      <c r="DH127">
        <f>'Datastream-Q'!BZ128</f>
        <v>13.6</v>
      </c>
      <c r="DI127">
        <f>'Datastream-Q'!CA128</f>
        <v>256.22000000000003</v>
      </c>
      <c r="DJ127" s="41">
        <f>[6]Quartalsdaten!D3</f>
        <v>247.99100000000001</v>
      </c>
      <c r="DK127" s="41">
        <f>[6]Quartalsdaten!E3</f>
        <v>354.51167809999998</v>
      </c>
      <c r="DL127" s="53">
        <v>-1.5</v>
      </c>
      <c r="DM127">
        <f>'Datastream-Q'!CE128</f>
        <v>168.5</v>
      </c>
      <c r="DN127">
        <f>'Datastream-Q'!CF128</f>
        <v>189.9</v>
      </c>
      <c r="DO127" s="41">
        <f>[6]Quartalsdaten!F3</f>
        <v>24.422160000000002</v>
      </c>
      <c r="DP127" s="41">
        <f>'West-Deutschland-Q'!BA128</f>
        <v>36.287399999999998</v>
      </c>
      <c r="DQ127" s="41">
        <f>[6]Quartalsdaten!G3</f>
        <v>14.180199999999999</v>
      </c>
      <c r="DR127" s="41">
        <f>[6]Quartalsdaten!H3</f>
        <v>14.180199999999999</v>
      </c>
      <c r="DS127" s="41">
        <f>[6]Quartalsdaten!I3</f>
        <v>24.422160000000002</v>
      </c>
      <c r="DT127" s="41">
        <f>[6]Quartalsdaten!J3</f>
        <v>122.29177</v>
      </c>
      <c r="DU127" s="41">
        <f>[6]Quartalsdaten!K3</f>
        <v>36.287399999999998</v>
      </c>
      <c r="DV127" s="48">
        <v>8.7200000000000006</v>
      </c>
      <c r="DW127">
        <f>'Datastream-Q'!CG128</f>
        <v>94.4</v>
      </c>
      <c r="DX127">
        <f>'Datastream-Q'!CH128</f>
        <v>98.1</v>
      </c>
      <c r="DY127" s="56">
        <v>71.87</v>
      </c>
      <c r="EB127" s="1">
        <f>[2]Weltindikatoren!C87</f>
        <v>2.0258832914892757</v>
      </c>
      <c r="EC127" s="41">
        <f>'West-Deutschland-Q'!BE128</f>
        <v>47.353999999999999</v>
      </c>
      <c r="ED127" s="41">
        <f>'West-Deutschland-Q'!BF128</f>
        <v>23.756</v>
      </c>
      <c r="EE127" s="41">
        <f>[6]Quartalsdaten!L3</f>
        <v>252.273</v>
      </c>
      <c r="EF127" s="41">
        <v>99.8</v>
      </c>
      <c r="EG127" s="41">
        <f>[6]Quartalsdaten!M3</f>
        <v>38.443251930000002</v>
      </c>
      <c r="EH127" s="41">
        <f>[6]Quartalsdaten!N3</f>
        <v>4.9575008470000004</v>
      </c>
      <c r="EI127" s="41">
        <f>[6]Quartalsdaten!O3</f>
        <v>67.166666669999998</v>
      </c>
      <c r="EJ127" s="1">
        <f>[2]Weltindikatoren!C87</f>
        <v>2.0258832914892757</v>
      </c>
      <c r="EK127" t="e">
        <f>#REF!</f>
        <v>#REF!</v>
      </c>
      <c r="EL127">
        <v>173.03840872451937</v>
      </c>
      <c r="EM127">
        <v>211.32066620019299</v>
      </c>
      <c r="EQ127">
        <f>[6]Quartalsdaten!AA3</f>
        <v>124.04900000000001</v>
      </c>
      <c r="ER127">
        <f>[6]Quartalsdaten!AB3</f>
        <v>177.17400000000001</v>
      </c>
      <c r="ES127" s="56">
        <v>53.98</v>
      </c>
      <c r="ET127" s="41">
        <f>[6]Quartalsdaten!AD3</f>
        <v>61.006999999999998</v>
      </c>
      <c r="EU127" s="41">
        <f>[6]Quartalsdaten!AE3</f>
        <v>102.498</v>
      </c>
    </row>
    <row r="128" spans="1:151">
      <c r="A128" s="4">
        <v>33420</v>
      </c>
      <c r="B128" s="8">
        <v>437.81718000000001</v>
      </c>
      <c r="C128">
        <f>'Datastream-Q'!C129</f>
        <v>96.4</v>
      </c>
      <c r="D128">
        <f>'Datastream-Q'!D129</f>
        <v>94.5</v>
      </c>
      <c r="E128">
        <f>'Datastream-Q'!E129</f>
        <v>98.4</v>
      </c>
      <c r="F128">
        <f>'Datastream-Q'!F129</f>
        <v>62.9</v>
      </c>
      <c r="G128">
        <f>'Datastream-Q'!G129</f>
        <v>1.151967</v>
      </c>
      <c r="H128">
        <f>'Datastream-Q'!H129</f>
        <v>284.5</v>
      </c>
      <c r="I128">
        <f>'Datastream-Q'!I129</f>
        <v>515.5</v>
      </c>
      <c r="J128">
        <f>'Datastream-Q'!J129</f>
        <v>9.2430000000000003</v>
      </c>
      <c r="K128">
        <f>'Datastream-Q'!K129</f>
        <v>8.57</v>
      </c>
      <c r="L128">
        <f>'Datastream-Q'!L129</f>
        <v>1607</v>
      </c>
      <c r="M128">
        <f>'Datastream-Q'!M129</f>
        <v>951195</v>
      </c>
      <c r="N128">
        <f>'Datastream-Q'!N129</f>
        <v>72.599999999999994</v>
      </c>
      <c r="O128">
        <f>'Datastream-Q'!O129</f>
        <v>2174</v>
      </c>
      <c r="P128">
        <f>'Datastream-Q'!P129</f>
        <v>5.7</v>
      </c>
      <c r="Q128">
        <f>'Datastream-Q'!Q129</f>
        <v>65.7</v>
      </c>
      <c r="R128">
        <f>'Datastream-Q'!R129</f>
        <v>71.7</v>
      </c>
      <c r="S128">
        <v>1</v>
      </c>
      <c r="T128">
        <v>0</v>
      </c>
      <c r="U128">
        <f>'Datastream-Q'!S129</f>
        <v>16</v>
      </c>
      <c r="V128">
        <f>'Datastream-Q'!T129</f>
        <v>12.2</v>
      </c>
      <c r="W128" s="1">
        <f>'[2]Deutschland Quartalsdaten'!C88</f>
        <v>-0.42137732079741236</v>
      </c>
      <c r="X128" s="1">
        <f>'[2]Deutschland Quartalsdaten'!B88</f>
        <v>2.6927147159699589</v>
      </c>
      <c r="Y128" s="19">
        <f>'[2]Deutschland Quartalsdaten'!J88</f>
        <v>2.5981781996573545</v>
      </c>
      <c r="Z128">
        <f>'Datastream-Q'!U129</f>
        <v>95.805000000000007</v>
      </c>
      <c r="AA128">
        <f>'Datastream-Q'!V129</f>
        <v>107.21186</v>
      </c>
      <c r="AB128">
        <f>'Datastream-Q'!W129</f>
        <v>97.14</v>
      </c>
      <c r="AC128">
        <f>'Datastream-Q'!X129</f>
        <v>101.84687</v>
      </c>
      <c r="AD128">
        <f>'Datastream-Q'!Y129</f>
        <v>-49.4</v>
      </c>
      <c r="AE128">
        <f>'Datastream-Q'!Z129</f>
        <v>42.7</v>
      </c>
      <c r="AF128" s="1">
        <f>'Datastream-Q'!AA129</f>
        <v>0.1</v>
      </c>
      <c r="AG128">
        <f>'Datastream-Q'!AB129</f>
        <v>96.3</v>
      </c>
      <c r="AH128" s="8"/>
      <c r="AI128">
        <f>'Datastream-Q'!AD129</f>
        <v>89.28</v>
      </c>
      <c r="AJ128">
        <f>'Datastream-Q'!AE129</f>
        <v>1.151967</v>
      </c>
      <c r="AK128" s="2">
        <f t="shared" si="9"/>
        <v>89.360449487584674</v>
      </c>
      <c r="AL128" s="2">
        <f t="shared" si="10"/>
        <v>95.378483403564601</v>
      </c>
      <c r="AM128" s="12"/>
      <c r="AN128">
        <f>'Datastream-Q'!AF129</f>
        <v>77.2</v>
      </c>
      <c r="AO128">
        <f>'Datastream-Q'!AG129</f>
        <v>-24.1</v>
      </c>
      <c r="AP128">
        <f>'Datastream-Q'!AH129</f>
        <v>16.941949999999999</v>
      </c>
      <c r="AQ128">
        <f>'Datastream-Q'!AI129</f>
        <v>90.330789999999993</v>
      </c>
      <c r="AR128">
        <f>'Datastream-Q'!AJ129</f>
        <v>25.363890000000001</v>
      </c>
      <c r="AS128">
        <f>'Datastream-Q'!AK129</f>
        <v>76.343130000000002</v>
      </c>
      <c r="AT128">
        <f>'Datastream-Q'!AL129</f>
        <v>13.129</v>
      </c>
      <c r="AU128">
        <f>'Datastream-Q'!AM129</f>
        <v>82.676000000000002</v>
      </c>
      <c r="AV128">
        <f>'Datastream-Q'!AN129</f>
        <v>19.286000000000001</v>
      </c>
      <c r="AW128">
        <f>'Datastream-Q'!AO129</f>
        <v>77.853999999999999</v>
      </c>
      <c r="AX128" s="30">
        <f t="shared" si="5"/>
        <v>93.690365267692016</v>
      </c>
      <c r="AY128">
        <f>'Datastream-Q'!AQ129</f>
        <v>19.920000000000002</v>
      </c>
      <c r="AZ128">
        <f>'Datastream-Q'!AR129</f>
        <v>65.7</v>
      </c>
      <c r="BA128" s="2">
        <f t="shared" si="8"/>
        <v>77.494031088511065</v>
      </c>
      <c r="BB128" s="2">
        <f t="shared" si="8"/>
        <v>91.525824140362332</v>
      </c>
      <c r="BC128" s="2">
        <f t="shared" si="8"/>
        <v>76.037232459216625</v>
      </c>
      <c r="BD128" s="2">
        <f t="shared" si="8"/>
        <v>101.97905168415285</v>
      </c>
      <c r="BF128">
        <f>'Datastream-Q'!AT129</f>
        <v>42.7</v>
      </c>
      <c r="BG128">
        <f>'Datastream-Q'!AU129</f>
        <v>86.8</v>
      </c>
      <c r="BH128" s="8">
        <f>'West-Deutschland-Q'!J129</f>
        <v>86.7</v>
      </c>
      <c r="BI128">
        <f>'Datastream-Q'!AW129</f>
        <v>18.399999999999999</v>
      </c>
      <c r="BJ128">
        <f>'Datastream-Q'!AX129</f>
        <v>19.899999999999999</v>
      </c>
      <c r="BK128">
        <f>'Datastream-Q'!AY129</f>
        <v>-3.6</v>
      </c>
      <c r="BL128">
        <v>0.71418052813012478</v>
      </c>
      <c r="BM128">
        <f>'Datastream-Q'!AZ129</f>
        <v>71.5989</v>
      </c>
      <c r="BN128">
        <f>'Datastream-Q'!BA129</f>
        <v>99.6751</v>
      </c>
      <c r="BO128">
        <f>'Datastream-Q'!BB129</f>
        <v>18.7</v>
      </c>
      <c r="BP128">
        <f>'Datastream-Q'!BC129</f>
        <v>99.5</v>
      </c>
      <c r="BQ128" s="41">
        <f>[6]Quartalsdaten!S4</f>
        <v>73.081969999999998</v>
      </c>
      <c r="BR128" s="9">
        <f>'West-Deutschland-Q'!M130*AVERAGE(Quartalsdaten!BR$138:BR$141)/AVERAGE('West-Deutschland-Q'!M$139:M$142)</f>
        <v>102.83417475728156</v>
      </c>
      <c r="BS128" s="13">
        <v>85.4</v>
      </c>
      <c r="BT128" s="1">
        <f>'[4]Preisindex-Deutschland-Quartals'!C88</f>
        <v>7.4085263742850573</v>
      </c>
      <c r="BU128" s="1">
        <f>'[4]Preisindex-Deutschland-Quartals'!D88</f>
        <v>6.4615242767106871</v>
      </c>
      <c r="BV128" s="2">
        <f>'[5]Deutschland Quartalsdaten'!K88</f>
        <v>0</v>
      </c>
      <c r="BW128" s="41">
        <f>'West-Deutschland-Q'!AW129</f>
        <v>311.48703999999998</v>
      </c>
      <c r="BX128" s="41">
        <f>'West-Deutschland-Q'!AX129</f>
        <v>36.794469999999997</v>
      </c>
      <c r="BY128" s="41">
        <f>'West-Deutschland-Q'!AY129</f>
        <v>549.89907000000005</v>
      </c>
      <c r="BZ128" s="2">
        <f>'Datastream-Q'!BF129</f>
        <v>396.67700000000002</v>
      </c>
      <c r="CA128">
        <f>'Datastream-Q'!BG129</f>
        <v>1332.16</v>
      </c>
      <c r="CB128">
        <f>'Datastream-Q'!BH129</f>
        <v>-6511.2439999999997</v>
      </c>
      <c r="CC128" s="2"/>
      <c r="CE128">
        <f>'Datastream-Q'!BJ129</f>
        <v>-14</v>
      </c>
      <c r="CF128">
        <f>'Datastream-Q'!BK129</f>
        <v>94.2</v>
      </c>
      <c r="CG128" s="41">
        <v>105.51522099095655</v>
      </c>
      <c r="CH128" s="11">
        <f>[2]Weltindikatoren!Q88</f>
        <v>84.950067543942637</v>
      </c>
      <c r="CI128" s="2">
        <f>'[2]Deutschland Quartalsdaten'!O88</f>
        <v>81.207160481203331</v>
      </c>
      <c r="CJ128" s="21">
        <v>3.8089400000000002</v>
      </c>
      <c r="CK128" s="21">
        <v>-6.0448399999999998</v>
      </c>
      <c r="CL128">
        <f>'Datastream-Q'!BL129</f>
        <v>99.412700000000001</v>
      </c>
      <c r="CM128">
        <f>'Datastream-Q'!BM129</f>
        <v>75.0364</v>
      </c>
      <c r="CN128">
        <f>'Datastream-Q'!BN129</f>
        <v>86</v>
      </c>
      <c r="CO128">
        <f>'Datastream-Q'!BO129</f>
        <v>111.7</v>
      </c>
      <c r="CP128">
        <f>'Datastream-Q'!BP129</f>
        <v>38.97</v>
      </c>
      <c r="CQ128">
        <f>'Datastream-Q'!BQ129</f>
        <v>42.03</v>
      </c>
      <c r="CR128">
        <f>'Datastream-Q'!BR129</f>
        <v>58.17</v>
      </c>
      <c r="CS128">
        <f>'Datastream-Q'!BS129</f>
        <v>56.93</v>
      </c>
      <c r="CT128">
        <f>'Datastream-Q'!BT129</f>
        <v>59.03</v>
      </c>
      <c r="CU128" s="28">
        <f>'Datastream-Q'!BU129</f>
        <v>82.7</v>
      </c>
      <c r="CV128" s="28">
        <f>'Datastream-Q'!BV129</f>
        <v>111.6</v>
      </c>
      <c r="CW128">
        <f>'Datastream-Q'!CJ129</f>
        <v>2.302</v>
      </c>
      <c r="CX128" s="9">
        <v>-1.1000000000000001</v>
      </c>
      <c r="CY128">
        <f>'Datastream-Q'!BW129</f>
        <v>95.4</v>
      </c>
      <c r="DA128" s="41">
        <f>[6]Quartalsdaten!C4</f>
        <v>71.015783409999997</v>
      </c>
      <c r="DB128" s="40">
        <f t="shared" si="4"/>
        <v>17.292162015057723</v>
      </c>
      <c r="DC128" s="19">
        <f>'[2]Deutschland Quartalsdaten'!N88</f>
        <v>6.1981231183851321E-2</v>
      </c>
      <c r="DG128">
        <f>'Datastream-Q'!BY129</f>
        <v>10.996784</v>
      </c>
      <c r="DH128">
        <f>'Datastream-Q'!BZ129</f>
        <v>12.8</v>
      </c>
      <c r="DI128">
        <f>'Datastream-Q'!CA129</f>
        <v>254.01</v>
      </c>
      <c r="DJ128" s="41">
        <f>[6]Quartalsdaten!D4</f>
        <v>244.56200000000001</v>
      </c>
      <c r="DK128" s="41">
        <f>[6]Quartalsdaten!E4</f>
        <v>344.65253639999997</v>
      </c>
      <c r="DL128" s="53">
        <v>0.7</v>
      </c>
      <c r="DM128">
        <f>'Datastream-Q'!CE129</f>
        <v>179.3</v>
      </c>
      <c r="DN128">
        <f>'Datastream-Q'!CF129</f>
        <v>202.1</v>
      </c>
      <c r="DO128" s="41">
        <f>[6]Quartalsdaten!F4</f>
        <v>25.819870000000002</v>
      </c>
      <c r="DP128" s="41">
        <f>'West-Deutschland-Q'!BA129</f>
        <v>35.866529999999997</v>
      </c>
      <c r="DQ128" s="41">
        <f>[6]Quartalsdaten!G4</f>
        <v>14.60004</v>
      </c>
      <c r="DR128" s="41">
        <f>[6]Quartalsdaten!H4</f>
        <v>14.60004</v>
      </c>
      <c r="DS128" s="41">
        <f>[6]Quartalsdaten!I4</f>
        <v>25.819870000000002</v>
      </c>
      <c r="DT128" s="41">
        <f>[6]Quartalsdaten!J4</f>
        <v>123.07935999999999</v>
      </c>
      <c r="DU128" s="41">
        <f>[6]Quartalsdaten!K4</f>
        <v>35.866529999999997</v>
      </c>
      <c r="DV128" s="48">
        <v>8.7799999999999994</v>
      </c>
      <c r="DW128">
        <f>'Datastream-Q'!CG129</f>
        <v>94.8</v>
      </c>
      <c r="DX128">
        <f>'Datastream-Q'!CH129</f>
        <v>98.4</v>
      </c>
      <c r="DY128" s="56">
        <v>70.83</v>
      </c>
      <c r="EB128" s="1">
        <f>[2]Weltindikatoren!C88</f>
        <v>2.0345017232040332</v>
      </c>
      <c r="EC128" s="41">
        <f>'West-Deutschland-Q'!BE129</f>
        <v>48.843000000000004</v>
      </c>
      <c r="ED128" s="41">
        <f>'West-Deutschland-Q'!BF129</f>
        <v>23.824000000000002</v>
      </c>
      <c r="EE128" s="41">
        <f>[6]Quartalsdaten!L4</f>
        <v>250.11500000000001</v>
      </c>
      <c r="EF128" s="41">
        <v>100.14</v>
      </c>
      <c r="EG128" s="41">
        <f>[6]Quartalsdaten!M4</f>
        <v>39.4206492</v>
      </c>
      <c r="EH128" s="41">
        <f>[6]Quartalsdaten!N4</f>
        <v>5.0351741620000006</v>
      </c>
      <c r="EI128" s="41">
        <f>[6]Quartalsdaten!O4</f>
        <v>67.966666669999995</v>
      </c>
      <c r="EJ128" s="1">
        <f>[2]Weltindikatoren!C88</f>
        <v>2.0345017232040332</v>
      </c>
      <c r="EK128" t="e">
        <f>#REF!</f>
        <v>#REF!</v>
      </c>
      <c r="EL128">
        <v>173.01772572121882</v>
      </c>
      <c r="EM128">
        <v>212.21500492657626</v>
      </c>
      <c r="EQ128">
        <f>[6]Quartalsdaten!AA4</f>
        <v>122.23399999999999</v>
      </c>
      <c r="ER128">
        <f>[6]Quartalsdaten!AB4</f>
        <v>176.25700000000001</v>
      </c>
      <c r="ES128" s="56">
        <v>54.91</v>
      </c>
      <c r="ET128" s="41">
        <f>[6]Quartalsdaten!AD4</f>
        <v>62.052999999999997</v>
      </c>
      <c r="EU128" s="41">
        <f>[6]Quartalsdaten!AE4</f>
        <v>101.95699999999999</v>
      </c>
    </row>
    <row r="129" spans="1:151">
      <c r="A129" s="4">
        <v>33512</v>
      </c>
      <c r="B129" s="8">
        <v>444.21093999999999</v>
      </c>
      <c r="C129">
        <f>'Datastream-Q'!C130</f>
        <v>96</v>
      </c>
      <c r="D129">
        <f>'Datastream-Q'!D130</f>
        <v>93.5</v>
      </c>
      <c r="E129">
        <f>'Datastream-Q'!E130</f>
        <v>98.7</v>
      </c>
      <c r="F129">
        <f>'Datastream-Q'!F130</f>
        <v>64.099999999999994</v>
      </c>
      <c r="G129">
        <f>'Datastream-Q'!G130</f>
        <v>1.250335</v>
      </c>
      <c r="H129">
        <f>'Datastream-Q'!H130</f>
        <v>304.5</v>
      </c>
      <c r="I129">
        <f>'Datastream-Q'!I130</f>
        <v>529</v>
      </c>
      <c r="J129">
        <f>'Datastream-Q'!J130</f>
        <v>9.4740000000000002</v>
      </c>
      <c r="K129">
        <f>'Datastream-Q'!K130</f>
        <v>8.3000000000000007</v>
      </c>
      <c r="L129">
        <f>'Datastream-Q'!L130</f>
        <v>1578</v>
      </c>
      <c r="M129">
        <f>'Datastream-Q'!M130</f>
        <v>798816</v>
      </c>
      <c r="N129">
        <f>'Datastream-Q'!N130</f>
        <v>73.8</v>
      </c>
      <c r="O129">
        <f>'Datastream-Q'!O130</f>
        <v>2096</v>
      </c>
      <c r="P129">
        <f>'Datastream-Q'!P130</f>
        <v>5.7</v>
      </c>
      <c r="Q129">
        <f>'Datastream-Q'!Q130</f>
        <v>67.3</v>
      </c>
      <c r="R129">
        <f>'Datastream-Q'!R130</f>
        <v>73.2</v>
      </c>
      <c r="S129">
        <v>1</v>
      </c>
      <c r="T129">
        <v>0</v>
      </c>
      <c r="U129">
        <f>'Datastream-Q'!S130</f>
        <v>14.4</v>
      </c>
      <c r="V129">
        <f>'Datastream-Q'!T130</f>
        <v>13.8</v>
      </c>
      <c r="W129" s="1">
        <f>'[2]Deutschland Quartalsdaten'!C89</f>
        <v>-0.53422867575698352</v>
      </c>
      <c r="X129" s="1">
        <f>'[2]Deutschland Quartalsdaten'!B89</f>
        <v>2.7107588803529215</v>
      </c>
      <c r="Y129" s="19">
        <f>'[2]Deutschland Quartalsdaten'!J89</f>
        <v>2.6130236798504254</v>
      </c>
      <c r="Z129">
        <f>'Datastream-Q'!U130</f>
        <v>96.174999999999997</v>
      </c>
      <c r="AA129">
        <f>'Datastream-Q'!V130</f>
        <v>107.49585</v>
      </c>
      <c r="AB129">
        <f>'Datastream-Q'!W130</f>
        <v>97.33</v>
      </c>
      <c r="AC129">
        <f>'Datastream-Q'!X130</f>
        <v>101.87663000000001</v>
      </c>
      <c r="AD129">
        <f>'Datastream-Q'!Y130</f>
        <v>-49.1</v>
      </c>
      <c r="AE129">
        <f>'Datastream-Q'!Z130</f>
        <v>42.9</v>
      </c>
      <c r="AF129" s="1">
        <f>'Datastream-Q'!AA130</f>
        <v>2.9</v>
      </c>
      <c r="AG129">
        <f>'Datastream-Q'!AB130</f>
        <v>98.9</v>
      </c>
      <c r="AH129" s="8"/>
      <c r="AI129">
        <f>'Datastream-Q'!AD130</f>
        <v>90.96</v>
      </c>
      <c r="AJ129">
        <f>'Datastream-Q'!AE130</f>
        <v>1.250335</v>
      </c>
      <c r="AK129" s="2">
        <f t="shared" si="9"/>
        <v>89.468570182011675</v>
      </c>
      <c r="AL129" s="2">
        <f t="shared" si="10"/>
        <v>95.537121712801053</v>
      </c>
      <c r="AM129" s="12"/>
      <c r="AN129">
        <f>'Datastream-Q'!AF130</f>
        <v>78.599999999999994</v>
      </c>
      <c r="AO129">
        <f>'Datastream-Q'!AG130</f>
        <v>-27.7</v>
      </c>
      <c r="AP129">
        <f>'Datastream-Q'!AH130</f>
        <v>16.5366</v>
      </c>
      <c r="AQ129">
        <f>'Datastream-Q'!AI130</f>
        <v>90.972470000000001</v>
      </c>
      <c r="AR129">
        <f>'Datastream-Q'!AJ130</f>
        <v>25.717289999999998</v>
      </c>
      <c r="AS129">
        <f>'Datastream-Q'!AK130</f>
        <v>76.090639999999993</v>
      </c>
      <c r="AT129">
        <f>'Datastream-Q'!AL130</f>
        <v>12.912000000000001</v>
      </c>
      <c r="AU129">
        <f>'Datastream-Q'!AM130</f>
        <v>83.263000000000005</v>
      </c>
      <c r="AV129">
        <f>'Datastream-Q'!AN130</f>
        <v>19.718</v>
      </c>
      <c r="AW129">
        <f>'Datastream-Q'!AO130</f>
        <v>77.611999999999995</v>
      </c>
      <c r="AX129" s="30">
        <f t="shared" si="5"/>
        <v>93.647964872719996</v>
      </c>
      <c r="AY129">
        <f>'Datastream-Q'!AQ130</f>
        <v>20.52</v>
      </c>
      <c r="AZ129">
        <f>'Datastream-Q'!AR130</f>
        <v>67.3</v>
      </c>
      <c r="BA129" s="2">
        <f t="shared" si="8"/>
        <v>78.081346830666533</v>
      </c>
      <c r="BB129" s="2">
        <f t="shared" si="8"/>
        <v>91.525491173318713</v>
      </c>
      <c r="BC129" s="2">
        <f t="shared" si="8"/>
        <v>76.672153247873325</v>
      </c>
      <c r="BD129" s="2">
        <f t="shared" si="8"/>
        <v>101.99940492023723</v>
      </c>
      <c r="BF129">
        <f>'Datastream-Q'!AT130</f>
        <v>42.9</v>
      </c>
      <c r="BG129">
        <f>'Datastream-Q'!AU130</f>
        <v>85.2</v>
      </c>
      <c r="BH129" s="8">
        <f>'West-Deutschland-Q'!J130</f>
        <v>86.2</v>
      </c>
      <c r="BI129">
        <f>'Datastream-Q'!AW130</f>
        <v>16.899999999999999</v>
      </c>
      <c r="BJ129">
        <f>'Datastream-Q'!AX130</f>
        <v>20.8</v>
      </c>
      <c r="BK129">
        <f>'Datastream-Q'!AY130</f>
        <v>-1.6</v>
      </c>
      <c r="BL129">
        <v>0.71139040600118442</v>
      </c>
      <c r="BM129">
        <f>'Datastream-Q'!AZ130</f>
        <v>72.069999999999993</v>
      </c>
      <c r="BN129">
        <f>'Datastream-Q'!BA130</f>
        <v>99.666700000000006</v>
      </c>
      <c r="BO129">
        <f>'Datastream-Q'!BB130</f>
        <v>13.6</v>
      </c>
      <c r="BP129">
        <f>'Datastream-Q'!BC130</f>
        <v>82.7</v>
      </c>
      <c r="BQ129" s="41">
        <f>[6]Quartalsdaten!S5</f>
        <v>76.038150000000002</v>
      </c>
      <c r="BR129" s="9">
        <f>'West-Deutschland-Q'!M131*AVERAGE(Quartalsdaten!BR$138:BR$141)/AVERAGE('West-Deutschland-Q'!M$139:M$142)</f>
        <v>100.95877947295425</v>
      </c>
      <c r="BS129" s="13">
        <v>87.72</v>
      </c>
      <c r="BT129" s="1">
        <f>'[4]Preisindex-Deutschland-Quartals'!C89</f>
        <v>7.4993040100908317</v>
      </c>
      <c r="BU129" s="1">
        <f>'[4]Preisindex-Deutschland-Quartals'!D89</f>
        <v>6.5357405849350689</v>
      </c>
      <c r="BV129" s="2">
        <f>'[5]Deutschland Quartalsdaten'!K89</f>
        <v>0</v>
      </c>
      <c r="BW129" s="41">
        <f>'West-Deutschland-Q'!AW130</f>
        <v>317.81857000000002</v>
      </c>
      <c r="BX129" s="41">
        <f>'West-Deutschland-Q'!AX130</f>
        <v>37.08419</v>
      </c>
      <c r="BY129" s="41">
        <f>'West-Deutschland-Q'!AY130</f>
        <v>556.75012000000004</v>
      </c>
      <c r="BZ129" s="2">
        <f>'Datastream-Q'!BF130</f>
        <v>410.50799999999998</v>
      </c>
      <c r="CA129">
        <f>'Datastream-Q'!BG130</f>
        <v>1358.26</v>
      </c>
      <c r="CB129">
        <f>'Datastream-Q'!BH130</f>
        <v>-1680.915</v>
      </c>
      <c r="CC129" s="2"/>
      <c r="CE129">
        <f>'Datastream-Q'!BJ130</f>
        <v>-12.1</v>
      </c>
      <c r="CF129">
        <f>'Datastream-Q'!BK130</f>
        <v>92.8</v>
      </c>
      <c r="CG129" s="41">
        <v>106.53419946503628</v>
      </c>
      <c r="CH129" s="11">
        <f>[2]Weltindikatoren!Q89</f>
        <v>84.499316870303318</v>
      </c>
      <c r="CI129" s="2">
        <f>'[2]Deutschland Quartalsdaten'!O89</f>
        <v>81.292312314249983</v>
      </c>
      <c r="CJ129" s="21">
        <v>3.9926200000000001</v>
      </c>
      <c r="CK129" s="21">
        <v>-7.2542900000000001</v>
      </c>
      <c r="CL129">
        <f>'Datastream-Q'!BL130</f>
        <v>103.2602</v>
      </c>
      <c r="CM129">
        <f>'Datastream-Q'!BM130</f>
        <v>76.849199999999996</v>
      </c>
      <c r="CN129">
        <f>'Datastream-Q'!BN130</f>
        <v>85</v>
      </c>
      <c r="CO129">
        <f>'Datastream-Q'!BO130</f>
        <v>110.9</v>
      </c>
      <c r="CP129">
        <f>'Datastream-Q'!BP130</f>
        <v>39.770000000000003</v>
      </c>
      <c r="CQ129">
        <f>'Datastream-Q'!BQ130</f>
        <v>42.67</v>
      </c>
      <c r="CR129">
        <f>'Datastream-Q'!BR130</f>
        <v>57.57</v>
      </c>
      <c r="CS129">
        <f>'Datastream-Q'!BS130</f>
        <v>58.5</v>
      </c>
      <c r="CT129">
        <f>'Datastream-Q'!BT130</f>
        <v>56.9</v>
      </c>
      <c r="CU129" s="28">
        <f>'Datastream-Q'!BU130</f>
        <v>82.7</v>
      </c>
      <c r="CV129" s="28">
        <f>'Datastream-Q'!BV130</f>
        <v>110.8</v>
      </c>
      <c r="CW129">
        <f>'Datastream-Q'!CJ130</f>
        <v>0.318</v>
      </c>
      <c r="CX129" s="9">
        <v>-1.1000000000000001</v>
      </c>
      <c r="CY129">
        <f>'Datastream-Q'!BW130</f>
        <v>98.3</v>
      </c>
      <c r="DA129" s="41">
        <f>[6]Quartalsdaten!C5</f>
        <v>72.49377278</v>
      </c>
      <c r="DB129" s="40">
        <f t="shared" si="4"/>
        <v>16.411601690746881</v>
      </c>
      <c r="DC129" s="19">
        <f>'[2]Deutschland Quartalsdaten'!N89</f>
        <v>8.3276009642594809E-2</v>
      </c>
      <c r="DG129">
        <f>'Datastream-Q'!BY130</f>
        <v>11.347823</v>
      </c>
      <c r="DH129">
        <f>'Datastream-Q'!BZ130</f>
        <v>12.8</v>
      </c>
      <c r="DI129">
        <f>'Datastream-Q'!CA130</f>
        <v>263.52</v>
      </c>
      <c r="DJ129" s="41">
        <f>[6]Quartalsdaten!D5</f>
        <v>265.447</v>
      </c>
      <c r="DK129" s="41">
        <f>[6]Quartalsdaten!E5</f>
        <v>367.72429340000002</v>
      </c>
      <c r="DL129" s="53">
        <v>0.1</v>
      </c>
      <c r="DM129">
        <f>'Datastream-Q'!CE130</f>
        <v>181.3</v>
      </c>
      <c r="DN129">
        <f>'Datastream-Q'!CF130</f>
        <v>210</v>
      </c>
      <c r="DO129" s="41">
        <f>[6]Quartalsdaten!F5</f>
        <v>25.693359999999998</v>
      </c>
      <c r="DP129" s="41">
        <f>'West-Deutschland-Q'!BA130</f>
        <v>38.045430000000003</v>
      </c>
      <c r="DQ129" s="41">
        <f>[6]Quartalsdaten!G5</f>
        <v>15.03064</v>
      </c>
      <c r="DR129" s="41">
        <f>[6]Quartalsdaten!H5</f>
        <v>15.03064</v>
      </c>
      <c r="DS129" s="41">
        <f>[6]Quartalsdaten!I5</f>
        <v>25.693359999999998</v>
      </c>
      <c r="DT129" s="41">
        <f>[6]Quartalsdaten!J5</f>
        <v>126.30553999999999</v>
      </c>
      <c r="DU129" s="41">
        <f>[6]Quartalsdaten!K5</f>
        <v>38.045430000000003</v>
      </c>
      <c r="DV129" s="48">
        <v>8.9500000000000011</v>
      </c>
      <c r="DW129">
        <f>'Datastream-Q'!CG130</f>
        <v>96.2</v>
      </c>
      <c r="DX129">
        <f>'Datastream-Q'!CH130</f>
        <v>102.6</v>
      </c>
      <c r="DY129" s="56">
        <v>71.81</v>
      </c>
      <c r="EB129" s="1">
        <f>[2]Weltindikatoren!C89</f>
        <v>2.0491983860369967</v>
      </c>
      <c r="EC129" s="41">
        <f>'West-Deutschland-Q'!BE130</f>
        <v>51.52</v>
      </c>
      <c r="ED129" s="41">
        <f>'West-Deutschland-Q'!BF130</f>
        <v>25.608000000000001</v>
      </c>
      <c r="EE129" s="41">
        <f>[6]Quartalsdaten!L5</f>
        <v>259.58699999999999</v>
      </c>
      <c r="EF129" s="41">
        <v>99.71</v>
      </c>
      <c r="EG129" s="41">
        <f>[6]Quartalsdaten!M5</f>
        <v>40.413659850000002</v>
      </c>
      <c r="EH129" s="41">
        <f>[6]Quartalsdaten!N5</f>
        <v>5.1226859119999997</v>
      </c>
      <c r="EI129" s="41">
        <f>[6]Quartalsdaten!O5</f>
        <v>69.533333330000005</v>
      </c>
      <c r="EJ129" s="1">
        <f>[2]Weltindikatoren!C89</f>
        <v>2.0491983860369967</v>
      </c>
      <c r="EK129" t="e">
        <f>#REF!</f>
        <v>#REF!</v>
      </c>
      <c r="EL129">
        <v>172.09222893865035</v>
      </c>
      <c r="EM129">
        <v>213.40364710164474</v>
      </c>
      <c r="EQ129">
        <f>[6]Quartalsdaten!AA5</f>
        <v>124.762</v>
      </c>
      <c r="ER129">
        <f>[6]Quartalsdaten!AB5</f>
        <v>180.54900000000001</v>
      </c>
      <c r="ES129" s="56">
        <v>56.99</v>
      </c>
      <c r="ET129" s="41">
        <f>[6]Quartalsdaten!AD5</f>
        <v>62.976999999999997</v>
      </c>
      <c r="EU129" s="41">
        <f>[6]Quartalsdaten!AE5</f>
        <v>106.405</v>
      </c>
    </row>
    <row r="130" spans="1:151">
      <c r="A130" s="4">
        <v>33604</v>
      </c>
      <c r="B130" s="14">
        <f>B129*('Datastream-Q'!B131/'Datastream-Q'!B130)</f>
        <v>450.97101113450105</v>
      </c>
      <c r="C130">
        <f>'Datastream-Q'!C131</f>
        <v>93.2</v>
      </c>
      <c r="D130">
        <f>'Datastream-Q'!D131</f>
        <v>90.4</v>
      </c>
      <c r="E130">
        <f>'Datastream-Q'!E131</f>
        <v>96.2</v>
      </c>
      <c r="F130">
        <f>'Datastream-Q'!F131</f>
        <v>64.3</v>
      </c>
      <c r="G130">
        <f>'Datastream-Q'!G131</f>
        <v>1.176844</v>
      </c>
      <c r="H130">
        <f>'Datastream-Q'!H131</f>
        <v>278.5</v>
      </c>
      <c r="I130">
        <f>'Datastream-Q'!I131</f>
        <v>546.79999999999995</v>
      </c>
      <c r="J130">
        <f>'Datastream-Q'!J131</f>
        <v>9.6170000000000009</v>
      </c>
      <c r="K130">
        <f>'Datastream-Q'!K131</f>
        <v>7.97</v>
      </c>
      <c r="L130">
        <f>'Datastream-Q'!L131</f>
        <v>1717.9</v>
      </c>
      <c r="M130">
        <f>'Datastream-Q'!M131</f>
        <v>1071390</v>
      </c>
      <c r="N130">
        <f>'Datastream-Q'!N131</f>
        <v>75</v>
      </c>
      <c r="O130">
        <f>'Datastream-Q'!O131</f>
        <v>2526</v>
      </c>
      <c r="P130">
        <f>'Datastream-Q'!P131</f>
        <v>7.5</v>
      </c>
      <c r="Q130">
        <f>'Datastream-Q'!Q131</f>
        <v>67.8</v>
      </c>
      <c r="R130">
        <f>'Datastream-Q'!R131</f>
        <v>73.900000000000006</v>
      </c>
      <c r="S130">
        <v>1</v>
      </c>
      <c r="T130">
        <v>0</v>
      </c>
      <c r="U130">
        <f>'Datastream-Q'!S131</f>
        <v>15.6</v>
      </c>
      <c r="V130">
        <f>'Datastream-Q'!T131</f>
        <v>11.1</v>
      </c>
      <c r="W130" s="1">
        <f>'[2]Deutschland Quartalsdaten'!C90</f>
        <v>-0.31039003081521904</v>
      </c>
      <c r="X130" s="1">
        <f>'[2]Deutschland Quartalsdaten'!B90</f>
        <v>2.7115252043969291</v>
      </c>
      <c r="Y130" s="19">
        <f>'[2]Deutschland Quartalsdaten'!J90</f>
        <v>2.6341431616811182</v>
      </c>
      <c r="Z130">
        <f>'Datastream-Q'!U131</f>
        <v>96.825000000000003</v>
      </c>
      <c r="AA130">
        <f>'Datastream-Q'!V131</f>
        <v>108.58731</v>
      </c>
      <c r="AB130">
        <f>'Datastream-Q'!W131</f>
        <v>98.233000000000004</v>
      </c>
      <c r="AC130">
        <f>'Datastream-Q'!X131</f>
        <v>105.44691</v>
      </c>
      <c r="AD130">
        <f>'Datastream-Q'!Y131</f>
        <v>-50.2</v>
      </c>
      <c r="AE130">
        <f>'Datastream-Q'!Z131</f>
        <v>41.8</v>
      </c>
      <c r="AF130" s="1">
        <f>'Datastream-Q'!AA131</f>
        <v>-0.7</v>
      </c>
      <c r="AG130">
        <f>'Datastream-Q'!AB131</f>
        <v>99.1</v>
      </c>
      <c r="AH130" s="8"/>
      <c r="AI130">
        <f>'Datastream-Q'!AD131</f>
        <v>91.28</v>
      </c>
      <c r="AJ130">
        <f>'Datastream-Q'!AE131</f>
        <v>1.176844</v>
      </c>
      <c r="AK130" s="2">
        <f t="shared" si="9"/>
        <v>89.167877903965021</v>
      </c>
      <c r="AL130" s="2">
        <f t="shared" si="10"/>
        <v>93.158727932378483</v>
      </c>
      <c r="AM130" s="12"/>
      <c r="AN130">
        <f>'Datastream-Q'!AF131</f>
        <v>80.2</v>
      </c>
      <c r="AO130">
        <f>'Datastream-Q'!AG131</f>
        <v>-28.2</v>
      </c>
      <c r="AP130">
        <f>'Datastream-Q'!AH131</f>
        <v>16.33869</v>
      </c>
      <c r="AQ130">
        <f>'Datastream-Q'!AI131</f>
        <v>92.190010000000001</v>
      </c>
      <c r="AR130">
        <f>'Datastream-Q'!AJ131</f>
        <v>26.94913</v>
      </c>
      <c r="AS130">
        <f>'Datastream-Q'!AK131</f>
        <v>78.535529999999994</v>
      </c>
      <c r="AT130">
        <f>'Datastream-Q'!AL131</f>
        <v>12.847</v>
      </c>
      <c r="AU130">
        <f>'Datastream-Q'!AM131</f>
        <v>83.977999999999994</v>
      </c>
      <c r="AV130">
        <f>'Datastream-Q'!AN131</f>
        <v>20.791</v>
      </c>
      <c r="AW130">
        <f>'Datastream-Q'!AO131</f>
        <v>77.441999999999993</v>
      </c>
      <c r="AX130" s="30">
        <f t="shared" si="5"/>
        <v>95.716075007689767</v>
      </c>
      <c r="AY130">
        <f>'Datastream-Q'!AQ131</f>
        <v>17.98</v>
      </c>
      <c r="AZ130">
        <f>'Datastream-Q'!AR131</f>
        <v>67.8</v>
      </c>
      <c r="BA130" s="2">
        <f t="shared" si="8"/>
        <v>78.629314834910275</v>
      </c>
      <c r="BB130" s="2">
        <f t="shared" si="8"/>
        <v>91.092299480171434</v>
      </c>
      <c r="BC130" s="2">
        <f t="shared" si="8"/>
        <v>77.149058244180807</v>
      </c>
      <c r="BD130" s="2">
        <f t="shared" si="8"/>
        <v>98.607598369807903</v>
      </c>
      <c r="BF130">
        <f>'Datastream-Q'!AT131</f>
        <v>41.8</v>
      </c>
      <c r="BG130">
        <f>'Datastream-Q'!AU131</f>
        <v>85.6</v>
      </c>
      <c r="BH130" s="8">
        <f>'West-Deutschland-Q'!J131</f>
        <v>85.5</v>
      </c>
      <c r="BI130">
        <f>'Datastream-Q'!AW131</f>
        <v>15.8</v>
      </c>
      <c r="BJ130">
        <f>'Datastream-Q'!AX131</f>
        <v>19.399999999999999</v>
      </c>
      <c r="BK130">
        <f>'Datastream-Q'!AY131</f>
        <v>-5.8</v>
      </c>
      <c r="BL130">
        <v>0.70984143124980137</v>
      </c>
      <c r="BM130">
        <f>'Datastream-Q'!AZ131</f>
        <v>72.3309</v>
      </c>
      <c r="BN130">
        <f>'Datastream-Q'!BA131</f>
        <v>99.411100000000005</v>
      </c>
      <c r="BO130">
        <f>'Datastream-Q'!BB131</f>
        <v>14.6</v>
      </c>
      <c r="BP130">
        <f>'Datastream-Q'!BC131</f>
        <v>54.7</v>
      </c>
      <c r="BQ130" s="41">
        <f>[6]Quartalsdaten!S6</f>
        <v>80.492279999999994</v>
      </c>
      <c r="BR130" s="9">
        <f>'West-Deutschland-Q'!M132*AVERAGE(Quartalsdaten!BR$138:BR$141)/AVERAGE('West-Deutschland-Q'!M$139:M$142)</f>
        <v>98.770818307905699</v>
      </c>
      <c r="BS130" s="13">
        <v>91.31</v>
      </c>
      <c r="BT130" s="1">
        <f>'[4]Preisindex-Deutschland-Quartals'!C90</f>
        <v>7.5752228030417115</v>
      </c>
      <c r="BU130" s="1">
        <f>'[4]Preisindex-Deutschland-Quartals'!D90</f>
        <v>6.5949478534539763</v>
      </c>
      <c r="BV130" s="2">
        <f>'[5]Deutschland Quartalsdaten'!K90</f>
        <v>0</v>
      </c>
      <c r="BW130" s="41">
        <f>'West-Deutschland-Q'!AW131</f>
        <v>321.20486</v>
      </c>
      <c r="BX130" s="41">
        <f>'West-Deutschland-Q'!AX131</f>
        <v>37.0428</v>
      </c>
      <c r="BY130" s="41">
        <f>'West-Deutschland-Q'!AY131</f>
        <v>568.45957999999996</v>
      </c>
      <c r="BZ130" s="2">
        <f>'Datastream-Q'!BF131</f>
        <v>420.589</v>
      </c>
      <c r="CA130">
        <f>'Datastream-Q'!BG131</f>
        <v>1395.36</v>
      </c>
      <c r="CB130">
        <f>'Datastream-Q'!BH131</f>
        <v>-4662.5010000000002</v>
      </c>
      <c r="CC130" s="2">
        <v>623.88</v>
      </c>
      <c r="CD130">
        <f>'Datastream-Q'!BI131</f>
        <v>-44</v>
      </c>
      <c r="CE130">
        <f>'Datastream-Q'!BJ131</f>
        <v>-11.9</v>
      </c>
      <c r="CF130">
        <f>'Datastream-Q'!BK131</f>
        <v>92.7</v>
      </c>
      <c r="CG130" s="41">
        <v>107.06916316392815</v>
      </c>
      <c r="CH130" s="11">
        <f>[2]Weltindikatoren!Q90</f>
        <v>83.568067360908898</v>
      </c>
      <c r="CI130" s="2">
        <f>'[2]Deutschland Quartalsdaten'!O90</f>
        <v>80.507680001217125</v>
      </c>
      <c r="CJ130" s="21">
        <v>3.9984600000000001</v>
      </c>
      <c r="CK130" s="21">
        <v>-7.2591900000000003</v>
      </c>
      <c r="CL130">
        <f>'Datastream-Q'!BL131</f>
        <v>104.15779999999999</v>
      </c>
      <c r="CM130">
        <f>'Datastream-Q'!BM131</f>
        <v>77.358800000000002</v>
      </c>
      <c r="CN130">
        <f>'Datastream-Q'!BN131</f>
        <v>84.2</v>
      </c>
      <c r="CO130">
        <f>'Datastream-Q'!BO131</f>
        <v>109.3</v>
      </c>
      <c r="CP130">
        <f>'Datastream-Q'!BP131</f>
        <v>35.1</v>
      </c>
      <c r="CQ130">
        <f>'Datastream-Q'!BQ131</f>
        <v>38.799999999999997</v>
      </c>
      <c r="CR130">
        <f>'Datastream-Q'!BR131</f>
        <v>57.83</v>
      </c>
      <c r="CS130">
        <f>'Datastream-Q'!BS131</f>
        <v>58.17</v>
      </c>
      <c r="CT130">
        <f>'Datastream-Q'!BT131</f>
        <v>57.63</v>
      </c>
      <c r="CU130" s="28">
        <f>'Datastream-Q'!BU131</f>
        <v>82.9</v>
      </c>
      <c r="CV130" s="28">
        <f>'Datastream-Q'!BV131</f>
        <v>108.2</v>
      </c>
      <c r="CW130">
        <f>'Datastream-Q'!CJ131</f>
        <v>3.1269999999999998</v>
      </c>
      <c r="CX130" s="41">
        <v>0.31</v>
      </c>
      <c r="CY130">
        <f>'Datastream-Q'!BW131</f>
        <v>106.2</v>
      </c>
      <c r="DA130" s="41">
        <f>[6]Quartalsdaten!C6</f>
        <v>72.575246460000002</v>
      </c>
      <c r="DB130" s="40">
        <f t="shared" ref="DB130:DB193" si="11">AY130/AJ130</f>
        <v>15.27815071496307</v>
      </c>
      <c r="DC130" s="19">
        <f>'[2]Deutschland Quartalsdaten'!N90</f>
        <v>7.0403384613979395E-2</v>
      </c>
      <c r="DG130">
        <f>'Datastream-Q'!BY131</f>
        <v>16.615175000000001</v>
      </c>
      <c r="DH130">
        <f>'Datastream-Q'!BZ131</f>
        <v>13</v>
      </c>
      <c r="DI130">
        <f>'Datastream-Q'!CA131</f>
        <v>268.29000000000002</v>
      </c>
      <c r="DJ130" s="41">
        <f>[6]Quartalsdaten!D6</f>
        <v>267.428</v>
      </c>
      <c r="DK130" s="41">
        <f>[6]Quartalsdaten!E6</f>
        <v>367.44870200000003</v>
      </c>
      <c r="DL130" s="53">
        <v>-0.7</v>
      </c>
      <c r="DM130">
        <f>'Datastream-Q'!CE131</f>
        <v>185.9</v>
      </c>
      <c r="DN130">
        <f>'Datastream-Q'!CF131</f>
        <v>214</v>
      </c>
      <c r="DO130" s="41">
        <f>[6]Quartalsdaten!F6</f>
        <v>27.154530000000001</v>
      </c>
      <c r="DP130" s="41">
        <f>'West-Deutschland-Q'!BA131</f>
        <v>40.398609999999998</v>
      </c>
      <c r="DQ130" s="41">
        <f>[6]Quartalsdaten!G6</f>
        <v>15.20556</v>
      </c>
      <c r="DR130" s="41">
        <f>[6]Quartalsdaten!H6</f>
        <v>15.20556</v>
      </c>
      <c r="DS130" s="41">
        <f>[6]Quartalsdaten!I6</f>
        <v>27.154530000000001</v>
      </c>
      <c r="DT130" s="41">
        <f>[6]Quartalsdaten!J6</f>
        <v>130.07299</v>
      </c>
      <c r="DU130" s="41">
        <f>[6]Quartalsdaten!K6</f>
        <v>40.398609999999998</v>
      </c>
      <c r="DV130" s="48">
        <v>8.7900000000000009</v>
      </c>
      <c r="DW130">
        <f>'Datastream-Q'!CG131</f>
        <v>96</v>
      </c>
      <c r="DX130">
        <f>'Datastream-Q'!CH131</f>
        <v>103.3</v>
      </c>
      <c r="DY130" s="56">
        <v>71.42</v>
      </c>
      <c r="DZ130" s="41">
        <v>1.1251823680382556</v>
      </c>
      <c r="EA130" s="41">
        <v>0.32648727987573317</v>
      </c>
      <c r="EB130" s="1">
        <f>[2]Weltindikatoren!C90</f>
        <v>2.070121881098208</v>
      </c>
      <c r="EC130" s="41">
        <f>'West-Deutschland-Q'!BE131</f>
        <v>55.408999999999999</v>
      </c>
      <c r="ED130" s="41">
        <f>'West-Deutschland-Q'!BF131</f>
        <v>27.640999999999998</v>
      </c>
      <c r="EE130" s="41">
        <f>[6]Quartalsdaten!L6</f>
        <v>263.95100000000002</v>
      </c>
      <c r="EF130" s="41">
        <v>100.13</v>
      </c>
      <c r="EG130" s="41">
        <f>[6]Quartalsdaten!M6</f>
        <v>40.922655880000001</v>
      </c>
      <c r="EH130" s="41">
        <f>[6]Quartalsdaten!N6</f>
        <v>5.2830922290000002</v>
      </c>
      <c r="EI130" s="41">
        <f>[6]Quartalsdaten!O6</f>
        <v>70.266666669999992</v>
      </c>
      <c r="EJ130" s="1">
        <f>[2]Weltindikatoren!C90</f>
        <v>2.070121881098208</v>
      </c>
      <c r="EK130" t="e">
        <f>#REF!</f>
        <v>#REF!</v>
      </c>
      <c r="EL130">
        <v>172.8377880589681</v>
      </c>
      <c r="EM130">
        <v>217.13886061633065</v>
      </c>
      <c r="EQ130">
        <f>[6]Quartalsdaten!AA6</f>
        <v>128.066</v>
      </c>
      <c r="ER130">
        <f>[6]Quartalsdaten!AB6</f>
        <v>185.512</v>
      </c>
      <c r="ES130" s="56">
        <v>56.73</v>
      </c>
      <c r="ET130" s="41">
        <f>[6]Quartalsdaten!AD6</f>
        <v>65.114999999999995</v>
      </c>
      <c r="EU130" s="41">
        <f>[6]Quartalsdaten!AE6</f>
        <v>96.515000000000001</v>
      </c>
    </row>
    <row r="131" spans="1:151">
      <c r="A131" s="4">
        <v>33695</v>
      </c>
      <c r="B131" s="14">
        <f>B130*('Datastream-Q'!B132/'Datastream-Q'!B131)</f>
        <v>447.49388227214257</v>
      </c>
      <c r="C131">
        <f>'Datastream-Q'!C132</f>
        <v>91.2</v>
      </c>
      <c r="D131">
        <f>'Datastream-Q'!D132</f>
        <v>87.3</v>
      </c>
      <c r="E131">
        <f>'Datastream-Q'!E132</f>
        <v>95.2</v>
      </c>
      <c r="F131">
        <f>'Datastream-Q'!F132</f>
        <v>60.7</v>
      </c>
      <c r="G131">
        <f>'Datastream-Q'!G132</f>
        <v>1.2441260000000001</v>
      </c>
      <c r="H131">
        <f>'Datastream-Q'!H132</f>
        <v>289</v>
      </c>
      <c r="I131">
        <f>'Datastream-Q'!I132</f>
        <v>561.29999999999995</v>
      </c>
      <c r="J131">
        <f>'Datastream-Q'!J132</f>
        <v>9.7620000000000005</v>
      </c>
      <c r="K131">
        <f>'Datastream-Q'!K132</f>
        <v>8.07</v>
      </c>
      <c r="L131">
        <f>'Datastream-Q'!L132</f>
        <v>1752.6</v>
      </c>
      <c r="M131">
        <f>'Datastream-Q'!M132</f>
        <v>1116027</v>
      </c>
      <c r="N131">
        <f>'Datastream-Q'!N132</f>
        <v>73.099999999999994</v>
      </c>
      <c r="O131">
        <f>'Datastream-Q'!O132</f>
        <v>2705</v>
      </c>
      <c r="P131">
        <f>'Datastream-Q'!P132</f>
        <v>7.6</v>
      </c>
      <c r="Q131">
        <f>'Datastream-Q'!Q132</f>
        <v>68.599999999999994</v>
      </c>
      <c r="R131">
        <f>'Datastream-Q'!R132</f>
        <v>75</v>
      </c>
      <c r="S131">
        <v>1</v>
      </c>
      <c r="T131">
        <v>1</v>
      </c>
      <c r="U131">
        <f>'Datastream-Q'!S132</f>
        <v>11.2</v>
      </c>
      <c r="V131">
        <f>'Datastream-Q'!T132</f>
        <v>12.8</v>
      </c>
      <c r="W131" s="1">
        <f>'[2]Deutschland Quartalsdaten'!C91</f>
        <v>-0.34334733934605483</v>
      </c>
      <c r="X131" s="1">
        <f>'[2]Deutschland Quartalsdaten'!B91</f>
        <v>2.7112960609932499</v>
      </c>
      <c r="Y131" s="19">
        <f>'[2]Deutschland Quartalsdaten'!J91</f>
        <v>2.6316577573762046</v>
      </c>
      <c r="Z131">
        <f>'Datastream-Q'!U132</f>
        <v>92.95</v>
      </c>
      <c r="AA131">
        <f>'Datastream-Q'!V132</f>
        <v>103.47565</v>
      </c>
      <c r="AB131">
        <f>'Datastream-Q'!W132</f>
        <v>96.3</v>
      </c>
      <c r="AC131">
        <f>'Datastream-Q'!X132</f>
        <v>102.59054</v>
      </c>
      <c r="AD131">
        <f>'Datastream-Q'!Y132</f>
        <v>-51.4</v>
      </c>
      <c r="AE131">
        <f>'Datastream-Q'!Z132</f>
        <v>39.799999999999997</v>
      </c>
      <c r="AF131" s="1">
        <f>'Datastream-Q'!AA132</f>
        <v>0.9</v>
      </c>
      <c r="AG131">
        <f>'Datastream-Q'!AB132</f>
        <v>99.5</v>
      </c>
      <c r="AH131" s="8"/>
      <c r="AI131">
        <f>'Datastream-Q'!AD132</f>
        <v>91.31</v>
      </c>
      <c r="AJ131">
        <f>'Datastream-Q'!AE132</f>
        <v>1.2441260000000001</v>
      </c>
      <c r="AK131" s="2">
        <f t="shared" si="9"/>
        <v>89.827896708066106</v>
      </c>
      <c r="AL131" s="2">
        <f t="shared" si="10"/>
        <v>93.868304036609999</v>
      </c>
      <c r="AM131" s="12"/>
      <c r="AN131">
        <f>'Datastream-Q'!AF132</f>
        <v>78.3</v>
      </c>
      <c r="AO131">
        <f>'Datastream-Q'!AG132</f>
        <v>-34.700000000000003</v>
      </c>
      <c r="AP131">
        <f>'Datastream-Q'!AH132</f>
        <v>16.19303</v>
      </c>
      <c r="AQ131">
        <f>'Datastream-Q'!AI132</f>
        <v>87.319490000000002</v>
      </c>
      <c r="AR131">
        <f>'Datastream-Q'!AJ132</f>
        <v>26.69764</v>
      </c>
      <c r="AS131">
        <f>'Datastream-Q'!AK132</f>
        <v>76.033230000000003</v>
      </c>
      <c r="AT131">
        <f>'Datastream-Q'!AL132</f>
        <v>12.977</v>
      </c>
      <c r="AU131">
        <f>'Datastream-Q'!AM132</f>
        <v>79.972999999999999</v>
      </c>
      <c r="AV131">
        <f>'Datastream-Q'!AN132</f>
        <v>20.959</v>
      </c>
      <c r="AW131">
        <f>'Datastream-Q'!AO132</f>
        <v>75.340999999999994</v>
      </c>
      <c r="AX131" s="30">
        <f t="shared" si="5"/>
        <v>95.695663866508042</v>
      </c>
      <c r="AY131">
        <f>'Datastream-Q'!AQ132</f>
        <v>20.059999999999999</v>
      </c>
      <c r="AZ131">
        <f>'Datastream-Q'!AR132</f>
        <v>68.599999999999994</v>
      </c>
      <c r="BA131" s="2">
        <f t="shared" si="8"/>
        <v>80.139418008859366</v>
      </c>
      <c r="BB131" s="2">
        <f t="shared" si="8"/>
        <v>91.586654938089993</v>
      </c>
      <c r="BC131" s="2">
        <f t="shared" si="8"/>
        <v>78.505066365416567</v>
      </c>
      <c r="BD131" s="2">
        <f t="shared" si="8"/>
        <v>99.089569126551623</v>
      </c>
      <c r="BF131">
        <f>'Datastream-Q'!AT132</f>
        <v>39.799999999999997</v>
      </c>
      <c r="BG131">
        <f>'Datastream-Q'!AU132</f>
        <v>81.400000000000006</v>
      </c>
      <c r="BH131" s="8">
        <f>'West-Deutschland-Q'!J132</f>
        <v>84.9</v>
      </c>
      <c r="BI131">
        <f>'Datastream-Q'!AW132</f>
        <v>15.4</v>
      </c>
      <c r="BJ131">
        <f>'Datastream-Q'!AX132</f>
        <v>20.100000000000001</v>
      </c>
      <c r="BK131">
        <f>'Datastream-Q'!AY132</f>
        <v>-6.9</v>
      </c>
      <c r="BL131">
        <v>0.72141180947548689</v>
      </c>
      <c r="BM131">
        <f>'Datastream-Q'!AZ132</f>
        <v>72.254800000000003</v>
      </c>
      <c r="BN131">
        <f>'Datastream-Q'!BA132</f>
        <v>98.738399999999999</v>
      </c>
      <c r="BO131">
        <f>'Datastream-Q'!BB132</f>
        <v>18.3</v>
      </c>
      <c r="BP131">
        <f>'Datastream-Q'!BC132</f>
        <v>97.6</v>
      </c>
      <c r="BQ131" s="41">
        <f>[6]Quartalsdaten!S7</f>
        <v>79.764179999999996</v>
      </c>
      <c r="BR131" s="9">
        <f>'West-Deutschland-Q'!M133*AVERAGE(Quartalsdaten!BR$138:BR$141)/AVERAGE('West-Deutschland-Q'!M$139:M$142)</f>
        <v>96.270291262135927</v>
      </c>
      <c r="BS131" s="13">
        <v>87.85</v>
      </c>
      <c r="BT131" s="1">
        <f>'[4]Preisindex-Deutschland-Quartals'!C91</f>
        <v>7.6573594326065901</v>
      </c>
      <c r="BU131" s="1">
        <f>'[4]Preisindex-Deutschland-Quartals'!D91</f>
        <v>6.6652640814292115</v>
      </c>
      <c r="BV131" s="2">
        <f>'[5]Deutschland Quartalsdaten'!K91</f>
        <v>0</v>
      </c>
      <c r="BW131" s="41">
        <f>'West-Deutschland-Q'!AW132</f>
        <v>320.92432000000002</v>
      </c>
      <c r="BX131" s="41">
        <f>'West-Deutschland-Q'!AX132</f>
        <v>36.484050000000003</v>
      </c>
      <c r="BY131" s="41">
        <f>'West-Deutschland-Q'!AY132</f>
        <v>566.64209000000005</v>
      </c>
      <c r="BZ131" s="2">
        <f>'Datastream-Q'!BF132</f>
        <v>423.22899999999998</v>
      </c>
      <c r="CA131">
        <f>'Datastream-Q'!BG132</f>
        <v>1414.54</v>
      </c>
      <c r="CB131">
        <f>'Datastream-Q'!BH132</f>
        <v>-5881.1750000000002</v>
      </c>
      <c r="CC131" s="2">
        <v>617.36</v>
      </c>
      <c r="CD131">
        <f>'Datastream-Q'!BI132</f>
        <v>-9.1</v>
      </c>
      <c r="CE131">
        <f>'Datastream-Q'!BJ132</f>
        <v>-16.8</v>
      </c>
      <c r="CF131">
        <f>'Datastream-Q'!BK132</f>
        <v>87.6</v>
      </c>
      <c r="CG131" s="41">
        <v>110.85212074894918</v>
      </c>
      <c r="CH131" s="11">
        <f>[2]Weltindikatoren!Q91</f>
        <v>82.859465372897802</v>
      </c>
      <c r="CI131" s="2">
        <f>'[2]Deutschland Quartalsdaten'!O91</f>
        <v>79.994834125066603</v>
      </c>
      <c r="CJ131" s="21">
        <v>3.22309</v>
      </c>
      <c r="CK131" s="21">
        <v>-5.9393700000000003</v>
      </c>
      <c r="CL131">
        <f>'Datastream-Q'!BL132</f>
        <v>105.2604</v>
      </c>
      <c r="CM131">
        <f>'Datastream-Q'!BM132</f>
        <v>77.737499999999997</v>
      </c>
      <c r="CN131">
        <f>'Datastream-Q'!BN132</f>
        <v>84.2</v>
      </c>
      <c r="CO131">
        <f>'Datastream-Q'!BO132</f>
        <v>108.5</v>
      </c>
      <c r="CP131">
        <f>'Datastream-Q'!BP132</f>
        <v>39.229999999999997</v>
      </c>
      <c r="CQ131">
        <f>'Datastream-Q'!BQ132</f>
        <v>42.37</v>
      </c>
      <c r="CR131">
        <f>'Datastream-Q'!BR132</f>
        <v>58.47</v>
      </c>
      <c r="CS131">
        <f>'Datastream-Q'!BS132</f>
        <v>56.7</v>
      </c>
      <c r="CT131">
        <f>'Datastream-Q'!BT132</f>
        <v>59.7</v>
      </c>
      <c r="CU131" s="28">
        <f>'Datastream-Q'!BU132</f>
        <v>83.3</v>
      </c>
      <c r="CV131" s="28">
        <f>'Datastream-Q'!BV132</f>
        <v>108.5</v>
      </c>
      <c r="CW131">
        <f>'Datastream-Q'!CJ132</f>
        <v>2.0670000000000002</v>
      </c>
      <c r="CX131" s="41">
        <v>0.04</v>
      </c>
      <c r="CY131">
        <f>'Datastream-Q'!BW132</f>
        <v>104.6</v>
      </c>
      <c r="DA131" s="41">
        <f>[6]Quartalsdaten!C7</f>
        <v>73.450117710000001</v>
      </c>
      <c r="DB131" s="40">
        <f t="shared" si="11"/>
        <v>16.123768814412685</v>
      </c>
      <c r="DC131" s="19">
        <f>'[2]Deutschland Quartalsdaten'!N91</f>
        <v>6.0569593483494499E-2</v>
      </c>
      <c r="DG131">
        <f>'Datastream-Q'!BY132</f>
        <v>12.435634</v>
      </c>
      <c r="DH131">
        <f>'Datastream-Q'!BZ132</f>
        <v>12.9</v>
      </c>
      <c r="DI131">
        <f>'Datastream-Q'!CA132</f>
        <v>270.70999999999998</v>
      </c>
      <c r="DJ131" s="41">
        <f>[6]Quartalsdaten!D7</f>
        <v>261.83199999999999</v>
      </c>
      <c r="DK131" s="41">
        <f>[6]Quartalsdaten!E7</f>
        <v>356.16462969999998</v>
      </c>
      <c r="DL131" s="53">
        <v>-0.3</v>
      </c>
      <c r="DM131">
        <f>'Datastream-Q'!CE132</f>
        <v>191.9</v>
      </c>
      <c r="DN131">
        <f>'Datastream-Q'!CF132</f>
        <v>227.4</v>
      </c>
      <c r="DO131" s="41">
        <f>[6]Quartalsdaten!F7</f>
        <v>27.434059999999999</v>
      </c>
      <c r="DP131" s="41">
        <f>'West-Deutschland-Q'!BA132</f>
        <v>39.898829999999997</v>
      </c>
      <c r="DQ131" s="41">
        <f>[6]Quartalsdaten!G7</f>
        <v>15.46124</v>
      </c>
      <c r="DR131" s="41">
        <f>[6]Quartalsdaten!H7</f>
        <v>15.46124</v>
      </c>
      <c r="DS131" s="41">
        <f>[6]Quartalsdaten!I7</f>
        <v>27.434059999999999</v>
      </c>
      <c r="DT131" s="41">
        <f>[6]Quartalsdaten!J7</f>
        <v>128.96734000000001</v>
      </c>
      <c r="DU131" s="41">
        <f>[6]Quartalsdaten!K7</f>
        <v>39.898829999999997</v>
      </c>
      <c r="DV131" s="48">
        <v>8.51</v>
      </c>
      <c r="DW131">
        <f>'Datastream-Q'!CG132</f>
        <v>96.1</v>
      </c>
      <c r="DX131">
        <f>'Datastream-Q'!CH132</f>
        <v>104.2</v>
      </c>
      <c r="DY131" s="56">
        <v>70.290000000000006</v>
      </c>
      <c r="DZ131" s="41">
        <v>-4.6359966481935085E-2</v>
      </c>
      <c r="EA131" s="41">
        <v>-0.78612355594800587</v>
      </c>
      <c r="EB131" s="1">
        <f>[2]Weltindikatoren!C91</f>
        <v>2.0821860890258117</v>
      </c>
      <c r="EC131" s="41">
        <f>'West-Deutschland-Q'!BE132</f>
        <v>55.720999999999997</v>
      </c>
      <c r="ED131" s="41">
        <f>'West-Deutschland-Q'!BF132</f>
        <v>27.728000000000002</v>
      </c>
      <c r="EE131" s="41">
        <f>[6]Quartalsdaten!L7</f>
        <v>266.30500000000001</v>
      </c>
      <c r="EF131" s="41">
        <v>100</v>
      </c>
      <c r="EG131" s="41">
        <f>[6]Quartalsdaten!M7</f>
        <v>41.075666949999999</v>
      </c>
      <c r="EH131" s="41">
        <f>[6]Quartalsdaten!N7</f>
        <v>5.4213545999999999</v>
      </c>
      <c r="EI131" s="41">
        <f>[6]Quartalsdaten!O7</f>
        <v>71.033333330000005</v>
      </c>
      <c r="EJ131" s="1">
        <f>[2]Weltindikatoren!C91</f>
        <v>2.0821860890258117</v>
      </c>
      <c r="EK131" t="e">
        <f>#REF!</f>
        <v>#REF!</v>
      </c>
      <c r="EL131">
        <v>172.2879942987897</v>
      </c>
      <c r="EM131">
        <v>220.34939107116375</v>
      </c>
      <c r="EQ131">
        <f>[6]Quartalsdaten!AA7</f>
        <v>130.702</v>
      </c>
      <c r="ER131">
        <f>[6]Quartalsdaten!AB7</f>
        <v>189.10599999999999</v>
      </c>
      <c r="ES131" s="56">
        <v>57.96</v>
      </c>
      <c r="ET131" s="41">
        <f>[6]Quartalsdaten!AD7</f>
        <v>66.506</v>
      </c>
      <c r="EU131" s="41">
        <f>[6]Quartalsdaten!AE7</f>
        <v>111.169</v>
      </c>
    </row>
    <row r="132" spans="1:151">
      <c r="A132" s="4">
        <v>33786</v>
      </c>
      <c r="B132" s="14">
        <f>B131*('Datastream-Q'!B133/'Datastream-Q'!B132)</f>
        <v>446.71396551796869</v>
      </c>
      <c r="C132">
        <f>'Datastream-Q'!C133</f>
        <v>87.4</v>
      </c>
      <c r="D132">
        <f>'Datastream-Q'!D133</f>
        <v>83.9</v>
      </c>
      <c r="E132">
        <f>'Datastream-Q'!E133</f>
        <v>91.1</v>
      </c>
      <c r="F132">
        <f>'Datastream-Q'!F133</f>
        <v>58.5</v>
      </c>
      <c r="G132">
        <f>'Datastream-Q'!G133</f>
        <v>1.3531010000000001</v>
      </c>
      <c r="H132">
        <f>'Datastream-Q'!H133</f>
        <v>294.39999999999998</v>
      </c>
      <c r="I132">
        <f>'Datastream-Q'!I133</f>
        <v>589.9</v>
      </c>
      <c r="J132">
        <f>'Datastream-Q'!J133</f>
        <v>9.7210000000000001</v>
      </c>
      <c r="K132">
        <f>'Datastream-Q'!K133</f>
        <v>7.97</v>
      </c>
      <c r="L132">
        <f>'Datastream-Q'!L133</f>
        <v>1466.4</v>
      </c>
      <c r="M132">
        <f>'Datastream-Q'!M133</f>
        <v>863105</v>
      </c>
      <c r="N132">
        <f>'Datastream-Q'!N133</f>
        <v>70.900000000000006</v>
      </c>
      <c r="O132">
        <f>'Datastream-Q'!O133</f>
        <v>2686</v>
      </c>
      <c r="P132">
        <f>'Datastream-Q'!P133</f>
        <v>7.8</v>
      </c>
      <c r="Q132">
        <f>'Datastream-Q'!Q133</f>
        <v>69</v>
      </c>
      <c r="R132">
        <f>'Datastream-Q'!R133</f>
        <v>75.599999999999994</v>
      </c>
      <c r="S132">
        <v>1</v>
      </c>
      <c r="T132">
        <v>1</v>
      </c>
      <c r="U132">
        <f>'Datastream-Q'!S133</f>
        <v>12.4</v>
      </c>
      <c r="V132">
        <f>'Datastream-Q'!T133</f>
        <v>19.2</v>
      </c>
      <c r="W132" s="1">
        <f>'[2]Deutschland Quartalsdaten'!C92</f>
        <v>-0.86081452808157433</v>
      </c>
      <c r="X132" s="1">
        <f>'[2]Deutschland Quartalsdaten'!B92</f>
        <v>2.6836416229866251</v>
      </c>
      <c r="Y132" s="19">
        <f>'[2]Deutschland Quartalsdaten'!J92</f>
        <v>2.6379061086588758</v>
      </c>
      <c r="Z132">
        <f>'Datastream-Q'!U133</f>
        <v>95.576999999999998</v>
      </c>
      <c r="AA132">
        <f>'Datastream-Q'!V133</f>
        <v>106.45744000000001</v>
      </c>
      <c r="AB132">
        <f>'Datastream-Q'!W133</f>
        <v>95.001999999999995</v>
      </c>
      <c r="AC132">
        <f>'Datastream-Q'!X133</f>
        <v>102.29300000000001</v>
      </c>
      <c r="AD132">
        <f>'Datastream-Q'!Y133</f>
        <v>-56.2</v>
      </c>
      <c r="AE132">
        <f>'Datastream-Q'!Z133</f>
        <v>38.799999999999997</v>
      </c>
      <c r="AF132" s="1">
        <f>'Datastream-Q'!AA133</f>
        <v>-5.2</v>
      </c>
      <c r="AG132">
        <f>'Datastream-Q'!AB133</f>
        <v>102.7</v>
      </c>
      <c r="AH132" s="8"/>
      <c r="AI132">
        <f>'Datastream-Q'!AD133</f>
        <v>94.36</v>
      </c>
      <c r="AJ132">
        <f>'Datastream-Q'!AE133</f>
        <v>1.3531010000000001</v>
      </c>
      <c r="AK132" s="2">
        <f t="shared" si="9"/>
        <v>89.779540067843072</v>
      </c>
      <c r="AL132" s="2">
        <f t="shared" si="10"/>
        <v>92.872435063982863</v>
      </c>
      <c r="AM132" s="12"/>
      <c r="AN132">
        <f>'Datastream-Q'!AF133</f>
        <v>76.400000000000006</v>
      </c>
      <c r="AO132">
        <f>'Datastream-Q'!AG133</f>
        <v>-41.8</v>
      </c>
      <c r="AP132">
        <f>'Datastream-Q'!AH133</f>
        <v>15.743399999999999</v>
      </c>
      <c r="AQ132">
        <f>'Datastream-Q'!AI133</f>
        <v>90.615120000000005</v>
      </c>
      <c r="AR132">
        <f>'Datastream-Q'!AJ133</f>
        <v>26.7928</v>
      </c>
      <c r="AS132">
        <f>'Datastream-Q'!AK133</f>
        <v>75.688879999999997</v>
      </c>
      <c r="AT132">
        <f>'Datastream-Q'!AL133</f>
        <v>12.698</v>
      </c>
      <c r="AU132">
        <f>'Datastream-Q'!AM133</f>
        <v>82.879000000000005</v>
      </c>
      <c r="AV132">
        <f>'Datastream-Q'!AN133</f>
        <v>21.047000000000001</v>
      </c>
      <c r="AW132">
        <f>'Datastream-Q'!AO133</f>
        <v>73.954999999999998</v>
      </c>
      <c r="AX132" s="30">
        <f t="shared" si="5"/>
        <v>96.669738449294456</v>
      </c>
      <c r="AY132">
        <f>'Datastream-Q'!AQ133</f>
        <v>20.14</v>
      </c>
      <c r="AZ132">
        <f>'Datastream-Q'!AR133</f>
        <v>69</v>
      </c>
      <c r="BA132" s="2">
        <f t="shared" si="8"/>
        <v>80.656020935757212</v>
      </c>
      <c r="BB132" s="2">
        <f t="shared" si="8"/>
        <v>91.462660977549888</v>
      </c>
      <c r="BC132" s="2">
        <f t="shared" si="8"/>
        <v>78.554686333641882</v>
      </c>
      <c r="BD132" s="2">
        <f t="shared" si="8"/>
        <v>97.709201140246762</v>
      </c>
      <c r="BF132">
        <f>'Datastream-Q'!AT133</f>
        <v>38.799999999999997</v>
      </c>
      <c r="BG132">
        <f>'Datastream-Q'!AU133</f>
        <v>79.900000000000006</v>
      </c>
      <c r="BH132">
        <f>'Datastream-Q'!AV133</f>
        <v>83.2</v>
      </c>
      <c r="BI132">
        <f>'Datastream-Q'!AW133</f>
        <v>12.3</v>
      </c>
      <c r="BJ132">
        <f>'Datastream-Q'!AX133</f>
        <v>28.6</v>
      </c>
      <c r="BK132">
        <f>'Datastream-Q'!AY133</f>
        <v>-14.5</v>
      </c>
      <c r="BL132">
        <v>0.73158751016832491</v>
      </c>
      <c r="BM132">
        <f>'Datastream-Q'!AZ133</f>
        <v>71.823400000000007</v>
      </c>
      <c r="BN132">
        <f>'Datastream-Q'!BA133</f>
        <v>97.627600000000001</v>
      </c>
      <c r="BO132">
        <f>'Datastream-Q'!BB133</f>
        <v>19</v>
      </c>
      <c r="BP132">
        <f>'Datastream-Q'!BC133</f>
        <v>99.6</v>
      </c>
      <c r="BQ132" s="41">
        <f>[6]Quartalsdaten!S8</f>
        <v>78.912289999999999</v>
      </c>
      <c r="BR132" s="9">
        <f>'West-Deutschland-Q'!M134*AVERAGE(Quartalsdaten!BR$138:BR$141)/AVERAGE('West-Deutschland-Q'!M$139:M$142)</f>
        <v>93.248821081830798</v>
      </c>
      <c r="BS132" s="13">
        <v>85.79</v>
      </c>
      <c r="BT132" s="1">
        <f>'[4]Preisindex-Deutschland-Quartals'!C92</f>
        <v>7.7302714938039463</v>
      </c>
      <c r="BU132" s="1">
        <f>'[4]Preisindex-Deutschland-Quartals'!D92</f>
        <v>6.7250337713071877</v>
      </c>
      <c r="BV132" s="2">
        <f>'[5]Deutschland Quartalsdaten'!K92</f>
        <v>0</v>
      </c>
      <c r="BW132" s="41">
        <f>'West-Deutschland-Q'!AW133</f>
        <v>321.32506999999998</v>
      </c>
      <c r="BX132" s="41">
        <f>'West-Deutschland-Q'!AX133</f>
        <v>34.445659999999997</v>
      </c>
      <c r="BY132" s="41">
        <f>'West-Deutschland-Q'!AY133</f>
        <v>561.60900000000004</v>
      </c>
      <c r="BZ132" s="2">
        <f>'Datastream-Q'!BF133</f>
        <v>426.036</v>
      </c>
      <c r="CA132">
        <f>'Datastream-Q'!BG133</f>
        <v>1426.08</v>
      </c>
      <c r="CB132">
        <f>'Datastream-Q'!BH133</f>
        <v>-5151.0119999999997</v>
      </c>
      <c r="CC132" s="2">
        <v>615.88</v>
      </c>
      <c r="CD132">
        <f>'Datastream-Q'!BI133</f>
        <v>-24.8</v>
      </c>
      <c r="CE132">
        <f>'Datastream-Q'!BJ133</f>
        <v>-14.1</v>
      </c>
      <c r="CF132">
        <f>'Datastream-Q'!BK133</f>
        <v>84.7</v>
      </c>
      <c r="CG132" s="41">
        <v>113.84537001655841</v>
      </c>
      <c r="CH132" s="11">
        <f>[2]Weltindikatoren!Q92</f>
        <v>82.420931588913248</v>
      </c>
      <c r="CI132" s="2">
        <f>'[2]Deutschland Quartalsdaten'!O92</f>
        <v>80.003722335699308</v>
      </c>
      <c r="CJ132" s="21">
        <v>3.46739</v>
      </c>
      <c r="CK132" s="21">
        <v>-6.0478500000000004</v>
      </c>
      <c r="CL132">
        <f>'Datastream-Q'!BL133</f>
        <v>111.4015</v>
      </c>
      <c r="CM132">
        <f>'Datastream-Q'!BM133</f>
        <v>80.521199999999993</v>
      </c>
      <c r="CN132">
        <f>'Datastream-Q'!BN133</f>
        <v>82.8</v>
      </c>
      <c r="CO132">
        <f>'Datastream-Q'!BO133</f>
        <v>105.8</v>
      </c>
      <c r="CP132">
        <f>'Datastream-Q'!BP133</f>
        <v>39.97</v>
      </c>
      <c r="CQ132">
        <f>'Datastream-Q'!BQ133</f>
        <v>42.97</v>
      </c>
      <c r="CR132">
        <f>'Datastream-Q'!BR133</f>
        <v>58.53</v>
      </c>
      <c r="CS132">
        <f>'Datastream-Q'!BS133</f>
        <v>54</v>
      </c>
      <c r="CT132">
        <f>'Datastream-Q'!BT133</f>
        <v>61.73</v>
      </c>
      <c r="CU132" s="28">
        <f>'Datastream-Q'!BU133</f>
        <v>83.1</v>
      </c>
      <c r="CV132" s="28">
        <f>'Datastream-Q'!BV133</f>
        <v>109.5</v>
      </c>
      <c r="CW132">
        <f>'Datastream-Q'!CJ133</f>
        <v>-1.232</v>
      </c>
      <c r="CX132" s="41">
        <v>-0.8</v>
      </c>
      <c r="CY132">
        <f>'Datastream-Q'!BW133</f>
        <v>103.7</v>
      </c>
      <c r="DA132" s="41">
        <f>[6]Quartalsdaten!C8</f>
        <v>73.889765330000003</v>
      </c>
      <c r="DB132" s="40">
        <f t="shared" si="11"/>
        <v>14.884328664305176</v>
      </c>
      <c r="DC132" s="19">
        <f>'[2]Deutschland Quartalsdaten'!N92</f>
        <v>6.727580812785515E-2</v>
      </c>
      <c r="DG132">
        <f>'Datastream-Q'!BY133</f>
        <v>11.352162999999999</v>
      </c>
      <c r="DH132">
        <f>'Datastream-Q'!BZ133</f>
        <v>13</v>
      </c>
      <c r="DI132">
        <f>'Datastream-Q'!CA133</f>
        <v>273.25</v>
      </c>
      <c r="DJ132" s="41">
        <f>[6]Quartalsdaten!D8</f>
        <v>263.10500000000002</v>
      </c>
      <c r="DK132" s="41">
        <f>[6]Quartalsdaten!E8</f>
        <v>356.29894849999999</v>
      </c>
      <c r="DL132" s="53">
        <v>0.5</v>
      </c>
      <c r="DM132">
        <f>'Datastream-Q'!CE133</f>
        <v>192.1</v>
      </c>
      <c r="DN132">
        <f>'Datastream-Q'!CF133</f>
        <v>232.8</v>
      </c>
      <c r="DO132" s="41">
        <f>[6]Quartalsdaten!F8</f>
        <v>28.111440000000002</v>
      </c>
      <c r="DP132" s="41">
        <f>'West-Deutschland-Q'!BA133</f>
        <v>38.859819999999999</v>
      </c>
      <c r="DQ132" s="41">
        <f>[6]Quartalsdaten!G8</f>
        <v>15.657690000000001</v>
      </c>
      <c r="DR132" s="41">
        <f>[6]Quartalsdaten!H8</f>
        <v>15.657690000000001</v>
      </c>
      <c r="DS132" s="41">
        <f>[6]Quartalsdaten!I8</f>
        <v>28.111440000000002</v>
      </c>
      <c r="DT132" s="41">
        <f>[6]Quartalsdaten!J8</f>
        <v>125.72611999999999</v>
      </c>
      <c r="DU132" s="41">
        <f>[6]Quartalsdaten!K8</f>
        <v>38.859819999999999</v>
      </c>
      <c r="DV132" s="48">
        <v>8.66</v>
      </c>
      <c r="DW132">
        <f>'Datastream-Q'!CG133</f>
        <v>97.4</v>
      </c>
      <c r="DX132">
        <f>'Datastream-Q'!CH133</f>
        <v>110.1</v>
      </c>
      <c r="DY132" s="56">
        <v>66.290000000000006</v>
      </c>
      <c r="DZ132" s="41">
        <v>0.49109429065963767</v>
      </c>
      <c r="EA132" s="41">
        <v>-0.64885523575030257</v>
      </c>
      <c r="EB132" s="1">
        <f>[2]Weltindikatoren!C92</f>
        <v>2.0963531037931653</v>
      </c>
      <c r="EC132" s="41">
        <f>'West-Deutschland-Q'!BE133</f>
        <v>55.94</v>
      </c>
      <c r="ED132" s="41">
        <f>'West-Deutschland-Q'!BF133</f>
        <v>27.440999999999999</v>
      </c>
      <c r="EE132" s="41">
        <f>[6]Quartalsdaten!L8</f>
        <v>268.66699999999997</v>
      </c>
      <c r="EF132" s="41">
        <v>100.12</v>
      </c>
      <c r="EG132" s="41">
        <f>[6]Quartalsdaten!M8</f>
        <v>41.191205930000002</v>
      </c>
      <c r="EH132" s="41">
        <f>[6]Quartalsdaten!N8</f>
        <v>5.6069729219999997</v>
      </c>
      <c r="EI132" s="41">
        <f>[6]Quartalsdaten!O8</f>
        <v>71.5</v>
      </c>
      <c r="EJ132" s="1">
        <f>[2]Weltindikatoren!C92</f>
        <v>2.0963531037931653</v>
      </c>
      <c r="EK132" t="e">
        <f>#REF!</f>
        <v>#REF!</v>
      </c>
      <c r="EL132">
        <v>170.45889599775376</v>
      </c>
      <c r="EM132">
        <v>220.26085698170732</v>
      </c>
      <c r="EQ132">
        <f>[6]Quartalsdaten!AA8</f>
        <v>133.517</v>
      </c>
      <c r="ER132">
        <f>[6]Quartalsdaten!AB8</f>
        <v>193.203</v>
      </c>
      <c r="ES132" s="56">
        <v>58.74</v>
      </c>
      <c r="ET132" s="41">
        <f>[6]Quartalsdaten!AD8</f>
        <v>67.599999999999994</v>
      </c>
      <c r="EU132" s="41">
        <f>[6]Quartalsdaten!AE8</f>
        <v>109.09</v>
      </c>
    </row>
    <row r="133" spans="1:151">
      <c r="A133" s="4">
        <v>33878</v>
      </c>
      <c r="B133" s="14">
        <f>B132*('Datastream-Q'!B134/'Datastream-Q'!B133)</f>
        <v>445.27539955371509</v>
      </c>
      <c r="C133">
        <f>'Datastream-Q'!C134</f>
        <v>82.5</v>
      </c>
      <c r="D133">
        <f>'Datastream-Q'!D134</f>
        <v>80</v>
      </c>
      <c r="E133">
        <f>'Datastream-Q'!E134</f>
        <v>85</v>
      </c>
      <c r="F133">
        <f>'Datastream-Q'!F134</f>
        <v>56.4</v>
      </c>
      <c r="G133">
        <f>'Datastream-Q'!G134</f>
        <v>1.23766</v>
      </c>
      <c r="H133">
        <f>'Datastream-Q'!H134</f>
        <v>331.9</v>
      </c>
      <c r="I133">
        <f>'Datastream-Q'!I134</f>
        <v>589.79999999999995</v>
      </c>
      <c r="J133">
        <f>'Datastream-Q'!J134</f>
        <v>8.9740000000000002</v>
      </c>
      <c r="K133">
        <f>'Datastream-Q'!K134</f>
        <v>7.4</v>
      </c>
      <c r="L133">
        <f>'Datastream-Q'!L134</f>
        <v>1545.1</v>
      </c>
      <c r="M133">
        <f>'Datastream-Q'!M134</f>
        <v>879036</v>
      </c>
      <c r="N133">
        <f>'Datastream-Q'!N134</f>
        <v>69.3</v>
      </c>
      <c r="O133">
        <f>'Datastream-Q'!O134</f>
        <v>3003</v>
      </c>
      <c r="P133">
        <f>'Datastream-Q'!P134</f>
        <v>8</v>
      </c>
      <c r="Q133">
        <f>'Datastream-Q'!Q134</f>
        <v>69.599999999999994</v>
      </c>
      <c r="R133">
        <f>'Datastream-Q'!R134</f>
        <v>76.599999999999994</v>
      </c>
      <c r="S133">
        <v>1</v>
      </c>
      <c r="T133">
        <v>1</v>
      </c>
      <c r="U133">
        <f>'Datastream-Q'!S134</f>
        <v>6.6</v>
      </c>
      <c r="V133">
        <f>'Datastream-Q'!T134</f>
        <v>36</v>
      </c>
      <c r="W133" s="1">
        <f>'[2]Deutschland Quartalsdaten'!C93</f>
        <v>-1.367229112381237</v>
      </c>
      <c r="X133" s="1">
        <f>'[2]Deutschland Quartalsdaten'!B93</f>
        <v>2.6741854346613394</v>
      </c>
      <c r="Y133" s="19">
        <f>'[2]Deutschland Quartalsdaten'!J93</f>
        <v>2.6378200805611591</v>
      </c>
      <c r="Z133">
        <f>'Datastream-Q'!U134</f>
        <v>91.396000000000001</v>
      </c>
      <c r="AA133">
        <f>'Datastream-Q'!V134</f>
        <v>101.66527000000001</v>
      </c>
      <c r="AB133">
        <f>'Datastream-Q'!W134</f>
        <v>95.927000000000007</v>
      </c>
      <c r="AC133">
        <f>'Datastream-Q'!X134</f>
        <v>103.66167</v>
      </c>
      <c r="AD133">
        <f>'Datastream-Q'!Y134</f>
        <v>-65.7</v>
      </c>
      <c r="AE133">
        <f>'Datastream-Q'!Z134</f>
        <v>37.299999999999997</v>
      </c>
      <c r="AF133" s="1">
        <f>'Datastream-Q'!AA134</f>
        <v>-16.3</v>
      </c>
      <c r="AG133">
        <f>'Datastream-Q'!AB134</f>
        <v>105.6</v>
      </c>
      <c r="AH133" s="8"/>
      <c r="AI133">
        <f>'Datastream-Q'!AD134</f>
        <v>96.28</v>
      </c>
      <c r="AJ133">
        <f>'Datastream-Q'!AE134</f>
        <v>1.23766</v>
      </c>
      <c r="AK133" s="2">
        <f t="shared" si="9"/>
        <v>89.898939923141882</v>
      </c>
      <c r="AL133" s="2">
        <f t="shared" si="10"/>
        <v>92.538543899591815</v>
      </c>
      <c r="AM133" s="12"/>
      <c r="AN133">
        <f>'Datastream-Q'!AF134</f>
        <v>75.099999999999994</v>
      </c>
      <c r="AO133">
        <f>'Datastream-Q'!AG134</f>
        <v>-54</v>
      </c>
      <c r="AP133">
        <f>'Datastream-Q'!AH134</f>
        <v>15.98405</v>
      </c>
      <c r="AQ133">
        <f>'Datastream-Q'!AI134</f>
        <v>85.744590000000002</v>
      </c>
      <c r="AR133">
        <f>'Datastream-Q'!AJ134</f>
        <v>27.49286</v>
      </c>
      <c r="AS133">
        <f>'Datastream-Q'!AK134</f>
        <v>76.446460000000002</v>
      </c>
      <c r="AT133">
        <f>'Datastream-Q'!AL134</f>
        <v>13.085000000000001</v>
      </c>
      <c r="AU133">
        <f>'Datastream-Q'!AM134</f>
        <v>78.311000000000007</v>
      </c>
      <c r="AV133">
        <f>'Datastream-Q'!AN134</f>
        <v>21.600999999999999</v>
      </c>
      <c r="AW133">
        <f>'Datastream-Q'!AO134</f>
        <v>74.325999999999993</v>
      </c>
      <c r="AX133" s="30">
        <f t="shared" si="5"/>
        <v>97.14756266392736</v>
      </c>
      <c r="AY133">
        <f>'Datastream-Q'!AQ134</f>
        <v>19.260000000000002</v>
      </c>
      <c r="AZ133">
        <f>'Datastream-Q'!AR134</f>
        <v>69.599999999999994</v>
      </c>
      <c r="BA133" s="2">
        <f t="shared" si="8"/>
        <v>81.862857035607377</v>
      </c>
      <c r="BB133" s="2">
        <f t="shared" si="8"/>
        <v>91.330543419707297</v>
      </c>
      <c r="BC133" s="2">
        <f t="shared" si="8"/>
        <v>78.569490405872642</v>
      </c>
      <c r="BD133" s="2">
        <f t="shared" si="8"/>
        <v>97.226215576234651</v>
      </c>
      <c r="BF133">
        <f>'Datastream-Q'!AT134</f>
        <v>37.299999999999997</v>
      </c>
      <c r="BG133">
        <f>'Datastream-Q'!AU134</f>
        <v>76.7</v>
      </c>
      <c r="BH133">
        <f>'Datastream-Q'!AV134</f>
        <v>79.900000000000006</v>
      </c>
      <c r="BI133">
        <f>'Datastream-Q'!AW134</f>
        <v>8.5</v>
      </c>
      <c r="BJ133">
        <f>'Datastream-Q'!AX134</f>
        <v>43.6</v>
      </c>
      <c r="BK133">
        <f>'Datastream-Q'!AY134</f>
        <v>-24.5</v>
      </c>
      <c r="BL133">
        <v>0.72618229524583</v>
      </c>
      <c r="BM133">
        <f>'Datastream-Q'!AZ134</f>
        <v>71.351500000000001</v>
      </c>
      <c r="BN133">
        <f>'Datastream-Q'!BA134</f>
        <v>96.505899999999997</v>
      </c>
      <c r="BO133">
        <f>'Datastream-Q'!BB134</f>
        <v>17</v>
      </c>
      <c r="BP133">
        <f>'Datastream-Q'!BC134</f>
        <v>79.7</v>
      </c>
      <c r="BQ133" s="41">
        <f>[6]Quartalsdaten!S9</f>
        <v>81.555319999999995</v>
      </c>
      <c r="BR133" s="9">
        <f>'West-Deutschland-Q'!M135*AVERAGE(Quartalsdaten!BR$138:BR$141)/AVERAGE('West-Deutschland-Q'!M$139:M$142)</f>
        <v>93.561386962552007</v>
      </c>
      <c r="BS133" s="13">
        <v>87.66</v>
      </c>
      <c r="BT133" s="1">
        <f>'[4]Preisindex-Deutschland-Quartals'!C93</f>
        <v>7.8088884529829485</v>
      </c>
      <c r="BU133" s="1">
        <f>'[4]Preisindex-Deutschland-Quartals'!D93</f>
        <v>6.7887447954288396</v>
      </c>
      <c r="BV133" s="2">
        <f>'[5]Deutschland Quartalsdaten'!K93</f>
        <v>0</v>
      </c>
      <c r="BW133" s="41">
        <f>'West-Deutschland-Q'!AW134</f>
        <v>330.78289000000001</v>
      </c>
      <c r="BX133" s="41">
        <f>'West-Deutschland-Q'!AX134</f>
        <v>32.815989999999999</v>
      </c>
      <c r="BY133" s="41">
        <f>'West-Deutschland-Q'!AY134</f>
        <v>567.55085999999994</v>
      </c>
      <c r="BZ133" s="2">
        <f>'Datastream-Q'!BF134</f>
        <v>430.42899999999997</v>
      </c>
      <c r="CA133">
        <f>'Datastream-Q'!BG134</f>
        <v>1447.14</v>
      </c>
      <c r="CB133">
        <f>'Datastream-Q'!BH134</f>
        <v>-4447.2979999999998</v>
      </c>
      <c r="CC133" s="2">
        <v>616.29999999999995</v>
      </c>
      <c r="CD133">
        <f>'Datastream-Q'!BI134</f>
        <v>-58.5</v>
      </c>
      <c r="CE133">
        <f>'Datastream-Q'!BJ134</f>
        <v>-19.8</v>
      </c>
      <c r="CF133">
        <f>'Datastream-Q'!BK134</f>
        <v>74.8</v>
      </c>
      <c r="CG133" s="41">
        <v>113.69252324544647</v>
      </c>
      <c r="CH133" s="11">
        <f>[2]Weltindikatoren!Q93</f>
        <v>81.640152037041943</v>
      </c>
      <c r="CI133" s="2">
        <f>'[2]Deutschland Quartalsdaten'!O93</f>
        <v>79.443698108239644</v>
      </c>
      <c r="CJ133" s="21">
        <v>3.87344</v>
      </c>
      <c r="CK133" s="21">
        <v>-6.9147600000000002</v>
      </c>
      <c r="CL133">
        <f>'Datastream-Q'!BL134</f>
        <v>112.376</v>
      </c>
      <c r="CM133">
        <f>'Datastream-Q'!BM134</f>
        <v>82.504999999999995</v>
      </c>
      <c r="CN133">
        <f>'Datastream-Q'!BN134</f>
        <v>82.6</v>
      </c>
      <c r="CO133">
        <f>'Datastream-Q'!BO134</f>
        <v>105.2</v>
      </c>
      <c r="CP133">
        <f>'Datastream-Q'!BP134</f>
        <v>37.869999999999997</v>
      </c>
      <c r="CQ133">
        <f>'Datastream-Q'!BQ134</f>
        <v>40.83</v>
      </c>
      <c r="CR133">
        <f>'Datastream-Q'!BR134</f>
        <v>55.93</v>
      </c>
      <c r="CS133">
        <f>'Datastream-Q'!BS134</f>
        <v>55.23</v>
      </c>
      <c r="CT133">
        <f>'Datastream-Q'!BT134</f>
        <v>56.47</v>
      </c>
      <c r="CU133" s="28">
        <f>'Datastream-Q'!BU134</f>
        <v>83</v>
      </c>
      <c r="CV133" s="28">
        <f>'Datastream-Q'!BV134</f>
        <v>108.9</v>
      </c>
      <c r="CW133">
        <f>'Datastream-Q'!CJ134</f>
        <v>-2.6070000000000002</v>
      </c>
      <c r="CX133" s="41">
        <v>-0.59</v>
      </c>
      <c r="CY133">
        <f>'Datastream-Q'!BW134</f>
        <v>106.9</v>
      </c>
      <c r="DA133" s="41">
        <f>[6]Quartalsdaten!C9</f>
        <v>74.421509049999997</v>
      </c>
      <c r="DB133" s="40">
        <f t="shared" si="11"/>
        <v>15.561624355638868</v>
      </c>
      <c r="DC133" s="19">
        <f>'[2]Deutschland Quartalsdaten'!N93</f>
        <v>9.7594079679200488E-2</v>
      </c>
      <c r="DG133">
        <f>'Datastream-Q'!BY134</f>
        <v>11.145514</v>
      </c>
      <c r="DH133">
        <f>'Datastream-Q'!BZ134</f>
        <v>12.5</v>
      </c>
      <c r="DI133">
        <f>'Datastream-Q'!CA134</f>
        <v>282.06</v>
      </c>
      <c r="DJ133" s="41">
        <f>[6]Quartalsdaten!D9</f>
        <v>284.12200000000001</v>
      </c>
      <c r="DK133" s="41">
        <f>[6]Quartalsdaten!E9</f>
        <v>383.19550090000001</v>
      </c>
      <c r="DL133" s="53">
        <v>-1.3</v>
      </c>
      <c r="DM133">
        <f>'Datastream-Q'!CE134</f>
        <v>196</v>
      </c>
      <c r="DN133">
        <f>'Datastream-Q'!CF134</f>
        <v>239</v>
      </c>
      <c r="DO133" s="41">
        <f>[6]Quartalsdaten!F9</f>
        <v>27.391210000000001</v>
      </c>
      <c r="DP133" s="41">
        <f>'West-Deutschland-Q'!BA134</f>
        <v>41.420079999999999</v>
      </c>
      <c r="DQ133" s="41">
        <f>[6]Quartalsdaten!G9</f>
        <v>15.29438</v>
      </c>
      <c r="DR133" s="41">
        <f>[6]Quartalsdaten!H9</f>
        <v>15.29438</v>
      </c>
      <c r="DS133" s="41">
        <f>[6]Quartalsdaten!I9</f>
        <v>27.391210000000001</v>
      </c>
      <c r="DT133" s="41">
        <f>[6]Quartalsdaten!J9</f>
        <v>125.37775999999999</v>
      </c>
      <c r="DU133" s="41">
        <f>[6]Quartalsdaten!K9</f>
        <v>41.420079999999999</v>
      </c>
      <c r="DV133" s="48">
        <v>8.14</v>
      </c>
      <c r="DW133">
        <f>'Datastream-Q'!CG134</f>
        <v>101.3</v>
      </c>
      <c r="DX133">
        <f>'Datastream-Q'!CH134</f>
        <v>111.5</v>
      </c>
      <c r="DY133" s="56">
        <v>63.09</v>
      </c>
      <c r="DZ133" s="41">
        <v>8.0846139971902792E-2</v>
      </c>
      <c r="EA133" s="41">
        <v>-0.30233636394603741</v>
      </c>
      <c r="EB133" s="1">
        <f>[2]Weltindikatoren!C93</f>
        <v>2.1066569586983972</v>
      </c>
      <c r="EC133" s="41">
        <f>'West-Deutschland-Q'!BE134</f>
        <v>58.201000000000001</v>
      </c>
      <c r="ED133" s="41">
        <f>'West-Deutschland-Q'!BF134</f>
        <v>29.468</v>
      </c>
      <c r="EE133" s="41">
        <f>[6]Quartalsdaten!L9</f>
        <v>277.56299999999999</v>
      </c>
      <c r="EF133" s="41">
        <v>100.21</v>
      </c>
      <c r="EG133" s="41">
        <f>[6]Quartalsdaten!M9</f>
        <v>42.4059265</v>
      </c>
      <c r="EH133" s="41">
        <f>[6]Quartalsdaten!N9</f>
        <v>5.5896149830000006</v>
      </c>
      <c r="EI133" s="41">
        <f>[6]Quartalsdaten!O9</f>
        <v>72.233333330000008</v>
      </c>
      <c r="EJ133" s="1">
        <f>[2]Weltindikatoren!C93</f>
        <v>2.1066569586983972</v>
      </c>
      <c r="EK133" t="e">
        <f>#REF!</f>
        <v>#REF!</v>
      </c>
      <c r="EL133">
        <v>169.75869620662488</v>
      </c>
      <c r="EM133">
        <v>221.23583944989286</v>
      </c>
      <c r="EQ133">
        <f>[6]Quartalsdaten!AA9</f>
        <v>133.876</v>
      </c>
      <c r="ER133">
        <f>[6]Quartalsdaten!AB9</f>
        <v>196.81</v>
      </c>
      <c r="ES133" s="56">
        <v>57.38</v>
      </c>
      <c r="ET133" s="41">
        <f>[6]Quartalsdaten!AD9</f>
        <v>68.332999999999998</v>
      </c>
      <c r="EU133" s="41">
        <f>[6]Quartalsdaten!AE9</f>
        <v>112.16500000000001</v>
      </c>
    </row>
    <row r="134" spans="1:151">
      <c r="A134" s="4">
        <v>33970</v>
      </c>
      <c r="B134" s="14">
        <f>B133*('Datastream-Q'!B135/'Datastream-Q'!B134)</f>
        <v>442.06696152434938</v>
      </c>
      <c r="C134">
        <f>'Datastream-Q'!C135</f>
        <v>81.400000000000006</v>
      </c>
      <c r="D134">
        <f>'Datastream-Q'!D135</f>
        <v>75.400000000000006</v>
      </c>
      <c r="E134">
        <f>'Datastream-Q'!E135</f>
        <v>87.8</v>
      </c>
      <c r="F134">
        <f>'Datastream-Q'!F135</f>
        <v>55</v>
      </c>
      <c r="G134">
        <f>'Datastream-Q'!G135</f>
        <v>1.188517</v>
      </c>
      <c r="H134">
        <f>'Datastream-Q'!H135</f>
        <v>305.3</v>
      </c>
      <c r="I134">
        <f>'Datastream-Q'!I135</f>
        <v>599.20000000000005</v>
      </c>
      <c r="J134">
        <f>'Datastream-Q'!J135</f>
        <v>8.3230000000000004</v>
      </c>
      <c r="K134">
        <f>'Datastream-Q'!K135</f>
        <v>6.93</v>
      </c>
      <c r="L134">
        <f>'Datastream-Q'!L135</f>
        <v>1684.2</v>
      </c>
      <c r="M134">
        <f>'Datastream-Q'!M135</f>
        <v>840853</v>
      </c>
      <c r="N134">
        <f>'Datastream-Q'!N135</f>
        <v>66.8</v>
      </c>
      <c r="O134">
        <f>'Datastream-Q'!O135</f>
        <v>3398</v>
      </c>
      <c r="P134">
        <f>'Datastream-Q'!P135</f>
        <v>8.3000000000000007</v>
      </c>
      <c r="Q134">
        <f>'Datastream-Q'!Q135</f>
        <v>70.900000000000006</v>
      </c>
      <c r="R134">
        <f>'Datastream-Q'!R135</f>
        <v>77.3</v>
      </c>
      <c r="S134">
        <v>1</v>
      </c>
      <c r="T134">
        <v>1</v>
      </c>
      <c r="U134">
        <f>'Datastream-Q'!S135</f>
        <v>8.9</v>
      </c>
      <c r="V134">
        <f>'Datastream-Q'!T135</f>
        <v>24.4</v>
      </c>
      <c r="W134" s="1">
        <f>'[2]Deutschland Quartalsdaten'!C94</f>
        <v>-1.4382443537545904</v>
      </c>
      <c r="X134" s="1">
        <f>'[2]Deutschland Quartalsdaten'!B94</f>
        <v>2.6718451059670958</v>
      </c>
      <c r="Y134" s="19">
        <f>'[2]Deutschland Quartalsdaten'!J94</f>
        <v>2.6344493181822757</v>
      </c>
      <c r="Z134">
        <f>'Datastream-Q'!U135</f>
        <v>89.206000000000003</v>
      </c>
      <c r="AA134">
        <f>'Datastream-Q'!V135</f>
        <v>99.561959999999999</v>
      </c>
      <c r="AB134">
        <f>'Datastream-Q'!W135</f>
        <v>87.581000000000003</v>
      </c>
      <c r="AC134">
        <f>'Datastream-Q'!X135</f>
        <v>95.264309999999995</v>
      </c>
      <c r="AD134">
        <f>'Datastream-Q'!Y135</f>
        <v>-67.7</v>
      </c>
      <c r="AE134">
        <f>'Datastream-Q'!Z135</f>
        <v>36.9</v>
      </c>
      <c r="AF134" s="1">
        <f>'Datastream-Q'!AA135</f>
        <v>-12.6</v>
      </c>
      <c r="AG134">
        <f>'Datastream-Q'!AB135</f>
        <v>106.1</v>
      </c>
      <c r="AH134" s="8"/>
      <c r="AI134">
        <f>'Datastream-Q'!AD135</f>
        <v>96.36</v>
      </c>
      <c r="AJ134">
        <f>'Datastream-Q'!AE135</f>
        <v>1.188517</v>
      </c>
      <c r="AK134" s="2">
        <f t="shared" si="9"/>
        <v>89.598477169392808</v>
      </c>
      <c r="AL134" s="2">
        <f t="shared" si="10"/>
        <v>91.934744501902131</v>
      </c>
      <c r="AM134" s="12">
        <f>'Datastream-Q'!CI135</f>
        <v>-9.6</v>
      </c>
      <c r="AN134">
        <f>'Datastream-Q'!AF135</f>
        <v>73</v>
      </c>
      <c r="AO134">
        <f>'Datastream-Q'!AG135</f>
        <v>-59.9</v>
      </c>
      <c r="AP134">
        <f>'Datastream-Q'!AH135</f>
        <v>15.662660000000001</v>
      </c>
      <c r="AQ134">
        <f>'Datastream-Q'!AI135</f>
        <v>83.93638</v>
      </c>
      <c r="AR134">
        <f>'Datastream-Q'!AJ135</f>
        <v>26.763929999999998</v>
      </c>
      <c r="AS134">
        <f>'Datastream-Q'!AK135</f>
        <v>69.049170000000004</v>
      </c>
      <c r="AT134">
        <f>'Datastream-Q'!AL135</f>
        <v>12.797000000000001</v>
      </c>
      <c r="AU134">
        <f>'Datastream-Q'!AM135</f>
        <v>76.409000000000006</v>
      </c>
      <c r="AV134">
        <f>'Datastream-Q'!AN135</f>
        <v>21.067</v>
      </c>
      <c r="AW134">
        <f>'Datastream-Q'!AO135</f>
        <v>66.513999999999996</v>
      </c>
      <c r="AX134" s="30">
        <f t="shared" si="5"/>
        <v>97.458776499388662</v>
      </c>
      <c r="AY134">
        <f>'Datastream-Q'!AQ135</f>
        <v>18.27</v>
      </c>
      <c r="AZ134">
        <f>'Datastream-Q'!AR135</f>
        <v>70.900000000000006</v>
      </c>
      <c r="BA134" s="2">
        <f t="shared" si="8"/>
        <v>81.703874054598643</v>
      </c>
      <c r="BB134" s="2">
        <f t="shared" si="8"/>
        <v>91.032041172135379</v>
      </c>
      <c r="BC134" s="2">
        <f t="shared" si="8"/>
        <v>78.714149977226825</v>
      </c>
      <c r="BD134" s="2">
        <f t="shared" si="8"/>
        <v>96.328456953211742</v>
      </c>
      <c r="BF134">
        <f>'Datastream-Q'!AT135</f>
        <v>36.9</v>
      </c>
      <c r="BG134">
        <f>'Datastream-Q'!AU135</f>
        <v>75.599999999999994</v>
      </c>
      <c r="BH134">
        <f>'Datastream-Q'!AV135</f>
        <v>79</v>
      </c>
      <c r="BI134">
        <f>'Datastream-Q'!AW135</f>
        <v>11</v>
      </c>
      <c r="BJ134">
        <f>'Datastream-Q'!AX135</f>
        <v>33.4</v>
      </c>
      <c r="BK134">
        <f>'Datastream-Q'!AY135</f>
        <v>-22.4</v>
      </c>
      <c r="BL134">
        <v>0.731401698071521</v>
      </c>
      <c r="BM134">
        <f>'Datastream-Q'!AZ135</f>
        <v>71.427400000000006</v>
      </c>
      <c r="BN134">
        <f>'Datastream-Q'!BA135</f>
        <v>96.160600000000002</v>
      </c>
      <c r="BO134">
        <f>'Datastream-Q'!BB135</f>
        <v>19.899999999999999</v>
      </c>
      <c r="BP134">
        <f>'Datastream-Q'!BC135</f>
        <v>49.2</v>
      </c>
      <c r="BQ134" s="41">
        <f>[6]Quartalsdaten!S10</f>
        <v>80.985590000000002</v>
      </c>
      <c r="BR134" s="9">
        <f>'West-Deutschland-Q'!M136*AVERAGE(Quartalsdaten!BR$138:BR$141)/AVERAGE('West-Deutschland-Q'!M$139:M$142)</f>
        <v>91.894368932038844</v>
      </c>
      <c r="BS134" s="13">
        <v>85.1</v>
      </c>
      <c r="BT134" s="1">
        <f>'[4]Preisindex-Deutschland-Quartals'!C94</f>
        <v>7.895057877228429</v>
      </c>
      <c r="BU134" s="1">
        <f>'[4]Preisindex-Deutschland-Quartals'!D94</f>
        <v>6.8602825043382936</v>
      </c>
      <c r="BV134" s="2">
        <f>'[5]Deutschland Quartalsdaten'!K94</f>
        <v>0</v>
      </c>
      <c r="BW134" s="41">
        <f>'West-Deutschland-Q'!AW135</f>
        <v>321.55559</v>
      </c>
      <c r="BX134" s="41">
        <f>'West-Deutschland-Q'!AX135</f>
        <v>31.067319999999999</v>
      </c>
      <c r="BY134" s="41">
        <f>'West-Deutschland-Q'!AY135</f>
        <v>555.43919000000005</v>
      </c>
      <c r="BZ134" s="2">
        <f>'Datastream-Q'!BF135</f>
        <v>430.94200000000001</v>
      </c>
      <c r="CA134">
        <f>'Datastream-Q'!BG135</f>
        <v>1454.3</v>
      </c>
      <c r="CB134">
        <f>'Datastream-Q'!BH135</f>
        <v>-1977.7080000000001</v>
      </c>
      <c r="CC134" s="2">
        <v>602.26</v>
      </c>
      <c r="CD134">
        <f>'Datastream-Q'!BI135</f>
        <v>-38.6</v>
      </c>
      <c r="CE134">
        <f>'Datastream-Q'!BJ135</f>
        <v>-22.2</v>
      </c>
      <c r="CF134">
        <f>'Datastream-Q'!BK135</f>
        <v>74.8</v>
      </c>
      <c r="CG134" s="41">
        <v>114.48223156285825</v>
      </c>
      <c r="CH134" s="11">
        <f>[2]Weltindikatoren!Q94</f>
        <v>81.706656057709793</v>
      </c>
      <c r="CI134" s="2">
        <f>'[2]Deutschland Quartalsdaten'!O94</f>
        <v>78.825821824265518</v>
      </c>
      <c r="CJ134" s="21">
        <v>3.0146700000000002</v>
      </c>
      <c r="CK134" s="21">
        <v>-6.5054100000000004</v>
      </c>
      <c r="CL134">
        <f>'Datastream-Q'!BL135</f>
        <v>110.7141</v>
      </c>
      <c r="CM134">
        <f>'Datastream-Q'!BM135</f>
        <v>83.2577</v>
      </c>
      <c r="CN134">
        <f>'Datastream-Q'!BN135</f>
        <v>82.5</v>
      </c>
      <c r="CO134">
        <f>'Datastream-Q'!BO135</f>
        <v>103.2</v>
      </c>
      <c r="CP134">
        <f>'Datastream-Q'!BP135</f>
        <v>35.93</v>
      </c>
      <c r="CQ134">
        <f>'Datastream-Q'!BQ135</f>
        <v>38.799999999999997</v>
      </c>
      <c r="CR134">
        <f>'Datastream-Q'!BR135</f>
        <v>53.7</v>
      </c>
      <c r="CS134">
        <f>'Datastream-Q'!BS135</f>
        <v>55.73</v>
      </c>
      <c r="CT134">
        <f>'Datastream-Q'!BT135</f>
        <v>52.27</v>
      </c>
      <c r="CU134" s="28">
        <f>'Datastream-Q'!BU135</f>
        <v>83</v>
      </c>
      <c r="CV134" s="28">
        <f>'Datastream-Q'!BV135</f>
        <v>105.7</v>
      </c>
      <c r="CW134">
        <f>'Datastream-Q'!CJ135</f>
        <v>-2.0979999999999999</v>
      </c>
      <c r="CX134" s="41">
        <v>-0.52</v>
      </c>
      <c r="CY134">
        <f>'Datastream-Q'!BW135</f>
        <v>106.7</v>
      </c>
      <c r="CZ134">
        <f>'Datastream-Q'!CL135</f>
        <v>71.534700000000001</v>
      </c>
      <c r="DA134" s="41">
        <f>[6]Quartalsdaten!C10</f>
        <v>75.777257210000002</v>
      </c>
      <c r="DB134" s="40">
        <f t="shared" si="11"/>
        <v>15.372098169399344</v>
      </c>
      <c r="DC134" s="19">
        <f>'[2]Deutschland Quartalsdaten'!N94</f>
        <v>9.281443499283315E-2</v>
      </c>
      <c r="DG134">
        <f>'Datastream-Q'!BY135</f>
        <v>16.078035</v>
      </c>
      <c r="DH134">
        <f>'Datastream-Q'!BZ135</f>
        <v>12.5</v>
      </c>
      <c r="DI134">
        <f>'Datastream-Q'!CA135</f>
        <v>277.72000000000003</v>
      </c>
      <c r="DJ134" s="41">
        <f>[6]Quartalsdaten!D10</f>
        <v>277.49099999999999</v>
      </c>
      <c r="DK134" s="41">
        <f>[6]Quartalsdaten!E10</f>
        <v>365.22674669999998</v>
      </c>
      <c r="DL134" s="53">
        <v>1.4</v>
      </c>
      <c r="DM134">
        <f>'Datastream-Q'!CE135</f>
        <v>199.1</v>
      </c>
      <c r="DN134">
        <f>'Datastream-Q'!CF135</f>
        <v>252.8</v>
      </c>
      <c r="DO134" s="41">
        <f>[6]Quartalsdaten!F10</f>
        <v>27.265239999999999</v>
      </c>
      <c r="DP134" s="41">
        <f>'West-Deutschland-Q'!BA135</f>
        <v>41.424520000000001</v>
      </c>
      <c r="DQ134" s="41">
        <f>[6]Quartalsdaten!G10</f>
        <v>15.027939999999999</v>
      </c>
      <c r="DR134" s="41">
        <f>[6]Quartalsdaten!H10</f>
        <v>15.027939999999999</v>
      </c>
      <c r="DS134" s="41">
        <f>[6]Quartalsdaten!I10</f>
        <v>27.265239999999999</v>
      </c>
      <c r="DT134" s="41">
        <f>[6]Quartalsdaten!J10</f>
        <v>122.4584</v>
      </c>
      <c r="DU134" s="41">
        <f>[6]Quartalsdaten!K10</f>
        <v>41.424520000000001</v>
      </c>
      <c r="DV134" s="48">
        <v>7.41</v>
      </c>
      <c r="DW134">
        <f>'Datastream-Q'!CG135</f>
        <v>103.2</v>
      </c>
      <c r="DX134">
        <f>'Datastream-Q'!CH135</f>
        <v>110.1</v>
      </c>
      <c r="DY134" s="56">
        <v>59.51</v>
      </c>
      <c r="DZ134" s="41">
        <v>0.29551911357174909</v>
      </c>
      <c r="EA134" s="41">
        <v>-0.86528674247485116</v>
      </c>
      <c r="EB134" s="1">
        <f>[2]Weltindikatoren!C94</f>
        <v>2.1129994074040099</v>
      </c>
      <c r="EC134" s="41">
        <f>'West-Deutschland-Q'!BE135</f>
        <v>58.51</v>
      </c>
      <c r="ED134" s="41">
        <f>'West-Deutschland-Q'!BF135</f>
        <v>29.917000000000002</v>
      </c>
      <c r="EE134" s="41">
        <f>[6]Quartalsdaten!L10</f>
        <v>274.19299999999998</v>
      </c>
      <c r="EF134" s="41">
        <v>99.7</v>
      </c>
      <c r="EG134" s="41">
        <f>[6]Quartalsdaten!M10</f>
        <v>41.063176249999998</v>
      </c>
      <c r="EH134" s="41">
        <f>[6]Quartalsdaten!N10</f>
        <v>5.5924655540000003</v>
      </c>
      <c r="EI134" s="41">
        <f>[6]Quartalsdaten!O10</f>
        <v>73.666666669999998</v>
      </c>
      <c r="EJ134" s="1">
        <f>[2]Weltindikatoren!C94</f>
        <v>2.1129994074040099</v>
      </c>
      <c r="EK134" t="e">
        <f>#REF!</f>
        <v>#REF!</v>
      </c>
      <c r="EL134">
        <v>167.12984075877145</v>
      </c>
      <c r="EM134">
        <v>223.25794840156817</v>
      </c>
      <c r="EQ134">
        <f>[6]Quartalsdaten!AA10</f>
        <v>133.41</v>
      </c>
      <c r="ER134">
        <f>[6]Quartalsdaten!AB10</f>
        <v>195.73599999999999</v>
      </c>
      <c r="ES134" s="56">
        <v>56.55</v>
      </c>
      <c r="ET134" s="41">
        <f>[6]Quartalsdaten!AD10</f>
        <v>70.049000000000007</v>
      </c>
      <c r="EU134" s="41">
        <f>[6]Quartalsdaten!AE10</f>
        <v>93.387</v>
      </c>
    </row>
    <row r="135" spans="1:151">
      <c r="A135" s="4">
        <v>34060</v>
      </c>
      <c r="B135" s="14">
        <f>B134*('Datastream-Q'!B136/'Datastream-Q'!B135)</f>
        <v>441.94727917691006</v>
      </c>
      <c r="C135">
        <f>'Datastream-Q'!C136</f>
        <v>81.3</v>
      </c>
      <c r="D135">
        <f>'Datastream-Q'!D136</f>
        <v>74.5</v>
      </c>
      <c r="E135">
        <f>'Datastream-Q'!E136</f>
        <v>88.8</v>
      </c>
      <c r="F135">
        <f>'Datastream-Q'!F136</f>
        <v>54.3</v>
      </c>
      <c r="G135">
        <f>'Datastream-Q'!G136</f>
        <v>1.1832780000000001</v>
      </c>
      <c r="H135">
        <f>'Datastream-Q'!H136</f>
        <v>316.2</v>
      </c>
      <c r="I135">
        <f>'Datastream-Q'!I136</f>
        <v>614.79999999999995</v>
      </c>
      <c r="J135">
        <f>'Datastream-Q'!J136</f>
        <v>7.6790000000000003</v>
      </c>
      <c r="K135">
        <f>'Datastream-Q'!K136</f>
        <v>6.77</v>
      </c>
      <c r="L135">
        <f>'Datastream-Q'!L136</f>
        <v>1697.6</v>
      </c>
      <c r="M135">
        <f>'Datastream-Q'!M136</f>
        <v>907947</v>
      </c>
      <c r="N135">
        <f>'Datastream-Q'!N136</f>
        <v>65.900000000000006</v>
      </c>
      <c r="O135">
        <f>'Datastream-Q'!O136</f>
        <v>3705</v>
      </c>
      <c r="P135">
        <f>'Datastream-Q'!P136</f>
        <v>8.6999999999999993</v>
      </c>
      <c r="Q135">
        <f>'Datastream-Q'!Q136</f>
        <v>71.599999999999994</v>
      </c>
      <c r="R135">
        <f>'Datastream-Q'!R136</f>
        <v>78.3</v>
      </c>
      <c r="S135">
        <v>1</v>
      </c>
      <c r="T135">
        <v>0</v>
      </c>
      <c r="U135">
        <f>'Datastream-Q'!S136</f>
        <v>7.7</v>
      </c>
      <c r="V135">
        <f>'Datastream-Q'!T136</f>
        <v>24</v>
      </c>
      <c r="W135" s="1">
        <f>'[2]Deutschland Quartalsdaten'!C95</f>
        <v>-1.3847581632129333</v>
      </c>
      <c r="X135" s="1">
        <f>'[2]Deutschland Quartalsdaten'!B95</f>
        <v>2.6664012984782666</v>
      </c>
      <c r="Y135" s="19">
        <f>'[2]Deutschland Quartalsdaten'!J95</f>
        <v>2.645957779529462</v>
      </c>
      <c r="Z135">
        <f>'Datastream-Q'!U136</f>
        <v>87.453999999999994</v>
      </c>
      <c r="AA135">
        <f>'Datastream-Q'!V136</f>
        <v>97.467780000000005</v>
      </c>
      <c r="AB135">
        <f>'Datastream-Q'!W136</f>
        <v>87.924000000000007</v>
      </c>
      <c r="AC135">
        <f>'Datastream-Q'!X136</f>
        <v>95.97833</v>
      </c>
      <c r="AD135">
        <f>'Datastream-Q'!Y136</f>
        <v>-69.3</v>
      </c>
      <c r="AE135">
        <f>'Datastream-Q'!Z136</f>
        <v>37.4</v>
      </c>
      <c r="AF135" s="1">
        <f>'Datastream-Q'!AA136</f>
        <v>-12.1</v>
      </c>
      <c r="AG135">
        <f>'Datastream-Q'!AB136</f>
        <v>105.5</v>
      </c>
      <c r="AH135" s="8"/>
      <c r="AI135">
        <f>'Datastream-Q'!AD136</f>
        <v>95.36</v>
      </c>
      <c r="AJ135">
        <f>'Datastream-Q'!AE136</f>
        <v>1.1832780000000001</v>
      </c>
      <c r="AK135" s="2">
        <f t="shared" si="9"/>
        <v>89.726061268657176</v>
      </c>
      <c r="AL135" s="2">
        <f t="shared" si="10"/>
        <v>91.608178637823784</v>
      </c>
      <c r="AM135" s="12">
        <f>'Datastream-Q'!CI136</f>
        <v>-10.199999999999999</v>
      </c>
      <c r="AN135">
        <f>'Datastream-Q'!AF136</f>
        <v>72</v>
      </c>
      <c r="AO135">
        <f>'Datastream-Q'!AG136</f>
        <v>-62.6</v>
      </c>
      <c r="AP135">
        <f>'Datastream-Q'!AH136</f>
        <v>15.497999999999999</v>
      </c>
      <c r="AQ135">
        <f>'Datastream-Q'!AI136</f>
        <v>82.040649999999999</v>
      </c>
      <c r="AR135">
        <f>'Datastream-Q'!AJ136</f>
        <v>27.701830000000001</v>
      </c>
      <c r="AS135">
        <f>'Datastream-Q'!AK136</f>
        <v>68.980310000000003</v>
      </c>
      <c r="AT135">
        <f>'Datastream-Q'!AL136</f>
        <v>12.683</v>
      </c>
      <c r="AU135">
        <f>'Datastream-Q'!AM136</f>
        <v>74.771000000000001</v>
      </c>
      <c r="AV135">
        <f>'Datastream-Q'!AN136</f>
        <v>21.734999999999999</v>
      </c>
      <c r="AW135">
        <f>'Datastream-Q'!AO136</f>
        <v>66.188999999999993</v>
      </c>
      <c r="AX135" s="30">
        <f t="shared" si="5"/>
        <v>97.945470156537411</v>
      </c>
      <c r="AY135">
        <f>'Datastream-Q'!AQ136</f>
        <v>18.329999999999998</v>
      </c>
      <c r="AZ135">
        <f>'Datastream-Q'!AR136</f>
        <v>71.599999999999994</v>
      </c>
      <c r="BA135" s="2">
        <f t="shared" si="8"/>
        <v>81.836365982707449</v>
      </c>
      <c r="BB135" s="2">
        <f t="shared" si="8"/>
        <v>91.138965866311395</v>
      </c>
      <c r="BC135" s="2">
        <f t="shared" si="8"/>
        <v>78.46052047824999</v>
      </c>
      <c r="BD135" s="2">
        <f t="shared" si="8"/>
        <v>95.953468460782489</v>
      </c>
      <c r="BF135">
        <f>'Datastream-Q'!AT136</f>
        <v>37.4</v>
      </c>
      <c r="BG135">
        <f>'Datastream-Q'!AU136</f>
        <v>76.099999999999994</v>
      </c>
      <c r="BH135">
        <f>'Datastream-Q'!AV136</f>
        <v>79.5</v>
      </c>
      <c r="BI135">
        <f>'Datastream-Q'!AW136</f>
        <v>9.9</v>
      </c>
      <c r="BJ135">
        <f>'Datastream-Q'!AX136</f>
        <v>30.9</v>
      </c>
      <c r="BK135">
        <f>'Datastream-Q'!AY136</f>
        <v>-20.3</v>
      </c>
      <c r="BL135">
        <v>0.73063752957290495</v>
      </c>
      <c r="BM135">
        <f>'Datastream-Q'!AZ136</f>
        <v>71.962900000000005</v>
      </c>
      <c r="BN135">
        <f>'Datastream-Q'!BA136</f>
        <v>96.457400000000007</v>
      </c>
      <c r="BO135">
        <f>'Datastream-Q'!BB136</f>
        <v>17.399999999999999</v>
      </c>
      <c r="BP135">
        <f>'Datastream-Q'!BC136</f>
        <v>99</v>
      </c>
      <c r="BQ135" s="41">
        <f>[6]Quartalsdaten!S11</f>
        <v>81.356909999999999</v>
      </c>
      <c r="BR135" s="9">
        <f>'West-Deutschland-Q'!M137*AVERAGE(Quartalsdaten!BR$138:BR$141)/AVERAGE('West-Deutschland-Q'!M$139:M$142)</f>
        <v>90.95667128987516</v>
      </c>
      <c r="BS135" s="13">
        <v>86.53</v>
      </c>
      <c r="BT135" s="1">
        <f>'[4]Preisindex-Deutschland-Quartals'!C95</f>
        <v>7.9837876710100764</v>
      </c>
      <c r="BU135" s="1">
        <f>'[4]Preisindex-Deutschland-Quartals'!D95</f>
        <v>6.9313214455454073</v>
      </c>
      <c r="BV135" s="2">
        <f>'[5]Deutschland Quartalsdaten'!K95</f>
        <v>0</v>
      </c>
      <c r="BW135" s="41">
        <f>'West-Deutschland-Q'!AW136</f>
        <v>321.91626000000002</v>
      </c>
      <c r="BX135" s="41">
        <f>'West-Deutschland-Q'!AX136</f>
        <v>30.09469</v>
      </c>
      <c r="BY135" s="41">
        <f>'West-Deutschland-Q'!AY136</f>
        <v>558.65508999999997</v>
      </c>
      <c r="BZ135" s="2">
        <f>'Datastream-Q'!BF136</f>
        <v>436.34</v>
      </c>
      <c r="CA135">
        <f>'Datastream-Q'!BG136</f>
        <v>1469.03</v>
      </c>
      <c r="CB135">
        <f>'Datastream-Q'!BH136</f>
        <v>-4577.5559999999996</v>
      </c>
      <c r="CC135" s="2">
        <v>603.64</v>
      </c>
      <c r="CD135">
        <f>'Datastream-Q'!BI136</f>
        <v>-15.2</v>
      </c>
      <c r="CE135">
        <f>'Datastream-Q'!BJ136</f>
        <v>-21.2</v>
      </c>
      <c r="CF135">
        <f>'Datastream-Q'!BK136</f>
        <v>74.599999999999994</v>
      </c>
      <c r="CG135" s="41">
        <v>116.39281620175775</v>
      </c>
      <c r="CH135" s="11">
        <f>[2]Weltindikatoren!Q95</f>
        <v>81.85505661137455</v>
      </c>
      <c r="CI135" s="2">
        <f>'[2]Deutschland Quartalsdaten'!O95</f>
        <v>78.835370092335978</v>
      </c>
      <c r="CJ135" s="21">
        <v>2.3279100000000001</v>
      </c>
      <c r="CK135" s="21">
        <v>-6.6253299999999999</v>
      </c>
      <c r="CL135">
        <f>'Datastream-Q'!BL136</f>
        <v>109.2403</v>
      </c>
      <c r="CM135">
        <f>'Datastream-Q'!BM136</f>
        <v>83.347499999999997</v>
      </c>
      <c r="CN135">
        <f>'Datastream-Q'!BN136</f>
        <v>82</v>
      </c>
      <c r="CO135">
        <f>'Datastream-Q'!BO136</f>
        <v>102.4</v>
      </c>
      <c r="CP135">
        <f>'Datastream-Q'!BP136</f>
        <v>36.130000000000003</v>
      </c>
      <c r="CQ135">
        <f>'Datastream-Q'!BQ136</f>
        <v>38.869999999999997</v>
      </c>
      <c r="CR135">
        <f>'Datastream-Q'!BR136</f>
        <v>53.03</v>
      </c>
      <c r="CS135">
        <f>'Datastream-Q'!BS136</f>
        <v>55.47</v>
      </c>
      <c r="CT135">
        <f>'Datastream-Q'!BT136</f>
        <v>51.4</v>
      </c>
      <c r="CU135" s="28">
        <f>'Datastream-Q'!BU136</f>
        <v>83</v>
      </c>
      <c r="CV135" s="28">
        <f>'Datastream-Q'!BV136</f>
        <v>106.5</v>
      </c>
      <c r="CW135">
        <f>'Datastream-Q'!CJ136</f>
        <v>0.78300000000000003</v>
      </c>
      <c r="CX135" s="41">
        <v>1.01</v>
      </c>
      <c r="CY135">
        <f>'Datastream-Q'!BW136</f>
        <v>108.9</v>
      </c>
      <c r="CZ135">
        <f>'Datastream-Q'!CL136</f>
        <v>73.361800000000002</v>
      </c>
      <c r="DA135" s="41">
        <f>[6]Quartalsdaten!C11</f>
        <v>76.445970169999995</v>
      </c>
      <c r="DB135" s="40">
        <f t="shared" si="11"/>
        <v>15.490865206654732</v>
      </c>
      <c r="DC135" s="19">
        <f>'[2]Deutschland Quartalsdaten'!N95</f>
        <v>7.1912154900036954E-2</v>
      </c>
      <c r="DG135">
        <f>'Datastream-Q'!BY136</f>
        <v>12.289558</v>
      </c>
      <c r="DH135">
        <f>'Datastream-Q'!BZ136</f>
        <v>12.8</v>
      </c>
      <c r="DI135">
        <f>'Datastream-Q'!CA136</f>
        <v>282.13</v>
      </c>
      <c r="DJ135" s="41">
        <f>[6]Quartalsdaten!D11</f>
        <v>273.78199999999998</v>
      </c>
      <c r="DK135" s="41">
        <f>[6]Quartalsdaten!E11</f>
        <v>357.85687999999999</v>
      </c>
      <c r="DL135" s="53">
        <v>-0.5</v>
      </c>
      <c r="DM135">
        <f>'Datastream-Q'!CE136</f>
        <v>202.2</v>
      </c>
      <c r="DN135">
        <f>'Datastream-Q'!CF136</f>
        <v>269.5</v>
      </c>
      <c r="DO135" s="41">
        <f>[6]Quartalsdaten!F11</f>
        <v>27.842610000000001</v>
      </c>
      <c r="DP135" s="41">
        <f>'West-Deutschland-Q'!BA136</f>
        <v>41.319299999999998</v>
      </c>
      <c r="DQ135" s="41">
        <f>[6]Quartalsdaten!G11</f>
        <v>15.00103</v>
      </c>
      <c r="DR135" s="41">
        <f>[6]Quartalsdaten!H11</f>
        <v>15.00103</v>
      </c>
      <c r="DS135" s="41">
        <f>[6]Quartalsdaten!I11</f>
        <v>27.842610000000001</v>
      </c>
      <c r="DT135" s="41">
        <f>[6]Quartalsdaten!J11</f>
        <v>121.4739</v>
      </c>
      <c r="DU135" s="41">
        <f>[6]Quartalsdaten!K11</f>
        <v>41.319299999999998</v>
      </c>
      <c r="DV135" s="48">
        <v>6.68</v>
      </c>
      <c r="DW135">
        <f>'Datastream-Q'!CG136</f>
        <v>103.4</v>
      </c>
      <c r="DX135">
        <f>'Datastream-Q'!CH136</f>
        <v>108.3</v>
      </c>
      <c r="DY135" s="56">
        <v>57.87</v>
      </c>
      <c r="DZ135" s="41">
        <v>0.34255162088703073</v>
      </c>
      <c r="EA135" s="41">
        <v>-0.52169340136274245</v>
      </c>
      <c r="EB135" s="1">
        <f>[2]Weltindikatoren!C95</f>
        <v>2.1234514647089751</v>
      </c>
      <c r="EC135" s="41">
        <f>'West-Deutschland-Q'!BE136</f>
        <v>59.279000000000003</v>
      </c>
      <c r="ED135" s="41">
        <f>'West-Deutschland-Q'!BF136</f>
        <v>30.149000000000001</v>
      </c>
      <c r="EE135" s="41">
        <f>[6]Quartalsdaten!L11</f>
        <v>278.43200000000002</v>
      </c>
      <c r="EF135" s="41">
        <v>100</v>
      </c>
      <c r="EG135" s="41">
        <f>[6]Quartalsdaten!M11</f>
        <v>41.163101849999997</v>
      </c>
      <c r="EH135" s="41">
        <f>[6]Quartalsdaten!N11</f>
        <v>5.7058668850000007</v>
      </c>
      <c r="EI135" s="41">
        <f>[6]Quartalsdaten!O11</f>
        <v>74.466666669999995</v>
      </c>
      <c r="EJ135" s="1">
        <f>[2]Weltindikatoren!C95</f>
        <v>2.1234514647089751</v>
      </c>
      <c r="EK135" t="e">
        <f>#REF!</f>
        <v>#REF!</v>
      </c>
      <c r="EL135">
        <v>166.3777660727321</v>
      </c>
      <c r="EM135">
        <v>223.98773794792487</v>
      </c>
      <c r="EQ135">
        <f>[6]Quartalsdaten!AA11</f>
        <v>135.95500000000001</v>
      </c>
      <c r="ER135">
        <f>[6]Quartalsdaten!AB11</f>
        <v>198.934</v>
      </c>
      <c r="ES135" s="56">
        <v>56.15</v>
      </c>
      <c r="ET135" s="41">
        <f>[6]Quartalsdaten!AD11</f>
        <v>71.191999999999993</v>
      </c>
      <c r="EU135" s="41">
        <f>[6]Quartalsdaten!AE11</f>
        <v>109.18600000000001</v>
      </c>
    </row>
    <row r="136" spans="1:151">
      <c r="A136" s="4">
        <v>34151</v>
      </c>
      <c r="B136" s="14">
        <f>B135*('Datastream-Q'!B137/'Datastream-Q'!B136)</f>
        <v>444.58504641053889</v>
      </c>
      <c r="C136">
        <f>'Datastream-Q'!C137</f>
        <v>83.4</v>
      </c>
      <c r="D136">
        <f>'Datastream-Q'!D137</f>
        <v>75</v>
      </c>
      <c r="E136">
        <f>'Datastream-Q'!E137</f>
        <v>92.6</v>
      </c>
      <c r="F136">
        <f>'Datastream-Q'!F137</f>
        <v>55.3</v>
      </c>
      <c r="G136">
        <f>'Datastream-Q'!G137</f>
        <v>1.207489</v>
      </c>
      <c r="H136">
        <f>'Datastream-Q'!H137</f>
        <v>322.39999999999998</v>
      </c>
      <c r="I136">
        <f>'Datastream-Q'!I137</f>
        <v>624.70000000000005</v>
      </c>
      <c r="J136">
        <f>'Datastream-Q'!J137</f>
        <v>6.8239999999999998</v>
      </c>
      <c r="K136">
        <f>'Datastream-Q'!K137</f>
        <v>6.4</v>
      </c>
      <c r="L136">
        <f>'Datastream-Q'!L137</f>
        <v>1915.7</v>
      </c>
      <c r="M136">
        <f>'Datastream-Q'!M137</f>
        <v>733287</v>
      </c>
      <c r="N136">
        <f>'Datastream-Q'!N137</f>
        <v>65.900000000000006</v>
      </c>
      <c r="O136">
        <f>'Datastream-Q'!O137</f>
        <v>3852</v>
      </c>
      <c r="P136">
        <f>'Datastream-Q'!P137</f>
        <v>9.1999999999999993</v>
      </c>
      <c r="Q136">
        <f>'Datastream-Q'!Q137</f>
        <v>72.099999999999994</v>
      </c>
      <c r="R136">
        <f>'Datastream-Q'!R137</f>
        <v>78.3</v>
      </c>
      <c r="S136">
        <v>1</v>
      </c>
      <c r="T136">
        <v>0</v>
      </c>
      <c r="U136">
        <f>'Datastream-Q'!S137</f>
        <v>9.6999999999999993</v>
      </c>
      <c r="V136">
        <f>'Datastream-Q'!T137</f>
        <v>18.899999999999999</v>
      </c>
      <c r="W136" s="1">
        <f>'[2]Deutschland Quartalsdaten'!C96</f>
        <v>-1.1522235557198184</v>
      </c>
      <c r="X136" s="1">
        <f>'[2]Deutschland Quartalsdaten'!B96</f>
        <v>2.6829881171109382</v>
      </c>
      <c r="Y136" s="19">
        <f>'[2]Deutschland Quartalsdaten'!J96</f>
        <v>2.6654395131288289</v>
      </c>
      <c r="Z136">
        <f>'Datastream-Q'!U137</f>
        <v>88.082999999999998</v>
      </c>
      <c r="AA136">
        <f>'Datastream-Q'!V137</f>
        <v>97.96472</v>
      </c>
      <c r="AB136">
        <f>'Datastream-Q'!W137</f>
        <v>89.284999999999997</v>
      </c>
      <c r="AC136">
        <f>'Datastream-Q'!X137</f>
        <v>97.376660000000001</v>
      </c>
      <c r="AD136">
        <f>'Datastream-Q'!Y137</f>
        <v>-70.400000000000006</v>
      </c>
      <c r="AE136">
        <f>'Datastream-Q'!Z137</f>
        <v>37.6</v>
      </c>
      <c r="AF136" s="1">
        <f>'Datastream-Q'!AA137</f>
        <v>-6.8</v>
      </c>
      <c r="AG136">
        <f>'Datastream-Q'!AB137</f>
        <v>105.5</v>
      </c>
      <c r="AH136" s="8"/>
      <c r="AI136">
        <f>'Datastream-Q'!AD137</f>
        <v>95.19</v>
      </c>
      <c r="AJ136">
        <f>'Datastream-Q'!AE137</f>
        <v>1.207489</v>
      </c>
      <c r="AK136" s="2">
        <f t="shared" si="9"/>
        <v>89.912980918028452</v>
      </c>
      <c r="AL136" s="2">
        <f t="shared" si="10"/>
        <v>91.690349617659919</v>
      </c>
      <c r="AM136" s="12">
        <f>'Datastream-Q'!CI137</f>
        <v>-9.1999999999999993</v>
      </c>
      <c r="AN136">
        <f>'Datastream-Q'!AF137</f>
        <v>72</v>
      </c>
      <c r="AO136">
        <f>'Datastream-Q'!AG137</f>
        <v>-61.5</v>
      </c>
      <c r="AP136">
        <f>'Datastream-Q'!AH137</f>
        <v>16.017330000000001</v>
      </c>
      <c r="AQ136">
        <f>'Datastream-Q'!AI137</f>
        <v>82.069820000000007</v>
      </c>
      <c r="AR136">
        <f>'Datastream-Q'!AJ137</f>
        <v>27.96687</v>
      </c>
      <c r="AS136">
        <f>'Datastream-Q'!AK137</f>
        <v>70.082160000000002</v>
      </c>
      <c r="AT136">
        <f>'Datastream-Q'!AL137</f>
        <v>13.074</v>
      </c>
      <c r="AU136">
        <f>'Datastream-Q'!AM137</f>
        <v>75.009</v>
      </c>
      <c r="AV136">
        <f>'Datastream-Q'!AN137</f>
        <v>21.974</v>
      </c>
      <c r="AW136">
        <f>'Datastream-Q'!AO137</f>
        <v>67.311000000000007</v>
      </c>
      <c r="AX136" s="30">
        <f t="shared" si="5"/>
        <v>98.061553143768208</v>
      </c>
      <c r="AY136">
        <f>'Datastream-Q'!AQ137</f>
        <v>16.600000000000001</v>
      </c>
      <c r="AZ136">
        <f>'Datastream-Q'!AR137</f>
        <v>72.099999999999994</v>
      </c>
      <c r="BA136" s="2">
        <f t="shared" si="8"/>
        <v>81.62409090653685</v>
      </c>
      <c r="BB136" s="2">
        <f t="shared" si="8"/>
        <v>91.396569408827744</v>
      </c>
      <c r="BC136" s="2">
        <f t="shared" si="8"/>
        <v>78.571538395251238</v>
      </c>
      <c r="BD136" s="2">
        <f t="shared" si="8"/>
        <v>96.045841052844267</v>
      </c>
      <c r="BF136">
        <f>'Datastream-Q'!AT137</f>
        <v>37.6</v>
      </c>
      <c r="BG136">
        <f>'Datastream-Q'!AU137</f>
        <v>76</v>
      </c>
      <c r="BH136">
        <f>'Datastream-Q'!AV137</f>
        <v>78.2</v>
      </c>
      <c r="BI136">
        <f>'Datastream-Q'!AW137</f>
        <v>12.9</v>
      </c>
      <c r="BJ136">
        <f>'Datastream-Q'!AX137</f>
        <v>23.6</v>
      </c>
      <c r="BK136">
        <f>'Datastream-Q'!AY137</f>
        <v>-13.9</v>
      </c>
      <c r="BL136">
        <v>0.72577065351418002</v>
      </c>
      <c r="BM136">
        <f>'Datastream-Q'!AZ137</f>
        <v>72.773200000000003</v>
      </c>
      <c r="BN136">
        <f>'Datastream-Q'!BA137</f>
        <v>97.137</v>
      </c>
      <c r="BO136">
        <f>'Datastream-Q'!BB137</f>
        <v>22.6</v>
      </c>
      <c r="BP136">
        <f>'Datastream-Q'!BC137</f>
        <v>95.6</v>
      </c>
      <c r="BQ136" s="41">
        <f>[6]Quartalsdaten!S12</f>
        <v>82.572829999999996</v>
      </c>
      <c r="BR136" s="9">
        <f>'West-Deutschland-Q'!M138*AVERAGE(Quartalsdaten!BR$138:BR$141)/AVERAGE('West-Deutschland-Q'!M$139:M$142)</f>
        <v>91.165048543689323</v>
      </c>
      <c r="BS136" s="13">
        <v>88.96</v>
      </c>
      <c r="BT136" s="1">
        <f>'[4]Preisindex-Deutschland-Quartals'!C96</f>
        <v>8.0796918652128795</v>
      </c>
      <c r="BU136" s="1">
        <f>'[4]Preisindex-Deutschland-Quartals'!D96</f>
        <v>7.0126507847043458</v>
      </c>
      <c r="BV136" s="2">
        <f>'[5]Deutschland Quartalsdaten'!K96</f>
        <v>0</v>
      </c>
      <c r="BW136" s="41">
        <f>'West-Deutschland-Q'!AW137</f>
        <v>324.72145999999998</v>
      </c>
      <c r="BX136" s="41">
        <f>'West-Deutschland-Q'!AX137</f>
        <v>29.887740000000001</v>
      </c>
      <c r="BY136" s="41">
        <f>'West-Deutschland-Q'!AY137</f>
        <v>563.05944</v>
      </c>
      <c r="BZ136" s="2">
        <f>'Datastream-Q'!BF137</f>
        <v>439.21300000000002</v>
      </c>
      <c r="CA136">
        <f>'Datastream-Q'!BG137</f>
        <v>1497.37</v>
      </c>
      <c r="CB136">
        <f>'Datastream-Q'!BH137</f>
        <v>-9512.6970000000001</v>
      </c>
      <c r="CC136" s="2">
        <v>608.97</v>
      </c>
      <c r="CD136">
        <f>'Datastream-Q'!BI137</f>
        <v>26.9</v>
      </c>
      <c r="CE136">
        <f>'Datastream-Q'!BJ137</f>
        <v>-21.7</v>
      </c>
      <c r="CF136">
        <f>'Datastream-Q'!BK137</f>
        <v>75.5</v>
      </c>
      <c r="CG136" s="41">
        <v>115.8323780410139</v>
      </c>
      <c r="CH136" s="11">
        <f>[2]Weltindikatoren!Q96</f>
        <v>81.381616637720015</v>
      </c>
      <c r="CI136" s="2">
        <f>'[2]Deutschland Quartalsdaten'!O96</f>
        <v>78.292494946188583</v>
      </c>
      <c r="CJ136" s="21">
        <v>2.1346500000000002</v>
      </c>
      <c r="CK136" s="21">
        <v>-7.25291</v>
      </c>
      <c r="CL136">
        <f>'Datastream-Q'!BL137</f>
        <v>106.3968</v>
      </c>
      <c r="CM136">
        <f>'Datastream-Q'!BM137</f>
        <v>83.892200000000003</v>
      </c>
      <c r="CN136">
        <f>'Datastream-Q'!BN137</f>
        <v>82.3</v>
      </c>
      <c r="CO136">
        <f>'Datastream-Q'!BO137</f>
        <v>103.2</v>
      </c>
      <c r="CP136">
        <f>'Datastream-Q'!BP137</f>
        <v>32.67</v>
      </c>
      <c r="CQ136">
        <f>'Datastream-Q'!BQ137</f>
        <v>36.17</v>
      </c>
      <c r="CR136">
        <f>'Datastream-Q'!BR137</f>
        <v>54.53</v>
      </c>
      <c r="CS136">
        <f>'Datastream-Q'!BS137</f>
        <v>59.73</v>
      </c>
      <c r="CT136">
        <f>'Datastream-Q'!BT137</f>
        <v>50.9</v>
      </c>
      <c r="CU136" s="28">
        <f>'Datastream-Q'!BU137</f>
        <v>83.2</v>
      </c>
      <c r="CV136" s="28">
        <f>'Datastream-Q'!BV137</f>
        <v>106.1</v>
      </c>
      <c r="CW136">
        <f>'Datastream-Q'!CJ137</f>
        <v>0.58599999999999997</v>
      </c>
      <c r="CX136" s="41">
        <v>0.32</v>
      </c>
      <c r="CY136">
        <f>'Datastream-Q'!BW137</f>
        <v>108.9</v>
      </c>
      <c r="CZ136">
        <f>'Datastream-Q'!CL137</f>
        <v>72.558599999999998</v>
      </c>
      <c r="DA136" s="41">
        <f>[6]Quartalsdaten!C12</f>
        <v>76.646616260000002</v>
      </c>
      <c r="DB136" s="40">
        <f t="shared" si="11"/>
        <v>13.747537244645708</v>
      </c>
      <c r="DC136" s="19">
        <f>'[2]Deutschland Quartalsdaten'!N96</f>
        <v>6.264943686957572E-2</v>
      </c>
      <c r="DG136">
        <f>'Datastream-Q'!BY137</f>
        <v>10.310581000000001</v>
      </c>
      <c r="DH136">
        <f>'Datastream-Q'!BZ137</f>
        <v>11.9</v>
      </c>
      <c r="DI136">
        <f>'Datastream-Q'!CA137</f>
        <v>283.37</v>
      </c>
      <c r="DJ136" s="41">
        <f>[6]Quartalsdaten!D12</f>
        <v>274.16000000000003</v>
      </c>
      <c r="DK136" s="41">
        <f>[6]Quartalsdaten!E12</f>
        <v>357.833642</v>
      </c>
      <c r="DL136" s="53">
        <v>-0.4</v>
      </c>
      <c r="DM136">
        <f>'Datastream-Q'!CE137</f>
        <v>208.2</v>
      </c>
      <c r="DN136">
        <f>'Datastream-Q'!CF137</f>
        <v>292</v>
      </c>
      <c r="DO136" s="41">
        <f>[6]Quartalsdaten!F12</f>
        <v>28.58933</v>
      </c>
      <c r="DP136" s="41">
        <f>'West-Deutschland-Q'!BA137</f>
        <v>42.038269999999997</v>
      </c>
      <c r="DQ136" s="41">
        <f>[6]Quartalsdaten!G12</f>
        <v>15.0387</v>
      </c>
      <c r="DR136" s="41">
        <f>[6]Quartalsdaten!H12</f>
        <v>15.0387</v>
      </c>
      <c r="DS136" s="41">
        <f>[6]Quartalsdaten!I12</f>
        <v>28.58933</v>
      </c>
      <c r="DT136" s="41">
        <f>[6]Quartalsdaten!J12</f>
        <v>122.26152</v>
      </c>
      <c r="DU136" s="41">
        <f>[6]Quartalsdaten!K12</f>
        <v>42.038269999999997</v>
      </c>
      <c r="DV136" s="48">
        <v>6.75</v>
      </c>
      <c r="DW136">
        <f>'Datastream-Q'!CG137</f>
        <v>105.5</v>
      </c>
      <c r="DX136">
        <f>'Datastream-Q'!CH137</f>
        <v>105.6</v>
      </c>
      <c r="DY136" s="56">
        <v>57.46</v>
      </c>
      <c r="DZ136" s="41">
        <v>0.27183359141498248</v>
      </c>
      <c r="EA136" s="41">
        <v>0.14250534341889087</v>
      </c>
      <c r="EB136" s="1">
        <f>[2]Weltindikatoren!C96</f>
        <v>2.1418739252599779</v>
      </c>
      <c r="EC136" s="41">
        <f>'West-Deutschland-Q'!BE137</f>
        <v>60.524000000000001</v>
      </c>
      <c r="ED136" s="41">
        <f>'West-Deutschland-Q'!BF137</f>
        <v>30.885000000000002</v>
      </c>
      <c r="EE136" s="41">
        <f>[6]Quartalsdaten!L12</f>
        <v>279.67599999999999</v>
      </c>
      <c r="EF136" s="41">
        <v>100.25</v>
      </c>
      <c r="EG136" s="41">
        <f>[6]Quartalsdaten!M12</f>
        <v>41.984365369999999</v>
      </c>
      <c r="EH136" s="41">
        <f>[6]Quartalsdaten!N12</f>
        <v>5.7545809019999998</v>
      </c>
      <c r="EI136" s="41">
        <f>[6]Quartalsdaten!O12</f>
        <v>75.033333329999991</v>
      </c>
      <c r="EJ136" s="1">
        <f>[2]Weltindikatoren!C96</f>
        <v>2.1418739252599779</v>
      </c>
      <c r="EK136" t="e">
        <f>#REF!</f>
        <v>#REF!</v>
      </c>
      <c r="EL136">
        <v>167.40086991438997</v>
      </c>
      <c r="EM136">
        <v>225.49974798550875</v>
      </c>
      <c r="EQ136">
        <f>[6]Quartalsdaten!AA12</f>
        <v>135.501</v>
      </c>
      <c r="ER136">
        <f>[6]Quartalsdaten!AB12</f>
        <v>200.28100000000001</v>
      </c>
      <c r="ES136" s="56">
        <v>56.53</v>
      </c>
      <c r="ET136" s="41">
        <f>[6]Quartalsdaten!AD12</f>
        <v>71.921999999999997</v>
      </c>
      <c r="EU136" s="41">
        <f>[6]Quartalsdaten!AE12</f>
        <v>109.125</v>
      </c>
    </row>
    <row r="137" spans="1:151">
      <c r="A137" s="4">
        <v>34243</v>
      </c>
      <c r="B137" s="14">
        <f>B136*('Datastream-Q'!B138/'Datastream-Q'!B137)</f>
        <v>444.16576189533771</v>
      </c>
      <c r="C137">
        <f>'Datastream-Q'!C138</f>
        <v>85</v>
      </c>
      <c r="D137">
        <f>'Datastream-Q'!D138</f>
        <v>76.099999999999994</v>
      </c>
      <c r="E137">
        <f>'Datastream-Q'!E138</f>
        <v>94.9</v>
      </c>
      <c r="F137">
        <f>'Datastream-Q'!F138</f>
        <v>56.8</v>
      </c>
      <c r="G137">
        <f>'Datastream-Q'!G138</f>
        <v>1.143394</v>
      </c>
      <c r="H137">
        <f>'Datastream-Q'!H138</f>
        <v>360.9</v>
      </c>
      <c r="I137">
        <f>'Datastream-Q'!I138</f>
        <v>650.1</v>
      </c>
      <c r="J137">
        <f>'Datastream-Q'!J138</f>
        <v>6.3520000000000003</v>
      </c>
      <c r="K137">
        <f>'Datastream-Q'!K138</f>
        <v>5.97</v>
      </c>
      <c r="L137">
        <f>'Datastream-Q'!L138</f>
        <v>2266.6999999999998</v>
      </c>
      <c r="M137">
        <f>'Datastream-Q'!M138</f>
        <v>712107</v>
      </c>
      <c r="N137">
        <f>'Datastream-Q'!N138</f>
        <v>66.599999999999994</v>
      </c>
      <c r="O137">
        <f>'Datastream-Q'!O138</f>
        <v>4193</v>
      </c>
      <c r="P137">
        <f>'Datastream-Q'!P138</f>
        <v>9.6</v>
      </c>
      <c r="Q137">
        <f>'Datastream-Q'!Q138</f>
        <v>72.599999999999994</v>
      </c>
      <c r="R137">
        <f>'Datastream-Q'!R138</f>
        <v>78.900000000000006</v>
      </c>
      <c r="S137">
        <v>1</v>
      </c>
      <c r="T137">
        <v>0</v>
      </c>
      <c r="U137">
        <f>'Datastream-Q'!S138</f>
        <v>9.5</v>
      </c>
      <c r="V137">
        <f>'Datastream-Q'!T138</f>
        <v>16.399999999999999</v>
      </c>
      <c r="W137" s="1">
        <f>'[2]Deutschland Quartalsdaten'!C97</f>
        <v>-0.60163864986423776</v>
      </c>
      <c r="X137" s="1">
        <f>'[2]Deutschland Quartalsdaten'!B97</f>
        <v>2.7022624728271221</v>
      </c>
      <c r="Y137" s="19">
        <f>'[2]Deutschland Quartalsdaten'!J97</f>
        <v>2.6835529308076129</v>
      </c>
      <c r="Z137">
        <f>'Datastream-Q'!U138</f>
        <v>89.638000000000005</v>
      </c>
      <c r="AA137">
        <f>'Datastream-Q'!V138</f>
        <v>99.916910000000001</v>
      </c>
      <c r="AB137">
        <f>'Datastream-Q'!W138</f>
        <v>89.108999999999995</v>
      </c>
      <c r="AC137">
        <f>'Datastream-Q'!X138</f>
        <v>97.555170000000004</v>
      </c>
      <c r="AD137">
        <f>'Datastream-Q'!Y138</f>
        <v>-68.5</v>
      </c>
      <c r="AE137">
        <f>'Datastream-Q'!Z138</f>
        <v>40</v>
      </c>
      <c r="AF137" s="1">
        <f>'Datastream-Q'!AA138</f>
        <v>-1.2</v>
      </c>
      <c r="AG137">
        <f>'Datastream-Q'!AB138</f>
        <v>106.3</v>
      </c>
      <c r="AH137" s="8"/>
      <c r="AI137">
        <f>'Datastream-Q'!AD138</f>
        <v>96</v>
      </c>
      <c r="AJ137">
        <f>'Datastream-Q'!AE138</f>
        <v>1.143394</v>
      </c>
      <c r="AK137" s="2">
        <f t="shared" si="9"/>
        <v>89.712542151273496</v>
      </c>
      <c r="AL137" s="2">
        <f t="shared" si="10"/>
        <v>91.342160543618547</v>
      </c>
      <c r="AM137" s="12">
        <f>'Datastream-Q'!CI138</f>
        <v>-9.3000000000000007</v>
      </c>
      <c r="AN137">
        <f>'Datastream-Q'!AF138</f>
        <v>72.5</v>
      </c>
      <c r="AO137">
        <f>'Datastream-Q'!AG138</f>
        <v>-56.4</v>
      </c>
      <c r="AP137">
        <f>'Datastream-Q'!AH138</f>
        <v>15.49799</v>
      </c>
      <c r="AQ137">
        <f>'Datastream-Q'!AI138</f>
        <v>84.432180000000002</v>
      </c>
      <c r="AR137">
        <f>'Datastream-Q'!AJ138</f>
        <v>27.715420000000002</v>
      </c>
      <c r="AS137">
        <f>'Datastream-Q'!AK138</f>
        <v>70.449439999999996</v>
      </c>
      <c r="AT137">
        <f>'Datastream-Q'!AL138</f>
        <v>12.609</v>
      </c>
      <c r="AU137">
        <f>'Datastream-Q'!AM138</f>
        <v>77.028999999999996</v>
      </c>
      <c r="AV137">
        <f>'Datastream-Q'!AN138</f>
        <v>21.783000000000001</v>
      </c>
      <c r="AW137">
        <f>'Datastream-Q'!AO138</f>
        <v>67.325999999999993</v>
      </c>
      <c r="AX137" s="30">
        <f t="shared" si="5"/>
        <v>98.215918714155166</v>
      </c>
      <c r="AY137">
        <f>'Datastream-Q'!AQ138</f>
        <v>15.15</v>
      </c>
      <c r="AZ137">
        <f>'Datastream-Q'!AR138</f>
        <v>72.599999999999994</v>
      </c>
      <c r="BA137" s="2">
        <f t="shared" si="8"/>
        <v>81.358937513832444</v>
      </c>
      <c r="BB137" s="2">
        <f t="shared" si="8"/>
        <v>91.231802850524531</v>
      </c>
      <c r="BC137" s="2">
        <f t="shared" si="8"/>
        <v>78.595236875356761</v>
      </c>
      <c r="BD137" s="2">
        <f t="shared" si="8"/>
        <v>95.566409044557346</v>
      </c>
      <c r="BF137">
        <f>'Datastream-Q'!AT138</f>
        <v>40</v>
      </c>
      <c r="BG137">
        <f>'Datastream-Q'!AU138</f>
        <v>76.400000000000006</v>
      </c>
      <c r="BH137">
        <f>'Datastream-Q'!AV138</f>
        <v>78.8</v>
      </c>
      <c r="BI137">
        <f>'Datastream-Q'!AW138</f>
        <v>14.7</v>
      </c>
      <c r="BJ137">
        <f>'Datastream-Q'!AX138</f>
        <v>20.3</v>
      </c>
      <c r="BK137">
        <f>'Datastream-Q'!AY138</f>
        <v>-7.1</v>
      </c>
      <c r="BL137">
        <v>0.72832103321033215</v>
      </c>
      <c r="BM137">
        <f>'Datastream-Q'!AZ138</f>
        <v>73.747900000000001</v>
      </c>
      <c r="BN137">
        <f>'Datastream-Q'!BA138</f>
        <v>98.0441</v>
      </c>
      <c r="BO137">
        <f>'Datastream-Q'!BB138</f>
        <v>35.5</v>
      </c>
      <c r="BP137">
        <f>'Datastream-Q'!BC138</f>
        <v>61.5</v>
      </c>
      <c r="BQ137" s="41">
        <f>[6]Quartalsdaten!S13</f>
        <v>81.538939999999997</v>
      </c>
      <c r="BR137" s="9">
        <f>'West-Deutschland-Q'!M139*AVERAGE(Quartalsdaten!BR$138:BR$141)/AVERAGE('West-Deutschland-Q'!M$139:M$142)</f>
        <v>92.415312066574202</v>
      </c>
      <c r="BS137" s="13">
        <v>88.35</v>
      </c>
      <c r="BT137" s="1">
        <f>'[4]Preisindex-Deutschland-Quartals'!C97</f>
        <v>8.1696613296838922</v>
      </c>
      <c r="BU137" s="1">
        <f>'[4]Preisindex-Deutschland-Quartals'!D97</f>
        <v>7.0827930157545227</v>
      </c>
      <c r="BV137" s="2">
        <f>'[5]Deutschland Quartalsdaten'!K97</f>
        <v>0</v>
      </c>
      <c r="BW137" s="41">
        <f>'West-Deutschland-Q'!AW138</f>
        <v>328.32810999999998</v>
      </c>
      <c r="BX137" s="41">
        <f>'West-Deutschland-Q'!AX138</f>
        <v>29.003070000000001</v>
      </c>
      <c r="BY137" s="41">
        <f>'West-Deutschland-Q'!AY138</f>
        <v>560.47275999999999</v>
      </c>
      <c r="BZ137" s="2">
        <f>'Datastream-Q'!BF138</f>
        <v>442.35300000000001</v>
      </c>
      <c r="CA137">
        <f>'Datastream-Q'!BG138</f>
        <v>1536.28</v>
      </c>
      <c r="CB137">
        <f>'Datastream-Q'!BH138</f>
        <v>-2081.2579999999998</v>
      </c>
      <c r="CC137" s="2">
        <v>608.71</v>
      </c>
      <c r="CD137">
        <f>'Datastream-Q'!BI138</f>
        <v>26.8</v>
      </c>
      <c r="CE137">
        <f>'Datastream-Q'!BJ138</f>
        <v>-22.9</v>
      </c>
      <c r="CF137">
        <f>'Datastream-Q'!BK138</f>
        <v>78.099999999999994</v>
      </c>
      <c r="CG137" s="41">
        <v>117.13157559546556</v>
      </c>
      <c r="CH137" s="11">
        <f>[2]Weltindikatoren!Q97</f>
        <v>81.469544825534612</v>
      </c>
      <c r="CI137" s="2">
        <f>'[2]Deutschland Quartalsdaten'!O97</f>
        <v>78.720497528144463</v>
      </c>
      <c r="CJ137" s="21">
        <v>2.2859400000000001</v>
      </c>
      <c r="CK137" s="21">
        <v>-7.7799100000000001</v>
      </c>
      <c r="CL137">
        <f>'Datastream-Q'!BL138</f>
        <v>106.38849999999999</v>
      </c>
      <c r="CM137">
        <f>'Datastream-Q'!BM138</f>
        <v>85.220399999999998</v>
      </c>
      <c r="CN137">
        <f>'Datastream-Q'!BN138</f>
        <v>81.900000000000006</v>
      </c>
      <c r="CO137">
        <f>'Datastream-Q'!BO138</f>
        <v>101.6</v>
      </c>
      <c r="CP137">
        <f>'Datastream-Q'!BP138</f>
        <v>30.53</v>
      </c>
      <c r="CQ137">
        <f>'Datastream-Q'!BQ138</f>
        <v>34.43</v>
      </c>
      <c r="CR137">
        <f>'Datastream-Q'!BR138</f>
        <v>54.63</v>
      </c>
      <c r="CS137">
        <f>'Datastream-Q'!BS138</f>
        <v>62.63</v>
      </c>
      <c r="CT137">
        <f>'Datastream-Q'!BT138</f>
        <v>49.13</v>
      </c>
      <c r="CU137" s="28">
        <f>'Datastream-Q'!BU138</f>
        <v>83.3</v>
      </c>
      <c r="CV137" s="28">
        <f>'Datastream-Q'!BV138</f>
        <v>105.7</v>
      </c>
      <c r="CW137">
        <f>'Datastream-Q'!CJ138</f>
        <v>-1.744</v>
      </c>
      <c r="CX137" s="41">
        <v>-0.61</v>
      </c>
      <c r="CY137">
        <f>'Datastream-Q'!BW138</f>
        <v>106.7</v>
      </c>
      <c r="CZ137">
        <f>'Datastream-Q'!CL138</f>
        <v>74.475200000000001</v>
      </c>
      <c r="DA137" s="41">
        <f>[6]Quartalsdaten!C13</f>
        <v>77.167619939999994</v>
      </c>
      <c r="DB137" s="40">
        <f t="shared" si="11"/>
        <v>13.250025800380271</v>
      </c>
      <c r="DC137" s="19">
        <f>'[2]Deutschland Quartalsdaten'!N97</f>
        <v>6.226616439406283E-2</v>
      </c>
      <c r="DG137">
        <f>'Datastream-Q'!BY138</f>
        <v>10.78546</v>
      </c>
      <c r="DH137">
        <f>'Datastream-Q'!BZ138</f>
        <v>12.2</v>
      </c>
      <c r="DI137">
        <f>'Datastream-Q'!CA138</f>
        <v>288.61</v>
      </c>
      <c r="DJ137" s="41">
        <f>[6]Quartalsdaten!D13</f>
        <v>291.654</v>
      </c>
      <c r="DK137" s="41">
        <f>[6]Quartalsdaten!E13</f>
        <v>379.22728719999998</v>
      </c>
      <c r="DL137" s="53">
        <v>0.4</v>
      </c>
      <c r="DM137">
        <f>'Datastream-Q'!CE138</f>
        <v>218.1</v>
      </c>
      <c r="DN137">
        <f>'Datastream-Q'!CF138</f>
        <v>322.2</v>
      </c>
      <c r="DO137" s="41">
        <f>[6]Quartalsdaten!F13</f>
        <v>26.665420000000001</v>
      </c>
      <c r="DP137" s="41">
        <f>'West-Deutschland-Q'!BA138</f>
        <v>43.002769999999998</v>
      </c>
      <c r="DQ137" s="41">
        <f>[6]Quartalsdaten!G13</f>
        <v>15.12213</v>
      </c>
      <c r="DR137" s="41">
        <f>[6]Quartalsdaten!H13</f>
        <v>15.12213</v>
      </c>
      <c r="DS137" s="41">
        <f>[6]Quartalsdaten!I13</f>
        <v>26.665420000000001</v>
      </c>
      <c r="DT137" s="41">
        <f>[6]Quartalsdaten!J13</f>
        <v>120.32277999999999</v>
      </c>
      <c r="DU137" s="41">
        <f>[6]Quartalsdaten!K13</f>
        <v>43.002769999999998</v>
      </c>
      <c r="DV137" s="48">
        <v>6.12</v>
      </c>
      <c r="DW137">
        <f>'Datastream-Q'!CG138</f>
        <v>106.4</v>
      </c>
      <c r="DX137">
        <f>'Datastream-Q'!CH138</f>
        <v>106.3</v>
      </c>
      <c r="DY137" s="56">
        <v>55.82</v>
      </c>
      <c r="DZ137" s="41">
        <v>-2.4505771673143877E-2</v>
      </c>
      <c r="EA137" s="41">
        <v>0.1257574482796496</v>
      </c>
      <c r="EB137" s="1">
        <f>[2]Weltindikatoren!C97</f>
        <v>2.1638153765100263</v>
      </c>
      <c r="EC137" s="41">
        <f>'West-Deutschland-Q'!BE138</f>
        <v>59.991</v>
      </c>
      <c r="ED137" s="41">
        <f>'West-Deutschland-Q'!BF138</f>
        <v>31.734000000000002</v>
      </c>
      <c r="EE137" s="41">
        <f>[6]Quartalsdaten!L13</f>
        <v>284.786</v>
      </c>
      <c r="EF137" s="41">
        <v>100.05</v>
      </c>
      <c r="EG137" s="41">
        <f>[6]Quartalsdaten!M13</f>
        <v>41.006968100000002</v>
      </c>
      <c r="EH137" s="41">
        <f>[6]Quartalsdaten!N13</f>
        <v>5.7933830879999997</v>
      </c>
      <c r="EI137" s="41">
        <f>[6]Quartalsdaten!O13</f>
        <v>75.533333329999991</v>
      </c>
      <c r="EJ137" s="1">
        <f>[2]Weltindikatoren!C97</f>
        <v>2.1638153765100263</v>
      </c>
      <c r="EK137" t="e">
        <f>#REF!</f>
        <v>#REF!</v>
      </c>
      <c r="EL137">
        <v>167.80135750496112</v>
      </c>
      <c r="EM137">
        <v>229.18447435520804</v>
      </c>
      <c r="EQ137">
        <f>[6]Quartalsdaten!AA13</f>
        <v>136.37100000000001</v>
      </c>
      <c r="ER137">
        <f>[6]Quartalsdaten!AB13</f>
        <v>203.279</v>
      </c>
      <c r="ES137" s="56">
        <v>56.65</v>
      </c>
      <c r="ET137" s="41">
        <f>[6]Quartalsdaten!AD13</f>
        <v>72.468999999999994</v>
      </c>
      <c r="EU137" s="41">
        <f>[6]Quartalsdaten!AE13</f>
        <v>109.5</v>
      </c>
    </row>
    <row r="138" spans="1:151">
      <c r="A138" s="4">
        <v>34335</v>
      </c>
      <c r="B138" s="14">
        <f>B137*('Datastream-Q'!B139/'Datastream-Q'!B138)</f>
        <v>450.37180679897739</v>
      </c>
      <c r="C138">
        <f>'Datastream-Q'!C139</f>
        <v>87.8</v>
      </c>
      <c r="D138">
        <f>'Datastream-Q'!D139</f>
        <v>78.5</v>
      </c>
      <c r="E138">
        <f>'Datastream-Q'!E139</f>
        <v>98.3</v>
      </c>
      <c r="F138">
        <f>'Datastream-Q'!F139</f>
        <v>57.3</v>
      </c>
      <c r="G138">
        <f>'Datastream-Q'!G139</f>
        <v>1.156274</v>
      </c>
      <c r="H138">
        <f>'Datastream-Q'!H139</f>
        <v>336.5</v>
      </c>
      <c r="I138">
        <f>'Datastream-Q'!I139</f>
        <v>662</v>
      </c>
      <c r="J138">
        <f>'Datastream-Q'!J139</f>
        <v>5.8819999999999997</v>
      </c>
      <c r="K138">
        <f>'Datastream-Q'!K139</f>
        <v>6.07</v>
      </c>
      <c r="L138">
        <f>'Datastream-Q'!L139</f>
        <v>2133.1</v>
      </c>
      <c r="M138">
        <f>'Datastream-Q'!M139</f>
        <v>865476</v>
      </c>
      <c r="N138">
        <f>'Datastream-Q'!N139</f>
        <v>67.2</v>
      </c>
      <c r="O138">
        <f>'Datastream-Q'!O139</f>
        <v>4479</v>
      </c>
      <c r="P138">
        <f>'Datastream-Q'!P139</f>
        <v>9.6999999999999993</v>
      </c>
      <c r="Q138">
        <f>'Datastream-Q'!Q139</f>
        <v>73.099999999999994</v>
      </c>
      <c r="R138">
        <f>'Datastream-Q'!R139</f>
        <v>79.400000000000006</v>
      </c>
      <c r="S138">
        <v>1</v>
      </c>
      <c r="T138">
        <v>0</v>
      </c>
      <c r="U138">
        <f>'Datastream-Q'!S139</f>
        <v>15.8</v>
      </c>
      <c r="V138">
        <f>'Datastream-Q'!T139</f>
        <v>9.4</v>
      </c>
      <c r="W138" s="1">
        <f>'[2]Deutschland Quartalsdaten'!C98</f>
        <v>-1.8932193202936196E-2</v>
      </c>
      <c r="X138" s="1">
        <f>'[2]Deutschland Quartalsdaten'!B98</f>
        <v>2.7293091882174618</v>
      </c>
      <c r="Y138" s="19">
        <f>'[2]Deutschland Quartalsdaten'!J98</f>
        <v>2.7108815156743762</v>
      </c>
      <c r="Z138">
        <f>'Datastream-Q'!U139</f>
        <v>92.614999999999995</v>
      </c>
      <c r="AA138">
        <f>'Datastream-Q'!V139</f>
        <v>102.91625999999999</v>
      </c>
      <c r="AB138">
        <f>'Datastream-Q'!W139</f>
        <v>90.94</v>
      </c>
      <c r="AC138">
        <f>'Datastream-Q'!X139</f>
        <v>99.50461</v>
      </c>
      <c r="AD138">
        <f>'Datastream-Q'!Y139</f>
        <v>-59.8</v>
      </c>
      <c r="AE138">
        <f>'Datastream-Q'!Z139</f>
        <v>40.4</v>
      </c>
      <c r="AF138" s="1">
        <f>'Datastream-Q'!AA139</f>
        <v>8.1</v>
      </c>
      <c r="AG138">
        <f>'Datastream-Q'!AB139</f>
        <v>104.6</v>
      </c>
      <c r="AH138" s="8"/>
      <c r="AI138">
        <f>'Datastream-Q'!AD139</f>
        <v>94.56</v>
      </c>
      <c r="AJ138">
        <f>'Datastream-Q'!AE139</f>
        <v>1.156274</v>
      </c>
      <c r="AK138" s="2">
        <f t="shared" si="9"/>
        <v>89.990638991350835</v>
      </c>
      <c r="AL138" s="2">
        <f t="shared" si="10"/>
        <v>91.392750546934451</v>
      </c>
      <c r="AM138" s="12">
        <f>'Datastream-Q'!CI139</f>
        <v>-6.3</v>
      </c>
      <c r="AN138">
        <f>'Datastream-Q'!AF139</f>
        <v>73.599999999999994</v>
      </c>
      <c r="AO138">
        <f>'Datastream-Q'!AG139</f>
        <v>-50.5</v>
      </c>
      <c r="AP138">
        <f>'Datastream-Q'!AH139</f>
        <v>16.288019999999999</v>
      </c>
      <c r="AQ138">
        <f>'Datastream-Q'!AI139</f>
        <v>86.677859999999995</v>
      </c>
      <c r="AR138">
        <f>'Datastream-Q'!AJ139</f>
        <v>28.69408</v>
      </c>
      <c r="AS138">
        <f>'Datastream-Q'!AK139</f>
        <v>71.522900000000007</v>
      </c>
      <c r="AT138">
        <f>'Datastream-Q'!AL139</f>
        <v>13.327999999999999</v>
      </c>
      <c r="AU138">
        <f>'Datastream-Q'!AM139</f>
        <v>79.287000000000006</v>
      </c>
      <c r="AV138">
        <f>'Datastream-Q'!AN139</f>
        <v>22.622</v>
      </c>
      <c r="AW138">
        <f>'Datastream-Q'!AO139</f>
        <v>68.317999999999998</v>
      </c>
      <c r="AX138" s="30">
        <f t="shared" ref="AX138:AX201" si="12">AK138/AL138*100</f>
        <v>98.465839415935335</v>
      </c>
      <c r="AY138">
        <f>'Datastream-Q'!AQ139</f>
        <v>13.94</v>
      </c>
      <c r="AZ138">
        <f>'Datastream-Q'!AR139</f>
        <v>73.099999999999994</v>
      </c>
      <c r="BA138" s="2">
        <f t="shared" si="8"/>
        <v>81.827011509072307</v>
      </c>
      <c r="BB138" s="2">
        <f t="shared" si="8"/>
        <v>91.473185886222865</v>
      </c>
      <c r="BC138" s="2">
        <f t="shared" si="8"/>
        <v>78.838561821811325</v>
      </c>
      <c r="BD138" s="2">
        <f t="shared" si="8"/>
        <v>95.519057532622412</v>
      </c>
      <c r="BF138">
        <f>'Datastream-Q'!AT139</f>
        <v>40.4</v>
      </c>
      <c r="BG138">
        <f>'Datastream-Q'!AU139</f>
        <v>78.099999999999994</v>
      </c>
      <c r="BH138">
        <f>'Datastream-Q'!AV139</f>
        <v>80.5</v>
      </c>
      <c r="BI138">
        <f>'Datastream-Q'!AW139</f>
        <v>21.4</v>
      </c>
      <c r="BJ138">
        <f>'Datastream-Q'!AX139</f>
        <v>13.5</v>
      </c>
      <c r="BK138">
        <f>'Datastream-Q'!AY139</f>
        <v>-0.9</v>
      </c>
      <c r="BL138">
        <v>0.72853539190955241</v>
      </c>
      <c r="BM138">
        <f>'Datastream-Q'!AZ139</f>
        <v>75.040599999999998</v>
      </c>
      <c r="BN138">
        <f>'Datastream-Q'!BA139</f>
        <v>99.376099999999994</v>
      </c>
      <c r="BO138">
        <f>'Datastream-Q'!BB139</f>
        <v>23.6</v>
      </c>
      <c r="BP138">
        <f>'Datastream-Q'!BC139</f>
        <v>45</v>
      </c>
      <c r="BQ138" s="41">
        <f>[6]Quartalsdaten!S14</f>
        <v>86.060509999999994</v>
      </c>
      <c r="BR138">
        <f>'Datastream-Q'!BE139</f>
        <v>93.2</v>
      </c>
      <c r="BS138" s="13">
        <v>89.32</v>
      </c>
      <c r="BT138" s="1">
        <f>'[4]Preisindex-Deutschland-Quartals'!C98</f>
        <v>8.276941730304797</v>
      </c>
      <c r="BU138" s="1">
        <f>'[4]Preisindex-Deutschland-Quartals'!D98</f>
        <v>7.1680584781143892</v>
      </c>
      <c r="BV138" s="2">
        <f>'[5]Deutschland Quartalsdaten'!K98</f>
        <v>0</v>
      </c>
      <c r="BW138" s="41">
        <f>'West-Deutschland-Q'!AW139</f>
        <v>327.36635000000001</v>
      </c>
      <c r="BX138" s="41">
        <f>'West-Deutschland-Q'!AX139</f>
        <v>29.085840000000001</v>
      </c>
      <c r="BY138" s="41">
        <f>'West-Deutschland-Q'!AY139</f>
        <v>567.13187000000005</v>
      </c>
      <c r="BZ138" s="2">
        <f>'Datastream-Q'!BF139</f>
        <v>450.99799999999999</v>
      </c>
      <c r="CA138">
        <f>'Datastream-Q'!BG139</f>
        <v>1552.79</v>
      </c>
      <c r="CB138">
        <f>'Datastream-Q'!BH139</f>
        <v>-5567.4830000000002</v>
      </c>
      <c r="CC138" s="2">
        <v>616.73</v>
      </c>
      <c r="CD138">
        <f>'Datastream-Q'!BI139</f>
        <v>47.6</v>
      </c>
      <c r="CE138">
        <f>'Datastream-Q'!BJ139</f>
        <v>-21.1</v>
      </c>
      <c r="CF138">
        <f>'Datastream-Q'!BK139</f>
        <v>84</v>
      </c>
      <c r="CG138" s="41">
        <v>116.71124697490767</v>
      </c>
      <c r="CH138" s="11">
        <f>[2]Weltindikatoren!Q98</f>
        <v>82.061082552753518</v>
      </c>
      <c r="CI138" s="2">
        <f>'[2]Deutschland Quartalsdaten'!O98</f>
        <v>79.582556134992117</v>
      </c>
      <c r="CJ138" s="21">
        <v>0.83052000000000004</v>
      </c>
      <c r="CK138" s="21">
        <v>-7.97933</v>
      </c>
      <c r="CL138">
        <f>'Datastream-Q'!BL139</f>
        <v>104.4913</v>
      </c>
      <c r="CM138">
        <f>'Datastream-Q'!BM139</f>
        <v>85.087900000000005</v>
      </c>
      <c r="CN138">
        <f>'Datastream-Q'!BN139</f>
        <v>82.3</v>
      </c>
      <c r="CO138">
        <f>'Datastream-Q'!BO139</f>
        <v>101.4</v>
      </c>
      <c r="CP138">
        <f>'Datastream-Q'!BP139</f>
        <v>27.8</v>
      </c>
      <c r="CQ138">
        <f>'Datastream-Q'!BQ139</f>
        <v>32.729999999999997</v>
      </c>
      <c r="CR138">
        <f>'Datastream-Q'!BR139</f>
        <v>58.27</v>
      </c>
      <c r="CS138">
        <f>'Datastream-Q'!BS139</f>
        <v>65.8</v>
      </c>
      <c r="CT138">
        <f>'Datastream-Q'!BT139</f>
        <v>53.1</v>
      </c>
      <c r="CU138" s="28">
        <f>'Datastream-Q'!BU139</f>
        <v>83.6</v>
      </c>
      <c r="CV138" s="28">
        <f>'Datastream-Q'!BV139</f>
        <v>105.5</v>
      </c>
      <c r="CW138">
        <f>'Datastream-Q'!CJ139</f>
        <v>-1.0349999999999999</v>
      </c>
      <c r="CX138" s="41">
        <v>-0.56000000000000005</v>
      </c>
      <c r="CY138">
        <f>'Datastream-Q'!BW139</f>
        <v>116.5</v>
      </c>
      <c r="CZ138">
        <f>'Datastream-Q'!CL139</f>
        <v>77.229699999999994</v>
      </c>
      <c r="DA138" s="41">
        <f>[6]Quartalsdaten!C14</f>
        <v>77.99274564000001</v>
      </c>
      <c r="DB138" s="40">
        <f t="shared" si="11"/>
        <v>12.055965973463037</v>
      </c>
      <c r="DC138" s="19">
        <f>'[2]Deutschland Quartalsdaten'!N98</f>
        <v>6.8842789261349333E-2</v>
      </c>
      <c r="DG138">
        <f>'Datastream-Q'!BY139</f>
        <v>15.072400999999999</v>
      </c>
      <c r="DH138">
        <f>'Datastream-Q'!BZ139</f>
        <v>11.6</v>
      </c>
      <c r="DI138">
        <f>'Datastream-Q'!CA139</f>
        <v>289.93</v>
      </c>
      <c r="DJ138" s="41">
        <f>[6]Quartalsdaten!D14</f>
        <v>288.88499999999999</v>
      </c>
      <c r="DK138" s="41">
        <f>[6]Quartalsdaten!E14</f>
        <v>369.52968609999999</v>
      </c>
      <c r="DL138" s="53">
        <v>0.2</v>
      </c>
      <c r="DM138">
        <f>'Datastream-Q'!CE139</f>
        <v>224.6</v>
      </c>
      <c r="DN138">
        <f>'Datastream-Q'!CF139</f>
        <v>344.6</v>
      </c>
      <c r="DO138" s="41">
        <f>[6]Quartalsdaten!F14</f>
        <v>27.942119999999999</v>
      </c>
      <c r="DP138" s="41">
        <f>'West-Deutschland-Q'!BA139</f>
        <v>45.565269999999998</v>
      </c>
      <c r="DQ138" s="41">
        <f>[6]Quartalsdaten!G14</f>
        <v>14.962680000000001</v>
      </c>
      <c r="DR138" s="41">
        <f>[6]Quartalsdaten!H14</f>
        <v>14.962680000000001</v>
      </c>
      <c r="DS138" s="41">
        <f>[6]Quartalsdaten!I14</f>
        <v>27.942119999999999</v>
      </c>
      <c r="DT138" s="41">
        <f>[6]Quartalsdaten!J14</f>
        <v>124.11693</v>
      </c>
      <c r="DU138" s="41">
        <f>[6]Quartalsdaten!K14</f>
        <v>45.565269999999998</v>
      </c>
      <c r="DV138" s="48">
        <v>5.62</v>
      </c>
      <c r="DW138">
        <f>'Datastream-Q'!CG139</f>
        <v>105.2</v>
      </c>
      <c r="DX138">
        <f>'Datastream-Q'!CH139</f>
        <v>103.8</v>
      </c>
      <c r="DY138" s="56">
        <v>56.13</v>
      </c>
      <c r="DZ138" s="41">
        <v>0.42668322838401596</v>
      </c>
      <c r="EA138" s="41">
        <v>0.37005146121269217</v>
      </c>
      <c r="EB138" s="1">
        <f>[2]Weltindikatoren!C98</f>
        <v>2.1880191160585913</v>
      </c>
      <c r="EC138" s="41">
        <f>'West-Deutschland-Q'!BE139</f>
        <v>63.494999999999997</v>
      </c>
      <c r="ED138" s="41">
        <f>'West-Deutschland-Q'!BF139</f>
        <v>33.715000000000003</v>
      </c>
      <c r="EE138" s="41">
        <f>[6]Quartalsdaten!L14</f>
        <v>285.95</v>
      </c>
      <c r="EF138" s="41">
        <v>100.35</v>
      </c>
      <c r="EG138" s="41">
        <f>[6]Quartalsdaten!M14</f>
        <v>42.562060250000002</v>
      </c>
      <c r="EH138" s="41">
        <f>[6]Quartalsdaten!N14</f>
        <v>5.7947891330000001</v>
      </c>
      <c r="EI138" s="41">
        <f>[6]Quartalsdaten!O14</f>
        <v>75.966666670000009</v>
      </c>
      <c r="EJ138" s="1">
        <f>[2]Weltindikatoren!C98</f>
        <v>2.1880191160585913</v>
      </c>
      <c r="EK138" t="e">
        <f>#REF!</f>
        <v>#REF!</v>
      </c>
      <c r="EL138">
        <v>169.97361632129787</v>
      </c>
      <c r="EM138">
        <v>232.13951697725074</v>
      </c>
      <c r="EQ138">
        <f>[6]Quartalsdaten!AA14</f>
        <v>135.27199999999999</v>
      </c>
      <c r="ER138">
        <f>[6]Quartalsdaten!AB14</f>
        <v>200.84200000000001</v>
      </c>
      <c r="ES138" s="56">
        <v>56.19</v>
      </c>
      <c r="ET138" s="41">
        <f>[6]Quartalsdaten!AD14</f>
        <v>73.262</v>
      </c>
      <c r="EU138" s="41">
        <f>[6]Quartalsdaten!AE14</f>
        <v>97.222999999999999</v>
      </c>
    </row>
    <row r="139" spans="1:151">
      <c r="A139" s="4">
        <v>34425</v>
      </c>
      <c r="B139" s="14">
        <f>B138*('Datastream-Q'!B140/'Datastream-Q'!B139)</f>
        <v>451.45132572091319</v>
      </c>
      <c r="C139">
        <f>'Datastream-Q'!C140</f>
        <v>91.8</v>
      </c>
      <c r="D139">
        <f>'Datastream-Q'!D140</f>
        <v>82.4</v>
      </c>
      <c r="E139">
        <f>'Datastream-Q'!E140</f>
        <v>102.3</v>
      </c>
      <c r="F139">
        <f>'Datastream-Q'!F140</f>
        <v>58.9</v>
      </c>
      <c r="G139">
        <f>'Datastream-Q'!G140</f>
        <v>1.201044</v>
      </c>
      <c r="H139">
        <f>'Datastream-Q'!H140</f>
        <v>350.5</v>
      </c>
      <c r="I139">
        <f>'Datastream-Q'!I140</f>
        <v>664.5</v>
      </c>
      <c r="J139">
        <f>'Datastream-Q'!J140</f>
        <v>5.2889999999999997</v>
      </c>
      <c r="K139">
        <f>'Datastream-Q'!K140</f>
        <v>6.77</v>
      </c>
      <c r="L139">
        <f>'Datastream-Q'!L140</f>
        <v>2025.3</v>
      </c>
      <c r="M139">
        <f>'Datastream-Q'!M140</f>
        <v>897821</v>
      </c>
      <c r="N139">
        <f>'Datastream-Q'!N140</f>
        <v>68</v>
      </c>
      <c r="O139">
        <f>'Datastream-Q'!O140</f>
        <v>4538</v>
      </c>
      <c r="P139">
        <f>'Datastream-Q'!P140</f>
        <v>9.8000000000000007</v>
      </c>
      <c r="Q139">
        <f>'Datastream-Q'!Q140</f>
        <v>73.599999999999994</v>
      </c>
      <c r="R139">
        <f>'Datastream-Q'!R140</f>
        <v>79.599999999999994</v>
      </c>
      <c r="S139">
        <v>1</v>
      </c>
      <c r="T139">
        <v>0</v>
      </c>
      <c r="U139">
        <f>'Datastream-Q'!S140</f>
        <v>16.8</v>
      </c>
      <c r="V139">
        <f>'Datastream-Q'!T140</f>
        <v>8</v>
      </c>
      <c r="W139" s="1">
        <f>'[2]Deutschland Quartalsdaten'!C99</f>
        <v>0.33198979283759505</v>
      </c>
      <c r="X139" s="1">
        <f>'[2]Deutschland Quartalsdaten'!B99</f>
        <v>2.777992796214912</v>
      </c>
      <c r="Y139" s="19">
        <f>'[2]Deutschland Quartalsdaten'!J99</f>
        <v>2.7372651049497363</v>
      </c>
      <c r="Z139">
        <f>'Datastream-Q'!U140</f>
        <v>97.162000000000006</v>
      </c>
      <c r="AA139">
        <f>'Datastream-Q'!V140</f>
        <v>107.85084000000001</v>
      </c>
      <c r="AB139">
        <f>'Datastream-Q'!W140</f>
        <v>94.872</v>
      </c>
      <c r="AC139">
        <f>'Datastream-Q'!X140</f>
        <v>103.99644000000001</v>
      </c>
      <c r="AD139">
        <f>'Datastream-Q'!Y140</f>
        <v>-52.6</v>
      </c>
      <c r="AE139">
        <f>'Datastream-Q'!Z140</f>
        <v>41.9</v>
      </c>
      <c r="AF139" s="1">
        <f>'Datastream-Q'!AA140</f>
        <v>13.8</v>
      </c>
      <c r="AG139">
        <f>'Datastream-Q'!AB140</f>
        <v>104.9</v>
      </c>
      <c r="AH139" s="8"/>
      <c r="AI139">
        <f>'Datastream-Q'!AD140</f>
        <v>95.54</v>
      </c>
      <c r="AJ139">
        <f>'Datastream-Q'!AE140</f>
        <v>1.201044</v>
      </c>
      <c r="AK139" s="2">
        <f t="shared" si="9"/>
        <v>90.089238062494459</v>
      </c>
      <c r="AL139" s="2">
        <f t="shared" si="10"/>
        <v>91.226199666065483</v>
      </c>
      <c r="AM139" s="12">
        <f>'Datastream-Q'!CI140</f>
        <v>-4.3</v>
      </c>
      <c r="AN139">
        <f>'Datastream-Q'!AF140</f>
        <v>74.599999999999994</v>
      </c>
      <c r="AO139">
        <f>'Datastream-Q'!AG140</f>
        <v>-40.6</v>
      </c>
      <c r="AP139">
        <f>'Datastream-Q'!AH140</f>
        <v>15.23678</v>
      </c>
      <c r="AQ139">
        <f>'Datastream-Q'!AI140</f>
        <v>92.481669999999994</v>
      </c>
      <c r="AR139">
        <f>'Datastream-Q'!AJ140</f>
        <v>29.550419999999999</v>
      </c>
      <c r="AS139">
        <f>'Datastream-Q'!AK140</f>
        <v>75.103629999999995</v>
      </c>
      <c r="AT139">
        <f>'Datastream-Q'!AL140</f>
        <v>12.487</v>
      </c>
      <c r="AU139">
        <f>'Datastream-Q'!AM140</f>
        <v>84.674999999999997</v>
      </c>
      <c r="AV139">
        <f>'Datastream-Q'!AN140</f>
        <v>22.963999999999999</v>
      </c>
      <c r="AW139">
        <f>'Datastream-Q'!AO140</f>
        <v>71.908000000000001</v>
      </c>
      <c r="AX139" s="30">
        <f t="shared" si="12"/>
        <v>98.753689611391366</v>
      </c>
      <c r="AY139">
        <f>'Datastream-Q'!AQ140</f>
        <v>16.21</v>
      </c>
      <c r="AZ139">
        <f>'Datastream-Q'!AR140</f>
        <v>73.599999999999994</v>
      </c>
      <c r="BA139" s="2">
        <f t="shared" si="8"/>
        <v>81.953011069267916</v>
      </c>
      <c r="BB139" s="2">
        <f t="shared" si="8"/>
        <v>91.558684007328168</v>
      </c>
      <c r="BC139" s="2">
        <f t="shared" si="8"/>
        <v>77.711247420510432</v>
      </c>
      <c r="BD139" s="2">
        <f t="shared" si="8"/>
        <v>95.745039221140189</v>
      </c>
      <c r="BF139">
        <f>'Datastream-Q'!AT140</f>
        <v>41.9</v>
      </c>
      <c r="BG139">
        <f>'Datastream-Q'!AU140</f>
        <v>80.599999999999994</v>
      </c>
      <c r="BH139">
        <f>'Datastream-Q'!AV140</f>
        <v>81.900000000000006</v>
      </c>
      <c r="BI139">
        <f>'Datastream-Q'!AW140</f>
        <v>26.6</v>
      </c>
      <c r="BJ139">
        <f>'Datastream-Q'!AX140</f>
        <v>10.6</v>
      </c>
      <c r="BK139">
        <f>'Datastream-Q'!AY140</f>
        <v>6.2</v>
      </c>
      <c r="BL139">
        <v>0.71743962513516757</v>
      </c>
      <c r="BM139">
        <f>'Datastream-Q'!AZ140</f>
        <v>76.485299999999995</v>
      </c>
      <c r="BN139">
        <f>'Datastream-Q'!BA140</f>
        <v>100.907</v>
      </c>
      <c r="BO139">
        <f>'Datastream-Q'!BB140</f>
        <v>21.8</v>
      </c>
      <c r="BP139">
        <f>'Datastream-Q'!BC140</f>
        <v>94.4</v>
      </c>
      <c r="BQ139" s="41">
        <f>[6]Quartalsdaten!S15</f>
        <v>87.465729999999994</v>
      </c>
      <c r="BR139">
        <f>'Datastream-Q'!BE140</f>
        <v>93.6</v>
      </c>
      <c r="BS139" s="13">
        <v>94.07</v>
      </c>
      <c r="BT139" s="1">
        <f>'[4]Preisindex-Deutschland-Quartals'!C99</f>
        <v>8.4372089164981912</v>
      </c>
      <c r="BU139" s="1">
        <f>'[4]Preisindex-Deutschland-Quartals'!D99</f>
        <v>7.2883541516177681</v>
      </c>
      <c r="BV139" s="2">
        <f>'[5]Deutschland Quartalsdaten'!K99</f>
        <v>0</v>
      </c>
      <c r="BW139" s="41">
        <f>'West-Deutschland-Q'!AW140</f>
        <v>325.36264</v>
      </c>
      <c r="BX139" s="41">
        <f>'West-Deutschland-Q'!AX140</f>
        <v>29.17896</v>
      </c>
      <c r="BY139" s="41">
        <f>'West-Deutschland-Q'!AY140</f>
        <v>568.11054000000001</v>
      </c>
      <c r="BZ139" s="2">
        <f>'Datastream-Q'!BF140</f>
        <v>453.17200000000003</v>
      </c>
      <c r="CA139">
        <f>'Datastream-Q'!BG140</f>
        <v>1609.04</v>
      </c>
      <c r="CB139">
        <f>'Datastream-Q'!BH140</f>
        <v>-4537.875</v>
      </c>
      <c r="CC139" s="2">
        <v>623.23</v>
      </c>
      <c r="CD139">
        <f>'Datastream-Q'!BI140</f>
        <v>82.8</v>
      </c>
      <c r="CE139">
        <f>'Datastream-Q'!BJ140</f>
        <v>-13.3</v>
      </c>
      <c r="CF139">
        <f>'Datastream-Q'!BK140</f>
        <v>91.5</v>
      </c>
      <c r="CG139" s="41">
        <v>116.58387466564771</v>
      </c>
      <c r="CH139" s="11">
        <f>[2]Weltindikatoren!Q99</f>
        <v>82.91313803275763</v>
      </c>
      <c r="CI139" s="2">
        <f>'[2]Deutschland Quartalsdaten'!O99</f>
        <v>80.099963573314895</v>
      </c>
      <c r="CJ139" s="21">
        <v>0.25988</v>
      </c>
      <c r="CK139" s="21">
        <v>-7.4586399999999999</v>
      </c>
      <c r="CL139">
        <f>'Datastream-Q'!BL140</f>
        <v>106.4752</v>
      </c>
      <c r="CM139">
        <f>'Datastream-Q'!BM140</f>
        <v>87.255200000000002</v>
      </c>
      <c r="CN139">
        <f>'Datastream-Q'!BN140</f>
        <v>82.8</v>
      </c>
      <c r="CO139">
        <f>'Datastream-Q'!BO140</f>
        <v>101.7</v>
      </c>
      <c r="CP139">
        <f>'Datastream-Q'!BP140</f>
        <v>32.200000000000003</v>
      </c>
      <c r="CQ139">
        <f>'Datastream-Q'!BQ140</f>
        <v>37.229999999999997</v>
      </c>
      <c r="CR139">
        <f>'Datastream-Q'!BR140</f>
        <v>63.53</v>
      </c>
      <c r="CS139">
        <f>'Datastream-Q'!BS140</f>
        <v>72.67</v>
      </c>
      <c r="CT139">
        <f>'Datastream-Q'!BT140</f>
        <v>57.13</v>
      </c>
      <c r="CU139" s="28">
        <f>'Datastream-Q'!BU140</f>
        <v>83.6</v>
      </c>
      <c r="CV139" s="28">
        <f>'Datastream-Q'!BV140</f>
        <v>106</v>
      </c>
      <c r="CW139">
        <f>'Datastream-Q'!CJ140</f>
        <v>0.192</v>
      </c>
      <c r="CX139" s="41">
        <v>7.0000000000000007E-2</v>
      </c>
      <c r="CY139">
        <f>'Datastream-Q'!BW140</f>
        <v>117</v>
      </c>
      <c r="CZ139">
        <f>'Datastream-Q'!CL140</f>
        <v>81.8857</v>
      </c>
      <c r="DA139" s="41">
        <f>[6]Quartalsdaten!C15</f>
        <v>77.870650919999989</v>
      </c>
      <c r="DB139" s="40">
        <f t="shared" si="11"/>
        <v>13.496591298903288</v>
      </c>
      <c r="DC139" s="19">
        <f>'[2]Deutschland Quartalsdaten'!N99</f>
        <v>8.4524880782717929E-2</v>
      </c>
      <c r="DG139">
        <f>'Datastream-Q'!BY140</f>
        <v>11.254440000000001</v>
      </c>
      <c r="DH139">
        <f>'Datastream-Q'!BZ140</f>
        <v>11.8</v>
      </c>
      <c r="DI139">
        <f>'Datastream-Q'!CA140</f>
        <v>287.01</v>
      </c>
      <c r="DJ139" s="41">
        <f>[6]Quartalsdaten!D15</f>
        <v>278.21800000000002</v>
      </c>
      <c r="DK139" s="41">
        <f>[6]Quartalsdaten!E15</f>
        <v>356.98935410000001</v>
      </c>
      <c r="DL139" s="53">
        <v>0.2</v>
      </c>
      <c r="DM139">
        <f>'Datastream-Q'!CE140</f>
        <v>230.7</v>
      </c>
      <c r="DN139">
        <f>'Datastream-Q'!CF140</f>
        <v>355.9</v>
      </c>
      <c r="DO139" s="41">
        <f>[6]Quartalsdaten!F15</f>
        <v>28.358280000000001</v>
      </c>
      <c r="DP139" s="41">
        <f>'West-Deutschland-Q'!BA140</f>
        <v>47.077840000000002</v>
      </c>
      <c r="DQ139" s="41">
        <f>[6]Quartalsdaten!G15</f>
        <v>15.054180000000001</v>
      </c>
      <c r="DR139" s="41">
        <f>[6]Quartalsdaten!H15</f>
        <v>15.054180000000001</v>
      </c>
      <c r="DS139" s="41">
        <f>[6]Quartalsdaten!I15</f>
        <v>28.358280000000001</v>
      </c>
      <c r="DT139" s="41">
        <f>[6]Quartalsdaten!J15</f>
        <v>125.5103</v>
      </c>
      <c r="DU139" s="41">
        <f>[6]Quartalsdaten!K15</f>
        <v>47.077840000000002</v>
      </c>
      <c r="DV139" s="48">
        <v>6.37</v>
      </c>
      <c r="DW139">
        <f>'Datastream-Q'!CG140</f>
        <v>104.4</v>
      </c>
      <c r="DX139">
        <f>'Datastream-Q'!CH140</f>
        <v>105.6</v>
      </c>
      <c r="DY139" s="56">
        <v>56.48</v>
      </c>
      <c r="DZ139" s="41">
        <v>0.28231826049926001</v>
      </c>
      <c r="EA139" s="41">
        <v>0.31116244109879154</v>
      </c>
      <c r="EB139" s="1">
        <f>[2]Weltindikatoren!C99</f>
        <v>2.2137889323576561</v>
      </c>
      <c r="EC139" s="41">
        <f>'West-Deutschland-Q'!BE140</f>
        <v>64.870999999999995</v>
      </c>
      <c r="ED139" s="41">
        <f>'West-Deutschland-Q'!BF140</f>
        <v>35.043999999999997</v>
      </c>
      <c r="EE139" s="41">
        <f>[6]Quartalsdaten!L15</f>
        <v>282.96300000000002</v>
      </c>
      <c r="EF139" s="41">
        <v>99.95</v>
      </c>
      <c r="EG139" s="41">
        <f>[6]Quartalsdaten!M15</f>
        <v>43.452022630000002</v>
      </c>
      <c r="EH139" s="41">
        <f>[6]Quartalsdaten!N15</f>
        <v>5.7828217619999993</v>
      </c>
      <c r="EI139" s="41">
        <f>[6]Quartalsdaten!O15</f>
        <v>76.366666670000001</v>
      </c>
      <c r="EJ139" s="1">
        <f>[2]Weltindikatoren!C99</f>
        <v>2.2137889323576561</v>
      </c>
      <c r="EK139" t="e">
        <f>#REF!</f>
        <v>#REF!</v>
      </c>
      <c r="EL139">
        <v>172.53392687615485</v>
      </c>
      <c r="EM139">
        <v>237.02215426265735</v>
      </c>
      <c r="EQ139">
        <f>[6]Quartalsdaten!AA15</f>
        <v>135.06100000000001</v>
      </c>
      <c r="ER139">
        <f>[6]Quartalsdaten!AB15</f>
        <v>201.357</v>
      </c>
      <c r="ES139" s="56">
        <v>56.47</v>
      </c>
      <c r="ET139" s="41">
        <f>[6]Quartalsdaten!AD15</f>
        <v>74.158000000000001</v>
      </c>
      <c r="EU139" s="41">
        <f>[6]Quartalsdaten!AE15</f>
        <v>113.889</v>
      </c>
    </row>
    <row r="140" spans="1:151">
      <c r="A140" s="4">
        <v>34516</v>
      </c>
      <c r="B140" s="14">
        <f>B139*('Datastream-Q'!B141/'Datastream-Q'!B140)</f>
        <v>454.62964501383738</v>
      </c>
      <c r="C140">
        <f>'Datastream-Q'!C141</f>
        <v>93.6</v>
      </c>
      <c r="D140">
        <f>'Datastream-Q'!D141</f>
        <v>85.3</v>
      </c>
      <c r="E140">
        <f>'Datastream-Q'!E141</f>
        <v>102.8</v>
      </c>
      <c r="F140">
        <f>'Datastream-Q'!F141</f>
        <v>59.8</v>
      </c>
      <c r="G140">
        <f>'Datastream-Q'!G141</f>
        <v>1.2625569999999999</v>
      </c>
      <c r="H140">
        <f>'Datastream-Q'!H141</f>
        <v>350.1</v>
      </c>
      <c r="I140">
        <f>'Datastream-Q'!I141</f>
        <v>652.6</v>
      </c>
      <c r="J140">
        <f>'Datastream-Q'!J141</f>
        <v>5.0149999999999997</v>
      </c>
      <c r="K140">
        <f>'Datastream-Q'!K141</f>
        <v>7.17</v>
      </c>
      <c r="L140">
        <f>'Datastream-Q'!L141</f>
        <v>2011.8</v>
      </c>
      <c r="M140">
        <f>'Datastream-Q'!M141</f>
        <v>709200</v>
      </c>
      <c r="N140">
        <f>'Datastream-Q'!N141</f>
        <v>68.3</v>
      </c>
      <c r="O140">
        <f>'Datastream-Q'!O141</f>
        <v>4951</v>
      </c>
      <c r="P140">
        <f>'Datastream-Q'!P141</f>
        <v>9.6</v>
      </c>
      <c r="Q140">
        <f>'Datastream-Q'!Q141</f>
        <v>74.099999999999994</v>
      </c>
      <c r="R140">
        <f>'Datastream-Q'!R141</f>
        <v>79.900000000000006</v>
      </c>
      <c r="S140">
        <v>0</v>
      </c>
      <c r="T140">
        <v>0</v>
      </c>
      <c r="U140">
        <f>'Datastream-Q'!S141</f>
        <v>19.399999999999999</v>
      </c>
      <c r="V140">
        <f>'Datastream-Q'!T141</f>
        <v>7.3</v>
      </c>
      <c r="W140" s="1">
        <f>'[2]Deutschland Quartalsdaten'!C100</f>
        <v>0.74840452731282481</v>
      </c>
      <c r="X140" s="1">
        <f>'[2]Deutschland Quartalsdaten'!B100</f>
        <v>2.8210485769687694</v>
      </c>
      <c r="Y140" s="19">
        <f>'[2]Deutschland Quartalsdaten'!J100</f>
        <v>2.7617703376563401</v>
      </c>
      <c r="Z140">
        <f>'Datastream-Q'!U141</f>
        <v>96.986999999999995</v>
      </c>
      <c r="AA140">
        <f>'Datastream-Q'!V141</f>
        <v>107.49583</v>
      </c>
      <c r="AB140">
        <f>'Datastream-Q'!W141</f>
        <v>97.186000000000007</v>
      </c>
      <c r="AC140">
        <f>'Datastream-Q'!X141</f>
        <v>106.31673000000001</v>
      </c>
      <c r="AD140">
        <f>'Datastream-Q'!Y141</f>
        <v>-46.8</v>
      </c>
      <c r="AE140">
        <f>'Datastream-Q'!Z141</f>
        <v>42.2</v>
      </c>
      <c r="AF140" s="1">
        <f>'Datastream-Q'!AA141</f>
        <v>13.8</v>
      </c>
      <c r="AG140">
        <f>'Datastream-Q'!AB141</f>
        <v>107.1</v>
      </c>
      <c r="AH140" s="8"/>
      <c r="AI140">
        <f>'Datastream-Q'!AD141</f>
        <v>97.67</v>
      </c>
      <c r="AJ140">
        <f>'Datastream-Q'!AE141</f>
        <v>1.2625569999999999</v>
      </c>
      <c r="AK140" s="2">
        <f t="shared" si="9"/>
        <v>90.223964966827083</v>
      </c>
      <c r="AL140" s="2">
        <f t="shared" si="10"/>
        <v>91.411765580073805</v>
      </c>
      <c r="AM140" s="12">
        <f>'Datastream-Q'!CI141</f>
        <v>-0.6</v>
      </c>
      <c r="AN140">
        <f>'Datastream-Q'!AF141</f>
        <v>74.8</v>
      </c>
      <c r="AO140">
        <f>'Datastream-Q'!AG141</f>
        <v>-31.5</v>
      </c>
      <c r="AP140">
        <f>'Datastream-Q'!AH141</f>
        <v>15.65474</v>
      </c>
      <c r="AQ140">
        <f>'Datastream-Q'!AI141</f>
        <v>91.752549999999999</v>
      </c>
      <c r="AR140">
        <f>'Datastream-Q'!AJ141</f>
        <v>30.461130000000001</v>
      </c>
      <c r="AS140">
        <f>'Datastream-Q'!AK141</f>
        <v>76.595609999999994</v>
      </c>
      <c r="AT140">
        <f>'Datastream-Q'!AL141</f>
        <v>12.87</v>
      </c>
      <c r="AU140">
        <f>'Datastream-Q'!AM141</f>
        <v>84.117000000000004</v>
      </c>
      <c r="AV140">
        <f>'Datastream-Q'!AN141</f>
        <v>23.690999999999999</v>
      </c>
      <c r="AW140">
        <f>'Datastream-Q'!AO141</f>
        <v>73.495000000000005</v>
      </c>
      <c r="AX140" s="30">
        <f t="shared" si="12"/>
        <v>98.700604232169383</v>
      </c>
      <c r="AY140">
        <f>'Datastream-Q'!AQ141</f>
        <v>17.02</v>
      </c>
      <c r="AZ140">
        <f>'Datastream-Q'!AR141</f>
        <v>74.099999999999994</v>
      </c>
      <c r="BA140" s="2">
        <f t="shared" si="8"/>
        <v>82.211521877718823</v>
      </c>
      <c r="BB140" s="2">
        <f t="shared" si="8"/>
        <v>91.678105949098963</v>
      </c>
      <c r="BC140" s="2">
        <f t="shared" si="8"/>
        <v>77.774527734197648</v>
      </c>
      <c r="BD140" s="2">
        <f t="shared" si="8"/>
        <v>95.951974271110331</v>
      </c>
      <c r="BF140">
        <f>'Datastream-Q'!AT141</f>
        <v>42.2</v>
      </c>
      <c r="BG140">
        <f>'Datastream-Q'!AU141</f>
        <v>82.4</v>
      </c>
      <c r="BH140">
        <f>'Datastream-Q'!AV141</f>
        <v>83.3</v>
      </c>
      <c r="BI140">
        <f>'Datastream-Q'!AW141</f>
        <v>26.5</v>
      </c>
      <c r="BJ140">
        <f>'Datastream-Q'!AX141</f>
        <v>9.9</v>
      </c>
      <c r="BK140">
        <f>'Datastream-Q'!AY141</f>
        <v>4.4000000000000004</v>
      </c>
      <c r="BL140">
        <v>0.71144042679312391</v>
      </c>
      <c r="BM140">
        <f>'Datastream-Q'!AZ141</f>
        <v>77.657799999999995</v>
      </c>
      <c r="BN140">
        <f>'Datastream-Q'!BA141</f>
        <v>102.0748</v>
      </c>
      <c r="BO140">
        <f>'Datastream-Q'!BB141</f>
        <v>19.5</v>
      </c>
      <c r="BP140">
        <f>'Datastream-Q'!BC141</f>
        <v>98.8</v>
      </c>
      <c r="BQ140" s="41">
        <f>[6]Quartalsdaten!S16</f>
        <v>87.283709999999999</v>
      </c>
      <c r="BR140">
        <f>'Datastream-Q'!BE141</f>
        <v>94.4</v>
      </c>
      <c r="BS140" s="13">
        <v>97.36</v>
      </c>
      <c r="BT140" s="1">
        <f>'[4]Preisindex-Deutschland-Quartals'!C100</f>
        <v>8.5899462529152544</v>
      </c>
      <c r="BU140" s="1">
        <f>'[4]Preisindex-Deutschland-Quartals'!D100</f>
        <v>7.4075398308739997</v>
      </c>
      <c r="BV140" s="2">
        <f>'[5]Deutschland Quartalsdaten'!K100</f>
        <v>0</v>
      </c>
      <c r="BW140" s="41">
        <f>'West-Deutschland-Q'!AW141</f>
        <v>329.04946000000001</v>
      </c>
      <c r="BX140" s="41">
        <f>'West-Deutschland-Q'!AX141</f>
        <v>29.74288</v>
      </c>
      <c r="BY140" s="41">
        <f>'West-Deutschland-Q'!AY141</f>
        <v>575.31065000000001</v>
      </c>
      <c r="BZ140" s="2">
        <f>'Datastream-Q'!BF141</f>
        <v>458.488</v>
      </c>
      <c r="CA140">
        <f>'Datastream-Q'!BG141</f>
        <v>1644.38</v>
      </c>
      <c r="CB140">
        <f>'Datastream-Q'!BH141</f>
        <v>-11757.81</v>
      </c>
      <c r="CC140" s="2">
        <v>629.88</v>
      </c>
      <c r="CD140">
        <f>'Datastream-Q'!BI141</f>
        <v>82.7</v>
      </c>
      <c r="CE140">
        <f>'Datastream-Q'!BJ141</f>
        <v>-8.3000000000000007</v>
      </c>
      <c r="CF140">
        <f>'Datastream-Q'!BK141</f>
        <v>97</v>
      </c>
      <c r="CG140" s="41">
        <v>116.39281620175775</v>
      </c>
      <c r="CH140" s="11">
        <f>[2]Weltindikatoren!Q100</f>
        <v>84.022316278806201</v>
      </c>
      <c r="CI140" s="2">
        <f>'[2]Deutschland Quartalsdaten'!O100</f>
        <v>81.074090618035427</v>
      </c>
      <c r="CJ140" s="21">
        <v>0.43745000000000001</v>
      </c>
      <c r="CK140" s="21">
        <v>-8.1055700000000002</v>
      </c>
      <c r="CL140">
        <f>'Datastream-Q'!BL141</f>
        <v>109.8467</v>
      </c>
      <c r="CM140">
        <f>'Datastream-Q'!BM141</f>
        <v>89.561599999999999</v>
      </c>
      <c r="CN140">
        <f>'Datastream-Q'!BN141</f>
        <v>82.8</v>
      </c>
      <c r="CO140">
        <f>'Datastream-Q'!BO141</f>
        <v>100.6</v>
      </c>
      <c r="CP140">
        <f>'Datastream-Q'!BP141</f>
        <v>34.299999999999997</v>
      </c>
      <c r="CQ140">
        <f>'Datastream-Q'!BQ141</f>
        <v>40.630000000000003</v>
      </c>
      <c r="CR140">
        <f>'Datastream-Q'!BR141</f>
        <v>73.430000000000007</v>
      </c>
      <c r="CS140">
        <f>'Datastream-Q'!BS141</f>
        <v>87.77</v>
      </c>
      <c r="CT140">
        <f>'Datastream-Q'!BT141</f>
        <v>63.47</v>
      </c>
      <c r="CU140" s="28">
        <f>'Datastream-Q'!BU141</f>
        <v>83.8</v>
      </c>
      <c r="CV140" s="28">
        <f>'Datastream-Q'!BV141</f>
        <v>104.6</v>
      </c>
      <c r="CW140">
        <f>'Datastream-Q'!CJ141</f>
        <v>2.3149999999999999</v>
      </c>
      <c r="CX140" s="41">
        <v>0.72</v>
      </c>
      <c r="CY140">
        <f>'Datastream-Q'!BW141</f>
        <v>117.6</v>
      </c>
      <c r="CZ140">
        <f>'Datastream-Q'!CL141</f>
        <v>86.0625</v>
      </c>
      <c r="DA140" s="41">
        <f>[6]Quartalsdaten!C16</f>
        <v>78.314366129999996</v>
      </c>
      <c r="DB140" s="40">
        <f t="shared" si="11"/>
        <v>13.480579490668541</v>
      </c>
      <c r="DC140" s="19">
        <f>'[2]Deutschland Quartalsdaten'!N100</f>
        <v>7.6418860967434873E-2</v>
      </c>
      <c r="DG140">
        <f>'Datastream-Q'!BY141</f>
        <v>10.106906</v>
      </c>
      <c r="DH140">
        <f>'Datastream-Q'!BZ141</f>
        <v>11.7</v>
      </c>
      <c r="DI140">
        <f>'Datastream-Q'!CA141</f>
        <v>292.06</v>
      </c>
      <c r="DJ140" s="41">
        <f>[6]Quartalsdaten!D16</f>
        <v>282.56900000000002</v>
      </c>
      <c r="DK140" s="41">
        <f>[6]Quartalsdaten!E16</f>
        <v>360.88937340000001</v>
      </c>
      <c r="DL140" s="53">
        <v>-0.7</v>
      </c>
      <c r="DM140">
        <f>'Datastream-Q'!CE141</f>
        <v>234.2</v>
      </c>
      <c r="DN140">
        <f>'Datastream-Q'!CF141</f>
        <v>365.2</v>
      </c>
      <c r="DO140" s="41">
        <f>[6]Quartalsdaten!F16</f>
        <v>28.907039999999999</v>
      </c>
      <c r="DP140" s="41">
        <f>'West-Deutschland-Q'!BA141</f>
        <v>46.643790000000003</v>
      </c>
      <c r="DQ140" s="41">
        <f>[6]Quartalsdaten!G16</f>
        <v>15.151059999999999</v>
      </c>
      <c r="DR140" s="41">
        <f>[6]Quartalsdaten!H16</f>
        <v>15.151059999999999</v>
      </c>
      <c r="DS140" s="41">
        <f>[6]Quartalsdaten!I16</f>
        <v>28.907039999999999</v>
      </c>
      <c r="DT140" s="41">
        <f>[6]Quartalsdaten!J16</f>
        <v>126.17671</v>
      </c>
      <c r="DU140" s="41">
        <f>[6]Quartalsdaten!K16</f>
        <v>46.643790000000003</v>
      </c>
      <c r="DV140" s="48">
        <v>7.0200000000000005</v>
      </c>
      <c r="DW140">
        <f>'Datastream-Q'!CG141</f>
        <v>105.4</v>
      </c>
      <c r="DX140">
        <f>'Datastream-Q'!CH141</f>
        <v>109.3</v>
      </c>
      <c r="DY140" s="56">
        <v>57.93</v>
      </c>
      <c r="DZ140" s="41">
        <v>0.69192763619758957</v>
      </c>
      <c r="EA140" s="41">
        <v>9.6265760916592946E-2</v>
      </c>
      <c r="EB140" s="1">
        <f>[2]Weltindikatoren!C100</f>
        <v>2.2342525007799856</v>
      </c>
      <c r="EC140" s="41">
        <f>'West-Deutschland-Q'!BE141</f>
        <v>65.108000000000004</v>
      </c>
      <c r="ED140" s="41">
        <f>'West-Deutschland-Q'!BF141</f>
        <v>34.933999999999997</v>
      </c>
      <c r="EE140" s="41">
        <f>[6]Quartalsdaten!L16</f>
        <v>287.959</v>
      </c>
      <c r="EF140" s="41">
        <v>100.07</v>
      </c>
      <c r="EG140" s="41">
        <f>[6]Quartalsdaten!M16</f>
        <v>43.48637205</v>
      </c>
      <c r="EH140" s="41">
        <f>[6]Quartalsdaten!N16</f>
        <v>5.822788149</v>
      </c>
      <c r="EI140" s="41">
        <f>[6]Quartalsdaten!O16</f>
        <v>76.933333329999996</v>
      </c>
      <c r="EJ140" s="1">
        <f>[2]Weltindikatoren!C100</f>
        <v>2.2342525007799856</v>
      </c>
      <c r="EK140" t="e">
        <f>#REF!</f>
        <v>#REF!</v>
      </c>
      <c r="EL140">
        <v>174.63904792043198</v>
      </c>
      <c r="EM140">
        <v>240.160648098423</v>
      </c>
      <c r="EQ140">
        <f>[6]Quartalsdaten!AA16</f>
        <v>134.976</v>
      </c>
      <c r="ER140">
        <f>[6]Quartalsdaten!AB16</f>
        <v>202.06299999999999</v>
      </c>
      <c r="ES140" s="56">
        <v>56.92</v>
      </c>
      <c r="ET140" s="41">
        <f>[6]Quartalsdaten!AD16</f>
        <v>74.847999999999999</v>
      </c>
      <c r="EU140" s="41">
        <f>[6]Quartalsdaten!AE16</f>
        <v>113.696</v>
      </c>
    </row>
    <row r="141" spans="1:151">
      <c r="A141" s="4">
        <v>34608</v>
      </c>
      <c r="B141" s="14">
        <f>B140*('Datastream-Q'!B142/'Datastream-Q'!B141)</f>
        <v>459.9662095523056</v>
      </c>
      <c r="C141">
        <f>'Datastream-Q'!C142</f>
        <v>97.2</v>
      </c>
      <c r="D141">
        <f>'Datastream-Q'!D142</f>
        <v>89.3</v>
      </c>
      <c r="E141">
        <f>'Datastream-Q'!E142</f>
        <v>105.7</v>
      </c>
      <c r="F141">
        <f>'Datastream-Q'!F142</f>
        <v>63</v>
      </c>
      <c r="G141">
        <f>'Datastream-Q'!G142</f>
        <v>1.2446919999999999</v>
      </c>
      <c r="H141">
        <f>'Datastream-Q'!H142</f>
        <v>378.8</v>
      </c>
      <c r="I141">
        <f>'Datastream-Q'!I142</f>
        <v>630.5</v>
      </c>
      <c r="J141">
        <f>'Datastream-Q'!J142</f>
        <v>5.2759999999999998</v>
      </c>
      <c r="K141">
        <f>'Datastream-Q'!K142</f>
        <v>7.5</v>
      </c>
      <c r="L141">
        <f>'Datastream-Q'!L142</f>
        <v>2106.6</v>
      </c>
      <c r="M141">
        <f>'Datastream-Q'!M142</f>
        <v>736727</v>
      </c>
      <c r="N141">
        <f>'Datastream-Q'!N142</f>
        <v>70.5</v>
      </c>
      <c r="O141">
        <f>'Datastream-Q'!O142</f>
        <v>4869</v>
      </c>
      <c r="P141">
        <f>'Datastream-Q'!P142</f>
        <v>9.3000000000000007</v>
      </c>
      <c r="Q141">
        <f>'Datastream-Q'!Q142</f>
        <v>74.3</v>
      </c>
      <c r="R141">
        <f>'Datastream-Q'!R142</f>
        <v>80.3</v>
      </c>
      <c r="S141">
        <v>0</v>
      </c>
      <c r="T141">
        <v>0</v>
      </c>
      <c r="U141">
        <f>'Datastream-Q'!S142</f>
        <v>20</v>
      </c>
      <c r="V141">
        <f>'Datastream-Q'!T142</f>
        <v>6.5</v>
      </c>
      <c r="W141" s="1">
        <f>'[2]Deutschland Quartalsdaten'!C101</f>
        <v>0.99963353525627296</v>
      </c>
      <c r="X141" s="1">
        <f>'[2]Deutschland Quartalsdaten'!B101</f>
        <v>2.875535556658118</v>
      </c>
      <c r="Y141" s="19">
        <f>'[2]Deutschland Quartalsdaten'!J101</f>
        <v>2.7884422369957487</v>
      </c>
      <c r="Z141">
        <f>'Datastream-Q'!U142</f>
        <v>98.376999999999995</v>
      </c>
      <c r="AA141">
        <f>'Datastream-Q'!V142</f>
        <v>108.24133999999999</v>
      </c>
      <c r="AB141">
        <f>'Datastream-Q'!W142</f>
        <v>99.429000000000002</v>
      </c>
      <c r="AC141">
        <f>'Datastream-Q'!X142</f>
        <v>108.2503</v>
      </c>
      <c r="AD141">
        <f>'Datastream-Q'!Y142</f>
        <v>-37</v>
      </c>
      <c r="AE141">
        <f>'Datastream-Q'!Z142</f>
        <v>45.6</v>
      </c>
      <c r="AF141" s="1">
        <f>'Datastream-Q'!AA142</f>
        <v>18.600000000000001</v>
      </c>
      <c r="AG141">
        <f>'Datastream-Q'!AB142</f>
        <v>107.1</v>
      </c>
      <c r="AH141" s="8"/>
      <c r="AI141">
        <f>'Datastream-Q'!AD142</f>
        <v>98.01</v>
      </c>
      <c r="AJ141">
        <f>'Datastream-Q'!AE142</f>
        <v>1.2446919999999999</v>
      </c>
      <c r="AK141" s="2">
        <f t="shared" si="9"/>
        <v>90.886716664815864</v>
      </c>
      <c r="AL141" s="2">
        <f t="shared" si="10"/>
        <v>91.851015655383875</v>
      </c>
      <c r="AM141" s="12">
        <f>'Datastream-Q'!CI142</f>
        <v>2.1</v>
      </c>
      <c r="AN141">
        <f>'Datastream-Q'!AF142</f>
        <v>77</v>
      </c>
      <c r="AO141">
        <f>'Datastream-Q'!AG142</f>
        <v>-21.1</v>
      </c>
      <c r="AP141">
        <f>'Datastream-Q'!AH142</f>
        <v>15.002459999999999</v>
      </c>
      <c r="AQ141">
        <f>'Datastream-Q'!AI142</f>
        <v>93.064959999999999</v>
      </c>
      <c r="AR141">
        <f>'Datastream-Q'!AJ142</f>
        <v>29.312550000000002</v>
      </c>
      <c r="AS141">
        <f>'Datastream-Q'!AK142</f>
        <v>79.372979999999998</v>
      </c>
      <c r="AT141">
        <f>'Datastream-Q'!AL142</f>
        <v>12.430999999999999</v>
      </c>
      <c r="AU141">
        <f>'Datastream-Q'!AM142</f>
        <v>85.945999999999998</v>
      </c>
      <c r="AV141">
        <f>'Datastream-Q'!AN142</f>
        <v>23.045000000000002</v>
      </c>
      <c r="AW141">
        <f>'Datastream-Q'!AO142</f>
        <v>76.384</v>
      </c>
      <c r="AX141" s="30">
        <f t="shared" si="12"/>
        <v>98.950148799458063</v>
      </c>
      <c r="AY141">
        <f>'Datastream-Q'!AQ142</f>
        <v>16.670000000000002</v>
      </c>
      <c r="AZ141">
        <f>'Datastream-Q'!AR142</f>
        <v>74.3</v>
      </c>
      <c r="BA141" s="2">
        <f t="shared" si="8"/>
        <v>82.859744335262349</v>
      </c>
      <c r="BB141" s="2">
        <f t="shared" si="8"/>
        <v>92.350547402588461</v>
      </c>
      <c r="BC141" s="2">
        <f t="shared" si="8"/>
        <v>78.618202783449405</v>
      </c>
      <c r="BD141" s="2">
        <f t="shared" si="8"/>
        <v>96.234260071878367</v>
      </c>
      <c r="BF141">
        <f>'Datastream-Q'!AT142</f>
        <v>45.6</v>
      </c>
      <c r="BG141">
        <f>'Datastream-Q'!AU142</f>
        <v>83.7</v>
      </c>
      <c r="BH141">
        <f>'Datastream-Q'!AV142</f>
        <v>84.2</v>
      </c>
      <c r="BI141">
        <f>'Datastream-Q'!AW142</f>
        <v>31.1</v>
      </c>
      <c r="BJ141">
        <f>'Datastream-Q'!AX142</f>
        <v>8.3000000000000007</v>
      </c>
      <c r="BK141">
        <f>'Datastream-Q'!AY142</f>
        <v>10.5</v>
      </c>
      <c r="BL141">
        <v>0.71195668081369834</v>
      </c>
      <c r="BM141">
        <f>'Datastream-Q'!AZ142</f>
        <v>78.380200000000002</v>
      </c>
      <c r="BN141">
        <f>'Datastream-Q'!BA142</f>
        <v>102.6489</v>
      </c>
      <c r="BO141">
        <f>'Datastream-Q'!BB142</f>
        <v>7.5</v>
      </c>
      <c r="BP141">
        <f>'Datastream-Q'!BC142</f>
        <v>90</v>
      </c>
      <c r="BQ141" s="41">
        <f>[6]Quartalsdaten!S17</f>
        <v>89.111230000000006</v>
      </c>
      <c r="BR141">
        <f>'Datastream-Q'!BE142</f>
        <v>94.4</v>
      </c>
      <c r="BS141" s="13">
        <v>98.41</v>
      </c>
      <c r="BT141" s="1">
        <f>'[4]Preisindex-Deutschland-Quartals'!C101</f>
        <v>8.7418158850131462</v>
      </c>
      <c r="BU141" s="1">
        <f>'[4]Preisindex-Deutschland-Quartals'!D101</f>
        <v>7.5295946265349931</v>
      </c>
      <c r="BV141" s="2">
        <f>'[5]Deutschland Quartalsdaten'!K101</f>
        <v>0</v>
      </c>
      <c r="BW141" s="41">
        <f>'West-Deutschland-Q'!AW142</f>
        <v>331.81459000000001</v>
      </c>
      <c r="BX141" s="41">
        <f>'West-Deutschland-Q'!AX142</f>
        <v>30.487880000000001</v>
      </c>
      <c r="BY141" s="41">
        <f>'West-Deutschland-Q'!AY142</f>
        <v>583.41950999999995</v>
      </c>
      <c r="BZ141" s="2">
        <f>'Datastream-Q'!BF142</f>
        <v>465.97800000000001</v>
      </c>
      <c r="CA141">
        <f>'Datastream-Q'!BG142</f>
        <v>1708.79</v>
      </c>
      <c r="CB141">
        <f>'Datastream-Q'!BH142</f>
        <v>-5577.0969999999998</v>
      </c>
      <c r="CC141" s="2">
        <v>638.52</v>
      </c>
      <c r="CD141">
        <f>'Datastream-Q'!BI142</f>
        <v>74.7</v>
      </c>
      <c r="CE141">
        <f>'Datastream-Q'!BJ142</f>
        <v>-5.9</v>
      </c>
      <c r="CF141">
        <f>'Datastream-Q'!BK142</f>
        <v>102.2</v>
      </c>
      <c r="CG141" s="41">
        <v>117.16978728824355</v>
      </c>
      <c r="CH141" s="11">
        <f>[2]Weltindikatoren!Q101</f>
        <v>85.550222665959964</v>
      </c>
      <c r="CI141" s="2">
        <f>'[2]Deutschland Quartalsdaten'!O101</f>
        <v>82.174044378198346</v>
      </c>
      <c r="CJ141" s="21">
        <v>-0.30436000000000002</v>
      </c>
      <c r="CK141" s="21">
        <v>-6.8533799999999996</v>
      </c>
      <c r="CL141">
        <f>'Datastream-Q'!BL142</f>
        <v>109.77849999999999</v>
      </c>
      <c r="CM141">
        <f>'Datastream-Q'!BM142</f>
        <v>90.326099999999997</v>
      </c>
      <c r="CN141">
        <f>'Datastream-Q'!BN142</f>
        <v>83.5</v>
      </c>
      <c r="CO141">
        <f>'Datastream-Q'!BO142</f>
        <v>100.9</v>
      </c>
      <c r="CP141">
        <f>'Datastream-Q'!BP142</f>
        <v>33.43</v>
      </c>
      <c r="CQ141">
        <f>'Datastream-Q'!BQ142</f>
        <v>40.47</v>
      </c>
      <c r="CR141">
        <f>'Datastream-Q'!BR142</f>
        <v>77</v>
      </c>
      <c r="CS141">
        <f>'Datastream-Q'!BS142</f>
        <v>84.23</v>
      </c>
      <c r="CT141">
        <f>'Datastream-Q'!BT142</f>
        <v>71.930000000000007</v>
      </c>
      <c r="CU141" s="28">
        <f>'Datastream-Q'!BU142</f>
        <v>84.5</v>
      </c>
      <c r="CV141" s="28">
        <f>'Datastream-Q'!BV142</f>
        <v>104.8</v>
      </c>
      <c r="CW141">
        <f>'Datastream-Q'!CJ142</f>
        <v>3.2770000000000001</v>
      </c>
      <c r="CX141" s="41">
        <v>0.51</v>
      </c>
      <c r="CY141">
        <f>'Datastream-Q'!BW142</f>
        <v>123.7</v>
      </c>
      <c r="CZ141">
        <f>'Datastream-Q'!CL142</f>
        <v>87.193899999999999</v>
      </c>
      <c r="DA141" s="41">
        <f>[6]Quartalsdaten!C17</f>
        <v>78.542961450000007</v>
      </c>
      <c r="DB141" s="40">
        <f t="shared" si="11"/>
        <v>13.392871489492986</v>
      </c>
      <c r="DC141" s="19">
        <f>'[2]Deutschland Quartalsdaten'!N101</f>
        <v>7.2843371132217241E-2</v>
      </c>
      <c r="DG141">
        <f>'Datastream-Q'!BY142</f>
        <v>10.493575</v>
      </c>
      <c r="DH141">
        <f>'Datastream-Q'!BZ142</f>
        <v>11.8</v>
      </c>
      <c r="DI141">
        <f>'Datastream-Q'!CA142</f>
        <v>295.72000000000003</v>
      </c>
      <c r="DJ141" s="41">
        <f>[6]Quartalsdaten!D17</f>
        <v>298.68700000000001</v>
      </c>
      <c r="DK141" s="41">
        <f>[6]Quartalsdaten!E17</f>
        <v>381.43183110000001</v>
      </c>
      <c r="DL141" s="53">
        <v>-0.2</v>
      </c>
      <c r="DM141">
        <f>'Datastream-Q'!CE142</f>
        <v>233.9</v>
      </c>
      <c r="DN141">
        <f>'Datastream-Q'!CF142</f>
        <v>362.7</v>
      </c>
      <c r="DO141" s="41">
        <f>[6]Quartalsdaten!F17</f>
        <v>28.599</v>
      </c>
      <c r="DP141" s="41">
        <f>'West-Deutschland-Q'!BA142</f>
        <v>48.261580000000002</v>
      </c>
      <c r="DQ141" s="41">
        <f>[6]Quartalsdaten!G17</f>
        <v>15.204879999999999</v>
      </c>
      <c r="DR141" s="41">
        <f>[6]Quartalsdaten!H17</f>
        <v>15.204879999999999</v>
      </c>
      <c r="DS141" s="41">
        <f>[6]Quartalsdaten!I17</f>
        <v>28.599</v>
      </c>
      <c r="DT141" s="41">
        <f>[6]Quartalsdaten!J17</f>
        <v>128.72113999999999</v>
      </c>
      <c r="DU141" s="41">
        <f>[6]Quartalsdaten!K17</f>
        <v>48.261580000000002</v>
      </c>
      <c r="DV141" s="48">
        <v>7.53</v>
      </c>
      <c r="DW141">
        <f>'Datastream-Q'!CG142</f>
        <v>105.4</v>
      </c>
      <c r="DX141">
        <f>'Datastream-Q'!CH142</f>
        <v>109.3</v>
      </c>
      <c r="DY141" s="56">
        <v>59.12</v>
      </c>
      <c r="DZ141" s="41">
        <v>0.48293844854709522</v>
      </c>
      <c r="EA141" s="41">
        <v>1.0237977900127755</v>
      </c>
      <c r="EB141" s="1">
        <f>[2]Weltindikatoren!C101</f>
        <v>2.2558806422540445</v>
      </c>
      <c r="EC141" s="41">
        <f>'West-Deutschland-Q'!BE142</f>
        <v>66.875</v>
      </c>
      <c r="ED141" s="41">
        <f>'West-Deutschland-Q'!BF142</f>
        <v>36.411999999999999</v>
      </c>
      <c r="EE141" s="41">
        <f>[6]Quartalsdaten!L17</f>
        <v>291.48500000000001</v>
      </c>
      <c r="EF141" s="41">
        <v>100.05</v>
      </c>
      <c r="EG141" s="41">
        <f>[6]Quartalsdaten!M17</f>
        <v>44.585553650000001</v>
      </c>
      <c r="EH141" s="41">
        <f>[6]Quartalsdaten!N17</f>
        <v>5.8880538089999996</v>
      </c>
      <c r="EI141" s="41">
        <f>[6]Quartalsdaten!O17</f>
        <v>77.2</v>
      </c>
      <c r="EJ141" s="1">
        <f>[2]Weltindikatoren!C101</f>
        <v>2.2558806422540445</v>
      </c>
      <c r="EK141" t="e">
        <f>#REF!</f>
        <v>#REF!</v>
      </c>
      <c r="EL141">
        <v>176.81686504706235</v>
      </c>
      <c r="EM141">
        <v>243.55753741152381</v>
      </c>
      <c r="EQ141">
        <f>[6]Quartalsdaten!AA17</f>
        <v>136.12299999999999</v>
      </c>
      <c r="ER141">
        <f>[6]Quartalsdaten!AB17</f>
        <v>202.98099999999999</v>
      </c>
      <c r="ES141" s="56">
        <v>56.93</v>
      </c>
      <c r="ET141" s="41">
        <f>[6]Quartalsdaten!AD17</f>
        <v>75.495000000000005</v>
      </c>
      <c r="EU141" s="41">
        <f>[6]Quartalsdaten!AE17</f>
        <v>116.871</v>
      </c>
    </row>
    <row r="142" spans="1:151">
      <c r="A142" s="4">
        <v>34700</v>
      </c>
      <c r="B142" s="14">
        <f>B141*('Datastream-Q'!B143/'Datastream-Q'!B142)</f>
        <v>458.43649478039958</v>
      </c>
      <c r="C142">
        <f>'Datastream-Q'!C143</f>
        <v>95.7</v>
      </c>
      <c r="D142">
        <f>'Datastream-Q'!D143</f>
        <v>89.5</v>
      </c>
      <c r="E142">
        <f>'Datastream-Q'!E143</f>
        <v>102.2</v>
      </c>
      <c r="F142">
        <f>'Datastream-Q'!F143</f>
        <v>60.8</v>
      </c>
      <c r="G142">
        <f>'Datastream-Q'!G143</f>
        <v>1.391866</v>
      </c>
      <c r="H142">
        <f>'Datastream-Q'!H143</f>
        <v>349.3</v>
      </c>
      <c r="I142">
        <f>'Datastream-Q'!I143</f>
        <v>968.8</v>
      </c>
      <c r="J142">
        <f>'Datastream-Q'!J143</f>
        <v>5.109</v>
      </c>
      <c r="K142">
        <f>'Datastream-Q'!K143</f>
        <v>7.43</v>
      </c>
      <c r="L142">
        <f>'Datastream-Q'!L143</f>
        <v>1922.6</v>
      </c>
      <c r="M142">
        <f>'Datastream-Q'!M143</f>
        <v>848446</v>
      </c>
      <c r="N142">
        <f>'Datastream-Q'!N143</f>
        <v>69.7</v>
      </c>
      <c r="O142">
        <f>'Datastream-Q'!O143</f>
        <v>5338</v>
      </c>
      <c r="P142">
        <f>'Datastream-Q'!P143</f>
        <v>9.1999999999999993</v>
      </c>
      <c r="Q142">
        <f>'Datastream-Q'!Q143</f>
        <v>74.599999999999994</v>
      </c>
      <c r="R142">
        <f>'Datastream-Q'!R143</f>
        <v>80.7</v>
      </c>
      <c r="S142">
        <v>0</v>
      </c>
      <c r="T142">
        <v>0</v>
      </c>
      <c r="U142">
        <f>'Datastream-Q'!S143</f>
        <v>23.8</v>
      </c>
      <c r="V142">
        <f>'Datastream-Q'!T143</f>
        <v>5.3</v>
      </c>
      <c r="W142" s="1">
        <f>'[2]Deutschland Quartalsdaten'!C102</f>
        <v>0.86767102567049259</v>
      </c>
      <c r="X142" s="1">
        <f>'[2]Deutschland Quartalsdaten'!B102</f>
        <v>2.8953965020116428</v>
      </c>
      <c r="Y142" s="19">
        <f>'[2]Deutschland Quartalsdaten'!J102</f>
        <v>2.8066906440119346</v>
      </c>
      <c r="Z142">
        <f>'Datastream-Q'!U143</f>
        <v>102.646</v>
      </c>
      <c r="AA142">
        <f>'Datastream-Q'!V143</f>
        <v>112.23482</v>
      </c>
      <c r="AB142">
        <f>'Datastream-Q'!W143</f>
        <v>100.53400000000001</v>
      </c>
      <c r="AC142">
        <f>'Datastream-Q'!X143</f>
        <v>108.91301</v>
      </c>
      <c r="AD142">
        <f>'Datastream-Q'!Y143</f>
        <v>-31.3</v>
      </c>
      <c r="AE142">
        <f>'Datastream-Q'!Z143</f>
        <v>43.8</v>
      </c>
      <c r="AF142" s="1">
        <f>'Datastream-Q'!AA143</f>
        <v>11.6</v>
      </c>
      <c r="AG142">
        <f>'Datastream-Q'!AB143</f>
        <v>110</v>
      </c>
      <c r="AH142" s="8"/>
      <c r="AI142">
        <f>'Datastream-Q'!AD143</f>
        <v>100.81</v>
      </c>
      <c r="AJ142">
        <f>'Datastream-Q'!AE143</f>
        <v>1.391866</v>
      </c>
      <c r="AK142" s="2">
        <f t="shared" si="9"/>
        <v>91.456466005826002</v>
      </c>
      <c r="AL142" s="2">
        <f t="shared" si="10"/>
        <v>92.306695040381314</v>
      </c>
      <c r="AM142" s="12">
        <f>'Datastream-Q'!CI143</f>
        <v>1.6</v>
      </c>
      <c r="AN142">
        <f>'Datastream-Q'!AF143</f>
        <v>75.900000000000006</v>
      </c>
      <c r="AO142">
        <f>'Datastream-Q'!AG143</f>
        <v>-16.100000000000001</v>
      </c>
      <c r="AP142">
        <f>'Datastream-Q'!AH143</f>
        <v>16.895969999999998</v>
      </c>
      <c r="AQ142">
        <f>'Datastream-Q'!AI143</f>
        <v>95.3035</v>
      </c>
      <c r="AR142">
        <f>'Datastream-Q'!AJ143</f>
        <v>31.56043</v>
      </c>
      <c r="AS142">
        <f>'Datastream-Q'!AK143</f>
        <v>78.156840000000003</v>
      </c>
      <c r="AT142">
        <f>'Datastream-Q'!AL143</f>
        <v>13.925000000000001</v>
      </c>
      <c r="AU142">
        <f>'Datastream-Q'!AM143</f>
        <v>88.721000000000004</v>
      </c>
      <c r="AV142">
        <f>'Datastream-Q'!AN143</f>
        <v>24.646999999999998</v>
      </c>
      <c r="AW142">
        <f>'Datastream-Q'!AO143</f>
        <v>75.887</v>
      </c>
      <c r="AX142" s="30">
        <f t="shared" si="12"/>
        <v>99.078908594676292</v>
      </c>
      <c r="AY142">
        <f>'Datastream-Q'!AQ143</f>
        <v>17.05</v>
      </c>
      <c r="AZ142">
        <f>'Datastream-Q'!AR143</f>
        <v>74.599999999999994</v>
      </c>
      <c r="BA142" s="2">
        <f t="shared" si="8"/>
        <v>82.416102774803718</v>
      </c>
      <c r="BB142" s="2">
        <f t="shared" si="8"/>
        <v>93.093118301006783</v>
      </c>
      <c r="BC142" s="2">
        <f t="shared" si="8"/>
        <v>78.094626720865335</v>
      </c>
      <c r="BD142" s="2">
        <f t="shared" si="8"/>
        <v>97.095788417238964</v>
      </c>
      <c r="BF142">
        <f>'Datastream-Q'!AT143</f>
        <v>43.8</v>
      </c>
      <c r="BG142">
        <f>'Datastream-Q'!AU143</f>
        <v>84.4</v>
      </c>
      <c r="BH142">
        <f>'Datastream-Q'!AV143</f>
        <v>84.9</v>
      </c>
      <c r="BI142">
        <f>'Datastream-Q'!AW143</f>
        <v>27.3</v>
      </c>
      <c r="BJ142">
        <f>'Datastream-Q'!AX143</f>
        <v>8.5</v>
      </c>
      <c r="BK142">
        <f>'Datastream-Q'!AY143</f>
        <v>7.6</v>
      </c>
      <c r="BL142">
        <v>0.71311855371421939</v>
      </c>
      <c r="BM142">
        <f>'Datastream-Q'!AZ143</f>
        <v>78.328800000000001</v>
      </c>
      <c r="BN142">
        <f>'Datastream-Q'!BA143</f>
        <v>102.2111</v>
      </c>
      <c r="BO142">
        <f>'Datastream-Q'!BB143</f>
        <v>17</v>
      </c>
      <c r="BP142">
        <f>'Datastream-Q'!BC143</f>
        <v>51.7</v>
      </c>
      <c r="BQ142" s="41">
        <f>[6]Quartalsdaten!S18</f>
        <v>86.135120000000001</v>
      </c>
      <c r="BR142">
        <f>'Datastream-Q'!BE143</f>
        <v>91.7</v>
      </c>
      <c r="BS142" s="13">
        <v>99.02</v>
      </c>
      <c r="BT142" s="1">
        <f>'[4]Preisindex-Deutschland-Quartals'!C102</f>
        <v>8.8991001726665875</v>
      </c>
      <c r="BU142" s="1">
        <f>'[4]Preisindex-Deutschland-Quartals'!D102</f>
        <v>7.6567919887499771</v>
      </c>
      <c r="BV142" s="2">
        <f>'[5]Deutschland Quartalsdaten'!K102</f>
        <v>0</v>
      </c>
      <c r="BW142" s="41">
        <f>'West-Deutschland-Q'!AW143</f>
        <v>330.52229</v>
      </c>
      <c r="BX142" s="41">
        <f>'West-Deutschland-Q'!AX143</f>
        <v>29.961459999999999</v>
      </c>
      <c r="BY142" s="41">
        <f>'West-Deutschland-Q'!AY143</f>
        <v>577.6354</v>
      </c>
      <c r="BZ142" s="2">
        <f>'Datastream-Q'!BF143</f>
        <v>466.733</v>
      </c>
      <c r="CA142">
        <f>'Datastream-Q'!BG143</f>
        <v>1742.33</v>
      </c>
      <c r="CB142">
        <f>'Datastream-Q'!BH143</f>
        <v>-5607.3980000000001</v>
      </c>
      <c r="CC142" s="2">
        <v>636.87</v>
      </c>
      <c r="CD142">
        <f>'Datastream-Q'!BI143</f>
        <v>58.2</v>
      </c>
      <c r="CE142">
        <f>'Datastream-Q'!BJ143</f>
        <v>-6.7</v>
      </c>
      <c r="CF142">
        <f>'Datastream-Q'!BK143</f>
        <v>102.4</v>
      </c>
      <c r="CG142" s="41">
        <v>117.89580945102537</v>
      </c>
      <c r="CH142" s="11">
        <f>[2]Weltindikatoren!Q102</f>
        <v>85.98014869690472</v>
      </c>
      <c r="CI142" s="2">
        <f>'[2]Deutschland Quartalsdaten'!O102</f>
        <v>82.849016361528825</v>
      </c>
      <c r="CJ142" s="21">
        <v>0.33867000000000003</v>
      </c>
      <c r="CK142" s="21">
        <v>-7.9752099999999997</v>
      </c>
      <c r="CL142">
        <f>'Datastream-Q'!BL143</f>
        <v>113.203</v>
      </c>
      <c r="CM142">
        <f>'Datastream-Q'!BM143</f>
        <v>93.429900000000004</v>
      </c>
      <c r="CN142">
        <f>'Datastream-Q'!BN143</f>
        <v>83.7</v>
      </c>
      <c r="CO142">
        <f>'Datastream-Q'!BO143</f>
        <v>103.7</v>
      </c>
      <c r="CP142">
        <f>'Datastream-Q'!BP143</f>
        <v>34.57</v>
      </c>
      <c r="CQ142">
        <f>'Datastream-Q'!BQ143</f>
        <v>41.8</v>
      </c>
      <c r="CR142">
        <f>'Datastream-Q'!BR143</f>
        <v>79.33</v>
      </c>
      <c r="CS142">
        <f>'Datastream-Q'!BS143</f>
        <v>81.53</v>
      </c>
      <c r="CT142">
        <f>'Datastream-Q'!BT143</f>
        <v>77.77</v>
      </c>
      <c r="CU142" s="28">
        <f>'Datastream-Q'!BU143</f>
        <v>84.9</v>
      </c>
      <c r="CV142" s="28">
        <f>'Datastream-Q'!BV143</f>
        <v>105.1</v>
      </c>
      <c r="CW142">
        <f>'Datastream-Q'!CJ143</f>
        <v>4.367</v>
      </c>
      <c r="CX142" s="41">
        <v>-0.53</v>
      </c>
      <c r="CY142">
        <f>'Datastream-Q'!BW143</f>
        <v>118.5</v>
      </c>
      <c r="CZ142">
        <f>'Datastream-Q'!CL143</f>
        <v>90.142399999999995</v>
      </c>
      <c r="DA142" s="41">
        <f>[6]Quartalsdaten!C18</f>
        <v>78.702163920000004</v>
      </c>
      <c r="DB142" s="40">
        <f t="shared" si="11"/>
        <v>12.249742432101941</v>
      </c>
      <c r="DC142" s="19">
        <f>'[2]Deutschland Quartalsdaten'!N102</f>
        <v>7.0560217391563665E-2</v>
      </c>
      <c r="DG142">
        <f>'Datastream-Q'!BY143</f>
        <v>14.968204</v>
      </c>
      <c r="DH142">
        <f>'Datastream-Q'!BZ143</f>
        <v>11.6</v>
      </c>
      <c r="DI142">
        <f>'Datastream-Q'!CA143</f>
        <v>294.87</v>
      </c>
      <c r="DJ142" s="41">
        <f>[6]Quartalsdaten!D18</f>
        <v>293.149</v>
      </c>
      <c r="DK142" s="41">
        <f>[6]Quartalsdaten!E18</f>
        <v>371.71623570000003</v>
      </c>
      <c r="DL142" s="53">
        <v>0.7</v>
      </c>
      <c r="DM142">
        <f>'Datastream-Q'!CE143</f>
        <v>231.1</v>
      </c>
      <c r="DN142">
        <f>'Datastream-Q'!CF143</f>
        <v>350</v>
      </c>
      <c r="DO142" s="41">
        <f>[6]Quartalsdaten!F18</f>
        <v>27.96555</v>
      </c>
      <c r="DP142" s="41">
        <f>'West-Deutschland-Q'!BA143</f>
        <v>47.016449999999999</v>
      </c>
      <c r="DQ142" s="41">
        <f>[6]Quartalsdaten!G18</f>
        <v>15.285629999999999</v>
      </c>
      <c r="DR142" s="41">
        <f>[6]Quartalsdaten!H18</f>
        <v>15.285629999999999</v>
      </c>
      <c r="DS142" s="41">
        <f>[6]Quartalsdaten!I18</f>
        <v>27.96555</v>
      </c>
      <c r="DT142" s="41">
        <f>[6]Quartalsdaten!J18</f>
        <v>125.59356</v>
      </c>
      <c r="DU142" s="41">
        <f>[6]Quartalsdaten!K18</f>
        <v>47.016449999999999</v>
      </c>
      <c r="DV142" s="48">
        <v>7.6400000000000006</v>
      </c>
      <c r="DW142">
        <f>'Datastream-Q'!CG143</f>
        <v>107.9</v>
      </c>
      <c r="DX142">
        <f>'Datastream-Q'!CH143</f>
        <v>112.8</v>
      </c>
      <c r="DY142" s="56">
        <v>58.28</v>
      </c>
      <c r="DZ142" s="41">
        <v>0.35002416236318518</v>
      </c>
      <c r="EA142" s="41">
        <v>-0.99408407245528707</v>
      </c>
      <c r="EB142" s="1">
        <f>[2]Weltindikatoren!C102</f>
        <v>2.270247226696295</v>
      </c>
      <c r="EC142" s="41">
        <f>'West-Deutschland-Q'!BE143</f>
        <v>65.031000000000006</v>
      </c>
      <c r="ED142" s="41">
        <f>'West-Deutschland-Q'!BF143</f>
        <v>35.719000000000001</v>
      </c>
      <c r="EE142" s="41">
        <f>[6]Quartalsdaten!L18</f>
        <v>290.27</v>
      </c>
      <c r="EF142" s="41">
        <v>100.25</v>
      </c>
      <c r="EG142" s="41">
        <f>[6]Quartalsdaten!M18</f>
        <v>42.137376449999998</v>
      </c>
      <c r="EH142" s="41">
        <f>[6]Quartalsdaten!N18</f>
        <v>5.9194448499999996</v>
      </c>
      <c r="EI142" s="41">
        <f>[6]Quartalsdaten!O18</f>
        <v>77.666666669999998</v>
      </c>
      <c r="EJ142" s="1">
        <f>[2]Weltindikatoren!C102</f>
        <v>2.270247226696295</v>
      </c>
      <c r="EK142" t="e">
        <f>#REF!</f>
        <v>#REF!</v>
      </c>
      <c r="EL142">
        <v>178.02763338770768</v>
      </c>
      <c r="EM142">
        <v>242.83214625913806</v>
      </c>
      <c r="EQ142">
        <f>[6]Quartalsdaten!AA18</f>
        <v>136.12700000000001</v>
      </c>
      <c r="ER142">
        <f>[6]Quartalsdaten!AB18</f>
        <v>202.97499999999999</v>
      </c>
      <c r="ES142" s="56">
        <v>57.61</v>
      </c>
      <c r="ET142" s="41">
        <f>[6]Quartalsdaten!AD18</f>
        <v>76.251000000000005</v>
      </c>
      <c r="EU142" s="41">
        <f>[6]Quartalsdaten!AE18</f>
        <v>100.51</v>
      </c>
    </row>
    <row r="143" spans="1:151">
      <c r="A143" s="4">
        <v>34790</v>
      </c>
      <c r="B143" s="14">
        <f>B142*('Datastream-Q'!B144/'Datastream-Q'!B143)</f>
        <v>461.7947338936462</v>
      </c>
      <c r="C143">
        <f>'Datastream-Q'!C144</f>
        <v>92.2</v>
      </c>
      <c r="D143">
        <f>'Datastream-Q'!D144</f>
        <v>87.8</v>
      </c>
      <c r="E143">
        <f>'Datastream-Q'!E144</f>
        <v>96.7</v>
      </c>
      <c r="F143">
        <f>'Datastream-Q'!F144</f>
        <v>60.4</v>
      </c>
      <c r="G143">
        <f>'Datastream-Q'!G144</f>
        <v>1.3973089999999999</v>
      </c>
      <c r="H143">
        <f>'Datastream-Q'!H144</f>
        <v>360.8</v>
      </c>
      <c r="I143">
        <f>'Datastream-Q'!I144</f>
        <v>979.4</v>
      </c>
      <c r="J143">
        <f>'Datastream-Q'!J144</f>
        <v>4.5999999999999996</v>
      </c>
      <c r="K143">
        <f>'Datastream-Q'!K144</f>
        <v>6.93</v>
      </c>
      <c r="L143">
        <f>'Datastream-Q'!L144</f>
        <v>2083.9</v>
      </c>
      <c r="M143">
        <f>'Datastream-Q'!M144</f>
        <v>945702</v>
      </c>
      <c r="N143">
        <f>'Datastream-Q'!N144</f>
        <v>69.8</v>
      </c>
      <c r="O143">
        <f>'Datastream-Q'!O144</f>
        <v>5347</v>
      </c>
      <c r="P143">
        <f>'Datastream-Q'!P144</f>
        <v>9.3000000000000007</v>
      </c>
      <c r="Q143">
        <f>'Datastream-Q'!Q144</f>
        <v>75</v>
      </c>
      <c r="R143">
        <f>'Datastream-Q'!R144</f>
        <v>81.400000000000006</v>
      </c>
      <c r="S143">
        <v>0</v>
      </c>
      <c r="T143">
        <v>0</v>
      </c>
      <c r="U143">
        <f>'Datastream-Q'!S144</f>
        <v>12.7</v>
      </c>
      <c r="V143">
        <f>'Datastream-Q'!T144</f>
        <v>8.4</v>
      </c>
      <c r="W143" s="1">
        <f>'[2]Deutschland Quartalsdaten'!C103</f>
        <v>0.22132267395285385</v>
      </c>
      <c r="X143" s="1">
        <f>'[2]Deutschland Quartalsdaten'!B103</f>
        <v>2.9110703202839283</v>
      </c>
      <c r="Y143" s="19">
        <f>'[2]Deutschland Quartalsdaten'!J103</f>
        <v>2.8224568815244497</v>
      </c>
      <c r="Z143">
        <f>'Datastream-Q'!U144</f>
        <v>103.431</v>
      </c>
      <c r="AA143">
        <f>'Datastream-Q'!V144</f>
        <v>113.26418</v>
      </c>
      <c r="AB143">
        <f>'Datastream-Q'!W144</f>
        <v>102.08799999999999</v>
      </c>
      <c r="AC143">
        <f>'Datastream-Q'!X144</f>
        <v>112.09621</v>
      </c>
      <c r="AD143">
        <f>'Datastream-Q'!Y144</f>
        <v>-33.299999999999997</v>
      </c>
      <c r="AE143">
        <f>'Datastream-Q'!Z144</f>
        <v>42.5</v>
      </c>
      <c r="AF143" s="1">
        <f>'Datastream-Q'!AA144</f>
        <v>5.6</v>
      </c>
      <c r="AG143">
        <f>'Datastream-Q'!AB144</f>
        <v>111.7</v>
      </c>
      <c r="AH143" s="8"/>
      <c r="AI143">
        <f>'Datastream-Q'!AD144</f>
        <v>102.62</v>
      </c>
      <c r="AJ143">
        <f>'Datastream-Q'!AE144</f>
        <v>1.3973089999999999</v>
      </c>
      <c r="AK143" s="2">
        <f t="shared" si="9"/>
        <v>91.318367377930073</v>
      </c>
      <c r="AL143" s="2">
        <f t="shared" si="10"/>
        <v>91.071767725242452</v>
      </c>
      <c r="AM143" s="12">
        <f>'Datastream-Q'!CI144</f>
        <v>0.5</v>
      </c>
      <c r="AN143">
        <f>'Datastream-Q'!AF144</f>
        <v>76.3</v>
      </c>
      <c r="AO143">
        <f>'Datastream-Q'!AG144</f>
        <v>-16.600000000000001</v>
      </c>
      <c r="AP143">
        <f>'Datastream-Q'!AH144</f>
        <v>15.66741</v>
      </c>
      <c r="AQ143">
        <f>'Datastream-Q'!AI144</f>
        <v>97.432389999999998</v>
      </c>
      <c r="AR143">
        <f>'Datastream-Q'!AJ144</f>
        <v>31.098310000000001</v>
      </c>
      <c r="AS143">
        <f>'Datastream-Q'!AK144</f>
        <v>81.576920000000001</v>
      </c>
      <c r="AT143">
        <f>'Datastream-Q'!AL144</f>
        <v>12.914999999999999</v>
      </c>
      <c r="AU143">
        <f>'Datastream-Q'!AM144</f>
        <v>90.516000000000005</v>
      </c>
      <c r="AV143">
        <f>'Datastream-Q'!AN144</f>
        <v>23.84</v>
      </c>
      <c r="AW143">
        <f>'Datastream-Q'!AO144</f>
        <v>78.248000000000005</v>
      </c>
      <c r="AX143" s="30">
        <f t="shared" si="12"/>
        <v>100.27077508084787</v>
      </c>
      <c r="AY143">
        <f>'Datastream-Q'!AQ144</f>
        <v>18.28</v>
      </c>
      <c r="AZ143">
        <f>'Datastream-Q'!AR144</f>
        <v>75</v>
      </c>
      <c r="BA143" s="2">
        <f t="shared" si="8"/>
        <v>82.432259065154994</v>
      </c>
      <c r="BB143" s="2">
        <f t="shared" si="8"/>
        <v>92.901344203914121</v>
      </c>
      <c r="BC143" s="2">
        <f t="shared" si="8"/>
        <v>76.660114327756062</v>
      </c>
      <c r="BD143" s="2">
        <f t="shared" si="8"/>
        <v>95.919286974796307</v>
      </c>
      <c r="BF143">
        <f>'Datastream-Q'!AT144</f>
        <v>42.5</v>
      </c>
      <c r="BG143">
        <f>'Datastream-Q'!AU144</f>
        <v>85.4</v>
      </c>
      <c r="BH143">
        <f>'Datastream-Q'!AV144</f>
        <v>85.2</v>
      </c>
      <c r="BI143">
        <f>'Datastream-Q'!AW144</f>
        <v>16.399999999999999</v>
      </c>
      <c r="BJ143">
        <f>'Datastream-Q'!AX144</f>
        <v>13.4</v>
      </c>
      <c r="BK143">
        <f>'Datastream-Q'!AY144</f>
        <v>0.6</v>
      </c>
      <c r="BL143">
        <v>0.71182075714653614</v>
      </c>
      <c r="BM143">
        <f>'Datastream-Q'!AZ144</f>
        <v>77.9465</v>
      </c>
      <c r="BN143">
        <f>'Datastream-Q'!BA144</f>
        <v>101.346</v>
      </c>
      <c r="BO143">
        <f>'Datastream-Q'!BB144</f>
        <v>21.7</v>
      </c>
      <c r="BP143">
        <f>'Datastream-Q'!BC144</f>
        <v>94.2</v>
      </c>
      <c r="BQ143" s="41">
        <f>[6]Quartalsdaten!S19</f>
        <v>87.729680000000002</v>
      </c>
      <c r="BR143">
        <f>'Datastream-Q'!BE144</f>
        <v>87.9</v>
      </c>
      <c r="BS143" s="13">
        <v>100.71</v>
      </c>
      <c r="BT143" s="1">
        <f>'[4]Preisindex-Deutschland-Quartals'!C103</f>
        <v>9.0431193960922993</v>
      </c>
      <c r="BU143" s="1">
        <f>'[4]Preisindex-Deutschland-Quartals'!D103</f>
        <v>7.7714040980182615</v>
      </c>
      <c r="BV143" s="2">
        <f>'[5]Deutschland Quartalsdaten'!K103</f>
        <v>0</v>
      </c>
      <c r="BW143" s="41">
        <f>'West-Deutschland-Q'!AW144</f>
        <v>335.05054999999999</v>
      </c>
      <c r="BX143" s="41">
        <f>'West-Deutschland-Q'!AX144</f>
        <v>29.826930000000001</v>
      </c>
      <c r="BY143" s="41">
        <f>'West-Deutschland-Q'!AY144</f>
        <v>584.41629</v>
      </c>
      <c r="BZ143" s="2">
        <f>'Datastream-Q'!BF144</f>
        <v>473.98700000000002</v>
      </c>
      <c r="CA143">
        <f>'Datastream-Q'!BG144</f>
        <v>1782.11</v>
      </c>
      <c r="CB143">
        <f>'Datastream-Q'!BH144</f>
        <v>-5513.6049999999996</v>
      </c>
      <c r="CC143" s="2">
        <v>644.79999999999995</v>
      </c>
      <c r="CD143">
        <f>'Datastream-Q'!BI144</f>
        <v>9.5</v>
      </c>
      <c r="CE143">
        <f>'Datastream-Q'!BJ144</f>
        <v>-7.5</v>
      </c>
      <c r="CF143">
        <f>'Datastream-Q'!BK144</f>
        <v>104.6</v>
      </c>
      <c r="CG143" s="41">
        <v>119.53891224047894</v>
      </c>
      <c r="CH143" s="11">
        <f>[2]Weltindikatoren!Q103</f>
        <v>86.017623435378042</v>
      </c>
      <c r="CI143" s="2">
        <f>'[2]Deutschland Quartalsdaten'!O103</f>
        <v>83.219927473194829</v>
      </c>
      <c r="CJ143" s="21">
        <v>-0.40405000000000002</v>
      </c>
      <c r="CK143" s="21">
        <v>-6.9496399999999996</v>
      </c>
      <c r="CL143">
        <f>'Datastream-Q'!BL144</f>
        <v>115.00239999999999</v>
      </c>
      <c r="CM143">
        <f>'Datastream-Q'!BM144</f>
        <v>95.569199999999995</v>
      </c>
      <c r="CN143">
        <f>'Datastream-Q'!BN144</f>
        <v>82.9</v>
      </c>
      <c r="CO143">
        <f>'Datastream-Q'!BO144</f>
        <v>102.1</v>
      </c>
      <c r="CP143">
        <f>'Datastream-Q'!BP144</f>
        <v>36.43</v>
      </c>
      <c r="CQ143">
        <f>'Datastream-Q'!BQ144</f>
        <v>43.13</v>
      </c>
      <c r="CR143">
        <f>'Datastream-Q'!BR144</f>
        <v>78</v>
      </c>
      <c r="CS143">
        <f>'Datastream-Q'!BS144</f>
        <v>80.97</v>
      </c>
      <c r="CT143">
        <f>'Datastream-Q'!BT144</f>
        <v>75.97</v>
      </c>
      <c r="CU143" s="28">
        <f>'Datastream-Q'!BU144</f>
        <v>84.8</v>
      </c>
      <c r="CV143" s="28">
        <f>'Datastream-Q'!BV144</f>
        <v>104.5</v>
      </c>
      <c r="CW143">
        <f>'Datastream-Q'!CJ144</f>
        <v>3.9889999999999999</v>
      </c>
      <c r="CX143" s="41">
        <v>-0.19</v>
      </c>
      <c r="CY143">
        <f>'Datastream-Q'!BW144</f>
        <v>119.5</v>
      </c>
      <c r="CZ143">
        <f>'Datastream-Q'!CL144</f>
        <v>92.332899999999995</v>
      </c>
      <c r="DA143" s="41">
        <f>[6]Quartalsdaten!C19</f>
        <v>79.05047737000001</v>
      </c>
      <c r="DB143" s="40">
        <f t="shared" si="11"/>
        <v>13.082288885278777</v>
      </c>
      <c r="DC143" s="19">
        <f>'[2]Deutschland Quartalsdaten'!N103</f>
        <v>6.9893547586571361E-2</v>
      </c>
      <c r="DG143">
        <f>'Datastream-Q'!BY144</f>
        <v>10.905212000000001</v>
      </c>
      <c r="DH143">
        <f>'Datastream-Q'!BZ144</f>
        <v>11.4</v>
      </c>
      <c r="DI143">
        <f>'Datastream-Q'!CA144</f>
        <v>299.05</v>
      </c>
      <c r="DJ143" s="41">
        <f>[6]Quartalsdaten!D19</f>
        <v>289.38900000000001</v>
      </c>
      <c r="DK143" s="41">
        <f>[6]Quartalsdaten!E19</f>
        <v>365.84280949999999</v>
      </c>
      <c r="DL143" s="53">
        <v>-0.4</v>
      </c>
      <c r="DM143">
        <f>'Datastream-Q'!CE144</f>
        <v>226.2</v>
      </c>
      <c r="DN143">
        <f>'Datastream-Q'!CF144</f>
        <v>336.8</v>
      </c>
      <c r="DO143" s="41">
        <f>[6]Quartalsdaten!F19</f>
        <v>28.11243</v>
      </c>
      <c r="DP143" s="41">
        <f>'West-Deutschland-Q'!BA144</f>
        <v>48.502699999999997</v>
      </c>
      <c r="DQ143" s="41">
        <f>[6]Quartalsdaten!G19</f>
        <v>15.37445</v>
      </c>
      <c r="DR143" s="41">
        <f>[6]Quartalsdaten!H19</f>
        <v>15.37445</v>
      </c>
      <c r="DS143" s="41">
        <f>[6]Quartalsdaten!I19</f>
        <v>28.11243</v>
      </c>
      <c r="DT143" s="41">
        <f>[6]Quartalsdaten!J19</f>
        <v>126.86588</v>
      </c>
      <c r="DU143" s="41">
        <f>[6]Quartalsdaten!K19</f>
        <v>48.502699999999997</v>
      </c>
      <c r="DV143" s="48">
        <v>7.01</v>
      </c>
      <c r="DW143">
        <f>'Datastream-Q'!CG144</f>
        <v>109.3</v>
      </c>
      <c r="DX143">
        <f>'Datastream-Q'!CH144</f>
        <v>115</v>
      </c>
      <c r="DY143" s="56">
        <v>57.99</v>
      </c>
      <c r="DZ143" s="41">
        <v>0.49917358412459956</v>
      </c>
      <c r="EA143" s="41">
        <v>0.2632549010106619</v>
      </c>
      <c r="EB143" s="1">
        <f>[2]Weltindikatoren!C103</f>
        <v>2.283817569401922</v>
      </c>
      <c r="EC143" s="41">
        <f>'West-Deutschland-Q'!BE144</f>
        <v>66.673000000000002</v>
      </c>
      <c r="ED143" s="41">
        <f>'West-Deutschland-Q'!BF144</f>
        <v>37.104999999999997</v>
      </c>
      <c r="EE143" s="41">
        <f>[6]Quartalsdaten!L19</f>
        <v>294.36599999999999</v>
      </c>
      <c r="EF143" s="41">
        <v>100.01</v>
      </c>
      <c r="EG143" s="41">
        <f>[6]Quartalsdaten!M19</f>
        <v>43.186595250000003</v>
      </c>
      <c r="EH143" s="41">
        <f>[6]Quartalsdaten!N19</f>
        <v>5.9830597580000004</v>
      </c>
      <c r="EI143" s="41">
        <f>[6]Quartalsdaten!O19</f>
        <v>78</v>
      </c>
      <c r="EJ143" s="1">
        <f>[2]Weltindikatoren!C103</f>
        <v>2.283817569401922</v>
      </c>
      <c r="EK143" t="e">
        <f>#REF!</f>
        <v>#REF!</v>
      </c>
      <c r="EL143">
        <v>178.54543991293355</v>
      </c>
      <c r="EM143">
        <v>243.29472067764021</v>
      </c>
      <c r="EQ143">
        <f>[6]Quartalsdaten!AA19</f>
        <v>136.34299999999999</v>
      </c>
      <c r="ER143">
        <f>[6]Quartalsdaten!AB19</f>
        <v>204.12100000000001</v>
      </c>
      <c r="ES143" s="56">
        <v>57.81</v>
      </c>
      <c r="ET143" s="41">
        <f>[6]Quartalsdaten!AD19</f>
        <v>77.149000000000001</v>
      </c>
      <c r="EU143" s="41">
        <f>[6]Quartalsdaten!AE19</f>
        <v>115.437</v>
      </c>
    </row>
    <row r="144" spans="1:151">
      <c r="A144" s="4">
        <v>34881</v>
      </c>
      <c r="B144" s="14">
        <f>B143*('Datastream-Q'!B145/'Datastream-Q'!B144)</f>
        <v>462.69433299525934</v>
      </c>
      <c r="C144">
        <f>'Datastream-Q'!C145</f>
        <v>89.6</v>
      </c>
      <c r="D144">
        <f>'Datastream-Q'!D145</f>
        <v>85.3</v>
      </c>
      <c r="E144">
        <f>'Datastream-Q'!E145</f>
        <v>94.1</v>
      </c>
      <c r="F144">
        <f>'Datastream-Q'!F145</f>
        <v>60.1</v>
      </c>
      <c r="G144">
        <f>'Datastream-Q'!G145</f>
        <v>1.3389409999999999</v>
      </c>
      <c r="H144">
        <f>'Datastream-Q'!H145</f>
        <v>364</v>
      </c>
      <c r="I144">
        <f>'Datastream-Q'!I145</f>
        <v>992.8</v>
      </c>
      <c r="J144">
        <f>'Datastream-Q'!J145</f>
        <v>4.4059999999999997</v>
      </c>
      <c r="K144">
        <f>'Datastream-Q'!K145</f>
        <v>6.73</v>
      </c>
      <c r="L144">
        <f>'Datastream-Q'!L145</f>
        <v>2187</v>
      </c>
      <c r="M144">
        <f>'Datastream-Q'!M145</f>
        <v>757342</v>
      </c>
      <c r="N144">
        <f>'Datastream-Q'!N145</f>
        <v>69.099999999999994</v>
      </c>
      <c r="O144">
        <f>'Datastream-Q'!O145</f>
        <v>5668</v>
      </c>
      <c r="P144">
        <f>'Datastream-Q'!P145</f>
        <v>9.5</v>
      </c>
      <c r="Q144">
        <f>'Datastream-Q'!Q145</f>
        <v>75.3</v>
      </c>
      <c r="R144">
        <f>'Datastream-Q'!R145</f>
        <v>81.7</v>
      </c>
      <c r="S144">
        <v>0</v>
      </c>
      <c r="T144">
        <v>0</v>
      </c>
      <c r="U144">
        <f>'Datastream-Q'!S145</f>
        <v>13.6</v>
      </c>
      <c r="V144">
        <f>'Datastream-Q'!T145</f>
        <v>11.2</v>
      </c>
      <c r="W144" s="1">
        <f>'[2]Deutschland Quartalsdaten'!C104</f>
        <v>-1.6319171434733257E-2</v>
      </c>
      <c r="X144" s="1">
        <f>'[2]Deutschland Quartalsdaten'!B104</f>
        <v>2.9318595217498213</v>
      </c>
      <c r="Y144" s="19">
        <f>'[2]Deutschland Quartalsdaten'!J104</f>
        <v>2.8434943895771543</v>
      </c>
      <c r="Z144">
        <f>'Datastream-Q'!U145</f>
        <v>104.40300000000001</v>
      </c>
      <c r="AA144">
        <f>'Datastream-Q'!V145</f>
        <v>114.18705</v>
      </c>
      <c r="AB144">
        <f>'Datastream-Q'!W145</f>
        <v>102.84</v>
      </c>
      <c r="AC144">
        <f>'Datastream-Q'!X145</f>
        <v>113.07795</v>
      </c>
      <c r="AD144">
        <f>'Datastream-Q'!Y145</f>
        <v>-34.700000000000003</v>
      </c>
      <c r="AE144">
        <f>'Datastream-Q'!Z145</f>
        <v>42.8</v>
      </c>
      <c r="AF144" s="1">
        <f>'Datastream-Q'!AA145</f>
        <v>7.1</v>
      </c>
      <c r="AG144">
        <f>'Datastream-Q'!AB145</f>
        <v>110.2</v>
      </c>
      <c r="AH144" s="8"/>
      <c r="AI144">
        <f>'Datastream-Q'!AD145</f>
        <v>101.52</v>
      </c>
      <c r="AJ144">
        <f>'Datastream-Q'!AE145</f>
        <v>1.3389409999999999</v>
      </c>
      <c r="AK144" s="2">
        <f t="shared" si="9"/>
        <v>91.431559007785907</v>
      </c>
      <c r="AL144" s="2">
        <f t="shared" si="10"/>
        <v>90.9461128363222</v>
      </c>
      <c r="AM144" s="12">
        <f>'Datastream-Q'!CI145</f>
        <v>0.3</v>
      </c>
      <c r="AN144">
        <f>'Datastream-Q'!AF145</f>
        <v>75.5</v>
      </c>
      <c r="AO144">
        <f>'Datastream-Q'!AG145</f>
        <v>-23.2</v>
      </c>
      <c r="AP144">
        <f>'Datastream-Q'!AH145</f>
        <v>16.49701</v>
      </c>
      <c r="AQ144">
        <f>'Datastream-Q'!AI145</f>
        <v>97.578199999999995</v>
      </c>
      <c r="AR144">
        <f>'Datastream-Q'!AJ145</f>
        <v>31.893429999999999</v>
      </c>
      <c r="AS144">
        <f>'Datastream-Q'!AK145</f>
        <v>81.852360000000004</v>
      </c>
      <c r="AT144">
        <f>'Datastream-Q'!AL145</f>
        <v>13.603</v>
      </c>
      <c r="AU144">
        <f>'Datastream-Q'!AM145</f>
        <v>90.8</v>
      </c>
      <c r="AV144">
        <f>'Datastream-Q'!AN145</f>
        <v>24.594999999999999</v>
      </c>
      <c r="AW144">
        <f>'Datastream-Q'!AO145</f>
        <v>78.245000000000005</v>
      </c>
      <c r="AX144" s="30">
        <f t="shared" si="12"/>
        <v>100.53377341408465</v>
      </c>
      <c r="AY144">
        <f>'Datastream-Q'!AQ145</f>
        <v>16.34</v>
      </c>
      <c r="AZ144">
        <f>'Datastream-Q'!AR145</f>
        <v>75.3</v>
      </c>
      <c r="BA144" s="2">
        <f t="shared" si="8"/>
        <v>82.457366516720299</v>
      </c>
      <c r="BB144" s="2">
        <f t="shared" si="8"/>
        <v>93.053571391970749</v>
      </c>
      <c r="BC144" s="2">
        <f t="shared" si="8"/>
        <v>77.116196031596473</v>
      </c>
      <c r="BD144" s="2">
        <f t="shared" si="8"/>
        <v>95.59284545980104</v>
      </c>
      <c r="BF144">
        <f>'Datastream-Q'!AT145</f>
        <v>42.8</v>
      </c>
      <c r="BG144">
        <f>'Datastream-Q'!AU145</f>
        <v>84.4</v>
      </c>
      <c r="BH144">
        <f>'Datastream-Q'!AV145</f>
        <v>84.1</v>
      </c>
      <c r="BI144">
        <f>'Datastream-Q'!AW145</f>
        <v>15</v>
      </c>
      <c r="BJ144">
        <f>'Datastream-Q'!AX145</f>
        <v>17.2</v>
      </c>
      <c r="BK144">
        <f>'Datastream-Q'!AY145</f>
        <v>-3</v>
      </c>
      <c r="BL144">
        <v>0.71389840182648412</v>
      </c>
      <c r="BM144">
        <f>'Datastream-Q'!AZ145</f>
        <v>77.694100000000006</v>
      </c>
      <c r="BN144">
        <f>'Datastream-Q'!BA145</f>
        <v>100.65349999999999</v>
      </c>
      <c r="BO144">
        <f>'Datastream-Q'!BB145</f>
        <v>19.3</v>
      </c>
      <c r="BP144">
        <f>'Datastream-Q'!BC145</f>
        <v>98.6</v>
      </c>
      <c r="BQ144" s="41">
        <f>[6]Quartalsdaten!S20</f>
        <v>86.404529999999994</v>
      </c>
      <c r="BR144">
        <f>'Datastream-Q'!BE145</f>
        <v>83.9</v>
      </c>
      <c r="BS144" s="13">
        <v>100.25</v>
      </c>
      <c r="BT144" s="1">
        <f>'[4]Preisindex-Deutschland-Quartals'!C104</f>
        <v>9.1584388902452467</v>
      </c>
      <c r="BU144" s="1">
        <f>'[4]Preisindex-Deutschland-Quartals'!D104</f>
        <v>7.866901638048696</v>
      </c>
      <c r="BV144" s="2">
        <f>'[5]Deutschland Quartalsdaten'!K104</f>
        <v>0</v>
      </c>
      <c r="BW144" s="41">
        <f>'West-Deutschland-Q'!AW145</f>
        <v>334.68990000000002</v>
      </c>
      <c r="BX144" s="41">
        <f>'West-Deutschland-Q'!AX145</f>
        <v>30.42709</v>
      </c>
      <c r="BY144" s="41">
        <f>'West-Deutschland-Q'!AY145</f>
        <v>585.60470999999995</v>
      </c>
      <c r="BZ144" s="2">
        <f>'Datastream-Q'!BF145</f>
        <v>476.80900000000003</v>
      </c>
      <c r="CA144">
        <f>'Datastream-Q'!BG145</f>
        <v>1811</v>
      </c>
      <c r="CB144">
        <f>'Datastream-Q'!BH145</f>
        <v>-10396.469999999999</v>
      </c>
      <c r="CC144" s="2">
        <v>647.71</v>
      </c>
      <c r="CD144">
        <f>'Datastream-Q'!BI145</f>
        <v>13.8</v>
      </c>
      <c r="CE144">
        <f>'Datastream-Q'!BJ145</f>
        <v>-9.1999999999999993</v>
      </c>
      <c r="CF144">
        <f>'Datastream-Q'!BK145</f>
        <v>102.8</v>
      </c>
      <c r="CG144" s="41">
        <v>120.04840147751882</v>
      </c>
      <c r="CH144" s="11">
        <f>[2]Weltindikatoren!Q104</f>
        <v>83.046359054281822</v>
      </c>
      <c r="CI144" s="2">
        <f>'[2]Deutschland Quartalsdaten'!O104</f>
        <v>82.194863364979071</v>
      </c>
      <c r="CJ144" s="21">
        <v>-0.93215999999999999</v>
      </c>
      <c r="CK144" s="21">
        <v>-7.2457099999999999</v>
      </c>
      <c r="CL144">
        <f>'Datastream-Q'!BL145</f>
        <v>114.9723</v>
      </c>
      <c r="CM144">
        <f>'Datastream-Q'!BM145</f>
        <v>94.479399999999998</v>
      </c>
      <c r="CN144">
        <f>'Datastream-Q'!BN145</f>
        <v>82.9</v>
      </c>
      <c r="CO144">
        <f>'Datastream-Q'!BO145</f>
        <v>102.2</v>
      </c>
      <c r="CP144">
        <f>'Datastream-Q'!BP145</f>
        <v>33.4</v>
      </c>
      <c r="CQ144">
        <f>'Datastream-Q'!BQ145</f>
        <v>40.369999999999997</v>
      </c>
      <c r="CR144">
        <f>'Datastream-Q'!BR145</f>
        <v>76.33</v>
      </c>
      <c r="CS144">
        <f>'Datastream-Q'!BS145</f>
        <v>79.7</v>
      </c>
      <c r="CT144">
        <f>'Datastream-Q'!BT145</f>
        <v>73.97</v>
      </c>
      <c r="CU144" s="28">
        <f>'Datastream-Q'!BU145</f>
        <v>85.2</v>
      </c>
      <c r="CV144" s="28">
        <f>'Datastream-Q'!BV145</f>
        <v>104.7</v>
      </c>
      <c r="CW144">
        <f>'Datastream-Q'!CJ145</f>
        <v>3.9409999999999998</v>
      </c>
      <c r="CX144" s="41">
        <v>0.3</v>
      </c>
      <c r="CY144">
        <f>'Datastream-Q'!BW145</f>
        <v>117</v>
      </c>
      <c r="CZ144">
        <f>'Datastream-Q'!CL145</f>
        <v>93.127300000000005</v>
      </c>
      <c r="DA144" s="41">
        <f>[6]Quartalsdaten!C20</f>
        <v>79.431747180000002</v>
      </c>
      <c r="DB144" s="40">
        <f t="shared" si="11"/>
        <v>12.20367439640731</v>
      </c>
      <c r="DC144" s="19">
        <f>'[2]Deutschland Quartalsdaten'!N104</f>
        <v>6.1339297886442545E-2</v>
      </c>
      <c r="DG144">
        <f>'Datastream-Q'!BY145</f>
        <v>9.7894400000000008</v>
      </c>
      <c r="DH144">
        <f>'Datastream-Q'!BZ145</f>
        <v>11.4</v>
      </c>
      <c r="DI144">
        <f>'Datastream-Q'!CA145</f>
        <v>299.74</v>
      </c>
      <c r="DJ144" s="41">
        <f>[6]Quartalsdaten!D20</f>
        <v>289.67399999999998</v>
      </c>
      <c r="DK144" s="41">
        <f>[6]Quartalsdaten!E20</f>
        <v>364.76715180000002</v>
      </c>
      <c r="DL144" s="53">
        <v>-0.1</v>
      </c>
      <c r="DM144">
        <f>'Datastream-Q'!CE145</f>
        <v>221.3</v>
      </c>
      <c r="DN144">
        <f>'Datastream-Q'!CF145</f>
        <v>320.8</v>
      </c>
      <c r="DO144" s="41">
        <f>[6]Quartalsdaten!F20</f>
        <v>28.885629999999999</v>
      </c>
      <c r="DP144" s="41">
        <f>'West-Deutschland-Q'!BA145</f>
        <v>46.683259999999997</v>
      </c>
      <c r="DQ144" s="41">
        <f>[6]Quartalsdaten!G20</f>
        <v>15.63011</v>
      </c>
      <c r="DR144" s="41">
        <f>[6]Quartalsdaten!H20</f>
        <v>15.63011</v>
      </c>
      <c r="DS144" s="41">
        <f>[6]Quartalsdaten!I20</f>
        <v>28.885629999999999</v>
      </c>
      <c r="DT144" s="41">
        <f>[6]Quartalsdaten!J20</f>
        <v>126.72955</v>
      </c>
      <c r="DU144" s="41">
        <f>[6]Quartalsdaten!K20</f>
        <v>46.683259999999997</v>
      </c>
      <c r="DV144" s="48">
        <v>6.72</v>
      </c>
      <c r="DW144">
        <f>'Datastream-Q'!CG145</f>
        <v>107.1</v>
      </c>
      <c r="DX144">
        <f>'Datastream-Q'!CH145</f>
        <v>114.6</v>
      </c>
      <c r="DY144" s="56">
        <v>59.09</v>
      </c>
      <c r="DZ144" s="41">
        <v>0.62619103339934878</v>
      </c>
      <c r="EA144" s="41">
        <v>-0.2630653871344617</v>
      </c>
      <c r="EB144" s="1">
        <f>[2]Weltindikatoren!C104</f>
        <v>2.3040127254319311</v>
      </c>
      <c r="EC144" s="41">
        <f>'West-Deutschland-Q'!BE145</f>
        <v>65.802999999999997</v>
      </c>
      <c r="ED144" s="41">
        <f>'West-Deutschland-Q'!BF145</f>
        <v>35.798999999999999</v>
      </c>
      <c r="EE144" s="41">
        <f>[6]Quartalsdaten!L20</f>
        <v>294.97899999999998</v>
      </c>
      <c r="EF144" s="41">
        <v>99.92</v>
      </c>
      <c r="EG144" s="41">
        <f>[6]Quartalsdaten!M20</f>
        <v>42.231056700000003</v>
      </c>
      <c r="EH144" s="41">
        <f>[6]Quartalsdaten!N20</f>
        <v>6.0154259670000005</v>
      </c>
      <c r="EI144" s="41">
        <f>[6]Quartalsdaten!O20</f>
        <v>78.366666670000001</v>
      </c>
      <c r="EJ144" s="1">
        <f>[2]Weltindikatoren!C104</f>
        <v>2.3040127254319311</v>
      </c>
      <c r="EK144" t="e">
        <f>#REF!</f>
        <v>#REF!</v>
      </c>
      <c r="EL144">
        <v>180.57785153737169</v>
      </c>
      <c r="EM144">
        <v>246.76789913814648</v>
      </c>
      <c r="EQ144">
        <f>[6]Quartalsdaten!AA20</f>
        <v>135.94999999999999</v>
      </c>
      <c r="ER144">
        <f>[6]Quartalsdaten!AB20</f>
        <v>204.52699999999999</v>
      </c>
      <c r="ES144" s="56">
        <v>58.14</v>
      </c>
      <c r="ET144" s="41">
        <f>[6]Quartalsdaten!AD20</f>
        <v>77.718000000000004</v>
      </c>
      <c r="EU144" s="41">
        <f>[6]Quartalsdaten!AE20</f>
        <v>114.697</v>
      </c>
    </row>
    <row r="145" spans="1:151">
      <c r="A145" s="4">
        <v>34973</v>
      </c>
      <c r="B145" s="14">
        <f>B144*('Datastream-Q'!B146/'Datastream-Q'!B145)</f>
        <v>462.81401534269861</v>
      </c>
      <c r="C145">
        <f>'Datastream-Q'!C146</f>
        <v>88</v>
      </c>
      <c r="D145">
        <f>'Datastream-Q'!D146</f>
        <v>83.4</v>
      </c>
      <c r="E145">
        <f>'Datastream-Q'!E146</f>
        <v>92.9</v>
      </c>
      <c r="F145">
        <f>'Datastream-Q'!F146</f>
        <v>59.1</v>
      </c>
      <c r="G145">
        <f>'Datastream-Q'!G146</f>
        <v>1.358039</v>
      </c>
      <c r="H145">
        <f>'Datastream-Q'!H146</f>
        <v>405</v>
      </c>
      <c r="I145">
        <f>'Datastream-Q'!I146</f>
        <v>1011.3</v>
      </c>
      <c r="J145">
        <f>'Datastream-Q'!J146</f>
        <v>4.0140000000000002</v>
      </c>
      <c r="K145">
        <f>'Datastream-Q'!K146</f>
        <v>6.33</v>
      </c>
      <c r="L145">
        <f>'Datastream-Q'!L146</f>
        <v>2253.9</v>
      </c>
      <c r="M145">
        <f>'Datastream-Q'!M146</f>
        <v>762571</v>
      </c>
      <c r="N145">
        <f>'Datastream-Q'!N146</f>
        <v>68.400000000000006</v>
      </c>
      <c r="O145">
        <f>'Datastream-Q'!O146</f>
        <v>5991</v>
      </c>
      <c r="P145">
        <f>'Datastream-Q'!P146</f>
        <v>9.8000000000000007</v>
      </c>
      <c r="Q145">
        <f>'Datastream-Q'!Q146</f>
        <v>75.400000000000006</v>
      </c>
      <c r="R145">
        <f>'Datastream-Q'!R146</f>
        <v>81.8</v>
      </c>
      <c r="S145">
        <v>0</v>
      </c>
      <c r="T145">
        <v>1</v>
      </c>
      <c r="U145">
        <f>'Datastream-Q'!S146</f>
        <v>11</v>
      </c>
      <c r="V145">
        <f>'Datastream-Q'!T146</f>
        <v>14.2</v>
      </c>
      <c r="W145" s="1">
        <f>'[2]Deutschland Quartalsdaten'!C105</f>
        <v>-0.21594015617481988</v>
      </c>
      <c r="X145" s="1">
        <f>'[2]Deutschland Quartalsdaten'!B105</f>
        <v>2.9338433662496919</v>
      </c>
      <c r="Y145" s="19">
        <f>'[2]Deutschland Quartalsdaten'!J105</f>
        <v>2.856964690408101</v>
      </c>
      <c r="Z145">
        <f>'Datastream-Q'!U146</f>
        <v>106.253</v>
      </c>
      <c r="AA145">
        <f>'Datastream-Q'!V146</f>
        <v>116.24576</v>
      </c>
      <c r="AB145">
        <f>'Datastream-Q'!W146</f>
        <v>103.61</v>
      </c>
      <c r="AC145">
        <f>'Datastream-Q'!X146</f>
        <v>114.14892999999999</v>
      </c>
      <c r="AD145">
        <f>'Datastream-Q'!Y146</f>
        <v>-39.299999999999997</v>
      </c>
      <c r="AE145">
        <f>'Datastream-Q'!Z146</f>
        <v>42.5</v>
      </c>
      <c r="AF145" s="1">
        <f>'Datastream-Q'!AA146</f>
        <v>6</v>
      </c>
      <c r="AG145">
        <f>'Datastream-Q'!AB146</f>
        <v>110.4</v>
      </c>
      <c r="AH145" s="8"/>
      <c r="AI145">
        <f>'Datastream-Q'!AD146</f>
        <v>102.2</v>
      </c>
      <c r="AJ145">
        <f>'Datastream-Q'!AE146</f>
        <v>1.358039</v>
      </c>
      <c r="AK145" s="2">
        <f t="shared" si="9"/>
        <v>91.403763887818357</v>
      </c>
      <c r="AL145" s="2">
        <f t="shared" si="10"/>
        <v>90.767386080622927</v>
      </c>
      <c r="AM145" s="12">
        <f>'Datastream-Q'!CI146</f>
        <v>-1.9</v>
      </c>
      <c r="AN145">
        <f>'Datastream-Q'!AF146</f>
        <v>74.599999999999994</v>
      </c>
      <c r="AO145">
        <f>'Datastream-Q'!AG146</f>
        <v>-27.4</v>
      </c>
      <c r="AP145">
        <f>'Datastream-Q'!AH146</f>
        <v>17.028970000000001</v>
      </c>
      <c r="AQ145">
        <f>'Datastream-Q'!AI146</f>
        <v>99.123810000000006</v>
      </c>
      <c r="AR145">
        <f>'Datastream-Q'!AJ146</f>
        <v>31.682759999999998</v>
      </c>
      <c r="AS145">
        <f>'Datastream-Q'!AK146</f>
        <v>83.045959999999994</v>
      </c>
      <c r="AT145">
        <f>'Datastream-Q'!AL146</f>
        <v>14.023999999999999</v>
      </c>
      <c r="AU145">
        <f>'Datastream-Q'!AM146</f>
        <v>92.228999999999999</v>
      </c>
      <c r="AV145">
        <f>'Datastream-Q'!AN146</f>
        <v>24.443999999999999</v>
      </c>
      <c r="AW145">
        <f>'Datastream-Q'!AO146</f>
        <v>79.165999999999997</v>
      </c>
      <c r="AX145" s="30">
        <f t="shared" si="12"/>
        <v>100.70110844288298</v>
      </c>
      <c r="AY145">
        <f>'Datastream-Q'!AQ146</f>
        <v>17.11</v>
      </c>
      <c r="AZ145">
        <f>'Datastream-Q'!AR146</f>
        <v>75.400000000000006</v>
      </c>
      <c r="BA145" s="2">
        <f t="shared" si="8"/>
        <v>82.353777122162981</v>
      </c>
      <c r="BB145" s="2">
        <f t="shared" si="8"/>
        <v>93.04424436469904</v>
      </c>
      <c r="BC145" s="2">
        <f t="shared" si="8"/>
        <v>77.152369301159368</v>
      </c>
      <c r="BD145" s="2">
        <f t="shared" si="8"/>
        <v>95.32793648240083</v>
      </c>
      <c r="BF145">
        <f>'Datastream-Q'!AT146</f>
        <v>42.5</v>
      </c>
      <c r="BG145">
        <f>'Datastream-Q'!AU146</f>
        <v>83.9</v>
      </c>
      <c r="BH145">
        <f>'Datastream-Q'!AV146</f>
        <v>83.7</v>
      </c>
      <c r="BI145">
        <f>'Datastream-Q'!AW146</f>
        <v>13.9</v>
      </c>
      <c r="BJ145">
        <f>'Datastream-Q'!AX146</f>
        <v>20.6</v>
      </c>
      <c r="BK145">
        <f>'Datastream-Q'!AY146</f>
        <v>-6.5</v>
      </c>
      <c r="BL145">
        <v>0.7154580044295531</v>
      </c>
      <c r="BM145">
        <f>'Datastream-Q'!AZ146</f>
        <v>77.404499999999999</v>
      </c>
      <c r="BN145">
        <f>'Datastream-Q'!BA146</f>
        <v>99.913799999999995</v>
      </c>
      <c r="BO145">
        <f>'Datastream-Q'!BB146</f>
        <v>21.5</v>
      </c>
      <c r="BP145">
        <f>'Datastream-Q'!BC146</f>
        <v>75.599999999999994</v>
      </c>
      <c r="BQ145" s="41">
        <f>[6]Quartalsdaten!S21</f>
        <v>84.569699999999997</v>
      </c>
      <c r="BR145">
        <f>'Datastream-Q'!BE146</f>
        <v>80.7</v>
      </c>
      <c r="BS145" s="13">
        <v>100.21</v>
      </c>
      <c r="BT145" s="1">
        <f>'[4]Preisindex-Deutschland-Quartals'!C105</f>
        <v>9.2602318757151618</v>
      </c>
      <c r="BU145" s="1">
        <f>'[4]Preisindex-Deutschland-Quartals'!D105</f>
        <v>7.9467198889725772</v>
      </c>
      <c r="BV145" s="2">
        <f>'[5]Deutschland Quartalsdaten'!K105</f>
        <v>0</v>
      </c>
      <c r="BW145" s="41">
        <f>'West-Deutschland-Q'!AW146</f>
        <v>335.41120000000001</v>
      </c>
      <c r="BX145" s="41">
        <f>'West-Deutschland-Q'!AX146</f>
        <v>30.835830000000001</v>
      </c>
      <c r="BY145" s="41">
        <f>'West-Deutschland-Q'!AY146</f>
        <v>584.62602000000004</v>
      </c>
      <c r="BZ145" s="2">
        <f>'Datastream-Q'!BF146</f>
        <v>477.51600000000002</v>
      </c>
      <c r="CA145">
        <f>'Datastream-Q'!BG146</f>
        <v>1841.19</v>
      </c>
      <c r="CB145">
        <f>'Datastream-Q'!BH146</f>
        <v>-2083.0740000000001</v>
      </c>
      <c r="CC145" s="2">
        <v>648.16999999999996</v>
      </c>
      <c r="CD145">
        <f>'Datastream-Q'!BI146</f>
        <v>-1.9</v>
      </c>
      <c r="CE145">
        <f>'Datastream-Q'!BJ146</f>
        <v>-10.9</v>
      </c>
      <c r="CF145">
        <f>'Datastream-Q'!BK146</f>
        <v>100.9</v>
      </c>
      <c r="CG145" s="41">
        <v>120.62157686918867</v>
      </c>
      <c r="CH145" s="11">
        <f>[2]Weltindikatoren!Q105</f>
        <v>82.778303150580086</v>
      </c>
      <c r="CI145" s="2">
        <f>'[2]Deutschland Quartalsdaten'!O105</f>
        <v>81.844428186740728</v>
      </c>
      <c r="CJ145" s="21">
        <v>-1.0348599999999999</v>
      </c>
      <c r="CK145" s="21">
        <v>-6.1614000000000004</v>
      </c>
      <c r="CL145">
        <f>'Datastream-Q'!BL146</f>
        <v>116.37739999999999</v>
      </c>
      <c r="CM145">
        <f>'Datastream-Q'!BM146</f>
        <v>95.34</v>
      </c>
      <c r="CN145">
        <f>'Datastream-Q'!BN146</f>
        <v>82.8</v>
      </c>
      <c r="CO145">
        <f>'Datastream-Q'!BO146</f>
        <v>102.7</v>
      </c>
      <c r="CP145">
        <f>'Datastream-Q'!BP146</f>
        <v>34.200000000000003</v>
      </c>
      <c r="CQ145">
        <f>'Datastream-Q'!BQ146</f>
        <v>41</v>
      </c>
      <c r="CR145">
        <f>'Datastream-Q'!BR146</f>
        <v>75.97</v>
      </c>
      <c r="CS145">
        <f>'Datastream-Q'!BS146</f>
        <v>80.430000000000007</v>
      </c>
      <c r="CT145">
        <f>'Datastream-Q'!BT146</f>
        <v>72.900000000000006</v>
      </c>
      <c r="CU145" s="28">
        <f>'Datastream-Q'!BU146</f>
        <v>85.1</v>
      </c>
      <c r="CV145" s="28">
        <f>'Datastream-Q'!BV146</f>
        <v>104.9</v>
      </c>
      <c r="CW145">
        <f>'Datastream-Q'!CJ146</f>
        <v>2.41</v>
      </c>
      <c r="CX145" s="41">
        <v>-0.23</v>
      </c>
      <c r="CY145">
        <f>'Datastream-Q'!BW146</f>
        <v>114.4</v>
      </c>
      <c r="CZ145">
        <f>'Datastream-Q'!CL146</f>
        <v>94.484800000000007</v>
      </c>
      <c r="DA145" s="41">
        <f>[6]Quartalsdaten!C21</f>
        <v>79.727801810000003</v>
      </c>
      <c r="DB145" s="40">
        <f t="shared" si="11"/>
        <v>12.599049070019344</v>
      </c>
      <c r="DC145" s="19">
        <f>'[2]Deutschland Quartalsdaten'!N105</f>
        <v>5.7528829433817381E-2</v>
      </c>
      <c r="DG145">
        <f>'Datastream-Q'!BY146</f>
        <v>9.8954280000000008</v>
      </c>
      <c r="DH145">
        <f>'Datastream-Q'!BZ146</f>
        <v>11.2</v>
      </c>
      <c r="DI145">
        <f>'Datastream-Q'!CA146</f>
        <v>300.23</v>
      </c>
      <c r="DJ145" s="41">
        <f>[6]Quartalsdaten!D21</f>
        <v>302.81400000000002</v>
      </c>
      <c r="DK145" s="41">
        <f>[6]Quartalsdaten!E21</f>
        <v>380.80575759999999</v>
      </c>
      <c r="DL145" s="53">
        <v>0.2</v>
      </c>
      <c r="DM145">
        <f>'Datastream-Q'!CE146</f>
        <v>216.3</v>
      </c>
      <c r="DN145">
        <f>'Datastream-Q'!CF146</f>
        <v>315.3</v>
      </c>
      <c r="DO145" s="41">
        <f>[6]Quartalsdaten!F21</f>
        <v>28.414370000000002</v>
      </c>
      <c r="DP145" s="41">
        <f>'West-Deutschland-Q'!BA146</f>
        <v>46.288670000000003</v>
      </c>
      <c r="DQ145" s="41">
        <f>[6]Quartalsdaten!G21</f>
        <v>15.65701</v>
      </c>
      <c r="DR145" s="41">
        <f>[6]Quartalsdaten!H21</f>
        <v>15.65701</v>
      </c>
      <c r="DS145" s="41">
        <f>[6]Quartalsdaten!I21</f>
        <v>28.414370000000002</v>
      </c>
      <c r="DT145" s="41">
        <f>[6]Quartalsdaten!J21</f>
        <v>125.71474000000001</v>
      </c>
      <c r="DU145" s="41">
        <f>[6]Quartalsdaten!K21</f>
        <v>46.288670000000003</v>
      </c>
      <c r="DV145" s="48">
        <v>6.24</v>
      </c>
      <c r="DW145">
        <f>'Datastream-Q'!CG146</f>
        <v>106.7</v>
      </c>
      <c r="DX145">
        <f>'Datastream-Q'!CH146</f>
        <v>115.5</v>
      </c>
      <c r="DY145" s="56">
        <v>59.6</v>
      </c>
      <c r="DZ145" s="41">
        <v>0.57008106073355613</v>
      </c>
      <c r="EA145" s="41">
        <v>-0.22805258343490686</v>
      </c>
      <c r="EB145" s="1">
        <f>[2]Weltindikatoren!C105</f>
        <v>2.317356827273199</v>
      </c>
      <c r="EC145" s="41">
        <f>'West-Deutschland-Q'!BE146</f>
        <v>64.418999999999997</v>
      </c>
      <c r="ED145" s="41">
        <f>'West-Deutschland-Q'!BF146</f>
        <v>35.530999999999999</v>
      </c>
      <c r="EE145" s="41">
        <f>[6]Quartalsdaten!L21</f>
        <v>295.41000000000003</v>
      </c>
      <c r="EF145" s="41">
        <v>99.72</v>
      </c>
      <c r="EG145" s="41">
        <f>[6]Quartalsdaten!M21</f>
        <v>41.297376880000002</v>
      </c>
      <c r="EH145" s="41">
        <f>[6]Quartalsdaten!N21</f>
        <v>6.0615043469999996</v>
      </c>
      <c r="EI145" s="41">
        <f>[6]Quartalsdaten!O21</f>
        <v>78.666666669999998</v>
      </c>
      <c r="EJ145" s="1">
        <f>[2]Weltindikatoren!C105</f>
        <v>2.317356827273199</v>
      </c>
      <c r="EK145" t="e">
        <f>#REF!</f>
        <v>#REF!</v>
      </c>
      <c r="EL145">
        <v>183.35459641093712</v>
      </c>
      <c r="EM145">
        <v>250.50521806112968</v>
      </c>
      <c r="EQ145">
        <f>[6]Quartalsdaten!AA21</f>
        <v>137.16900000000001</v>
      </c>
      <c r="ER145">
        <f>[6]Quartalsdaten!AB21</f>
        <v>207.02</v>
      </c>
      <c r="ES145" s="56">
        <v>58.56</v>
      </c>
      <c r="ET145" s="41">
        <f>[6]Quartalsdaten!AD21</f>
        <v>78.171000000000006</v>
      </c>
      <c r="EU145" s="41">
        <f>[6]Quartalsdaten!AE21</f>
        <v>115.32899999999999</v>
      </c>
    </row>
    <row r="146" spans="1:151">
      <c r="A146" s="4">
        <v>35065</v>
      </c>
      <c r="B146" s="14">
        <f>B145*('Datastream-Q'!B147/'Datastream-Q'!B146)</f>
        <v>458.97625424136737</v>
      </c>
      <c r="C146">
        <f>'Datastream-Q'!C147</f>
        <v>84.9</v>
      </c>
      <c r="D146">
        <f>'Datastream-Q'!D147</f>
        <v>79.099999999999994</v>
      </c>
      <c r="E146">
        <f>'Datastream-Q'!E147</f>
        <v>91.1</v>
      </c>
      <c r="F146">
        <f>'Datastream-Q'!F147</f>
        <v>58.9</v>
      </c>
      <c r="G146">
        <f>'Datastream-Q'!G147</f>
        <v>1.323796</v>
      </c>
      <c r="H146">
        <f>'Datastream-Q'!H147</f>
        <v>386.1</v>
      </c>
      <c r="I146">
        <f>'Datastream-Q'!I147</f>
        <v>1032.0999999999999</v>
      </c>
      <c r="J146">
        <f>'Datastream-Q'!J147</f>
        <v>3.44</v>
      </c>
      <c r="K146">
        <f>'Datastream-Q'!K147</f>
        <v>6.17</v>
      </c>
      <c r="L146">
        <f>'Datastream-Q'!L147</f>
        <v>2485.9</v>
      </c>
      <c r="M146">
        <f>'Datastream-Q'!M147</f>
        <v>917685</v>
      </c>
      <c r="N146">
        <f>'Datastream-Q'!N147</f>
        <v>68.5</v>
      </c>
      <c r="O146">
        <f>'Datastream-Q'!O147</f>
        <v>6090</v>
      </c>
      <c r="P146">
        <f>'Datastream-Q'!P147</f>
        <v>10.199999999999999</v>
      </c>
      <c r="Q146">
        <f>'Datastream-Q'!Q147</f>
        <v>75.599999999999994</v>
      </c>
      <c r="R146">
        <f>'Datastream-Q'!R147</f>
        <v>81.8</v>
      </c>
      <c r="S146">
        <v>0</v>
      </c>
      <c r="T146">
        <v>1</v>
      </c>
      <c r="U146">
        <f>'Datastream-Q'!S147</f>
        <v>12.6</v>
      </c>
      <c r="V146">
        <f>'Datastream-Q'!T147</f>
        <v>15.3</v>
      </c>
      <c r="W146" s="1">
        <f>'[2]Deutschland Quartalsdaten'!C106</f>
        <v>-0.35157846993528691</v>
      </c>
      <c r="X146" s="1">
        <f>'[2]Deutschland Quartalsdaten'!B106</f>
        <v>2.9574604204578225</v>
      </c>
      <c r="Y146" s="19">
        <f>'[2]Deutschland Quartalsdaten'!J106</f>
        <v>2.8766414512942933</v>
      </c>
      <c r="Z146">
        <f>'Datastream-Q'!U147</f>
        <v>107.066</v>
      </c>
      <c r="AA146">
        <f>'Datastream-Q'!V147</f>
        <v>117.47035</v>
      </c>
      <c r="AB146">
        <f>'Datastream-Q'!W147</f>
        <v>104.126</v>
      </c>
      <c r="AC146">
        <f>'Datastream-Q'!X147</f>
        <v>114.56574000000001</v>
      </c>
      <c r="AD146">
        <f>'Datastream-Q'!Y147</f>
        <v>-42.7</v>
      </c>
      <c r="AE146">
        <f>'Datastream-Q'!Z147</f>
        <v>43.5</v>
      </c>
      <c r="AF146" s="1">
        <f>'Datastream-Q'!AA147</f>
        <v>3.1</v>
      </c>
      <c r="AG146">
        <f>'Datastream-Q'!AB147</f>
        <v>108.6</v>
      </c>
      <c r="AH146">
        <f>'Datastream-Q'!AC147</f>
        <v>108.4</v>
      </c>
      <c r="AI146">
        <f>'Datastream-Q'!AD147</f>
        <v>100.98</v>
      </c>
      <c r="AJ146">
        <f>'Datastream-Q'!AE147</f>
        <v>1.323796</v>
      </c>
      <c r="AK146" s="2">
        <f t="shared" si="9"/>
        <v>91.142999063167863</v>
      </c>
      <c r="AL146" s="2">
        <f t="shared" si="10"/>
        <v>90.887555040451005</v>
      </c>
      <c r="AM146" s="12">
        <f>'Datastream-Q'!CI147</f>
        <v>-2.9</v>
      </c>
      <c r="AN146">
        <f>'Datastream-Q'!AF147</f>
        <v>73.400000000000006</v>
      </c>
      <c r="AO146">
        <f>'Datastream-Q'!AG147</f>
        <v>-36.4</v>
      </c>
      <c r="AP146">
        <f>'Datastream-Q'!AH147</f>
        <v>17.049510000000001</v>
      </c>
      <c r="AQ146">
        <f>'Datastream-Q'!AI147</f>
        <v>100.33409</v>
      </c>
      <c r="AR146">
        <f>'Datastream-Q'!AJ147</f>
        <v>31.935929999999999</v>
      </c>
      <c r="AS146">
        <f>'Datastream-Q'!AK147</f>
        <v>83.258420000000001</v>
      </c>
      <c r="AT146">
        <f>'Datastream-Q'!AL147</f>
        <v>13.994999999999999</v>
      </c>
      <c r="AU146">
        <f>'Datastream-Q'!AM147</f>
        <v>93.070999999999998</v>
      </c>
      <c r="AV146">
        <f>'Datastream-Q'!AN147</f>
        <v>24.817</v>
      </c>
      <c r="AW146">
        <f>'Datastream-Q'!AO147</f>
        <v>79.308999999999997</v>
      </c>
      <c r="AX146" s="30">
        <f t="shared" si="12"/>
        <v>100.28105500538899</v>
      </c>
      <c r="AY146">
        <f>'Datastream-Q'!AQ147</f>
        <v>18.600000000000001</v>
      </c>
      <c r="AZ146">
        <f>'Datastream-Q'!AR147</f>
        <v>75.599999999999994</v>
      </c>
      <c r="BA146" s="2">
        <f t="shared" si="8"/>
        <v>82.084470462787479</v>
      </c>
      <c r="BB146" s="2">
        <f t="shared" si="8"/>
        <v>92.761094459520194</v>
      </c>
      <c r="BC146" s="2">
        <f t="shared" si="8"/>
        <v>77.708712412633673</v>
      </c>
      <c r="BD146" s="2">
        <f t="shared" si="8"/>
        <v>95.256431721860679</v>
      </c>
      <c r="BE146">
        <f>'Datastream-Q'!AS147</f>
        <v>108.8489</v>
      </c>
      <c r="BF146">
        <f>'Datastream-Q'!AT147</f>
        <v>43.5</v>
      </c>
      <c r="BG146">
        <f>'Datastream-Q'!AU147</f>
        <v>82</v>
      </c>
      <c r="BH146">
        <f>'Datastream-Q'!AV147</f>
        <v>82.3</v>
      </c>
      <c r="BI146">
        <f>'Datastream-Q'!AW147</f>
        <v>14.1</v>
      </c>
      <c r="BJ146">
        <f>'Datastream-Q'!AX147</f>
        <v>21.5</v>
      </c>
      <c r="BK146">
        <f>'Datastream-Q'!AY147</f>
        <v>-12.7</v>
      </c>
      <c r="BL146">
        <v>0.71983265037109201</v>
      </c>
      <c r="BM146">
        <f>'Datastream-Q'!AZ147</f>
        <v>77.188800000000001</v>
      </c>
      <c r="BN146">
        <f>'Datastream-Q'!BA147</f>
        <v>99.268699999999995</v>
      </c>
      <c r="BO146">
        <f>'Datastream-Q'!BB147</f>
        <v>40.6</v>
      </c>
      <c r="BP146">
        <f>'Datastream-Q'!BC147</f>
        <v>28.5</v>
      </c>
      <c r="BQ146" s="41">
        <f>[6]Quartalsdaten!S22</f>
        <v>77.406790000000001</v>
      </c>
      <c r="BR146">
        <f>'Datastream-Q'!BE147</f>
        <v>80.3</v>
      </c>
      <c r="BS146" s="13">
        <v>97.77</v>
      </c>
      <c r="BT146" s="1">
        <f>'[4]Preisindex-Deutschland-Quartals'!C106</f>
        <v>9.3683346308778539</v>
      </c>
      <c r="BU146" s="1">
        <f>'[4]Preisindex-Deutschland-Quartals'!D106</f>
        <v>8.0334470832923639</v>
      </c>
      <c r="BV146" s="2">
        <f>'[5]Deutschland Quartalsdaten'!K106</f>
        <v>0</v>
      </c>
      <c r="BW146" s="41">
        <f>'West-Deutschland-Q'!AW147</f>
        <v>337.43493999999998</v>
      </c>
      <c r="BX146" s="41">
        <f>'West-Deutschland-Q'!AX147</f>
        <v>30.311969999999999</v>
      </c>
      <c r="BY146" s="41">
        <f>'West-Deutschland-Q'!AY147</f>
        <v>578.87648000000002</v>
      </c>
      <c r="BZ146" s="2">
        <f>'Datastream-Q'!BF147</f>
        <v>473.75599999999997</v>
      </c>
      <c r="CA146">
        <f>'Datastream-Q'!BG147</f>
        <v>1886.18</v>
      </c>
      <c r="CB146">
        <f>'Datastream-Q'!BH147</f>
        <v>-3283.9989999999998</v>
      </c>
      <c r="CC146" s="2">
        <v>643.34</v>
      </c>
      <c r="CD146">
        <f>'Datastream-Q'!BI147</f>
        <v>19.8</v>
      </c>
      <c r="CE146">
        <f>'Datastream-Q'!BJ147</f>
        <v>-14.9</v>
      </c>
      <c r="CF146">
        <f>'Datastream-Q'!BK147</f>
        <v>96.3</v>
      </c>
      <c r="CG146" s="41">
        <v>121.08011718252456</v>
      </c>
      <c r="CH146" s="11">
        <f>[2]Weltindikatoren!Q106</f>
        <v>81.993406997338766</v>
      </c>
      <c r="CI146" s="2">
        <f>'[2]Deutschland Quartalsdaten'!O106</f>
        <v>81.413342494704096</v>
      </c>
      <c r="CJ146" s="21">
        <v>1.8809499999999999</v>
      </c>
      <c r="CK146" s="21">
        <v>-8.1388300000000005</v>
      </c>
      <c r="CL146">
        <f>'Datastream-Q'!BL147</f>
        <v>114.6139</v>
      </c>
      <c r="CM146">
        <f>'Datastream-Q'!BM147</f>
        <v>94.358400000000003</v>
      </c>
      <c r="CN146">
        <f>'Datastream-Q'!BN147</f>
        <v>83.2</v>
      </c>
      <c r="CO146">
        <f>'Datastream-Q'!BO147</f>
        <v>101.3</v>
      </c>
      <c r="CP146">
        <f>'Datastream-Q'!BP147</f>
        <v>36</v>
      </c>
      <c r="CQ146">
        <f>'Datastream-Q'!BQ147</f>
        <v>42.13</v>
      </c>
      <c r="CR146">
        <f>'Datastream-Q'!BR147</f>
        <v>74.099999999999994</v>
      </c>
      <c r="CS146">
        <f>'Datastream-Q'!BS147</f>
        <v>81.17</v>
      </c>
      <c r="CT146">
        <f>'Datastream-Q'!BT147</f>
        <v>69.2</v>
      </c>
      <c r="CU146" s="28">
        <f>'Datastream-Q'!BU147</f>
        <v>85.1</v>
      </c>
      <c r="CV146" s="28">
        <f>'Datastream-Q'!BV147</f>
        <v>104.1</v>
      </c>
      <c r="CW146">
        <f>'Datastream-Q'!CJ147</f>
        <v>3.859</v>
      </c>
      <c r="CX146" s="41">
        <v>-0.05</v>
      </c>
      <c r="CY146">
        <f>'Datastream-Q'!BW147</f>
        <v>94.7</v>
      </c>
      <c r="CZ146">
        <f>'Datastream-Q'!CL147</f>
        <v>94.488100000000003</v>
      </c>
      <c r="DA146" s="41">
        <f>[6]Quartalsdaten!C22</f>
        <v>79.517528420000005</v>
      </c>
      <c r="DB146" s="40">
        <f t="shared" si="11"/>
        <v>14.050503249745431</v>
      </c>
      <c r="DC146" s="19">
        <f>'[2]Deutschland Quartalsdaten'!N106</f>
        <v>6.1903223540019585E-2</v>
      </c>
      <c r="DG146">
        <f>'Datastream-Q'!BY147</f>
        <v>14.595568999999999</v>
      </c>
      <c r="DH146">
        <f>'Datastream-Q'!BZ147</f>
        <v>11.2</v>
      </c>
      <c r="DI146">
        <f>'Datastream-Q'!CA147</f>
        <v>303.67</v>
      </c>
      <c r="DJ146" s="41">
        <f>[6]Quartalsdaten!D22</f>
        <v>302.46600000000001</v>
      </c>
      <c r="DK146" s="41">
        <f>[6]Quartalsdaten!E22</f>
        <v>379.69390759999999</v>
      </c>
      <c r="DL146" s="53">
        <v>0.2</v>
      </c>
      <c r="DM146">
        <f>'Datastream-Q'!CE147</f>
        <v>216.8</v>
      </c>
      <c r="DN146">
        <f>'Datastream-Q'!CF147</f>
        <v>332.4</v>
      </c>
      <c r="DO146" s="41">
        <f>[6]Quartalsdaten!F22</f>
        <v>24.402059999999999</v>
      </c>
      <c r="DP146" s="41">
        <f>'West-Deutschland-Q'!BA147</f>
        <v>43.612259999999999</v>
      </c>
      <c r="DQ146" s="41">
        <f>[6]Quartalsdaten!G22</f>
        <v>15.73371</v>
      </c>
      <c r="DR146" s="41">
        <f>[6]Quartalsdaten!H22</f>
        <v>15.73371</v>
      </c>
      <c r="DS146" s="41">
        <f>[6]Quartalsdaten!I22</f>
        <v>24.402059999999999</v>
      </c>
      <c r="DT146" s="41">
        <f>[6]Quartalsdaten!J22</f>
        <v>118.94432999999999</v>
      </c>
      <c r="DU146" s="41">
        <f>[6]Quartalsdaten!K22</f>
        <v>43.612259999999999</v>
      </c>
      <c r="DV146" s="48">
        <v>5.54</v>
      </c>
      <c r="DW146">
        <f>'Datastream-Q'!CG147</f>
        <v>104.9</v>
      </c>
      <c r="DX146">
        <f>'Datastream-Q'!CH147</f>
        <v>113.7</v>
      </c>
      <c r="DY146" s="56">
        <v>59.04</v>
      </c>
      <c r="DZ146" s="41">
        <v>-0.1524218312446709</v>
      </c>
      <c r="EA146" s="41">
        <v>-1.3147851236413008</v>
      </c>
      <c r="EB146" s="1">
        <f>[2]Weltindikatoren!C106</f>
        <v>2.3349104426767449</v>
      </c>
      <c r="EC146" s="41">
        <f>'West-Deutschland-Q'!BE147</f>
        <v>58.753999999999998</v>
      </c>
      <c r="ED146" s="41">
        <f>'West-Deutschland-Q'!BF147</f>
        <v>33.393999999999998</v>
      </c>
      <c r="EE146" s="41">
        <f>[6]Quartalsdaten!L22</f>
        <v>299.80599999999998</v>
      </c>
      <c r="EF146" s="41">
        <v>100.46</v>
      </c>
      <c r="EG146" s="41">
        <f>[6]Quartalsdaten!M22</f>
        <v>37.512694779999997</v>
      </c>
      <c r="EH146" s="41">
        <f>[6]Quartalsdaten!N22</f>
        <v>6.0522270279999999</v>
      </c>
      <c r="EI146" s="41">
        <f>[6]Quartalsdaten!O22</f>
        <v>78.966666669999995</v>
      </c>
      <c r="EJ146" s="1">
        <f>[2]Weltindikatoren!C106</f>
        <v>2.3349104426767449</v>
      </c>
      <c r="EK146" t="e">
        <f>#REF!</f>
        <v>#REF!</v>
      </c>
      <c r="EL146">
        <v>184.81244156419029</v>
      </c>
      <c r="EM146">
        <v>254.31258476100817</v>
      </c>
      <c r="EQ146">
        <f>[6]Quartalsdaten!AA22</f>
        <v>138.78800000000001</v>
      </c>
      <c r="ER146">
        <f>[6]Quartalsdaten!AB22</f>
        <v>210.27099999999999</v>
      </c>
      <c r="ES146" s="56">
        <v>59.21</v>
      </c>
      <c r="ET146" s="41">
        <f>[6]Quartalsdaten!AD22</f>
        <v>78.616</v>
      </c>
      <c r="EU146" s="41">
        <f>[6]Quartalsdaten!AE22</f>
        <v>94.078999999999994</v>
      </c>
    </row>
    <row r="147" spans="1:151">
      <c r="A147" s="4">
        <v>35156</v>
      </c>
      <c r="B147" s="14">
        <f>B146*('Datastream-Q'!B148/'Datastream-Q'!B147)</f>
        <v>465.21321047977619</v>
      </c>
      <c r="C147">
        <f>'Datastream-Q'!C148</f>
        <v>85.3</v>
      </c>
      <c r="D147">
        <f>'Datastream-Q'!D148</f>
        <v>79</v>
      </c>
      <c r="E147">
        <f>'Datastream-Q'!E148</f>
        <v>92</v>
      </c>
      <c r="F147">
        <f>'Datastream-Q'!F148</f>
        <v>60.2</v>
      </c>
      <c r="G147">
        <f>'Datastream-Q'!G148</f>
        <v>1.2800320000000001</v>
      </c>
      <c r="H147">
        <f>'Datastream-Q'!H148</f>
        <v>397.8</v>
      </c>
      <c r="I147">
        <f>'Datastream-Q'!I148</f>
        <v>1047.9000000000001</v>
      </c>
      <c r="J147">
        <f>'Datastream-Q'!J148</f>
        <v>3.335</v>
      </c>
      <c r="K147">
        <f>'Datastream-Q'!K148</f>
        <v>6.5</v>
      </c>
      <c r="L147">
        <f>'Datastream-Q'!L148</f>
        <v>2561.4</v>
      </c>
      <c r="M147">
        <f>'Datastream-Q'!M148</f>
        <v>1076531</v>
      </c>
      <c r="N147">
        <f>'Datastream-Q'!N148</f>
        <v>68.900000000000006</v>
      </c>
      <c r="O147">
        <f>'Datastream-Q'!O148</f>
        <v>6409</v>
      </c>
      <c r="P147">
        <f>'Datastream-Q'!P148</f>
        <v>10.3</v>
      </c>
      <c r="Q147">
        <f>'Datastream-Q'!Q148</f>
        <v>76.099999999999994</v>
      </c>
      <c r="R147">
        <f>'Datastream-Q'!R148</f>
        <v>81.8</v>
      </c>
      <c r="S147">
        <v>0</v>
      </c>
      <c r="T147">
        <v>0</v>
      </c>
      <c r="U147">
        <f>'Datastream-Q'!S148</f>
        <v>8.9</v>
      </c>
      <c r="V147">
        <f>'Datastream-Q'!T148</f>
        <v>17.7</v>
      </c>
      <c r="W147" s="1">
        <f>'[2]Deutschland Quartalsdaten'!C107</f>
        <v>-0.27188760022785191</v>
      </c>
      <c r="X147" s="1">
        <f>'[2]Deutschland Quartalsdaten'!B107</f>
        <v>2.9568388992748638</v>
      </c>
      <c r="Y147" s="19">
        <f>'[2]Deutschland Quartalsdaten'!J107</f>
        <v>2.8980174335898252</v>
      </c>
      <c r="Z147">
        <f>'Datastream-Q'!U148</f>
        <v>107.526</v>
      </c>
      <c r="AA147">
        <f>'Datastream-Q'!V148</f>
        <v>118.03834999999999</v>
      </c>
      <c r="AB147">
        <f>'Datastream-Q'!W148</f>
        <v>105.48099999999999</v>
      </c>
      <c r="AC147">
        <f>'Datastream-Q'!X148</f>
        <v>115.45820999999999</v>
      </c>
      <c r="AD147">
        <f>'Datastream-Q'!Y148</f>
        <v>-43.7</v>
      </c>
      <c r="AE147">
        <f>'Datastream-Q'!Z148</f>
        <v>44.5</v>
      </c>
      <c r="AF147" s="1">
        <f>'Datastream-Q'!AA148</f>
        <v>4.8</v>
      </c>
      <c r="AG147">
        <f>'Datastream-Q'!AB148</f>
        <v>106.2</v>
      </c>
      <c r="AH147">
        <f>'Datastream-Q'!AC148</f>
        <v>105.9</v>
      </c>
      <c r="AI147">
        <f>'Datastream-Q'!AD148</f>
        <v>99.19</v>
      </c>
      <c r="AJ147">
        <f>'Datastream-Q'!AE148</f>
        <v>1.2800320000000001</v>
      </c>
      <c r="AK147" s="2">
        <f t="shared" si="9"/>
        <v>91.094123223511687</v>
      </c>
      <c r="AL147" s="2">
        <f t="shared" si="10"/>
        <v>91.358596326757535</v>
      </c>
      <c r="AM147" s="12">
        <f>'Datastream-Q'!CI148</f>
        <v>-2.9</v>
      </c>
      <c r="AN147">
        <f>'Datastream-Q'!AF148</f>
        <v>75.3</v>
      </c>
      <c r="AO147">
        <f>'Datastream-Q'!AG148</f>
        <v>-39.200000000000003</v>
      </c>
      <c r="AP147">
        <f>'Datastream-Q'!AH148</f>
        <v>17.220500000000001</v>
      </c>
      <c r="AQ147">
        <f>'Datastream-Q'!AI148</f>
        <v>100.71326000000001</v>
      </c>
      <c r="AR147">
        <f>'Datastream-Q'!AJ148</f>
        <v>32.601970000000001</v>
      </c>
      <c r="AS147">
        <f>'Datastream-Q'!AK148</f>
        <v>83.556830000000005</v>
      </c>
      <c r="AT147">
        <f>'Datastream-Q'!AL148</f>
        <v>14.183999999999999</v>
      </c>
      <c r="AU147">
        <f>'Datastream-Q'!AM148</f>
        <v>93.341999999999999</v>
      </c>
      <c r="AV147">
        <f>'Datastream-Q'!AN148</f>
        <v>25.451000000000001</v>
      </c>
      <c r="AW147">
        <f>'Datastream-Q'!AO148</f>
        <v>80.03</v>
      </c>
      <c r="AX147" s="30">
        <f t="shared" si="12"/>
        <v>99.71051098213033</v>
      </c>
      <c r="AY147">
        <f>'Datastream-Q'!AQ148</f>
        <v>19.7</v>
      </c>
      <c r="AZ147">
        <f>'Datastream-Q'!AR148</f>
        <v>76.099999999999994</v>
      </c>
      <c r="BA147" s="2">
        <f t="shared" si="8"/>
        <v>82.366946372056546</v>
      </c>
      <c r="BB147" s="2">
        <f t="shared" si="8"/>
        <v>92.680943899542129</v>
      </c>
      <c r="BC147" s="2">
        <f t="shared" si="8"/>
        <v>78.065834671953866</v>
      </c>
      <c r="BD147" s="2">
        <f t="shared" si="8"/>
        <v>95.779124220006906</v>
      </c>
      <c r="BE147">
        <f>'Datastream-Q'!AS148</f>
        <v>106.3284</v>
      </c>
      <c r="BF147">
        <f>'Datastream-Q'!AT148</f>
        <v>44.5</v>
      </c>
      <c r="BG147">
        <f>'Datastream-Q'!AU148</f>
        <v>81.599999999999994</v>
      </c>
      <c r="BH147">
        <f>'Datastream-Q'!AV148</f>
        <v>81.900000000000006</v>
      </c>
      <c r="BI147">
        <f>'Datastream-Q'!AW148</f>
        <v>12.9</v>
      </c>
      <c r="BJ147">
        <f>'Datastream-Q'!AX148</f>
        <v>20.9</v>
      </c>
      <c r="BK147">
        <f>'Datastream-Q'!AY148</f>
        <v>-13.1</v>
      </c>
      <c r="BL147">
        <v>0.70816493796455926</v>
      </c>
      <c r="BM147">
        <f>'Datastream-Q'!AZ148</f>
        <v>77.359700000000004</v>
      </c>
      <c r="BN147">
        <f>'Datastream-Q'!BA148</f>
        <v>99.115899999999996</v>
      </c>
      <c r="BO147">
        <f>'Datastream-Q'!BB148</f>
        <v>23.1</v>
      </c>
      <c r="BP147">
        <f>'Datastream-Q'!BC148</f>
        <v>92.8</v>
      </c>
      <c r="BQ147" s="41">
        <f>[6]Quartalsdaten!S23</f>
        <v>86.537459999999996</v>
      </c>
      <c r="BR147">
        <f>'Datastream-Q'!BE148</f>
        <v>81.599999999999994</v>
      </c>
      <c r="BS147" s="13">
        <v>103.26</v>
      </c>
      <c r="BT147" s="1">
        <f>'[4]Preisindex-Deutschland-Quartals'!C107</f>
        <v>9.4825082142283676</v>
      </c>
      <c r="BU147" s="1">
        <f>'[4]Preisindex-Deutschland-Quartals'!D107</f>
        <v>8.1238288125718867</v>
      </c>
      <c r="BV147" s="2">
        <f>'[5]Deutschland Quartalsdaten'!K107</f>
        <v>0</v>
      </c>
      <c r="BW147" s="41">
        <f>'West-Deutschland-Q'!AW148</f>
        <v>339.27841999999998</v>
      </c>
      <c r="BX147" s="41">
        <f>'West-Deutschland-Q'!AX148</f>
        <v>31.367380000000001</v>
      </c>
      <c r="BY147" s="41">
        <f>'West-Deutschland-Q'!AY148</f>
        <v>587.12518</v>
      </c>
      <c r="BZ147" s="2">
        <f>'Datastream-Q'!BF148</f>
        <v>479.99799999999999</v>
      </c>
      <c r="CA147">
        <f>'Datastream-Q'!BG148</f>
        <v>1912.37</v>
      </c>
      <c r="CB147">
        <f>'Datastream-Q'!BH148</f>
        <v>-5245.4030000000002</v>
      </c>
      <c r="CC147" s="2">
        <v>651.76</v>
      </c>
      <c r="CD147">
        <f>'Datastream-Q'!BI148</f>
        <v>54.9</v>
      </c>
      <c r="CE147">
        <f>'Datastream-Q'!BJ148</f>
        <v>-18.2</v>
      </c>
      <c r="CF147">
        <f>'Datastream-Q'!BK148</f>
        <v>93.8</v>
      </c>
      <c r="CG147" s="41">
        <v>119.79365685899889</v>
      </c>
      <c r="CH147" s="11">
        <f>[2]Weltindikatoren!Q107</f>
        <v>82.075494001830933</v>
      </c>
      <c r="CI147" s="2">
        <f>'[2]Deutschland Quartalsdaten'!O107</f>
        <v>81.074217551609237</v>
      </c>
      <c r="CJ147" s="21">
        <v>-0.29552</v>
      </c>
      <c r="CK147" s="21">
        <v>-7.6132900000000001</v>
      </c>
      <c r="CL147">
        <f>'Datastream-Q'!BL148</f>
        <v>111.3085</v>
      </c>
      <c r="CM147">
        <f>'Datastream-Q'!BM148</f>
        <v>92.841099999999997</v>
      </c>
      <c r="CN147">
        <f>'Datastream-Q'!BN148</f>
        <v>83.4</v>
      </c>
      <c r="CO147">
        <f>'Datastream-Q'!BO148</f>
        <v>100.4</v>
      </c>
      <c r="CP147">
        <f>'Datastream-Q'!BP148</f>
        <v>38.47</v>
      </c>
      <c r="CQ147">
        <f>'Datastream-Q'!BQ148</f>
        <v>44.23</v>
      </c>
      <c r="CR147">
        <f>'Datastream-Q'!BR148</f>
        <v>74.3</v>
      </c>
      <c r="CS147">
        <f>'Datastream-Q'!BS148</f>
        <v>86.07</v>
      </c>
      <c r="CT147">
        <f>'Datastream-Q'!BT148</f>
        <v>66.13</v>
      </c>
      <c r="CU147" s="28">
        <f>'Datastream-Q'!BU148</f>
        <v>85.2</v>
      </c>
      <c r="CV147" s="28">
        <f>'Datastream-Q'!BV148</f>
        <v>102.4</v>
      </c>
      <c r="CW147">
        <f>'Datastream-Q'!CJ148</f>
        <v>0.35599999999999998</v>
      </c>
      <c r="CX147" s="41">
        <v>-0.93</v>
      </c>
      <c r="CY147">
        <f>'Datastream-Q'!BW148</f>
        <v>115.1</v>
      </c>
      <c r="CZ147">
        <f>'Datastream-Q'!CL148</f>
        <v>93.970500000000001</v>
      </c>
      <c r="DA147" s="41">
        <f>[6]Quartalsdaten!C23</f>
        <v>79.600991099999987</v>
      </c>
      <c r="DB147" s="40">
        <f t="shared" si="11"/>
        <v>15.390240243993899</v>
      </c>
      <c r="DC147" s="19">
        <f>'[2]Deutschland Quartalsdaten'!N107</f>
        <v>6.9372314272086677E-2</v>
      </c>
      <c r="DG147">
        <f>'Datastream-Q'!BY148</f>
        <v>10.643359999999999</v>
      </c>
      <c r="DH147">
        <f>'Datastream-Q'!BZ148</f>
        <v>11.2</v>
      </c>
      <c r="DI147">
        <f>'Datastream-Q'!CA148</f>
        <v>303.23</v>
      </c>
      <c r="DJ147" s="41">
        <f>[6]Quartalsdaten!D23</f>
        <v>294.24599999999998</v>
      </c>
      <c r="DK147" s="41">
        <f>[6]Quartalsdaten!E23</f>
        <v>369.45178079999999</v>
      </c>
      <c r="DL147" s="53">
        <v>0</v>
      </c>
      <c r="DM147">
        <f>'Datastream-Q'!CE148</f>
        <v>214.4</v>
      </c>
      <c r="DN147">
        <f>'Datastream-Q'!CF148</f>
        <v>328.8</v>
      </c>
      <c r="DO147" s="41">
        <f>[6]Quartalsdaten!F23</f>
        <v>27.37096</v>
      </c>
      <c r="DP147" s="41">
        <f>'West-Deutschland-Q'!BA148</f>
        <v>48.522359999999999</v>
      </c>
      <c r="DQ147" s="41">
        <f>[6]Quartalsdaten!G23</f>
        <v>15.90058</v>
      </c>
      <c r="DR147" s="41">
        <f>[6]Quartalsdaten!H23</f>
        <v>15.90058</v>
      </c>
      <c r="DS147" s="41">
        <f>[6]Quartalsdaten!I23</f>
        <v>27.37096</v>
      </c>
      <c r="DT147" s="41">
        <f>[6]Quartalsdaten!J23</f>
        <v>128.27448999999999</v>
      </c>
      <c r="DU147" s="41">
        <f>[6]Quartalsdaten!K23</f>
        <v>48.522359999999999</v>
      </c>
      <c r="DV147" s="48">
        <v>5.78</v>
      </c>
      <c r="DW147">
        <f>'Datastream-Q'!CG148</f>
        <v>103.2</v>
      </c>
      <c r="DX147">
        <f>'Datastream-Q'!CH148</f>
        <v>110.3</v>
      </c>
      <c r="DY147" s="56">
        <v>61.15</v>
      </c>
      <c r="DZ147" s="41">
        <v>0.83584587580534819</v>
      </c>
      <c r="EA147" s="41">
        <v>0.91569575474308107</v>
      </c>
      <c r="EB147" s="1">
        <f>[2]Weltindikatoren!C107</f>
        <v>2.3635808137165784</v>
      </c>
      <c r="EC147" s="41">
        <f>'West-Deutschland-Q'!BE148</f>
        <v>65.388000000000005</v>
      </c>
      <c r="ED147" s="41">
        <f>'West-Deutschland-Q'!BF148</f>
        <v>37.011000000000003</v>
      </c>
      <c r="EE147" s="41">
        <f>[6]Quartalsdaten!L23</f>
        <v>299.32299999999998</v>
      </c>
      <c r="EF147" s="41">
        <v>99.75</v>
      </c>
      <c r="EG147" s="41">
        <f>[6]Quartalsdaten!M23</f>
        <v>41.494105400000002</v>
      </c>
      <c r="EH147" s="41">
        <f>[6]Quartalsdaten!N23</f>
        <v>6.0343237410000006</v>
      </c>
      <c r="EI147" s="41">
        <f>[6]Quartalsdaten!O23</f>
        <v>79.266666669999992</v>
      </c>
      <c r="EJ147" s="1">
        <f>[2]Weltindikatoren!C107</f>
        <v>2.3635808137165784</v>
      </c>
      <c r="EK147" t="e">
        <f>#REF!</f>
        <v>#REF!</v>
      </c>
      <c r="EL147">
        <v>188.82399224313946</v>
      </c>
      <c r="EM147">
        <v>261.65573795894221</v>
      </c>
      <c r="EQ147">
        <f>[6]Quartalsdaten!AA23</f>
        <v>138.239</v>
      </c>
      <c r="ER147">
        <f>[6]Quartalsdaten!AB23</f>
        <v>210.40299999999999</v>
      </c>
      <c r="ES147" s="56">
        <v>59.76</v>
      </c>
      <c r="ET147" s="41">
        <f>[6]Quartalsdaten!AD23</f>
        <v>79.08</v>
      </c>
      <c r="EU147" s="41">
        <f>[6]Quartalsdaten!AE23</f>
        <v>115.827</v>
      </c>
    </row>
    <row r="148" spans="1:151">
      <c r="A148" s="4">
        <v>35247</v>
      </c>
      <c r="B148" s="14">
        <f>B147*('Datastream-Q'!B149/'Datastream-Q'!B148)</f>
        <v>466.89193373723589</v>
      </c>
      <c r="C148">
        <f>'Datastream-Q'!C149</f>
        <v>87.4</v>
      </c>
      <c r="D148">
        <f>'Datastream-Q'!D149</f>
        <v>80.3</v>
      </c>
      <c r="E148">
        <f>'Datastream-Q'!E149</f>
        <v>95.2</v>
      </c>
      <c r="F148">
        <f>'Datastream-Q'!F149</f>
        <v>60.8</v>
      </c>
      <c r="G148">
        <f>'Datastream-Q'!G149</f>
        <v>1.29864</v>
      </c>
      <c r="H148">
        <f>'Datastream-Q'!H149</f>
        <v>405.5</v>
      </c>
      <c r="I148">
        <f>'Datastream-Q'!I149</f>
        <v>1068.0999999999999</v>
      </c>
      <c r="J148">
        <f>'Datastream-Q'!J149</f>
        <v>3.2650000000000001</v>
      </c>
      <c r="K148">
        <f>'Datastream-Q'!K149</f>
        <v>6.33</v>
      </c>
      <c r="L148">
        <f>'Datastream-Q'!L149</f>
        <v>2651.9</v>
      </c>
      <c r="M148">
        <f>'Datastream-Q'!M149</f>
        <v>861899</v>
      </c>
      <c r="N148">
        <f>'Datastream-Q'!N149</f>
        <v>69.400000000000006</v>
      </c>
      <c r="O148">
        <f>'Datastream-Q'!O149</f>
        <v>6583</v>
      </c>
      <c r="P148">
        <f>'Datastream-Q'!P149</f>
        <v>10.4</v>
      </c>
      <c r="Q148">
        <f>'Datastream-Q'!Q149</f>
        <v>76.3</v>
      </c>
      <c r="R148">
        <f>'Datastream-Q'!R149</f>
        <v>81.900000000000006</v>
      </c>
      <c r="S148">
        <v>0</v>
      </c>
      <c r="T148">
        <v>0</v>
      </c>
      <c r="U148">
        <f>'Datastream-Q'!S149</f>
        <v>12.5</v>
      </c>
      <c r="V148">
        <f>'Datastream-Q'!T149</f>
        <v>13.4</v>
      </c>
      <c r="W148" s="1">
        <f>'[2]Deutschland Quartalsdaten'!C108</f>
        <v>-0.17137561855904326</v>
      </c>
      <c r="X148" s="1">
        <f>'[2]Deutschland Quartalsdaten'!B108</f>
        <v>2.9788548533393229</v>
      </c>
      <c r="Y148" s="19">
        <f>'[2]Deutschland Quartalsdaten'!J108</f>
        <v>2.9189881611185289</v>
      </c>
      <c r="Z148">
        <f>'Datastream-Q'!U149</f>
        <v>109.992</v>
      </c>
      <c r="AA148">
        <f>'Datastream-Q'!V149</f>
        <v>121.12687</v>
      </c>
      <c r="AB148">
        <f>'Datastream-Q'!W149</f>
        <v>105.676</v>
      </c>
      <c r="AC148">
        <f>'Datastream-Q'!X149</f>
        <v>116.43996</v>
      </c>
      <c r="AD148">
        <f>'Datastream-Q'!Y149</f>
        <v>-43.7</v>
      </c>
      <c r="AE148">
        <f>'Datastream-Q'!Z149</f>
        <v>45.7</v>
      </c>
      <c r="AF148" s="1">
        <f>'Datastream-Q'!AA149</f>
        <v>7.5</v>
      </c>
      <c r="AG148">
        <f>'Datastream-Q'!AB149</f>
        <v>106.5</v>
      </c>
      <c r="AH148">
        <f>'Datastream-Q'!AC149</f>
        <v>106.3</v>
      </c>
      <c r="AI148">
        <f>'Datastream-Q'!AD149</f>
        <v>100.09</v>
      </c>
      <c r="AJ148">
        <f>'Datastream-Q'!AE149</f>
        <v>1.29864</v>
      </c>
      <c r="AK148" s="2">
        <f t="shared" si="9"/>
        <v>90.807266793899657</v>
      </c>
      <c r="AL148" s="2">
        <f t="shared" si="10"/>
        <v>90.755785213254967</v>
      </c>
      <c r="AM148" s="12">
        <f>'Datastream-Q'!CI149</f>
        <v>-2.9</v>
      </c>
      <c r="AN148">
        <f>'Datastream-Q'!AF149</f>
        <v>75.8</v>
      </c>
      <c r="AO148">
        <f>'Datastream-Q'!AG149</f>
        <v>-37.200000000000003</v>
      </c>
      <c r="AP148">
        <f>'Datastream-Q'!AH149</f>
        <v>17.45485</v>
      </c>
      <c r="AQ148">
        <f>'Datastream-Q'!AI149</f>
        <v>103.54244</v>
      </c>
      <c r="AR148">
        <f>'Datastream-Q'!AJ149</f>
        <v>33.301990000000004</v>
      </c>
      <c r="AS148">
        <f>'Datastream-Q'!AK149</f>
        <v>83.924120000000002</v>
      </c>
      <c r="AT148">
        <f>'Datastream-Q'!AL149</f>
        <v>14.403</v>
      </c>
      <c r="AU148">
        <f>'Datastream-Q'!AM149</f>
        <v>95.588999999999999</v>
      </c>
      <c r="AV148">
        <f>'Datastream-Q'!AN149</f>
        <v>25.920999999999999</v>
      </c>
      <c r="AW148">
        <f>'Datastream-Q'!AO149</f>
        <v>79.754999999999995</v>
      </c>
      <c r="AX148" s="30">
        <f t="shared" si="12"/>
        <v>100.05672539830239</v>
      </c>
      <c r="AY148">
        <f>'Datastream-Q'!AQ149</f>
        <v>21.13</v>
      </c>
      <c r="AZ148">
        <f>'Datastream-Q'!AR149</f>
        <v>76.3</v>
      </c>
      <c r="BA148" s="2">
        <f t="shared" si="8"/>
        <v>82.515747772109179</v>
      </c>
      <c r="BB148" s="2">
        <f t="shared" si="8"/>
        <v>92.318666625974828</v>
      </c>
      <c r="BC148" s="2">
        <f t="shared" si="8"/>
        <v>77.836189368863529</v>
      </c>
      <c r="BD148" s="2">
        <f t="shared" si="8"/>
        <v>95.032274392629901</v>
      </c>
      <c r="BE148">
        <f>'Datastream-Q'!AS149</f>
        <v>106.5515</v>
      </c>
      <c r="BF148">
        <f>'Datastream-Q'!AT149</f>
        <v>45.7</v>
      </c>
      <c r="BG148">
        <f>'Datastream-Q'!AU149</f>
        <v>81.599999999999994</v>
      </c>
      <c r="BH148">
        <f>'Datastream-Q'!AV149</f>
        <v>82.1</v>
      </c>
      <c r="BI148">
        <f>'Datastream-Q'!AW149</f>
        <v>16</v>
      </c>
      <c r="BJ148">
        <f>'Datastream-Q'!AX149</f>
        <v>16.7</v>
      </c>
      <c r="BK148">
        <f>'Datastream-Q'!AY149</f>
        <v>-7.7</v>
      </c>
      <c r="BL148">
        <v>0.70910062132756047</v>
      </c>
      <c r="BM148">
        <f>'Datastream-Q'!AZ149</f>
        <v>77.880600000000001</v>
      </c>
      <c r="BN148">
        <f>'Datastream-Q'!BA149</f>
        <v>99.402500000000003</v>
      </c>
      <c r="BO148">
        <f>'Datastream-Q'!BB149</f>
        <v>19.600000000000001</v>
      </c>
      <c r="BP148">
        <f>'Datastream-Q'!BC149</f>
        <v>98</v>
      </c>
      <c r="BQ148" s="41">
        <f>[6]Quartalsdaten!S24</f>
        <v>86.195229999999995</v>
      </c>
      <c r="BR148">
        <f>'Datastream-Q'!BE149</f>
        <v>80.7</v>
      </c>
      <c r="BS148" s="13">
        <v>103.47</v>
      </c>
      <c r="BT148" s="1">
        <f>'[4]Preisindex-Deutschland-Quartals'!C108</f>
        <v>9.5828666024574787</v>
      </c>
      <c r="BU148" s="1">
        <f>'[4]Preisindex-Deutschland-Quartals'!D108</f>
        <v>8.1968399090578448</v>
      </c>
      <c r="BV148" s="2">
        <f>'[5]Deutschland Quartalsdaten'!K108</f>
        <v>0</v>
      </c>
      <c r="BW148" s="41">
        <f>'West-Deutschland-Q'!AW149</f>
        <v>339.51886000000002</v>
      </c>
      <c r="BX148" s="41">
        <f>'West-Deutschland-Q'!AX149</f>
        <v>31.382909999999999</v>
      </c>
      <c r="BY148" s="41">
        <f>'West-Deutschland-Q'!AY149</f>
        <v>586.84556999999995</v>
      </c>
      <c r="BZ148" s="2">
        <f>'Datastream-Q'!BF149</f>
        <v>482.44900000000001</v>
      </c>
      <c r="CA148">
        <f>'Datastream-Q'!BG149</f>
        <v>1959.59</v>
      </c>
      <c r="CB148">
        <f>'Datastream-Q'!BH149</f>
        <v>-7317.6880000000001</v>
      </c>
      <c r="CC148" s="2">
        <v>656.27</v>
      </c>
      <c r="CD148">
        <f>'Datastream-Q'!BI149</f>
        <v>66.5</v>
      </c>
      <c r="CE148">
        <f>'Datastream-Q'!BJ149</f>
        <v>-19.100000000000001</v>
      </c>
      <c r="CF148">
        <f>'Datastream-Q'!BK149</f>
        <v>95.3</v>
      </c>
      <c r="CG148" s="41">
        <v>119.61533562603493</v>
      </c>
      <c r="CH148" s="11">
        <f>[2]Weltindikatoren!Q108</f>
        <v>82.230381973490324</v>
      </c>
      <c r="CI148" s="2">
        <f>'[2]Deutschland Quartalsdaten'!O108</f>
        <v>80.906391225505132</v>
      </c>
      <c r="CJ148" s="21">
        <v>-1.7800400000000001</v>
      </c>
      <c r="CK148" s="21">
        <v>-5.9383100000000004</v>
      </c>
      <c r="CL148">
        <f>'Datastream-Q'!BL149</f>
        <v>112.2283</v>
      </c>
      <c r="CM148">
        <f>'Datastream-Q'!BM149</f>
        <v>93.595799999999997</v>
      </c>
      <c r="CN148">
        <f>'Datastream-Q'!BN149</f>
        <v>82.9</v>
      </c>
      <c r="CO148">
        <f>'Datastream-Q'!BO149</f>
        <v>100.1</v>
      </c>
      <c r="CP148">
        <f>'Datastream-Q'!BP149</f>
        <v>41.07</v>
      </c>
      <c r="CQ148">
        <f>'Datastream-Q'!BQ149</f>
        <v>45.77</v>
      </c>
      <c r="CR148">
        <f>'Datastream-Q'!BR149</f>
        <v>70</v>
      </c>
      <c r="CS148">
        <f>'Datastream-Q'!BS149</f>
        <v>81</v>
      </c>
      <c r="CT148">
        <f>'Datastream-Q'!BT149</f>
        <v>62.33</v>
      </c>
      <c r="CU148" s="28">
        <f>'Datastream-Q'!BU149</f>
        <v>84.7</v>
      </c>
      <c r="CV148" s="28">
        <f>'Datastream-Q'!BV149</f>
        <v>101.9</v>
      </c>
      <c r="CW148">
        <f>'Datastream-Q'!CJ149</f>
        <v>-0.83699999999999997</v>
      </c>
      <c r="CX148" s="41">
        <v>-0.14000000000000001</v>
      </c>
      <c r="CY148">
        <f>'Datastream-Q'!BW149</f>
        <v>115.3</v>
      </c>
      <c r="CZ148">
        <f>'Datastream-Q'!CL149</f>
        <v>95.849400000000003</v>
      </c>
      <c r="DA148" s="41">
        <f>[6]Quartalsdaten!C24</f>
        <v>79.807054399999998</v>
      </c>
      <c r="DB148" s="40">
        <f t="shared" si="11"/>
        <v>16.270867984968891</v>
      </c>
      <c r="DC148" s="19">
        <f>'[2]Deutschland Quartalsdaten'!N108</f>
        <v>5.2456731121853291E-2</v>
      </c>
      <c r="DG148">
        <f>'Datastream-Q'!BY149</f>
        <v>9.1924089999999996</v>
      </c>
      <c r="DH148">
        <f>'Datastream-Q'!BZ149</f>
        <v>10.8</v>
      </c>
      <c r="DI148">
        <f>'Datastream-Q'!CA149</f>
        <v>303.91000000000003</v>
      </c>
      <c r="DJ148" s="41">
        <f>[6]Quartalsdaten!D24</f>
        <v>294.77199999999999</v>
      </c>
      <c r="DK148" s="41">
        <f>[6]Quartalsdaten!E24</f>
        <v>369.43589170000001</v>
      </c>
      <c r="DL148" s="53">
        <v>0.3</v>
      </c>
      <c r="DM148">
        <f>'Datastream-Q'!CE149</f>
        <v>208.9</v>
      </c>
      <c r="DN148">
        <f>'Datastream-Q'!CF149</f>
        <v>325.3</v>
      </c>
      <c r="DO148" s="41">
        <f>[6]Quartalsdaten!F24</f>
        <v>26.73433</v>
      </c>
      <c r="DP148" s="41">
        <f>'West-Deutschland-Q'!BA149</f>
        <v>48.193570000000001</v>
      </c>
      <c r="DQ148" s="41">
        <f>[6]Quartalsdaten!G24</f>
        <v>16.008230000000001</v>
      </c>
      <c r="DR148" s="41">
        <f>[6]Quartalsdaten!H24</f>
        <v>16.008230000000001</v>
      </c>
      <c r="DS148" s="41">
        <f>[6]Quartalsdaten!I24</f>
        <v>26.73433</v>
      </c>
      <c r="DT148" s="41">
        <f>[6]Quartalsdaten!J24</f>
        <v>128.09272000000001</v>
      </c>
      <c r="DU148" s="41">
        <f>[6]Quartalsdaten!K24</f>
        <v>48.193570000000001</v>
      </c>
      <c r="DV148" s="48">
        <v>5.91</v>
      </c>
      <c r="DW148">
        <f>'Datastream-Q'!CG149</f>
        <v>103</v>
      </c>
      <c r="DX148">
        <f>'Datastream-Q'!CH149</f>
        <v>111.3</v>
      </c>
      <c r="DY148" s="56">
        <v>60.82</v>
      </c>
      <c r="DZ148" s="41">
        <v>0.37169586570976726</v>
      </c>
      <c r="EA148" s="41">
        <v>-5.3110373916211151E-4</v>
      </c>
      <c r="EB148" s="1">
        <f>[2]Weltindikatoren!C108</f>
        <v>2.3854283953075726</v>
      </c>
      <c r="EC148" s="41">
        <f>'West-Deutschland-Q'!BE149</f>
        <v>65.06</v>
      </c>
      <c r="ED148" s="41">
        <f>'West-Deutschland-Q'!BF149</f>
        <v>36.744999999999997</v>
      </c>
      <c r="EE148" s="41">
        <f>[6]Quartalsdaten!L24</f>
        <v>299.911</v>
      </c>
      <c r="EF148" s="41">
        <v>100.07</v>
      </c>
      <c r="EG148" s="41">
        <f>[6]Quartalsdaten!M24</f>
        <v>40.719681999999999</v>
      </c>
      <c r="EH148" s="41">
        <f>[6]Quartalsdaten!N24</f>
        <v>6.0786464269999998</v>
      </c>
      <c r="EI148" s="41">
        <f>[6]Quartalsdaten!O24</f>
        <v>79.466666669999995</v>
      </c>
      <c r="EJ148" s="1">
        <f>[2]Weltindikatoren!C108</f>
        <v>2.3854283953075726</v>
      </c>
      <c r="EK148" t="e">
        <f>#REF!</f>
        <v>#REF!</v>
      </c>
      <c r="EL148">
        <v>191.07898713599212</v>
      </c>
      <c r="EM148">
        <v>265.52225110742222</v>
      </c>
      <c r="EQ148">
        <f>[6]Quartalsdaten!AA24</f>
        <v>138.22900000000001</v>
      </c>
      <c r="ER148">
        <f>[6]Quartalsdaten!AB24</f>
        <v>210.32599999999999</v>
      </c>
      <c r="ES148" s="56">
        <v>60.04</v>
      </c>
      <c r="ET148" s="41">
        <f>[6]Quartalsdaten!AD24</f>
        <v>79.531999999999996</v>
      </c>
      <c r="EU148" s="41">
        <f>[6]Quartalsdaten!AE24</f>
        <v>116.395</v>
      </c>
    </row>
    <row r="149" spans="1:151">
      <c r="A149" s="4">
        <v>35339</v>
      </c>
      <c r="B149" s="14">
        <f>B148*('Datastream-Q'!B150/'Datastream-Q'!B149)</f>
        <v>470.30961772503849</v>
      </c>
      <c r="C149">
        <f>'Datastream-Q'!C150</f>
        <v>89.4</v>
      </c>
      <c r="D149">
        <f>'Datastream-Q'!D150</f>
        <v>82</v>
      </c>
      <c r="E149">
        <f>'Datastream-Q'!E150</f>
        <v>97.4</v>
      </c>
      <c r="F149">
        <f>'Datastream-Q'!F150</f>
        <v>61.2</v>
      </c>
      <c r="G149">
        <f>'Datastream-Q'!G150</f>
        <v>1.2603040000000001</v>
      </c>
      <c r="H149">
        <f>'Datastream-Q'!H150</f>
        <v>456.8</v>
      </c>
      <c r="I149">
        <f>'Datastream-Q'!I150</f>
        <v>1084</v>
      </c>
      <c r="J149">
        <f>'Datastream-Q'!J150</f>
        <v>3.181</v>
      </c>
      <c r="K149">
        <f>'Datastream-Q'!K150</f>
        <v>5.9</v>
      </c>
      <c r="L149">
        <f>'Datastream-Q'!L150</f>
        <v>2888.7</v>
      </c>
      <c r="M149">
        <f>'Datastream-Q'!M150</f>
        <v>778981</v>
      </c>
      <c r="N149">
        <f>'Datastream-Q'!N150</f>
        <v>69.7</v>
      </c>
      <c r="O149">
        <f>'Datastream-Q'!O150</f>
        <v>6448</v>
      </c>
      <c r="P149">
        <f>'Datastream-Q'!P150</f>
        <v>10.7</v>
      </c>
      <c r="Q149">
        <f>'Datastream-Q'!Q150</f>
        <v>76.599999999999994</v>
      </c>
      <c r="R149">
        <f>'Datastream-Q'!R150</f>
        <v>81.900000000000006</v>
      </c>
      <c r="S149">
        <v>0</v>
      </c>
      <c r="T149">
        <v>0</v>
      </c>
      <c r="U149">
        <f>'Datastream-Q'!S150</f>
        <v>11.8</v>
      </c>
      <c r="V149">
        <f>'Datastream-Q'!T150</f>
        <v>13.2</v>
      </c>
      <c r="W149" s="1">
        <f>'[2]Deutschland Quartalsdaten'!C109</f>
        <v>-2.7164494121129232E-2</v>
      </c>
      <c r="X149" s="1">
        <f>'[2]Deutschland Quartalsdaten'!B109</f>
        <v>3.0012459541681671</v>
      </c>
      <c r="Y149" s="19">
        <f>'[2]Deutschland Quartalsdaten'!J109</f>
        <v>2.9355191282989903</v>
      </c>
      <c r="Z149">
        <f>'Datastream-Q'!U150</f>
        <v>115.39400000000001</v>
      </c>
      <c r="AA149">
        <f>'Datastream-Q'!V150</f>
        <v>126.91342</v>
      </c>
      <c r="AB149">
        <f>'Datastream-Q'!W150</f>
        <v>110.929</v>
      </c>
      <c r="AC149">
        <f>'Datastream-Q'!X150</f>
        <v>120.81314999999999</v>
      </c>
      <c r="AD149">
        <f>'Datastream-Q'!Y150</f>
        <v>-40.6</v>
      </c>
      <c r="AE149">
        <f>'Datastream-Q'!Z150</f>
        <v>46.8</v>
      </c>
      <c r="AF149" s="1">
        <f>'Datastream-Q'!AA150</f>
        <v>10.8</v>
      </c>
      <c r="AG149">
        <f>'Datastream-Q'!AB150</f>
        <v>104.9</v>
      </c>
      <c r="AH149">
        <f>'Datastream-Q'!AC150</f>
        <v>104.5</v>
      </c>
      <c r="AI149">
        <f>'Datastream-Q'!AD150</f>
        <v>98.93</v>
      </c>
      <c r="AJ149">
        <f>'Datastream-Q'!AE150</f>
        <v>1.2603040000000001</v>
      </c>
      <c r="AK149" s="2">
        <f t="shared" si="9"/>
        <v>90.923402741806186</v>
      </c>
      <c r="AL149" s="2">
        <f t="shared" si="10"/>
        <v>91.818647225074429</v>
      </c>
      <c r="AM149" s="12">
        <f>'Datastream-Q'!CI150</f>
        <v>-3.5</v>
      </c>
      <c r="AN149">
        <f>'Datastream-Q'!AF150</f>
        <v>75.900000000000006</v>
      </c>
      <c r="AO149">
        <f>'Datastream-Q'!AG150</f>
        <v>-34.799999999999997</v>
      </c>
      <c r="AP149">
        <f>'Datastream-Q'!AH150</f>
        <v>18.49352</v>
      </c>
      <c r="AQ149">
        <f>'Datastream-Q'!AI150</f>
        <v>108.32581999999999</v>
      </c>
      <c r="AR149">
        <f>'Datastream-Q'!AJ150</f>
        <v>34.076770000000003</v>
      </c>
      <c r="AS149">
        <f>'Datastream-Q'!AK150</f>
        <v>87.459199999999996</v>
      </c>
      <c r="AT149">
        <f>'Datastream-Q'!AL150</f>
        <v>15.286</v>
      </c>
      <c r="AU149">
        <f>'Datastream-Q'!AM150</f>
        <v>100.108</v>
      </c>
      <c r="AV149">
        <f>'Datastream-Q'!AN150</f>
        <v>26.722000000000001</v>
      </c>
      <c r="AW149">
        <f>'Datastream-Q'!AO150</f>
        <v>84.206999999999994</v>
      </c>
      <c r="AX149" s="30">
        <f t="shared" si="12"/>
        <v>99.02498619798466</v>
      </c>
      <c r="AY149">
        <f>'Datastream-Q'!AQ150</f>
        <v>23.8</v>
      </c>
      <c r="AZ149">
        <f>'Datastream-Q'!AR150</f>
        <v>76.599999999999994</v>
      </c>
      <c r="BA149" s="2">
        <f t="shared" si="8"/>
        <v>82.655978959116482</v>
      </c>
      <c r="BB149" s="2">
        <f t="shared" si="8"/>
        <v>92.413793867427003</v>
      </c>
      <c r="BC149" s="2">
        <f t="shared" si="8"/>
        <v>78.417056546145659</v>
      </c>
      <c r="BD149" s="2">
        <f t="shared" si="8"/>
        <v>96.281466100764703</v>
      </c>
      <c r="BE149">
        <f>'Datastream-Q'!AS150</f>
        <v>105.01730000000001</v>
      </c>
      <c r="BF149">
        <f>'Datastream-Q'!AT150</f>
        <v>46.8</v>
      </c>
      <c r="BG149">
        <f>'Datastream-Q'!AU150</f>
        <v>81.599999999999994</v>
      </c>
      <c r="BH149">
        <f>'Datastream-Q'!AV150</f>
        <v>82.2</v>
      </c>
      <c r="BI149">
        <f>'Datastream-Q'!AW150</f>
        <v>18.5</v>
      </c>
      <c r="BJ149">
        <f>'Datastream-Q'!AX150</f>
        <v>15</v>
      </c>
      <c r="BK149">
        <f>'Datastream-Q'!AY150</f>
        <v>-4</v>
      </c>
      <c r="BL149">
        <v>0.70326244293508511</v>
      </c>
      <c r="BM149">
        <f>'Datastream-Q'!AZ150</f>
        <v>78.52</v>
      </c>
      <c r="BN149">
        <f>'Datastream-Q'!BA150</f>
        <v>99.828599999999994</v>
      </c>
      <c r="BO149">
        <f>'Datastream-Q'!BB150</f>
        <v>22.5</v>
      </c>
      <c r="BP149">
        <f>'Datastream-Q'!BC150</f>
        <v>75</v>
      </c>
      <c r="BQ149" s="41">
        <f>[6]Quartalsdaten!S25</f>
        <v>85.663709999999995</v>
      </c>
      <c r="BR149">
        <f>'Datastream-Q'!BE150</f>
        <v>79.7</v>
      </c>
      <c r="BS149" s="13">
        <v>106.6</v>
      </c>
      <c r="BT149" s="1">
        <f>'[4]Preisindex-Deutschland-Quartals'!C109</f>
        <v>9.6826504299265412</v>
      </c>
      <c r="BU149" s="1">
        <f>'[4]Preisindex-Deutschland-Quartals'!D109</f>
        <v>8.2706365838666027</v>
      </c>
      <c r="BV149" s="2">
        <f>'[5]Deutschland Quartalsdaten'!K109</f>
        <v>0</v>
      </c>
      <c r="BW149" s="41">
        <f>'West-Deutschland-Q'!AW150</f>
        <v>340.12002000000001</v>
      </c>
      <c r="BX149" s="41">
        <f>'West-Deutschland-Q'!AX150</f>
        <v>31.900259999999999</v>
      </c>
      <c r="BY149" s="41">
        <f>'West-Deutschland-Q'!AY150</f>
        <v>589.64175</v>
      </c>
      <c r="BZ149" s="2">
        <f>'Datastream-Q'!BF150</f>
        <v>486.19299999999998</v>
      </c>
      <c r="CA149">
        <f>'Datastream-Q'!BG150</f>
        <v>2011.05</v>
      </c>
      <c r="CB149">
        <f>'Datastream-Q'!BH150</f>
        <v>2856.1129999999998</v>
      </c>
      <c r="CC149" s="2">
        <v>663.37</v>
      </c>
      <c r="CD149">
        <f>'Datastream-Q'!BI150</f>
        <v>73.400000000000006</v>
      </c>
      <c r="CE149">
        <f>'Datastream-Q'!BJ150</f>
        <v>-18.600000000000001</v>
      </c>
      <c r="CF149">
        <f>'Datastream-Q'!BK150</f>
        <v>96.7</v>
      </c>
      <c r="CG149" s="41">
        <v>119.76818239714692</v>
      </c>
      <c r="CH149" s="11">
        <f>[2]Weltindikatoren!Q109</f>
        <v>82.414524756575886</v>
      </c>
      <c r="CI149" s="2">
        <f>'[2]Deutschland Quartalsdaten'!O109</f>
        <v>80.95772287496888</v>
      </c>
      <c r="CJ149" s="21">
        <v>0.73245000000000005</v>
      </c>
      <c r="CK149" s="21">
        <v>-4.3810200000000004</v>
      </c>
      <c r="CL149">
        <f>'Datastream-Q'!BL150</f>
        <v>110.2808</v>
      </c>
      <c r="CM149">
        <f>'Datastream-Q'!BM150</f>
        <v>92.715000000000003</v>
      </c>
      <c r="CN149">
        <f>'Datastream-Q'!BN150</f>
        <v>84.2</v>
      </c>
      <c r="CO149">
        <f>'Datastream-Q'!BO150</f>
        <v>101</v>
      </c>
      <c r="CP149">
        <f>'Datastream-Q'!BP150</f>
        <v>45.77</v>
      </c>
      <c r="CQ149">
        <f>'Datastream-Q'!BQ150</f>
        <v>49.27</v>
      </c>
      <c r="CR149">
        <f>'Datastream-Q'!BR150</f>
        <v>67.3</v>
      </c>
      <c r="CS149">
        <f>'Datastream-Q'!BS150</f>
        <v>74.23</v>
      </c>
      <c r="CT149">
        <f>'Datastream-Q'!BT150</f>
        <v>62.47</v>
      </c>
      <c r="CU149" s="28">
        <f>'Datastream-Q'!BU150</f>
        <v>85.1</v>
      </c>
      <c r="CV149" s="28">
        <f>'Datastream-Q'!BV150</f>
        <v>101.8</v>
      </c>
      <c r="CW149">
        <f>'Datastream-Q'!CJ150</f>
        <v>1.1990000000000001</v>
      </c>
      <c r="CX149" s="41">
        <v>0.16</v>
      </c>
      <c r="CY149">
        <f>'Datastream-Q'!BW150</f>
        <v>112.7</v>
      </c>
      <c r="CZ149">
        <f>'Datastream-Q'!CL150</f>
        <v>95.182900000000004</v>
      </c>
      <c r="DA149" s="41">
        <f>[6]Quartalsdaten!C25</f>
        <v>80.090277259999993</v>
      </c>
      <c r="DB149" s="40">
        <f t="shared" si="11"/>
        <v>18.884332668943365</v>
      </c>
      <c r="DC149" s="19">
        <f>'[2]Deutschland Quartalsdaten'!N109</f>
        <v>6.0069507714781305E-2</v>
      </c>
      <c r="DG149">
        <f>'Datastream-Q'!BY150</f>
        <v>9.3177160000000008</v>
      </c>
      <c r="DH149">
        <f>'Datastream-Q'!BZ150</f>
        <v>10.6</v>
      </c>
      <c r="DI149">
        <f>'Datastream-Q'!CA150</f>
        <v>304.07</v>
      </c>
      <c r="DJ149" s="41">
        <f>[6]Quartalsdaten!D25</f>
        <v>307.48099999999999</v>
      </c>
      <c r="DK149" s="41">
        <f>[6]Quartalsdaten!E25</f>
        <v>384.81815330000001</v>
      </c>
      <c r="DL149" s="53">
        <v>0.3</v>
      </c>
      <c r="DM149">
        <f>'Datastream-Q'!CE150</f>
        <v>200.9</v>
      </c>
      <c r="DN149">
        <f>'Datastream-Q'!CF150</f>
        <v>311.8</v>
      </c>
      <c r="DO149" s="41">
        <f>[6]Quartalsdaten!F25</f>
        <v>26.554780000000001</v>
      </c>
      <c r="DP149" s="41">
        <f>'West-Deutschland-Q'!BA150</f>
        <v>48.290019999999998</v>
      </c>
      <c r="DQ149" s="41">
        <f>[6]Quartalsdaten!G25</f>
        <v>16.032450000000001</v>
      </c>
      <c r="DR149" s="41">
        <f>[6]Quartalsdaten!H25</f>
        <v>16.032450000000001</v>
      </c>
      <c r="DS149" s="41">
        <f>[6]Quartalsdaten!I25</f>
        <v>26.554780000000001</v>
      </c>
      <c r="DT149" s="41">
        <f>[6]Quartalsdaten!J25</f>
        <v>128.30477999999999</v>
      </c>
      <c r="DU149" s="41">
        <f>[6]Quartalsdaten!K25</f>
        <v>48.290019999999998</v>
      </c>
      <c r="DV149" s="48">
        <v>5.37</v>
      </c>
      <c r="DW149">
        <f>'Datastream-Q'!CG150</f>
        <v>101.9</v>
      </c>
      <c r="DX149">
        <f>'Datastream-Q'!CH150</f>
        <v>109</v>
      </c>
      <c r="DY149" s="56">
        <v>62.11</v>
      </c>
      <c r="DZ149" s="41">
        <v>0.68176915081745826</v>
      </c>
      <c r="EA149" s="41">
        <v>0.30853160220263659</v>
      </c>
      <c r="EB149" s="1">
        <f>[2]Weltindikatoren!C109</f>
        <v>2.4074408630125768</v>
      </c>
      <c r="EC149" s="41">
        <f>'West-Deutschland-Q'!BE150</f>
        <v>64.537999999999997</v>
      </c>
      <c r="ED149" s="41">
        <f>'West-Deutschland-Q'!BF150</f>
        <v>36.761000000000003</v>
      </c>
      <c r="EE149" s="41">
        <f>[6]Quartalsdaten!L25</f>
        <v>299.92500000000001</v>
      </c>
      <c r="EF149" s="41">
        <v>99.81</v>
      </c>
      <c r="EG149" s="41">
        <f>[6]Quartalsdaten!M25</f>
        <v>40.607265699999999</v>
      </c>
      <c r="EH149" s="41">
        <f>[6]Quartalsdaten!N25</f>
        <v>6.0911914669999998</v>
      </c>
      <c r="EI149" s="41">
        <f>[6]Quartalsdaten!O25</f>
        <v>79.7</v>
      </c>
      <c r="EJ149" s="1">
        <f>[2]Weltindikatoren!C109</f>
        <v>2.4074408630125768</v>
      </c>
      <c r="EK149" t="e">
        <f>#REF!</f>
        <v>#REF!</v>
      </c>
      <c r="EL149">
        <v>191.91659384061811</v>
      </c>
      <c r="EM149">
        <v>268.82518347594367</v>
      </c>
      <c r="EQ149">
        <f>[6]Quartalsdaten!AA25</f>
        <v>137.20599999999999</v>
      </c>
      <c r="ER149">
        <f>[6]Quartalsdaten!AB25</f>
        <v>209.084</v>
      </c>
      <c r="ES149" s="56">
        <v>60.58</v>
      </c>
      <c r="ET149" s="41">
        <f>[6]Quartalsdaten!AD25</f>
        <v>79.891000000000005</v>
      </c>
      <c r="EU149" s="41">
        <f>[6]Quartalsdaten!AE25</f>
        <v>116.14100000000001</v>
      </c>
    </row>
    <row r="150" spans="1:151">
      <c r="A150" s="4">
        <v>35431</v>
      </c>
      <c r="B150" s="14">
        <f>B149*('Datastream-Q'!B151/'Datastream-Q'!B150)</f>
        <v>467.79074024052164</v>
      </c>
      <c r="C150">
        <f>'Datastream-Q'!C151</f>
        <v>89.8</v>
      </c>
      <c r="D150">
        <f>'Datastream-Q'!D151</f>
        <v>82.4</v>
      </c>
      <c r="E150">
        <f>'Datastream-Q'!E151</f>
        <v>97.7</v>
      </c>
      <c r="F150">
        <f>'Datastream-Q'!F151</f>
        <v>62.6</v>
      </c>
      <c r="G150">
        <f>'Datastream-Q'!G151</f>
        <v>1.1529830000000001</v>
      </c>
      <c r="H150">
        <f>'Datastream-Q'!H151</f>
        <v>423.6</v>
      </c>
      <c r="I150">
        <f>'Datastream-Q'!I151</f>
        <v>1099.5</v>
      </c>
      <c r="J150">
        <f>'Datastream-Q'!J151</f>
        <v>3.1949999999999998</v>
      </c>
      <c r="K150">
        <f>'Datastream-Q'!K151</f>
        <v>5.7</v>
      </c>
      <c r="L150">
        <f>'Datastream-Q'!L151</f>
        <v>3429.1</v>
      </c>
      <c r="M150">
        <f>'Datastream-Q'!M151</f>
        <v>869080</v>
      </c>
      <c r="N150">
        <f>'Datastream-Q'!N151</f>
        <v>70.2</v>
      </c>
      <c r="O150">
        <f>'Datastream-Q'!O151</f>
        <v>6418</v>
      </c>
      <c r="P150">
        <f>'Datastream-Q'!P151</f>
        <v>11.2</v>
      </c>
      <c r="Q150">
        <f>'Datastream-Q'!Q151</f>
        <v>77</v>
      </c>
      <c r="R150">
        <f>'Datastream-Q'!R151</f>
        <v>82</v>
      </c>
      <c r="S150">
        <v>0</v>
      </c>
      <c r="T150">
        <v>0</v>
      </c>
      <c r="U150">
        <f>'Datastream-Q'!S151</f>
        <v>18.5</v>
      </c>
      <c r="V150">
        <f>'Datastream-Q'!T151</f>
        <v>8.5</v>
      </c>
      <c r="W150" s="1">
        <f>'[2]Deutschland Quartalsdaten'!C110</f>
        <v>0.26007691012242168</v>
      </c>
      <c r="X150" s="1">
        <f>'[2]Deutschland Quartalsdaten'!B110</f>
        <v>3.0329744541525456</v>
      </c>
      <c r="Y150" s="19">
        <f>'[2]Deutschland Quartalsdaten'!J110</f>
        <v>2.9645752521820747</v>
      </c>
      <c r="Z150">
        <f>'Datastream-Q'!U151</f>
        <v>117.462</v>
      </c>
      <c r="AA150">
        <f>'Datastream-Q'!V151</f>
        <v>128.63507000000001</v>
      </c>
      <c r="AB150">
        <f>'Datastream-Q'!W151</f>
        <v>115.511</v>
      </c>
      <c r="AC150">
        <f>'Datastream-Q'!X151</f>
        <v>124.39102</v>
      </c>
      <c r="AD150">
        <f>'Datastream-Q'!Y151</f>
        <v>-35.200000000000003</v>
      </c>
      <c r="AE150">
        <f>'Datastream-Q'!Z151</f>
        <v>48.9</v>
      </c>
      <c r="AF150" s="1">
        <f>'Datastream-Q'!AA151</f>
        <v>14.4</v>
      </c>
      <c r="AG150">
        <f>'Datastream-Q'!AB151</f>
        <v>103.1</v>
      </c>
      <c r="AH150">
        <f>'Datastream-Q'!AC151</f>
        <v>102.4</v>
      </c>
      <c r="AI150">
        <f>'Datastream-Q'!AD151</f>
        <v>96.48</v>
      </c>
      <c r="AJ150">
        <f>'Datastream-Q'!AE151</f>
        <v>1.1529830000000001</v>
      </c>
      <c r="AK150" s="2">
        <f t="shared" si="9"/>
        <v>91.314133851678235</v>
      </c>
      <c r="AL150" s="2">
        <f t="shared" si="10"/>
        <v>92.861204932639026</v>
      </c>
      <c r="AM150" s="12">
        <f>'Datastream-Q'!CI151</f>
        <v>-1.1000000000000001</v>
      </c>
      <c r="AN150">
        <f>'Datastream-Q'!AF151</f>
        <v>75.400000000000006</v>
      </c>
      <c r="AO150">
        <f>'Datastream-Q'!AG151</f>
        <v>-29.5</v>
      </c>
      <c r="AP150">
        <f>'Datastream-Q'!AH151</f>
        <v>19.353120000000001</v>
      </c>
      <c r="AQ150">
        <f>'Datastream-Q'!AI151</f>
        <v>109.25144</v>
      </c>
      <c r="AR150">
        <f>'Datastream-Q'!AJ151</f>
        <v>35.041849999999997</v>
      </c>
      <c r="AS150">
        <f>'Datastream-Q'!AK151</f>
        <v>90.099059999999994</v>
      </c>
      <c r="AT150">
        <f>'Datastream-Q'!AL151</f>
        <v>16.190000000000001</v>
      </c>
      <c r="AU150">
        <f>'Datastream-Q'!AM151</f>
        <v>101.27200000000001</v>
      </c>
      <c r="AV150">
        <f>'Datastream-Q'!AN151</f>
        <v>27.771999999999998</v>
      </c>
      <c r="AW150">
        <f>'Datastream-Q'!AO151</f>
        <v>87.739000000000004</v>
      </c>
      <c r="AX150" s="30">
        <f t="shared" si="12"/>
        <v>98.333996331317223</v>
      </c>
      <c r="AY150">
        <f>'Datastream-Q'!AQ151</f>
        <v>21.36</v>
      </c>
      <c r="AZ150">
        <f>'Datastream-Q'!AR151</f>
        <v>77</v>
      </c>
      <c r="BA150" s="2">
        <f t="shared" si="8"/>
        <v>83.655761964995833</v>
      </c>
      <c r="BB150" s="2">
        <f t="shared" si="8"/>
        <v>92.696261028687587</v>
      </c>
      <c r="BC150" s="2">
        <f t="shared" si="8"/>
        <v>79.253806519918328</v>
      </c>
      <c r="BD150" s="2">
        <f t="shared" si="8"/>
        <v>97.380594203757525</v>
      </c>
      <c r="BE150">
        <f>'Datastream-Q'!AS151</f>
        <v>102.7503</v>
      </c>
      <c r="BF150">
        <f>'Datastream-Q'!AT151</f>
        <v>48.9</v>
      </c>
      <c r="BG150">
        <f>'Datastream-Q'!AU151</f>
        <v>83</v>
      </c>
      <c r="BH150">
        <f>'Datastream-Q'!AV151</f>
        <v>83.7</v>
      </c>
      <c r="BI150">
        <f>'Datastream-Q'!AW151</f>
        <v>20.9</v>
      </c>
      <c r="BJ150">
        <f>'Datastream-Q'!AX151</f>
        <v>11.4</v>
      </c>
      <c r="BK150">
        <f>'Datastream-Q'!AY151</f>
        <v>-0.2</v>
      </c>
      <c r="BL150">
        <v>0.72565023710303211</v>
      </c>
      <c r="BM150">
        <f>'Datastream-Q'!AZ151</f>
        <v>79.161900000000003</v>
      </c>
      <c r="BN150">
        <f>'Datastream-Q'!BA151</f>
        <v>100.245</v>
      </c>
      <c r="BO150">
        <f>'Datastream-Q'!BB151</f>
        <v>18.899999999999999</v>
      </c>
      <c r="BP150">
        <f>'Datastream-Q'!BC151</f>
        <v>51.3</v>
      </c>
      <c r="BQ150" s="41">
        <f>[6]Quartalsdaten!S26</f>
        <v>80.625119999999995</v>
      </c>
      <c r="BR150">
        <f>'Datastream-Q'!BE151</f>
        <v>81.2</v>
      </c>
      <c r="BS150" s="13">
        <v>95.46</v>
      </c>
      <c r="BT150" s="1">
        <f>'[4]Preisindex-Deutschland-Quartals'!C110</f>
        <v>9.8018852019364093</v>
      </c>
      <c r="BU150" s="1">
        <f>'[4]Preisindex-Deutschland-Quartals'!D110</f>
        <v>8.3575319364868825</v>
      </c>
      <c r="BV150" s="2">
        <f>'[5]Deutschland Quartalsdaten'!K110</f>
        <v>0</v>
      </c>
      <c r="BW150" s="41">
        <f>'West-Deutschland-Q'!AW151</f>
        <v>341.10181</v>
      </c>
      <c r="BX150" s="41">
        <f>'West-Deutschland-Q'!AX151</f>
        <v>31.88992</v>
      </c>
      <c r="BY150" s="41">
        <f>'West-Deutschland-Q'!AY151</f>
        <v>588.57577000000003</v>
      </c>
      <c r="BZ150" s="2">
        <f>'Datastream-Q'!BF151</f>
        <v>484.096</v>
      </c>
      <c r="CA150">
        <f>'Datastream-Q'!BG151</f>
        <v>2072.2600000000002</v>
      </c>
      <c r="CB150">
        <f>'Datastream-Q'!BH151</f>
        <v>-7719.7860000000001</v>
      </c>
      <c r="CC150" s="2">
        <v>663.79</v>
      </c>
      <c r="CD150">
        <f>'Datastream-Q'!BI151</f>
        <v>66.3</v>
      </c>
      <c r="CE150">
        <f>'Datastream-Q'!BJ151</f>
        <v>-17.2</v>
      </c>
      <c r="CF150">
        <f>'Datastream-Q'!BK151</f>
        <v>99.3</v>
      </c>
      <c r="CG150" s="41">
        <v>121.29665010826653</v>
      </c>
      <c r="CH150" s="11">
        <f>[2]Weltindikatoren!Q110</f>
        <v>83.100377594157933</v>
      </c>
      <c r="CI150" s="2">
        <f>'[2]Deutschland Quartalsdaten'!O110</f>
        <v>81.475542024844202</v>
      </c>
      <c r="CJ150" s="21">
        <v>0.18546000000000001</v>
      </c>
      <c r="CK150" s="21">
        <v>-9.4148700000000005</v>
      </c>
      <c r="CL150">
        <f>'Datastream-Q'!BL151</f>
        <v>105.747</v>
      </c>
      <c r="CM150">
        <f>'Datastream-Q'!BM151</f>
        <v>91.145899999999997</v>
      </c>
      <c r="CN150">
        <f>'Datastream-Q'!BN151</f>
        <v>85.7</v>
      </c>
      <c r="CO150">
        <f>'Datastream-Q'!BO151</f>
        <v>102.7</v>
      </c>
      <c r="CP150">
        <f>'Datastream-Q'!BP151</f>
        <v>42.13</v>
      </c>
      <c r="CQ150">
        <f>'Datastream-Q'!BQ151</f>
        <v>46.97</v>
      </c>
      <c r="CR150">
        <f>'Datastream-Q'!BR151</f>
        <v>71.77</v>
      </c>
      <c r="CS150">
        <f>'Datastream-Q'!BS151</f>
        <v>81</v>
      </c>
      <c r="CT150">
        <f>'Datastream-Q'!BT151</f>
        <v>65.3</v>
      </c>
      <c r="CU150" s="28">
        <f>'Datastream-Q'!BU151</f>
        <v>85.6</v>
      </c>
      <c r="CV150" s="28">
        <f>'Datastream-Q'!BV151</f>
        <v>102.3</v>
      </c>
      <c r="CW150">
        <f>'Datastream-Q'!CJ151</f>
        <v>3.4409999999999998</v>
      </c>
      <c r="CX150" s="41">
        <v>0.13</v>
      </c>
      <c r="CY150">
        <f>'Datastream-Q'!BW151</f>
        <v>99.7</v>
      </c>
      <c r="CZ150">
        <f>'Datastream-Q'!CL151</f>
        <v>92.013599999999997</v>
      </c>
      <c r="DA150" s="41">
        <f>[6]Quartalsdaten!C26</f>
        <v>80.308273540000002</v>
      </c>
      <c r="DB150" s="40">
        <f t="shared" si="11"/>
        <v>18.525858577273038</v>
      </c>
      <c r="DC150" s="19">
        <f>'[2]Deutschland Quartalsdaten'!N110</f>
        <v>6.080308362963318E-2</v>
      </c>
      <c r="DG150">
        <f>'Datastream-Q'!BY151</f>
        <v>14.058297</v>
      </c>
      <c r="DH150">
        <f>'Datastream-Q'!BZ151</f>
        <v>10.7</v>
      </c>
      <c r="DI150">
        <f>'Datastream-Q'!CA151</f>
        <v>304.74</v>
      </c>
      <c r="DJ150" s="41">
        <f>[6]Quartalsdaten!D26</f>
        <v>303.137</v>
      </c>
      <c r="DK150" s="41">
        <f>[6]Quartalsdaten!E26</f>
        <v>376.89103949999998</v>
      </c>
      <c r="DL150" s="53">
        <v>-0.3</v>
      </c>
      <c r="DM150">
        <f>'Datastream-Q'!CE151</f>
        <v>191.8</v>
      </c>
      <c r="DN150">
        <f>'Datastream-Q'!CF151</f>
        <v>294.5</v>
      </c>
      <c r="DO150" s="41">
        <f>[6]Quartalsdaten!F26</f>
        <v>24.696549999999998</v>
      </c>
      <c r="DP150" s="41">
        <f>'West-Deutschland-Q'!BA151</f>
        <v>46.164839999999998</v>
      </c>
      <c r="DQ150" s="41">
        <f>[6]Quartalsdaten!G26</f>
        <v>15.986689999999999</v>
      </c>
      <c r="DR150" s="41">
        <f>[6]Quartalsdaten!H26</f>
        <v>15.986689999999999</v>
      </c>
      <c r="DS150" s="41">
        <f>[6]Quartalsdaten!I26</f>
        <v>24.696549999999998</v>
      </c>
      <c r="DT150" s="41">
        <f>[6]Quartalsdaten!J26</f>
        <v>123.92375</v>
      </c>
      <c r="DU150" s="41">
        <f>[6]Quartalsdaten!K26</f>
        <v>46.164839999999998</v>
      </c>
      <c r="DV150" s="48">
        <v>5.1000000000000005</v>
      </c>
      <c r="DW150">
        <f>'Datastream-Q'!CG151</f>
        <v>101.6</v>
      </c>
      <c r="DX150">
        <f>'Datastream-Q'!CH151</f>
        <v>105.1</v>
      </c>
      <c r="DY150" s="56">
        <v>62.16</v>
      </c>
      <c r="DZ150" s="41">
        <v>-0.5265030681312336</v>
      </c>
      <c r="EA150" s="41">
        <v>-0.39279050704595975</v>
      </c>
      <c r="EB150" s="1">
        <f>[2]Weltindikatoren!C110</f>
        <v>2.4250121785939851</v>
      </c>
      <c r="EC150" s="41">
        <f>'West-Deutschland-Q'!BE151</f>
        <v>61.148000000000003</v>
      </c>
      <c r="ED150" s="41">
        <f>'West-Deutschland-Q'!BF151</f>
        <v>35.314999999999998</v>
      </c>
      <c r="EE150" s="41">
        <f>[6]Quartalsdaten!L26</f>
        <v>300.62099999999998</v>
      </c>
      <c r="EF150" s="41">
        <v>99.37</v>
      </c>
      <c r="EG150" s="41">
        <f>[6]Quartalsdaten!M26</f>
        <v>38.340203649999999</v>
      </c>
      <c r="EH150" s="41">
        <f>[6]Quartalsdaten!N26</f>
        <v>6.0660011740000002</v>
      </c>
      <c r="EI150" s="41">
        <f>[6]Quartalsdaten!O26</f>
        <v>80.3</v>
      </c>
      <c r="EJ150" s="1">
        <f>[2]Weltindikatoren!C110</f>
        <v>2.4250121785939851</v>
      </c>
      <c r="EK150" t="e">
        <f>#REF!</f>
        <v>#REF!</v>
      </c>
      <c r="EL150">
        <v>192.05991731208493</v>
      </c>
      <c r="EM150">
        <v>268.92476019078703</v>
      </c>
      <c r="EQ150">
        <f>[6]Quartalsdaten!AA26</f>
        <v>136.304</v>
      </c>
      <c r="ER150">
        <f>[6]Quartalsdaten!AB26</f>
        <v>209.20400000000001</v>
      </c>
      <c r="ES150" s="56">
        <v>59.81</v>
      </c>
      <c r="ET150" s="41">
        <f>[6]Quartalsdaten!AD26</f>
        <v>80.643000000000001</v>
      </c>
      <c r="EU150" s="41">
        <f>[6]Quartalsdaten!AE26</f>
        <v>95.183999999999997</v>
      </c>
    </row>
    <row r="151" spans="1:151">
      <c r="A151" s="4">
        <v>35521</v>
      </c>
      <c r="B151" s="14">
        <f>B150*('Datastream-Q'!B152/'Datastream-Q'!B151)</f>
        <v>473.84777665860787</v>
      </c>
      <c r="C151">
        <f>'Datastream-Q'!C152</f>
        <v>90.9</v>
      </c>
      <c r="D151">
        <f>'Datastream-Q'!D152</f>
        <v>84.8</v>
      </c>
      <c r="E151">
        <f>'Datastream-Q'!E152</f>
        <v>97.5</v>
      </c>
      <c r="F151">
        <f>'Datastream-Q'!F152</f>
        <v>64.400000000000006</v>
      </c>
      <c r="G151">
        <f>'Datastream-Q'!G152</f>
        <v>1.1325510000000001</v>
      </c>
      <c r="H151">
        <f>'Datastream-Q'!H152</f>
        <v>436.9</v>
      </c>
      <c r="I151">
        <f>'Datastream-Q'!I152</f>
        <v>1113</v>
      </c>
      <c r="J151">
        <f>'Datastream-Q'!J152</f>
        <v>3.18</v>
      </c>
      <c r="K151">
        <f>'Datastream-Q'!K152</f>
        <v>5.8</v>
      </c>
      <c r="L151">
        <f>'Datastream-Q'!L152</f>
        <v>3785.8</v>
      </c>
      <c r="M151">
        <f>'Datastream-Q'!M152</f>
        <v>987627</v>
      </c>
      <c r="N151">
        <f>'Datastream-Q'!N152</f>
        <v>71</v>
      </c>
      <c r="O151">
        <f>'Datastream-Q'!O152</f>
        <v>7157</v>
      </c>
      <c r="P151">
        <f>'Datastream-Q'!P152</f>
        <v>11.4</v>
      </c>
      <c r="Q151">
        <f>'Datastream-Q'!Q152</f>
        <v>77.2</v>
      </c>
      <c r="R151">
        <f>'Datastream-Q'!R152</f>
        <v>81.8</v>
      </c>
      <c r="S151">
        <v>0</v>
      </c>
      <c r="T151">
        <v>0</v>
      </c>
      <c r="U151">
        <f>'Datastream-Q'!S152</f>
        <v>13.2</v>
      </c>
      <c r="V151">
        <f>'Datastream-Q'!T152</f>
        <v>9.4</v>
      </c>
      <c r="W151" s="1">
        <f>'[2]Deutschland Quartalsdaten'!C111</f>
        <v>0.43969549800305258</v>
      </c>
      <c r="X151" s="1">
        <f>'[2]Deutschland Quartalsdaten'!B111</f>
        <v>3.0892610962691176</v>
      </c>
      <c r="Y151" s="19">
        <f>'[2]Deutschland Quartalsdaten'!J111</f>
        <v>2.9976147407472746</v>
      </c>
      <c r="Z151">
        <f>'Datastream-Q'!U152</f>
        <v>121.52200000000001</v>
      </c>
      <c r="AA151">
        <f>'Datastream-Q'!V152</f>
        <v>132.68154999999999</v>
      </c>
      <c r="AB151">
        <f>'Datastream-Q'!W152</f>
        <v>116.806</v>
      </c>
      <c r="AC151">
        <f>'Datastream-Q'!X152</f>
        <v>125.43232</v>
      </c>
      <c r="AD151">
        <f>'Datastream-Q'!Y152</f>
        <v>-31.6</v>
      </c>
      <c r="AE151">
        <f>'Datastream-Q'!Z152</f>
        <v>50.6</v>
      </c>
      <c r="AF151" s="1">
        <f>'Datastream-Q'!AA152</f>
        <v>12.3</v>
      </c>
      <c r="AG151">
        <f>'Datastream-Q'!AB152</f>
        <v>101.4</v>
      </c>
      <c r="AH151">
        <f>'Datastream-Q'!AC152</f>
        <v>100.7</v>
      </c>
      <c r="AI151">
        <f>'Datastream-Q'!AD152</f>
        <v>95.51</v>
      </c>
      <c r="AJ151">
        <f>'Datastream-Q'!AE152</f>
        <v>1.1325510000000001</v>
      </c>
      <c r="AK151" s="2">
        <f t="shared" si="9"/>
        <v>91.589222465369161</v>
      </c>
      <c r="AL151" s="2">
        <f t="shared" si="10"/>
        <v>93.122729452823634</v>
      </c>
      <c r="AM151" s="12">
        <f>'Datastream-Q'!CI152</f>
        <v>0.8</v>
      </c>
      <c r="AN151">
        <f>'Datastream-Q'!AF152</f>
        <v>76.599999999999994</v>
      </c>
      <c r="AO151">
        <f>'Datastream-Q'!AG152</f>
        <v>-22.9</v>
      </c>
      <c r="AP151">
        <f>'Datastream-Q'!AH152</f>
        <v>20.02439</v>
      </c>
      <c r="AQ151">
        <f>'Datastream-Q'!AI152</f>
        <v>112.63455</v>
      </c>
      <c r="AR151">
        <f>'Datastream-Q'!AJ152</f>
        <v>35.816630000000004</v>
      </c>
      <c r="AS151">
        <f>'Datastream-Q'!AK152</f>
        <v>90.443389999999994</v>
      </c>
      <c r="AT151">
        <f>'Datastream-Q'!AL152</f>
        <v>16.718</v>
      </c>
      <c r="AU151">
        <f>'Datastream-Q'!AM152</f>
        <v>104.804</v>
      </c>
      <c r="AV151">
        <f>'Datastream-Q'!AN152</f>
        <v>28.529</v>
      </c>
      <c r="AW151">
        <f>'Datastream-Q'!AO152</f>
        <v>88.277000000000001</v>
      </c>
      <c r="AX151" s="30">
        <f t="shared" si="12"/>
        <v>98.353240936487623</v>
      </c>
      <c r="AY151">
        <f>'Datastream-Q'!AQ152</f>
        <v>18.28</v>
      </c>
      <c r="AZ151">
        <f>'Datastream-Q'!AR152</f>
        <v>77.2</v>
      </c>
      <c r="BA151" s="2">
        <f t="shared" si="8"/>
        <v>83.488186156981556</v>
      </c>
      <c r="BB151" s="2">
        <f t="shared" si="8"/>
        <v>93.047825911321169</v>
      </c>
      <c r="BC151" s="2">
        <f t="shared" si="8"/>
        <v>79.65294333944874</v>
      </c>
      <c r="BD151" s="2">
        <f t="shared" si="8"/>
        <v>97.604700575686081</v>
      </c>
      <c r="BE151">
        <f>'Datastream-Q'!AS152</f>
        <v>101.05549999999999</v>
      </c>
      <c r="BF151">
        <f>'Datastream-Q'!AT152</f>
        <v>50.6</v>
      </c>
      <c r="BG151">
        <f>'Datastream-Q'!AU152</f>
        <v>83.6</v>
      </c>
      <c r="BH151">
        <f>'Datastream-Q'!AV152</f>
        <v>84.3</v>
      </c>
      <c r="BI151">
        <f>'Datastream-Q'!AW152</f>
        <v>18.100000000000001</v>
      </c>
      <c r="BJ151">
        <f>'Datastream-Q'!AX152</f>
        <v>10.199999999999999</v>
      </c>
      <c r="BK151">
        <f>'Datastream-Q'!AY152</f>
        <v>5.4</v>
      </c>
      <c r="BL151">
        <v>0.69427540821103062</v>
      </c>
      <c r="BM151">
        <f>'Datastream-Q'!AZ152</f>
        <v>79.769400000000005</v>
      </c>
      <c r="BN151">
        <f>'Datastream-Q'!BA152</f>
        <v>100.6057</v>
      </c>
      <c r="BO151">
        <f>'Datastream-Q'!BB152</f>
        <v>18.899999999999999</v>
      </c>
      <c r="BP151">
        <f>'Datastream-Q'!BC152</f>
        <v>96.2</v>
      </c>
      <c r="BQ151" s="41">
        <f>[6]Quartalsdaten!S27</f>
        <v>83.603139999999996</v>
      </c>
      <c r="BR151">
        <f>'Datastream-Q'!BE152</f>
        <v>80.2</v>
      </c>
      <c r="BS151" s="13">
        <v>111.03</v>
      </c>
      <c r="BT151" s="1">
        <f>'[4]Preisindex-Deutschland-Quartals'!C111</f>
        <v>9.8879147598762511</v>
      </c>
      <c r="BU151" s="1">
        <f>'[4]Preisindex-Deutschland-Quartals'!D111</f>
        <v>8.4236428483514079</v>
      </c>
      <c r="BV151" s="2">
        <f>'[5]Deutschland Quartalsdaten'!K111</f>
        <v>0</v>
      </c>
      <c r="BW151" s="41">
        <f>'West-Deutschland-Q'!AW152</f>
        <v>342.34408000000002</v>
      </c>
      <c r="BX151" s="41">
        <f>'West-Deutschland-Q'!AX152</f>
        <v>32.148589999999999</v>
      </c>
      <c r="BY151" s="41">
        <f>'West-Deutschland-Q'!AY152</f>
        <v>592.84031000000004</v>
      </c>
      <c r="BZ151" s="2">
        <f>'Datastream-Q'!BF152</f>
        <v>489.21699999999998</v>
      </c>
      <c r="CA151">
        <f>'Datastream-Q'!BG152</f>
        <v>2140.69</v>
      </c>
      <c r="CB151">
        <f>'Datastream-Q'!BH152</f>
        <v>-2367.9259999999999</v>
      </c>
      <c r="CC151" s="2">
        <v>672.41</v>
      </c>
      <c r="CD151">
        <f>'Datastream-Q'!BI152</f>
        <v>70.400000000000006</v>
      </c>
      <c r="CE151">
        <f>'Datastream-Q'!BJ152</f>
        <v>-17.7</v>
      </c>
      <c r="CF151">
        <f>'Datastream-Q'!BK152</f>
        <v>101</v>
      </c>
      <c r="CG151" s="41">
        <v>118.16329130047134</v>
      </c>
      <c r="CH151" s="11">
        <f>[2]Weltindikatoren!Q111</f>
        <v>83.282891358411078</v>
      </c>
      <c r="CI151" s="2">
        <f>'[2]Deutschland Quartalsdaten'!O111</f>
        <v>81.679884259026849</v>
      </c>
      <c r="CJ151" s="21">
        <v>-1.7445600000000001</v>
      </c>
      <c r="CK151" s="21">
        <v>-6.1632499999999997</v>
      </c>
      <c r="CL151">
        <f>'Datastream-Q'!BL152</f>
        <v>102.31359999999999</v>
      </c>
      <c r="CM151">
        <f>'Datastream-Q'!BM152</f>
        <v>90.602199999999996</v>
      </c>
      <c r="CN151">
        <f>'Datastream-Q'!BN152</f>
        <v>85.9</v>
      </c>
      <c r="CO151">
        <f>'Datastream-Q'!BO152</f>
        <v>102.5</v>
      </c>
      <c r="CP151">
        <f>'Datastream-Q'!BP152</f>
        <v>37.47</v>
      </c>
      <c r="CQ151">
        <f>'Datastream-Q'!BQ152</f>
        <v>43.63</v>
      </c>
      <c r="CR151">
        <f>'Datastream-Q'!BR152</f>
        <v>75.63</v>
      </c>
      <c r="CS151">
        <f>'Datastream-Q'!BS152</f>
        <v>91.87</v>
      </c>
      <c r="CT151">
        <f>'Datastream-Q'!BT152</f>
        <v>64.400000000000006</v>
      </c>
      <c r="CU151" s="28">
        <f>'Datastream-Q'!BU152</f>
        <v>86.1</v>
      </c>
      <c r="CV151" s="28">
        <f>'Datastream-Q'!BV152</f>
        <v>102.9</v>
      </c>
      <c r="CW151">
        <f>'Datastream-Q'!CJ152</f>
        <v>2.254</v>
      </c>
      <c r="CX151" s="41">
        <v>-0.06</v>
      </c>
      <c r="CY151">
        <f>'Datastream-Q'!BW152</f>
        <v>106.4</v>
      </c>
      <c r="CZ151">
        <f>'Datastream-Q'!CL152</f>
        <v>90.0916</v>
      </c>
      <c r="DA151" s="41">
        <f>[6]Quartalsdaten!C27</f>
        <v>80.257837320000007</v>
      </c>
      <c r="DB151" s="40">
        <f t="shared" si="11"/>
        <v>16.140553493838247</v>
      </c>
      <c r="DC151" s="19">
        <f>'[2]Deutschland Quartalsdaten'!N111</f>
        <v>7.2861991141317292E-2</v>
      </c>
      <c r="DG151">
        <f>'Datastream-Q'!BY152</f>
        <v>9.9114690000000003</v>
      </c>
      <c r="DH151">
        <f>'Datastream-Q'!BZ152</f>
        <v>10.5</v>
      </c>
      <c r="DI151">
        <f>'Datastream-Q'!CA152</f>
        <v>307.54000000000002</v>
      </c>
      <c r="DJ151" s="41">
        <f>[6]Quartalsdaten!D27</f>
        <v>298.06200000000001</v>
      </c>
      <c r="DK151" s="41">
        <f>[6]Quartalsdaten!E27</f>
        <v>371.22978799999999</v>
      </c>
      <c r="DL151" s="53">
        <v>0.5</v>
      </c>
      <c r="DM151">
        <f>'Datastream-Q'!CE152</f>
        <v>181.3</v>
      </c>
      <c r="DN151">
        <f>'Datastream-Q'!CF152</f>
        <v>272.10000000000002</v>
      </c>
      <c r="DO151" s="41">
        <f>[6]Quartalsdaten!F27</f>
        <v>25.314779999999999</v>
      </c>
      <c r="DP151" s="41">
        <f>'West-Deutschland-Q'!BA152</f>
        <v>47.927250000000001</v>
      </c>
      <c r="DQ151" s="41">
        <f>[6]Quartalsdaten!G27</f>
        <v>16.051290000000002</v>
      </c>
      <c r="DR151" s="41">
        <f>[6]Quartalsdaten!H27</f>
        <v>16.051290000000002</v>
      </c>
      <c r="DS151" s="41">
        <f>[6]Quartalsdaten!I27</f>
        <v>25.314779999999999</v>
      </c>
      <c r="DT151" s="41">
        <f>[6]Quartalsdaten!J27</f>
        <v>126.86206</v>
      </c>
      <c r="DU151" s="41">
        <f>[6]Quartalsdaten!K27</f>
        <v>47.927250000000001</v>
      </c>
      <c r="DV151" s="48">
        <v>5.17</v>
      </c>
      <c r="DW151">
        <f>'Datastream-Q'!CG152</f>
        <v>101</v>
      </c>
      <c r="DX151">
        <f>'Datastream-Q'!CH152</f>
        <v>101.8</v>
      </c>
      <c r="DY151" s="56">
        <v>62.74</v>
      </c>
      <c r="DZ151" s="41">
        <v>0.83892643253961097</v>
      </c>
      <c r="EA151" s="41">
        <v>0.54006367863150273</v>
      </c>
      <c r="EB151" s="1">
        <f>[2]Weltindikatoren!C111</f>
        <v>2.452781079688334</v>
      </c>
      <c r="EC151" s="41">
        <f>'West-Deutschland-Q'!BE152</f>
        <v>63.143000000000001</v>
      </c>
      <c r="ED151" s="41">
        <f>'West-Deutschland-Q'!BF152</f>
        <v>36.527999999999999</v>
      </c>
      <c r="EE151" s="41">
        <f>[6]Quartalsdaten!L27</f>
        <v>303.28100000000001</v>
      </c>
      <c r="EF151" s="41">
        <v>100.23</v>
      </c>
      <c r="EG151" s="41">
        <f>[6]Quartalsdaten!M27</f>
        <v>39.985853380000002</v>
      </c>
      <c r="EH151" s="41">
        <f>[6]Quartalsdaten!N27</f>
        <v>6.0534400379999997</v>
      </c>
      <c r="EI151" s="41">
        <f>[6]Quartalsdaten!O27</f>
        <v>80.433333329999996</v>
      </c>
      <c r="EJ151" s="1">
        <f>[2]Weltindikatoren!C111</f>
        <v>2.452781079688334</v>
      </c>
      <c r="EK151" t="e">
        <f>#REF!</f>
        <v>#REF!</v>
      </c>
      <c r="EL151">
        <v>196.63637411474122</v>
      </c>
      <c r="EM151">
        <v>274.2778587306687</v>
      </c>
      <c r="EQ151">
        <f>[6]Quartalsdaten!AA27</f>
        <v>136.09</v>
      </c>
      <c r="ER151">
        <f>[6]Quartalsdaten!AB27</f>
        <v>209.14599999999999</v>
      </c>
      <c r="ES151" s="56">
        <v>60.19</v>
      </c>
      <c r="ET151" s="41">
        <f>[6]Quartalsdaten!AD27</f>
        <v>81.042000000000002</v>
      </c>
      <c r="EU151" s="41">
        <f>[6]Quartalsdaten!AE27</f>
        <v>116.58199999999999</v>
      </c>
    </row>
    <row r="152" spans="1:151">
      <c r="A152" s="4">
        <v>35612</v>
      </c>
      <c r="B152" s="14">
        <f>B151*('Datastream-Q'!B153/'Datastream-Q'!B152)</f>
        <v>475.46705504151157</v>
      </c>
      <c r="C152">
        <f>'Datastream-Q'!C153</f>
        <v>93.2</v>
      </c>
      <c r="D152">
        <f>'Datastream-Q'!D153</f>
        <v>87.1</v>
      </c>
      <c r="E152">
        <f>'Datastream-Q'!E153</f>
        <v>99.6</v>
      </c>
      <c r="F152">
        <f>'Datastream-Q'!F153</f>
        <v>65.599999999999994</v>
      </c>
      <c r="G152">
        <f>'Datastream-Q'!G153</f>
        <v>1.094049</v>
      </c>
      <c r="H152">
        <f>'Datastream-Q'!H153</f>
        <v>437.3</v>
      </c>
      <c r="I152">
        <f>'Datastream-Q'!I153</f>
        <v>1125.9000000000001</v>
      </c>
      <c r="J152">
        <f>'Datastream-Q'!J153</f>
        <v>3.24</v>
      </c>
      <c r="K152">
        <f>'Datastream-Q'!K153</f>
        <v>5.63</v>
      </c>
      <c r="L152">
        <f>'Datastream-Q'!L153</f>
        <v>4167.8999999999996</v>
      </c>
      <c r="M152">
        <f>'Datastream-Q'!M153</f>
        <v>847322</v>
      </c>
      <c r="N152">
        <f>'Datastream-Q'!N153</f>
        <v>71.900000000000006</v>
      </c>
      <c r="O152">
        <f>'Datastream-Q'!O153</f>
        <v>6906</v>
      </c>
      <c r="P152">
        <f>'Datastream-Q'!P153</f>
        <v>11.6</v>
      </c>
      <c r="Q152">
        <f>'Datastream-Q'!Q153</f>
        <v>77.900000000000006</v>
      </c>
      <c r="R152">
        <f>'Datastream-Q'!R153</f>
        <v>82.3</v>
      </c>
      <c r="S152">
        <v>0</v>
      </c>
      <c r="T152">
        <v>0</v>
      </c>
      <c r="U152">
        <f>'Datastream-Q'!S153</f>
        <v>18.7</v>
      </c>
      <c r="V152">
        <f>'Datastream-Q'!T153</f>
        <v>7.1</v>
      </c>
      <c r="W152" s="1">
        <f>'[2]Deutschland Quartalsdaten'!C112</f>
        <v>0.63836797656037658</v>
      </c>
      <c r="X152" s="1">
        <f>'[2]Deutschland Quartalsdaten'!B112</f>
        <v>3.1293383378122281</v>
      </c>
      <c r="Y152" s="19">
        <f>'[2]Deutschland Quartalsdaten'!J112</f>
        <v>3.0269603298276628</v>
      </c>
      <c r="Z152">
        <f>'Datastream-Q'!U153</f>
        <v>128.70500000000001</v>
      </c>
      <c r="AA152">
        <f>'Datastream-Q'!V153</f>
        <v>139.81611000000001</v>
      </c>
      <c r="AB152">
        <f>'Datastream-Q'!W153</f>
        <v>121.745</v>
      </c>
      <c r="AC152">
        <f>'Datastream-Q'!X153</f>
        <v>129.59754000000001</v>
      </c>
      <c r="AD152">
        <f>'Datastream-Q'!Y153</f>
        <v>-23.9</v>
      </c>
      <c r="AE152">
        <f>'Datastream-Q'!Z153</f>
        <v>52.7</v>
      </c>
      <c r="AF152" s="1">
        <f>'Datastream-Q'!AA153</f>
        <v>15.7</v>
      </c>
      <c r="AG152">
        <f>'Datastream-Q'!AB153</f>
        <v>99.4</v>
      </c>
      <c r="AH152">
        <f>'Datastream-Q'!AC153</f>
        <v>98.7</v>
      </c>
      <c r="AI152">
        <f>'Datastream-Q'!AD153</f>
        <v>93.54</v>
      </c>
      <c r="AJ152">
        <f>'Datastream-Q'!AE153</f>
        <v>1.094049</v>
      </c>
      <c r="AK152" s="2">
        <f t="shared" si="9"/>
        <v>92.05305454428678</v>
      </c>
      <c r="AL152" s="2">
        <f t="shared" si="10"/>
        <v>93.94082634593218</v>
      </c>
      <c r="AM152" s="12">
        <f>'Datastream-Q'!CI153</f>
        <v>1.9</v>
      </c>
      <c r="AN152">
        <f>'Datastream-Q'!AF153</f>
        <v>77.3</v>
      </c>
      <c r="AO152">
        <f>'Datastream-Q'!AG153</f>
        <v>-17.100000000000001</v>
      </c>
      <c r="AP152">
        <f>'Datastream-Q'!AH153</f>
        <v>21.0883</v>
      </c>
      <c r="AQ152">
        <f>'Datastream-Q'!AI153</f>
        <v>118.70084</v>
      </c>
      <c r="AR152">
        <f>'Datastream-Q'!AJ153</f>
        <v>35.714680000000001</v>
      </c>
      <c r="AS152">
        <f>'Datastream-Q'!AK153</f>
        <v>94.506460000000004</v>
      </c>
      <c r="AT152">
        <f>'Datastream-Q'!AL153</f>
        <v>17.724</v>
      </c>
      <c r="AU152">
        <f>'Datastream-Q'!AM153</f>
        <v>110.98099999999999</v>
      </c>
      <c r="AV152">
        <f>'Datastream-Q'!AN153</f>
        <v>28.722999999999999</v>
      </c>
      <c r="AW152">
        <f>'Datastream-Q'!AO153</f>
        <v>93.022000000000006</v>
      </c>
      <c r="AX152" s="30">
        <f t="shared" si="12"/>
        <v>97.99046711097283</v>
      </c>
      <c r="AY152">
        <f>'Datastream-Q'!AQ153</f>
        <v>18.649999999999999</v>
      </c>
      <c r="AZ152">
        <f>'Datastream-Q'!AR153</f>
        <v>77.900000000000006</v>
      </c>
      <c r="BA152" s="2">
        <f t="shared" si="8"/>
        <v>84.04660404110335</v>
      </c>
      <c r="BB152" s="2">
        <f t="shared" si="8"/>
        <v>93.496389747536739</v>
      </c>
      <c r="BC152" s="2">
        <f t="shared" si="8"/>
        <v>80.423512124426139</v>
      </c>
      <c r="BD152" s="2">
        <f t="shared" si="8"/>
        <v>98.429250233264469</v>
      </c>
      <c r="BE152">
        <f>'Datastream-Q'!AS153</f>
        <v>98.760499999999993</v>
      </c>
      <c r="BF152">
        <f>'Datastream-Q'!AT153</f>
        <v>52.7</v>
      </c>
      <c r="BG152">
        <f>'Datastream-Q'!AU153</f>
        <v>84.4</v>
      </c>
      <c r="BH152">
        <f>'Datastream-Q'!AV153</f>
        <v>84.7</v>
      </c>
      <c r="BI152">
        <f>'Datastream-Q'!AW153</f>
        <v>23.1</v>
      </c>
      <c r="BJ152">
        <f>'Datastream-Q'!AX153</f>
        <v>9.6999999999999993</v>
      </c>
      <c r="BK152">
        <f>'Datastream-Q'!AY153</f>
        <v>3.8</v>
      </c>
      <c r="BL152">
        <v>0.69459362692445403</v>
      </c>
      <c r="BM152">
        <f>'Datastream-Q'!AZ153</f>
        <v>80.323999999999998</v>
      </c>
      <c r="BN152">
        <f>'Datastream-Q'!BA153</f>
        <v>100.8883</v>
      </c>
      <c r="BO152">
        <f>'Datastream-Q'!BB153</f>
        <v>17.899999999999999</v>
      </c>
      <c r="BP152">
        <f>'Datastream-Q'!BC153</f>
        <v>99</v>
      </c>
      <c r="BQ152" s="41">
        <f>[6]Quartalsdaten!S28</f>
        <v>83.362859999999998</v>
      </c>
      <c r="BR152">
        <f>'Datastream-Q'!BE153</f>
        <v>79.7</v>
      </c>
      <c r="BS152" s="13">
        <v>110.89</v>
      </c>
      <c r="BT152" s="1">
        <f>'[4]Preisindex-Deutschland-Quartals'!C112</f>
        <v>10.004182336424705</v>
      </c>
      <c r="BU152" s="1">
        <f>'[4]Preisindex-Deutschland-Quartals'!D112</f>
        <v>8.5146002419581155</v>
      </c>
      <c r="BV152" s="2">
        <f>'[5]Deutschland Quartalsdaten'!K112</f>
        <v>0</v>
      </c>
      <c r="BW152" s="41">
        <f>'West-Deutschland-Q'!AW153</f>
        <v>340.58084000000002</v>
      </c>
      <c r="BX152" s="41">
        <f>'West-Deutschland-Q'!AX153</f>
        <v>32.407269999999997</v>
      </c>
      <c r="BY152" s="41">
        <f>'West-Deutschland-Q'!AY153</f>
        <v>591.58194000000003</v>
      </c>
      <c r="BZ152" s="2">
        <f>'Datastream-Q'!BF153</f>
        <v>493.55799999999999</v>
      </c>
      <c r="CA152">
        <f>'Datastream-Q'!BG153</f>
        <v>2188.5300000000002</v>
      </c>
      <c r="CB152">
        <f>'Datastream-Q'!BH153</f>
        <v>-5614.5609999999997</v>
      </c>
      <c r="CC152" s="2">
        <v>678.77</v>
      </c>
      <c r="CD152">
        <f>'Datastream-Q'!BI153</f>
        <v>68.400000000000006</v>
      </c>
      <c r="CE152">
        <f>'Datastream-Q'!BJ153</f>
        <v>-18</v>
      </c>
      <c r="CF152">
        <f>'Datastream-Q'!BK153</f>
        <v>102.2</v>
      </c>
      <c r="CG152" s="41">
        <v>118.06139345306335</v>
      </c>
      <c r="CH152" s="11">
        <f>[2]Weltindikatoren!Q112</f>
        <v>83.621749231501639</v>
      </c>
      <c r="CI152" s="2">
        <f>'[2]Deutschland Quartalsdaten'!O112</f>
        <v>82.14425374503287</v>
      </c>
      <c r="CJ152" s="21">
        <v>-0.63188</v>
      </c>
      <c r="CK152" s="21">
        <v>-7.8530100000000003</v>
      </c>
      <c r="CL152">
        <f>'Datastream-Q'!BL153</f>
        <v>97.876400000000004</v>
      </c>
      <c r="CM152">
        <f>'Datastream-Q'!BM153</f>
        <v>89.366100000000003</v>
      </c>
      <c r="CN152">
        <f>'Datastream-Q'!BN153</f>
        <v>87.2</v>
      </c>
      <c r="CO152">
        <f>'Datastream-Q'!BO153</f>
        <v>104.3</v>
      </c>
      <c r="CP152">
        <f>'Datastream-Q'!BP153</f>
        <v>37.4</v>
      </c>
      <c r="CQ152">
        <f>'Datastream-Q'!BQ153</f>
        <v>42.8</v>
      </c>
      <c r="CR152">
        <f>'Datastream-Q'!BR153</f>
        <v>70.77</v>
      </c>
      <c r="CS152">
        <f>'Datastream-Q'!BS153</f>
        <v>81.97</v>
      </c>
      <c r="CT152">
        <f>'Datastream-Q'!BT153</f>
        <v>63</v>
      </c>
      <c r="CU152" s="28">
        <f>'Datastream-Q'!BU153</f>
        <v>86.6</v>
      </c>
      <c r="CV152" s="28">
        <f>'Datastream-Q'!BV153</f>
        <v>103.5</v>
      </c>
      <c r="CW152">
        <f>'Datastream-Q'!CJ153</f>
        <v>4.8029999999999999</v>
      </c>
      <c r="CX152" s="41">
        <v>0.25</v>
      </c>
      <c r="CY152">
        <f>'Datastream-Q'!BW153</f>
        <v>106.5</v>
      </c>
      <c r="CZ152">
        <f>'Datastream-Q'!CL153</f>
        <v>87.979699999999994</v>
      </c>
      <c r="DA152" s="41">
        <f>[6]Quartalsdaten!C28</f>
        <v>80.95666971</v>
      </c>
      <c r="DB152" s="40">
        <f t="shared" si="11"/>
        <v>17.046768471978858</v>
      </c>
      <c r="DC152" s="19">
        <f>'[2]Deutschland Quartalsdaten'!N112</f>
        <v>6.9750686586382699E-2</v>
      </c>
      <c r="DG152">
        <f>'Datastream-Q'!BY153</f>
        <v>8.9713560000000001</v>
      </c>
      <c r="DH152">
        <f>'Datastream-Q'!BZ153</f>
        <v>10.6</v>
      </c>
      <c r="DI152">
        <f>'Datastream-Q'!CA153</f>
        <v>308.62</v>
      </c>
      <c r="DJ152" s="41">
        <f>[6]Quartalsdaten!D28</f>
        <v>299.36399999999998</v>
      </c>
      <c r="DK152" s="41">
        <f>[6]Quartalsdaten!E28</f>
        <v>369.81700530000001</v>
      </c>
      <c r="DL152" s="53">
        <v>0.5</v>
      </c>
      <c r="DM152">
        <f>'Datastream-Q'!CE153</f>
        <v>178</v>
      </c>
      <c r="DN152">
        <f>'Datastream-Q'!CF153</f>
        <v>257.3</v>
      </c>
      <c r="DO152" s="41">
        <f>[6]Quartalsdaten!F28</f>
        <v>25.57798</v>
      </c>
      <c r="DP152" s="41">
        <f>'West-Deutschland-Q'!BA153</f>
        <v>47.611600000000003</v>
      </c>
      <c r="DQ152" s="41">
        <f>[6]Quartalsdaten!G28</f>
        <v>16.110499999999998</v>
      </c>
      <c r="DR152" s="41">
        <f>[6]Quartalsdaten!H28</f>
        <v>16.110499999999998</v>
      </c>
      <c r="DS152" s="41">
        <f>[6]Quartalsdaten!I28</f>
        <v>25.57798</v>
      </c>
      <c r="DT152" s="41">
        <f>[6]Quartalsdaten!J28</f>
        <v>127.02866</v>
      </c>
      <c r="DU152" s="41">
        <f>[6]Quartalsdaten!K28</f>
        <v>47.611600000000003</v>
      </c>
      <c r="DV152" s="48">
        <v>4.88</v>
      </c>
      <c r="DW152">
        <f>'Datastream-Q'!CG153</f>
        <v>100.8</v>
      </c>
      <c r="DX152">
        <f>'Datastream-Q'!CH153</f>
        <v>97.6</v>
      </c>
      <c r="DY152" s="56">
        <v>63.41</v>
      </c>
      <c r="DZ152" s="41">
        <v>0.36377978101476921</v>
      </c>
      <c r="EA152" s="41">
        <v>0.12590833148244623</v>
      </c>
      <c r="EB152" s="1">
        <f>[2]Weltindikatoren!C112</f>
        <v>2.4786822187240563</v>
      </c>
      <c r="EC152" s="41">
        <f>'West-Deutschland-Q'!BE153</f>
        <v>62.920999999999999</v>
      </c>
      <c r="ED152" s="41">
        <f>'West-Deutschland-Q'!BF153</f>
        <v>36.281999999999996</v>
      </c>
      <c r="EE152" s="41">
        <f>[6]Quartalsdaten!L28</f>
        <v>304.358</v>
      </c>
      <c r="EF152" s="41">
        <v>100.09</v>
      </c>
      <c r="EG152" s="41">
        <f>[6]Quartalsdaten!M28</f>
        <v>39.35507303</v>
      </c>
      <c r="EH152" s="41">
        <f>[6]Quartalsdaten!N28</f>
        <v>6.0528333919999993</v>
      </c>
      <c r="EI152" s="41">
        <f>[6]Quartalsdaten!O28</f>
        <v>81.100000000000009</v>
      </c>
      <c r="EJ152" s="1">
        <f>[2]Weltindikatoren!C112</f>
        <v>2.4786822187240563</v>
      </c>
      <c r="EK152" t="e">
        <f>#REF!</f>
        <v>#REF!</v>
      </c>
      <c r="EL152">
        <v>198.68832300751032</v>
      </c>
      <c r="EM152">
        <v>278.68581284093204</v>
      </c>
      <c r="EQ152">
        <f>[6]Quartalsdaten!AA28</f>
        <v>135.98099999999999</v>
      </c>
      <c r="ER152">
        <f>[6]Quartalsdaten!AB28</f>
        <v>209.018</v>
      </c>
      <c r="ES152" s="56">
        <v>60.68</v>
      </c>
      <c r="ET152" s="41">
        <f>[6]Quartalsdaten!AD28</f>
        <v>81.548000000000002</v>
      </c>
      <c r="EU152" s="41">
        <f>[6]Quartalsdaten!AE28</f>
        <v>115.56399999999999</v>
      </c>
    </row>
    <row r="153" spans="1:151">
      <c r="A153" s="4">
        <v>35704</v>
      </c>
      <c r="B153" s="14">
        <f>B152*('Datastream-Q'!B154/'Datastream-Q'!B153)</f>
        <v>478.88473902931429</v>
      </c>
      <c r="C153">
        <f>'Datastream-Q'!C154</f>
        <v>95.2</v>
      </c>
      <c r="D153">
        <f>'Datastream-Q'!D154</f>
        <v>89.8</v>
      </c>
      <c r="E153">
        <f>'Datastream-Q'!E154</f>
        <v>100.9</v>
      </c>
      <c r="F153">
        <f>'Datastream-Q'!F154</f>
        <v>66.3</v>
      </c>
      <c r="G153">
        <f>'Datastream-Q'!G154</f>
        <v>1.0996619999999999</v>
      </c>
      <c r="H153">
        <f>'Datastream-Q'!H154</f>
        <v>465</v>
      </c>
      <c r="I153">
        <f>'Datastream-Q'!I154</f>
        <v>1139.3</v>
      </c>
      <c r="J153">
        <f>'Datastream-Q'!J154</f>
        <v>3.6819999999999999</v>
      </c>
      <c r="K153">
        <f>'Datastream-Q'!K154</f>
        <v>5.5</v>
      </c>
      <c r="L153">
        <f>'Datastream-Q'!L154</f>
        <v>4249.7</v>
      </c>
      <c r="M153">
        <f>'Datastream-Q'!M154</f>
        <v>824159</v>
      </c>
      <c r="N153">
        <f>'Datastream-Q'!N154</f>
        <v>73.099999999999994</v>
      </c>
      <c r="O153">
        <f>'Datastream-Q'!O154</f>
        <v>6993</v>
      </c>
      <c r="P153">
        <f>'Datastream-Q'!P154</f>
        <v>11.7</v>
      </c>
      <c r="Q153">
        <f>'Datastream-Q'!Q154</f>
        <v>78.2</v>
      </c>
      <c r="R153">
        <f>'Datastream-Q'!R154</f>
        <v>82.2</v>
      </c>
      <c r="S153">
        <v>0</v>
      </c>
      <c r="T153">
        <v>0</v>
      </c>
      <c r="U153">
        <f>'Datastream-Q'!S154</f>
        <v>14.4</v>
      </c>
      <c r="V153">
        <f>'Datastream-Q'!T154</f>
        <v>8.5</v>
      </c>
      <c r="W153" s="1">
        <f>'[2]Deutschland Quartalsdaten'!C113</f>
        <v>0.63388062512304622</v>
      </c>
      <c r="X153" s="1">
        <f>'[2]Deutschland Quartalsdaten'!B113</f>
        <v>3.1686839941048395</v>
      </c>
      <c r="Y153" s="19">
        <f>'[2]Deutschland Quartalsdaten'!J113</f>
        <v>3.0572869307768289</v>
      </c>
      <c r="Z153">
        <f>'Datastream-Q'!U154</f>
        <v>131.05600000000001</v>
      </c>
      <c r="AA153">
        <f>'Datastream-Q'!V154</f>
        <v>142.22979000000001</v>
      </c>
      <c r="AB153">
        <f>'Datastream-Q'!W154</f>
        <v>123.363</v>
      </c>
      <c r="AC153">
        <f>'Datastream-Q'!X154</f>
        <v>131.29337000000001</v>
      </c>
      <c r="AD153">
        <f>'Datastream-Q'!Y154</f>
        <v>-21.1</v>
      </c>
      <c r="AE153">
        <f>'Datastream-Q'!Z154</f>
        <v>52.7</v>
      </c>
      <c r="AF153" s="1">
        <f>'Datastream-Q'!AA154</f>
        <v>13.9</v>
      </c>
      <c r="AG153">
        <f>'Datastream-Q'!AB154</f>
        <v>100.4</v>
      </c>
      <c r="AH153">
        <f>'Datastream-Q'!AC154</f>
        <v>100</v>
      </c>
      <c r="AI153">
        <f>'Datastream-Q'!AD154</f>
        <v>95.78</v>
      </c>
      <c r="AJ153">
        <f>'Datastream-Q'!AE154</f>
        <v>1.0996619999999999</v>
      </c>
      <c r="AK153" s="2">
        <f t="shared" si="9"/>
        <v>92.143846939519491</v>
      </c>
      <c r="AL153" s="2">
        <f t="shared" si="10"/>
        <v>93.959809242462129</v>
      </c>
      <c r="AM153" s="12">
        <f>'Datastream-Q'!CI154</f>
        <v>1.8</v>
      </c>
      <c r="AN153">
        <f>'Datastream-Q'!AF154</f>
        <v>78.3</v>
      </c>
      <c r="AO153">
        <f>'Datastream-Q'!AG154</f>
        <v>-11.5</v>
      </c>
      <c r="AP153">
        <f>'Datastream-Q'!AH154</f>
        <v>21.24663</v>
      </c>
      <c r="AQ153">
        <f>'Datastream-Q'!AI154</f>
        <v>120.91737000000001</v>
      </c>
      <c r="AR153">
        <f>'Datastream-Q'!AJ154</f>
        <v>36.39432</v>
      </c>
      <c r="AS153">
        <f>'Datastream-Q'!AK154</f>
        <v>95.562389999999994</v>
      </c>
      <c r="AT153">
        <f>'Datastream-Q'!AL154</f>
        <v>17.774999999999999</v>
      </c>
      <c r="AU153">
        <f>'Datastream-Q'!AM154</f>
        <v>113.28100000000001</v>
      </c>
      <c r="AV153">
        <f>'Datastream-Q'!AN154</f>
        <v>29.34</v>
      </c>
      <c r="AW153">
        <f>'Datastream-Q'!AO154</f>
        <v>94.022999999999996</v>
      </c>
      <c r="AX153" s="30">
        <f t="shared" si="12"/>
        <v>98.067298861520072</v>
      </c>
      <c r="AY153">
        <f>'Datastream-Q'!AQ154</f>
        <v>18.95</v>
      </c>
      <c r="AZ153">
        <f>'Datastream-Q'!AR154</f>
        <v>78.2</v>
      </c>
      <c r="BA153" s="2">
        <f t="shared" si="8"/>
        <v>83.660326367052079</v>
      </c>
      <c r="BB153" s="2">
        <f t="shared" si="8"/>
        <v>93.684637699281751</v>
      </c>
      <c r="BC153" s="2">
        <f t="shared" si="8"/>
        <v>80.616975396160711</v>
      </c>
      <c r="BD153" s="2">
        <f t="shared" si="8"/>
        <v>98.389125680092349</v>
      </c>
      <c r="BE153">
        <f>'Datastream-Q'!AS154</f>
        <v>100.2589</v>
      </c>
      <c r="BF153">
        <f>'Datastream-Q'!AT154</f>
        <v>52.7</v>
      </c>
      <c r="BG153">
        <f>'Datastream-Q'!AU154</f>
        <v>85</v>
      </c>
      <c r="BH153">
        <f>'Datastream-Q'!AV154</f>
        <v>85.3</v>
      </c>
      <c r="BI153">
        <f>'Datastream-Q'!AW154</f>
        <v>23.2</v>
      </c>
      <c r="BJ153">
        <f>'Datastream-Q'!AX154</f>
        <v>10</v>
      </c>
      <c r="BK153">
        <f>'Datastream-Q'!AY154</f>
        <v>6</v>
      </c>
      <c r="BL153">
        <v>0.69667947310647649</v>
      </c>
      <c r="BM153">
        <f>'Datastream-Q'!AZ154</f>
        <v>80.817099999999996</v>
      </c>
      <c r="BN153">
        <f>'Datastream-Q'!BA154</f>
        <v>101.08410000000001</v>
      </c>
      <c r="BO153">
        <f>'Datastream-Q'!BB154</f>
        <v>9.1</v>
      </c>
      <c r="BP153">
        <f>'Datastream-Q'!BC154</f>
        <v>88.1</v>
      </c>
      <c r="BQ153" s="41">
        <f>[6]Quartalsdaten!S29</f>
        <v>83.188109999999995</v>
      </c>
      <c r="BR153">
        <f>'Datastream-Q'!BE154</f>
        <v>80.8</v>
      </c>
      <c r="BS153" s="13">
        <v>110.53</v>
      </c>
      <c r="BT153" s="1">
        <f>'[4]Preisindex-Deutschland-Quartals'!C113</f>
        <v>10.102262824696473</v>
      </c>
      <c r="BU153" s="1">
        <f>'[4]Preisindex-Deutschland-Quartals'!D113</f>
        <v>8.5891235824678329</v>
      </c>
      <c r="BV153" s="2">
        <f>'[5]Deutschland Quartalsdaten'!K113</f>
        <v>0</v>
      </c>
      <c r="BW153" s="41">
        <f>'West-Deutschland-Q'!AW154</f>
        <v>344.14735000000002</v>
      </c>
      <c r="BX153" s="41">
        <f>'West-Deutschland-Q'!AX154</f>
        <v>33.483379999999997</v>
      </c>
      <c r="BY153" s="41">
        <f>'West-Deutschland-Q'!AY154</f>
        <v>595.28719000000001</v>
      </c>
      <c r="BZ153" s="2">
        <f>'Datastream-Q'!BF154</f>
        <v>496.69299999999998</v>
      </c>
      <c r="CA153">
        <f>'Datastream-Q'!BG154</f>
        <v>2226.0300000000002</v>
      </c>
      <c r="CB153">
        <f>'Datastream-Q'!BH154</f>
        <v>5706.098</v>
      </c>
      <c r="CC153" s="2">
        <v>684.03</v>
      </c>
      <c r="CD153">
        <f>'Datastream-Q'!BI154</f>
        <v>69.400000000000006</v>
      </c>
      <c r="CE153">
        <f>'Datastream-Q'!BJ154</f>
        <v>-14.2</v>
      </c>
      <c r="CF153">
        <f>'Datastream-Q'!BK154</f>
        <v>104.4</v>
      </c>
      <c r="CG153" s="41">
        <v>118.44351038084324</v>
      </c>
      <c r="CH153" s="11">
        <f>[2]Weltindikatoren!Q113</f>
        <v>83.652819854517432</v>
      </c>
      <c r="CI153" s="2">
        <f>'[2]Deutschland Quartalsdaten'!O113</f>
        <v>82.4047154321064</v>
      </c>
      <c r="CJ153" s="21">
        <v>-0.23258999999999999</v>
      </c>
      <c r="CK153" s="21">
        <v>-3.4095800000000001</v>
      </c>
      <c r="CL153">
        <f>'Datastream-Q'!BL154</f>
        <v>100.5009</v>
      </c>
      <c r="CM153">
        <f>'Datastream-Q'!BM154</f>
        <v>91.4148</v>
      </c>
      <c r="CN153">
        <f>'Datastream-Q'!BN154</f>
        <v>86.8</v>
      </c>
      <c r="CO153">
        <f>'Datastream-Q'!BO154</f>
        <v>104</v>
      </c>
      <c r="CP153">
        <f>'Datastream-Q'!BP154</f>
        <v>38</v>
      </c>
      <c r="CQ153">
        <f>'Datastream-Q'!BQ154</f>
        <v>42.9</v>
      </c>
      <c r="CR153">
        <f>'Datastream-Q'!BR154</f>
        <v>68.400000000000006</v>
      </c>
      <c r="CS153">
        <f>'Datastream-Q'!BS154</f>
        <v>80.27</v>
      </c>
      <c r="CT153">
        <f>'Datastream-Q'!BT154</f>
        <v>60.17</v>
      </c>
      <c r="CU153" s="28">
        <f>'Datastream-Q'!BU154</f>
        <v>86.8</v>
      </c>
      <c r="CV153" s="28">
        <f>'Datastream-Q'!BV154</f>
        <v>102.9</v>
      </c>
      <c r="CW153">
        <f>'Datastream-Q'!CJ154</f>
        <v>3.79</v>
      </c>
      <c r="CX153" s="41">
        <v>0.18</v>
      </c>
      <c r="CY153">
        <f>'Datastream-Q'!BW154</f>
        <v>104.8</v>
      </c>
      <c r="CZ153">
        <f>'Datastream-Q'!CL154</f>
        <v>92.475399999999993</v>
      </c>
      <c r="DA153" s="41">
        <f>[6]Quartalsdaten!C29</f>
        <v>80.998102650000007</v>
      </c>
      <c r="DB153" s="40">
        <f t="shared" si="11"/>
        <v>17.232567825386347</v>
      </c>
      <c r="DC153" s="19">
        <f>'[2]Deutschland Quartalsdaten'!N113</f>
        <v>9.2105818373279955E-2</v>
      </c>
      <c r="DG153">
        <f>'Datastream-Q'!BY154</f>
        <v>9.2839600000000004</v>
      </c>
      <c r="DH153">
        <f>'Datastream-Q'!BZ154</f>
        <v>10.5</v>
      </c>
      <c r="DI153">
        <f>'Datastream-Q'!CA154</f>
        <v>311.08999999999997</v>
      </c>
      <c r="DJ153" s="41">
        <f>[6]Quartalsdaten!D29</f>
        <v>314.43</v>
      </c>
      <c r="DK153" s="41">
        <f>[6]Quartalsdaten!E29</f>
        <v>388.94929139999999</v>
      </c>
      <c r="DL153" s="53">
        <v>0.1</v>
      </c>
      <c r="DM153">
        <f>'Datastream-Q'!CE154</f>
        <v>172.3</v>
      </c>
      <c r="DN153">
        <f>'Datastream-Q'!CF154</f>
        <v>248.1</v>
      </c>
      <c r="DO153" s="41">
        <f>[6]Quartalsdaten!F29</f>
        <v>26.74915</v>
      </c>
      <c r="DP153" s="41">
        <f>'West-Deutschland-Q'!BA154</f>
        <v>47.431849999999997</v>
      </c>
      <c r="DQ153" s="41">
        <f>[6]Quartalsdaten!G29</f>
        <v>16.161639999999998</v>
      </c>
      <c r="DR153" s="41">
        <f>[6]Quartalsdaten!H29</f>
        <v>16.161639999999998</v>
      </c>
      <c r="DS153" s="41">
        <f>[6]Quartalsdaten!I29</f>
        <v>26.74915</v>
      </c>
      <c r="DT153" s="41">
        <f>[6]Quartalsdaten!J29</f>
        <v>128.25548000000001</v>
      </c>
      <c r="DU153" s="41">
        <f>[6]Quartalsdaten!K29</f>
        <v>47.431849999999997</v>
      </c>
      <c r="DV153" s="48">
        <v>5.08</v>
      </c>
      <c r="DW153">
        <f>'Datastream-Q'!CG154</f>
        <v>100.5</v>
      </c>
      <c r="DX153">
        <f>'Datastream-Q'!CH154</f>
        <v>100.3</v>
      </c>
      <c r="DY153" s="56">
        <v>65.709999999999994</v>
      </c>
      <c r="DZ153" s="41">
        <v>0.55058008369974709</v>
      </c>
      <c r="EA153" s="41">
        <v>0.53581121898967254</v>
      </c>
      <c r="EB153" s="1">
        <f>[2]Weltindikatoren!C113</f>
        <v>2.5014550370673434</v>
      </c>
      <c r="EC153" s="41">
        <f>'West-Deutschland-Q'!BE154</f>
        <v>62.671999999999997</v>
      </c>
      <c r="ED153" s="41">
        <f>'West-Deutschland-Q'!BF154</f>
        <v>36.082999999999998</v>
      </c>
      <c r="EE153" s="41">
        <f>[6]Quartalsdaten!L29</f>
        <v>306.73200000000003</v>
      </c>
      <c r="EF153" s="41">
        <v>99.87</v>
      </c>
      <c r="EG153" s="41">
        <f>[6]Quartalsdaten!M29</f>
        <v>39.233288700000003</v>
      </c>
      <c r="EH153" s="41">
        <f>[6]Quartalsdaten!N29</f>
        <v>6.0899748200000001</v>
      </c>
      <c r="EI153" s="41">
        <f>[6]Quartalsdaten!O29</f>
        <v>81.399999999999991</v>
      </c>
      <c r="EJ153" s="1">
        <f>[2]Weltindikatoren!C113</f>
        <v>2.5014550370673434</v>
      </c>
      <c r="EK153" t="e">
        <f>#REF!</f>
        <v>#REF!</v>
      </c>
      <c r="EL153">
        <v>202.79603566761483</v>
      </c>
      <c r="EM153">
        <v>281.91554820692579</v>
      </c>
      <c r="EQ153">
        <f>[6]Quartalsdaten!AA29</f>
        <v>136.52199999999999</v>
      </c>
      <c r="ER153">
        <f>[6]Quartalsdaten!AB29</f>
        <v>210.16900000000001</v>
      </c>
      <c r="ES153" s="56">
        <v>61.78</v>
      </c>
      <c r="ET153" s="41">
        <f>[6]Quartalsdaten!AD29</f>
        <v>82.028999999999996</v>
      </c>
      <c r="EU153" s="41">
        <f>[6]Quartalsdaten!AE29</f>
        <v>116.883</v>
      </c>
    </row>
    <row r="154" spans="1:151">
      <c r="A154" s="4">
        <v>35796</v>
      </c>
      <c r="B154" s="14">
        <f>B153*('Datastream-Q'!B155/'Datastream-Q'!B154)</f>
        <v>483.41206067549444</v>
      </c>
      <c r="C154">
        <f>'Datastream-Q'!C155</f>
        <v>95.4</v>
      </c>
      <c r="D154">
        <f>'Datastream-Q'!D155</f>
        <v>91</v>
      </c>
      <c r="E154">
        <f>'Datastream-Q'!E155</f>
        <v>99.8</v>
      </c>
      <c r="F154">
        <f>'Datastream-Q'!F155</f>
        <v>67.8</v>
      </c>
      <c r="G154">
        <f>'Datastream-Q'!G155</f>
        <v>1.070541</v>
      </c>
      <c r="H154">
        <f>'Datastream-Q'!H155</f>
        <v>449.5</v>
      </c>
      <c r="I154">
        <f>'Datastream-Q'!I155</f>
        <v>1150.5999999999999</v>
      </c>
      <c r="J154">
        <f>'Datastream-Q'!J155</f>
        <v>3.536</v>
      </c>
      <c r="K154">
        <f>'Datastream-Q'!K155</f>
        <v>5</v>
      </c>
      <c r="L154">
        <f>'Datastream-Q'!L155</f>
        <v>5102.3999999999996</v>
      </c>
      <c r="M154">
        <f>'Datastream-Q'!M155</f>
        <v>977716</v>
      </c>
      <c r="N154">
        <f>'Datastream-Q'!N155</f>
        <v>74.8</v>
      </c>
      <c r="O154">
        <f>'Datastream-Q'!O155</f>
        <v>7059</v>
      </c>
      <c r="P154">
        <f>'Datastream-Q'!P155</f>
        <v>11.6</v>
      </c>
      <c r="Q154">
        <f>'Datastream-Q'!Q155</f>
        <v>77.900000000000006</v>
      </c>
      <c r="R154">
        <f>'Datastream-Q'!R155</f>
        <v>82.3</v>
      </c>
      <c r="S154">
        <v>0</v>
      </c>
      <c r="T154">
        <v>0</v>
      </c>
      <c r="U154">
        <f>'Datastream-Q'!S155</f>
        <v>21.1</v>
      </c>
      <c r="V154">
        <f>'Datastream-Q'!T155</f>
        <v>5.6</v>
      </c>
      <c r="W154" s="1">
        <f>'[2]Deutschland Quartalsdaten'!C114</f>
        <v>0.52871599545957348</v>
      </c>
      <c r="X154" s="1">
        <f>'[2]Deutschland Quartalsdaten'!B114</f>
        <v>3.1892480981552134</v>
      </c>
      <c r="Y154" s="19">
        <f>'[2]Deutschland Quartalsdaten'!J114</f>
        <v>3.0708171602221093</v>
      </c>
      <c r="Z154">
        <f>'Datastream-Q'!U155</f>
        <v>133.11199999999999</v>
      </c>
      <c r="AA154">
        <f>'Datastream-Q'!V155</f>
        <v>144.82157000000001</v>
      </c>
      <c r="AB154">
        <f>'Datastream-Q'!W155</f>
        <v>126.89700000000001</v>
      </c>
      <c r="AC154">
        <f>'Datastream-Q'!X155</f>
        <v>136.34384</v>
      </c>
      <c r="AD154">
        <f>'Datastream-Q'!Y155</f>
        <v>-18.399999999999999</v>
      </c>
      <c r="AE154">
        <f>'Datastream-Q'!Z155</f>
        <v>53.1</v>
      </c>
      <c r="AF154" s="1">
        <f>'Datastream-Q'!AA155</f>
        <v>13.4</v>
      </c>
      <c r="AG154">
        <f>'Datastream-Q'!AB155</f>
        <v>99.5</v>
      </c>
      <c r="AH154">
        <f>'Datastream-Q'!AC155</f>
        <v>99.1</v>
      </c>
      <c r="AI154">
        <f>'Datastream-Q'!AD155</f>
        <v>95.64</v>
      </c>
      <c r="AJ154">
        <f>'Datastream-Q'!AE155</f>
        <v>1.070541</v>
      </c>
      <c r="AK154" s="2">
        <f t="shared" si="9"/>
        <v>91.914484838135635</v>
      </c>
      <c r="AL154" s="2">
        <f t="shared" si="10"/>
        <v>93.071311472524172</v>
      </c>
      <c r="AM154" s="12">
        <f>'Datastream-Q'!CI155</f>
        <v>2.8</v>
      </c>
      <c r="AN154">
        <f>'Datastream-Q'!AF155</f>
        <v>79.400000000000006</v>
      </c>
      <c r="AO154">
        <f>'Datastream-Q'!AG155</f>
        <v>-8.4</v>
      </c>
      <c r="AP154">
        <f>'Datastream-Q'!AH155</f>
        <v>22.194939999999999</v>
      </c>
      <c r="AQ154">
        <f>'Datastream-Q'!AI155</f>
        <v>122.63809000000001</v>
      </c>
      <c r="AR154">
        <f>'Datastream-Q'!AJ155</f>
        <v>35.9985</v>
      </c>
      <c r="AS154">
        <f>'Datastream-Q'!AK155</f>
        <v>100.6987</v>
      </c>
      <c r="AT154">
        <f>'Datastream-Q'!AL155</f>
        <v>18.605</v>
      </c>
      <c r="AU154">
        <f>'Datastream-Q'!AM155</f>
        <v>114.50700000000001</v>
      </c>
      <c r="AV154">
        <f>'Datastream-Q'!AN155</f>
        <v>29.145</v>
      </c>
      <c r="AW154">
        <f>'Datastream-Q'!AO155</f>
        <v>97.751999999999995</v>
      </c>
      <c r="AX154" s="30">
        <f t="shared" si="12"/>
        <v>98.757053472132455</v>
      </c>
      <c r="AY154">
        <f>'Datastream-Q'!AQ155</f>
        <v>14.45</v>
      </c>
      <c r="AZ154">
        <f>'Datastream-Q'!AR155</f>
        <v>77.900000000000006</v>
      </c>
      <c r="BA154" s="2">
        <f t="shared" si="8"/>
        <v>83.825412458875775</v>
      </c>
      <c r="BB154" s="2">
        <f t="shared" si="8"/>
        <v>93.369849448894712</v>
      </c>
      <c r="BC154" s="2">
        <f t="shared" si="8"/>
        <v>80.96170673778073</v>
      </c>
      <c r="BD154" s="2">
        <f t="shared" si="8"/>
        <v>97.07374573852492</v>
      </c>
      <c r="BE154">
        <f>'Datastream-Q'!AS155</f>
        <v>99.398700000000005</v>
      </c>
      <c r="BF154">
        <f>'Datastream-Q'!AT155</f>
        <v>53.1</v>
      </c>
      <c r="BG154">
        <f>'Datastream-Q'!AU155</f>
        <v>85.6</v>
      </c>
      <c r="BH154">
        <f>'Datastream-Q'!AV155</f>
        <v>85.6</v>
      </c>
      <c r="BI154">
        <f>'Datastream-Q'!AW155</f>
        <v>23.2</v>
      </c>
      <c r="BJ154">
        <f>'Datastream-Q'!AX155</f>
        <v>7.8</v>
      </c>
      <c r="BK154">
        <f>'Datastream-Q'!AY155</f>
        <v>7.7</v>
      </c>
      <c r="BL154">
        <v>0.69733563350584626</v>
      </c>
      <c r="BM154">
        <f>'Datastream-Q'!AZ155</f>
        <v>81.189499999999995</v>
      </c>
      <c r="BN154">
        <f>'Datastream-Q'!BA155</f>
        <v>101.1216</v>
      </c>
      <c r="BO154">
        <f>'Datastream-Q'!BB155</f>
        <v>4.8</v>
      </c>
      <c r="BP154">
        <f>'Datastream-Q'!BC155</f>
        <v>66.599999999999994</v>
      </c>
      <c r="BQ154" s="41">
        <f>[6]Quartalsdaten!S30</f>
        <v>83.941649999999996</v>
      </c>
      <c r="BR154">
        <f>'Datastream-Q'!BE155</f>
        <v>81.2</v>
      </c>
      <c r="BS154" s="13">
        <v>110.53</v>
      </c>
      <c r="BT154" s="1">
        <f>'[4]Preisindex-Deutschland-Quartals'!C114</f>
        <v>10.196690549411985</v>
      </c>
      <c r="BU154" s="1">
        <f>'[4]Preisindex-Deutschland-Quartals'!D114</f>
        <v>8.6583091821206128</v>
      </c>
      <c r="BV154" s="2">
        <f>'[5]Deutschland Quartalsdaten'!K114</f>
        <v>0</v>
      </c>
      <c r="BW154" s="41">
        <f>'West-Deutschland-Q'!AW155</f>
        <v>344.79865999999998</v>
      </c>
      <c r="BX154" s="41">
        <f>'West-Deutschland-Q'!AX155</f>
        <v>35.133749999999999</v>
      </c>
      <c r="BY154" s="41">
        <f>'West-Deutschland-Q'!AY155</f>
        <v>603.72850000000005</v>
      </c>
      <c r="BZ154" s="2">
        <f>'Datastream-Q'!BF155</f>
        <v>501.822</v>
      </c>
      <c r="CA154">
        <f>'Datastream-Q'!BG155</f>
        <v>2250.86</v>
      </c>
      <c r="CB154">
        <f>'Datastream-Q'!BH155</f>
        <v>-4778.8760000000002</v>
      </c>
      <c r="CC154" s="2">
        <v>693.94</v>
      </c>
      <c r="CD154">
        <f>'Datastream-Q'!BI155</f>
        <v>47.2</v>
      </c>
      <c r="CE154">
        <f>'Datastream-Q'!BJ155</f>
        <v>-11.4</v>
      </c>
      <c r="CF154">
        <f>'Datastream-Q'!BK155</f>
        <v>107.2</v>
      </c>
      <c r="CG154" s="41">
        <v>117.99770729843334</v>
      </c>
      <c r="CH154" s="11">
        <f>[2]Weltindikatoren!Q114</f>
        <v>82.836438091091253</v>
      </c>
      <c r="CI154" s="2">
        <f>'[2]Deutschland Quartalsdaten'!O114</f>
        <v>82.192236956571207</v>
      </c>
      <c r="CJ154" s="21">
        <v>-0.48420999999999997</v>
      </c>
      <c r="CK154" s="21">
        <v>-10.68492</v>
      </c>
      <c r="CL154">
        <f>'Datastream-Q'!BL155</f>
        <v>98.415099999999995</v>
      </c>
      <c r="CM154">
        <f>'Datastream-Q'!BM155</f>
        <v>91.933599999999998</v>
      </c>
      <c r="CN154">
        <f>'Datastream-Q'!BN155</f>
        <v>86</v>
      </c>
      <c r="CO154">
        <f>'Datastream-Q'!BO155</f>
        <v>103.5</v>
      </c>
      <c r="CP154">
        <f>'Datastream-Q'!BP155</f>
        <v>29.13</v>
      </c>
      <c r="CQ154">
        <f>'Datastream-Q'!BQ155</f>
        <v>35</v>
      </c>
      <c r="CR154">
        <f>'Datastream-Q'!BR155</f>
        <v>65.47</v>
      </c>
      <c r="CS154">
        <f>'Datastream-Q'!BS155</f>
        <v>78.97</v>
      </c>
      <c r="CT154">
        <f>'Datastream-Q'!BT155</f>
        <v>56.1</v>
      </c>
      <c r="CU154" s="28">
        <f>'Datastream-Q'!BU155</f>
        <v>86.7</v>
      </c>
      <c r="CV154" s="28">
        <f>'Datastream-Q'!BV155</f>
        <v>103.1</v>
      </c>
      <c r="CW154">
        <f>'Datastream-Q'!CJ155</f>
        <v>6.6260000000000003</v>
      </c>
      <c r="CX154" s="41">
        <v>-0.16</v>
      </c>
      <c r="CY154">
        <f>'Datastream-Q'!BW155</f>
        <v>102.5</v>
      </c>
      <c r="CZ154">
        <f>'Datastream-Q'!CL155</f>
        <v>92.815100000000001</v>
      </c>
      <c r="DA154" s="41">
        <f>[6]Quartalsdaten!C30</f>
        <v>80.569055180000007</v>
      </c>
      <c r="DB154" s="40">
        <f t="shared" si="11"/>
        <v>13.497848284185286</v>
      </c>
      <c r="DC154" s="19">
        <f>'[2]Deutschland Quartalsdaten'!N114</f>
        <v>0.1272202375886396</v>
      </c>
      <c r="DG154">
        <f>'Datastream-Q'!BY155</f>
        <v>14.179558</v>
      </c>
      <c r="DH154">
        <f>'Datastream-Q'!BZ155</f>
        <v>10.8</v>
      </c>
      <c r="DI154">
        <f>'Datastream-Q'!CA155</f>
        <v>310.62</v>
      </c>
      <c r="DJ154" s="41">
        <f>[6]Quartalsdaten!D30</f>
        <v>308.19099999999997</v>
      </c>
      <c r="DK154" s="41">
        <f>[6]Quartalsdaten!E30</f>
        <v>382.01929760000002</v>
      </c>
      <c r="DL154" s="53">
        <v>-0.4</v>
      </c>
      <c r="DM154">
        <f>'Datastream-Q'!CE155</f>
        <v>167</v>
      </c>
      <c r="DN154">
        <f>'Datastream-Q'!CF155</f>
        <v>241.4</v>
      </c>
      <c r="DO154" s="41">
        <f>[6]Quartalsdaten!F30</f>
        <v>25.850950000000001</v>
      </c>
      <c r="DP154" s="41">
        <f>'West-Deutschland-Q'!BA155</f>
        <v>48.246169999999999</v>
      </c>
      <c r="DQ154" s="41">
        <f>[6]Quartalsdaten!G30</f>
        <v>16.903089999999999</v>
      </c>
      <c r="DR154" s="41">
        <f>[6]Quartalsdaten!H30</f>
        <v>16.903089999999999</v>
      </c>
      <c r="DS154" s="41">
        <f>[6]Quartalsdaten!I30</f>
        <v>25.850950000000001</v>
      </c>
      <c r="DT154" s="41">
        <f>[6]Quartalsdaten!J30</f>
        <v>131.66331</v>
      </c>
      <c r="DU154" s="41">
        <f>[6]Quartalsdaten!K30</f>
        <v>48.246169999999999</v>
      </c>
      <c r="DV154" s="48">
        <v>5.05</v>
      </c>
      <c r="DW154">
        <f>'Datastream-Q'!CG155</f>
        <v>100.4</v>
      </c>
      <c r="DX154">
        <f>'Datastream-Q'!CH155</f>
        <v>98.3</v>
      </c>
      <c r="DY154" s="56">
        <v>68.59</v>
      </c>
      <c r="DZ154" s="41">
        <v>0.56269963530323674</v>
      </c>
      <c r="EA154" s="41">
        <v>-0.33870365353735915</v>
      </c>
      <c r="EB154" s="1">
        <f>[2]Weltindikatoren!C114</f>
        <v>2.5054087856130991</v>
      </c>
      <c r="EC154" s="41">
        <f>'West-Deutschland-Q'!BE155</f>
        <v>63.308999999999997</v>
      </c>
      <c r="ED154" s="41">
        <f>'West-Deutschland-Q'!BF155</f>
        <v>36.72</v>
      </c>
      <c r="EE154" s="41">
        <f>[6]Quartalsdaten!L30</f>
        <v>305.82400000000001</v>
      </c>
      <c r="EF154" s="41">
        <v>99.72</v>
      </c>
      <c r="EG154" s="41">
        <f>[6]Quartalsdaten!M30</f>
        <v>39.039682849999998</v>
      </c>
      <c r="EH154" s="41">
        <f>[6]Quartalsdaten!N30</f>
        <v>6.0943782140000007</v>
      </c>
      <c r="EI154" s="41">
        <f>[6]Quartalsdaten!O30</f>
        <v>81.433333329999996</v>
      </c>
      <c r="EJ154" s="1">
        <f>[2]Weltindikatoren!C114</f>
        <v>2.5054087856130991</v>
      </c>
      <c r="EK154" t="e">
        <f>#REF!</f>
        <v>#REF!</v>
      </c>
      <c r="EL154">
        <v>205.76523662368783</v>
      </c>
      <c r="EM154">
        <v>286.81112627557428</v>
      </c>
      <c r="EQ154">
        <f>[6]Quartalsdaten!AA30</f>
        <v>137.95699999999999</v>
      </c>
      <c r="ER154">
        <f>[6]Quartalsdaten!AB30</f>
        <v>210.72300000000001</v>
      </c>
      <c r="ES154" s="56">
        <v>63.95</v>
      </c>
      <c r="ET154" s="41">
        <f>[6]Quartalsdaten!AD30</f>
        <v>82.429000000000002</v>
      </c>
      <c r="EU154" s="41">
        <f>[6]Quartalsdaten!AE30</f>
        <v>103.03400000000001</v>
      </c>
    </row>
    <row r="155" spans="1:151">
      <c r="A155" s="4">
        <v>35886</v>
      </c>
      <c r="B155" s="14">
        <f>B154*('Datastream-Q'!B156/'Datastream-Q'!B155)</f>
        <v>481.31326030450617</v>
      </c>
      <c r="C155">
        <f>'Datastream-Q'!C156</f>
        <v>95.1</v>
      </c>
      <c r="D155">
        <f>'Datastream-Q'!D156</f>
        <v>91.2</v>
      </c>
      <c r="E155">
        <f>'Datastream-Q'!E156</f>
        <v>99.3</v>
      </c>
      <c r="F155">
        <f>'Datastream-Q'!F156</f>
        <v>67.8</v>
      </c>
      <c r="G155">
        <f>'Datastream-Q'!G156</f>
        <v>1.0912949999999999</v>
      </c>
      <c r="H155">
        <f>'Datastream-Q'!H156</f>
        <v>463.5</v>
      </c>
      <c r="I155">
        <f>'Datastream-Q'!I156</f>
        <v>1166.2</v>
      </c>
      <c r="J155">
        <f>'Datastream-Q'!J156</f>
        <v>3.6070000000000002</v>
      </c>
      <c r="K155">
        <f>'Datastream-Q'!K156</f>
        <v>4.9000000000000004</v>
      </c>
      <c r="L155">
        <f>'Datastream-Q'!L156</f>
        <v>5897.4</v>
      </c>
      <c r="M155">
        <f>'Datastream-Q'!M156</f>
        <v>961527</v>
      </c>
      <c r="N155">
        <f>'Datastream-Q'!N156</f>
        <v>74.8</v>
      </c>
      <c r="O155">
        <f>'Datastream-Q'!O156</f>
        <v>6931</v>
      </c>
      <c r="P155">
        <f>'Datastream-Q'!P156</f>
        <v>11.2</v>
      </c>
      <c r="Q155">
        <f>'Datastream-Q'!Q156</f>
        <v>78.3</v>
      </c>
      <c r="R155">
        <f>'Datastream-Q'!R156</f>
        <v>82.6</v>
      </c>
      <c r="S155">
        <v>0</v>
      </c>
      <c r="T155">
        <v>0</v>
      </c>
      <c r="U155">
        <f>'Datastream-Q'!S156</f>
        <v>14.6</v>
      </c>
      <c r="V155">
        <f>'Datastream-Q'!T156</f>
        <v>8</v>
      </c>
      <c r="W155" s="1">
        <f>'[2]Deutschland Quartalsdaten'!C115</f>
        <v>0.41066290627730595</v>
      </c>
      <c r="X155" s="1">
        <f>'[2]Deutschland Quartalsdaten'!B115</f>
        <v>3.201028909288171</v>
      </c>
      <c r="Y155" s="19">
        <f>'[2]Deutschland Quartalsdaten'!J115</f>
        <v>3.0898853346764112</v>
      </c>
      <c r="Z155">
        <f>'Datastream-Q'!U156</f>
        <v>134.774</v>
      </c>
      <c r="AA155">
        <f>'Datastream-Q'!V156</f>
        <v>147.27078</v>
      </c>
      <c r="AB155">
        <f>'Datastream-Q'!W156</f>
        <v>128.37299999999999</v>
      </c>
      <c r="AC155">
        <f>'Datastream-Q'!X156</f>
        <v>139.52707000000001</v>
      </c>
      <c r="AD155">
        <f>'Datastream-Q'!Y156</f>
        <v>-17.899999999999999</v>
      </c>
      <c r="AE155">
        <f>'Datastream-Q'!Z156</f>
        <v>53.5</v>
      </c>
      <c r="AF155" s="1">
        <f>'Datastream-Q'!AA156</f>
        <v>11.7</v>
      </c>
      <c r="AG155">
        <f>'Datastream-Q'!AB156</f>
        <v>100.3</v>
      </c>
      <c r="AH155">
        <f>'Datastream-Q'!AC156</f>
        <v>99.9</v>
      </c>
      <c r="AI155">
        <f>'Datastream-Q'!AD156</f>
        <v>96.55</v>
      </c>
      <c r="AJ155">
        <f>'Datastream-Q'!AE156</f>
        <v>1.0912949999999999</v>
      </c>
      <c r="AK155" s="2">
        <f t="shared" si="9"/>
        <v>91.514419900539664</v>
      </c>
      <c r="AL155" s="2">
        <f t="shared" si="10"/>
        <v>92.005802171578594</v>
      </c>
      <c r="AM155" s="12">
        <f>'Datastream-Q'!CI156</f>
        <v>2.1</v>
      </c>
      <c r="AN155">
        <f>'Datastream-Q'!AF156</f>
        <v>79.400000000000006</v>
      </c>
      <c r="AO155">
        <f>'Datastream-Q'!AG156</f>
        <v>-8.9</v>
      </c>
      <c r="AP155">
        <f>'Datastream-Q'!AH156</f>
        <v>21.549040000000002</v>
      </c>
      <c r="AQ155">
        <f>'Datastream-Q'!AI156</f>
        <v>125.6129</v>
      </c>
      <c r="AR155">
        <f>'Datastream-Q'!AJ156</f>
        <v>37.092649999999999</v>
      </c>
      <c r="AS155">
        <f>'Datastream-Q'!AK156</f>
        <v>102.85637</v>
      </c>
      <c r="AT155">
        <f>'Datastream-Q'!AL156</f>
        <v>18.033999999999999</v>
      </c>
      <c r="AU155">
        <f>'Datastream-Q'!AM156</f>
        <v>116.74</v>
      </c>
      <c r="AV155">
        <f>'Datastream-Q'!AN156</f>
        <v>29.994</v>
      </c>
      <c r="AW155">
        <f>'Datastream-Q'!AO156</f>
        <v>98.379000000000005</v>
      </c>
      <c r="AX155" s="30">
        <f t="shared" si="12"/>
        <v>99.465922518535763</v>
      </c>
      <c r="AY155">
        <f>'Datastream-Q'!AQ156</f>
        <v>13.79</v>
      </c>
      <c r="AZ155">
        <f>'Datastream-Q'!AR156</f>
        <v>78.3</v>
      </c>
      <c r="BA155" s="2">
        <f t="shared" si="8"/>
        <v>83.688182861046229</v>
      </c>
      <c r="BB155" s="2">
        <f t="shared" si="8"/>
        <v>92.936314661949524</v>
      </c>
      <c r="BC155" s="2">
        <f t="shared" si="8"/>
        <v>80.862381091671793</v>
      </c>
      <c r="BD155" s="2">
        <f t="shared" si="8"/>
        <v>95.646968680695238</v>
      </c>
      <c r="BE155">
        <f>'Datastream-Q'!AS156</f>
        <v>100.2471</v>
      </c>
      <c r="BF155">
        <f>'Datastream-Q'!AT156</f>
        <v>53.5</v>
      </c>
      <c r="BG155">
        <f>'Datastream-Q'!AU156</f>
        <v>86.2</v>
      </c>
      <c r="BH155">
        <f>'Datastream-Q'!AV156</f>
        <v>86.1</v>
      </c>
      <c r="BI155">
        <f>'Datastream-Q'!AW156</f>
        <v>18.600000000000001</v>
      </c>
      <c r="BJ155">
        <f>'Datastream-Q'!AX156</f>
        <v>8.8000000000000007</v>
      </c>
      <c r="BK155">
        <f>'Datastream-Q'!AY156</f>
        <v>2.6</v>
      </c>
      <c r="BL155">
        <v>0.70859885789952826</v>
      </c>
      <c r="BM155">
        <f>'Datastream-Q'!AZ156</f>
        <v>81.303799999999995</v>
      </c>
      <c r="BN155">
        <f>'Datastream-Q'!BA156</f>
        <v>100.8335</v>
      </c>
      <c r="BO155">
        <f>'Datastream-Q'!BB156</f>
        <v>17.600000000000001</v>
      </c>
      <c r="BP155">
        <f>'Datastream-Q'!BC156</f>
        <v>97.1</v>
      </c>
      <c r="BQ155" s="41">
        <f>[6]Quartalsdaten!S31</f>
        <v>81.247709999999998</v>
      </c>
      <c r="BR155">
        <f>'Datastream-Q'!BE156</f>
        <v>82.8</v>
      </c>
      <c r="BS155" s="13">
        <v>105.63</v>
      </c>
      <c r="BT155" s="1">
        <f>'[4]Preisindex-Deutschland-Quartals'!C115</f>
        <v>10.286412104521339</v>
      </c>
      <c r="BU155" s="1">
        <f>'[4]Preisindex-Deutschland-Quartals'!D115</f>
        <v>8.7227456849046732</v>
      </c>
      <c r="BV155" s="2">
        <f>'[5]Deutschland Quartalsdaten'!K115</f>
        <v>0</v>
      </c>
      <c r="BW155" s="41">
        <f>'West-Deutschland-Q'!AW156</f>
        <v>344.03721999999999</v>
      </c>
      <c r="BX155" s="41">
        <f>'West-Deutschland-Q'!AX156</f>
        <v>35.630409999999998</v>
      </c>
      <c r="BY155" s="41">
        <f>'West-Deutschland-Q'!AY156</f>
        <v>602.05073000000004</v>
      </c>
      <c r="BZ155" s="2">
        <f>'Datastream-Q'!BF156</f>
        <v>501.84199999999998</v>
      </c>
      <c r="CA155">
        <f>'Datastream-Q'!BG156</f>
        <v>2258.5300000000002</v>
      </c>
      <c r="CB155">
        <f>'Datastream-Q'!BH156</f>
        <v>-1996.056</v>
      </c>
      <c r="CC155" s="2">
        <v>695.41</v>
      </c>
      <c r="CD155">
        <f>'Datastream-Q'!BI156</f>
        <v>65.5</v>
      </c>
      <c r="CE155">
        <f>'Datastream-Q'!BJ156</f>
        <v>-10.4</v>
      </c>
      <c r="CF155">
        <f>'Datastream-Q'!BK156</f>
        <v>108.7</v>
      </c>
      <c r="CG155" s="41">
        <v>119.46248885492297</v>
      </c>
      <c r="CH155" s="11">
        <f>[2]Weltindikatoren!Q115</f>
        <v>82.151645055823607</v>
      </c>
      <c r="CI155" s="2">
        <f>'[2]Deutschland Quartalsdaten'!O115</f>
        <v>82.095092761022173</v>
      </c>
      <c r="CJ155" s="21">
        <v>-4.0347999999999997</v>
      </c>
      <c r="CK155" s="21">
        <v>-4.7299699999999998</v>
      </c>
      <c r="CL155">
        <f>'Datastream-Q'!BL156</f>
        <v>100.8443</v>
      </c>
      <c r="CM155">
        <f>'Datastream-Q'!BM156</f>
        <v>92.724199999999996</v>
      </c>
      <c r="CN155">
        <f>'Datastream-Q'!BN156</f>
        <v>84.6</v>
      </c>
      <c r="CO155">
        <f>'Datastream-Q'!BO156</f>
        <v>102.7</v>
      </c>
      <c r="CP155">
        <f>'Datastream-Q'!BP156</f>
        <v>27.9</v>
      </c>
      <c r="CQ155">
        <f>'Datastream-Q'!BQ156</f>
        <v>33.47</v>
      </c>
      <c r="CR155">
        <f>'Datastream-Q'!BR156</f>
        <v>62.23</v>
      </c>
      <c r="CS155">
        <f>'Datastream-Q'!BS156</f>
        <v>73.069999999999993</v>
      </c>
      <c r="CT155">
        <f>'Datastream-Q'!BT156</f>
        <v>54.67</v>
      </c>
      <c r="CU155" s="28">
        <f>'Datastream-Q'!BU156</f>
        <v>86.4</v>
      </c>
      <c r="CV155" s="28">
        <f>'Datastream-Q'!BV156</f>
        <v>102.9</v>
      </c>
      <c r="CW155">
        <f>'Datastream-Q'!CJ156</f>
        <v>6.9080000000000004</v>
      </c>
      <c r="CX155" s="41">
        <v>0.28999999999999998</v>
      </c>
      <c r="CY155">
        <f>'Datastream-Q'!BW156</f>
        <v>102.2</v>
      </c>
      <c r="CZ155">
        <f>'Datastream-Q'!CL156</f>
        <v>94.415099999999995</v>
      </c>
      <c r="DA155" s="41">
        <f>[6]Quartalsdaten!C31</f>
        <v>80.765388900000005</v>
      </c>
      <c r="DB155" s="40">
        <f t="shared" si="11"/>
        <v>12.636363219844315</v>
      </c>
      <c r="DC155" s="19">
        <f>'[2]Deutschland Quartalsdaten'!N115</f>
        <v>8.4648558740150898E-2</v>
      </c>
      <c r="DG155">
        <f>'Datastream-Q'!BY156</f>
        <v>9.9882220000000004</v>
      </c>
      <c r="DH155">
        <f>'Datastream-Q'!BZ156</f>
        <v>10.5</v>
      </c>
      <c r="DI155">
        <f>'Datastream-Q'!CA156</f>
        <v>310.25</v>
      </c>
      <c r="DJ155" s="41">
        <f>[6]Quartalsdaten!D31</f>
        <v>300.03699999999998</v>
      </c>
      <c r="DK155" s="41">
        <f>[6]Quartalsdaten!E31</f>
        <v>371.37744739999999</v>
      </c>
      <c r="DL155" s="53">
        <v>-0.2</v>
      </c>
      <c r="DM155">
        <f>'Datastream-Q'!CE156</f>
        <v>168.3</v>
      </c>
      <c r="DN155">
        <f>'Datastream-Q'!CF156</f>
        <v>244</v>
      </c>
      <c r="DO155" s="41">
        <f>[6]Quartalsdaten!F31</f>
        <v>24.018740000000001</v>
      </c>
      <c r="DP155" s="41">
        <f>'West-Deutschland-Q'!BA156</f>
        <v>47.163319999999999</v>
      </c>
      <c r="DQ155" s="41">
        <f>[6]Quartalsdaten!G31</f>
        <v>17.118369999999999</v>
      </c>
      <c r="DR155" s="41">
        <f>[6]Quartalsdaten!H31</f>
        <v>17.118369999999999</v>
      </c>
      <c r="DS155" s="41">
        <f>[6]Quartalsdaten!I31</f>
        <v>24.018740000000001</v>
      </c>
      <c r="DT155" s="41">
        <f>[6]Quartalsdaten!J31</f>
        <v>130.16387</v>
      </c>
      <c r="DU155" s="41">
        <f>[6]Quartalsdaten!K31</f>
        <v>47.163319999999999</v>
      </c>
      <c r="DV155" s="48">
        <v>4.82</v>
      </c>
      <c r="DW155">
        <f>'Datastream-Q'!CG156</f>
        <v>100.4</v>
      </c>
      <c r="DX155">
        <f>'Datastream-Q'!CH156</f>
        <v>100.3</v>
      </c>
      <c r="DY155" s="56">
        <v>69.81</v>
      </c>
      <c r="DZ155" s="41">
        <v>3.0670896303062457E-2</v>
      </c>
      <c r="EA155" s="41">
        <v>-0.20943499037985083</v>
      </c>
      <c r="EB155" s="1">
        <f>[2]Weltindikatoren!C115</f>
        <v>2.515677411204726</v>
      </c>
      <c r="EC155" s="41">
        <f>'West-Deutschland-Q'!BE156</f>
        <v>61.332000000000001</v>
      </c>
      <c r="ED155" s="41">
        <f>'West-Deutschland-Q'!BF156</f>
        <v>35.921999999999997</v>
      </c>
      <c r="EE155" s="41">
        <f>[6]Quartalsdaten!L31</f>
        <v>305.30599999999998</v>
      </c>
      <c r="EF155" s="41">
        <v>99.88</v>
      </c>
      <c r="EG155" s="41">
        <f>[6]Quartalsdaten!M31</f>
        <v>37.9842187</v>
      </c>
      <c r="EH155" s="41">
        <f>[6]Quartalsdaten!N31</f>
        <v>6.1188021030000002</v>
      </c>
      <c r="EI155" s="41">
        <f>[6]Quartalsdaten!O31</f>
        <v>81.766666669999992</v>
      </c>
      <c r="EJ155" s="1">
        <f>[2]Weltindikatoren!C115</f>
        <v>2.515677411204726</v>
      </c>
      <c r="EK155" t="e">
        <f>#REF!</f>
        <v>#REF!</v>
      </c>
      <c r="EL155">
        <v>207.63068382238862</v>
      </c>
      <c r="EM155">
        <v>289.82064837901595</v>
      </c>
      <c r="EQ155">
        <f>[6]Quartalsdaten!AA31</f>
        <v>138.75700000000001</v>
      </c>
      <c r="ER155">
        <f>[6]Quartalsdaten!AB31</f>
        <v>214.08500000000001</v>
      </c>
      <c r="ES155" s="56">
        <v>65.069999999999993</v>
      </c>
      <c r="ET155" s="41">
        <f>[6]Quartalsdaten!AD31</f>
        <v>82.988</v>
      </c>
      <c r="EU155" s="41">
        <f>[6]Quartalsdaten!AE31</f>
        <v>116.565</v>
      </c>
    </row>
    <row r="156" spans="1:151">
      <c r="A156" s="4">
        <v>35977</v>
      </c>
      <c r="B156" s="14">
        <f>B155*('Datastream-Q'!B157/'Datastream-Q'!B156)</f>
        <v>483.71166284325631</v>
      </c>
      <c r="C156">
        <f>'Datastream-Q'!C157</f>
        <v>93.6</v>
      </c>
      <c r="D156">
        <f>'Datastream-Q'!D157</f>
        <v>90.3</v>
      </c>
      <c r="E156">
        <f>'Datastream-Q'!E157</f>
        <v>97</v>
      </c>
      <c r="F156">
        <f>'Datastream-Q'!F157</f>
        <v>66.8</v>
      </c>
      <c r="G156">
        <f>'Datastream-Q'!G157</f>
        <v>1.1504239999999999</v>
      </c>
      <c r="H156">
        <f>'Datastream-Q'!H157</f>
        <v>466.9</v>
      </c>
      <c r="I156">
        <f>'Datastream-Q'!I157</f>
        <v>1184.7</v>
      </c>
      <c r="J156">
        <f>'Datastream-Q'!J157</f>
        <v>3.5089999999999999</v>
      </c>
      <c r="K156">
        <f>'Datastream-Q'!K157</f>
        <v>4.4000000000000004</v>
      </c>
      <c r="L156">
        <f>'Datastream-Q'!L157</f>
        <v>4474.5</v>
      </c>
      <c r="M156">
        <f>'Datastream-Q'!M157</f>
        <v>881648</v>
      </c>
      <c r="N156">
        <f>'Datastream-Q'!N157</f>
        <v>74.8</v>
      </c>
      <c r="O156">
        <f>'Datastream-Q'!O157</f>
        <v>7008</v>
      </c>
      <c r="P156">
        <f>'Datastream-Q'!P157</f>
        <v>10.8</v>
      </c>
      <c r="Q156">
        <f>'Datastream-Q'!Q157</f>
        <v>78.5</v>
      </c>
      <c r="R156">
        <f>'Datastream-Q'!R157</f>
        <v>82.7</v>
      </c>
      <c r="S156">
        <v>0</v>
      </c>
      <c r="T156">
        <v>0</v>
      </c>
      <c r="U156">
        <f>'Datastream-Q'!S157</f>
        <v>14.1</v>
      </c>
      <c r="V156">
        <f>'Datastream-Q'!T157</f>
        <v>9.1</v>
      </c>
      <c r="W156" s="1">
        <f>'[2]Deutschland Quartalsdaten'!C116</f>
        <v>9.3413537634752464E-2</v>
      </c>
      <c r="X156" s="1">
        <f>'[2]Deutschland Quartalsdaten'!B116</f>
        <v>3.1932117101235131</v>
      </c>
      <c r="Y156" s="19">
        <f>'[2]Deutschland Quartalsdaten'!J116</f>
        <v>3.1052967556412332</v>
      </c>
      <c r="Z156">
        <f>'Datastream-Q'!U157</f>
        <v>132.81800000000001</v>
      </c>
      <c r="AA156">
        <f>'Datastream-Q'!V157</f>
        <v>145.88645</v>
      </c>
      <c r="AB156">
        <f>'Datastream-Q'!W157</f>
        <v>126.85299999999999</v>
      </c>
      <c r="AC156">
        <f>'Datastream-Q'!X157</f>
        <v>140.41955999999999</v>
      </c>
      <c r="AD156">
        <f>'Datastream-Q'!Y157</f>
        <v>-23.9</v>
      </c>
      <c r="AE156">
        <f>'Datastream-Q'!Z157</f>
        <v>52.3</v>
      </c>
      <c r="AF156" s="1">
        <f>'Datastream-Q'!AA157</f>
        <v>3.5</v>
      </c>
      <c r="AG156">
        <f>'Datastream-Q'!AB157</f>
        <v>101.1</v>
      </c>
      <c r="AH156">
        <f>'Datastream-Q'!AC157</f>
        <v>100.6</v>
      </c>
      <c r="AI156">
        <f>'Datastream-Q'!AD157</f>
        <v>97.77</v>
      </c>
      <c r="AJ156">
        <f>'Datastream-Q'!AE157</f>
        <v>1.1504239999999999</v>
      </c>
      <c r="AK156" s="2">
        <f t="shared" si="9"/>
        <v>91.042039887871709</v>
      </c>
      <c r="AL156" s="2">
        <f t="shared" si="10"/>
        <v>90.338553973534744</v>
      </c>
      <c r="AM156" s="12">
        <f>'Datastream-Q'!CI157</f>
        <v>0.7</v>
      </c>
      <c r="AN156">
        <f>'Datastream-Q'!AF157</f>
        <v>79.599999999999994</v>
      </c>
      <c r="AO156">
        <f>'Datastream-Q'!AG157</f>
        <v>-13.1</v>
      </c>
      <c r="AP156">
        <f>'Datastream-Q'!AH157</f>
        <v>22.505230000000001</v>
      </c>
      <c r="AQ156">
        <f>'Datastream-Q'!AI157</f>
        <v>123.39637999999999</v>
      </c>
      <c r="AR156">
        <f>'Datastream-Q'!AJ157</f>
        <v>37.711080000000003</v>
      </c>
      <c r="AS156">
        <f>'Datastream-Q'!AK157</f>
        <v>103.20068000000001</v>
      </c>
      <c r="AT156">
        <f>'Datastream-Q'!AL157</f>
        <v>18.844000000000001</v>
      </c>
      <c r="AU156">
        <f>'Datastream-Q'!AM157</f>
        <v>113.974</v>
      </c>
      <c r="AV156">
        <f>'Datastream-Q'!AN157</f>
        <v>30.506</v>
      </c>
      <c r="AW156">
        <f>'Datastream-Q'!AO157</f>
        <v>96.346999999999994</v>
      </c>
      <c r="AX156" s="30">
        <f t="shared" si="12"/>
        <v>100.77872169012474</v>
      </c>
      <c r="AY156">
        <f>'Datastream-Q'!AQ157</f>
        <v>12.77</v>
      </c>
      <c r="AZ156">
        <f>'Datastream-Q'!AR157</f>
        <v>78.5</v>
      </c>
      <c r="BA156" s="2">
        <f t="shared" si="8"/>
        <v>83.73164815467338</v>
      </c>
      <c r="BB156" s="2">
        <f t="shared" si="8"/>
        <v>92.364135803659735</v>
      </c>
      <c r="BC156" s="2">
        <f t="shared" si="8"/>
        <v>80.893997201883366</v>
      </c>
      <c r="BD156" s="2">
        <f t="shared" si="8"/>
        <v>93.358880968613761</v>
      </c>
      <c r="BE156">
        <f>'Datastream-Q'!AS157</f>
        <v>100.9922</v>
      </c>
      <c r="BF156">
        <f>'Datastream-Q'!AT157</f>
        <v>52.3</v>
      </c>
      <c r="BG156">
        <f>'Datastream-Q'!AU157</f>
        <v>85.9</v>
      </c>
      <c r="BH156">
        <f>'Datastream-Q'!AV157</f>
        <v>85.6</v>
      </c>
      <c r="BI156">
        <f>'Datastream-Q'!AW157</f>
        <v>15.1</v>
      </c>
      <c r="BJ156">
        <f>'Datastream-Q'!AX157</f>
        <v>12.5</v>
      </c>
      <c r="BK156">
        <f>'Datastream-Q'!AY157</f>
        <v>-0.3</v>
      </c>
      <c r="BL156">
        <v>0.7021103676211633</v>
      </c>
      <c r="BM156">
        <f>'Datastream-Q'!AZ157</f>
        <v>81.059899999999999</v>
      </c>
      <c r="BN156">
        <f>'Datastream-Q'!BA157</f>
        <v>100.1018</v>
      </c>
      <c r="BO156">
        <f>'Datastream-Q'!BB157</f>
        <v>19.600000000000001</v>
      </c>
      <c r="BP156">
        <f>'Datastream-Q'!BC157</f>
        <v>96.4</v>
      </c>
      <c r="BQ156" s="41">
        <f>[6]Quartalsdaten!S32</f>
        <v>81.655439999999999</v>
      </c>
      <c r="BR156">
        <f>'Datastream-Q'!BE157</f>
        <v>84.3</v>
      </c>
      <c r="BS156" s="13">
        <v>109.96</v>
      </c>
      <c r="BT156" s="1">
        <f>'[4]Preisindex-Deutschland-Quartals'!C116</f>
        <v>10.396009005408514</v>
      </c>
      <c r="BU156" s="1">
        <f>'[4]Preisindex-Deutschland-Quartals'!D116</f>
        <v>8.7953673274209319</v>
      </c>
      <c r="BV156" s="2">
        <f>'[5]Deutschland Quartalsdaten'!K116</f>
        <v>0</v>
      </c>
      <c r="BW156" s="41">
        <f>'West-Deutschland-Q'!AW157</f>
        <v>347.44353000000001</v>
      </c>
      <c r="BX156" s="41">
        <f>'West-Deutschland-Q'!AX157</f>
        <v>36.36506</v>
      </c>
      <c r="BY156" s="41">
        <f>'West-Deutschland-Q'!AY157</f>
        <v>607.64338999999995</v>
      </c>
      <c r="BZ156" s="2">
        <f>'Datastream-Q'!BF157</f>
        <v>504.69</v>
      </c>
      <c r="CA156">
        <f>'Datastream-Q'!BG157</f>
        <v>2269.5</v>
      </c>
      <c r="CB156">
        <f>'Datastream-Q'!BH157</f>
        <v>-8169.3710000000001</v>
      </c>
      <c r="CC156" s="2">
        <v>697.92</v>
      </c>
      <c r="CD156">
        <f>'Datastream-Q'!BI157</f>
        <v>49.8</v>
      </c>
      <c r="CE156">
        <f>'Datastream-Q'!BJ157</f>
        <v>-6.7</v>
      </c>
      <c r="CF156">
        <f>'Datastream-Q'!BK157</f>
        <v>108.6</v>
      </c>
      <c r="CG156" s="41">
        <v>119.57712393325691</v>
      </c>
      <c r="CH156" s="11">
        <f>[2]Weltindikatoren!Q116</f>
        <v>81.574376174204659</v>
      </c>
      <c r="CI156" s="2">
        <f>'[2]Deutschland Quartalsdaten'!O116</f>
        <v>81.957466681344386</v>
      </c>
      <c r="CJ156" s="21">
        <v>-2.7273900000000002</v>
      </c>
      <c r="CK156" s="21">
        <v>-7.3170200000000003</v>
      </c>
      <c r="CL156">
        <f>'Datastream-Q'!BL157</f>
        <v>102.8562</v>
      </c>
      <c r="CM156">
        <f>'Datastream-Q'!BM157</f>
        <v>94.514499999999998</v>
      </c>
      <c r="CN156">
        <f>'Datastream-Q'!BN157</f>
        <v>83</v>
      </c>
      <c r="CO156">
        <f>'Datastream-Q'!BO157</f>
        <v>100.6</v>
      </c>
      <c r="CP156">
        <f>'Datastream-Q'!BP157</f>
        <v>26.73</v>
      </c>
      <c r="CQ156">
        <f>'Datastream-Q'!BQ157</f>
        <v>31.9</v>
      </c>
      <c r="CR156">
        <f>'Datastream-Q'!BR157</f>
        <v>58.53</v>
      </c>
      <c r="CS156">
        <f>'Datastream-Q'!BS157</f>
        <v>66.63</v>
      </c>
      <c r="CT156">
        <f>'Datastream-Q'!BT157</f>
        <v>52.87</v>
      </c>
      <c r="CU156" s="28">
        <f>'Datastream-Q'!BU157</f>
        <v>86.1</v>
      </c>
      <c r="CV156" s="28">
        <f>'Datastream-Q'!BV157</f>
        <v>101.9</v>
      </c>
      <c r="CW156">
        <f>'Datastream-Q'!CJ157</f>
        <v>6.3550000000000004</v>
      </c>
      <c r="CX156" s="41">
        <v>-0.11</v>
      </c>
      <c r="CY156">
        <f>'Datastream-Q'!BW157</f>
        <v>102.3</v>
      </c>
      <c r="CZ156">
        <f>'Datastream-Q'!CL157</f>
        <v>97.398399999999995</v>
      </c>
      <c r="DA156" s="41">
        <f>[6]Quartalsdaten!C32</f>
        <v>80.977475499999997</v>
      </c>
      <c r="DB156" s="40">
        <f t="shared" si="11"/>
        <v>11.100255210252916</v>
      </c>
      <c r="DC156" s="19">
        <f>'[2]Deutschland Quartalsdaten'!N116</f>
        <v>9.947853587573062E-2</v>
      </c>
      <c r="DG156">
        <f>'Datastream-Q'!BY157</f>
        <v>8.6597580000000001</v>
      </c>
      <c r="DH156">
        <f>'Datastream-Q'!BZ157</f>
        <v>10.3</v>
      </c>
      <c r="DI156">
        <f>'Datastream-Q'!CA157</f>
        <v>313.91000000000003</v>
      </c>
      <c r="DJ156" s="41">
        <f>[6]Quartalsdaten!D32</f>
        <v>304.077</v>
      </c>
      <c r="DK156" s="41">
        <f>[6]Quartalsdaten!E32</f>
        <v>375.4844162</v>
      </c>
      <c r="DL156" s="53">
        <v>-0.5</v>
      </c>
      <c r="DM156">
        <f>'Datastream-Q'!CE157</f>
        <v>161.5</v>
      </c>
      <c r="DN156">
        <f>'Datastream-Q'!CF157</f>
        <v>245</v>
      </c>
      <c r="DO156" s="41">
        <f>[6]Quartalsdaten!F32</f>
        <v>23.96977</v>
      </c>
      <c r="DP156" s="41">
        <f>'West-Deutschland-Q'!BA157</f>
        <v>47.413209999999999</v>
      </c>
      <c r="DQ156" s="41">
        <f>[6]Quartalsdaten!G32</f>
        <v>17.282530000000001</v>
      </c>
      <c r="DR156" s="41">
        <f>[6]Quartalsdaten!H32</f>
        <v>17.282530000000001</v>
      </c>
      <c r="DS156" s="41">
        <f>[6]Quartalsdaten!I32</f>
        <v>23.96977</v>
      </c>
      <c r="DT156" s="41">
        <f>[6]Quartalsdaten!J32</f>
        <v>131.57243</v>
      </c>
      <c r="DU156" s="41">
        <f>[6]Quartalsdaten!K32</f>
        <v>47.413209999999999</v>
      </c>
      <c r="DV156" s="48">
        <v>4.68</v>
      </c>
      <c r="DW156">
        <f>'Datastream-Q'!CG157</f>
        <v>100.3</v>
      </c>
      <c r="DX156">
        <f>'Datastream-Q'!CH157</f>
        <v>102.1</v>
      </c>
      <c r="DY156" s="56">
        <v>71.23</v>
      </c>
      <c r="DZ156" s="41">
        <v>0.52608878784968049</v>
      </c>
      <c r="EA156" s="41">
        <v>-0.11541197573279646</v>
      </c>
      <c r="EB156" s="1">
        <f>[2]Weltindikatoren!C116</f>
        <v>2.5303189996298299</v>
      </c>
      <c r="EC156" s="41">
        <f>'West-Deutschland-Q'!BE157</f>
        <v>61.581000000000003</v>
      </c>
      <c r="ED156" s="41">
        <f>'West-Deutschland-Q'!BF157</f>
        <v>36.093000000000004</v>
      </c>
      <c r="EE156" s="41">
        <f>[6]Quartalsdaten!L32</f>
        <v>308.90199999999999</v>
      </c>
      <c r="EF156" s="41">
        <v>100.11</v>
      </c>
      <c r="EG156" s="41">
        <f>[6]Quartalsdaten!M32</f>
        <v>37.621988399999999</v>
      </c>
      <c r="EH156" s="41">
        <f>[6]Quartalsdaten!N32</f>
        <v>6.1279032859999996</v>
      </c>
      <c r="EI156" s="41">
        <f>[6]Quartalsdaten!O32</f>
        <v>82</v>
      </c>
      <c r="EJ156" s="1">
        <f>[2]Weltindikatoren!C116</f>
        <v>2.5303189996298299</v>
      </c>
      <c r="EK156" t="e">
        <f>#REF!</f>
        <v>#REF!</v>
      </c>
      <c r="EL156">
        <v>210.65514511426775</v>
      </c>
      <c r="EM156">
        <v>293.7964213563709</v>
      </c>
      <c r="EQ156">
        <f>[6]Quartalsdaten!AA32</f>
        <v>140.291</v>
      </c>
      <c r="ER156">
        <f>[6]Quartalsdaten!AB32</f>
        <v>215.19</v>
      </c>
      <c r="ES156" s="56">
        <v>65.53</v>
      </c>
      <c r="ET156" s="41">
        <f>[6]Quartalsdaten!AD32</f>
        <v>83.552000000000007</v>
      </c>
      <c r="EU156" s="41">
        <f>[6]Quartalsdaten!AE32</f>
        <v>119.03400000000001</v>
      </c>
    </row>
    <row r="157" spans="1:151">
      <c r="A157" s="4">
        <v>36069</v>
      </c>
      <c r="B157" s="14">
        <f>B156*('Datastream-Q'!B158/'Datastream-Q'!B157)</f>
        <v>481.61286247226815</v>
      </c>
      <c r="C157">
        <f>'Datastream-Q'!C158</f>
        <v>90.9</v>
      </c>
      <c r="D157">
        <f>'Datastream-Q'!D158</f>
        <v>88.1</v>
      </c>
      <c r="E157">
        <f>'Datastream-Q'!E158</f>
        <v>93.8</v>
      </c>
      <c r="F157">
        <f>'Datastream-Q'!F158</f>
        <v>65.2</v>
      </c>
      <c r="G157">
        <f>'Datastream-Q'!G158</f>
        <v>1.172053</v>
      </c>
      <c r="H157">
        <f>'Datastream-Q'!H158</f>
        <v>513.4</v>
      </c>
      <c r="I157">
        <f>'Datastream-Q'!I158</f>
        <v>1226.2</v>
      </c>
      <c r="J157">
        <f>'Datastream-Q'!J158</f>
        <v>3.5230000000000001</v>
      </c>
      <c r="K157">
        <f>'Datastream-Q'!K158</f>
        <v>4.03</v>
      </c>
      <c r="L157">
        <f>'Datastream-Q'!L158</f>
        <v>5002.3999999999996</v>
      </c>
      <c r="M157">
        <f>'Datastream-Q'!M158</f>
        <v>915096</v>
      </c>
      <c r="N157">
        <f>'Datastream-Q'!N158</f>
        <v>73.8</v>
      </c>
      <c r="O157">
        <f>'Datastream-Q'!O158</f>
        <v>6830</v>
      </c>
      <c r="P157">
        <f>'Datastream-Q'!P158</f>
        <v>10.7</v>
      </c>
      <c r="Q157">
        <f>'Datastream-Q'!Q158</f>
        <v>78.599999999999994</v>
      </c>
      <c r="R157">
        <f>'Datastream-Q'!R158</f>
        <v>83</v>
      </c>
      <c r="S157">
        <v>0</v>
      </c>
      <c r="T157">
        <v>0</v>
      </c>
      <c r="U157">
        <f>'Datastream-Q'!S158</f>
        <v>8.3000000000000007</v>
      </c>
      <c r="V157">
        <f>'Datastream-Q'!T158</f>
        <v>17.899999999999999</v>
      </c>
      <c r="W157" s="1">
        <f>'[2]Deutschland Quartalsdaten'!C117</f>
        <v>-0.54274817333956316</v>
      </c>
      <c r="X157" s="1">
        <f>'[2]Deutschland Quartalsdaten'!B117</f>
        <v>3.1908667704186762</v>
      </c>
      <c r="Y157" s="19">
        <f>'[2]Deutschland Quartalsdaten'!J117</f>
        <v>3.12320130036511</v>
      </c>
      <c r="Z157">
        <f>'Datastream-Q'!U158</f>
        <v>129.88900000000001</v>
      </c>
      <c r="AA157">
        <f>'Datastream-Q'!V158</f>
        <v>143.93419</v>
      </c>
      <c r="AB157">
        <f>'Datastream-Q'!W158</f>
        <v>124.08799999999999</v>
      </c>
      <c r="AC157">
        <f>'Datastream-Q'!X158</f>
        <v>139.97332</v>
      </c>
      <c r="AD157">
        <f>'Datastream-Q'!Y158</f>
        <v>-33.700000000000003</v>
      </c>
      <c r="AE157">
        <f>'Datastream-Q'!Z158</f>
        <v>51.4</v>
      </c>
      <c r="AF157" s="1">
        <f>'Datastream-Q'!AA158</f>
        <v>-1.8</v>
      </c>
      <c r="AG157">
        <f>'Datastream-Q'!AB158</f>
        <v>101.7</v>
      </c>
      <c r="AH157">
        <f>'Datastream-Q'!AC158</f>
        <v>101.7</v>
      </c>
      <c r="AI157">
        <f>'Datastream-Q'!AD158</f>
        <v>99.19</v>
      </c>
      <c r="AJ157">
        <f>'Datastream-Q'!AE158</f>
        <v>1.172053</v>
      </c>
      <c r="AK157" s="2">
        <f t="shared" si="9"/>
        <v>90.241936262676731</v>
      </c>
      <c r="AL157" s="2">
        <f t="shared" si="10"/>
        <v>88.651180096321198</v>
      </c>
      <c r="AM157" s="12">
        <f>'Datastream-Q'!CI158</f>
        <v>-2.1</v>
      </c>
      <c r="AN157">
        <f>'Datastream-Q'!AF158</f>
        <v>78.400000000000006</v>
      </c>
      <c r="AO157">
        <f>'Datastream-Q'!AG158</f>
        <v>-20.9</v>
      </c>
      <c r="AP157">
        <f>'Datastream-Q'!AH158</f>
        <v>21.219750000000001</v>
      </c>
      <c r="AQ157">
        <f>'Datastream-Q'!AI158</f>
        <v>122.63809000000001</v>
      </c>
      <c r="AR157">
        <f>'Datastream-Q'!AJ158</f>
        <v>38.016910000000003</v>
      </c>
      <c r="AS157">
        <f>'Datastream-Q'!AK158</f>
        <v>102.53501</v>
      </c>
      <c r="AT157">
        <f>'Datastream-Q'!AL158</f>
        <v>17.73</v>
      </c>
      <c r="AU157">
        <f>'Datastream-Q'!AM158</f>
        <v>112.15900000000001</v>
      </c>
      <c r="AV157">
        <f>'Datastream-Q'!AN158</f>
        <v>30.53</v>
      </c>
      <c r="AW157">
        <f>'Datastream-Q'!AO158</f>
        <v>93.558000000000007</v>
      </c>
      <c r="AX157" s="30">
        <f t="shared" si="12"/>
        <v>101.79439931270757</v>
      </c>
      <c r="AY157">
        <f>'Datastream-Q'!AQ158</f>
        <v>11.5</v>
      </c>
      <c r="AZ157">
        <f>'Datastream-Q'!AR158</f>
        <v>78.599999999999994</v>
      </c>
      <c r="BA157" s="2">
        <f t="shared" si="8"/>
        <v>83.554236030113444</v>
      </c>
      <c r="BB157" s="2">
        <f t="shared" si="8"/>
        <v>91.455272990634469</v>
      </c>
      <c r="BC157" s="2">
        <f t="shared" si="8"/>
        <v>80.306368928984497</v>
      </c>
      <c r="BD157" s="2">
        <f t="shared" si="8"/>
        <v>91.244931853032455</v>
      </c>
      <c r="BE157">
        <f>'Datastream-Q'!AS158</f>
        <v>101.7745</v>
      </c>
      <c r="BF157">
        <f>'Datastream-Q'!AT158</f>
        <v>51.4</v>
      </c>
      <c r="BG157">
        <f>'Datastream-Q'!AU158</f>
        <v>84.7</v>
      </c>
      <c r="BH157">
        <f>'Datastream-Q'!AV158</f>
        <v>84.4</v>
      </c>
      <c r="BI157">
        <f>'Datastream-Q'!AW158</f>
        <v>10.6</v>
      </c>
      <c r="BJ157">
        <f>'Datastream-Q'!AX158</f>
        <v>21.6</v>
      </c>
      <c r="BK157">
        <f>'Datastream-Q'!AY158</f>
        <v>-10.4</v>
      </c>
      <c r="BL157">
        <v>0.7083513864818024</v>
      </c>
      <c r="BM157">
        <f>'Datastream-Q'!AZ158</f>
        <v>80.878</v>
      </c>
      <c r="BN157">
        <f>'Datastream-Q'!BA158</f>
        <v>99.449799999999996</v>
      </c>
      <c r="BO157">
        <f>'Datastream-Q'!BB158</f>
        <v>38.299999999999997</v>
      </c>
      <c r="BP157">
        <f>'Datastream-Q'!BC158</f>
        <v>59.1</v>
      </c>
      <c r="BQ157" s="41">
        <f>[6]Quartalsdaten!S33</f>
        <v>79.602220000000003</v>
      </c>
      <c r="BR157">
        <f>'Datastream-Q'!BE158</f>
        <v>85.5</v>
      </c>
      <c r="BS157" s="13">
        <v>107.7</v>
      </c>
      <c r="BT157" s="1">
        <f>'[4]Preisindex-Deutschland-Quartals'!C117</f>
        <v>10.536607672307255</v>
      </c>
      <c r="BU157" s="1">
        <f>'[4]Preisindex-Deutschland-Quartals'!D117</f>
        <v>8.8907565868577638</v>
      </c>
      <c r="BV157" s="2">
        <f>'[5]Deutschland Quartalsdaten'!K117</f>
        <v>0</v>
      </c>
      <c r="BW157" s="41">
        <f>'West-Deutschland-Q'!AW158</f>
        <v>350.16858000000002</v>
      </c>
      <c r="BX157" s="41">
        <f>'West-Deutschland-Q'!AX158</f>
        <v>36.851379999999999</v>
      </c>
      <c r="BY157" s="41">
        <f>'West-Deutschland-Q'!AY158</f>
        <v>606.59474999999998</v>
      </c>
      <c r="BZ157" s="2">
        <f>'Datastream-Q'!BF158</f>
        <v>504.06599999999997</v>
      </c>
      <c r="CA157">
        <f>'Datastream-Q'!BG158</f>
        <v>2286.9899999999998</v>
      </c>
      <c r="CB157">
        <f>'Datastream-Q'!BH158</f>
        <v>630.21400000000006</v>
      </c>
      <c r="CC157" s="2">
        <v>697.1</v>
      </c>
      <c r="CD157">
        <f>'Datastream-Q'!BI158</f>
        <v>-16.3</v>
      </c>
      <c r="CE157">
        <f>'Datastream-Q'!BJ158</f>
        <v>-4.4000000000000004</v>
      </c>
      <c r="CF157">
        <f>'Datastream-Q'!BK158</f>
        <v>105.8</v>
      </c>
      <c r="CG157" s="41">
        <v>120.35409501974272</v>
      </c>
      <c r="CH157" s="11">
        <f>[2]Weltindikatoren!Q117</f>
        <v>81.111187450918194</v>
      </c>
      <c r="CI157" s="2">
        <f>'[2]Deutschland Quartalsdaten'!O117</f>
        <v>81.388882434434336</v>
      </c>
      <c r="CJ157" s="21">
        <v>-2.2817500000000002</v>
      </c>
      <c r="CK157" s="21">
        <v>-4.39764</v>
      </c>
      <c r="CL157">
        <f>'Datastream-Q'!BL158</f>
        <v>104.1808</v>
      </c>
      <c r="CM157">
        <f>'Datastream-Q'!BM158</f>
        <v>96.814700000000002</v>
      </c>
      <c r="CN157">
        <f>'Datastream-Q'!BN158</f>
        <v>81.400000000000006</v>
      </c>
      <c r="CO157">
        <f>'Datastream-Q'!BO158</f>
        <v>97.2</v>
      </c>
      <c r="CP157">
        <f>'Datastream-Q'!BP158</f>
        <v>24.57</v>
      </c>
      <c r="CQ157">
        <f>'Datastream-Q'!BQ158</f>
        <v>29.87</v>
      </c>
      <c r="CR157">
        <f>'Datastream-Q'!BR158</f>
        <v>57.3</v>
      </c>
      <c r="CS157">
        <f>'Datastream-Q'!BS158</f>
        <v>66.8</v>
      </c>
      <c r="CT157">
        <f>'Datastream-Q'!BT158</f>
        <v>50.73</v>
      </c>
      <c r="CU157" s="28">
        <f>'Datastream-Q'!BU158</f>
        <v>85.7</v>
      </c>
      <c r="CV157" s="28">
        <f>'Datastream-Q'!BV158</f>
        <v>101.4</v>
      </c>
      <c r="CW157">
        <f>'Datastream-Q'!CJ158</f>
        <v>4.1890000000000001</v>
      </c>
      <c r="CX157" s="41">
        <v>-7.0000000000000007E-2</v>
      </c>
      <c r="CY157">
        <f>'Datastream-Q'!BW158</f>
        <v>98.6</v>
      </c>
      <c r="CZ157">
        <f>'Datastream-Q'!CL158</f>
        <v>102.0184</v>
      </c>
      <c r="DA157" s="41">
        <f>[6]Quartalsdaten!C33</f>
        <v>81.120071249999995</v>
      </c>
      <c r="DB157" s="40">
        <f t="shared" si="11"/>
        <v>9.8118429797969888</v>
      </c>
      <c r="DC157" s="19">
        <f>'[2]Deutschland Quartalsdaten'!N117</f>
        <v>0.15086632230445216</v>
      </c>
      <c r="DG157">
        <f>'Datastream-Q'!BY158</f>
        <v>8.8200149999999997</v>
      </c>
      <c r="DH157">
        <f>'Datastream-Q'!BZ158</f>
        <v>10</v>
      </c>
      <c r="DI157">
        <f>'Datastream-Q'!CA158</f>
        <v>316.48</v>
      </c>
      <c r="DJ157" s="41">
        <f>[6]Quartalsdaten!D33</f>
        <v>319.14999999999998</v>
      </c>
      <c r="DK157" s="41">
        <f>[6]Quartalsdaten!E33</f>
        <v>394.1323228</v>
      </c>
      <c r="DL157" s="53">
        <v>-0.3</v>
      </c>
      <c r="DM157">
        <f>'Datastream-Q'!CE158</f>
        <v>166</v>
      </c>
      <c r="DN157">
        <f>'Datastream-Q'!CF158</f>
        <v>250.4</v>
      </c>
      <c r="DO157" s="41">
        <f>[6]Quartalsdaten!F33</f>
        <v>24.03914</v>
      </c>
      <c r="DP157" s="41">
        <f>'West-Deutschland-Q'!BA158</f>
        <v>46.343519999999998</v>
      </c>
      <c r="DQ157" s="41">
        <f>[6]Quartalsdaten!G33</f>
        <v>17.435929999999999</v>
      </c>
      <c r="DR157" s="41">
        <f>[6]Quartalsdaten!H33</f>
        <v>17.435929999999999</v>
      </c>
      <c r="DS157" s="41">
        <f>[6]Quartalsdaten!I33</f>
        <v>24.03914</v>
      </c>
      <c r="DT157" s="41">
        <f>[6]Quartalsdaten!J33</f>
        <v>130.55766</v>
      </c>
      <c r="DU157" s="41">
        <f>[6]Quartalsdaten!K33</f>
        <v>46.343519999999998</v>
      </c>
      <c r="DV157" s="48">
        <v>3.96</v>
      </c>
      <c r="DW157">
        <f>'Datastream-Q'!CG158</f>
        <v>100.2</v>
      </c>
      <c r="DX157">
        <f>'Datastream-Q'!CH158</f>
        <v>103.6</v>
      </c>
      <c r="DY157" s="56">
        <v>72.2</v>
      </c>
      <c r="DZ157" s="41">
        <v>0.5538162933963382</v>
      </c>
      <c r="EA157" s="41">
        <v>-0.43108094700197286</v>
      </c>
      <c r="EB157" s="1">
        <f>[2]Weltindikatoren!C117</f>
        <v>2.5523731949611936</v>
      </c>
      <c r="EC157" s="41">
        <f>'West-Deutschland-Q'!BE158</f>
        <v>59.930999999999997</v>
      </c>
      <c r="ED157" s="41">
        <f>'West-Deutschland-Q'!BF158</f>
        <v>35.246000000000002</v>
      </c>
      <c r="EE157" s="41">
        <f>[6]Quartalsdaten!L33</f>
        <v>311.423</v>
      </c>
      <c r="EF157" s="41">
        <v>100.26</v>
      </c>
      <c r="EG157" s="41">
        <f>[6]Quartalsdaten!M33</f>
        <v>36.472844000000002</v>
      </c>
      <c r="EH157" s="41">
        <f>[6]Quartalsdaten!N33</f>
        <v>6.1353634009999993</v>
      </c>
      <c r="EI157" s="41">
        <f>[6]Quartalsdaten!O33</f>
        <v>82.199999999999989</v>
      </c>
      <c r="EJ157" s="1">
        <f>[2]Weltindikatoren!C117</f>
        <v>2.5523731949611936</v>
      </c>
      <c r="EK157" t="e">
        <f>#REF!</f>
        <v>#REF!</v>
      </c>
      <c r="EL157">
        <v>213.59984550411826</v>
      </c>
      <c r="EM157">
        <v>297.62167800026043</v>
      </c>
      <c r="EQ157">
        <f>[6]Quartalsdaten!AA33</f>
        <v>140.14099999999999</v>
      </c>
      <c r="ER157">
        <f>[6]Quartalsdaten!AB33</f>
        <v>215.27</v>
      </c>
      <c r="ES157" s="56">
        <v>66.23</v>
      </c>
      <c r="ET157" s="41">
        <f>[6]Quartalsdaten!AD33</f>
        <v>84.162000000000006</v>
      </c>
      <c r="EU157" s="41">
        <f>[6]Quartalsdaten!AE33</f>
        <v>120.619</v>
      </c>
    </row>
    <row r="158" spans="1:151">
      <c r="A158" s="4">
        <v>36161</v>
      </c>
      <c r="B158" s="14">
        <f>B157*('Datastream-Q'!B159/'Datastream-Q'!B158)</f>
        <v>487.1895843039423</v>
      </c>
      <c r="C158">
        <f>'Datastream-Q'!C159</f>
        <v>88.9</v>
      </c>
      <c r="D158">
        <f>'Datastream-Q'!D159</f>
        <v>85.5</v>
      </c>
      <c r="E158">
        <f>'Datastream-Q'!E159</f>
        <v>92.4</v>
      </c>
      <c r="F158">
        <f>'Datastream-Q'!F159</f>
        <v>65.599999999999994</v>
      </c>
      <c r="G158">
        <f>'Datastream-Q'!G159</f>
        <v>1.0882959999999999</v>
      </c>
      <c r="H158">
        <f>'Datastream-Q'!H159</f>
        <v>505.1</v>
      </c>
      <c r="I158">
        <f>'Datastream-Q'!I159</f>
        <v>1253.4000000000001</v>
      </c>
      <c r="J158">
        <f>'Datastream-Q'!J159</f>
        <v>3.0910000000000002</v>
      </c>
      <c r="K158">
        <f>'Datastream-Q'!K159</f>
        <v>3.87</v>
      </c>
      <c r="L158">
        <f>'Datastream-Q'!L159</f>
        <v>4884.2</v>
      </c>
      <c r="M158">
        <f>'Datastream-Q'!M159</f>
        <v>972497</v>
      </c>
      <c r="N158">
        <f>'Datastream-Q'!N159</f>
        <v>74.2</v>
      </c>
      <c r="O158">
        <f>'Datastream-Q'!O159</f>
        <v>6282</v>
      </c>
      <c r="P158">
        <f>'Datastream-Q'!P159</f>
        <v>10.7</v>
      </c>
      <c r="Q158">
        <f>'Datastream-Q'!Q159</f>
        <v>78.099999999999994</v>
      </c>
      <c r="R158">
        <f>'Datastream-Q'!R159</f>
        <v>82.9</v>
      </c>
      <c r="S158">
        <v>0</v>
      </c>
      <c r="T158">
        <v>0</v>
      </c>
      <c r="U158">
        <f>'Datastream-Q'!S159</f>
        <v>11.3</v>
      </c>
      <c r="V158">
        <f>'Datastream-Q'!T159</f>
        <v>14.7</v>
      </c>
      <c r="W158" s="1">
        <f>'[2]Deutschland Quartalsdaten'!C118</f>
        <v>-0.32054545924377192</v>
      </c>
      <c r="X158" s="1">
        <f>'[2]Deutschland Quartalsdaten'!B118</f>
        <v>3.2052054167673822</v>
      </c>
      <c r="Y158" s="19">
        <f>'[2]Deutschland Quartalsdaten'!J118</f>
        <v>3.150531148141293</v>
      </c>
      <c r="Z158">
        <f>'Datastream-Q'!U159</f>
        <v>129.96100000000001</v>
      </c>
      <c r="AA158">
        <f>'Datastream-Q'!V159</f>
        <v>144.26246</v>
      </c>
      <c r="AB158">
        <f>'Datastream-Q'!W159</f>
        <v>128.47300000000001</v>
      </c>
      <c r="AC158">
        <f>'Datastream-Q'!X159</f>
        <v>145.93110999999999</v>
      </c>
      <c r="AD158">
        <f>'Datastream-Q'!Y159</f>
        <v>-37</v>
      </c>
      <c r="AE158">
        <f>'Datastream-Q'!Z159</f>
        <v>51.7</v>
      </c>
      <c r="AF158" s="1">
        <f>'Datastream-Q'!AA159</f>
        <v>-4</v>
      </c>
      <c r="AG158">
        <f>'Datastream-Q'!AB159</f>
        <v>100</v>
      </c>
      <c r="AH158">
        <f>'Datastream-Q'!AC159</f>
        <v>100</v>
      </c>
      <c r="AI158">
        <f>'Datastream-Q'!AD159</f>
        <v>97.62</v>
      </c>
      <c r="AJ158">
        <f>'Datastream-Q'!AE159</f>
        <v>1.0882959999999999</v>
      </c>
      <c r="AK158" s="2">
        <f t="shared" si="9"/>
        <v>90.086499287479228</v>
      </c>
      <c r="AL158" s="2">
        <f t="shared" si="10"/>
        <v>88.036745557544265</v>
      </c>
      <c r="AM158" s="12">
        <f>'Datastream-Q'!CI159</f>
        <v>-2.4</v>
      </c>
      <c r="AN158">
        <f>'Datastream-Q'!AF159</f>
        <v>78.900000000000006</v>
      </c>
      <c r="AO158">
        <f>'Datastream-Q'!AG159</f>
        <v>-26.5</v>
      </c>
      <c r="AP158">
        <f>'Datastream-Q'!AH159</f>
        <v>20.74634</v>
      </c>
      <c r="AQ158">
        <f>'Datastream-Q'!AI159</f>
        <v>123.39637999999999</v>
      </c>
      <c r="AR158">
        <f>'Datastream-Q'!AJ159</f>
        <v>37.903109999999998</v>
      </c>
      <c r="AS158">
        <f>'Datastream-Q'!AK159</f>
        <v>108.34842</v>
      </c>
      <c r="AT158">
        <f>'Datastream-Q'!AL159</f>
        <v>17.501999999999999</v>
      </c>
      <c r="AU158">
        <f>'Datastream-Q'!AM159</f>
        <v>112.459</v>
      </c>
      <c r="AV158">
        <f>'Datastream-Q'!AN159</f>
        <v>30.509</v>
      </c>
      <c r="AW158">
        <f>'Datastream-Q'!AO159</f>
        <v>97.963999999999999</v>
      </c>
      <c r="AX158" s="30">
        <f t="shared" si="12"/>
        <v>102.32829339266654</v>
      </c>
      <c r="AY158">
        <f>'Datastream-Q'!AQ159</f>
        <v>11.5</v>
      </c>
      <c r="AZ158">
        <f>'Datastream-Q'!AR159</f>
        <v>78.099999999999994</v>
      </c>
      <c r="BA158" s="2">
        <f t="shared" si="8"/>
        <v>84.361868165661988</v>
      </c>
      <c r="BB158" s="2">
        <f t="shared" si="8"/>
        <v>91.136385038199677</v>
      </c>
      <c r="BC158" s="2">
        <f t="shared" si="8"/>
        <v>80.492075716214316</v>
      </c>
      <c r="BD158" s="2">
        <f t="shared" si="8"/>
        <v>90.415716260560146</v>
      </c>
      <c r="BE158">
        <f>'Datastream-Q'!AS159</f>
        <v>100</v>
      </c>
      <c r="BF158">
        <f>'Datastream-Q'!AT159</f>
        <v>51.7</v>
      </c>
      <c r="BG158">
        <f>'Datastream-Q'!AU159</f>
        <v>84.1</v>
      </c>
      <c r="BH158">
        <f>'Datastream-Q'!AV159</f>
        <v>84.2</v>
      </c>
      <c r="BI158">
        <f>'Datastream-Q'!AW159</f>
        <v>12.3</v>
      </c>
      <c r="BJ158">
        <f>'Datastream-Q'!AX159</f>
        <v>22.2</v>
      </c>
      <c r="BK158">
        <f>'Datastream-Q'!AY159</f>
        <v>-9.4</v>
      </c>
      <c r="BL158">
        <v>0.71232353021490413</v>
      </c>
      <c r="BM158">
        <f>'Datastream-Q'!AZ159</f>
        <v>81.139700000000005</v>
      </c>
      <c r="BN158">
        <f>'Datastream-Q'!BA159</f>
        <v>99.345600000000005</v>
      </c>
      <c r="BO158">
        <f>'Datastream-Q'!BB159</f>
        <v>21.3</v>
      </c>
      <c r="BP158">
        <f>'Datastream-Q'!BC159</f>
        <v>51.6</v>
      </c>
      <c r="BQ158" s="41">
        <f>[6]Quartalsdaten!S34</f>
        <v>81.207629999999995</v>
      </c>
      <c r="BR158">
        <f>'Datastream-Q'!BE159</f>
        <v>87.3</v>
      </c>
      <c r="BS158" s="13">
        <v>105.35</v>
      </c>
      <c r="BT158" s="1">
        <f>'[4]Preisindex-Deutschland-Quartals'!C118</f>
        <v>10.624935553700313</v>
      </c>
      <c r="BU158" s="1">
        <f>'[4]Preisindex-Deutschland-Quartals'!D118</f>
        <v>8.9544365303835463</v>
      </c>
      <c r="BV158" s="2">
        <f>'[5]Deutschland Quartalsdaten'!K118</f>
        <v>0</v>
      </c>
      <c r="BW158" s="41">
        <f>'West-Deutschland-Q'!AW159</f>
        <v>353.86538000000002</v>
      </c>
      <c r="BX158" s="41">
        <f>'West-Deutschland-Q'!AX159</f>
        <v>38.321950000000001</v>
      </c>
      <c r="BY158" s="41">
        <f>'West-Deutschland-Q'!AY159</f>
        <v>619.85990000000004</v>
      </c>
      <c r="BZ158" s="2">
        <f>'Datastream-Q'!BF159</f>
        <v>509.66699999999997</v>
      </c>
      <c r="CA158">
        <f>'Datastream-Q'!BG159</f>
        <v>2290.12</v>
      </c>
      <c r="CB158">
        <f>'Datastream-Q'!BH159</f>
        <v>-9151.1299999999992</v>
      </c>
      <c r="CC158" s="2">
        <v>707.71</v>
      </c>
      <c r="CD158">
        <f>'Datastream-Q'!BI159</f>
        <v>-7.5</v>
      </c>
      <c r="CE158">
        <f>'Datastream-Q'!BJ159</f>
        <v>-3.3</v>
      </c>
      <c r="CF158">
        <f>'Datastream-Q'!BK159</f>
        <v>105.6</v>
      </c>
      <c r="CG158" s="41">
        <v>119.99745255381481</v>
      </c>
      <c r="CH158" s="11">
        <f>[2]Weltindikatoren!Q118</f>
        <v>80.597621613450897</v>
      </c>
      <c r="CI158" s="2">
        <f>'[2]Deutschland Quartalsdaten'!O118</f>
        <v>80.60218740257902</v>
      </c>
      <c r="CJ158" s="21">
        <v>-2.7408199999999998</v>
      </c>
      <c r="CK158" s="21">
        <v>-8.1538000000000004</v>
      </c>
      <c r="CL158">
        <f>'Datastream-Q'!BL159</f>
        <v>100</v>
      </c>
      <c r="CM158">
        <f>'Datastream-Q'!BM159</f>
        <v>96.332899999999995</v>
      </c>
      <c r="CN158">
        <f>'Datastream-Q'!BN159</f>
        <v>80.900000000000006</v>
      </c>
      <c r="CO158">
        <f>'Datastream-Q'!BO159</f>
        <v>97.3</v>
      </c>
      <c r="CP158">
        <f>'Datastream-Q'!BP159</f>
        <v>24.13</v>
      </c>
      <c r="CQ158">
        <f>'Datastream-Q'!BQ159</f>
        <v>28.93</v>
      </c>
      <c r="CR158">
        <f>'Datastream-Q'!BR159</f>
        <v>53.87</v>
      </c>
      <c r="CS158">
        <f>'Datastream-Q'!BS159</f>
        <v>61.6</v>
      </c>
      <c r="CT158">
        <f>'Datastream-Q'!BT159</f>
        <v>48.5</v>
      </c>
      <c r="CU158" s="28">
        <f>'Datastream-Q'!BU159</f>
        <v>85.2</v>
      </c>
      <c r="CV158" s="28">
        <f>'Datastream-Q'!BV159</f>
        <v>100.7</v>
      </c>
      <c r="CW158">
        <f>'Datastream-Q'!CJ159</f>
        <v>5.8079999999999998</v>
      </c>
      <c r="CX158" s="41">
        <v>0.21</v>
      </c>
      <c r="CY158">
        <f>'Datastream-Q'!BW159</f>
        <v>101.5</v>
      </c>
      <c r="CZ158">
        <f>'Datastream-Q'!CL159</f>
        <v>100</v>
      </c>
      <c r="DA158" s="41">
        <f>[6]Quartalsdaten!C34</f>
        <v>81.101770529999996</v>
      </c>
      <c r="DB158" s="40">
        <f t="shared" si="11"/>
        <v>10.566978101545903</v>
      </c>
      <c r="DC158" s="19">
        <f>'[2]Deutschland Quartalsdaten'!N118</f>
        <v>0.14308092567534833</v>
      </c>
      <c r="DG158">
        <f>'Datastream-Q'!BY159</f>
        <v>12.917824</v>
      </c>
      <c r="DH158">
        <f>'Datastream-Q'!BZ159</f>
        <v>9.5</v>
      </c>
      <c r="DI158">
        <f>'Datastream-Q'!CA159</f>
        <v>317.55</v>
      </c>
      <c r="DJ158" s="41">
        <f>[6]Quartalsdaten!D34</f>
        <v>314.59100000000001</v>
      </c>
      <c r="DK158" s="41">
        <f>[6]Quartalsdaten!E34</f>
        <v>387.42819420000001</v>
      </c>
      <c r="DL158" s="53">
        <v>-0.9</v>
      </c>
      <c r="DM158">
        <f>'Datastream-Q'!CE159</f>
        <v>166.6</v>
      </c>
      <c r="DN158">
        <f>'Datastream-Q'!CF159</f>
        <v>252.3</v>
      </c>
      <c r="DO158" s="41">
        <f>[6]Quartalsdaten!F34</f>
        <v>23.252649999999999</v>
      </c>
      <c r="DP158" s="41">
        <f>'West-Deutschland-Q'!BA159</f>
        <v>46.95505</v>
      </c>
      <c r="DQ158" s="41">
        <f>[6]Quartalsdaten!G34</f>
        <v>18.28436</v>
      </c>
      <c r="DR158" s="41">
        <f>[6]Quartalsdaten!H34</f>
        <v>18.28436</v>
      </c>
      <c r="DS158" s="41">
        <f>[6]Quartalsdaten!I34</f>
        <v>23.252649999999999</v>
      </c>
      <c r="DT158" s="41">
        <f>[6]Quartalsdaten!J34</f>
        <v>134.54477</v>
      </c>
      <c r="DU158" s="41">
        <f>[6]Quartalsdaten!K34</f>
        <v>46.95505</v>
      </c>
      <c r="DV158" s="48">
        <v>3.81</v>
      </c>
      <c r="DW158">
        <f>'Datastream-Q'!CG159</f>
        <v>100</v>
      </c>
      <c r="DX158">
        <f>'Datastream-Q'!CH159</f>
        <v>100</v>
      </c>
      <c r="DY158" s="56">
        <v>74.92</v>
      </c>
      <c r="DZ158" s="41">
        <v>-6.8061910109049731E-2</v>
      </c>
      <c r="EA158" s="41">
        <v>9.4308783440469723E-2</v>
      </c>
      <c r="EB158" s="1">
        <f>[2]Weltindikatoren!C118</f>
        <v>2.5754857025003597</v>
      </c>
      <c r="EC158" s="41">
        <f>'West-Deutschland-Q'!BE159</f>
        <v>60.981999999999999</v>
      </c>
      <c r="ED158" s="41">
        <f>'West-Deutschland-Q'!BF159</f>
        <v>35.695</v>
      </c>
      <c r="EE158" s="41">
        <f>[6]Quartalsdaten!L34</f>
        <v>312.584</v>
      </c>
      <c r="EF158" s="41">
        <v>100.08</v>
      </c>
      <c r="EG158" s="41">
        <f>[6]Quartalsdaten!M34</f>
        <v>36.966226650000003</v>
      </c>
      <c r="EH158" s="41">
        <f>[6]Quartalsdaten!N34</f>
        <v>6.139335569</v>
      </c>
      <c r="EI158" s="41">
        <f>[6]Quartalsdaten!O34</f>
        <v>81.833333330000002</v>
      </c>
      <c r="EJ158" s="1">
        <f>[2]Weltindikatoren!C118</f>
        <v>2.5754857025003597</v>
      </c>
      <c r="EK158" t="e">
        <f>#REF!</f>
        <v>#REF!</v>
      </c>
      <c r="EL158">
        <v>214.38647274716843</v>
      </c>
      <c r="EM158">
        <v>297.43978507036462</v>
      </c>
      <c r="EQ158">
        <f>[6]Quartalsdaten!AA34</f>
        <v>141.38499999999999</v>
      </c>
      <c r="ER158">
        <f>[6]Quartalsdaten!AB34</f>
        <v>218.25299999999999</v>
      </c>
      <c r="ES158" s="56">
        <v>70.400000000000006</v>
      </c>
      <c r="ET158" s="41">
        <f>[6]Quartalsdaten!AD34</f>
        <v>84.481999999999999</v>
      </c>
      <c r="EU158" s="41">
        <f>[6]Quartalsdaten!AE34</f>
        <v>104.33799999999999</v>
      </c>
    </row>
    <row r="159" spans="1:151">
      <c r="A159" s="4">
        <v>36251</v>
      </c>
      <c r="B159" s="14">
        <f>B158*('Datastream-Q'!B160/'Datastream-Q'!B159)</f>
        <v>487.1895843039423</v>
      </c>
      <c r="C159">
        <f>'Datastream-Q'!C160</f>
        <v>89.6</v>
      </c>
      <c r="D159">
        <f>'Datastream-Q'!D160</f>
        <v>85.2</v>
      </c>
      <c r="E159">
        <f>'Datastream-Q'!E160</f>
        <v>94.3</v>
      </c>
      <c r="F159">
        <f>'Datastream-Q'!F160</f>
        <v>67.2</v>
      </c>
      <c r="G159">
        <f>'Datastream-Q'!G160</f>
        <v>1.037755</v>
      </c>
      <c r="H159">
        <f>'Datastream-Q'!H160</f>
        <v>535</v>
      </c>
      <c r="I159">
        <f>'Datastream-Q'!I160</f>
        <v>1279.5</v>
      </c>
      <c r="J159">
        <f>'Datastream-Q'!J160</f>
        <v>2.6339999999999999</v>
      </c>
      <c r="K159">
        <f>'Datastream-Q'!K160</f>
        <v>4.0999999999999996</v>
      </c>
      <c r="L159">
        <f>'Datastream-Q'!L160</f>
        <v>5378.5</v>
      </c>
      <c r="M159">
        <f>'Datastream-Q'!M160</f>
        <v>1065029</v>
      </c>
      <c r="N159">
        <f>'Datastream-Q'!N160</f>
        <v>74.8</v>
      </c>
      <c r="O159">
        <f>'Datastream-Q'!O160</f>
        <v>6691</v>
      </c>
      <c r="P159">
        <f>'Datastream-Q'!P160</f>
        <v>10.5</v>
      </c>
      <c r="Q159">
        <f>'Datastream-Q'!Q160</f>
        <v>78.7</v>
      </c>
      <c r="R159">
        <f>'Datastream-Q'!R160</f>
        <v>83.1</v>
      </c>
      <c r="S159">
        <v>0</v>
      </c>
      <c r="T159">
        <v>0</v>
      </c>
      <c r="U159">
        <f>'Datastream-Q'!S160</f>
        <v>9</v>
      </c>
      <c r="V159">
        <f>'Datastream-Q'!T160</f>
        <v>14.8</v>
      </c>
      <c r="W159" s="1">
        <f>'[2]Deutschland Quartalsdaten'!C119</f>
        <v>-3.8805859095171272E-2</v>
      </c>
      <c r="X159" s="1">
        <f>'[2]Deutschland Quartalsdaten'!B119</f>
        <v>3.2441422284441206</v>
      </c>
      <c r="Y159" s="19">
        <f>'[2]Deutschland Quartalsdaten'!J119</f>
        <v>3.1779544535754933</v>
      </c>
      <c r="Z159">
        <f>'Datastream-Q'!U160</f>
        <v>136.71799999999999</v>
      </c>
      <c r="AA159">
        <f>'Datastream-Q'!V160</f>
        <v>151.92994999999999</v>
      </c>
      <c r="AB159">
        <f>'Datastream-Q'!W160</f>
        <v>133.459</v>
      </c>
      <c r="AC159">
        <f>'Datastream-Q'!X160</f>
        <v>150.21531999999999</v>
      </c>
      <c r="AD159">
        <f>'Datastream-Q'!Y160</f>
        <v>-39.200000000000003</v>
      </c>
      <c r="AE159">
        <f>'Datastream-Q'!Z160</f>
        <v>53.9</v>
      </c>
      <c r="AF159" s="1">
        <f>'Datastream-Q'!AA160</f>
        <v>1.3</v>
      </c>
      <c r="AG159">
        <f>'Datastream-Q'!AB160</f>
        <v>98.4</v>
      </c>
      <c r="AH159">
        <f>'Datastream-Q'!AC160</f>
        <v>98.2</v>
      </c>
      <c r="AI159">
        <f>'Datastream-Q'!AD160</f>
        <v>95.8</v>
      </c>
      <c r="AJ159">
        <f>'Datastream-Q'!AE160</f>
        <v>1.037755</v>
      </c>
      <c r="AK159" s="2">
        <f t="shared" si="9"/>
        <v>89.987523855566337</v>
      </c>
      <c r="AL159" s="2">
        <f t="shared" si="10"/>
        <v>88.845132440552675</v>
      </c>
      <c r="AM159" s="12">
        <f>'Datastream-Q'!CI160</f>
        <v>-1.5</v>
      </c>
      <c r="AN159">
        <f>'Datastream-Q'!AF160</f>
        <v>79.5</v>
      </c>
      <c r="AO159">
        <f>'Datastream-Q'!AG160</f>
        <v>-29.5</v>
      </c>
      <c r="AP159">
        <f>'Datastream-Q'!AH160</f>
        <v>21.81025</v>
      </c>
      <c r="AQ159">
        <f>'Datastream-Q'!AI160</f>
        <v>129.95846</v>
      </c>
      <c r="AR159">
        <f>'Datastream-Q'!AJ160</f>
        <v>40.23424</v>
      </c>
      <c r="AS159">
        <f>'Datastream-Q'!AK160</f>
        <v>110.48325</v>
      </c>
      <c r="AT159">
        <f>'Datastream-Q'!AL160</f>
        <v>18.451000000000001</v>
      </c>
      <c r="AU159">
        <f>'Datastream-Q'!AM160</f>
        <v>118.267</v>
      </c>
      <c r="AV159">
        <f>'Datastream-Q'!AN160</f>
        <v>32.533999999999999</v>
      </c>
      <c r="AW159">
        <f>'Datastream-Q'!AO160</f>
        <v>100.925</v>
      </c>
      <c r="AX159" s="30">
        <f t="shared" si="12"/>
        <v>101.28582330132498</v>
      </c>
      <c r="AY159">
        <f>'Datastream-Q'!AQ160</f>
        <v>15.77</v>
      </c>
      <c r="AZ159">
        <f>'Datastream-Q'!AR160</f>
        <v>78.7</v>
      </c>
      <c r="BA159" s="2">
        <f t="shared" si="8"/>
        <v>84.597838172418932</v>
      </c>
      <c r="BB159" s="2">
        <f t="shared" si="8"/>
        <v>91.00369456517106</v>
      </c>
      <c r="BC159" s="2">
        <f t="shared" si="8"/>
        <v>80.861475201221651</v>
      </c>
      <c r="BD159" s="2">
        <f t="shared" si="8"/>
        <v>91.348688602118415</v>
      </c>
      <c r="BE159">
        <f>'Datastream-Q'!AS160</f>
        <v>98.284700000000001</v>
      </c>
      <c r="BF159">
        <f>'Datastream-Q'!AT160</f>
        <v>53.9</v>
      </c>
      <c r="BG159">
        <f>'Datastream-Q'!AU160</f>
        <v>83.6</v>
      </c>
      <c r="BH159">
        <f>'Datastream-Q'!AV160</f>
        <v>84.3</v>
      </c>
      <c r="BI159">
        <f>'Datastream-Q'!AW160</f>
        <v>13.3</v>
      </c>
      <c r="BJ159">
        <f>'Datastream-Q'!AX160</f>
        <v>18.7</v>
      </c>
      <c r="BK159">
        <f>'Datastream-Q'!AY160</f>
        <v>-8.9</v>
      </c>
      <c r="BL159">
        <v>0.71147223417993977</v>
      </c>
      <c r="BM159">
        <f>'Datastream-Q'!AZ160</f>
        <v>81.721699999999998</v>
      </c>
      <c r="BN159">
        <f>'Datastream-Q'!BA160</f>
        <v>99.634600000000006</v>
      </c>
      <c r="BO159">
        <f>'Datastream-Q'!BB160</f>
        <v>16.3</v>
      </c>
      <c r="BP159">
        <f>'Datastream-Q'!BC160</f>
        <v>97.4</v>
      </c>
      <c r="BQ159" s="41">
        <f>[6]Quartalsdaten!S35</f>
        <v>82.256119999999996</v>
      </c>
      <c r="BR159">
        <f>'Datastream-Q'!BE160</f>
        <v>88.5</v>
      </c>
      <c r="BS159" s="13">
        <v>107.24</v>
      </c>
      <c r="BT159" s="1">
        <f>'[4]Preisindex-Deutschland-Quartals'!C119</f>
        <v>10.706444885686667</v>
      </c>
      <c r="BU159" s="1">
        <f>'[4]Preisindex-Deutschland-Quartals'!D119</f>
        <v>9.0180954688845052</v>
      </c>
      <c r="BV159" s="2">
        <f>'[5]Deutschland Quartalsdaten'!K119</f>
        <v>0</v>
      </c>
      <c r="BW159" s="41">
        <f>'West-Deutschland-Q'!AW160</f>
        <v>355.26803000000001</v>
      </c>
      <c r="BX159" s="41">
        <f>'West-Deutschland-Q'!AX160</f>
        <v>38.208129999999997</v>
      </c>
      <c r="BY159" s="41">
        <f>'West-Deutschland-Q'!AY160</f>
        <v>616.08497999999997</v>
      </c>
      <c r="BZ159" s="2">
        <f>'Datastream-Q'!BF160</f>
        <v>510.72800000000001</v>
      </c>
      <c r="CA159">
        <f>'Datastream-Q'!BG160</f>
        <v>2358.02</v>
      </c>
      <c r="CB159">
        <f>'Datastream-Q'!BH160</f>
        <v>-4024.6680000000001</v>
      </c>
      <c r="CC159" s="2">
        <v>713.12</v>
      </c>
      <c r="CD159">
        <f>'Datastream-Q'!BI160</f>
        <v>43.9</v>
      </c>
      <c r="CE159">
        <f>'Datastream-Q'!BJ160</f>
        <v>-7</v>
      </c>
      <c r="CF159">
        <f>'Datastream-Q'!BK160</f>
        <v>103.4</v>
      </c>
      <c r="CG159" s="41">
        <v>121.53865749586041</v>
      </c>
      <c r="CH159" s="11">
        <f>[2]Weltindikatoren!Q119</f>
        <v>80.435633645650498</v>
      </c>
      <c r="CI159" s="2">
        <f>'[2]Deutschland Quartalsdaten'!O119</f>
        <v>80.476154833671643</v>
      </c>
      <c r="CJ159" s="21">
        <v>-2.3555799999999998</v>
      </c>
      <c r="CK159" s="21">
        <v>-5.1002799999999997</v>
      </c>
      <c r="CL159">
        <f>'Datastream-Q'!BL160</f>
        <v>96.354900000000001</v>
      </c>
      <c r="CM159">
        <f>'Datastream-Q'!BM160</f>
        <v>95.044899999999998</v>
      </c>
      <c r="CN159">
        <f>'Datastream-Q'!BN160</f>
        <v>82.1</v>
      </c>
      <c r="CO159">
        <f>'Datastream-Q'!BO160</f>
        <v>98.6</v>
      </c>
      <c r="CP159">
        <f>'Datastream-Q'!BP160</f>
        <v>32.299999999999997</v>
      </c>
      <c r="CQ159">
        <f>'Datastream-Q'!BQ160</f>
        <v>35.630000000000003</v>
      </c>
      <c r="CR159">
        <f>'Datastream-Q'!BR160</f>
        <v>52.83</v>
      </c>
      <c r="CS159">
        <f>'Datastream-Q'!BS160</f>
        <v>57.17</v>
      </c>
      <c r="CT159">
        <f>'Datastream-Q'!BT160</f>
        <v>49.8</v>
      </c>
      <c r="CU159" s="28">
        <f>'Datastream-Q'!BU160</f>
        <v>85.4</v>
      </c>
      <c r="CV159" s="28">
        <f>'Datastream-Q'!BV160</f>
        <v>100.2</v>
      </c>
      <c r="CW159">
        <f>'Datastream-Q'!CJ160</f>
        <v>1.6779999999999999</v>
      </c>
      <c r="CX159" s="41">
        <v>-0.46</v>
      </c>
      <c r="CY159">
        <f>'Datastream-Q'!BW160</f>
        <v>102.5</v>
      </c>
      <c r="CZ159">
        <f>'Datastream-Q'!CL160</f>
        <v>96.240600000000001</v>
      </c>
      <c r="DA159" s="41">
        <f>[6]Quartalsdaten!C35</f>
        <v>81.486411629999992</v>
      </c>
      <c r="DB159" s="40">
        <f t="shared" si="11"/>
        <v>15.196265014382007</v>
      </c>
      <c r="DC159" s="19">
        <f>'[2]Deutschland Quartalsdaten'!N119</f>
        <v>0.11236449515757883</v>
      </c>
      <c r="DG159">
        <f>'Datastream-Q'!BY160</f>
        <v>9.1613620000000004</v>
      </c>
      <c r="DH159">
        <f>'Datastream-Q'!BZ160</f>
        <v>9.6999999999999993</v>
      </c>
      <c r="DI159">
        <f>'Datastream-Q'!CA160</f>
        <v>319.91000000000003</v>
      </c>
      <c r="DJ159" s="41">
        <f>[6]Quartalsdaten!D35</f>
        <v>309.42599999999999</v>
      </c>
      <c r="DK159" s="41">
        <f>[6]Quartalsdaten!E35</f>
        <v>379.64257309999999</v>
      </c>
      <c r="DL159" s="53">
        <v>0.6</v>
      </c>
      <c r="DM159">
        <f>'Datastream-Q'!CE160</f>
        <v>165.8</v>
      </c>
      <c r="DN159">
        <f>'Datastream-Q'!CF160</f>
        <v>246.3</v>
      </c>
      <c r="DO159" s="41">
        <f>[6]Quartalsdaten!F35</f>
        <v>23.801480000000002</v>
      </c>
      <c r="DP159" s="41">
        <f>'West-Deutschland-Q'!BA160</f>
        <v>47.814369999999997</v>
      </c>
      <c r="DQ159" s="41">
        <f>[6]Quartalsdaten!G35</f>
        <v>18.46735</v>
      </c>
      <c r="DR159" s="41">
        <f>[6]Quartalsdaten!H35</f>
        <v>18.46735</v>
      </c>
      <c r="DS159" s="41">
        <f>[6]Quartalsdaten!I35</f>
        <v>23.801480000000002</v>
      </c>
      <c r="DT159" s="41">
        <f>[6]Quartalsdaten!J35</f>
        <v>135.48383000000001</v>
      </c>
      <c r="DU159" s="41">
        <f>[6]Quartalsdaten!K35</f>
        <v>47.814369999999997</v>
      </c>
      <c r="DV159" s="48">
        <v>3.75</v>
      </c>
      <c r="DW159">
        <f>'Datastream-Q'!CG160</f>
        <v>100</v>
      </c>
      <c r="DX159">
        <f>'Datastream-Q'!CH160</f>
        <v>96.5</v>
      </c>
      <c r="DY159" s="56">
        <v>74.63</v>
      </c>
      <c r="DZ159" s="41">
        <v>0.3764337130003913</v>
      </c>
      <c r="EA159" s="41">
        <v>0.10134501992162467</v>
      </c>
      <c r="EB159" s="1">
        <f>[2]Weltindikatoren!C119</f>
        <v>2.5983745281579016</v>
      </c>
      <c r="EC159" s="41">
        <f>'West-Deutschland-Q'!BE160</f>
        <v>61.494999999999997</v>
      </c>
      <c r="ED159" s="41">
        <f>'West-Deutschland-Q'!BF160</f>
        <v>36.118000000000002</v>
      </c>
      <c r="EE159" s="41">
        <f>[6]Quartalsdaten!L35</f>
        <v>314.822</v>
      </c>
      <c r="EF159" s="41">
        <v>99.74</v>
      </c>
      <c r="EG159" s="41">
        <f>[6]Quartalsdaten!M35</f>
        <v>37.122360399999998</v>
      </c>
      <c r="EH159" s="41">
        <f>[6]Quartalsdaten!N35</f>
        <v>6.2306237639999997</v>
      </c>
      <c r="EI159" s="41">
        <f>[6]Quartalsdaten!O35</f>
        <v>82</v>
      </c>
      <c r="EJ159" s="1">
        <f>[2]Weltindikatoren!C119</f>
        <v>2.5983745281579016</v>
      </c>
      <c r="EK159" t="e">
        <f>#REF!</f>
        <v>#REF!</v>
      </c>
      <c r="EL159">
        <v>217.02319408792971</v>
      </c>
      <c r="EM159">
        <v>302.15145369723643</v>
      </c>
      <c r="EQ159">
        <f>[6]Quartalsdaten!AA35</f>
        <v>143.83199999999999</v>
      </c>
      <c r="ER159">
        <f>[6]Quartalsdaten!AB35</f>
        <v>221.45</v>
      </c>
      <c r="ES159" s="56">
        <v>71.12</v>
      </c>
      <c r="ET159" s="41">
        <f>[6]Quartalsdaten!AD35</f>
        <v>84.941000000000003</v>
      </c>
      <c r="EU159" s="41">
        <f>[6]Quartalsdaten!AE35</f>
        <v>120.755</v>
      </c>
    </row>
    <row r="160" spans="1:151">
      <c r="A160" s="4">
        <v>36342</v>
      </c>
      <c r="B160" s="14">
        <f>B159*('Datastream-Q'!B161/'Datastream-Q'!B160)</f>
        <v>492.8257510101725</v>
      </c>
      <c r="C160">
        <f>'Datastream-Q'!C161</f>
        <v>92.1</v>
      </c>
      <c r="D160">
        <f>'Datastream-Q'!D161</f>
        <v>86.9</v>
      </c>
      <c r="E160">
        <f>'Datastream-Q'!E161</f>
        <v>97.5</v>
      </c>
      <c r="F160">
        <f>'Datastream-Q'!F161</f>
        <v>70.8</v>
      </c>
      <c r="G160">
        <f>'Datastream-Q'!G161</f>
        <v>1.0500769999999999</v>
      </c>
      <c r="H160">
        <f>'Datastream-Q'!H161</f>
        <v>535.29999999999995</v>
      </c>
      <c r="I160">
        <f>'Datastream-Q'!I161</f>
        <v>1287.2</v>
      </c>
      <c r="J160">
        <f>'Datastream-Q'!J161</f>
        <v>2.6989999999999998</v>
      </c>
      <c r="K160">
        <f>'Datastream-Q'!K161</f>
        <v>4.87</v>
      </c>
      <c r="L160">
        <f>'Datastream-Q'!L161</f>
        <v>5149.8</v>
      </c>
      <c r="M160">
        <f>'Datastream-Q'!M161</f>
        <v>912790</v>
      </c>
      <c r="N160">
        <f>'Datastream-Q'!N161</f>
        <v>76</v>
      </c>
      <c r="O160">
        <f>'Datastream-Q'!O161</f>
        <v>6627</v>
      </c>
      <c r="P160">
        <f>'Datastream-Q'!P161</f>
        <v>10.5</v>
      </c>
      <c r="Q160">
        <f>'Datastream-Q'!Q161</f>
        <v>78.900000000000006</v>
      </c>
      <c r="R160">
        <f>'Datastream-Q'!R161</f>
        <v>82.9</v>
      </c>
      <c r="S160">
        <v>0</v>
      </c>
      <c r="T160">
        <v>0</v>
      </c>
      <c r="U160">
        <f>'Datastream-Q'!S161</f>
        <v>12.9</v>
      </c>
      <c r="V160">
        <f>'Datastream-Q'!T161</f>
        <v>12</v>
      </c>
      <c r="W160" s="1">
        <f>'[2]Deutschland Quartalsdaten'!C120</f>
        <v>0.44776402755292183</v>
      </c>
      <c r="X160" s="1">
        <f>'[2]Deutschland Quartalsdaten'!B120</f>
        <v>3.2922557078477479</v>
      </c>
      <c r="Y160" s="19">
        <f>'[2]Deutschland Quartalsdaten'!J120</f>
        <v>3.2164325845325616</v>
      </c>
      <c r="Z160">
        <f>'Datastream-Q'!U161</f>
        <v>140.56700000000001</v>
      </c>
      <c r="AA160">
        <f>'Datastream-Q'!V161</f>
        <v>155.44421</v>
      </c>
      <c r="AB160">
        <f>'Datastream-Q'!W161</f>
        <v>138.26599999999999</v>
      </c>
      <c r="AC160">
        <f>'Datastream-Q'!X161</f>
        <v>153.90450999999999</v>
      </c>
      <c r="AD160">
        <f>'Datastream-Q'!Y161</f>
        <v>-34.200000000000003</v>
      </c>
      <c r="AE160">
        <f>'Datastream-Q'!Z161</f>
        <v>58.5</v>
      </c>
      <c r="AF160" s="1">
        <f>'Datastream-Q'!AA161</f>
        <v>6.1</v>
      </c>
      <c r="AG160">
        <f>'Datastream-Q'!AB161</f>
        <v>97.3</v>
      </c>
      <c r="AH160">
        <f>'Datastream-Q'!AC161</f>
        <v>97</v>
      </c>
      <c r="AI160">
        <f>'Datastream-Q'!AD161</f>
        <v>95.18</v>
      </c>
      <c r="AJ160">
        <f>'Datastream-Q'!AE161</f>
        <v>1.0500769999999999</v>
      </c>
      <c r="AK160" s="2">
        <f t="shared" si="9"/>
        <v>90.429228595905897</v>
      </c>
      <c r="AL160" s="2">
        <f t="shared" si="10"/>
        <v>89.838822786934585</v>
      </c>
      <c r="AM160" s="12">
        <f>'Datastream-Q'!CI161</f>
        <v>2.5</v>
      </c>
      <c r="AN160">
        <f>'Datastream-Q'!AF161</f>
        <v>80.599999999999994</v>
      </c>
      <c r="AO160">
        <f>'Datastream-Q'!AG161</f>
        <v>-25.2</v>
      </c>
      <c r="AP160">
        <f>'Datastream-Q'!AH161</f>
        <v>22.905819999999999</v>
      </c>
      <c r="AQ160">
        <f>'Datastream-Q'!AI161</f>
        <v>132.43747999999999</v>
      </c>
      <c r="AR160">
        <f>'Datastream-Q'!AJ161</f>
        <v>40.417749999999998</v>
      </c>
      <c r="AS160">
        <f>'Datastream-Q'!AK161</f>
        <v>113.90358000000001</v>
      </c>
      <c r="AT160">
        <f>'Datastream-Q'!AL161</f>
        <v>19.53</v>
      </c>
      <c r="AU160">
        <f>'Datastream-Q'!AM161</f>
        <v>121.03700000000001</v>
      </c>
      <c r="AV160">
        <f>'Datastream-Q'!AN161</f>
        <v>32.978000000000002</v>
      </c>
      <c r="AW160">
        <f>'Datastream-Q'!AO161</f>
        <v>105.288</v>
      </c>
      <c r="AX160" s="30">
        <f t="shared" si="12"/>
        <v>100.65718337646913</v>
      </c>
      <c r="AY160">
        <f>'Datastream-Q'!AQ161</f>
        <v>20.93</v>
      </c>
      <c r="AZ160">
        <f>'Datastream-Q'!AR161</f>
        <v>78.900000000000006</v>
      </c>
      <c r="BA160" s="2">
        <f t="shared" si="8"/>
        <v>85.262173543667075</v>
      </c>
      <c r="BB160" s="2">
        <f t="shared" si="8"/>
        <v>91.391802381017825</v>
      </c>
      <c r="BC160" s="2">
        <f t="shared" si="8"/>
        <v>81.592864521157168</v>
      </c>
      <c r="BD160" s="2">
        <f t="shared" si="8"/>
        <v>92.436076197078251</v>
      </c>
      <c r="BE160">
        <f>'Datastream-Q'!AS161</f>
        <v>96.917199999999994</v>
      </c>
      <c r="BF160">
        <f>'Datastream-Q'!AT161</f>
        <v>58.5</v>
      </c>
      <c r="BG160">
        <f>'Datastream-Q'!AU161</f>
        <v>84</v>
      </c>
      <c r="BH160">
        <f>'Datastream-Q'!AV161</f>
        <v>84.6</v>
      </c>
      <c r="BI160">
        <f>'Datastream-Q'!AW161</f>
        <v>15.9</v>
      </c>
      <c r="BJ160">
        <f>'Datastream-Q'!AX161</f>
        <v>14.2</v>
      </c>
      <c r="BK160">
        <f>'Datastream-Q'!AY161</f>
        <v>-5.5</v>
      </c>
      <c r="BL160">
        <v>0.71223599325427633</v>
      </c>
      <c r="BM160">
        <f>'Datastream-Q'!AZ161</f>
        <v>82.548199999999994</v>
      </c>
      <c r="BN160">
        <f>'Datastream-Q'!BA161</f>
        <v>100.22239999999999</v>
      </c>
      <c r="BO160">
        <f>'Datastream-Q'!BB161</f>
        <v>16</v>
      </c>
      <c r="BP160">
        <f>'Datastream-Q'!BC161</f>
        <v>99.2</v>
      </c>
      <c r="BQ160" s="41">
        <f>[6]Quartalsdaten!S36</f>
        <v>83.493930000000006</v>
      </c>
      <c r="BR160">
        <f>'Datastream-Q'!BE161</f>
        <v>88.8</v>
      </c>
      <c r="BS160" s="13">
        <v>107.5</v>
      </c>
      <c r="BT160" s="1">
        <f>'[4]Preisindex-Deutschland-Quartals'!C120</f>
        <v>10.797801724069302</v>
      </c>
      <c r="BU160" s="1">
        <f>'[4]Preisindex-Deutschland-Quartals'!D120</f>
        <v>9.088976062090099</v>
      </c>
      <c r="BV160" s="2">
        <f>'[5]Deutschland Quartalsdaten'!K120</f>
        <v>0</v>
      </c>
      <c r="BW160" s="41">
        <f>'West-Deutschland-Q'!AW161</f>
        <v>354.38634999999999</v>
      </c>
      <c r="BX160" s="41">
        <f>'West-Deutschland-Q'!AX161</f>
        <v>39.072150000000001</v>
      </c>
      <c r="BY160" s="41">
        <f>'West-Deutschland-Q'!AY161</f>
        <v>623.42514000000006</v>
      </c>
      <c r="BZ160" s="2">
        <f>'Datastream-Q'!BF161</f>
        <v>515.63400000000001</v>
      </c>
      <c r="CA160">
        <f>'Datastream-Q'!BG161</f>
        <v>2433.06</v>
      </c>
      <c r="CB160">
        <f>'Datastream-Q'!BH161</f>
        <v>-12987.13</v>
      </c>
      <c r="CC160" s="2">
        <v>722.71</v>
      </c>
      <c r="CD160">
        <f>'Datastream-Q'!BI161</f>
        <v>76.3</v>
      </c>
      <c r="CE160">
        <f>'Datastream-Q'!BJ161</f>
        <v>-8.6</v>
      </c>
      <c r="CF160">
        <f>'Datastream-Q'!BK161</f>
        <v>100.2</v>
      </c>
      <c r="CG160" s="41">
        <v>120.68526302381862</v>
      </c>
      <c r="CH160" s="11">
        <f>[2]Weltindikatoren!Q120</f>
        <v>80.58478148225025</v>
      </c>
      <c r="CI160" s="2">
        <f>'[2]Deutschland Quartalsdaten'!O120</f>
        <v>80.524542424133159</v>
      </c>
      <c r="CJ160" s="21">
        <v>-2.8472499999999998</v>
      </c>
      <c r="CK160" s="21">
        <v>-7.5166599999999999</v>
      </c>
      <c r="CL160">
        <f>'Datastream-Q'!BL161</f>
        <v>94.460899999999995</v>
      </c>
      <c r="CM160">
        <f>'Datastream-Q'!BM161</f>
        <v>94.6965</v>
      </c>
      <c r="CN160">
        <f>'Datastream-Q'!BN161</f>
        <v>83.8</v>
      </c>
      <c r="CO160">
        <f>'Datastream-Q'!BO161</f>
        <v>100.5</v>
      </c>
      <c r="CP160">
        <f>'Datastream-Q'!BP161</f>
        <v>40.57</v>
      </c>
      <c r="CQ160">
        <f>'Datastream-Q'!BQ161</f>
        <v>42.6</v>
      </c>
      <c r="CR160">
        <f>'Datastream-Q'!BR161</f>
        <v>53.2</v>
      </c>
      <c r="CS160">
        <f>'Datastream-Q'!BS161</f>
        <v>53.27</v>
      </c>
      <c r="CT160">
        <f>'Datastream-Q'!BT161</f>
        <v>53.17</v>
      </c>
      <c r="CU160" s="28">
        <f>'Datastream-Q'!BU161</f>
        <v>85.9</v>
      </c>
      <c r="CV160" s="28">
        <f>'Datastream-Q'!BV161</f>
        <v>99.9</v>
      </c>
      <c r="CW160">
        <f>'Datastream-Q'!CJ161</f>
        <v>5.63</v>
      </c>
      <c r="CX160" s="41">
        <v>0.38</v>
      </c>
      <c r="CY160">
        <f>'Datastream-Q'!BW161</f>
        <v>102.5</v>
      </c>
      <c r="CZ160">
        <f>'Datastream-Q'!CL161</f>
        <v>95.543400000000005</v>
      </c>
      <c r="DA160" s="41">
        <f>[6]Quartalsdaten!C36</f>
        <v>81.474958000000001</v>
      </c>
      <c r="DB160" s="40">
        <f t="shared" si="11"/>
        <v>19.931871662744733</v>
      </c>
      <c r="DC160" s="19">
        <f>'[2]Deutschland Quartalsdaten'!N120</f>
        <v>8.0160391748790777E-2</v>
      </c>
      <c r="DG160">
        <f>'Datastream-Q'!BY161</f>
        <v>8.3656620000000004</v>
      </c>
      <c r="DH160">
        <f>'Datastream-Q'!BZ161</f>
        <v>10</v>
      </c>
      <c r="DI160">
        <f>'Datastream-Q'!CA161</f>
        <v>321.11</v>
      </c>
      <c r="DJ160" s="41">
        <f>[6]Quartalsdaten!D36</f>
        <v>311.803</v>
      </c>
      <c r="DK160" s="41">
        <f>[6]Quartalsdaten!E36</f>
        <v>382.65971999999999</v>
      </c>
      <c r="DL160" s="53">
        <v>0</v>
      </c>
      <c r="DM160">
        <f>'Datastream-Q'!CE161</f>
        <v>164.9</v>
      </c>
      <c r="DN160">
        <f>'Datastream-Q'!CF161</f>
        <v>238.8</v>
      </c>
      <c r="DO160" s="41">
        <f>[6]Quartalsdaten!F36</f>
        <v>24.701219999999999</v>
      </c>
      <c r="DP160" s="41">
        <f>'West-Deutschland-Q'!BA161</f>
        <v>48.62106</v>
      </c>
      <c r="DQ160" s="41">
        <f>[6]Quartalsdaten!G36</f>
        <v>18.558869999999999</v>
      </c>
      <c r="DR160" s="41">
        <f>[6]Quartalsdaten!H36</f>
        <v>18.558869999999999</v>
      </c>
      <c r="DS160" s="41">
        <f>[6]Quartalsdaten!I36</f>
        <v>24.701219999999999</v>
      </c>
      <c r="DT160" s="41">
        <f>[6]Quartalsdaten!J36</f>
        <v>137.6952</v>
      </c>
      <c r="DU160" s="41">
        <f>[6]Quartalsdaten!K36</f>
        <v>48.62106</v>
      </c>
      <c r="DV160" s="48">
        <v>4.2</v>
      </c>
      <c r="DW160">
        <f>'Datastream-Q'!CG161</f>
        <v>99.4</v>
      </c>
      <c r="DX160">
        <f>'Datastream-Q'!CH161</f>
        <v>94.7</v>
      </c>
      <c r="DY160" s="56">
        <v>76.19</v>
      </c>
      <c r="DZ160" s="41">
        <v>0.56613520872108736</v>
      </c>
      <c r="EA160" s="41">
        <v>0.42050715068979433</v>
      </c>
      <c r="EB160" s="1">
        <f>[2]Weltindikatoren!C120</f>
        <v>2.6299502644303416</v>
      </c>
      <c r="EC160" s="41">
        <f>'West-Deutschland-Q'!BE161</f>
        <v>62.517000000000003</v>
      </c>
      <c r="ED160" s="41">
        <f>'West-Deutschland-Q'!BF161</f>
        <v>36.786000000000001</v>
      </c>
      <c r="EE160" s="41">
        <f>[6]Quartalsdaten!L36</f>
        <v>316.28899999999999</v>
      </c>
      <c r="EF160" s="41">
        <v>100.13</v>
      </c>
      <c r="EG160" s="41">
        <f>[6]Quartalsdaten!M36</f>
        <v>37.718791330000002</v>
      </c>
      <c r="EH160" s="41">
        <f>[6]Quartalsdaten!N36</f>
        <v>6.2084834730000003</v>
      </c>
      <c r="EI160" s="41">
        <f>[6]Quartalsdaten!O36</f>
        <v>82.033333330000005</v>
      </c>
      <c r="EJ160" s="1">
        <f>[2]Weltindikatoren!C120</f>
        <v>2.6299502644303416</v>
      </c>
      <c r="EK160" t="e">
        <f>#REF!</f>
        <v>#REF!</v>
      </c>
      <c r="EL160">
        <v>220.2919329153369</v>
      </c>
      <c r="EM160">
        <v>305.89133163856309</v>
      </c>
      <c r="EQ160">
        <f>[6]Quartalsdaten!AA36</f>
        <v>145.37899999999999</v>
      </c>
      <c r="ER160">
        <f>[6]Quartalsdaten!AB36</f>
        <v>223.84</v>
      </c>
      <c r="ES160" s="56">
        <v>71.31</v>
      </c>
      <c r="ET160" s="41">
        <f>[6]Quartalsdaten!AD36</f>
        <v>85.706000000000003</v>
      </c>
      <c r="EU160" s="41">
        <f>[6]Quartalsdaten!AE36</f>
        <v>123.139</v>
      </c>
    </row>
    <row r="161" spans="1:151">
      <c r="A161" s="4">
        <v>36434</v>
      </c>
      <c r="B161" s="14">
        <f>B160*('Datastream-Q'!B162/'Datastream-Q'!B161)</f>
        <v>496.60327463862052</v>
      </c>
      <c r="C161">
        <f>'Datastream-Q'!C162</f>
        <v>95.7</v>
      </c>
      <c r="D161">
        <f>'Datastream-Q'!D162</f>
        <v>90</v>
      </c>
      <c r="E161">
        <f>'Datastream-Q'!E162</f>
        <v>101.8</v>
      </c>
      <c r="F161">
        <f>'Datastream-Q'!F162</f>
        <v>72.400000000000006</v>
      </c>
      <c r="G161">
        <f>'Datastream-Q'!G162</f>
        <v>1.0110140000000001</v>
      </c>
      <c r="H161">
        <f>'Datastream-Q'!H162</f>
        <v>557.6</v>
      </c>
      <c r="I161">
        <f>'Datastream-Q'!I162</f>
        <v>1288.8</v>
      </c>
      <c r="J161">
        <f>'Datastream-Q'!J162</f>
        <v>3.43</v>
      </c>
      <c r="K161">
        <f>'Datastream-Q'!K162</f>
        <v>5.17</v>
      </c>
      <c r="L161">
        <f>'Datastream-Q'!L162</f>
        <v>6958.1</v>
      </c>
      <c r="M161">
        <f>'Datastream-Q'!M162</f>
        <v>851860</v>
      </c>
      <c r="N161">
        <f>'Datastream-Q'!N162</f>
        <v>76.900000000000006</v>
      </c>
      <c r="O161">
        <f>'Datastream-Q'!O162</f>
        <v>6876</v>
      </c>
      <c r="P161">
        <f>'Datastream-Q'!P162</f>
        <v>10.4</v>
      </c>
      <c r="Q161">
        <f>'Datastream-Q'!Q162</f>
        <v>79.2</v>
      </c>
      <c r="R161">
        <f>'Datastream-Q'!R162</f>
        <v>82.8</v>
      </c>
      <c r="S161">
        <v>0</v>
      </c>
      <c r="T161">
        <v>0</v>
      </c>
      <c r="U161">
        <f>'Datastream-Q'!S162</f>
        <v>12.2</v>
      </c>
      <c r="V161">
        <f>'Datastream-Q'!T162</f>
        <v>12</v>
      </c>
      <c r="W161" s="1">
        <f>'[2]Deutschland Quartalsdaten'!C121</f>
        <v>0.83819170206680527</v>
      </c>
      <c r="X161" s="1">
        <f>'[2]Deutschland Quartalsdaten'!B121</f>
        <v>3.3580273461639316</v>
      </c>
      <c r="Y161" s="19">
        <f>'[2]Deutschland Quartalsdaten'!J121</f>
        <v>3.2628146852723252</v>
      </c>
      <c r="Z161">
        <f>'Datastream-Q'!U162</f>
        <v>144.66900000000001</v>
      </c>
      <c r="AA161">
        <f>'Datastream-Q'!V162</f>
        <v>158.99397999999999</v>
      </c>
      <c r="AB161">
        <f>'Datastream-Q'!W162</f>
        <v>141.16499999999999</v>
      </c>
      <c r="AC161">
        <f>'Datastream-Q'!X162</f>
        <v>154.08302</v>
      </c>
      <c r="AD161">
        <f>'Datastream-Q'!Y162</f>
        <v>-30</v>
      </c>
      <c r="AE161">
        <f>'Datastream-Q'!Z162</f>
        <v>59.6</v>
      </c>
      <c r="AF161" s="1">
        <f>'Datastream-Q'!AA162</f>
        <v>10.5</v>
      </c>
      <c r="AG161">
        <f>'Datastream-Q'!AB162</f>
        <v>95.9</v>
      </c>
      <c r="AH161">
        <f>'Datastream-Q'!AC162</f>
        <v>95.6</v>
      </c>
      <c r="AI161">
        <f>'Datastream-Q'!AD162</f>
        <v>94.35</v>
      </c>
      <c r="AJ161">
        <f>'Datastream-Q'!AE162</f>
        <v>1.0110140000000001</v>
      </c>
      <c r="AK161" s="2">
        <f t="shared" si="9"/>
        <v>90.990237492010721</v>
      </c>
      <c r="AL161" s="2">
        <f t="shared" si="10"/>
        <v>91.616194957757173</v>
      </c>
      <c r="AM161" s="12">
        <f>'Datastream-Q'!CI162</f>
        <v>2.6</v>
      </c>
      <c r="AN161">
        <f>'Datastream-Q'!AF162</f>
        <v>81.2</v>
      </c>
      <c r="AO161">
        <f>'Datastream-Q'!AG162</f>
        <v>-19.2</v>
      </c>
      <c r="AP161">
        <f>'Datastream-Q'!AH162</f>
        <v>23.190799999999999</v>
      </c>
      <c r="AQ161">
        <f>'Datastream-Q'!AI162</f>
        <v>135.70393000000001</v>
      </c>
      <c r="AR161">
        <f>'Datastream-Q'!AJ162</f>
        <v>43.71396</v>
      </c>
      <c r="AS161">
        <f>'Datastream-Q'!AK162</f>
        <v>111.24078</v>
      </c>
      <c r="AT161">
        <f>'Datastream-Q'!AL162</f>
        <v>19.611999999999998</v>
      </c>
      <c r="AU161">
        <f>'Datastream-Q'!AM162</f>
        <v>125.057</v>
      </c>
      <c r="AV161">
        <f>'Datastream-Q'!AN162</f>
        <v>35.783000000000001</v>
      </c>
      <c r="AW161">
        <f>'Datastream-Q'!AO162</f>
        <v>105.38200000000001</v>
      </c>
      <c r="AX161" s="30">
        <f t="shared" si="12"/>
        <v>99.316761118451751</v>
      </c>
      <c r="AY161">
        <f>'Datastream-Q'!AQ162</f>
        <v>24.24</v>
      </c>
      <c r="AZ161">
        <f>'Datastream-Q'!AR162</f>
        <v>79.2</v>
      </c>
      <c r="BA161" s="2">
        <f t="shared" si="8"/>
        <v>84.568018352105142</v>
      </c>
      <c r="BB161" s="2">
        <f t="shared" si="8"/>
        <v>92.154295015627028</v>
      </c>
      <c r="BC161" s="2">
        <f t="shared" si="8"/>
        <v>81.857145863701206</v>
      </c>
      <c r="BD161" s="2">
        <f t="shared" si="8"/>
        <v>94.733244409109687</v>
      </c>
      <c r="BE161">
        <f>'Datastream-Q'!AS162</f>
        <v>95.587999999999994</v>
      </c>
      <c r="BF161">
        <f>'Datastream-Q'!AT162</f>
        <v>59.6</v>
      </c>
      <c r="BG161">
        <f>'Datastream-Q'!AU162</f>
        <v>84.6</v>
      </c>
      <c r="BH161">
        <f>'Datastream-Q'!AV162</f>
        <v>85.1</v>
      </c>
      <c r="BI161">
        <f>'Datastream-Q'!AW162</f>
        <v>20.399999999999999</v>
      </c>
      <c r="BJ161">
        <f>'Datastream-Q'!AX162</f>
        <v>11.3</v>
      </c>
      <c r="BK161">
        <f>'Datastream-Q'!AY162</f>
        <v>-0.2</v>
      </c>
      <c r="BL161">
        <v>0.71341901492775606</v>
      </c>
      <c r="BM161">
        <f>'Datastream-Q'!AZ162</f>
        <v>83.487399999999994</v>
      </c>
      <c r="BN161">
        <f>'Datastream-Q'!BA162</f>
        <v>100.94929999999999</v>
      </c>
      <c r="BO161">
        <f>'Datastream-Q'!BB162</f>
        <v>19.7</v>
      </c>
      <c r="BP161">
        <f>'Datastream-Q'!BC162</f>
        <v>79.5</v>
      </c>
      <c r="BQ161" s="41">
        <f>[6]Quartalsdaten!S37</f>
        <v>82.277959999999993</v>
      </c>
      <c r="BR161">
        <f>'Datastream-Q'!BE162</f>
        <v>88.4</v>
      </c>
      <c r="BS161" s="13">
        <v>107.7</v>
      </c>
      <c r="BT161" s="1">
        <f>'[4]Preisindex-Deutschland-Quartals'!C121</f>
        <v>10.899486814310961</v>
      </c>
      <c r="BU161" s="1">
        <f>'[4]Preisindex-Deutschland-Quartals'!D121</f>
        <v>9.1688104327408571</v>
      </c>
      <c r="BV161" s="2">
        <f>'[5]Deutschland Quartalsdaten'!K121</f>
        <v>0</v>
      </c>
      <c r="BW161" s="41">
        <f>'West-Deutschland-Q'!AW162</f>
        <v>357.19164999999998</v>
      </c>
      <c r="BX161" s="41">
        <f>'West-Deutschland-Q'!AX162</f>
        <v>39.175620000000002</v>
      </c>
      <c r="BY161" s="41">
        <f>'West-Deutschland-Q'!AY162</f>
        <v>624.54360999999994</v>
      </c>
      <c r="BZ161" s="2">
        <f>'Datastream-Q'!BF162</f>
        <v>518.65899999999999</v>
      </c>
      <c r="CA161">
        <f>'Datastream-Q'!BG162</f>
        <v>2519.77</v>
      </c>
      <c r="CB161">
        <f>'Datastream-Q'!BH162</f>
        <v>-3130.3339999999998</v>
      </c>
      <c r="CC161" s="2">
        <v>729.84</v>
      </c>
      <c r="CD161">
        <f>'Datastream-Q'!BI162</f>
        <v>83.8</v>
      </c>
      <c r="CE161">
        <f>'Datastream-Q'!BJ162</f>
        <v>-7.8</v>
      </c>
      <c r="CF161">
        <f>'Datastream-Q'!BK162</f>
        <v>105.8</v>
      </c>
      <c r="CG161" s="41">
        <v>119.80639408992485</v>
      </c>
      <c r="CH161" s="11">
        <f>[2]Weltindikatoren!Q121</f>
        <v>81.457794483018773</v>
      </c>
      <c r="CI161" s="2">
        <f>'[2]Deutschland Quartalsdaten'!O121</f>
        <v>81.323271702904904</v>
      </c>
      <c r="CJ161" s="21">
        <v>-3.4710200000000002</v>
      </c>
      <c r="CK161" s="21">
        <v>-4.0141999999999998</v>
      </c>
      <c r="CL161">
        <f>'Datastream-Q'!BL162</f>
        <v>91.881</v>
      </c>
      <c r="CM161">
        <f>'Datastream-Q'!BM162</f>
        <v>94.252899999999997</v>
      </c>
      <c r="CN161">
        <f>'Datastream-Q'!BN162</f>
        <v>86.4</v>
      </c>
      <c r="CO161">
        <f>'Datastream-Q'!BO162</f>
        <v>100.8</v>
      </c>
      <c r="CP161">
        <f>'Datastream-Q'!BP162</f>
        <v>46.17</v>
      </c>
      <c r="CQ161">
        <f>'Datastream-Q'!BQ162</f>
        <v>47.73</v>
      </c>
      <c r="CR161">
        <f>'Datastream-Q'!BR162</f>
        <v>55.73</v>
      </c>
      <c r="CS161">
        <f>'Datastream-Q'!BS162</f>
        <v>55.07</v>
      </c>
      <c r="CT161">
        <f>'Datastream-Q'!BT162</f>
        <v>56.2</v>
      </c>
      <c r="CU161" s="28">
        <f>'Datastream-Q'!BU162</f>
        <v>86.6</v>
      </c>
      <c r="CV161" s="28">
        <f>'Datastream-Q'!BV162</f>
        <v>101.1</v>
      </c>
      <c r="CW161">
        <f>'Datastream-Q'!CJ162</f>
        <v>6.8010000000000002</v>
      </c>
      <c r="CX161" s="41">
        <v>0.18</v>
      </c>
      <c r="CY161">
        <f>'Datastream-Q'!BW162</f>
        <v>102</v>
      </c>
      <c r="CZ161">
        <f>'Datastream-Q'!CL162</f>
        <v>94.375100000000003</v>
      </c>
      <c r="DA161" s="41">
        <f>[6]Quartalsdaten!C37</f>
        <v>81.389418300000003</v>
      </c>
      <c r="DB161" s="40">
        <f t="shared" si="11"/>
        <v>23.975929116708567</v>
      </c>
      <c r="DC161" s="19">
        <f>'[2]Deutschland Quartalsdaten'!N121</f>
        <v>8.4817709913602907E-2</v>
      </c>
      <c r="DG161">
        <f>'Datastream-Q'!BY162</f>
        <v>8.8623619999999992</v>
      </c>
      <c r="DH161">
        <f>'Datastream-Q'!BZ162</f>
        <v>10</v>
      </c>
      <c r="DI161">
        <f>'Datastream-Q'!CA162</f>
        <v>324.87</v>
      </c>
      <c r="DJ161" s="41">
        <f>[6]Quartalsdaten!D37</f>
        <v>327.67700000000002</v>
      </c>
      <c r="DK161" s="41">
        <f>[6]Quartalsdaten!E37</f>
        <v>403.25757720000001</v>
      </c>
      <c r="DL161" s="53">
        <v>0.6</v>
      </c>
      <c r="DM161">
        <f>'Datastream-Q'!CE162</f>
        <v>155.6</v>
      </c>
      <c r="DN161">
        <f>'Datastream-Q'!CF162</f>
        <v>219.8</v>
      </c>
      <c r="DO161" s="41">
        <f>[6]Quartalsdaten!F37</f>
        <v>24.315619999999999</v>
      </c>
      <c r="DP161" s="41">
        <f>'West-Deutschland-Q'!BA162</f>
        <v>47.731059999999999</v>
      </c>
      <c r="DQ161" s="41">
        <f>[6]Quartalsdaten!G37</f>
        <v>18.814530000000001</v>
      </c>
      <c r="DR161" s="41">
        <f>[6]Quartalsdaten!H37</f>
        <v>18.814530000000001</v>
      </c>
      <c r="DS161" s="41">
        <f>[6]Quartalsdaten!I37</f>
        <v>24.315619999999999</v>
      </c>
      <c r="DT161" s="41">
        <f>[6]Quartalsdaten!J37</f>
        <v>137.02877000000001</v>
      </c>
      <c r="DU161" s="41">
        <f>[6]Quartalsdaten!K37</f>
        <v>47.731059999999999</v>
      </c>
      <c r="DV161" s="48">
        <v>4.97</v>
      </c>
      <c r="DW161">
        <f>'Datastream-Q'!CG162</f>
        <v>98.8</v>
      </c>
      <c r="DX161">
        <f>'Datastream-Q'!CH162</f>
        <v>92.3</v>
      </c>
      <c r="DY161" s="56">
        <v>76.5</v>
      </c>
      <c r="DZ161" s="41">
        <v>0.64447844898105056</v>
      </c>
      <c r="EA161" s="41">
        <v>0.41530870438542883</v>
      </c>
      <c r="EB161" s="1">
        <f>[2]Weltindikatoren!C121</f>
        <v>2.6678420937482108</v>
      </c>
      <c r="EC161" s="41">
        <f>'West-Deutschland-Q'!BE162</f>
        <v>61.758000000000003</v>
      </c>
      <c r="ED161" s="41">
        <f>'West-Deutschland-Q'!BF162</f>
        <v>36.19</v>
      </c>
      <c r="EE161" s="41">
        <f>[6]Quartalsdaten!L37</f>
        <v>319.803</v>
      </c>
      <c r="EF161" s="41">
        <v>100.52</v>
      </c>
      <c r="EG161" s="41">
        <f>[6]Quartalsdaten!M37</f>
        <v>37.637601779999997</v>
      </c>
      <c r="EH161" s="41">
        <f>[6]Quartalsdaten!N37</f>
        <v>6.2102830080000002</v>
      </c>
      <c r="EI161" s="41">
        <f>[6]Quartalsdaten!O37</f>
        <v>82.233333330000008</v>
      </c>
      <c r="EJ161" s="1">
        <f>[2]Weltindikatoren!C121</f>
        <v>2.6678420937482108</v>
      </c>
      <c r="EK161" t="e">
        <f>#REF!</f>
        <v>#REF!</v>
      </c>
      <c r="EL161">
        <v>222.47719294142027</v>
      </c>
      <c r="EM161">
        <v>309.502309654702</v>
      </c>
      <c r="EQ161">
        <f>[6]Quartalsdaten!AA37</f>
        <v>145.98599999999999</v>
      </c>
      <c r="ER161">
        <f>[6]Quartalsdaten!AB37</f>
        <v>225.142</v>
      </c>
      <c r="ES161" s="56">
        <v>71.760000000000005</v>
      </c>
      <c r="ET161" s="41">
        <f>[6]Quartalsdaten!AD37</f>
        <v>86.536000000000001</v>
      </c>
      <c r="EU161" s="41">
        <f>[6]Quartalsdaten!AE37</f>
        <v>126.245</v>
      </c>
    </row>
    <row r="162" spans="1:151">
      <c r="A162" s="4">
        <v>36526</v>
      </c>
      <c r="B162" s="14">
        <f>B161*('Datastream-Q'!B163/'Datastream-Q'!B162)</f>
        <v>503.70971124220085</v>
      </c>
      <c r="C162">
        <f>'Datastream-Q'!C163</f>
        <v>97</v>
      </c>
      <c r="D162">
        <f>'Datastream-Q'!D163</f>
        <v>91.5</v>
      </c>
      <c r="E162">
        <f>'Datastream-Q'!E163</f>
        <v>103</v>
      </c>
      <c r="F162">
        <f>'Datastream-Q'!F163</f>
        <v>73.5</v>
      </c>
      <c r="G162">
        <f>'Datastream-Q'!G163</f>
        <v>0.96434299999999995</v>
      </c>
      <c r="H162">
        <f>'Datastream-Q'!H163</f>
        <v>560.20000000000005</v>
      </c>
      <c r="I162">
        <f>'Datastream-Q'!I163</f>
        <v>1299.9000000000001</v>
      </c>
      <c r="J162">
        <f>'Datastream-Q'!J163</f>
        <v>3.5419999999999998</v>
      </c>
      <c r="K162">
        <f>'Datastream-Q'!K163</f>
        <v>5.43</v>
      </c>
      <c r="L162">
        <f>'Datastream-Q'!L163</f>
        <v>7599.4</v>
      </c>
      <c r="M162">
        <f>'Datastream-Q'!M163</f>
        <v>893623</v>
      </c>
      <c r="N162">
        <f>'Datastream-Q'!N163</f>
        <v>77.7</v>
      </c>
      <c r="O162">
        <f>'Datastream-Q'!O163</f>
        <v>6612</v>
      </c>
      <c r="P162">
        <f>'Datastream-Q'!P163</f>
        <v>10.1</v>
      </c>
      <c r="Q162">
        <f>'Datastream-Q'!Q163</f>
        <v>79.5</v>
      </c>
      <c r="R162">
        <f>'Datastream-Q'!R163</f>
        <v>82.5</v>
      </c>
      <c r="S162">
        <v>0</v>
      </c>
      <c r="T162">
        <v>0</v>
      </c>
      <c r="U162">
        <f>'Datastream-Q'!S163</f>
        <v>20</v>
      </c>
      <c r="V162">
        <f>'Datastream-Q'!T163</f>
        <v>5.2</v>
      </c>
      <c r="W162" s="1">
        <f>'[2]Deutschland Quartalsdaten'!C122</f>
        <v>0.85332722391085802</v>
      </c>
      <c r="X162" s="1">
        <f>'[2]Deutschland Quartalsdaten'!B122</f>
        <v>3.3914756887432236</v>
      </c>
      <c r="Y162" s="19">
        <f>'[2]Deutschland Quartalsdaten'!J122</f>
        <v>3.2968711687417298</v>
      </c>
      <c r="Z162">
        <f>'Datastream-Q'!U163</f>
        <v>152.892</v>
      </c>
      <c r="AA162">
        <f>'Datastream-Q'!V163</f>
        <v>166.30649</v>
      </c>
      <c r="AB162">
        <f>'Datastream-Q'!W163</f>
        <v>149.453</v>
      </c>
      <c r="AC162">
        <f>'Datastream-Q'!X163</f>
        <v>159.43828999999999</v>
      </c>
      <c r="AD162">
        <f>'Datastream-Q'!Y163</f>
        <v>-22.8</v>
      </c>
      <c r="AE162">
        <f>'Datastream-Q'!Z163</f>
        <v>61.7</v>
      </c>
      <c r="AF162" s="1">
        <f>'Datastream-Q'!AA163</f>
        <v>11.3</v>
      </c>
      <c r="AG162">
        <f>'Datastream-Q'!AB163</f>
        <v>93.9</v>
      </c>
      <c r="AH162">
        <f>'Datastream-Q'!AC163</f>
        <v>93.3</v>
      </c>
      <c r="AI162">
        <f>'Datastream-Q'!AD163</f>
        <v>92.58</v>
      </c>
      <c r="AJ162">
        <f>'Datastream-Q'!AE163</f>
        <v>0.96434299999999995</v>
      </c>
      <c r="AK162" s="2">
        <f t="shared" si="9"/>
        <v>91.933874619084321</v>
      </c>
      <c r="AL162" s="2">
        <f t="shared" si="10"/>
        <v>93.737207041043916</v>
      </c>
      <c r="AM162" s="12">
        <f>'Datastream-Q'!CI163</f>
        <v>4.4000000000000004</v>
      </c>
      <c r="AN162">
        <f>'Datastream-Q'!AF163</f>
        <v>81.8</v>
      </c>
      <c r="AO162">
        <f>'Datastream-Q'!AG163</f>
        <v>-12.8</v>
      </c>
      <c r="AP162">
        <f>'Datastream-Q'!AH163</f>
        <v>24.533359999999998</v>
      </c>
      <c r="AQ162">
        <f>'Datastream-Q'!AI163</f>
        <v>141.66048000000001</v>
      </c>
      <c r="AR162">
        <f>'Datastream-Q'!AJ163</f>
        <v>42.580599999999997</v>
      </c>
      <c r="AS162">
        <f>'Datastream-Q'!AK163</f>
        <v>117.39277</v>
      </c>
      <c r="AT162">
        <f>'Datastream-Q'!AL163</f>
        <v>21.228999999999999</v>
      </c>
      <c r="AU162">
        <f>'Datastream-Q'!AM163</f>
        <v>131.66300000000001</v>
      </c>
      <c r="AV162">
        <f>'Datastream-Q'!AN163</f>
        <v>35.118000000000002</v>
      </c>
      <c r="AW162">
        <f>'Datastream-Q'!AO163</f>
        <v>114.33499999999999</v>
      </c>
      <c r="AX162" s="30">
        <f t="shared" si="12"/>
        <v>98.076182895901738</v>
      </c>
      <c r="AY162">
        <f>'Datastream-Q'!AQ163</f>
        <v>27.05</v>
      </c>
      <c r="AZ162">
        <f>'Datastream-Q'!AR163</f>
        <v>79.5</v>
      </c>
      <c r="BA162" s="2">
        <f t="shared" si="8"/>
        <v>86.531155944395707</v>
      </c>
      <c r="BB162" s="2">
        <f t="shared" si="8"/>
        <v>92.942647095364919</v>
      </c>
      <c r="BC162" s="2">
        <f t="shared" si="8"/>
        <v>82.474178381704348</v>
      </c>
      <c r="BD162" s="2">
        <f t="shared" si="8"/>
        <v>97.395265483555761</v>
      </c>
      <c r="BE162">
        <f>'Datastream-Q'!AS163</f>
        <v>93.240399999999994</v>
      </c>
      <c r="BF162">
        <f>'Datastream-Q'!AT163</f>
        <v>61.7</v>
      </c>
      <c r="BG162">
        <f>'Datastream-Q'!AU163</f>
        <v>85.7</v>
      </c>
      <c r="BH162">
        <f>'Datastream-Q'!AV163</f>
        <v>86.4</v>
      </c>
      <c r="BI162">
        <f>'Datastream-Q'!AW163</f>
        <v>25.1</v>
      </c>
      <c r="BJ162">
        <f>'Datastream-Q'!AX163</f>
        <v>6.8</v>
      </c>
      <c r="BK162">
        <f>'Datastream-Q'!AY163</f>
        <v>6.3</v>
      </c>
      <c r="BL162">
        <v>0.70874748897758999</v>
      </c>
      <c r="BM162">
        <f>'Datastream-Q'!AZ163</f>
        <v>84.419399999999996</v>
      </c>
      <c r="BN162">
        <f>'Datastream-Q'!BA163</f>
        <v>101.673</v>
      </c>
      <c r="BO162">
        <f>'Datastream-Q'!BB163</f>
        <v>13.8</v>
      </c>
      <c r="BP162">
        <f>'Datastream-Q'!BC163</f>
        <v>59.2</v>
      </c>
      <c r="BQ162" s="41">
        <f>[6]Quartalsdaten!S38</f>
        <v>82.470860000000002</v>
      </c>
      <c r="BR162">
        <f>'Datastream-Q'!BE163</f>
        <v>87.6</v>
      </c>
      <c r="BS162" s="13">
        <v>111.64</v>
      </c>
      <c r="BT162" s="1">
        <f>'[4]Preisindex-Deutschland-Quartals'!C122</f>
        <v>10.996965387053725</v>
      </c>
      <c r="BU162" s="1">
        <f>'[4]Preisindex-Deutschland-Quartals'!D122</f>
        <v>9.24513865149944</v>
      </c>
      <c r="BV162" s="2">
        <f>'[5]Deutschland Quartalsdaten'!K122</f>
        <v>0</v>
      </c>
      <c r="BW162" s="41">
        <f>'West-Deutschland-Q'!AW163</f>
        <v>359.70623000000001</v>
      </c>
      <c r="BX162" s="41">
        <f>'West-Deutschland-Q'!AX163</f>
        <v>41.373080000000002</v>
      </c>
      <c r="BY162" s="41">
        <f>'West-Deutschland-Q'!AY163</f>
        <v>631.41219000000001</v>
      </c>
      <c r="BZ162" s="2">
        <f>'Datastream-Q'!BF163</f>
        <v>524.447</v>
      </c>
      <c r="CA162">
        <f>'Datastream-Q'!BG163</f>
        <v>2608.27</v>
      </c>
      <c r="CB162">
        <f>'Datastream-Q'!BH163</f>
        <v>-4334.4139999999998</v>
      </c>
      <c r="CC162" s="2">
        <v>740.83</v>
      </c>
      <c r="CD162">
        <f>'Datastream-Q'!BI163</f>
        <v>86.3</v>
      </c>
      <c r="CE162">
        <f>'Datastream-Q'!BJ163</f>
        <v>-4.7</v>
      </c>
      <c r="CF162">
        <f>'Datastream-Q'!BK163</f>
        <v>108.4</v>
      </c>
      <c r="CG162" s="41">
        <v>120.15029932492676</v>
      </c>
      <c r="CH162" s="11">
        <f>[2]Weltindikatoren!Q122</f>
        <v>81.446026911150426</v>
      </c>
      <c r="CI162" s="2">
        <f>'[2]Deutschland Quartalsdaten'!O122</f>
        <v>81.711976229856759</v>
      </c>
      <c r="CJ162" s="21">
        <v>-6.4500000000000002E-2</v>
      </c>
      <c r="CK162" s="21">
        <v>-8.5081000000000007</v>
      </c>
      <c r="CL162">
        <f>'Datastream-Q'!BL163</f>
        <v>88.6006</v>
      </c>
      <c r="CM162">
        <f>'Datastream-Q'!BM163</f>
        <v>92.940399999999997</v>
      </c>
      <c r="CN162">
        <f>'Datastream-Q'!BN163</f>
        <v>89.1</v>
      </c>
      <c r="CO162">
        <f>'Datastream-Q'!BO163</f>
        <v>104.7</v>
      </c>
      <c r="CP162">
        <f>'Datastream-Q'!BP163</f>
        <v>51.47</v>
      </c>
      <c r="CQ162">
        <f>'Datastream-Q'!BQ163</f>
        <v>52.43</v>
      </c>
      <c r="CR162">
        <f>'Datastream-Q'!BR163</f>
        <v>57.4</v>
      </c>
      <c r="CS162">
        <f>'Datastream-Q'!BS163</f>
        <v>54.2</v>
      </c>
      <c r="CT162">
        <f>'Datastream-Q'!BT163</f>
        <v>59.63</v>
      </c>
      <c r="CU162" s="28">
        <f>'Datastream-Q'!BU163</f>
        <v>87.3</v>
      </c>
      <c r="CV162" s="28">
        <f>'Datastream-Q'!BV163</f>
        <v>101.3</v>
      </c>
      <c r="CW162">
        <f>'Datastream-Q'!CJ163</f>
        <v>4.8280000000000003</v>
      </c>
      <c r="CX162" s="41">
        <v>-0.53</v>
      </c>
      <c r="CY162">
        <f>'Datastream-Q'!BW163</f>
        <v>103.5</v>
      </c>
      <c r="CZ162">
        <f>'Datastream-Q'!CL163</f>
        <v>90.998400000000004</v>
      </c>
      <c r="DA162" s="41">
        <f>[6]Quartalsdaten!C38</f>
        <v>81.726688160000009</v>
      </c>
      <c r="DB162" s="40">
        <f t="shared" si="11"/>
        <v>28.050185463056199</v>
      </c>
      <c r="DC162" s="19">
        <f>'[2]Deutschland Quartalsdaten'!N122</f>
        <v>8.5681477777620141E-2</v>
      </c>
      <c r="DG162">
        <f>'Datastream-Q'!BY163</f>
        <v>12.953343</v>
      </c>
      <c r="DH162">
        <f>'Datastream-Q'!BZ163</f>
        <v>9.6</v>
      </c>
      <c r="DI162">
        <f>'Datastream-Q'!CA163</f>
        <v>326.48</v>
      </c>
      <c r="DJ162" s="41">
        <f>[6]Quartalsdaten!D38</f>
        <v>320.43799999999999</v>
      </c>
      <c r="DK162" s="41">
        <f>[6]Quartalsdaten!E38</f>
        <v>391.64916720000002</v>
      </c>
      <c r="DL162" s="53">
        <v>0.4</v>
      </c>
      <c r="DM162">
        <f>'Datastream-Q'!CE163</f>
        <v>151.4</v>
      </c>
      <c r="DN162">
        <f>'Datastream-Q'!CF163</f>
        <v>205.9</v>
      </c>
      <c r="DO162" s="41">
        <f>[6]Quartalsdaten!F38</f>
        <v>24.19049</v>
      </c>
      <c r="DP162" s="41">
        <f>'West-Deutschland-Q'!BA163</f>
        <v>47.595179999999999</v>
      </c>
      <c r="DQ162" s="41">
        <f>[6]Quartalsdaten!G38</f>
        <v>18.755320000000001</v>
      </c>
      <c r="DR162" s="41">
        <f>[6]Quartalsdaten!H38</f>
        <v>18.755320000000001</v>
      </c>
      <c r="DS162" s="41">
        <f>[6]Quartalsdaten!I38</f>
        <v>24.19049</v>
      </c>
      <c r="DT162" s="41">
        <f>[6]Quartalsdaten!J38</f>
        <v>139.79286999999999</v>
      </c>
      <c r="DU162" s="41">
        <f>[6]Quartalsdaten!K38</f>
        <v>47.595179999999999</v>
      </c>
      <c r="DV162" s="48">
        <v>5.3100000000000005</v>
      </c>
      <c r="DW162">
        <f>'Datastream-Q'!CG163</f>
        <v>98</v>
      </c>
      <c r="DX162">
        <f>'Datastream-Q'!CH163</f>
        <v>89</v>
      </c>
      <c r="DY162" s="56">
        <v>81.260000000000005</v>
      </c>
      <c r="DZ162" s="41">
        <v>0.54811369097353801</v>
      </c>
      <c r="EA162" s="41">
        <v>0.48354500455436245</v>
      </c>
      <c r="EB162" s="1">
        <f>[2]Weltindikatoren!C122</f>
        <v>2.7018343871836956</v>
      </c>
      <c r="EC162" s="41">
        <f>'West-Deutschland-Q'!BE163</f>
        <v>62.026000000000003</v>
      </c>
      <c r="ED162" s="41">
        <f>'West-Deutschland-Q'!BF163</f>
        <v>36.085999999999999</v>
      </c>
      <c r="EE162" s="41">
        <f>[6]Quartalsdaten!L38</f>
        <v>318.70999999999998</v>
      </c>
      <c r="EF162" s="41">
        <v>100.36</v>
      </c>
      <c r="EG162" s="41">
        <f>[6]Quartalsdaten!M38</f>
        <v>37.706300630000001</v>
      </c>
      <c r="EH162" s="41">
        <f>[6]Quartalsdaten!N38</f>
        <v>6.218765694</v>
      </c>
      <c r="EI162" s="41">
        <f>[6]Quartalsdaten!O38</f>
        <v>82.133333329999999</v>
      </c>
      <c r="EJ162" s="1">
        <f>[2]Weltindikatoren!C122</f>
        <v>2.7018343871836956</v>
      </c>
      <c r="EK162" t="e">
        <f>#REF!</f>
        <v>#REF!</v>
      </c>
      <c r="EL162">
        <v>226.85016206813168</v>
      </c>
      <c r="EM162">
        <v>315.09406405983145</v>
      </c>
      <c r="EO162">
        <f>'Datastream-Q'!CM163</f>
        <v>64.8</v>
      </c>
      <c r="EP162">
        <f>'Datastream-Q'!CN163</f>
        <v>78</v>
      </c>
      <c r="EQ162">
        <f>[6]Quartalsdaten!AA38</f>
        <v>149.70400000000001</v>
      </c>
      <c r="ER162">
        <f>[6]Quartalsdaten!AB38</f>
        <v>227.15</v>
      </c>
      <c r="ES162" s="56">
        <v>71.84</v>
      </c>
      <c r="ET162" s="41">
        <f>[6]Quartalsdaten!AD38</f>
        <v>87.843000000000004</v>
      </c>
      <c r="EU162" s="41">
        <f>[6]Quartalsdaten!AE38</f>
        <v>110.251</v>
      </c>
    </row>
    <row r="163" spans="1:151">
      <c r="A163" s="4">
        <v>36617</v>
      </c>
      <c r="B163" s="14">
        <f>B162*('Datastream-Q'!B164/'Datastream-Q'!B163)</f>
        <v>507.84707451129395</v>
      </c>
      <c r="C163">
        <f>'Datastream-Q'!C164</f>
        <v>97.8</v>
      </c>
      <c r="D163">
        <f>'Datastream-Q'!D164</f>
        <v>93.7</v>
      </c>
      <c r="E163">
        <f>'Datastream-Q'!E164</f>
        <v>102.1</v>
      </c>
      <c r="F163">
        <f>'Datastream-Q'!F164</f>
        <v>77.5</v>
      </c>
      <c r="G163">
        <f>'Datastream-Q'!G164</f>
        <v>0.94917700000000005</v>
      </c>
      <c r="H163">
        <f>'Datastream-Q'!H164</f>
        <v>561</v>
      </c>
      <c r="I163">
        <f>'Datastream-Q'!I164</f>
        <v>1288.3</v>
      </c>
      <c r="J163">
        <f>'Datastream-Q'!J164</f>
        <v>4.2629999999999999</v>
      </c>
      <c r="K163">
        <f>'Datastream-Q'!K164</f>
        <v>5.27</v>
      </c>
      <c r="L163">
        <f>'Datastream-Q'!L164</f>
        <v>6898.2</v>
      </c>
      <c r="M163">
        <f>'Datastream-Q'!M164</f>
        <v>920016</v>
      </c>
      <c r="N163">
        <f>'Datastream-Q'!N164</f>
        <v>80</v>
      </c>
      <c r="O163">
        <f>'Datastream-Q'!O164</f>
        <v>6992</v>
      </c>
      <c r="P163">
        <f>'Datastream-Q'!P164</f>
        <v>9.5</v>
      </c>
      <c r="Q163">
        <f>'Datastream-Q'!Q164</f>
        <v>79.599999999999994</v>
      </c>
      <c r="R163">
        <f>'Datastream-Q'!R164</f>
        <v>82.4</v>
      </c>
      <c r="S163">
        <v>0</v>
      </c>
      <c r="T163">
        <v>0</v>
      </c>
      <c r="U163">
        <f>'Datastream-Q'!S164</f>
        <v>17.100000000000001</v>
      </c>
      <c r="V163">
        <f>'Datastream-Q'!T164</f>
        <v>7.1</v>
      </c>
      <c r="W163" s="1">
        <f>'[2]Deutschland Quartalsdaten'!C123</f>
        <v>0.74785980635013172</v>
      </c>
      <c r="X163" s="1">
        <f>'[2]Deutschland Quartalsdaten'!B123</f>
        <v>3.4576851477891655</v>
      </c>
      <c r="Y163" s="19">
        <f>'[2]Deutschland Quartalsdaten'!J123</f>
        <v>3.3321034278720485</v>
      </c>
      <c r="Z163">
        <f>'Datastream-Q'!U164</f>
        <v>159.67500000000001</v>
      </c>
      <c r="AA163">
        <f>'Datastream-Q'!V164</f>
        <v>172.41209000000001</v>
      </c>
      <c r="AB163">
        <f>'Datastream-Q'!W164</f>
        <v>156.30799999999999</v>
      </c>
      <c r="AC163">
        <f>'Datastream-Q'!X164</f>
        <v>164.37703999999999</v>
      </c>
      <c r="AD163">
        <f>'Datastream-Q'!Y164</f>
        <v>-16.100000000000001</v>
      </c>
      <c r="AE163">
        <f>'Datastream-Q'!Z164</f>
        <v>64.7</v>
      </c>
      <c r="AF163" s="1">
        <f>'Datastream-Q'!AA164</f>
        <v>13.8</v>
      </c>
      <c r="AG163">
        <f>'Datastream-Q'!AB164</f>
        <v>92.1</v>
      </c>
      <c r="AH163">
        <f>'Datastream-Q'!AC164</f>
        <v>91.4</v>
      </c>
      <c r="AI163">
        <f>'Datastream-Q'!AD164</f>
        <v>90.92</v>
      </c>
      <c r="AJ163">
        <f>'Datastream-Q'!AE164</f>
        <v>0.94917700000000005</v>
      </c>
      <c r="AK163" s="2">
        <f t="shared" si="9"/>
        <v>92.61241482543366</v>
      </c>
      <c r="AL163" s="2">
        <f t="shared" si="10"/>
        <v>95.091139249131146</v>
      </c>
      <c r="AM163" s="12">
        <f>'Datastream-Q'!CI164</f>
        <v>6.6</v>
      </c>
      <c r="AN163">
        <f>'Datastream-Q'!AF164</f>
        <v>83.6</v>
      </c>
      <c r="AO163">
        <f>'Datastream-Q'!AG164</f>
        <v>-7.5</v>
      </c>
      <c r="AP163">
        <f>'Datastream-Q'!AH164</f>
        <v>25.255299999999998</v>
      </c>
      <c r="AQ163">
        <f>'Datastream-Q'!AI164</f>
        <v>147.02707000000001</v>
      </c>
      <c r="AR163">
        <f>'Datastream-Q'!AJ164</f>
        <v>43.91272</v>
      </c>
      <c r="AS163">
        <f>'Datastream-Q'!AK164</f>
        <v>121.01967999999999</v>
      </c>
      <c r="AT163">
        <f>'Datastream-Q'!AL164</f>
        <v>21.948</v>
      </c>
      <c r="AU163">
        <f>'Datastream-Q'!AM164</f>
        <v>137.727</v>
      </c>
      <c r="AV163">
        <f>'Datastream-Q'!AN164</f>
        <v>36.520000000000003</v>
      </c>
      <c r="AW163">
        <f>'Datastream-Q'!AO164</f>
        <v>119.788</v>
      </c>
      <c r="AX163" s="30">
        <f t="shared" si="12"/>
        <v>97.393317144720044</v>
      </c>
      <c r="AY163">
        <f>'Datastream-Q'!AQ164</f>
        <v>27.15</v>
      </c>
      <c r="AZ163">
        <f>'Datastream-Q'!AR164</f>
        <v>79.599999999999994</v>
      </c>
      <c r="BA163" s="2">
        <f t="shared" si="8"/>
        <v>86.904530930141405</v>
      </c>
      <c r="BB163" s="2">
        <f t="shared" si="8"/>
        <v>93.674586591435158</v>
      </c>
      <c r="BC163" s="2">
        <f t="shared" si="8"/>
        <v>83.16496905680178</v>
      </c>
      <c r="BD163" s="2">
        <f t="shared" si="8"/>
        <v>98.982248176494934</v>
      </c>
      <c r="BE163">
        <f>'Datastream-Q'!AS164</f>
        <v>91.287099999999995</v>
      </c>
      <c r="BF163">
        <f>'Datastream-Q'!AT164</f>
        <v>64.7</v>
      </c>
      <c r="BG163">
        <f>'Datastream-Q'!AU164</f>
        <v>86.2</v>
      </c>
      <c r="BH163">
        <f>'Datastream-Q'!AV164</f>
        <v>86.3</v>
      </c>
      <c r="BI163">
        <f>'Datastream-Q'!AW164</f>
        <v>22.1</v>
      </c>
      <c r="BJ163">
        <f>'Datastream-Q'!AX164</f>
        <v>7.1</v>
      </c>
      <c r="BK163">
        <f>'Datastream-Q'!AY164</f>
        <v>5.3</v>
      </c>
      <c r="BL163">
        <v>0.72016720561558478</v>
      </c>
      <c r="BM163">
        <f>'Datastream-Q'!AZ164</f>
        <v>85.206199999999995</v>
      </c>
      <c r="BN163">
        <f>'Datastream-Q'!BA164</f>
        <v>102.2315</v>
      </c>
      <c r="BO163">
        <f>'Datastream-Q'!BB164</f>
        <v>14.6</v>
      </c>
      <c r="BP163">
        <f>'Datastream-Q'!BC164</f>
        <v>97.9</v>
      </c>
      <c r="BQ163" s="41">
        <f>[6]Quartalsdaten!S39</f>
        <v>80.657920000000004</v>
      </c>
      <c r="BR163">
        <f>'Datastream-Q'!BE164</f>
        <v>86.1</v>
      </c>
      <c r="BS163" s="13">
        <v>106.44</v>
      </c>
      <c r="BT163" s="1">
        <f>'[4]Preisindex-Deutschland-Quartals'!C123</f>
        <v>11.081765925464749</v>
      </c>
      <c r="BU163" s="1">
        <f>'[4]Preisindex-Deutschland-Quartals'!D123</f>
        <v>9.3140051185938351</v>
      </c>
      <c r="BV163" s="2">
        <f>'[5]Deutschland Quartalsdaten'!K123</f>
        <v>0</v>
      </c>
      <c r="BW163" s="41">
        <f>'West-Deutschland-Q'!AW164</f>
        <v>363.43315000000001</v>
      </c>
      <c r="BX163" s="41">
        <f>'West-Deutschland-Q'!AX164</f>
        <v>42.397449999999999</v>
      </c>
      <c r="BY163" s="41">
        <f>'West-Deutschland-Q'!AY164</f>
        <v>635.32709</v>
      </c>
      <c r="BZ163" s="2">
        <f>'Datastream-Q'!BF164</f>
        <v>527.77</v>
      </c>
      <c r="CA163">
        <f>'Datastream-Q'!BG164</f>
        <v>2680.9</v>
      </c>
      <c r="CB163">
        <f>'Datastream-Q'!BH164</f>
        <v>-7430.6450000000004</v>
      </c>
      <c r="CC163" s="2">
        <v>751.63</v>
      </c>
      <c r="CD163">
        <f>'Datastream-Q'!BI164</f>
        <v>80.400000000000006</v>
      </c>
      <c r="CE163">
        <f>'Datastream-Q'!BJ164</f>
        <v>-3.9</v>
      </c>
      <c r="CF163">
        <f>'Datastream-Q'!BK164</f>
        <v>109.7</v>
      </c>
      <c r="CG163" s="41">
        <v>120.62157686918863</v>
      </c>
      <c r="CH163" s="11">
        <f>[2]Weltindikatoren!Q123</f>
        <v>81.848763839990013</v>
      </c>
      <c r="CI163" s="2">
        <f>'[2]Deutschland Quartalsdaten'!O123</f>
        <v>82.160983299817829</v>
      </c>
      <c r="CJ163" s="21">
        <v>-3.7676599999999998</v>
      </c>
      <c r="CK163" s="21">
        <v>-6.7404799999999998</v>
      </c>
      <c r="CL163">
        <f>'Datastream-Q'!BL164</f>
        <v>85.381900000000002</v>
      </c>
      <c r="CM163">
        <f>'Datastream-Q'!BM164</f>
        <v>91.835400000000007</v>
      </c>
      <c r="CN163">
        <f>'Datastream-Q'!BN164</f>
        <v>90.6</v>
      </c>
      <c r="CO163">
        <f>'Datastream-Q'!BO164</f>
        <v>107.2</v>
      </c>
      <c r="CP163">
        <f>'Datastream-Q'!BP164</f>
        <v>52.13</v>
      </c>
      <c r="CQ163">
        <f>'Datastream-Q'!BQ164</f>
        <v>52.73</v>
      </c>
      <c r="CR163">
        <f>'Datastream-Q'!BR164</f>
        <v>55.93</v>
      </c>
      <c r="CS163">
        <f>'Datastream-Q'!BS164</f>
        <v>53.67</v>
      </c>
      <c r="CT163">
        <f>'Datastream-Q'!BT164</f>
        <v>57.47</v>
      </c>
      <c r="CU163" s="28">
        <f>'Datastream-Q'!BU164</f>
        <v>88.1</v>
      </c>
      <c r="CV163" s="28">
        <f>'Datastream-Q'!BV164</f>
        <v>103.4</v>
      </c>
      <c r="CW163">
        <f>'Datastream-Q'!CJ164</f>
        <v>5.7370000000000001</v>
      </c>
      <c r="CX163" s="41">
        <v>0.31</v>
      </c>
      <c r="CY163">
        <f>'Datastream-Q'!BW164</f>
        <v>99.2</v>
      </c>
      <c r="CZ163">
        <f>'Datastream-Q'!CL164</f>
        <v>88.386099999999999</v>
      </c>
      <c r="DA163" s="41">
        <f>[6]Quartalsdaten!C39</f>
        <v>81.733876739999999</v>
      </c>
      <c r="DB163" s="40">
        <f t="shared" si="11"/>
        <v>28.603727228957293</v>
      </c>
      <c r="DC163" s="19">
        <f>'[2]Deutschland Quartalsdaten'!N123</f>
        <v>0.12511972578871178</v>
      </c>
      <c r="DG163">
        <f>'Datastream-Q'!BY164</f>
        <v>8.706493</v>
      </c>
      <c r="DH163">
        <f>'Datastream-Q'!BZ164</f>
        <v>9.3000000000000007</v>
      </c>
      <c r="DI163">
        <f>'Datastream-Q'!CA164</f>
        <v>327.71</v>
      </c>
      <c r="DJ163" s="41">
        <f>[6]Quartalsdaten!D39</f>
        <v>314.50599999999997</v>
      </c>
      <c r="DK163" s="41">
        <f>[6]Quartalsdaten!E39</f>
        <v>384.74180380000001</v>
      </c>
      <c r="DL163" s="53">
        <v>0.2</v>
      </c>
      <c r="DM163">
        <f>'Datastream-Q'!CE164</f>
        <v>145</v>
      </c>
      <c r="DN163">
        <f>'Datastream-Q'!CF164</f>
        <v>192.2</v>
      </c>
      <c r="DO163" s="41">
        <f>[6]Quartalsdaten!F39</f>
        <v>23.339870000000001</v>
      </c>
      <c r="DP163" s="41">
        <f>'West-Deutschland-Q'!BA164</f>
        <v>47.016460000000002</v>
      </c>
      <c r="DQ163" s="41">
        <f>[6]Quartalsdaten!G39</f>
        <v>18.7607</v>
      </c>
      <c r="DR163" s="41">
        <f>[6]Quartalsdaten!H39</f>
        <v>18.7607</v>
      </c>
      <c r="DS163" s="41">
        <f>[6]Quartalsdaten!I39</f>
        <v>23.339870000000001</v>
      </c>
      <c r="DT163" s="41">
        <f>[6]Quartalsdaten!J39</f>
        <v>139.47481999999999</v>
      </c>
      <c r="DU163" s="41">
        <f>[6]Quartalsdaten!K39</f>
        <v>47.016460000000002</v>
      </c>
      <c r="DV163" s="48">
        <v>5.32</v>
      </c>
      <c r="DW163">
        <f>'Datastream-Q'!CG164</f>
        <v>97.5</v>
      </c>
      <c r="DX163">
        <f>'Datastream-Q'!CH164</f>
        <v>85.7</v>
      </c>
      <c r="DY163" s="56">
        <v>83.47</v>
      </c>
      <c r="DZ163" s="41">
        <v>0.31855310271273951</v>
      </c>
      <c r="EA163" s="41">
        <v>0.44157645183541699</v>
      </c>
      <c r="EB163" s="1">
        <f>[2]Weltindikatoren!C123</f>
        <v>2.734193543072323</v>
      </c>
      <c r="EC163" s="41">
        <f>'West-Deutschland-Q'!BE164</f>
        <v>60.781999999999996</v>
      </c>
      <c r="ED163" s="41">
        <f>'West-Deutschland-Q'!BF164</f>
        <v>35.670999999999999</v>
      </c>
      <c r="EE163" s="41">
        <f>[6]Quartalsdaten!L39</f>
        <v>319.91300000000001</v>
      </c>
      <c r="EF163" s="41">
        <v>100.06</v>
      </c>
      <c r="EG163" s="41">
        <f>[6]Quartalsdaten!M39</f>
        <v>37.09425633</v>
      </c>
      <c r="EH163" s="41">
        <f>[6]Quartalsdaten!N39</f>
        <v>6.2462047490000003</v>
      </c>
      <c r="EI163" s="41">
        <f>[6]Quartalsdaten!O39</f>
        <v>82.1</v>
      </c>
      <c r="EJ163" s="1">
        <f>[2]Weltindikatoren!C123</f>
        <v>2.734193543072323</v>
      </c>
      <c r="EK163" t="e">
        <f>#REF!</f>
        <v>#REF!</v>
      </c>
      <c r="EL163">
        <v>231.18281258026633</v>
      </c>
      <c r="EM163">
        <v>320.2773096588532</v>
      </c>
      <c r="EO163">
        <f>'Datastream-Q'!CM164</f>
        <v>67</v>
      </c>
      <c r="EP163">
        <f>'Datastream-Q'!CN164</f>
        <v>79.599999999999994</v>
      </c>
      <c r="EQ163">
        <f>[6]Quartalsdaten!AA39</f>
        <v>150.66200000000001</v>
      </c>
      <c r="ER163">
        <f>[6]Quartalsdaten!AB39</f>
        <v>229.09700000000001</v>
      </c>
      <c r="ES163" s="56">
        <v>71.959999999999994</v>
      </c>
      <c r="ET163" s="41">
        <f>[6]Quartalsdaten!AD39</f>
        <v>88.673000000000002</v>
      </c>
      <c r="EU163" s="41">
        <f>[6]Quartalsdaten!AE39</f>
        <v>123.857</v>
      </c>
    </row>
    <row r="164" spans="1:151">
      <c r="A164" s="4">
        <v>36708</v>
      </c>
      <c r="B164" s="14">
        <f>B163*('Datastream-Q'!B165/'Datastream-Q'!B164)</f>
        <v>507.72739216385469</v>
      </c>
      <c r="C164">
        <f>'Datastream-Q'!C165</f>
        <v>96.4</v>
      </c>
      <c r="D164">
        <f>'Datastream-Q'!D165</f>
        <v>93.1</v>
      </c>
      <c r="E164">
        <f>'Datastream-Q'!E165</f>
        <v>99.9</v>
      </c>
      <c r="F164">
        <f>'Datastream-Q'!F165</f>
        <v>78.7</v>
      </c>
      <c r="G164">
        <f>'Datastream-Q'!G165</f>
        <v>0.87211399999999994</v>
      </c>
      <c r="H164">
        <f>'Datastream-Q'!H165</f>
        <v>545.70000000000005</v>
      </c>
      <c r="I164">
        <f>'Datastream-Q'!I165</f>
        <v>1278.5</v>
      </c>
      <c r="J164">
        <f>'Datastream-Q'!J165</f>
        <v>4.7380000000000004</v>
      </c>
      <c r="K164">
        <f>'Datastream-Q'!K165</f>
        <v>5.27</v>
      </c>
      <c r="L164">
        <f>'Datastream-Q'!L165</f>
        <v>6798.1</v>
      </c>
      <c r="M164">
        <f>'Datastream-Q'!M165</f>
        <v>798255</v>
      </c>
      <c r="N164">
        <f>'Datastream-Q'!N165</f>
        <v>81.3</v>
      </c>
      <c r="O164">
        <f>'Datastream-Q'!O165</f>
        <v>7176</v>
      </c>
      <c r="P164">
        <f>'Datastream-Q'!P165</f>
        <v>9.5</v>
      </c>
      <c r="Q164">
        <f>'Datastream-Q'!Q165</f>
        <v>79.900000000000006</v>
      </c>
      <c r="R164">
        <f>'Datastream-Q'!R165</f>
        <v>82.6</v>
      </c>
      <c r="S164">
        <v>0</v>
      </c>
      <c r="T164">
        <v>0</v>
      </c>
      <c r="U164">
        <f>'Datastream-Q'!S165</f>
        <v>18.5</v>
      </c>
      <c r="V164">
        <f>'Datastream-Q'!T165</f>
        <v>6.2</v>
      </c>
      <c r="W164" s="1">
        <f>'[2]Deutschland Quartalsdaten'!C124</f>
        <v>0.80197306639861077</v>
      </c>
      <c r="X164" s="1">
        <f>'[2]Deutschland Quartalsdaten'!B124</f>
        <v>3.4840878280812446</v>
      </c>
      <c r="Y164" s="19">
        <f>'[2]Deutschland Quartalsdaten'!J124</f>
        <v>3.3567833643350693</v>
      </c>
      <c r="Z164">
        <f>'Datastream-Q'!U165</f>
        <v>163.88200000000001</v>
      </c>
      <c r="AA164">
        <f>'Datastream-Q'!V165</f>
        <v>175.53587999999999</v>
      </c>
      <c r="AB164">
        <f>'Datastream-Q'!W165</f>
        <v>164.52199999999999</v>
      </c>
      <c r="AC164">
        <f>'Datastream-Q'!X165</f>
        <v>169.76205999999999</v>
      </c>
      <c r="AD164">
        <f>'Datastream-Q'!Y165</f>
        <v>-13.8</v>
      </c>
      <c r="AE164">
        <f>'Datastream-Q'!Z165</f>
        <v>67.900000000000006</v>
      </c>
      <c r="AF164" s="1">
        <f>'Datastream-Q'!AA165</f>
        <v>14.7</v>
      </c>
      <c r="AG164">
        <f>'Datastream-Q'!AB165</f>
        <v>91.4</v>
      </c>
      <c r="AH164">
        <f>'Datastream-Q'!AC165</f>
        <v>90.4</v>
      </c>
      <c r="AI164">
        <f>'Datastream-Q'!AD165</f>
        <v>90.13</v>
      </c>
      <c r="AJ164">
        <f>'Datastream-Q'!AE165</f>
        <v>0.87211399999999994</v>
      </c>
      <c r="AK164" s="2">
        <f t="shared" si="9"/>
        <v>93.360969848443531</v>
      </c>
      <c r="AL164" s="2">
        <f t="shared" si="10"/>
        <v>96.913291462179473</v>
      </c>
      <c r="AM164" s="12">
        <f>'Datastream-Q'!CI165</f>
        <v>5.5</v>
      </c>
      <c r="AN164">
        <f>'Datastream-Q'!AF165</f>
        <v>84.8</v>
      </c>
      <c r="AO164">
        <f>'Datastream-Q'!AG165</f>
        <v>-4.5</v>
      </c>
      <c r="AP164">
        <f>'Datastream-Q'!AH165</f>
        <v>25.578279999999999</v>
      </c>
      <c r="AQ164">
        <f>'Datastream-Q'!AI165</f>
        <v>149.82703000000001</v>
      </c>
      <c r="AR164">
        <f>'Datastream-Q'!AJ165</f>
        <v>44.24577</v>
      </c>
      <c r="AS164">
        <f>'Datastream-Q'!AK165</f>
        <v>125.95505</v>
      </c>
      <c r="AT164">
        <f>'Datastream-Q'!AL165</f>
        <v>22.135000000000002</v>
      </c>
      <c r="AU164">
        <f>'Datastream-Q'!AM165</f>
        <v>141.74700000000001</v>
      </c>
      <c r="AV164">
        <f>'Datastream-Q'!AN165</f>
        <v>36.765000000000001</v>
      </c>
      <c r="AW164">
        <f>'Datastream-Q'!AO165</f>
        <v>127.75700000000001</v>
      </c>
      <c r="AX164" s="30">
        <f t="shared" si="12"/>
        <v>96.334536202268765</v>
      </c>
      <c r="AY164">
        <f>'Datastream-Q'!AQ165</f>
        <v>31.29</v>
      </c>
      <c r="AZ164">
        <f>'Datastream-Q'!AR165</f>
        <v>79.900000000000006</v>
      </c>
      <c r="BA164" s="2">
        <f t="shared" si="8"/>
        <v>86.538266060110374</v>
      </c>
      <c r="BB164" s="2">
        <f t="shared" si="8"/>
        <v>94.607094594346563</v>
      </c>
      <c r="BC164" s="2">
        <f t="shared" si="8"/>
        <v>83.092688860426662</v>
      </c>
      <c r="BD164" s="2">
        <f t="shared" si="8"/>
        <v>101.43062941898717</v>
      </c>
      <c r="BE164">
        <f>'Datastream-Q'!AS165</f>
        <v>90.329599999999999</v>
      </c>
      <c r="BF164">
        <f>'Datastream-Q'!AT165</f>
        <v>67.900000000000006</v>
      </c>
      <c r="BG164">
        <f>'Datastream-Q'!AU165</f>
        <v>86.9</v>
      </c>
      <c r="BH164">
        <f>'Datastream-Q'!AV165</f>
        <v>86.4</v>
      </c>
      <c r="BI164">
        <f>'Datastream-Q'!AW165</f>
        <v>19</v>
      </c>
      <c r="BJ164">
        <f>'Datastream-Q'!AX165</f>
        <v>8.9</v>
      </c>
      <c r="BK164">
        <f>'Datastream-Q'!AY165</f>
        <v>4.5999999999999996</v>
      </c>
      <c r="BL164">
        <v>0.72971546217600158</v>
      </c>
      <c r="BM164">
        <f>'Datastream-Q'!AZ165</f>
        <v>85.694100000000006</v>
      </c>
      <c r="BN164">
        <f>'Datastream-Q'!BA165</f>
        <v>102.4462</v>
      </c>
      <c r="BO164">
        <f>'Datastream-Q'!BB165</f>
        <v>17</v>
      </c>
      <c r="BP164">
        <f>'Datastream-Q'!BC165</f>
        <v>97.2</v>
      </c>
      <c r="BQ164" s="41">
        <f>[6]Quartalsdaten!S40</f>
        <v>79.565790000000007</v>
      </c>
      <c r="BR164">
        <f>'Datastream-Q'!BE165</f>
        <v>84.4</v>
      </c>
      <c r="BS164" s="13">
        <v>102.4</v>
      </c>
      <c r="BT164" s="1">
        <f>'[4]Preisindex-Deutschland-Quartals'!C124</f>
        <v>11.196055389852262</v>
      </c>
      <c r="BU164" s="1">
        <f>'[4]Preisindex-Deutschland-Quartals'!D124</f>
        <v>9.4086866580513036</v>
      </c>
      <c r="BV164" s="2">
        <f>'[5]Deutschland Quartalsdaten'!K124</f>
        <v>0</v>
      </c>
      <c r="BW164" s="41">
        <f>'West-Deutschland-Q'!AW165</f>
        <v>362.31108</v>
      </c>
      <c r="BX164" s="41">
        <f>'West-Deutschland-Q'!AX165</f>
        <v>44.197850000000003</v>
      </c>
      <c r="BY164" s="41">
        <f>'West-Deutschland-Q'!AY165</f>
        <v>637.63405999999998</v>
      </c>
      <c r="BZ164" s="2">
        <f>'Datastream-Q'!BF165</f>
        <v>529.15099999999995</v>
      </c>
      <c r="CA164">
        <f>'Datastream-Q'!BG165</f>
        <v>2757.91</v>
      </c>
      <c r="CB164">
        <f>'Datastream-Q'!BH165</f>
        <v>-17728.659</v>
      </c>
      <c r="CC164" s="2">
        <v>756.06</v>
      </c>
      <c r="CD164">
        <f>'Datastream-Q'!BI165</f>
        <v>60.1</v>
      </c>
      <c r="CE164">
        <f>'Datastream-Q'!BJ165</f>
        <v>-4.8</v>
      </c>
      <c r="CF164">
        <f>'Datastream-Q'!BK165</f>
        <v>110.5</v>
      </c>
      <c r="CG164" s="41">
        <v>122.11183288753026</v>
      </c>
      <c r="CH164" s="11">
        <f>[2]Weltindikatoren!Q124</f>
        <v>81.704096120375553</v>
      </c>
      <c r="CI164" s="2">
        <f>'[2]Deutschland Quartalsdaten'!O124</f>
        <v>82.215298753472297</v>
      </c>
      <c r="CJ164" s="21">
        <v>-4.7403199999999996</v>
      </c>
      <c r="CK164" s="21">
        <v>-7.2049099999999999</v>
      </c>
      <c r="CL164">
        <f>'Datastream-Q'!BL165</f>
        <v>84.2286</v>
      </c>
      <c r="CM164">
        <f>'Datastream-Q'!BM165</f>
        <v>91.259799999999998</v>
      </c>
      <c r="CN164">
        <f>'Datastream-Q'!BN165</f>
        <v>92.8</v>
      </c>
      <c r="CO164">
        <f>'Datastream-Q'!BO165</f>
        <v>110</v>
      </c>
      <c r="CP164">
        <f>'Datastream-Q'!BP165</f>
        <v>58</v>
      </c>
      <c r="CQ164">
        <f>'Datastream-Q'!BQ165</f>
        <v>57.47</v>
      </c>
      <c r="CR164">
        <f>'Datastream-Q'!BR165</f>
        <v>54.83</v>
      </c>
      <c r="CS164">
        <f>'Datastream-Q'!BS165</f>
        <v>49.77</v>
      </c>
      <c r="CT164">
        <f>'Datastream-Q'!BT165</f>
        <v>58.33</v>
      </c>
      <c r="CU164" s="28">
        <f>'Datastream-Q'!BU165</f>
        <v>88.8</v>
      </c>
      <c r="CV164" s="28">
        <f>'Datastream-Q'!BV165</f>
        <v>106.1</v>
      </c>
      <c r="CW164">
        <f>'Datastream-Q'!CJ165</f>
        <v>9.1120000000000001</v>
      </c>
      <c r="CX164" s="41">
        <v>-0.08</v>
      </c>
      <c r="CY164">
        <f>'Datastream-Q'!BW165</f>
        <v>96.8</v>
      </c>
      <c r="CZ164">
        <f>'Datastream-Q'!CL165</f>
        <v>87.124499999999998</v>
      </c>
      <c r="DA164" s="41">
        <f>[6]Quartalsdaten!C40</f>
        <v>82.221887800000005</v>
      </c>
      <c r="DB164" s="40">
        <f t="shared" si="11"/>
        <v>35.878337006400542</v>
      </c>
      <c r="DC164" s="19">
        <f>'[2]Deutschland Quartalsdaten'!N124</f>
        <v>0.12070641451683267</v>
      </c>
      <c r="DG164">
        <f>'Datastream-Q'!BY165</f>
        <v>7.5865049999999998</v>
      </c>
      <c r="DH164">
        <f>'Datastream-Q'!BZ165</f>
        <v>9.1999999999999993</v>
      </c>
      <c r="DI164">
        <f>'Datastream-Q'!CA165</f>
        <v>327.85</v>
      </c>
      <c r="DJ164" s="41">
        <f>[6]Quartalsdaten!D40</f>
        <v>315.89</v>
      </c>
      <c r="DK164" s="41">
        <f>[6]Quartalsdaten!E40</f>
        <v>384.18740389999999</v>
      </c>
      <c r="DL164" s="53">
        <v>-0.4</v>
      </c>
      <c r="DM164">
        <f>'Datastream-Q'!CE165</f>
        <v>142.1</v>
      </c>
      <c r="DN164">
        <f>'Datastream-Q'!CF165</f>
        <v>180.4</v>
      </c>
      <c r="DO164" s="41">
        <f>[6]Quartalsdaten!F40</f>
        <v>22.85643</v>
      </c>
      <c r="DP164" s="41">
        <f>'West-Deutschland-Q'!BA165</f>
        <v>46.354439999999997</v>
      </c>
      <c r="DQ164" s="41">
        <f>[6]Quartalsdaten!G40</f>
        <v>18.830670000000001</v>
      </c>
      <c r="DR164" s="41">
        <f>[6]Quartalsdaten!H40</f>
        <v>18.830670000000001</v>
      </c>
      <c r="DS164" s="41">
        <f>[6]Quartalsdaten!I40</f>
        <v>22.85643</v>
      </c>
      <c r="DT164" s="41">
        <f>[6]Quartalsdaten!J40</f>
        <v>140.77733000000001</v>
      </c>
      <c r="DU164" s="41">
        <f>[6]Quartalsdaten!K40</f>
        <v>46.354439999999997</v>
      </c>
      <c r="DV164" s="48">
        <v>5.69</v>
      </c>
      <c r="DW164">
        <f>'Datastream-Q'!CG165</f>
        <v>97.2</v>
      </c>
      <c r="DX164" s="48">
        <f>'Datastream-Q'!CH165</f>
        <v>84.5</v>
      </c>
      <c r="DY164" s="56">
        <v>87.01</v>
      </c>
      <c r="DZ164" s="41">
        <v>0.1187257624755455</v>
      </c>
      <c r="EA164" s="41">
        <v>0.16852745884773945</v>
      </c>
      <c r="EB164" s="1">
        <f>[2]Weltindikatoren!C124</f>
        <v>2.7566401175928812</v>
      </c>
      <c r="EC164" s="41">
        <f>'West-Deutschland-Q'!BE165</f>
        <v>59.976999999999997</v>
      </c>
      <c r="ED164" s="41">
        <f>'West-Deutschland-Q'!BF165</f>
        <v>35.161999999999999</v>
      </c>
      <c r="EE164" s="41">
        <f>[6]Quartalsdaten!L40</f>
        <v>320.09100000000001</v>
      </c>
      <c r="EF164" s="41">
        <v>99.94</v>
      </c>
      <c r="EG164" s="41">
        <f>[6]Quartalsdaten!M40</f>
        <v>36.538420180000003</v>
      </c>
      <c r="EH164" s="41">
        <f>[6]Quartalsdaten!N40</f>
        <v>6.2965513410000007</v>
      </c>
      <c r="EI164" s="41">
        <f>[6]Quartalsdaten!O40</f>
        <v>82.266666669999992</v>
      </c>
      <c r="EJ164" s="1">
        <f>[2]Weltindikatoren!C124</f>
        <v>2.7566401175928812</v>
      </c>
      <c r="EK164" t="e">
        <f>#REF!</f>
        <v>#REF!</v>
      </c>
      <c r="EL164">
        <v>231.42912288825167</v>
      </c>
      <c r="EM164">
        <v>321.53485199641011</v>
      </c>
      <c r="EO164">
        <f>'Datastream-Q'!CM165</f>
        <v>68.8</v>
      </c>
      <c r="EP164">
        <f>'Datastream-Q'!CN165</f>
        <v>80.400000000000006</v>
      </c>
      <c r="EQ164">
        <f>[6]Quartalsdaten!AA40</f>
        <v>151.983</v>
      </c>
      <c r="ER164">
        <f>[6]Quartalsdaten!AB40</f>
        <v>230.65</v>
      </c>
      <c r="ES164" s="56">
        <v>72.16</v>
      </c>
      <c r="ET164" s="41">
        <f>[6]Quartalsdaten!AD40</f>
        <v>89.453000000000003</v>
      </c>
      <c r="EU164" s="41">
        <f>[6]Quartalsdaten!AE40</f>
        <v>125.267</v>
      </c>
    </row>
    <row r="165" spans="1:151">
      <c r="A165" s="4">
        <v>36800</v>
      </c>
      <c r="B165" s="14">
        <f>B164*('Datastream-Q'!B166/'Datastream-Q'!B165)</f>
        <v>506.16835125383437</v>
      </c>
      <c r="C165">
        <f>'Datastream-Q'!C166</f>
        <v>96</v>
      </c>
      <c r="D165">
        <f>'Datastream-Q'!D166</f>
        <v>93.4</v>
      </c>
      <c r="E165">
        <f>'Datastream-Q'!E166</f>
        <v>98.7</v>
      </c>
      <c r="F165">
        <f>'Datastream-Q'!F166</f>
        <v>79.400000000000006</v>
      </c>
      <c r="G165">
        <f>'Datastream-Q'!G166</f>
        <v>0.897316</v>
      </c>
      <c r="H165">
        <f>'Datastream-Q'!H166</f>
        <v>574.6</v>
      </c>
      <c r="I165">
        <f>'Datastream-Q'!I166</f>
        <v>1275.8</v>
      </c>
      <c r="J165">
        <f>'Datastream-Q'!J166</f>
        <v>5.024</v>
      </c>
      <c r="K165">
        <f>'Datastream-Q'!K166</f>
        <v>5.0999999999999996</v>
      </c>
      <c r="L165">
        <f>'Datastream-Q'!L166</f>
        <v>6433.6</v>
      </c>
      <c r="M165">
        <f>'Datastream-Q'!M166</f>
        <v>766449</v>
      </c>
      <c r="N165">
        <f>'Datastream-Q'!N166</f>
        <v>81.900000000000006</v>
      </c>
      <c r="O165">
        <f>'Datastream-Q'!O166</f>
        <v>7455</v>
      </c>
      <c r="P165">
        <f>'Datastream-Q'!P166</f>
        <v>9.3000000000000007</v>
      </c>
      <c r="Q165">
        <f>'Datastream-Q'!Q166</f>
        <v>80.5</v>
      </c>
      <c r="R165">
        <f>'Datastream-Q'!R166</f>
        <v>82.6</v>
      </c>
      <c r="S165">
        <v>0</v>
      </c>
      <c r="T165">
        <v>0</v>
      </c>
      <c r="U165">
        <f>'Datastream-Q'!S166</f>
        <v>12.6</v>
      </c>
      <c r="V165">
        <f>'Datastream-Q'!T166</f>
        <v>10.199999999999999</v>
      </c>
      <c r="W165" s="1">
        <f>'[2]Deutschland Quartalsdaten'!C125</f>
        <v>0.70322989597825369</v>
      </c>
      <c r="X165" s="1">
        <f>'[2]Deutschland Quartalsdaten'!B125</f>
        <v>3.5214904862358671</v>
      </c>
      <c r="Y165" s="19">
        <f>'[2]Deutschland Quartalsdaten'!J125</f>
        <v>3.3864230568242415</v>
      </c>
      <c r="Z165">
        <f>'Datastream-Q'!U166</f>
        <v>174.18</v>
      </c>
      <c r="AA165">
        <f>'Datastream-Q'!V166</f>
        <v>184.80076</v>
      </c>
      <c r="AB165">
        <f>'Datastream-Q'!W166</f>
        <v>176.71299999999999</v>
      </c>
      <c r="AC165">
        <f>'Datastream-Q'!X166</f>
        <v>178.68752000000001</v>
      </c>
      <c r="AD165">
        <f>'Datastream-Q'!Y166</f>
        <v>-13.2</v>
      </c>
      <c r="AE165">
        <f>'Datastream-Q'!Z166</f>
        <v>69.400000000000006</v>
      </c>
      <c r="AF165" s="1">
        <f>'Datastream-Q'!AA166</f>
        <v>12.6</v>
      </c>
      <c r="AG165">
        <f>'Datastream-Q'!AB166</f>
        <v>90.3</v>
      </c>
      <c r="AH165">
        <f>'Datastream-Q'!AC166</f>
        <v>89.4</v>
      </c>
      <c r="AI165">
        <f>'Datastream-Q'!AD166</f>
        <v>89.15</v>
      </c>
      <c r="AJ165">
        <f>'Datastream-Q'!AE166</f>
        <v>0.897316</v>
      </c>
      <c r="AK165" s="2">
        <f t="shared" si="9"/>
        <v>94.252859133263314</v>
      </c>
      <c r="AL165" s="2">
        <f t="shared" si="10"/>
        <v>98.894987182093061</v>
      </c>
      <c r="AM165" s="12">
        <f>'Datastream-Q'!CI166</f>
        <v>5.2</v>
      </c>
      <c r="AN165">
        <f>'Datastream-Q'!AF166</f>
        <v>85</v>
      </c>
      <c r="AO165">
        <f>'Datastream-Q'!AG166</f>
        <v>-3.2</v>
      </c>
      <c r="AP165">
        <f>'Datastream-Q'!AH166</f>
        <v>26.654859999999999</v>
      </c>
      <c r="AQ165">
        <f>'Datastream-Q'!AI166</f>
        <v>157.99357000000001</v>
      </c>
      <c r="AR165">
        <f>'Datastream-Q'!AJ166</f>
        <v>47.793579999999999</v>
      </c>
      <c r="AS165">
        <f>'Datastream-Q'!AK166</f>
        <v>131.48724000000001</v>
      </c>
      <c r="AT165">
        <f>'Datastream-Q'!AL166</f>
        <v>23.164000000000001</v>
      </c>
      <c r="AU165">
        <f>'Datastream-Q'!AM166</f>
        <v>151.01599999999999</v>
      </c>
      <c r="AV165">
        <f>'Datastream-Q'!AN166</f>
        <v>40.405999999999999</v>
      </c>
      <c r="AW165">
        <f>'Datastream-Q'!AO166</f>
        <v>136.30699999999999</v>
      </c>
      <c r="AX165" s="30">
        <f t="shared" si="12"/>
        <v>95.306002679102122</v>
      </c>
      <c r="AY165">
        <f>'Datastream-Q'!AQ166</f>
        <v>29.89</v>
      </c>
      <c r="AZ165">
        <f>'Datastream-Q'!AR166</f>
        <v>80.5</v>
      </c>
      <c r="BA165" s="2">
        <f t="shared" si="8"/>
        <v>86.903476514226682</v>
      </c>
      <c r="BB165" s="2">
        <f t="shared" si="8"/>
        <v>95.583636726481956</v>
      </c>
      <c r="BC165" s="2">
        <f t="shared" si="8"/>
        <v>84.542735656127874</v>
      </c>
      <c r="BD165" s="2">
        <f t="shared" si="8"/>
        <v>103.66557241600019</v>
      </c>
      <c r="BE165">
        <f>'Datastream-Q'!AS166</f>
        <v>89.556299999999993</v>
      </c>
      <c r="BF165">
        <f>'Datastream-Q'!AT166</f>
        <v>69.400000000000006</v>
      </c>
      <c r="BG165">
        <f>'Datastream-Q'!AU166</f>
        <v>87.8</v>
      </c>
      <c r="BH165">
        <f>'Datastream-Q'!AV166</f>
        <v>86.2</v>
      </c>
      <c r="BI165">
        <f>'Datastream-Q'!AW166</f>
        <v>15.8</v>
      </c>
      <c r="BJ165">
        <f>'Datastream-Q'!AX166</f>
        <v>11.9</v>
      </c>
      <c r="BK165">
        <f>'Datastream-Q'!AY166</f>
        <v>3.1</v>
      </c>
      <c r="BL165">
        <v>0.72788688138256097</v>
      </c>
      <c r="BM165">
        <f>'Datastream-Q'!AZ166</f>
        <v>85.663499999999999</v>
      </c>
      <c r="BN165">
        <f>'Datastream-Q'!BA166</f>
        <v>102.0612</v>
      </c>
      <c r="BO165">
        <f>'Datastream-Q'!BB166</f>
        <v>9.3000000000000007</v>
      </c>
      <c r="BP165">
        <f>'Datastream-Q'!BC166</f>
        <v>91.6</v>
      </c>
      <c r="BQ165" s="41">
        <f>[6]Quartalsdaten!S41</f>
        <v>78.298900000000003</v>
      </c>
      <c r="BR165">
        <f>'Datastream-Q'!BE166</f>
        <v>84.1</v>
      </c>
      <c r="BS165" s="13">
        <v>103.92</v>
      </c>
      <c r="BT165" s="1">
        <f>'[4]Preisindex-Deutschland-Quartals'!C125</f>
        <v>11.300946877241609</v>
      </c>
      <c r="BU165" s="1">
        <f>'[4]Preisindex-Deutschland-Quartals'!D125</f>
        <v>9.4937061625361565</v>
      </c>
      <c r="BV165" s="2">
        <f>'[5]Deutschland Quartalsdaten'!K125</f>
        <v>0</v>
      </c>
      <c r="BW165" s="41">
        <f>'West-Deutschland-Q'!AW166</f>
        <v>360.26728000000003</v>
      </c>
      <c r="BX165" s="41">
        <f>'West-Deutschland-Q'!AX166</f>
        <v>43.747750000000003</v>
      </c>
      <c r="BY165" s="41">
        <f>'West-Deutschland-Q'!AY166</f>
        <v>635.11733000000004</v>
      </c>
      <c r="BZ165" s="2">
        <f>'Datastream-Q'!BF166</f>
        <v>527.67600000000004</v>
      </c>
      <c r="CA165">
        <f>'Datastream-Q'!BG166</f>
        <v>2805.03</v>
      </c>
      <c r="CB165">
        <f>'Datastream-Q'!BH166</f>
        <v>-7652.8050000000003</v>
      </c>
      <c r="CC165" s="2">
        <v>765.11</v>
      </c>
      <c r="CD165">
        <f>'Datastream-Q'!BI166</f>
        <v>9.6999999999999993</v>
      </c>
      <c r="CE165">
        <f>'Datastream-Q'!BJ166</f>
        <v>-7</v>
      </c>
      <c r="CF165">
        <f>'Datastream-Q'!BK166</f>
        <v>110.1</v>
      </c>
      <c r="CG165" s="41">
        <v>122.21373073493822</v>
      </c>
      <c r="CH165" s="11">
        <f>[2]Weltindikatoren!Q125</f>
        <v>81.496247772258528</v>
      </c>
      <c r="CI165" s="2">
        <f>'[2]Deutschland Quartalsdaten'!O125</f>
        <v>82.408650236197275</v>
      </c>
      <c r="CJ165" s="21">
        <v>0.23757</v>
      </c>
      <c r="CK165" s="21">
        <v>-5.4968700000000004</v>
      </c>
      <c r="CL165">
        <f>'Datastream-Q'!BL166</f>
        <v>82.528700000000001</v>
      </c>
      <c r="CM165">
        <f>'Datastream-Q'!BM166</f>
        <v>90.685199999999995</v>
      </c>
      <c r="CN165">
        <f>'Datastream-Q'!BN166</f>
        <v>94.6</v>
      </c>
      <c r="CO165">
        <f>'Datastream-Q'!BO166</f>
        <v>114.5</v>
      </c>
      <c r="CP165">
        <f>'Datastream-Q'!BP166</f>
        <v>58.17</v>
      </c>
      <c r="CQ165">
        <f>'Datastream-Q'!BQ166</f>
        <v>57.43</v>
      </c>
      <c r="CR165">
        <f>'Datastream-Q'!BR166</f>
        <v>53.8</v>
      </c>
      <c r="CS165">
        <f>'Datastream-Q'!BS166</f>
        <v>49.53</v>
      </c>
      <c r="CT165">
        <f>'Datastream-Q'!BT166</f>
        <v>56.77</v>
      </c>
      <c r="CU165" s="28">
        <f>'Datastream-Q'!BU166</f>
        <v>89.5</v>
      </c>
      <c r="CV165" s="28">
        <f>'Datastream-Q'!BV166</f>
        <v>106.5</v>
      </c>
      <c r="CW165">
        <f>'Datastream-Q'!CJ166</f>
        <v>9.0839999999999996</v>
      </c>
      <c r="CX165" s="41">
        <v>0.43</v>
      </c>
      <c r="CY165">
        <f>'Datastream-Q'!BW166</f>
        <v>95.3</v>
      </c>
      <c r="CZ165">
        <f>'Datastream-Q'!CL166</f>
        <v>85.627200000000002</v>
      </c>
      <c r="DA165" s="41">
        <f>[6]Quartalsdaten!C41</f>
        <v>82.797138199999992</v>
      </c>
      <c r="DB165" s="40">
        <f t="shared" si="11"/>
        <v>33.310450276156892</v>
      </c>
      <c r="DC165" s="19">
        <f>'[2]Deutschland Quartalsdaten'!N125</f>
        <v>7.7972413801809456E-2</v>
      </c>
      <c r="DG165">
        <f>'Datastream-Q'!BY166</f>
        <v>8.0787829999999996</v>
      </c>
      <c r="DH165">
        <f>'Datastream-Q'!BZ166</f>
        <v>9.1999999999999993</v>
      </c>
      <c r="DI165">
        <f>'Datastream-Q'!CA166</f>
        <v>327.57</v>
      </c>
      <c r="DJ165" s="41">
        <f>[6]Quartalsdaten!D41</f>
        <v>327.94099999999997</v>
      </c>
      <c r="DK165" s="41">
        <f>[6]Quartalsdaten!E41</f>
        <v>396.74451759999999</v>
      </c>
      <c r="DL165" s="53">
        <v>0.1</v>
      </c>
      <c r="DM165">
        <f>'Datastream-Q'!CE166</f>
        <v>140.69999999999999</v>
      </c>
      <c r="DN165">
        <f>'Datastream-Q'!CF166</f>
        <v>172.7</v>
      </c>
      <c r="DO165" s="41">
        <f>[6]Quartalsdaten!F41</f>
        <v>22.721800000000002</v>
      </c>
      <c r="DP165" s="41">
        <f>'West-Deutschland-Q'!BA166</f>
        <v>44.995339999999999</v>
      </c>
      <c r="DQ165" s="41">
        <f>[6]Quartalsdaten!G41</f>
        <v>19.150929999999999</v>
      </c>
      <c r="DR165" s="41">
        <f>[6]Quartalsdaten!H41</f>
        <v>19.150929999999999</v>
      </c>
      <c r="DS165" s="41">
        <f>[6]Quartalsdaten!I41</f>
        <v>22.721800000000002</v>
      </c>
      <c r="DT165" s="41">
        <f>[6]Quartalsdaten!J41</f>
        <v>139.44451000000001</v>
      </c>
      <c r="DU165" s="41">
        <f>[6]Quartalsdaten!K41</f>
        <v>44.995339999999999</v>
      </c>
      <c r="DV165" s="48">
        <v>5.71</v>
      </c>
      <c r="DW165">
        <f>'Datastream-Q'!CG166</f>
        <v>96.9</v>
      </c>
      <c r="DX165" s="48">
        <f>'Datastream-Q'!CH166</f>
        <v>82.7</v>
      </c>
      <c r="DY165" s="56">
        <v>85.98</v>
      </c>
      <c r="DZ165" s="41">
        <v>0.18047330881479259</v>
      </c>
      <c r="EA165" s="41">
        <v>-1.50178457139079E-2</v>
      </c>
      <c r="EB165" s="1">
        <f>[2]Weltindikatoren!C125</f>
        <v>2.7770859806988764</v>
      </c>
      <c r="EC165" s="41">
        <f>'West-Deutschland-Q'!BE166</f>
        <v>59.154000000000003</v>
      </c>
      <c r="ED165" s="41">
        <f>'West-Deutschland-Q'!BF166</f>
        <v>34.198</v>
      </c>
      <c r="EE165" s="41">
        <f>[6]Quartalsdaten!L41</f>
        <v>320.06200000000001</v>
      </c>
      <c r="EF165" s="41">
        <v>99.72</v>
      </c>
      <c r="EG165" s="41">
        <f>[6]Quartalsdaten!M41</f>
        <v>36.057528230000003</v>
      </c>
      <c r="EH165" s="41">
        <f>[6]Quartalsdaten!N41</f>
        <v>6.3318893699999999</v>
      </c>
      <c r="EI165" s="41">
        <f>[6]Quartalsdaten!O41</f>
        <v>82.766666669999992</v>
      </c>
      <c r="EJ165" s="1">
        <f>[2]Weltindikatoren!C125</f>
        <v>2.7770859806988764</v>
      </c>
      <c r="EK165" t="e">
        <f>#REF!</f>
        <v>#REF!</v>
      </c>
      <c r="EL165">
        <v>233.49728109845958</v>
      </c>
      <c r="EM165">
        <v>323.50831530054683</v>
      </c>
      <c r="EO165">
        <f>'Datastream-Q'!CM166</f>
        <v>70.2</v>
      </c>
      <c r="EP165">
        <f>'Datastream-Q'!CN166</f>
        <v>80.900000000000006</v>
      </c>
      <c r="EQ165">
        <f>[6]Quartalsdaten!AA41</f>
        <v>152.74799999999999</v>
      </c>
      <c r="ER165">
        <f>[6]Quartalsdaten!AB41</f>
        <v>232.732</v>
      </c>
      <c r="ES165" s="56">
        <v>73.22</v>
      </c>
      <c r="ET165" s="41">
        <f>[6]Quartalsdaten!AD41</f>
        <v>90.224000000000004</v>
      </c>
      <c r="EU165" s="41">
        <f>[6]Quartalsdaten!AE41</f>
        <v>128.12700000000001</v>
      </c>
    </row>
    <row r="166" spans="1:151">
      <c r="A166" s="4">
        <v>36892</v>
      </c>
      <c r="B166" s="14">
        <f>B165*('Datastream-Q'!B167/'Datastream-Q'!B166)</f>
        <v>516.34689897446549</v>
      </c>
      <c r="C166">
        <f>'Datastream-Q'!C167</f>
        <v>93.5</v>
      </c>
      <c r="D166">
        <f>'Datastream-Q'!D167</f>
        <v>91.3</v>
      </c>
      <c r="E166">
        <f>'Datastream-Q'!E167</f>
        <v>95.7</v>
      </c>
      <c r="F166">
        <f>'Datastream-Q'!F167</f>
        <v>77.599999999999994</v>
      </c>
      <c r="G166">
        <f>'Datastream-Q'!G167</f>
        <v>0.90952299999999997</v>
      </c>
      <c r="H166">
        <f>'Datastream-Q'!H167</f>
        <v>569.1</v>
      </c>
      <c r="I166">
        <f>'Datastream-Q'!I167</f>
        <v>1304.7</v>
      </c>
      <c r="J166">
        <f>'Datastream-Q'!J167</f>
        <v>4.7450000000000001</v>
      </c>
      <c r="K166">
        <f>'Datastream-Q'!K167</f>
        <v>4.7699999999999996</v>
      </c>
      <c r="L166">
        <f>'Datastream-Q'!L167</f>
        <v>5830</v>
      </c>
      <c r="M166">
        <f>'Datastream-Q'!M167</f>
        <v>834416</v>
      </c>
      <c r="N166">
        <f>'Datastream-Q'!N167</f>
        <v>82.5</v>
      </c>
      <c r="O166">
        <f>'Datastream-Q'!O167</f>
        <v>8198</v>
      </c>
      <c r="P166">
        <f>'Datastream-Q'!P167</f>
        <v>9.3000000000000007</v>
      </c>
      <c r="Q166">
        <f>'Datastream-Q'!Q167</f>
        <v>80.8</v>
      </c>
      <c r="R166">
        <f>'Datastream-Q'!R167</f>
        <v>83.1</v>
      </c>
      <c r="S166">
        <v>0</v>
      </c>
      <c r="T166">
        <v>0</v>
      </c>
      <c r="U166">
        <f>'Datastream-Q'!S167</f>
        <v>15.4</v>
      </c>
      <c r="V166">
        <f>'Datastream-Q'!T167</f>
        <v>8.8000000000000007</v>
      </c>
      <c r="W166" s="1">
        <f>'[2]Deutschland Quartalsdaten'!C126</f>
        <v>0.23989167751311646</v>
      </c>
      <c r="X166" s="1">
        <f>'[2]Deutschland Quartalsdaten'!B126</f>
        <v>3.5059221852797156</v>
      </c>
      <c r="Y166" s="19">
        <f>'[2]Deutschland Quartalsdaten'!J126</f>
        <v>3.3956605455165305</v>
      </c>
      <c r="Z166">
        <f>'Datastream-Q'!U167</f>
        <v>172.84899999999999</v>
      </c>
      <c r="AA166">
        <f>'Datastream-Q'!V167</f>
        <v>184.41029</v>
      </c>
      <c r="AB166">
        <f>'Datastream-Q'!W167</f>
        <v>167.11600000000001</v>
      </c>
      <c r="AC166">
        <f>'Datastream-Q'!X167</f>
        <v>171.95615000000001</v>
      </c>
      <c r="AD166">
        <f>'Datastream-Q'!Y167</f>
        <v>-15.4</v>
      </c>
      <c r="AE166">
        <f>'Datastream-Q'!Z167</f>
        <v>66.2</v>
      </c>
      <c r="AF166" s="1">
        <f>'Datastream-Q'!AA167</f>
        <v>9.4</v>
      </c>
      <c r="AG166">
        <f>'Datastream-Q'!AB167</f>
        <v>92.5</v>
      </c>
      <c r="AH166">
        <f>'Datastream-Q'!AC167</f>
        <v>91.6</v>
      </c>
      <c r="AI166">
        <f>'Datastream-Q'!AD167</f>
        <v>92.01</v>
      </c>
      <c r="AJ166">
        <f>'Datastream-Q'!AE167</f>
        <v>0.90952299999999997</v>
      </c>
      <c r="AK166" s="2">
        <f t="shared" si="9"/>
        <v>93.730669801560424</v>
      </c>
      <c r="AL166" s="2">
        <f t="shared" si="10"/>
        <v>97.185241702608494</v>
      </c>
      <c r="AM166" s="12">
        <f>'Datastream-Q'!CI167</f>
        <v>2.8</v>
      </c>
      <c r="AN166">
        <f>'Datastream-Q'!AF167</f>
        <v>85.3</v>
      </c>
      <c r="AO166">
        <f>'Datastream-Q'!AG167</f>
        <v>-7</v>
      </c>
      <c r="AP166">
        <f>'Datastream-Q'!AH167</f>
        <v>25.552949999999999</v>
      </c>
      <c r="AQ166">
        <f>'Datastream-Q'!AI167</f>
        <v>158.62747999999999</v>
      </c>
      <c r="AR166">
        <f>'Datastream-Q'!AJ167</f>
        <v>47.185160000000003</v>
      </c>
      <c r="AS166">
        <f>'Datastream-Q'!AK167</f>
        <v>125.56480000000001</v>
      </c>
      <c r="AT166">
        <f>'Datastream-Q'!AL167</f>
        <v>22.327999999999999</v>
      </c>
      <c r="AU166">
        <f>'Datastream-Q'!AM167</f>
        <v>150.52099999999999</v>
      </c>
      <c r="AV166">
        <f>'Datastream-Q'!AN167</f>
        <v>39.520000000000003</v>
      </c>
      <c r="AW166">
        <f>'Datastream-Q'!AO167</f>
        <v>127.596</v>
      </c>
      <c r="AX166" s="30">
        <f t="shared" si="12"/>
        <v>96.445373967768461</v>
      </c>
      <c r="AY166">
        <f>'Datastream-Q'!AQ167</f>
        <v>26.24</v>
      </c>
      <c r="AZ166">
        <f>'Datastream-Q'!AR167</f>
        <v>80.8</v>
      </c>
      <c r="BA166" s="2">
        <f t="shared" si="8"/>
        <v>87.379343676561803</v>
      </c>
      <c r="BB166" s="2">
        <f t="shared" si="8"/>
        <v>94.889611812530845</v>
      </c>
      <c r="BC166" s="2">
        <f t="shared" si="8"/>
        <v>83.755146745290261</v>
      </c>
      <c r="BD166" s="2">
        <f t="shared" si="8"/>
        <v>101.61765080659548</v>
      </c>
      <c r="BE166">
        <f>'Datastream-Q'!AS167</f>
        <v>91.215900000000005</v>
      </c>
      <c r="BF166">
        <f>'Datastream-Q'!AT167</f>
        <v>66.2</v>
      </c>
      <c r="BG166">
        <f>'Datastream-Q'!AU167</f>
        <v>88</v>
      </c>
      <c r="BH166">
        <f>'Datastream-Q'!AV167</f>
        <v>86.1</v>
      </c>
      <c r="BI166">
        <f>'Datastream-Q'!AW167</f>
        <v>14.7</v>
      </c>
      <c r="BJ166">
        <f>'Datastream-Q'!AX167</f>
        <v>13</v>
      </c>
      <c r="BK166">
        <f>'Datastream-Q'!AY167</f>
        <v>0.5</v>
      </c>
      <c r="BL166">
        <v>0.71509883855088086</v>
      </c>
      <c r="BM166">
        <f>'Datastream-Q'!AZ167</f>
        <v>85.0655</v>
      </c>
      <c r="BN166">
        <f>'Datastream-Q'!BA167</f>
        <v>101.0254</v>
      </c>
      <c r="BO166">
        <f>'Datastream-Q'!BB167</f>
        <v>12.8</v>
      </c>
      <c r="BP166">
        <f>'Datastream-Q'!BC167</f>
        <v>60.6</v>
      </c>
      <c r="BQ166" s="41">
        <f>[6]Quartalsdaten!S42</f>
        <v>78.206029999999998</v>
      </c>
      <c r="BR166">
        <f>'Datastream-Q'!BE167</f>
        <v>84.8</v>
      </c>
      <c r="BS166" s="13">
        <v>111.12</v>
      </c>
      <c r="BT166" s="1">
        <f>'[4]Preisindex-Deutschland-Quartals'!C126</f>
        <v>11.381880387902179</v>
      </c>
      <c r="BU166" s="1">
        <f>'[4]Preisindex-Deutschland-Quartals'!D126</f>
        <v>9.5667630485641144</v>
      </c>
      <c r="BV166" s="2">
        <f>'[5]Deutschland Quartalsdaten'!K126</f>
        <v>0</v>
      </c>
      <c r="BW166" s="41">
        <f>'West-Deutschland-Q'!AW167</f>
        <v>366.84949999999998</v>
      </c>
      <c r="BX166" s="41">
        <f>'West-Deutschland-Q'!AX167</f>
        <v>44.275469999999999</v>
      </c>
      <c r="BY166" s="41">
        <f>'West-Deutschland-Q'!AY167</f>
        <v>641.04196999999999</v>
      </c>
      <c r="BZ166" s="2">
        <f>'Datastream-Q'!BF167</f>
        <v>541.53300000000002</v>
      </c>
      <c r="CA166">
        <f>'Datastream-Q'!BG167</f>
        <v>2786.91</v>
      </c>
      <c r="CB166">
        <f>'Datastream-Q'!BH167</f>
        <v>-4111.232</v>
      </c>
      <c r="CC166" s="2">
        <v>768.53</v>
      </c>
      <c r="CD166">
        <f>'Datastream-Q'!BI167</f>
        <v>-7</v>
      </c>
      <c r="CE166">
        <f>'Datastream-Q'!BJ167</f>
        <v>-5</v>
      </c>
      <c r="CF166">
        <f>'Datastream-Q'!BK167</f>
        <v>104</v>
      </c>
      <c r="CG166" s="41">
        <v>119.79365685899886</v>
      </c>
      <c r="CH166" s="11">
        <f>[2]Weltindikatoren!Q126</f>
        <v>80.24458480129006</v>
      </c>
      <c r="CI166" s="2">
        <f>'[2]Deutschland Quartalsdaten'!O126</f>
        <v>81.831268499692968</v>
      </c>
      <c r="CJ166" s="21">
        <v>-2.4549400000000001</v>
      </c>
      <c r="CK166" s="21">
        <v>-8.5128299999999992</v>
      </c>
      <c r="CL166">
        <f>'Datastream-Q'!BL167</f>
        <v>86.880600000000001</v>
      </c>
      <c r="CM166">
        <f>'Datastream-Q'!BM167</f>
        <v>93.040099999999995</v>
      </c>
      <c r="CN166">
        <f>'Datastream-Q'!BN167</f>
        <v>92.9</v>
      </c>
      <c r="CO166">
        <f>'Datastream-Q'!BO167</f>
        <v>111.2</v>
      </c>
      <c r="CP166">
        <f>'Datastream-Q'!BP167</f>
        <v>51.5</v>
      </c>
      <c r="CQ166">
        <f>'Datastream-Q'!BQ167</f>
        <v>51.83</v>
      </c>
      <c r="CR166">
        <f>'Datastream-Q'!BR167</f>
        <v>53.4</v>
      </c>
      <c r="CS166">
        <f>'Datastream-Q'!BS167</f>
        <v>48.47</v>
      </c>
      <c r="CT166">
        <f>'Datastream-Q'!BT167</f>
        <v>56.87</v>
      </c>
      <c r="CU166" s="28">
        <f>'Datastream-Q'!BU167</f>
        <v>89.3</v>
      </c>
      <c r="CV166" s="28">
        <f>'Datastream-Q'!BV167</f>
        <v>106</v>
      </c>
      <c r="CW166">
        <f>'Datastream-Q'!CJ167</f>
        <v>6.1779999999999999</v>
      </c>
      <c r="CX166" s="41">
        <v>-0.56999999999999995</v>
      </c>
      <c r="CY166">
        <f>'Datastream-Q'!BW167</f>
        <v>92.3</v>
      </c>
      <c r="CZ166">
        <f>'Datastream-Q'!CL167</f>
        <v>91.052300000000002</v>
      </c>
      <c r="DA166" s="41">
        <f>[6]Quartalsdaten!C42</f>
        <v>83.196339789999996</v>
      </c>
      <c r="DB166" s="40">
        <f t="shared" si="11"/>
        <v>28.850287458371035</v>
      </c>
      <c r="DC166" s="19">
        <f>'[2]Deutschland Quartalsdaten'!N126</f>
        <v>0.10888415982766113</v>
      </c>
      <c r="DG166">
        <f>'Datastream-Q'!BY167</f>
        <v>13.226978000000001</v>
      </c>
      <c r="DH166">
        <f>'Datastream-Q'!BZ167</f>
        <v>9.9</v>
      </c>
      <c r="DI166">
        <f>'Datastream-Q'!CA167</f>
        <v>339.31</v>
      </c>
      <c r="DJ166" s="41">
        <f>[6]Quartalsdaten!D42</f>
        <v>334.35399999999998</v>
      </c>
      <c r="DK166" s="41">
        <f>[6]Quartalsdaten!E42</f>
        <v>401.46102939999997</v>
      </c>
      <c r="DL166" s="53">
        <v>1.2</v>
      </c>
      <c r="DM166">
        <f>'Datastream-Q'!CE167</f>
        <v>137.5</v>
      </c>
      <c r="DN166">
        <f>'Datastream-Q'!CF167</f>
        <v>161.6</v>
      </c>
      <c r="DO166" s="41">
        <f>[6]Quartalsdaten!F42</f>
        <v>23.35416</v>
      </c>
      <c r="DP166" s="41">
        <f>'West-Deutschland-Q'!BA167</f>
        <v>44.398029999999999</v>
      </c>
      <c r="DQ166" s="41">
        <f>[6]Quartalsdaten!G42</f>
        <v>19.494759999999999</v>
      </c>
      <c r="DR166" s="41">
        <f>[6]Quartalsdaten!H42</f>
        <v>19.494759999999999</v>
      </c>
      <c r="DS166" s="41">
        <f>[6]Quartalsdaten!I42</f>
        <v>23.35416</v>
      </c>
      <c r="DT166" s="41">
        <f>[6]Quartalsdaten!J42</f>
        <v>140.34191000000001</v>
      </c>
      <c r="DU166" s="41">
        <f>[6]Quartalsdaten!K42</f>
        <v>44.398029999999999</v>
      </c>
      <c r="DV166" s="48">
        <v>5.21</v>
      </c>
      <c r="DW166">
        <f>'Datastream-Q'!CG167</f>
        <v>96.9</v>
      </c>
      <c r="DX166" s="48">
        <f>'Datastream-Q'!CH167</f>
        <v>87.4</v>
      </c>
      <c r="DY166" s="56">
        <v>86.74</v>
      </c>
      <c r="DZ166" s="41">
        <v>1.3772101913193764</v>
      </c>
      <c r="EA166" s="41">
        <v>0.1459050420174749</v>
      </c>
      <c r="EB166" s="1">
        <f>[2]Weltindikatoren!C126</f>
        <v>2.7878150149711649</v>
      </c>
      <c r="EC166" s="41">
        <f>'West-Deutschland-Q'!BE167</f>
        <v>59.006999999999998</v>
      </c>
      <c r="ED166" s="41">
        <f>'West-Deutschland-Q'!BF167</f>
        <v>33.689</v>
      </c>
      <c r="EE166" s="41">
        <f>[6]Quartalsdaten!L42</f>
        <v>333.10500000000002</v>
      </c>
      <c r="EF166" s="41">
        <v>100.13</v>
      </c>
      <c r="EG166" s="41">
        <f>[6]Quartalsdaten!M42</f>
        <v>35.24251005</v>
      </c>
      <c r="EH166" s="41">
        <f>[6]Quartalsdaten!N42</f>
        <v>6.3896780299999998</v>
      </c>
      <c r="EI166" s="41">
        <f>[6]Quartalsdaten!O42</f>
        <v>83.1</v>
      </c>
      <c r="EJ166" s="1">
        <f>[2]Weltindikatoren!C126</f>
        <v>2.7878150149711649</v>
      </c>
      <c r="EK166" t="e">
        <f>#REF!</f>
        <v>#REF!</v>
      </c>
      <c r="EL166">
        <v>233.27447250582208</v>
      </c>
      <c r="EM166">
        <v>325.02900576404022</v>
      </c>
      <c r="EO166">
        <f>'Datastream-Q'!CM167</f>
        <v>69.3</v>
      </c>
      <c r="EP166">
        <f>'Datastream-Q'!CN167</f>
        <v>80.2</v>
      </c>
      <c r="EQ166">
        <f>[6]Quartalsdaten!AA42</f>
        <v>155.28</v>
      </c>
      <c r="ER166">
        <f>[6]Quartalsdaten!AB42</f>
        <v>236.03</v>
      </c>
      <c r="ES166" s="56">
        <v>74.930000000000007</v>
      </c>
      <c r="ET166" s="41">
        <f>[6]Quartalsdaten!AD42</f>
        <v>90.974000000000004</v>
      </c>
      <c r="EU166" s="41">
        <f>[6]Quartalsdaten!AE42</f>
        <v>110.08199999999999</v>
      </c>
    </row>
    <row r="167" spans="1:151">
      <c r="A167" s="4">
        <v>36982</v>
      </c>
      <c r="B167" s="14">
        <f>B166*('Datastream-Q'!B168/'Datastream-Q'!B167)</f>
        <v>516.04729680670357</v>
      </c>
      <c r="C167">
        <f>'Datastream-Q'!C168</f>
        <v>89.2</v>
      </c>
      <c r="D167">
        <f>'Datastream-Q'!D168</f>
        <v>87.2</v>
      </c>
      <c r="E167">
        <f>'Datastream-Q'!E168</f>
        <v>91.3</v>
      </c>
      <c r="F167">
        <f>'Datastream-Q'!F168</f>
        <v>76.3</v>
      </c>
      <c r="G167">
        <f>'Datastream-Q'!G168</f>
        <v>0.85316700000000001</v>
      </c>
      <c r="H167">
        <f>'Datastream-Q'!H168</f>
        <v>587.20000000000005</v>
      </c>
      <c r="I167">
        <f>'Datastream-Q'!I168</f>
        <v>1327.5</v>
      </c>
      <c r="J167">
        <f>'Datastream-Q'!J168</f>
        <v>4.5910000000000002</v>
      </c>
      <c r="K167">
        <f>'Datastream-Q'!K168</f>
        <v>4.97</v>
      </c>
      <c r="L167">
        <f>'Datastream-Q'!L168</f>
        <v>6058.4</v>
      </c>
      <c r="M167">
        <f>'Datastream-Q'!M168</f>
        <v>927981</v>
      </c>
      <c r="N167">
        <f>'Datastream-Q'!N168</f>
        <v>81.2</v>
      </c>
      <c r="O167">
        <f>'Datastream-Q'!O168</f>
        <v>8024</v>
      </c>
      <c r="P167">
        <f>'Datastream-Q'!P168</f>
        <v>9.3000000000000007</v>
      </c>
      <c r="Q167">
        <f>'Datastream-Q'!Q168</f>
        <v>81.599999999999994</v>
      </c>
      <c r="R167">
        <f>'Datastream-Q'!R168</f>
        <v>83.1</v>
      </c>
      <c r="S167">
        <v>1</v>
      </c>
      <c r="T167">
        <v>0</v>
      </c>
      <c r="U167">
        <f>'Datastream-Q'!S168</f>
        <v>8.1</v>
      </c>
      <c r="V167">
        <f>'Datastream-Q'!T168</f>
        <v>17.3</v>
      </c>
      <c r="W167" s="1">
        <f>'[2]Deutschland Quartalsdaten'!C127</f>
        <v>-0.10978146313957345</v>
      </c>
      <c r="X167" s="1">
        <f>'[2]Deutschland Quartalsdaten'!B127</f>
        <v>3.4738333884157977</v>
      </c>
      <c r="Y167" s="19">
        <f>'[2]Deutschland Quartalsdaten'!J127</f>
        <v>3.4035783460578855</v>
      </c>
      <c r="Z167">
        <f>'Datastream-Q'!U168</f>
        <v>173.71700000000001</v>
      </c>
      <c r="AA167">
        <f>'Datastream-Q'!V168</f>
        <v>185.15575000000001</v>
      </c>
      <c r="AB167">
        <f>'Datastream-Q'!W168</f>
        <v>167.74299999999999</v>
      </c>
      <c r="AC167">
        <f>'Datastream-Q'!X168</f>
        <v>172.28341</v>
      </c>
      <c r="AD167">
        <f>'Datastream-Q'!Y168</f>
        <v>-23.7</v>
      </c>
      <c r="AE167">
        <f>'Datastream-Q'!Z168</f>
        <v>66.3</v>
      </c>
      <c r="AF167" s="1">
        <f>'Datastream-Q'!AA168</f>
        <v>0.9</v>
      </c>
      <c r="AG167">
        <f>'Datastream-Q'!AB168</f>
        <v>90.9</v>
      </c>
      <c r="AH167">
        <f>'Datastream-Q'!AC168</f>
        <v>89.5</v>
      </c>
      <c r="AI167">
        <f>'Datastream-Q'!AD168</f>
        <v>90.77</v>
      </c>
      <c r="AJ167">
        <f>'Datastream-Q'!AE168</f>
        <v>0.85316700000000001</v>
      </c>
      <c r="AK167" s="2">
        <f t="shared" si="9"/>
        <v>93.822093021685788</v>
      </c>
      <c r="AL167" s="2">
        <f t="shared" si="10"/>
        <v>97.364569229271694</v>
      </c>
      <c r="AM167" s="12">
        <f>'Datastream-Q'!CI168</f>
        <v>1.8</v>
      </c>
      <c r="AN167">
        <f>'Datastream-Q'!AF168</f>
        <v>84</v>
      </c>
      <c r="AO167">
        <f>'Datastream-Q'!AG168</f>
        <v>-17.5</v>
      </c>
      <c r="AP167">
        <f>'Datastream-Q'!AH168</f>
        <v>25.94558</v>
      </c>
      <c r="AQ167">
        <f>'Datastream-Q'!AI168</f>
        <v>158.97747000000001</v>
      </c>
      <c r="AR167">
        <f>'Datastream-Q'!AJ168</f>
        <v>46.288080000000001</v>
      </c>
      <c r="AS167">
        <f>'Datastream-Q'!AK168</f>
        <v>126.62075</v>
      </c>
      <c r="AT167">
        <f>'Datastream-Q'!AL168</f>
        <v>22.88</v>
      </c>
      <c r="AU167">
        <f>'Datastream-Q'!AM168</f>
        <v>150.83699999999999</v>
      </c>
      <c r="AV167">
        <f>'Datastream-Q'!AN168</f>
        <v>39.476999999999997</v>
      </c>
      <c r="AW167">
        <f>'Datastream-Q'!AO168</f>
        <v>128.26599999999999</v>
      </c>
      <c r="AX167" s="30">
        <f t="shared" si="12"/>
        <v>96.361637261246273</v>
      </c>
      <c r="AY167">
        <f>'Datastream-Q'!AQ168</f>
        <v>27.49</v>
      </c>
      <c r="AZ167">
        <f>'Datastream-Q'!AR168</f>
        <v>81.599999999999994</v>
      </c>
      <c r="BA167" s="2">
        <f t="shared" si="8"/>
        <v>88.184577103306225</v>
      </c>
      <c r="BB167" s="2">
        <f t="shared" si="8"/>
        <v>94.879481979427638</v>
      </c>
      <c r="BC167" s="2">
        <f t="shared" si="8"/>
        <v>85.285455780408242</v>
      </c>
      <c r="BD167" s="2">
        <f t="shared" si="8"/>
        <v>101.29935259426277</v>
      </c>
      <c r="BE167">
        <f>'Datastream-Q'!AS168</f>
        <v>89.360799999999998</v>
      </c>
      <c r="BF167">
        <f>'Datastream-Q'!AT168</f>
        <v>66.3</v>
      </c>
      <c r="BG167">
        <f>'Datastream-Q'!AU168</f>
        <v>85.3</v>
      </c>
      <c r="BH167">
        <f>'Datastream-Q'!AV168</f>
        <v>84.5</v>
      </c>
      <c r="BI167">
        <f>'Datastream-Q'!AW168</f>
        <v>10.7</v>
      </c>
      <c r="BJ167">
        <f>'Datastream-Q'!AX168</f>
        <v>21.5</v>
      </c>
      <c r="BK167">
        <f>'Datastream-Q'!AY168</f>
        <v>-9.1</v>
      </c>
      <c r="BL167">
        <v>0.71935060591247069</v>
      </c>
      <c r="BM167">
        <f>'Datastream-Q'!AZ168</f>
        <v>84.116</v>
      </c>
      <c r="BN167">
        <f>'Datastream-Q'!BA168</f>
        <v>99.600499999999997</v>
      </c>
      <c r="BO167">
        <f>'Datastream-Q'!BB168</f>
        <v>16.7</v>
      </c>
      <c r="BP167">
        <f>'Datastream-Q'!BC168</f>
        <v>94.6</v>
      </c>
      <c r="BQ167" s="41">
        <f>[6]Quartalsdaten!S43</f>
        <v>77.434240000000003</v>
      </c>
      <c r="BR167">
        <f>'Datastream-Q'!BE168</f>
        <v>81.599999999999994</v>
      </c>
      <c r="BS167" s="13">
        <v>109.08</v>
      </c>
      <c r="BT167" s="1">
        <f>'[4]Preisindex-Deutschland-Quartals'!C127</f>
        <v>11.529066937653555</v>
      </c>
      <c r="BU167" s="1">
        <f>'[4]Preisindex-Deutschland-Quartals'!D127</f>
        <v>9.688980766681313</v>
      </c>
      <c r="BV167" s="2">
        <f>'[5]Deutschland Quartalsdaten'!K127</f>
        <v>0</v>
      </c>
      <c r="BW167" s="41">
        <f>'West-Deutschland-Q'!AW168</f>
        <v>365.72737999999998</v>
      </c>
      <c r="BX167" s="41">
        <f>'West-Deutschland-Q'!AX168</f>
        <v>42.133600000000001</v>
      </c>
      <c r="BY167" s="41">
        <f>'West-Deutschland-Q'!AY168</f>
        <v>640.27296999999999</v>
      </c>
      <c r="BZ167" s="2">
        <f>'Datastream-Q'!BF168</f>
        <v>541.32000000000005</v>
      </c>
      <c r="CA167">
        <f>'Datastream-Q'!BG168</f>
        <v>2750.47</v>
      </c>
      <c r="CB167">
        <f>'Datastream-Q'!BH168</f>
        <v>-6307.7659999999996</v>
      </c>
      <c r="CC167" s="2">
        <v>769.29</v>
      </c>
      <c r="CD167">
        <f>'Datastream-Q'!BI168</f>
        <v>-5.6</v>
      </c>
      <c r="CE167">
        <f>'Datastream-Q'!BJ168</f>
        <v>-6.7</v>
      </c>
      <c r="CF167">
        <f>'Datastream-Q'!BK168</f>
        <v>99.8</v>
      </c>
      <c r="CG167" s="41">
        <v>120.73621194752263</v>
      </c>
      <c r="CH167" s="11">
        <f>[2]Weltindikatoren!Q127</f>
        <v>78.981317532245015</v>
      </c>
      <c r="CI167" s="2">
        <f>'[2]Deutschland Quartalsdaten'!O127</f>
        <v>80.91325123439583</v>
      </c>
      <c r="CJ167" s="21">
        <v>-4.0007900000000003</v>
      </c>
      <c r="CK167" s="21">
        <v>-8.0240399999999994</v>
      </c>
      <c r="CL167">
        <f>'Datastream-Q'!BL168</f>
        <v>84.179299999999998</v>
      </c>
      <c r="CM167">
        <f>'Datastream-Q'!BM168</f>
        <v>92.170199999999994</v>
      </c>
      <c r="CN167">
        <f>'Datastream-Q'!BN168</f>
        <v>93.7</v>
      </c>
      <c r="CO167">
        <f>'Datastream-Q'!BO168</f>
        <v>110.9</v>
      </c>
      <c r="CP167">
        <f>'Datastream-Q'!BP168</f>
        <v>52.7</v>
      </c>
      <c r="CQ167">
        <f>'Datastream-Q'!BQ168</f>
        <v>52.43</v>
      </c>
      <c r="CR167">
        <f>'Datastream-Q'!BR168</f>
        <v>50.93</v>
      </c>
      <c r="CS167">
        <f>'Datastream-Q'!BS168</f>
        <v>46.8</v>
      </c>
      <c r="CT167">
        <f>'Datastream-Q'!BT168</f>
        <v>53.8</v>
      </c>
      <c r="CU167" s="28">
        <f>'Datastream-Q'!BU168</f>
        <v>89.6</v>
      </c>
      <c r="CV167" s="28">
        <f>'Datastream-Q'!BV168</f>
        <v>107.6</v>
      </c>
      <c r="CW167">
        <f>'Datastream-Q'!CJ168</f>
        <v>7.8739999999999997</v>
      </c>
      <c r="CX167" s="41">
        <v>0.38</v>
      </c>
      <c r="CY167">
        <f>'Datastream-Q'!BW168</f>
        <v>89.9</v>
      </c>
      <c r="CZ167">
        <f>'Datastream-Q'!CL168</f>
        <v>88.941800000000001</v>
      </c>
      <c r="DA167" s="41">
        <f>[6]Quartalsdaten!C43</f>
        <v>83.716831349999993</v>
      </c>
      <c r="DB167" s="40">
        <f t="shared" si="11"/>
        <v>32.221124351973295</v>
      </c>
      <c r="DC167" s="19">
        <f>'[2]Deutschland Quartalsdaten'!N127</f>
        <v>0.11289523845057733</v>
      </c>
      <c r="DG167">
        <f>'Datastream-Q'!BY168</f>
        <v>9.3196320000000004</v>
      </c>
      <c r="DH167">
        <f>'Datastream-Q'!BZ168</f>
        <v>9.9</v>
      </c>
      <c r="DI167">
        <f>'Datastream-Q'!CA168</f>
        <v>339.75</v>
      </c>
      <c r="DJ167" s="41">
        <f>[6]Quartalsdaten!D43</f>
        <v>328.28199999999998</v>
      </c>
      <c r="DK167" s="41">
        <f>[6]Quartalsdaten!E43</f>
        <v>392.09680930000002</v>
      </c>
      <c r="DL167" s="53">
        <v>0.1</v>
      </c>
      <c r="DM167">
        <f>'Datastream-Q'!CE168</f>
        <v>139.30000000000001</v>
      </c>
      <c r="DN167">
        <f>'Datastream-Q'!CF168</f>
        <v>158.1</v>
      </c>
      <c r="DO167" s="41">
        <f>[6]Quartalsdaten!F43</f>
        <v>23.229710000000001</v>
      </c>
      <c r="DP167" s="41">
        <f>'West-Deutschland-Q'!BA168</f>
        <v>44.06485</v>
      </c>
      <c r="DQ167" s="41">
        <f>[6]Quartalsdaten!G43</f>
        <v>19.712730000000001</v>
      </c>
      <c r="DR167" s="41">
        <f>[6]Quartalsdaten!H43</f>
        <v>19.712730000000001</v>
      </c>
      <c r="DS167" s="41">
        <f>[6]Quartalsdaten!I43</f>
        <v>23.229710000000001</v>
      </c>
      <c r="DT167" s="41">
        <f>[6]Quartalsdaten!J43</f>
        <v>137.29759000000001</v>
      </c>
      <c r="DU167" s="41">
        <f>[6]Quartalsdaten!K43</f>
        <v>44.06485</v>
      </c>
      <c r="DV167" s="48">
        <v>4.91</v>
      </c>
      <c r="DW167">
        <f>'Datastream-Q'!CG168</f>
        <v>96.3</v>
      </c>
      <c r="DX167" s="48">
        <f>'Datastream-Q'!CH168</f>
        <v>84.5</v>
      </c>
      <c r="DY167" s="56">
        <v>82.78</v>
      </c>
      <c r="DZ167" s="41">
        <v>0.17554666006246394</v>
      </c>
      <c r="EA167" s="41">
        <v>-0.34884914745599166</v>
      </c>
      <c r="EB167" s="1">
        <f>[2]Weltindikatoren!C127</f>
        <v>2.8005224739201831</v>
      </c>
      <c r="EC167" s="41">
        <f>'West-Deutschland-Q'!BE168</f>
        <v>58.386000000000003</v>
      </c>
      <c r="ED167" s="41">
        <f>'West-Deutschland-Q'!BF168</f>
        <v>33.396000000000001</v>
      </c>
      <c r="EE167" s="41">
        <f>[6]Quartalsdaten!L43</f>
        <v>333.64400000000001</v>
      </c>
      <c r="EF167" s="41">
        <v>100.02</v>
      </c>
      <c r="EG167" s="41">
        <f>[6]Quartalsdaten!M43</f>
        <v>34.639833779999996</v>
      </c>
      <c r="EH167" s="41">
        <f>[6]Quartalsdaten!N43</f>
        <v>6.3984111500000003</v>
      </c>
      <c r="EI167" s="41">
        <f>[6]Quartalsdaten!O43</f>
        <v>83.533333330000005</v>
      </c>
      <c r="EJ167" s="1">
        <f>[2]Weltindikatoren!C127</f>
        <v>2.8005224739201831</v>
      </c>
      <c r="EK167" t="e">
        <f>#REF!</f>
        <v>#REF!</v>
      </c>
      <c r="EL167">
        <v>232.79398263678968</v>
      </c>
      <c r="EM167">
        <v>322.59276620925084</v>
      </c>
      <c r="EO167">
        <f>'Datastream-Q'!CM168</f>
        <v>67.900000000000006</v>
      </c>
      <c r="EP167">
        <f>'Datastream-Q'!CN168</f>
        <v>79.2</v>
      </c>
      <c r="EQ167">
        <f>[6]Quartalsdaten!AA43</f>
        <v>155.666</v>
      </c>
      <c r="ER167">
        <f>[6]Quartalsdaten!AB43</f>
        <v>237.27099999999999</v>
      </c>
      <c r="ES167" s="56">
        <v>75.680000000000007</v>
      </c>
      <c r="ET167" s="41">
        <f>[6]Quartalsdaten!AD43</f>
        <v>91.707999999999998</v>
      </c>
      <c r="EU167" s="41">
        <f>[6]Quartalsdaten!AE43</f>
        <v>121.492</v>
      </c>
    </row>
    <row r="168" spans="1:151">
      <c r="A168" s="4">
        <v>37073</v>
      </c>
      <c r="B168" s="14">
        <f>B167*('Datastream-Q'!B169/'Datastream-Q'!B168)</f>
        <v>515.20714257964642</v>
      </c>
      <c r="C168">
        <f>'Datastream-Q'!C169</f>
        <v>86.3</v>
      </c>
      <c r="D168">
        <f>'Datastream-Q'!D169</f>
        <v>83.2</v>
      </c>
      <c r="E168">
        <f>'Datastream-Q'!E169</f>
        <v>89.5</v>
      </c>
      <c r="F168">
        <f>'Datastream-Q'!F169</f>
        <v>74.599999999999994</v>
      </c>
      <c r="G168">
        <f>'Datastream-Q'!G169</f>
        <v>0.91109499999999999</v>
      </c>
      <c r="H168">
        <f>'Datastream-Q'!H169</f>
        <v>593.9</v>
      </c>
      <c r="I168">
        <f>'Datastream-Q'!I169</f>
        <v>1346.8</v>
      </c>
      <c r="J168">
        <f>'Datastream-Q'!J169</f>
        <v>4.2679999999999998</v>
      </c>
      <c r="K168">
        <f>'Datastream-Q'!K169</f>
        <v>4.87</v>
      </c>
      <c r="L168">
        <f>'Datastream-Q'!L169</f>
        <v>4308.2</v>
      </c>
      <c r="M168">
        <f>'Datastream-Q'!M169</f>
        <v>791588</v>
      </c>
      <c r="N168">
        <f>'Datastream-Q'!N169</f>
        <v>80.400000000000006</v>
      </c>
      <c r="O168">
        <f>'Datastream-Q'!O169</f>
        <v>7957</v>
      </c>
      <c r="P168">
        <f>'Datastream-Q'!P169</f>
        <v>9.3000000000000007</v>
      </c>
      <c r="Q168">
        <f>'Datastream-Q'!Q169</f>
        <v>81.8</v>
      </c>
      <c r="R168">
        <f>'Datastream-Q'!R169</f>
        <v>83.7</v>
      </c>
      <c r="S168">
        <v>1</v>
      </c>
      <c r="T168">
        <v>0</v>
      </c>
      <c r="U168">
        <f>'Datastream-Q'!S169</f>
        <v>9.6999999999999993</v>
      </c>
      <c r="V168">
        <f>'Datastream-Q'!T169</f>
        <v>19.5</v>
      </c>
      <c r="W168" s="1">
        <f>'[2]Deutschland Quartalsdaten'!C128</f>
        <v>-0.35115719718523231</v>
      </c>
      <c r="X168" s="1">
        <f>'[2]Deutschland Quartalsdaten'!B128</f>
        <v>3.4542156707168346</v>
      </c>
      <c r="Y168" s="19">
        <f>'[2]Deutschland Quartalsdaten'!J128</f>
        <v>3.4125560399187105</v>
      </c>
      <c r="Z168">
        <f>'Datastream-Q'!U169</f>
        <v>173.374</v>
      </c>
      <c r="AA168">
        <f>'Datastream-Q'!V169</f>
        <v>184.97826000000001</v>
      </c>
      <c r="AB168">
        <f>'Datastream-Q'!W169</f>
        <v>163.67099999999999</v>
      </c>
      <c r="AC168">
        <f>'Datastream-Q'!X169</f>
        <v>168.71338</v>
      </c>
      <c r="AD168">
        <f>'Datastream-Q'!Y169</f>
        <v>-29.3</v>
      </c>
      <c r="AE168">
        <f>'Datastream-Q'!Z169</f>
        <v>63.7</v>
      </c>
      <c r="AF168" s="1">
        <f>'Datastream-Q'!AA169</f>
        <v>-1.3</v>
      </c>
      <c r="AG168">
        <f>'Datastream-Q'!AB169</f>
        <v>91.6</v>
      </c>
      <c r="AH168">
        <f>'Datastream-Q'!AC169</f>
        <v>90.3</v>
      </c>
      <c r="AI168">
        <f>'Datastream-Q'!AD169</f>
        <v>91.74</v>
      </c>
      <c r="AJ168">
        <f>'Datastream-Q'!AE169</f>
        <v>0.91109499999999999</v>
      </c>
      <c r="AK168" s="2">
        <f t="shared" si="9"/>
        <v>93.726689828307386</v>
      </c>
      <c r="AL168" s="2">
        <f t="shared" si="10"/>
        <v>97.011274387366313</v>
      </c>
      <c r="AM168" s="12">
        <f>'Datastream-Q'!CI169</f>
        <v>-1.2</v>
      </c>
      <c r="AN168">
        <f>'Datastream-Q'!AF169</f>
        <v>83.4</v>
      </c>
      <c r="AO168">
        <f>'Datastream-Q'!AG169</f>
        <v>-24.6</v>
      </c>
      <c r="AP168">
        <f>'Datastream-Q'!AH169</f>
        <v>26.097570000000001</v>
      </c>
      <c r="AQ168">
        <f>'Datastream-Q'!AI169</f>
        <v>158.68582000000001</v>
      </c>
      <c r="AR168">
        <f>'Datastream-Q'!AJ169</f>
        <v>45.77158</v>
      </c>
      <c r="AS168">
        <f>'Datastream-Q'!AK169</f>
        <v>123.63657000000001</v>
      </c>
      <c r="AT168">
        <f>'Datastream-Q'!AL169</f>
        <v>23.048999999999999</v>
      </c>
      <c r="AU168">
        <f>'Datastream-Q'!AM169</f>
        <v>150.32499999999999</v>
      </c>
      <c r="AV168">
        <f>'Datastream-Q'!AN169</f>
        <v>39.374000000000002</v>
      </c>
      <c r="AW168">
        <f>'Datastream-Q'!AO169</f>
        <v>124.297</v>
      </c>
      <c r="AX168" s="30">
        <f t="shared" si="12"/>
        <v>96.614223882944188</v>
      </c>
      <c r="AY168">
        <f>'Datastream-Q'!AQ169</f>
        <v>25.52</v>
      </c>
      <c r="AZ168">
        <f>'Datastream-Q'!AR169</f>
        <v>81.8</v>
      </c>
      <c r="BA168" s="2">
        <f t="shared" si="8"/>
        <v>88.318567590775686</v>
      </c>
      <c r="BB168" s="2">
        <f t="shared" si="8"/>
        <v>94.731211648274552</v>
      </c>
      <c r="BC168" s="2">
        <f t="shared" si="8"/>
        <v>86.022811535018022</v>
      </c>
      <c r="BD168" s="2">
        <f t="shared" si="8"/>
        <v>100.5341704319361</v>
      </c>
      <c r="BE168">
        <f>'Datastream-Q'!AS169</f>
        <v>90.0428</v>
      </c>
      <c r="BF168">
        <f>'Datastream-Q'!AT169</f>
        <v>63.7</v>
      </c>
      <c r="BG168">
        <f>'Datastream-Q'!AU169</f>
        <v>84.3</v>
      </c>
      <c r="BH168">
        <f>'Datastream-Q'!AV169</f>
        <v>83.6</v>
      </c>
      <c r="BI168">
        <f>'Datastream-Q'!AW169</f>
        <v>9.5</v>
      </c>
      <c r="BJ168">
        <f>'Datastream-Q'!AX169</f>
        <v>26.1</v>
      </c>
      <c r="BK168">
        <f>'Datastream-Q'!AY169</f>
        <v>-14.7</v>
      </c>
      <c r="BL168">
        <v>0.72058293423966224</v>
      </c>
      <c r="BM168">
        <f>'Datastream-Q'!AZ169</f>
        <v>83.370800000000003</v>
      </c>
      <c r="BN168">
        <f>'Datastream-Q'!BA169</f>
        <v>98.444900000000004</v>
      </c>
      <c r="BO168">
        <f>'Datastream-Q'!BB169</f>
        <v>17</v>
      </c>
      <c r="BP168">
        <f>'Datastream-Q'!BC169</f>
        <v>96</v>
      </c>
      <c r="BQ168" s="41">
        <f>[6]Quartalsdaten!S44</f>
        <v>76.61148</v>
      </c>
      <c r="BR168">
        <f>'Datastream-Q'!BE169</f>
        <v>79.900000000000006</v>
      </c>
      <c r="BS168" s="13">
        <v>108.52</v>
      </c>
      <c r="BT168" s="1">
        <f>'[4]Preisindex-Deutschland-Quartals'!C128</f>
        <v>11.607029345823774</v>
      </c>
      <c r="BU168" s="1">
        <f>'[4]Preisindex-Deutschland-Quartals'!D128</f>
        <v>9.7557996709851498</v>
      </c>
      <c r="BV168" s="2">
        <f>'[5]Deutschland Quartalsdaten'!K128</f>
        <v>0</v>
      </c>
      <c r="BW168" s="41">
        <f>'West-Deutschland-Q'!AW169</f>
        <v>365.8877</v>
      </c>
      <c r="BX168" s="41">
        <f>'West-Deutschland-Q'!AX169</f>
        <v>40.886769999999999</v>
      </c>
      <c r="BY168" s="41">
        <f>'West-Deutschland-Q'!AY169</f>
        <v>635.23974999999996</v>
      </c>
      <c r="BZ168" s="2">
        <f>'Datastream-Q'!BF169</f>
        <v>544.19799999999998</v>
      </c>
      <c r="CA168">
        <f>'Datastream-Q'!BG169</f>
        <v>2718.67</v>
      </c>
      <c r="CB168">
        <f>'Datastream-Q'!BH169</f>
        <v>-5167.0410000000002</v>
      </c>
      <c r="CC168" s="2">
        <v>763.67</v>
      </c>
      <c r="CD168">
        <f>'Datastream-Q'!BI169</f>
        <v>7.7</v>
      </c>
      <c r="CE168">
        <f>'Datastream-Q'!BJ169</f>
        <v>-11.1</v>
      </c>
      <c r="CF168">
        <f>'Datastream-Q'!BK169</f>
        <v>92.9</v>
      </c>
      <c r="CG168" s="41">
        <v>121.41128518660045</v>
      </c>
      <c r="CH168" s="11">
        <f>[2]Weltindikatoren!Q128</f>
        <v>77.537072293291644</v>
      </c>
      <c r="CI168" s="2">
        <f>'[2]Deutschland Quartalsdaten'!O128</f>
        <v>79.689494932390943</v>
      </c>
      <c r="CJ168" s="21">
        <v>-2.6320800000000002</v>
      </c>
      <c r="CK168" s="21">
        <v>-6.0842599999999996</v>
      </c>
      <c r="CL168">
        <f>'Datastream-Q'!BL169</f>
        <v>85.334000000000003</v>
      </c>
      <c r="CM168">
        <f>'Datastream-Q'!BM169</f>
        <v>93.037999999999997</v>
      </c>
      <c r="CN168">
        <f>'Datastream-Q'!BN169</f>
        <v>92.2</v>
      </c>
      <c r="CO168">
        <f>'Datastream-Q'!BO169</f>
        <v>108.3</v>
      </c>
      <c r="CP168">
        <f>'Datastream-Q'!BP169</f>
        <v>50.17</v>
      </c>
      <c r="CQ168">
        <f>'Datastream-Q'!BQ169</f>
        <v>49.97</v>
      </c>
      <c r="CR168">
        <f>'Datastream-Q'!BR169</f>
        <v>49</v>
      </c>
      <c r="CS168">
        <f>'Datastream-Q'!BS169</f>
        <v>47.9</v>
      </c>
      <c r="CT168">
        <f>'Datastream-Q'!BT169</f>
        <v>49.77</v>
      </c>
      <c r="CU168" s="28">
        <f>'Datastream-Q'!BU169</f>
        <v>89.3</v>
      </c>
      <c r="CV168" s="28">
        <f>'Datastream-Q'!BV169</f>
        <v>106</v>
      </c>
      <c r="CW168">
        <f>'Datastream-Q'!CJ169</f>
        <v>7.21</v>
      </c>
      <c r="CX168" s="41">
        <v>-0.68</v>
      </c>
      <c r="CY168">
        <f>'Datastream-Q'!BW169</f>
        <v>91.3</v>
      </c>
      <c r="CZ168">
        <f>'Datastream-Q'!CL169</f>
        <v>90.854699999999994</v>
      </c>
      <c r="DA168" s="41">
        <f>[6]Quartalsdaten!C44</f>
        <v>84.023164469999998</v>
      </c>
      <c r="DB168" s="40">
        <f t="shared" si="11"/>
        <v>28.010251400786967</v>
      </c>
      <c r="DC168" s="19">
        <f>'[2]Deutschland Quartalsdaten'!N128</f>
        <v>9.442234456034497E-2</v>
      </c>
      <c r="DG168">
        <f>'Datastream-Q'!BY169</f>
        <v>8.4360130000000009</v>
      </c>
      <c r="DH168">
        <f>'Datastream-Q'!BZ169</f>
        <v>10</v>
      </c>
      <c r="DI168">
        <f>'Datastream-Q'!CA169</f>
        <v>340.38</v>
      </c>
      <c r="DJ168" s="41">
        <f>[6]Quartalsdaten!D44</f>
        <v>330.35599999999999</v>
      </c>
      <c r="DK168" s="41">
        <f>[6]Quartalsdaten!E44</f>
        <v>393.13476839999998</v>
      </c>
      <c r="DL168" s="53">
        <v>0.7</v>
      </c>
      <c r="DM168">
        <f>'Datastream-Q'!CE169</f>
        <v>136.19999999999999</v>
      </c>
      <c r="DN168">
        <f>'Datastream-Q'!CF169</f>
        <v>152.19999999999999</v>
      </c>
      <c r="DO168" s="41">
        <f>[6]Quartalsdaten!F44</f>
        <v>22.76455</v>
      </c>
      <c r="DP168" s="41">
        <f>'West-Deutschland-Q'!BA169</f>
        <v>43.714109999999998</v>
      </c>
      <c r="DQ168" s="41">
        <f>[6]Quartalsdaten!G44</f>
        <v>19.758489999999998</v>
      </c>
      <c r="DR168" s="41">
        <f>[6]Quartalsdaten!H44</f>
        <v>19.758489999999998</v>
      </c>
      <c r="DS168" s="41">
        <f>[6]Quartalsdaten!I44</f>
        <v>22.76455</v>
      </c>
      <c r="DT168" s="41">
        <f>[6]Quartalsdaten!J44</f>
        <v>135.11657</v>
      </c>
      <c r="DU168" s="41">
        <f>[6]Quartalsdaten!K44</f>
        <v>43.714109999999998</v>
      </c>
      <c r="DV168" s="48">
        <v>5.16</v>
      </c>
      <c r="DW168">
        <f>'Datastream-Q'!CG169</f>
        <v>96.4</v>
      </c>
      <c r="DX168" s="48">
        <f>'Datastream-Q'!CH169</f>
        <v>85.9</v>
      </c>
      <c r="DY168" s="56">
        <v>80.28</v>
      </c>
      <c r="DZ168" s="41">
        <v>0.21083265108109975</v>
      </c>
      <c r="EA168" s="41">
        <v>-0.15368690331866802</v>
      </c>
      <c r="EB168" s="1">
        <f>[2]Weltindikatoren!C128</f>
        <v>2.8075093076370803</v>
      </c>
      <c r="EC168" s="41">
        <f>'West-Deutschland-Q'!BE169</f>
        <v>57.701999999999998</v>
      </c>
      <c r="ED168" s="41">
        <f>'West-Deutschland-Q'!BF169</f>
        <v>33.101999999999997</v>
      </c>
      <c r="EE168" s="41">
        <f>[6]Quartalsdaten!L44</f>
        <v>334.23099999999999</v>
      </c>
      <c r="EF168" s="41">
        <v>99.65</v>
      </c>
      <c r="EG168" s="41">
        <f>[6]Quartalsdaten!M44</f>
        <v>34.355670349999997</v>
      </c>
      <c r="EH168" s="41">
        <f>[6]Quartalsdaten!N44</f>
        <v>6.4205523869999999</v>
      </c>
      <c r="EI168" s="41">
        <f>[6]Quartalsdaten!O44</f>
        <v>83.933333329999996</v>
      </c>
      <c r="EJ168" s="1">
        <f>[2]Weltindikatoren!C128</f>
        <v>2.8075093076370803</v>
      </c>
      <c r="EK168" t="e">
        <f>#REF!</f>
        <v>#REF!</v>
      </c>
      <c r="EL168">
        <v>231.59689794361014</v>
      </c>
      <c r="EM168">
        <v>321.22329202286619</v>
      </c>
      <c r="EO168">
        <f>'Datastream-Q'!CM169</f>
        <v>66.400000000000006</v>
      </c>
      <c r="EP168">
        <f>'Datastream-Q'!CN169</f>
        <v>78.400000000000006</v>
      </c>
      <c r="EQ168">
        <f>[6]Quartalsdaten!AA44</f>
        <v>155.79300000000001</v>
      </c>
      <c r="ER168">
        <f>[6]Quartalsdaten!AB44</f>
        <v>238.327</v>
      </c>
      <c r="ES168" s="56">
        <v>75.959999999999994</v>
      </c>
      <c r="ET168" s="41">
        <f>[6]Quartalsdaten!AD44</f>
        <v>92.317999999999998</v>
      </c>
      <c r="EU168" s="41">
        <f>[6]Quartalsdaten!AE44</f>
        <v>120.34</v>
      </c>
    </row>
    <row r="169" spans="1:151">
      <c r="A169" s="4">
        <v>37165</v>
      </c>
      <c r="B169" s="14">
        <f>B168*('Datastream-Q'!B170/'Datastream-Q'!B169)</f>
        <v>514.60793824412258</v>
      </c>
      <c r="C169">
        <f>'Datastream-Q'!C170</f>
        <v>84.9</v>
      </c>
      <c r="D169">
        <f>'Datastream-Q'!D170</f>
        <v>80.599999999999994</v>
      </c>
      <c r="E169">
        <f>'Datastream-Q'!E170</f>
        <v>89.4</v>
      </c>
      <c r="F169">
        <f>'Datastream-Q'!F170</f>
        <v>73.400000000000006</v>
      </c>
      <c r="G169">
        <f>'Datastream-Q'!G170</f>
        <v>0.89237200000000005</v>
      </c>
      <c r="H169">
        <f>'Datastream-Q'!H170</f>
        <v>601.6</v>
      </c>
      <c r="I169">
        <f>'Datastream-Q'!I170</f>
        <v>1332.8</v>
      </c>
      <c r="J169">
        <f>'Datastream-Q'!J170</f>
        <v>3.444</v>
      </c>
      <c r="K169">
        <f>'Datastream-Q'!K170</f>
        <v>4.5999999999999996</v>
      </c>
      <c r="L169">
        <f>'Datastream-Q'!L170</f>
        <v>5160.1000000000004</v>
      </c>
      <c r="M169">
        <f>'Datastream-Q'!M170</f>
        <v>787733</v>
      </c>
      <c r="N169">
        <f>'Datastream-Q'!N170</f>
        <v>78.599999999999994</v>
      </c>
      <c r="O169">
        <f>'Datastream-Q'!O170</f>
        <v>8099</v>
      </c>
      <c r="P169">
        <f>'Datastream-Q'!P170</f>
        <v>9.6</v>
      </c>
      <c r="Q169">
        <f>'Datastream-Q'!Q170</f>
        <v>81.900000000000006</v>
      </c>
      <c r="R169">
        <f>'Datastream-Q'!R170</f>
        <v>84.4</v>
      </c>
      <c r="S169">
        <v>1</v>
      </c>
      <c r="T169">
        <v>0</v>
      </c>
      <c r="U169">
        <f>'Datastream-Q'!S170</f>
        <v>6.7</v>
      </c>
      <c r="V169">
        <f>'Datastream-Q'!T170</f>
        <v>27.9</v>
      </c>
      <c r="W169" s="1">
        <f>'[2]Deutschland Quartalsdaten'!C129</f>
        <v>-0.9376763826194594</v>
      </c>
      <c r="X169" s="1">
        <f>'[2]Deutschland Quartalsdaten'!B129</f>
        <v>3.4198033013632014</v>
      </c>
      <c r="Y169" s="19">
        <f>'[2]Deutschland Quartalsdaten'!J129</f>
        <v>3.4230067171770382</v>
      </c>
      <c r="Z169">
        <f>'Datastream-Q'!U170</f>
        <v>174.50800000000001</v>
      </c>
      <c r="AA169">
        <f>'Datastream-Q'!V170</f>
        <v>186.93063000000001</v>
      </c>
      <c r="AB169">
        <f>'Datastream-Q'!W170</f>
        <v>159.93299999999999</v>
      </c>
      <c r="AC169">
        <f>'Datastream-Q'!X170</f>
        <v>167.10686000000001</v>
      </c>
      <c r="AD169">
        <f>'Datastream-Q'!Y170</f>
        <v>-38.700000000000003</v>
      </c>
      <c r="AE169">
        <f>'Datastream-Q'!Z170</f>
        <v>63.8</v>
      </c>
      <c r="AF169" s="1">
        <f>'Datastream-Q'!AA170</f>
        <v>-6</v>
      </c>
      <c r="AG169">
        <f>'Datastream-Q'!AB170</f>
        <v>92</v>
      </c>
      <c r="AH169">
        <f>'Datastream-Q'!AC170</f>
        <v>90.7</v>
      </c>
      <c r="AI169">
        <f>'Datastream-Q'!AD170</f>
        <v>91.93</v>
      </c>
      <c r="AJ169">
        <f>'Datastream-Q'!AE170</f>
        <v>0.89237200000000005</v>
      </c>
      <c r="AK169" s="2">
        <f t="shared" si="9"/>
        <v>93.354417090446873</v>
      </c>
      <c r="AL169" s="2">
        <f t="shared" si="10"/>
        <v>95.707022440610743</v>
      </c>
      <c r="AM169" s="12">
        <f>'Datastream-Q'!CI170</f>
        <v>-1.4</v>
      </c>
      <c r="AN169">
        <f>'Datastream-Q'!AF170</f>
        <v>81.8</v>
      </c>
      <c r="AO169">
        <f>'Datastream-Q'!AG170</f>
        <v>-34.299999999999997</v>
      </c>
      <c r="AP169">
        <f>'Datastream-Q'!AH170</f>
        <v>27.756769999999999</v>
      </c>
      <c r="AQ169">
        <f>'Datastream-Q'!AI170</f>
        <v>159.06495000000001</v>
      </c>
      <c r="AR169">
        <f>'Datastream-Q'!AJ170</f>
        <v>46.539529999999999</v>
      </c>
      <c r="AS169">
        <f>'Datastream-Q'!AK170</f>
        <v>121.45583999999999</v>
      </c>
      <c r="AT169">
        <f>'Datastream-Q'!AL170</f>
        <v>24.736000000000001</v>
      </c>
      <c r="AU169">
        <f>'Datastream-Q'!AM170</f>
        <v>149.77199999999999</v>
      </c>
      <c r="AV169">
        <f>'Datastream-Q'!AN170</f>
        <v>40.276000000000003</v>
      </c>
      <c r="AW169">
        <f>'Datastream-Q'!AO170</f>
        <v>119.657</v>
      </c>
      <c r="AX169" s="30">
        <f t="shared" si="12"/>
        <v>97.541867576515884</v>
      </c>
      <c r="AY169">
        <f>'Datastream-Q'!AQ170</f>
        <v>19.61</v>
      </c>
      <c r="AZ169">
        <f>'Datastream-Q'!AR170</f>
        <v>81.900000000000006</v>
      </c>
      <c r="BA169" s="2">
        <f t="shared" si="8"/>
        <v>89.116997402795789</v>
      </c>
      <c r="BB169" s="2">
        <f t="shared" si="8"/>
        <v>94.157763856839608</v>
      </c>
      <c r="BC169" s="2">
        <f t="shared" si="8"/>
        <v>86.541484196338047</v>
      </c>
      <c r="BD169" s="2">
        <f t="shared" si="8"/>
        <v>98.518934947879004</v>
      </c>
      <c r="BE169">
        <f>'Datastream-Q'!AS170</f>
        <v>90.618300000000005</v>
      </c>
      <c r="BF169">
        <f>'Datastream-Q'!AT170</f>
        <v>63.8</v>
      </c>
      <c r="BG169">
        <f>'Datastream-Q'!AU170</f>
        <v>82.4</v>
      </c>
      <c r="BH169">
        <f>'Datastream-Q'!AV170</f>
        <v>82.9</v>
      </c>
      <c r="BI169">
        <f>'Datastream-Q'!AW170</f>
        <v>10.3</v>
      </c>
      <c r="BJ169">
        <f>'Datastream-Q'!AX170</f>
        <v>31.9</v>
      </c>
      <c r="BK169">
        <f>'Datastream-Q'!AY170</f>
        <v>-16.600000000000001</v>
      </c>
      <c r="BL169">
        <v>0.71688338073953672</v>
      </c>
      <c r="BM169">
        <f>'Datastream-Q'!AZ170</f>
        <v>83.323700000000002</v>
      </c>
      <c r="BN169">
        <f>'Datastream-Q'!BA170</f>
        <v>98.135800000000003</v>
      </c>
      <c r="BO169">
        <f>'Datastream-Q'!BB170</f>
        <v>26.9</v>
      </c>
      <c r="BP169">
        <f>'Datastream-Q'!BC170</f>
        <v>76.3</v>
      </c>
      <c r="BQ169" s="41">
        <f>[6]Quartalsdaten!S45</f>
        <v>76.2911</v>
      </c>
      <c r="BR169">
        <f>'Datastream-Q'!BE170</f>
        <v>81</v>
      </c>
      <c r="BS169" s="13">
        <v>111.48</v>
      </c>
      <c r="BT169" s="1">
        <f>'[4]Preisindex-Deutschland-Quartals'!C129</f>
        <v>11.650048566722978</v>
      </c>
      <c r="BU169" s="1">
        <f>'[4]Preisindex-Deutschland-Quartals'!D129</f>
        <v>9.7978768890832324</v>
      </c>
      <c r="BV169" s="2">
        <f>'[5]Deutschland Quartalsdaten'!K129</f>
        <v>0</v>
      </c>
      <c r="BW169" s="41">
        <f>'West-Deutschland-Q'!AW170</f>
        <v>365.64724999999999</v>
      </c>
      <c r="BX169" s="41">
        <f>'West-Deutschland-Q'!AX170</f>
        <v>39.87791</v>
      </c>
      <c r="BY169" s="41">
        <f>'West-Deutschland-Q'!AY170</f>
        <v>630.48608000000002</v>
      </c>
      <c r="BZ169" s="2">
        <f>'Datastream-Q'!BF170</f>
        <v>548.16800000000001</v>
      </c>
      <c r="CA169">
        <f>'Datastream-Q'!BG170</f>
        <v>2707.07</v>
      </c>
      <c r="CB169">
        <f>'Datastream-Q'!BH170</f>
        <v>7590.4709999999995</v>
      </c>
      <c r="CC169" s="2">
        <v>762.58</v>
      </c>
      <c r="CD169">
        <f>'Datastream-Q'!BI170</f>
        <v>16.2</v>
      </c>
      <c r="CE169">
        <f>'Datastream-Q'!BJ170</f>
        <v>-13.2</v>
      </c>
      <c r="CF169">
        <f>'Datastream-Q'!BK170</f>
        <v>82.7</v>
      </c>
      <c r="CG169" s="41">
        <v>121.80613934530636</v>
      </c>
      <c r="CH169" s="11">
        <f>[2]Weltindikatoren!Q129</f>
        <v>76.558124638162113</v>
      </c>
      <c r="CI169" s="2">
        <f>'[2]Deutschland Quartalsdaten'!O129</f>
        <v>78.809043765616011</v>
      </c>
      <c r="CJ169" s="21">
        <v>-1.8445400000000001</v>
      </c>
      <c r="CK169" s="21">
        <v>-4.2350099999999999</v>
      </c>
      <c r="CL169">
        <f>'Datastream-Q'!BL170</f>
        <v>86.328299999999999</v>
      </c>
      <c r="CM169">
        <f>'Datastream-Q'!BM170</f>
        <v>93.275300000000001</v>
      </c>
      <c r="CN169">
        <f>'Datastream-Q'!BN170</f>
        <v>90.3</v>
      </c>
      <c r="CO169">
        <f>'Datastream-Q'!BO170</f>
        <v>105.4</v>
      </c>
      <c r="CP169">
        <f>'Datastream-Q'!BP170</f>
        <v>38.770000000000003</v>
      </c>
      <c r="CQ169">
        <f>'Datastream-Q'!BQ170</f>
        <v>40.229999999999997</v>
      </c>
      <c r="CR169">
        <f>'Datastream-Q'!BR170</f>
        <v>47.47</v>
      </c>
      <c r="CS169">
        <f>'Datastream-Q'!BS170</f>
        <v>46.4</v>
      </c>
      <c r="CT169">
        <f>'Datastream-Q'!BT170</f>
        <v>48.27</v>
      </c>
      <c r="CU169" s="28">
        <f>'Datastream-Q'!BU170</f>
        <v>89.1</v>
      </c>
      <c r="CV169" s="28">
        <f>'Datastream-Q'!BV170</f>
        <v>104.6</v>
      </c>
      <c r="CW169">
        <f>'Datastream-Q'!CJ170</f>
        <v>3.9529999999999998</v>
      </c>
      <c r="CX169" s="41">
        <v>-0.1</v>
      </c>
      <c r="CY169">
        <f>'Datastream-Q'!BW170</f>
        <v>91.3</v>
      </c>
      <c r="CZ169">
        <f>'Datastream-Q'!CL170</f>
        <v>91.608900000000006</v>
      </c>
      <c r="DA169" s="41">
        <f>[6]Quartalsdaten!C45</f>
        <v>84.41755259</v>
      </c>
      <c r="DB169" s="40">
        <f t="shared" si="11"/>
        <v>21.975140412294422</v>
      </c>
      <c r="DC169" s="19">
        <f>'[2]Deutschland Quartalsdaten'!N129</f>
        <v>0.13074568346705884</v>
      </c>
      <c r="DG169">
        <f>'Datastream-Q'!BY170</f>
        <v>8.9938699999999994</v>
      </c>
      <c r="DH169">
        <f>'Datastream-Q'!BZ170</f>
        <v>10.199999999999999</v>
      </c>
      <c r="DI169">
        <f>'Datastream-Q'!CA170</f>
        <v>343.46</v>
      </c>
      <c r="DJ169" s="41">
        <f>[6]Quartalsdaten!D45</f>
        <v>345.27800000000002</v>
      </c>
      <c r="DK169" s="41">
        <f>[6]Quartalsdaten!E45</f>
        <v>409.74995940000002</v>
      </c>
      <c r="DL169" s="53">
        <v>0.6</v>
      </c>
      <c r="DM169">
        <f>'Datastream-Q'!CE170</f>
        <v>132.69999999999999</v>
      </c>
      <c r="DN169">
        <f>'Datastream-Q'!CF170</f>
        <v>140.6</v>
      </c>
      <c r="DO169" s="41">
        <f>[6]Quartalsdaten!F45</f>
        <v>22.115770000000001</v>
      </c>
      <c r="DP169" s="41">
        <f>'West-Deutschland-Q'!BA170</f>
        <v>43.433529999999998</v>
      </c>
      <c r="DQ169" s="41">
        <f>[6]Quartalsdaten!G45</f>
        <v>19.957630000000002</v>
      </c>
      <c r="DR169" s="41">
        <f>[6]Quartalsdaten!H45</f>
        <v>19.957630000000002</v>
      </c>
      <c r="DS169" s="41">
        <f>[6]Quartalsdaten!I45</f>
        <v>22.115770000000001</v>
      </c>
      <c r="DT169" s="41">
        <f>[6]Quartalsdaten!J45</f>
        <v>133.81403</v>
      </c>
      <c r="DU169" s="41">
        <f>[6]Quartalsdaten!K45</f>
        <v>43.433529999999998</v>
      </c>
      <c r="DV169" s="48">
        <v>4.68</v>
      </c>
      <c r="DW169">
        <f>'Datastream-Q'!CG170</f>
        <v>96.5</v>
      </c>
      <c r="DX169" s="48">
        <f>'Datastream-Q'!CH170</f>
        <v>86.6</v>
      </c>
      <c r="DY169" s="56">
        <v>78.09</v>
      </c>
      <c r="DZ169" s="41">
        <v>0.41399863180752389</v>
      </c>
      <c r="EA169" s="41">
        <v>-0.13949234772289959</v>
      </c>
      <c r="EB169" s="1">
        <f>[2]Weltindikatoren!C129</f>
        <v>2.8192308174169298</v>
      </c>
      <c r="EC169" s="41">
        <f>'West-Deutschland-Q'!BE170</f>
        <v>57.357999999999997</v>
      </c>
      <c r="ED169" s="41">
        <f>'West-Deutschland-Q'!BF170</f>
        <v>32.840000000000003</v>
      </c>
      <c r="EE169" s="41">
        <f>[6]Quartalsdaten!L45</f>
        <v>337.28800000000001</v>
      </c>
      <c r="EF169" s="41">
        <v>99.98</v>
      </c>
      <c r="EG169" s="41">
        <f>[6]Quartalsdaten!M45</f>
        <v>34.555521550000002</v>
      </c>
      <c r="EH169" s="41">
        <f>[6]Quartalsdaten!N45</f>
        <v>6.4773724670000004</v>
      </c>
      <c r="EI169" s="41">
        <f>[6]Quartalsdaten!O45</f>
        <v>84.3</v>
      </c>
      <c r="EJ169" s="1">
        <f>[2]Weltindikatoren!C129</f>
        <v>2.8192308174169298</v>
      </c>
      <c r="EK169" t="e">
        <f>#REF!</f>
        <v>#REF!</v>
      </c>
      <c r="EL169">
        <v>229.30896269501201</v>
      </c>
      <c r="EM169">
        <v>317.46960931279858</v>
      </c>
      <c r="EO169">
        <f>'Datastream-Q'!CM170</f>
        <v>66.2</v>
      </c>
      <c r="EP169">
        <f>'Datastream-Q'!CN170</f>
        <v>77.5</v>
      </c>
      <c r="EQ169">
        <f>[6]Quartalsdaten!AA45</f>
        <v>157.31800000000001</v>
      </c>
      <c r="ER169">
        <f>[6]Quartalsdaten!AB45</f>
        <v>240.76300000000001</v>
      </c>
      <c r="ES169" s="56">
        <v>76.41</v>
      </c>
      <c r="ET169" s="41">
        <f>[6]Quartalsdaten!AD45</f>
        <v>92.706999999999994</v>
      </c>
      <c r="EU169" s="41">
        <f>[6]Quartalsdaten!AE45</f>
        <v>121.226</v>
      </c>
    </row>
    <row r="170" spans="1:151">
      <c r="A170" s="4">
        <v>37257</v>
      </c>
      <c r="B170" s="14">
        <f>B169*('Datastream-Q'!B171/'Datastream-Q'!B170)</f>
        <v>511.90914093928296</v>
      </c>
      <c r="C170">
        <f>'Datastream-Q'!C171</f>
        <v>86.3</v>
      </c>
      <c r="D170">
        <f>'Datastream-Q'!D171</f>
        <v>79.400000000000006</v>
      </c>
      <c r="E170">
        <f>'Datastream-Q'!E171</f>
        <v>93.8</v>
      </c>
      <c r="F170">
        <f>'Datastream-Q'!F171</f>
        <v>74.2</v>
      </c>
      <c r="G170">
        <f>'Datastream-Q'!G171</f>
        <v>0.87580000000000002</v>
      </c>
      <c r="H170">
        <f>'Datastream-Q'!H171</f>
        <v>516.70000000000005</v>
      </c>
      <c r="I170">
        <f>'Datastream-Q'!I171</f>
        <v>1270.4000000000001</v>
      </c>
      <c r="J170">
        <f>'Datastream-Q'!J171</f>
        <v>3.3620000000000001</v>
      </c>
      <c r="K170">
        <f>'Datastream-Q'!K171</f>
        <v>5</v>
      </c>
      <c r="L170">
        <f>'Datastream-Q'!L171</f>
        <v>5397.3</v>
      </c>
      <c r="M170">
        <f>'Datastream-Q'!M171</f>
        <v>798521</v>
      </c>
      <c r="N170">
        <f>'Datastream-Q'!N171</f>
        <v>79.2</v>
      </c>
      <c r="O170">
        <f>'Datastream-Q'!O171</f>
        <v>8913</v>
      </c>
      <c r="P170">
        <f>'Datastream-Q'!P171</f>
        <v>9.6</v>
      </c>
      <c r="Q170">
        <f>'Datastream-Q'!Q171</f>
        <v>82.3</v>
      </c>
      <c r="R170">
        <f>'Datastream-Q'!R171</f>
        <v>84.6</v>
      </c>
      <c r="S170">
        <v>1</v>
      </c>
      <c r="T170">
        <v>0</v>
      </c>
      <c r="U170">
        <f>'Datastream-Q'!S171</f>
        <v>14.7</v>
      </c>
      <c r="V170">
        <f>'Datastream-Q'!T171</f>
        <v>16.7</v>
      </c>
      <c r="W170" s="1">
        <f>'[2]Deutschland Quartalsdaten'!C130</f>
        <v>-0.14833746085214514</v>
      </c>
      <c r="X170" s="1">
        <f>'[2]Deutschland Quartalsdaten'!B130</f>
        <v>3.4376985451387294</v>
      </c>
      <c r="Y170" s="19">
        <f>'[2]Deutschland Quartalsdaten'!J130</f>
        <v>3.4409631345841238</v>
      </c>
      <c r="Z170">
        <f>'Datastream-Q'!U171</f>
        <v>173.762</v>
      </c>
      <c r="AA170">
        <f>'Datastream-Q'!V171</f>
        <v>186.44220999999999</v>
      </c>
      <c r="AB170">
        <f>'Datastream-Q'!W171</f>
        <v>152.99600000000001</v>
      </c>
      <c r="AC170">
        <f>'Datastream-Q'!X171</f>
        <v>161.29814999999999</v>
      </c>
      <c r="AD170">
        <f>'Datastream-Q'!Y171</f>
        <v>-34.4</v>
      </c>
      <c r="AE170">
        <f>'Datastream-Q'!Z171</f>
        <v>65.400000000000006</v>
      </c>
      <c r="AF170" s="1">
        <f>'Datastream-Q'!AA171</f>
        <v>-0.6</v>
      </c>
      <c r="AG170">
        <f>'Datastream-Q'!AB171</f>
        <v>91.4</v>
      </c>
      <c r="AH170">
        <f>'Datastream-Q'!AC171</f>
        <v>89.8</v>
      </c>
      <c r="AI170">
        <f>'Datastream-Q'!AD171</f>
        <v>91.33</v>
      </c>
      <c r="AJ170">
        <f>'Datastream-Q'!AE171</f>
        <v>0.87580000000000002</v>
      </c>
      <c r="AK170" s="2">
        <f t="shared" si="9"/>
        <v>93.198852341430623</v>
      </c>
      <c r="AL170" s="2">
        <f t="shared" si="10"/>
        <v>94.852916787948288</v>
      </c>
      <c r="AM170" s="12">
        <f>'Datastream-Q'!CI171</f>
        <v>-2.8</v>
      </c>
      <c r="AN170">
        <f>'Datastream-Q'!AF171</f>
        <v>82.1</v>
      </c>
      <c r="AO170">
        <f>'Datastream-Q'!AG171</f>
        <v>-33.5</v>
      </c>
      <c r="AP170">
        <f>'Datastream-Q'!AH171</f>
        <v>28.57525</v>
      </c>
      <c r="AQ170">
        <f>'Datastream-Q'!AI171</f>
        <v>157.81085999999999</v>
      </c>
      <c r="AR170">
        <f>'Datastream-Q'!AJ171</f>
        <v>45.221020000000003</v>
      </c>
      <c r="AS170">
        <f>'Datastream-Q'!AK171</f>
        <v>116.97405999999999</v>
      </c>
      <c r="AT170">
        <f>'Datastream-Q'!AL171</f>
        <v>25.359000000000002</v>
      </c>
      <c r="AU170">
        <f>'Datastream-Q'!AM171</f>
        <v>148.40299999999999</v>
      </c>
      <c r="AV170">
        <f>'Datastream-Q'!AN171</f>
        <v>38.942</v>
      </c>
      <c r="AW170">
        <f>'Datastream-Q'!AO171</f>
        <v>114.054</v>
      </c>
      <c r="AX170" s="30">
        <f t="shared" si="12"/>
        <v>98.256179670030107</v>
      </c>
      <c r="AY170">
        <f>'Datastream-Q'!AQ171</f>
        <v>21.52</v>
      </c>
      <c r="AZ170">
        <f>'Datastream-Q'!AR171</f>
        <v>82.3</v>
      </c>
      <c r="BA170" s="2">
        <f t="shared" si="8"/>
        <v>88.744630405683239</v>
      </c>
      <c r="BB170" s="2">
        <f t="shared" si="8"/>
        <v>94.038521810222704</v>
      </c>
      <c r="BC170" s="2">
        <f t="shared" si="8"/>
        <v>86.114820054921353</v>
      </c>
      <c r="BD170" s="2">
        <f t="shared" si="8"/>
        <v>97.503668762117016</v>
      </c>
      <c r="BE170">
        <f>'Datastream-Q'!AS171</f>
        <v>89.722499999999997</v>
      </c>
      <c r="BF170">
        <f>'Datastream-Q'!AT171</f>
        <v>65.400000000000006</v>
      </c>
      <c r="BG170">
        <f>'Datastream-Q'!AU171</f>
        <v>81.5</v>
      </c>
      <c r="BH170">
        <f>'Datastream-Q'!AV171</f>
        <v>82</v>
      </c>
      <c r="BI170">
        <f>'Datastream-Q'!AW171</f>
        <v>20.399999999999999</v>
      </c>
      <c r="BJ170">
        <f>'Datastream-Q'!AX171</f>
        <v>19.399999999999999</v>
      </c>
      <c r="BK170">
        <f>'Datastream-Q'!AY171</f>
        <v>-20.3</v>
      </c>
      <c r="BL170">
        <v>0.72334901416416031</v>
      </c>
      <c r="BM170">
        <f>'Datastream-Q'!AZ171</f>
        <v>84.017399999999995</v>
      </c>
      <c r="BN170">
        <f>'Datastream-Q'!BA171</f>
        <v>98.714299999999994</v>
      </c>
      <c r="BO170">
        <f>'Datastream-Q'!BB171</f>
        <v>14.7</v>
      </c>
      <c r="BP170">
        <f>'Datastream-Q'!BC171</f>
        <v>57.9</v>
      </c>
      <c r="BQ170" s="41">
        <f>[6]Quartalsdaten!S46</f>
        <v>74.807640000000006</v>
      </c>
      <c r="BR170">
        <f>'Datastream-Q'!BE171</f>
        <v>80.400000000000006</v>
      </c>
      <c r="BS170" s="13">
        <v>107.62</v>
      </c>
      <c r="BT170" s="1">
        <f>'[4]Preisindex-Deutschland-Quartals'!C130</f>
        <v>11.739070108232021</v>
      </c>
      <c r="BU170" s="1">
        <f>'[4]Preisindex-Deutschland-Quartals'!D130</f>
        <v>9.8761860061102134</v>
      </c>
      <c r="BV170" s="2">
        <f>'[5]Deutschland Quartalsdaten'!K130</f>
        <v>0</v>
      </c>
      <c r="BW170" s="41">
        <f>'West-Deutschland-Q'!AW171</f>
        <v>360.93853999999999</v>
      </c>
      <c r="BX170" s="41">
        <f>'West-Deutschland-Q'!AX171</f>
        <v>38.487520000000004</v>
      </c>
      <c r="BY170" s="41">
        <f>'West-Deutschland-Q'!AY171</f>
        <v>620.94352000000003</v>
      </c>
      <c r="BZ170" s="2">
        <f>'Datastream-Q'!BF171</f>
        <v>546.23699999999997</v>
      </c>
      <c r="CA170">
        <f>'Datastream-Q'!BG171</f>
        <v>2763.32</v>
      </c>
      <c r="CB170">
        <f>'Datastream-Q'!BH171</f>
        <v>8646.2260000000006</v>
      </c>
      <c r="CC170" s="2">
        <v>755.05</v>
      </c>
      <c r="CD170">
        <f>'Datastream-Q'!BI171</f>
        <v>52.4</v>
      </c>
      <c r="CE170">
        <f>'Datastream-Q'!BJ171</f>
        <v>-15.8</v>
      </c>
      <c r="CF170">
        <f>'Datastream-Q'!BK171</f>
        <v>84.8</v>
      </c>
      <c r="CG170" s="41">
        <v>121.94624888549234</v>
      </c>
      <c r="CH170" s="11">
        <f>[2]Weltindikatoren!Q130</f>
        <v>76.7964980652999</v>
      </c>
      <c r="CI170" s="2">
        <f>'[2]Deutschland Quartalsdaten'!O130</f>
        <v>78.827770818261882</v>
      </c>
      <c r="CJ170" s="21">
        <v>-3.3480099999999999</v>
      </c>
      <c r="CK170" s="21">
        <v>-8.8761200000000002</v>
      </c>
      <c r="CL170">
        <f>'Datastream-Q'!BL171</f>
        <v>85.518199999999993</v>
      </c>
      <c r="CM170">
        <f>'Datastream-Q'!BM171</f>
        <v>92.749399999999994</v>
      </c>
      <c r="CN170">
        <f>'Datastream-Q'!BN171</f>
        <v>90.9</v>
      </c>
      <c r="CO170">
        <f>'Datastream-Q'!BO171</f>
        <v>105.7</v>
      </c>
      <c r="CP170">
        <f>'Datastream-Q'!BP171</f>
        <v>41.43</v>
      </c>
      <c r="CQ170">
        <f>'Datastream-Q'!BQ171</f>
        <v>42.7</v>
      </c>
      <c r="CR170">
        <f>'Datastream-Q'!BR171</f>
        <v>49.17</v>
      </c>
      <c r="CS170">
        <f>'Datastream-Q'!BS171</f>
        <v>47.67</v>
      </c>
      <c r="CT170">
        <f>'Datastream-Q'!BT171</f>
        <v>50.23</v>
      </c>
      <c r="CU170" s="28">
        <f>'Datastream-Q'!BU171</f>
        <v>89.1</v>
      </c>
      <c r="CV170" s="28">
        <f>'Datastream-Q'!BV171</f>
        <v>106.2</v>
      </c>
      <c r="CW170">
        <f>'Datastream-Q'!CJ171</f>
        <v>2.081</v>
      </c>
      <c r="CX170" s="41">
        <v>-0.37</v>
      </c>
      <c r="CY170">
        <f>'Datastream-Q'!BW171</f>
        <v>91.4</v>
      </c>
      <c r="CZ170">
        <f>'Datastream-Q'!CL171</f>
        <v>90.593800000000002</v>
      </c>
      <c r="DA170" s="41">
        <f>[6]Quartalsdaten!C46</f>
        <v>84.685754959999997</v>
      </c>
      <c r="DB170" s="40">
        <f t="shared" si="11"/>
        <v>24.571820050239779</v>
      </c>
      <c r="DC170" s="19">
        <f>'[2]Deutschland Quartalsdaten'!N130</f>
        <v>0.11297414400769662</v>
      </c>
      <c r="DG170">
        <f>'Datastream-Q'!BY171</f>
        <v>13.179575</v>
      </c>
      <c r="DH170">
        <f>'Datastream-Q'!BZ171</f>
        <v>9.8000000000000007</v>
      </c>
      <c r="DI170">
        <f>'Datastream-Q'!CA171</f>
        <v>338.2</v>
      </c>
      <c r="DJ170" s="41">
        <f>[6]Quartalsdaten!D46</f>
        <v>333.45600000000002</v>
      </c>
      <c r="DK170" s="41">
        <f>[6]Quartalsdaten!E46</f>
        <v>393.24537789999999</v>
      </c>
      <c r="DL170" s="53">
        <v>1</v>
      </c>
      <c r="DM170">
        <f>'Datastream-Q'!CE171</f>
        <v>130.5</v>
      </c>
      <c r="DN170">
        <f>'Datastream-Q'!CF171</f>
        <v>139.4</v>
      </c>
      <c r="DO170" s="41">
        <f>[6]Quartalsdaten!F46</f>
        <v>21.347639999999998</v>
      </c>
      <c r="DP170" s="41">
        <f>'West-Deutschland-Q'!BA171</f>
        <v>42.474519999999998</v>
      </c>
      <c r="DQ170" s="41">
        <f>[6]Quartalsdaten!G46</f>
        <v>19.461099999999998</v>
      </c>
      <c r="DR170" s="41">
        <f>[6]Quartalsdaten!H46</f>
        <v>19.461099999999998</v>
      </c>
      <c r="DS170" s="41">
        <f>[6]Quartalsdaten!I46</f>
        <v>21.347639999999998</v>
      </c>
      <c r="DT170" s="41">
        <f>[6]Quartalsdaten!J46</f>
        <v>130.39874</v>
      </c>
      <c r="DU170" s="41">
        <f>[6]Quartalsdaten!K46</f>
        <v>42.474519999999998</v>
      </c>
      <c r="DV170" s="48">
        <v>4.8600000000000003</v>
      </c>
      <c r="DW170">
        <f>'Datastream-Q'!CG171</f>
        <v>96.2</v>
      </c>
      <c r="DX170" s="48">
        <f>'Datastream-Q'!CH171</f>
        <v>85.9</v>
      </c>
      <c r="DY170" s="56">
        <v>75.23</v>
      </c>
      <c r="DZ170" s="41">
        <v>0.15337866042306303</v>
      </c>
      <c r="EA170" s="41">
        <v>-0.29178059560707176</v>
      </c>
      <c r="EB170" s="1">
        <f>[2]Weltindikatoren!C130</f>
        <v>2.8411211390677491</v>
      </c>
      <c r="EC170" s="41">
        <f>'West-Deutschland-Q'!BE171</f>
        <v>56.194000000000003</v>
      </c>
      <c r="ED170" s="41">
        <f>'West-Deutschland-Q'!BF171</f>
        <v>32.116999999999997</v>
      </c>
      <c r="EE170" s="41">
        <f>[6]Quartalsdaten!L46</f>
        <v>332.20299999999997</v>
      </c>
      <c r="EF170" s="41">
        <v>99.79</v>
      </c>
      <c r="EG170" s="41">
        <f>[6]Quartalsdaten!M46</f>
        <v>34.22139533</v>
      </c>
      <c r="EH170" s="41">
        <f>[6]Quartalsdaten!N46</f>
        <v>6.4621660890000001</v>
      </c>
      <c r="EI170" s="41">
        <f>[6]Quartalsdaten!O46</f>
        <v>84.7</v>
      </c>
      <c r="EJ170" s="1">
        <f>[2]Weltindikatoren!C130</f>
        <v>2.8411211390677491</v>
      </c>
      <c r="EK170" t="e">
        <f>#REF!</f>
        <v>#REF!</v>
      </c>
      <c r="EL170">
        <v>230.16904740706616</v>
      </c>
      <c r="EM170">
        <v>319.26999343082491</v>
      </c>
      <c r="EO170">
        <f>'Datastream-Q'!CM171</f>
        <v>67.5</v>
      </c>
      <c r="EP170">
        <f>'Datastream-Q'!CN171</f>
        <v>78.099999999999994</v>
      </c>
      <c r="EQ170">
        <f>[6]Quartalsdaten!AA46</f>
        <v>156.47200000000001</v>
      </c>
      <c r="ER170">
        <f>[6]Quartalsdaten!AB46</f>
        <v>240.61500000000001</v>
      </c>
      <c r="ES170" s="56">
        <v>74.42</v>
      </c>
      <c r="ET170" s="41">
        <f>[6]Quartalsdaten!AD46</f>
        <v>93.132000000000005</v>
      </c>
      <c r="EU170" s="41">
        <f>[6]Quartalsdaten!AE46</f>
        <v>99.581000000000003</v>
      </c>
    </row>
    <row r="171" spans="1:151">
      <c r="A171" s="4">
        <v>37347</v>
      </c>
      <c r="B171" s="14">
        <f>B170*('Datastream-Q'!B172/'Datastream-Q'!B171)</f>
        <v>514.18786113059377</v>
      </c>
      <c r="C171">
        <f>'Datastream-Q'!C172</f>
        <v>88.2</v>
      </c>
      <c r="D171">
        <f>'Datastream-Q'!D172</f>
        <v>78.8</v>
      </c>
      <c r="E171">
        <f>'Datastream-Q'!E172</f>
        <v>98.7</v>
      </c>
      <c r="F171">
        <f>'Datastream-Q'!F172</f>
        <v>76.400000000000006</v>
      </c>
      <c r="G171">
        <f>'Datastream-Q'!G172</f>
        <v>0.95543999999999996</v>
      </c>
      <c r="H171">
        <f>'Datastream-Q'!H172</f>
        <v>544.6</v>
      </c>
      <c r="I171">
        <f>'Datastream-Q'!I172</f>
        <v>1291.9000000000001</v>
      </c>
      <c r="J171">
        <f>'Datastream-Q'!J172</f>
        <v>3.4460000000000002</v>
      </c>
      <c r="K171">
        <f>'Datastream-Q'!K172</f>
        <v>5.13</v>
      </c>
      <c r="L171">
        <f>'Datastream-Q'!L172</f>
        <v>4382.6000000000004</v>
      </c>
      <c r="M171">
        <f>'Datastream-Q'!M172</f>
        <v>895408</v>
      </c>
      <c r="N171">
        <f>'Datastream-Q'!N172</f>
        <v>79.599999999999994</v>
      </c>
      <c r="O171">
        <f>'Datastream-Q'!O172</f>
        <v>9370</v>
      </c>
      <c r="P171">
        <f>'Datastream-Q'!P172</f>
        <v>9.6999999999999993</v>
      </c>
      <c r="Q171">
        <f>'Datastream-Q'!Q172</f>
        <v>82.5</v>
      </c>
      <c r="R171">
        <f>'Datastream-Q'!R172</f>
        <v>84.3</v>
      </c>
      <c r="S171">
        <v>1</v>
      </c>
      <c r="T171">
        <v>0</v>
      </c>
      <c r="U171">
        <f>'Datastream-Q'!S172</f>
        <v>15.1</v>
      </c>
      <c r="V171">
        <f>'Datastream-Q'!T172</f>
        <v>12.4</v>
      </c>
      <c r="W171" s="1">
        <f>'[2]Deutschland Quartalsdaten'!C131</f>
        <v>0.31044027851930733</v>
      </c>
      <c r="X171" s="1">
        <f>'[2]Deutschland Quartalsdaten'!B131</f>
        <v>3.4866894404170083</v>
      </c>
      <c r="Y171" s="19">
        <f>'[2]Deutschland Quartalsdaten'!J131</f>
        <v>3.4681271837924266</v>
      </c>
      <c r="Z171">
        <f>'Datastream-Q'!U172</f>
        <v>178.88900000000001</v>
      </c>
      <c r="AA171">
        <f>'Datastream-Q'!V172</f>
        <v>192.19309999999999</v>
      </c>
      <c r="AB171">
        <f>'Datastream-Q'!W172</f>
        <v>156.851</v>
      </c>
      <c r="AC171">
        <f>'Datastream-Q'!X172</f>
        <v>165.13574</v>
      </c>
      <c r="AD171">
        <f>'Datastream-Q'!Y172</f>
        <v>-31</v>
      </c>
      <c r="AE171">
        <f>'Datastream-Q'!Z172</f>
        <v>68.900000000000006</v>
      </c>
      <c r="AF171" s="1">
        <f>'Datastream-Q'!AA172</f>
        <v>8.5</v>
      </c>
      <c r="AG171">
        <f>'Datastream-Q'!AB172</f>
        <v>91.8</v>
      </c>
      <c r="AH171">
        <f>'Datastream-Q'!AC172</f>
        <v>90.3</v>
      </c>
      <c r="AI171">
        <f>'Datastream-Q'!AD172</f>
        <v>92.5</v>
      </c>
      <c r="AJ171">
        <f>'Datastream-Q'!AE172</f>
        <v>0.95543999999999996</v>
      </c>
      <c r="AK171" s="2">
        <f t="shared" si="9"/>
        <v>93.077743165597525</v>
      </c>
      <c r="AL171" s="2">
        <f t="shared" si="10"/>
        <v>94.983072713393241</v>
      </c>
      <c r="AM171" s="12">
        <f>'Datastream-Q'!CI172</f>
        <v>-0.8</v>
      </c>
      <c r="AN171">
        <f>'Datastream-Q'!AF172</f>
        <v>82.6</v>
      </c>
      <c r="AO171">
        <f>'Datastream-Q'!AG172</f>
        <v>-32.200000000000003</v>
      </c>
      <c r="AP171">
        <f>'Datastream-Q'!AH172</f>
        <v>28.90457</v>
      </c>
      <c r="AQ171">
        <f>'Datastream-Q'!AI172</f>
        <v>163.17719</v>
      </c>
      <c r="AR171">
        <f>'Datastream-Q'!AJ172</f>
        <v>44.487050000000004</v>
      </c>
      <c r="AS171">
        <f>'Datastream-Q'!AK172</f>
        <v>121.28942000000001</v>
      </c>
      <c r="AT171">
        <f>'Datastream-Q'!AL172</f>
        <v>25.672999999999998</v>
      </c>
      <c r="AU171">
        <f>'Datastream-Q'!AM172</f>
        <v>153.21600000000001</v>
      </c>
      <c r="AV171">
        <f>'Datastream-Q'!AN172</f>
        <v>38.231000000000002</v>
      </c>
      <c r="AW171">
        <f>'Datastream-Q'!AO172</f>
        <v>118.62</v>
      </c>
      <c r="AX171" s="30">
        <f t="shared" si="12"/>
        <v>97.994032522463286</v>
      </c>
      <c r="AY171">
        <f>'Datastream-Q'!AQ172</f>
        <v>25.29</v>
      </c>
      <c r="AZ171">
        <f>'Datastream-Q'!AR172</f>
        <v>82.5</v>
      </c>
      <c r="BA171" s="2">
        <f t="shared" si="8"/>
        <v>88.819864817224399</v>
      </c>
      <c r="BB171" s="2">
        <f t="shared" si="8"/>
        <v>93.895476444961474</v>
      </c>
      <c r="BC171" s="2">
        <f t="shared" si="8"/>
        <v>85.937368290322695</v>
      </c>
      <c r="BD171" s="2">
        <f t="shared" si="8"/>
        <v>97.799132026519715</v>
      </c>
      <c r="BE171">
        <f>'Datastream-Q'!AS172</f>
        <v>89.997699999999995</v>
      </c>
      <c r="BF171">
        <f>'Datastream-Q'!AT172</f>
        <v>68.900000000000006</v>
      </c>
      <c r="BG171">
        <f>'Datastream-Q'!AU172</f>
        <v>81.900000000000006</v>
      </c>
      <c r="BH171">
        <f>'Datastream-Q'!AV172</f>
        <v>82.2</v>
      </c>
      <c r="BI171">
        <f>'Datastream-Q'!AW172</f>
        <v>27.5</v>
      </c>
      <c r="BJ171">
        <f>'Datastream-Q'!AX172</f>
        <v>12.4</v>
      </c>
      <c r="BK171">
        <f>'Datastream-Q'!AY172</f>
        <v>-8.6999999999999993</v>
      </c>
      <c r="BL171">
        <v>0.71258395640603212</v>
      </c>
      <c r="BM171">
        <f>'Datastream-Q'!AZ172</f>
        <v>84.578199999999995</v>
      </c>
      <c r="BN171">
        <f>'Datastream-Q'!BA172</f>
        <v>99.146900000000002</v>
      </c>
      <c r="BO171">
        <f>'Datastream-Q'!BB172</f>
        <v>17.600000000000001</v>
      </c>
      <c r="BP171">
        <f>'Datastream-Q'!BC172</f>
        <v>92.6</v>
      </c>
      <c r="BQ171" s="41">
        <f>[6]Quartalsdaten!S47</f>
        <v>72.200959999999995</v>
      </c>
      <c r="BR171">
        <f>'Datastream-Q'!BE172</f>
        <v>79.3</v>
      </c>
      <c r="BS171" s="13">
        <v>113.4</v>
      </c>
      <c r="BT171" s="1">
        <f>'[4]Preisindex-Deutschland-Quartals'!C131</f>
        <v>11.815266145199935</v>
      </c>
      <c r="BU171" s="1">
        <f>'[4]Preisindex-Deutschland-Quartals'!D131</f>
        <v>9.9383139456729896</v>
      </c>
      <c r="BV171" s="2">
        <f>'[5]Deutschland Quartalsdaten'!K131</f>
        <v>0</v>
      </c>
      <c r="BW171" s="41">
        <f>'West-Deutschland-Q'!AW172</f>
        <v>358.57420999999999</v>
      </c>
      <c r="BX171" s="41">
        <f>'West-Deutschland-Q'!AX172</f>
        <v>38.673769999999998</v>
      </c>
      <c r="BY171" s="41">
        <f>'West-Deutschland-Q'!AY172</f>
        <v>621.71247000000005</v>
      </c>
      <c r="BZ171" s="2">
        <f>'Datastream-Q'!BF172</f>
        <v>546.71900000000005</v>
      </c>
      <c r="CA171">
        <f>'Datastream-Q'!BG172</f>
        <v>2847.39</v>
      </c>
      <c r="CB171">
        <f>'Datastream-Q'!BH172</f>
        <v>7313.9520000000002</v>
      </c>
      <c r="CC171" s="2">
        <v>760.54</v>
      </c>
      <c r="CD171">
        <f>'Datastream-Q'!BI172</f>
        <v>68.8</v>
      </c>
      <c r="CE171">
        <f>'Datastream-Q'!BJ172</f>
        <v>-16</v>
      </c>
      <c r="CF171">
        <f>'Datastream-Q'!BK172</f>
        <v>86</v>
      </c>
      <c r="CG171" s="41">
        <v>121.24570118456253</v>
      </c>
      <c r="CH171" s="11">
        <f>[2]Weltindikatoren!Q131</f>
        <v>77.630479692794353</v>
      </c>
      <c r="CI171" s="2">
        <f>'[2]Deutschland Quartalsdaten'!O131</f>
        <v>79.070897765878314</v>
      </c>
      <c r="CJ171" s="21">
        <v>-6.1060499999999998</v>
      </c>
      <c r="CK171" s="21">
        <v>-8.4446700000000003</v>
      </c>
      <c r="CL171">
        <f>'Datastream-Q'!BL172</f>
        <v>86.951300000000003</v>
      </c>
      <c r="CM171">
        <f>'Datastream-Q'!BM172</f>
        <v>93.746499999999997</v>
      </c>
      <c r="CN171">
        <f>'Datastream-Q'!BN172</f>
        <v>90.8</v>
      </c>
      <c r="CO171">
        <f>'Datastream-Q'!BO172</f>
        <v>104.6</v>
      </c>
      <c r="CP171">
        <f>'Datastream-Q'!BP172</f>
        <v>49.4</v>
      </c>
      <c r="CQ171">
        <f>'Datastream-Q'!BQ172</f>
        <v>49.63</v>
      </c>
      <c r="CR171">
        <f>'Datastream-Q'!BR172</f>
        <v>50.87</v>
      </c>
      <c r="CS171">
        <f>'Datastream-Q'!BS172</f>
        <v>49.6</v>
      </c>
      <c r="CT171">
        <f>'Datastream-Q'!BT172</f>
        <v>51.8</v>
      </c>
      <c r="CU171" s="28">
        <f>'Datastream-Q'!BU172</f>
        <v>89.1</v>
      </c>
      <c r="CV171" s="28">
        <f>'Datastream-Q'!BV172</f>
        <v>103.9</v>
      </c>
      <c r="CW171">
        <f>'Datastream-Q'!CJ172</f>
        <v>4.1710000000000003</v>
      </c>
      <c r="CX171" s="41">
        <v>0.37</v>
      </c>
      <c r="CY171">
        <f>'Datastream-Q'!BW172</f>
        <v>87.7</v>
      </c>
      <c r="CZ171">
        <f>'Datastream-Q'!CL172</f>
        <v>93.090100000000007</v>
      </c>
      <c r="DA171" s="41">
        <f>[6]Quartalsdaten!C47</f>
        <v>84.843679520000009</v>
      </c>
      <c r="DB171" s="40">
        <f t="shared" si="11"/>
        <v>26.469480030143181</v>
      </c>
      <c r="DC171" s="19">
        <f>'[2]Deutschland Quartalsdaten'!N131</f>
        <v>8.2043151131924036E-2</v>
      </c>
      <c r="DG171">
        <f>'Datastream-Q'!BY172</f>
        <v>9.4690100000000008</v>
      </c>
      <c r="DH171">
        <f>'Datastream-Q'!BZ172</f>
        <v>10</v>
      </c>
      <c r="DI171">
        <f>'Datastream-Q'!CA172</f>
        <v>337.77</v>
      </c>
      <c r="DJ171" s="41">
        <f>[6]Quartalsdaten!D47</f>
        <v>326.51299999999998</v>
      </c>
      <c r="DK171" s="41">
        <f>[6]Quartalsdaten!E47</f>
        <v>384.79458959999999</v>
      </c>
      <c r="DL171" s="53">
        <v>0.3</v>
      </c>
      <c r="DM171">
        <f>'Datastream-Q'!CE172</f>
        <v>123.5</v>
      </c>
      <c r="DN171">
        <f>'Datastream-Q'!CF172</f>
        <v>131.30000000000001</v>
      </c>
      <c r="DO171" s="41">
        <f>[6]Quartalsdaten!F47</f>
        <v>21.649609999999999</v>
      </c>
      <c r="DP171" s="41">
        <f>'West-Deutschland-Q'!BA172</f>
        <v>41.036499999999997</v>
      </c>
      <c r="DQ171" s="41">
        <f>[6]Quartalsdaten!G47</f>
        <v>19.544530000000002</v>
      </c>
      <c r="DR171" s="41">
        <f>[6]Quartalsdaten!H47</f>
        <v>19.544530000000002</v>
      </c>
      <c r="DS171" s="41">
        <f>[6]Quartalsdaten!I47</f>
        <v>21.649609999999999</v>
      </c>
      <c r="DT171" s="41">
        <f>[6]Quartalsdaten!J47</f>
        <v>128.44481999999999</v>
      </c>
      <c r="DU171" s="41">
        <f>[6]Quartalsdaten!K47</f>
        <v>41.036499999999997</v>
      </c>
      <c r="DV171" s="48">
        <v>5.21</v>
      </c>
      <c r="DW171">
        <f>'Datastream-Q'!CG172</f>
        <v>95.5</v>
      </c>
      <c r="DX171" s="48">
        <f>'Datastream-Q'!CH172</f>
        <v>87.5</v>
      </c>
      <c r="DY171" s="56">
        <v>75.42</v>
      </c>
      <c r="DZ171" s="41">
        <v>7.27783795006893E-2</v>
      </c>
      <c r="EA171" s="41">
        <v>2.2152208072707624E-2</v>
      </c>
      <c r="EB171" s="1">
        <f>[2]Weltindikatoren!C131</f>
        <v>2.8699687927260715</v>
      </c>
      <c r="EC171" s="41">
        <f>'West-Deutschland-Q'!BE172</f>
        <v>54.24</v>
      </c>
      <c r="ED171" s="41">
        <f>'West-Deutschland-Q'!BF172</f>
        <v>31.041</v>
      </c>
      <c r="EE171" s="41">
        <f>[6]Quartalsdaten!L47</f>
        <v>331.71100000000001</v>
      </c>
      <c r="EF171" s="41">
        <v>99.9</v>
      </c>
      <c r="EG171" s="41">
        <f>[6]Quartalsdaten!M47</f>
        <v>33.169053849999997</v>
      </c>
      <c r="EH171" s="41">
        <f>[6]Quartalsdaten!N47</f>
        <v>6.4755048880000006</v>
      </c>
      <c r="EI171" s="41">
        <f>[6]Quartalsdaten!O47</f>
        <v>84.8</v>
      </c>
      <c r="EJ171" s="1">
        <f>[2]Weltindikatoren!C131</f>
        <v>2.8699687927260715</v>
      </c>
      <c r="EK171" t="e">
        <f>#REF!</f>
        <v>#REF!</v>
      </c>
      <c r="EL171">
        <v>231.36527481655847</v>
      </c>
      <c r="EM171">
        <v>321.68036955261209</v>
      </c>
      <c r="EO171">
        <f>'Datastream-Q'!CM172</f>
        <v>69.2</v>
      </c>
      <c r="EP171">
        <f>'Datastream-Q'!CN172</f>
        <v>79.2</v>
      </c>
      <c r="EQ171">
        <f>[6]Quartalsdaten!AA47</f>
        <v>156.346</v>
      </c>
      <c r="ER171">
        <f>[6]Quartalsdaten!AB47</f>
        <v>240.43199999999999</v>
      </c>
      <c r="ES171" s="56">
        <v>74.680000000000007</v>
      </c>
      <c r="ET171" s="41">
        <f>[6]Quartalsdaten!AD47</f>
        <v>93.768000000000001</v>
      </c>
      <c r="EU171" s="41">
        <f>[6]Quartalsdaten!AE47</f>
        <v>114.249</v>
      </c>
    </row>
    <row r="172" spans="1:151">
      <c r="A172" s="4">
        <v>37438</v>
      </c>
      <c r="B172" s="14">
        <f>B171*('Datastream-Q'!B173/'Datastream-Q'!B172)</f>
        <v>516.70673861511057</v>
      </c>
      <c r="C172">
        <f>'Datastream-Q'!C173</f>
        <v>86.8</v>
      </c>
      <c r="D172">
        <f>'Datastream-Q'!D173</f>
        <v>78.599999999999994</v>
      </c>
      <c r="E172">
        <f>'Datastream-Q'!E173</f>
        <v>95.9</v>
      </c>
      <c r="F172">
        <f>'Datastream-Q'!F173</f>
        <v>76.2</v>
      </c>
      <c r="G172">
        <f>'Datastream-Q'!G173</f>
        <v>0.98079499999999997</v>
      </c>
      <c r="H172">
        <f>'Datastream-Q'!H173</f>
        <v>549.6</v>
      </c>
      <c r="I172">
        <f>'Datastream-Q'!I173</f>
        <v>1299.9000000000001</v>
      </c>
      <c r="J172">
        <f>'Datastream-Q'!J173</f>
        <v>3.3570000000000002</v>
      </c>
      <c r="K172">
        <f>'Datastream-Q'!K173</f>
        <v>4.63</v>
      </c>
      <c r="L172">
        <f>'Datastream-Q'!L173</f>
        <v>2769</v>
      </c>
      <c r="M172">
        <f>'Datastream-Q'!M173</f>
        <v>792852</v>
      </c>
      <c r="N172">
        <f>'Datastream-Q'!N173</f>
        <v>80.3</v>
      </c>
      <c r="O172">
        <f>'Datastream-Q'!O173</f>
        <v>9846</v>
      </c>
      <c r="P172">
        <f>'Datastream-Q'!P173</f>
        <v>9.8000000000000007</v>
      </c>
      <c r="Q172">
        <f>'Datastream-Q'!Q173</f>
        <v>82.7</v>
      </c>
      <c r="R172">
        <f>'Datastream-Q'!R173</f>
        <v>85</v>
      </c>
      <c r="S172">
        <v>1</v>
      </c>
      <c r="T172">
        <v>0</v>
      </c>
      <c r="U172">
        <f>'Datastream-Q'!S173</f>
        <v>13.6</v>
      </c>
      <c r="V172">
        <f>'Datastream-Q'!T173</f>
        <v>13.2</v>
      </c>
      <c r="W172" s="1">
        <f>'[2]Deutschland Quartalsdaten'!C132</f>
        <v>3.5062112602520533E-2</v>
      </c>
      <c r="X172" s="1">
        <f>'[2]Deutschland Quartalsdaten'!B132</f>
        <v>3.4983386387554716</v>
      </c>
      <c r="Y172" s="19">
        <f>'[2]Deutschland Quartalsdaten'!J132</f>
        <v>3.4875859857968377</v>
      </c>
      <c r="Z172">
        <f>'Datastream-Q'!U173</f>
        <v>181.69399999999999</v>
      </c>
      <c r="AA172">
        <f>'Datastream-Q'!V173</f>
        <v>195.56554</v>
      </c>
      <c r="AB172">
        <f>'Datastream-Q'!W173</f>
        <v>155.38499999999999</v>
      </c>
      <c r="AC172">
        <f>'Datastream-Q'!X173</f>
        <v>166.08771999999999</v>
      </c>
      <c r="AD172">
        <f>'Datastream-Q'!Y173</f>
        <v>-31</v>
      </c>
      <c r="AE172">
        <f>'Datastream-Q'!Z173</f>
        <v>67.900000000000006</v>
      </c>
      <c r="AF172" s="1">
        <f>'Datastream-Q'!AA173</f>
        <v>7.3</v>
      </c>
      <c r="AG172">
        <f>'Datastream-Q'!AB173</f>
        <v>92.9</v>
      </c>
      <c r="AH172">
        <f>'Datastream-Q'!AC173</f>
        <v>91.9</v>
      </c>
      <c r="AI172">
        <f>'Datastream-Q'!AD173</f>
        <v>94.5</v>
      </c>
      <c r="AJ172">
        <f>'Datastream-Q'!AE173</f>
        <v>0.98079499999999997</v>
      </c>
      <c r="AK172" s="2">
        <f t="shared" si="9"/>
        <v>92.906961011638344</v>
      </c>
      <c r="AL172" s="2">
        <f t="shared" si="10"/>
        <v>93.555983548934265</v>
      </c>
      <c r="AM172" s="12">
        <f>'Datastream-Q'!CI173</f>
        <v>-2.5</v>
      </c>
      <c r="AN172">
        <f>'Datastream-Q'!AF173</f>
        <v>83</v>
      </c>
      <c r="AO172">
        <f>'Datastream-Q'!AG173</f>
        <v>-33.299999999999997</v>
      </c>
      <c r="AP172">
        <f>'Datastream-Q'!AH173</f>
        <v>29.90521</v>
      </c>
      <c r="AQ172">
        <f>'Datastream-Q'!AI173</f>
        <v>165.59787</v>
      </c>
      <c r="AR172">
        <f>'Datastream-Q'!AJ173</f>
        <v>44.31035</v>
      </c>
      <c r="AS172">
        <f>'Datastream-Q'!AK173</f>
        <v>122.34531</v>
      </c>
      <c r="AT172">
        <f>'Datastream-Q'!AL173</f>
        <v>26.696999999999999</v>
      </c>
      <c r="AU172">
        <f>'Datastream-Q'!AM173</f>
        <v>154.99700000000001</v>
      </c>
      <c r="AV172">
        <f>'Datastream-Q'!AN173</f>
        <v>37.887</v>
      </c>
      <c r="AW172">
        <f>'Datastream-Q'!AO173</f>
        <v>117.498</v>
      </c>
      <c r="AX172" s="30">
        <f t="shared" si="12"/>
        <v>99.306273620696373</v>
      </c>
      <c r="AY172">
        <f>'Datastream-Q'!AQ173</f>
        <v>26.95</v>
      </c>
      <c r="AZ172">
        <f>'Datastream-Q'!AR173</f>
        <v>82.7</v>
      </c>
      <c r="BA172" s="2">
        <f t="shared" si="8"/>
        <v>89.272069983792107</v>
      </c>
      <c r="BB172" s="2">
        <f t="shared" si="8"/>
        <v>93.598426115021894</v>
      </c>
      <c r="BC172" s="2">
        <f t="shared" si="8"/>
        <v>85.50372542758069</v>
      </c>
      <c r="BD172" s="2">
        <f t="shared" si="8"/>
        <v>96.038009139868137</v>
      </c>
      <c r="BE172">
        <f>'Datastream-Q'!AS173</f>
        <v>91.265600000000006</v>
      </c>
      <c r="BF172">
        <f>'Datastream-Q'!AT173</f>
        <v>67.900000000000006</v>
      </c>
      <c r="BG172">
        <f>'Datastream-Q'!AU173</f>
        <v>82.4</v>
      </c>
      <c r="BH172">
        <f>'Datastream-Q'!AV173</f>
        <v>82.7</v>
      </c>
      <c r="BI172">
        <f>'Datastream-Q'!AW173</f>
        <v>22.6</v>
      </c>
      <c r="BJ172">
        <f>'Datastream-Q'!AX173</f>
        <v>15.1</v>
      </c>
      <c r="BK172">
        <f>'Datastream-Q'!AY173</f>
        <v>-9.1999999999999993</v>
      </c>
      <c r="BL172">
        <v>0.7109691375103756</v>
      </c>
      <c r="BM172">
        <f>'Datastream-Q'!AZ173</f>
        <v>84.529200000000003</v>
      </c>
      <c r="BN172">
        <f>'Datastream-Q'!BA173</f>
        <v>98.873199999999997</v>
      </c>
      <c r="BO172">
        <f>'Datastream-Q'!BB173</f>
        <v>17.2</v>
      </c>
      <c r="BP172">
        <f>'Datastream-Q'!BC173</f>
        <v>96</v>
      </c>
      <c r="BQ172" s="41">
        <f>[6]Quartalsdaten!S48</f>
        <v>71.909700000000001</v>
      </c>
      <c r="BR172">
        <f>'Datastream-Q'!BE173</f>
        <v>79.2</v>
      </c>
      <c r="BS172" s="13">
        <v>114.91</v>
      </c>
      <c r="BT172" s="1">
        <f>'[4]Preisindex-Deutschland-Quartals'!C132</f>
        <v>11.881204668724378</v>
      </c>
      <c r="BU172" s="1">
        <f>'[4]Preisindex-Deutschland-Quartals'!D132</f>
        <v>9.9911444508486706</v>
      </c>
      <c r="BV172" s="2">
        <f>'[5]Deutschland Quartalsdaten'!K132</f>
        <v>0</v>
      </c>
      <c r="BW172" s="41">
        <f>'West-Deutschland-Q'!AW173</f>
        <v>361.21904999999998</v>
      </c>
      <c r="BX172" s="41">
        <f>'West-Deutschland-Q'!AX173</f>
        <v>38.151229999999998</v>
      </c>
      <c r="BY172" s="41">
        <f>'West-Deutschland-Q'!AY173</f>
        <v>622.34157000000005</v>
      </c>
      <c r="BZ172" s="2">
        <f>'Datastream-Q'!BF173</f>
        <v>554.39200000000005</v>
      </c>
      <c r="CA172">
        <f>'Datastream-Q'!BG173</f>
        <v>2897.5</v>
      </c>
      <c r="CB172">
        <f>'Datastream-Q'!BH173</f>
        <v>10213.511</v>
      </c>
      <c r="CC172" s="2">
        <v>764.33</v>
      </c>
      <c r="CD172">
        <f>'Datastream-Q'!BI173</f>
        <v>50.7</v>
      </c>
      <c r="CE172">
        <f>'Datastream-Q'!BJ173</f>
        <v>-15.6</v>
      </c>
      <c r="CF172">
        <f>'Datastream-Q'!BK173</f>
        <v>84.3</v>
      </c>
      <c r="CG172" s="41">
        <v>121.29665010826652</v>
      </c>
      <c r="CH172" s="11">
        <f>[2]Weltindikatoren!Q132</f>
        <v>78.377529839006172</v>
      </c>
      <c r="CI172" s="2">
        <f>'[2]Deutschland Quartalsdaten'!O132</f>
        <v>79.530399101284885</v>
      </c>
      <c r="CJ172" s="21">
        <v>-4.30558</v>
      </c>
      <c r="CK172" s="21">
        <v>-6.0899299999999998</v>
      </c>
      <c r="CL172">
        <f>'Datastream-Q'!BL173</f>
        <v>89.512299999999996</v>
      </c>
      <c r="CM172">
        <f>'Datastream-Q'!BM173</f>
        <v>95.563800000000001</v>
      </c>
      <c r="CN172">
        <f>'Datastream-Q'!BN173</f>
        <v>89.9</v>
      </c>
      <c r="CO172">
        <f>'Datastream-Q'!BO173</f>
        <v>102.8</v>
      </c>
      <c r="CP172">
        <f>'Datastream-Q'!BP173</f>
        <v>52.23</v>
      </c>
      <c r="CQ172">
        <f>'Datastream-Q'!BQ173</f>
        <v>52.47</v>
      </c>
      <c r="CR172">
        <f>'Datastream-Q'!BR173</f>
        <v>53.73</v>
      </c>
      <c r="CS172">
        <f>'Datastream-Q'!BS173</f>
        <v>55.57</v>
      </c>
      <c r="CT172">
        <f>'Datastream-Q'!BT173</f>
        <v>52.43</v>
      </c>
      <c r="CU172" s="28">
        <f>'Datastream-Q'!BU173</f>
        <v>89.1</v>
      </c>
      <c r="CV172" s="28">
        <f>'Datastream-Q'!BV173</f>
        <v>102.1</v>
      </c>
      <c r="CW172">
        <f>'Datastream-Q'!CJ173</f>
        <v>5.4349999999999996</v>
      </c>
      <c r="CX172" s="41">
        <v>-0.24</v>
      </c>
      <c r="CY172">
        <f>'Datastream-Q'!BW173</f>
        <v>86.4</v>
      </c>
      <c r="CZ172">
        <f>'Datastream-Q'!CL173</f>
        <v>97.585999999999999</v>
      </c>
      <c r="DA172" s="41">
        <f>[6]Quartalsdaten!C48</f>
        <v>84.962155719999998</v>
      </c>
      <c r="DB172" s="40">
        <f t="shared" si="11"/>
        <v>27.477709409203758</v>
      </c>
      <c r="DC172" s="19">
        <f>'[2]Deutschland Quartalsdaten'!N132</f>
        <v>9.6941019696143396E-2</v>
      </c>
      <c r="DG172">
        <f>'Datastream-Q'!BY173</f>
        <v>8.6744330000000005</v>
      </c>
      <c r="DH172">
        <f>'Datastream-Q'!BZ173</f>
        <v>10.3</v>
      </c>
      <c r="DI172">
        <f>'Datastream-Q'!CA173</f>
        <v>342.28</v>
      </c>
      <c r="DJ172" s="41">
        <f>[6]Quartalsdaten!D48</f>
        <v>332.24299999999999</v>
      </c>
      <c r="DK172" s="41">
        <f>[6]Quartalsdaten!E48</f>
        <v>390.95463660000001</v>
      </c>
      <c r="DL172" s="53">
        <v>0.4</v>
      </c>
      <c r="DM172">
        <f>'Datastream-Q'!CE173</f>
        <v>121.4</v>
      </c>
      <c r="DN172">
        <f>'Datastream-Q'!CF173</f>
        <v>123.3</v>
      </c>
      <c r="DO172" s="41">
        <f>[6]Quartalsdaten!F48</f>
        <v>21.143599999999999</v>
      </c>
      <c r="DP172" s="41">
        <f>'West-Deutschland-Q'!BA173</f>
        <v>40.913739999999997</v>
      </c>
      <c r="DQ172" s="41">
        <f>[6]Quartalsdaten!G48</f>
        <v>19.59835</v>
      </c>
      <c r="DR172" s="41">
        <f>[6]Quartalsdaten!H48</f>
        <v>19.59835</v>
      </c>
      <c r="DS172" s="41">
        <f>[6]Quartalsdaten!I48</f>
        <v>21.143599999999999</v>
      </c>
      <c r="DT172" s="41">
        <f>[6]Quartalsdaten!J48</f>
        <v>127.61174</v>
      </c>
      <c r="DU172" s="41">
        <f>[6]Quartalsdaten!K48</f>
        <v>40.913739999999997</v>
      </c>
      <c r="DV172" s="48">
        <v>4.97</v>
      </c>
      <c r="DW172">
        <f>'Datastream-Q'!CG173</f>
        <v>95.5</v>
      </c>
      <c r="DX172" s="48">
        <f>'Datastream-Q'!CH173</f>
        <v>90</v>
      </c>
      <c r="DY172" s="56">
        <v>74.52</v>
      </c>
      <c r="DZ172" s="41">
        <v>0.13050303279285358</v>
      </c>
      <c r="EA172" s="41">
        <v>0.18138202538217021</v>
      </c>
      <c r="EB172" s="1">
        <f>[2]Weltindikatoren!C132</f>
        <v>2.8925550871735393</v>
      </c>
      <c r="EC172" s="41">
        <f>'West-Deutschland-Q'!BE173</f>
        <v>54.021000000000001</v>
      </c>
      <c r="ED172" s="41">
        <f>'West-Deutschland-Q'!BF173</f>
        <v>30.954000000000001</v>
      </c>
      <c r="EE172" s="41">
        <f>[6]Quartalsdaten!L48</f>
        <v>335.92599999999999</v>
      </c>
      <c r="EF172" s="41">
        <v>100.06</v>
      </c>
      <c r="EG172" s="41">
        <f>[6]Quartalsdaten!M48</f>
        <v>32.966079970000003</v>
      </c>
      <c r="EH172" s="41">
        <f>[6]Quartalsdaten!N48</f>
        <v>6.5370396419999999</v>
      </c>
      <c r="EI172" s="41">
        <f>[6]Quartalsdaten!O48</f>
        <v>84.966666669999995</v>
      </c>
      <c r="EJ172" s="1">
        <f>[2]Weltindikatoren!C132</f>
        <v>2.8925550871735393</v>
      </c>
      <c r="EK172" t="e">
        <f>#REF!</f>
        <v>#REF!</v>
      </c>
      <c r="EL172">
        <v>231.98101458006369</v>
      </c>
      <c r="EM172">
        <v>324.46745850431461</v>
      </c>
      <c r="EO172">
        <f>'Datastream-Q'!CM173</f>
        <v>70.599999999999994</v>
      </c>
      <c r="EP172">
        <f>'Datastream-Q'!CN173</f>
        <v>80</v>
      </c>
      <c r="EQ172">
        <f>[6]Quartalsdaten!AA48</f>
        <v>157.51</v>
      </c>
      <c r="ER172">
        <f>[6]Quartalsdaten!AB48</f>
        <v>243.25399999999999</v>
      </c>
      <c r="ES172" s="56">
        <v>74.92</v>
      </c>
      <c r="ET172" s="41">
        <f>[6]Quartalsdaten!AD48</f>
        <v>94.262</v>
      </c>
      <c r="EU172" s="41">
        <f>[6]Quartalsdaten!AE48</f>
        <v>114.16200000000001</v>
      </c>
    </row>
    <row r="173" spans="1:151">
      <c r="A173" s="4">
        <v>37530</v>
      </c>
      <c r="B173" s="14">
        <f>B172*('Datastream-Q'!B174/'Datastream-Q'!B173)</f>
        <v>515.98705933381996</v>
      </c>
      <c r="C173">
        <f>'Datastream-Q'!C174</f>
        <v>84.9</v>
      </c>
      <c r="D173">
        <f>'Datastream-Q'!D174</f>
        <v>78.8</v>
      </c>
      <c r="E173">
        <f>'Datastream-Q'!E174</f>
        <v>91.5</v>
      </c>
      <c r="F173">
        <f>'Datastream-Q'!F174</f>
        <v>75.599999999999994</v>
      </c>
      <c r="G173">
        <f>'Datastream-Q'!G174</f>
        <v>1.0182549999999999</v>
      </c>
      <c r="H173">
        <f>'Datastream-Q'!H174</f>
        <v>583.5</v>
      </c>
      <c r="I173">
        <f>'Datastream-Q'!I174</f>
        <v>1338.2</v>
      </c>
      <c r="J173">
        <f>'Datastream-Q'!J174</f>
        <v>3.109</v>
      </c>
      <c r="K173">
        <f>'Datastream-Q'!K174</f>
        <v>4.43</v>
      </c>
      <c r="L173">
        <f>'Datastream-Q'!L174</f>
        <v>2892.6</v>
      </c>
      <c r="M173">
        <f>'Datastream-Q'!M174</f>
        <v>766117</v>
      </c>
      <c r="N173">
        <f>'Datastream-Q'!N174</f>
        <v>79.900000000000006</v>
      </c>
      <c r="O173">
        <f>'Datastream-Q'!O174</f>
        <v>9450</v>
      </c>
      <c r="P173">
        <f>'Datastream-Q'!P174</f>
        <v>10.1</v>
      </c>
      <c r="Q173">
        <f>'Datastream-Q'!Q174</f>
        <v>82.7</v>
      </c>
      <c r="R173">
        <f>'Datastream-Q'!R174</f>
        <v>85.1</v>
      </c>
      <c r="S173">
        <v>1</v>
      </c>
      <c r="T173">
        <v>1</v>
      </c>
      <c r="U173">
        <f>'Datastream-Q'!S174</f>
        <v>8.5</v>
      </c>
      <c r="V173">
        <f>'Datastream-Q'!T174</f>
        <v>18.600000000000001</v>
      </c>
      <c r="W173" s="1">
        <f>'[2]Deutschland Quartalsdaten'!C133</f>
        <v>2.0412453070539922E-2</v>
      </c>
      <c r="X173" s="1">
        <f>'[2]Deutschland Quartalsdaten'!B133</f>
        <v>3.495085613367952</v>
      </c>
      <c r="Y173" s="19">
        <f>'[2]Deutschland Quartalsdaten'!J133</f>
        <v>3.5017706283752883</v>
      </c>
      <c r="Z173">
        <f>'Datastream-Q'!U174</f>
        <v>184.863</v>
      </c>
      <c r="AA173">
        <f>'Datastream-Q'!V174</f>
        <v>198.68946</v>
      </c>
      <c r="AB173">
        <f>'Datastream-Q'!W174</f>
        <v>159.821</v>
      </c>
      <c r="AC173">
        <f>'Datastream-Q'!X174</f>
        <v>170.01455999999999</v>
      </c>
      <c r="AD173">
        <f>'Datastream-Q'!Y174</f>
        <v>-30.8</v>
      </c>
      <c r="AE173">
        <f>'Datastream-Q'!Z174</f>
        <v>67.099999999999994</v>
      </c>
      <c r="AF173" s="1">
        <f>'Datastream-Q'!AA174</f>
        <v>6.4</v>
      </c>
      <c r="AG173">
        <f>'Datastream-Q'!AB174</f>
        <v>93.2</v>
      </c>
      <c r="AH173">
        <f>'Datastream-Q'!AC174</f>
        <v>92.1</v>
      </c>
      <c r="AI173">
        <f>'Datastream-Q'!AD174</f>
        <v>95.2</v>
      </c>
      <c r="AJ173">
        <f>'Datastream-Q'!AE174</f>
        <v>1.0182549999999999</v>
      </c>
      <c r="AK173" s="2">
        <f t="shared" si="9"/>
        <v>93.041170880428183</v>
      </c>
      <c r="AL173" s="2">
        <f t="shared" si="10"/>
        <v>94.004301749214889</v>
      </c>
      <c r="AM173" s="12">
        <f>'Datastream-Q'!CI174</f>
        <v>-3</v>
      </c>
      <c r="AN173">
        <f>'Datastream-Q'!AF174</f>
        <v>82.5</v>
      </c>
      <c r="AO173">
        <f>'Datastream-Q'!AG174</f>
        <v>-31.3</v>
      </c>
      <c r="AP173">
        <f>'Datastream-Q'!AH174</f>
        <v>30.164870000000001</v>
      </c>
      <c r="AQ173">
        <f>'Datastream-Q'!AI174</f>
        <v>168.45604</v>
      </c>
      <c r="AR173">
        <f>'Datastream-Q'!AJ174</f>
        <v>44.255980000000001</v>
      </c>
      <c r="AS173">
        <f>'Datastream-Q'!AK174</f>
        <v>126.20161</v>
      </c>
      <c r="AT173">
        <f>'Datastream-Q'!AL174</f>
        <v>27.199000000000002</v>
      </c>
      <c r="AU173">
        <f>'Datastream-Q'!AM174</f>
        <v>157.66399999999999</v>
      </c>
      <c r="AV173">
        <f>'Datastream-Q'!AN174</f>
        <v>38.265999999999998</v>
      </c>
      <c r="AW173">
        <f>'Datastream-Q'!AO174</f>
        <v>121.55500000000001</v>
      </c>
      <c r="AX173" s="30">
        <f t="shared" si="12"/>
        <v>98.975439580035228</v>
      </c>
      <c r="AY173">
        <f>'Datastream-Q'!AQ174</f>
        <v>26.7</v>
      </c>
      <c r="AZ173">
        <f>'Datastream-Q'!AR174</f>
        <v>82.7</v>
      </c>
      <c r="BA173" s="2">
        <f t="shared" si="8"/>
        <v>90.167801154123993</v>
      </c>
      <c r="BB173" s="2">
        <f t="shared" si="8"/>
        <v>93.593557108430176</v>
      </c>
      <c r="BC173" s="2">
        <f t="shared" si="8"/>
        <v>86.465151150194842</v>
      </c>
      <c r="BD173" s="2">
        <f t="shared" si="8"/>
        <v>96.318105608953815</v>
      </c>
      <c r="BE173">
        <f>'Datastream-Q'!AS174</f>
        <v>91.783600000000007</v>
      </c>
      <c r="BF173">
        <f>'Datastream-Q'!AT174</f>
        <v>67.099999999999994</v>
      </c>
      <c r="BG173">
        <f>'Datastream-Q'!AU174</f>
        <v>83.3</v>
      </c>
      <c r="BH173">
        <f>'Datastream-Q'!AV174</f>
        <v>83</v>
      </c>
      <c r="BI173">
        <f>'Datastream-Q'!AW174</f>
        <v>15.5</v>
      </c>
      <c r="BJ173">
        <f>'Datastream-Q'!AX174</f>
        <v>22.6</v>
      </c>
      <c r="BK173">
        <f>'Datastream-Q'!AY174</f>
        <v>-7.2</v>
      </c>
      <c r="BL173">
        <v>0.71684642260367604</v>
      </c>
      <c r="BM173">
        <f>'Datastream-Q'!AZ174</f>
        <v>84.286699999999996</v>
      </c>
      <c r="BN173">
        <f>'Datastream-Q'!BA174</f>
        <v>98.379800000000003</v>
      </c>
      <c r="BO173">
        <f>'Datastream-Q'!BB174</f>
        <v>18.5</v>
      </c>
      <c r="BP173">
        <f>'Datastream-Q'!BC174</f>
        <v>86.7</v>
      </c>
      <c r="BQ173" s="41">
        <f>[6]Quartalsdaten!S49</f>
        <v>70.934010000000001</v>
      </c>
      <c r="BR173">
        <f>'Datastream-Q'!BE174</f>
        <v>76.599999999999994</v>
      </c>
      <c r="BS173" s="13">
        <v>111.84</v>
      </c>
      <c r="BT173" s="1">
        <f>'[4]Preisindex-Deutschland-Quartals'!C133</f>
        <v>11.970533700778011</v>
      </c>
      <c r="BU173" s="1">
        <f>'[4]Preisindex-Deutschland-Quartals'!D133</f>
        <v>10.058276271514856</v>
      </c>
      <c r="BV173" s="2">
        <f>'[5]Deutschland Quartalsdaten'!K133</f>
        <v>0</v>
      </c>
      <c r="BW173" s="41">
        <f>'West-Deutschland-Q'!AW174</f>
        <v>363.70359000000002</v>
      </c>
      <c r="BX173" s="41">
        <f>'West-Deutschland-Q'!AX174</f>
        <v>38.073619999999998</v>
      </c>
      <c r="BY173" s="41">
        <f>'West-Deutschland-Q'!AY174</f>
        <v>622.48137999999994</v>
      </c>
      <c r="BZ173" s="2">
        <f>'Datastream-Q'!BF174</f>
        <v>554.24699999999996</v>
      </c>
      <c r="CA173">
        <f>'Datastream-Q'!BG174</f>
        <v>2937.31</v>
      </c>
      <c r="CB173">
        <f>'Datastream-Q'!BH174</f>
        <v>15382.986000000001</v>
      </c>
      <c r="CC173" s="2">
        <v>766.96</v>
      </c>
      <c r="CD173">
        <f>'Datastream-Q'!BI174</f>
        <v>9.4</v>
      </c>
      <c r="CE173">
        <f>'Datastream-Q'!BJ174</f>
        <v>-22.1</v>
      </c>
      <c r="CF173">
        <f>'Datastream-Q'!BK174</f>
        <v>80.099999999999994</v>
      </c>
      <c r="CG173" s="41">
        <v>122.25194242771627</v>
      </c>
      <c r="CH173" s="11">
        <f>[2]Weltindikatoren!Q133</f>
        <v>78.308926338506865</v>
      </c>
      <c r="CI173" s="2">
        <f>'[2]Deutschland Quartalsdaten'!O133</f>
        <v>79.309903836802604</v>
      </c>
      <c r="CJ173" s="21">
        <v>-4.2591900000000003</v>
      </c>
      <c r="CK173" s="21">
        <v>-4.10656</v>
      </c>
      <c r="CL173">
        <f>'Datastream-Q'!BL174</f>
        <v>90.821100000000001</v>
      </c>
      <c r="CM173">
        <f>'Datastream-Q'!BM174</f>
        <v>96.079400000000007</v>
      </c>
      <c r="CN173">
        <f>'Datastream-Q'!BN174</f>
        <v>90</v>
      </c>
      <c r="CO173">
        <f>'Datastream-Q'!BO174</f>
        <v>102.9</v>
      </c>
      <c r="CP173">
        <f>'Datastream-Q'!BP174</f>
        <v>51.53</v>
      </c>
      <c r="CQ173">
        <f>'Datastream-Q'!BQ174</f>
        <v>52.03</v>
      </c>
      <c r="CR173">
        <f>'Datastream-Q'!BR174</f>
        <v>54.8</v>
      </c>
      <c r="CS173">
        <f>'Datastream-Q'!BS174</f>
        <v>57.3</v>
      </c>
      <c r="CT173">
        <f>'Datastream-Q'!BT174</f>
        <v>53.1</v>
      </c>
      <c r="CU173" s="28">
        <f>'Datastream-Q'!BU174</f>
        <v>89.1</v>
      </c>
      <c r="CV173" s="28">
        <f>'Datastream-Q'!BV174</f>
        <v>101.6</v>
      </c>
      <c r="CW173">
        <f>'Datastream-Q'!CJ174</f>
        <v>2.4910000000000001</v>
      </c>
      <c r="CX173" s="41">
        <v>-0.46</v>
      </c>
      <c r="CY173">
        <f>'Datastream-Q'!BW174</f>
        <v>84</v>
      </c>
      <c r="CZ173">
        <f>'Datastream-Q'!CL174</f>
        <v>98.898499999999999</v>
      </c>
      <c r="DA173" s="41">
        <f>[6]Quartalsdaten!C49</f>
        <v>85.153522910000007</v>
      </c>
      <c r="DB173" s="40">
        <f t="shared" si="11"/>
        <v>26.2213296276473</v>
      </c>
      <c r="DC173" s="19">
        <f>'[2]Deutschland Quartalsdaten'!N133</f>
        <v>0.16848994808740567</v>
      </c>
      <c r="DG173">
        <f>'Datastream-Q'!BY174</f>
        <v>9.0388380000000002</v>
      </c>
      <c r="DH173">
        <f>'Datastream-Q'!BZ174</f>
        <v>10.199999999999999</v>
      </c>
      <c r="DI173">
        <f>'Datastream-Q'!CA174</f>
        <v>344.43</v>
      </c>
      <c r="DJ173" s="41">
        <f>[6]Quartalsdaten!D49</f>
        <v>345.55599999999998</v>
      </c>
      <c r="DK173" s="41">
        <f>[6]Quartalsdaten!E49</f>
        <v>406.47065629999997</v>
      </c>
      <c r="DL173" s="53">
        <v>-0.1</v>
      </c>
      <c r="DM173">
        <f>'Datastream-Q'!CE174</f>
        <v>117.2</v>
      </c>
      <c r="DN173">
        <f>'Datastream-Q'!CF174</f>
        <v>123.8</v>
      </c>
      <c r="DO173" s="41">
        <f>[6]Quartalsdaten!F49</f>
        <v>20.525400000000001</v>
      </c>
      <c r="DP173" s="41">
        <f>'West-Deutschland-Q'!BA174</f>
        <v>40.659460000000003</v>
      </c>
      <c r="DQ173" s="41">
        <f>[6]Quartalsdaten!G49</f>
        <v>19.797509999999999</v>
      </c>
      <c r="DR173" s="41">
        <f>[6]Quartalsdaten!H49</f>
        <v>19.797509999999999</v>
      </c>
      <c r="DS173" s="41">
        <f>[6]Quartalsdaten!I49</f>
        <v>20.525400000000001</v>
      </c>
      <c r="DT173" s="41">
        <f>[6]Quartalsdaten!J49</f>
        <v>126.86954</v>
      </c>
      <c r="DU173" s="41">
        <f>[6]Quartalsdaten!K49</f>
        <v>40.659460000000003</v>
      </c>
      <c r="DV173" s="48">
        <v>4.1900000000000004</v>
      </c>
      <c r="DW173">
        <f>'Datastream-Q'!CG174</f>
        <v>95.3</v>
      </c>
      <c r="DX173" s="48">
        <f>'Datastream-Q'!CH174</f>
        <v>90.8</v>
      </c>
      <c r="DY173" s="56">
        <v>74.55</v>
      </c>
      <c r="DZ173" s="41">
        <v>5.4417508854277395E-2</v>
      </c>
      <c r="EA173" s="41">
        <v>-8.7054471790760049E-2</v>
      </c>
      <c r="EB173" s="1">
        <f>[2]Weltindikatoren!C133</f>
        <v>2.9085026017615339</v>
      </c>
      <c r="EC173" s="41">
        <f>'West-Deutschland-Q'!BE174</f>
        <v>53.268000000000001</v>
      </c>
      <c r="ED173" s="41">
        <f>'West-Deutschland-Q'!BF174</f>
        <v>30.757999999999999</v>
      </c>
      <c r="EE173" s="41">
        <f>[6]Quartalsdaten!L49</f>
        <v>337.928</v>
      </c>
      <c r="EF173" s="41">
        <v>99.83</v>
      </c>
      <c r="EG173" s="41">
        <f>[6]Quartalsdaten!M49</f>
        <v>32.394630450000001</v>
      </c>
      <c r="EH173" s="41">
        <f>[6]Quartalsdaten!N49</f>
        <v>6.5860724079999997</v>
      </c>
      <c r="EI173" s="41">
        <f>[6]Quartalsdaten!O49</f>
        <v>85.033333330000005</v>
      </c>
      <c r="EJ173" s="1">
        <f>[2]Weltindikatoren!C133</f>
        <v>2.9085026017615339</v>
      </c>
      <c r="EK173" t="e">
        <f>#REF!</f>
        <v>#REF!</v>
      </c>
      <c r="EL173">
        <v>234.0241969328323</v>
      </c>
      <c r="EM173">
        <v>327.61341960745438</v>
      </c>
      <c r="EO173">
        <f>'Datastream-Q'!CM174</f>
        <v>71.400000000000006</v>
      </c>
      <c r="EP173">
        <f>'Datastream-Q'!CN174</f>
        <v>80.3</v>
      </c>
      <c r="EQ173">
        <f>[6]Quartalsdaten!AA49</f>
        <v>158.12</v>
      </c>
      <c r="ER173">
        <f>[6]Quartalsdaten!AB49</f>
        <v>243.58199999999999</v>
      </c>
      <c r="ES173" s="56">
        <v>75.77</v>
      </c>
      <c r="ET173" s="41">
        <f>[6]Quartalsdaten!AD49</f>
        <v>94.528000000000006</v>
      </c>
      <c r="EU173" s="41">
        <f>[6]Quartalsdaten!AE49</f>
        <v>114.309</v>
      </c>
    </row>
    <row r="174" spans="1:151">
      <c r="A174" s="4">
        <v>37622</v>
      </c>
      <c r="B174" s="14">
        <f>B173*('Datastream-Q'!B175/'Datastream-Q'!B174)</f>
        <v>508.2964777629366</v>
      </c>
      <c r="C174">
        <f>'Datastream-Q'!C175</f>
        <v>84.8</v>
      </c>
      <c r="D174">
        <f>'Datastream-Q'!D175</f>
        <v>79.2</v>
      </c>
      <c r="E174">
        <f>'Datastream-Q'!E175</f>
        <v>90.9</v>
      </c>
      <c r="F174">
        <f>'Datastream-Q'!F175</f>
        <v>75.8</v>
      </c>
      <c r="G174">
        <f>'Datastream-Q'!G175</f>
        <v>1.0806519999999999</v>
      </c>
      <c r="H174">
        <f>'Datastream-Q'!H175</f>
        <v>586.5</v>
      </c>
      <c r="I174">
        <f>'Datastream-Q'!I175</f>
        <v>1353.6</v>
      </c>
      <c r="J174">
        <f>'Datastream-Q'!J175</f>
        <v>2.6829999999999998</v>
      </c>
      <c r="K174">
        <f>'Datastream-Q'!K175</f>
        <v>4.07</v>
      </c>
      <c r="L174">
        <f>'Datastream-Q'!L175</f>
        <v>2423.9</v>
      </c>
      <c r="M174">
        <f>'Datastream-Q'!M175</f>
        <v>786854</v>
      </c>
      <c r="N174">
        <f>'Datastream-Q'!N175</f>
        <v>80.2</v>
      </c>
      <c r="O174">
        <f>'Datastream-Q'!O175</f>
        <v>9747</v>
      </c>
      <c r="P174">
        <f>'Datastream-Q'!P175</f>
        <v>10.5</v>
      </c>
      <c r="Q174">
        <f>'Datastream-Q'!Q175</f>
        <v>83.3</v>
      </c>
      <c r="R174">
        <f>'Datastream-Q'!R175</f>
        <v>85.6</v>
      </c>
      <c r="S174">
        <v>1</v>
      </c>
      <c r="T174">
        <v>1</v>
      </c>
      <c r="U174">
        <f>'Datastream-Q'!S175</f>
        <v>12</v>
      </c>
      <c r="V174">
        <f>'Datastream-Q'!T175</f>
        <v>13.9</v>
      </c>
      <c r="W174" s="1">
        <f>'[2]Deutschland Quartalsdaten'!C134</f>
        <v>-0.19590627596306778</v>
      </c>
      <c r="X174" s="1">
        <f>'[2]Deutschland Quartalsdaten'!B134</f>
        <v>3.5231255675675386</v>
      </c>
      <c r="Y174" s="19">
        <f>'[2]Deutschland Quartalsdaten'!J134</f>
        <v>3.5164167550317362</v>
      </c>
      <c r="Z174">
        <f>'Datastream-Q'!U175</f>
        <v>179.53299999999999</v>
      </c>
      <c r="AA174">
        <f>'Datastream-Q'!V175</f>
        <v>193.00943000000001</v>
      </c>
      <c r="AB174">
        <f>'Datastream-Q'!W175</f>
        <v>162.98599999999999</v>
      </c>
      <c r="AC174">
        <f>'Datastream-Q'!X175</f>
        <v>173.96441999999999</v>
      </c>
      <c r="AD174">
        <f>'Datastream-Q'!Y175</f>
        <v>-28.8</v>
      </c>
      <c r="AE174">
        <f>'Datastream-Q'!Z175</f>
        <v>67.400000000000006</v>
      </c>
      <c r="AF174" s="1">
        <f>'Datastream-Q'!AA175</f>
        <v>4.5999999999999996</v>
      </c>
      <c r="AG174">
        <f>'Datastream-Q'!AB175</f>
        <v>94.9</v>
      </c>
      <c r="AH174">
        <f>'Datastream-Q'!AC175</f>
        <v>94.1</v>
      </c>
      <c r="AI174">
        <f>'Datastream-Q'!AD175</f>
        <v>97.64</v>
      </c>
      <c r="AJ174">
        <f>'Datastream-Q'!AE175</f>
        <v>1.0806519999999999</v>
      </c>
      <c r="AK174" s="2">
        <f t="shared" si="9"/>
        <v>93.017734936577952</v>
      </c>
      <c r="AL174" s="2">
        <f t="shared" si="10"/>
        <v>93.689272783480675</v>
      </c>
      <c r="AM174" s="12">
        <f>'Datastream-Q'!CI175</f>
        <v>-3.1</v>
      </c>
      <c r="AN174">
        <f>'Datastream-Q'!AF175</f>
        <v>82.8</v>
      </c>
      <c r="AO174">
        <f>'Datastream-Q'!AG175</f>
        <v>-30.1</v>
      </c>
      <c r="AP174">
        <f>'Datastream-Q'!AH175</f>
        <v>28.73359</v>
      </c>
      <c r="AQ174">
        <f>'Datastream-Q'!AI175</f>
        <v>164.17595</v>
      </c>
      <c r="AR174">
        <f>'Datastream-Q'!AJ175</f>
        <v>44.796280000000003</v>
      </c>
      <c r="AS174">
        <f>'Datastream-Q'!AK175</f>
        <v>129.61062000000001</v>
      </c>
      <c r="AT174">
        <f>'Datastream-Q'!AL175</f>
        <v>26.007000000000001</v>
      </c>
      <c r="AU174">
        <f>'Datastream-Q'!AM175</f>
        <v>153.52600000000001</v>
      </c>
      <c r="AV174">
        <f>'Datastream-Q'!AN175</f>
        <v>38.234000000000002</v>
      </c>
      <c r="AW174">
        <f>'Datastream-Q'!AO175</f>
        <v>124.752</v>
      </c>
      <c r="AX174" s="30">
        <f t="shared" si="12"/>
        <v>99.283228669674202</v>
      </c>
      <c r="AY174">
        <f>'Datastream-Q'!AQ175</f>
        <v>31.21</v>
      </c>
      <c r="AZ174">
        <f>'Datastream-Q'!AR175</f>
        <v>83.3</v>
      </c>
      <c r="BA174" s="2">
        <f t="shared" si="8"/>
        <v>90.510792420995784</v>
      </c>
      <c r="BB174" s="2">
        <f t="shared" si="8"/>
        <v>93.513087635551983</v>
      </c>
      <c r="BC174" s="2">
        <f t="shared" si="8"/>
        <v>85.350837167729097</v>
      </c>
      <c r="BD174" s="2">
        <f t="shared" si="8"/>
        <v>96.251371994054182</v>
      </c>
      <c r="BE174">
        <f>'Datastream-Q'!AS175</f>
        <v>93.244500000000002</v>
      </c>
      <c r="BF174">
        <f>'Datastream-Q'!AT175</f>
        <v>67.400000000000006</v>
      </c>
      <c r="BG174">
        <f>'Datastream-Q'!AU175</f>
        <v>82.1</v>
      </c>
      <c r="BH174">
        <f>'Datastream-Q'!AV175</f>
        <v>82.6</v>
      </c>
      <c r="BI174">
        <f>'Datastream-Q'!AW175</f>
        <v>16</v>
      </c>
      <c r="BJ174">
        <f>'Datastream-Q'!AX175</f>
        <v>18.7</v>
      </c>
      <c r="BK174">
        <f>'Datastream-Q'!AY175</f>
        <v>-8.1999999999999993</v>
      </c>
      <c r="BL174">
        <v>0.71449868607236711</v>
      </c>
      <c r="BM174">
        <f>'Datastream-Q'!AZ175</f>
        <v>84.400899999999993</v>
      </c>
      <c r="BN174">
        <f>'Datastream-Q'!BA175</f>
        <v>98.3048</v>
      </c>
      <c r="BO174">
        <f>'Datastream-Q'!BB175</f>
        <v>25.4</v>
      </c>
      <c r="BP174">
        <f>'Datastream-Q'!BC175</f>
        <v>46.4</v>
      </c>
      <c r="BQ174" s="41">
        <f>[6]Quartalsdaten!S50</f>
        <v>70.471720000000005</v>
      </c>
      <c r="BR174">
        <f>'Datastream-Q'!BE175</f>
        <v>77.599999999999994</v>
      </c>
      <c r="BS174" s="13">
        <v>112.99</v>
      </c>
      <c r="BT174" s="1">
        <f>'[4]Preisindex-Deutschland-Quartals'!C134</f>
        <v>12.080951249719869</v>
      </c>
      <c r="BU174" s="1">
        <f>'[4]Preisindex-Deutschland-Quartals'!D134</f>
        <v>10.151381992100371</v>
      </c>
      <c r="BV174" s="2">
        <f>'[5]Deutschland Quartalsdaten'!K134</f>
        <v>0</v>
      </c>
      <c r="BW174" s="41">
        <f>'West-Deutschland-Q'!AW175</f>
        <v>361.74002999999999</v>
      </c>
      <c r="BX174" s="41">
        <f>'West-Deutschland-Q'!AX175</f>
        <v>38.746220000000001</v>
      </c>
      <c r="BY174" s="41">
        <f>'West-Deutschland-Q'!AY175</f>
        <v>623.32030999999995</v>
      </c>
      <c r="BZ174" s="2">
        <f>'Datastream-Q'!BF175</f>
        <v>549.07100000000003</v>
      </c>
      <c r="CA174">
        <f>'Datastream-Q'!BG175</f>
        <v>2970.37</v>
      </c>
      <c r="CB174">
        <f>'Datastream-Q'!BH175</f>
        <v>5462.058</v>
      </c>
      <c r="CC174" s="2">
        <v>764.03</v>
      </c>
      <c r="CD174">
        <f>'Datastream-Q'!BI175</f>
        <v>15.6</v>
      </c>
      <c r="CE174">
        <f>'Datastream-Q'!BJ175</f>
        <v>-24.1</v>
      </c>
      <c r="CF174">
        <f>'Datastream-Q'!BK175</f>
        <v>80.599999999999994</v>
      </c>
      <c r="CG174" s="41">
        <v>123.36008151827798</v>
      </c>
      <c r="CH174" s="11">
        <f>[2]Weltindikatoren!Q134</f>
        <v>77.86373645188344</v>
      </c>
      <c r="CI174" s="2">
        <f>'[2]Deutschland Quartalsdaten'!O134</f>
        <v>79.37457778770225</v>
      </c>
      <c r="CJ174" s="21">
        <v>-3.0046400000000002</v>
      </c>
      <c r="CK174" s="21">
        <v>-8.7598000000000003</v>
      </c>
      <c r="CL174">
        <f>'Datastream-Q'!BL175</f>
        <v>94.290999999999997</v>
      </c>
      <c r="CM174">
        <f>'Datastream-Q'!BM175</f>
        <v>98.074700000000007</v>
      </c>
      <c r="CN174">
        <f>'Datastream-Q'!BN175</f>
        <v>90.3</v>
      </c>
      <c r="CO174">
        <f>'Datastream-Q'!BO175</f>
        <v>102</v>
      </c>
      <c r="CP174">
        <f>'Datastream-Q'!BP175</f>
        <v>60.3</v>
      </c>
      <c r="CQ174">
        <f>'Datastream-Q'!BQ175</f>
        <v>59.8</v>
      </c>
      <c r="CR174">
        <f>'Datastream-Q'!BR175</f>
        <v>57.23</v>
      </c>
      <c r="CS174">
        <f>'Datastream-Q'!BS175</f>
        <v>57.13</v>
      </c>
      <c r="CT174">
        <f>'Datastream-Q'!BT175</f>
        <v>57.3</v>
      </c>
      <c r="CU174" s="28">
        <f>'Datastream-Q'!BU175</f>
        <v>89.3</v>
      </c>
      <c r="CV174" s="28">
        <f>'Datastream-Q'!BV175</f>
        <v>103.1</v>
      </c>
      <c r="CW174">
        <f>'Datastream-Q'!CJ175</f>
        <v>6.2050000000000001</v>
      </c>
      <c r="CX174" s="41">
        <v>0.92</v>
      </c>
      <c r="CY174">
        <f>'Datastream-Q'!BW175</f>
        <v>82.7</v>
      </c>
      <c r="CZ174">
        <f>'Datastream-Q'!CL175</f>
        <v>103.9669</v>
      </c>
      <c r="DA174" s="41">
        <f>[6]Quartalsdaten!C50</f>
        <v>86.169447120000001</v>
      </c>
      <c r="DB174" s="40">
        <f t="shared" si="11"/>
        <v>28.880712754892418</v>
      </c>
      <c r="DC174" s="19">
        <f>'[2]Deutschland Quartalsdaten'!N134</f>
        <v>0.13115374226404539</v>
      </c>
      <c r="DG174">
        <f>'Datastream-Q'!BY175</f>
        <v>14.408772000000001</v>
      </c>
      <c r="DH174">
        <f>'Datastream-Q'!BZ175</f>
        <v>11.1</v>
      </c>
      <c r="DI174">
        <f>'Datastream-Q'!CA175</f>
        <v>349.28</v>
      </c>
      <c r="DJ174" s="41">
        <f>[6]Quartalsdaten!D50</f>
        <v>343.83100000000002</v>
      </c>
      <c r="DK174" s="41">
        <f>[6]Quartalsdaten!E50</f>
        <v>398.45014179999998</v>
      </c>
      <c r="DL174" s="53">
        <v>-1.6</v>
      </c>
      <c r="DM174">
        <f>'Datastream-Q'!CE175</f>
        <v>111.2</v>
      </c>
      <c r="DN174">
        <f>'Datastream-Q'!CF175</f>
        <v>116.7</v>
      </c>
      <c r="DO174" s="41">
        <f>[6]Quartalsdaten!F50</f>
        <v>20.893170000000001</v>
      </c>
      <c r="DP174" s="41">
        <f>'West-Deutschland-Q'!BA175</f>
        <v>40.228729999999999</v>
      </c>
      <c r="DQ174" s="41">
        <f>[6]Quartalsdaten!G50</f>
        <v>19.075579999999999</v>
      </c>
      <c r="DR174" s="41">
        <f>[6]Quartalsdaten!H50</f>
        <v>19.075579999999999</v>
      </c>
      <c r="DS174" s="41">
        <f>[6]Quartalsdaten!I50</f>
        <v>20.893170000000001</v>
      </c>
      <c r="DT174" s="41">
        <f>[6]Quartalsdaten!J50</f>
        <v>126.54021</v>
      </c>
      <c r="DU174" s="41">
        <f>[6]Quartalsdaten!K50</f>
        <v>40.228729999999999</v>
      </c>
      <c r="DV174" s="48">
        <v>3.95</v>
      </c>
      <c r="DW174">
        <f>'Datastream-Q'!CG175</f>
        <v>95.2</v>
      </c>
      <c r="DX174" s="48">
        <f>'Datastream-Q'!CH175</f>
        <v>94.8</v>
      </c>
      <c r="DY174" s="56">
        <v>75.989999999999995</v>
      </c>
      <c r="DZ174" s="41">
        <v>-0.92560628925482669</v>
      </c>
      <c r="EA174" s="41">
        <v>-0.1450318343598585</v>
      </c>
      <c r="EB174" s="1">
        <f>[2]Weltindikatoren!C134</f>
        <v>2.926722971120773</v>
      </c>
      <c r="EC174" s="41">
        <f>'West-Deutschland-Q'!BE175</f>
        <v>52.960999999999999</v>
      </c>
      <c r="ED174" s="41">
        <f>'West-Deutschland-Q'!BF175</f>
        <v>30.43</v>
      </c>
      <c r="EE174" s="41">
        <f>[6]Quartalsdaten!L50</f>
        <v>342.66500000000002</v>
      </c>
      <c r="EF174" s="41">
        <v>99.63</v>
      </c>
      <c r="EG174" s="41">
        <f>[6]Quartalsdaten!M50</f>
        <v>31.632697749999998</v>
      </c>
      <c r="EH174" s="41">
        <f>[6]Quartalsdaten!N50</f>
        <v>6.5647339159999998</v>
      </c>
      <c r="EI174" s="41">
        <f>[6]Quartalsdaten!O50</f>
        <v>85.266666670000006</v>
      </c>
      <c r="EJ174" s="1">
        <f>[2]Weltindikatoren!C134</f>
        <v>2.926722971120773</v>
      </c>
      <c r="EK174" t="e">
        <f>#REF!</f>
        <v>#REF!</v>
      </c>
      <c r="EL174">
        <v>235.53697095040602</v>
      </c>
      <c r="EM174">
        <v>331.93443637898019</v>
      </c>
      <c r="EO174">
        <f>'Datastream-Q'!CM175</f>
        <v>72.599999999999994</v>
      </c>
      <c r="EP174">
        <f>'Datastream-Q'!CN175</f>
        <v>81.2</v>
      </c>
      <c r="EQ174">
        <f>[6]Quartalsdaten!AA50</f>
        <v>155.136</v>
      </c>
      <c r="ER174">
        <f>[6]Quartalsdaten!AB50</f>
        <v>241.48099999999999</v>
      </c>
      <c r="ES174" s="56">
        <v>72.19</v>
      </c>
      <c r="ET174" s="41">
        <f>[6]Quartalsdaten!AD50</f>
        <v>94.33</v>
      </c>
      <c r="EU174" s="41">
        <f>[6]Quartalsdaten!AE50</f>
        <v>95.793000000000006</v>
      </c>
    </row>
    <row r="175" spans="1:151">
      <c r="A175" s="4">
        <v>37712</v>
      </c>
      <c r="B175" s="14">
        <f>B174*('Datastream-Q'!B176/'Datastream-Q'!B175)</f>
        <v>508.89647469678789</v>
      </c>
      <c r="C175">
        <f>'Datastream-Q'!C176</f>
        <v>85.7</v>
      </c>
      <c r="D175">
        <f>'Datastream-Q'!D176</f>
        <v>79.599999999999994</v>
      </c>
      <c r="E175">
        <f>'Datastream-Q'!E176</f>
        <v>92.2</v>
      </c>
      <c r="F175">
        <f>'Datastream-Q'!F176</f>
        <v>74.599999999999994</v>
      </c>
      <c r="G175">
        <f>'Datastream-Q'!G176</f>
        <v>1.1662809999999999</v>
      </c>
      <c r="H175">
        <f>'Datastream-Q'!H176</f>
        <v>617.5</v>
      </c>
      <c r="I175">
        <f>'Datastream-Q'!I176</f>
        <v>1379.2</v>
      </c>
      <c r="J175">
        <f>'Datastream-Q'!J176</f>
        <v>2.3620000000000001</v>
      </c>
      <c r="K175">
        <f>'Datastream-Q'!K176</f>
        <v>3.87</v>
      </c>
      <c r="L175">
        <f>'Datastream-Q'!L176</f>
        <v>3220.6</v>
      </c>
      <c r="M175">
        <f>'Datastream-Q'!M176</f>
        <v>891477</v>
      </c>
      <c r="N175">
        <f>'Datastream-Q'!N176</f>
        <v>79.099999999999994</v>
      </c>
      <c r="O175">
        <f>'Datastream-Q'!O176</f>
        <v>10206</v>
      </c>
      <c r="P175">
        <f>'Datastream-Q'!P176</f>
        <v>10.6</v>
      </c>
      <c r="Q175">
        <f>'Datastream-Q'!Q176</f>
        <v>83.3</v>
      </c>
      <c r="R175">
        <f>'Datastream-Q'!R176</f>
        <v>85.7</v>
      </c>
      <c r="S175">
        <v>1</v>
      </c>
      <c r="T175">
        <v>1</v>
      </c>
      <c r="U175">
        <f>'Datastream-Q'!S176</f>
        <v>9.6999999999999993</v>
      </c>
      <c r="V175">
        <f>'Datastream-Q'!T176</f>
        <v>16.7</v>
      </c>
      <c r="W175" s="1">
        <f>'[2]Deutschland Quartalsdaten'!C135</f>
        <v>-0.35017727876581706</v>
      </c>
      <c r="X175" s="1">
        <f>'[2]Deutschland Quartalsdaten'!B135</f>
        <v>3.4965964348379992</v>
      </c>
      <c r="Y175" s="19">
        <f>'[2]Deutschland Quartalsdaten'!J135</f>
        <v>3.5282256214313459</v>
      </c>
      <c r="Z175">
        <f>'Datastream-Q'!U176</f>
        <v>178.09299999999999</v>
      </c>
      <c r="AA175">
        <f>'Datastream-Q'!V176</f>
        <v>192.29945000000001</v>
      </c>
      <c r="AB175">
        <f>'Datastream-Q'!W176</f>
        <v>158.93100000000001</v>
      </c>
      <c r="AC175">
        <f>'Datastream-Q'!X176</f>
        <v>172.35776000000001</v>
      </c>
      <c r="AD175">
        <f>'Datastream-Q'!Y176</f>
        <v>-33</v>
      </c>
      <c r="AE175">
        <f>'Datastream-Q'!Z176</f>
        <v>66.099999999999994</v>
      </c>
      <c r="AF175" s="1">
        <f>'Datastream-Q'!AA176</f>
        <v>2.2999999999999998</v>
      </c>
      <c r="AG175">
        <f>'Datastream-Q'!AB176</f>
        <v>96.5</v>
      </c>
      <c r="AH175">
        <f>'Datastream-Q'!AC176</f>
        <v>95.9</v>
      </c>
      <c r="AI175">
        <f>'Datastream-Q'!AD176</f>
        <v>99.81</v>
      </c>
      <c r="AJ175">
        <f>'Datastream-Q'!AE176</f>
        <v>1.1662809999999999</v>
      </c>
      <c r="AK175" s="2">
        <f t="shared" si="9"/>
        <v>92.612329364436548</v>
      </c>
      <c r="AL175" s="2">
        <f t="shared" si="10"/>
        <v>92.209947495256387</v>
      </c>
      <c r="AM175" s="12">
        <f>'Datastream-Q'!CI176</f>
        <v>-3.9</v>
      </c>
      <c r="AN175">
        <f>'Datastream-Q'!AF176</f>
        <v>82.1</v>
      </c>
      <c r="AO175">
        <f>'Datastream-Q'!AG176</f>
        <v>-31.9</v>
      </c>
      <c r="AP175">
        <f>'Datastream-Q'!AH176</f>
        <v>28.644919999999999</v>
      </c>
      <c r="AQ175">
        <f>'Datastream-Q'!AI176</f>
        <v>163.56345999999999</v>
      </c>
      <c r="AR175">
        <f>'Datastream-Q'!AJ176</f>
        <v>43.994280000000003</v>
      </c>
      <c r="AS175">
        <f>'Datastream-Q'!AK176</f>
        <v>128.73828</v>
      </c>
      <c r="AT175">
        <f>'Datastream-Q'!AL176</f>
        <v>26.103000000000002</v>
      </c>
      <c r="AU175">
        <f>'Datastream-Q'!AM176</f>
        <v>151.99</v>
      </c>
      <c r="AV175">
        <f>'Datastream-Q'!AN176</f>
        <v>37.505000000000003</v>
      </c>
      <c r="AW175">
        <f>'Datastream-Q'!AO176</f>
        <v>121.426</v>
      </c>
      <c r="AX175" s="30">
        <f t="shared" si="12"/>
        <v>100.43637577084714</v>
      </c>
      <c r="AY175">
        <f>'Datastream-Q'!AQ176</f>
        <v>26.1</v>
      </c>
      <c r="AZ175">
        <f>'Datastream-Q'!AR176</f>
        <v>83.3</v>
      </c>
      <c r="BA175" s="2">
        <f t="shared" si="8"/>
        <v>91.126105431608835</v>
      </c>
      <c r="BB175" s="2">
        <f t="shared" si="8"/>
        <v>92.924177563864205</v>
      </c>
      <c r="BC175" s="2">
        <f t="shared" si="8"/>
        <v>85.249718827083882</v>
      </c>
      <c r="BD175" s="2">
        <f t="shared" si="8"/>
        <v>94.32004218170384</v>
      </c>
      <c r="BE175">
        <f>'Datastream-Q'!AS176</f>
        <v>94.7166</v>
      </c>
      <c r="BF175">
        <f>'Datastream-Q'!AT176</f>
        <v>66.099999999999994</v>
      </c>
      <c r="BG175">
        <f>'Datastream-Q'!AU176</f>
        <v>82.9</v>
      </c>
      <c r="BH175">
        <f>'Datastream-Q'!AV176</f>
        <v>82.9</v>
      </c>
      <c r="BI175">
        <f>'Datastream-Q'!AW176</f>
        <v>15.4</v>
      </c>
      <c r="BJ175">
        <f>'Datastream-Q'!AX176</f>
        <v>19.399999999999999</v>
      </c>
      <c r="BK175">
        <f>'Datastream-Q'!AY176</f>
        <v>-10.5</v>
      </c>
      <c r="BL175">
        <v>0.71233741634044712</v>
      </c>
      <c r="BM175">
        <f>'Datastream-Q'!AZ176</f>
        <v>84.891800000000003</v>
      </c>
      <c r="BN175">
        <f>'Datastream-Q'!BA176</f>
        <v>98.664500000000004</v>
      </c>
      <c r="BO175">
        <f>'Datastream-Q'!BB176</f>
        <v>16.2</v>
      </c>
      <c r="BP175">
        <f>'Datastream-Q'!BC176</f>
        <v>92.6</v>
      </c>
      <c r="BQ175" s="41">
        <f>[6]Quartalsdaten!S51</f>
        <v>70.733829999999998</v>
      </c>
      <c r="BR175">
        <f>'Datastream-Q'!BE176</f>
        <v>79.2</v>
      </c>
      <c r="BS175" s="13">
        <v>113.9</v>
      </c>
      <c r="BT175" s="1">
        <f>'[4]Preisindex-Deutschland-Quartals'!C135</f>
        <v>12.102409587458931</v>
      </c>
      <c r="BU175" s="1">
        <f>'[4]Preisindex-Deutschland-Quartals'!D135</f>
        <v>10.173179423590856</v>
      </c>
      <c r="BV175" s="2">
        <f>'[5]Deutschland Quartalsdaten'!K135</f>
        <v>0</v>
      </c>
      <c r="BW175" s="41">
        <f>'West-Deutschland-Q'!AW176</f>
        <v>361.90033</v>
      </c>
      <c r="BX175" s="41">
        <f>'West-Deutschland-Q'!AX176</f>
        <v>37.877029999999998</v>
      </c>
      <c r="BY175" s="41">
        <f>'West-Deutschland-Q'!AY176</f>
        <v>623.04066999999998</v>
      </c>
      <c r="BZ175" s="2">
        <f>'Datastream-Q'!BF176</f>
        <v>550.18499999999995</v>
      </c>
      <c r="CA175">
        <f>'Datastream-Q'!BG176</f>
        <v>2973.08</v>
      </c>
      <c r="CB175">
        <f>'Datastream-Q'!BH176</f>
        <v>3181.8629999999998</v>
      </c>
      <c r="CC175" s="2">
        <v>762.54</v>
      </c>
      <c r="CD175">
        <f>'Datastream-Q'!BI176</f>
        <v>19.5</v>
      </c>
      <c r="CE175">
        <f>'Datastream-Q'!BJ176</f>
        <v>-21.3</v>
      </c>
      <c r="CF175">
        <f>'Datastream-Q'!BK176</f>
        <v>85.1</v>
      </c>
      <c r="CG175" s="41">
        <v>123.14354859253605</v>
      </c>
      <c r="CH175" s="11">
        <f>[2]Weltindikatoren!Q135</f>
        <v>77.815121342911894</v>
      </c>
      <c r="CI175" s="2">
        <f>'[2]Deutschland Quartalsdaten'!O135</f>
        <v>79.082611755002731</v>
      </c>
      <c r="CJ175" s="21">
        <v>-6.8132099999999998</v>
      </c>
      <c r="CK175" s="21">
        <v>-7.6158799999999998</v>
      </c>
      <c r="CL175">
        <f>'Datastream-Q'!BL176</f>
        <v>98.059399999999997</v>
      </c>
      <c r="CM175">
        <f>'Datastream-Q'!BM176</f>
        <v>99.642899999999997</v>
      </c>
      <c r="CN175">
        <f>'Datastream-Q'!BN176</f>
        <v>87.6</v>
      </c>
      <c r="CO175">
        <f>'Datastream-Q'!BO176</f>
        <v>100</v>
      </c>
      <c r="CP175">
        <f>'Datastream-Q'!BP176</f>
        <v>51.3</v>
      </c>
      <c r="CQ175">
        <f>'Datastream-Q'!BQ176</f>
        <v>52.23</v>
      </c>
      <c r="CR175">
        <f>'Datastream-Q'!BR176</f>
        <v>57.2</v>
      </c>
      <c r="CS175">
        <f>'Datastream-Q'!BS176</f>
        <v>56.2</v>
      </c>
      <c r="CT175">
        <f>'Datastream-Q'!BT176</f>
        <v>57.97</v>
      </c>
      <c r="CU175" s="28">
        <f>'Datastream-Q'!BU176</f>
        <v>88.8</v>
      </c>
      <c r="CV175" s="28">
        <f>'Datastream-Q'!BV176</f>
        <v>100.4</v>
      </c>
      <c r="CW175">
        <f>'Datastream-Q'!CJ176</f>
        <v>6.1390000000000002</v>
      </c>
      <c r="CX175" s="41">
        <v>-0.11</v>
      </c>
      <c r="CY175">
        <f>'Datastream-Q'!BW176</f>
        <v>85</v>
      </c>
      <c r="CZ175">
        <f>'Datastream-Q'!CL176</f>
        <v>107.84690000000001</v>
      </c>
      <c r="DA175" s="41">
        <f>[6]Quartalsdaten!C51</f>
        <v>85.977099209999992</v>
      </c>
      <c r="DB175" s="40">
        <f t="shared" si="11"/>
        <v>22.37882637203213</v>
      </c>
      <c r="DC175" s="19">
        <f>'[2]Deutschland Quartalsdaten'!N135</f>
        <v>0.12371150944011595</v>
      </c>
      <c r="DG175">
        <f>'Datastream-Q'!BY176</f>
        <v>9.9001389999999994</v>
      </c>
      <c r="DH175">
        <f>'Datastream-Q'!BZ176</f>
        <v>10.4</v>
      </c>
      <c r="DI175">
        <f>'Datastream-Q'!CA176</f>
        <v>347.25</v>
      </c>
      <c r="DJ175" s="41">
        <f>[6]Quartalsdaten!D51</f>
        <v>335.66500000000002</v>
      </c>
      <c r="DK175" s="41">
        <f>[6]Quartalsdaten!E51</f>
        <v>390.30821930000002</v>
      </c>
      <c r="DL175" s="53">
        <v>0.1</v>
      </c>
      <c r="DM175">
        <f>'Datastream-Q'!CE176</f>
        <v>110.1</v>
      </c>
      <c r="DN175">
        <f>'Datastream-Q'!CF176</f>
        <v>116.2</v>
      </c>
      <c r="DO175" s="41">
        <f>[6]Quartalsdaten!F51</f>
        <v>20.99924</v>
      </c>
      <c r="DP175" s="41">
        <f>'West-Deutschland-Q'!BA176</f>
        <v>40.369030000000002</v>
      </c>
      <c r="DQ175" s="41">
        <f>[6]Quartalsdaten!G51</f>
        <v>19.23706</v>
      </c>
      <c r="DR175" s="41">
        <f>[6]Quartalsdaten!H51</f>
        <v>19.23706</v>
      </c>
      <c r="DS175" s="41">
        <f>[6]Quartalsdaten!I51</f>
        <v>20.99924</v>
      </c>
      <c r="DT175" s="41">
        <f>[6]Quartalsdaten!J51</f>
        <v>125.90409</v>
      </c>
      <c r="DU175" s="41">
        <f>[6]Quartalsdaten!K51</f>
        <v>40.369030000000002</v>
      </c>
      <c r="DV175" s="48">
        <v>3.73</v>
      </c>
      <c r="DW175">
        <f>'Datastream-Q'!CG176</f>
        <v>95</v>
      </c>
      <c r="DX175" s="48">
        <f>'Datastream-Q'!CH176</f>
        <v>98.8</v>
      </c>
      <c r="DY175" s="56">
        <v>73.42</v>
      </c>
      <c r="DZ175" s="41">
        <v>-0.14442565829299886</v>
      </c>
      <c r="EA175" s="41">
        <v>-0.10358402576462014</v>
      </c>
      <c r="EB175" s="1">
        <f>[2]Weltindikatoren!C135</f>
        <v>2.9472050812866062</v>
      </c>
      <c r="EC175" s="41">
        <f>'West-Deutschland-Q'!BE176</f>
        <v>53.128999999999998</v>
      </c>
      <c r="ED175" s="41">
        <f>'West-Deutschland-Q'!BF176</f>
        <v>30.524000000000001</v>
      </c>
      <c r="EE175" s="41">
        <f>[6]Quartalsdaten!L51</f>
        <v>340.63900000000001</v>
      </c>
      <c r="EF175" s="41">
        <v>99.98</v>
      </c>
      <c r="EG175" s="41">
        <f>[6]Quartalsdaten!M51</f>
        <v>31.807567550000002</v>
      </c>
      <c r="EH175" s="41">
        <f>[6]Quartalsdaten!N51</f>
        <v>6.5846500480000003</v>
      </c>
      <c r="EI175" s="41">
        <f>[6]Quartalsdaten!O51</f>
        <v>85.533333330000005</v>
      </c>
      <c r="EJ175" s="1">
        <f>[2]Weltindikatoren!C135</f>
        <v>2.9472050812866062</v>
      </c>
      <c r="EK175" t="e">
        <f>#REF!</f>
        <v>#REF!</v>
      </c>
      <c r="EL175">
        <v>235.2050375325405</v>
      </c>
      <c r="EM175">
        <v>333.69299799813808</v>
      </c>
      <c r="EO175">
        <f>'Datastream-Q'!CM176</f>
        <v>72.8</v>
      </c>
      <c r="EP175">
        <f>'Datastream-Q'!CN176</f>
        <v>81.3</v>
      </c>
      <c r="EQ175">
        <f>[6]Quartalsdaten!AA51</f>
        <v>154.34100000000001</v>
      </c>
      <c r="ER175">
        <f>[6]Quartalsdaten!AB51</f>
        <v>241.274</v>
      </c>
      <c r="ES175" s="56">
        <v>72.599999999999994</v>
      </c>
      <c r="ET175" s="41">
        <f>[6]Quartalsdaten!AD51</f>
        <v>94.772000000000006</v>
      </c>
      <c r="EU175" s="41">
        <f>[6]Quartalsdaten!AE51</f>
        <v>109.824</v>
      </c>
    </row>
    <row r="176" spans="1:151">
      <c r="A176" s="4">
        <v>37803</v>
      </c>
      <c r="B176" s="14">
        <f>B175*('Datastream-Q'!B177/'Datastream-Q'!B176)</f>
        <v>512.79368067267501</v>
      </c>
      <c r="C176">
        <f>'Datastream-Q'!C177</f>
        <v>89.1</v>
      </c>
      <c r="D176">
        <f>'Datastream-Q'!D177</f>
        <v>80.7</v>
      </c>
      <c r="E176">
        <f>'Datastream-Q'!E177</f>
        <v>98.4</v>
      </c>
      <c r="F176">
        <f>'Datastream-Q'!F177</f>
        <v>75.7</v>
      </c>
      <c r="G176">
        <f>'Datastream-Q'!G177</f>
        <v>1.1221730000000001</v>
      </c>
      <c r="H176">
        <f>'Datastream-Q'!H177</f>
        <v>617.29999999999995</v>
      </c>
      <c r="I176">
        <f>'Datastream-Q'!I177</f>
        <v>1376.7</v>
      </c>
      <c r="J176">
        <f>'Datastream-Q'!J177</f>
        <v>2.1389999999999998</v>
      </c>
      <c r="K176">
        <f>'Datastream-Q'!K177</f>
        <v>4.0999999999999996</v>
      </c>
      <c r="L176">
        <f>'Datastream-Q'!L177</f>
        <v>3256.8</v>
      </c>
      <c r="M176">
        <f>'Datastream-Q'!M177</f>
        <v>801293</v>
      </c>
      <c r="N176">
        <f>'Datastream-Q'!N177</f>
        <v>79.3</v>
      </c>
      <c r="O176">
        <f>'Datastream-Q'!O177</f>
        <v>9871</v>
      </c>
      <c r="P176">
        <f>'Datastream-Q'!P177</f>
        <v>10.5</v>
      </c>
      <c r="Q176">
        <f>'Datastream-Q'!Q177</f>
        <v>83.5</v>
      </c>
      <c r="R176">
        <f>'Datastream-Q'!R177</f>
        <v>86.1</v>
      </c>
      <c r="S176">
        <v>1</v>
      </c>
      <c r="T176">
        <v>1</v>
      </c>
      <c r="U176">
        <f>'Datastream-Q'!S177</f>
        <v>13.5</v>
      </c>
      <c r="V176">
        <f>'Datastream-Q'!T177</f>
        <v>14</v>
      </c>
      <c r="W176" s="1">
        <f>'[2]Deutschland Quartalsdaten'!C136</f>
        <v>-5.0838949832455044E-2</v>
      </c>
      <c r="X176" s="1">
        <f>'[2]Deutschland Quartalsdaten'!B136</f>
        <v>3.5458798652495873</v>
      </c>
      <c r="Y176" s="19">
        <f>'[2]Deutschland Quartalsdaten'!J136</f>
        <v>3.5648657599291211</v>
      </c>
      <c r="Z176">
        <f>'Datastream-Q'!U177</f>
        <v>182.99700000000001</v>
      </c>
      <c r="AA176">
        <f>'Datastream-Q'!V177</f>
        <v>198.29882000000001</v>
      </c>
      <c r="AB176">
        <f>'Datastream-Q'!W177</f>
        <v>158.59800000000001</v>
      </c>
      <c r="AC176">
        <f>'Datastream-Q'!X177</f>
        <v>173.7859</v>
      </c>
      <c r="AD176">
        <f>'Datastream-Q'!Y177</f>
        <v>-33.1</v>
      </c>
      <c r="AE176">
        <f>'Datastream-Q'!Z177</f>
        <v>68.3</v>
      </c>
      <c r="AF176" s="1">
        <f>'Datastream-Q'!AA177</f>
        <v>4.7</v>
      </c>
      <c r="AG176">
        <f>'Datastream-Q'!AB177</f>
        <v>95.8</v>
      </c>
      <c r="AH176">
        <f>'Datastream-Q'!AC177</f>
        <v>95.3</v>
      </c>
      <c r="AI176">
        <f>'Datastream-Q'!AD177</f>
        <v>99.45</v>
      </c>
      <c r="AJ176">
        <f>'Datastream-Q'!AE177</f>
        <v>1.1221730000000001</v>
      </c>
      <c r="AK176" s="2">
        <f t="shared" si="9"/>
        <v>92.283453829932029</v>
      </c>
      <c r="AL176" s="2">
        <f t="shared" si="10"/>
        <v>91.260568319984543</v>
      </c>
      <c r="AM176" s="12">
        <f>'Datastream-Q'!CI177</f>
        <v>-2.1</v>
      </c>
      <c r="AN176">
        <f>'Datastream-Q'!AF177</f>
        <v>82</v>
      </c>
      <c r="AO176">
        <f>'Datastream-Q'!AG177</f>
        <v>-32.799999999999997</v>
      </c>
      <c r="AP176">
        <f>'Datastream-Q'!AH177</f>
        <v>28.727260000000001</v>
      </c>
      <c r="AQ176">
        <f>'Datastream-Q'!AI177</f>
        <v>169.42583999999999</v>
      </c>
      <c r="AR176">
        <f>'Datastream-Q'!AJ177</f>
        <v>45.686639999999997</v>
      </c>
      <c r="AS176">
        <f>'Datastream-Q'!AK177</f>
        <v>128.64645999999999</v>
      </c>
      <c r="AT176">
        <f>'Datastream-Q'!AL177</f>
        <v>26.332999999999998</v>
      </c>
      <c r="AU176">
        <f>'Datastream-Q'!AM177</f>
        <v>156.66399999999999</v>
      </c>
      <c r="AV176">
        <f>'Datastream-Q'!AN177</f>
        <v>39.088999999999999</v>
      </c>
      <c r="AW176">
        <f>'Datastream-Q'!AO177</f>
        <v>119.509</v>
      </c>
      <c r="AX176" s="30">
        <f t="shared" si="12"/>
        <v>101.1208406092333</v>
      </c>
      <c r="AY176">
        <f>'Datastream-Q'!AQ177</f>
        <v>28.42</v>
      </c>
      <c r="AZ176">
        <f>'Datastream-Q'!AR177</f>
        <v>83.5</v>
      </c>
      <c r="BA176" s="2">
        <f t="shared" si="8"/>
        <v>91.665546940432179</v>
      </c>
      <c r="BB176" s="2">
        <f t="shared" si="8"/>
        <v>92.467595261738111</v>
      </c>
      <c r="BC176" s="2">
        <f t="shared" si="8"/>
        <v>85.55892926247148</v>
      </c>
      <c r="BD176" s="2">
        <f t="shared" si="8"/>
        <v>92.897231684416354</v>
      </c>
      <c r="BE176">
        <f>'Datastream-Q'!AS177</f>
        <v>94.480099999999993</v>
      </c>
      <c r="BF176">
        <f>'Datastream-Q'!AT177</f>
        <v>68.3</v>
      </c>
      <c r="BG176">
        <f>'Datastream-Q'!AU177</f>
        <v>82.1</v>
      </c>
      <c r="BH176">
        <f>'Datastream-Q'!AV177</f>
        <v>82.1</v>
      </c>
      <c r="BI176">
        <f>'Datastream-Q'!AW177</f>
        <v>22.5</v>
      </c>
      <c r="BJ176">
        <f>'Datastream-Q'!AX177</f>
        <v>13.4</v>
      </c>
      <c r="BK176">
        <f>'Datastream-Q'!AY177</f>
        <v>-9</v>
      </c>
      <c r="BL176">
        <v>0.69957599960558103</v>
      </c>
      <c r="BM176">
        <f>'Datastream-Q'!AZ177</f>
        <v>85.844300000000004</v>
      </c>
      <c r="BN176">
        <f>'Datastream-Q'!BA177</f>
        <v>99.550700000000006</v>
      </c>
      <c r="BO176">
        <f>'Datastream-Q'!BB177</f>
        <v>14.3</v>
      </c>
      <c r="BP176">
        <f>'Datastream-Q'!BC177</f>
        <v>98.7</v>
      </c>
      <c r="BQ176" s="41">
        <f>[6]Quartalsdaten!S52</f>
        <v>70.799350000000004</v>
      </c>
      <c r="BR176">
        <f>'Datastream-Q'!BE177</f>
        <v>80.099999999999994</v>
      </c>
      <c r="BS176" s="13">
        <v>121.87</v>
      </c>
      <c r="BT176" s="1">
        <f>'[4]Preisindex-Deutschland-Quartals'!C136</f>
        <v>12.158963572730357</v>
      </c>
      <c r="BU176" s="1">
        <f>'[4]Preisindex-Deutschland-Quartals'!D136</f>
        <v>10.221016605346788</v>
      </c>
      <c r="BV176" s="2">
        <f>'[5]Deutschland Quartalsdaten'!K136</f>
        <v>0</v>
      </c>
      <c r="BW176" s="41">
        <f>'West-Deutschland-Q'!AW177</f>
        <v>363.34294999999997</v>
      </c>
      <c r="BX176" s="41">
        <f>'West-Deutschland-Q'!AX177</f>
        <v>38.006369999999997</v>
      </c>
      <c r="BY176" s="41">
        <f>'West-Deutschland-Q'!AY177</f>
        <v>622.97076000000004</v>
      </c>
      <c r="BZ176" s="2">
        <f>'Datastream-Q'!BF177</f>
        <v>557.13300000000004</v>
      </c>
      <c r="CA176">
        <f>'Datastream-Q'!BG177</f>
        <v>3056.45</v>
      </c>
      <c r="CB176">
        <f>'Datastream-Q'!BH177</f>
        <v>6141.62</v>
      </c>
      <c r="CC176" s="2">
        <v>766.82</v>
      </c>
      <c r="CD176">
        <f>'Datastream-Q'!BI177</f>
        <v>51.8</v>
      </c>
      <c r="CE176">
        <f>'Datastream-Q'!BJ177</f>
        <v>-18.600000000000001</v>
      </c>
      <c r="CF176">
        <f>'Datastream-Q'!BK177</f>
        <v>90.2</v>
      </c>
      <c r="CG176" s="41">
        <v>123.01617628327608</v>
      </c>
      <c r="CH176" s="11">
        <f>[2]Weltindikatoren!Q136</f>
        <v>78.356870274100601</v>
      </c>
      <c r="CI176" s="2">
        <f>'[2]Deutschland Quartalsdaten'!O136</f>
        <v>79.290779038553552</v>
      </c>
      <c r="CJ176" s="21">
        <v>-3.1188099999999999</v>
      </c>
      <c r="CK176" s="21">
        <v>-8.6577199999999994</v>
      </c>
      <c r="CL176">
        <f>'Datastream-Q'!BL177</f>
        <v>97.551500000000004</v>
      </c>
      <c r="CM176">
        <f>'Datastream-Q'!BM177</f>
        <v>99.506399999999999</v>
      </c>
      <c r="CN176">
        <f>'Datastream-Q'!BN177</f>
        <v>87.6</v>
      </c>
      <c r="CO176">
        <f>'Datastream-Q'!BO177</f>
        <v>96.8</v>
      </c>
      <c r="CP176">
        <f>'Datastream-Q'!BP177</f>
        <v>55.17</v>
      </c>
      <c r="CQ176">
        <f>'Datastream-Q'!BQ177</f>
        <v>55.57</v>
      </c>
      <c r="CR176">
        <f>'Datastream-Q'!BR177</f>
        <v>57.47</v>
      </c>
      <c r="CS176">
        <f>'Datastream-Q'!BS177</f>
        <v>54.6</v>
      </c>
      <c r="CT176">
        <f>'Datastream-Q'!BT177</f>
        <v>59.47</v>
      </c>
      <c r="CU176" s="28">
        <f>'Datastream-Q'!BU177</f>
        <v>88.7</v>
      </c>
      <c r="CV176" s="28">
        <f>'Datastream-Q'!BV177</f>
        <v>100.3</v>
      </c>
      <c r="CW176">
        <f>'Datastream-Q'!CJ177</f>
        <v>3.0779999999999998</v>
      </c>
      <c r="CX176" s="41">
        <v>-0.42</v>
      </c>
      <c r="CY176">
        <f>'Datastream-Q'!BW177</f>
        <v>83.9</v>
      </c>
      <c r="CZ176">
        <f>'Datastream-Q'!CL177</f>
        <v>106.9277</v>
      </c>
      <c r="DA176" s="41">
        <f>[6]Quartalsdaten!C52</f>
        <v>86.156713069999995</v>
      </c>
      <c r="DB176" s="40">
        <f t="shared" si="11"/>
        <v>25.325863302717138</v>
      </c>
      <c r="DC176" s="19">
        <f>'[2]Deutschland Quartalsdaten'!N136</f>
        <v>9.1898082863491673E-2</v>
      </c>
      <c r="DG176">
        <f>'Datastream-Q'!BY177</f>
        <v>8.9750759999999996</v>
      </c>
      <c r="DH176">
        <f>'Datastream-Q'!BZ177</f>
        <v>10.6</v>
      </c>
      <c r="DI176">
        <f>'Datastream-Q'!CA177</f>
        <v>350.37</v>
      </c>
      <c r="DJ176" s="41">
        <f>[6]Quartalsdaten!D52</f>
        <v>340.18599999999998</v>
      </c>
      <c r="DK176" s="41">
        <f>[6]Quartalsdaten!E52</f>
        <v>394.78744829999999</v>
      </c>
      <c r="DL176" s="53">
        <v>0.8</v>
      </c>
      <c r="DM176">
        <f>'Datastream-Q'!CE177</f>
        <v>107.1</v>
      </c>
      <c r="DN176">
        <f>'Datastream-Q'!CF177</f>
        <v>118.6</v>
      </c>
      <c r="DO176" s="41">
        <f>[6]Quartalsdaten!F52</f>
        <v>20.7667</v>
      </c>
      <c r="DP176" s="41">
        <f>'West-Deutschland-Q'!BA177</f>
        <v>40.662759999999999</v>
      </c>
      <c r="DQ176" s="41">
        <f>[6]Quartalsdaten!G52</f>
        <v>19.401219999999999</v>
      </c>
      <c r="DR176" s="41">
        <f>[6]Quartalsdaten!H52</f>
        <v>19.401219999999999</v>
      </c>
      <c r="DS176" s="41">
        <f>[6]Quartalsdaten!I52</f>
        <v>20.7667</v>
      </c>
      <c r="DT176" s="41">
        <f>[6]Quartalsdaten!J52</f>
        <v>126.28272</v>
      </c>
      <c r="DU176" s="41">
        <f>[6]Quartalsdaten!K52</f>
        <v>40.662759999999999</v>
      </c>
      <c r="DV176" s="48">
        <v>3.38</v>
      </c>
      <c r="DW176">
        <f>'Datastream-Q'!CG177</f>
        <v>94.5</v>
      </c>
      <c r="DX176" s="48">
        <f>'Datastream-Q'!CH177</f>
        <v>97.9</v>
      </c>
      <c r="DY176" s="56">
        <v>73.95</v>
      </c>
      <c r="DZ176" s="41">
        <v>0.6557934279677986</v>
      </c>
      <c r="EA176" s="41">
        <v>0.12667796263262654</v>
      </c>
      <c r="EB176" s="1">
        <f>[2]Weltindikatoren!C136</f>
        <v>2.9898870716344841</v>
      </c>
      <c r="EC176" s="41">
        <f>'West-Deutschland-Q'!BE177</f>
        <v>53.154000000000003</v>
      </c>
      <c r="ED176" s="41">
        <f>'West-Deutschland-Q'!BF177</f>
        <v>30.728000000000002</v>
      </c>
      <c r="EE176" s="41">
        <f>[6]Quartalsdaten!L52</f>
        <v>343.62700000000001</v>
      </c>
      <c r="EF176" s="41">
        <v>100.08</v>
      </c>
      <c r="EG176" s="41">
        <f>[6]Quartalsdaten!M52</f>
        <v>31.94808793</v>
      </c>
      <c r="EH176" s="41">
        <f>[6]Quartalsdaten!N52</f>
        <v>6.6302444310000004</v>
      </c>
      <c r="EI176" s="41">
        <f>[6]Quartalsdaten!O52</f>
        <v>85.866666670000001</v>
      </c>
      <c r="EJ176" s="1">
        <f>[2]Weltindikatoren!C136</f>
        <v>2.9898870716344841</v>
      </c>
      <c r="EK176" t="e">
        <f>#REF!</f>
        <v>#REF!</v>
      </c>
      <c r="EL176">
        <v>238.8857720611615</v>
      </c>
      <c r="EM176">
        <v>340.46645914575817</v>
      </c>
      <c r="EO176">
        <f>'Datastream-Q'!CM177</f>
        <v>73.900000000000006</v>
      </c>
      <c r="EP176">
        <f>'Datastream-Q'!CN177</f>
        <v>82.1</v>
      </c>
      <c r="EQ176">
        <f>[6]Quartalsdaten!AA52</f>
        <v>156.32400000000001</v>
      </c>
      <c r="ER176">
        <f>[6]Quartalsdaten!AB52</f>
        <v>243.67500000000001</v>
      </c>
      <c r="ES176" s="56">
        <v>73.19</v>
      </c>
      <c r="ET176" s="41">
        <f>[6]Quartalsdaten!AD52</f>
        <v>95.141999999999996</v>
      </c>
      <c r="EU176" s="41">
        <f>[6]Quartalsdaten!AE52</f>
        <v>112.508</v>
      </c>
    </row>
    <row r="177" spans="1:151">
      <c r="A177" s="4">
        <v>37895</v>
      </c>
      <c r="B177" s="14">
        <f>B176*('Datastream-Q'!B178/'Datastream-Q'!B177)</f>
        <v>514.17280176237273</v>
      </c>
      <c r="C177">
        <f>'Datastream-Q'!C178</f>
        <v>93</v>
      </c>
      <c r="D177">
        <f>'Datastream-Q'!D178</f>
        <v>83.6</v>
      </c>
      <c r="E177">
        <f>'Datastream-Q'!E178</f>
        <v>103.5</v>
      </c>
      <c r="F177">
        <f>'Datastream-Q'!F178</f>
        <v>78.599999999999994</v>
      </c>
      <c r="G177">
        <f>'Datastream-Q'!G178</f>
        <v>1.2285619999999999</v>
      </c>
      <c r="H177">
        <f>'Datastream-Q'!H178</f>
        <v>631.9</v>
      </c>
      <c r="I177">
        <f>'Datastream-Q'!I178</f>
        <v>1383.2</v>
      </c>
      <c r="J177">
        <f>'Datastream-Q'!J178</f>
        <v>2.15</v>
      </c>
      <c r="K177">
        <f>'Datastream-Q'!K178</f>
        <v>4.3</v>
      </c>
      <c r="L177">
        <f>'Datastream-Q'!L178</f>
        <v>3965.2</v>
      </c>
      <c r="M177">
        <f>'Datastream-Q'!M178</f>
        <v>757314</v>
      </c>
      <c r="N177">
        <f>'Datastream-Q'!N178</f>
        <v>81.3</v>
      </c>
      <c r="O177">
        <f>'Datastream-Q'!O178</f>
        <v>9496</v>
      </c>
      <c r="P177">
        <f>'Datastream-Q'!P178</f>
        <v>10.5</v>
      </c>
      <c r="Q177">
        <f>'Datastream-Q'!Q178</f>
        <v>83.7</v>
      </c>
      <c r="R177">
        <f>'Datastream-Q'!R178</f>
        <v>86.1</v>
      </c>
      <c r="S177">
        <v>0</v>
      </c>
      <c r="T177">
        <v>1</v>
      </c>
      <c r="U177">
        <f>'Datastream-Q'!S178</f>
        <v>13.8</v>
      </c>
      <c r="V177">
        <f>'Datastream-Q'!T178</f>
        <v>13.7</v>
      </c>
      <c r="W177" s="1">
        <f>'[2]Deutschland Quartalsdaten'!C137</f>
        <v>0.5286945384614592</v>
      </c>
      <c r="X177" s="1">
        <f>'[2]Deutschland Quartalsdaten'!B137</f>
        <v>3.5984958116920551</v>
      </c>
      <c r="Y177" s="19">
        <f>'[2]Deutschland Quartalsdaten'!J137</f>
        <v>3.6023397382963331</v>
      </c>
      <c r="Z177">
        <f>'Datastream-Q'!U178</f>
        <v>187.14599999999999</v>
      </c>
      <c r="AA177">
        <f>'Datastream-Q'!V178</f>
        <v>203.12672000000001</v>
      </c>
      <c r="AB177">
        <f>'Datastream-Q'!W178</f>
        <v>163.553</v>
      </c>
      <c r="AC177">
        <f>'Datastream-Q'!X178</f>
        <v>179.55794</v>
      </c>
      <c r="AD177">
        <f>'Datastream-Q'!Y178</f>
        <v>-29.9</v>
      </c>
      <c r="AE177">
        <f>'Datastream-Q'!Z178</f>
        <v>70.599999999999994</v>
      </c>
      <c r="AF177" s="1">
        <f>'Datastream-Q'!AA178</f>
        <v>12</v>
      </c>
      <c r="AG177">
        <f>'Datastream-Q'!AB178</f>
        <v>96.2</v>
      </c>
      <c r="AH177">
        <f>'Datastream-Q'!AC178</f>
        <v>95.9</v>
      </c>
      <c r="AI177">
        <f>'Datastream-Q'!AD178</f>
        <v>100.75</v>
      </c>
      <c r="AJ177">
        <f>'Datastream-Q'!AE178</f>
        <v>1.2285619999999999</v>
      </c>
      <c r="AK177" s="2">
        <f t="shared" si="9"/>
        <v>92.132635233808728</v>
      </c>
      <c r="AL177" s="2">
        <f t="shared" si="10"/>
        <v>91.086476042217896</v>
      </c>
      <c r="AM177" s="12">
        <f>'Datastream-Q'!CI178</f>
        <v>-1.1000000000000001</v>
      </c>
      <c r="AN177">
        <f>'Datastream-Q'!AF178</f>
        <v>83.8</v>
      </c>
      <c r="AO177">
        <f>'Datastream-Q'!AG178</f>
        <v>-28.2</v>
      </c>
      <c r="AP177">
        <f>'Datastream-Q'!AH178</f>
        <v>30.443539999999999</v>
      </c>
      <c r="AQ177">
        <f>'Datastream-Q'!AI178</f>
        <v>172.57578000000001</v>
      </c>
      <c r="AR177">
        <f>'Datastream-Q'!AJ178</f>
        <v>44.374890000000001</v>
      </c>
      <c r="AS177">
        <f>'Datastream-Q'!AK178</f>
        <v>135.41854000000001</v>
      </c>
      <c r="AT177">
        <f>'Datastream-Q'!AL178</f>
        <v>27.722000000000001</v>
      </c>
      <c r="AU177">
        <f>'Datastream-Q'!AM178</f>
        <v>159.42400000000001</v>
      </c>
      <c r="AV177">
        <f>'Datastream-Q'!AN178</f>
        <v>37.856000000000002</v>
      </c>
      <c r="AW177">
        <f>'Datastream-Q'!AO178</f>
        <v>125.697</v>
      </c>
      <c r="AX177" s="30">
        <f t="shared" si="12"/>
        <v>101.14853404923245</v>
      </c>
      <c r="AY177">
        <f>'Datastream-Q'!AQ178</f>
        <v>29.38</v>
      </c>
      <c r="AZ177">
        <f>'Datastream-Q'!AR178</f>
        <v>83.7</v>
      </c>
      <c r="BA177" s="2">
        <f t="shared" si="8"/>
        <v>91.060369457691195</v>
      </c>
      <c r="BB177" s="2">
        <f t="shared" si="8"/>
        <v>92.379127592527752</v>
      </c>
      <c r="BC177" s="2">
        <f t="shared" si="8"/>
        <v>85.30950724610247</v>
      </c>
      <c r="BD177" s="2">
        <f t="shared" si="8"/>
        <v>92.821115926962435</v>
      </c>
      <c r="BE177">
        <f>'Datastream-Q'!AS178</f>
        <v>94.978800000000007</v>
      </c>
      <c r="BF177">
        <f>'Datastream-Q'!AT178</f>
        <v>70.599999999999994</v>
      </c>
      <c r="BG177">
        <f>'Datastream-Q'!AU178</f>
        <v>83.7</v>
      </c>
      <c r="BH177">
        <f>'Datastream-Q'!AV178</f>
        <v>83.3</v>
      </c>
      <c r="BI177">
        <f>'Datastream-Q'!AW178</f>
        <v>29.1</v>
      </c>
      <c r="BJ177">
        <f>'Datastream-Q'!AX178</f>
        <v>11.4</v>
      </c>
      <c r="BK177">
        <f>'Datastream-Q'!AY178</f>
        <v>-1.8</v>
      </c>
      <c r="BL177">
        <v>0.70470365950676206</v>
      </c>
      <c r="BM177">
        <f>'Datastream-Q'!AZ178</f>
        <v>86.738100000000003</v>
      </c>
      <c r="BN177">
        <f>'Datastream-Q'!BA178</f>
        <v>100.35469999999999</v>
      </c>
      <c r="BO177">
        <f>'Datastream-Q'!BB178</f>
        <v>10.199999999999999</v>
      </c>
      <c r="BP177">
        <f>'Datastream-Q'!BC178</f>
        <v>97</v>
      </c>
      <c r="BQ177" s="41">
        <f>[6]Quartalsdaten!S53</f>
        <v>70.668289999999999</v>
      </c>
      <c r="BR177">
        <f>'Datastream-Q'!BE178</f>
        <v>81.2</v>
      </c>
      <c r="BS177" s="13">
        <v>118.78</v>
      </c>
      <c r="BT177" s="1">
        <f>'[4]Preisindex-Deutschland-Quartals'!C137</f>
        <v>12.237456169276198</v>
      </c>
      <c r="BU177" s="1">
        <f>'[4]Preisindex-Deutschland-Quartals'!D137</f>
        <v>10.285621028737831</v>
      </c>
      <c r="BV177" s="2">
        <f>'[5]Deutschland Quartalsdaten'!K137</f>
        <v>0</v>
      </c>
      <c r="BW177" s="41">
        <f>'West-Deutschland-Q'!AW178</f>
        <v>363.70361000000003</v>
      </c>
      <c r="BX177" s="41">
        <f>'West-Deutschland-Q'!AX178</f>
        <v>37.93394</v>
      </c>
      <c r="BY177" s="41">
        <f>'West-Deutschland-Q'!AY178</f>
        <v>625.83708999999999</v>
      </c>
      <c r="BZ177" s="2">
        <f>'Datastream-Q'!BF178</f>
        <v>558.47799999999995</v>
      </c>
      <c r="CA177">
        <f>'Datastream-Q'!BG178</f>
        <v>3171.61</v>
      </c>
      <c r="CB177">
        <f>'Datastream-Q'!BH178</f>
        <v>16481.987000000001</v>
      </c>
      <c r="CC177" s="2">
        <v>774.61</v>
      </c>
      <c r="CD177">
        <f>'Datastream-Q'!BI178</f>
        <v>67</v>
      </c>
      <c r="CE177">
        <f>'Datastream-Q'!BJ178</f>
        <v>-16.7</v>
      </c>
      <c r="CF177">
        <f>'Datastream-Q'!BK178</f>
        <v>94.3</v>
      </c>
      <c r="CG177" s="41">
        <v>122.83785505031213</v>
      </c>
      <c r="CH177" s="11">
        <f>[2]Weltindikatoren!Q137</f>
        <v>79.243108189364449</v>
      </c>
      <c r="CI177" s="2">
        <f>'[2]Deutschland Quartalsdaten'!O137</f>
        <v>79.680257328391932</v>
      </c>
      <c r="CJ177" s="21">
        <v>-2.1301700000000001</v>
      </c>
      <c r="CK177" s="21">
        <v>-3.2495500000000002</v>
      </c>
      <c r="CL177">
        <f>'Datastream-Q'!BL178</f>
        <v>98.909300000000002</v>
      </c>
      <c r="CM177">
        <f>'Datastream-Q'!BM178</f>
        <v>100.5416</v>
      </c>
      <c r="CN177">
        <f>'Datastream-Q'!BN178</f>
        <v>87.8</v>
      </c>
      <c r="CO177">
        <f>'Datastream-Q'!BO178</f>
        <v>94.6</v>
      </c>
      <c r="CP177">
        <f>'Datastream-Q'!BP178</f>
        <v>57.23</v>
      </c>
      <c r="CQ177">
        <f>'Datastream-Q'!BQ178</f>
        <v>58.27</v>
      </c>
      <c r="CR177">
        <f>'Datastream-Q'!BR178</f>
        <v>63.57</v>
      </c>
      <c r="CS177">
        <f>'Datastream-Q'!BS178</f>
        <v>60.37</v>
      </c>
      <c r="CT177">
        <f>'Datastream-Q'!BT178</f>
        <v>65.8</v>
      </c>
      <c r="CU177" s="28">
        <f>'Datastream-Q'!BU178</f>
        <v>88.8</v>
      </c>
      <c r="CV177" s="28">
        <f>'Datastream-Q'!BV178</f>
        <v>99.6</v>
      </c>
      <c r="CW177">
        <f>'Datastream-Q'!CJ178</f>
        <v>5.0039999999999996</v>
      </c>
      <c r="CX177" s="41">
        <v>0.52</v>
      </c>
      <c r="CY177">
        <f>'Datastream-Q'!BW178</f>
        <v>82.9</v>
      </c>
      <c r="CZ177">
        <f>'Datastream-Q'!CL178</f>
        <v>109.748</v>
      </c>
      <c r="DA177" s="41">
        <f>[6]Quartalsdaten!C53</f>
        <v>86.372063870000005</v>
      </c>
      <c r="DB177" s="40">
        <f t="shared" si="11"/>
        <v>23.914137015470118</v>
      </c>
      <c r="DC177" s="19">
        <f>'[2]Deutschland Quartalsdaten'!N137</f>
        <v>6.998822139069201E-2</v>
      </c>
      <c r="DG177">
        <f>'Datastream-Q'!BY178</f>
        <v>8.9238149999999994</v>
      </c>
      <c r="DH177">
        <f>'Datastream-Q'!BZ178</f>
        <v>10.1</v>
      </c>
      <c r="DI177">
        <f>'Datastream-Q'!CA178</f>
        <v>349.13</v>
      </c>
      <c r="DJ177" s="41">
        <f>[6]Quartalsdaten!D53</f>
        <v>349.66500000000002</v>
      </c>
      <c r="DK177" s="41">
        <f>[6]Quartalsdaten!E53</f>
        <v>405.5276672</v>
      </c>
      <c r="DL177" s="53">
        <v>-0.2</v>
      </c>
      <c r="DM177">
        <f>'Datastream-Q'!CE178</f>
        <v>106.6</v>
      </c>
      <c r="DN177">
        <f>'Datastream-Q'!CF178</f>
        <v>120</v>
      </c>
      <c r="DO177" s="41">
        <f>[6]Quartalsdaten!F53</f>
        <v>20.560659999999999</v>
      </c>
      <c r="DP177" s="41">
        <f>'West-Deutschland-Q'!BA178</f>
        <v>40.561920000000001</v>
      </c>
      <c r="DQ177" s="41">
        <f>[6]Quartalsdaten!G53</f>
        <v>19.360849999999999</v>
      </c>
      <c r="DR177" s="41">
        <f>[6]Quartalsdaten!H53</f>
        <v>19.360849999999999</v>
      </c>
      <c r="DS177" s="41">
        <f>[6]Quartalsdaten!I53</f>
        <v>20.560659999999999</v>
      </c>
      <c r="DT177" s="41">
        <f>[6]Quartalsdaten!J53</f>
        <v>126.04040000000001</v>
      </c>
      <c r="DU177" s="41">
        <f>[6]Quartalsdaten!K53</f>
        <v>40.561920000000001</v>
      </c>
      <c r="DV177" s="48">
        <v>3.59</v>
      </c>
      <c r="DW177">
        <f>'Datastream-Q'!CG178</f>
        <v>94.2</v>
      </c>
      <c r="DX177" s="48">
        <f>'Datastream-Q'!CH178</f>
        <v>99.2</v>
      </c>
      <c r="DY177" s="56">
        <v>74.239999999999995</v>
      </c>
      <c r="DZ177" s="41">
        <v>-3.1756357473582443E-3</v>
      </c>
      <c r="EA177" s="41">
        <v>0.23431463088328963</v>
      </c>
      <c r="EB177" s="1">
        <f>[2]Weltindikatoren!C137</f>
        <v>3.0300890737284236</v>
      </c>
      <c r="EC177" s="41">
        <f>'West-Deutschland-Q'!BE178</f>
        <v>53.128</v>
      </c>
      <c r="ED177" s="41">
        <f>'West-Deutschland-Q'!BF178</f>
        <v>30.702999999999999</v>
      </c>
      <c r="EE177" s="41">
        <f>[6]Quartalsdaten!L53</f>
        <v>342.41699999999997</v>
      </c>
      <c r="EF177" s="41">
        <v>99.87</v>
      </c>
      <c r="EG177" s="41">
        <f>[6]Quartalsdaten!M53</f>
        <v>31.22987268</v>
      </c>
      <c r="EH177" s="41">
        <f>[6]Quartalsdaten!N53</f>
        <v>6.6345445719999994</v>
      </c>
      <c r="EI177" s="41">
        <f>[6]Quartalsdaten!O53</f>
        <v>85.966666669999995</v>
      </c>
      <c r="EJ177" s="1">
        <f>[2]Weltindikatoren!C137</f>
        <v>3.0300890737284236</v>
      </c>
      <c r="EK177" t="e">
        <f>#REF!</f>
        <v>#REF!</v>
      </c>
      <c r="EL177">
        <v>242.17466454498805</v>
      </c>
      <c r="EM177">
        <v>346.95033679437421</v>
      </c>
      <c r="EO177">
        <f>'Datastream-Q'!CM178</f>
        <v>77.3</v>
      </c>
      <c r="EP177">
        <f>'Datastream-Q'!CN178</f>
        <v>83.8</v>
      </c>
      <c r="EQ177">
        <f>[6]Quartalsdaten!AA53</f>
        <v>156.57</v>
      </c>
      <c r="ER177">
        <f>[6]Quartalsdaten!AB53</f>
        <v>244.78299999999999</v>
      </c>
      <c r="ES177" s="56">
        <v>73.760000000000005</v>
      </c>
      <c r="ET177" s="41">
        <f>[6]Quartalsdaten!AD53</f>
        <v>95.436000000000007</v>
      </c>
      <c r="EU177" s="41">
        <f>[6]Quartalsdaten!AE53</f>
        <v>113.64700000000001</v>
      </c>
    </row>
    <row r="178" spans="1:151">
      <c r="A178" s="4">
        <v>37987</v>
      </c>
      <c r="B178" s="14">
        <f>B177*('Datastream-Q'!B179/'Datastream-Q'!B178)</f>
        <v>513.28905462730779</v>
      </c>
      <c r="C178">
        <f>'Datastream-Q'!C179</f>
        <v>92.9</v>
      </c>
      <c r="D178">
        <f>'Datastream-Q'!D179</f>
        <v>84.9</v>
      </c>
      <c r="E178">
        <f>'Datastream-Q'!E179</f>
        <v>101.6</v>
      </c>
      <c r="F178">
        <f>'Datastream-Q'!F179</f>
        <v>79</v>
      </c>
      <c r="G178">
        <f>'Datastream-Q'!G179</f>
        <v>1.2261649999999999</v>
      </c>
      <c r="H178">
        <f>'Datastream-Q'!H179</f>
        <v>646.79999999999995</v>
      </c>
      <c r="I178">
        <f>'Datastream-Q'!I179</f>
        <v>1396.4</v>
      </c>
      <c r="J178">
        <f>'Datastream-Q'!J179</f>
        <v>2.0630000000000002</v>
      </c>
      <c r="K178">
        <f>'Datastream-Q'!K179</f>
        <v>4.07</v>
      </c>
      <c r="L178">
        <f>'Datastream-Q'!L179</f>
        <v>3856.7</v>
      </c>
      <c r="M178">
        <f>'Datastream-Q'!M179</f>
        <v>765267</v>
      </c>
      <c r="N178">
        <f>'Datastream-Q'!N179</f>
        <v>81.400000000000006</v>
      </c>
      <c r="O178">
        <f>'Datastream-Q'!O179</f>
        <v>9867</v>
      </c>
      <c r="P178">
        <f>'Datastream-Q'!P179</f>
        <v>10.3</v>
      </c>
      <c r="Q178">
        <f>'Datastream-Q'!Q179</f>
        <v>84.3</v>
      </c>
      <c r="R178">
        <f>'Datastream-Q'!R179</f>
        <v>86.5</v>
      </c>
      <c r="S178">
        <v>0</v>
      </c>
      <c r="T178">
        <v>1</v>
      </c>
      <c r="U178">
        <f>'Datastream-Q'!S179</f>
        <v>22.9</v>
      </c>
      <c r="V178">
        <f>'Datastream-Q'!T179</f>
        <v>8.5</v>
      </c>
      <c r="W178" s="1">
        <f>'[2]Deutschland Quartalsdaten'!C138</f>
        <v>0.49467783778191809</v>
      </c>
      <c r="X178" s="1">
        <f>'[2]Deutschland Quartalsdaten'!B138</f>
        <v>3.638886310228274</v>
      </c>
      <c r="Y178" s="19">
        <f>'[2]Deutschland Quartalsdaten'!J138</f>
        <v>3.638912709595457</v>
      </c>
      <c r="Z178">
        <f>'Datastream-Q'!U179</f>
        <v>194.40600000000001</v>
      </c>
      <c r="AA178">
        <f>'Datastream-Q'!V179</f>
        <v>211.74349000000001</v>
      </c>
      <c r="AB178">
        <f>'Datastream-Q'!W179</f>
        <v>164.93299999999999</v>
      </c>
      <c r="AC178">
        <f>'Datastream-Q'!X179</f>
        <v>182.07918000000001</v>
      </c>
      <c r="AD178">
        <f>'Datastream-Q'!Y179</f>
        <v>-26.3</v>
      </c>
      <c r="AE178">
        <f>'Datastream-Q'!Z179</f>
        <v>71</v>
      </c>
      <c r="AF178" s="1">
        <f>'Datastream-Q'!AA179</f>
        <v>12.1</v>
      </c>
      <c r="AG178">
        <f>'Datastream-Q'!AB179</f>
        <v>96.9</v>
      </c>
      <c r="AH178">
        <f>'Datastream-Q'!AC179</f>
        <v>96.8</v>
      </c>
      <c r="AI178">
        <f>'Datastream-Q'!AD179</f>
        <v>102.01</v>
      </c>
      <c r="AJ178">
        <f>'Datastream-Q'!AE179</f>
        <v>1.2261649999999999</v>
      </c>
      <c r="AK178" s="2">
        <f t="shared" si="9"/>
        <v>91.812031623734924</v>
      </c>
      <c r="AL178" s="2">
        <f t="shared" si="10"/>
        <v>90.583118838738173</v>
      </c>
      <c r="AM178" s="12">
        <f>'Datastream-Q'!CI179</f>
        <v>0.6</v>
      </c>
      <c r="AN178">
        <f>'Datastream-Q'!AF179</f>
        <v>83.9</v>
      </c>
      <c r="AO178">
        <f>'Datastream-Q'!AG179</f>
        <v>-25.6</v>
      </c>
      <c r="AP178">
        <f>'Datastream-Q'!AH179</f>
        <v>32.72804</v>
      </c>
      <c r="AQ178">
        <f>'Datastream-Q'!AI179</f>
        <v>178.92619999999999</v>
      </c>
      <c r="AR178">
        <f>'Datastream-Q'!AJ179</f>
        <v>46.541229999999999</v>
      </c>
      <c r="AS178">
        <f>'Datastream-Q'!AK179</f>
        <v>135.96351000000001</v>
      </c>
      <c r="AT178">
        <f>'Datastream-Q'!AL179</f>
        <v>29.475999999999999</v>
      </c>
      <c r="AU178">
        <f>'Datastream-Q'!AM179</f>
        <v>164.93</v>
      </c>
      <c r="AV178">
        <f>'Datastream-Q'!AN179</f>
        <v>38.58</v>
      </c>
      <c r="AW178">
        <f>'Datastream-Q'!AO179</f>
        <v>126.35299999999999</v>
      </c>
      <c r="AX178" s="30">
        <f t="shared" si="12"/>
        <v>101.35666866050896</v>
      </c>
      <c r="AY178">
        <f>'Datastream-Q'!AQ179</f>
        <v>31.73</v>
      </c>
      <c r="AZ178">
        <f>'Datastream-Q'!AR179</f>
        <v>84.3</v>
      </c>
      <c r="BA178" s="2">
        <f t="shared" si="8"/>
        <v>90.063444068144634</v>
      </c>
      <c r="BB178" s="2">
        <f t="shared" si="8"/>
        <v>92.177668781877671</v>
      </c>
      <c r="BC178" s="2">
        <f t="shared" si="8"/>
        <v>82.894242373912334</v>
      </c>
      <c r="BD178" s="2">
        <f t="shared" si="8"/>
        <v>92.931552002445343</v>
      </c>
      <c r="BE178">
        <f>'Datastream-Q'!AS179</f>
        <v>95.625299999999996</v>
      </c>
      <c r="BF178">
        <f>'Datastream-Q'!AT179</f>
        <v>71</v>
      </c>
      <c r="BG178">
        <f>'Datastream-Q'!AU179</f>
        <v>83.2</v>
      </c>
      <c r="BH178">
        <f>'Datastream-Q'!AV179</f>
        <v>83.6</v>
      </c>
      <c r="BI178">
        <f>'Datastream-Q'!AW179</f>
        <v>31.3</v>
      </c>
      <c r="BJ178">
        <f>'Datastream-Q'!AX179</f>
        <v>9</v>
      </c>
      <c r="BK178">
        <f>'Datastream-Q'!AY179</f>
        <v>1.3</v>
      </c>
      <c r="BL178">
        <v>0.68669383031559661</v>
      </c>
      <c r="BM178">
        <f>'Datastream-Q'!AZ179</f>
        <v>87.167100000000005</v>
      </c>
      <c r="BN178">
        <f>'Datastream-Q'!BA179</f>
        <v>100.6052</v>
      </c>
      <c r="BO178">
        <f>'Datastream-Q'!BB179</f>
        <v>13.3</v>
      </c>
      <c r="BP178">
        <f>'Datastream-Q'!BC179</f>
        <v>58.5</v>
      </c>
      <c r="BQ178" s="41">
        <f>[6]Quartalsdaten!S54</f>
        <v>69.437730000000002</v>
      </c>
      <c r="BR178">
        <f>'Datastream-Q'!BE179</f>
        <v>81.900000000000006</v>
      </c>
      <c r="BS178" s="13">
        <v>129.94999999999999</v>
      </c>
      <c r="BT178" s="1">
        <f>'[4]Preisindex-Deutschland-Quartals'!C138</f>
        <v>12.316919397971569</v>
      </c>
      <c r="BU178" s="1">
        <f>'[4]Preisindex-Deutschland-Quartals'!D138</f>
        <v>10.349211615024361</v>
      </c>
      <c r="BV178" s="2">
        <f>'[5]Deutschland Quartalsdaten'!K138</f>
        <v>0</v>
      </c>
      <c r="BW178" s="41">
        <f>'West-Deutschland-Q'!AW179</f>
        <v>363.51328999999998</v>
      </c>
      <c r="BX178" s="41">
        <f>'West-Deutschland-Q'!AX179</f>
        <v>37.177309999999999</v>
      </c>
      <c r="BY178" s="41">
        <f>'West-Deutschland-Q'!AY179</f>
        <v>618.05974000000003</v>
      </c>
      <c r="BZ178" s="2">
        <f>'Datastream-Q'!BF179</f>
        <v>560.03800000000001</v>
      </c>
      <c r="CA178">
        <f>'Datastream-Q'!BG179</f>
        <v>3266.04</v>
      </c>
      <c r="CB178">
        <f>'Datastream-Q'!BH179</f>
        <v>25483.749</v>
      </c>
      <c r="CC178" s="2">
        <v>777.3</v>
      </c>
      <c r="CD178">
        <f>'Datastream-Q'!BI179</f>
        <v>66.8</v>
      </c>
      <c r="CE178">
        <f>'Datastream-Q'!BJ179</f>
        <v>-17.2</v>
      </c>
      <c r="CF178">
        <f>'Datastream-Q'!BK179</f>
        <v>93.5</v>
      </c>
      <c r="CG178" s="41">
        <v>122.65953381734816</v>
      </c>
      <c r="CH178" s="11">
        <f>[2]Weltindikatoren!Q138</f>
        <v>79.517101164205982</v>
      </c>
      <c r="CI178" s="2">
        <f>'[2]Deutschland Quartalsdaten'!O138</f>
        <v>80.089816259017994</v>
      </c>
      <c r="CJ178" s="21">
        <v>4.2303100000000002</v>
      </c>
      <c r="CK178" s="21">
        <v>-9.3347599999999993</v>
      </c>
      <c r="CL178">
        <f>'Datastream-Q'!BL179</f>
        <v>100.7505</v>
      </c>
      <c r="CM178">
        <f>'Datastream-Q'!BM179</f>
        <v>101.4889</v>
      </c>
      <c r="CN178">
        <f>'Datastream-Q'!BN179</f>
        <v>87.9</v>
      </c>
      <c r="CO178">
        <f>'Datastream-Q'!BO179</f>
        <v>96.5</v>
      </c>
      <c r="CP178">
        <f>'Datastream-Q'!BP179</f>
        <v>63.1</v>
      </c>
      <c r="CQ178">
        <f>'Datastream-Q'!BQ179</f>
        <v>64.5</v>
      </c>
      <c r="CR178">
        <f>'Datastream-Q'!BR179</f>
        <v>72.13</v>
      </c>
      <c r="CS178">
        <f>'Datastream-Q'!BS179</f>
        <v>68.400000000000006</v>
      </c>
      <c r="CT178">
        <f>'Datastream-Q'!BT179</f>
        <v>74.73</v>
      </c>
      <c r="CU178" s="28">
        <f>'Datastream-Q'!BU179</f>
        <v>88.9</v>
      </c>
      <c r="CV178" s="28">
        <f>'Datastream-Q'!BV179</f>
        <v>99.2</v>
      </c>
      <c r="CW178">
        <f>'Datastream-Q'!CJ179</f>
        <v>2.996</v>
      </c>
      <c r="CX178" s="41">
        <v>-1.06</v>
      </c>
      <c r="CY178">
        <f>'Datastream-Q'!BW179</f>
        <v>81.599999999999994</v>
      </c>
      <c r="CZ178">
        <f>'Datastream-Q'!CL179</f>
        <v>112.3445</v>
      </c>
      <c r="DA178" s="41">
        <f>[6]Quartalsdaten!C54</f>
        <v>86.629018619999997</v>
      </c>
      <c r="DB178" s="40">
        <f t="shared" si="11"/>
        <v>25.877430851475946</v>
      </c>
      <c r="DC178" s="19">
        <f>'[2]Deutschland Quartalsdaten'!N138</f>
        <v>6.0540482239030628E-2</v>
      </c>
      <c r="DG178">
        <f>'Datastream-Q'!BY179</f>
        <v>14.311057</v>
      </c>
      <c r="DH178">
        <f>'Datastream-Q'!BZ179</f>
        <v>10.9</v>
      </c>
      <c r="DI178">
        <f>'Datastream-Q'!CA179</f>
        <v>354.8</v>
      </c>
      <c r="DJ178" s="41">
        <f>[6]Quartalsdaten!D54</f>
        <v>349.56200000000001</v>
      </c>
      <c r="DK178" s="41">
        <f>[6]Quartalsdaten!E54</f>
        <v>402.98130620000001</v>
      </c>
      <c r="DL178" s="53">
        <v>1</v>
      </c>
      <c r="DM178">
        <f>'Datastream-Q'!CE179</f>
        <v>105.3</v>
      </c>
      <c r="DN178">
        <f>'Datastream-Q'!CF179</f>
        <v>115.6</v>
      </c>
      <c r="DO178" s="41">
        <f>[6]Quartalsdaten!F54</f>
        <v>20.509609999999999</v>
      </c>
      <c r="DP178" s="41">
        <f>'West-Deutschland-Q'!BA179</f>
        <v>40.012770000000003</v>
      </c>
      <c r="DQ178" s="41">
        <f>[6]Quartalsdaten!G54</f>
        <v>19.418040000000001</v>
      </c>
      <c r="DR178" s="41">
        <f>[6]Quartalsdaten!H54</f>
        <v>19.418040000000001</v>
      </c>
      <c r="DS178" s="41">
        <f>[6]Quartalsdaten!I54</f>
        <v>20.509609999999999</v>
      </c>
      <c r="DT178" s="41">
        <f>[6]Quartalsdaten!J54</f>
        <v>124.14336</v>
      </c>
      <c r="DU178" s="41">
        <f>[6]Quartalsdaten!K54</f>
        <v>40.012770000000003</v>
      </c>
      <c r="DV178" s="48">
        <v>3.86</v>
      </c>
      <c r="DW178">
        <f>'Datastream-Q'!CG179</f>
        <v>94</v>
      </c>
      <c r="DX178" s="48">
        <f>'Datastream-Q'!CH179</f>
        <v>101.1</v>
      </c>
      <c r="DY178" s="56">
        <v>72.17</v>
      </c>
      <c r="DZ178" s="41">
        <v>-0.44157160612284413</v>
      </c>
      <c r="EA178" s="41">
        <v>0.17046627977369652</v>
      </c>
      <c r="EB178" s="1">
        <f>[2]Weltindikatoren!C138</f>
        <v>3.05859700248666</v>
      </c>
      <c r="EC178" s="41">
        <f>'West-Deutschland-Q'!BE179</f>
        <v>52.356000000000002</v>
      </c>
      <c r="ED178" s="41">
        <f>'West-Deutschland-Q'!BF179</f>
        <v>30.318999999999999</v>
      </c>
      <c r="EE178" s="41">
        <f>[6]Quartalsdaten!L54</f>
        <v>348.36399999999998</v>
      </c>
      <c r="EF178" s="41">
        <v>100.33</v>
      </c>
      <c r="EG178" s="41">
        <f>[6]Quartalsdaten!M54</f>
        <v>31.261099430000002</v>
      </c>
      <c r="EH178" s="41">
        <f>[6]Quartalsdaten!N54</f>
        <v>6.6512376450000001</v>
      </c>
      <c r="EI178" s="41">
        <f>[6]Quartalsdaten!O54</f>
        <v>86.366666670000001</v>
      </c>
      <c r="EJ178" s="1">
        <f>[2]Weltindikatoren!C138</f>
        <v>3.05859700248666</v>
      </c>
      <c r="EK178" t="e">
        <f>#REF!</f>
        <v>#REF!</v>
      </c>
      <c r="EL178">
        <v>245.74268664844729</v>
      </c>
      <c r="EM178">
        <v>352.04321129604034</v>
      </c>
      <c r="EO178">
        <f>'Datastream-Q'!CM179</f>
        <v>79.7</v>
      </c>
      <c r="EP178">
        <f>'Datastream-Q'!CN179</f>
        <v>85.1</v>
      </c>
      <c r="EQ178">
        <f>[6]Quartalsdaten!AA54</f>
        <v>158.435</v>
      </c>
      <c r="ER178">
        <f>[6]Quartalsdaten!AB54</f>
        <v>246.43899999999999</v>
      </c>
      <c r="ES178" s="56">
        <v>73.27</v>
      </c>
      <c r="ET178" s="41">
        <f>[6]Quartalsdaten!AD54</f>
        <v>95.721000000000004</v>
      </c>
      <c r="EU178" s="41">
        <f>[6]Quartalsdaten!AE54</f>
        <v>94.77</v>
      </c>
    </row>
    <row r="179" spans="1:151">
      <c r="A179" s="4">
        <v>38078</v>
      </c>
      <c r="B179" s="14">
        <f>B178*('Datastream-Q'!B180/'Datastream-Q'!B179)</f>
        <v>515.86737698638069</v>
      </c>
      <c r="C179">
        <f>'Datastream-Q'!C180</f>
        <v>92.3</v>
      </c>
      <c r="D179">
        <f>'Datastream-Q'!D180</f>
        <v>86</v>
      </c>
      <c r="E179">
        <f>'Datastream-Q'!E180</f>
        <v>99.1</v>
      </c>
      <c r="F179">
        <f>'Datastream-Q'!F180</f>
        <v>81</v>
      </c>
      <c r="G179">
        <f>'Datastream-Q'!G180</f>
        <v>1.213832</v>
      </c>
      <c r="H179">
        <f>'Datastream-Q'!H180</f>
        <v>653.5</v>
      </c>
      <c r="I179">
        <f>'Datastream-Q'!I180</f>
        <v>1395.6</v>
      </c>
      <c r="J179">
        <f>'Datastream-Q'!J180</f>
        <v>2.0830000000000002</v>
      </c>
      <c r="K179">
        <f>'Datastream-Q'!K180</f>
        <v>4.2300000000000004</v>
      </c>
      <c r="L179">
        <f>'Datastream-Q'!L180</f>
        <v>4052.7</v>
      </c>
      <c r="M179">
        <f>'Datastream-Q'!M180</f>
        <v>890850</v>
      </c>
      <c r="N179">
        <f>'Datastream-Q'!N180</f>
        <v>82.8</v>
      </c>
      <c r="O179">
        <f>'Datastream-Q'!O180</f>
        <v>10072</v>
      </c>
      <c r="P179">
        <f>'Datastream-Q'!P180</f>
        <v>10.5</v>
      </c>
      <c r="Q179">
        <f>'Datastream-Q'!Q180</f>
        <v>84.8</v>
      </c>
      <c r="R179">
        <f>'Datastream-Q'!R180</f>
        <v>87</v>
      </c>
      <c r="S179">
        <v>0</v>
      </c>
      <c r="T179">
        <v>1</v>
      </c>
      <c r="U179">
        <f>'Datastream-Q'!S180</f>
        <v>16.399999999999999</v>
      </c>
      <c r="V179">
        <f>'Datastream-Q'!T180</f>
        <v>9.3000000000000007</v>
      </c>
      <c r="W179" s="1">
        <f>'[2]Deutschland Quartalsdaten'!C139</f>
        <v>0.63319390226464789</v>
      </c>
      <c r="X179" s="1">
        <f>'[2]Deutschland Quartalsdaten'!B139</f>
        <v>3.6805162294860416</v>
      </c>
      <c r="Y179" s="19">
        <f>'[2]Deutschland Quartalsdaten'!J139</f>
        <v>3.6692284532029542</v>
      </c>
      <c r="Z179">
        <f>'Datastream-Q'!U180</f>
        <v>203.62100000000001</v>
      </c>
      <c r="AA179">
        <f>'Datastream-Q'!V180</f>
        <v>220.75988000000001</v>
      </c>
      <c r="AB179">
        <f>'Datastream-Q'!W180</f>
        <v>170.03100000000001</v>
      </c>
      <c r="AC179">
        <f>'Datastream-Q'!X180</f>
        <v>185.76836</v>
      </c>
      <c r="AD179">
        <f>'Datastream-Q'!Y180</f>
        <v>-18.5</v>
      </c>
      <c r="AE179">
        <f>'Datastream-Q'!Z180</f>
        <v>74.5</v>
      </c>
      <c r="AF179" s="1">
        <f>'Datastream-Q'!AA180</f>
        <v>15.4</v>
      </c>
      <c r="AG179">
        <f>'Datastream-Q'!AB180</f>
        <v>95.8</v>
      </c>
      <c r="AH179">
        <f>'Datastream-Q'!AC180</f>
        <v>95.3</v>
      </c>
      <c r="AI179">
        <f>'Datastream-Q'!AD180</f>
        <v>100.56</v>
      </c>
      <c r="AJ179">
        <f>'Datastream-Q'!AE180</f>
        <v>1.213832</v>
      </c>
      <c r="AK179" s="2">
        <f t="shared" si="9"/>
        <v>92.236415421135405</v>
      </c>
      <c r="AL179" s="2">
        <f t="shared" si="10"/>
        <v>91.528503562178187</v>
      </c>
      <c r="AM179" s="12">
        <f>'Datastream-Q'!CI180</f>
        <v>0.8</v>
      </c>
      <c r="AN179">
        <f>'Datastream-Q'!AF180</f>
        <v>85</v>
      </c>
      <c r="AO179">
        <f>'Datastream-Q'!AG180</f>
        <v>-19.3</v>
      </c>
      <c r="AP179">
        <f>'Datastream-Q'!AH180</f>
        <v>33.215670000000003</v>
      </c>
      <c r="AQ179">
        <f>'Datastream-Q'!AI180</f>
        <v>187.41316</v>
      </c>
      <c r="AR179">
        <f>'Datastream-Q'!AJ180</f>
        <v>48.00244</v>
      </c>
      <c r="AS179">
        <f>'Datastream-Q'!AK180</f>
        <v>138.23607000000001</v>
      </c>
      <c r="AT179">
        <f>'Datastream-Q'!AL180</f>
        <v>30.189</v>
      </c>
      <c r="AU179">
        <f>'Datastream-Q'!AM180</f>
        <v>173.43199999999999</v>
      </c>
      <c r="AV179">
        <f>'Datastream-Q'!AN180</f>
        <v>40.021000000000001</v>
      </c>
      <c r="AW179">
        <f>'Datastream-Q'!AO180</f>
        <v>130.01</v>
      </c>
      <c r="AX179" s="30">
        <f t="shared" si="12"/>
        <v>100.77343322725287</v>
      </c>
      <c r="AY179">
        <f>'Datastream-Q'!AQ180</f>
        <v>35.46</v>
      </c>
      <c r="AZ179">
        <f>'Datastream-Q'!AR180</f>
        <v>84.8</v>
      </c>
      <c r="BA179" s="2">
        <f t="shared" si="8"/>
        <v>90.887824933231812</v>
      </c>
      <c r="BB179" s="2">
        <f t="shared" si="8"/>
        <v>92.539926225031365</v>
      </c>
      <c r="BC179" s="2">
        <f t="shared" si="8"/>
        <v>83.372845213701638</v>
      </c>
      <c r="BD179" s="2">
        <f t="shared" si="8"/>
        <v>94.049259357561283</v>
      </c>
      <c r="BE179">
        <f>'Datastream-Q'!AS180</f>
        <v>94.040800000000004</v>
      </c>
      <c r="BF179">
        <f>'Datastream-Q'!AT180</f>
        <v>74.5</v>
      </c>
      <c r="BG179">
        <f>'Datastream-Q'!AU180</f>
        <v>83.9</v>
      </c>
      <c r="BH179">
        <f>'Datastream-Q'!AV180</f>
        <v>83.9</v>
      </c>
      <c r="BI179">
        <f>'Datastream-Q'!AW180</f>
        <v>24.7</v>
      </c>
      <c r="BJ179">
        <f>'Datastream-Q'!AX180</f>
        <v>9.9</v>
      </c>
      <c r="BK179">
        <f>'Datastream-Q'!AY180</f>
        <v>2.7</v>
      </c>
      <c r="BL179">
        <v>0.67491510128476095</v>
      </c>
      <c r="BM179">
        <f>'Datastream-Q'!AZ180</f>
        <v>87.393199999999993</v>
      </c>
      <c r="BN179">
        <f>'Datastream-Q'!BA180</f>
        <v>100.6058</v>
      </c>
      <c r="BO179">
        <f>'Datastream-Q'!BB180</f>
        <v>15.7</v>
      </c>
      <c r="BP179">
        <f>'Datastream-Q'!BC180</f>
        <v>91.9</v>
      </c>
      <c r="BQ179" s="41">
        <f>[6]Quartalsdaten!S55</f>
        <v>67.362679999999997</v>
      </c>
      <c r="BR179">
        <f>'Datastream-Q'!BE180</f>
        <v>80.099999999999994</v>
      </c>
      <c r="BS179" s="13">
        <v>136.88999999999999</v>
      </c>
      <c r="BT179" s="1">
        <f>'[4]Preisindex-Deutschland-Quartals'!C139</f>
        <v>12.411722550636311</v>
      </c>
      <c r="BU179" s="1">
        <f>'[4]Preisindex-Deutschland-Quartals'!D139</f>
        <v>10.419899085040461</v>
      </c>
      <c r="BV179" s="2">
        <f>'[5]Deutschland Quartalsdaten'!K139</f>
        <v>0</v>
      </c>
      <c r="BW179" s="41">
        <f>'West-Deutschland-Q'!AW180</f>
        <v>363.43313999999998</v>
      </c>
      <c r="BX179" s="41">
        <f>'West-Deutschland-Q'!AX180</f>
        <v>39.370899999999999</v>
      </c>
      <c r="BY179" s="41">
        <f>'West-Deutschland-Q'!AY180</f>
        <v>615.61293999999998</v>
      </c>
      <c r="BZ179" s="2">
        <f>'Datastream-Q'!BF180</f>
        <v>566.01199999999994</v>
      </c>
      <c r="CA179">
        <f>'Datastream-Q'!BG180</f>
        <v>3360.71</v>
      </c>
      <c r="CB179">
        <f>'Datastream-Q'!BH180</f>
        <v>28010.526999999998</v>
      </c>
      <c r="CC179" s="2">
        <v>783.15</v>
      </c>
      <c r="CD179">
        <f>'Datastream-Q'!BI180</f>
        <v>47.8</v>
      </c>
      <c r="CE179">
        <f>'Datastream-Q'!BJ180</f>
        <v>-17.600000000000001</v>
      </c>
      <c r="CF179">
        <f>'Datastream-Q'!BK180</f>
        <v>93.3</v>
      </c>
      <c r="CG179" s="41">
        <v>122.50668704623622</v>
      </c>
      <c r="CH179" s="11">
        <f>[2]Weltindikatoren!Q139</f>
        <v>80.165879651796374</v>
      </c>
      <c r="CI179" s="2">
        <f>'[2]Deutschland Quartalsdaten'!O139</f>
        <v>80.420632067248818</v>
      </c>
      <c r="CJ179" s="21">
        <v>2.1836199999999999</v>
      </c>
      <c r="CK179" s="21">
        <v>-7.1402900000000002</v>
      </c>
      <c r="CL179">
        <f>'Datastream-Q'!BL180</f>
        <v>98.026499999999999</v>
      </c>
      <c r="CM179">
        <f>'Datastream-Q'!BM180</f>
        <v>100.4768</v>
      </c>
      <c r="CN179">
        <f>'Datastream-Q'!BN180</f>
        <v>89.1</v>
      </c>
      <c r="CO179">
        <f>'Datastream-Q'!BO180</f>
        <v>97.8</v>
      </c>
      <c r="CP179">
        <f>'Datastream-Q'!BP180</f>
        <v>70.63</v>
      </c>
      <c r="CQ179">
        <f>'Datastream-Q'!BQ180</f>
        <v>71.03</v>
      </c>
      <c r="CR179">
        <f>'Datastream-Q'!BR180</f>
        <v>72.900000000000006</v>
      </c>
      <c r="CS179">
        <f>'Datastream-Q'!BS180</f>
        <v>70.8</v>
      </c>
      <c r="CT179">
        <f>'Datastream-Q'!BT180</f>
        <v>74.33</v>
      </c>
      <c r="CU179" s="28">
        <f>'Datastream-Q'!BU180</f>
        <v>89.4</v>
      </c>
      <c r="CV179" s="28">
        <f>'Datastream-Q'!BV180</f>
        <v>99.9</v>
      </c>
      <c r="CW179">
        <f>'Datastream-Q'!CJ180</f>
        <v>1.879</v>
      </c>
      <c r="CX179" s="41">
        <v>-0.23</v>
      </c>
      <c r="CY179">
        <f>'Datastream-Q'!BW180</f>
        <v>79.7</v>
      </c>
      <c r="CZ179">
        <f>'Datastream-Q'!CL180</f>
        <v>109.9265</v>
      </c>
      <c r="DA179" s="41">
        <f>[6]Quartalsdaten!C55</f>
        <v>87.08093993</v>
      </c>
      <c r="DB179" s="40">
        <f t="shared" si="11"/>
        <v>29.213268392990134</v>
      </c>
      <c r="DC179" s="19">
        <f>'[2]Deutschland Quartalsdaten'!N139</f>
        <v>6.8595416422839811E-2</v>
      </c>
      <c r="DG179">
        <f>'Datastream-Q'!BY180</f>
        <v>10.13678</v>
      </c>
      <c r="DH179">
        <f>'Datastream-Q'!BZ180</f>
        <v>10.6</v>
      </c>
      <c r="DI179">
        <f>'Datastream-Q'!CA180</f>
        <v>354.07</v>
      </c>
      <c r="DJ179" s="41">
        <f>[6]Quartalsdaten!D55</f>
        <v>342.839</v>
      </c>
      <c r="DK179" s="41">
        <f>[6]Quartalsdaten!E55</f>
        <v>393.5889143</v>
      </c>
      <c r="DL179" s="53">
        <v>0.9</v>
      </c>
      <c r="DM179">
        <f>'Datastream-Q'!CE180</f>
        <v>100.1</v>
      </c>
      <c r="DN179">
        <f>'Datastream-Q'!CF180</f>
        <v>112.6</v>
      </c>
      <c r="DO179" s="41">
        <f>[6]Quartalsdaten!F55</f>
        <v>19.84656</v>
      </c>
      <c r="DP179" s="41">
        <f>'West-Deutschland-Q'!BA180</f>
        <v>38.951839999999997</v>
      </c>
      <c r="DQ179" s="41">
        <f>[6]Quartalsdaten!G55</f>
        <v>19.458400000000001</v>
      </c>
      <c r="DR179" s="41">
        <f>[6]Quartalsdaten!H55</f>
        <v>19.458400000000001</v>
      </c>
      <c r="DS179" s="41">
        <f>[6]Quartalsdaten!I55</f>
        <v>19.84656</v>
      </c>
      <c r="DT179" s="41">
        <f>[6]Quartalsdaten!J55</f>
        <v>124.93098999999999</v>
      </c>
      <c r="DU179" s="41">
        <f>[6]Quartalsdaten!K55</f>
        <v>38.951839999999997</v>
      </c>
      <c r="DV179" s="48">
        <v>3.3200000000000003</v>
      </c>
      <c r="DW179">
        <f>'Datastream-Q'!CG180</f>
        <v>93.8</v>
      </c>
      <c r="DX179" s="48">
        <f>'Datastream-Q'!CH180</f>
        <v>98.8</v>
      </c>
      <c r="DY179" s="56">
        <v>77.09</v>
      </c>
      <c r="DZ179" s="41">
        <v>0.41655036230199161</v>
      </c>
      <c r="EA179" s="41">
        <v>0.35100405108087041</v>
      </c>
      <c r="EB179" s="1">
        <f>[2]Weltindikatoren!C139</f>
        <v>3.0922007666187441</v>
      </c>
      <c r="EC179" s="41">
        <f>'West-Deutschland-Q'!BE180</f>
        <v>51.31</v>
      </c>
      <c r="ED179" s="41">
        <f>'West-Deutschland-Q'!BF180</f>
        <v>29.838999999999999</v>
      </c>
      <c r="EE179" s="41">
        <f>[6]Quartalsdaten!L55</f>
        <v>347.55599999999998</v>
      </c>
      <c r="EF179" s="41">
        <v>100.01</v>
      </c>
      <c r="EG179" s="41">
        <f>[6]Quartalsdaten!M55</f>
        <v>30.792698179999999</v>
      </c>
      <c r="EH179" s="41">
        <f>[6]Quartalsdaten!N55</f>
        <v>6.6336670270000004</v>
      </c>
      <c r="EI179" s="41">
        <f>[6]Quartalsdaten!O55</f>
        <v>86.833333329999988</v>
      </c>
      <c r="EJ179" s="1">
        <f>[2]Weltindikatoren!C139</f>
        <v>3.0922007666187441</v>
      </c>
      <c r="EK179" t="e">
        <f>#REF!</f>
        <v>#REF!</v>
      </c>
      <c r="EL179">
        <v>248.64303830152895</v>
      </c>
      <c r="EM179">
        <v>357.85780398844605</v>
      </c>
      <c r="EO179">
        <f>'Datastream-Q'!CM180</f>
        <v>82.1</v>
      </c>
      <c r="EP179">
        <f>'Datastream-Q'!CN180</f>
        <v>86.1</v>
      </c>
      <c r="EQ179">
        <f>[6]Quartalsdaten!AA55</f>
        <v>159.50899999999999</v>
      </c>
      <c r="ER179">
        <f>[6]Quartalsdaten!AB55</f>
        <v>246.54</v>
      </c>
      <c r="ES179" s="56">
        <v>73.98</v>
      </c>
      <c r="ET179" s="41">
        <f>[6]Quartalsdaten!AD55</f>
        <v>96.495000000000005</v>
      </c>
      <c r="EU179" s="41">
        <f>[6]Quartalsdaten!AE55</f>
        <v>110.536</v>
      </c>
    </row>
    <row r="180" spans="1:151">
      <c r="A180" s="4">
        <v>38169</v>
      </c>
      <c r="B180" s="14">
        <f>B179*('Datastream-Q'!B181/'Datastream-Q'!B180)</f>
        <v>514.90754041188416</v>
      </c>
      <c r="C180">
        <f>'Datastream-Q'!C181</f>
        <v>92.7</v>
      </c>
      <c r="D180">
        <f>'Datastream-Q'!D181</f>
        <v>86.9</v>
      </c>
      <c r="E180">
        <f>'Datastream-Q'!E181</f>
        <v>98.9</v>
      </c>
      <c r="F180">
        <f>'Datastream-Q'!F181</f>
        <v>80.900000000000006</v>
      </c>
      <c r="G180">
        <f>'Datastream-Q'!G181</f>
        <v>1.2217819999999999</v>
      </c>
      <c r="H180">
        <f>'Datastream-Q'!H181</f>
        <v>660.7</v>
      </c>
      <c r="I180">
        <f>'Datastream-Q'!I181</f>
        <v>1409</v>
      </c>
      <c r="J180">
        <f>'Datastream-Q'!J181</f>
        <v>2.1160000000000001</v>
      </c>
      <c r="K180">
        <f>'Datastream-Q'!K181</f>
        <v>4.0999999999999996</v>
      </c>
      <c r="L180">
        <f>'Datastream-Q'!L181</f>
        <v>3892.9</v>
      </c>
      <c r="M180">
        <f>'Datastream-Q'!M181</f>
        <v>763020</v>
      </c>
      <c r="N180">
        <f>'Datastream-Q'!N181</f>
        <v>83.2</v>
      </c>
      <c r="O180">
        <f>'Datastream-Q'!O181</f>
        <v>9791</v>
      </c>
      <c r="P180">
        <f>'Datastream-Q'!P181</f>
        <v>10.6</v>
      </c>
      <c r="Q180">
        <f>'Datastream-Q'!Q181</f>
        <v>85.1</v>
      </c>
      <c r="R180">
        <f>'Datastream-Q'!R181</f>
        <v>87</v>
      </c>
      <c r="S180">
        <v>0</v>
      </c>
      <c r="T180">
        <v>1</v>
      </c>
      <c r="U180">
        <f>'Datastream-Q'!S181</f>
        <v>16.600000000000001</v>
      </c>
      <c r="V180">
        <f>'Datastream-Q'!T181</f>
        <v>9.8000000000000007</v>
      </c>
      <c r="W180" s="1">
        <f>'[2]Deutschland Quartalsdaten'!C140</f>
        <v>0.5311488344330636</v>
      </c>
      <c r="X180" s="1">
        <f>'[2]Deutschland Quartalsdaten'!B140</f>
        <v>3.6924906961647235</v>
      </c>
      <c r="Y180" s="19">
        <f>'[2]Deutschland Quartalsdaten'!J140</f>
        <v>3.694792585110938</v>
      </c>
      <c r="Z180">
        <f>'Datastream-Q'!U181</f>
        <v>201.01300000000001</v>
      </c>
      <c r="AA180">
        <f>'Datastream-Q'!V181</f>
        <v>217.21011999999999</v>
      </c>
      <c r="AB180">
        <f>'Datastream-Q'!W181</f>
        <v>174.83799999999999</v>
      </c>
      <c r="AC180">
        <f>'Datastream-Q'!X181</f>
        <v>189.72531000000001</v>
      </c>
      <c r="AD180">
        <f>'Datastream-Q'!Y181</f>
        <v>-12.5</v>
      </c>
      <c r="AE180">
        <f>'Datastream-Q'!Z181</f>
        <v>74.599999999999994</v>
      </c>
      <c r="AF180" s="1">
        <f>'Datastream-Q'!AA181</f>
        <v>18</v>
      </c>
      <c r="AG180">
        <f>'Datastream-Q'!AB181</f>
        <v>95.7</v>
      </c>
      <c r="AH180">
        <f>'Datastream-Q'!AC181</f>
        <v>94.9</v>
      </c>
      <c r="AI180">
        <f>'Datastream-Q'!AD181</f>
        <v>100.94</v>
      </c>
      <c r="AJ180">
        <f>'Datastream-Q'!AE181</f>
        <v>1.2217819999999999</v>
      </c>
      <c r="AK180" s="2">
        <f t="shared" si="9"/>
        <v>92.543109869834808</v>
      </c>
      <c r="AL180" s="2">
        <f t="shared" si="10"/>
        <v>92.153229318745076</v>
      </c>
      <c r="AM180" s="12">
        <f>'Datastream-Q'!CI181</f>
        <v>0.1</v>
      </c>
      <c r="AN180">
        <f>'Datastream-Q'!AF181</f>
        <v>85.2</v>
      </c>
      <c r="AO180">
        <f>'Datastream-Q'!AG181</f>
        <v>-15.5</v>
      </c>
      <c r="AP180">
        <f>'Datastream-Q'!AH181</f>
        <v>33.817279999999997</v>
      </c>
      <c r="AQ180">
        <f>'Datastream-Q'!AI181</f>
        <v>183.30091999999999</v>
      </c>
      <c r="AR180">
        <f>'Datastream-Q'!AJ181</f>
        <v>47.105330000000002</v>
      </c>
      <c r="AS180">
        <f>'Datastream-Q'!AK181</f>
        <v>142.91892999999999</v>
      </c>
      <c r="AT180">
        <f>'Datastream-Q'!AL181</f>
        <v>30.771999999999998</v>
      </c>
      <c r="AU180">
        <f>'Datastream-Q'!AM181</f>
        <v>170.24100000000001</v>
      </c>
      <c r="AV180">
        <f>'Datastream-Q'!AN181</f>
        <v>39.212000000000003</v>
      </c>
      <c r="AW180">
        <f>'Datastream-Q'!AO181</f>
        <v>135.626</v>
      </c>
      <c r="AX180" s="30">
        <f t="shared" si="12"/>
        <v>100.42307855511086</v>
      </c>
      <c r="AY180">
        <f>'Datastream-Q'!AQ181</f>
        <v>41.26</v>
      </c>
      <c r="AZ180">
        <f>'Datastream-Q'!AR181</f>
        <v>85.1</v>
      </c>
      <c r="BA180" s="2">
        <f t="shared" si="8"/>
        <v>90.99489964893688</v>
      </c>
      <c r="BB180" s="2">
        <f t="shared" si="8"/>
        <v>92.875147598822764</v>
      </c>
      <c r="BC180" s="2">
        <f t="shared" si="8"/>
        <v>83.243233833623492</v>
      </c>
      <c r="BD180" s="2">
        <f t="shared" si="8"/>
        <v>94.897156031045029</v>
      </c>
      <c r="BE180">
        <f>'Datastream-Q'!AS181</f>
        <v>93.848200000000006</v>
      </c>
      <c r="BF180">
        <f>'Datastream-Q'!AT181</f>
        <v>74.599999999999994</v>
      </c>
      <c r="BG180">
        <f>'Datastream-Q'!AU181</f>
        <v>84.4</v>
      </c>
      <c r="BH180">
        <f>'Datastream-Q'!AV181</f>
        <v>84.2</v>
      </c>
      <c r="BI180">
        <f>'Datastream-Q'!AW181</f>
        <v>23.1</v>
      </c>
      <c r="BJ180">
        <f>'Datastream-Q'!AX181</f>
        <v>11</v>
      </c>
      <c r="BK180">
        <f>'Datastream-Q'!AY181</f>
        <v>1.7</v>
      </c>
      <c r="BL180">
        <v>0.67788358273072247</v>
      </c>
      <c r="BM180">
        <f>'Datastream-Q'!AZ181</f>
        <v>87.5381</v>
      </c>
      <c r="BN180">
        <f>'Datastream-Q'!BA181</f>
        <v>100.4967</v>
      </c>
      <c r="BO180">
        <f>'Datastream-Q'!BB181</f>
        <v>14.9</v>
      </c>
      <c r="BP180">
        <f>'Datastream-Q'!BC181</f>
        <v>98.1</v>
      </c>
      <c r="BQ180" s="41">
        <f>[6]Quartalsdaten!S56</f>
        <v>66.146770000000004</v>
      </c>
      <c r="BR180">
        <f>'Datastream-Q'!BE181</f>
        <v>79.2</v>
      </c>
      <c r="BS180" s="13">
        <v>134.97</v>
      </c>
      <c r="BT180" s="1">
        <f>'[4]Preisindex-Deutschland-Quartals'!C140</f>
        <v>12.489735922845204</v>
      </c>
      <c r="BU180" s="1">
        <f>'[4]Preisindex-Deutschland-Quartals'!D140</f>
        <v>10.482439618826263</v>
      </c>
      <c r="BV180" s="2">
        <f>'[5]Deutschland Quartalsdaten'!K140</f>
        <v>0</v>
      </c>
      <c r="BW180" s="41">
        <f>'West-Deutschland-Q'!AW181</f>
        <v>362.51141999999999</v>
      </c>
      <c r="BX180" s="41">
        <f>'West-Deutschland-Q'!AX181</f>
        <v>39.914140000000003</v>
      </c>
      <c r="BY180" s="41">
        <f>'West-Deutschland-Q'!AY181</f>
        <v>622.39405999999997</v>
      </c>
      <c r="BZ180" s="2">
        <f>'Datastream-Q'!BF181</f>
        <v>564.98699999999997</v>
      </c>
      <c r="CA180">
        <f>'Datastream-Q'!BG181</f>
        <v>3409.34</v>
      </c>
      <c r="CB180">
        <f>'Datastream-Q'!BH181</f>
        <v>18230.637999999999</v>
      </c>
      <c r="CC180" s="2">
        <v>785.8</v>
      </c>
      <c r="CD180">
        <f>'Datastream-Q'!BI181</f>
        <v>44</v>
      </c>
      <c r="CE180">
        <f>'Datastream-Q'!BJ181</f>
        <v>-17.600000000000001</v>
      </c>
      <c r="CF180">
        <f>'Datastream-Q'!BK181</f>
        <v>94</v>
      </c>
      <c r="CG180" s="41">
        <v>122.50668704623622</v>
      </c>
      <c r="CH180" s="11">
        <f>[2]Weltindikatoren!Q140</f>
        <v>80.762877732283812</v>
      </c>
      <c r="CI180" s="2">
        <f>'[2]Deutschland Quartalsdaten'!O140</f>
        <v>81.227739641215038</v>
      </c>
      <c r="CJ180" s="21">
        <v>6.4019500000000003</v>
      </c>
      <c r="CK180" s="21">
        <v>-8.4167400000000008</v>
      </c>
      <c r="CL180">
        <f>'Datastream-Q'!BL181</f>
        <v>98.552599999999998</v>
      </c>
      <c r="CM180">
        <f>'Datastream-Q'!BM181</f>
        <v>100.66589999999999</v>
      </c>
      <c r="CN180">
        <f>'Datastream-Q'!BN181</f>
        <v>89.8</v>
      </c>
      <c r="CO180">
        <f>'Datastream-Q'!BO181</f>
        <v>97.8</v>
      </c>
      <c r="CP180">
        <f>'Datastream-Q'!BP181</f>
        <v>79.599999999999994</v>
      </c>
      <c r="CQ180">
        <f>'Datastream-Q'!BQ181</f>
        <v>77.900000000000006</v>
      </c>
      <c r="CR180">
        <f>'Datastream-Q'!BR181</f>
        <v>69.17</v>
      </c>
      <c r="CS180">
        <f>'Datastream-Q'!BS181</f>
        <v>59.8</v>
      </c>
      <c r="CT180">
        <f>'Datastream-Q'!BT181</f>
        <v>75.63</v>
      </c>
      <c r="CU180" s="28">
        <f>'Datastream-Q'!BU181</f>
        <v>89.6</v>
      </c>
      <c r="CV180" s="28">
        <f>'Datastream-Q'!BV181</f>
        <v>99.8</v>
      </c>
      <c r="CW180">
        <f>'Datastream-Q'!CJ181</f>
        <v>7.6820000000000004</v>
      </c>
      <c r="CX180" s="41">
        <v>0.94</v>
      </c>
      <c r="CY180">
        <f>'Datastream-Q'!BW181</f>
        <v>78.3</v>
      </c>
      <c r="CZ180">
        <f>'Datastream-Q'!CL181</f>
        <v>110.7791</v>
      </c>
      <c r="DA180" s="41">
        <f>[6]Quartalsdaten!C56</f>
        <v>87.246074379999996</v>
      </c>
      <c r="DB180" s="40">
        <f t="shared" si="11"/>
        <v>33.770345282546316</v>
      </c>
      <c r="DC180" s="19">
        <f>'[2]Deutschland Quartalsdaten'!N140</f>
        <v>6.9396292257495246E-2</v>
      </c>
      <c r="DG180">
        <f>'Datastream-Q'!BY181</f>
        <v>8.9831059999999994</v>
      </c>
      <c r="DH180">
        <f>'Datastream-Q'!BZ181</f>
        <v>10.6</v>
      </c>
      <c r="DI180">
        <f>'Datastream-Q'!CA181</f>
        <v>354.28</v>
      </c>
      <c r="DJ180" s="41">
        <f>[6]Quartalsdaten!D56</f>
        <v>344.483</v>
      </c>
      <c r="DK180" s="41">
        <f>[6]Quartalsdaten!E56</f>
        <v>394.86259960000001</v>
      </c>
      <c r="DL180" s="53">
        <v>-1.3</v>
      </c>
      <c r="DM180">
        <f>'Datastream-Q'!CE181</f>
        <v>98.6</v>
      </c>
      <c r="DN180">
        <f>'Datastream-Q'!CF181</f>
        <v>110.7</v>
      </c>
      <c r="DO180" s="41">
        <f>[6]Quartalsdaten!F56</f>
        <v>19.526260000000001</v>
      </c>
      <c r="DP180" s="41">
        <f>'West-Deutschland-Q'!BA181</f>
        <v>38.088200000000001</v>
      </c>
      <c r="DQ180" s="41">
        <f>[6]Quartalsdaten!G56</f>
        <v>19.592980000000001</v>
      </c>
      <c r="DR180" s="41">
        <f>[6]Quartalsdaten!H56</f>
        <v>19.592980000000001</v>
      </c>
      <c r="DS180" s="41">
        <f>[6]Quartalsdaten!I56</f>
        <v>19.526260000000001</v>
      </c>
      <c r="DT180" s="41">
        <f>[6]Quartalsdaten!J56</f>
        <v>124.64321</v>
      </c>
      <c r="DU180" s="41">
        <f>[6]Quartalsdaten!K56</f>
        <v>38.088200000000001</v>
      </c>
      <c r="DV180" s="48">
        <v>3.81</v>
      </c>
      <c r="DW180">
        <f>'Datastream-Q'!CG181</f>
        <v>93.3</v>
      </c>
      <c r="DX180" s="48">
        <f>'Datastream-Q'!CH181</f>
        <v>99.2</v>
      </c>
      <c r="DY180" s="56">
        <v>78.37</v>
      </c>
      <c r="DZ180" s="41">
        <v>-5.6472197060903881E-2</v>
      </c>
      <c r="EA180" s="41">
        <v>-0.12802824528840584</v>
      </c>
      <c r="EB180" s="1">
        <f>[2]Weltindikatoren!C140</f>
        <v>3.1240864021482255</v>
      </c>
      <c r="EC180" s="41">
        <f>'West-Deutschland-Q'!BE181</f>
        <v>50.58</v>
      </c>
      <c r="ED180" s="41">
        <f>'West-Deutschland-Q'!BF181</f>
        <v>29.254999999999999</v>
      </c>
      <c r="EE180" s="41">
        <f>[6]Quartalsdaten!L56</f>
        <v>347.75299999999999</v>
      </c>
      <c r="EF180" s="41">
        <v>100.13</v>
      </c>
      <c r="EG180" s="41">
        <f>[6]Quartalsdaten!M56</f>
        <v>29.949575930000002</v>
      </c>
      <c r="EH180" s="41">
        <f>[6]Quartalsdaten!N56</f>
        <v>6.6404535999999998</v>
      </c>
      <c r="EI180" s="41">
        <f>[6]Quartalsdaten!O56</f>
        <v>87.133333329999999</v>
      </c>
      <c r="EJ180" s="1">
        <f>[2]Weltindikatoren!C140</f>
        <v>3.1240864021482255</v>
      </c>
      <c r="EK180" t="e">
        <f>#REF!</f>
        <v>#REF!</v>
      </c>
      <c r="EL180">
        <v>251.23681383442229</v>
      </c>
      <c r="EM180">
        <v>362.45544834176582</v>
      </c>
      <c r="EO180">
        <f>'Datastream-Q'!CM181</f>
        <v>82.5</v>
      </c>
      <c r="EP180">
        <f>'Datastream-Q'!CN181</f>
        <v>86.8</v>
      </c>
      <c r="EQ180">
        <f>[6]Quartalsdaten!AA56</f>
        <v>159.124</v>
      </c>
      <c r="ER180">
        <f>[6]Quartalsdaten!AB56</f>
        <v>246.417</v>
      </c>
      <c r="ES180" s="56">
        <v>74.540000000000006</v>
      </c>
      <c r="ET180" s="41">
        <f>[6]Quartalsdaten!AD56</f>
        <v>97.039000000000001</v>
      </c>
      <c r="EU180" s="41">
        <f>[6]Quartalsdaten!AE56</f>
        <v>111.86</v>
      </c>
    </row>
    <row r="181" spans="1:151">
      <c r="A181" s="4">
        <v>38261</v>
      </c>
      <c r="B181" s="14">
        <f>B180*('Datastream-Q'!B182/'Datastream-Q'!B181)</f>
        <v>514.36778095091631</v>
      </c>
      <c r="C181">
        <f>'Datastream-Q'!C182</f>
        <v>92.3</v>
      </c>
      <c r="D181">
        <f>'Datastream-Q'!D182</f>
        <v>87.2</v>
      </c>
      <c r="E181">
        <f>'Datastream-Q'!E182</f>
        <v>97.7</v>
      </c>
      <c r="F181">
        <f>'Datastream-Q'!F182</f>
        <v>81.599999999999994</v>
      </c>
      <c r="G181">
        <f>'Datastream-Q'!G182</f>
        <v>1.3407610000000001</v>
      </c>
      <c r="H181">
        <f>'Datastream-Q'!H182</f>
        <v>655.4</v>
      </c>
      <c r="I181">
        <f>'Datastream-Q'!I182</f>
        <v>1411.1</v>
      </c>
      <c r="J181">
        <f>'Datastream-Q'!J182</f>
        <v>2.1629999999999998</v>
      </c>
      <c r="K181">
        <f>'Datastream-Q'!K182</f>
        <v>3.77</v>
      </c>
      <c r="L181">
        <f>'Datastream-Q'!L182</f>
        <v>4256.1000000000004</v>
      </c>
      <c r="M181">
        <f>'Datastream-Q'!M182</f>
        <v>847689</v>
      </c>
      <c r="N181">
        <f>'Datastream-Q'!N182</f>
        <v>82.7</v>
      </c>
      <c r="O181">
        <f>'Datastream-Q'!O182</f>
        <v>9483</v>
      </c>
      <c r="P181">
        <f>'Datastream-Q'!P182</f>
        <v>10.8</v>
      </c>
      <c r="Q181">
        <f>'Datastream-Q'!Q182</f>
        <v>85.4</v>
      </c>
      <c r="R181">
        <f>'Datastream-Q'!R182</f>
        <v>86.9</v>
      </c>
      <c r="S181">
        <v>0</v>
      </c>
      <c r="T181">
        <v>0</v>
      </c>
      <c r="U181">
        <f>'Datastream-Q'!S182</f>
        <v>12.3</v>
      </c>
      <c r="V181">
        <f>'Datastream-Q'!T182</f>
        <v>13.9</v>
      </c>
      <c r="W181" s="1">
        <f>'[2]Deutschland Quartalsdaten'!C141</f>
        <v>0.49438673730351496</v>
      </c>
      <c r="X181" s="1">
        <f>'[2]Deutschland Quartalsdaten'!B141</f>
        <v>3.7161954175586764</v>
      </c>
      <c r="Y181" s="19">
        <f>'[2]Deutschland Quartalsdaten'!J141</f>
        <v>3.7222871431604458</v>
      </c>
      <c r="Z181">
        <f>'Datastream-Q'!U182</f>
        <v>203.08</v>
      </c>
      <c r="AA181">
        <f>'Datastream-Q'!V182</f>
        <v>218.80753000000001</v>
      </c>
      <c r="AB181">
        <f>'Datastream-Q'!W182</f>
        <v>176.70500000000001</v>
      </c>
      <c r="AC181">
        <f>'Datastream-Q'!X182</f>
        <v>190.49884</v>
      </c>
      <c r="AD181">
        <f>'Datastream-Q'!Y182</f>
        <v>-15.1</v>
      </c>
      <c r="AE181">
        <f>'Datastream-Q'!Z182</f>
        <v>74.400000000000006</v>
      </c>
      <c r="AF181" s="1">
        <f>'Datastream-Q'!AA182</f>
        <v>16.100000000000001</v>
      </c>
      <c r="AG181">
        <f>'Datastream-Q'!AB182</f>
        <v>96.2</v>
      </c>
      <c r="AH181">
        <f>'Datastream-Q'!AC182</f>
        <v>95.4</v>
      </c>
      <c r="AI181">
        <f>'Datastream-Q'!AD182</f>
        <v>102.44</v>
      </c>
      <c r="AJ181">
        <f>'Datastream-Q'!AE182</f>
        <v>1.3407610000000001</v>
      </c>
      <c r="AK181" s="2">
        <f t="shared" si="9"/>
        <v>92.812162360225898</v>
      </c>
      <c r="AL181" s="2">
        <f t="shared" si="10"/>
        <v>92.759095016011656</v>
      </c>
      <c r="AM181" s="12">
        <f>'Datastream-Q'!CI182</f>
        <v>1.2</v>
      </c>
      <c r="AN181">
        <f>'Datastream-Q'!AF182</f>
        <v>84.9</v>
      </c>
      <c r="AO181">
        <f>'Datastream-Q'!AG182</f>
        <v>-12.9</v>
      </c>
      <c r="AP181">
        <f>'Datastream-Q'!AH182</f>
        <v>33.779290000000003</v>
      </c>
      <c r="AQ181">
        <f>'Datastream-Q'!AI182</f>
        <v>184.93414999999999</v>
      </c>
      <c r="AR181">
        <f>'Datastream-Q'!AJ182</f>
        <v>46.00432</v>
      </c>
      <c r="AS181">
        <f>'Datastream-Q'!AK182</f>
        <v>144.68647000000001</v>
      </c>
      <c r="AT181">
        <f>'Datastream-Q'!AL182</f>
        <v>31.007000000000001</v>
      </c>
      <c r="AU181">
        <f>'Datastream-Q'!AM182</f>
        <v>172.07300000000001</v>
      </c>
      <c r="AV181">
        <f>'Datastream-Q'!AN182</f>
        <v>38.741999999999997</v>
      </c>
      <c r="AW181">
        <f>'Datastream-Q'!AO182</f>
        <v>137.96299999999999</v>
      </c>
      <c r="AX181" s="30">
        <f t="shared" si="12"/>
        <v>100.05720985549189</v>
      </c>
      <c r="AY181">
        <f>'Datastream-Q'!AQ182</f>
        <v>44.49</v>
      </c>
      <c r="AZ181">
        <f>'Datastream-Q'!AR182</f>
        <v>85.4</v>
      </c>
      <c r="BA181" s="2">
        <f t="shared" si="8"/>
        <v>91.792929928367357</v>
      </c>
      <c r="BB181" s="2">
        <f t="shared" si="8"/>
        <v>93.045551619319639</v>
      </c>
      <c r="BC181" s="2">
        <f t="shared" si="8"/>
        <v>84.213830353323331</v>
      </c>
      <c r="BD181" s="2">
        <f t="shared" si="8"/>
        <v>95.353076206780059</v>
      </c>
      <c r="BE181">
        <f>'Datastream-Q'!AS182</f>
        <v>94.291899999999998</v>
      </c>
      <c r="BF181">
        <f>'Datastream-Q'!AT182</f>
        <v>74.400000000000006</v>
      </c>
      <c r="BG181">
        <f>'Datastream-Q'!AU182</f>
        <v>84.3</v>
      </c>
      <c r="BH181">
        <f>'Datastream-Q'!AV182</f>
        <v>84.2</v>
      </c>
      <c r="BI181">
        <f>'Datastream-Q'!AW182</f>
        <v>18.100000000000001</v>
      </c>
      <c r="BJ181">
        <f>'Datastream-Q'!AX182</f>
        <v>15.2</v>
      </c>
      <c r="BK181">
        <f>'Datastream-Q'!AY182</f>
        <v>-1.4</v>
      </c>
      <c r="BL181">
        <v>0.68052128500586917</v>
      </c>
      <c r="BM181">
        <f>'Datastream-Q'!AZ182</f>
        <v>87.5959</v>
      </c>
      <c r="BN181">
        <f>'Datastream-Q'!BA182</f>
        <v>100.27119999999999</v>
      </c>
      <c r="BO181">
        <f>'Datastream-Q'!BB182</f>
        <v>13.7</v>
      </c>
      <c r="BP181">
        <f>'Datastream-Q'!BC182</f>
        <v>94.7</v>
      </c>
      <c r="BQ181" s="41">
        <f>[6]Quartalsdaten!S57</f>
        <v>65.804580000000001</v>
      </c>
      <c r="BR181">
        <f>'Datastream-Q'!BE182</f>
        <v>80.2</v>
      </c>
      <c r="BS181" s="13">
        <v>133.36000000000001</v>
      </c>
      <c r="BT181" s="1">
        <f>'[4]Preisindex-Deutschland-Quartals'!C141</f>
        <v>12.572471547909174</v>
      </c>
      <c r="BU181" s="1">
        <f>'[4]Preisindex-Deutschland-Quartals'!D141</f>
        <v>10.544642433654202</v>
      </c>
      <c r="BV181" s="2">
        <f>'[5]Deutschland Quartalsdaten'!K141</f>
        <v>0</v>
      </c>
      <c r="BW181" s="41">
        <f>'West-Deutschland-Q'!AW182</f>
        <v>365.35669999999999</v>
      </c>
      <c r="BX181" s="41">
        <f>'West-Deutschland-Q'!AX182</f>
        <v>39.448509999999999</v>
      </c>
      <c r="BY181" s="41">
        <f>'West-Deutschland-Q'!AY182</f>
        <v>620.78612999999996</v>
      </c>
      <c r="BZ181" s="2">
        <f>'Datastream-Q'!BF182</f>
        <v>563.98400000000004</v>
      </c>
      <c r="CA181">
        <f>'Datastream-Q'!BG182</f>
        <v>3486.76</v>
      </c>
      <c r="CB181">
        <f>'Datastream-Q'!BH182</f>
        <v>30545.338</v>
      </c>
      <c r="CC181" s="2">
        <v>786.99</v>
      </c>
      <c r="CD181">
        <f>'Datastream-Q'!BI182</f>
        <v>19.899999999999999</v>
      </c>
      <c r="CE181">
        <f>'Datastream-Q'!BJ182</f>
        <v>-16.100000000000001</v>
      </c>
      <c r="CF181">
        <f>'Datastream-Q'!BK182</f>
        <v>94.5</v>
      </c>
      <c r="CG181" s="41">
        <v>122.30289135142026</v>
      </c>
      <c r="CH181" s="11">
        <f>[2]Weltindikatoren!Q141</f>
        <v>81.054516386483613</v>
      </c>
      <c r="CI181" s="2">
        <f>'[2]Deutschland Quartalsdaten'!O141</f>
        <v>81.302592482867936</v>
      </c>
      <c r="CJ181" s="21">
        <v>7.6152699999999998</v>
      </c>
      <c r="CK181" s="21">
        <v>-2.9575800000000001</v>
      </c>
      <c r="CL181">
        <f>'Datastream-Q'!BL182</f>
        <v>100.9097</v>
      </c>
      <c r="CM181">
        <f>'Datastream-Q'!BM182</f>
        <v>101.4181</v>
      </c>
      <c r="CN181">
        <f>'Datastream-Q'!BN182</f>
        <v>90.3</v>
      </c>
      <c r="CO181">
        <f>'Datastream-Q'!BO182</f>
        <v>97.2</v>
      </c>
      <c r="CP181">
        <f>'Datastream-Q'!BP182</f>
        <v>84.17</v>
      </c>
      <c r="CQ181">
        <f>'Datastream-Q'!BQ182</f>
        <v>81.97</v>
      </c>
      <c r="CR181">
        <f>'Datastream-Q'!BR182</f>
        <v>70.430000000000007</v>
      </c>
      <c r="CS181">
        <f>'Datastream-Q'!BS182</f>
        <v>58</v>
      </c>
      <c r="CT181">
        <f>'Datastream-Q'!BT182</f>
        <v>79.099999999999994</v>
      </c>
      <c r="CU181" s="28">
        <f>'Datastream-Q'!BU182</f>
        <v>89.9</v>
      </c>
      <c r="CV181" s="28">
        <f>'Datastream-Q'!BV182</f>
        <v>99.3</v>
      </c>
      <c r="CW181">
        <f>'Datastream-Q'!CJ182</f>
        <v>4.9269999999999996</v>
      </c>
      <c r="CX181" s="41">
        <v>-0.2</v>
      </c>
      <c r="CY181">
        <f>'Datastream-Q'!BW182</f>
        <v>77.599999999999994</v>
      </c>
      <c r="CZ181">
        <f>'Datastream-Q'!CL182</f>
        <v>113.6546</v>
      </c>
      <c r="DA181" s="41">
        <f>[6]Quartalsdaten!C57</f>
        <v>87.441394079999995</v>
      </c>
      <c r="DB181" s="40">
        <f t="shared" si="11"/>
        <v>33.182647764963328</v>
      </c>
      <c r="DC181" s="19">
        <f>'[2]Deutschland Quartalsdaten'!N141</f>
        <v>5.606982619625716E-2</v>
      </c>
      <c r="DG181">
        <f>'Datastream-Q'!BY182</f>
        <v>9.0766310000000008</v>
      </c>
      <c r="DH181">
        <f>'Datastream-Q'!BZ182</f>
        <v>10.3</v>
      </c>
      <c r="DI181">
        <f>'Datastream-Q'!CA182</f>
        <v>358.09</v>
      </c>
      <c r="DJ181" s="41">
        <f>[6]Quartalsdaten!D57</f>
        <v>358.19900000000001</v>
      </c>
      <c r="DK181" s="41">
        <f>[6]Quartalsdaten!E57</f>
        <v>410.37182689999997</v>
      </c>
      <c r="DL181" s="53">
        <v>0.2</v>
      </c>
      <c r="DM181">
        <f>'Datastream-Q'!CE182</f>
        <v>95.5</v>
      </c>
      <c r="DN181">
        <f>'Datastream-Q'!CF182</f>
        <v>105.7</v>
      </c>
      <c r="DO181" s="41">
        <f>[6]Quartalsdaten!F57</f>
        <v>20.344360000000002</v>
      </c>
      <c r="DP181" s="41">
        <f>'West-Deutschland-Q'!BA182</f>
        <v>37.680489999999999</v>
      </c>
      <c r="DQ181" s="41">
        <f>[6]Quartalsdaten!G57</f>
        <v>19.563369999999999</v>
      </c>
      <c r="DR181" s="41">
        <f>[6]Quartalsdaten!H57</f>
        <v>19.563369999999999</v>
      </c>
      <c r="DS181" s="41">
        <f>[6]Quartalsdaten!I57</f>
        <v>20.344360000000002</v>
      </c>
      <c r="DT181" s="41">
        <f>[6]Quartalsdaten!J57</f>
        <v>123.76468</v>
      </c>
      <c r="DU181" s="41">
        <f>[6]Quartalsdaten!K57</f>
        <v>37.680489999999999</v>
      </c>
      <c r="DV181" s="48">
        <v>3.5100000000000002</v>
      </c>
      <c r="DW181">
        <f>'Datastream-Q'!CG182</f>
        <v>92.8</v>
      </c>
      <c r="DX181" s="48">
        <f>'Datastream-Q'!CH182</f>
        <v>101.3</v>
      </c>
      <c r="DY181" s="56">
        <v>77.25</v>
      </c>
      <c r="DZ181" s="41">
        <v>0.27107158812533139</v>
      </c>
      <c r="EA181" s="41">
        <v>-0.27251342370234499</v>
      </c>
      <c r="EB181" s="1">
        <f>[2]Weltindikatoren!C141</f>
        <v>3.1566754506813766</v>
      </c>
      <c r="EC181" s="41">
        <f>'West-Deutschland-Q'!BE182</f>
        <v>50.468000000000004</v>
      </c>
      <c r="ED181" s="41">
        <f>'West-Deutschland-Q'!BF182</f>
        <v>29.018000000000001</v>
      </c>
      <c r="EE181" s="41">
        <f>[6]Quartalsdaten!L57</f>
        <v>351.41</v>
      </c>
      <c r="EF181" s="41">
        <v>100.51</v>
      </c>
      <c r="EG181" s="41">
        <f>[6]Quartalsdaten!M57</f>
        <v>29.465561300000001</v>
      </c>
      <c r="EH181" s="41">
        <f>[6]Quartalsdaten!N57</f>
        <v>6.6502554440000008</v>
      </c>
      <c r="EI181" s="41">
        <f>[6]Quartalsdaten!O57</f>
        <v>87.166666669999998</v>
      </c>
      <c r="EJ181" s="1">
        <f>[2]Weltindikatoren!C141</f>
        <v>3.1566754506813766</v>
      </c>
      <c r="EK181" t="e">
        <f>#REF!</f>
        <v>#REF!</v>
      </c>
      <c r="EL181">
        <v>252.94373104980895</v>
      </c>
      <c r="EM181">
        <v>366.42150844268093</v>
      </c>
      <c r="EO181">
        <f>'Datastream-Q'!CM182</f>
        <v>84.8</v>
      </c>
      <c r="EP181">
        <f>'Datastream-Q'!CN182</f>
        <v>87.6</v>
      </c>
      <c r="EQ181">
        <f>[6]Quartalsdaten!AA57</f>
        <v>159.482</v>
      </c>
      <c r="ER181">
        <f>[6]Quartalsdaten!AB57</f>
        <v>246.77</v>
      </c>
      <c r="ES181" s="56">
        <v>74.48</v>
      </c>
      <c r="ET181" s="41">
        <f>[6]Quartalsdaten!AD57</f>
        <v>97.436999999999998</v>
      </c>
      <c r="EU181" s="41">
        <f>[6]Quartalsdaten!AE57</f>
        <v>114.77200000000001</v>
      </c>
    </row>
    <row r="182" spans="1:151">
      <c r="A182" s="4">
        <v>38353</v>
      </c>
      <c r="B182" s="14">
        <f>B181*('Datastream-Q'!B183/'Datastream-Q'!B182)</f>
        <v>514.38284031913702</v>
      </c>
      <c r="C182">
        <f>'Datastream-Q'!C183</f>
        <v>91.5</v>
      </c>
      <c r="D182">
        <f>'Datastream-Q'!D183</f>
        <v>87</v>
      </c>
      <c r="E182">
        <f>'Datastream-Q'!E183</f>
        <v>96.1</v>
      </c>
      <c r="F182">
        <f>'Datastream-Q'!F183</f>
        <v>81.900000000000006</v>
      </c>
      <c r="G182">
        <f>'Datastream-Q'!G183</f>
        <v>1.3200670000000001</v>
      </c>
      <c r="H182">
        <f>'Datastream-Q'!H183</f>
        <v>684.1</v>
      </c>
      <c r="I182">
        <f>'Datastream-Q'!I183</f>
        <v>1427.8</v>
      </c>
      <c r="J182">
        <f>'Datastream-Q'!J183</f>
        <v>2.14</v>
      </c>
      <c r="K182">
        <f>'Datastream-Q'!K183</f>
        <v>3.6</v>
      </c>
      <c r="L182">
        <f>'Datastream-Q'!L183</f>
        <v>4348.8</v>
      </c>
      <c r="M182">
        <f>'Datastream-Q'!M183</f>
        <v>750798</v>
      </c>
      <c r="N182">
        <f>'Datastream-Q'!N183</f>
        <v>84</v>
      </c>
      <c r="O182">
        <f>'Datastream-Q'!O183</f>
        <v>9185</v>
      </c>
      <c r="P182">
        <f>'Datastream-Q'!P183</f>
        <v>11.9</v>
      </c>
      <c r="Q182">
        <f>'Datastream-Q'!Q183</f>
        <v>85.6</v>
      </c>
      <c r="R182">
        <f>'Datastream-Q'!R183</f>
        <v>87.1</v>
      </c>
      <c r="S182">
        <v>0</v>
      </c>
      <c r="T182">
        <v>0</v>
      </c>
      <c r="U182">
        <f>'Datastream-Q'!S183</f>
        <v>17.3</v>
      </c>
      <c r="V182">
        <f>'Datastream-Q'!T183</f>
        <v>9.6999999999999993</v>
      </c>
      <c r="W182" s="1">
        <f>'[2]Deutschland Quartalsdaten'!C142</f>
        <v>0.31326413561165573</v>
      </c>
      <c r="X182" s="1">
        <f>'[2]Deutschland Quartalsdaten'!B142</f>
        <v>3.7191553629875376</v>
      </c>
      <c r="Y182" s="19">
        <f>'[2]Deutschland Quartalsdaten'!J142</f>
        <v>3.7498714041930286</v>
      </c>
      <c r="Z182">
        <f>'Datastream-Q'!U183</f>
        <v>208.11500000000001</v>
      </c>
      <c r="AA182">
        <f>'Datastream-Q'!V183</f>
        <v>223.71474000000001</v>
      </c>
      <c r="AB182">
        <f>'Datastream-Q'!W183</f>
        <v>174.78100000000001</v>
      </c>
      <c r="AC182">
        <f>'Datastream-Q'!X183</f>
        <v>187.12993</v>
      </c>
      <c r="AD182">
        <f>'Datastream-Q'!Y183</f>
        <v>-12.9</v>
      </c>
      <c r="AE182">
        <f>'Datastream-Q'!Z183</f>
        <v>76.099999999999994</v>
      </c>
      <c r="AF182" s="1">
        <f>'Datastream-Q'!AA183</f>
        <v>15.2</v>
      </c>
      <c r="AG182">
        <f>'Datastream-Q'!AB183</f>
        <v>96.4</v>
      </c>
      <c r="AH182">
        <f>'Datastream-Q'!AC183</f>
        <v>95.3</v>
      </c>
      <c r="AI182">
        <f>'Datastream-Q'!AD183</f>
        <v>101.97</v>
      </c>
      <c r="AJ182">
        <f>'Datastream-Q'!AE183</f>
        <v>1.3200670000000001</v>
      </c>
      <c r="AK182" s="2">
        <f t="shared" si="9"/>
        <v>93.026950302872308</v>
      </c>
      <c r="AL182" s="2">
        <f t="shared" si="10"/>
        <v>93.400879271423875</v>
      </c>
      <c r="AM182" s="48">
        <f>'Datastream-Q'!CI183</f>
        <v>-1.2</v>
      </c>
      <c r="AN182">
        <f>'Datastream-Q'!AF183</f>
        <v>85.5</v>
      </c>
      <c r="AO182">
        <f>'Datastream-Q'!AG183</f>
        <v>-14.2</v>
      </c>
      <c r="AP182">
        <f>'Datastream-Q'!AH183</f>
        <v>34.740310000000001</v>
      </c>
      <c r="AQ182">
        <f>'Datastream-Q'!AI183</f>
        <v>188.8784</v>
      </c>
      <c r="AR182">
        <f>'Datastream-Q'!AJ183</f>
        <v>47.316009999999999</v>
      </c>
      <c r="AS182">
        <f>'Datastream-Q'!AK183</f>
        <v>140.21019999999999</v>
      </c>
      <c r="AT182">
        <f>'Datastream-Q'!AL183</f>
        <v>32.225000000000001</v>
      </c>
      <c r="AU182">
        <f>'Datastream-Q'!AM183</f>
        <v>175.89</v>
      </c>
      <c r="AV182">
        <f>'Datastream-Q'!AN183</f>
        <v>40.335000000000001</v>
      </c>
      <c r="AW182">
        <f>'Datastream-Q'!AO183</f>
        <v>134.446</v>
      </c>
      <c r="AX182" s="30">
        <f t="shared" si="12"/>
        <v>99.599651554173349</v>
      </c>
      <c r="AY182">
        <f>'Datastream-Q'!AQ183</f>
        <v>47.71</v>
      </c>
      <c r="AZ182">
        <f>'Datastream-Q'!AR183</f>
        <v>85.6</v>
      </c>
      <c r="BA182" s="2">
        <f t="shared" si="8"/>
        <v>92.759678885997275</v>
      </c>
      <c r="BB182" s="2">
        <f t="shared" si="8"/>
        <v>93.123406382095567</v>
      </c>
      <c r="BC182" s="2">
        <f t="shared" si="8"/>
        <v>85.245987563194788</v>
      </c>
      <c r="BD182" s="2">
        <f t="shared" si="8"/>
        <v>95.888886828490371</v>
      </c>
      <c r="BE182">
        <f>'Datastream-Q'!AS183</f>
        <v>94.107399999999998</v>
      </c>
      <c r="BF182">
        <f>'Datastream-Q'!AT183</f>
        <v>76.099999999999994</v>
      </c>
      <c r="BG182">
        <f>'Datastream-Q'!AU183</f>
        <v>84</v>
      </c>
      <c r="BH182">
        <f>'Datastream-Q'!AV183</f>
        <v>84</v>
      </c>
      <c r="BI182">
        <f>'Datastream-Q'!AW183</f>
        <v>18.7</v>
      </c>
      <c r="BJ182">
        <f>'Datastream-Q'!AX183</f>
        <v>11.5</v>
      </c>
      <c r="BK182">
        <f>'Datastream-Q'!AY183</f>
        <v>-3.5</v>
      </c>
      <c r="BL182">
        <v>0.68050880061556218</v>
      </c>
      <c r="BM182">
        <f>'Datastream-Q'!AZ183</f>
        <v>87.488799999999998</v>
      </c>
      <c r="BN182">
        <f>'Datastream-Q'!BA183</f>
        <v>99.841800000000006</v>
      </c>
      <c r="BO182">
        <f>'Datastream-Q'!BB183</f>
        <v>17</v>
      </c>
      <c r="BP182">
        <f>'Datastream-Q'!BC183</f>
        <v>54.2</v>
      </c>
      <c r="BQ182" s="41">
        <f>[6]Quartalsdaten!S58</f>
        <v>63.60568</v>
      </c>
      <c r="BR182">
        <f>'Datastream-Q'!BE183</f>
        <v>79.900000000000006</v>
      </c>
      <c r="BS182" s="13">
        <v>132.87</v>
      </c>
      <c r="BT182" s="1">
        <f>'[4]Preisindex-Deutschland-Quartals'!C142</f>
        <v>12.638542482957433</v>
      </c>
      <c r="BU182" s="1">
        <f>'[4]Preisindex-Deutschland-Quartals'!D142</f>
        <v>10.593811466861709</v>
      </c>
      <c r="BV182" s="2">
        <f>'[5]Deutschland Quartalsdaten'!K142</f>
        <v>0</v>
      </c>
      <c r="BW182" s="41">
        <f>'West-Deutschland-Q'!AW183</f>
        <v>366.82947000000001</v>
      </c>
      <c r="BX182" s="41">
        <f>'West-Deutschland-Q'!AX183</f>
        <v>39.888269999999999</v>
      </c>
      <c r="BY182" s="41">
        <f>'West-Deutschland-Q'!AY183</f>
        <v>611.96049000000005</v>
      </c>
      <c r="BZ182" s="2">
        <f>'Datastream-Q'!BF183</f>
        <v>565.25300000000004</v>
      </c>
      <c r="CA182">
        <f>'Datastream-Q'!BG183</f>
        <v>3513.4</v>
      </c>
      <c r="CB182">
        <f>'Datastream-Q'!BH183</f>
        <v>28067.916000000001</v>
      </c>
      <c r="CC182" s="2">
        <v>782.72</v>
      </c>
      <c r="CD182">
        <f>'Datastream-Q'!BI183</f>
        <v>33</v>
      </c>
      <c r="CE182">
        <f>'Datastream-Q'!BJ183</f>
        <v>-13.7</v>
      </c>
      <c r="CF182">
        <f>'Datastream-Q'!BK183</f>
        <v>94.2</v>
      </c>
      <c r="CG182" s="41">
        <v>123.93325690994784</v>
      </c>
      <c r="CH182" s="11">
        <f>[2]Weltindikatoren!Q142</f>
        <v>81.150013310968745</v>
      </c>
      <c r="CI182" s="2">
        <f>'[2]Deutschland Quartalsdaten'!O142</f>
        <v>81.370467724459488</v>
      </c>
      <c r="CJ182" s="21">
        <v>6.8014599999999996</v>
      </c>
      <c r="CK182" s="21">
        <v>-11.42516</v>
      </c>
      <c r="CL182">
        <f>'Datastream-Q'!BL183</f>
        <v>101.672</v>
      </c>
      <c r="CM182">
        <f>'Datastream-Q'!BM183</f>
        <v>100.9448</v>
      </c>
      <c r="CN182">
        <f>'Datastream-Q'!BN183</f>
        <v>90.8</v>
      </c>
      <c r="CO182">
        <f>'Datastream-Q'!BO183</f>
        <v>97.7</v>
      </c>
      <c r="CP182">
        <f>'Datastream-Q'!BP183</f>
        <v>90.2</v>
      </c>
      <c r="CQ182">
        <f>'Datastream-Q'!BQ183</f>
        <v>88.43</v>
      </c>
      <c r="CR182">
        <f>'Datastream-Q'!BR183</f>
        <v>79.17</v>
      </c>
      <c r="CS182">
        <f>'Datastream-Q'!BS183</f>
        <v>63.57</v>
      </c>
      <c r="CT182">
        <f>'Datastream-Q'!BT183</f>
        <v>90</v>
      </c>
      <c r="CU182" s="28">
        <f>'Datastream-Q'!BU183</f>
        <v>90.1</v>
      </c>
      <c r="CV182" s="28">
        <f>'Datastream-Q'!BV183</f>
        <v>98.7</v>
      </c>
      <c r="CW182">
        <f>'Datastream-Q'!CJ183</f>
        <v>-1.59</v>
      </c>
      <c r="CX182" s="41">
        <v>-1.37</v>
      </c>
      <c r="CY182">
        <f>'Datastream-Q'!BW183</f>
        <v>71.5</v>
      </c>
      <c r="CZ182">
        <f>'Datastream-Q'!CL183</f>
        <v>112.93389999999999</v>
      </c>
      <c r="DA182" s="41">
        <f>[6]Quartalsdaten!C58</f>
        <v>87.625252700000004</v>
      </c>
      <c r="DB182" s="40">
        <f t="shared" si="11"/>
        <v>36.142104908311467</v>
      </c>
      <c r="DC182" s="19">
        <f>'[2]Deutschland Quartalsdaten'!N142</f>
        <v>4.9676568304527047E-2</v>
      </c>
      <c r="DG182">
        <f>'Datastream-Q'!BY183</f>
        <v>13.928568</v>
      </c>
      <c r="DH182">
        <f>'Datastream-Q'!BZ183</f>
        <v>10.5</v>
      </c>
      <c r="DI182">
        <f>'Datastream-Q'!CA183</f>
        <v>357.67</v>
      </c>
      <c r="DJ182" s="41">
        <f>[6]Quartalsdaten!D58</f>
        <v>351.89400000000001</v>
      </c>
      <c r="DK182" s="41">
        <f>[6]Quartalsdaten!E58</f>
        <v>401.1043674</v>
      </c>
      <c r="DL182" s="53">
        <v>1.4</v>
      </c>
      <c r="DM182">
        <f>'Datastream-Q'!CE183</f>
        <v>94.2</v>
      </c>
      <c r="DN182">
        <f>'Datastream-Q'!CF183</f>
        <v>108</v>
      </c>
      <c r="DO182" s="41">
        <f>[6]Quartalsdaten!F58</f>
        <v>19.0167</v>
      </c>
      <c r="DP182" s="41">
        <f>'West-Deutschland-Q'!BA183</f>
        <v>36.492379999999997</v>
      </c>
      <c r="DQ182" s="41">
        <f>[6]Quartalsdaten!G58</f>
        <v>19.578849999999999</v>
      </c>
      <c r="DR182" s="41">
        <f>[6]Quartalsdaten!H58</f>
        <v>19.578849999999999</v>
      </c>
      <c r="DS182" s="41">
        <f>[6]Quartalsdaten!I58</f>
        <v>19.0167</v>
      </c>
      <c r="DT182" s="41">
        <f>[6]Quartalsdaten!J58</f>
        <v>122.33344</v>
      </c>
      <c r="DU182" s="41">
        <f>[6]Quartalsdaten!K58</f>
        <v>36.492379999999997</v>
      </c>
      <c r="DV182" s="48">
        <v>3.22</v>
      </c>
      <c r="DW182">
        <f>'Datastream-Q'!CG183</f>
        <v>92.7</v>
      </c>
      <c r="DX182" s="48">
        <f>'Datastream-Q'!CH183</f>
        <v>101.9</v>
      </c>
      <c r="DY182" s="56">
        <v>78.39</v>
      </c>
      <c r="DZ182" s="41">
        <v>1.678251621684048E-2</v>
      </c>
      <c r="EA182" s="41">
        <v>7.1029726405632293E-2</v>
      </c>
      <c r="EB182" s="1">
        <f>[2]Weltindikatoren!C142</f>
        <v>3.1876579836943337</v>
      </c>
      <c r="EC182" s="41">
        <f>'West-Deutschland-Q'!BE183</f>
        <v>48.869</v>
      </c>
      <c r="ED182" s="41">
        <f>'West-Deutschland-Q'!BF183</f>
        <v>28.152999999999999</v>
      </c>
      <c r="EE182" s="41">
        <f>[6]Quartalsdaten!L58</f>
        <v>350.596</v>
      </c>
      <c r="EF182" s="41">
        <v>99.55</v>
      </c>
      <c r="EG182" s="41">
        <f>[6]Quartalsdaten!M58</f>
        <v>28.994037380000002</v>
      </c>
      <c r="EH182" s="41">
        <f>[6]Quartalsdaten!N58</f>
        <v>6.680056156</v>
      </c>
      <c r="EI182" s="41">
        <f>[6]Quartalsdaten!O58</f>
        <v>87.3</v>
      </c>
      <c r="EJ182" s="1">
        <f>[2]Weltindikatoren!C142</f>
        <v>3.1876579836943337</v>
      </c>
      <c r="EK182" t="e">
        <f>#REF!</f>
        <v>#REF!</v>
      </c>
      <c r="EL182">
        <v>255.40048134594076</v>
      </c>
      <c r="EM182">
        <v>371.39451409443552</v>
      </c>
      <c r="EO182">
        <f>'Datastream-Q'!CM183</f>
        <v>85.2</v>
      </c>
      <c r="EP182">
        <f>'Datastream-Q'!CN183</f>
        <v>88.9</v>
      </c>
      <c r="EQ182">
        <f>[6]Quartalsdaten!AA58</f>
        <v>159.18199999999999</v>
      </c>
      <c r="ER182">
        <f>[6]Quartalsdaten!AB58</f>
        <v>246.46299999999999</v>
      </c>
      <c r="ES182" s="56">
        <v>74.180000000000007</v>
      </c>
      <c r="ET182" s="41">
        <f>[6]Quartalsdaten!AD58</f>
        <v>97.715000000000003</v>
      </c>
      <c r="EU182" s="41">
        <f>[6]Quartalsdaten!AE58</f>
        <v>91.781999999999996</v>
      </c>
    </row>
    <row r="183" spans="1:151">
      <c r="A183" s="4">
        <v>38443</v>
      </c>
      <c r="B183" s="14">
        <f>B182*('Datastream-Q'!B184/'Datastream-Q'!B183)</f>
        <v>517.08163762397658</v>
      </c>
      <c r="C183">
        <f>'Datastream-Q'!C184</f>
        <v>89</v>
      </c>
      <c r="D183">
        <f>'Datastream-Q'!D184</f>
        <v>84.7</v>
      </c>
      <c r="E183">
        <f>'Datastream-Q'!E184</f>
        <v>93.5</v>
      </c>
      <c r="F183">
        <f>'Datastream-Q'!F184</f>
        <v>83</v>
      </c>
      <c r="G183">
        <f>'Datastream-Q'!G184</f>
        <v>1.216491</v>
      </c>
      <c r="H183">
        <f>'Datastream-Q'!H184</f>
        <v>706.3</v>
      </c>
      <c r="I183">
        <f>'Datastream-Q'!I184</f>
        <v>1451.1</v>
      </c>
      <c r="J183">
        <f>'Datastream-Q'!J184</f>
        <v>2.125</v>
      </c>
      <c r="K183">
        <f>'Datastream-Q'!K184</f>
        <v>3.3</v>
      </c>
      <c r="L183">
        <f>'Datastream-Q'!L184</f>
        <v>4586.3</v>
      </c>
      <c r="M183">
        <f>'Datastream-Q'!M184</f>
        <v>945999</v>
      </c>
      <c r="N183">
        <f>'Datastream-Q'!N184</f>
        <v>84.8</v>
      </c>
      <c r="O183">
        <f>'Datastream-Q'!O184</f>
        <v>9968</v>
      </c>
      <c r="P183">
        <f>'Datastream-Q'!P184</f>
        <v>11.9</v>
      </c>
      <c r="Q183">
        <f>'Datastream-Q'!Q184</f>
        <v>85.8</v>
      </c>
      <c r="R183">
        <f>'Datastream-Q'!R184</f>
        <v>87.2</v>
      </c>
      <c r="S183">
        <v>0</v>
      </c>
      <c r="T183">
        <v>0</v>
      </c>
      <c r="U183">
        <f>'Datastream-Q'!S184</f>
        <v>13.4</v>
      </c>
      <c r="V183">
        <f>'Datastream-Q'!T184</f>
        <v>12</v>
      </c>
      <c r="W183" s="1">
        <f>'[2]Deutschland Quartalsdaten'!C143</f>
        <v>4.4249907507968346E-2</v>
      </c>
      <c r="X183" s="1">
        <f>'[2]Deutschland Quartalsdaten'!B143</f>
        <v>3.7593860475776815</v>
      </c>
      <c r="Y183" s="19">
        <f>'[2]Deutschland Quartalsdaten'!J143</f>
        <v>3.7829024667960653</v>
      </c>
      <c r="Z183">
        <f>'Datastream-Q'!U184</f>
        <v>212.08699999999999</v>
      </c>
      <c r="AA183">
        <f>'Datastream-Q'!V184</f>
        <v>227.44212999999999</v>
      </c>
      <c r="AB183">
        <f>'Datastream-Q'!W184</f>
        <v>183.83699999999999</v>
      </c>
      <c r="AC183">
        <f>'Datastream-Q'!X184</f>
        <v>196.47155000000001</v>
      </c>
      <c r="AD183">
        <f>'Datastream-Q'!Y184</f>
        <v>-14.8</v>
      </c>
      <c r="AE183">
        <f>'Datastream-Q'!Z184</f>
        <v>77.3</v>
      </c>
      <c r="AF183" s="1">
        <f>'Datastream-Q'!AA184</f>
        <v>13.7</v>
      </c>
      <c r="AG183">
        <f>'Datastream-Q'!AB184</f>
        <v>95</v>
      </c>
      <c r="AH183">
        <f>'Datastream-Q'!AC184</f>
        <v>93.8</v>
      </c>
      <c r="AI183">
        <f>'Datastream-Q'!AD184</f>
        <v>100.62</v>
      </c>
      <c r="AJ183">
        <f>'Datastream-Q'!AE184</f>
        <v>1.216491</v>
      </c>
      <c r="AK183" s="2">
        <f t="shared" si="9"/>
        <v>93.248774974100002</v>
      </c>
      <c r="AL183" s="2">
        <f t="shared" si="10"/>
        <v>93.569272497722949</v>
      </c>
      <c r="AM183" s="48">
        <f>'Datastream-Q'!CI184</f>
        <v>-0.5</v>
      </c>
      <c r="AN183">
        <f>'Datastream-Q'!AF184</f>
        <v>86.5</v>
      </c>
      <c r="AO183">
        <f>'Datastream-Q'!AG184</f>
        <v>-19.399999999999999</v>
      </c>
      <c r="AP183">
        <f>'Datastream-Q'!AH184</f>
        <v>33.562449999999998</v>
      </c>
      <c r="AQ183">
        <f>'Datastream-Q'!AI184</f>
        <v>193.7491</v>
      </c>
      <c r="AR183">
        <f>'Datastream-Q'!AJ184</f>
        <v>48.736449999999998</v>
      </c>
      <c r="AS183">
        <f>'Datastream-Q'!AK184</f>
        <v>148.03792999999999</v>
      </c>
      <c r="AT183">
        <f>'Datastream-Q'!AL184</f>
        <v>31.263999999999999</v>
      </c>
      <c r="AU183">
        <f>'Datastream-Q'!AM184</f>
        <v>180.82300000000001</v>
      </c>
      <c r="AV183">
        <f>'Datastream-Q'!AN184</f>
        <v>41.523000000000003</v>
      </c>
      <c r="AW183">
        <f>'Datastream-Q'!AO184</f>
        <v>142.31399999999999</v>
      </c>
      <c r="AX183" s="30">
        <f t="shared" si="12"/>
        <v>99.657475670091642</v>
      </c>
      <c r="AY183">
        <f>'Datastream-Q'!AQ184</f>
        <v>52.24</v>
      </c>
      <c r="AZ183">
        <f>'Datastream-Q'!AR184</f>
        <v>85.8</v>
      </c>
      <c r="BA183" s="2">
        <f t="shared" si="8"/>
        <v>93.151721641298536</v>
      </c>
      <c r="BB183" s="2">
        <f t="shared" si="8"/>
        <v>93.328433525626707</v>
      </c>
      <c r="BC183" s="2">
        <f t="shared" si="8"/>
        <v>85.199065586434813</v>
      </c>
      <c r="BD183" s="2">
        <f t="shared" si="8"/>
        <v>96.13347065849949</v>
      </c>
      <c r="BE183">
        <f>'Datastream-Q'!AS184</f>
        <v>92.855999999999995</v>
      </c>
      <c r="BF183">
        <f>'Datastream-Q'!AT184</f>
        <v>77.3</v>
      </c>
      <c r="BG183">
        <f>'Datastream-Q'!AU184</f>
        <v>83.6</v>
      </c>
      <c r="BH183">
        <f>'Datastream-Q'!AV184</f>
        <v>83.5</v>
      </c>
      <c r="BI183">
        <f>'Datastream-Q'!AW184</f>
        <v>15.5</v>
      </c>
      <c r="BJ183">
        <f>'Datastream-Q'!AX184</f>
        <v>16.8</v>
      </c>
      <c r="BK183">
        <f>'Datastream-Q'!AY184</f>
        <v>-5.0999999999999996</v>
      </c>
      <c r="BL183">
        <v>0.65847574196255798</v>
      </c>
      <c r="BM183">
        <f>'Datastream-Q'!AZ184</f>
        <v>87.474199999999996</v>
      </c>
      <c r="BN183">
        <f>'Datastream-Q'!BA184</f>
        <v>99.504599999999996</v>
      </c>
      <c r="BO183">
        <f>'Datastream-Q'!BB184</f>
        <v>20.8</v>
      </c>
      <c r="BP183">
        <f>'Datastream-Q'!BC184</f>
        <v>85.7</v>
      </c>
      <c r="BQ183" s="41">
        <f>[6]Quartalsdaten!S59</f>
        <v>64.712379999999996</v>
      </c>
      <c r="BR183">
        <f>'Datastream-Q'!BE184</f>
        <v>80.7</v>
      </c>
      <c r="BS183" s="13">
        <v>146.49</v>
      </c>
      <c r="BT183" s="1">
        <f>'[4]Preisindex-Deutschland-Quartals'!C143</f>
        <v>12.716944228783561</v>
      </c>
      <c r="BU183" s="1">
        <f>'[4]Preisindex-Deutschland-Quartals'!D143</f>
        <v>10.647644236469844</v>
      </c>
      <c r="BV183" s="2">
        <f>'[5]Deutschland Quartalsdaten'!K143</f>
        <v>0</v>
      </c>
      <c r="BW183" s="41">
        <f>'West-Deutschland-Q'!AW184</f>
        <v>366.62907000000001</v>
      </c>
      <c r="BX183" s="41">
        <f>'West-Deutschland-Q'!AX184</f>
        <v>40.82985</v>
      </c>
      <c r="BY183" s="41">
        <f>'West-Deutschland-Q'!AY184</f>
        <v>621.39787000000001</v>
      </c>
      <c r="BZ183" s="2">
        <f>'Datastream-Q'!BF184</f>
        <v>568.56200000000001</v>
      </c>
      <c r="CA183">
        <f>'Datastream-Q'!BG184</f>
        <v>3615.84</v>
      </c>
      <c r="CB183">
        <f>'Datastream-Q'!BH184</f>
        <v>25890.01</v>
      </c>
      <c r="CC183" s="2">
        <v>795.14</v>
      </c>
      <c r="CD183">
        <f>'Datastream-Q'!BI184</f>
        <v>17.8</v>
      </c>
      <c r="CE183">
        <f>'Datastream-Q'!BJ184</f>
        <v>-15</v>
      </c>
      <c r="CF183">
        <f>'Datastream-Q'!BK184</f>
        <v>92.6</v>
      </c>
      <c r="CG183" s="41">
        <v>121.64055534326846</v>
      </c>
      <c r="CH183" s="11">
        <f>[2]Weltindikatoren!Q143</f>
        <v>81.042984076425441</v>
      </c>
      <c r="CI183" s="2">
        <f>'[2]Deutschland Quartalsdaten'!O143</f>
        <v>80.79241602462379</v>
      </c>
      <c r="CJ183" s="21">
        <v>2.6238199999999998</v>
      </c>
      <c r="CK183" s="21">
        <v>-6.3001899999999997</v>
      </c>
      <c r="CL183">
        <f>'Datastream-Q'!BL184</f>
        <v>99.0077</v>
      </c>
      <c r="CM183">
        <f>'Datastream-Q'!BM184</f>
        <v>100.17870000000001</v>
      </c>
      <c r="CN183">
        <f>'Datastream-Q'!BN184</f>
        <v>91.2</v>
      </c>
      <c r="CO183">
        <f>'Datastream-Q'!BO184</f>
        <v>98.6</v>
      </c>
      <c r="CP183">
        <f>'Datastream-Q'!BP184</f>
        <v>99.77</v>
      </c>
      <c r="CQ183">
        <f>'Datastream-Q'!BQ184</f>
        <v>96.5</v>
      </c>
      <c r="CR183">
        <f>'Datastream-Q'!BR184</f>
        <v>79.67</v>
      </c>
      <c r="CS183">
        <f>'Datastream-Q'!BS184</f>
        <v>67.430000000000007</v>
      </c>
      <c r="CT183">
        <f>'Datastream-Q'!BT184</f>
        <v>88.2</v>
      </c>
      <c r="CU183" s="28">
        <f>'Datastream-Q'!BU184</f>
        <v>89.9</v>
      </c>
      <c r="CV183" s="28">
        <f>'Datastream-Q'!BV184</f>
        <v>99.6</v>
      </c>
      <c r="CW183">
        <f>'Datastream-Q'!CJ184</f>
        <v>3.488</v>
      </c>
      <c r="CX183" s="41">
        <v>0.93</v>
      </c>
      <c r="CY183">
        <f>'Datastream-Q'!BW184</f>
        <v>75.3</v>
      </c>
      <c r="CZ183">
        <f>'Datastream-Q'!CL184</f>
        <v>110.37520000000001</v>
      </c>
      <c r="DA183" s="41">
        <f>[6]Quartalsdaten!C59</f>
        <v>87.740509279999998</v>
      </c>
      <c r="DB183" s="40">
        <f t="shared" si="11"/>
        <v>42.943186591598298</v>
      </c>
      <c r="DC183" s="19">
        <f>'[2]Deutschland Quartalsdaten'!N143</f>
        <v>5.2829534379486114E-2</v>
      </c>
      <c r="DG183">
        <f>'Datastream-Q'!BY184</f>
        <v>9.7696860000000001</v>
      </c>
      <c r="DH183">
        <f>'Datastream-Q'!BZ184</f>
        <v>10.199999999999999</v>
      </c>
      <c r="DI183">
        <f>'Datastream-Q'!CA184</f>
        <v>360.72</v>
      </c>
      <c r="DJ183" s="41">
        <f>[6]Quartalsdaten!D59</f>
        <v>348.80900000000003</v>
      </c>
      <c r="DK183" s="41">
        <f>[6]Quartalsdaten!E59</f>
        <v>397.38373919999998</v>
      </c>
      <c r="DL183" s="53">
        <v>-0.8</v>
      </c>
      <c r="DM183">
        <f>'Datastream-Q'!CE184</f>
        <v>96.1</v>
      </c>
      <c r="DN183">
        <f>'Datastream-Q'!CF184</f>
        <v>106.7</v>
      </c>
      <c r="DO183" s="41">
        <f>[6]Quartalsdaten!F59</f>
        <v>19.304379999999998</v>
      </c>
      <c r="DP183" s="41">
        <f>'West-Deutschland-Q'!BA184</f>
        <v>37.005310000000001</v>
      </c>
      <c r="DQ183" s="41">
        <f>[6]Quartalsdaten!G59</f>
        <v>19.699950000000001</v>
      </c>
      <c r="DR183" s="41">
        <f>[6]Quartalsdaten!H59</f>
        <v>19.699950000000001</v>
      </c>
      <c r="DS183" s="41">
        <f>[6]Quartalsdaten!I59</f>
        <v>19.304379999999998</v>
      </c>
      <c r="DT183" s="41">
        <f>[6]Quartalsdaten!J59</f>
        <v>124.51443999999999</v>
      </c>
      <c r="DU183" s="41">
        <f>[6]Quartalsdaten!K59</f>
        <v>37.005310000000001</v>
      </c>
      <c r="DV183" s="48">
        <v>3.21</v>
      </c>
      <c r="DW183">
        <f>'Datastream-Q'!CG184</f>
        <v>92.2</v>
      </c>
      <c r="DX183" s="48">
        <f>'Datastream-Q'!CH184</f>
        <v>99.2</v>
      </c>
      <c r="DY183" s="56">
        <v>79.92</v>
      </c>
      <c r="DZ183" s="41">
        <v>0.35551731348765436</v>
      </c>
      <c r="EA183" s="41">
        <v>0.15174983474948561</v>
      </c>
      <c r="EB183" s="1">
        <f>[2]Weltindikatoren!C143</f>
        <v>3.2202440653084099</v>
      </c>
      <c r="EC183" s="41">
        <f>'West-Deutschland-Q'!BE184</f>
        <v>49.68</v>
      </c>
      <c r="ED183" s="41">
        <f>'West-Deutschland-Q'!BF184</f>
        <v>28.526</v>
      </c>
      <c r="EE183" s="41">
        <f>[6]Quartalsdaten!L59</f>
        <v>353.214</v>
      </c>
      <c r="EF183" s="41">
        <v>100.66</v>
      </c>
      <c r="EG183" s="41">
        <f>[6]Quartalsdaten!M59</f>
        <v>29.315672899999999</v>
      </c>
      <c r="EH183" s="41">
        <f>[6]Quartalsdaten!N59</f>
        <v>6.6659973030000002</v>
      </c>
      <c r="EI183" s="41">
        <f>[6]Quartalsdaten!O59</f>
        <v>87.3</v>
      </c>
      <c r="EJ183" s="1">
        <f>[2]Weltindikatoren!C143</f>
        <v>3.2202440653084099</v>
      </c>
      <c r="EK183" t="e">
        <f>#REF!</f>
        <v>#REF!</v>
      </c>
      <c r="EL183">
        <v>262.77573279048892</v>
      </c>
      <c r="EM183">
        <v>379.88437341271612</v>
      </c>
      <c r="EO183">
        <f>'Datastream-Q'!CM184</f>
        <v>87.6</v>
      </c>
      <c r="EP183">
        <f>'Datastream-Q'!CN184</f>
        <v>89.6</v>
      </c>
      <c r="EQ183">
        <f>[6]Quartalsdaten!AA59</f>
        <v>159.214</v>
      </c>
      <c r="ER183">
        <f>[6]Quartalsdaten!AB59</f>
        <v>246.858</v>
      </c>
      <c r="ES183" s="56">
        <v>74.56</v>
      </c>
      <c r="ET183" s="41">
        <f>[6]Quartalsdaten!AD59</f>
        <v>97.983999999999995</v>
      </c>
      <c r="EU183" s="41">
        <f>[6]Quartalsdaten!AE59</f>
        <v>112.32899999999999</v>
      </c>
    </row>
    <row r="184" spans="1:151">
      <c r="A184" s="4">
        <v>38534</v>
      </c>
      <c r="B184" s="14">
        <f>B183*('Datastream-Q'!B185/'Datastream-Q'!B184)</f>
        <v>521.51860306083165</v>
      </c>
      <c r="C184">
        <f>'Datastream-Q'!C185</f>
        <v>92.1</v>
      </c>
      <c r="D184">
        <f>'Datastream-Q'!D185</f>
        <v>87</v>
      </c>
      <c r="E184">
        <f>'Datastream-Q'!E185</f>
        <v>97.5</v>
      </c>
      <c r="F184">
        <f>'Datastream-Q'!F185</f>
        <v>86.4</v>
      </c>
      <c r="G184">
        <f>'Datastream-Q'!G185</f>
        <v>1.225641</v>
      </c>
      <c r="H184">
        <f>'Datastream-Q'!H185</f>
        <v>715.8</v>
      </c>
      <c r="I184">
        <f>'Datastream-Q'!I185</f>
        <v>1468.2</v>
      </c>
      <c r="J184">
        <f>'Datastream-Q'!J185</f>
        <v>2.13</v>
      </c>
      <c r="K184">
        <f>'Datastream-Q'!K185</f>
        <v>3.17</v>
      </c>
      <c r="L184">
        <f>'Datastream-Q'!L185</f>
        <v>5044.1000000000004</v>
      </c>
      <c r="M184">
        <f>'Datastream-Q'!M185</f>
        <v>801774</v>
      </c>
      <c r="N184">
        <f>'Datastream-Q'!N185</f>
        <v>86.1</v>
      </c>
      <c r="O184">
        <f>'Datastream-Q'!O185</f>
        <v>9101</v>
      </c>
      <c r="P184">
        <f>'Datastream-Q'!P185</f>
        <v>11.7</v>
      </c>
      <c r="Q184">
        <f>'Datastream-Q'!Q185</f>
        <v>86.4</v>
      </c>
      <c r="R184">
        <f>'Datastream-Q'!R185</f>
        <v>87.2</v>
      </c>
      <c r="S184">
        <v>0</v>
      </c>
      <c r="T184">
        <v>0</v>
      </c>
      <c r="U184">
        <f>'Datastream-Q'!S185</f>
        <v>15.5</v>
      </c>
      <c r="V184">
        <f>'Datastream-Q'!T185</f>
        <v>10.3</v>
      </c>
      <c r="W184" s="1">
        <f>'[2]Deutschland Quartalsdaten'!C144</f>
        <v>0.1165622575722622</v>
      </c>
      <c r="X184" s="1">
        <f>'[2]Deutschland Quartalsdaten'!B144</f>
        <v>3.770080251777904</v>
      </c>
      <c r="Y184" s="19">
        <f>'[2]Deutschland Quartalsdaten'!J144</f>
        <v>3.8209919037180624</v>
      </c>
      <c r="Z184">
        <f>'Datastream-Q'!U185</f>
        <v>221.05500000000001</v>
      </c>
      <c r="AA184">
        <f>'Datastream-Q'!V185</f>
        <v>236.92035999999999</v>
      </c>
      <c r="AB184">
        <f>'Datastream-Q'!W185</f>
        <v>190.809</v>
      </c>
      <c r="AC184">
        <f>'Datastream-Q'!X185</f>
        <v>201.29112000000001</v>
      </c>
      <c r="AD184">
        <f>'Datastream-Q'!Y185</f>
        <v>-14.8</v>
      </c>
      <c r="AE184">
        <f>'Datastream-Q'!Z185</f>
        <v>81.5</v>
      </c>
      <c r="AF184" s="1">
        <f>'Datastream-Q'!AA185</f>
        <v>15.1</v>
      </c>
      <c r="AG184">
        <f>'Datastream-Q'!AB185</f>
        <v>94.2</v>
      </c>
      <c r="AH184">
        <f>'Datastream-Q'!AC185</f>
        <v>92.6</v>
      </c>
      <c r="AI184">
        <f>'Datastream-Q'!AD185</f>
        <v>99.38</v>
      </c>
      <c r="AJ184">
        <f>'Datastream-Q'!AE185</f>
        <v>1.225641</v>
      </c>
      <c r="AK184" s="2">
        <f t="shared" si="9"/>
        <v>93.303505025908294</v>
      </c>
      <c r="AL184" s="2">
        <f t="shared" si="10"/>
        <v>94.792557167946597</v>
      </c>
      <c r="AM184" s="48">
        <f>'Datastream-Q'!CI185</f>
        <v>2.9</v>
      </c>
      <c r="AN184">
        <f>'Datastream-Q'!AF185</f>
        <v>87.6</v>
      </c>
      <c r="AO184">
        <f>'Datastream-Q'!AG185</f>
        <v>-17.7</v>
      </c>
      <c r="AP184">
        <f>'Datastream-Q'!AH185</f>
        <v>35.411560000000001</v>
      </c>
      <c r="AQ184">
        <f>'Datastream-Q'!AI185</f>
        <v>201.39054999999999</v>
      </c>
      <c r="AR184">
        <f>'Datastream-Q'!AJ185</f>
        <v>49.456850000000003</v>
      </c>
      <c r="AS184">
        <f>'Datastream-Q'!AK185</f>
        <v>152.10099</v>
      </c>
      <c r="AT184">
        <f>'Datastream-Q'!AL185</f>
        <v>33.197000000000003</v>
      </c>
      <c r="AU184">
        <f>'Datastream-Q'!AM185</f>
        <v>187.858</v>
      </c>
      <c r="AV184">
        <f>'Datastream-Q'!AN185</f>
        <v>42.911000000000001</v>
      </c>
      <c r="AW184">
        <f>'Datastream-Q'!AO185</f>
        <v>147.898</v>
      </c>
      <c r="AX184" s="30">
        <f t="shared" si="12"/>
        <v>98.42914656326856</v>
      </c>
      <c r="AY184">
        <f>'Datastream-Q'!AQ185</f>
        <v>61.61</v>
      </c>
      <c r="AZ184">
        <f>'Datastream-Q'!AR185</f>
        <v>86.4</v>
      </c>
      <c r="BA184" s="2">
        <f t="shared" si="8"/>
        <v>93.746222984810615</v>
      </c>
      <c r="BB184" s="2">
        <f t="shared" si="8"/>
        <v>93.280444390265586</v>
      </c>
      <c r="BC184" s="2">
        <f t="shared" si="8"/>
        <v>86.764523013495591</v>
      </c>
      <c r="BD184" s="2">
        <f t="shared" si="8"/>
        <v>97.236710951059564</v>
      </c>
      <c r="BE184">
        <f>'Datastream-Q'!AS185</f>
        <v>92.003699999999995</v>
      </c>
      <c r="BF184">
        <f>'Datastream-Q'!AT185</f>
        <v>81.5</v>
      </c>
      <c r="BG184">
        <f>'Datastream-Q'!AU185</f>
        <v>83.9</v>
      </c>
      <c r="BH184">
        <f>'Datastream-Q'!AV185</f>
        <v>83.8</v>
      </c>
      <c r="BI184">
        <f>'Datastream-Q'!AW185</f>
        <v>18.399999999999999</v>
      </c>
      <c r="BJ184">
        <f>'Datastream-Q'!AX185</f>
        <v>12.7</v>
      </c>
      <c r="BK184">
        <f>'Datastream-Q'!AY185</f>
        <v>-2.2000000000000002</v>
      </c>
      <c r="BL184">
        <v>0.66463055116624614</v>
      </c>
      <c r="BM184">
        <f>'Datastream-Q'!AZ185</f>
        <v>88.012600000000006</v>
      </c>
      <c r="BN184">
        <f>'Datastream-Q'!BA185</f>
        <v>99.783299999999997</v>
      </c>
      <c r="BO184">
        <f>'Datastream-Q'!BB185</f>
        <v>15.2</v>
      </c>
      <c r="BP184">
        <f>'Datastream-Q'!BC185</f>
        <v>98.2</v>
      </c>
      <c r="BQ184" s="41">
        <f>[6]Quartalsdaten!S60</f>
        <v>65.287570000000002</v>
      </c>
      <c r="BR184">
        <f>'Datastream-Q'!BE185</f>
        <v>82.7</v>
      </c>
      <c r="BS184" s="13">
        <v>142.19999999999999</v>
      </c>
      <c r="BT184" s="1">
        <f>'[4]Preisindex-Deutschland-Quartals'!C144</f>
        <v>12.820847102199636</v>
      </c>
      <c r="BU184" s="1">
        <f>'[4]Preisindex-Deutschland-Quartals'!D144</f>
        <v>10.724448437253608</v>
      </c>
      <c r="BV184" s="2">
        <f>'[5]Deutschland Quartalsdaten'!K144</f>
        <v>0</v>
      </c>
      <c r="BW184" s="41">
        <f>'West-Deutschland-Q'!AW185</f>
        <v>366.54894000000002</v>
      </c>
      <c r="BX184" s="41">
        <f>'West-Deutschland-Q'!AX185</f>
        <v>42.009430000000002</v>
      </c>
      <c r="BY184" s="41">
        <f>'West-Deutschland-Q'!AY185</f>
        <v>621.95708000000002</v>
      </c>
      <c r="BZ184" s="2">
        <f>'Datastream-Q'!BF185</f>
        <v>573.65</v>
      </c>
      <c r="CA184">
        <f>'Datastream-Q'!BG185</f>
        <v>3684.05</v>
      </c>
      <c r="CB184">
        <f>'Datastream-Q'!BH185</f>
        <v>22550.133000000002</v>
      </c>
      <c r="CC184" s="2">
        <v>804.79</v>
      </c>
      <c r="CD184">
        <f>'Datastream-Q'!BI185</f>
        <v>41.9</v>
      </c>
      <c r="CE184">
        <f>'Datastream-Q'!BJ185</f>
        <v>-15.6</v>
      </c>
      <c r="CF184">
        <f>'Datastream-Q'!BK185</f>
        <v>93.7</v>
      </c>
      <c r="CG184" s="41">
        <v>121.13106610622859</v>
      </c>
      <c r="CH184" s="11">
        <f>[2]Weltindikatoren!Q144</f>
        <v>80.846413767979186</v>
      </c>
      <c r="CI184" s="2">
        <f>'[2]Deutschland Quartalsdaten'!O144</f>
        <v>80.631004735822216</v>
      </c>
      <c r="CJ184" s="21">
        <v>6.6831800000000001</v>
      </c>
      <c r="CK184" s="21">
        <v>-7.6226500000000001</v>
      </c>
      <c r="CL184">
        <f>'Datastream-Q'!BL185</f>
        <v>97.854200000000006</v>
      </c>
      <c r="CM184">
        <f>'Datastream-Q'!BM185</f>
        <v>99.407200000000003</v>
      </c>
      <c r="CN184">
        <f>'Datastream-Q'!BN185</f>
        <v>92.8</v>
      </c>
      <c r="CO184">
        <f>'Datastream-Q'!BO185</f>
        <v>100.8</v>
      </c>
      <c r="CP184">
        <f>'Datastream-Q'!BP185</f>
        <v>116.1</v>
      </c>
      <c r="CQ184">
        <f>'Datastream-Q'!BQ185</f>
        <v>110.23</v>
      </c>
      <c r="CR184">
        <f>'Datastream-Q'!BR185</f>
        <v>79.77</v>
      </c>
      <c r="CS184">
        <f>'Datastream-Q'!BS185</f>
        <v>64.930000000000007</v>
      </c>
      <c r="CT184">
        <f>'Datastream-Q'!BT185</f>
        <v>90.07</v>
      </c>
      <c r="CU184" s="28">
        <f>'Datastream-Q'!BU185</f>
        <v>90.3</v>
      </c>
      <c r="CV184" s="28">
        <f>'Datastream-Q'!BV185</f>
        <v>100.6</v>
      </c>
      <c r="CW184">
        <f>'Datastream-Q'!CJ185</f>
        <v>2.66</v>
      </c>
      <c r="CX184" s="41">
        <v>-0.2</v>
      </c>
      <c r="CY184">
        <f>'Datastream-Q'!BW185</f>
        <v>76.3</v>
      </c>
      <c r="CZ184">
        <f>'Datastream-Q'!CL185</f>
        <v>108.3117</v>
      </c>
      <c r="DA184" s="41">
        <f>[6]Quartalsdaten!C60</f>
        <v>88.295760419999993</v>
      </c>
      <c r="DB184" s="40">
        <f t="shared" si="11"/>
        <v>50.267574273380212</v>
      </c>
      <c r="DC184" s="19">
        <f>'[2]Deutschland Quartalsdaten'!N144</f>
        <v>5.867391262210301E-2</v>
      </c>
      <c r="DG184">
        <f>'Datastream-Q'!BY185</f>
        <v>8.9168730000000007</v>
      </c>
      <c r="DH184">
        <f>'Datastream-Q'!BZ185</f>
        <v>10.5</v>
      </c>
      <c r="DI184">
        <f>'Datastream-Q'!CA185</f>
        <v>362.04</v>
      </c>
      <c r="DJ184" s="41">
        <f>[6]Quartalsdaten!D60</f>
        <v>351.45699999999999</v>
      </c>
      <c r="DK184" s="41">
        <f>[6]Quartalsdaten!E60</f>
        <v>398.06455790000001</v>
      </c>
      <c r="DL184" s="53">
        <v>0.7</v>
      </c>
      <c r="DM184">
        <f>'Datastream-Q'!CE185</f>
        <v>96.6</v>
      </c>
      <c r="DN184">
        <f>'Datastream-Q'!CF185</f>
        <v>105.6</v>
      </c>
      <c r="DO184" s="41">
        <f>[6]Quartalsdaten!F60</f>
        <v>19.91235</v>
      </c>
      <c r="DP184" s="41">
        <f>'West-Deutschland-Q'!BA185</f>
        <v>37.421790000000001</v>
      </c>
      <c r="DQ184" s="41">
        <f>[6]Quartalsdaten!G60</f>
        <v>19.745709999999999</v>
      </c>
      <c r="DR184" s="41">
        <f>[6]Quartalsdaten!H60</f>
        <v>19.745709999999999</v>
      </c>
      <c r="DS184" s="41">
        <f>[6]Quartalsdaten!I60</f>
        <v>19.91235</v>
      </c>
      <c r="DT184" s="41">
        <f>[6]Quartalsdaten!J60</f>
        <v>126.43796</v>
      </c>
      <c r="DU184" s="41">
        <f>[6]Quartalsdaten!K60</f>
        <v>37.421790000000001</v>
      </c>
      <c r="DV184" s="48">
        <v>2.73</v>
      </c>
      <c r="DW184">
        <f>'Datastream-Q'!CG185</f>
        <v>91.7</v>
      </c>
      <c r="DX184" s="48">
        <f>'Datastream-Q'!CH185</f>
        <v>97.9</v>
      </c>
      <c r="DY184" s="56">
        <v>80.349999999999994</v>
      </c>
      <c r="DZ184" s="41">
        <v>0.34444664349034348</v>
      </c>
      <c r="EA184" s="41">
        <v>0.3446795532994561</v>
      </c>
      <c r="EB184" s="1">
        <f>[2]Weltindikatoren!C144</f>
        <v>3.2586558906447634</v>
      </c>
      <c r="EC184" s="41">
        <f>'West-Deutschland-Q'!BE185</f>
        <v>50.158999999999999</v>
      </c>
      <c r="ED184" s="41">
        <f>'West-Deutschland-Q'!BF185</f>
        <v>28.867999999999999</v>
      </c>
      <c r="EE184" s="41">
        <f>[6]Quartalsdaten!L60</f>
        <v>354.50099999999998</v>
      </c>
      <c r="EF184" s="41">
        <v>100.07</v>
      </c>
      <c r="EG184" s="41">
        <f>[6]Quartalsdaten!M60</f>
        <v>29.496788049999999</v>
      </c>
      <c r="EH184" s="41">
        <f>[6]Quartalsdaten!N60</f>
        <v>6.6742821149999996</v>
      </c>
      <c r="EI184" s="41">
        <f>[6]Quartalsdaten!O60</f>
        <v>87.399999999999991</v>
      </c>
      <c r="EJ184" s="1">
        <f>[2]Weltindikatoren!C144</f>
        <v>3.2586558906447634</v>
      </c>
      <c r="EK184" t="e">
        <f>#REF!</f>
        <v>#REF!</v>
      </c>
      <c r="EL184">
        <v>264.95183518667966</v>
      </c>
      <c r="EM184">
        <v>385.80489218544744</v>
      </c>
      <c r="EO184">
        <f>'Datastream-Q'!CM185</f>
        <v>88</v>
      </c>
      <c r="EP184">
        <f>'Datastream-Q'!CN185</f>
        <v>90.1</v>
      </c>
      <c r="EQ184">
        <f>[6]Quartalsdaten!AA60</f>
        <v>159.083</v>
      </c>
      <c r="ER184">
        <f>[6]Quartalsdaten!AB60</f>
        <v>246.42699999999999</v>
      </c>
      <c r="ES184" s="56">
        <v>74.95</v>
      </c>
      <c r="ET184" s="41">
        <f>[6]Quartalsdaten!AD60</f>
        <v>98.441000000000003</v>
      </c>
      <c r="EU184" s="41">
        <f>[6]Quartalsdaten!AE60</f>
        <v>113.084</v>
      </c>
    </row>
    <row r="185" spans="1:151">
      <c r="A185" s="4">
        <v>38626</v>
      </c>
      <c r="B185" s="14">
        <f>B184*('Datastream-Q'!B186/'Datastream-Q'!B185)</f>
        <v>523.97724307246506</v>
      </c>
      <c r="C185">
        <f>'Datastream-Q'!C186</f>
        <v>95.3</v>
      </c>
      <c r="D185">
        <f>'Datastream-Q'!D186</f>
        <v>90.1</v>
      </c>
      <c r="E185">
        <f>'Datastream-Q'!E186</f>
        <v>100.8</v>
      </c>
      <c r="F185">
        <f>'Datastream-Q'!F186</f>
        <v>89.4</v>
      </c>
      <c r="G185">
        <f>'Datastream-Q'!G186</f>
        <v>1.1856100000000001</v>
      </c>
      <c r="H185">
        <f>'Datastream-Q'!H186</f>
        <v>725.8</v>
      </c>
      <c r="I185">
        <f>'Datastream-Q'!I186</f>
        <v>1477.6</v>
      </c>
      <c r="J185">
        <f>'Datastream-Q'!J186</f>
        <v>2.3439999999999999</v>
      </c>
      <c r="K185">
        <f>'Datastream-Q'!K186</f>
        <v>3.33</v>
      </c>
      <c r="L185">
        <f>'Datastream-Q'!L186</f>
        <v>5408.3</v>
      </c>
      <c r="M185">
        <f>'Datastream-Q'!M186</f>
        <v>823558</v>
      </c>
      <c r="N185">
        <f>'Datastream-Q'!N186</f>
        <v>87.8</v>
      </c>
      <c r="O185">
        <f>'Datastream-Q'!O186</f>
        <v>8589</v>
      </c>
      <c r="P185">
        <f>'Datastream-Q'!P186</f>
        <v>11.4</v>
      </c>
      <c r="Q185">
        <f>'Datastream-Q'!Q186</f>
        <v>86.7</v>
      </c>
      <c r="R185">
        <f>'Datastream-Q'!R186</f>
        <v>87.3</v>
      </c>
      <c r="S185">
        <v>0</v>
      </c>
      <c r="T185">
        <v>0</v>
      </c>
      <c r="U185">
        <f>'Datastream-Q'!S186</f>
        <v>13.1</v>
      </c>
      <c r="V185">
        <f>'Datastream-Q'!T186</f>
        <v>13.2</v>
      </c>
      <c r="W185" s="1">
        <f>'[2]Deutschland Quartalsdaten'!C145</f>
        <v>0.45360085530052502</v>
      </c>
      <c r="X185" s="1">
        <f>'[2]Deutschland Quartalsdaten'!B145</f>
        <v>3.8291500605169873</v>
      </c>
      <c r="Y185" s="19">
        <f>'[2]Deutschland Quartalsdaten'!J145</f>
        <v>3.8611320042696531</v>
      </c>
      <c r="Z185">
        <f>'Datastream-Q'!U186</f>
        <v>225.851</v>
      </c>
      <c r="AA185">
        <f>'Datastream-Q'!V186</f>
        <v>241.21574000000001</v>
      </c>
      <c r="AB185">
        <f>'Datastream-Q'!W186</f>
        <v>200.17</v>
      </c>
      <c r="AC185">
        <f>'Datastream-Q'!X186</f>
        <v>209.65097</v>
      </c>
      <c r="AD185">
        <f>'Datastream-Q'!Y186</f>
        <v>-11.3</v>
      </c>
      <c r="AE185">
        <f>'Datastream-Q'!Z186</f>
        <v>85.3</v>
      </c>
      <c r="AF185" s="1">
        <f>'Datastream-Q'!AA186</f>
        <v>17.600000000000001</v>
      </c>
      <c r="AG185">
        <f>'Datastream-Q'!AB186</f>
        <v>93.4</v>
      </c>
      <c r="AH185">
        <f>'Datastream-Q'!AC186</f>
        <v>91.5</v>
      </c>
      <c r="AI185">
        <f>'Datastream-Q'!AD186</f>
        <v>98.63</v>
      </c>
      <c r="AJ185">
        <f>'Datastream-Q'!AE186</f>
        <v>1.1856100000000001</v>
      </c>
      <c r="AK185" s="2">
        <f t="shared" si="9"/>
        <v>93.630291290278151</v>
      </c>
      <c r="AL185" s="2">
        <f t="shared" si="10"/>
        <v>95.477736163109554</v>
      </c>
      <c r="AM185" s="48">
        <f>'Datastream-Q'!CI186</f>
        <v>4.2</v>
      </c>
      <c r="AN185">
        <f>'Datastream-Q'!AF186</f>
        <v>89.2</v>
      </c>
      <c r="AO185">
        <f>'Datastream-Q'!AG186</f>
        <v>-11.4</v>
      </c>
      <c r="AP185">
        <f>'Datastream-Q'!AH186</f>
        <v>36.152459999999998</v>
      </c>
      <c r="AQ185">
        <f>'Datastream-Q'!AI186</f>
        <v>204.94880000000001</v>
      </c>
      <c r="AR185">
        <f>'Datastream-Q'!AJ186</f>
        <v>50.014159999999997</v>
      </c>
      <c r="AS185">
        <f>'Datastream-Q'!AK186</f>
        <v>159.74504999999999</v>
      </c>
      <c r="AT185">
        <f>'Datastream-Q'!AL186</f>
        <v>33.970999999999997</v>
      </c>
      <c r="AU185">
        <f>'Datastream-Q'!AM186</f>
        <v>191.88</v>
      </c>
      <c r="AV185">
        <f>'Datastream-Q'!AN186</f>
        <v>43.508000000000003</v>
      </c>
      <c r="AW185">
        <f>'Datastream-Q'!AO186</f>
        <v>156.66200000000001</v>
      </c>
      <c r="AX185" s="30">
        <f t="shared" si="12"/>
        <v>98.065051658037518</v>
      </c>
      <c r="AY185">
        <f>'Datastream-Q'!AQ186</f>
        <v>57.17</v>
      </c>
      <c r="AZ185">
        <f>'Datastream-Q'!AR186</f>
        <v>86.7</v>
      </c>
      <c r="BA185" s="2">
        <f t="shared" si="8"/>
        <v>93.965943119776625</v>
      </c>
      <c r="BB185" s="2">
        <f t="shared" si="8"/>
        <v>93.623383010781225</v>
      </c>
      <c r="BC185" s="2">
        <f t="shared" si="8"/>
        <v>86.991364045702269</v>
      </c>
      <c r="BD185" s="2">
        <f t="shared" si="8"/>
        <v>98.07001844501599</v>
      </c>
      <c r="BE185">
        <f>'Datastream-Q'!AS186</f>
        <v>91.023099999999999</v>
      </c>
      <c r="BF185">
        <f>'Datastream-Q'!AT186</f>
        <v>85.3</v>
      </c>
      <c r="BG185">
        <f>'Datastream-Q'!AU186</f>
        <v>84.4</v>
      </c>
      <c r="BH185">
        <f>'Datastream-Q'!AV186</f>
        <v>84.2</v>
      </c>
      <c r="BI185">
        <f>'Datastream-Q'!AW186</f>
        <v>18.7</v>
      </c>
      <c r="BJ185">
        <f>'Datastream-Q'!AX186</f>
        <v>12.7</v>
      </c>
      <c r="BK185">
        <f>'Datastream-Q'!AY186</f>
        <v>4.9000000000000004</v>
      </c>
      <c r="BL185">
        <v>0.66355930213445413</v>
      </c>
      <c r="BM185">
        <f>'Datastream-Q'!AZ186</f>
        <v>88.9803</v>
      </c>
      <c r="BN185">
        <f>'Datastream-Q'!BA186</f>
        <v>100.53570000000001</v>
      </c>
      <c r="BO185">
        <f>'Datastream-Q'!BB186</f>
        <v>16.100000000000001</v>
      </c>
      <c r="BP185">
        <f>'Datastream-Q'!BC186</f>
        <v>93.2</v>
      </c>
      <c r="BQ185" s="41">
        <f>[6]Quartalsdaten!S61</f>
        <v>65.913719999999998</v>
      </c>
      <c r="BR185">
        <f>'Datastream-Q'!BE186</f>
        <v>86.1</v>
      </c>
      <c r="BS185" s="13">
        <v>143.28</v>
      </c>
      <c r="BT185" s="1">
        <f>'[4]Preisindex-Deutschland-Quartals'!C145</f>
        <v>12.910919941102748</v>
      </c>
      <c r="BU185" s="1">
        <f>'[4]Preisindex-Deutschland-Quartals'!D145</f>
        <v>10.790872381467077</v>
      </c>
      <c r="BV185" s="2">
        <f>'[5]Deutschland Quartalsdaten'!K145</f>
        <v>0</v>
      </c>
      <c r="BW185" s="41">
        <f>'West-Deutschland-Q'!AW186</f>
        <v>367.91140999999999</v>
      </c>
      <c r="BX185" s="41">
        <f>'West-Deutschland-Q'!AX186</f>
        <v>44.575519999999997</v>
      </c>
      <c r="BY185" s="41">
        <f>'West-Deutschland-Q'!AY186</f>
        <v>629.43709999999999</v>
      </c>
      <c r="BZ185" s="2">
        <f>'Datastream-Q'!BF186</f>
        <v>577.24300000000005</v>
      </c>
      <c r="CA185">
        <f>'Datastream-Q'!BG186</f>
        <v>3782.77</v>
      </c>
      <c r="CB185">
        <f>'Datastream-Q'!BH186</f>
        <v>30433.868999999999</v>
      </c>
      <c r="CC185" s="2">
        <v>815.39</v>
      </c>
      <c r="CD185">
        <f>'Datastream-Q'!BI186</f>
        <v>46.6</v>
      </c>
      <c r="CE185">
        <f>'Datastream-Q'!BJ186</f>
        <v>-12.2</v>
      </c>
      <c r="CF185">
        <f>'Datastream-Q'!BK186</f>
        <v>96.1</v>
      </c>
      <c r="CG185" s="41">
        <v>121.1820150299326</v>
      </c>
      <c r="CH185" s="11">
        <f>[2]Weltindikatoren!Q145</f>
        <v>81.273601170055315</v>
      </c>
      <c r="CI185" s="2">
        <f>'[2]Deutschland Quartalsdaten'!O145</f>
        <v>80.944492814187683</v>
      </c>
      <c r="CJ185" s="21">
        <v>8.7878600000000002</v>
      </c>
      <c r="CK185" s="21">
        <v>-3.3636400000000002</v>
      </c>
      <c r="CL185">
        <f>'Datastream-Q'!BL186</f>
        <v>96.740899999999996</v>
      </c>
      <c r="CM185">
        <f>'Datastream-Q'!BM186</f>
        <v>98.944800000000001</v>
      </c>
      <c r="CN185">
        <f>'Datastream-Q'!BN186</f>
        <v>94.3</v>
      </c>
      <c r="CO185">
        <f>'Datastream-Q'!BO186</f>
        <v>102.4</v>
      </c>
      <c r="CP185">
        <f>'Datastream-Q'!BP186</f>
        <v>109.1</v>
      </c>
      <c r="CQ185">
        <f>'Datastream-Q'!BQ186</f>
        <v>104.8</v>
      </c>
      <c r="CR185">
        <f>'Datastream-Q'!BR186</f>
        <v>82.73</v>
      </c>
      <c r="CS185">
        <f>'Datastream-Q'!BS186</f>
        <v>64.3</v>
      </c>
      <c r="CT185">
        <f>'Datastream-Q'!BT186</f>
        <v>95.5</v>
      </c>
      <c r="CU185" s="28">
        <f>'Datastream-Q'!BU186</f>
        <v>90.8</v>
      </c>
      <c r="CV185" s="28">
        <f>'Datastream-Q'!BV186</f>
        <v>101</v>
      </c>
      <c r="CW185">
        <f>'Datastream-Q'!CJ186</f>
        <v>5.89</v>
      </c>
      <c r="CX185" s="41">
        <v>0.56000000000000005</v>
      </c>
      <c r="CY185">
        <f>'Datastream-Q'!BW186</f>
        <v>77.2</v>
      </c>
      <c r="CZ185">
        <f>'Datastream-Q'!CL186</f>
        <v>106.95269999999999</v>
      </c>
      <c r="DA185" s="41">
        <f>[6]Quartalsdaten!C61</f>
        <v>88.509379210000006</v>
      </c>
      <c r="DB185" s="40">
        <f t="shared" si="11"/>
        <v>48.219903678275315</v>
      </c>
      <c r="DC185" s="19">
        <f>'[2]Deutschland Quartalsdaten'!N145</f>
        <v>5.2323922733880666E-2</v>
      </c>
      <c r="DG185">
        <f>'Datastream-Q'!BY186</f>
        <v>9.6668240000000001</v>
      </c>
      <c r="DH185">
        <f>'Datastream-Q'!BZ186</f>
        <v>11</v>
      </c>
      <c r="DI185">
        <f>'Datastream-Q'!CA186</f>
        <v>366.14</v>
      </c>
      <c r="DJ185" s="41">
        <f>[6]Quartalsdaten!D61</f>
        <v>364.53399999999999</v>
      </c>
      <c r="DK185" s="41">
        <f>[6]Quartalsdaten!E61</f>
        <v>412.5789704</v>
      </c>
      <c r="DL185" s="53">
        <v>-0.7</v>
      </c>
      <c r="DM185">
        <f>'Datastream-Q'!CE186</f>
        <v>100.1</v>
      </c>
      <c r="DN185">
        <f>'Datastream-Q'!CF186</f>
        <v>107.9</v>
      </c>
      <c r="DO185" s="41">
        <f>[6]Quartalsdaten!F61</f>
        <v>21.063020000000002</v>
      </c>
      <c r="DP185" s="41">
        <f>'West-Deutschland-Q'!BA186</f>
        <v>37.562069999999999</v>
      </c>
      <c r="DQ185" s="41">
        <f>[6]Quartalsdaten!G61</f>
        <v>19.662269999999999</v>
      </c>
      <c r="DR185" s="41">
        <f>[6]Quartalsdaten!H61</f>
        <v>19.662269999999999</v>
      </c>
      <c r="DS185" s="41">
        <f>[6]Quartalsdaten!I61</f>
        <v>21.063020000000002</v>
      </c>
      <c r="DT185" s="41">
        <f>[6]Quartalsdaten!J61</f>
        <v>129.86094</v>
      </c>
      <c r="DU185" s="41">
        <f>[6]Quartalsdaten!K61</f>
        <v>37.562069999999999</v>
      </c>
      <c r="DV185" s="48">
        <v>2.89</v>
      </c>
      <c r="DW185">
        <f>'Datastream-Q'!CG186</f>
        <v>91.1</v>
      </c>
      <c r="DX185" s="48">
        <f>'Datastream-Q'!CH186</f>
        <v>96.7</v>
      </c>
      <c r="DY185" s="56">
        <v>86.47</v>
      </c>
      <c r="DZ185" s="41">
        <v>0.28990600397488048</v>
      </c>
      <c r="EA185" s="41">
        <v>0.17416554138834311</v>
      </c>
      <c r="EB185" s="1">
        <f>[2]Weltindikatoren!C145</f>
        <v>3.2993044947634611</v>
      </c>
      <c r="EC185" s="41">
        <f>'West-Deutschland-Q'!BE186</f>
        <v>50.823999999999998</v>
      </c>
      <c r="ED185" s="41">
        <f>'West-Deutschland-Q'!BF186</f>
        <v>29.077999999999999</v>
      </c>
      <c r="EE185" s="41">
        <f>[6]Quartalsdaten!L61</f>
        <v>358.38400000000001</v>
      </c>
      <c r="EF185" s="41">
        <v>100.12</v>
      </c>
      <c r="EG185" s="41">
        <f>[6]Quartalsdaten!M61</f>
        <v>28.937829229999998</v>
      </c>
      <c r="EH185" s="41">
        <f>[6]Quartalsdaten!N61</f>
        <v>6.6703494350000003</v>
      </c>
      <c r="EI185" s="41">
        <f>[6]Quartalsdaten!O61</f>
        <v>87.533333329999991</v>
      </c>
      <c r="EJ185" s="1">
        <f>[2]Weltindikatoren!C145</f>
        <v>3.2993044947634611</v>
      </c>
      <c r="EK185" t="e">
        <f>#REF!</f>
        <v>#REF!</v>
      </c>
      <c r="EL185">
        <v>266.53791106377622</v>
      </c>
      <c r="EM185">
        <v>390.68083225373056</v>
      </c>
      <c r="EO185">
        <f>'Datastream-Q'!CM186</f>
        <v>90.9</v>
      </c>
      <c r="EP185">
        <f>'Datastream-Q'!CN186</f>
        <v>91.4</v>
      </c>
      <c r="EQ185">
        <f>[6]Quartalsdaten!AA61</f>
        <v>159.197</v>
      </c>
      <c r="ER185">
        <f>[6]Quartalsdaten!AB61</f>
        <v>246.566</v>
      </c>
      <c r="ES185" s="56">
        <v>74.959999999999994</v>
      </c>
      <c r="ET185" s="41">
        <f>[6]Quartalsdaten!AD61</f>
        <v>98.994</v>
      </c>
      <c r="EU185" s="41">
        <f>[6]Quartalsdaten!AE61</f>
        <v>119.339</v>
      </c>
    </row>
    <row r="186" spans="1:151">
      <c r="A186" s="4">
        <v>38718</v>
      </c>
      <c r="B186" s="14">
        <f>B185*('Datastream-Q'!B187/'Datastream-Q'!B186)</f>
        <v>529.04432417961311</v>
      </c>
      <c r="C186">
        <f>'Datastream-Q'!C187</f>
        <v>99.1</v>
      </c>
      <c r="D186">
        <f>'Datastream-Q'!D187</f>
        <v>94.1</v>
      </c>
      <c r="E186">
        <f>'Datastream-Q'!E187</f>
        <v>104.4</v>
      </c>
      <c r="F186">
        <f>'Datastream-Q'!F187</f>
        <v>90.2</v>
      </c>
      <c r="G186">
        <f>'Datastream-Q'!G187</f>
        <v>1.202</v>
      </c>
      <c r="H186">
        <f>'Datastream-Q'!H187</f>
        <v>733.4</v>
      </c>
      <c r="I186">
        <f>'Datastream-Q'!I187</f>
        <v>1498.6</v>
      </c>
      <c r="J186">
        <f>'Datastream-Q'!J187</f>
        <v>2.6120000000000001</v>
      </c>
      <c r="K186">
        <f>'Datastream-Q'!K187</f>
        <v>3.47</v>
      </c>
      <c r="L186">
        <f>'Datastream-Q'!L187</f>
        <v>5970.1</v>
      </c>
      <c r="M186">
        <f>'Datastream-Q'!M187</f>
        <v>797143</v>
      </c>
      <c r="N186">
        <f>'Datastream-Q'!N187</f>
        <v>87.8</v>
      </c>
      <c r="O186">
        <f>'Datastream-Q'!O187</f>
        <v>9081</v>
      </c>
      <c r="P186">
        <f>'Datastream-Q'!P187</f>
        <v>11.4</v>
      </c>
      <c r="Q186">
        <f>'Datastream-Q'!Q187</f>
        <v>87</v>
      </c>
      <c r="R186">
        <f>'Datastream-Q'!R187</f>
        <v>87.2</v>
      </c>
      <c r="S186">
        <v>0</v>
      </c>
      <c r="T186" s="15">
        <v>0</v>
      </c>
      <c r="U186">
        <f>'Datastream-Q'!S187</f>
        <v>22.5</v>
      </c>
      <c r="V186">
        <f>'Datastream-Q'!T187</f>
        <v>6.2</v>
      </c>
      <c r="W186" s="1">
        <f>'[2]Deutschland Quartalsdaten'!C146</f>
        <v>0.48159684495215721</v>
      </c>
      <c r="X186" s="1">
        <f>'[2]Deutschland Quartalsdaten'!B146</f>
        <v>3.885691912328697</v>
      </c>
      <c r="Y186" s="19">
        <f>'[2]Deutschland Quartalsdaten'!J146</f>
        <v>3.903231464399449</v>
      </c>
      <c r="Z186">
        <f>'Datastream-Q'!U187</f>
        <v>234.05699999999999</v>
      </c>
      <c r="AA186">
        <f>'Datastream-Q'!V187</f>
        <v>248.85538</v>
      </c>
      <c r="AB186">
        <f>'Datastream-Q'!W187</f>
        <v>207.73599999999999</v>
      </c>
      <c r="AC186">
        <f>'Datastream-Q'!X187</f>
        <v>215.09612000000001</v>
      </c>
      <c r="AD186">
        <f>'Datastream-Q'!Y187</f>
        <v>-5.2</v>
      </c>
      <c r="AE186">
        <f>'Datastream-Q'!Z187</f>
        <v>86.6</v>
      </c>
      <c r="AF186" s="1">
        <f>'Datastream-Q'!AA187</f>
        <v>23</v>
      </c>
      <c r="AG186">
        <f>'Datastream-Q'!AB187</f>
        <v>93.2</v>
      </c>
      <c r="AH186">
        <f>'Datastream-Q'!AC187</f>
        <v>91.1</v>
      </c>
      <c r="AI186">
        <f>'Datastream-Q'!AD187</f>
        <v>98.51</v>
      </c>
      <c r="AJ186">
        <f>'Datastream-Q'!AE187</f>
        <v>1.202</v>
      </c>
      <c r="AK186" s="2">
        <f t="shared" si="9"/>
        <v>94.053421710231859</v>
      </c>
      <c r="AL186" s="2">
        <f t="shared" si="10"/>
        <v>96.578218147310139</v>
      </c>
      <c r="AM186" s="48">
        <f>'Datastream-Q'!CI187</f>
        <v>5.9</v>
      </c>
      <c r="AN186">
        <f>'Datastream-Q'!AF187</f>
        <v>89.2</v>
      </c>
      <c r="AO186">
        <f>'Datastream-Q'!AG187</f>
        <v>-4</v>
      </c>
      <c r="AP186">
        <f>'Datastream-Q'!AH187</f>
        <v>37.28134</v>
      </c>
      <c r="AQ186">
        <f>'Datastream-Q'!AI187</f>
        <v>211.44497999999999</v>
      </c>
      <c r="AR186">
        <f>'Datastream-Q'!AJ187</f>
        <v>50.698909999999998</v>
      </c>
      <c r="AS186">
        <f>'Datastream-Q'!AK187</f>
        <v>164.42792</v>
      </c>
      <c r="AT186">
        <f>'Datastream-Q'!AL187</f>
        <v>34.933</v>
      </c>
      <c r="AU186">
        <f>'Datastream-Q'!AM187</f>
        <v>199.124</v>
      </c>
      <c r="AV186">
        <f>'Datastream-Q'!AN187</f>
        <v>44.076999999999998</v>
      </c>
      <c r="AW186">
        <f>'Datastream-Q'!AO187</f>
        <v>163.65899999999999</v>
      </c>
      <c r="AX186" s="30">
        <f t="shared" si="12"/>
        <v>97.385749617758293</v>
      </c>
      <c r="AY186">
        <f>'Datastream-Q'!AQ187</f>
        <v>62.29</v>
      </c>
      <c r="AZ186">
        <f>'Datastream-Q'!AR187</f>
        <v>87</v>
      </c>
      <c r="BA186" s="2">
        <f t="shared" si="8"/>
        <v>93.701031132464664</v>
      </c>
      <c r="BB186" s="2">
        <f t="shared" si="8"/>
        <v>94.17296168487897</v>
      </c>
      <c r="BC186" s="2">
        <f t="shared" si="8"/>
        <v>86.938752726636523</v>
      </c>
      <c r="BD186" s="2">
        <f t="shared" si="8"/>
        <v>99.532366522668397</v>
      </c>
      <c r="BE186">
        <f>'Datastream-Q'!AS187</f>
        <v>90.781000000000006</v>
      </c>
      <c r="BF186">
        <f>'Datastream-Q'!AT187</f>
        <v>86.6</v>
      </c>
      <c r="BG186">
        <f>'Datastream-Q'!AU187</f>
        <v>84.7</v>
      </c>
      <c r="BH186">
        <f>'Datastream-Q'!AV187</f>
        <v>85.1</v>
      </c>
      <c r="BI186">
        <f>'Datastream-Q'!AW187</f>
        <v>27.8</v>
      </c>
      <c r="BJ186">
        <f>'Datastream-Q'!AX187</f>
        <v>7.9</v>
      </c>
      <c r="BK186">
        <f>'Datastream-Q'!AY187</f>
        <v>6.4</v>
      </c>
      <c r="BL186">
        <v>0.64853527869599914</v>
      </c>
      <c r="BM186">
        <f>'Datastream-Q'!AZ187</f>
        <v>89.988200000000006</v>
      </c>
      <c r="BN186">
        <f>'Datastream-Q'!BA187</f>
        <v>101.3232</v>
      </c>
      <c r="BO186">
        <f>'Datastream-Q'!BB187</f>
        <v>34.299999999999997</v>
      </c>
      <c r="BP186">
        <f>'Datastream-Q'!BC187</f>
        <v>36.5</v>
      </c>
      <c r="BQ186" s="41">
        <f>[6]Quartalsdaten!S62</f>
        <v>63.871290000000002</v>
      </c>
      <c r="BR186">
        <f>'Datastream-Q'!BE187</f>
        <v>89</v>
      </c>
      <c r="BS186" s="13">
        <v>154.16999999999999</v>
      </c>
      <c r="BT186" s="1">
        <f>'[4]Preisindex-Deutschland-Quartals'!C146</f>
        <v>12.979223289322837</v>
      </c>
      <c r="BU186" s="1">
        <f>'[4]Preisindex-Deutschland-Quartals'!D146</f>
        <v>10.833493100163757</v>
      </c>
      <c r="BV186" s="2">
        <f>'[5]Deutschland Quartalsdaten'!K146</f>
        <v>0</v>
      </c>
      <c r="BW186" s="41">
        <f>'West-Deutschland-Q'!AW187</f>
        <v>369.57443999999998</v>
      </c>
      <c r="BX186" s="41">
        <f>'West-Deutschland-Q'!AX187</f>
        <v>44.496699999999997</v>
      </c>
      <c r="BY186" s="41">
        <f>'West-Deutschland-Q'!AY187</f>
        <v>633.68458999999996</v>
      </c>
      <c r="BZ186" s="2">
        <f>'Datastream-Q'!BF187</f>
        <v>581.83900000000006</v>
      </c>
      <c r="CA186">
        <f>'Datastream-Q'!BG187</f>
        <v>3887.07</v>
      </c>
      <c r="CB186">
        <f>'Datastream-Q'!BH187</f>
        <v>30486.305</v>
      </c>
      <c r="CC186" s="2">
        <v>826.5</v>
      </c>
      <c r="CD186">
        <f>'Datastream-Q'!BI187</f>
        <v>68.099999999999994</v>
      </c>
      <c r="CE186">
        <f>'Datastream-Q'!BJ187</f>
        <v>-8.1999999999999993</v>
      </c>
      <c r="CF186">
        <f>'Datastream-Q'!BK187</f>
        <v>101.1</v>
      </c>
      <c r="CG186" s="41">
        <v>119.53891224047902</v>
      </c>
      <c r="CH186" s="11">
        <f>[2]Weltindikatoren!Q146</f>
        <v>81.471323138589867</v>
      </c>
      <c r="CI186" s="2">
        <f>'[2]Deutschland Quartalsdaten'!O146</f>
        <v>81.18767943122441</v>
      </c>
      <c r="CJ186" s="21">
        <v>11.94899</v>
      </c>
      <c r="CK186" s="21">
        <v>-10.715120000000001</v>
      </c>
      <c r="CL186">
        <f>'Datastream-Q'!BL187</f>
        <v>97.012799999999999</v>
      </c>
      <c r="CM186">
        <f>'Datastream-Q'!BM187</f>
        <v>98.8</v>
      </c>
      <c r="CN186">
        <f>'Datastream-Q'!BN187</f>
        <v>95.4</v>
      </c>
      <c r="CO186">
        <f>'Datastream-Q'!BO187</f>
        <v>102.9</v>
      </c>
      <c r="CP186">
        <f>'Datastream-Q'!BP187</f>
        <v>117.9</v>
      </c>
      <c r="CQ186">
        <f>'Datastream-Q'!BQ187</f>
        <v>113.97</v>
      </c>
      <c r="CR186">
        <f>'Datastream-Q'!BR187</f>
        <v>93.5</v>
      </c>
      <c r="CS186">
        <f>'Datastream-Q'!BS187</f>
        <v>70.5</v>
      </c>
      <c r="CT186">
        <f>'Datastream-Q'!BT187</f>
        <v>109.5</v>
      </c>
      <c r="CU186" s="28">
        <f>'Datastream-Q'!BU187</f>
        <v>91.1</v>
      </c>
      <c r="CV186" s="28">
        <f>'Datastream-Q'!BV187</f>
        <v>100.5</v>
      </c>
      <c r="CW186">
        <f>'Datastream-Q'!CJ187</f>
        <v>6.8179999999999996</v>
      </c>
      <c r="CX186" s="41">
        <v>0.12</v>
      </c>
      <c r="CY186">
        <f>'Datastream-Q'!BW187</f>
        <v>70.5</v>
      </c>
      <c r="CZ186">
        <f>'Datastream-Q'!CL187</f>
        <v>106.8459</v>
      </c>
      <c r="DA186" s="41">
        <f>[6]Quartalsdaten!C62</f>
        <v>88.842407039999998</v>
      </c>
      <c r="DB186" s="40">
        <f t="shared" si="11"/>
        <v>51.821963394342767</v>
      </c>
      <c r="DC186" s="19">
        <f>'[2]Deutschland Quartalsdaten'!N146</f>
        <v>6.0274698317576723E-2</v>
      </c>
      <c r="DG186">
        <f>'Datastream-Q'!BY187</f>
        <v>13.835001999999999</v>
      </c>
      <c r="DH186">
        <f>'Datastream-Q'!BZ187</f>
        <v>10.5</v>
      </c>
      <c r="DI186">
        <f>'Datastream-Q'!CA187</f>
        <v>367.47</v>
      </c>
      <c r="DJ186" s="41">
        <f>[6]Quartalsdaten!D62</f>
        <v>359.84399999999999</v>
      </c>
      <c r="DK186" s="41">
        <f>[6]Quartalsdaten!E62</f>
        <v>404.60724879999998</v>
      </c>
      <c r="DL186" s="53">
        <v>0.4</v>
      </c>
      <c r="DM186">
        <f>'Datastream-Q'!CE187</f>
        <v>103</v>
      </c>
      <c r="DN186">
        <f>'Datastream-Q'!CF187</f>
        <v>111.3</v>
      </c>
      <c r="DO186" s="41">
        <f>[6]Quartalsdaten!F62</f>
        <v>19.26802</v>
      </c>
      <c r="DP186" s="41">
        <f>'West-Deutschland-Q'!BA187</f>
        <v>37.062370000000001</v>
      </c>
      <c r="DQ186" s="41">
        <f>[6]Quartalsdaten!G62</f>
        <v>20.45553</v>
      </c>
      <c r="DR186" s="41">
        <f>[6]Quartalsdaten!H62</f>
        <v>20.45553</v>
      </c>
      <c r="DS186" s="41">
        <f>[6]Quartalsdaten!I62</f>
        <v>19.26802</v>
      </c>
      <c r="DT186" s="41">
        <f>[6]Quartalsdaten!J62</f>
        <v>128.74016</v>
      </c>
      <c r="DU186" s="41">
        <f>[6]Quartalsdaten!K62</f>
        <v>37.062370000000001</v>
      </c>
      <c r="DV186" s="48">
        <v>3.3000000000000003</v>
      </c>
      <c r="DW186">
        <f>'Datastream-Q'!CG187</f>
        <v>90.7</v>
      </c>
      <c r="DX186" s="48">
        <f>'Datastream-Q'!CH187</f>
        <v>96.9</v>
      </c>
      <c r="DY186" s="56">
        <v>85.95</v>
      </c>
      <c r="DZ186" s="41">
        <v>0.48922519664859693</v>
      </c>
      <c r="EA186" s="41">
        <v>0.3135395076948384</v>
      </c>
      <c r="EB186" s="1">
        <f>[2]Weltindikatoren!C146</f>
        <v>3.3458047902144239</v>
      </c>
      <c r="EC186" s="41">
        <f>'West-Deutschland-Q'!BE187</f>
        <v>49.384</v>
      </c>
      <c r="ED186" s="41">
        <f>'West-Deutschland-Q'!BF187</f>
        <v>28.797999999999998</v>
      </c>
      <c r="EE186" s="41">
        <f>[6]Quartalsdaten!L62</f>
        <v>358.45</v>
      </c>
      <c r="EF186" s="41">
        <v>100.23</v>
      </c>
      <c r="EG186" s="41">
        <f>[6]Quartalsdaten!M62</f>
        <v>27.679391200000001</v>
      </c>
      <c r="EH186" s="41">
        <f>[6]Quartalsdaten!N62</f>
        <v>6.6997561330000002</v>
      </c>
      <c r="EI186" s="41">
        <f>[6]Quartalsdaten!O62</f>
        <v>87.733333329999994</v>
      </c>
      <c r="EJ186" s="1">
        <f>[2]Weltindikatoren!C146</f>
        <v>3.3458047902144239</v>
      </c>
      <c r="EK186" t="e">
        <f>#REF!</f>
        <v>#REF!</v>
      </c>
      <c r="EL186">
        <v>270.65326121008712</v>
      </c>
      <c r="EM186">
        <v>397.58990600856919</v>
      </c>
      <c r="EO186">
        <f>'Datastream-Q'!CM187</f>
        <v>93.2</v>
      </c>
      <c r="EP186">
        <f>'Datastream-Q'!CN187</f>
        <v>92.5</v>
      </c>
      <c r="EQ186">
        <f>[6]Quartalsdaten!AA62</f>
        <v>158.00200000000001</v>
      </c>
      <c r="ER186">
        <f>[6]Quartalsdaten!AB62</f>
        <v>245.22</v>
      </c>
      <c r="ES186" s="56">
        <v>76.930000000000007</v>
      </c>
      <c r="ET186" s="41">
        <f>[6]Quartalsdaten!AD62</f>
        <v>99.444000000000003</v>
      </c>
      <c r="EU186" s="41">
        <f>[6]Quartalsdaten!AE62</f>
        <v>99.415000000000006</v>
      </c>
    </row>
    <row r="187" spans="1:151">
      <c r="A187" s="4">
        <v>38808</v>
      </c>
      <c r="B187" s="14">
        <f>B186*('Datastream-Q'!B188/'Datastream-Q'!B187)</f>
        <v>538.15841234652919</v>
      </c>
      <c r="C187">
        <f>'Datastream-Q'!C188</f>
        <v>101.5</v>
      </c>
      <c r="D187">
        <f>'Datastream-Q'!D188</f>
        <v>98.4</v>
      </c>
      <c r="E187">
        <f>'Datastream-Q'!E188</f>
        <v>104.6</v>
      </c>
      <c r="F187">
        <f>'Datastream-Q'!F188</f>
        <v>91.9</v>
      </c>
      <c r="G187">
        <f>'Datastream-Q'!G188</f>
        <v>1.2649950000000001</v>
      </c>
      <c r="H187">
        <f>'Datastream-Q'!H188</f>
        <v>750.3</v>
      </c>
      <c r="I187">
        <f>'Datastream-Q'!I188</f>
        <v>1523.1</v>
      </c>
      <c r="J187">
        <f>'Datastream-Q'!J188</f>
        <v>2.89</v>
      </c>
      <c r="K187">
        <f>'Datastream-Q'!K188</f>
        <v>3.97</v>
      </c>
      <c r="L187">
        <f>'Datastream-Q'!L188</f>
        <v>5683.3</v>
      </c>
      <c r="M187">
        <f>'Datastream-Q'!M188</f>
        <v>938751</v>
      </c>
      <c r="N187">
        <f>'Datastream-Q'!N188</f>
        <v>90.3</v>
      </c>
      <c r="O187">
        <f>'Datastream-Q'!O188</f>
        <v>8573</v>
      </c>
      <c r="P187">
        <f>'Datastream-Q'!P188</f>
        <v>11</v>
      </c>
      <c r="Q187">
        <f>'Datastream-Q'!Q188</f>
        <v>87.5</v>
      </c>
      <c r="R187">
        <f>'Datastream-Q'!R188</f>
        <v>87.5</v>
      </c>
      <c r="S187">
        <v>0</v>
      </c>
      <c r="T187" s="15">
        <v>0</v>
      </c>
      <c r="U187">
        <f>'Datastream-Q'!S188</f>
        <v>20.2</v>
      </c>
      <c r="V187">
        <f>'Datastream-Q'!T188</f>
        <v>6.9</v>
      </c>
      <c r="W187" s="1">
        <f>'[2]Deutschland Quartalsdaten'!C147</f>
        <v>0.60519310956710004</v>
      </c>
      <c r="X187" s="1">
        <f>'[2]Deutschland Quartalsdaten'!B147</f>
        <v>3.9339455352958876</v>
      </c>
      <c r="Y187" s="19">
        <f>'[2]Deutschland Quartalsdaten'!J147</f>
        <v>3.9412176314492746</v>
      </c>
      <c r="Z187">
        <f>'Datastream-Q'!U188</f>
        <v>241.63399999999999</v>
      </c>
      <c r="AA187">
        <f>'Datastream-Q'!V188</f>
        <v>256.20389</v>
      </c>
      <c r="AB187">
        <f>'Datastream-Q'!W188</f>
        <v>211.60900000000001</v>
      </c>
      <c r="AC187">
        <f>'Datastream-Q'!X188</f>
        <v>218.21993000000001</v>
      </c>
      <c r="AD187">
        <f>'Datastream-Q'!Y188</f>
        <v>3</v>
      </c>
      <c r="AE187">
        <f>'Datastream-Q'!Z188</f>
        <v>87.7</v>
      </c>
      <c r="AF187" s="1">
        <f>'Datastream-Q'!AA188</f>
        <v>20.3</v>
      </c>
      <c r="AG187">
        <f>'Datastream-Q'!AB188</f>
        <v>93.8</v>
      </c>
      <c r="AH187">
        <f>'Datastream-Q'!AC188</f>
        <v>92</v>
      </c>
      <c r="AI187">
        <f>'Datastream-Q'!AD188</f>
        <v>100.18</v>
      </c>
      <c r="AJ187">
        <f>'Datastream-Q'!AE188</f>
        <v>1.2649950000000001</v>
      </c>
      <c r="AK187" s="2">
        <f t="shared" si="9"/>
        <v>94.313165971055312</v>
      </c>
      <c r="AL187" s="2">
        <f t="shared" si="10"/>
        <v>96.970519603777717</v>
      </c>
      <c r="AM187" s="48">
        <f>'Datastream-Q'!CI188</f>
        <v>8.3000000000000007</v>
      </c>
      <c r="AN187">
        <f>'Datastream-Q'!AF188</f>
        <v>91.6</v>
      </c>
      <c r="AO187">
        <f>'Datastream-Q'!AG188</f>
        <v>4.8</v>
      </c>
      <c r="AP187">
        <f>'Datastream-Q'!AH188</f>
        <v>39.05453</v>
      </c>
      <c r="AQ187">
        <f>'Datastream-Q'!AI188</f>
        <v>217.01546999999999</v>
      </c>
      <c r="AR187">
        <f>'Datastream-Q'!AJ188</f>
        <v>50.032890000000002</v>
      </c>
      <c r="AS187">
        <f>'Datastream-Q'!AK188</f>
        <v>168.05483000000001</v>
      </c>
      <c r="AT187">
        <f>'Datastream-Q'!AL188</f>
        <v>36.566000000000003</v>
      </c>
      <c r="AU187">
        <f>'Datastream-Q'!AM188</f>
        <v>205.06800000000001</v>
      </c>
      <c r="AV187">
        <f>'Datastream-Q'!AN188</f>
        <v>43.470999999999997</v>
      </c>
      <c r="AW187">
        <f>'Datastream-Q'!AO188</f>
        <v>168.13800000000001</v>
      </c>
      <c r="AX187" s="30">
        <f t="shared" si="12"/>
        <v>97.25962731397091</v>
      </c>
      <c r="AY187">
        <f>'Datastream-Q'!AQ188</f>
        <v>70.03</v>
      </c>
      <c r="AZ187">
        <f>'Datastream-Q'!AR188</f>
        <v>87.5</v>
      </c>
      <c r="BA187" s="2">
        <f t="shared" si="8"/>
        <v>93.628063120974701</v>
      </c>
      <c r="BB187" s="2">
        <f t="shared" si="8"/>
        <v>94.49464593468845</v>
      </c>
      <c r="BC187" s="2">
        <f t="shared" si="8"/>
        <v>86.884847147546324</v>
      </c>
      <c r="BD187" s="2">
        <f t="shared" si="8"/>
        <v>100.0494898004419</v>
      </c>
      <c r="BE187">
        <f>'Datastream-Q'!AS188</f>
        <v>91.405199999999994</v>
      </c>
      <c r="BF187">
        <f>'Datastream-Q'!AT188</f>
        <v>87.7</v>
      </c>
      <c r="BG187">
        <f>'Datastream-Q'!AU188</f>
        <v>86.3</v>
      </c>
      <c r="BH187">
        <f>'Datastream-Q'!AV188</f>
        <v>86.4</v>
      </c>
      <c r="BI187">
        <f>'Datastream-Q'!AW188</f>
        <v>24.1</v>
      </c>
      <c r="BJ187">
        <f>'Datastream-Q'!AX188</f>
        <v>7.7</v>
      </c>
      <c r="BK187">
        <f>'Datastream-Q'!AY188</f>
        <v>11.9</v>
      </c>
      <c r="BL187">
        <v>0.64776348800940253</v>
      </c>
      <c r="BM187">
        <f>'Datastream-Q'!AZ188</f>
        <v>90.645899999999997</v>
      </c>
      <c r="BN187">
        <f>'Datastream-Q'!BA188</f>
        <v>101.7127</v>
      </c>
      <c r="BO187">
        <f>'Datastream-Q'!BB188</f>
        <v>28.6</v>
      </c>
      <c r="BP187">
        <f>'Datastream-Q'!BC188</f>
        <v>77.599999999999994</v>
      </c>
      <c r="BQ187" s="41">
        <f>[6]Quartalsdaten!S63</f>
        <v>68.189080000000004</v>
      </c>
      <c r="BR187">
        <f>'Datastream-Q'!BE188</f>
        <v>93.4</v>
      </c>
      <c r="BS187" s="13">
        <v>155.84</v>
      </c>
      <c r="BT187" s="1">
        <f>'[4]Preisindex-Deutschland-Quartals'!C147</f>
        <v>13.072368894881743</v>
      </c>
      <c r="BU187" s="1">
        <f>'[4]Preisindex-Deutschland-Quartals'!D147</f>
        <v>10.90391562457936</v>
      </c>
      <c r="BV187" s="2">
        <f>'[5]Deutschland Quartalsdaten'!K147</f>
        <v>0</v>
      </c>
      <c r="BW187" s="41">
        <f>'West-Deutschland-Q'!AW188</f>
        <v>371.17745000000002</v>
      </c>
      <c r="BX187" s="41">
        <f>'West-Deutschland-Q'!AX188</f>
        <v>48.293999999999997</v>
      </c>
      <c r="BY187" s="41">
        <f>'West-Deutschland-Q'!AY188</f>
        <v>640.67506000000003</v>
      </c>
      <c r="BZ187" s="2">
        <f>'Datastream-Q'!BF188</f>
        <v>594.33799999999997</v>
      </c>
      <c r="CA187">
        <f>'Datastream-Q'!BG188</f>
        <v>3967.7</v>
      </c>
      <c r="CB187">
        <f>'Datastream-Q'!BH188</f>
        <v>29367.526999999998</v>
      </c>
      <c r="CC187" s="2">
        <v>839.75</v>
      </c>
      <c r="CD187">
        <f>'Datastream-Q'!BI188</f>
        <v>50.2</v>
      </c>
      <c r="CE187">
        <f>'Datastream-Q'!BJ188</f>
        <v>-7.1</v>
      </c>
      <c r="CF187">
        <f>'Datastream-Q'!BK188</f>
        <v>104.7</v>
      </c>
      <c r="CG187" s="41">
        <v>119.3096420838111</v>
      </c>
      <c r="CH187" s="11">
        <f>[2]Weltindikatoren!Q147</f>
        <v>81.873656100081675</v>
      </c>
      <c r="CI187" s="2">
        <f>'[2]Deutschland Quartalsdaten'!O147</f>
        <v>81.905292732639381</v>
      </c>
      <c r="CJ187" s="21">
        <v>6.59755</v>
      </c>
      <c r="CK187" s="21">
        <v>-5.2535400000000001</v>
      </c>
      <c r="CL187">
        <f>'Datastream-Q'!BL188</f>
        <v>98.5488</v>
      </c>
      <c r="CM187">
        <f>'Datastream-Q'!BM188</f>
        <v>99.925200000000004</v>
      </c>
      <c r="CN187">
        <f>'Datastream-Q'!BN188</f>
        <v>96.3</v>
      </c>
      <c r="CO187">
        <f>'Datastream-Q'!BO188</f>
        <v>102.9</v>
      </c>
      <c r="CP187">
        <f>'Datastream-Q'!BP188</f>
        <v>131.9</v>
      </c>
      <c r="CQ187">
        <f>'Datastream-Q'!BQ188</f>
        <v>127.2</v>
      </c>
      <c r="CR187">
        <f>'Datastream-Q'!BR188</f>
        <v>102.8</v>
      </c>
      <c r="CS187">
        <f>'Datastream-Q'!BS188</f>
        <v>70.400000000000006</v>
      </c>
      <c r="CT187">
        <f>'Datastream-Q'!BT188</f>
        <v>125.33</v>
      </c>
      <c r="CU187" s="28">
        <f>'Datastream-Q'!BU188</f>
        <v>91.7</v>
      </c>
      <c r="CV187" s="28">
        <f>'Datastream-Q'!BV188</f>
        <v>100.8</v>
      </c>
      <c r="CW187">
        <f>'Datastream-Q'!CJ188</f>
        <v>6.17</v>
      </c>
      <c r="CX187" s="41">
        <v>-0.49</v>
      </c>
      <c r="CY187">
        <f>'Datastream-Q'!BW188</f>
        <v>80.5</v>
      </c>
      <c r="CZ187">
        <f>'Datastream-Q'!CL188</f>
        <v>109.88039999999999</v>
      </c>
      <c r="DA187" s="41">
        <f>[6]Quartalsdaten!C63</f>
        <v>89.069766340000001</v>
      </c>
      <c r="DB187" s="40">
        <f t="shared" si="11"/>
        <v>55.359902608310705</v>
      </c>
      <c r="DC187" s="19">
        <f>'[2]Deutschland Quartalsdaten'!N147</f>
        <v>5.6815212326799744E-2</v>
      </c>
      <c r="DG187">
        <f>'Datastream-Q'!BY188</f>
        <v>10.168481</v>
      </c>
      <c r="DH187">
        <f>'Datastream-Q'!BZ188</f>
        <v>10.6</v>
      </c>
      <c r="DI187">
        <f>'Datastream-Q'!CA188</f>
        <v>369.89</v>
      </c>
      <c r="DJ187" s="41">
        <f>[6]Quartalsdaten!D63</f>
        <v>356.75200000000001</v>
      </c>
      <c r="DK187" s="41">
        <f>[6]Quartalsdaten!E63</f>
        <v>400.28731099999999</v>
      </c>
      <c r="DL187" s="53">
        <v>0.7</v>
      </c>
      <c r="DM187">
        <f>'Datastream-Q'!CE188</f>
        <v>101.7</v>
      </c>
      <c r="DN187">
        <f>'Datastream-Q'!CF188</f>
        <v>111.4</v>
      </c>
      <c r="DO187" s="41">
        <f>[6]Quartalsdaten!F63</f>
        <v>19.727129999999999</v>
      </c>
      <c r="DP187" s="41">
        <f>'West-Deutschland-Q'!BA188</f>
        <v>39.521799999999999</v>
      </c>
      <c r="DQ187" s="41">
        <f>[6]Quartalsdaten!G63</f>
        <v>20.482430000000001</v>
      </c>
      <c r="DR187" s="41">
        <f>[6]Quartalsdaten!H63</f>
        <v>20.482430000000001</v>
      </c>
      <c r="DS187" s="41">
        <f>[6]Quartalsdaten!I63</f>
        <v>19.727129999999999</v>
      </c>
      <c r="DT187" s="41">
        <f>[6]Quartalsdaten!J63</f>
        <v>136.94923</v>
      </c>
      <c r="DU187" s="41">
        <f>[6]Quartalsdaten!K63</f>
        <v>39.521799999999999</v>
      </c>
      <c r="DV187" s="48">
        <v>3.77</v>
      </c>
      <c r="DW187">
        <f>'Datastream-Q'!CG188</f>
        <v>90.6</v>
      </c>
      <c r="DX187" s="48">
        <f>'Datastream-Q'!CH188</f>
        <v>98.4</v>
      </c>
      <c r="DY187" s="56">
        <v>93.42</v>
      </c>
      <c r="DZ187" s="41">
        <v>0.72887817894839602</v>
      </c>
      <c r="EA187" s="41">
        <v>0.68161104595750821</v>
      </c>
      <c r="EB187" s="1">
        <f>[2]Weltindikatoren!C147</f>
        <v>3.3771376246549516</v>
      </c>
      <c r="EC187" s="41">
        <f>'West-Deutschland-Q'!BE188</f>
        <v>53.13</v>
      </c>
      <c r="ED187" s="41">
        <f>'West-Deutschland-Q'!BF188</f>
        <v>30.920999999999999</v>
      </c>
      <c r="EE187" s="41">
        <f>[6]Quartalsdaten!L63</f>
        <v>360.815</v>
      </c>
      <c r="EF187" s="41">
        <v>100.02</v>
      </c>
      <c r="EG187" s="41">
        <f>[6]Quartalsdaten!M63</f>
        <v>29.250096729999999</v>
      </c>
      <c r="EH187" s="41">
        <f>[6]Quartalsdaten!N63</f>
        <v>6.7184106259999998</v>
      </c>
      <c r="EI187" s="41">
        <f>[6]Quartalsdaten!O63</f>
        <v>88.033333329999991</v>
      </c>
      <c r="EJ187" s="1">
        <f>[2]Weltindikatoren!C147</f>
        <v>3.3771376246549516</v>
      </c>
      <c r="EK187" t="e">
        <f>#REF!</f>
        <v>#REF!</v>
      </c>
      <c r="EL187">
        <v>275.22449555542994</v>
      </c>
      <c r="EM187">
        <v>403.40920465161054</v>
      </c>
      <c r="EO187">
        <f>'Datastream-Q'!CM188</f>
        <v>94.8</v>
      </c>
      <c r="EP187">
        <f>'Datastream-Q'!CN188</f>
        <v>93.6</v>
      </c>
      <c r="EQ187">
        <f>[6]Quartalsdaten!AA63</f>
        <v>159.69399999999999</v>
      </c>
      <c r="ER187">
        <f>[6]Quartalsdaten!AB63</f>
        <v>247.232</v>
      </c>
      <c r="ES187" s="56">
        <v>77.36</v>
      </c>
      <c r="ET187" s="41">
        <f>[6]Quartalsdaten!AD63</f>
        <v>100.107</v>
      </c>
      <c r="EU187" s="41">
        <f>[6]Quartalsdaten!AE63</f>
        <v>120.32299999999999</v>
      </c>
    </row>
    <row r="188" spans="1:151">
      <c r="A188" s="4">
        <v>38899</v>
      </c>
      <c r="B188" s="14">
        <f>B187*('Datastream-Q'!B189/'Datastream-Q'!B188)</f>
        <v>542.29577561562235</v>
      </c>
      <c r="C188">
        <f>'Datastream-Q'!C189</f>
        <v>101.4</v>
      </c>
      <c r="D188">
        <f>'Datastream-Q'!D189</f>
        <v>100.8</v>
      </c>
      <c r="E188">
        <f>'Datastream-Q'!E189</f>
        <v>102.2</v>
      </c>
      <c r="F188">
        <f>'Datastream-Q'!F189</f>
        <v>95.2</v>
      </c>
      <c r="G188">
        <f>'Datastream-Q'!G189</f>
        <v>1.272743</v>
      </c>
      <c r="H188">
        <f>'Datastream-Q'!H189</f>
        <v>735</v>
      </c>
      <c r="I188">
        <f>'Datastream-Q'!I189</f>
        <v>1525.7</v>
      </c>
      <c r="J188">
        <f>'Datastream-Q'!J189</f>
        <v>3.2210000000000001</v>
      </c>
      <c r="K188">
        <f>'Datastream-Q'!K189</f>
        <v>3.9</v>
      </c>
      <c r="L188">
        <f>'Datastream-Q'!L189</f>
        <v>6004.3</v>
      </c>
      <c r="M188">
        <f>'Datastream-Q'!M189</f>
        <v>808781</v>
      </c>
      <c r="N188">
        <f>'Datastream-Q'!N189</f>
        <v>92.3</v>
      </c>
      <c r="O188">
        <f>'Datastream-Q'!O189</f>
        <v>8217</v>
      </c>
      <c r="P188">
        <f>'Datastream-Q'!P189</f>
        <v>10.5</v>
      </c>
      <c r="Q188">
        <f>'Datastream-Q'!Q189</f>
        <v>87.7</v>
      </c>
      <c r="R188">
        <f>'Datastream-Q'!R189</f>
        <v>87.6</v>
      </c>
      <c r="S188">
        <v>0</v>
      </c>
      <c r="T188" s="15">
        <v>0</v>
      </c>
      <c r="U188">
        <f>'Datastream-Q'!S189</f>
        <v>19.600000000000001</v>
      </c>
      <c r="V188">
        <f>'Datastream-Q'!T189</f>
        <v>6.6</v>
      </c>
      <c r="W188" s="1">
        <f>'[2]Deutschland Quartalsdaten'!C148</f>
        <v>0.58560243354519892</v>
      </c>
      <c r="X188" s="1">
        <f>'[2]Deutschland Quartalsdaten'!B148</f>
        <v>3.9509182795051849</v>
      </c>
      <c r="Y188" s="19">
        <f>'[2]Deutschland Quartalsdaten'!J148</f>
        <v>3.9706591878127169</v>
      </c>
      <c r="Z188">
        <f>'Datastream-Q'!U189</f>
        <v>248.89500000000001</v>
      </c>
      <c r="AA188">
        <f>'Datastream-Q'!V189</f>
        <v>264.01389999999998</v>
      </c>
      <c r="AB188">
        <f>'Datastream-Q'!W189</f>
        <v>216.56299999999999</v>
      </c>
      <c r="AC188">
        <f>'Datastream-Q'!X189</f>
        <v>222.53375</v>
      </c>
      <c r="AD188">
        <f>'Datastream-Q'!Y189</f>
        <v>4.9000000000000004</v>
      </c>
      <c r="AE188">
        <f>'Datastream-Q'!Z189</f>
        <v>90.6</v>
      </c>
      <c r="AF188" s="1">
        <f>'Datastream-Q'!AA189</f>
        <v>17</v>
      </c>
      <c r="AG188">
        <f>'Datastream-Q'!AB189</f>
        <v>93.5</v>
      </c>
      <c r="AH188">
        <f>'Datastream-Q'!AC189</f>
        <v>91.8</v>
      </c>
      <c r="AI188">
        <f>'Datastream-Q'!AD189</f>
        <v>100.89</v>
      </c>
      <c r="AJ188">
        <f>'Datastream-Q'!AE189</f>
        <v>1.272743</v>
      </c>
      <c r="AK188" s="2">
        <f t="shared" si="9"/>
        <v>94.273445451167547</v>
      </c>
      <c r="AL188" s="2">
        <f t="shared" si="10"/>
        <v>97.316923837395436</v>
      </c>
      <c r="AM188" s="48">
        <f>'Datastream-Q'!CI189</f>
        <v>9.6999999999999993</v>
      </c>
      <c r="AN188">
        <f>'Datastream-Q'!AF189</f>
        <v>93.5</v>
      </c>
      <c r="AO188">
        <f>'Datastream-Q'!AG189</f>
        <v>8.6</v>
      </c>
      <c r="AP188">
        <f>'Datastream-Q'!AH189</f>
        <v>39.770150000000001</v>
      </c>
      <c r="AQ188">
        <f>'Datastream-Q'!AI189</f>
        <v>224.10252</v>
      </c>
      <c r="AR188">
        <f>'Datastream-Q'!AJ189</f>
        <v>51.201819999999998</v>
      </c>
      <c r="AS188">
        <f>'Datastream-Q'!AK189</f>
        <v>171.22264999999999</v>
      </c>
      <c r="AT188">
        <f>'Datastream-Q'!AL189</f>
        <v>36.959000000000003</v>
      </c>
      <c r="AU188">
        <f>'Datastream-Q'!AM189</f>
        <v>211.93600000000001</v>
      </c>
      <c r="AV188">
        <f>'Datastream-Q'!AN189</f>
        <v>44.606999999999999</v>
      </c>
      <c r="AW188">
        <f>'Datastream-Q'!AO189</f>
        <v>171.95599999999999</v>
      </c>
      <c r="AX188" s="30">
        <f t="shared" si="12"/>
        <v>96.872611395615877</v>
      </c>
      <c r="AY188">
        <f>'Datastream-Q'!AQ189</f>
        <v>70.02</v>
      </c>
      <c r="AZ188">
        <f>'Datastream-Q'!AR189</f>
        <v>87.7</v>
      </c>
      <c r="BA188" s="2">
        <f t="shared" si="8"/>
        <v>92.931507675983127</v>
      </c>
      <c r="BB188" s="2">
        <f t="shared" si="8"/>
        <v>94.571002592920422</v>
      </c>
      <c r="BC188" s="2">
        <f t="shared" si="8"/>
        <v>87.119950033026171</v>
      </c>
      <c r="BD188" s="2">
        <f t="shared" si="8"/>
        <v>100.42830197990745</v>
      </c>
      <c r="BE188">
        <f>'Datastream-Q'!AS189</f>
        <v>91.225899999999996</v>
      </c>
      <c r="BF188">
        <f>'Datastream-Q'!AT189</f>
        <v>90.6</v>
      </c>
      <c r="BG188">
        <f>'Datastream-Q'!AU189</f>
        <v>87.3</v>
      </c>
      <c r="BH188">
        <f>'Datastream-Q'!AV189</f>
        <v>87.2</v>
      </c>
      <c r="BI188">
        <f>'Datastream-Q'!AW189</f>
        <v>19.3</v>
      </c>
      <c r="BJ188">
        <f>'Datastream-Q'!AX189</f>
        <v>9.5</v>
      </c>
      <c r="BK188">
        <f>'Datastream-Q'!AY189</f>
        <v>10.8</v>
      </c>
      <c r="BL188">
        <v>0.6501429504063394</v>
      </c>
      <c r="BM188">
        <f>'Datastream-Q'!AZ189</f>
        <v>90.9803</v>
      </c>
      <c r="BN188">
        <f>'Datastream-Q'!BA189</f>
        <v>101.74379999999999</v>
      </c>
      <c r="BO188">
        <f>'Datastream-Q'!BB189</f>
        <v>15.9</v>
      </c>
      <c r="BP188">
        <f>'Datastream-Q'!BC189</f>
        <v>98.1</v>
      </c>
      <c r="BQ188" s="41">
        <f>[6]Quartalsdaten!S64</f>
        <v>70.118610000000004</v>
      </c>
      <c r="BR188">
        <f>'Datastream-Q'!BE189</f>
        <v>94.4</v>
      </c>
      <c r="BS188" s="13">
        <v>155.41</v>
      </c>
      <c r="BT188" s="1">
        <f>'[4]Preisindex-Deutschland-Quartals'!C148</f>
        <v>13.157957773304394</v>
      </c>
      <c r="BU188" s="1">
        <f>'[4]Preisindex-Deutschland-Quartals'!D148</f>
        <v>10.973239511790082</v>
      </c>
      <c r="BV188" s="2">
        <f>'[5]Deutschland Quartalsdaten'!K148</f>
        <v>0</v>
      </c>
      <c r="BW188" s="41">
        <f>'West-Deutschland-Q'!AW189</f>
        <v>371.41793000000001</v>
      </c>
      <c r="BX188" s="41">
        <f>'West-Deutschland-Q'!AX189</f>
        <v>47.021340000000002</v>
      </c>
      <c r="BY188" s="41">
        <f>'West-Deutschland-Q'!AY189</f>
        <v>642.28285000000005</v>
      </c>
      <c r="BZ188" s="2">
        <f>'Datastream-Q'!BF189</f>
        <v>599.01900000000001</v>
      </c>
      <c r="CA188">
        <f>'Datastream-Q'!BG189</f>
        <v>4007.52</v>
      </c>
      <c r="CB188">
        <f>'Datastream-Q'!BH189</f>
        <v>28140.262999999999</v>
      </c>
      <c r="CC188" s="2">
        <v>849.98</v>
      </c>
      <c r="CD188">
        <f>'Datastream-Q'!BI189</f>
        <v>-4.2</v>
      </c>
      <c r="CE188">
        <f>'Datastream-Q'!BJ189</f>
        <v>-8.8000000000000007</v>
      </c>
      <c r="CF188">
        <f>'Datastream-Q'!BK189</f>
        <v>104.4</v>
      </c>
      <c r="CG188" s="41">
        <v>119.57712393325703</v>
      </c>
      <c r="CH188" s="11">
        <f>[2]Weltindikatoren!Q148</f>
        <v>82.157102872080955</v>
      </c>
      <c r="CI188" s="2">
        <f>'[2]Deutschland Quartalsdaten'!O148</f>
        <v>82.40172478177017</v>
      </c>
      <c r="CJ188" s="21">
        <v>12.66628</v>
      </c>
      <c r="CK188" s="21">
        <v>-8.6859400000000004</v>
      </c>
      <c r="CL188">
        <f>'Datastream-Q'!BL189</f>
        <v>98.861599999999996</v>
      </c>
      <c r="CM188">
        <f>'Datastream-Q'!BM189</f>
        <v>100.41849999999999</v>
      </c>
      <c r="CN188">
        <f>'Datastream-Q'!BN189</f>
        <v>97.1</v>
      </c>
      <c r="CO188">
        <f>'Datastream-Q'!BO189</f>
        <v>104.4</v>
      </c>
      <c r="CP188">
        <f>'Datastream-Q'!BP189</f>
        <v>132.37</v>
      </c>
      <c r="CQ188">
        <f>'Datastream-Q'!BQ189</f>
        <v>127.9</v>
      </c>
      <c r="CR188">
        <f>'Datastream-Q'!BR189</f>
        <v>104.9</v>
      </c>
      <c r="CS188">
        <f>'Datastream-Q'!BS189</f>
        <v>70.13</v>
      </c>
      <c r="CT188">
        <f>'Datastream-Q'!BT189</f>
        <v>129.07</v>
      </c>
      <c r="CU188" s="28">
        <f>'Datastream-Q'!BU189</f>
        <v>92</v>
      </c>
      <c r="CV188" s="28">
        <f>'Datastream-Q'!BV189</f>
        <v>100.5</v>
      </c>
      <c r="CW188">
        <f>'Datastream-Q'!CJ189</f>
        <v>6.41</v>
      </c>
      <c r="CX188" s="41">
        <v>0.2</v>
      </c>
      <c r="CY188">
        <f>'Datastream-Q'!BW189</f>
        <v>82.9</v>
      </c>
      <c r="CZ188">
        <f>'Datastream-Q'!CL189</f>
        <v>110.9046</v>
      </c>
      <c r="DA188" s="41">
        <f>[6]Quartalsdaten!C64</f>
        <v>89.278387600000002</v>
      </c>
      <c r="DB188" s="40">
        <f t="shared" si="11"/>
        <v>55.015034457074208</v>
      </c>
      <c r="DC188" s="19">
        <f>'[2]Deutschland Quartalsdaten'!N148</f>
        <v>0.10687253417121335</v>
      </c>
      <c r="DG188">
        <f>'Datastream-Q'!BY189</f>
        <v>8.9694859999999998</v>
      </c>
      <c r="DH188">
        <f>'Datastream-Q'!BZ189</f>
        <v>10.6</v>
      </c>
      <c r="DI188">
        <f>'Datastream-Q'!CA189</f>
        <v>370.61</v>
      </c>
      <c r="DJ188" s="41">
        <f>[6]Quartalsdaten!D64</f>
        <v>358.29399999999998</v>
      </c>
      <c r="DK188" s="41">
        <f>[6]Quartalsdaten!E64</f>
        <v>401.39310110000002</v>
      </c>
      <c r="DL188" s="53">
        <v>0.5</v>
      </c>
      <c r="DM188">
        <f>'Datastream-Q'!CE189</f>
        <v>100.8</v>
      </c>
      <c r="DN188">
        <f>'Datastream-Q'!CF189</f>
        <v>110.1</v>
      </c>
      <c r="DO188" s="41">
        <f>[6]Quartalsdaten!F64</f>
        <v>20.541260000000001</v>
      </c>
      <c r="DP188" s="41">
        <f>'West-Deutschland-Q'!BA189</f>
        <v>40.516959999999997</v>
      </c>
      <c r="DQ188" s="41">
        <f>[6]Quartalsdaten!G64</f>
        <v>20.485130000000002</v>
      </c>
      <c r="DR188" s="41">
        <f>[6]Quartalsdaten!H64</f>
        <v>20.485130000000002</v>
      </c>
      <c r="DS188" s="41">
        <f>[6]Quartalsdaten!I64</f>
        <v>20.541260000000001</v>
      </c>
      <c r="DT188" s="41">
        <f>[6]Quartalsdaten!J64</f>
        <v>137.22185999999999</v>
      </c>
      <c r="DU188" s="41">
        <f>[6]Quartalsdaten!K64</f>
        <v>40.516959999999997</v>
      </c>
      <c r="DV188" s="48">
        <v>4.0600000000000005</v>
      </c>
      <c r="DW188">
        <f>'Datastream-Q'!CG189</f>
        <v>90.1</v>
      </c>
      <c r="DX188" s="48">
        <f>'Datastream-Q'!CH189</f>
        <v>98.6</v>
      </c>
      <c r="DY188" s="56">
        <v>91.38</v>
      </c>
      <c r="DZ188" s="41">
        <v>0.88914292562251018</v>
      </c>
      <c r="EA188" s="41">
        <v>0.36152320196769949</v>
      </c>
      <c r="EB188" s="1">
        <f>[2]Weltindikatoren!C148</f>
        <v>3.4102652875970012</v>
      </c>
      <c r="EC188" s="41">
        <f>'West-Deutschland-Q'!BE189</f>
        <v>55.347999999999999</v>
      </c>
      <c r="ED188" s="41">
        <f>'West-Deutschland-Q'!BF189</f>
        <v>32.081000000000003</v>
      </c>
      <c r="EE188" s="41">
        <f>[6]Quartalsdaten!L64</f>
        <v>361.18799999999999</v>
      </c>
      <c r="EF188" s="41">
        <v>99.94</v>
      </c>
      <c r="EG188" s="41">
        <f>[6]Quartalsdaten!M64</f>
        <v>29.93396255</v>
      </c>
      <c r="EH188" s="41">
        <f>[6]Quartalsdaten!N64</f>
        <v>6.7545351469999995</v>
      </c>
      <c r="EI188" s="41">
        <f>[6]Quartalsdaten!O64</f>
        <v>88.233333329999994</v>
      </c>
      <c r="EJ188" s="1">
        <f>[2]Weltindikatoren!C148</f>
        <v>3.4102652875970012</v>
      </c>
      <c r="EK188" t="e">
        <f>#REF!</f>
        <v>#REF!</v>
      </c>
      <c r="EL188">
        <v>279.33913444508613</v>
      </c>
      <c r="EM188">
        <v>407.1700052668732</v>
      </c>
      <c r="EO188">
        <f>'Datastream-Q'!CM189</f>
        <v>95.4</v>
      </c>
      <c r="EP188">
        <f>'Datastream-Q'!CN189</f>
        <v>94.4</v>
      </c>
      <c r="EQ188">
        <f>[6]Quartalsdaten!AA64</f>
        <v>161.55099999999999</v>
      </c>
      <c r="ER188">
        <f>[6]Quartalsdaten!AB64</f>
        <v>248.36699999999999</v>
      </c>
      <c r="ES188" s="56">
        <v>77.77</v>
      </c>
      <c r="ET188" s="41">
        <f>[6]Quartalsdaten!AD64</f>
        <v>101.209</v>
      </c>
      <c r="EU188" s="41">
        <f>[6]Quartalsdaten!AE64</f>
        <v>122.348</v>
      </c>
    </row>
    <row r="189" spans="1:151">
      <c r="A189" s="4">
        <v>38991</v>
      </c>
      <c r="B189" s="14">
        <f>B188*('Datastream-Q'!B190/'Datastream-Q'!B189)</f>
        <v>550.51105727925278</v>
      </c>
      <c r="C189">
        <f>'Datastream-Q'!C190</f>
        <v>103.4</v>
      </c>
      <c r="D189">
        <f>'Datastream-Q'!D190</f>
        <v>104.7</v>
      </c>
      <c r="E189">
        <f>'Datastream-Q'!E190</f>
        <v>102</v>
      </c>
      <c r="F189">
        <f>'Datastream-Q'!F190</f>
        <v>95.2</v>
      </c>
      <c r="G189">
        <f>'Datastream-Q'!G190</f>
        <v>1.3212790000000001</v>
      </c>
      <c r="H189">
        <f>'Datastream-Q'!H190</f>
        <v>760</v>
      </c>
      <c r="I189">
        <f>'Datastream-Q'!I190</f>
        <v>1554.2</v>
      </c>
      <c r="J189">
        <f>'Datastream-Q'!J190</f>
        <v>3.5939999999999999</v>
      </c>
      <c r="K189">
        <f>'Datastream-Q'!K190</f>
        <v>3.77</v>
      </c>
      <c r="L189">
        <f>'Datastream-Q'!L190</f>
        <v>6596.9</v>
      </c>
      <c r="M189">
        <f>'Datastream-Q'!M190</f>
        <v>923286</v>
      </c>
      <c r="N189">
        <f>'Datastream-Q'!N190</f>
        <v>93.6</v>
      </c>
      <c r="O189">
        <f>'Datastream-Q'!O190</f>
        <v>8266</v>
      </c>
      <c r="P189">
        <f>'Datastream-Q'!P190</f>
        <v>10.1</v>
      </c>
      <c r="Q189">
        <f>'Datastream-Q'!Q190</f>
        <v>87.8</v>
      </c>
      <c r="R189">
        <f>'Datastream-Q'!R190</f>
        <v>87.9</v>
      </c>
      <c r="S189">
        <v>0</v>
      </c>
      <c r="T189" s="15">
        <v>0</v>
      </c>
      <c r="U189">
        <f>'Datastream-Q'!S190</f>
        <v>17.7</v>
      </c>
      <c r="V189">
        <f>'Datastream-Q'!T190</f>
        <v>9.4</v>
      </c>
      <c r="W189" s="1">
        <f>'[2]Deutschland Quartalsdaten'!C149</f>
        <v>0.71064047565643962</v>
      </c>
      <c r="X189" s="1">
        <f>'[2]Deutschland Quartalsdaten'!B149</f>
        <v>4.0127063653164825</v>
      </c>
      <c r="Y189" s="19">
        <f>'[2]Deutschland Quartalsdaten'!J149</f>
        <v>4.0168806825191101</v>
      </c>
      <c r="Z189">
        <f>'Datastream-Q'!U190</f>
        <v>264.00799999999998</v>
      </c>
      <c r="AA189">
        <f>'Datastream-Q'!V190</f>
        <v>279.49193000000002</v>
      </c>
      <c r="AB189">
        <f>'Datastream-Q'!W190</f>
        <v>223.24100000000001</v>
      </c>
      <c r="AC189">
        <f>'Datastream-Q'!X190</f>
        <v>230.14988</v>
      </c>
      <c r="AD189">
        <f>'Datastream-Q'!Y190</f>
        <v>7.7</v>
      </c>
      <c r="AE189">
        <f>'Datastream-Q'!Z190</f>
        <v>90.9</v>
      </c>
      <c r="AF189" s="1">
        <f>'Datastream-Q'!AA190</f>
        <v>21.9</v>
      </c>
      <c r="AG189">
        <f>'Datastream-Q'!AB190</f>
        <v>93.7</v>
      </c>
      <c r="AH189">
        <f>'Datastream-Q'!AC190</f>
        <v>91.5</v>
      </c>
      <c r="AI189">
        <f>'Datastream-Q'!AD190</f>
        <v>100.83</v>
      </c>
      <c r="AJ189">
        <f>'Datastream-Q'!AE190</f>
        <v>1.3212790000000001</v>
      </c>
      <c r="AK189" s="2">
        <f t="shared" si="9"/>
        <v>94.459972422101757</v>
      </c>
      <c r="AL189" s="2">
        <f t="shared" si="10"/>
        <v>96.998095328140082</v>
      </c>
      <c r="AM189" s="48">
        <f>'Datastream-Q'!CI190</f>
        <v>9.6999999999999993</v>
      </c>
      <c r="AN189">
        <f>'Datastream-Q'!AF190</f>
        <v>94.6</v>
      </c>
      <c r="AO189">
        <f>'Datastream-Q'!AG190</f>
        <v>16</v>
      </c>
      <c r="AP189">
        <f>'Datastream-Q'!AH190</f>
        <v>41.593989999999998</v>
      </c>
      <c r="AQ189">
        <f>'Datastream-Q'!AI190</f>
        <v>237.75165999999999</v>
      </c>
      <c r="AR189">
        <f>'Datastream-Q'!AJ190</f>
        <v>53.00958</v>
      </c>
      <c r="AS189">
        <f>'Datastream-Q'!AK190</f>
        <v>177.05325999999999</v>
      </c>
      <c r="AT189">
        <f>'Datastream-Q'!AL190</f>
        <v>38.329000000000001</v>
      </c>
      <c r="AU189">
        <f>'Datastream-Q'!AM190</f>
        <v>225.679</v>
      </c>
      <c r="AV189">
        <f>'Datastream-Q'!AN190</f>
        <v>46.308999999999997</v>
      </c>
      <c r="AW189">
        <f>'Datastream-Q'!AO190</f>
        <v>176.93199999999999</v>
      </c>
      <c r="AX189" s="30">
        <f t="shared" si="12"/>
        <v>97.383327066936758</v>
      </c>
      <c r="AY189">
        <f>'Datastream-Q'!AQ190</f>
        <v>60.08</v>
      </c>
      <c r="AZ189">
        <f>'Datastream-Q'!AR190</f>
        <v>87.8</v>
      </c>
      <c r="BA189" s="2">
        <f t="shared" si="8"/>
        <v>92.150332295603292</v>
      </c>
      <c r="BB189" s="2">
        <f t="shared" si="8"/>
        <v>94.922155327958606</v>
      </c>
      <c r="BC189" s="2">
        <f t="shared" si="8"/>
        <v>87.359681023694208</v>
      </c>
      <c r="BD189" s="2">
        <f t="shared" si="8"/>
        <v>99.931512133693559</v>
      </c>
      <c r="BE189">
        <f>'Datastream-Q'!AS190</f>
        <v>90.9465</v>
      </c>
      <c r="BF189">
        <f>'Datastream-Q'!AT190</f>
        <v>90.9</v>
      </c>
      <c r="BG189">
        <f>'Datastream-Q'!AU190</f>
        <v>87.9</v>
      </c>
      <c r="BH189">
        <f>'Datastream-Q'!AV190</f>
        <v>87.7</v>
      </c>
      <c r="BI189">
        <f>'Datastream-Q'!AW190</f>
        <v>17.899999999999999</v>
      </c>
      <c r="BJ189">
        <f>'Datastream-Q'!AX190</f>
        <v>10.4</v>
      </c>
      <c r="BK189">
        <f>'Datastream-Q'!AY190</f>
        <v>16.3</v>
      </c>
      <c r="BL189">
        <v>0.63819660210220142</v>
      </c>
      <c r="BM189">
        <f>'Datastream-Q'!AZ190</f>
        <v>91.435000000000002</v>
      </c>
      <c r="BN189">
        <f>'Datastream-Q'!BA190</f>
        <v>101.9203</v>
      </c>
      <c r="BO189">
        <f>'Datastream-Q'!BB190</f>
        <v>12.6</v>
      </c>
      <c r="BP189">
        <f>'Datastream-Q'!BC190</f>
        <v>97.6</v>
      </c>
      <c r="BQ189" s="41">
        <f>[6]Quartalsdaten!S65</f>
        <v>71.6404</v>
      </c>
      <c r="BR189">
        <f>'Datastream-Q'!BE190</f>
        <v>95.4</v>
      </c>
      <c r="BS189" s="13">
        <v>164.19</v>
      </c>
      <c r="BT189" s="1">
        <f>'[4]Preisindex-Deutschland-Quartals'!C149</f>
        <v>13.2035558739694</v>
      </c>
      <c r="BU189" s="1">
        <f>'[4]Preisindex-Deutschland-Quartals'!D149</f>
        <v>11.013877521206254</v>
      </c>
      <c r="BV189" s="2">
        <f>'[5]Deutschland Quartalsdaten'!K149</f>
        <v>0</v>
      </c>
      <c r="BW189" s="41">
        <f>'West-Deutschland-Q'!AW190</f>
        <v>377.50936999999999</v>
      </c>
      <c r="BX189" s="41">
        <f>'West-Deutschland-Q'!AX190</f>
        <v>49.220039999999997</v>
      </c>
      <c r="BY189" s="41">
        <f>'West-Deutschland-Q'!AY190</f>
        <v>644.24018000000001</v>
      </c>
      <c r="BZ189" s="2">
        <f>'Datastream-Q'!BF190</f>
        <v>610.36099999999999</v>
      </c>
      <c r="CA189">
        <f>'Datastream-Q'!BG190</f>
        <v>4096.7700000000004</v>
      </c>
      <c r="CB189">
        <f>'Datastream-Q'!BH190</f>
        <v>49679.836000000003</v>
      </c>
      <c r="CC189" s="2">
        <v>865.93</v>
      </c>
      <c r="CD189">
        <f>'Datastream-Q'!BI190</f>
        <v>-25</v>
      </c>
      <c r="CE189">
        <f>'Datastream-Q'!BJ190</f>
        <v>-8.8000000000000007</v>
      </c>
      <c r="CF189">
        <f>'Datastream-Q'!BK190</f>
        <v>106.4</v>
      </c>
      <c r="CG189" s="41">
        <v>117.81938606546949</v>
      </c>
      <c r="CH189" s="11">
        <f>[2]Weltindikatoren!Q149</f>
        <v>82.401491965191397</v>
      </c>
      <c r="CI189" s="2">
        <f>'[2]Deutschland Quartalsdaten'!O149</f>
        <v>82.628072752204204</v>
      </c>
      <c r="CJ189" s="21">
        <v>13.67989</v>
      </c>
      <c r="CK189" s="21">
        <v>-4.0531600000000001</v>
      </c>
      <c r="CL189">
        <f>'Datastream-Q'!BL190</f>
        <v>99.263400000000004</v>
      </c>
      <c r="CM189">
        <f>'Datastream-Q'!BM190</f>
        <v>100.1837</v>
      </c>
      <c r="CN189">
        <f>'Datastream-Q'!BN190</f>
        <v>96.5</v>
      </c>
      <c r="CO189">
        <f>'Datastream-Q'!BO190</f>
        <v>104.4</v>
      </c>
      <c r="CP189">
        <f>'Datastream-Q'!BP190</f>
        <v>114</v>
      </c>
      <c r="CQ189">
        <f>'Datastream-Q'!BQ190</f>
        <v>113.17</v>
      </c>
      <c r="CR189">
        <f>'Datastream-Q'!BR190</f>
        <v>109.17</v>
      </c>
      <c r="CS189">
        <f>'Datastream-Q'!BS190</f>
        <v>77.47</v>
      </c>
      <c r="CT189">
        <f>'Datastream-Q'!BT190</f>
        <v>131.16999999999999</v>
      </c>
      <c r="CU189" s="28">
        <f>'Datastream-Q'!BU190</f>
        <v>92.6</v>
      </c>
      <c r="CV189" s="28">
        <f>'Datastream-Q'!BV190</f>
        <v>101.4</v>
      </c>
      <c r="CW189">
        <f>'Datastream-Q'!CJ190</f>
        <v>-1.8879999999999999</v>
      </c>
      <c r="CX189" s="41">
        <v>-1.43</v>
      </c>
      <c r="CY189">
        <f>'Datastream-Q'!BW190</f>
        <v>84.7</v>
      </c>
      <c r="CZ189">
        <f>'Datastream-Q'!CL190</f>
        <v>110.75369999999999</v>
      </c>
      <c r="DA189" s="41">
        <f>[6]Quartalsdaten!C65</f>
        <v>89.533434889999995</v>
      </c>
      <c r="DB189" s="40">
        <f t="shared" si="11"/>
        <v>45.471092782069491</v>
      </c>
      <c r="DC189" s="19">
        <f>'[2]Deutschland Quartalsdaten'!N149</f>
        <v>6.7978797222607162E-2</v>
      </c>
      <c r="DD189" s="41">
        <v>145.88344766903782</v>
      </c>
      <c r="DE189" s="41">
        <v>144.01626877165961</v>
      </c>
      <c r="DF189" s="41">
        <v>147.75062656641603</v>
      </c>
      <c r="DG189">
        <f>'Datastream-Q'!BY190</f>
        <v>9.6101189999999992</v>
      </c>
      <c r="DH189">
        <f>'Datastream-Q'!BZ190</f>
        <v>10.9</v>
      </c>
      <c r="DI189">
        <f>'Datastream-Q'!CA190</f>
        <v>378.26</v>
      </c>
      <c r="DJ189" s="41">
        <f>[6]Quartalsdaten!D65</f>
        <v>374.27600000000001</v>
      </c>
      <c r="DK189" s="41">
        <f>[6]Quartalsdaten!E65</f>
        <v>418.7575597</v>
      </c>
      <c r="DL189" s="53">
        <v>1.1000000000000001</v>
      </c>
      <c r="DM189">
        <f>'Datastream-Q'!CE190</f>
        <v>99.1</v>
      </c>
      <c r="DN189">
        <f>'Datastream-Q'!CF190</f>
        <v>104.6</v>
      </c>
      <c r="DO189" s="41">
        <f>[6]Quartalsdaten!F65</f>
        <v>21.79411</v>
      </c>
      <c r="DP189" s="41">
        <f>'West-Deutschland-Q'!BA190</f>
        <v>41.494599999999998</v>
      </c>
      <c r="DQ189" s="41">
        <f>[6]Quartalsdaten!G65</f>
        <v>20.668119999999998</v>
      </c>
      <c r="DR189" s="41">
        <f>[6]Quartalsdaten!H65</f>
        <v>20.668119999999998</v>
      </c>
      <c r="DS189" s="41">
        <f>[6]Quartalsdaten!I65</f>
        <v>21.79411</v>
      </c>
      <c r="DT189" s="41">
        <f>[6]Quartalsdaten!J65</f>
        <v>141.28095999999999</v>
      </c>
      <c r="DU189" s="41">
        <f>[6]Quartalsdaten!K65</f>
        <v>41.494599999999998</v>
      </c>
      <c r="DV189" s="48">
        <v>3.84</v>
      </c>
      <c r="DW189">
        <f>'Datastream-Q'!CG190</f>
        <v>90</v>
      </c>
      <c r="DX189" s="48">
        <f>'Datastream-Q'!CH190</f>
        <v>99.3</v>
      </c>
      <c r="DY189" s="56">
        <v>95.09</v>
      </c>
      <c r="DZ189" s="41">
        <v>0.61941031931857093</v>
      </c>
      <c r="EA189" s="41">
        <v>0.41440935886523211</v>
      </c>
      <c r="EB189" s="1">
        <f>[2]Weltindikatoren!C149</f>
        <v>3.4580409830754402</v>
      </c>
      <c r="EC189" s="41">
        <f>'West-Deutschland-Q'!BE190</f>
        <v>57.15</v>
      </c>
      <c r="ED189" s="41">
        <f>'West-Deutschland-Q'!BF190</f>
        <v>33.195</v>
      </c>
      <c r="EE189" s="41">
        <f>[6]Quartalsdaten!L65</f>
        <v>368.71199999999999</v>
      </c>
      <c r="EF189" s="41">
        <v>99.73</v>
      </c>
      <c r="EG189" s="41">
        <f>[6]Quartalsdaten!M65</f>
        <v>30.655300480000001</v>
      </c>
      <c r="EH189" s="41">
        <f>[6]Quartalsdaten!N65</f>
        <v>6.7488917129999999</v>
      </c>
      <c r="EI189" s="41">
        <f>[6]Quartalsdaten!O65</f>
        <v>88.566666670000004</v>
      </c>
      <c r="EJ189" s="1">
        <f>[2]Weltindikatoren!C149</f>
        <v>3.4580409830754402</v>
      </c>
      <c r="EK189" t="e">
        <f>#REF!</f>
        <v>#REF!</v>
      </c>
      <c r="EL189">
        <v>283.95757782240474</v>
      </c>
      <c r="EM189">
        <v>413.60719359977156</v>
      </c>
      <c r="EO189">
        <f>'Datastream-Q'!CM190</f>
        <v>97.8</v>
      </c>
      <c r="EP189">
        <f>'Datastream-Q'!CN190</f>
        <v>95.6</v>
      </c>
      <c r="EQ189">
        <f>[6]Quartalsdaten!AA65</f>
        <v>161.721</v>
      </c>
      <c r="ER189">
        <f>[6]Quartalsdaten!AB65</f>
        <v>247.77099999999999</v>
      </c>
      <c r="ES189" s="56">
        <v>77.81</v>
      </c>
      <c r="ET189" s="41">
        <f>[6]Quartalsdaten!AD65</f>
        <v>102.238</v>
      </c>
      <c r="EU189" s="41">
        <f>[6]Quartalsdaten!AE65</f>
        <v>130.22900000000001</v>
      </c>
    </row>
    <row r="190" spans="1:151">
      <c r="A190" s="4">
        <v>39083</v>
      </c>
      <c r="B190" s="14">
        <f>B189*('Datastream-Q'!B191/'Datastream-Q'!B190)</f>
        <v>550.93113439278136</v>
      </c>
      <c r="C190">
        <f>'Datastream-Q'!C191</f>
        <v>103.3</v>
      </c>
      <c r="D190">
        <f>'Datastream-Q'!D191</f>
        <v>103.7</v>
      </c>
      <c r="E190">
        <f>'Datastream-Q'!E191</f>
        <v>102.9</v>
      </c>
      <c r="F190">
        <f>'Datastream-Q'!F191</f>
        <v>98.9</v>
      </c>
      <c r="G190">
        <f>'Datastream-Q'!G191</f>
        <v>1.3241860000000001</v>
      </c>
      <c r="H190">
        <f>'Datastream-Q'!H191</f>
        <v>762</v>
      </c>
      <c r="I190">
        <f>'Datastream-Q'!I191</f>
        <v>1576.5</v>
      </c>
      <c r="J190">
        <f>'Datastream-Q'!J191</f>
        <v>3.82</v>
      </c>
      <c r="K190">
        <f>'Datastream-Q'!K191</f>
        <v>4</v>
      </c>
      <c r="L190">
        <f>'Datastream-Q'!L191</f>
        <v>6917</v>
      </c>
      <c r="M190">
        <f>'Datastream-Q'!M191</f>
        <v>717536</v>
      </c>
      <c r="N190">
        <f>'Datastream-Q'!N191</f>
        <v>95.4</v>
      </c>
      <c r="O190">
        <f>'Datastream-Q'!O191</f>
        <v>7033</v>
      </c>
      <c r="P190">
        <f>'Datastream-Q'!P191</f>
        <v>9.5</v>
      </c>
      <c r="Q190">
        <f>'Datastream-Q'!Q191</f>
        <v>88.7</v>
      </c>
      <c r="R190">
        <f>'Datastream-Q'!R191</f>
        <v>88.6</v>
      </c>
      <c r="S190">
        <v>0</v>
      </c>
      <c r="T190" s="15">
        <v>0</v>
      </c>
      <c r="U190">
        <f>'Datastream-Q'!S191</f>
        <v>23.7</v>
      </c>
      <c r="V190">
        <f>'Datastream-Q'!T191</f>
        <v>5.4</v>
      </c>
      <c r="W190" s="1">
        <f>'[2]Deutschland Quartalsdaten'!C150</f>
        <v>0.84280419444878862</v>
      </c>
      <c r="X190" s="1">
        <f>'[2]Deutschland Quartalsdaten'!B150</f>
        <v>4.0796716818146299</v>
      </c>
      <c r="Y190" s="19">
        <f>'[2]Deutschland Quartalsdaten'!J150</f>
        <v>4.0603766993485237</v>
      </c>
      <c r="Z190">
        <f>'Datastream-Q'!U191</f>
        <v>263.08499999999998</v>
      </c>
      <c r="AA190">
        <f>'Datastream-Q'!V191</f>
        <v>277.69812999999999</v>
      </c>
      <c r="AB190">
        <f>'Datastream-Q'!W191</f>
        <v>225.262</v>
      </c>
      <c r="AC190">
        <f>'Datastream-Q'!X191</f>
        <v>232.44846999999999</v>
      </c>
      <c r="AD190">
        <f>'Datastream-Q'!Y191</f>
        <v>9.4</v>
      </c>
      <c r="AE190">
        <f>'Datastream-Q'!Z191</f>
        <v>95.6</v>
      </c>
      <c r="AF190" s="1">
        <f>'Datastream-Q'!AA191</f>
        <v>20.9</v>
      </c>
      <c r="AG190">
        <f>'Datastream-Q'!AB191</f>
        <v>94.2</v>
      </c>
      <c r="AH190">
        <f>'Datastream-Q'!AC191</f>
        <v>91.9</v>
      </c>
      <c r="AI190">
        <f>'Datastream-Q'!AD191</f>
        <v>101.18</v>
      </c>
      <c r="AJ190">
        <f>'Datastream-Q'!AE191</f>
        <v>1.3241860000000001</v>
      </c>
      <c r="AK190" s="2">
        <f t="shared" si="9"/>
        <v>94.737764348647218</v>
      </c>
      <c r="AL190" s="2">
        <f t="shared" si="10"/>
        <v>96.908359947475674</v>
      </c>
      <c r="AM190" s="48">
        <f>'Datastream-Q'!CI191</f>
        <v>12.2</v>
      </c>
      <c r="AN190">
        <f>'Datastream-Q'!AF191</f>
        <v>96</v>
      </c>
      <c r="AO190">
        <f>'Datastream-Q'!AG191</f>
        <v>15.8</v>
      </c>
      <c r="AP190">
        <f>'Datastream-Q'!AH191</f>
        <v>40.756520000000002</v>
      </c>
      <c r="AQ190">
        <f>'Datastream-Q'!AI191</f>
        <v>236.78923</v>
      </c>
      <c r="AR190">
        <f>'Datastream-Q'!AJ191</f>
        <v>52.555979999999998</v>
      </c>
      <c r="AS190">
        <f>'Datastream-Q'!AK191</f>
        <v>179.64721</v>
      </c>
      <c r="AT190">
        <f>'Datastream-Q'!AL191</f>
        <v>37.715000000000003</v>
      </c>
      <c r="AU190">
        <f>'Datastream-Q'!AM191</f>
        <v>225.37</v>
      </c>
      <c r="AV190">
        <f>'Datastream-Q'!AN191</f>
        <v>46.066000000000003</v>
      </c>
      <c r="AW190">
        <f>'Datastream-Q'!AO191</f>
        <v>179.196</v>
      </c>
      <c r="AX190" s="30">
        <f t="shared" si="12"/>
        <v>97.760156502488613</v>
      </c>
      <c r="AY190">
        <f>'Datastream-Q'!AQ191</f>
        <v>58.28</v>
      </c>
      <c r="AZ190">
        <f>'Datastream-Q'!AR191</f>
        <v>88.7</v>
      </c>
      <c r="BA190" s="2">
        <f t="shared" ref="BA190:BD205" si="13">AT190/AP190*100</f>
        <v>92.537341264661464</v>
      </c>
      <c r="BB190" s="2">
        <f t="shared" si="13"/>
        <v>95.177470698308369</v>
      </c>
      <c r="BC190" s="2">
        <f t="shared" si="13"/>
        <v>87.651300575120089</v>
      </c>
      <c r="BD190" s="2">
        <f t="shared" si="13"/>
        <v>99.748835509329652</v>
      </c>
      <c r="BE190">
        <f>'Datastream-Q'!AS191</f>
        <v>91.473799999999997</v>
      </c>
      <c r="BF190">
        <f>'Datastream-Q'!AT191</f>
        <v>95.6</v>
      </c>
      <c r="BG190">
        <f>'Datastream-Q'!AU191</f>
        <v>88.1</v>
      </c>
      <c r="BH190">
        <f>'Datastream-Q'!AV191</f>
        <v>88.2</v>
      </c>
      <c r="BI190">
        <f>'Datastream-Q'!AW191</f>
        <v>22.1</v>
      </c>
      <c r="BJ190">
        <f>'Datastream-Q'!AX191</f>
        <v>5.7</v>
      </c>
      <c r="BK190">
        <f>'Datastream-Q'!AY191</f>
        <v>14.3</v>
      </c>
      <c r="BL190">
        <v>0.63768337075222881</v>
      </c>
      <c r="BM190">
        <f>'Datastream-Q'!AZ191</f>
        <v>91.999600000000001</v>
      </c>
      <c r="BN190">
        <f>'Datastream-Q'!BA191</f>
        <v>102.23399999999999</v>
      </c>
      <c r="BO190">
        <f>'Datastream-Q'!BB191</f>
        <v>-9.1</v>
      </c>
      <c r="BP190">
        <f>'Datastream-Q'!BC191</f>
        <v>79</v>
      </c>
      <c r="BQ190" s="41">
        <f>[6]Quartalsdaten!S66</f>
        <v>70.990489999999994</v>
      </c>
      <c r="BR190">
        <f>'Datastream-Q'!BE191</f>
        <v>96.2</v>
      </c>
      <c r="BS190" s="13">
        <v>166.22</v>
      </c>
      <c r="BT190" s="1">
        <f>'[4]Preisindex-Deutschland-Quartals'!C150</f>
        <v>13.287660211261318</v>
      </c>
      <c r="BU190" s="1">
        <f>'[4]Preisindex-Deutschland-Quartals'!D150</f>
        <v>11.076884839952669</v>
      </c>
      <c r="BV190" s="2">
        <f>'[5]Deutschland Quartalsdaten'!K150</f>
        <v>0</v>
      </c>
      <c r="BW190" s="41">
        <f>'West-Deutschland-Q'!AW191</f>
        <v>367.76116000000002</v>
      </c>
      <c r="BX190" s="41">
        <f>'West-Deutschland-Q'!AX191</f>
        <v>49.588720000000002</v>
      </c>
      <c r="BY190" s="41">
        <f>'West-Deutschland-Q'!AY191</f>
        <v>649.29130999999995</v>
      </c>
      <c r="BZ190" s="2">
        <f>'Datastream-Q'!BF191</f>
        <v>616.00900000000001</v>
      </c>
      <c r="CA190">
        <f>'Datastream-Q'!BG191</f>
        <v>4185.09</v>
      </c>
      <c r="CB190">
        <f>'Datastream-Q'!BH191</f>
        <v>42972.921000000002</v>
      </c>
      <c r="CC190" s="2">
        <v>871.07</v>
      </c>
      <c r="CD190">
        <f>'Datastream-Q'!BI191</f>
        <v>1.7</v>
      </c>
      <c r="CE190">
        <f>'Datastream-Q'!BJ191</f>
        <v>-6.7</v>
      </c>
      <c r="CF190">
        <f>'Datastream-Q'!BK191</f>
        <v>106.4</v>
      </c>
      <c r="CG190" s="41">
        <v>117.56464144694955</v>
      </c>
      <c r="CH190" s="11">
        <f>[2]Weltindikatoren!Q150</f>
        <v>82.517330628075598</v>
      </c>
      <c r="CI190" s="2">
        <f>'[2]Deutschland Quartalsdaten'!O150</f>
        <v>82.901825726641391</v>
      </c>
      <c r="CJ190" s="21">
        <v>14.83694</v>
      </c>
      <c r="CK190" s="21">
        <v>-12.45505</v>
      </c>
      <c r="CL190">
        <f>'Datastream-Q'!BL191</f>
        <v>100.759</v>
      </c>
      <c r="CM190">
        <f>'Datastream-Q'!BM191</f>
        <v>100.32170000000001</v>
      </c>
      <c r="CN190">
        <f>'Datastream-Q'!BN191</f>
        <v>95.8</v>
      </c>
      <c r="CO190">
        <f>'Datastream-Q'!BO191</f>
        <v>105.1</v>
      </c>
      <c r="CP190">
        <f>'Datastream-Q'!BP191</f>
        <v>110.87</v>
      </c>
      <c r="CQ190">
        <f>'Datastream-Q'!BQ191</f>
        <v>111.63</v>
      </c>
      <c r="CR190">
        <f>'Datastream-Q'!BR191</f>
        <v>115.67</v>
      </c>
      <c r="CS190">
        <f>'Datastream-Q'!BS191</f>
        <v>82.7</v>
      </c>
      <c r="CT190">
        <f>'Datastream-Q'!BT191</f>
        <v>138.57</v>
      </c>
      <c r="CU190" s="28">
        <f>'Datastream-Q'!BU191</f>
        <v>92.6</v>
      </c>
      <c r="CV190" s="28">
        <f>'Datastream-Q'!BV191</f>
        <v>102.8</v>
      </c>
      <c r="CW190">
        <f>'Datastream-Q'!CJ191</f>
        <v>10.210000000000001</v>
      </c>
      <c r="CX190" s="41">
        <v>1.84</v>
      </c>
      <c r="CY190">
        <f>'Datastream-Q'!BW191</f>
        <v>85.4</v>
      </c>
      <c r="CZ190">
        <f>'Datastream-Q'!CL191</f>
        <v>111.38290000000001</v>
      </c>
      <c r="DA190" s="41">
        <f>[6]Quartalsdaten!C66</f>
        <v>90.146549860000007</v>
      </c>
      <c r="DB190" s="40">
        <f t="shared" si="11"/>
        <v>44.011943941410038</v>
      </c>
      <c r="DC190" s="19">
        <f>'[2]Deutschland Quartalsdaten'!N150</f>
        <v>5.4260990676041246E-2</v>
      </c>
      <c r="DD190" s="41">
        <v>155.92509920634919</v>
      </c>
      <c r="DE190" s="41">
        <v>155.07936507936506</v>
      </c>
      <c r="DF190" s="41">
        <v>156.77083333333331</v>
      </c>
      <c r="DG190">
        <f>'Datastream-Q'!BY191</f>
        <v>14.501150000000001</v>
      </c>
      <c r="DH190">
        <f>'Datastream-Q'!BZ191</f>
        <v>11.1</v>
      </c>
      <c r="DI190">
        <f>'Datastream-Q'!CA191</f>
        <v>374.46</v>
      </c>
      <c r="DJ190" s="41">
        <f>[6]Quartalsdaten!D66</f>
        <v>366.57299999999998</v>
      </c>
      <c r="DK190" s="41">
        <f>[6]Quartalsdaten!E66</f>
        <v>406.28740060000001</v>
      </c>
      <c r="DL190" s="53">
        <v>-0.5</v>
      </c>
      <c r="DM190">
        <f>'Datastream-Q'!CE191</f>
        <v>99.1</v>
      </c>
      <c r="DN190">
        <f>'Datastream-Q'!CF191</f>
        <v>99.8</v>
      </c>
      <c r="DO190" s="41">
        <f>[6]Quartalsdaten!F66</f>
        <v>21.154309999999999</v>
      </c>
      <c r="DP190" s="41">
        <f>'West-Deutschland-Q'!BA191</f>
        <v>40.351489999999998</v>
      </c>
      <c r="DQ190" s="41">
        <f>[6]Quartalsdaten!G66</f>
        <v>21.182829999999999</v>
      </c>
      <c r="DR190" s="41">
        <f>[6]Quartalsdaten!H66</f>
        <v>21.182829999999999</v>
      </c>
      <c r="DS190" s="41">
        <f>[6]Quartalsdaten!I66</f>
        <v>21.154309999999999</v>
      </c>
      <c r="DT190" s="41">
        <f>[6]Quartalsdaten!J66</f>
        <v>141.62931</v>
      </c>
      <c r="DU190" s="41">
        <f>[6]Quartalsdaten!K66</f>
        <v>40.351489999999998</v>
      </c>
      <c r="DV190" s="48">
        <v>4.09</v>
      </c>
      <c r="DW190">
        <f>'Datastream-Q'!CG191</f>
        <v>90.2</v>
      </c>
      <c r="DX190">
        <f>'Datastream-Q'!CH191</f>
        <v>100.3</v>
      </c>
      <c r="DY190" s="56">
        <v>98.02</v>
      </c>
      <c r="DZ190" s="41">
        <v>0.52836904370366011</v>
      </c>
      <c r="EA190" s="41">
        <v>-2.4393323399265379E-2</v>
      </c>
      <c r="EB190" s="1">
        <f>[2]Weltindikatoren!C150</f>
        <v>3.5081375051823191</v>
      </c>
      <c r="EC190" s="41">
        <f>'West-Deutschland-Q'!BE191</f>
        <v>58.375999999999998</v>
      </c>
      <c r="ED190" s="41">
        <f>'West-Deutschland-Q'!BF191</f>
        <v>33.366</v>
      </c>
      <c r="EE190" s="41">
        <f>[6]Quartalsdaten!L66</f>
        <v>364.839</v>
      </c>
      <c r="EF190" s="41">
        <v>100.4</v>
      </c>
      <c r="EG190" s="41">
        <f>[6]Quartalsdaten!M66</f>
        <v>29.915226499999999</v>
      </c>
      <c r="EH190" s="41">
        <f>[6]Quartalsdaten!N66</f>
        <v>6.78650486</v>
      </c>
      <c r="EI190" s="41">
        <f>[6]Quartalsdaten!O66</f>
        <v>89.266666670000006</v>
      </c>
      <c r="EJ190" s="1">
        <f>[2]Weltindikatoren!C150</f>
        <v>3.5081375051823191</v>
      </c>
      <c r="EK190" t="e">
        <f>#REF!</f>
        <v>#REF!</v>
      </c>
      <c r="EL190">
        <v>290.32821277276514</v>
      </c>
      <c r="EM190">
        <v>419.45139381161778</v>
      </c>
      <c r="EO190">
        <f>'Datastream-Q'!CM191</f>
        <v>99.5</v>
      </c>
      <c r="EP190">
        <f>'Datastream-Q'!CN191</f>
        <v>96.9</v>
      </c>
      <c r="EQ190">
        <f>[6]Quartalsdaten!AA66</f>
        <v>163.429</v>
      </c>
      <c r="ER190">
        <f>[6]Quartalsdaten!AB66</f>
        <v>249.48500000000001</v>
      </c>
      <c r="ES190" s="56">
        <v>79.81</v>
      </c>
      <c r="ET190" s="41">
        <f>[6]Quartalsdaten!AD66</f>
        <v>104.52500000000001</v>
      </c>
      <c r="EU190" s="41">
        <f>[6]Quartalsdaten!AE66</f>
        <v>112.571</v>
      </c>
    </row>
    <row r="191" spans="1:151">
      <c r="A191" s="4">
        <v>39173</v>
      </c>
      <c r="B191" s="14">
        <f>B190*('Datastream-Q'!B192/'Datastream-Q'!B191)</f>
        <v>555.54801964995897</v>
      </c>
      <c r="C191">
        <f>'Datastream-Q'!C192</f>
        <v>103.2</v>
      </c>
      <c r="D191">
        <f>'Datastream-Q'!D192</f>
        <v>103</v>
      </c>
      <c r="E191">
        <f>'Datastream-Q'!E192</f>
        <v>103.3</v>
      </c>
      <c r="F191">
        <f>'Datastream-Q'!F192</f>
        <v>102.1</v>
      </c>
      <c r="G191">
        <f>'Datastream-Q'!G192</f>
        <v>1.3418570000000001</v>
      </c>
      <c r="H191">
        <f>'Datastream-Q'!H192</f>
        <v>777.8</v>
      </c>
      <c r="I191">
        <f>'Datastream-Q'!I192</f>
        <v>1613</v>
      </c>
      <c r="J191">
        <f>'Datastream-Q'!J192</f>
        <v>4.0650000000000004</v>
      </c>
      <c r="K191">
        <f>'Datastream-Q'!K192</f>
        <v>4.37</v>
      </c>
      <c r="L191">
        <f>'Datastream-Q'!L192</f>
        <v>8007.3</v>
      </c>
      <c r="M191">
        <f>'Datastream-Q'!M192</f>
        <v>859463</v>
      </c>
      <c r="N191">
        <f>'Datastream-Q'!N192</f>
        <v>96</v>
      </c>
      <c r="O191">
        <f>'Datastream-Q'!O192</f>
        <v>7179</v>
      </c>
      <c r="P191">
        <f>'Datastream-Q'!P192</f>
        <v>9.1</v>
      </c>
      <c r="Q191">
        <f>'Datastream-Q'!Q192</f>
        <v>89.1</v>
      </c>
      <c r="R191">
        <f>'Datastream-Q'!R192</f>
        <v>88.9</v>
      </c>
      <c r="S191">
        <v>0</v>
      </c>
      <c r="T191" s="15">
        <v>0</v>
      </c>
      <c r="U191">
        <f>'Datastream-Q'!S192</f>
        <v>21.8</v>
      </c>
      <c r="V191">
        <f>'Datastream-Q'!T192</f>
        <v>5.3</v>
      </c>
      <c r="W191" s="1">
        <f>'[2]Deutschland Quartalsdaten'!C151</f>
        <v>0.68428089197010922</v>
      </c>
      <c r="X191" s="1">
        <f>'[2]Deutschland Quartalsdaten'!B151</f>
        <v>4.1087923225500127</v>
      </c>
      <c r="Y191" s="19">
        <f>'[2]Deutschland Quartalsdaten'!J151</f>
        <v>4.0959038482335544</v>
      </c>
      <c r="Z191">
        <f>'Datastream-Q'!U192</f>
        <v>270.2</v>
      </c>
      <c r="AA191">
        <f>'Datastream-Q'!V192</f>
        <v>284.47816</v>
      </c>
      <c r="AB191">
        <f>'Datastream-Q'!W192</f>
        <v>226.68299999999999</v>
      </c>
      <c r="AC191">
        <f>'Datastream-Q'!X192</f>
        <v>233.40052</v>
      </c>
      <c r="AD191">
        <f>'Datastream-Q'!Y192</f>
        <v>10.199999999999999</v>
      </c>
      <c r="AE191">
        <f>'Datastream-Q'!Z192</f>
        <v>99.5</v>
      </c>
      <c r="AF191" s="1">
        <f>'Datastream-Q'!AA192</f>
        <v>20.5</v>
      </c>
      <c r="AG191">
        <f>'Datastream-Q'!AB192</f>
        <v>94.6</v>
      </c>
      <c r="AH191">
        <f>'Datastream-Q'!AC192</f>
        <v>92.1</v>
      </c>
      <c r="AI191">
        <f>'Datastream-Q'!AD192</f>
        <v>101.76</v>
      </c>
      <c r="AJ191">
        <f>'Datastream-Q'!AE192</f>
        <v>1.3418570000000001</v>
      </c>
      <c r="AK191" s="2">
        <f t="shared" ref="AK191:AK203" si="14">Z191/AA191*100</f>
        <v>94.980929291724877</v>
      </c>
      <c r="AL191" s="2">
        <f t="shared" ref="AL191:AL203" si="15">AB191/AC191*100</f>
        <v>97.121891587902198</v>
      </c>
      <c r="AM191" s="48">
        <f>'Datastream-Q'!CI192</f>
        <v>11.9</v>
      </c>
      <c r="AN191">
        <f>'Datastream-Q'!AF192</f>
        <v>96.7</v>
      </c>
      <c r="AO191">
        <f>'Datastream-Q'!AG192</f>
        <v>14.3</v>
      </c>
      <c r="AP191">
        <f>'Datastream-Q'!AH192</f>
        <v>41.73807</v>
      </c>
      <c r="AQ191">
        <f>'Datastream-Q'!AI192</f>
        <v>242.56384</v>
      </c>
      <c r="AR191">
        <f>'Datastream-Q'!AJ192</f>
        <v>52.528799999999997</v>
      </c>
      <c r="AS191">
        <f>'Datastream-Q'!AK192</f>
        <v>180.58835999999999</v>
      </c>
      <c r="AT191">
        <f>'Datastream-Q'!AL192</f>
        <v>38.988999999999997</v>
      </c>
      <c r="AU191">
        <f>'Datastream-Q'!AM192</f>
        <v>231.21100000000001</v>
      </c>
      <c r="AV191">
        <f>'Datastream-Q'!AN192</f>
        <v>46.398000000000003</v>
      </c>
      <c r="AW191">
        <f>'Datastream-Q'!AO192</f>
        <v>180.285</v>
      </c>
      <c r="AX191" s="30">
        <f t="shared" si="12"/>
        <v>97.795592465124514</v>
      </c>
      <c r="AY191">
        <f>'Datastream-Q'!AQ192</f>
        <v>68.680000000000007</v>
      </c>
      <c r="AZ191">
        <f>'Datastream-Q'!AR192</f>
        <v>89.1</v>
      </c>
      <c r="BA191" s="2">
        <f t="shared" si="13"/>
        <v>93.413519120553474</v>
      </c>
      <c r="BB191" s="2">
        <f t="shared" si="13"/>
        <v>95.319648633530875</v>
      </c>
      <c r="BC191" s="2">
        <f t="shared" si="13"/>
        <v>88.328688262438902</v>
      </c>
      <c r="BD191" s="2">
        <f t="shared" si="13"/>
        <v>99.832015751181302</v>
      </c>
      <c r="BE191">
        <f>'Datastream-Q'!AS192</f>
        <v>91.545199999999994</v>
      </c>
      <c r="BF191">
        <f>'Datastream-Q'!AT192</f>
        <v>99.5</v>
      </c>
      <c r="BG191">
        <f>'Datastream-Q'!AU192</f>
        <v>88.8</v>
      </c>
      <c r="BH191">
        <f>'Datastream-Q'!AV192</f>
        <v>88.7</v>
      </c>
      <c r="BI191">
        <f>'Datastream-Q'!AW192</f>
        <v>21.5</v>
      </c>
      <c r="BJ191">
        <f>'Datastream-Q'!AX192</f>
        <v>5.2</v>
      </c>
      <c r="BK191">
        <f>'Datastream-Q'!AY192</f>
        <v>12.4</v>
      </c>
      <c r="BL191">
        <v>0.65305489735810607</v>
      </c>
      <c r="BM191">
        <f>'Datastream-Q'!AZ192</f>
        <v>92.453800000000001</v>
      </c>
      <c r="BN191">
        <f>'Datastream-Q'!BA192</f>
        <v>102.4434</v>
      </c>
      <c r="BO191">
        <f>'Datastream-Q'!BB192</f>
        <v>9</v>
      </c>
      <c r="BP191">
        <f>'Datastream-Q'!BC192</f>
        <v>97</v>
      </c>
      <c r="BQ191" s="41">
        <f>[6]Quartalsdaten!S67</f>
        <v>66.978610000000003</v>
      </c>
      <c r="BR191">
        <f>'Datastream-Q'!BE192</f>
        <v>93.5</v>
      </c>
      <c r="BS191" s="13">
        <v>156.66999999999999</v>
      </c>
      <c r="BT191" s="1">
        <f>'[4]Preisindex-Deutschland-Quartals'!C151</f>
        <v>13.382325552630126</v>
      </c>
      <c r="BU191" s="1">
        <f>'[4]Preisindex-Deutschland-Quartals'!D151</f>
        <v>11.152785223613906</v>
      </c>
      <c r="BV191" s="2">
        <f>'[5]Deutschland Quartalsdaten'!K151</f>
        <v>0</v>
      </c>
      <c r="BW191" s="41">
        <f>'West-Deutschland-Q'!AW192</f>
        <v>372.28955999999999</v>
      </c>
      <c r="BX191" s="41">
        <f>'West-Deutschland-Q'!AX192</f>
        <v>50.949359999999999</v>
      </c>
      <c r="BY191" s="41">
        <f>'West-Deutschland-Q'!AY192</f>
        <v>648.87188000000003</v>
      </c>
      <c r="BZ191" s="2">
        <f>'Datastream-Q'!BF192</f>
        <v>623.27</v>
      </c>
      <c r="CA191">
        <f>'Datastream-Q'!BG192</f>
        <v>4253.6899999999996</v>
      </c>
      <c r="CB191">
        <f>'Datastream-Q'!BH192</f>
        <v>38582.453000000001</v>
      </c>
      <c r="CC191" s="2">
        <v>876.77</v>
      </c>
      <c r="CD191">
        <f>'Datastream-Q'!BI192</f>
        <v>20.3</v>
      </c>
      <c r="CE191">
        <f>'Datastream-Q'!BJ192</f>
        <v>-2</v>
      </c>
      <c r="CF191">
        <f>'Datastream-Q'!BK192</f>
        <v>109.1</v>
      </c>
      <c r="CG191" s="41">
        <v>118.36708699528737</v>
      </c>
      <c r="CH191" s="11">
        <f>[2]Weltindikatoren!Q151</f>
        <v>83.101516628899375</v>
      </c>
      <c r="CI191" s="2">
        <f>'[2]Deutschland Quartalsdaten'!O151</f>
        <v>83.278800282323928</v>
      </c>
      <c r="CJ191" s="21">
        <v>2.1187900000000002</v>
      </c>
      <c r="CK191" s="21">
        <v>-5.0306199999999999</v>
      </c>
      <c r="CL191">
        <f>'Datastream-Q'!BL192</f>
        <v>102.11799999999999</v>
      </c>
      <c r="CM191">
        <f>'Datastream-Q'!BM192</f>
        <v>100.688</v>
      </c>
      <c r="CN191">
        <f>'Datastream-Q'!BN192</f>
        <v>96.5</v>
      </c>
      <c r="CO191">
        <f>'Datastream-Q'!BO192</f>
        <v>105.5</v>
      </c>
      <c r="CP191">
        <f>'Datastream-Q'!BP192</f>
        <v>127.93</v>
      </c>
      <c r="CQ191">
        <f>'Datastream-Q'!BQ192</f>
        <v>127.1</v>
      </c>
      <c r="CR191">
        <f>'Datastream-Q'!BR192</f>
        <v>122.6</v>
      </c>
      <c r="CS191">
        <f>'Datastream-Q'!BS192</f>
        <v>84.23</v>
      </c>
      <c r="CT191">
        <f>'Datastream-Q'!BT192</f>
        <v>149.30000000000001</v>
      </c>
      <c r="CU191" s="28">
        <f>'Datastream-Q'!BU192</f>
        <v>92.8</v>
      </c>
      <c r="CV191" s="28">
        <f>'Datastream-Q'!BV192</f>
        <v>103.7</v>
      </c>
      <c r="CW191">
        <f>'Datastream-Q'!CJ192</f>
        <v>7.3529999999999998</v>
      </c>
      <c r="CX191" s="41">
        <v>-0.67</v>
      </c>
      <c r="CY191">
        <f>'Datastream-Q'!BW192</f>
        <v>79.900000000000006</v>
      </c>
      <c r="CZ191">
        <f>'Datastream-Q'!CL192</f>
        <v>112.39870000000001</v>
      </c>
      <c r="DA191" s="41">
        <f>[6]Quartalsdaten!C67</f>
        <v>90.520134069999997</v>
      </c>
      <c r="DB191" s="40">
        <f t="shared" si="11"/>
        <v>51.182801147961371</v>
      </c>
      <c r="DC191" s="19">
        <f>'[2]Deutschland Quartalsdaten'!N151</f>
        <v>7.9997937095757657E-2</v>
      </c>
      <c r="DD191" s="41">
        <v>160.29095904095902</v>
      </c>
      <c r="DE191" s="41">
        <v>155.43040293040292</v>
      </c>
      <c r="DF191" s="41">
        <v>165.15151515151513</v>
      </c>
      <c r="DG191">
        <f>'Datastream-Q'!BY192</f>
        <v>10.119691</v>
      </c>
      <c r="DH191">
        <f>'Datastream-Q'!BZ192</f>
        <v>10.5</v>
      </c>
      <c r="DI191">
        <f>'Datastream-Q'!CA192</f>
        <v>375.75</v>
      </c>
      <c r="DJ191" s="41">
        <f>[6]Quartalsdaten!D67</f>
        <v>362.185</v>
      </c>
      <c r="DK191" s="41">
        <f>[6]Quartalsdaten!E67</f>
        <v>399.85663099999999</v>
      </c>
      <c r="DL191" s="53">
        <v>1</v>
      </c>
      <c r="DM191">
        <f>'Datastream-Q'!CE192</f>
        <v>102.6</v>
      </c>
      <c r="DN191">
        <f>'Datastream-Q'!CF192</f>
        <v>98.9</v>
      </c>
      <c r="DO191" s="41">
        <f>[6]Quartalsdaten!F67</f>
        <v>19.928170000000001</v>
      </c>
      <c r="DP191" s="41">
        <f>'West-Deutschland-Q'!BA192</f>
        <v>38.365470000000002</v>
      </c>
      <c r="DQ191" s="41">
        <f>[6]Quartalsdaten!G67</f>
        <v>21.30124</v>
      </c>
      <c r="DR191" s="41">
        <f>[6]Quartalsdaten!H67</f>
        <v>21.30124</v>
      </c>
      <c r="DS191" s="41">
        <f>[6]Quartalsdaten!I67</f>
        <v>19.928170000000001</v>
      </c>
      <c r="DT191" s="41">
        <f>[6]Quartalsdaten!J67</f>
        <v>139.66036</v>
      </c>
      <c r="DU191" s="41">
        <f>[6]Quartalsdaten!K67</f>
        <v>38.365470000000002</v>
      </c>
      <c r="DV191" s="48">
        <v>4.2</v>
      </c>
      <c r="DW191">
        <f>'Datastream-Q'!CG192</f>
        <v>89.8</v>
      </c>
      <c r="DX191">
        <f>'Datastream-Q'!CH192</f>
        <v>101.8</v>
      </c>
      <c r="DY191" s="56">
        <v>100.84</v>
      </c>
      <c r="DZ191" s="41">
        <v>0.55560464972844859</v>
      </c>
      <c r="EA191" s="41">
        <v>0.29335289353178662</v>
      </c>
      <c r="EB191" s="1">
        <f>[2]Weltindikatoren!C151</f>
        <v>3.5463019254124872</v>
      </c>
      <c r="EC191" s="41">
        <f>'West-Deutschland-Q'!BE192</f>
        <v>55.494999999999997</v>
      </c>
      <c r="ED191" s="41">
        <f>'West-Deutschland-Q'!BF192</f>
        <v>31.95</v>
      </c>
      <c r="EE191" s="41">
        <f>[6]Quartalsdaten!L67</f>
        <v>365.952</v>
      </c>
      <c r="EF191" s="41">
        <v>99.75</v>
      </c>
      <c r="EG191" s="41">
        <f>[6]Quartalsdaten!M67</f>
        <v>28.6786472</v>
      </c>
      <c r="EH191" s="41">
        <f>[6]Quartalsdaten!N67</f>
        <v>6.8215314889999998</v>
      </c>
      <c r="EI191" s="41">
        <f>[6]Quartalsdaten!O67</f>
        <v>89.833333330000002</v>
      </c>
      <c r="EJ191" s="1">
        <f>[2]Weltindikatoren!C151</f>
        <v>3.5463019254124872</v>
      </c>
      <c r="EK191" t="e">
        <f>#REF!</f>
        <v>#REF!</v>
      </c>
      <c r="EL191">
        <v>293.81910019819588</v>
      </c>
      <c r="EM191">
        <v>425.80866101097229</v>
      </c>
      <c r="EO191">
        <f>'Datastream-Q'!CM192</f>
        <v>100.3</v>
      </c>
      <c r="EP191">
        <f>'Datastream-Q'!CN192</f>
        <v>98.1</v>
      </c>
      <c r="EQ191">
        <f>[6]Quartalsdaten!AA67</f>
        <v>164.43899999999999</v>
      </c>
      <c r="ER191">
        <f>[6]Quartalsdaten!AB67</f>
        <v>250.65799999999999</v>
      </c>
      <c r="ES191" s="56">
        <v>79.989999999999995</v>
      </c>
      <c r="ET191" s="41">
        <f>[6]Quartalsdaten!AD67</f>
        <v>105.37</v>
      </c>
      <c r="EU191" s="41">
        <f>[6]Quartalsdaten!AE67</f>
        <v>126.203</v>
      </c>
    </row>
    <row r="192" spans="1:151">
      <c r="A192" s="4">
        <v>39264</v>
      </c>
      <c r="B192" s="14">
        <f>B191*('Datastream-Q'!B193/'Datastream-Q'!B192)</f>
        <v>558.30626182935453</v>
      </c>
      <c r="C192">
        <f>'Datastream-Q'!C193</f>
        <v>101.6</v>
      </c>
      <c r="D192">
        <f>'Datastream-Q'!D193</f>
        <v>102</v>
      </c>
      <c r="E192">
        <f>'Datastream-Q'!E193</f>
        <v>101.1</v>
      </c>
      <c r="F192">
        <f>'Datastream-Q'!F193</f>
        <v>101.2</v>
      </c>
      <c r="G192">
        <f>'Datastream-Q'!G193</f>
        <v>1.389645</v>
      </c>
      <c r="H192">
        <f>'Datastream-Q'!H193</f>
        <v>785.5</v>
      </c>
      <c r="I192">
        <f>'Datastream-Q'!I193</f>
        <v>1662.9</v>
      </c>
      <c r="J192">
        <f>'Datastream-Q'!J193</f>
        <v>4.5010000000000003</v>
      </c>
      <c r="K192">
        <f>'Datastream-Q'!K193</f>
        <v>4.33</v>
      </c>
      <c r="L192">
        <f>'Datastream-Q'!L193</f>
        <v>7861.5</v>
      </c>
      <c r="M192">
        <f>'Datastream-Q'!M193</f>
        <v>763493</v>
      </c>
      <c r="N192">
        <f>'Datastream-Q'!N193</f>
        <v>97.8</v>
      </c>
      <c r="O192">
        <f>'Datastream-Q'!O193</f>
        <v>7093</v>
      </c>
      <c r="P192">
        <f>'Datastream-Q'!P193</f>
        <v>8.8000000000000007</v>
      </c>
      <c r="Q192">
        <f>'Datastream-Q'!Q193</f>
        <v>89.6</v>
      </c>
      <c r="R192">
        <f>'Datastream-Q'!R193</f>
        <v>89.2</v>
      </c>
      <c r="S192">
        <v>0</v>
      </c>
      <c r="T192" s="15">
        <v>0</v>
      </c>
      <c r="U192">
        <f>'Datastream-Q'!S193</f>
        <v>20.100000000000001</v>
      </c>
      <c r="V192">
        <f>'Datastream-Q'!T193</f>
        <v>6.3</v>
      </c>
      <c r="W192" s="1">
        <f>'[2]Deutschland Quartalsdaten'!C152</f>
        <v>0.61072630132248085</v>
      </c>
      <c r="X192" s="1">
        <f>'[2]Deutschland Quartalsdaten'!B152</f>
        <v>4.1440207188542679</v>
      </c>
      <c r="Y192" s="19">
        <f>'[2]Deutschland Quartalsdaten'!J152</f>
        <v>4.1299024761571861</v>
      </c>
      <c r="Z192">
        <f>'Datastream-Q'!U193</f>
        <v>275.69200000000001</v>
      </c>
      <c r="AA192">
        <f>'Datastream-Q'!V193</f>
        <v>290.54827</v>
      </c>
      <c r="AB192">
        <f>'Datastream-Q'!W193</f>
        <v>230.94900000000001</v>
      </c>
      <c r="AC192">
        <f>'Datastream-Q'!X193</f>
        <v>238.48803000000001</v>
      </c>
      <c r="AD192">
        <f>'Datastream-Q'!Y193</f>
        <v>9.3000000000000007</v>
      </c>
      <c r="AE192">
        <f>'Datastream-Q'!Z193</f>
        <v>98.4</v>
      </c>
      <c r="AF192" s="1">
        <f>'Datastream-Q'!AA193</f>
        <v>19</v>
      </c>
      <c r="AG192">
        <f>'Datastream-Q'!AB193</f>
        <v>94.4</v>
      </c>
      <c r="AH192">
        <f>'Datastream-Q'!AC193</f>
        <v>91.7</v>
      </c>
      <c r="AI192">
        <f>'Datastream-Q'!AD193</f>
        <v>101.99</v>
      </c>
      <c r="AJ192">
        <f>'Datastream-Q'!AE193</f>
        <v>1.389645</v>
      </c>
      <c r="AK192" s="2">
        <f t="shared" si="14"/>
        <v>94.886815192532382</v>
      </c>
      <c r="AL192" s="2">
        <f t="shared" si="15"/>
        <v>96.838822476750721</v>
      </c>
      <c r="AM192" s="48">
        <f>'Datastream-Q'!CI193</f>
        <v>10.1</v>
      </c>
      <c r="AN192">
        <f>'Datastream-Q'!AF193</f>
        <v>98.5</v>
      </c>
      <c r="AO192">
        <f>'Datastream-Q'!AG193</f>
        <v>12.1</v>
      </c>
      <c r="AP192">
        <f>'Datastream-Q'!AH193</f>
        <v>42.567639999999997</v>
      </c>
      <c r="AQ192">
        <f>'Datastream-Q'!AI193</f>
        <v>247.81351000000001</v>
      </c>
      <c r="AR192">
        <f>'Datastream-Q'!AJ193</f>
        <v>54.540509999999998</v>
      </c>
      <c r="AS192">
        <f>'Datastream-Q'!AK193</f>
        <v>183.77913000000001</v>
      </c>
      <c r="AT192">
        <f>'Datastream-Q'!AL193</f>
        <v>39.987000000000002</v>
      </c>
      <c r="AU192">
        <f>'Datastream-Q'!AM193</f>
        <v>235.70500000000001</v>
      </c>
      <c r="AV192">
        <f>'Datastream-Q'!AN193</f>
        <v>48.283000000000001</v>
      </c>
      <c r="AW192">
        <f>'Datastream-Q'!AO193</f>
        <v>182.666</v>
      </c>
      <c r="AX192" s="30">
        <f t="shared" si="12"/>
        <v>97.984271974510037</v>
      </c>
      <c r="AY192">
        <f>'Datastream-Q'!AQ193</f>
        <v>74.739999999999995</v>
      </c>
      <c r="AZ192">
        <f>'Datastream-Q'!AR193</f>
        <v>89.6</v>
      </c>
      <c r="BA192" s="2">
        <f t="shared" si="13"/>
        <v>93.937554442764508</v>
      </c>
      <c r="BB192" s="2">
        <f t="shared" si="13"/>
        <v>95.11386203278424</v>
      </c>
      <c r="BC192" s="2">
        <f t="shared" si="13"/>
        <v>88.526858293037606</v>
      </c>
      <c r="BD192" s="2">
        <f t="shared" si="13"/>
        <v>99.394310986236562</v>
      </c>
      <c r="BE192">
        <f>'Datastream-Q'!AS193</f>
        <v>91.219099999999997</v>
      </c>
      <c r="BF192">
        <f>'Datastream-Q'!AT193</f>
        <v>98.4</v>
      </c>
      <c r="BG192">
        <f>'Datastream-Q'!AU193</f>
        <v>88.4</v>
      </c>
      <c r="BH192">
        <f>'Datastream-Q'!AV193</f>
        <v>88.1</v>
      </c>
      <c r="BI192">
        <f>'Datastream-Q'!AW193</f>
        <v>18</v>
      </c>
      <c r="BJ192">
        <f>'Datastream-Q'!AX193</f>
        <v>7</v>
      </c>
      <c r="BK192">
        <f>'Datastream-Q'!AY193</f>
        <v>9</v>
      </c>
      <c r="BL192">
        <v>0.64121243658124105</v>
      </c>
      <c r="BM192">
        <f>'Datastream-Q'!AZ193</f>
        <v>92.552899999999994</v>
      </c>
      <c r="BN192">
        <f>'Datastream-Q'!BA193</f>
        <v>102.2811</v>
      </c>
      <c r="BO192">
        <f>'Datastream-Q'!BB193</f>
        <v>21.8</v>
      </c>
      <c r="BP192">
        <f>'Datastream-Q'!BC193</f>
        <v>92.9</v>
      </c>
      <c r="BQ192" s="41">
        <f>[6]Quartalsdaten!S68</f>
        <v>67.451880000000003</v>
      </c>
      <c r="BR192">
        <f>'Datastream-Q'!BE193</f>
        <v>92.3</v>
      </c>
      <c r="BS192" s="13">
        <v>165.48</v>
      </c>
      <c r="BT192" s="1">
        <f>'[4]Preisindex-Deutschland-Quartals'!C152</f>
        <v>13.46896762049964</v>
      </c>
      <c r="BU192" s="1">
        <f>'[4]Preisindex-Deutschland-Quartals'!D152</f>
        <v>11.22591596690126</v>
      </c>
      <c r="BV192" s="2">
        <f>'[5]Deutschland Quartalsdaten'!K152</f>
        <v>0</v>
      </c>
      <c r="BW192" s="41">
        <f>'West-Deutschland-Q'!AW193</f>
        <v>373.17115999999999</v>
      </c>
      <c r="BX192" s="41">
        <f>'West-Deutschland-Q'!AX193</f>
        <v>51.063180000000003</v>
      </c>
      <c r="BY192" s="41">
        <f>'West-Deutschland-Q'!AY193</f>
        <v>651.52832000000001</v>
      </c>
      <c r="BZ192" s="2">
        <f>'Datastream-Q'!BF193</f>
        <v>628.49900000000002</v>
      </c>
      <c r="CA192">
        <f>'Datastream-Q'!BG193</f>
        <v>4340.63</v>
      </c>
      <c r="CB192">
        <f>'Datastream-Q'!BH193</f>
        <v>37978.379999999997</v>
      </c>
      <c r="CC192" s="2">
        <v>886.91</v>
      </c>
      <c r="CD192">
        <f>'Datastream-Q'!BI193</f>
        <v>-4.9000000000000004</v>
      </c>
      <c r="CE192">
        <f>'Datastream-Q'!BJ193</f>
        <v>-3.2</v>
      </c>
      <c r="CF192">
        <f>'Datastream-Q'!BK193</f>
        <v>107.4</v>
      </c>
      <c r="CG192" s="41">
        <v>118.23971468602738</v>
      </c>
      <c r="CH192" s="11">
        <f>[2]Weltindikatoren!Q152</f>
        <v>83.072482127897246</v>
      </c>
      <c r="CI192" s="2">
        <f>'[2]Deutschland Quartalsdaten'!O152</f>
        <v>83.167410171133071</v>
      </c>
      <c r="CJ192" s="21">
        <v>12.10796</v>
      </c>
      <c r="CK192" s="21">
        <v>-9.2054799999999997</v>
      </c>
      <c r="CL192">
        <f>'Datastream-Q'!BL193</f>
        <v>102.24590000000001</v>
      </c>
      <c r="CM192">
        <f>'Datastream-Q'!BM193</f>
        <v>100.8224</v>
      </c>
      <c r="CN192">
        <f>'Datastream-Q'!BN193</f>
        <v>96.8</v>
      </c>
      <c r="CO192">
        <f>'Datastream-Q'!BO193</f>
        <v>104.8</v>
      </c>
      <c r="CP192">
        <f>'Datastream-Q'!BP193</f>
        <v>142.43</v>
      </c>
      <c r="CQ192">
        <f>'Datastream-Q'!BQ193</f>
        <v>138.72999999999999</v>
      </c>
      <c r="CR192">
        <f>'Datastream-Q'!BR193</f>
        <v>119.53</v>
      </c>
      <c r="CS192">
        <f>'Datastream-Q'!BS193</f>
        <v>91.17</v>
      </c>
      <c r="CT192">
        <f>'Datastream-Q'!BT193</f>
        <v>139.22999999999999</v>
      </c>
      <c r="CU192" s="28">
        <f>'Datastream-Q'!BU193</f>
        <v>93</v>
      </c>
      <c r="CV192" s="28">
        <f>'Datastream-Q'!BV193</f>
        <v>102.2</v>
      </c>
      <c r="CW192">
        <f>'Datastream-Q'!CJ193</f>
        <v>7.851</v>
      </c>
      <c r="CX192" s="41">
        <v>0.56999999999999995</v>
      </c>
      <c r="CY192">
        <f>'Datastream-Q'!BW193</f>
        <v>81.099999999999994</v>
      </c>
      <c r="CZ192">
        <f>'Datastream-Q'!CL193</f>
        <v>112.83329999999999</v>
      </c>
      <c r="DA192" s="41">
        <f>[6]Quartalsdaten!C68</f>
        <v>90.992288600000009</v>
      </c>
      <c r="DB192" s="40">
        <f t="shared" si="11"/>
        <v>53.783520251575041</v>
      </c>
      <c r="DC192" s="19">
        <f>'[2]Deutschland Quartalsdaten'!N152</f>
        <v>6.3488736872340079E-2</v>
      </c>
      <c r="DD192" s="41">
        <v>150.29959177157451</v>
      </c>
      <c r="DE192" s="41">
        <v>145.09323116219667</v>
      </c>
      <c r="DF192" s="41">
        <v>155.50595238095238</v>
      </c>
      <c r="DG192">
        <f>'Datastream-Q'!BY193</f>
        <v>8.7905899999999999</v>
      </c>
      <c r="DH192">
        <f>'Datastream-Q'!BZ193</f>
        <v>10.4</v>
      </c>
      <c r="DI192">
        <f>'Datastream-Q'!CA193</f>
        <v>377.72</v>
      </c>
      <c r="DJ192" s="41">
        <f>[6]Quartalsdaten!D68</f>
        <v>364.81900000000002</v>
      </c>
      <c r="DK192" s="41">
        <f>[6]Quartalsdaten!E68</f>
        <v>401.02866369999998</v>
      </c>
      <c r="DL192" s="53">
        <v>0.1</v>
      </c>
      <c r="DM192">
        <f>'Datastream-Q'!CE193</f>
        <v>104.8</v>
      </c>
      <c r="DN192">
        <f>'Datastream-Q'!CF193</f>
        <v>96.4</v>
      </c>
      <c r="DO192" s="41">
        <f>[6]Quartalsdaten!F68</f>
        <v>19.938379999999999</v>
      </c>
      <c r="DP192" s="41">
        <f>'West-Deutschland-Q'!BA193</f>
        <v>38.66798</v>
      </c>
      <c r="DQ192" s="41">
        <f>[6]Quartalsdaten!G68</f>
        <v>21.465409999999999</v>
      </c>
      <c r="DR192" s="41">
        <f>[6]Quartalsdaten!H68</f>
        <v>21.465409999999999</v>
      </c>
      <c r="DS192" s="41">
        <f>[6]Quartalsdaten!I68</f>
        <v>19.938379999999999</v>
      </c>
      <c r="DT192" s="41">
        <f>[6]Quartalsdaten!J68</f>
        <v>140.38735</v>
      </c>
      <c r="DU192" s="41">
        <f>[6]Quartalsdaten!K68</f>
        <v>38.66798</v>
      </c>
      <c r="DV192" s="48">
        <v>4.7</v>
      </c>
      <c r="DW192">
        <f>'Datastream-Q'!CG193</f>
        <v>89.4</v>
      </c>
      <c r="DX192">
        <f>'Datastream-Q'!CH193</f>
        <v>101.9</v>
      </c>
      <c r="DY192" s="56">
        <v>101.06</v>
      </c>
      <c r="DZ192" s="41">
        <v>0.41185802961669038</v>
      </c>
      <c r="EA192" s="41">
        <v>0.44374828146954237</v>
      </c>
      <c r="EB192" s="1">
        <f>[2]Weltindikatoren!C152</f>
        <v>3.5795227532481406</v>
      </c>
      <c r="EC192" s="41">
        <f>'West-Deutschland-Q'!BE193</f>
        <v>56.174999999999997</v>
      </c>
      <c r="ED192" s="41">
        <f>'West-Deutschland-Q'!BF193</f>
        <v>32.334000000000003</v>
      </c>
      <c r="EE192" s="41">
        <f>[6]Quartalsdaten!L68</f>
        <v>367.58699999999999</v>
      </c>
      <c r="EF192" s="41">
        <v>99.66</v>
      </c>
      <c r="EG192" s="41">
        <f>[6]Quartalsdaten!M68</f>
        <v>28.812922230000002</v>
      </c>
      <c r="EH192" s="41">
        <f>[6]Quartalsdaten!N68</f>
        <v>6.8370141100000001</v>
      </c>
      <c r="EI192" s="41">
        <f>[6]Quartalsdaten!O68</f>
        <v>90.133333329999999</v>
      </c>
      <c r="EJ192" s="1">
        <f>[2]Weltindikatoren!C152</f>
        <v>3.5795227532481406</v>
      </c>
      <c r="EK192" t="e">
        <f>#REF!</f>
        <v>#REF!</v>
      </c>
      <c r="EL192">
        <v>295.95101968049471</v>
      </c>
      <c r="EM192">
        <v>428.14749954538121</v>
      </c>
      <c r="EO192">
        <f>'Datastream-Q'!CM193</f>
        <v>101.4</v>
      </c>
      <c r="EP192">
        <f>'Datastream-Q'!CN193</f>
        <v>99.2</v>
      </c>
      <c r="EQ192">
        <f>[6]Quartalsdaten!AA68</f>
        <v>165.006</v>
      </c>
      <c r="ER192">
        <f>[6]Quartalsdaten!AB68</f>
        <v>251.447</v>
      </c>
      <c r="ES192" s="56">
        <v>80.52</v>
      </c>
      <c r="ET192" s="41">
        <f>[6]Quartalsdaten!AD68</f>
        <v>106.24</v>
      </c>
      <c r="EU192" s="41">
        <f>[6]Quartalsdaten!AE68</f>
        <v>127.955</v>
      </c>
    </row>
    <row r="193" spans="1:151">
      <c r="A193" s="4">
        <v>39356</v>
      </c>
      <c r="B193" s="14">
        <f>B192*('Datastream-Q'!B194/'Datastream-Q'!B193)</f>
        <v>562.0243405832465</v>
      </c>
      <c r="C193">
        <f>'Datastream-Q'!C194</f>
        <v>100</v>
      </c>
      <c r="D193">
        <f>'Datastream-Q'!D194</f>
        <v>100.4</v>
      </c>
      <c r="E193">
        <f>'Datastream-Q'!E194</f>
        <v>99.6</v>
      </c>
      <c r="F193">
        <f>'Datastream-Q'!F194</f>
        <v>106.8</v>
      </c>
      <c r="G193">
        <f>'Datastream-Q'!G194</f>
        <v>1.4570369999999999</v>
      </c>
      <c r="H193">
        <f>'Datastream-Q'!H194</f>
        <v>789.7</v>
      </c>
      <c r="I193">
        <f>'Datastream-Q'!I194</f>
        <v>1718.5</v>
      </c>
      <c r="J193">
        <f>'Datastream-Q'!J194</f>
        <v>4.7249999999999996</v>
      </c>
      <c r="K193">
        <f>'Datastream-Q'!K194</f>
        <v>4.2</v>
      </c>
      <c r="L193">
        <f>'Datastream-Q'!L194</f>
        <v>8067.3</v>
      </c>
      <c r="M193">
        <f>'Datastream-Q'!M194</f>
        <v>807671</v>
      </c>
      <c r="N193">
        <f>'Datastream-Q'!N194</f>
        <v>98.8</v>
      </c>
      <c r="O193">
        <f>'Datastream-Q'!O194</f>
        <v>7855</v>
      </c>
      <c r="P193">
        <f>'Datastream-Q'!P194</f>
        <v>8.5</v>
      </c>
      <c r="Q193">
        <f>'Datastream-Q'!Q194</f>
        <v>90.6</v>
      </c>
      <c r="R193">
        <f>'Datastream-Q'!R194</f>
        <v>89.5</v>
      </c>
      <c r="S193">
        <v>0</v>
      </c>
      <c r="T193" s="15">
        <v>0</v>
      </c>
      <c r="U193">
        <f>'Datastream-Q'!S194</f>
        <v>16.600000000000001</v>
      </c>
      <c r="V193">
        <f>'Datastream-Q'!T194</f>
        <v>10.4</v>
      </c>
      <c r="W193" s="1">
        <f>'[2]Deutschland Quartalsdaten'!C153</f>
        <v>0.53620130046687831</v>
      </c>
      <c r="X193" s="1">
        <f>'[2]Deutschland Quartalsdaten'!B153</f>
        <v>4.1797350988718298</v>
      </c>
      <c r="Y193" s="19">
        <f>'[2]Deutschland Quartalsdaten'!J153</f>
        <v>4.1741777701555094</v>
      </c>
      <c r="Z193">
        <f>'Datastream-Q'!U194</f>
        <v>277.86500000000001</v>
      </c>
      <c r="AA193">
        <f>'Datastream-Q'!V194</f>
        <v>292.78462000000002</v>
      </c>
      <c r="AB193">
        <f>'Datastream-Q'!W194</f>
        <v>233.21</v>
      </c>
      <c r="AC193">
        <f>'Datastream-Q'!X194</f>
        <v>239.11281</v>
      </c>
      <c r="AD193">
        <f>'Datastream-Q'!Y194</f>
        <v>6.4</v>
      </c>
      <c r="AE193">
        <f>'Datastream-Q'!Z194</f>
        <v>104.5</v>
      </c>
      <c r="AF193" s="1">
        <f>'Datastream-Q'!AA194</f>
        <v>19.100000000000001</v>
      </c>
      <c r="AG193">
        <f>'Datastream-Q'!AB194</f>
        <v>94.9</v>
      </c>
      <c r="AH193">
        <f>'Datastream-Q'!AC194</f>
        <v>92.2</v>
      </c>
      <c r="AI193">
        <f>'Datastream-Q'!AD194</f>
        <v>103.24</v>
      </c>
      <c r="AJ193">
        <f>'Datastream-Q'!AE194</f>
        <v>1.4570369999999999</v>
      </c>
      <c r="AK193" s="2">
        <f t="shared" si="14"/>
        <v>94.904233699160841</v>
      </c>
      <c r="AL193" s="2">
        <f t="shared" si="15"/>
        <v>97.531370234827662</v>
      </c>
      <c r="AM193" s="48">
        <f>'Datastream-Q'!CI194</f>
        <v>14.8</v>
      </c>
      <c r="AN193">
        <f>'Datastream-Q'!AF194</f>
        <v>99.4</v>
      </c>
      <c r="AO193">
        <f>'Datastream-Q'!AG194</f>
        <v>10.9</v>
      </c>
      <c r="AP193">
        <f>'Datastream-Q'!AH194</f>
        <v>42.035699999999999</v>
      </c>
      <c r="AQ193">
        <f>'Datastream-Q'!AI194</f>
        <v>250.55502000000001</v>
      </c>
      <c r="AR193">
        <f>'Datastream-Q'!AJ194</f>
        <v>54.25506</v>
      </c>
      <c r="AS193">
        <f>'Datastream-Q'!AK194</f>
        <v>184.65142</v>
      </c>
      <c r="AT193">
        <f>'Datastream-Q'!AL194</f>
        <v>39.896999999999998</v>
      </c>
      <c r="AU193">
        <f>'Datastream-Q'!AM194</f>
        <v>237.96799999999999</v>
      </c>
      <c r="AV193">
        <f>'Datastream-Q'!AN194</f>
        <v>48.3</v>
      </c>
      <c r="AW193">
        <f>'Datastream-Q'!AO194</f>
        <v>184.91</v>
      </c>
      <c r="AX193" s="30">
        <f t="shared" si="12"/>
        <v>97.306367654487545</v>
      </c>
      <c r="AY193">
        <f>'Datastream-Q'!AQ194</f>
        <v>88.92</v>
      </c>
      <c r="AZ193">
        <f>'Datastream-Q'!AR194</f>
        <v>90.6</v>
      </c>
      <c r="BA193" s="2">
        <f t="shared" si="13"/>
        <v>94.912181788337051</v>
      </c>
      <c r="BB193" s="2">
        <f t="shared" si="13"/>
        <v>94.976344916178476</v>
      </c>
      <c r="BC193" s="2">
        <f t="shared" si="13"/>
        <v>89.023954632065653</v>
      </c>
      <c r="BD193" s="2">
        <f t="shared" si="13"/>
        <v>100.1400368326439</v>
      </c>
      <c r="BE193">
        <f>'Datastream-Q'!AS194</f>
        <v>91.391900000000007</v>
      </c>
      <c r="BF193">
        <f>'Datastream-Q'!AT194</f>
        <v>104.5</v>
      </c>
      <c r="BG193">
        <f>'Datastream-Q'!AU194</f>
        <v>88.4</v>
      </c>
      <c r="BH193">
        <f>'Datastream-Q'!AV194</f>
        <v>88.1</v>
      </c>
      <c r="BI193">
        <f>'Datastream-Q'!AW194</f>
        <v>13.6</v>
      </c>
      <c r="BJ193">
        <f>'Datastream-Q'!AX194</f>
        <v>11</v>
      </c>
      <c r="BK193">
        <f>'Datastream-Q'!AY194</f>
        <v>7.5</v>
      </c>
      <c r="BL193">
        <v>0.63862734584450398</v>
      </c>
      <c r="BM193">
        <f>'Datastream-Q'!AZ194</f>
        <v>92.462900000000005</v>
      </c>
      <c r="BN193">
        <f>'Datastream-Q'!BA194</f>
        <v>101.9336</v>
      </c>
      <c r="BO193">
        <f>'Datastream-Q'!BB194</f>
        <v>21</v>
      </c>
      <c r="BP193">
        <f>'Datastream-Q'!BC194</f>
        <v>89.3</v>
      </c>
      <c r="BQ193" s="41">
        <f>[6]Quartalsdaten!S69</f>
        <v>68.47851</v>
      </c>
      <c r="BR193">
        <f>'Datastream-Q'!BE194</f>
        <v>92</v>
      </c>
      <c r="BS193" s="13">
        <v>168.49</v>
      </c>
      <c r="BT193" s="1">
        <f>'[4]Preisindex-Deutschland-Quartals'!C153</f>
        <v>13.656273545496303</v>
      </c>
      <c r="BU193" s="1">
        <f>'[4]Preisindex-Deutschland-Quartals'!D153</f>
        <v>11.374775408222467</v>
      </c>
      <c r="BV193" s="2">
        <f>'[5]Deutschland Quartalsdaten'!K153</f>
        <v>0</v>
      </c>
      <c r="BW193" s="41">
        <f>'West-Deutschland-Q'!AW194</f>
        <v>373.21125999999998</v>
      </c>
      <c r="BX193" s="41">
        <f>'West-Deutschland-Q'!AX194</f>
        <v>52.88946</v>
      </c>
      <c r="BY193" s="41">
        <f>'West-Deutschland-Q'!AY194</f>
        <v>654.46441000000004</v>
      </c>
      <c r="BZ193" s="2">
        <f>'Datastream-Q'!BF194</f>
        <v>634.95399999999995</v>
      </c>
      <c r="CA193">
        <f>'Datastream-Q'!BG194</f>
        <v>4397.6000000000004</v>
      </c>
      <c r="CB193">
        <f>'Datastream-Q'!BH194</f>
        <v>51959.442000000003</v>
      </c>
      <c r="CC193" s="2">
        <v>889.51</v>
      </c>
      <c r="CD193">
        <f>'Datastream-Q'!BI194</f>
        <v>-29.3</v>
      </c>
      <c r="CE193">
        <f>'Datastream-Q'!BJ194</f>
        <v>-5.8</v>
      </c>
      <c r="CF193">
        <f>'Datastream-Q'!BK194</f>
        <v>103.6</v>
      </c>
      <c r="CG193" s="41">
        <v>118.03591899121143</v>
      </c>
      <c r="CH193" s="11">
        <f>[2]Weltindikatoren!Q153</f>
        <v>83.096167068012264</v>
      </c>
      <c r="CI193" s="2">
        <f>'[2]Deutschland Quartalsdaten'!O153</f>
        <v>83.052860307541224</v>
      </c>
      <c r="CJ193" s="21">
        <v>14.246650000000001</v>
      </c>
      <c r="CK193" s="21">
        <v>-6.1494600000000004</v>
      </c>
      <c r="CL193">
        <f>'Datastream-Q'!BL194</f>
        <v>104.54349999999999</v>
      </c>
      <c r="CM193">
        <f>'Datastream-Q'!BM194</f>
        <v>101.54300000000001</v>
      </c>
      <c r="CN193">
        <f>'Datastream-Q'!BN194</f>
        <v>98.7</v>
      </c>
      <c r="CO193">
        <f>'Datastream-Q'!BO194</f>
        <v>106.2</v>
      </c>
      <c r="CP193">
        <f>'Datastream-Q'!BP194</f>
        <v>170.23</v>
      </c>
      <c r="CQ193">
        <f>'Datastream-Q'!BQ194</f>
        <v>162.66999999999999</v>
      </c>
      <c r="CR193">
        <f>'Datastream-Q'!BR194</f>
        <v>123.67</v>
      </c>
      <c r="CS193">
        <f>'Datastream-Q'!BS194</f>
        <v>103.5</v>
      </c>
      <c r="CT193">
        <f>'Datastream-Q'!BT194</f>
        <v>137.66999999999999</v>
      </c>
      <c r="CU193" s="28">
        <f>'Datastream-Q'!BU194</f>
        <v>93.3</v>
      </c>
      <c r="CV193" s="28">
        <f>'Datastream-Q'!BV194</f>
        <v>103.4</v>
      </c>
      <c r="CW193">
        <f>'Datastream-Q'!CJ194</f>
        <v>6.6139999999999999</v>
      </c>
      <c r="CX193" s="41">
        <v>-0.56000000000000005</v>
      </c>
      <c r="CY193">
        <f>'Datastream-Q'!BW194</f>
        <v>81.400000000000006</v>
      </c>
      <c r="CZ193">
        <f>'Datastream-Q'!CL194</f>
        <v>115.2407</v>
      </c>
      <c r="DA193" s="41">
        <f>[6]Quartalsdaten!C69</f>
        <v>91.72713662999999</v>
      </c>
      <c r="DB193" s="40">
        <f t="shared" si="11"/>
        <v>61.027962913776385</v>
      </c>
      <c r="DC193" s="19">
        <f>'[2]Deutschland Quartalsdaten'!N153</f>
        <v>0.10762000155479995</v>
      </c>
      <c r="DD193" s="41">
        <v>147.44133141762453</v>
      </c>
      <c r="DE193" s="41">
        <v>148.00766283524905</v>
      </c>
      <c r="DF193" s="41">
        <v>146.875</v>
      </c>
      <c r="DG193">
        <f>'Datastream-Q'!BY194</f>
        <v>9.4039509999999993</v>
      </c>
      <c r="DH193">
        <f>'Datastream-Q'!BZ194</f>
        <v>10.7</v>
      </c>
      <c r="DI193">
        <f>'Datastream-Q'!CA194</f>
        <v>383.31</v>
      </c>
      <c r="DJ193" s="41">
        <f>[6]Quartalsdaten!D69</f>
        <v>377.92500000000001</v>
      </c>
      <c r="DK193" s="41">
        <f>[6]Quartalsdaten!E69</f>
        <v>412.7365891</v>
      </c>
      <c r="DL193" s="53">
        <v>0.2</v>
      </c>
      <c r="DM193">
        <f>'Datastream-Q'!CE194</f>
        <v>107.1</v>
      </c>
      <c r="DN193">
        <f>'Datastream-Q'!CF194</f>
        <v>96.2</v>
      </c>
      <c r="DO193" s="41">
        <f>[6]Quartalsdaten!F69</f>
        <v>21.11758</v>
      </c>
      <c r="DP193" s="41">
        <f>'West-Deutschland-Q'!BA194</f>
        <v>38.808280000000003</v>
      </c>
      <c r="DQ193" s="41">
        <f>[6]Quartalsdaten!G69</f>
        <v>21.66187</v>
      </c>
      <c r="DR193" s="41">
        <f>[6]Quartalsdaten!H69</f>
        <v>21.66187</v>
      </c>
      <c r="DS193" s="41">
        <f>[6]Quartalsdaten!I69</f>
        <v>21.11758</v>
      </c>
      <c r="DT193" s="41">
        <f>[6]Quartalsdaten!J69</f>
        <v>143.56799000000001</v>
      </c>
      <c r="DU193" s="41">
        <f>[6]Quartalsdaten!K69</f>
        <v>38.808280000000003</v>
      </c>
      <c r="DV193" s="48">
        <v>4.53</v>
      </c>
      <c r="DW193">
        <f>'Datastream-Q'!CG194</f>
        <v>88.8</v>
      </c>
      <c r="DX193">
        <f>'Datastream-Q'!CH194</f>
        <v>104.3</v>
      </c>
      <c r="DY193" s="56">
        <v>104.33</v>
      </c>
      <c r="DZ193" s="41">
        <v>0.16275360940802577</v>
      </c>
      <c r="EA193" s="41">
        <v>0.22629485797656568</v>
      </c>
      <c r="EB193" s="1">
        <f>[2]Weltindikatoren!C153</f>
        <v>3.6268403781513334</v>
      </c>
      <c r="EC193" s="41">
        <f>'West-Deutschland-Q'!BE194</f>
        <v>57.436</v>
      </c>
      <c r="ED193" s="41">
        <f>'West-Deutschland-Q'!BF194</f>
        <v>32.68</v>
      </c>
      <c r="EE193" s="41">
        <f>[6]Quartalsdaten!L69</f>
        <v>373.125</v>
      </c>
      <c r="EF193" s="41">
        <v>99.98</v>
      </c>
      <c r="EG193" s="41">
        <f>[6]Quartalsdaten!M69</f>
        <v>29.55611888</v>
      </c>
      <c r="EH193" s="41">
        <f>[6]Quartalsdaten!N69</f>
        <v>6.8776552909999999</v>
      </c>
      <c r="EI193" s="41">
        <f>[6]Quartalsdaten!O69</f>
        <v>90.866666670000001</v>
      </c>
      <c r="EJ193" s="1">
        <f>[2]Weltindikatoren!C153</f>
        <v>3.6268403781513334</v>
      </c>
      <c r="EK193" t="e">
        <f>#REF!</f>
        <v>#REF!</v>
      </c>
      <c r="EL193">
        <v>305.64707255017231</v>
      </c>
      <c r="EM193">
        <v>435.81827443243691</v>
      </c>
      <c r="EO193">
        <f>'Datastream-Q'!CM194</f>
        <v>102.5</v>
      </c>
      <c r="EP193">
        <f>'Datastream-Q'!CN194</f>
        <v>100.6</v>
      </c>
      <c r="EQ193">
        <f>[6]Quartalsdaten!AA69</f>
        <v>166.952</v>
      </c>
      <c r="ER193">
        <f>[6]Quartalsdaten!AB69</f>
        <v>253.446</v>
      </c>
      <c r="ES193" s="56">
        <v>81.22</v>
      </c>
      <c r="ET193" s="41">
        <f>[6]Quartalsdaten!AD69</f>
        <v>107.137</v>
      </c>
      <c r="EU193" s="41">
        <f>[6]Quartalsdaten!AE69</f>
        <v>134.59399999999999</v>
      </c>
    </row>
    <row r="194" spans="1:151">
      <c r="A194" s="4">
        <v>39448</v>
      </c>
      <c r="B194" s="14">
        <f>B193*('Datastream-Q'!B195/'Datastream-Q'!B194)</f>
        <v>565.56170691848843</v>
      </c>
      <c r="C194">
        <f>'Datastream-Q'!C195</f>
        <v>99.3</v>
      </c>
      <c r="D194">
        <f>'Datastream-Q'!D195</f>
        <v>101.1</v>
      </c>
      <c r="E194">
        <f>'Datastream-Q'!E195</f>
        <v>97.6</v>
      </c>
      <c r="F194">
        <f>'Datastream-Q'!F195</f>
        <v>103.8</v>
      </c>
      <c r="G194">
        <f>'Datastream-Q'!G195</f>
        <v>1.5526530000000001</v>
      </c>
      <c r="H194">
        <f>'Datastream-Q'!H195</f>
        <v>796.6</v>
      </c>
      <c r="I194">
        <f>'Datastream-Q'!I195</f>
        <v>1758.6</v>
      </c>
      <c r="J194">
        <f>'Datastream-Q'!J195</f>
        <v>4.4800000000000004</v>
      </c>
      <c r="K194">
        <f>'Datastream-Q'!K195</f>
        <v>3.93</v>
      </c>
      <c r="L194">
        <f>'Datastream-Q'!L195</f>
        <v>6535</v>
      </c>
      <c r="M194">
        <f>'Datastream-Q'!M195</f>
        <v>735914</v>
      </c>
      <c r="N194">
        <f>'Datastream-Q'!N195</f>
        <v>100.4</v>
      </c>
      <c r="O194">
        <f>'Datastream-Q'!O195</f>
        <v>7147</v>
      </c>
      <c r="P194">
        <f>'Datastream-Q'!P195</f>
        <v>8</v>
      </c>
      <c r="Q194">
        <f>'Datastream-Q'!Q195</f>
        <v>91.2</v>
      </c>
      <c r="R194">
        <f>'Datastream-Q'!R195</f>
        <v>89.5</v>
      </c>
      <c r="S194">
        <v>0</v>
      </c>
      <c r="T194" s="15">
        <v>0</v>
      </c>
      <c r="U194">
        <f>'Datastream-Q'!S195</f>
        <v>21.9</v>
      </c>
      <c r="V194">
        <f>'Datastream-Q'!T195</f>
        <v>6.5</v>
      </c>
      <c r="W194" s="1">
        <f>'[2]Deutschland Quartalsdaten'!C154</f>
        <v>0.32014887331439978</v>
      </c>
      <c r="X194" s="1">
        <f>'[2]Deutschland Quartalsdaten'!B154</f>
        <v>4.2263334209590671</v>
      </c>
      <c r="Y194" s="19">
        <f>'[2]Deutschland Quartalsdaten'!J154</f>
        <v>4.199219797429107</v>
      </c>
      <c r="Z194">
        <f>'Datastream-Q'!U195</f>
        <v>283.04700000000003</v>
      </c>
      <c r="AA194">
        <f>'Datastream-Q'!V195</f>
        <v>296.28982000000002</v>
      </c>
      <c r="AB194">
        <f>'Datastream-Q'!W195</f>
        <v>239.55600000000001</v>
      </c>
      <c r="AC194">
        <f>'Datastream-Q'!X195</f>
        <v>241.79043999999999</v>
      </c>
      <c r="AD194">
        <f>'Datastream-Q'!Y195</f>
        <v>5.8</v>
      </c>
      <c r="AE194">
        <f>'Datastream-Q'!Z195</f>
        <v>101.5</v>
      </c>
      <c r="AF194" s="1">
        <f>'Datastream-Q'!AA195</f>
        <v>18.5</v>
      </c>
      <c r="AG194">
        <f>'Datastream-Q'!AB195</f>
        <v>95.1</v>
      </c>
      <c r="AH194">
        <f>'Datastream-Q'!AC195</f>
        <v>92.1</v>
      </c>
      <c r="AI194">
        <f>'Datastream-Q'!AD195</f>
        <v>104.13</v>
      </c>
      <c r="AJ194">
        <f>'Datastream-Q'!AE195</f>
        <v>1.5526530000000001</v>
      </c>
      <c r="AK194" s="2">
        <f t="shared" si="14"/>
        <v>95.530450556823041</v>
      </c>
      <c r="AL194" s="2">
        <f t="shared" si="15"/>
        <v>99.075877441639136</v>
      </c>
      <c r="AM194" s="48">
        <f>'Datastream-Q'!CI195</f>
        <v>10.199999999999999</v>
      </c>
      <c r="AN194">
        <f>'Datastream-Q'!AF195</f>
        <v>100.7</v>
      </c>
      <c r="AO194">
        <f>'Datastream-Q'!AG195</f>
        <v>10.5</v>
      </c>
      <c r="AP194">
        <f>'Datastream-Q'!AH195</f>
        <v>43.498600000000003</v>
      </c>
      <c r="AQ194">
        <f>'Datastream-Q'!AI195</f>
        <v>252.61822000000001</v>
      </c>
      <c r="AR194">
        <f>'Datastream-Q'!AJ195</f>
        <v>53.908450000000002</v>
      </c>
      <c r="AS194">
        <f>'Datastream-Q'!AK195</f>
        <v>187.54378</v>
      </c>
      <c r="AT194">
        <f>'Datastream-Q'!AL195</f>
        <v>41.472000000000001</v>
      </c>
      <c r="AU194">
        <f>'Datastream-Q'!AM195</f>
        <v>241.57499999999999</v>
      </c>
      <c r="AV194">
        <f>'Datastream-Q'!AN195</f>
        <v>48.524000000000001</v>
      </c>
      <c r="AW194">
        <f>'Datastream-Q'!AO195</f>
        <v>191.03200000000001</v>
      </c>
      <c r="AX194" s="30">
        <f t="shared" si="12"/>
        <v>96.421503421047632</v>
      </c>
      <c r="AY194">
        <f>'Datastream-Q'!AQ195</f>
        <v>96.66</v>
      </c>
      <c r="AZ194">
        <f>'Datastream-Q'!AR195</f>
        <v>91.2</v>
      </c>
      <c r="BA194" s="2">
        <f t="shared" si="13"/>
        <v>95.340999480443045</v>
      </c>
      <c r="BB194" s="2">
        <f t="shared" si="13"/>
        <v>95.628494255085798</v>
      </c>
      <c r="BC194" s="2">
        <f t="shared" si="13"/>
        <v>90.011862704269916</v>
      </c>
      <c r="BD194" s="2">
        <f t="shared" si="13"/>
        <v>101.85994971414144</v>
      </c>
      <c r="BE194">
        <f>'Datastream-Q'!AS195</f>
        <v>91.530299999999997</v>
      </c>
      <c r="BF194">
        <f>'Datastream-Q'!AT195</f>
        <v>101.5</v>
      </c>
      <c r="BG194">
        <f>'Datastream-Q'!AU195</f>
        <v>88.6</v>
      </c>
      <c r="BH194">
        <f>'Datastream-Q'!AV195</f>
        <v>88.8</v>
      </c>
      <c r="BI194">
        <f>'Datastream-Q'!AW195</f>
        <v>16.600000000000001</v>
      </c>
      <c r="BJ194">
        <f>'Datastream-Q'!AX195</f>
        <v>10.8</v>
      </c>
      <c r="BK194">
        <f>'Datastream-Q'!AY195</f>
        <v>7.5</v>
      </c>
      <c r="BL194">
        <v>0.63954544494434229</v>
      </c>
      <c r="BM194">
        <f>'Datastream-Q'!AZ195</f>
        <v>92.247699999999995</v>
      </c>
      <c r="BN194">
        <f>'Datastream-Q'!BA195</f>
        <v>101.4713</v>
      </c>
      <c r="BO194">
        <f>'Datastream-Q'!BB195</f>
        <v>-7.2</v>
      </c>
      <c r="BP194">
        <f>'Datastream-Q'!BC195</f>
        <v>75.900000000000006</v>
      </c>
      <c r="BQ194" s="41">
        <f>[6]Quartalsdaten!S70</f>
        <v>70.640990000000002</v>
      </c>
      <c r="BR194">
        <f>'Datastream-Q'!BE195</f>
        <v>90.7</v>
      </c>
      <c r="BS194" s="13">
        <v>170.65</v>
      </c>
      <c r="BT194" s="1">
        <f>'[4]Preisindex-Deutschland-Quartals'!C154</f>
        <v>13.830704617988687</v>
      </c>
      <c r="BU194" s="1">
        <f>'[4]Preisindex-Deutschland-Quartals'!D154</f>
        <v>11.514163427325064</v>
      </c>
      <c r="BV194" s="2">
        <f>'[5]Deutschland Quartalsdaten'!K154</f>
        <v>0</v>
      </c>
      <c r="BW194" s="41">
        <f>'West-Deutschland-Q'!AW195</f>
        <v>371.52812</v>
      </c>
      <c r="BX194" s="41">
        <f>'West-Deutschland-Q'!AX195</f>
        <v>52.01641</v>
      </c>
      <c r="BY194" s="41">
        <f>'West-Deutschland-Q'!AY195</f>
        <v>658.11721</v>
      </c>
      <c r="BZ194" s="2">
        <f>'Datastream-Q'!BF195</f>
        <v>638.58699999999999</v>
      </c>
      <c r="CA194">
        <f>'Datastream-Q'!BG195</f>
        <v>4495.01</v>
      </c>
      <c r="CB194">
        <f>'Datastream-Q'!BH195</f>
        <v>42784.504999999997</v>
      </c>
      <c r="CC194" s="2">
        <v>898.15</v>
      </c>
      <c r="CD194">
        <f>'Datastream-Q'!BI195</f>
        <v>-37.700000000000003</v>
      </c>
      <c r="CE194">
        <f>'Datastream-Q'!BJ195</f>
        <v>-8.8000000000000007</v>
      </c>
      <c r="CF194">
        <f>'Datastream-Q'!BK195</f>
        <v>102.2</v>
      </c>
      <c r="CG194" s="41">
        <v>119.08037192714315</v>
      </c>
      <c r="CH194" s="11">
        <f>[2]Weltindikatoren!Q154</f>
        <v>82.693131929066908</v>
      </c>
      <c r="CI194" s="2">
        <f>'[2]Deutschland Quartalsdaten'!O154</f>
        <v>82.860475500927365</v>
      </c>
      <c r="CJ194" s="21">
        <v>11.517939999999999</v>
      </c>
      <c r="CK194" s="21">
        <v>-11.801259999999999</v>
      </c>
      <c r="CL194">
        <f>'Datastream-Q'!BL195</f>
        <v>105.9676</v>
      </c>
      <c r="CM194">
        <f>'Datastream-Q'!BM195</f>
        <v>102.07550000000001</v>
      </c>
      <c r="CN194">
        <f>'Datastream-Q'!BN195</f>
        <v>100.2</v>
      </c>
      <c r="CO194">
        <f>'Datastream-Q'!BO195</f>
        <v>106.9</v>
      </c>
      <c r="CP194">
        <f>'Datastream-Q'!BP195</f>
        <v>186.77</v>
      </c>
      <c r="CQ194">
        <f>'Datastream-Q'!BQ195</f>
        <v>180.67</v>
      </c>
      <c r="CR194">
        <f>'Datastream-Q'!BR195</f>
        <v>149.1</v>
      </c>
      <c r="CS194">
        <f>'Datastream-Q'!BS195</f>
        <v>127.1</v>
      </c>
      <c r="CT194">
        <f>'Datastream-Q'!BT195</f>
        <v>164.43</v>
      </c>
      <c r="CU194" s="28">
        <f>'Datastream-Q'!BU195</f>
        <v>94</v>
      </c>
      <c r="CV194" s="28">
        <f>'Datastream-Q'!BV195</f>
        <v>102.6</v>
      </c>
      <c r="CW194">
        <f>'Datastream-Q'!CJ195</f>
        <v>8.5370000000000008</v>
      </c>
      <c r="CX194" s="41">
        <v>0.24</v>
      </c>
      <c r="CY194">
        <f>'Datastream-Q'!BW195</f>
        <v>87.7</v>
      </c>
      <c r="CZ194">
        <f>'Datastream-Q'!CL195</f>
        <v>117.05880000000001</v>
      </c>
      <c r="DA194" s="41">
        <f>[6]Quartalsdaten!C70</f>
        <v>92.061128940000003</v>
      </c>
      <c r="DB194" s="40">
        <f t="shared" ref="DB194:DB238" si="16">AY194/AJ194</f>
        <v>62.254734316038416</v>
      </c>
      <c r="DC194" s="19">
        <f>'[2]Deutschland Quartalsdaten'!N154</f>
        <v>9.2491235618832976E-2</v>
      </c>
      <c r="DD194" s="41">
        <v>147.37339889439443</v>
      </c>
      <c r="DE194" s="41">
        <v>146.66346445545554</v>
      </c>
      <c r="DF194" s="41">
        <v>148.08333333333331</v>
      </c>
      <c r="DG194">
        <f>'Datastream-Q'!BY195</f>
        <v>14.514238000000001</v>
      </c>
      <c r="DH194">
        <f>'Datastream-Q'!BZ195</f>
        <v>11.2</v>
      </c>
      <c r="DI194">
        <f>'Datastream-Q'!CA195</f>
        <v>384.86</v>
      </c>
      <c r="DJ194" s="41">
        <f>[6]Quartalsdaten!D70</f>
        <v>375.76</v>
      </c>
      <c r="DK194" s="41">
        <f>[6]Quartalsdaten!E70</f>
        <v>407.83222289999998</v>
      </c>
      <c r="DL194" s="53">
        <v>0.1</v>
      </c>
      <c r="DM194">
        <f>'Datastream-Q'!CE195</f>
        <v>108.5</v>
      </c>
      <c r="DN194">
        <f>'Datastream-Q'!CF195</f>
        <v>91.3</v>
      </c>
      <c r="DO194" s="41">
        <f>[6]Quartalsdaten!F70</f>
        <v>21.849029999999999</v>
      </c>
      <c r="DP194" s="41">
        <f>'West-Deutschland-Q'!BA195</f>
        <v>39.36506</v>
      </c>
      <c r="DQ194" s="41">
        <f>[6]Quartalsdaten!G70</f>
        <v>22.210889999999999</v>
      </c>
      <c r="DR194" s="41">
        <f>[6]Quartalsdaten!H70</f>
        <v>22.210889999999999</v>
      </c>
      <c r="DS194" s="41">
        <f>[6]Quartalsdaten!I70</f>
        <v>21.849029999999999</v>
      </c>
      <c r="DT194" s="41">
        <f>[6]Quartalsdaten!J70</f>
        <v>145.13186999999999</v>
      </c>
      <c r="DU194" s="41">
        <f>[6]Quartalsdaten!K70</f>
        <v>39.36506</v>
      </c>
      <c r="DV194" s="48">
        <v>4.57</v>
      </c>
      <c r="DW194">
        <f>'Datastream-Q'!CG195</f>
        <v>88.4</v>
      </c>
      <c r="DX194">
        <f>'Datastream-Q'!CH195</f>
        <v>105.6</v>
      </c>
      <c r="DY194" s="56">
        <v>101.93</v>
      </c>
      <c r="DZ194" s="41">
        <v>0.76546694387830272</v>
      </c>
      <c r="EA194" s="41">
        <v>-0.21245973627174963</v>
      </c>
      <c r="EB194" s="1">
        <f>[2]Weltindikatoren!C154</f>
        <v>3.6570492076768586</v>
      </c>
      <c r="EC194" s="41">
        <f>'West-Deutschland-Q'!BE195</f>
        <v>59.792999999999999</v>
      </c>
      <c r="ED194" s="41">
        <f>'West-Deutschland-Q'!BF195</f>
        <v>33.454999999999998</v>
      </c>
      <c r="EE194" s="41">
        <f>[6]Quartalsdaten!L70</f>
        <v>373.77300000000002</v>
      </c>
      <c r="EF194" s="41">
        <v>99.95</v>
      </c>
      <c r="EG194" s="41">
        <f>[6]Quartalsdaten!M70</f>
        <v>30.090096299999999</v>
      </c>
      <c r="EH194" s="41">
        <f>[6]Quartalsdaten!N70</f>
        <v>6.9497350119999997</v>
      </c>
      <c r="EI194" s="41">
        <f>[6]Quartalsdaten!O70</f>
        <v>91.266666669999992</v>
      </c>
      <c r="EJ194" s="1">
        <f>[2]Weltindikatoren!C154</f>
        <v>3.6570492076768586</v>
      </c>
      <c r="EK194" t="e">
        <f>#REF!</f>
        <v>#REF!</v>
      </c>
      <c r="EL194">
        <v>302.68015701181122</v>
      </c>
      <c r="EM194">
        <v>438.03781182185492</v>
      </c>
      <c r="EO194">
        <f>'Datastream-Q'!CM195</f>
        <v>104.5</v>
      </c>
      <c r="EP194">
        <f>'Datastream-Q'!CN195</f>
        <v>101.9</v>
      </c>
      <c r="EQ194">
        <f>[6]Quartalsdaten!AA70</f>
        <v>169.77699999999999</v>
      </c>
      <c r="ER194">
        <f>[6]Quartalsdaten!AB70</f>
        <v>256.09699999999998</v>
      </c>
      <c r="ES194" s="56">
        <v>83.98</v>
      </c>
      <c r="ET194" s="41">
        <f>[6]Quartalsdaten!AD70</f>
        <v>108.636</v>
      </c>
      <c r="EU194" s="41">
        <f>[6]Quartalsdaten!AE70</f>
        <v>114.744</v>
      </c>
    </row>
    <row r="195" spans="1:151">
      <c r="A195" s="4">
        <v>39539</v>
      </c>
      <c r="B195" s="14">
        <f>B194*('Datastream-Q'!B196/'Datastream-Q'!B195)</f>
        <v>564.24282330167409</v>
      </c>
      <c r="C195">
        <f>'Datastream-Q'!C196</f>
        <v>97.6</v>
      </c>
      <c r="D195">
        <f>'Datastream-Q'!D196</f>
        <v>99.8</v>
      </c>
      <c r="E195">
        <f>'Datastream-Q'!E196</f>
        <v>95.5</v>
      </c>
      <c r="F195">
        <f>'Datastream-Q'!F196</f>
        <v>100.4</v>
      </c>
      <c r="G195">
        <f>'Datastream-Q'!G196</f>
        <v>1.5552760000000001</v>
      </c>
      <c r="H195">
        <f>'Datastream-Q'!H196</f>
        <v>796.3</v>
      </c>
      <c r="I195">
        <f>'Datastream-Q'!I196</f>
        <v>1785.1</v>
      </c>
      <c r="J195">
        <f>'Datastream-Q'!J196</f>
        <v>4.8609999999999998</v>
      </c>
      <c r="K195">
        <f>'Datastream-Q'!K196</f>
        <v>4.2300000000000004</v>
      </c>
      <c r="L195">
        <f>'Datastream-Q'!L196</f>
        <v>6418.3</v>
      </c>
      <c r="M195">
        <f>'Datastream-Q'!M196</f>
        <v>897255</v>
      </c>
      <c r="N195">
        <f>'Datastream-Q'!N196</f>
        <v>99.2</v>
      </c>
      <c r="O195">
        <f>'Datastream-Q'!O196</f>
        <v>7503</v>
      </c>
      <c r="P195">
        <f>'Datastream-Q'!P196</f>
        <v>7.8</v>
      </c>
      <c r="Q195">
        <f>'Datastream-Q'!Q196</f>
        <v>91.8</v>
      </c>
      <c r="R195">
        <f>'Datastream-Q'!R196</f>
        <v>89.8</v>
      </c>
      <c r="S195">
        <v>0</v>
      </c>
      <c r="T195" s="15">
        <v>0</v>
      </c>
      <c r="U195">
        <f>'Datastream-Q'!S196</f>
        <v>16.399999999999999</v>
      </c>
      <c r="V195">
        <f>'Datastream-Q'!T196</f>
        <v>9.4</v>
      </c>
      <c r="W195" s="1">
        <f>'[2]Deutschland Quartalsdaten'!C155</f>
        <v>-6.0099193493661433E-2</v>
      </c>
      <c r="X195" s="1">
        <f>'[2]Deutschland Quartalsdaten'!B155</f>
        <v>4.1915506976295704</v>
      </c>
      <c r="Y195" s="19">
        <f>'[2]Deutschland Quartalsdaten'!J155</f>
        <v>4.2043903764875576</v>
      </c>
      <c r="Z195">
        <f>'Datastream-Q'!U196</f>
        <v>282.911</v>
      </c>
      <c r="AA195">
        <f>'Datastream-Q'!V196</f>
        <v>295.04741999999999</v>
      </c>
      <c r="AB195">
        <f>'Datastream-Q'!W196</f>
        <v>239.31899999999999</v>
      </c>
      <c r="AC195">
        <f>'Datastream-Q'!X196</f>
        <v>239.55906999999999</v>
      </c>
      <c r="AD195">
        <f>'Datastream-Q'!Y196</f>
        <v>2.6</v>
      </c>
      <c r="AE195">
        <f>'Datastream-Q'!Z196</f>
        <v>97</v>
      </c>
      <c r="AF195" s="1">
        <f>'Datastream-Q'!AA196</f>
        <v>12.9</v>
      </c>
      <c r="AG195">
        <f>'Datastream-Q'!AB196</f>
        <v>95.9</v>
      </c>
      <c r="AH195">
        <f>'Datastream-Q'!AC196</f>
        <v>92.5</v>
      </c>
      <c r="AI195">
        <f>'Datastream-Q'!AD196</f>
        <v>105.38</v>
      </c>
      <c r="AJ195">
        <f>'Datastream-Q'!AE196</f>
        <v>1.5552760000000001</v>
      </c>
      <c r="AK195" s="2">
        <f t="shared" si="14"/>
        <v>95.886620530354065</v>
      </c>
      <c r="AL195" s="2">
        <f t="shared" si="15"/>
        <v>99.899786720661425</v>
      </c>
      <c r="AM195" s="48">
        <f>'Datastream-Q'!CI196</f>
        <v>7.5</v>
      </c>
      <c r="AN195">
        <f>'Datastream-Q'!AF196</f>
        <v>99.4</v>
      </c>
      <c r="AO195">
        <f>'Datastream-Q'!AG196</f>
        <v>4.8</v>
      </c>
      <c r="AP195">
        <f>'Datastream-Q'!AH196</f>
        <v>43.188299999999998</v>
      </c>
      <c r="AQ195">
        <f>'Datastream-Q'!AI196</f>
        <v>251.68498</v>
      </c>
      <c r="AR195">
        <f>'Datastream-Q'!AJ196</f>
        <v>55.226939999999999</v>
      </c>
      <c r="AS195">
        <f>'Datastream-Q'!AK196</f>
        <v>184.21530000000001</v>
      </c>
      <c r="AT195">
        <f>'Datastream-Q'!AL196</f>
        <v>40.902000000000001</v>
      </c>
      <c r="AU195">
        <f>'Datastream-Q'!AM196</f>
        <v>242.00899999999999</v>
      </c>
      <c r="AV195">
        <f>'Datastream-Q'!AN196</f>
        <v>49.761000000000003</v>
      </c>
      <c r="AW195">
        <f>'Datastream-Q'!AO196</f>
        <v>189.55799999999999</v>
      </c>
      <c r="AX195" s="30">
        <f t="shared" si="12"/>
        <v>95.982808049902118</v>
      </c>
      <c r="AY195">
        <f>'Datastream-Q'!AQ196</f>
        <v>122.22</v>
      </c>
      <c r="AZ195">
        <f>'Datastream-Q'!AR196</f>
        <v>91.8</v>
      </c>
      <c r="BA195" s="2">
        <f t="shared" si="13"/>
        <v>94.706205152784435</v>
      </c>
      <c r="BB195" s="2">
        <f t="shared" si="13"/>
        <v>96.155519491071729</v>
      </c>
      <c r="BC195" s="2">
        <f t="shared" si="13"/>
        <v>90.102765063572249</v>
      </c>
      <c r="BD195" s="2">
        <f t="shared" si="13"/>
        <v>102.90024769929533</v>
      </c>
      <c r="BE195">
        <f>'Datastream-Q'!AS196</f>
        <v>91.666700000000006</v>
      </c>
      <c r="BF195">
        <f>'Datastream-Q'!AT196</f>
        <v>97</v>
      </c>
      <c r="BG195">
        <f>'Datastream-Q'!AU196</f>
        <v>87.9</v>
      </c>
      <c r="BH195">
        <f>'Datastream-Q'!AV196</f>
        <v>88</v>
      </c>
      <c r="BI195">
        <f>'Datastream-Q'!AW196</f>
        <v>12.7</v>
      </c>
      <c r="BJ195">
        <f>'Datastream-Q'!AX196</f>
        <v>14.5</v>
      </c>
      <c r="BK195">
        <f>'Datastream-Q'!AY196</f>
        <v>3.6</v>
      </c>
      <c r="BL195">
        <v>0.64475716855359222</v>
      </c>
      <c r="BM195">
        <f>'Datastream-Q'!AZ196</f>
        <v>91.469800000000006</v>
      </c>
      <c r="BN195">
        <f>'Datastream-Q'!BA196</f>
        <v>100.41119999999999</v>
      </c>
      <c r="BO195">
        <f>'Datastream-Q'!BB196</f>
        <v>16.2</v>
      </c>
      <c r="BP195">
        <f>'Datastream-Q'!BC196</f>
        <v>90.3</v>
      </c>
      <c r="BQ195" s="41">
        <f>[6]Quartalsdaten!S71</f>
        <v>66.745609999999999</v>
      </c>
      <c r="BR195">
        <f>'Datastream-Q'!BE196</f>
        <v>90.7</v>
      </c>
      <c r="BS195" s="13">
        <v>167.87</v>
      </c>
      <c r="BT195" s="1">
        <f>'[4]Preisindex-Deutschland-Quartals'!C155</f>
        <v>14.002381498455129</v>
      </c>
      <c r="BU195" s="1">
        <f>'[4]Preisindex-Deutschland-Quartals'!D155</f>
        <v>11.638498563076814</v>
      </c>
      <c r="BV195" s="2">
        <f>'[5]Deutschland Quartalsdaten'!K155</f>
        <v>0</v>
      </c>
      <c r="BW195" s="41">
        <f>'West-Deutschland-Q'!AW196</f>
        <v>372.28955999999999</v>
      </c>
      <c r="BX195" s="41">
        <f>'West-Deutschland-Q'!AX196</f>
        <v>52.476869999999998</v>
      </c>
      <c r="BY195" s="41">
        <f>'West-Deutschland-Q'!AY196</f>
        <v>655.18106</v>
      </c>
      <c r="BZ195" s="2">
        <f>'Datastream-Q'!BF196</f>
        <v>639.04899999999998</v>
      </c>
      <c r="CA195">
        <f>'Datastream-Q'!BG196</f>
        <v>4497</v>
      </c>
      <c r="CB195">
        <f>'Datastream-Q'!BH196</f>
        <v>38266.120000000003</v>
      </c>
      <c r="CC195" s="2">
        <v>893.48</v>
      </c>
      <c r="CD195">
        <f>'Datastream-Q'!BI196</f>
        <v>-44.8</v>
      </c>
      <c r="CE195">
        <f>'Datastream-Q'!BJ196</f>
        <v>-11.1</v>
      </c>
      <c r="CF195">
        <f>'Datastream-Q'!BK196</f>
        <v>100.3</v>
      </c>
      <c r="CG195" s="41">
        <v>119.2586931601071</v>
      </c>
      <c r="CH195" s="11">
        <f>[2]Weltindikatoren!Q155</f>
        <v>81.872384401521018</v>
      </c>
      <c r="CI195" s="2">
        <f>'[2]Deutschland Quartalsdaten'!O155</f>
        <v>82.566256300412363</v>
      </c>
      <c r="CJ195" s="21">
        <v>-0.27511000000000002</v>
      </c>
      <c r="CK195" s="21">
        <v>-5.4399899999999999</v>
      </c>
      <c r="CL195">
        <f>'Datastream-Q'!BL196</f>
        <v>108.4145</v>
      </c>
      <c r="CM195">
        <f>'Datastream-Q'!BM196</f>
        <v>102.7024</v>
      </c>
      <c r="CN195">
        <f>'Datastream-Q'!BN196</f>
        <v>102.7</v>
      </c>
      <c r="CO195">
        <f>'Datastream-Q'!BO196</f>
        <v>108.9</v>
      </c>
      <c r="CP195">
        <f>'Datastream-Q'!BP196</f>
        <v>236.5</v>
      </c>
      <c r="CQ195">
        <f>'Datastream-Q'!BQ196</f>
        <v>223.53</v>
      </c>
      <c r="CR195">
        <f>'Datastream-Q'!BR196</f>
        <v>156.53</v>
      </c>
      <c r="CS195">
        <f>'Datastream-Q'!BS196</f>
        <v>133.93</v>
      </c>
      <c r="CT195">
        <f>'Datastream-Q'!BT196</f>
        <v>172.27</v>
      </c>
      <c r="CU195" s="28">
        <f>'Datastream-Q'!BU196</f>
        <v>94.6</v>
      </c>
      <c r="CV195" s="28">
        <f>'Datastream-Q'!BV196</f>
        <v>102.9</v>
      </c>
      <c r="CW195">
        <f>'Datastream-Q'!CJ196</f>
        <v>5.7430000000000003</v>
      </c>
      <c r="CX195" s="41">
        <v>-0.51</v>
      </c>
      <c r="CY195">
        <f>'Datastream-Q'!BW196</f>
        <v>78.900000000000006</v>
      </c>
      <c r="CZ195">
        <f>'Datastream-Q'!CL196</f>
        <v>119.8596</v>
      </c>
      <c r="DA195" s="41">
        <f>[6]Quartalsdaten!C71</f>
        <v>92.534157829999998</v>
      </c>
      <c r="DB195" s="40">
        <f t="shared" si="16"/>
        <v>78.584122689477624</v>
      </c>
      <c r="DC195" s="19">
        <f>'[2]Deutschland Quartalsdaten'!N155</f>
        <v>0.14594539094086367</v>
      </c>
      <c r="DD195" s="41">
        <v>146.00445764001455</v>
      </c>
      <c r="DE195" s="41">
        <v>141.52441915599809</v>
      </c>
      <c r="DF195" s="41">
        <v>150.48449612403101</v>
      </c>
      <c r="DG195">
        <f>'Datastream-Q'!BY196</f>
        <v>10.989433999999999</v>
      </c>
      <c r="DH195">
        <f>'Datastream-Q'!BZ196</f>
        <v>11.4</v>
      </c>
      <c r="DI195">
        <f>'Datastream-Q'!CA196</f>
        <v>390.74</v>
      </c>
      <c r="DJ195" s="41">
        <f>[6]Quartalsdaten!D71</f>
        <v>376.16899999999998</v>
      </c>
      <c r="DK195" s="41">
        <f>[6]Quartalsdaten!E71</f>
        <v>406.19049059999998</v>
      </c>
      <c r="DL195" s="53">
        <v>0.3</v>
      </c>
      <c r="DM195">
        <f>'Datastream-Q'!CE196</f>
        <v>107.7</v>
      </c>
      <c r="DN195">
        <f>'Datastream-Q'!CF196</f>
        <v>87.3</v>
      </c>
      <c r="DO195" s="41">
        <f>[6]Quartalsdaten!F71</f>
        <v>20.810549999999999</v>
      </c>
      <c r="DP195" s="41">
        <f>'West-Deutschland-Q'!BA196</f>
        <v>37.05462</v>
      </c>
      <c r="DQ195" s="41">
        <f>[6]Quartalsdaten!G71</f>
        <v>22.533829999999998</v>
      </c>
      <c r="DR195" s="41">
        <f>[6]Quartalsdaten!H71</f>
        <v>22.533829999999998</v>
      </c>
      <c r="DS195" s="41">
        <f>[6]Quartalsdaten!I71</f>
        <v>20.810549999999999</v>
      </c>
      <c r="DT195" s="41">
        <f>[6]Quartalsdaten!J71</f>
        <v>142.31466</v>
      </c>
      <c r="DU195" s="41">
        <f>[6]Quartalsdaten!K71</f>
        <v>37.05462</v>
      </c>
      <c r="DV195" s="48">
        <v>4.2</v>
      </c>
      <c r="DW195">
        <f>'Datastream-Q'!CG196</f>
        <v>88.2</v>
      </c>
      <c r="DX195">
        <f>'Datastream-Q'!CH196</f>
        <v>108.3</v>
      </c>
      <c r="DY195" s="56">
        <v>102.79</v>
      </c>
      <c r="DZ195" s="41">
        <v>3.7765338319875004E-2</v>
      </c>
      <c r="EA195" s="41">
        <v>-0.21803553592244229</v>
      </c>
      <c r="EB195" s="1">
        <f>[2]Weltindikatoren!C155</f>
        <v>3.6712013735202658</v>
      </c>
      <c r="EC195" s="41">
        <f>'West-Deutschland-Q'!BE196</f>
        <v>57.091000000000001</v>
      </c>
      <c r="ED195" s="41">
        <f>'West-Deutschland-Q'!BF196</f>
        <v>31.785</v>
      </c>
      <c r="EE195" s="41">
        <f>[6]Quartalsdaten!L71</f>
        <v>379.62099999999998</v>
      </c>
      <c r="EF195" s="41">
        <v>100.53</v>
      </c>
      <c r="EG195" s="41">
        <f>[6]Quartalsdaten!M71</f>
        <v>28.659911149999999</v>
      </c>
      <c r="EH195" s="41">
        <f>[6]Quartalsdaten!N71</f>
        <v>6.9896140390000001</v>
      </c>
      <c r="EI195" s="41">
        <f>[6]Quartalsdaten!O71</f>
        <v>91.466666669999995</v>
      </c>
      <c r="EJ195" s="1">
        <f>[2]Weltindikatoren!C155</f>
        <v>3.6712013735202658</v>
      </c>
      <c r="EK195" t="e">
        <f>#REF!</f>
        <v>#REF!</v>
      </c>
      <c r="EL195">
        <v>303.19079154044118</v>
      </c>
      <c r="EM195">
        <v>439.78674464415593</v>
      </c>
      <c r="EO195">
        <f>'Datastream-Q'!CM196</f>
        <v>103.1</v>
      </c>
      <c r="EP195">
        <f>'Datastream-Q'!CN196</f>
        <v>101.5</v>
      </c>
      <c r="EQ195">
        <f>[6]Quartalsdaten!AA71</f>
        <v>170.286</v>
      </c>
      <c r="ER195">
        <f>[6]Quartalsdaten!AB71</f>
        <v>257.28699999999998</v>
      </c>
      <c r="ES195" s="56">
        <v>84.35</v>
      </c>
      <c r="ET195" s="41">
        <f>[6]Quartalsdaten!AD71</f>
        <v>109.825</v>
      </c>
      <c r="EU195" s="41">
        <f>[6]Quartalsdaten!AE71</f>
        <v>134.214</v>
      </c>
    </row>
    <row r="196" spans="1:151">
      <c r="A196" s="4">
        <v>39630</v>
      </c>
      <c r="B196" s="14">
        <f>B195*('Datastream-Q'!B197/'Datastream-Q'!B196)</f>
        <v>560.58498202066539</v>
      </c>
      <c r="C196">
        <f>'Datastream-Q'!C197</f>
        <v>91.4</v>
      </c>
      <c r="D196">
        <f>'Datastream-Q'!D197</f>
        <v>94.5</v>
      </c>
      <c r="E196">
        <f>'Datastream-Q'!E197</f>
        <v>88.4</v>
      </c>
      <c r="F196">
        <f>'Datastream-Q'!F197</f>
        <v>95.6</v>
      </c>
      <c r="G196">
        <f>'Datastream-Q'!G197</f>
        <v>1.4369499999999999</v>
      </c>
      <c r="H196">
        <f>'Datastream-Q'!H197</f>
        <v>793.1</v>
      </c>
      <c r="I196">
        <f>'Datastream-Q'!I197</f>
        <v>1821.8</v>
      </c>
      <c r="J196">
        <f>'Datastream-Q'!J197</f>
        <v>4.9820000000000002</v>
      </c>
      <c r="K196">
        <f>'Datastream-Q'!K197</f>
        <v>4.2699999999999996</v>
      </c>
      <c r="L196">
        <f>'Datastream-Q'!L197</f>
        <v>5831</v>
      </c>
      <c r="M196">
        <f>'Datastream-Q'!M197</f>
        <v>738304</v>
      </c>
      <c r="N196">
        <f>'Datastream-Q'!N197</f>
        <v>98.2</v>
      </c>
      <c r="O196">
        <f>'Datastream-Q'!O197</f>
        <v>7572</v>
      </c>
      <c r="P196">
        <f>'Datastream-Q'!P197</f>
        <v>7.6</v>
      </c>
      <c r="Q196">
        <f>'Datastream-Q'!Q197</f>
        <v>92.4</v>
      </c>
      <c r="R196">
        <f>'Datastream-Q'!R197</f>
        <v>90</v>
      </c>
      <c r="S196">
        <v>1</v>
      </c>
      <c r="T196" s="15">
        <v>1</v>
      </c>
      <c r="U196">
        <f>'Datastream-Q'!S197</f>
        <v>12.3</v>
      </c>
      <c r="V196">
        <f>'Datastream-Q'!T197</f>
        <v>17.600000000000001</v>
      </c>
      <c r="W196" s="1">
        <f>'[2]Deutschland Quartalsdaten'!C156</f>
        <v>-0.54525692698297723</v>
      </c>
      <c r="X196" s="1">
        <f>'[2]Deutschland Quartalsdaten'!B156</f>
        <v>4.0978079787211135</v>
      </c>
      <c r="Y196" s="19">
        <f>'[2]Deutschland Quartalsdaten'!J156</f>
        <v>4.1890331214401249</v>
      </c>
      <c r="Z196">
        <f>'Datastream-Q'!U197</f>
        <v>282.05200000000002</v>
      </c>
      <c r="AA196">
        <f>'Datastream-Q'!V197</f>
        <v>292.88216</v>
      </c>
      <c r="AB196">
        <f>'Datastream-Q'!W197</f>
        <v>247.393</v>
      </c>
      <c r="AC196">
        <f>'Datastream-Q'!X197</f>
        <v>243.78379000000001</v>
      </c>
      <c r="AD196">
        <f>'Datastream-Q'!Y197</f>
        <v>-8.1</v>
      </c>
      <c r="AE196">
        <f>'Datastream-Q'!Z197</f>
        <v>91.4</v>
      </c>
      <c r="AF196" s="1">
        <f>'Datastream-Q'!AA197</f>
        <v>3.9</v>
      </c>
      <c r="AG196">
        <f>'Datastream-Q'!AB197</f>
        <v>95.1</v>
      </c>
      <c r="AH196" s="2">
        <f>'Datastream-Q'!AC197</f>
        <v>91.1</v>
      </c>
      <c r="AI196">
        <f>'Datastream-Q'!AD197</f>
        <v>103.74</v>
      </c>
      <c r="AJ196">
        <f>'Datastream-Q'!AE197</f>
        <v>1.4369499999999999</v>
      </c>
      <c r="AK196" s="2">
        <f t="shared" si="14"/>
        <v>96.302212466611152</v>
      </c>
      <c r="AL196" s="2">
        <f t="shared" si="15"/>
        <v>101.48049630371239</v>
      </c>
      <c r="AM196" s="48">
        <f>'Datastream-Q'!CI197</f>
        <v>2.9</v>
      </c>
      <c r="AN196">
        <f>'Datastream-Q'!AF197</f>
        <v>98.3</v>
      </c>
      <c r="AO196">
        <f>'Datastream-Q'!AG197</f>
        <v>-6.4</v>
      </c>
      <c r="AP196">
        <f>'Datastream-Q'!AH197</f>
        <v>43.979880000000001</v>
      </c>
      <c r="AQ196">
        <f>'Datastream-Q'!AI197</f>
        <v>248.73943</v>
      </c>
      <c r="AR196">
        <f>'Datastream-Q'!AJ197</f>
        <v>54.214289999999998</v>
      </c>
      <c r="AS196">
        <f>'Datastream-Q'!AK197</f>
        <v>189.21951000000001</v>
      </c>
      <c r="AT196">
        <f>'Datastream-Q'!AL197</f>
        <v>41.738999999999997</v>
      </c>
      <c r="AU196">
        <f>'Datastream-Q'!AM197</f>
        <v>240.31299999999999</v>
      </c>
      <c r="AV196">
        <f>'Datastream-Q'!AN197</f>
        <v>49.427999999999997</v>
      </c>
      <c r="AW196">
        <f>'Datastream-Q'!AO197</f>
        <v>197.965</v>
      </c>
      <c r="AX196" s="30">
        <f t="shared" si="12"/>
        <v>94.897262010225504</v>
      </c>
      <c r="AY196">
        <f>'Datastream-Q'!AQ197</f>
        <v>115.38</v>
      </c>
      <c r="AZ196">
        <f>'Datastream-Q'!AR197</f>
        <v>92.4</v>
      </c>
      <c r="BA196" s="2">
        <f t="shared" si="13"/>
        <v>94.904760995255089</v>
      </c>
      <c r="BB196" s="2">
        <f t="shared" si="13"/>
        <v>96.61234650252274</v>
      </c>
      <c r="BC196" s="2">
        <f t="shared" si="13"/>
        <v>91.171534294740368</v>
      </c>
      <c r="BD196" s="2">
        <f t="shared" si="13"/>
        <v>104.62187540809084</v>
      </c>
      <c r="BE196">
        <f>'Datastream-Q'!AS197</f>
        <v>90.576099999999997</v>
      </c>
      <c r="BF196">
        <f>'Datastream-Q'!AT197</f>
        <v>91.4</v>
      </c>
      <c r="BG196">
        <f>'Datastream-Q'!AU197</f>
        <v>86.4</v>
      </c>
      <c r="BH196">
        <f>'Datastream-Q'!AV197</f>
        <v>86.1</v>
      </c>
      <c r="BI196">
        <f>'Datastream-Q'!AW197</f>
        <v>8.1999999999999993</v>
      </c>
      <c r="BJ196">
        <f>'Datastream-Q'!AX197</f>
        <v>30.5</v>
      </c>
      <c r="BK196">
        <f>'Datastream-Q'!AY197</f>
        <v>-7.4</v>
      </c>
      <c r="BL196">
        <v>0.65684975422098735</v>
      </c>
      <c r="BM196">
        <f>'Datastream-Q'!AZ197</f>
        <v>89.592200000000005</v>
      </c>
      <c r="BN196">
        <f>'Datastream-Q'!BA197</f>
        <v>98.162700000000001</v>
      </c>
      <c r="BO196">
        <f>'Datastream-Q'!BB197</f>
        <v>15.9</v>
      </c>
      <c r="BP196">
        <f>'Datastream-Q'!BC197</f>
        <v>99</v>
      </c>
      <c r="BQ196" s="41">
        <f>[6]Quartalsdaten!S72</f>
        <v>66.425250000000005</v>
      </c>
      <c r="BR196">
        <f>'Datastream-Q'!BE197</f>
        <v>89.8</v>
      </c>
      <c r="BS196" s="13">
        <v>160.56</v>
      </c>
      <c r="BT196" s="1">
        <f>'[4]Preisindex-Deutschland-Quartals'!C156</f>
        <v>14.155191719735839</v>
      </c>
      <c r="BU196" s="1">
        <f>'[4]Preisindex-Deutschland-Quartals'!D156</f>
        <v>11.746677749334703</v>
      </c>
      <c r="BV196" s="2">
        <f>'[5]Deutschland Quartalsdaten'!K156</f>
        <v>0</v>
      </c>
      <c r="BW196" s="41">
        <f>'West-Deutschland-Q'!AW197</f>
        <v>372.57008000000002</v>
      </c>
      <c r="BX196" s="41">
        <f>'West-Deutschland-Q'!AX197</f>
        <v>52.787300000000002</v>
      </c>
      <c r="BY196" s="41">
        <f>'West-Deutschland-Q'!AY197</f>
        <v>657.62784999999997</v>
      </c>
      <c r="BZ196" s="2">
        <f>'Datastream-Q'!BF197</f>
        <v>636.29300000000001</v>
      </c>
      <c r="CA196">
        <f>'Datastream-Q'!BG197</f>
        <v>4474.82</v>
      </c>
      <c r="CB196">
        <f>'Datastream-Q'!BH197</f>
        <v>27652.868999999999</v>
      </c>
      <c r="CC196" s="2">
        <v>895.43</v>
      </c>
      <c r="CD196">
        <f>'Datastream-Q'!BI197</f>
        <v>-53.5</v>
      </c>
      <c r="CE196">
        <f>'Datastream-Q'!BJ197</f>
        <v>-15.3</v>
      </c>
      <c r="CF196">
        <f>'Datastream-Q'!BK197</f>
        <v>93.1</v>
      </c>
      <c r="CG196" s="41">
        <v>120.97821933511668</v>
      </c>
      <c r="CH196" s="11">
        <f>[2]Weltindikatoren!Q156</f>
        <v>80.305640943682164</v>
      </c>
      <c r="CI196" s="2">
        <f>'[2]Deutschland Quartalsdaten'!O156</f>
        <v>81.600134443976174</v>
      </c>
      <c r="CJ196" s="21">
        <v>11.70959</v>
      </c>
      <c r="CK196" s="21">
        <v>-9.0535099999999993</v>
      </c>
      <c r="CL196">
        <f>'Datastream-Q'!BL197</f>
        <v>106.7231</v>
      </c>
      <c r="CM196">
        <f>'Datastream-Q'!BM197</f>
        <v>101.52549999999999</v>
      </c>
      <c r="CN196">
        <f>'Datastream-Q'!BN197</f>
        <v>104.3</v>
      </c>
      <c r="CO196">
        <f>'Datastream-Q'!BO197</f>
        <v>111</v>
      </c>
      <c r="CP196">
        <f>'Datastream-Q'!BP197</f>
        <v>227.43</v>
      </c>
      <c r="CQ196">
        <f>'Datastream-Q'!BQ197</f>
        <v>214.53</v>
      </c>
      <c r="CR196">
        <f>'Datastream-Q'!BR197</f>
        <v>147.66999999999999</v>
      </c>
      <c r="CS196">
        <f>'Datastream-Q'!BS197</f>
        <v>126.2</v>
      </c>
      <c r="CT196">
        <f>'Datastream-Q'!BT197</f>
        <v>162.6</v>
      </c>
      <c r="CU196" s="28">
        <f>'Datastream-Q'!BU197</f>
        <v>95.5</v>
      </c>
      <c r="CV196" s="28">
        <f>'Datastream-Q'!BV197</f>
        <v>104.4</v>
      </c>
      <c r="CW196">
        <f>'Datastream-Q'!CJ197</f>
        <v>9.1430000000000007</v>
      </c>
      <c r="CX196" s="41">
        <v>0.7</v>
      </c>
      <c r="CY196">
        <f>'Datastream-Q'!BW197</f>
        <v>79.900000000000006</v>
      </c>
      <c r="CZ196">
        <f>'Datastream-Q'!CL197</f>
        <v>117.21250000000001</v>
      </c>
      <c r="DA196" s="41">
        <f>[6]Quartalsdaten!C72</f>
        <v>93.211191159999998</v>
      </c>
      <c r="DB196" s="40">
        <f t="shared" si="16"/>
        <v>80.295069417864227</v>
      </c>
      <c r="DC196" s="19">
        <f>'[2]Deutschland Quartalsdaten'!N156</f>
        <v>9.3057120162792578E-2</v>
      </c>
      <c r="DD196" s="41">
        <v>128.73551282720689</v>
      </c>
      <c r="DE196" s="41">
        <v>135.76049933862433</v>
      </c>
      <c r="DF196" s="41">
        <v>121.71052631578947</v>
      </c>
      <c r="DG196">
        <f>'Datastream-Q'!BY197</f>
        <v>9.5370209999999993</v>
      </c>
      <c r="DH196">
        <f>'Datastream-Q'!BZ197</f>
        <v>11.1</v>
      </c>
      <c r="DI196">
        <f>'Datastream-Q'!CA197</f>
        <v>391.05</v>
      </c>
      <c r="DJ196" s="41">
        <f>[6]Quartalsdaten!D72</f>
        <v>377.10599999999999</v>
      </c>
      <c r="DK196" s="41">
        <f>[6]Quartalsdaten!E72</f>
        <v>404.63666840000002</v>
      </c>
      <c r="DL196" s="53">
        <v>-1.1000000000000001</v>
      </c>
      <c r="DM196">
        <f>'Datastream-Q'!CE197</f>
        <v>104.6</v>
      </c>
      <c r="DN196">
        <f>'Datastream-Q'!CF197</f>
        <v>86</v>
      </c>
      <c r="DO196" s="41">
        <f>[6]Quartalsdaten!F72</f>
        <v>20.794229999999999</v>
      </c>
      <c r="DP196" s="41">
        <f>'West-Deutschland-Q'!BA197</f>
        <v>36.765270000000001</v>
      </c>
      <c r="DQ196" s="41">
        <f>[6]Quartalsdaten!G72</f>
        <v>22.657640000000001</v>
      </c>
      <c r="DR196" s="41">
        <f>[6]Quartalsdaten!H72</f>
        <v>22.657640000000001</v>
      </c>
      <c r="DS196" s="41">
        <f>[6]Quartalsdaten!I72</f>
        <v>20.794229999999999</v>
      </c>
      <c r="DT196" s="41">
        <f>[6]Quartalsdaten!J72</f>
        <v>142.48125999999999</v>
      </c>
      <c r="DU196" s="41">
        <f>[6]Quartalsdaten!K72</f>
        <v>36.765270000000001</v>
      </c>
      <c r="DV196" s="48">
        <v>5.21</v>
      </c>
      <c r="DW196">
        <f>'Datastream-Q'!CG197</f>
        <v>88</v>
      </c>
      <c r="DX196">
        <f>'Datastream-Q'!CH197</f>
        <v>106.4</v>
      </c>
      <c r="DY196" s="56">
        <v>103.75</v>
      </c>
      <c r="DZ196" s="41">
        <v>-2.4705520528529104E-3</v>
      </c>
      <c r="EA196" s="41">
        <v>-0.3493463013733254</v>
      </c>
      <c r="EB196" s="1">
        <f>[2]Weltindikatoren!C156</f>
        <v>3.6679003379993653</v>
      </c>
      <c r="EC196" s="41">
        <f>'West-Deutschland-Q'!BE197</f>
        <v>57.523000000000003</v>
      </c>
      <c r="ED196" s="41">
        <f>'West-Deutschland-Q'!BF197</f>
        <v>31.852</v>
      </c>
      <c r="EE196" s="41">
        <f>[6]Quartalsdaten!L72</f>
        <v>379.72</v>
      </c>
      <c r="EF196" s="41">
        <v>100.07</v>
      </c>
      <c r="EG196" s="41">
        <f>[6]Quartalsdaten!M72</f>
        <v>28.341398300000002</v>
      </c>
      <c r="EH196" s="41">
        <f>[6]Quartalsdaten!N72</f>
        <v>7.0166163140000002</v>
      </c>
      <c r="EI196" s="41">
        <f>[6]Quartalsdaten!O72</f>
        <v>91.8</v>
      </c>
      <c r="EJ196" s="1">
        <f>[2]Weltindikatoren!C156</f>
        <v>3.6679003379993653</v>
      </c>
      <c r="EK196" t="e">
        <f>#REF!</f>
        <v>#REF!</v>
      </c>
      <c r="EL196">
        <v>297.4152216795087</v>
      </c>
      <c r="EM196">
        <v>436.40694458648647</v>
      </c>
      <c r="EO196">
        <f>'Datastream-Q'!CM197</f>
        <v>102.7</v>
      </c>
      <c r="EP196">
        <f>'Datastream-Q'!CN197</f>
        <v>100</v>
      </c>
      <c r="EQ196">
        <f>[6]Quartalsdaten!AA72</f>
        <v>171.291</v>
      </c>
      <c r="ER196">
        <f>[6]Quartalsdaten!AB72</f>
        <v>258.15300000000002</v>
      </c>
      <c r="ES196" s="56">
        <v>85.1</v>
      </c>
      <c r="ET196" s="41">
        <f>[6]Quartalsdaten!AD72</f>
        <v>111.03400000000001</v>
      </c>
      <c r="EU196" s="41">
        <f>[6]Quartalsdaten!AE72</f>
        <v>133.61099999999999</v>
      </c>
    </row>
    <row r="197" spans="1:151">
      <c r="A197" s="4">
        <v>39722</v>
      </c>
      <c r="B197" s="14">
        <f>B196*('Datastream-Q'!B198/'Datastream-Q'!B197)</f>
        <v>551.65081367407186</v>
      </c>
      <c r="C197">
        <f>'Datastream-Q'!C198</f>
        <v>81.900000000000006</v>
      </c>
      <c r="D197">
        <f>'Datastream-Q'!D198</f>
        <v>85.1</v>
      </c>
      <c r="E197">
        <f>'Datastream-Q'!E198</f>
        <v>78.900000000000006</v>
      </c>
      <c r="F197">
        <f>'Datastream-Q'!F198</f>
        <v>79.900000000000006</v>
      </c>
      <c r="G197">
        <f>'Datastream-Q'!G198</f>
        <v>1.344943</v>
      </c>
      <c r="H197">
        <f>'Datastream-Q'!H198</f>
        <v>832.8</v>
      </c>
      <c r="I197">
        <f>'Datastream-Q'!I198</f>
        <v>1861.9</v>
      </c>
      <c r="J197">
        <f>'Datastream-Q'!J198</f>
        <v>4.2149999999999999</v>
      </c>
      <c r="K197">
        <f>'Datastream-Q'!K198</f>
        <v>3.53</v>
      </c>
      <c r="L197">
        <f>'Datastream-Q'!L198</f>
        <v>4810.2</v>
      </c>
      <c r="M197">
        <f>'Datastream-Q'!M198</f>
        <v>718567</v>
      </c>
      <c r="N197">
        <f>'Datastream-Q'!N198</f>
        <v>91.3</v>
      </c>
      <c r="O197">
        <f>'Datastream-Q'!O198</f>
        <v>7069</v>
      </c>
      <c r="P197">
        <f>'Datastream-Q'!P198</f>
        <v>7.6</v>
      </c>
      <c r="Q197">
        <f>'Datastream-Q'!Q198</f>
        <v>92.1</v>
      </c>
      <c r="R197">
        <f>'Datastream-Q'!R198</f>
        <v>90.4</v>
      </c>
      <c r="S197">
        <v>1</v>
      </c>
      <c r="T197" s="15">
        <v>1</v>
      </c>
      <c r="U197">
        <f>'Datastream-Q'!S198</f>
        <v>5.7</v>
      </c>
      <c r="V197">
        <f>'Datastream-Q'!T198</f>
        <v>46.3</v>
      </c>
      <c r="W197" s="1">
        <f>'[2]Deutschland Quartalsdaten'!C157</f>
        <v>-2.3203369276730088</v>
      </c>
      <c r="X197" s="1">
        <f>'[2]Deutschland Quartalsdaten'!B157</f>
        <v>3.8556264434390037</v>
      </c>
      <c r="Y197" s="19">
        <f>'[2]Deutschland Quartalsdaten'!J157</f>
        <v>4.1134307852306602</v>
      </c>
      <c r="Z197">
        <f>'Datastream-Q'!U198</f>
        <v>264.16399999999999</v>
      </c>
      <c r="AA197">
        <f>'Datastream-Q'!V198</f>
        <v>275.95030000000003</v>
      </c>
      <c r="AB197">
        <f>'Datastream-Q'!W198</f>
        <v>232.83699999999999</v>
      </c>
      <c r="AC197">
        <f>'Datastream-Q'!X198</f>
        <v>235.89964000000001</v>
      </c>
      <c r="AD197">
        <f>'Datastream-Q'!Y198</f>
        <v>-34.799999999999997</v>
      </c>
      <c r="AE197">
        <f>'Datastream-Q'!Z198</f>
        <v>75.5</v>
      </c>
      <c r="AF197" s="1">
        <f>'Datastream-Q'!AA198</f>
        <v>-21</v>
      </c>
      <c r="AG197">
        <f>'Datastream-Q'!AB198</f>
        <v>93.3</v>
      </c>
      <c r="AH197" s="2">
        <f>'Datastream-Q'!AC198</f>
        <v>89.4</v>
      </c>
      <c r="AI197">
        <f>'Datastream-Q'!AD198</f>
        <v>102.13</v>
      </c>
      <c r="AJ197">
        <f>'Datastream-Q'!AE198</f>
        <v>1.344943</v>
      </c>
      <c r="AK197" s="2">
        <f t="shared" si="14"/>
        <v>95.728832329589778</v>
      </c>
      <c r="AL197" s="2">
        <f t="shared" si="15"/>
        <v>98.701719086981228</v>
      </c>
      <c r="AM197" s="48">
        <f>'Datastream-Q'!CI198</f>
        <v>-12.2</v>
      </c>
      <c r="AN197">
        <f>'Datastream-Q'!AF198</f>
        <v>92</v>
      </c>
      <c r="AO197">
        <f>'Datastream-Q'!AG198</f>
        <v>-29.6</v>
      </c>
      <c r="AP197">
        <f>'Datastream-Q'!AH198</f>
        <v>44.657470000000004</v>
      </c>
      <c r="AQ197">
        <f>'Datastream-Q'!AI198</f>
        <v>231.21188000000001</v>
      </c>
      <c r="AR197">
        <f>'Datastream-Q'!AJ198</f>
        <v>52.977350000000001</v>
      </c>
      <c r="AS197">
        <f>'Datastream-Q'!AK198</f>
        <v>182.65433999999999</v>
      </c>
      <c r="AT197">
        <f>'Datastream-Q'!AL198</f>
        <v>42.244999999999997</v>
      </c>
      <c r="AU197">
        <f>'Datastream-Q'!AM198</f>
        <v>221.91900000000001</v>
      </c>
      <c r="AV197">
        <f>'Datastream-Q'!AN198</f>
        <v>48.287999999999997</v>
      </c>
      <c r="AW197">
        <f>'Datastream-Q'!AO198</f>
        <v>184.54900000000001</v>
      </c>
      <c r="AX197" s="30">
        <f t="shared" si="12"/>
        <v>96.988009140173546</v>
      </c>
      <c r="AY197">
        <f>'Datastream-Q'!AQ198</f>
        <v>55.06</v>
      </c>
      <c r="AZ197">
        <f>'Datastream-Q'!AR198</f>
        <v>92.1</v>
      </c>
      <c r="BA197" s="2">
        <f t="shared" si="13"/>
        <v>94.597835479708081</v>
      </c>
      <c r="BB197" s="2">
        <f t="shared" si="13"/>
        <v>95.980794758470026</v>
      </c>
      <c r="BC197" s="2">
        <f t="shared" si="13"/>
        <v>91.148386999349711</v>
      </c>
      <c r="BD197" s="2">
        <f t="shared" si="13"/>
        <v>101.0372926260608</v>
      </c>
      <c r="BE197">
        <f>'Datastream-Q'!AS198</f>
        <v>89.710899999999995</v>
      </c>
      <c r="BF197">
        <f>'Datastream-Q'!AT198</f>
        <v>75.5</v>
      </c>
      <c r="BG197">
        <f>'Datastream-Q'!AU198</f>
        <v>84.8</v>
      </c>
      <c r="BH197">
        <f>'Datastream-Q'!AV198</f>
        <v>84.5</v>
      </c>
      <c r="BI197">
        <f>'Datastream-Q'!AW198</f>
        <v>4.5</v>
      </c>
      <c r="BJ197">
        <f>'Datastream-Q'!AX198</f>
        <v>56.4</v>
      </c>
      <c r="BK197">
        <f>'Datastream-Q'!AY198</f>
        <v>-31.8</v>
      </c>
      <c r="BL197">
        <v>0.67480421752635955</v>
      </c>
      <c r="BM197">
        <f>'Datastream-Q'!AZ198</f>
        <v>87.018600000000006</v>
      </c>
      <c r="BN197">
        <f>'Datastream-Q'!BA198</f>
        <v>95.166200000000003</v>
      </c>
      <c r="BO197">
        <f>'Datastream-Q'!BB198</f>
        <v>20.399999999999999</v>
      </c>
      <c r="BP197">
        <f>'Datastream-Q'!BC198</f>
        <v>90.5</v>
      </c>
      <c r="BQ197" s="41">
        <f>[6]Quartalsdaten!S73</f>
        <v>66.483490000000003</v>
      </c>
      <c r="BR197">
        <f>'Datastream-Q'!BE198</f>
        <v>88</v>
      </c>
      <c r="BS197" s="13">
        <v>148.66</v>
      </c>
      <c r="BT197" s="1">
        <f>'[4]Preisindex-Deutschland-Quartals'!C157</f>
        <v>14.146591531133224</v>
      </c>
      <c r="BU197" s="1">
        <f>'[4]Preisindex-Deutschland-Quartals'!D157</f>
        <v>11.726636840035178</v>
      </c>
      <c r="BV197" s="2">
        <f>'[5]Deutschland Quartalsdaten'!K157</f>
        <v>0</v>
      </c>
      <c r="BW197" s="41">
        <f>'West-Deutschland-Q'!AW198</f>
        <v>372.77044000000001</v>
      </c>
      <c r="BX197" s="41">
        <f>'West-Deutschland-Q'!AX198</f>
        <v>50.805770000000003</v>
      </c>
      <c r="BY197" s="41">
        <f>'West-Deutschland-Q'!AY198</f>
        <v>655.74036999999998</v>
      </c>
      <c r="BZ197" s="2">
        <f>'Datastream-Q'!BF198</f>
        <v>628.86199999999997</v>
      </c>
      <c r="CA197">
        <f>'Datastream-Q'!BG198</f>
        <v>4203.6499999999996</v>
      </c>
      <c r="CB197">
        <f>'Datastream-Q'!BH198</f>
        <v>36250.536</v>
      </c>
      <c r="CC197" s="2">
        <v>875.07</v>
      </c>
      <c r="CD197">
        <f>'Datastream-Q'!BI198</f>
        <v>-53.9</v>
      </c>
      <c r="CE197">
        <f>'Datastream-Q'!BJ198</f>
        <v>-17.7</v>
      </c>
      <c r="CF197">
        <f>'Datastream-Q'!BK198</f>
        <v>81.099999999999994</v>
      </c>
      <c r="CG197" s="41">
        <v>124.65927907272973</v>
      </c>
      <c r="CH197" s="11">
        <f>[2]Weltindikatoren!Q157</f>
        <v>76.586270012973969</v>
      </c>
      <c r="CI197" s="2">
        <f>'[2]Deutschland Quartalsdaten'!O157</f>
        <v>79.228298460843533</v>
      </c>
      <c r="CJ197" s="21">
        <v>12.612719999999999</v>
      </c>
      <c r="CK197" s="21">
        <v>-7.0915800000000004</v>
      </c>
      <c r="CL197">
        <f>'Datastream-Q'!BL198</f>
        <v>100.5399</v>
      </c>
      <c r="CM197">
        <f>'Datastream-Q'!BM198</f>
        <v>101.1636</v>
      </c>
      <c r="CN197">
        <f>'Datastream-Q'!BN198</f>
        <v>98</v>
      </c>
      <c r="CO197">
        <f>'Datastream-Q'!BO198</f>
        <v>108.4</v>
      </c>
      <c r="CP197">
        <f>'Datastream-Q'!BP198</f>
        <v>110.1</v>
      </c>
      <c r="CQ197">
        <f>'Datastream-Q'!BQ198</f>
        <v>109.47</v>
      </c>
      <c r="CR197">
        <f>'Datastream-Q'!BR198</f>
        <v>106.03</v>
      </c>
      <c r="CS197">
        <f>'Datastream-Q'!BS198</f>
        <v>91.43</v>
      </c>
      <c r="CT197">
        <f>'Datastream-Q'!BT198</f>
        <v>116.2</v>
      </c>
      <c r="CU197" s="28">
        <f>'Datastream-Q'!BU198</f>
        <v>94.2</v>
      </c>
      <c r="CV197" s="28">
        <f>'Datastream-Q'!BV198</f>
        <v>105</v>
      </c>
      <c r="CW197">
        <f>'Datastream-Q'!CJ198</f>
        <v>6.327</v>
      </c>
      <c r="CX197" s="41">
        <v>-0.59</v>
      </c>
      <c r="CY197">
        <f>'Datastream-Q'!BW198</f>
        <v>80.3</v>
      </c>
      <c r="CZ197">
        <f>'Datastream-Q'!CL198</f>
        <v>114.35299999999999</v>
      </c>
      <c r="DA197" s="41">
        <f>[6]Quartalsdaten!C73</f>
        <v>92.713091500000004</v>
      </c>
      <c r="DB197" s="40">
        <f t="shared" si="16"/>
        <v>40.938537915733235</v>
      </c>
      <c r="DC197" s="19">
        <f>'[2]Deutschland Quartalsdaten'!N157</f>
        <v>0.17136342308749478</v>
      </c>
      <c r="DD197" s="41">
        <v>109.5113615076243</v>
      </c>
      <c r="DE197" s="41">
        <v>124.42857142857144</v>
      </c>
      <c r="DF197" s="41">
        <v>94.594151586677157</v>
      </c>
      <c r="DG197">
        <f>'Datastream-Q'!BY198</f>
        <v>8.6237049999999993</v>
      </c>
      <c r="DH197">
        <f>'Datastream-Q'!BZ198</f>
        <v>10</v>
      </c>
      <c r="DI197">
        <f>'Datastream-Q'!CA198</f>
        <v>383.31</v>
      </c>
      <c r="DJ197" s="41">
        <f>[6]Quartalsdaten!D73</f>
        <v>375.55200000000002</v>
      </c>
      <c r="DK197" s="41">
        <f>[6]Quartalsdaten!E73</f>
        <v>405.74778709999998</v>
      </c>
      <c r="DL197" s="53">
        <v>-1.4</v>
      </c>
      <c r="DM197">
        <f>'Datastream-Q'!CE198</f>
        <v>100</v>
      </c>
      <c r="DN197">
        <f>'Datastream-Q'!CF198</f>
        <v>81.400000000000006</v>
      </c>
      <c r="DO197" s="41">
        <f>[6]Quartalsdaten!F73</f>
        <v>20.27599</v>
      </c>
      <c r="DP197" s="41">
        <f>'West-Deutschland-Q'!BA198</f>
        <v>37.076540000000001</v>
      </c>
      <c r="DQ197" s="41">
        <f>[6]Quartalsdaten!G73</f>
        <v>22.878309999999999</v>
      </c>
      <c r="DR197" s="41">
        <f>[6]Quartalsdaten!H73</f>
        <v>22.878309999999999</v>
      </c>
      <c r="DS197" s="41">
        <f>[6]Quartalsdaten!I73</f>
        <v>20.27599</v>
      </c>
      <c r="DT197" s="41">
        <f>[6]Quartalsdaten!J73</f>
        <v>140.60310999999999</v>
      </c>
      <c r="DU197" s="41">
        <f>[6]Quartalsdaten!K73</f>
        <v>37.076540000000001</v>
      </c>
      <c r="DV197" s="48">
        <v>5.03</v>
      </c>
      <c r="DW197">
        <f>'Datastream-Q'!CG198</f>
        <v>88.5</v>
      </c>
      <c r="DX197">
        <f>'Datastream-Q'!CH198</f>
        <v>100.5</v>
      </c>
      <c r="DY197" s="56">
        <v>99.83</v>
      </c>
      <c r="DZ197" s="41">
        <v>-0.45045577295510708</v>
      </c>
      <c r="EA197" s="41">
        <v>-1.6029770153218776</v>
      </c>
      <c r="EB197" s="1">
        <f>[2]Weltindikatoren!C157</f>
        <v>3.6110488080595902</v>
      </c>
      <c r="EC197" s="41">
        <f>'West-Deutschland-Q'!BE198</f>
        <v>57.692</v>
      </c>
      <c r="ED197" s="41">
        <f>'West-Deutschland-Q'!BF198</f>
        <v>32.149000000000001</v>
      </c>
      <c r="EE197" s="41">
        <f>[6]Quartalsdaten!L73</f>
        <v>371.47500000000002</v>
      </c>
      <c r="EF197" s="41">
        <v>99.87</v>
      </c>
      <c r="EG197" s="41">
        <f>[6]Quartalsdaten!M73</f>
        <v>28.36325703</v>
      </c>
      <c r="EH197" s="41">
        <f>[6]Quartalsdaten!N73</f>
        <v>7.049363101</v>
      </c>
      <c r="EI197" s="41">
        <f>[6]Quartalsdaten!O73</f>
        <v>92.033333330000005</v>
      </c>
      <c r="EJ197" s="1">
        <f>[2]Weltindikatoren!C157</f>
        <v>3.6110488080595902</v>
      </c>
      <c r="EK197" t="e">
        <f>#REF!</f>
        <v>#REF!</v>
      </c>
      <c r="EL197">
        <v>289.18036872935329</v>
      </c>
      <c r="EM197">
        <v>423.04824618782698</v>
      </c>
      <c r="EO197">
        <f>'Datastream-Q'!CM198</f>
        <v>95.9</v>
      </c>
      <c r="EP197">
        <f>'Datastream-Q'!CN198</f>
        <v>94.9</v>
      </c>
      <c r="EQ197">
        <f>[6]Quartalsdaten!AA73</f>
        <v>172.01900000000001</v>
      </c>
      <c r="ER197">
        <f>[6]Quartalsdaten!AB73</f>
        <v>259.53100000000001</v>
      </c>
      <c r="ES197" s="56">
        <v>85.74</v>
      </c>
      <c r="ET197" s="41">
        <f>[6]Quartalsdaten!AD73</f>
        <v>111.437</v>
      </c>
      <c r="EU197" s="41">
        <f>[6]Quartalsdaten!AE73</f>
        <v>134.44399999999999</v>
      </c>
    </row>
    <row r="198" spans="1:151">
      <c r="A198" s="4">
        <v>39814</v>
      </c>
      <c r="B198" s="14">
        <f>B197*('Datastream-Q'!B199/'Datastream-Q'!B198)</f>
        <v>525.8208267820263</v>
      </c>
      <c r="C198">
        <f>'Datastream-Q'!C199</f>
        <v>77</v>
      </c>
      <c r="D198">
        <f>'Datastream-Q'!D199</f>
        <v>75.400000000000006</v>
      </c>
      <c r="E198">
        <f>'Datastream-Q'!E199</f>
        <v>78.599999999999994</v>
      </c>
      <c r="F198">
        <f>'Datastream-Q'!F199</f>
        <v>68.099999999999994</v>
      </c>
      <c r="G198">
        <f>'Datastream-Q'!G199</f>
        <v>1.3049820000000001</v>
      </c>
      <c r="H198">
        <f>'Datastream-Q'!H199</f>
        <v>906.4</v>
      </c>
      <c r="I198">
        <f>'Datastream-Q'!I199</f>
        <v>1886.5</v>
      </c>
      <c r="J198">
        <f>'Datastream-Q'!J199</f>
        <v>2.012</v>
      </c>
      <c r="K198">
        <f>'Datastream-Q'!K199</f>
        <v>3.07</v>
      </c>
      <c r="L198">
        <f>'Datastream-Q'!L199</f>
        <v>4084.8</v>
      </c>
      <c r="M198">
        <f>'Datastream-Q'!M199</f>
        <v>868090</v>
      </c>
      <c r="N198">
        <f>'Datastream-Q'!N199</f>
        <v>78.8</v>
      </c>
      <c r="O198">
        <f>'Datastream-Q'!O199</f>
        <v>7712</v>
      </c>
      <c r="P198">
        <f>'Datastream-Q'!P199</f>
        <v>7.9</v>
      </c>
      <c r="Q198">
        <f>'Datastream-Q'!Q199</f>
        <v>92</v>
      </c>
      <c r="R198">
        <f>'Datastream-Q'!R199</f>
        <v>91</v>
      </c>
      <c r="S198">
        <v>1</v>
      </c>
      <c r="T198" s="15">
        <v>1</v>
      </c>
      <c r="U198">
        <f>'Datastream-Q'!S199</f>
        <v>7.8</v>
      </c>
      <c r="V198">
        <f>'Datastream-Q'!T199</f>
        <v>41.3</v>
      </c>
      <c r="W198" s="1">
        <f>'[2]Deutschland Quartalsdaten'!C158</f>
        <v>-2.9940960709938893</v>
      </c>
      <c r="X198" s="1">
        <f>'[2]Deutschland Quartalsdaten'!B158</f>
        <v>3.6145720034197546</v>
      </c>
      <c r="Y198" s="19">
        <f>'[2]Deutschland Quartalsdaten'!J158</f>
        <v>4.0276533558502043</v>
      </c>
      <c r="Z198">
        <f>'Datastream-Q'!U199</f>
        <v>230.083</v>
      </c>
      <c r="AA198">
        <f>'Datastream-Q'!V199</f>
        <v>244.31227000000001</v>
      </c>
      <c r="AB198">
        <f>'Datastream-Q'!W199</f>
        <v>208.62700000000001</v>
      </c>
      <c r="AC198">
        <f>'Datastream-Q'!X199</f>
        <v>221.88669999999999</v>
      </c>
      <c r="AD198">
        <f>'Datastream-Q'!Y199</f>
        <v>-58.2</v>
      </c>
      <c r="AE198">
        <f>'Datastream-Q'!Z199</f>
        <v>62</v>
      </c>
      <c r="AF198" s="1">
        <f>'Datastream-Q'!AA199</f>
        <v>-32.6</v>
      </c>
      <c r="AG198">
        <f>'Datastream-Q'!AB199</f>
        <v>94</v>
      </c>
      <c r="AH198" s="2">
        <f>'Datastream-Q'!AC199</f>
        <v>90.8</v>
      </c>
      <c r="AI198">
        <f>'Datastream-Q'!AD199</f>
        <v>104.35</v>
      </c>
      <c r="AJ198">
        <f>'Datastream-Q'!AE199</f>
        <v>1.3049820000000001</v>
      </c>
      <c r="AK198" s="2">
        <f t="shared" si="14"/>
        <v>94.175785767943623</v>
      </c>
      <c r="AL198" s="2">
        <f t="shared" si="15"/>
        <v>94.024112305965161</v>
      </c>
      <c r="AM198" s="48">
        <f>'Datastream-Q'!CI199</f>
        <v>-20</v>
      </c>
      <c r="AN198">
        <f>'Datastream-Q'!AF199</f>
        <v>81.099999999999994</v>
      </c>
      <c r="AO198">
        <f>'Datastream-Q'!AG199</f>
        <v>-54.1</v>
      </c>
      <c r="AP198">
        <f>'Datastream-Q'!AH199</f>
        <v>43.79148</v>
      </c>
      <c r="AQ198">
        <f>'Datastream-Q'!AI199</f>
        <v>200.47900999999999</v>
      </c>
      <c r="AR198">
        <f>'Datastream-Q'!AJ199</f>
        <v>49.980179999999997</v>
      </c>
      <c r="AS198">
        <f>'Datastream-Q'!AK199</f>
        <v>171.65879000000001</v>
      </c>
      <c r="AT198">
        <f>'Datastream-Q'!AL199</f>
        <v>41.055</v>
      </c>
      <c r="AU198">
        <f>'Datastream-Q'!AM199</f>
        <v>189.02799999999999</v>
      </c>
      <c r="AV198">
        <f>'Datastream-Q'!AN199</f>
        <v>45.103999999999999</v>
      </c>
      <c r="AW198">
        <f>'Datastream-Q'!AO199</f>
        <v>163.523</v>
      </c>
      <c r="AX198" s="30">
        <f t="shared" si="12"/>
        <v>100.16131336766563</v>
      </c>
      <c r="AY198">
        <f>'Datastream-Q'!AQ199</f>
        <v>44.22</v>
      </c>
      <c r="AZ198">
        <f>'Datastream-Q'!AR199</f>
        <v>92</v>
      </c>
      <c r="BA198" s="2">
        <f t="shared" si="13"/>
        <v>93.751113230244783</v>
      </c>
      <c r="BB198" s="2">
        <f t="shared" si="13"/>
        <v>94.288175106211867</v>
      </c>
      <c r="BC198" s="2">
        <f t="shared" si="13"/>
        <v>90.243772631471117</v>
      </c>
      <c r="BD198" s="2">
        <f t="shared" si="13"/>
        <v>95.260487388965046</v>
      </c>
      <c r="BE198">
        <f>'Datastream-Q'!AS199</f>
        <v>91.044200000000004</v>
      </c>
      <c r="BF198">
        <f>'Datastream-Q'!AT199</f>
        <v>62</v>
      </c>
      <c r="BG198">
        <f>'Datastream-Q'!AU199</f>
        <v>76.5</v>
      </c>
      <c r="BH198">
        <f>'Datastream-Q'!AV199</f>
        <v>76</v>
      </c>
      <c r="BI198">
        <f>'Datastream-Q'!AW199</f>
        <v>7.6</v>
      </c>
      <c r="BJ198">
        <f>'Datastream-Q'!AX199</f>
        <v>46.9</v>
      </c>
      <c r="BK198">
        <f>'Datastream-Q'!AY199</f>
        <v>-45.5</v>
      </c>
      <c r="BL198">
        <v>0.6968884242107416</v>
      </c>
      <c r="BM198">
        <f>'Datastream-Q'!AZ199</f>
        <v>85.854799999999997</v>
      </c>
      <c r="BN198">
        <f>'Datastream-Q'!BA199</f>
        <v>93.716200000000001</v>
      </c>
      <c r="BO198">
        <f>'Datastream-Q'!BB199</f>
        <v>25</v>
      </c>
      <c r="BP198">
        <f>'Datastream-Q'!BC199</f>
        <v>42.1</v>
      </c>
      <c r="BQ198" s="41">
        <f>[6]Quartalsdaten!S74</f>
        <v>64.728759999999994</v>
      </c>
      <c r="BR198">
        <f>'Datastream-Q'!BE199</f>
        <v>86.3</v>
      </c>
      <c r="BS198" s="13">
        <v>133.36000000000001</v>
      </c>
      <c r="BT198" s="1">
        <f>'[4]Preisindex-Deutschland-Quartals'!C158</f>
        <v>14.112721491742017</v>
      </c>
      <c r="BU198" s="1">
        <f>'[4]Preisindex-Deutschland-Quartals'!D158</f>
        <v>11.702162375126406</v>
      </c>
      <c r="BV198" s="2">
        <f>'[5]Deutschland Quartalsdaten'!K158</f>
        <v>0</v>
      </c>
      <c r="BW198" s="41">
        <f>'West-Deutschland-Q'!AW199</f>
        <v>375.82621</v>
      </c>
      <c r="BX198" s="41">
        <f>'West-Deutschland-Q'!AX199</f>
        <v>42.211199999999998</v>
      </c>
      <c r="BY198" s="41">
        <f>'West-Deutschland-Q'!AY199</f>
        <v>641.51361999999995</v>
      </c>
      <c r="BZ198" s="2">
        <f>'Datastream-Q'!BF199</f>
        <v>603.61199999999997</v>
      </c>
      <c r="CA198">
        <f>'Datastream-Q'!BG199</f>
        <v>3835.77</v>
      </c>
      <c r="CB198">
        <f>'Datastream-Q'!BH199</f>
        <v>27932.496999999999</v>
      </c>
      <c r="CC198" s="2">
        <v>832.21</v>
      </c>
      <c r="CD198">
        <f>'Datastream-Q'!BI199</f>
        <v>-13.4</v>
      </c>
      <c r="CE198">
        <f>'Datastream-Q'!BJ199</f>
        <v>-22.1</v>
      </c>
      <c r="CF198">
        <f>'Datastream-Q'!BK199</f>
        <v>73.3</v>
      </c>
      <c r="CG198" s="41">
        <v>130.19997452553829</v>
      </c>
      <c r="CH198" s="11">
        <f>[2]Weltindikatoren!Q158</f>
        <v>69.968005975379583</v>
      </c>
      <c r="CI198" s="2">
        <f>'[2]Deutschland Quartalsdaten'!O158</f>
        <v>73.644702088569048</v>
      </c>
      <c r="CJ198" s="21">
        <v>14.54255</v>
      </c>
      <c r="CK198" s="21">
        <v>-11.609349999999999</v>
      </c>
      <c r="CL198">
        <f>'Datastream-Q'!BL199</f>
        <v>101.7189</v>
      </c>
      <c r="CM198">
        <f>'Datastream-Q'!BM199</f>
        <v>103.6187</v>
      </c>
      <c r="CN198">
        <f>'Datastream-Q'!BN199</f>
        <v>93.5</v>
      </c>
      <c r="CO198">
        <f>'Datastream-Q'!BO199</f>
        <v>103.3</v>
      </c>
      <c r="CP198">
        <f>'Datastream-Q'!BP199</f>
        <v>87.07</v>
      </c>
      <c r="CQ198">
        <f>'Datastream-Q'!BQ199</f>
        <v>88.23</v>
      </c>
      <c r="CR198">
        <f>'Datastream-Q'!BR199</f>
        <v>94.3</v>
      </c>
      <c r="CS198">
        <f>'Datastream-Q'!BS199</f>
        <v>95.33</v>
      </c>
      <c r="CT198">
        <f>'Datastream-Q'!BT199</f>
        <v>93.53</v>
      </c>
      <c r="CU198" s="28">
        <f>'Datastream-Q'!BU199</f>
        <v>92.7</v>
      </c>
      <c r="CV198" s="28">
        <f>'Datastream-Q'!BV199</f>
        <v>103.3</v>
      </c>
      <c r="CW198">
        <f>'Datastream-Q'!CJ199</f>
        <v>-1.952</v>
      </c>
      <c r="CX198" s="41">
        <v>-1.29</v>
      </c>
      <c r="CY198">
        <f>'Datastream-Q'!BW199</f>
        <v>79.2</v>
      </c>
      <c r="CZ198">
        <f>'Datastream-Q'!CL199</f>
        <v>118.55200000000001</v>
      </c>
      <c r="DA198" s="41">
        <f>[6]Quartalsdaten!C74</f>
        <v>92.051143240000002</v>
      </c>
      <c r="DB198" s="40">
        <f t="shared" si="16"/>
        <v>33.885524857814126</v>
      </c>
      <c r="DC198" s="19">
        <f>'[2]Deutschland Quartalsdaten'!N158</f>
        <v>0.29097048064216285</v>
      </c>
      <c r="DD198" s="41">
        <v>75.47795476283639</v>
      </c>
      <c r="DE198" s="41">
        <v>94.162210338680921</v>
      </c>
      <c r="DF198" s="41">
        <v>56.793699186991873</v>
      </c>
      <c r="DG198">
        <f>'Datastream-Q'!BY199</f>
        <v>13.690993000000001</v>
      </c>
      <c r="DH198">
        <f>'Datastream-Q'!BZ199</f>
        <v>10.3</v>
      </c>
      <c r="DI198">
        <f>'Datastream-Q'!CA199</f>
        <v>384.75</v>
      </c>
      <c r="DJ198" s="41">
        <f>[6]Quartalsdaten!D74</f>
        <v>375.11500000000001</v>
      </c>
      <c r="DK198" s="41">
        <f>[6]Quartalsdaten!E74</f>
        <v>407.30467750000003</v>
      </c>
      <c r="DL198" s="53">
        <v>-2.6</v>
      </c>
      <c r="DM198">
        <f>'Datastream-Q'!CE199</f>
        <v>93.4</v>
      </c>
      <c r="DN198">
        <f>'Datastream-Q'!CF199</f>
        <v>78.900000000000006</v>
      </c>
      <c r="DO198" s="41">
        <f>[6]Quartalsdaten!F74</f>
        <v>19.497679999999999</v>
      </c>
      <c r="DP198" s="41">
        <f>'West-Deutschland-Q'!BA199</f>
        <v>36.370699999999999</v>
      </c>
      <c r="DQ198" s="41">
        <f>[6]Quartalsdaten!G74</f>
        <v>22.558720000000001</v>
      </c>
      <c r="DR198" s="41">
        <f>[6]Quartalsdaten!H74</f>
        <v>22.558720000000001</v>
      </c>
      <c r="DS198" s="41">
        <f>[6]Quartalsdaten!I74</f>
        <v>19.497679999999999</v>
      </c>
      <c r="DT198" s="41">
        <f>[6]Quartalsdaten!J74</f>
        <v>129.41793000000001</v>
      </c>
      <c r="DU198" s="41">
        <f>[6]Quartalsdaten!K74</f>
        <v>36.370699999999999</v>
      </c>
      <c r="DV198" s="48">
        <v>3.67</v>
      </c>
      <c r="DW198">
        <f>'Datastream-Q'!CG199</f>
        <v>88.6</v>
      </c>
      <c r="DX198">
        <f>'Datastream-Q'!CH199</f>
        <v>102.2</v>
      </c>
      <c r="DY198" s="56">
        <v>81.349999999999994</v>
      </c>
      <c r="DZ198" s="41">
        <v>-1.5668651420483604</v>
      </c>
      <c r="EA198" s="41">
        <v>-2.7158467838427969</v>
      </c>
      <c r="EB198" s="1">
        <f>[2]Weltindikatoren!C158</f>
        <v>3.5539818042274325</v>
      </c>
      <c r="EC198" s="41">
        <f>'West-Deutschland-Q'!BE199</f>
        <v>56.234999999999999</v>
      </c>
      <c r="ED198" s="41">
        <f>'West-Deutschland-Q'!BF199</f>
        <v>31.571000000000002</v>
      </c>
      <c r="EE198" s="41">
        <f>[6]Quartalsdaten!L74</f>
        <v>372.67200000000003</v>
      </c>
      <c r="EF198" s="41">
        <v>99.75</v>
      </c>
      <c r="EG198" s="41">
        <f>[6]Quartalsdaten!M74</f>
        <v>28.18214188</v>
      </c>
      <c r="EH198" s="41">
        <f>[6]Quartalsdaten!N74</f>
        <v>6.9610489150000001</v>
      </c>
      <c r="EI198" s="41">
        <f>[6]Quartalsdaten!O74</f>
        <v>92.333333330000002</v>
      </c>
      <c r="EJ198" s="1">
        <f>[2]Weltindikatoren!C158</f>
        <v>3.5539818042274325</v>
      </c>
      <c r="EK198" t="e">
        <f>#REF!</f>
        <v>#REF!</v>
      </c>
      <c r="EL198">
        <v>275.99721620792053</v>
      </c>
      <c r="EM198">
        <v>412.6814872457611</v>
      </c>
      <c r="EO198">
        <f>'Datastream-Q'!CM199</f>
        <v>85.3</v>
      </c>
      <c r="EP198">
        <f>'Datastream-Q'!CN199</f>
        <v>89.4</v>
      </c>
      <c r="EQ198">
        <f>[6]Quartalsdaten!AA74</f>
        <v>169.845</v>
      </c>
      <c r="ER198">
        <f>[6]Quartalsdaten!AB74</f>
        <v>259.209</v>
      </c>
      <c r="ES198" s="56">
        <v>84.46</v>
      </c>
      <c r="ET198" s="41">
        <f>[6]Quartalsdaten!AD74</f>
        <v>112.351</v>
      </c>
      <c r="EU198" s="41">
        <f>[6]Quartalsdaten!AE74</f>
        <v>103.78100000000001</v>
      </c>
    </row>
    <row r="199" spans="1:151">
      <c r="A199" s="4">
        <v>39904</v>
      </c>
      <c r="B199" s="14">
        <f>B198*('Datastream-Q'!B200/'Datastream-Q'!B199)</f>
        <v>526.66098100908357</v>
      </c>
      <c r="C199">
        <f>'Datastream-Q'!C200</f>
        <v>79.2</v>
      </c>
      <c r="D199">
        <f>'Datastream-Q'!D200</f>
        <v>73</v>
      </c>
      <c r="E199">
        <f>'Datastream-Q'!E200</f>
        <v>86</v>
      </c>
      <c r="F199">
        <f>'Datastream-Q'!F200</f>
        <v>71.5</v>
      </c>
      <c r="G199">
        <f>'Datastream-Q'!G200</f>
        <v>1.401645</v>
      </c>
      <c r="H199">
        <f>'Datastream-Q'!H200</f>
        <v>945.2</v>
      </c>
      <c r="I199">
        <f>'Datastream-Q'!I200</f>
        <v>1875.2</v>
      </c>
      <c r="J199">
        <f>'Datastream-Q'!J200</f>
        <v>1.3109999999999999</v>
      </c>
      <c r="K199">
        <f>'Datastream-Q'!K200</f>
        <v>3.33</v>
      </c>
      <c r="L199">
        <f>'Datastream-Q'!L200</f>
        <v>4808.6000000000004</v>
      </c>
      <c r="M199">
        <f>'Datastream-Q'!M200</f>
        <v>1191315</v>
      </c>
      <c r="N199">
        <f>'Datastream-Q'!N200</f>
        <v>78.8</v>
      </c>
      <c r="O199">
        <f>'Datastream-Q'!O200</f>
        <v>8430</v>
      </c>
      <c r="P199">
        <f>'Datastream-Q'!P200</f>
        <v>8.3000000000000007</v>
      </c>
      <c r="Q199">
        <f>'Datastream-Q'!Q200</f>
        <v>92</v>
      </c>
      <c r="R199">
        <f>'Datastream-Q'!R200</f>
        <v>91.3</v>
      </c>
      <c r="S199">
        <v>0</v>
      </c>
      <c r="T199" s="15">
        <v>0</v>
      </c>
      <c r="U199">
        <f>'Datastream-Q'!S200</f>
        <v>9</v>
      </c>
      <c r="V199">
        <f>'Datastream-Q'!T200</f>
        <v>28.8</v>
      </c>
      <c r="W199" s="1">
        <f>'[2]Deutschland Quartalsdaten'!C159</f>
        <v>-1.993152449543188</v>
      </c>
      <c r="X199" s="1">
        <f>'[2]Deutschland Quartalsdaten'!B159</f>
        <v>3.6062279224853206</v>
      </c>
      <c r="Y199" s="19">
        <f>'[2]Deutschland Quartalsdaten'!J159</f>
        <v>4.036091206226053</v>
      </c>
      <c r="Z199">
        <f>'Datastream-Q'!U200</f>
        <v>225.3</v>
      </c>
      <c r="AA199">
        <f>'Datastream-Q'!V200</f>
        <v>242.11125000000001</v>
      </c>
      <c r="AB199">
        <f>'Datastream-Q'!W200</f>
        <v>195.39699999999999</v>
      </c>
      <c r="AC199">
        <f>'Datastream-Q'!X200</f>
        <v>210.40262000000001</v>
      </c>
      <c r="AD199">
        <f>'Datastream-Q'!Y200</f>
        <v>-65.8</v>
      </c>
      <c r="AE199">
        <f>'Datastream-Q'!Z200</f>
        <v>66.400000000000006</v>
      </c>
      <c r="AF199" s="1">
        <f>'Datastream-Q'!AA200</f>
        <v>-22</v>
      </c>
      <c r="AG199">
        <f>'Datastream-Q'!AB200</f>
        <v>95.2</v>
      </c>
      <c r="AH199" s="2">
        <f>'Datastream-Q'!AC200</f>
        <v>92</v>
      </c>
      <c r="AI199">
        <f>'Datastream-Q'!AD200</f>
        <v>104.8</v>
      </c>
      <c r="AJ199">
        <f>'Datastream-Q'!AE200</f>
        <v>1.401645</v>
      </c>
      <c r="AK199" s="2">
        <f t="shared" si="14"/>
        <v>93.056394529374415</v>
      </c>
      <c r="AL199" s="2">
        <f t="shared" si="15"/>
        <v>92.868140140079987</v>
      </c>
      <c r="AM199" s="48">
        <f>'Datastream-Q'!CI200</f>
        <v>-19</v>
      </c>
      <c r="AN199">
        <f>'Datastream-Q'!AF200</f>
        <v>80.7</v>
      </c>
      <c r="AO199">
        <f>'Datastream-Q'!AG200</f>
        <v>-62</v>
      </c>
      <c r="AP199">
        <f>'Datastream-Q'!AH200</f>
        <v>44.253779999999999</v>
      </c>
      <c r="AQ199">
        <f>'Datastream-Q'!AI200</f>
        <v>197.82500999999999</v>
      </c>
      <c r="AR199">
        <f>'Datastream-Q'!AJ200</f>
        <v>49.973370000000003</v>
      </c>
      <c r="AS199">
        <f>'Datastream-Q'!AK200</f>
        <v>160.50259</v>
      </c>
      <c r="AT199">
        <f>'Datastream-Q'!AL200</f>
        <v>40.658000000000001</v>
      </c>
      <c r="AU199">
        <f>'Datastream-Q'!AM200</f>
        <v>184.642</v>
      </c>
      <c r="AV199">
        <f>'Datastream-Q'!AN200</f>
        <v>45.244999999999997</v>
      </c>
      <c r="AW199">
        <f>'Datastream-Q'!AO200</f>
        <v>150.15199999999999</v>
      </c>
      <c r="AX199" s="30">
        <f t="shared" si="12"/>
        <v>100.20271148857991</v>
      </c>
      <c r="AY199">
        <f>'Datastream-Q'!AQ200</f>
        <v>58.87</v>
      </c>
      <c r="AZ199">
        <f>'Datastream-Q'!AR200</f>
        <v>92</v>
      </c>
      <c r="BA199" s="2">
        <f t="shared" si="13"/>
        <v>91.874637601578897</v>
      </c>
      <c r="BB199" s="2">
        <f t="shared" si="13"/>
        <v>93.336024600731733</v>
      </c>
      <c r="BC199" s="2">
        <f t="shared" si="13"/>
        <v>90.538220656321542</v>
      </c>
      <c r="BD199" s="2">
        <f t="shared" si="13"/>
        <v>93.551138333655544</v>
      </c>
      <c r="BE199">
        <f>'Datastream-Q'!AS200</f>
        <v>91.5715</v>
      </c>
      <c r="BF199">
        <f>'Datastream-Q'!AT200</f>
        <v>66.400000000000006</v>
      </c>
      <c r="BG199">
        <f>'Datastream-Q'!AU200</f>
        <v>70.7</v>
      </c>
      <c r="BH199">
        <f>'Datastream-Q'!AV200</f>
        <v>70.400000000000006</v>
      </c>
      <c r="BI199">
        <f>'Datastream-Q'!AW200</f>
        <v>11.3</v>
      </c>
      <c r="BJ199">
        <f>'Datastream-Q'!AX200</f>
        <v>31.1</v>
      </c>
      <c r="BK199">
        <f>'Datastream-Q'!AY200</f>
        <v>-33.6</v>
      </c>
      <c r="BL199">
        <v>0.69690754540689592</v>
      </c>
      <c r="BM199">
        <f>'Datastream-Q'!AZ200</f>
        <v>87.160399999999996</v>
      </c>
      <c r="BN199">
        <f>'Datastream-Q'!BA200</f>
        <v>94.950699999999998</v>
      </c>
      <c r="BO199">
        <f>'Datastream-Q'!BB200</f>
        <v>17.5</v>
      </c>
      <c r="BP199">
        <f>'Datastream-Q'!BC200</f>
        <v>89.6</v>
      </c>
      <c r="BQ199" s="41">
        <f>[6]Quartalsdaten!S75</f>
        <v>64.816130000000001</v>
      </c>
      <c r="BR199">
        <f>'Datastream-Q'!BE200</f>
        <v>87.3</v>
      </c>
      <c r="BS199" s="13">
        <v>133</v>
      </c>
      <c r="BT199" s="1">
        <f>'[4]Preisindex-Deutschland-Quartals'!C159</f>
        <v>14.123002998410009</v>
      </c>
      <c r="BU199" s="1">
        <f>'[4]Preisindex-Deutschland-Quartals'!D159</f>
        <v>11.721831054784381</v>
      </c>
      <c r="BV199" s="2">
        <f>'[5]Deutschland Quartalsdaten'!K159</f>
        <v>0</v>
      </c>
      <c r="BW199" s="41">
        <f>'West-Deutschland-Q'!AW200</f>
        <v>374.14301999999998</v>
      </c>
      <c r="BX199" s="41">
        <f>'West-Deutschland-Q'!AX200</f>
        <v>41.59554</v>
      </c>
      <c r="BY199" s="41">
        <f>'West-Deutschland-Q'!AY200</f>
        <v>632.28629000000001</v>
      </c>
      <c r="BZ199" s="2">
        <f>'Datastream-Q'!BF200</f>
        <v>606.851</v>
      </c>
      <c r="CA199">
        <f>'Datastream-Q'!BG200</f>
        <v>3844.75</v>
      </c>
      <c r="CB199">
        <f>'Datastream-Q'!BH200</f>
        <v>28967.895</v>
      </c>
      <c r="CC199" s="2">
        <v>821.29</v>
      </c>
      <c r="CD199">
        <f>'Datastream-Q'!BI200</f>
        <v>29.6</v>
      </c>
      <c r="CE199">
        <f>'Datastream-Q'!BJ200</f>
        <v>-22.3</v>
      </c>
      <c r="CF199">
        <f>'Datastream-Q'!BK200</f>
        <v>74.7</v>
      </c>
      <c r="CG199" s="41">
        <v>129.72869698127641</v>
      </c>
      <c r="CH199" s="11">
        <f>[2]Weltindikatoren!Q159</f>
        <v>68.802815054082288</v>
      </c>
      <c r="CI199" s="2">
        <f>'[2]Deutschland Quartalsdaten'!O159</f>
        <v>70.652058927320965</v>
      </c>
      <c r="CJ199" s="21">
        <v>3.74166</v>
      </c>
      <c r="CK199" s="21">
        <v>-6.0213599999999996</v>
      </c>
      <c r="CL199">
        <f>'Datastream-Q'!BL200</f>
        <v>103.51900000000001</v>
      </c>
      <c r="CM199">
        <f>'Datastream-Q'!BM200</f>
        <v>103.71259999999999</v>
      </c>
      <c r="CN199">
        <f>'Datastream-Q'!BN200</f>
        <v>91.9</v>
      </c>
      <c r="CO199">
        <f>'Datastream-Q'!BO200</f>
        <v>99</v>
      </c>
      <c r="CP199">
        <f>'Datastream-Q'!BP200</f>
        <v>115.57</v>
      </c>
      <c r="CQ199">
        <f>'Datastream-Q'!BQ200</f>
        <v>113.77</v>
      </c>
      <c r="CR199">
        <f>'Datastream-Q'!BR200</f>
        <v>104.57</v>
      </c>
      <c r="CS199">
        <f>'Datastream-Q'!BS200</f>
        <v>107</v>
      </c>
      <c r="CT199">
        <f>'Datastream-Q'!BT200</f>
        <v>102.83</v>
      </c>
      <c r="CU199" s="28">
        <f>'Datastream-Q'!BU200</f>
        <v>92.2</v>
      </c>
      <c r="CV199" s="28">
        <f>'Datastream-Q'!BV200</f>
        <v>100.6</v>
      </c>
      <c r="CW199">
        <f>'Datastream-Q'!CJ200</f>
        <v>-8.3780000000000001</v>
      </c>
      <c r="CX199" s="41">
        <v>-1.56</v>
      </c>
      <c r="CY199">
        <f>'Datastream-Q'!BW200</f>
        <v>82.5</v>
      </c>
      <c r="CZ199">
        <f>'Datastream-Q'!CL200</f>
        <v>119.3794</v>
      </c>
      <c r="DA199" s="41">
        <f>[6]Quartalsdaten!C75</f>
        <v>92.551320719999993</v>
      </c>
      <c r="DB199" s="40">
        <f t="shared" si="16"/>
        <v>42.000649237146348</v>
      </c>
      <c r="DC199" s="19">
        <f>'[2]Deutschland Quartalsdaten'!N159</f>
        <v>0.17525831499693081</v>
      </c>
      <c r="DD199" s="41">
        <v>68.226359844006893</v>
      </c>
      <c r="DE199" s="41">
        <v>80.978863478863474</v>
      </c>
      <c r="DF199" s="41">
        <v>55.47385620915032</v>
      </c>
      <c r="DG199">
        <f>'Datastream-Q'!BY200</f>
        <v>10.083053</v>
      </c>
      <c r="DH199">
        <f>'Datastream-Q'!BZ200</f>
        <v>10.5</v>
      </c>
      <c r="DI199">
        <f>'Datastream-Q'!CA200</f>
        <v>386.26</v>
      </c>
      <c r="DJ199" s="41">
        <f>[6]Quartalsdaten!D75</f>
        <v>370.76299999999998</v>
      </c>
      <c r="DK199" s="41">
        <f>[6]Quartalsdaten!E75</f>
        <v>400.2762841</v>
      </c>
      <c r="DL199" s="53">
        <v>1.6</v>
      </c>
      <c r="DM199">
        <f>'Datastream-Q'!CE200</f>
        <v>90.9</v>
      </c>
      <c r="DN199">
        <f>'Datastream-Q'!CF200</f>
        <v>82.5</v>
      </c>
      <c r="DO199" s="41">
        <f>[6]Quartalsdaten!F75</f>
        <v>19.465039999999998</v>
      </c>
      <c r="DP199" s="41">
        <f>'West-Deutschland-Q'!BA200</f>
        <v>36.147120000000001</v>
      </c>
      <c r="DQ199" s="41">
        <f>[6]Quartalsdaten!G75</f>
        <v>22.817080000000001</v>
      </c>
      <c r="DR199" s="41">
        <f>[6]Quartalsdaten!H75</f>
        <v>22.817080000000001</v>
      </c>
      <c r="DS199" s="41">
        <f>[6]Quartalsdaten!I75</f>
        <v>19.465039999999998</v>
      </c>
      <c r="DT199" s="41">
        <f>[6]Quartalsdaten!J75</f>
        <v>129.09987000000001</v>
      </c>
      <c r="DU199" s="41">
        <f>[6]Quartalsdaten!K75</f>
        <v>36.147120000000001</v>
      </c>
      <c r="DV199" s="48">
        <v>3.47</v>
      </c>
      <c r="DW199">
        <f>'Datastream-Q'!CG200</f>
        <v>89.4</v>
      </c>
      <c r="DX199">
        <f>'Datastream-Q'!CH200</f>
        <v>104.2</v>
      </c>
      <c r="DY199" s="56">
        <v>79.209999999999994</v>
      </c>
      <c r="DZ199" s="41">
        <v>-5.9778777403455781E-2</v>
      </c>
      <c r="EA199" s="41">
        <v>-1.8414396928666615E-2</v>
      </c>
      <c r="EB199" s="1">
        <f>[2]Weltindikatoren!C159</f>
        <v>3.590904515488496</v>
      </c>
      <c r="EC199" s="41">
        <f>'West-Deutschland-Q'!BE200</f>
        <v>56.164999999999999</v>
      </c>
      <c r="ED199" s="41">
        <f>'West-Deutschland-Q'!BF200</f>
        <v>31.331</v>
      </c>
      <c r="EE199" s="41">
        <f>[6]Quartalsdaten!L75</f>
        <v>373.94299999999998</v>
      </c>
      <c r="EF199" s="41">
        <v>99.89</v>
      </c>
      <c r="EG199" s="41">
        <f>[6]Quartalsdaten!M75</f>
        <v>27.988536029999999</v>
      </c>
      <c r="EH199" s="41">
        <f>[6]Quartalsdaten!N75</f>
        <v>6.9556251199999997</v>
      </c>
      <c r="EI199" s="41">
        <f>[6]Quartalsdaten!O75</f>
        <v>92.566666669999989</v>
      </c>
      <c r="EJ199" s="1">
        <f>[2]Weltindikatoren!C159</f>
        <v>3.590904515488496</v>
      </c>
      <c r="EK199" t="e">
        <f>#REF!</f>
        <v>#REF!</v>
      </c>
      <c r="EL199">
        <v>269.70994841340399</v>
      </c>
      <c r="EM199">
        <v>411.28545287161296</v>
      </c>
      <c r="EO199">
        <f>'Datastream-Q'!CM200</f>
        <v>85.1</v>
      </c>
      <c r="EP199">
        <f>'Datastream-Q'!CN200</f>
        <v>90.4</v>
      </c>
      <c r="EQ199">
        <f>[6]Quartalsdaten!AA75</f>
        <v>170.19800000000001</v>
      </c>
      <c r="ER199">
        <f>[6]Quartalsdaten!AB75</f>
        <v>263.20999999999998</v>
      </c>
      <c r="ES199" s="56">
        <v>85.06</v>
      </c>
      <c r="ET199" s="41">
        <f>[6]Quartalsdaten!AD75</f>
        <v>112.68</v>
      </c>
      <c r="EU199" s="41">
        <f>[6]Quartalsdaten!AE75</f>
        <v>119.607</v>
      </c>
    </row>
    <row r="200" spans="1:151">
      <c r="A200" s="4">
        <v>39995</v>
      </c>
      <c r="B200" s="14">
        <f>B199*('Datastream-Q'!B201/'Datastream-Q'!B200)</f>
        <v>529.59914300880166</v>
      </c>
      <c r="C200">
        <f>'Datastream-Q'!C201</f>
        <v>85.5</v>
      </c>
      <c r="D200">
        <f>'Datastream-Q'!D201</f>
        <v>76.3</v>
      </c>
      <c r="E200">
        <f>'Datastream-Q'!E201</f>
        <v>95.9</v>
      </c>
      <c r="F200">
        <f>'Datastream-Q'!F201</f>
        <v>78.599999999999994</v>
      </c>
      <c r="G200">
        <f>'Datastream-Q'!G201</f>
        <v>1.456164</v>
      </c>
      <c r="H200">
        <f>'Datastream-Q'!H201</f>
        <v>980.3</v>
      </c>
      <c r="I200">
        <f>'Datastream-Q'!I201</f>
        <v>1861.3</v>
      </c>
      <c r="J200">
        <f>'Datastream-Q'!J201</f>
        <v>0.86899999999999999</v>
      </c>
      <c r="K200">
        <f>'Datastream-Q'!K201</f>
        <v>3.3</v>
      </c>
      <c r="L200">
        <f>'Datastream-Q'!L201</f>
        <v>5675.2</v>
      </c>
      <c r="M200">
        <f>'Datastream-Q'!M201</f>
        <v>931361</v>
      </c>
      <c r="N200">
        <f>'Datastream-Q'!N201</f>
        <v>81.599999999999994</v>
      </c>
      <c r="O200">
        <f>'Datastream-Q'!O201</f>
        <v>8575</v>
      </c>
      <c r="P200">
        <f>'Datastream-Q'!P201</f>
        <v>8.1999999999999993</v>
      </c>
      <c r="Q200">
        <f>'Datastream-Q'!Q201</f>
        <v>92.2</v>
      </c>
      <c r="R200">
        <f>'Datastream-Q'!R201</f>
        <v>91.8</v>
      </c>
      <c r="S200">
        <v>0</v>
      </c>
      <c r="T200" s="15">
        <v>0</v>
      </c>
      <c r="U200">
        <f>'Datastream-Q'!S201</f>
        <v>14</v>
      </c>
      <c r="V200">
        <f>'Datastream-Q'!T201</f>
        <v>17.8</v>
      </c>
      <c r="W200" s="1">
        <f>'[2]Deutschland Quartalsdaten'!C160</f>
        <v>-0.98687658973142078</v>
      </c>
      <c r="X200" s="1">
        <f>'[2]Deutschland Quartalsdaten'!B160</f>
        <v>3.6768517290697393</v>
      </c>
      <c r="Y200" s="19">
        <f>'[2]Deutschland Quartalsdaten'!J160</f>
        <v>4.0639143582385815</v>
      </c>
      <c r="Z200">
        <f>'Datastream-Q'!U201</f>
        <v>233.26599999999999</v>
      </c>
      <c r="AA200">
        <f>'Datastream-Q'!V201</f>
        <v>250.41830999999999</v>
      </c>
      <c r="AB200">
        <f>'Datastream-Q'!W201</f>
        <v>201.78</v>
      </c>
      <c r="AC200">
        <f>'Datastream-Q'!X201</f>
        <v>218.25701000000001</v>
      </c>
      <c r="AD200">
        <f>'Datastream-Q'!Y201</f>
        <v>-60.5</v>
      </c>
      <c r="AE200">
        <f>'Datastream-Q'!Z201</f>
        <v>72.900000000000006</v>
      </c>
      <c r="AF200" s="1">
        <f>'Datastream-Q'!AA201</f>
        <v>-1.7</v>
      </c>
      <c r="AG200">
        <f>'Datastream-Q'!AB201</f>
        <v>95.5</v>
      </c>
      <c r="AH200" s="2">
        <f>'Datastream-Q'!AC201</f>
        <v>92.3</v>
      </c>
      <c r="AI200">
        <f>'Datastream-Q'!AD201</f>
        <v>105.44</v>
      </c>
      <c r="AJ200">
        <f>'Datastream-Q'!AE201</f>
        <v>1.456164</v>
      </c>
      <c r="AK200" s="2">
        <f t="shared" si="14"/>
        <v>93.150536795811774</v>
      </c>
      <c r="AL200" s="2">
        <f t="shared" si="15"/>
        <v>92.45063881338794</v>
      </c>
      <c r="AM200" s="48">
        <f>'Datastream-Q'!CI201</f>
        <v>-13.4</v>
      </c>
      <c r="AN200">
        <f>'Datastream-Q'!AF201</f>
        <v>83.5</v>
      </c>
      <c r="AO200">
        <f>'Datastream-Q'!AG201</f>
        <v>-56.1</v>
      </c>
      <c r="AP200">
        <f>'Datastream-Q'!AH201</f>
        <v>43.398850000000003</v>
      </c>
      <c r="AQ200">
        <f>'Datastream-Q'!AI201</f>
        <v>206.95359999999999</v>
      </c>
      <c r="AR200">
        <f>'Datastream-Q'!AJ201</f>
        <v>49.980170000000001</v>
      </c>
      <c r="AS200">
        <f>'Datastream-Q'!AK201</f>
        <v>168.12369000000001</v>
      </c>
      <c r="AT200">
        <f>'Datastream-Q'!AL201</f>
        <v>40.110999999999997</v>
      </c>
      <c r="AU200">
        <f>'Datastream-Q'!AM201</f>
        <v>193.155</v>
      </c>
      <c r="AV200">
        <f>'Datastream-Q'!AN201</f>
        <v>45.158000000000001</v>
      </c>
      <c r="AW200">
        <f>'Datastream-Q'!AO201</f>
        <v>156.62200000000001</v>
      </c>
      <c r="AX200" s="30">
        <f t="shared" si="12"/>
        <v>100.75705045568866</v>
      </c>
      <c r="AY200">
        <f>'Datastream-Q'!AQ201</f>
        <v>68.33</v>
      </c>
      <c r="AZ200">
        <f>'Datastream-Q'!AR201</f>
        <v>92.2</v>
      </c>
      <c r="BA200" s="2">
        <f t="shared" si="13"/>
        <v>92.424108012078648</v>
      </c>
      <c r="BB200" s="2">
        <f t="shared" si="13"/>
        <v>93.332515114499103</v>
      </c>
      <c r="BC200" s="2">
        <f t="shared" si="13"/>
        <v>90.351833537180852</v>
      </c>
      <c r="BD200" s="2">
        <f t="shared" si="13"/>
        <v>93.158792791188432</v>
      </c>
      <c r="BE200">
        <f>'Datastream-Q'!AS201</f>
        <v>91.704099999999997</v>
      </c>
      <c r="BF200">
        <f>'Datastream-Q'!AT201</f>
        <v>72.900000000000006</v>
      </c>
      <c r="BG200">
        <f>'Datastream-Q'!AU201</f>
        <v>69.7</v>
      </c>
      <c r="BH200">
        <f>'Datastream-Q'!AV201</f>
        <v>70.3</v>
      </c>
      <c r="BI200">
        <f>'Datastream-Q'!AW201</f>
        <v>20.399999999999999</v>
      </c>
      <c r="BJ200">
        <f>'Datastream-Q'!AX201</f>
        <v>19.2</v>
      </c>
      <c r="BK200">
        <f>'Datastream-Q'!AY201</f>
        <v>-10.199999999999999</v>
      </c>
      <c r="BL200">
        <v>0.67401152306812684</v>
      </c>
      <c r="BM200">
        <f>'Datastream-Q'!AZ201</f>
        <v>89.764499999999998</v>
      </c>
      <c r="BN200">
        <f>'Datastream-Q'!BA201</f>
        <v>97.573999999999998</v>
      </c>
      <c r="BO200">
        <f>'Datastream-Q'!BB201</f>
        <v>17.600000000000001</v>
      </c>
      <c r="BP200">
        <f>'Datastream-Q'!BC201</f>
        <v>97.9</v>
      </c>
      <c r="BQ200" s="41">
        <f>[6]Quartalsdaten!S76</f>
        <v>65.442300000000003</v>
      </c>
      <c r="BR200">
        <f>'Datastream-Q'!BE201</f>
        <v>89.1</v>
      </c>
      <c r="BS200" s="13">
        <v>148.24</v>
      </c>
      <c r="BT200" s="1">
        <f>'[4]Preisindex-Deutschland-Quartals'!C160</f>
        <v>14.190898061870209</v>
      </c>
      <c r="BU200" s="1">
        <f>'[4]Preisindex-Deutschland-Quartals'!D160</f>
        <v>11.767741902253961</v>
      </c>
      <c r="BV200" s="2">
        <f>'[5]Deutschland Quartalsdaten'!K160</f>
        <v>0</v>
      </c>
      <c r="BW200" s="41">
        <f>'West-Deutschland-Q'!AW201</f>
        <v>370.41602</v>
      </c>
      <c r="BX200" s="41">
        <f>'West-Deutschland-Q'!AX201</f>
        <v>41.264429999999997</v>
      </c>
      <c r="BY200" s="41">
        <f>'West-Deutschland-Q'!AY201</f>
        <v>635.71154999999999</v>
      </c>
      <c r="BZ200" s="2">
        <f>'Datastream-Q'!BF201</f>
        <v>613.45000000000005</v>
      </c>
      <c r="CA200">
        <f>'Datastream-Q'!BG201</f>
        <v>3998.86</v>
      </c>
      <c r="CB200">
        <f>'Datastream-Q'!BH201</f>
        <v>33963.574999999997</v>
      </c>
      <c r="CC200" s="2">
        <v>833.17</v>
      </c>
      <c r="CD200">
        <f>'Datastream-Q'!BI201</f>
        <v>51.1</v>
      </c>
      <c r="CE200">
        <f>'Datastream-Q'!BJ201</f>
        <v>-14.2</v>
      </c>
      <c r="CF200">
        <f>'Datastream-Q'!BK201</f>
        <v>84.1</v>
      </c>
      <c r="CG200" s="41">
        <v>129.09183543497659</v>
      </c>
      <c r="CH200" s="11">
        <f>[2]Weltindikatoren!Q160</f>
        <v>70.036196039698183</v>
      </c>
      <c r="CI200" s="2">
        <f>'[2]Deutschland Quartalsdaten'!O160</f>
        <v>70.954014934853845</v>
      </c>
      <c r="CJ200" s="21">
        <v>15.210470000000001</v>
      </c>
      <c r="CK200" s="21">
        <v>-8.1643100000000004</v>
      </c>
      <c r="CL200">
        <f>'Datastream-Q'!BL201</f>
        <v>104.63890000000001</v>
      </c>
      <c r="CM200">
        <f>'Datastream-Q'!BM201</f>
        <v>103.8176</v>
      </c>
      <c r="CN200">
        <f>'Datastream-Q'!BN201</f>
        <v>91.9</v>
      </c>
      <c r="CO200">
        <f>'Datastream-Q'!BO201</f>
        <v>100</v>
      </c>
      <c r="CP200">
        <f>'Datastream-Q'!BP201</f>
        <v>132.69999999999999</v>
      </c>
      <c r="CQ200">
        <f>'Datastream-Q'!BQ201</f>
        <v>129.33000000000001</v>
      </c>
      <c r="CR200">
        <f>'Datastream-Q'!BR201</f>
        <v>111.9</v>
      </c>
      <c r="CS200">
        <f>'Datastream-Q'!BS201</f>
        <v>103.13</v>
      </c>
      <c r="CT200">
        <f>'Datastream-Q'!BT201</f>
        <v>118.03</v>
      </c>
      <c r="CU200" s="28">
        <f>'Datastream-Q'!BU201</f>
        <v>92.2</v>
      </c>
      <c r="CV200" s="28">
        <f>'Datastream-Q'!BV201</f>
        <v>101</v>
      </c>
      <c r="CW200">
        <f>'Datastream-Q'!CJ201</f>
        <v>-3.3809999999999998</v>
      </c>
      <c r="CX200" s="41">
        <v>1.07</v>
      </c>
      <c r="CY200">
        <f>'Datastream-Q'!BW201</f>
        <v>82.9</v>
      </c>
      <c r="CZ200">
        <f>'Datastream-Q'!CL201</f>
        <v>120.6002</v>
      </c>
      <c r="DA200" s="41">
        <f>[6]Quartalsdaten!C76</f>
        <v>92.848642499999997</v>
      </c>
      <c r="DB200" s="40">
        <f t="shared" si="16"/>
        <v>46.92465958504674</v>
      </c>
      <c r="DC200" s="19">
        <f>'[2]Deutschland Quartalsdaten'!N160</f>
        <v>0.13514841465729791</v>
      </c>
      <c r="DD200" s="41">
        <v>82.584965147914389</v>
      </c>
      <c r="DE200" s="41">
        <v>88.964213709677409</v>
      </c>
      <c r="DF200" s="41">
        <v>76.205716586151368</v>
      </c>
      <c r="DG200">
        <f>'Datastream-Q'!BY201</f>
        <v>8.7970109999999995</v>
      </c>
      <c r="DH200">
        <f>'Datastream-Q'!BZ201</f>
        <v>10.5</v>
      </c>
      <c r="DI200">
        <f>'Datastream-Q'!CA201</f>
        <v>384.49</v>
      </c>
      <c r="DJ200" s="41">
        <f>[6]Quartalsdaten!D76</f>
        <v>369.45</v>
      </c>
      <c r="DK200" s="41">
        <f>[6]Quartalsdaten!E76</f>
        <v>397.96686920000002</v>
      </c>
      <c r="DL200" s="53">
        <v>0</v>
      </c>
      <c r="DM200">
        <f>'Datastream-Q'!CE201</f>
        <v>93</v>
      </c>
      <c r="DN200">
        <f>'Datastream-Q'!CF201</f>
        <v>84.3</v>
      </c>
      <c r="DO200" s="41">
        <f>[6]Quartalsdaten!F76</f>
        <v>19.550730000000001</v>
      </c>
      <c r="DP200" s="41">
        <f>'West-Deutschland-Q'!BA201</f>
        <v>36.370699999999999</v>
      </c>
      <c r="DQ200" s="41">
        <f>[6]Quartalsdaten!G76</f>
        <v>23.131979999999999</v>
      </c>
      <c r="DR200" s="41">
        <f>[6]Quartalsdaten!H76</f>
        <v>23.131979999999999</v>
      </c>
      <c r="DS200" s="41">
        <f>[6]Quartalsdaten!I76</f>
        <v>19.550730000000001</v>
      </c>
      <c r="DT200" s="41">
        <f>[6]Quartalsdaten!J76</f>
        <v>129.66024999999999</v>
      </c>
      <c r="DU200" s="41">
        <f>[6]Quartalsdaten!K76</f>
        <v>36.370699999999999</v>
      </c>
      <c r="DV200" s="48">
        <v>3.33</v>
      </c>
      <c r="DW200">
        <f>'Datastream-Q'!CG201</f>
        <v>89.3</v>
      </c>
      <c r="DX200">
        <f>'Datastream-Q'!CH201</f>
        <v>105.3</v>
      </c>
      <c r="DY200" s="56">
        <v>78.650000000000006</v>
      </c>
      <c r="DZ200" s="41">
        <v>-1.4067593465330024E-2</v>
      </c>
      <c r="EA200" s="41">
        <v>0.70584899147958202</v>
      </c>
      <c r="EB200" s="1">
        <f>[2]Weltindikatoren!C160</f>
        <v>3.6332787941453706</v>
      </c>
      <c r="EC200" s="41">
        <f>'West-Deutschland-Q'!BE201</f>
        <v>56.767000000000003</v>
      </c>
      <c r="ED200" s="41">
        <f>'West-Deutschland-Q'!BF201</f>
        <v>31.568000000000001</v>
      </c>
      <c r="EE200" s="41">
        <f>[6]Quartalsdaten!L76</f>
        <v>372.048</v>
      </c>
      <c r="EF200" s="41">
        <v>100.09</v>
      </c>
      <c r="EG200" s="41">
        <f>[6]Quartalsdaten!M76</f>
        <v>28.01039475</v>
      </c>
      <c r="EH200" s="41">
        <f>[6]Quartalsdaten!N76</f>
        <v>7.03496465</v>
      </c>
      <c r="EI200" s="41">
        <f>[6]Quartalsdaten!O76</f>
        <v>92.766666669999992</v>
      </c>
      <c r="EJ200" s="1">
        <f>[2]Weltindikatoren!C160</f>
        <v>3.6332787941453706</v>
      </c>
      <c r="EK200" t="e">
        <f>#REF!</f>
        <v>#REF!</v>
      </c>
      <c r="EL200">
        <v>270.16314315576449</v>
      </c>
      <c r="EM200">
        <v>416.35647753498648</v>
      </c>
      <c r="EO200">
        <f>'Datastream-Q'!CM201</f>
        <v>89.1</v>
      </c>
      <c r="EP200">
        <f>'Datastream-Q'!CN201</f>
        <v>92.9</v>
      </c>
      <c r="EQ200">
        <f>[6]Quartalsdaten!AA76</f>
        <v>172.41</v>
      </c>
      <c r="ER200">
        <f>[6]Quartalsdaten!AB76</f>
        <v>266.73500000000001</v>
      </c>
      <c r="ES200" s="56">
        <v>85.64</v>
      </c>
      <c r="ET200" s="41">
        <f>[6]Quartalsdaten!AD76</f>
        <v>113.12</v>
      </c>
      <c r="EU200" s="41">
        <f>[6]Quartalsdaten!AE76</f>
        <v>122.776</v>
      </c>
    </row>
    <row r="201" spans="1:151">
      <c r="A201" s="4">
        <v>40087</v>
      </c>
      <c r="B201" s="14">
        <f>B200*('Datastream-Q'!B202/'Datastream-Q'!B201)</f>
        <v>533.49634898468889</v>
      </c>
      <c r="C201">
        <f>'Datastream-Q'!C202</f>
        <v>89.6</v>
      </c>
      <c r="D201">
        <f>'Datastream-Q'!D202</f>
        <v>79.7</v>
      </c>
      <c r="E201">
        <f>'Datastream-Q'!E202</f>
        <v>100.7</v>
      </c>
      <c r="F201">
        <f>'Datastream-Q'!F202</f>
        <v>79.599999999999994</v>
      </c>
      <c r="G201">
        <f>'Datastream-Q'!G202</f>
        <v>1.4613590000000001</v>
      </c>
      <c r="H201">
        <f>'Datastream-Q'!H202</f>
        <v>1015.9</v>
      </c>
      <c r="I201">
        <f>'Datastream-Q'!I202</f>
        <v>1850.9</v>
      </c>
      <c r="J201">
        <f>'Datastream-Q'!J202</f>
        <v>0.72199999999999998</v>
      </c>
      <c r="K201">
        <f>'Datastream-Q'!K202</f>
        <v>3.17</v>
      </c>
      <c r="L201">
        <f>'Datastream-Q'!L202</f>
        <v>5957.4</v>
      </c>
      <c r="M201">
        <f>'Datastream-Q'!M202</f>
        <v>816409</v>
      </c>
      <c r="N201">
        <f>'Datastream-Q'!N202</f>
        <v>83</v>
      </c>
      <c r="O201">
        <f>'Datastream-Q'!O202</f>
        <v>7970</v>
      </c>
      <c r="P201">
        <f>'Datastream-Q'!P202</f>
        <v>8.1</v>
      </c>
      <c r="Q201">
        <f>'Datastream-Q'!Q202</f>
        <v>92.5</v>
      </c>
      <c r="R201">
        <f>'Datastream-Q'!R202</f>
        <v>92.1</v>
      </c>
      <c r="S201">
        <v>0</v>
      </c>
      <c r="T201" s="15">
        <v>0</v>
      </c>
      <c r="U201">
        <f>'Datastream-Q'!S202</f>
        <v>15</v>
      </c>
      <c r="V201">
        <f>'Datastream-Q'!T202</f>
        <v>16.899999999999999</v>
      </c>
      <c r="W201" s="1">
        <f>'[2]Deutschland Quartalsdaten'!C161</f>
        <v>-0.23998828681622472</v>
      </c>
      <c r="X201" s="1">
        <f>'[2]Deutschland Quartalsdaten'!B161</f>
        <v>3.742823120752838</v>
      </c>
      <c r="Y201" s="19">
        <f>'[2]Deutschland Quartalsdaten'!J161</f>
        <v>4.0979914326164524</v>
      </c>
      <c r="Z201">
        <f>'Datastream-Q'!U202</f>
        <v>241.089</v>
      </c>
      <c r="AA201">
        <f>'Datastream-Q'!V202</f>
        <v>257.69583999999998</v>
      </c>
      <c r="AB201">
        <f>'Datastream-Q'!W202</f>
        <v>202.30600000000001</v>
      </c>
      <c r="AC201">
        <f>'Datastream-Q'!X202</f>
        <v>217.00745000000001</v>
      </c>
      <c r="AD201" s="40">
        <f>'Datastream-Q'!Y202</f>
        <v>-54.9</v>
      </c>
      <c r="AE201">
        <f>'Datastream-Q'!Z202</f>
        <v>75.099999999999994</v>
      </c>
      <c r="AF201" s="1">
        <f>'Datastream-Q'!AA202</f>
        <v>10.199999999999999</v>
      </c>
      <c r="AG201">
        <f>'Datastream-Q'!AB202</f>
        <v>96.2</v>
      </c>
      <c r="AH201" s="2">
        <f>'Datastream-Q'!AC202</f>
        <v>93</v>
      </c>
      <c r="AI201">
        <f>'Datastream-Q'!AD202</f>
        <v>106.12</v>
      </c>
      <c r="AJ201">
        <f>'Datastream-Q'!AE202</f>
        <v>1.4613590000000001</v>
      </c>
      <c r="AK201" s="2">
        <f t="shared" si="14"/>
        <v>93.555642962649316</v>
      </c>
      <c r="AL201" s="2">
        <f t="shared" si="15"/>
        <v>93.225370834042792</v>
      </c>
      <c r="AM201" s="48">
        <f>'Datastream-Q'!CI202</f>
        <v>-11.6</v>
      </c>
      <c r="AN201">
        <f>'Datastream-Q'!AF202</f>
        <v>84.7</v>
      </c>
      <c r="AO201">
        <f>'Datastream-Q'!AG202</f>
        <v>-47.3</v>
      </c>
      <c r="AP201">
        <f>'Datastream-Q'!AH202</f>
        <v>43.310189999999999</v>
      </c>
      <c r="AQ201">
        <f>'Datastream-Q'!AI202</f>
        <v>214.30314999999999</v>
      </c>
      <c r="AR201">
        <f>'Datastream-Q'!AJ202</f>
        <v>48.88597</v>
      </c>
      <c r="AS201">
        <f>'Datastream-Q'!AK202</f>
        <v>167.89415</v>
      </c>
      <c r="AT201">
        <f>'Datastream-Q'!AL202</f>
        <v>40.241999999999997</v>
      </c>
      <c r="AU201">
        <f>'Datastream-Q'!AM202</f>
        <v>200.84700000000001</v>
      </c>
      <c r="AV201">
        <f>'Datastream-Q'!AN202</f>
        <v>44.390999999999998</v>
      </c>
      <c r="AW201">
        <f>'Datastream-Q'!AO202</f>
        <v>157.91499999999999</v>
      </c>
      <c r="AX201" s="30">
        <f t="shared" si="12"/>
        <v>100.35427279682744</v>
      </c>
      <c r="AY201">
        <f>'Datastream-Q'!AQ202</f>
        <v>74.900000000000006</v>
      </c>
      <c r="AZ201">
        <f>'Datastream-Q'!AR202</f>
        <v>92.5</v>
      </c>
      <c r="BA201" s="2">
        <f t="shared" si="13"/>
        <v>92.915778018983517</v>
      </c>
      <c r="BB201" s="2">
        <f t="shared" si="13"/>
        <v>93.720974236729617</v>
      </c>
      <c r="BC201" s="2">
        <f t="shared" si="13"/>
        <v>90.805194210117946</v>
      </c>
      <c r="BD201" s="2">
        <f t="shared" si="13"/>
        <v>94.056284867578768</v>
      </c>
      <c r="BE201">
        <f>'Datastream-Q'!AS202</f>
        <v>92.107500000000002</v>
      </c>
      <c r="BF201">
        <f>'Datastream-Q'!AT202</f>
        <v>75.099999999999994</v>
      </c>
      <c r="BG201">
        <f>'Datastream-Q'!AU202</f>
        <v>70.8</v>
      </c>
      <c r="BH201">
        <f>'Datastream-Q'!AV202</f>
        <v>72.5</v>
      </c>
      <c r="BI201">
        <f>'Datastream-Q'!AW202</f>
        <v>23.6</v>
      </c>
      <c r="BJ201">
        <f>'Datastream-Q'!AX202</f>
        <v>16</v>
      </c>
      <c r="BK201">
        <f>'Datastream-Q'!AY202</f>
        <v>2.2000000000000002</v>
      </c>
      <c r="BL201">
        <v>0.66983046409635405</v>
      </c>
      <c r="BM201">
        <f>'Datastream-Q'!AZ202</f>
        <v>91.863699999999994</v>
      </c>
      <c r="BN201">
        <f>'Datastream-Q'!BA202</f>
        <v>99.616</v>
      </c>
      <c r="BO201">
        <f>'Datastream-Q'!BB202</f>
        <v>19.7</v>
      </c>
      <c r="BP201">
        <f>'Datastream-Q'!BC202</f>
        <v>91.6</v>
      </c>
      <c r="BQ201" s="41">
        <f>[6]Quartalsdaten!S77</f>
        <v>65.784509999999997</v>
      </c>
      <c r="BR201">
        <f>'Datastream-Q'!BE202</f>
        <v>89.5</v>
      </c>
      <c r="BS201" s="13">
        <v>151.32</v>
      </c>
      <c r="BT201" s="1">
        <f>'[4]Preisindex-Deutschland-Quartals'!C161</f>
        <v>14.2813386445309</v>
      </c>
      <c r="BU201" s="1">
        <f>'[4]Preisindex-Deutschland-Quartals'!D161</f>
        <v>11.839993674957496</v>
      </c>
      <c r="BV201" s="2">
        <f>'[5]Deutschland Quartalsdaten'!K161</f>
        <v>0</v>
      </c>
      <c r="BW201" s="41">
        <f>'West-Deutschland-Q'!AW202</f>
        <v>368.97331000000003</v>
      </c>
      <c r="BX201" s="41">
        <f>'West-Deutschland-Q'!AX202</f>
        <v>39.96069</v>
      </c>
      <c r="BY201" s="41">
        <f>'West-Deutschland-Q'!AY202</f>
        <v>631.51732000000004</v>
      </c>
      <c r="BZ201" s="2">
        <f>'Datastream-Q'!BF202</f>
        <v>619.61300000000006</v>
      </c>
      <c r="CA201">
        <f>'Datastream-Q'!BG202</f>
        <v>4137.18</v>
      </c>
      <c r="CB201">
        <f>'Datastream-Q'!BH202</f>
        <v>51880.427000000003</v>
      </c>
      <c r="CC201" s="2">
        <v>837.65</v>
      </c>
      <c r="CD201">
        <f>'Datastream-Q'!BI202</f>
        <v>52.5</v>
      </c>
      <c r="CE201">
        <f>'Datastream-Q'!BJ202</f>
        <v>-9.3000000000000007</v>
      </c>
      <c r="CF201">
        <f>'Datastream-Q'!BK202</f>
        <v>91.9</v>
      </c>
      <c r="CG201" s="41">
        <v>128.21296650108283</v>
      </c>
      <c r="CH201" s="11">
        <f>[2]Weltindikatoren!Q161</f>
        <v>71.830883506674766</v>
      </c>
      <c r="CI201" s="2">
        <f>'[2]Deutschland Quartalsdaten'!O161</f>
        <v>72.472205606052285</v>
      </c>
      <c r="CJ201" s="21">
        <v>16.61017</v>
      </c>
      <c r="CK201" s="21">
        <v>-7.2218499999999999</v>
      </c>
      <c r="CL201">
        <f>'Datastream-Q'!BL202</f>
        <v>106.2992</v>
      </c>
      <c r="CM201">
        <f>'Datastream-Q'!BM202</f>
        <v>104.1675</v>
      </c>
      <c r="CN201">
        <f>'Datastream-Q'!BN202</f>
        <v>93.4</v>
      </c>
      <c r="CO201">
        <f>'Datastream-Q'!BO202</f>
        <v>98.7</v>
      </c>
      <c r="CP201">
        <f>'Datastream-Q'!BP202</f>
        <v>146.53</v>
      </c>
      <c r="CQ201">
        <f>'Datastream-Q'!BQ202</f>
        <v>142.43</v>
      </c>
      <c r="CR201">
        <f>'Datastream-Q'!BR202</f>
        <v>121.03</v>
      </c>
      <c r="CS201">
        <f>'Datastream-Q'!BS202</f>
        <v>109.03</v>
      </c>
      <c r="CT201">
        <f>'Datastream-Q'!BT202</f>
        <v>129.37</v>
      </c>
      <c r="CU201" s="28">
        <f>'Datastream-Q'!BU202</f>
        <v>92.7</v>
      </c>
      <c r="CV201" s="28">
        <f>'Datastream-Q'!BV202</f>
        <v>100</v>
      </c>
      <c r="CW201">
        <f>'Datastream-Q'!CJ202</f>
        <v>-4.024</v>
      </c>
      <c r="CX201" s="41">
        <v>-0.61</v>
      </c>
      <c r="CY201">
        <f>'Datastream-Q'!BW202</f>
        <v>82</v>
      </c>
      <c r="CZ201">
        <f>'Datastream-Q'!CL202</f>
        <v>122.0149</v>
      </c>
      <c r="DA201" s="41">
        <f>[6]Quartalsdaten!C77</f>
        <v>93.322809179999993</v>
      </c>
      <c r="DB201" s="40">
        <f t="shared" si="16"/>
        <v>51.253661831213279</v>
      </c>
      <c r="DC201" s="19">
        <f>'[2]Deutschland Quartalsdaten'!N161</f>
        <v>0.10168734693098634</v>
      </c>
      <c r="DD201" s="41">
        <v>102.4398353928035</v>
      </c>
      <c r="DE201" s="41">
        <v>97.22086720867209</v>
      </c>
      <c r="DF201" s="41">
        <v>107.65880357693493</v>
      </c>
      <c r="DG201">
        <f>'Datastream-Q'!BY202</f>
        <v>8.9111740000000008</v>
      </c>
      <c r="DH201">
        <f>'Datastream-Q'!BZ202</f>
        <v>10.3</v>
      </c>
      <c r="DI201">
        <f>'Datastream-Q'!CA202</f>
        <v>384.68</v>
      </c>
      <c r="DJ201" s="41">
        <f>[6]Quartalsdaten!D77</f>
        <v>375.59899999999999</v>
      </c>
      <c r="DK201" s="41">
        <f>[6]Quartalsdaten!E77</f>
        <v>403.13973190000002</v>
      </c>
      <c r="DL201" s="53">
        <v>1.3</v>
      </c>
      <c r="DM201">
        <f>'Datastream-Q'!CE202</f>
        <v>94.5</v>
      </c>
      <c r="DN201">
        <f>'Datastream-Q'!CF202</f>
        <v>88.4</v>
      </c>
      <c r="DO201" s="41">
        <f>[6]Quartalsdaten!F77</f>
        <v>19.501760000000001</v>
      </c>
      <c r="DP201" s="41">
        <f>'West-Deutschland-Q'!BA202</f>
        <v>36.66883</v>
      </c>
      <c r="DQ201" s="41">
        <f>[6]Quartalsdaten!G77</f>
        <v>23.169650000000001</v>
      </c>
      <c r="DR201" s="41">
        <f>[6]Quartalsdaten!H77</f>
        <v>23.169650000000001</v>
      </c>
      <c r="DS201" s="41">
        <f>[6]Quartalsdaten!I77</f>
        <v>19.501760000000001</v>
      </c>
      <c r="DT201" s="41">
        <f>[6]Quartalsdaten!J77</f>
        <v>128.63036</v>
      </c>
      <c r="DU201" s="41">
        <f>[6]Quartalsdaten!K77</f>
        <v>36.66883</v>
      </c>
      <c r="DV201" s="48">
        <v>2.88</v>
      </c>
      <c r="DW201">
        <f>'Datastream-Q'!CG202</f>
        <v>89.3</v>
      </c>
      <c r="DX201">
        <f>'Datastream-Q'!CH202</f>
        <v>107.1</v>
      </c>
      <c r="DY201" s="56">
        <v>76.290000000000006</v>
      </c>
      <c r="DZ201" s="41">
        <v>0.48047779351521602</v>
      </c>
      <c r="EA201" s="41">
        <v>0.20408411261521264</v>
      </c>
      <c r="EB201" s="1">
        <f>[2]Weltindikatoren!C161</f>
        <v>3.6826074067870675</v>
      </c>
      <c r="EC201" s="41">
        <f>'West-Deutschland-Q'!BE202</f>
        <v>57.737000000000002</v>
      </c>
      <c r="ED201" s="41">
        <f>'West-Deutschland-Q'!BF202</f>
        <v>32.250999999999998</v>
      </c>
      <c r="EE201" s="41">
        <f>[6]Quartalsdaten!L77</f>
        <v>372.26299999999998</v>
      </c>
      <c r="EF201" s="41">
        <v>100.23</v>
      </c>
      <c r="EG201" s="41">
        <f>[6]Quartalsdaten!M77</f>
        <v>27.551361530000001</v>
      </c>
      <c r="EH201" s="41">
        <f>[6]Quartalsdaten!N77</f>
        <v>7.0664557830000003</v>
      </c>
      <c r="EI201" s="41">
        <f>[6]Quartalsdaten!O77</f>
        <v>92.833333330000002</v>
      </c>
      <c r="EJ201" s="1">
        <f>[2]Weltindikatoren!C161</f>
        <v>3.6826074067870675</v>
      </c>
      <c r="EK201" t="e">
        <f>#REF!</f>
        <v>#REF!</v>
      </c>
      <c r="EL201">
        <v>271.12726520809821</v>
      </c>
      <c r="EM201">
        <v>421.23170894571308</v>
      </c>
      <c r="EO201">
        <f>'Datastream-Q'!CM202</f>
        <v>93.5</v>
      </c>
      <c r="EP201">
        <f>'Datastream-Q'!CN202</f>
        <v>95.3</v>
      </c>
      <c r="EQ201">
        <f>[6]Quartalsdaten!AA77</f>
        <v>173.554</v>
      </c>
      <c r="ER201">
        <f>[6]Quartalsdaten!AB77</f>
        <v>267.80200000000002</v>
      </c>
      <c r="ES201" s="56">
        <v>85.49</v>
      </c>
      <c r="ET201" s="41">
        <f>[6]Quartalsdaten!AD77</f>
        <v>113.846</v>
      </c>
      <c r="EU201" s="41">
        <f>[6]Quartalsdaten!AE77</f>
        <v>125.068</v>
      </c>
    </row>
    <row r="202" spans="1:151">
      <c r="A202" s="4">
        <v>40179</v>
      </c>
      <c r="B202" s="14">
        <f>B201*('Datastream-Q'!B203/'Datastream-Q'!B202)</f>
        <v>537.79936530421139</v>
      </c>
      <c r="C202">
        <f>'Datastream-Q'!C203</f>
        <v>91.3</v>
      </c>
      <c r="D202">
        <f>'Datastream-Q'!D203</f>
        <v>82.7</v>
      </c>
      <c r="E202">
        <f>'Datastream-Q'!E203</f>
        <v>100.6</v>
      </c>
      <c r="F202">
        <f>'Datastream-Q'!F203</f>
        <v>83.9</v>
      </c>
      <c r="G202">
        <f>'Datastream-Q'!G203</f>
        <v>1.3568519999999999</v>
      </c>
      <c r="H202">
        <f>'Datastream-Q'!H203</f>
        <v>1031.8</v>
      </c>
      <c r="I202">
        <f>'Datastream-Q'!I203</f>
        <v>1864.6</v>
      </c>
      <c r="J202">
        <f>'Datastream-Q'!J203</f>
        <v>0.66200000000000003</v>
      </c>
      <c r="K202">
        <f>'Datastream-Q'!K203</f>
        <v>3.2</v>
      </c>
      <c r="L202">
        <f>'Datastream-Q'!L203</f>
        <v>6153.6</v>
      </c>
      <c r="M202">
        <f>'Datastream-Q'!M203</f>
        <v>670410</v>
      </c>
      <c r="N202">
        <f>'Datastream-Q'!N203</f>
        <v>84.6</v>
      </c>
      <c r="O202">
        <f>'Datastream-Q'!O203</f>
        <v>8230</v>
      </c>
      <c r="P202">
        <f>'Datastream-Q'!P203</f>
        <v>8</v>
      </c>
      <c r="Q202">
        <f>'Datastream-Q'!Q203</f>
        <v>92.8</v>
      </c>
      <c r="R202">
        <f>'Datastream-Q'!R203</f>
        <v>92.1</v>
      </c>
      <c r="S202">
        <v>0</v>
      </c>
      <c r="T202" s="15">
        <v>0</v>
      </c>
      <c r="U202">
        <f>'Datastream-Q'!S203</f>
        <v>25.7</v>
      </c>
      <c r="V202">
        <f>'Datastream-Q'!T203</f>
        <v>10.1</v>
      </c>
      <c r="W202" s="1">
        <f>'[2]Deutschland Quartalsdaten'!C162</f>
        <v>0.13486557501310872</v>
      </c>
      <c r="X202" s="1">
        <f>'[2]Deutschland Quartalsdaten'!B162</f>
        <v>3.8259611483352125</v>
      </c>
      <c r="Y202" s="19">
        <f>'[2]Deutschland Quartalsdaten'!J162</f>
        <v>4.1265900307063781</v>
      </c>
      <c r="Z202">
        <f>'Datastream-Q'!U203</f>
        <v>249.53899999999999</v>
      </c>
      <c r="AA202">
        <f>'Datastream-Q'!V203</f>
        <v>265.47861</v>
      </c>
      <c r="AB202">
        <f>'Datastream-Q'!W203</f>
        <v>218.518</v>
      </c>
      <c r="AC202">
        <f>'Datastream-Q'!X203</f>
        <v>231.07990000000001</v>
      </c>
      <c r="AD202" s="40">
        <f>'Datastream-Q'!Y203</f>
        <v>-39.5</v>
      </c>
      <c r="AE202">
        <f>'Datastream-Q'!Z203</f>
        <v>79.900000000000006</v>
      </c>
      <c r="AF202" s="1">
        <f>'Datastream-Q'!AA203</f>
        <v>17.5</v>
      </c>
      <c r="AG202">
        <f>'Datastream-Q'!AB203</f>
        <v>94.3</v>
      </c>
      <c r="AH202" s="2">
        <f>'Datastream-Q'!AC203</f>
        <v>90.4</v>
      </c>
      <c r="AI202">
        <f>'Datastream-Q'!AD203</f>
        <v>102.79</v>
      </c>
      <c r="AJ202">
        <f>'Datastream-Q'!AE203</f>
        <v>1.3568519999999999</v>
      </c>
      <c r="AK202" s="2">
        <f t="shared" si="14"/>
        <v>93.995896693899368</v>
      </c>
      <c r="AL202" s="2">
        <f t="shared" si="15"/>
        <v>94.563828355473575</v>
      </c>
      <c r="AM202" s="48">
        <f>'Datastream-Q'!CI203</f>
        <v>-6.5</v>
      </c>
      <c r="AN202">
        <f>'Datastream-Q'!AF203</f>
        <v>86</v>
      </c>
      <c r="AO202">
        <f>'Datastream-Q'!AG203</f>
        <v>-36.200000000000003</v>
      </c>
      <c r="AP202">
        <f>'Datastream-Q'!AH203</f>
        <v>44.651200000000003</v>
      </c>
      <c r="AQ202">
        <f>'Datastream-Q'!AI203</f>
        <v>220.74854999999999</v>
      </c>
      <c r="AR202">
        <f>'Datastream-Q'!AJ203</f>
        <v>52.352089999999997</v>
      </c>
      <c r="AS202">
        <f>'Datastream-Q'!AK203</f>
        <v>178.55077</v>
      </c>
      <c r="AT202">
        <f>'Datastream-Q'!AL203</f>
        <v>41.66</v>
      </c>
      <c r="AU202">
        <f>'Datastream-Q'!AM203</f>
        <v>207.87899999999999</v>
      </c>
      <c r="AV202">
        <f>'Datastream-Q'!AN203</f>
        <v>47.783000000000001</v>
      </c>
      <c r="AW202">
        <f>'Datastream-Q'!AO203</f>
        <v>170.73500000000001</v>
      </c>
      <c r="AX202" s="30">
        <f t="shared" ref="AX202:AX209" si="17">AK202/AL202*100</f>
        <v>99.3994197660449</v>
      </c>
      <c r="AY202">
        <f>'Datastream-Q'!AQ203</f>
        <v>76.67</v>
      </c>
      <c r="AZ202">
        <f>'Datastream-Q'!AR203</f>
        <v>92.8</v>
      </c>
      <c r="BA202" s="2">
        <f t="shared" si="13"/>
        <v>93.300963915863392</v>
      </c>
      <c r="BB202" s="2">
        <f t="shared" si="13"/>
        <v>94.170040981016641</v>
      </c>
      <c r="BC202" s="2">
        <f t="shared" si="13"/>
        <v>91.272382821774642</v>
      </c>
      <c r="BD202" s="2">
        <f t="shared" si="13"/>
        <v>95.622662394567115</v>
      </c>
      <c r="BE202">
        <f>'Datastream-Q'!AS203</f>
        <v>90.165599999999998</v>
      </c>
      <c r="BF202">
        <f>'Datastream-Q'!AT203</f>
        <v>79.900000000000006</v>
      </c>
      <c r="BG202">
        <f>'Datastream-Q'!AU203</f>
        <v>73.900000000000006</v>
      </c>
      <c r="BH202">
        <f>'Datastream-Q'!AV203</f>
        <v>75</v>
      </c>
      <c r="BI202">
        <f>'Datastream-Q'!AW203</f>
        <v>29.5</v>
      </c>
      <c r="BJ202">
        <f>'Datastream-Q'!AX203</f>
        <v>11.4</v>
      </c>
      <c r="BK202">
        <f>'Datastream-Q'!AY203</f>
        <v>7.7</v>
      </c>
      <c r="BL202">
        <v>0.66266112709065728</v>
      </c>
      <c r="BM202">
        <f>'Datastream-Q'!AZ203</f>
        <v>93.230599999999995</v>
      </c>
      <c r="BN202">
        <f>'Datastream-Q'!BA203</f>
        <v>100.8312</v>
      </c>
      <c r="BO202">
        <f>'Datastream-Q'!BB203</f>
        <v>36.6</v>
      </c>
      <c r="BP202">
        <f>'Datastream-Q'!BC203</f>
        <v>29.7</v>
      </c>
      <c r="BQ202" s="41">
        <f>[6]Quartalsdaten!S78</f>
        <v>63.709409999999998</v>
      </c>
      <c r="BR202">
        <f>'Datastream-Q'!BE203</f>
        <v>89</v>
      </c>
      <c r="BS202" s="13">
        <v>158.33000000000001</v>
      </c>
      <c r="BT202" s="1">
        <f>'[4]Preisindex-Deutschland-Quartals'!C162</f>
        <v>14.387195246279106</v>
      </c>
      <c r="BU202" s="1">
        <f>'[4]Preisindex-Deutschland-Quartals'!D162</f>
        <v>11.916248248284887</v>
      </c>
      <c r="BV202" s="2">
        <f>'[5]Deutschland Quartalsdaten'!K162</f>
        <v>0</v>
      </c>
      <c r="BW202" s="41">
        <f>'West-Deutschland-Q'!AW203</f>
        <v>370.77665000000002</v>
      </c>
      <c r="BX202" s="41">
        <f>'West-Deutschland-Q'!AX203</f>
        <v>42.817709999999998</v>
      </c>
      <c r="BY202" s="41">
        <f>'West-Deutschland-Q'!AY203</f>
        <v>643.87309000000005</v>
      </c>
      <c r="BZ202" s="2">
        <f>'Datastream-Q'!BF203</f>
        <v>624.94899999999996</v>
      </c>
      <c r="CA202">
        <f>'Datastream-Q'!BG203</f>
        <v>4246.58</v>
      </c>
      <c r="CB202">
        <f>'Datastream-Q'!BH203</f>
        <v>35148.671000000002</v>
      </c>
      <c r="CC202" s="2">
        <v>855.44</v>
      </c>
      <c r="CD202">
        <f>'Datastream-Q'!BI203</f>
        <v>45.6</v>
      </c>
      <c r="CE202">
        <f>'Datastream-Q'!BJ203</f>
        <v>-9.9</v>
      </c>
      <c r="CF202">
        <f>'Datastream-Q'!BK203</f>
        <v>96</v>
      </c>
      <c r="CG202" s="41">
        <v>128.95172589479066</v>
      </c>
      <c r="CH202" s="11">
        <f>[2]Weltindikatoren!Q162</f>
        <v>73.343343804065412</v>
      </c>
      <c r="CI202" s="2">
        <f>'[2]Deutschland Quartalsdaten'!O162</f>
        <v>73.726682199583209</v>
      </c>
      <c r="CJ202" s="21">
        <v>14.29589</v>
      </c>
      <c r="CK202" s="21">
        <v>-14.09788</v>
      </c>
      <c r="CL202">
        <f>'Datastream-Q'!BL203</f>
        <v>101.614</v>
      </c>
      <c r="CM202">
        <f>'Datastream-Q'!BM203</f>
        <v>102.0476</v>
      </c>
      <c r="CN202">
        <f>'Datastream-Q'!BN203</f>
        <v>95.8</v>
      </c>
      <c r="CO202">
        <f>'Datastream-Q'!BO203</f>
        <v>102.5</v>
      </c>
      <c r="CP202">
        <f>'Datastream-Q'!BP203</f>
        <v>148.57</v>
      </c>
      <c r="CQ202">
        <f>'Datastream-Q'!BQ203</f>
        <v>145.47</v>
      </c>
      <c r="CR202">
        <f>'Datastream-Q'!BR203</f>
        <v>126.37</v>
      </c>
      <c r="CS202">
        <f>'Datastream-Q'!BS203</f>
        <v>108.2</v>
      </c>
      <c r="CT202">
        <f>'Datastream-Q'!BT203</f>
        <v>138.97</v>
      </c>
      <c r="CU202" s="28">
        <f>'Datastream-Q'!BU203</f>
        <v>93.7</v>
      </c>
      <c r="CV202" s="28">
        <f>'Datastream-Q'!BV203</f>
        <v>102</v>
      </c>
      <c r="CW202">
        <f>'Datastream-Q'!CJ203</f>
        <v>3.3410000000000002</v>
      </c>
      <c r="CX202" s="41">
        <v>1.58</v>
      </c>
      <c r="CY202">
        <f>'Datastream-Q'!BW203</f>
        <v>73.3</v>
      </c>
      <c r="CZ202">
        <f>'Datastream-Q'!CL203</f>
        <v>116.17059999999999</v>
      </c>
      <c r="DA202" s="41">
        <f>[6]Quartalsdaten!C78</f>
        <v>93.62032031999999</v>
      </c>
      <c r="DB202" s="40">
        <f t="shared" si="16"/>
        <v>56.505794294440371</v>
      </c>
      <c r="DC202" s="19">
        <f>'[2]Deutschland Quartalsdaten'!N162</f>
        <v>0.10189910895855066</v>
      </c>
      <c r="DD202" s="41">
        <v>114.33044054482536</v>
      </c>
      <c r="DE202" s="41">
        <v>113.53882721759686</v>
      </c>
      <c r="DF202" s="41">
        <v>115.12205387205387</v>
      </c>
      <c r="DG202">
        <f>'Datastream-Q'!BY203</f>
        <v>13.894247</v>
      </c>
      <c r="DH202">
        <f>'Datastream-Q'!BZ203</f>
        <v>10.5</v>
      </c>
      <c r="DI202">
        <f>'Datastream-Q'!CA203</f>
        <v>388.01</v>
      </c>
      <c r="DJ202" s="41">
        <f>[6]Quartalsdaten!D78</f>
        <v>378.471</v>
      </c>
      <c r="DK202" s="41">
        <f>[6]Quartalsdaten!E78</f>
        <v>404.1657419</v>
      </c>
      <c r="DL202" s="53">
        <v>-0.9</v>
      </c>
      <c r="DM202">
        <f>'Datastream-Q'!CE203</f>
        <v>99.7</v>
      </c>
      <c r="DN202">
        <f>'Datastream-Q'!CF203</f>
        <v>96</v>
      </c>
      <c r="DO202" s="41">
        <f>[6]Quartalsdaten!F78</f>
        <v>18.74944</v>
      </c>
      <c r="DP202" s="41">
        <f>'West-Deutschland-Q'!BA203</f>
        <v>36.401389999999999</v>
      </c>
      <c r="DQ202" s="41">
        <f>[6]Quartalsdaten!G78</f>
        <v>22.609190000000002</v>
      </c>
      <c r="DR202" s="41">
        <f>[6]Quartalsdaten!H78</f>
        <v>22.609190000000002</v>
      </c>
      <c r="DS202" s="41">
        <f>[6]Quartalsdaten!I78</f>
        <v>18.74944</v>
      </c>
      <c r="DT202" s="41">
        <f>[6]Quartalsdaten!J78</f>
        <v>129.13756000000001</v>
      </c>
      <c r="DU202" s="41">
        <f>[6]Quartalsdaten!K78</f>
        <v>36.401389999999999</v>
      </c>
      <c r="DV202" s="48">
        <v>2.89</v>
      </c>
      <c r="DW202">
        <f>'Datastream-Q'!CG203</f>
        <v>89</v>
      </c>
      <c r="DX202">
        <f>'Datastream-Q'!CH203</f>
        <v>102.5</v>
      </c>
      <c r="DY202" s="56">
        <v>81.239999999999995</v>
      </c>
      <c r="DZ202" s="41">
        <v>-0.51489092620838295</v>
      </c>
      <c r="EA202" s="41">
        <v>1.898206696980433</v>
      </c>
      <c r="EB202" s="1">
        <f>[2]Weltindikatoren!C162</f>
        <v>3.7283390231859213</v>
      </c>
      <c r="EC202" s="41">
        <f>'West-Deutschland-Q'!BE203</f>
        <v>55.667999999999999</v>
      </c>
      <c r="ED202" s="41">
        <f>'West-Deutschland-Q'!BF203</f>
        <v>31.792999999999999</v>
      </c>
      <c r="EE202" s="41">
        <f>[6]Quartalsdaten!L78</f>
        <v>375.67</v>
      </c>
      <c r="EF202" s="41">
        <v>100.07</v>
      </c>
      <c r="EG202" s="41">
        <f>[6]Quartalsdaten!M78</f>
        <v>28.947197249999999</v>
      </c>
      <c r="EH202" s="41">
        <f>[6]Quartalsdaten!N78</f>
        <v>7.1171389270000001</v>
      </c>
      <c r="EI202" s="41">
        <f>[6]Quartalsdaten!O78</f>
        <v>93.066666669999989</v>
      </c>
      <c r="EJ202" s="1">
        <f>[2]Weltindikatoren!C162</f>
        <v>3.7283390231859213</v>
      </c>
      <c r="EK202" t="e">
        <f>#REF!</f>
        <v>#REF!</v>
      </c>
      <c r="EL202">
        <v>270.00245789270491</v>
      </c>
      <c r="EM202">
        <v>425.07158149217724</v>
      </c>
      <c r="EO202">
        <f>'Datastream-Q'!CM203</f>
        <v>96.1</v>
      </c>
      <c r="EP202">
        <f>'Datastream-Q'!CN203</f>
        <v>97.6</v>
      </c>
      <c r="EQ202">
        <f>[6]Quartalsdaten!AA78</f>
        <v>176.72</v>
      </c>
      <c r="ER202">
        <f>[6]Quartalsdaten!AB78</f>
        <v>271.149</v>
      </c>
      <c r="ES202" s="56">
        <v>83.69</v>
      </c>
      <c r="ET202" s="41">
        <f>[6]Quartalsdaten!AD78</f>
        <v>114.51600000000001</v>
      </c>
      <c r="EU202" s="41">
        <f>[6]Quartalsdaten!AE78</f>
        <v>104.762</v>
      </c>
    </row>
    <row r="203" spans="1:151">
      <c r="A203" s="4">
        <v>40269</v>
      </c>
      <c r="B203" s="14">
        <f>B202*('Datastream-Q'!B204/'Datastream-Q'!B203)</f>
        <v>549.85161547084556</v>
      </c>
      <c r="C203">
        <f>'Datastream-Q'!C204</f>
        <v>97.6</v>
      </c>
      <c r="D203">
        <f>'Datastream-Q'!D204</f>
        <v>91.4</v>
      </c>
      <c r="E203">
        <f>'Datastream-Q'!E204</f>
        <v>104.2</v>
      </c>
      <c r="F203">
        <f>'Datastream-Q'!F204</f>
        <v>90.1</v>
      </c>
      <c r="G203">
        <f>'Datastream-Q'!G204</f>
        <v>1.22085</v>
      </c>
      <c r="H203">
        <f>'Datastream-Q'!H204</f>
        <v>1087.5999999999999</v>
      </c>
      <c r="I203">
        <f>'Datastream-Q'!I204</f>
        <v>1895.5</v>
      </c>
      <c r="J203">
        <f>'Datastream-Q'!J204</f>
        <v>0.68700000000000006</v>
      </c>
      <c r="K203">
        <f>'Datastream-Q'!K204</f>
        <v>2.77</v>
      </c>
      <c r="L203">
        <f>'Datastream-Q'!L204</f>
        <v>5965.5</v>
      </c>
      <c r="M203">
        <f>'Datastream-Q'!M204</f>
        <v>798381</v>
      </c>
      <c r="N203">
        <f>'Datastream-Q'!N204</f>
        <v>89.5</v>
      </c>
      <c r="O203">
        <f>'Datastream-Q'!O204</f>
        <v>8238</v>
      </c>
      <c r="P203">
        <f>'Datastream-Q'!P204</f>
        <v>7.7</v>
      </c>
      <c r="Q203">
        <f>'Datastream-Q'!Q204</f>
        <v>93.3</v>
      </c>
      <c r="R203">
        <f>'Datastream-Q'!R204</f>
        <v>91.6</v>
      </c>
      <c r="S203">
        <v>0</v>
      </c>
      <c r="T203" s="15">
        <v>0</v>
      </c>
      <c r="U203">
        <f>'Datastream-Q'!S204</f>
        <v>27.3</v>
      </c>
      <c r="V203">
        <f>'Datastream-Q'!T204</f>
        <v>8.6</v>
      </c>
      <c r="W203" s="1">
        <f>'[2]Deutschland Quartalsdaten'!C163</f>
        <v>0.29495441708548109</v>
      </c>
      <c r="X203" s="1">
        <f>'[2]Deutschland Quartalsdaten'!B163</f>
        <v>3.9063970034346363</v>
      </c>
      <c r="Y203" s="19">
        <f>'[2]Deutschland Quartalsdaten'!J163</f>
        <v>4.1674765314842919</v>
      </c>
      <c r="Z203">
        <f>'Datastream-Q'!U204</f>
        <v>271.39</v>
      </c>
      <c r="AA203">
        <f>'Datastream-Q'!V204</f>
        <v>284.22079000000002</v>
      </c>
      <c r="AB203">
        <f>'Datastream-Q'!W204</f>
        <v>240.96100000000001</v>
      </c>
      <c r="AC203">
        <f>'Datastream-Q'!X204</f>
        <v>247.91925000000001</v>
      </c>
      <c r="AD203" s="40">
        <f>'Datastream-Q'!Y204</f>
        <v>-20.100000000000001</v>
      </c>
      <c r="AE203">
        <f>'Datastream-Q'!Z204</f>
        <v>86.6</v>
      </c>
      <c r="AF203" s="1">
        <f>'Datastream-Q'!AA204</f>
        <v>21.2</v>
      </c>
      <c r="AG203">
        <f>'Datastream-Q'!AB204</f>
        <v>91.8</v>
      </c>
      <c r="AH203" s="2">
        <f>'Datastream-Q'!AC204</f>
        <v>87.2</v>
      </c>
      <c r="AI203">
        <f>'Datastream-Q'!AD204</f>
        <v>98.73</v>
      </c>
      <c r="AJ203">
        <f>'Datastream-Q'!AE204</f>
        <v>1.22085</v>
      </c>
      <c r="AK203" s="2">
        <f t="shared" si="14"/>
        <v>95.485625805205871</v>
      </c>
      <c r="AL203" s="2">
        <f t="shared" si="15"/>
        <v>97.19334017023688</v>
      </c>
      <c r="AM203" s="48">
        <f>'Datastream-Q'!CI204</f>
        <v>-1.2</v>
      </c>
      <c r="AN203">
        <f>'Datastream-Q'!AF204</f>
        <v>90.8</v>
      </c>
      <c r="AO203">
        <f>'Datastream-Q'!AG204</f>
        <v>-19.2</v>
      </c>
      <c r="AP203">
        <f>'Datastream-Q'!AH204</f>
        <v>46.03172</v>
      </c>
      <c r="AQ203">
        <f>'Datastream-Q'!AI204</f>
        <v>238.10163</v>
      </c>
      <c r="AR203">
        <f>'Datastream-Q'!AJ204</f>
        <v>56.164830000000002</v>
      </c>
      <c r="AS203">
        <f>'Datastream-Q'!AK204</f>
        <v>191.56673000000001</v>
      </c>
      <c r="AT203">
        <f>'Datastream-Q'!AL204</f>
        <v>43.671999999999997</v>
      </c>
      <c r="AU203">
        <f>'Datastream-Q'!AM204</f>
        <v>227.71799999999999</v>
      </c>
      <c r="AV203">
        <f>'Datastream-Q'!AN204</f>
        <v>51.718000000000004</v>
      </c>
      <c r="AW203">
        <f>'Datastream-Q'!AO204</f>
        <v>189.24299999999999</v>
      </c>
      <c r="AX203" s="30">
        <f t="shared" si="17"/>
        <v>98.242971831156439</v>
      </c>
      <c r="AY203">
        <f>'Datastream-Q'!AQ204</f>
        <v>78.849999999999994</v>
      </c>
      <c r="AZ203">
        <f>'Datastream-Q'!AR204</f>
        <v>93.3</v>
      </c>
      <c r="BA203" s="2">
        <f t="shared" si="13"/>
        <v>94.873708825131885</v>
      </c>
      <c r="BB203" s="2">
        <f t="shared" si="13"/>
        <v>95.638992475607992</v>
      </c>
      <c r="BC203" s="2">
        <f t="shared" si="13"/>
        <v>92.082536348814742</v>
      </c>
      <c r="BD203" s="2">
        <f t="shared" si="13"/>
        <v>98.786986654728608</v>
      </c>
      <c r="BE203">
        <f>'Datastream-Q'!AS204</f>
        <v>88.308499999999995</v>
      </c>
      <c r="BF203">
        <f>'Datastream-Q'!AT204</f>
        <v>86.6</v>
      </c>
      <c r="BG203">
        <f>'Datastream-Q'!AU204</f>
        <v>79</v>
      </c>
      <c r="BH203">
        <f>'Datastream-Q'!AV204</f>
        <v>79.400000000000006</v>
      </c>
      <c r="BI203">
        <f>'Datastream-Q'!AW204</f>
        <v>33.1</v>
      </c>
      <c r="BJ203">
        <f>'Datastream-Q'!AX204</f>
        <v>9.3000000000000007</v>
      </c>
      <c r="BK203">
        <f>'Datastream-Q'!AY204</f>
        <v>19.7</v>
      </c>
      <c r="BL203">
        <v>0.661698359826285</v>
      </c>
      <c r="BM203">
        <f>'Datastream-Q'!AZ204</f>
        <v>94.35</v>
      </c>
      <c r="BN203">
        <f>'Datastream-Q'!BA204</f>
        <v>101.7488</v>
      </c>
      <c r="BO203">
        <f>'Datastream-Q'!BB204</f>
        <v>26.3</v>
      </c>
      <c r="BP203">
        <f>'Datastream-Q'!BC204</f>
        <v>81.599999999999994</v>
      </c>
      <c r="BQ203" s="41">
        <f>[6]Quartalsdaten!S79</f>
        <v>69.01003</v>
      </c>
      <c r="BR203">
        <f>'Datastream-Q'!BE204</f>
        <v>91.7</v>
      </c>
      <c r="BS203" s="13">
        <v>160.47</v>
      </c>
      <c r="BT203" s="1">
        <f>'[4]Preisindex-Deutschland-Quartals'!C163</f>
        <v>14.479008361900327</v>
      </c>
      <c r="BU203" s="1">
        <f>'[4]Preisindex-Deutschland-Quartals'!D163</f>
        <v>11.976294034827786</v>
      </c>
      <c r="BV203" s="2">
        <f>'[5]Deutschland Quartalsdaten'!K163</f>
        <v>0</v>
      </c>
      <c r="BW203" s="41">
        <f>'West-Deutschland-Q'!AW204</f>
        <v>374.58381000000003</v>
      </c>
      <c r="BX203" s="41">
        <f>'West-Deutschland-Q'!AX204</f>
        <v>45.389060000000001</v>
      </c>
      <c r="BY203" s="41">
        <f>'West-Deutschland-Q'!AY204</f>
        <v>657.01622999999995</v>
      </c>
      <c r="BZ203" s="2">
        <f>'Datastream-Q'!BF204</f>
        <v>635.42200000000003</v>
      </c>
      <c r="CA203">
        <f>'Datastream-Q'!BG204</f>
        <v>4420.9399999999996</v>
      </c>
      <c r="CB203">
        <f>'Datastream-Q'!BH204</f>
        <v>29974.53</v>
      </c>
      <c r="CC203" s="41">
        <v>883.94</v>
      </c>
      <c r="CD203">
        <f>'Datastream-Q'!BI204</f>
        <v>42.5</v>
      </c>
      <c r="CE203">
        <f>'Datastream-Q'!BJ204</f>
        <v>-8.5</v>
      </c>
      <c r="CF203">
        <f>'Datastream-Q'!BK204</f>
        <v>102.8</v>
      </c>
      <c r="CG203" s="41">
        <v>126.8755572538532</v>
      </c>
      <c r="CH203" s="11">
        <f>[2]Weltindikatoren!Q163</f>
        <v>75.401147495587807</v>
      </c>
      <c r="CI203" s="2">
        <f>'[2]Deutschland Quartalsdaten'!O163</f>
        <v>75.997349140040669</v>
      </c>
      <c r="CJ203" s="21">
        <v>3.1309300000000002</v>
      </c>
      <c r="CK203" s="21">
        <v>-6.57341</v>
      </c>
      <c r="CL203">
        <f>'Datastream-Q'!BL204</f>
        <v>96.772800000000004</v>
      </c>
      <c r="CM203">
        <f>'Datastream-Q'!BM204</f>
        <v>99.732699999999994</v>
      </c>
      <c r="CN203">
        <f>'Datastream-Q'!BN204</f>
        <v>99.4</v>
      </c>
      <c r="CO203">
        <f>'Datastream-Q'!BO204</f>
        <v>105.4</v>
      </c>
      <c r="CP203">
        <f>'Datastream-Q'!BP204</f>
        <v>148.30000000000001</v>
      </c>
      <c r="CQ203">
        <f>'Datastream-Q'!BQ204</f>
        <v>146.83000000000001</v>
      </c>
      <c r="CR203">
        <f>'Datastream-Q'!BR204</f>
        <v>137.63</v>
      </c>
      <c r="CS203">
        <f>'Datastream-Q'!BS204</f>
        <v>103.53</v>
      </c>
      <c r="CT203">
        <f>'Datastream-Q'!BT204</f>
        <v>161.30000000000001</v>
      </c>
      <c r="CU203" s="28">
        <f>'Datastream-Q'!BU204</f>
        <v>95.2</v>
      </c>
      <c r="CV203" s="28">
        <f>'Datastream-Q'!BV204</f>
        <v>103.5</v>
      </c>
      <c r="CW203">
        <f>'Datastream-Q'!CJ204</f>
        <v>2.492</v>
      </c>
      <c r="CX203" s="41">
        <v>0.22</v>
      </c>
      <c r="CY203">
        <f>'Datastream-Q'!BW204</f>
        <v>85.3</v>
      </c>
      <c r="CZ203">
        <f>'Datastream-Q'!CL204</f>
        <v>109.5252</v>
      </c>
      <c r="DA203" s="41">
        <f>[6]Quartalsdaten!C79</f>
        <v>94.048227019999999</v>
      </c>
      <c r="DB203" s="40">
        <f t="shared" si="16"/>
        <v>64.586148994552971</v>
      </c>
      <c r="DC203" s="19">
        <f>'[2]Deutschland Quartalsdaten'!N163</f>
        <v>8.0309013524449829E-2</v>
      </c>
      <c r="DD203" s="41">
        <v>138.84321561605614</v>
      </c>
      <c r="DE203" s="41">
        <v>140.48915232054767</v>
      </c>
      <c r="DF203" s="41">
        <v>137.19727891156461</v>
      </c>
      <c r="DG203">
        <f>'Datastream-Q'!BY204</f>
        <v>10.016208000000001</v>
      </c>
      <c r="DH203">
        <f>'Datastream-Q'!BZ204</f>
        <v>10.4</v>
      </c>
      <c r="DI203">
        <f>'Datastream-Q'!CA204</f>
        <v>392.02</v>
      </c>
      <c r="DJ203" s="41">
        <f>[6]Quartalsdaten!D79</f>
        <v>376.346</v>
      </c>
      <c r="DK203" s="41">
        <f>[6]Quartalsdaten!E79</f>
        <v>399.81418910000002</v>
      </c>
      <c r="DL203" s="53">
        <v>0.5</v>
      </c>
      <c r="DM203">
        <f>'Datastream-Q'!CE204</f>
        <v>99.8</v>
      </c>
      <c r="DN203">
        <f>'Datastream-Q'!CF204</f>
        <v>94.9</v>
      </c>
      <c r="DO203" s="41">
        <f>[6]Quartalsdaten!F79</f>
        <v>20.25103</v>
      </c>
      <c r="DP203" s="41">
        <f>'West-Deutschland-Q'!BA204</f>
        <v>38.847740000000002</v>
      </c>
      <c r="DQ203" s="41">
        <f>[6]Quartalsdaten!G79</f>
        <v>22.660329999999998</v>
      </c>
      <c r="DR203" s="41">
        <f>[6]Quartalsdaten!H79</f>
        <v>22.660329999999998</v>
      </c>
      <c r="DS203" s="41">
        <f>[6]Quartalsdaten!I79</f>
        <v>20.25103</v>
      </c>
      <c r="DT203" s="41">
        <f>[6]Quartalsdaten!J79</f>
        <v>136.99848</v>
      </c>
      <c r="DU203" s="41">
        <f>[6]Quartalsdaten!K79</f>
        <v>38.847740000000002</v>
      </c>
      <c r="DV203" s="48">
        <v>2.63</v>
      </c>
      <c r="DW203">
        <f>'Datastream-Q'!CG204</f>
        <v>88.5</v>
      </c>
      <c r="DX203">
        <f>'Datastream-Q'!CH204</f>
        <v>96.6</v>
      </c>
      <c r="DY203" s="56">
        <v>86.8</v>
      </c>
      <c r="DZ203" s="41">
        <v>0.30807739126978156</v>
      </c>
      <c r="EA203" s="41">
        <v>0.98761069888791209</v>
      </c>
      <c r="EB203" s="1">
        <f>[2]Weltindikatoren!C163</f>
        <v>3.7760835837958333</v>
      </c>
      <c r="EC203" s="41">
        <f>'West-Deutschland-Q'!BE204</f>
        <v>60.795999999999999</v>
      </c>
      <c r="ED203" s="41">
        <f>'West-Deutschland-Q'!BF204</f>
        <v>34.223999999999997</v>
      </c>
      <c r="EE203" s="41">
        <f>[6]Quartalsdaten!L79</f>
        <v>379.48700000000002</v>
      </c>
      <c r="EF203" s="41">
        <v>99.74</v>
      </c>
      <c r="EG203" s="41">
        <f>[6]Quartalsdaten!M79</f>
        <v>31.232995349999999</v>
      </c>
      <c r="EH203" s="41">
        <f>[6]Quartalsdaten!N79</f>
        <v>7.159381765</v>
      </c>
      <c r="EI203" s="41">
        <f>[6]Quartalsdaten!O79</f>
        <v>93.3</v>
      </c>
      <c r="EJ203" s="1">
        <f>[2]Weltindikatoren!C163</f>
        <v>3.7760835837958333</v>
      </c>
      <c r="EK203" t="e">
        <f>#REF!</f>
        <v>#REF!</v>
      </c>
      <c r="EL203">
        <v>273.76546550772304</v>
      </c>
      <c r="EM203">
        <v>434.46267480252538</v>
      </c>
      <c r="EO203">
        <f>'Datastream-Q'!CM204</f>
        <v>99.7</v>
      </c>
      <c r="EP203">
        <f>'Datastream-Q'!CN204</f>
        <v>99.6</v>
      </c>
      <c r="EQ203">
        <f>[6]Quartalsdaten!AA79</f>
        <v>178.75399999999999</v>
      </c>
      <c r="ER203">
        <f>[6]Quartalsdaten!AB79</f>
        <v>273.29500000000002</v>
      </c>
      <c r="ES203" s="56">
        <v>83.78</v>
      </c>
      <c r="ET203" s="41">
        <f>[6]Quartalsdaten!AD79</f>
        <v>115.206</v>
      </c>
      <c r="EU203" s="41">
        <f>[6]Quartalsdaten!AE79</f>
        <v>129.398</v>
      </c>
    </row>
    <row r="204" spans="1:151">
      <c r="A204" s="4">
        <v>40360</v>
      </c>
      <c r="B204" s="14">
        <f>B203*('Datastream-Q'!B205/'Datastream-Q'!B204)</f>
        <v>554.46850072802329</v>
      </c>
      <c r="C204">
        <f>'Datastream-Q'!C205</f>
        <v>102.9</v>
      </c>
      <c r="D204">
        <f>'Datastream-Q'!D205</f>
        <v>99.2</v>
      </c>
      <c r="E204">
        <f>'Datastream-Q'!E205</f>
        <v>106.7</v>
      </c>
      <c r="F204">
        <f>'Datastream-Q'!F205</f>
        <v>92.1</v>
      </c>
      <c r="G204">
        <f>'Datastream-Q'!G205</f>
        <v>1.3067</v>
      </c>
      <c r="H204">
        <f>'Datastream-Q'!H205</f>
        <v>1087.9000000000001</v>
      </c>
      <c r="I204">
        <f>'Datastream-Q'!I205</f>
        <v>1912</v>
      </c>
      <c r="J204">
        <f>'Datastream-Q'!J205</f>
        <v>0.875</v>
      </c>
      <c r="K204">
        <f>'Datastream-Q'!K205</f>
        <v>2.4300000000000002</v>
      </c>
      <c r="L204">
        <f>'Datastream-Q'!L205</f>
        <v>6229</v>
      </c>
      <c r="M204">
        <f>'Datastream-Q'!M205</f>
        <v>698061</v>
      </c>
      <c r="N204">
        <f>'Datastream-Q'!N205</f>
        <v>91</v>
      </c>
      <c r="O204">
        <f>'Datastream-Q'!O205</f>
        <v>8015</v>
      </c>
      <c r="P204">
        <f>'Datastream-Q'!P205</f>
        <v>7.6</v>
      </c>
      <c r="Q204">
        <f>'Datastream-Q'!Q205</f>
        <v>93.2</v>
      </c>
      <c r="R204">
        <f>'Datastream-Q'!R205</f>
        <v>92.3</v>
      </c>
      <c r="S204">
        <v>0</v>
      </c>
      <c r="T204" s="15">
        <v>0</v>
      </c>
      <c r="U204">
        <f>'Datastream-Q'!S205</f>
        <v>26.5</v>
      </c>
      <c r="V204">
        <f>'Datastream-Q'!T205</f>
        <v>7.2</v>
      </c>
      <c r="W204" s="1">
        <f>'[2]Deutschland Quartalsdaten'!C164</f>
        <v>0.1978296840871944</v>
      </c>
      <c r="X204" s="1">
        <f>'[2]Deutschland Quartalsdaten'!B164</f>
        <v>3.9305702066476567</v>
      </c>
      <c r="Y204" s="19">
        <f>'[2]Deutschland Quartalsdaten'!J164</f>
        <v>4.1983893506624392</v>
      </c>
      <c r="Z204">
        <f>'Datastream-Q'!U205</f>
        <v>278.70299999999997</v>
      </c>
      <c r="AA204">
        <f>'Datastream-Q'!V205</f>
        <v>288.87083999999999</v>
      </c>
      <c r="AB204">
        <f>'Datastream-Q'!W205</f>
        <v>243.971</v>
      </c>
      <c r="AC204">
        <f>'Datastream-Q'!X205</f>
        <v>247.32422</v>
      </c>
      <c r="AD204" s="40">
        <f>'Datastream-Q'!Y205</f>
        <v>-6.5</v>
      </c>
      <c r="AE204">
        <f>'Datastream-Q'!Z205</f>
        <v>89.4</v>
      </c>
      <c r="AF204" s="1">
        <f>'Datastream-Q'!AA205</f>
        <v>22.4</v>
      </c>
      <c r="AG204">
        <f>'Datastream-Q'!AB205</f>
        <v>91.7</v>
      </c>
      <c r="AH204" s="2">
        <f>'Datastream-Q'!AC205</f>
        <v>87.2</v>
      </c>
      <c r="AI204">
        <f>'Datastream-Q'!AD205</f>
        <v>98.56</v>
      </c>
      <c r="AJ204">
        <f>'Datastream-Q'!AE205</f>
        <v>1.3067</v>
      </c>
      <c r="AK204" s="2">
        <f t="shared" ref="AK204:AK209" si="18">Z204/AA204*100</f>
        <v>96.48014316709849</v>
      </c>
      <c r="AL204" s="2">
        <f t="shared" ref="AL204:AL209" si="19">AB204/AC204*100</f>
        <v>98.644200717584397</v>
      </c>
      <c r="AM204" s="48">
        <f>'Datastream-Q'!CI205</f>
        <v>2.1</v>
      </c>
      <c r="AN204">
        <f>'Datastream-Q'!AF205</f>
        <v>92.1</v>
      </c>
      <c r="AO204">
        <f>'Datastream-Q'!AG205</f>
        <v>-4.0999999999999996</v>
      </c>
      <c r="AP204">
        <f>'Datastream-Q'!AH205</f>
        <v>46.38635</v>
      </c>
      <c r="AQ204">
        <f>'Datastream-Q'!AI205</f>
        <v>242.38887</v>
      </c>
      <c r="AR204">
        <f>'Datastream-Q'!AJ205</f>
        <v>55.097810000000003</v>
      </c>
      <c r="AS204">
        <f>'Datastream-Q'!AK205</f>
        <v>192.02587</v>
      </c>
      <c r="AT204">
        <f>'Datastream-Q'!AL205</f>
        <v>44.424999999999997</v>
      </c>
      <c r="AU204">
        <f>'Datastream-Q'!AM205</f>
        <v>234.27799999999999</v>
      </c>
      <c r="AV204">
        <f>'Datastream-Q'!AN205</f>
        <v>51.073</v>
      </c>
      <c r="AW204">
        <f>'Datastream-Q'!AO205</f>
        <v>192.898</v>
      </c>
      <c r="AX204" s="30">
        <f t="shared" si="17"/>
        <v>97.806198910079317</v>
      </c>
      <c r="AY204">
        <f>'Datastream-Q'!AQ205</f>
        <v>76.67</v>
      </c>
      <c r="AZ204">
        <f>'Datastream-Q'!AR205</f>
        <v>93.2</v>
      </c>
      <c r="BA204" s="2">
        <f t="shared" ref="BA204:BA217" si="20">AT204/AP204*100</f>
        <v>95.77170870309908</v>
      </c>
      <c r="BB204" s="2">
        <f t="shared" si="13"/>
        <v>96.653777873546758</v>
      </c>
      <c r="BC204" s="2">
        <f t="shared" si="13"/>
        <v>92.695154308310975</v>
      </c>
      <c r="BD204" s="2">
        <f t="shared" si="13"/>
        <v>100.45417317989498</v>
      </c>
      <c r="BE204">
        <f>'Datastream-Q'!AS205</f>
        <v>88.026200000000003</v>
      </c>
      <c r="BF204">
        <f>'Datastream-Q'!AT205</f>
        <v>89.4</v>
      </c>
      <c r="BG204">
        <f>'Datastream-Q'!AU205</f>
        <v>81.900000000000006</v>
      </c>
      <c r="BH204">
        <f>'Datastream-Q'!AV205</f>
        <v>81.900000000000006</v>
      </c>
      <c r="BI204">
        <f>'Datastream-Q'!AW205</f>
        <v>31.5</v>
      </c>
      <c r="BJ204">
        <f>'Datastream-Q'!AX205</f>
        <v>7.9</v>
      </c>
      <c r="BK204">
        <f>'Datastream-Q'!AY205</f>
        <v>22.9</v>
      </c>
      <c r="BL204">
        <v>0.66213327745180228</v>
      </c>
      <c r="BM204">
        <f>'Datastream-Q'!AZ205</f>
        <v>95.3596</v>
      </c>
      <c r="BN204">
        <f>'Datastream-Q'!BA205</f>
        <v>102.5209</v>
      </c>
      <c r="BO204">
        <f>'Datastream-Q'!BB205</f>
        <v>21.1</v>
      </c>
      <c r="BP204">
        <f>'Datastream-Q'!BC205</f>
        <v>94.5</v>
      </c>
      <c r="BQ204" s="41">
        <f>[6]Quartalsdaten!S80</f>
        <v>68.616849999999999</v>
      </c>
      <c r="BR204">
        <f>'Datastream-Q'!BE205</f>
        <v>94.3</v>
      </c>
      <c r="BS204" s="13">
        <v>161.22999999999999</v>
      </c>
      <c r="BT204" s="1">
        <f>'[4]Preisindex-Deutschland-Quartals'!C164</f>
        <v>14.56014165978516</v>
      </c>
      <c r="BU204" s="1">
        <f>'[4]Preisindex-Deutschland-Quartals'!D164</f>
        <v>12.03358742390486</v>
      </c>
      <c r="BV204" s="2">
        <f>'[5]Deutschland Quartalsdaten'!K164</f>
        <v>0</v>
      </c>
      <c r="BW204" s="41">
        <f>'West-Deutschland-Q'!AW205</f>
        <v>375.42538000000002</v>
      </c>
      <c r="BX204" s="41">
        <f>'West-Deutschland-Q'!AX205</f>
        <v>47.106740000000002</v>
      </c>
      <c r="BY204" s="41">
        <f>'West-Deutschland-Q'!AY205</f>
        <v>657.43569000000002</v>
      </c>
      <c r="BZ204" s="2">
        <f>'Datastream-Q'!BF205</f>
        <v>645.69600000000003</v>
      </c>
      <c r="CA204">
        <f>'Datastream-Q'!BG205</f>
        <v>4502.7700000000004</v>
      </c>
      <c r="CB204">
        <f>'Datastream-Q'!BH205</f>
        <v>31868.437999999998</v>
      </c>
      <c r="CC204" s="41">
        <v>889.2</v>
      </c>
      <c r="CD204">
        <f>'Datastream-Q'!BI205</f>
        <v>10.3</v>
      </c>
      <c r="CE204">
        <f>'Datastream-Q'!BJ205</f>
        <v>-2.2000000000000002</v>
      </c>
      <c r="CF204">
        <f>'Datastream-Q'!BK205</f>
        <v>108.7</v>
      </c>
      <c r="CG204" s="41">
        <v>126.91376894663119</v>
      </c>
      <c r="CH204" s="11">
        <f>[2]Weltindikatoren!Q164</f>
        <v>76.358288818371818</v>
      </c>
      <c r="CI204" s="2">
        <f>'[2]Deutschland Quartalsdaten'!O164</f>
        <v>77.058318071914812</v>
      </c>
      <c r="CJ204" s="21">
        <v>12.90011</v>
      </c>
      <c r="CK204" s="21">
        <v>-10.88639</v>
      </c>
      <c r="CL204">
        <f>'Datastream-Q'!BL205</f>
        <v>95.448499999999996</v>
      </c>
      <c r="CM204">
        <f>'Datastream-Q'!BM205</f>
        <v>99.488900000000001</v>
      </c>
      <c r="CN204">
        <f>'Datastream-Q'!BN205</f>
        <v>100.4</v>
      </c>
      <c r="CO204">
        <f>'Datastream-Q'!BO205</f>
        <v>107.1</v>
      </c>
      <c r="CP204">
        <f>'Datastream-Q'!BP205</f>
        <v>145.53</v>
      </c>
      <c r="CQ204">
        <f>'Datastream-Q'!BQ205</f>
        <v>146.27000000000001</v>
      </c>
      <c r="CR204">
        <f>'Datastream-Q'!BR205</f>
        <v>150.87</v>
      </c>
      <c r="CS204">
        <f>'Datastream-Q'!BS205</f>
        <v>117.97</v>
      </c>
      <c r="CT204">
        <f>'Datastream-Q'!BT205</f>
        <v>173.67</v>
      </c>
      <c r="CU204" s="28">
        <f>'Datastream-Q'!BU205</f>
        <v>95.9</v>
      </c>
      <c r="CV204" s="28">
        <f>'Datastream-Q'!BV205</f>
        <v>104</v>
      </c>
      <c r="CW204">
        <f>'Datastream-Q'!CJ205</f>
        <v>2.9319999999999999</v>
      </c>
      <c r="CX204" s="41">
        <v>-0.34</v>
      </c>
      <c r="CY204">
        <f>'Datastream-Q'!BW205</f>
        <v>86.5</v>
      </c>
      <c r="CZ204">
        <f>'Datastream-Q'!CL205</f>
        <v>109.27509999999999</v>
      </c>
      <c r="DA204" s="41">
        <f>[6]Quartalsdaten!C80</f>
        <v>94.439135119999989</v>
      </c>
      <c r="DB204" s="40">
        <f t="shared" si="16"/>
        <v>58.674523609091608</v>
      </c>
      <c r="DC204" s="19">
        <f>'[2]Deutschland Quartalsdaten'!N164</f>
        <v>0.14257688202464522</v>
      </c>
      <c r="DD204" s="41">
        <v>147.59054487179486</v>
      </c>
      <c r="DE204" s="41">
        <v>144.97275641025641</v>
      </c>
      <c r="DF204" s="41">
        <v>150.20833333333331</v>
      </c>
      <c r="DG204">
        <f>'Datastream-Q'!BY205</f>
        <v>8.6290270000000007</v>
      </c>
      <c r="DH204">
        <f>'Datastream-Q'!BZ205</f>
        <v>10.3</v>
      </c>
      <c r="DI204">
        <f>'Datastream-Q'!CA205</f>
        <v>395.72</v>
      </c>
      <c r="DJ204" s="41">
        <f>[6]Quartalsdaten!D80</f>
        <v>380.60700000000003</v>
      </c>
      <c r="DK204" s="41">
        <f>[6]Quartalsdaten!E80</f>
        <v>403.05158130000001</v>
      </c>
      <c r="DL204" s="53">
        <v>0.7</v>
      </c>
      <c r="DM204">
        <f>'Datastream-Q'!CE205</f>
        <v>99.6</v>
      </c>
      <c r="DN204">
        <f>'Datastream-Q'!CF205</f>
        <v>100.8</v>
      </c>
      <c r="DO204" s="41">
        <f>[6]Quartalsdaten!F80</f>
        <v>20.534610000000001</v>
      </c>
      <c r="DP204" s="41">
        <f>'West-Deutschland-Q'!BA205</f>
        <v>38.44</v>
      </c>
      <c r="DQ204" s="41">
        <f>[6]Quartalsdaten!G80</f>
        <v>22.891770000000001</v>
      </c>
      <c r="DR204" s="41">
        <f>[6]Quartalsdaten!H80</f>
        <v>22.891770000000001</v>
      </c>
      <c r="DS204" s="41">
        <f>[6]Quartalsdaten!I80</f>
        <v>20.534610000000001</v>
      </c>
      <c r="DT204" s="41">
        <f>[6]Quartalsdaten!J80</f>
        <v>138.67974000000001</v>
      </c>
      <c r="DU204" s="41">
        <f>[6]Quartalsdaten!K80</f>
        <v>38.44</v>
      </c>
      <c r="DV204" s="48">
        <v>2.3199999999999998</v>
      </c>
      <c r="DW204">
        <f>'Datastream-Q'!CG205</f>
        <v>88.8</v>
      </c>
      <c r="DX204">
        <f>'Datastream-Q'!CH205</f>
        <v>95.9</v>
      </c>
      <c r="DY204" s="56">
        <v>89.66</v>
      </c>
      <c r="DZ204" s="41">
        <v>0.46741663393294014</v>
      </c>
      <c r="EA204" s="41">
        <v>0.32435564712622372</v>
      </c>
      <c r="EB204" s="1">
        <f>[2]Weltindikatoren!C164</f>
        <v>3.8196275190793432</v>
      </c>
      <c r="EC204" s="41">
        <f>'West-Deutschland-Q'!BE205</f>
        <v>60.707999999999998</v>
      </c>
      <c r="ED204" s="41">
        <f>'West-Deutschland-Q'!BF205</f>
        <v>34.003</v>
      </c>
      <c r="EE204" s="41">
        <f>[6]Quartalsdaten!L80</f>
        <v>383.16300000000001</v>
      </c>
      <c r="EF204" s="41">
        <v>100.13</v>
      </c>
      <c r="EG204" s="41">
        <f>[6]Quartalsdaten!M80</f>
        <v>30.567865579999999</v>
      </c>
      <c r="EH204" s="41">
        <f>[6]Quartalsdaten!N80</f>
        <v>7.2141334649999997</v>
      </c>
      <c r="EI204" s="41">
        <f>[6]Quartalsdaten!O80</f>
        <v>93.3</v>
      </c>
      <c r="EJ204" s="1">
        <f>[2]Weltindikatoren!C164</f>
        <v>3.8196275190793432</v>
      </c>
      <c r="EK204" t="e">
        <f>#REF!</f>
        <v>#REF!</v>
      </c>
      <c r="EL204">
        <v>276.1080882246012</v>
      </c>
      <c r="EM204">
        <v>440.22619707973621</v>
      </c>
      <c r="EO204">
        <f>'Datastream-Q'!CM205</f>
        <v>101.1</v>
      </c>
      <c r="EP204">
        <f>'Datastream-Q'!CN205</f>
        <v>100.6</v>
      </c>
      <c r="EQ204">
        <f>[6]Quartalsdaten!AA80</f>
        <v>180.13399999999999</v>
      </c>
      <c r="ER204">
        <f>[6]Quartalsdaten!AB80</f>
        <v>273.33600000000001</v>
      </c>
      <c r="ES204" s="56">
        <v>84.33</v>
      </c>
      <c r="ET204" s="41">
        <f>[6]Quartalsdaten!AD80</f>
        <v>115.812</v>
      </c>
      <c r="EU204" s="41">
        <f>[6]Quartalsdaten!AE80</f>
        <v>132.255</v>
      </c>
    </row>
    <row r="205" spans="1:151">
      <c r="A205" s="4">
        <v>40452</v>
      </c>
      <c r="B205" s="14">
        <f>B204*('Datastream-Q'!B206/'Datastream-Q'!B205)</f>
        <v>558.96570363776175</v>
      </c>
      <c r="C205">
        <f>'Datastream-Q'!C206</f>
        <v>105.5</v>
      </c>
      <c r="D205">
        <f>'Datastream-Q'!D206</f>
        <v>102.7</v>
      </c>
      <c r="E205">
        <f>'Datastream-Q'!E206</f>
        <v>108.4</v>
      </c>
      <c r="F205">
        <f>'Datastream-Q'!F206</f>
        <v>94.6</v>
      </c>
      <c r="G205">
        <f>'Datastream-Q'!G206</f>
        <v>1.3220130000000001</v>
      </c>
      <c r="H205">
        <f>'Datastream-Q'!H206</f>
        <v>1106.7</v>
      </c>
      <c r="I205">
        <f>'Datastream-Q'!I206</f>
        <v>1932.2</v>
      </c>
      <c r="J205">
        <f>'Datastream-Q'!J206</f>
        <v>1.0209999999999999</v>
      </c>
      <c r="K205">
        <f>'Datastream-Q'!K206</f>
        <v>2.6</v>
      </c>
      <c r="L205">
        <f>'Datastream-Q'!L206</f>
        <v>6914.2</v>
      </c>
      <c r="M205">
        <f>'Datastream-Q'!M206</f>
        <v>749408</v>
      </c>
      <c r="N205">
        <f>'Datastream-Q'!N206</f>
        <v>94.6</v>
      </c>
      <c r="O205">
        <f>'Datastream-Q'!O206</f>
        <v>7515</v>
      </c>
      <c r="P205">
        <f>'Datastream-Q'!P206</f>
        <v>7.4</v>
      </c>
      <c r="Q205">
        <f>'Datastream-Q'!Q206</f>
        <v>93.7</v>
      </c>
      <c r="R205">
        <f>'Datastream-Q'!R206</f>
        <v>92.5</v>
      </c>
      <c r="S205">
        <v>0</v>
      </c>
      <c r="T205" s="15">
        <v>0</v>
      </c>
      <c r="U205">
        <f>'Datastream-Q'!S206</f>
        <v>21.9</v>
      </c>
      <c r="V205">
        <f>'Datastream-Q'!T206</f>
        <v>8.6999999999999993</v>
      </c>
      <c r="W205" s="1">
        <f>'[2]Deutschland Quartalsdaten'!C165</f>
        <v>0.63256556225297123</v>
      </c>
      <c r="X205" s="1">
        <f>'[2]Deutschland Quartalsdaten'!B165</f>
        <v>3.9919985442660284</v>
      </c>
      <c r="Y205" s="19">
        <f>'[2]Deutschland Quartalsdaten'!J165</f>
        <v>4.2368473128460389</v>
      </c>
      <c r="Z205">
        <f>'Datastream-Q'!U206</f>
        <v>285.31799999999998</v>
      </c>
      <c r="AA205">
        <f>'Datastream-Q'!V206</f>
        <v>295.54421000000002</v>
      </c>
      <c r="AB205">
        <f>'Datastream-Q'!W206</f>
        <v>249.232</v>
      </c>
      <c r="AC205">
        <f>'Datastream-Q'!X206</f>
        <v>250.95391000000001</v>
      </c>
      <c r="AD205" s="40">
        <f>'Datastream-Q'!Y206</f>
        <v>-3.8</v>
      </c>
      <c r="AE205">
        <f>'Datastream-Q'!Z206</f>
        <v>92.5</v>
      </c>
      <c r="AF205" s="1">
        <f>'Datastream-Q'!AA206</f>
        <v>23.5</v>
      </c>
      <c r="AG205">
        <f>'Datastream-Q'!AB206</f>
        <v>92.4</v>
      </c>
      <c r="AH205" s="2">
        <f>'Datastream-Q'!AC206</f>
        <v>87.9</v>
      </c>
      <c r="AI205">
        <f>'Datastream-Q'!AD206</f>
        <v>99.93</v>
      </c>
      <c r="AJ205">
        <f>'Datastream-Q'!AE206</f>
        <v>1.3220130000000001</v>
      </c>
      <c r="AK205" s="2">
        <f t="shared" si="18"/>
        <v>96.539871310623866</v>
      </c>
      <c r="AL205" s="2">
        <f t="shared" si="19"/>
        <v>99.313854085796066</v>
      </c>
      <c r="AM205" s="48">
        <f>'Datastream-Q'!CI206</f>
        <v>1.8</v>
      </c>
      <c r="AN205">
        <f>'Datastream-Q'!AF206</f>
        <v>94.7</v>
      </c>
      <c r="AO205">
        <f>'Datastream-Q'!AG206</f>
        <v>3.6</v>
      </c>
      <c r="AP205">
        <f>'Datastream-Q'!AH206</f>
        <v>46.747309999999999</v>
      </c>
      <c r="AQ205">
        <f>'Datastream-Q'!AI206</f>
        <v>248.68848</v>
      </c>
      <c r="AR205">
        <f>'Datastream-Q'!AJ206</f>
        <v>54.90072</v>
      </c>
      <c r="AS205">
        <f>'Datastream-Q'!AK206</f>
        <v>195.79060999999999</v>
      </c>
      <c r="AT205">
        <f>'Datastream-Q'!AL206</f>
        <v>43.906999999999996</v>
      </c>
      <c r="AU205">
        <f>'Datastream-Q'!AM206</f>
        <v>241.411</v>
      </c>
      <c r="AV205">
        <f>'Datastream-Q'!AN206</f>
        <v>51.18</v>
      </c>
      <c r="AW205">
        <f>'Datastream-Q'!AO206</f>
        <v>198.05199999999999</v>
      </c>
      <c r="AX205" s="30">
        <f t="shared" si="17"/>
        <v>97.206852155011731</v>
      </c>
      <c r="AY205">
        <f>'Datastream-Q'!AQ206</f>
        <v>87.03</v>
      </c>
      <c r="AZ205">
        <f>'Datastream-Q'!AR206</f>
        <v>93.7</v>
      </c>
      <c r="BA205" s="2">
        <f t="shared" si="20"/>
        <v>93.924120981506746</v>
      </c>
      <c r="BB205" s="2">
        <f t="shared" si="13"/>
        <v>97.073656166140069</v>
      </c>
      <c r="BC205" s="2">
        <f t="shared" si="13"/>
        <v>93.22282112147164</v>
      </c>
      <c r="BD205" s="2">
        <f t="shared" si="13"/>
        <v>101.15500431813354</v>
      </c>
      <c r="BE205">
        <f>'Datastream-Q'!AS206</f>
        <v>88.510900000000007</v>
      </c>
      <c r="BF205">
        <f>'Datastream-Q'!AT206</f>
        <v>92.5</v>
      </c>
      <c r="BG205">
        <f>'Datastream-Q'!AU206</f>
        <v>82.9</v>
      </c>
      <c r="BH205">
        <f>'Datastream-Q'!AV206</f>
        <v>83.3</v>
      </c>
      <c r="BI205">
        <f>'Datastream-Q'!AW206</f>
        <v>28.7</v>
      </c>
      <c r="BJ205">
        <f>'Datastream-Q'!AX206</f>
        <v>8.8000000000000007</v>
      </c>
      <c r="BK205">
        <f>'Datastream-Q'!AY206</f>
        <v>22.3</v>
      </c>
      <c r="BM205">
        <f>'Datastream-Q'!AZ206</f>
        <v>96.284700000000001</v>
      </c>
      <c r="BN205">
        <f>'Datastream-Q'!BA206</f>
        <v>103.17829999999999</v>
      </c>
      <c r="BO205">
        <f>'Datastream-Q'!BB206</f>
        <v>32.1</v>
      </c>
      <c r="BP205">
        <f>'Datastream-Q'!BC206</f>
        <v>79.3</v>
      </c>
      <c r="BQ205" s="41">
        <f>[6]Quartalsdaten!S81</f>
        <v>66.585430000000002</v>
      </c>
      <c r="BR205">
        <f>'Datastream-Q'!BE206</f>
        <v>95.2</v>
      </c>
      <c r="BS205" s="13"/>
      <c r="BT205" s="1">
        <f>'[4]Preisindex-Deutschland-Quartals'!C165</f>
        <v>14.682286297547845</v>
      </c>
      <c r="BU205" s="1">
        <f>'[4]Preisindex-Deutschland-Quartals'!D165</f>
        <v>12.132644772655164</v>
      </c>
      <c r="BV205" s="2">
        <f>'[5]Deutschland Quartalsdaten'!K165</f>
        <v>0</v>
      </c>
      <c r="BW205" s="41">
        <f>'West-Deutschland-Q'!AW206</f>
        <v>377.34901000000002</v>
      </c>
      <c r="BX205" s="41">
        <f>'West-Deutschland-Q'!AX206</f>
        <v>47.48959</v>
      </c>
      <c r="BY205" s="41">
        <f>'West-Deutschland-Q'!AY206</f>
        <v>659.88252</v>
      </c>
      <c r="BZ205" s="2">
        <f>'Datastream-Q'!BF206</f>
        <v>652.51900000000001</v>
      </c>
      <c r="CA205">
        <f>'Datastream-Q'!BG206</f>
        <v>4593.1499999999996</v>
      </c>
      <c r="CB205">
        <f>'Datastream-Q'!BH206</f>
        <v>50306.815999999999</v>
      </c>
      <c r="CC205" s="41">
        <v>898.02</v>
      </c>
      <c r="CD205">
        <f>'Datastream-Q'!BI206</f>
        <v>-0.4</v>
      </c>
      <c r="CE205">
        <f>'Datastream-Q'!BJ206</f>
        <v>2</v>
      </c>
      <c r="CF205">
        <f>'Datastream-Q'!BK206</f>
        <v>114.1</v>
      </c>
      <c r="CG205" s="41">
        <v>126.81187109922323</v>
      </c>
      <c r="CH205" s="11">
        <f>[2]Weltindikatoren!Q165</f>
        <v>77.055887770460984</v>
      </c>
      <c r="CI205" s="2">
        <f>'[2]Deutschland Quartalsdaten'!O165</f>
        <v>77.772385255465053</v>
      </c>
      <c r="CJ205" s="21">
        <v>14.1557</v>
      </c>
      <c r="CK205" s="21">
        <v>-6.5287800000000002</v>
      </c>
      <c r="CL205">
        <f>'Datastream-Q'!BL206</f>
        <v>97.582599999999999</v>
      </c>
      <c r="CM205">
        <f>'Datastream-Q'!BM206</f>
        <v>100.1683</v>
      </c>
      <c r="CN205">
        <f>'Datastream-Q'!BN206</f>
        <v>101.6</v>
      </c>
      <c r="CO205">
        <f>'Datastream-Q'!BO206</f>
        <v>108.8</v>
      </c>
      <c r="CP205">
        <f>'Datastream-Q'!BP206</f>
        <v>161.53</v>
      </c>
      <c r="CQ205">
        <f>'Datastream-Q'!BQ206</f>
        <v>162.13</v>
      </c>
      <c r="CR205">
        <f>'Datastream-Q'!BR206</f>
        <v>165.9</v>
      </c>
      <c r="CS205">
        <f>'Datastream-Q'!BS206</f>
        <v>139.16999999999999</v>
      </c>
      <c r="CT205">
        <f>'Datastream-Q'!BT206</f>
        <v>184.5</v>
      </c>
      <c r="CU205" s="28">
        <f>'Datastream-Q'!BU206</f>
        <v>96.6</v>
      </c>
      <c r="CV205" s="28">
        <f>'Datastream-Q'!BV206</f>
        <v>104</v>
      </c>
      <c r="CW205">
        <f>'Datastream-Q'!CJ206</f>
        <v>5.8289999999999997</v>
      </c>
      <c r="CX205" s="41">
        <v>0.08</v>
      </c>
      <c r="CY205">
        <f>'Datastream-Q'!BW206</f>
        <v>82</v>
      </c>
      <c r="CZ205">
        <f>'Datastream-Q'!CL206</f>
        <v>111.4688</v>
      </c>
      <c r="DA205" s="41">
        <f>[6]Quartalsdaten!C81</f>
        <v>94.790120379999991</v>
      </c>
      <c r="DB205" s="40">
        <f t="shared" si="16"/>
        <v>65.831425258299276</v>
      </c>
      <c r="DC205" s="19">
        <f>'[2]Deutschland Quartalsdaten'!N165</f>
        <v>9.2064100538802374E-2</v>
      </c>
      <c r="DD205" s="41">
        <v>154.60443093727974</v>
      </c>
      <c r="DE205" s="41">
        <v>152.46996124031006</v>
      </c>
      <c r="DF205" s="41">
        <v>156.73890063424946</v>
      </c>
      <c r="DG205">
        <f>'Datastream-Q'!BY206</f>
        <v>8.7503410000000006</v>
      </c>
      <c r="DH205">
        <f>'Datastream-Q'!BZ206</f>
        <v>10.1</v>
      </c>
      <c r="DI205">
        <f>'Datastream-Q'!CA206</f>
        <v>399.86</v>
      </c>
      <c r="DJ205" s="41">
        <f>[6]Quartalsdaten!D81</f>
        <v>390.142</v>
      </c>
      <c r="DK205" s="41">
        <f>[6]Quartalsdaten!E81</f>
        <v>412.1851853</v>
      </c>
      <c r="DL205" s="53">
        <v>0.4</v>
      </c>
      <c r="DM205">
        <f>'Datastream-Q'!CE206</f>
        <v>101.5</v>
      </c>
      <c r="DN205">
        <f>'Datastream-Q'!CF206</f>
        <v>108.6</v>
      </c>
      <c r="DO205" s="41">
        <f>[6]Quartalsdaten!F81</f>
        <v>19.977630000000001</v>
      </c>
      <c r="DP205" s="41">
        <f>'West-Deutschland-Q'!BA206</f>
        <v>37.576329999999999</v>
      </c>
      <c r="DQ205" s="41">
        <f>[6]Quartalsdaten!G81</f>
        <v>23.16628</v>
      </c>
      <c r="DR205" s="41">
        <f>[6]Quartalsdaten!H81</f>
        <v>23.16628</v>
      </c>
      <c r="DS205" s="41">
        <f>[6]Quartalsdaten!I81</f>
        <v>19.977630000000001</v>
      </c>
      <c r="DT205" s="41">
        <f>[6]Quartalsdaten!J81</f>
        <v>137.42259000000001</v>
      </c>
      <c r="DU205" s="41">
        <f>[6]Quartalsdaten!K81</f>
        <v>37.576329999999999</v>
      </c>
      <c r="DV205" s="48">
        <v>2.2000000000000002</v>
      </c>
      <c r="DW205">
        <f>'Datastream-Q'!CG206</f>
        <v>88.6</v>
      </c>
      <c r="DX205">
        <f>'Datastream-Q'!CH206</f>
        <v>98.1</v>
      </c>
      <c r="DY205" s="56">
        <v>91.8</v>
      </c>
      <c r="DZ205" s="41">
        <v>0.14480367623030366</v>
      </c>
      <c r="EA205" s="41">
        <v>0.44565621315877291</v>
      </c>
      <c r="EB205" s="1">
        <f>[2]Weltindikatoren!C165</f>
        <v>3.8636284376441585</v>
      </c>
      <c r="EC205" s="41">
        <f>'West-Deutschland-Q'!BE206</f>
        <v>59.307000000000002</v>
      </c>
      <c r="ED205" s="41">
        <f>'West-Deutschland-Q'!BF206</f>
        <v>33.468000000000004</v>
      </c>
      <c r="EE205" s="41">
        <f>[6]Quartalsdaten!L81</f>
        <v>387.24599999999998</v>
      </c>
      <c r="EF205" s="41">
        <v>100.48</v>
      </c>
      <c r="EG205" s="41">
        <f>[6]Quartalsdaten!M81</f>
        <v>29.159539150000001</v>
      </c>
      <c r="EH205" s="41">
        <f>[6]Quartalsdaten!N81</f>
        <v>7.2625742469999999</v>
      </c>
      <c r="EI205" s="41">
        <f>[6]Quartalsdaten!O81</f>
        <v>93.600000000000009</v>
      </c>
      <c r="EJ205" s="1">
        <f>[2]Weltindikatoren!C165</f>
        <v>3.8636284376441585</v>
      </c>
      <c r="EK205" t="e">
        <f>#REF!</f>
        <v>#REF!</v>
      </c>
      <c r="EL205">
        <v>278.98204577075882</v>
      </c>
      <c r="EM205">
        <v>445.9355027855521</v>
      </c>
      <c r="EO205">
        <f>'Datastream-Q'!CM206</f>
        <v>103.1</v>
      </c>
      <c r="EP205">
        <f>'Datastream-Q'!CN206</f>
        <v>102.2</v>
      </c>
      <c r="EQ205">
        <f>[6]Quartalsdaten!AA81</f>
        <v>181.84899999999999</v>
      </c>
      <c r="ER205">
        <f>[6]Quartalsdaten!AB81</f>
        <v>275.58600000000001</v>
      </c>
      <c r="ES205" s="56">
        <v>85.13</v>
      </c>
      <c r="ET205" s="41">
        <f>[6]Quartalsdaten!AD81</f>
        <v>116.489</v>
      </c>
      <c r="EU205" s="41">
        <f>[6]Quartalsdaten!AE81</f>
        <v>134.733</v>
      </c>
    </row>
    <row r="206" spans="1:151">
      <c r="A206" s="4">
        <v>40544</v>
      </c>
      <c r="B206" s="14">
        <f>B205*('Datastream-Q'!B207/'Datastream-Q'!B206)</f>
        <v>569.75930766046508</v>
      </c>
      <c r="C206">
        <f>'Datastream-Q'!C207</f>
        <v>105.7</v>
      </c>
      <c r="D206">
        <f>'Datastream-Q'!D207</f>
        <v>104.8</v>
      </c>
      <c r="E206">
        <f>'Datastream-Q'!E207</f>
        <v>106.6</v>
      </c>
      <c r="F206">
        <f>'Datastream-Q'!F207</f>
        <v>98.1</v>
      </c>
      <c r="G206">
        <f>'Datastream-Q'!G207</f>
        <v>1.3999170000000001</v>
      </c>
      <c r="H206">
        <f>'Datastream-Q'!H207</f>
        <v>1108.5999999999999</v>
      </c>
      <c r="I206">
        <f>'Datastream-Q'!I207</f>
        <v>1958.9</v>
      </c>
      <c r="J206">
        <f>'Datastream-Q'!J207</f>
        <v>1.093</v>
      </c>
      <c r="K206">
        <f>'Datastream-Q'!K207</f>
        <v>3.13</v>
      </c>
      <c r="L206">
        <f>'Datastream-Q'!L207</f>
        <v>7041.3</v>
      </c>
      <c r="M206">
        <f>'Datastream-Q'!M207</f>
        <v>763403</v>
      </c>
      <c r="N206">
        <f>'Datastream-Q'!N207</f>
        <v>96.1</v>
      </c>
      <c r="O206">
        <f>'Datastream-Q'!O207</f>
        <v>7529</v>
      </c>
      <c r="P206">
        <f>'Datastream-Q'!P207</f>
        <v>7.3</v>
      </c>
      <c r="Q206">
        <f>'Datastream-Q'!Q207</f>
        <v>94.5</v>
      </c>
      <c r="R206">
        <f>'Datastream-Q'!R207</f>
        <v>92.5</v>
      </c>
      <c r="S206">
        <v>0</v>
      </c>
      <c r="T206" s="15">
        <v>0</v>
      </c>
      <c r="U206">
        <f>'Datastream-Q'!S207</f>
        <v>30</v>
      </c>
      <c r="V206">
        <f>'Datastream-Q'!T207</f>
        <v>4.9000000000000004</v>
      </c>
      <c r="W206" s="1">
        <f>'[2]Deutschland Quartalsdaten'!C166</f>
        <v>0.8249551018270459</v>
      </c>
      <c r="X206" s="1">
        <f>'[2]Deutschland Quartalsdaten'!B166</f>
        <v>4.0484073898771271</v>
      </c>
      <c r="Y206" s="19">
        <f>'[2]Deutschland Quartalsdaten'!J166</f>
        <v>4.2652755508221718</v>
      </c>
      <c r="Z206">
        <f>'Datastream-Q'!U207</f>
        <v>296.68900000000002</v>
      </c>
      <c r="AA206">
        <f>'Datastream-Q'!V207</f>
        <v>302.93695000000002</v>
      </c>
      <c r="AB206">
        <f>'Datastream-Q'!W207</f>
        <v>263.85700000000003</v>
      </c>
      <c r="AC206">
        <f>'Datastream-Q'!X207</f>
        <v>258.10158999999999</v>
      </c>
      <c r="AD206" s="40">
        <f>'Datastream-Q'!Y207</f>
        <v>5</v>
      </c>
      <c r="AE206">
        <f>'Datastream-Q'!Z207</f>
        <v>95.8</v>
      </c>
      <c r="AF206" s="1">
        <f>'Datastream-Q'!AA207</f>
        <v>24.7</v>
      </c>
      <c r="AG206">
        <f>'Datastream-Q'!AB207</f>
        <v>92</v>
      </c>
      <c r="AH206" s="2">
        <f>'Datastream-Q'!AC207</f>
        <v>87.3</v>
      </c>
      <c r="AI206">
        <f>'Datastream-Q'!AD207</f>
        <v>99.56</v>
      </c>
      <c r="AJ206">
        <f>'Datastream-Q'!AE207</f>
        <v>1.3999170000000001</v>
      </c>
      <c r="AK206" s="2">
        <f t="shared" si="18"/>
        <v>97.937541128607791</v>
      </c>
      <c r="AL206" s="2">
        <f t="shared" si="19"/>
        <v>102.22990102463143</v>
      </c>
      <c r="AM206" s="48">
        <f>'Datastream-Q'!CI207</f>
        <v>5.0999999999999996</v>
      </c>
      <c r="AN206">
        <f>'Datastream-Q'!AF207</f>
        <v>96.4</v>
      </c>
      <c r="AO206">
        <f>'Datastream-Q'!AG207</f>
        <v>9.6</v>
      </c>
      <c r="AP206">
        <f>'Datastream-Q'!AH207</f>
        <v>47.618070000000003</v>
      </c>
      <c r="AQ206">
        <f>'Datastream-Q'!AI207</f>
        <v>255.19941</v>
      </c>
      <c r="AR206">
        <f>'Datastream-Q'!AJ207</f>
        <v>56.361919999999998</v>
      </c>
      <c r="AS206">
        <f>'Datastream-Q'!AK207</f>
        <v>201.43728999999999</v>
      </c>
      <c r="AT206">
        <f>'Datastream-Q'!AL207</f>
        <v>45.12</v>
      </c>
      <c r="AU206">
        <f>'Datastream-Q'!AM207</f>
        <v>251.56899999999999</v>
      </c>
      <c r="AV206">
        <f>'Datastream-Q'!AN207</f>
        <v>52.93</v>
      </c>
      <c r="AW206">
        <f>'Datastream-Q'!AO207</f>
        <v>210.92699999999999</v>
      </c>
      <c r="AX206" s="30">
        <f t="shared" si="17"/>
        <v>95.801267679023354</v>
      </c>
      <c r="AY206">
        <f>'Datastream-Q'!AQ207</f>
        <v>105.37</v>
      </c>
      <c r="AZ206">
        <f>'Datastream-Q'!AR207</f>
        <v>94.5</v>
      </c>
      <c r="BA206" s="2">
        <f t="shared" si="20"/>
        <v>94.753945298496973</v>
      </c>
      <c r="BB206" s="2">
        <f t="shared" ref="BB206:BD211" si="21">AU206/AQ206*100</f>
        <v>98.577422259714467</v>
      </c>
      <c r="BC206" s="2">
        <f t="shared" si="21"/>
        <v>93.910924255241852</v>
      </c>
      <c r="BD206" s="2">
        <f t="shared" si="21"/>
        <v>104.71099963666113</v>
      </c>
      <c r="BE206">
        <f>'Datastream-Q'!AS207</f>
        <v>88.091999999999999</v>
      </c>
      <c r="BF206">
        <f>'Datastream-Q'!AT207</f>
        <v>95.8</v>
      </c>
      <c r="BG206">
        <f>'Datastream-Q'!AU207</f>
        <v>85.7</v>
      </c>
      <c r="BH206">
        <f>'Datastream-Q'!AV207</f>
        <v>85</v>
      </c>
      <c r="BI206">
        <f>'Datastream-Q'!AW207</f>
        <v>31.1</v>
      </c>
      <c r="BJ206">
        <f>'Datastream-Q'!AX207</f>
        <v>5.7</v>
      </c>
      <c r="BK206">
        <f>'Datastream-Q'!AY207</f>
        <v>18.8</v>
      </c>
      <c r="BM206">
        <f>'Datastream-Q'!AZ207</f>
        <v>96.688999999999993</v>
      </c>
      <c r="BN206">
        <f>'Datastream-Q'!BA207</f>
        <v>103.25960000000001</v>
      </c>
      <c r="BO206">
        <f>'Datastream-Q'!BB207</f>
        <v>33.700000000000003</v>
      </c>
      <c r="BP206">
        <f>'Datastream-Q'!BC207</f>
        <v>31.8</v>
      </c>
      <c r="BQ206" s="41">
        <f>[6]Quartalsdaten!S82</f>
        <v>72.053520000000006</v>
      </c>
      <c r="BR206">
        <f>'Datastream-Q'!BE207</f>
        <v>96.2</v>
      </c>
      <c r="BS206" s="13"/>
      <c r="BT206" s="1">
        <f>'[4]Preisindex-Deutschland-Quartals'!C166</f>
        <v>14.83713661056276</v>
      </c>
      <c r="BU206" s="1">
        <f>'[4]Preisindex-Deutschland-Quartals'!D166</f>
        <v>12.242452226004309</v>
      </c>
      <c r="BV206" s="2">
        <f>'[5]Deutschland Quartalsdaten'!K166</f>
        <v>0</v>
      </c>
      <c r="BW206" s="41">
        <f>'West-Deutschland-Q'!AW207</f>
        <v>379.55295999999998</v>
      </c>
      <c r="BX206" s="41">
        <f>'West-Deutschland-Q'!AX207</f>
        <v>48.450530000000001</v>
      </c>
      <c r="BY206" s="41">
        <f>'West-Deutschland-Q'!AY207</f>
        <v>673.51441</v>
      </c>
      <c r="BZ206" s="2">
        <f>'Datastream-Q'!BF207</f>
        <v>665.18100000000004</v>
      </c>
      <c r="CA206">
        <f>'Datastream-Q'!BG207</f>
        <v>4677.6099999999997</v>
      </c>
      <c r="CB206">
        <f>'Datastream-Q'!BH207</f>
        <v>41503.038</v>
      </c>
      <c r="CC206" s="41">
        <v>915.68</v>
      </c>
      <c r="CD206">
        <f>'Datastream-Q'!BI207</f>
        <v>15.1</v>
      </c>
      <c r="CE206">
        <f>'Datastream-Q'!BJ207</f>
        <v>3</v>
      </c>
      <c r="CF206">
        <f>'Datastream-Q'!BK207</f>
        <v>115.5</v>
      </c>
      <c r="CG206" s="41">
        <v>126.78639663737123</v>
      </c>
      <c r="CH206" s="11">
        <f>[2]Weltindikatoren!Q166</f>
        <v>77.472734170833036</v>
      </c>
      <c r="CI206" s="2">
        <f>'[2]Deutschland Quartalsdaten'!O166</f>
        <v>78.774401558203508</v>
      </c>
      <c r="CJ206" s="21">
        <v>13.293060000000001</v>
      </c>
      <c r="CK206" s="21">
        <v>-14.14648</v>
      </c>
      <c r="CL206">
        <f>'Datastream-Q'!BL207</f>
        <v>97.335899999999995</v>
      </c>
      <c r="CM206">
        <f>'Datastream-Q'!BM207</f>
        <v>99.873400000000004</v>
      </c>
      <c r="CN206">
        <f>'Datastream-Q'!BN207</f>
        <v>105.1</v>
      </c>
      <c r="CO206">
        <f>'Datastream-Q'!BO207</f>
        <v>112.5</v>
      </c>
      <c r="CP206">
        <f>'Datastream-Q'!BP207</f>
        <v>187.3</v>
      </c>
      <c r="CQ206">
        <f>'Datastream-Q'!BQ207</f>
        <v>187.1</v>
      </c>
      <c r="CR206">
        <f>'Datastream-Q'!BR207</f>
        <v>185.73</v>
      </c>
      <c r="CS206">
        <f>'Datastream-Q'!BS207</f>
        <v>159.16999999999999</v>
      </c>
      <c r="CT206">
        <f>'Datastream-Q'!BT207</f>
        <v>204.17</v>
      </c>
      <c r="CU206" s="28">
        <f>'Datastream-Q'!BU207</f>
        <v>97.9</v>
      </c>
      <c r="CV206" s="28">
        <f>'Datastream-Q'!BV207</f>
        <v>107.2</v>
      </c>
      <c r="CW206">
        <f>'Datastream-Q'!CJ207</f>
        <v>8.44</v>
      </c>
      <c r="CX206" s="41">
        <v>0.43</v>
      </c>
      <c r="CY206">
        <f>'Datastream-Q'!BW207</f>
        <v>92.1</v>
      </c>
      <c r="CZ206">
        <f>'Datastream-Q'!CL207</f>
        <v>111.0151</v>
      </c>
      <c r="DA206" s="41">
        <f>[6]Quartalsdaten!C82</f>
        <v>95.415806469999993</v>
      </c>
      <c r="DB206" s="40">
        <f t="shared" si="16"/>
        <v>75.268748075778774</v>
      </c>
      <c r="DC206" s="19">
        <f>'[2]Deutschland Quartalsdaten'!N166</f>
        <v>7.6256456949577903E-2</v>
      </c>
      <c r="DD206" s="41">
        <v>147.7868368636677</v>
      </c>
      <c r="DE206" s="41">
        <v>145.80108661663539</v>
      </c>
      <c r="DF206" s="41">
        <v>149.77258711069999</v>
      </c>
      <c r="DG206">
        <f>'Datastream-Q'!BY207</f>
        <v>13.273819</v>
      </c>
      <c r="DH206">
        <f>'Datastream-Q'!BZ207</f>
        <v>9.9</v>
      </c>
      <c r="DI206">
        <f>'Datastream-Q'!CA207</f>
        <v>401.08</v>
      </c>
      <c r="DJ206" s="41">
        <f>[6]Quartalsdaten!D82</f>
        <v>391.37900000000002</v>
      </c>
      <c r="DK206" s="41">
        <f>[6]Quartalsdaten!E82</f>
        <v>410.24889430000002</v>
      </c>
      <c r="DL206" s="53">
        <v>0.1</v>
      </c>
      <c r="DM206">
        <f>'Datastream-Q'!CE207</f>
        <v>100.1</v>
      </c>
      <c r="DN206">
        <f>'Datastream-Q'!CF207</f>
        <v>112</v>
      </c>
      <c r="DO206" s="41">
        <f>[6]Quartalsdaten!F82</f>
        <v>21.521049999999999</v>
      </c>
      <c r="DP206" s="41">
        <f>'West-Deutschland-Q'!BA207</f>
        <v>41.153779999999998</v>
      </c>
      <c r="DQ206" s="41">
        <f>[6]Quartalsdaten!G82</f>
        <v>23.85322</v>
      </c>
      <c r="DR206" s="41">
        <f>[6]Quartalsdaten!H82</f>
        <v>23.85322</v>
      </c>
      <c r="DS206" s="41">
        <f>[6]Quartalsdaten!I82</f>
        <v>21.521049999999999</v>
      </c>
      <c r="DT206" s="41">
        <f>[6]Quartalsdaten!J82</f>
        <v>144.35933</v>
      </c>
      <c r="DU206" s="41">
        <f>[6]Quartalsdaten!K82</f>
        <v>41.153779999999998</v>
      </c>
      <c r="DV206" s="48">
        <v>2.61</v>
      </c>
      <c r="DW206">
        <f>'Datastream-Q'!CG207</f>
        <v>88.5</v>
      </c>
      <c r="DX206">
        <f>'Datastream-Q'!CH207</f>
        <v>97.3</v>
      </c>
      <c r="DY206" s="56">
        <v>92.63</v>
      </c>
      <c r="DZ206" s="41">
        <v>1.3979355184586426</v>
      </c>
      <c r="EA206" s="41">
        <v>0.44314576961500474</v>
      </c>
      <c r="EB206" s="1">
        <f>[2]Weltindikatoren!C166</f>
        <v>3.8947353798579414</v>
      </c>
      <c r="EC206" s="41">
        <f>'West-Deutschland-Q'!BE207</f>
        <v>64.814999999999998</v>
      </c>
      <c r="ED206" s="41">
        <f>'West-Deutschland-Q'!BF207</f>
        <v>36.936999999999998</v>
      </c>
      <c r="EE206" s="41">
        <f>[6]Quartalsdaten!L82</f>
        <v>388.54</v>
      </c>
      <c r="EF206" s="41">
        <v>99.8</v>
      </c>
      <c r="EG206" s="41">
        <f>[6]Quartalsdaten!M82</f>
        <v>30.792698179999999</v>
      </c>
      <c r="EH206" s="41">
        <f>[6]Quartalsdaten!N82</f>
        <v>7.3686169060000006</v>
      </c>
      <c r="EI206" s="41">
        <f>[6]Quartalsdaten!O82</f>
        <v>93.866666670000001</v>
      </c>
      <c r="EJ206" s="1">
        <f>[2]Weltindikatoren!C166</f>
        <v>3.8947353798579414</v>
      </c>
      <c r="EK206" t="e">
        <f>#REF!</f>
        <v>#REF!</v>
      </c>
      <c r="EL206">
        <v>282.02790395562641</v>
      </c>
      <c r="EM206">
        <v>449.66955683990494</v>
      </c>
      <c r="EO206">
        <f>'Datastream-Q'!CM207</f>
        <v>104.1</v>
      </c>
      <c r="EP206">
        <f>'Datastream-Q'!CN207</f>
        <v>103.4</v>
      </c>
      <c r="EQ206">
        <f>[6]Quartalsdaten!AA82</f>
        <v>184.11</v>
      </c>
      <c r="ER206">
        <f>[6]Quartalsdaten!AB82</f>
        <v>277.21800000000002</v>
      </c>
      <c r="ES206" s="56">
        <v>88.74</v>
      </c>
      <c r="ET206" s="41">
        <f>[6]Quartalsdaten!AD82</f>
        <v>118.236</v>
      </c>
      <c r="EU206" s="41">
        <f>[6]Quartalsdaten!AE82</f>
        <v>121.283</v>
      </c>
    </row>
    <row r="207" spans="1:151">
      <c r="A207" s="4">
        <v>40634</v>
      </c>
      <c r="B207" s="14">
        <f>B206*('Datastream-Q'!B208/'Datastream-Q'!B207)</f>
        <v>570.23882964854965</v>
      </c>
      <c r="C207">
        <f>'Datastream-Q'!C208</f>
        <v>105.3</v>
      </c>
      <c r="D207">
        <f>'Datastream-Q'!D208</f>
        <v>106.8</v>
      </c>
      <c r="E207">
        <f>'Datastream-Q'!E208</f>
        <v>103.7</v>
      </c>
      <c r="F207">
        <f>'Datastream-Q'!F208</f>
        <v>99.6</v>
      </c>
      <c r="G207">
        <f>'Datastream-Q'!G208</f>
        <v>1.438841</v>
      </c>
      <c r="H207">
        <f>'Datastream-Q'!H208</f>
        <v>1124.0999999999999</v>
      </c>
      <c r="I207">
        <f>'Datastream-Q'!I208</f>
        <v>1990.7</v>
      </c>
      <c r="J207">
        <f>'Datastream-Q'!J208</f>
        <v>1.4119999999999999</v>
      </c>
      <c r="K207">
        <f>'Datastream-Q'!K208</f>
        <v>3.1</v>
      </c>
      <c r="L207">
        <f>'Datastream-Q'!L208</f>
        <v>7376.2</v>
      </c>
      <c r="M207">
        <f>'Datastream-Q'!M208</f>
        <v>859176</v>
      </c>
      <c r="N207">
        <f>'Datastream-Q'!N208</f>
        <v>97.7</v>
      </c>
      <c r="O207">
        <f>'Datastream-Q'!O208</f>
        <v>7718</v>
      </c>
      <c r="P207">
        <f>'Datastream-Q'!P208</f>
        <v>7.1</v>
      </c>
      <c r="Q207">
        <f>'Datastream-Q'!Q208</f>
        <v>95.2</v>
      </c>
      <c r="R207">
        <f>'Datastream-Q'!R208</f>
        <v>92.9</v>
      </c>
      <c r="S207">
        <v>0</v>
      </c>
      <c r="T207" s="15">
        <v>0</v>
      </c>
      <c r="U207">
        <f>'Datastream-Q'!S208</f>
        <v>24.6</v>
      </c>
      <c r="V207">
        <f>'Datastream-Q'!T208</f>
        <v>6.5</v>
      </c>
      <c r="W207" s="1">
        <f>'[2]Deutschland Quartalsdaten'!C167</f>
        <v>0.33865477157069135</v>
      </c>
      <c r="X207" s="1">
        <f>'[2]Deutschland Quartalsdaten'!B167</f>
        <v>4.0344898217898066</v>
      </c>
      <c r="Y207" s="19">
        <f>'[2]Deutschland Quartalsdaten'!J167</f>
        <v>4.2856248040888207</v>
      </c>
      <c r="Z207">
        <f>'Datastream-Q'!U208</f>
        <v>301.185</v>
      </c>
      <c r="AA207">
        <f>'Datastream-Q'!V208</f>
        <v>307.16116</v>
      </c>
      <c r="AB207">
        <f>'Datastream-Q'!W208</f>
        <v>272.02199999999999</v>
      </c>
      <c r="AC207">
        <f>'Datastream-Q'!X208</f>
        <v>264.64708999999999</v>
      </c>
      <c r="AD207" s="40">
        <f>'Datastream-Q'!Y208</f>
        <v>8.4</v>
      </c>
      <c r="AE207">
        <f>'Datastream-Q'!Z208</f>
        <v>96.1</v>
      </c>
      <c r="AF207" s="1">
        <f>'Datastream-Q'!AA208</f>
        <v>18.899999999999999</v>
      </c>
      <c r="AG207">
        <f>'Datastream-Q'!AB208</f>
        <v>93.1</v>
      </c>
      <c r="AH207" s="2">
        <f>'Datastream-Q'!AC208</f>
        <v>88.4</v>
      </c>
      <c r="AI207">
        <f>'Datastream-Q'!AD208</f>
        <v>101.18</v>
      </c>
      <c r="AJ207">
        <f>'Datastream-Q'!AE208</f>
        <v>1.438841</v>
      </c>
      <c r="AK207" s="2">
        <f t="shared" si="18"/>
        <v>98.054389428663441</v>
      </c>
      <c r="AL207" s="2">
        <f t="shared" si="19"/>
        <v>102.78669604868884</v>
      </c>
      <c r="AM207" s="48">
        <f>'Datastream-Q'!CI208</f>
        <v>5.8</v>
      </c>
      <c r="AN207">
        <f>'Datastream-Q'!AF208</f>
        <v>97.2</v>
      </c>
      <c r="AO207">
        <f>'Datastream-Q'!AG208</f>
        <v>12</v>
      </c>
      <c r="AP207">
        <f>'Datastream-Q'!AH208</f>
        <v>47.573729999999998</v>
      </c>
      <c r="AQ207">
        <f>'Datastream-Q'!AI208</f>
        <v>259.45758999999998</v>
      </c>
      <c r="AR207">
        <f>'Datastream-Q'!AJ208</f>
        <v>57.320210000000003</v>
      </c>
      <c r="AS207">
        <f>'Datastream-Q'!AK208</f>
        <v>206.96964</v>
      </c>
      <c r="AT207">
        <f>'Datastream-Q'!AL208</f>
        <v>44.597000000000001</v>
      </c>
      <c r="AU207">
        <f>'Datastream-Q'!AM208</f>
        <v>256.58800000000002</v>
      </c>
      <c r="AV207">
        <f>'Datastream-Q'!AN208</f>
        <v>54.058</v>
      </c>
      <c r="AW207">
        <f>'Datastream-Q'!AO208</f>
        <v>217.964</v>
      </c>
      <c r="AX207" s="30">
        <f t="shared" si="17"/>
        <v>95.39599305946777</v>
      </c>
      <c r="AY207">
        <f>'Datastream-Q'!AQ208</f>
        <v>117.54</v>
      </c>
      <c r="AZ207">
        <f>'Datastream-Q'!AR208</f>
        <v>95.2</v>
      </c>
      <c r="BA207" s="2">
        <f t="shared" si="20"/>
        <v>93.742912317365082</v>
      </c>
      <c r="BB207" s="2">
        <f t="shared" si="21"/>
        <v>98.894004218570004</v>
      </c>
      <c r="BC207" s="2">
        <f t="shared" si="21"/>
        <v>94.308796147118088</v>
      </c>
      <c r="BD207" s="2">
        <f t="shared" si="21"/>
        <v>105.3120641268932</v>
      </c>
      <c r="BE207">
        <f>'Datastream-Q'!AS208</f>
        <v>88.836500000000001</v>
      </c>
      <c r="BF207">
        <f>'Datastream-Q'!AT208</f>
        <v>96.1</v>
      </c>
      <c r="BG207">
        <f>'Datastream-Q'!AU208</f>
        <v>86.9</v>
      </c>
      <c r="BH207">
        <f>'Datastream-Q'!AV208</f>
        <v>85.8</v>
      </c>
      <c r="BI207">
        <f>'Datastream-Q'!AW208</f>
        <v>24.8</v>
      </c>
      <c r="BJ207">
        <f>'Datastream-Q'!AX208</f>
        <v>8.1999999999999993</v>
      </c>
      <c r="BK207">
        <f>'Datastream-Q'!AY208</f>
        <v>14.2</v>
      </c>
      <c r="BM207">
        <f>'Datastream-Q'!AZ208</f>
        <v>96.217600000000004</v>
      </c>
      <c r="BN207">
        <f>'Datastream-Q'!BA208</f>
        <v>102.39619999999999</v>
      </c>
      <c r="BO207">
        <f>'Datastream-Q'!BB208</f>
        <v>11.9</v>
      </c>
      <c r="BP207">
        <f>'Datastream-Q'!BC208</f>
        <v>95.7</v>
      </c>
      <c r="BQ207" s="41">
        <f>[6]Quartalsdaten!S83</f>
        <v>72.701530000000005</v>
      </c>
      <c r="BR207">
        <f>'Datastream-Q'!BE208</f>
        <v>99</v>
      </c>
      <c r="BS207" s="13"/>
      <c r="BT207" s="1">
        <f>'[4]Preisindex-Deutschland-Quartals'!C167</f>
        <v>14.958880398563934</v>
      </c>
      <c r="BU207" s="1">
        <f>'[4]Preisindex-Deutschland-Quartals'!D167</f>
        <v>12.337253121067228</v>
      </c>
      <c r="BV207" s="2">
        <f>'[5]Deutschland Quartalsdaten'!K167</f>
        <v>0</v>
      </c>
      <c r="BW207" s="41">
        <f>'West-Deutschland-Q'!AW208</f>
        <v>378.91174999999998</v>
      </c>
      <c r="BX207" s="41">
        <f>'West-Deutschland-Q'!AX208</f>
        <v>48.347059999999999</v>
      </c>
      <c r="BY207" s="41">
        <f>'West-Deutschland-Q'!AY208</f>
        <v>676.66039999999998</v>
      </c>
      <c r="BZ207" s="2">
        <f>'Datastream-Q'!BF208</f>
        <v>668.22900000000004</v>
      </c>
      <c r="CA207">
        <f>'Datastream-Q'!BG208</f>
        <v>4689.74</v>
      </c>
      <c r="CB207">
        <f>'Datastream-Q'!BH208</f>
        <v>33460.15</v>
      </c>
      <c r="CC207" s="41">
        <v>923.1</v>
      </c>
      <c r="CD207">
        <f>'Datastream-Q'!BI208</f>
        <v>0.6</v>
      </c>
      <c r="CE207">
        <f>'Datastream-Q'!BJ208</f>
        <v>0.6</v>
      </c>
      <c r="CF207">
        <f>'Datastream-Q'!BK208</f>
        <v>113</v>
      </c>
      <c r="CG207" s="41">
        <v>127.81811234237693</v>
      </c>
      <c r="CH207" s="11">
        <f>[2]Weltindikatoren!Q167</f>
        <v>77.596356290969027</v>
      </c>
      <c r="CI207" s="2">
        <f>'[2]Deutschland Quartalsdaten'!O167</f>
        <v>79.878720479017986</v>
      </c>
      <c r="CJ207" s="21">
        <v>0.68628</v>
      </c>
      <c r="CK207" s="21">
        <v>-5.6061399999999999</v>
      </c>
      <c r="CL207">
        <f>'Datastream-Q'!BL208</f>
        <v>100.0733</v>
      </c>
      <c r="CM207">
        <f>'Datastream-Q'!BM208</f>
        <v>100.7967</v>
      </c>
      <c r="CN207">
        <f>'Datastream-Q'!BN208</f>
        <v>105.6</v>
      </c>
      <c r="CO207">
        <f>'Datastream-Q'!BO208</f>
        <v>113</v>
      </c>
      <c r="CP207">
        <f>'Datastream-Q'!BP208</f>
        <v>204.63</v>
      </c>
      <c r="CQ207">
        <f>'Datastream-Q'!BQ208</f>
        <v>202.6</v>
      </c>
      <c r="CR207">
        <f>'Datastream-Q'!BR208</f>
        <v>190.07</v>
      </c>
      <c r="CS207">
        <f>'Datastream-Q'!BS208</f>
        <v>157.27000000000001</v>
      </c>
      <c r="CT207">
        <f>'Datastream-Q'!BT208</f>
        <v>212.87</v>
      </c>
      <c r="CU207" s="28">
        <f>'Datastream-Q'!BU208</f>
        <v>98.3</v>
      </c>
      <c r="CV207" s="28">
        <f>'Datastream-Q'!BV208</f>
        <v>107.7</v>
      </c>
      <c r="CW207">
        <f>'Datastream-Q'!CJ208</f>
        <v>11.561</v>
      </c>
      <c r="CX207" s="41">
        <v>0.56000000000000005</v>
      </c>
      <c r="CY207">
        <f>'Datastream-Q'!BW208</f>
        <v>90.6</v>
      </c>
      <c r="CZ207">
        <f>'Datastream-Q'!CL208</f>
        <v>113.78060000000001</v>
      </c>
      <c r="DA207" s="41">
        <f>[6]Quartalsdaten!C83</f>
        <v>95.901893979999997</v>
      </c>
      <c r="DB207" s="40">
        <f t="shared" si="16"/>
        <v>81.69074970757714</v>
      </c>
      <c r="DC207" s="19">
        <f>'[2]Deutschland Quartalsdaten'!N167</f>
        <v>7.8005987835333274E-2</v>
      </c>
      <c r="DD207" s="41">
        <v>156.30457380457381</v>
      </c>
      <c r="DE207" s="41">
        <v>155.87837837837839</v>
      </c>
      <c r="DF207" s="41">
        <v>156.73076923076923</v>
      </c>
      <c r="DG207">
        <f>'Datastream-Q'!BY208</f>
        <v>9.7176080000000002</v>
      </c>
      <c r="DH207">
        <f>'Datastream-Q'!BZ208</f>
        <v>10.1</v>
      </c>
      <c r="DI207">
        <f>'Datastream-Q'!CA208</f>
        <v>405.72</v>
      </c>
      <c r="DJ207" s="41">
        <f>[6]Quartalsdaten!D83</f>
        <v>390.02199999999999</v>
      </c>
      <c r="DK207" s="41">
        <f>[6]Quartalsdaten!E83</f>
        <v>406.24668689999999</v>
      </c>
      <c r="DL207" s="53">
        <v>-0.2</v>
      </c>
      <c r="DM207">
        <f>'Datastream-Q'!CE208</f>
        <v>103.4</v>
      </c>
      <c r="DN207">
        <f>'Datastream-Q'!CF208</f>
        <v>119.9</v>
      </c>
      <c r="DO207" s="41">
        <f>[6]Quartalsdaten!F83</f>
        <v>21.582260000000002</v>
      </c>
      <c r="DP207" s="41">
        <f>'West-Deutschland-Q'!BA208</f>
        <v>41.710569999999997</v>
      </c>
      <c r="DQ207" s="41">
        <f>[6]Quartalsdaten!G83</f>
        <v>24.081980000000001</v>
      </c>
      <c r="DR207" s="41">
        <f>[6]Quartalsdaten!H83</f>
        <v>24.081980000000001</v>
      </c>
      <c r="DS207" s="41">
        <f>[6]Quartalsdaten!I83</f>
        <v>21.582260000000002</v>
      </c>
      <c r="DT207" s="41">
        <f>[6]Quartalsdaten!J83</f>
        <v>145.10149000000001</v>
      </c>
      <c r="DU207" s="41">
        <f>[6]Quartalsdaten!K83</f>
        <v>41.710569999999997</v>
      </c>
      <c r="DV207" s="48">
        <v>3.3000000000000003</v>
      </c>
      <c r="DW207">
        <f>'Datastream-Q'!CG208</f>
        <v>88.5</v>
      </c>
      <c r="DX207">
        <f>'Datastream-Q'!CH208</f>
        <v>100.1</v>
      </c>
      <c r="DY207" s="56">
        <v>92.76</v>
      </c>
      <c r="DZ207" s="41">
        <v>-0.10665295923004689</v>
      </c>
      <c r="EA207" s="41">
        <v>0.14408277013415438</v>
      </c>
      <c r="EB207" s="1">
        <f>[2]Weltindikatoren!C167</f>
        <v>3.9263663900546066</v>
      </c>
      <c r="EC207" s="41">
        <f>'West-Deutschland-Q'!BE208</f>
        <v>65.951999999999998</v>
      </c>
      <c r="ED207" s="41">
        <f>'West-Deutschland-Q'!BF208</f>
        <v>37.729999999999997</v>
      </c>
      <c r="EE207" s="41">
        <f>[6]Quartalsdaten!L83</f>
        <v>393.11200000000002</v>
      </c>
      <c r="EF207" s="41">
        <v>100.43</v>
      </c>
      <c r="EG207" s="41">
        <f>[6]Quartalsdaten!M83</f>
        <v>31.104965679999999</v>
      </c>
      <c r="EH207" s="41">
        <f>[6]Quartalsdaten!N83</f>
        <v>7.4361117869999998</v>
      </c>
      <c r="EI207" s="41">
        <f>[6]Quartalsdaten!O83</f>
        <v>94.3</v>
      </c>
      <c r="EJ207" s="1">
        <f>[2]Weltindikatoren!C167</f>
        <v>3.9263663900546066</v>
      </c>
      <c r="EK207" t="e">
        <f>#REF!</f>
        <v>#REF!</v>
      </c>
      <c r="EL207">
        <v>284.48955312321624</v>
      </c>
      <c r="EM207">
        <v>456.51753566554709</v>
      </c>
      <c r="EO207">
        <f>'Datastream-Q'!CM208</f>
        <v>103.7</v>
      </c>
      <c r="EP207">
        <f>'Datastream-Q'!CN208</f>
        <v>103.4</v>
      </c>
      <c r="EQ207">
        <f>[6]Quartalsdaten!AA83</f>
        <v>185.99600000000001</v>
      </c>
      <c r="ER207">
        <f>[6]Quartalsdaten!AB83</f>
        <v>278.56</v>
      </c>
      <c r="ES207" s="56">
        <v>89.24</v>
      </c>
      <c r="ET207" s="41">
        <f>[6]Quartalsdaten!AD83</f>
        <v>119.15300000000001</v>
      </c>
      <c r="EU207" s="41">
        <f>[6]Quartalsdaten!AE83</f>
        <v>139.297</v>
      </c>
    </row>
    <row r="208" spans="1:151">
      <c r="A208" s="4">
        <v>40725</v>
      </c>
      <c r="B208" s="14">
        <f>B207*('Datastream-Q'!B209/'Datastream-Q'!B208)</f>
        <v>575.33602949213923</v>
      </c>
      <c r="C208">
        <f>'Datastream-Q'!C209</f>
        <v>101.9</v>
      </c>
      <c r="D208">
        <f>'Datastream-Q'!D209</f>
        <v>105.2</v>
      </c>
      <c r="E208">
        <f>'Datastream-Q'!E209</f>
        <v>98.6</v>
      </c>
      <c r="F208">
        <f>'Datastream-Q'!F209</f>
        <v>96.7</v>
      </c>
      <c r="G208">
        <f>'Datastream-Q'!G209</f>
        <v>1.377</v>
      </c>
      <c r="H208">
        <f>'Datastream-Q'!H209</f>
        <v>1140.5</v>
      </c>
      <c r="I208">
        <f>'Datastream-Q'!I209</f>
        <v>2039.9</v>
      </c>
      <c r="J208">
        <f>'Datastream-Q'!J209</f>
        <v>1.5620000000000001</v>
      </c>
      <c r="K208">
        <f>'Datastream-Q'!K209</f>
        <v>2.23</v>
      </c>
      <c r="L208">
        <f>'Datastream-Q'!L209</f>
        <v>5502</v>
      </c>
      <c r="M208">
        <f>'Datastream-Q'!M209</f>
        <v>779157</v>
      </c>
      <c r="N208">
        <f>'Datastream-Q'!N209</f>
        <v>99.1</v>
      </c>
      <c r="O208">
        <f>'Datastream-Q'!O209</f>
        <v>7607</v>
      </c>
      <c r="P208">
        <f>'Datastream-Q'!P209</f>
        <v>7</v>
      </c>
      <c r="Q208">
        <f>'Datastream-Q'!Q209</f>
        <v>95.4</v>
      </c>
      <c r="R208">
        <f>'Datastream-Q'!R209</f>
        <v>93.2</v>
      </c>
      <c r="S208">
        <v>0</v>
      </c>
      <c r="T208" s="15">
        <v>0</v>
      </c>
      <c r="U208">
        <f>'Datastream-Q'!S209</f>
        <v>17.5</v>
      </c>
      <c r="V208">
        <f>'Datastream-Q'!T209</f>
        <v>10.199999999999999</v>
      </c>
      <c r="W208" s="1">
        <f>'[2]Deutschland Quartalsdaten'!C168</f>
        <v>-0.18558510529620634</v>
      </c>
      <c r="X208" s="1">
        <f>'[2]Deutschland Quartalsdaten'!B168</f>
        <v>4.0486007110453412</v>
      </c>
      <c r="Y208" s="19">
        <f>'[2]Deutschland Quartalsdaten'!J168</f>
        <v>4.3038136169987533</v>
      </c>
      <c r="Z208">
        <f>'Datastream-Q'!U209</f>
        <v>305.31200000000001</v>
      </c>
      <c r="AA208">
        <f>'Datastream-Q'!V209</f>
        <v>310.67543000000001</v>
      </c>
      <c r="AB208">
        <f>'Datastream-Q'!W209</f>
        <v>271.762</v>
      </c>
      <c r="AC208">
        <f>'Datastream-Q'!X209</f>
        <v>264.70659999999998</v>
      </c>
      <c r="AD208" s="40">
        <f>'Datastream-Q'!Y209</f>
        <v>2.2999999999999998</v>
      </c>
      <c r="AE208">
        <f>'Datastream-Q'!Z209</f>
        <v>93.1</v>
      </c>
      <c r="AF208" s="1">
        <f>'Datastream-Q'!AA209</f>
        <v>11</v>
      </c>
      <c r="AG208">
        <f>'Datastream-Q'!AB209</f>
        <v>92</v>
      </c>
      <c r="AH208" s="2">
        <f>'Datastream-Q'!AC209</f>
        <v>87.2</v>
      </c>
      <c r="AI208">
        <f>'Datastream-Q'!AD209</f>
        <v>100.44</v>
      </c>
      <c r="AJ208">
        <f>'Datastream-Q'!AE209</f>
        <v>1.377</v>
      </c>
      <c r="AK208" s="2">
        <f t="shared" si="18"/>
        <v>98.273622732251482</v>
      </c>
      <c r="AL208" s="2">
        <f t="shared" si="19"/>
        <v>102.66536610722967</v>
      </c>
      <c r="AM208" s="48">
        <f>'Datastream-Q'!CI209</f>
        <v>1.7</v>
      </c>
      <c r="AN208">
        <f>'Datastream-Q'!AF209</f>
        <v>98.5</v>
      </c>
      <c r="AO208">
        <f>'Datastream-Q'!AG209</f>
        <v>7.1</v>
      </c>
      <c r="AP208">
        <f>'Datastream-Q'!AH209</f>
        <v>48.872010000000003</v>
      </c>
      <c r="AQ208">
        <f>'Datastream-Q'!AI209</f>
        <v>261.67417</v>
      </c>
      <c r="AR208">
        <f>'Datastream-Q'!AJ209</f>
        <v>57.795949999999998</v>
      </c>
      <c r="AS208">
        <f>'Datastream-Q'!AK209</f>
        <v>206.57939999999999</v>
      </c>
      <c r="AT208">
        <f>'Datastream-Q'!AL209</f>
        <v>46.042000000000002</v>
      </c>
      <c r="AU208">
        <f>'Datastream-Q'!AM209</f>
        <v>259.27</v>
      </c>
      <c r="AV208">
        <f>'Datastream-Q'!AN209</f>
        <v>54.656999999999996</v>
      </c>
      <c r="AW208">
        <f>'Datastream-Q'!AO209</f>
        <v>217.10499999999999</v>
      </c>
      <c r="AX208" s="30">
        <f t="shared" si="17"/>
        <v>95.722273692190214</v>
      </c>
      <c r="AY208">
        <f>'Datastream-Q'!AQ209</f>
        <v>113.26</v>
      </c>
      <c r="AZ208">
        <f>'Datastream-Q'!AR209</f>
        <v>95.4</v>
      </c>
      <c r="BA208" s="2">
        <f t="shared" si="20"/>
        <v>94.209343957819613</v>
      </c>
      <c r="BB208" s="2">
        <f t="shared" si="21"/>
        <v>99.08123526292259</v>
      </c>
      <c r="BC208" s="2">
        <f t="shared" si="21"/>
        <v>94.568910105292844</v>
      </c>
      <c r="BD208" s="2">
        <f t="shared" si="21"/>
        <v>105.09518374048912</v>
      </c>
      <c r="BE208">
        <f>'Datastream-Q'!AS209</f>
        <v>87.942499999999995</v>
      </c>
      <c r="BF208">
        <f>'Datastream-Q'!AT209</f>
        <v>93.1</v>
      </c>
      <c r="BG208">
        <f>'Datastream-Q'!AU209</f>
        <v>86.9</v>
      </c>
      <c r="BH208">
        <f>'Datastream-Q'!AV209</f>
        <v>86</v>
      </c>
      <c r="BI208">
        <f>'Datastream-Q'!AW209</f>
        <v>15.2</v>
      </c>
      <c r="BJ208">
        <f>'Datastream-Q'!AX209</f>
        <v>16.8</v>
      </c>
      <c r="BK208">
        <f>'Datastream-Q'!AY209</f>
        <v>5.6</v>
      </c>
      <c r="BM208">
        <f>'Datastream-Q'!AZ209</f>
        <v>95.186199999999999</v>
      </c>
      <c r="BN208">
        <f>'Datastream-Q'!BA209</f>
        <v>100.9353</v>
      </c>
      <c r="BO208">
        <f>'Datastream-Q'!BB209</f>
        <v>19.100000000000001</v>
      </c>
      <c r="BP208">
        <f>'Datastream-Q'!BC209</f>
        <v>96.2</v>
      </c>
      <c r="BQ208" s="41">
        <f>[6]Quartalsdaten!S84</f>
        <v>72.301079999999999</v>
      </c>
      <c r="BR208">
        <f>'Datastream-Q'!BE209</f>
        <v>99.9</v>
      </c>
      <c r="BS208" s="13"/>
      <c r="BT208" s="1">
        <f>'[4]Preisindex-Deutschland-Quartals'!C168</f>
        <v>15.050804429930253</v>
      </c>
      <c r="BU208" s="1">
        <f>'[4]Preisindex-Deutschland-Quartals'!D168</f>
        <v>12.414405902566614</v>
      </c>
      <c r="BV208" s="2">
        <f>'[5]Deutschland Quartalsdaten'!K168</f>
        <v>0</v>
      </c>
      <c r="BW208" s="41">
        <f>'West-Deutschland-Q'!AW209</f>
        <v>383.19979999999998</v>
      </c>
      <c r="BX208" s="41">
        <f>'West-Deutschland-Q'!AX209</f>
        <v>50.61309</v>
      </c>
      <c r="BY208" s="41">
        <f>'West-Deutschland-Q'!AY209</f>
        <v>679.31700000000001</v>
      </c>
      <c r="BZ208" s="2">
        <f>'Datastream-Q'!BF209</f>
        <v>676.798</v>
      </c>
      <c r="CA208">
        <f>'Datastream-Q'!BG209</f>
        <v>4751.41</v>
      </c>
      <c r="CB208">
        <f>'Datastream-Q'!BH209</f>
        <v>38832.423000000003</v>
      </c>
      <c r="CC208" s="41">
        <v>926.75</v>
      </c>
      <c r="CD208">
        <f>'Datastream-Q'!BI209</f>
        <v>-32</v>
      </c>
      <c r="CE208">
        <f>'Datastream-Q'!BJ209</f>
        <v>-2.6</v>
      </c>
      <c r="CF208">
        <f>'Datastream-Q'!BK209</f>
        <v>107.1</v>
      </c>
      <c r="CG208" s="41">
        <v>127.98369634441491</v>
      </c>
      <c r="CH208" s="11">
        <f>[2]Weltindikatoren!Q168</f>
        <v>78.272863031404952</v>
      </c>
      <c r="CI208" s="2">
        <f>'[2]Deutschland Quartalsdaten'!O168</f>
        <v>79.108945613305394</v>
      </c>
      <c r="CJ208" s="21">
        <v>13.461600000000001</v>
      </c>
      <c r="CK208" s="21">
        <v>-10.2766</v>
      </c>
      <c r="CL208">
        <f>'Datastream-Q'!BL209</f>
        <v>97.343500000000006</v>
      </c>
      <c r="CM208">
        <f>'Datastream-Q'!BM209</f>
        <v>100.4265</v>
      </c>
      <c r="CN208">
        <f>'Datastream-Q'!BN209</f>
        <v>105.6</v>
      </c>
      <c r="CO208">
        <f>'Datastream-Q'!BO209</f>
        <v>114.7</v>
      </c>
      <c r="CP208">
        <f>'Datastream-Q'!BP209</f>
        <v>192.6</v>
      </c>
      <c r="CQ208">
        <f>'Datastream-Q'!BQ209</f>
        <v>191.47</v>
      </c>
      <c r="CR208">
        <f>'Datastream-Q'!BR209</f>
        <v>184.13</v>
      </c>
      <c r="CS208">
        <f>'Datastream-Q'!BS209</f>
        <v>153.27000000000001</v>
      </c>
      <c r="CT208">
        <f>'Datastream-Q'!BT209</f>
        <v>205.53</v>
      </c>
      <c r="CU208" s="28">
        <f>'Datastream-Q'!BU209</f>
        <v>98.5</v>
      </c>
      <c r="CV208" s="28">
        <f>'Datastream-Q'!BV209</f>
        <v>108.1</v>
      </c>
      <c r="CW208">
        <f>'Datastream-Q'!CJ209</f>
        <v>8.9890000000000008</v>
      </c>
      <c r="CX208" s="41">
        <v>-0.68</v>
      </c>
      <c r="CY208">
        <f>'Datastream-Q'!BW209</f>
        <v>91.4</v>
      </c>
      <c r="CZ208">
        <f>'Datastream-Q'!CL209</f>
        <v>112.7077</v>
      </c>
      <c r="DA208" s="41">
        <f>[6]Quartalsdaten!C84</f>
        <v>95.923497459999993</v>
      </c>
      <c r="DB208" s="40">
        <f t="shared" si="16"/>
        <v>82.251270878721868</v>
      </c>
      <c r="DC208" s="19">
        <f>'[2]Deutschland Quartalsdaten'!N168</f>
        <v>7.4129178399278808E-2</v>
      </c>
      <c r="DD208" s="41">
        <v>146.38324087658171</v>
      </c>
      <c r="DE208" s="41">
        <v>147.03477443609023</v>
      </c>
      <c r="DF208" s="41">
        <v>145.73170731707319</v>
      </c>
      <c r="DG208">
        <f>'Datastream-Q'!BY209</f>
        <v>8.5090269999999997</v>
      </c>
      <c r="DH208">
        <f>'Datastream-Q'!BZ209</f>
        <v>10.1</v>
      </c>
      <c r="DI208">
        <f>'Datastream-Q'!CA209</f>
        <v>409.33</v>
      </c>
      <c r="DJ208" s="41">
        <f>[6]Quartalsdaten!D84</f>
        <v>394.49700000000001</v>
      </c>
      <c r="DK208" s="41">
        <f>[6]Quartalsdaten!E84</f>
        <v>411.24318449999998</v>
      </c>
      <c r="DL208" s="53">
        <v>0.3</v>
      </c>
      <c r="DM208">
        <f>'Datastream-Q'!CE209</f>
        <v>104.3</v>
      </c>
      <c r="DN208">
        <f>'Datastream-Q'!CF209</f>
        <v>122.9</v>
      </c>
      <c r="DO208" s="41">
        <f>[6]Quartalsdaten!F84</f>
        <v>21.31908</v>
      </c>
      <c r="DP208" s="41">
        <f>'West-Deutschland-Q'!BA209</f>
        <v>41.649189999999997</v>
      </c>
      <c r="DQ208" s="41">
        <f>[6]Quartalsdaten!G84</f>
        <v>24.168099999999999</v>
      </c>
      <c r="DR208" s="41">
        <f>[6]Quartalsdaten!H84</f>
        <v>24.168099999999999</v>
      </c>
      <c r="DS208" s="41">
        <f>[6]Quartalsdaten!I84</f>
        <v>21.31908</v>
      </c>
      <c r="DT208" s="41">
        <f>[6]Quartalsdaten!J84</f>
        <v>147.20683</v>
      </c>
      <c r="DU208" s="41">
        <f>[6]Quartalsdaten!K84</f>
        <v>41.649189999999997</v>
      </c>
      <c r="DV208" s="48">
        <v>3.04</v>
      </c>
      <c r="DW208">
        <f>'Datastream-Q'!CG209</f>
        <v>88.4</v>
      </c>
      <c r="DX208">
        <f>'Datastream-Q'!CH209</f>
        <v>97.3</v>
      </c>
      <c r="DY208" s="56">
        <v>96.91</v>
      </c>
      <c r="DZ208" s="41">
        <v>0.27538554189510001</v>
      </c>
      <c r="EA208" s="41">
        <v>0.2963482552126035</v>
      </c>
      <c r="EB208" s="1">
        <f>[2]Weltindikatoren!C168</f>
        <v>3.9531214760313484</v>
      </c>
      <c r="EC208" s="41">
        <f>'West-Deutschland-Q'!BE209</f>
        <v>65.995999999999995</v>
      </c>
      <c r="ED208" s="41">
        <f>'West-Deutschland-Q'!BF209</f>
        <v>37.909999999999997</v>
      </c>
      <c r="EE208" s="41">
        <f>[6]Quartalsdaten!L84</f>
        <v>396.76600000000002</v>
      </c>
      <c r="EF208" s="41">
        <v>100.07</v>
      </c>
      <c r="EG208" s="41">
        <f>[6]Quartalsdaten!M84</f>
        <v>30.833292950000001</v>
      </c>
      <c r="EH208" s="41">
        <f>[6]Quartalsdaten!N84</f>
        <v>7.4517216280000005</v>
      </c>
      <c r="EI208" s="41">
        <f>[6]Quartalsdaten!O84</f>
        <v>94.6</v>
      </c>
      <c r="EJ208" s="1">
        <f>[2]Weltindikatoren!C168</f>
        <v>3.9531214760313484</v>
      </c>
      <c r="EK208" t="e">
        <f>#REF!</f>
        <v>#REF!</v>
      </c>
      <c r="EL208">
        <v>286.74074453203303</v>
      </c>
      <c r="EM208">
        <v>465.77943630069052</v>
      </c>
      <c r="EO208">
        <f>'Datastream-Q'!CM209</f>
        <v>104.4</v>
      </c>
      <c r="EP208">
        <f>'Datastream-Q'!CN209</f>
        <v>105.1</v>
      </c>
      <c r="EQ208">
        <f>[6]Quartalsdaten!AA84</f>
        <v>187.08500000000001</v>
      </c>
      <c r="ER208">
        <f>[6]Quartalsdaten!AB84</f>
        <v>279.82900000000001</v>
      </c>
      <c r="ES208" s="56">
        <v>89.93</v>
      </c>
      <c r="ET208" s="41">
        <f>[6]Quartalsdaten!AD84</f>
        <v>119.976</v>
      </c>
      <c r="EU208" s="41">
        <f>[6]Quartalsdaten!AE84</f>
        <v>142.59899999999999</v>
      </c>
    </row>
    <row r="209" spans="1:151">
      <c r="A209" s="4">
        <v>40817</v>
      </c>
      <c r="B209" s="14">
        <f>B208*('Datastream-Q'!B210/'Datastream-Q'!B209)</f>
        <v>573.53683128891294</v>
      </c>
      <c r="C209">
        <f>'Datastream-Q'!C210</f>
        <v>98.7</v>
      </c>
      <c r="D209">
        <f>'Datastream-Q'!D210</f>
        <v>102.7</v>
      </c>
      <c r="E209">
        <f>'Datastream-Q'!E210</f>
        <v>94.9</v>
      </c>
      <c r="F209">
        <f>'Datastream-Q'!F210</f>
        <v>94.2</v>
      </c>
      <c r="G209">
        <f>'Datastream-Q'!G210</f>
        <v>1.3179050000000001</v>
      </c>
      <c r="H209">
        <f>'Datastream-Q'!H210</f>
        <v>1170.4000000000001</v>
      </c>
      <c r="I209">
        <f>'Datastream-Q'!I210</f>
        <v>2064.5</v>
      </c>
      <c r="J209">
        <f>'Datastream-Q'!J210</f>
        <v>1.496</v>
      </c>
      <c r="K209">
        <f>'Datastream-Q'!K210</f>
        <v>1.93</v>
      </c>
      <c r="L209">
        <f>'Datastream-Q'!L210</f>
        <v>5898.4</v>
      </c>
      <c r="M209">
        <f>'Datastream-Q'!M210</f>
        <v>771898</v>
      </c>
      <c r="N209">
        <f>'Datastream-Q'!N210</f>
        <v>98</v>
      </c>
      <c r="O209">
        <f>'Datastream-Q'!O210</f>
        <v>7245</v>
      </c>
      <c r="P209">
        <f>'Datastream-Q'!P210</f>
        <v>6.8</v>
      </c>
      <c r="Q209">
        <f>'Datastream-Q'!Q210</f>
        <v>95.8</v>
      </c>
      <c r="R209">
        <f>'Datastream-Q'!R210</f>
        <v>93.9</v>
      </c>
      <c r="S209">
        <v>0</v>
      </c>
      <c r="T209" s="15">
        <v>0</v>
      </c>
      <c r="U209">
        <f>'Datastream-Q'!S210</f>
        <v>11.6</v>
      </c>
      <c r="V209">
        <f>'Datastream-Q'!T210</f>
        <v>17.8</v>
      </c>
      <c r="W209" s="1">
        <f>'[2]Deutschland Quartalsdaten'!C169</f>
        <v>-0.5708012325492442</v>
      </c>
      <c r="X209" s="1">
        <f>'[2]Deutschland Quartalsdaten'!B169</f>
        <v>4.0517231860600651</v>
      </c>
      <c r="Y209" s="19">
        <f>'[2]Deutschland Quartalsdaten'!J169</f>
        <v>4.3157266419425815</v>
      </c>
      <c r="Z209">
        <f>'Datastream-Q'!U210</f>
        <v>305.00099999999998</v>
      </c>
      <c r="AA209">
        <f>'Datastream-Q'!V210</f>
        <v>310.03647000000001</v>
      </c>
      <c r="AB209">
        <f>'Datastream-Q'!W210</f>
        <v>270.74700000000001</v>
      </c>
      <c r="AC209">
        <f>'Datastream-Q'!X210</f>
        <v>262.65368999999998</v>
      </c>
      <c r="AD209" s="40">
        <f>'Datastream-Q'!Y210</f>
        <v>-5.8</v>
      </c>
      <c r="AE209">
        <f>'Datastream-Q'!Z210</f>
        <v>91.2</v>
      </c>
      <c r="AF209" s="1">
        <f>'Datastream-Q'!AA210</f>
        <v>8.6999999999999993</v>
      </c>
      <c r="AG209">
        <f>'Datastream-Q'!AB210</f>
        <v>91.4</v>
      </c>
      <c r="AH209" s="2">
        <f>'Datastream-Q'!AC210</f>
        <v>86.6</v>
      </c>
      <c r="AI209">
        <f>'Datastream-Q'!AD210</f>
        <v>99.94</v>
      </c>
      <c r="AJ209">
        <f>'Datastream-Q'!AE210</f>
        <v>1.3179050000000001</v>
      </c>
      <c r="AK209" s="2">
        <f t="shared" si="18"/>
        <v>98.375845912579237</v>
      </c>
      <c r="AL209" s="2">
        <f t="shared" si="19"/>
        <v>103.08136162107604</v>
      </c>
      <c r="AM209" s="48">
        <f>'Datastream-Q'!CI210</f>
        <v>-0.3</v>
      </c>
      <c r="AN209">
        <f>'Datastream-Q'!AF210</f>
        <v>97.9</v>
      </c>
      <c r="AO209">
        <f>'Datastream-Q'!AG210</f>
        <v>1.5</v>
      </c>
      <c r="AP209">
        <f>'Datastream-Q'!AH210</f>
        <v>49.999279999999999</v>
      </c>
      <c r="AQ209">
        <f>'Datastream-Q'!AI210</f>
        <v>259.92424999999997</v>
      </c>
      <c r="AR209">
        <f>'Datastream-Q'!AJ210</f>
        <v>57.558079999999997</v>
      </c>
      <c r="AS209">
        <f>'Datastream-Q'!AK210</f>
        <v>204.78886</v>
      </c>
      <c r="AT209">
        <f>'Datastream-Q'!AL210</f>
        <v>47.61</v>
      </c>
      <c r="AU209">
        <f>'Datastream-Q'!AM210</f>
        <v>257.39100000000002</v>
      </c>
      <c r="AV209">
        <f>'Datastream-Q'!AN210</f>
        <v>54.8</v>
      </c>
      <c r="AW209">
        <f>'Datastream-Q'!AO210</f>
        <v>215.947</v>
      </c>
      <c r="AX209" s="30">
        <f t="shared" si="17"/>
        <v>95.435144011975567</v>
      </c>
      <c r="AY209">
        <f>'Datastream-Q'!AQ210</f>
        <v>109.98</v>
      </c>
      <c r="AZ209">
        <f>'Datastream-Q'!AR210</f>
        <v>95.8</v>
      </c>
      <c r="BA209" s="2">
        <f t="shared" si="20"/>
        <v>95.221371187745106</v>
      </c>
      <c r="BB209" s="2">
        <f t="shared" si="21"/>
        <v>99.025389127793986</v>
      </c>
      <c r="BC209" s="2">
        <f t="shared" si="21"/>
        <v>95.208179286035943</v>
      </c>
      <c r="BD209" s="2">
        <f t="shared" si="21"/>
        <v>105.44860692129446</v>
      </c>
      <c r="BE209">
        <f>'Datastream-Q'!AS210</f>
        <v>87.5822</v>
      </c>
      <c r="BF209">
        <f>'Datastream-Q'!AT210</f>
        <v>91.2</v>
      </c>
      <c r="BG209">
        <f>'Datastream-Q'!AU210</f>
        <v>85.3</v>
      </c>
      <c r="BH209">
        <f>'Datastream-Q'!AV210</f>
        <v>85.3</v>
      </c>
      <c r="BI209">
        <f>'Datastream-Q'!AW210</f>
        <v>9.9</v>
      </c>
      <c r="BJ209">
        <f>'Datastream-Q'!AX210</f>
        <v>24.8</v>
      </c>
      <c r="BK209">
        <f>'Datastream-Q'!AY210</f>
        <v>0.9</v>
      </c>
      <c r="BM209">
        <f>'Datastream-Q'!AZ210</f>
        <v>94.673400000000001</v>
      </c>
      <c r="BN209">
        <f>'Datastream-Q'!BA210</f>
        <v>100.0253</v>
      </c>
      <c r="BO209">
        <f>'Datastream-Q'!BB210</f>
        <v>13.7</v>
      </c>
      <c r="BP209">
        <f>'Datastream-Q'!BC210</f>
        <v>96.9</v>
      </c>
      <c r="BQ209" s="41">
        <f>[6]Quartalsdaten!S85</f>
        <v>73.167529999999999</v>
      </c>
      <c r="BR209">
        <f>'Datastream-Q'!BE210</f>
        <v>98.2</v>
      </c>
      <c r="BS209" s="13"/>
      <c r="BT209" s="1">
        <f>'[4]Preisindex-Deutschland-Quartals'!C169</f>
        <v>15.149922028646579</v>
      </c>
      <c r="BU209" s="1">
        <f>'[4]Preisindex-Deutschland-Quartals'!D169</f>
        <v>12.483735618311258</v>
      </c>
      <c r="BV209" s="2">
        <f>'[5]Deutschland Quartalsdaten'!K169</f>
        <v>0</v>
      </c>
      <c r="BW209" s="41">
        <f>'West-Deutschland-Q'!AW210</f>
        <v>384.36198000000002</v>
      </c>
      <c r="BX209" s="41">
        <f>'West-Deutschland-Q'!AX210</f>
        <v>49.205869999999997</v>
      </c>
      <c r="BY209" s="41">
        <f>'West-Deutschland-Q'!AY210</f>
        <v>675.54183</v>
      </c>
      <c r="BZ209" s="2">
        <f>'Datastream-Q'!BF210</f>
        <v>679.20500000000004</v>
      </c>
      <c r="CA209">
        <f>'Datastream-Q'!BG210</f>
        <v>4764.08</v>
      </c>
      <c r="CB209">
        <f>'Datastream-Q'!BH210</f>
        <v>53544.705999999998</v>
      </c>
      <c r="CC209" s="41">
        <v>925.2</v>
      </c>
      <c r="CD209">
        <f>'Datastream-Q'!BI210</f>
        <v>-52.4</v>
      </c>
      <c r="CE209">
        <f>'Datastream-Q'!BJ210</f>
        <v>-5.2</v>
      </c>
      <c r="CF209">
        <f>'Datastream-Q'!BK210</f>
        <v>103.6</v>
      </c>
      <c r="CG209" s="41">
        <v>129.14278435868059</v>
      </c>
      <c r="CH209" s="11">
        <f>[2]Weltindikatoren!Q169</f>
        <v>78.045598382266562</v>
      </c>
      <c r="CI209" s="2">
        <f>'[2]Deutschland Quartalsdaten'!O169</f>
        <v>78.618073737740261</v>
      </c>
      <c r="CJ209" s="21">
        <v>13.418419999999999</v>
      </c>
      <c r="CK209" s="21">
        <v>-5.5651999999999999</v>
      </c>
      <c r="CL209">
        <f>'Datastream-Q'!BL210</f>
        <v>95.451099999999997</v>
      </c>
      <c r="CM209" s="30">
        <f>'Datastream-Q'!BM210</f>
        <v>100.57899999999999</v>
      </c>
      <c r="CN209">
        <f>'Datastream-Q'!BN210</f>
        <v>106.4</v>
      </c>
      <c r="CO209">
        <f>'Datastream-Q'!BO210</f>
        <v>117</v>
      </c>
      <c r="CP209">
        <f>'Datastream-Q'!BP210</f>
        <v>190.6</v>
      </c>
      <c r="CQ209">
        <f>'Datastream-Q'!BQ210</f>
        <v>186</v>
      </c>
      <c r="CR209">
        <f>'Datastream-Q'!BR210</f>
        <v>157.22999999999999</v>
      </c>
      <c r="CS209">
        <f>'Datastream-Q'!BS210</f>
        <v>137.53</v>
      </c>
      <c r="CT209">
        <f>'Datastream-Q'!BT210</f>
        <v>170.93</v>
      </c>
      <c r="CU209" s="28">
        <f>'Datastream-Q'!BU210</f>
        <v>98.9</v>
      </c>
      <c r="CV209" s="28">
        <f>'Datastream-Q'!BV210</f>
        <v>109.7</v>
      </c>
      <c r="CW209">
        <f>'Datastream-Q'!CJ210</f>
        <v>6.9039999999999999</v>
      </c>
      <c r="CX209" s="41">
        <v>-0.41</v>
      </c>
      <c r="CY209">
        <f>'Datastream-Q'!BW210</f>
        <v>93</v>
      </c>
      <c r="CZ209">
        <f>'Datastream-Q'!CL210</f>
        <v>111.875</v>
      </c>
      <c r="DA209" s="41">
        <f>[6]Quartalsdaten!C85</f>
        <v>96.336198089999996</v>
      </c>
      <c r="DB209" s="40">
        <f t="shared" si="16"/>
        <v>83.450628080172692</v>
      </c>
      <c r="DC209" s="19">
        <f>'[2]Deutschland Quartalsdaten'!N169</f>
        <v>0.15945749497768399</v>
      </c>
      <c r="DD209" s="41">
        <v>126.78549406020338</v>
      </c>
      <c r="DE209" s="41">
        <v>128.343715393134</v>
      </c>
      <c r="DF209" s="41">
        <v>125.22727272727273</v>
      </c>
      <c r="DG209">
        <f>'Datastream-Q'!BY210</f>
        <v>8.634862</v>
      </c>
      <c r="DH209">
        <f>'Datastream-Q'!BZ210</f>
        <v>10</v>
      </c>
      <c r="DI209">
        <f>'Datastream-Q'!CA210</f>
        <v>411.95</v>
      </c>
      <c r="DJ209" s="41">
        <f>[6]Quartalsdaten!D85</f>
        <v>401.73200000000003</v>
      </c>
      <c r="DK209" s="41">
        <f>[6]Quartalsdaten!E85</f>
        <v>417.55452550000001</v>
      </c>
      <c r="DL209" s="53">
        <v>0.2</v>
      </c>
      <c r="DM209">
        <f>'Datastream-Q'!CE210</f>
        <v>105.1</v>
      </c>
      <c r="DN209">
        <f>'Datastream-Q'!CF210</f>
        <v>125.8</v>
      </c>
      <c r="DO209" s="41">
        <f>[6]Quartalsdaten!F85</f>
        <v>21.865829999999999</v>
      </c>
      <c r="DP209" s="41">
        <f>'West-Deutschland-Q'!BA210</f>
        <v>42.113909999999997</v>
      </c>
      <c r="DQ209" s="41">
        <f>[6]Quartalsdaten!G85</f>
        <v>24.264990000000001</v>
      </c>
      <c r="DR209" s="41">
        <f>[6]Quartalsdaten!H85</f>
        <v>24.264990000000001</v>
      </c>
      <c r="DS209" s="41">
        <f>[6]Quartalsdaten!I85</f>
        <v>21.865829999999999</v>
      </c>
      <c r="DT209" s="41">
        <f>[6]Quartalsdaten!J85</f>
        <v>146.64641</v>
      </c>
      <c r="DU209" s="41">
        <f>[6]Quartalsdaten!K85</f>
        <v>42.113909999999997</v>
      </c>
      <c r="DV209" s="48">
        <v>2.3000000000000003</v>
      </c>
      <c r="DW209">
        <f>'Datastream-Q'!CG210</f>
        <v>88.5</v>
      </c>
      <c r="DX209">
        <f>'Datastream-Q'!CH210</f>
        <v>95.8</v>
      </c>
      <c r="DY209" s="56">
        <v>94.97</v>
      </c>
      <c r="DZ209" s="41">
        <v>6.2749692444648841E-2</v>
      </c>
      <c r="EA209" s="41">
        <v>-0.12802140221810854</v>
      </c>
      <c r="EB209" s="1">
        <f>[2]Weltindikatoren!C169</f>
        <v>3.9871028648648825</v>
      </c>
      <c r="EC209" s="41">
        <f>'West-Deutschland-Q'!BE210</f>
        <v>67.363</v>
      </c>
      <c r="ED209" s="41">
        <f>'West-Deutschland-Q'!BF210</f>
        <v>38.683</v>
      </c>
      <c r="EE209" s="41">
        <f>[6]Quartalsdaten!L85</f>
        <v>399.21199999999999</v>
      </c>
      <c r="EF209" s="41">
        <v>100.11</v>
      </c>
      <c r="EG209" s="41">
        <f>[6]Quartalsdaten!M85</f>
        <v>31.58585763</v>
      </c>
      <c r="EH209" s="41">
        <f>[6]Quartalsdaten!N85</f>
        <v>7.4906066060000001</v>
      </c>
      <c r="EI209" s="41">
        <f>[6]Quartalsdaten!O85</f>
        <v>94.8</v>
      </c>
      <c r="EJ209" s="1">
        <f>[2]Weltindikatoren!C169</f>
        <v>3.9871028648648825</v>
      </c>
      <c r="EK209" t="e">
        <f>#REF!</f>
        <v>#REF!</v>
      </c>
      <c r="EL209">
        <v>289.09838665702057</v>
      </c>
      <c r="EM209">
        <v>472.33296618399942</v>
      </c>
      <c r="EO209">
        <f>'Datastream-Q'!CM210</f>
        <v>104.2</v>
      </c>
      <c r="EP209">
        <f>'Datastream-Q'!CN210</f>
        <v>105.6</v>
      </c>
      <c r="EQ209">
        <f>[6]Quartalsdaten!AA85</f>
        <v>189.251</v>
      </c>
      <c r="ER209">
        <f>[6]Quartalsdaten!AB85</f>
        <v>281.91399999999999</v>
      </c>
      <c r="ES209" s="56">
        <v>90.54</v>
      </c>
      <c r="ET209" s="41">
        <f>[6]Quartalsdaten!AD85</f>
        <v>120.774</v>
      </c>
      <c r="EU209" s="41">
        <f>[6]Quartalsdaten!AE85</f>
        <v>145.52199999999999</v>
      </c>
    </row>
    <row r="210" spans="1:151">
      <c r="A210" s="4">
        <v>40909</v>
      </c>
      <c r="B210" s="14">
        <f>B209*('Datastream-Q'!B211/'Datastream-Q'!B210)</f>
        <v>574.75109192650893</v>
      </c>
      <c r="C210">
        <f>'Datastream-Q'!C211</f>
        <v>100</v>
      </c>
      <c r="D210">
        <f>'Datastream-Q'!D211</f>
        <v>102.5</v>
      </c>
      <c r="E210">
        <f>'Datastream-Q'!E211</f>
        <v>97.6</v>
      </c>
      <c r="F210">
        <f>'Datastream-Q'!F211</f>
        <v>94.2</v>
      </c>
      <c r="G210">
        <f>'Datastream-Q'!G211</f>
        <v>1.3201000000000001</v>
      </c>
      <c r="H210">
        <f>'Datastream-Q'!H211</f>
        <v>1189.0999999999999</v>
      </c>
      <c r="I210">
        <f>'Datastream-Q'!I211</f>
        <v>2096.9</v>
      </c>
      <c r="J210">
        <f>'Datastream-Q'!J211</f>
        <v>1.0429999999999999</v>
      </c>
      <c r="K210">
        <f>'Datastream-Q'!K211</f>
        <v>1.83</v>
      </c>
      <c r="L210">
        <f>'Datastream-Q'!L211</f>
        <v>6946.8</v>
      </c>
      <c r="M210">
        <f>'Datastream-Q'!M211</f>
        <v>773636</v>
      </c>
      <c r="N210">
        <f>'Datastream-Q'!N211</f>
        <v>97.6</v>
      </c>
      <c r="O210">
        <f>'Datastream-Q'!O211</f>
        <v>7483</v>
      </c>
      <c r="P210">
        <f>'Datastream-Q'!P211</f>
        <v>6.8</v>
      </c>
      <c r="Q210">
        <f>'Datastream-Q'!Q211</f>
        <v>96.5</v>
      </c>
      <c r="R210">
        <f>'Datastream-Q'!R211</f>
        <v>93.9</v>
      </c>
      <c r="S210">
        <v>0</v>
      </c>
      <c r="T210" s="15">
        <v>0</v>
      </c>
      <c r="U210">
        <f>'Datastream-Q'!S211</f>
        <v>19.5</v>
      </c>
      <c r="V210">
        <f>'Datastream-Q'!T211</f>
        <v>9.3000000000000007</v>
      </c>
      <c r="W210" s="1">
        <f>'[2]Deutschland Quartalsdaten'!C170</f>
        <v>-0.30999981149688527</v>
      </c>
      <c r="X210" s="1">
        <f>'[2]Deutschland Quartalsdaten'!B170</f>
        <v>4.0608631767612513</v>
      </c>
      <c r="Y210" s="19">
        <f>'[2]Deutschland Quartalsdaten'!J170</f>
        <v>4.3333760182070105</v>
      </c>
      <c r="Z210">
        <f>'Datastream-Q'!U211</f>
        <v>314.45499999999998</v>
      </c>
      <c r="AA210">
        <f>'Datastream-Q'!V211</f>
        <v>315.82260000000002</v>
      </c>
      <c r="AB210">
        <f>'Datastream-Q'!W211</f>
        <v>275.80200000000002</v>
      </c>
      <c r="AC210">
        <f>'Datastream-Q'!X211</f>
        <v>263.47187000000002</v>
      </c>
      <c r="AD210" s="40">
        <f>'Datastream-Q'!Y211</f>
        <v>-4.4000000000000004</v>
      </c>
      <c r="AE210">
        <f>'Datastream-Q'!Z211</f>
        <v>91.8</v>
      </c>
      <c r="AF210" s="1">
        <f>'Datastream-Q'!AA211</f>
        <v>8.4</v>
      </c>
      <c r="AG210" s="30">
        <f>'Datastream-Q'!AB211</f>
        <v>90.5</v>
      </c>
      <c r="AH210" s="2">
        <f>'Datastream-Q'!AC211</f>
        <v>85.3</v>
      </c>
      <c r="AI210">
        <f>'Datastream-Q'!AD211</f>
        <v>97.89</v>
      </c>
      <c r="AJ210">
        <f>'Datastream-Q'!AE211</f>
        <v>1.3201000000000001</v>
      </c>
      <c r="AK210" s="2">
        <f t="shared" ref="AK210:AK215" si="22">Z210/AA210*100</f>
        <v>99.566972091294275</v>
      </c>
      <c r="AL210" s="2">
        <f t="shared" ref="AL210:AL215" si="23">AB210/AC210*100</f>
        <v>104.67986582400619</v>
      </c>
      <c r="AM210" s="48">
        <f>'Datastream-Q'!CI211</f>
        <v>-2</v>
      </c>
      <c r="AN210">
        <f>'Datastream-Q'!AF211</f>
        <v>97.5</v>
      </c>
      <c r="AO210">
        <f>'Datastream-Q'!AG211</f>
        <v>-0.7</v>
      </c>
      <c r="AP210">
        <f>'Datastream-Q'!AH211</f>
        <v>49.739539999999998</v>
      </c>
      <c r="AQ210">
        <f>'Datastream-Q'!AI211</f>
        <v>265.95404000000002</v>
      </c>
      <c r="AR210">
        <f>'Datastream-Q'!AJ211</f>
        <v>60.308900000000001</v>
      </c>
      <c r="AS210">
        <f>'Datastream-Q'!AK211</f>
        <v>203.13033999999999</v>
      </c>
      <c r="AT210">
        <f>'Datastream-Q'!AL211</f>
        <v>48.405000000000001</v>
      </c>
      <c r="AU210">
        <f>'Datastream-Q'!AM211</f>
        <v>266.05</v>
      </c>
      <c r="AV210">
        <f>'Datastream-Q'!AN211</f>
        <v>57.844999999999999</v>
      </c>
      <c r="AW210">
        <f>'Datastream-Q'!AO211</f>
        <v>217.95699999999999</v>
      </c>
      <c r="AX210">
        <f t="shared" ref="AX210:AX215" si="24">AK210/AL210*100</f>
        <v>95.115685626395432</v>
      </c>
      <c r="AY210">
        <f>'Datastream-Q'!AQ211</f>
        <v>118.43</v>
      </c>
      <c r="AZ210">
        <f>'Datastream-Q'!AR211</f>
        <v>96.5</v>
      </c>
      <c r="BA210" s="2">
        <f t="shared" si="20"/>
        <v>97.316943421672192</v>
      </c>
      <c r="BB210" s="2">
        <f t="shared" si="21"/>
        <v>100.03608142218859</v>
      </c>
      <c r="BC210" s="2">
        <f t="shared" si="21"/>
        <v>95.914533344166443</v>
      </c>
      <c r="BD210" s="2">
        <f t="shared" si="21"/>
        <v>107.29908688185132</v>
      </c>
      <c r="BE210">
        <f>'Datastream-Q'!AS211</f>
        <v>86.794799999999995</v>
      </c>
      <c r="BF210">
        <f>'Datastream-Q'!AT211</f>
        <v>91.8</v>
      </c>
      <c r="BG210">
        <f>'Datastream-Q'!AU211</f>
        <v>85.6</v>
      </c>
      <c r="BH210">
        <f>'Datastream-Q'!AV211</f>
        <v>85</v>
      </c>
      <c r="BI210">
        <f>'Datastream-Q'!AW211</f>
        <v>17.100000000000001</v>
      </c>
      <c r="BJ210">
        <f>'Datastream-Q'!AX211</f>
        <v>14.3</v>
      </c>
      <c r="BK210">
        <f>'Datastream-Q'!AY211</f>
        <v>-0.8</v>
      </c>
      <c r="BM210">
        <f>'Datastream-Q'!AZ211</f>
        <v>94.8964</v>
      </c>
      <c r="BN210">
        <f>'Datastream-Q'!BA211</f>
        <v>99.8904</v>
      </c>
      <c r="BO210">
        <f>'Datastream-Q'!BB211</f>
        <v>21.2</v>
      </c>
      <c r="BP210">
        <f>'Datastream-Q'!BC211</f>
        <v>45.7</v>
      </c>
      <c r="BQ210" s="41">
        <f>[6]Quartalsdaten!S86</f>
        <v>73.254890000000003</v>
      </c>
      <c r="BR210">
        <f>'Datastream-Q'!BE211</f>
        <v>99.1</v>
      </c>
      <c r="BS210" s="13"/>
      <c r="BT210" s="1">
        <f>'[4]Preisindex-Deutschland-Quartals'!C170</f>
        <v>15.233230467730564</v>
      </c>
      <c r="BU210" s="1">
        <f>'[4]Preisindex-Deutschland-Quartals'!D170</f>
        <v>12.554810377931437</v>
      </c>
      <c r="BV210" s="41">
        <f>'[5]Deutschland Quartalsdaten'!K170</f>
        <v>0</v>
      </c>
      <c r="BW210" s="41">
        <f>'West-Deutschland-Q'!AW211</f>
        <v>385.90480000000002</v>
      </c>
      <c r="BX210" s="41">
        <f>'West-Deutschland-Q'!AX211</f>
        <v>49.650799999999997</v>
      </c>
      <c r="BY210" s="41">
        <f>'West-Deutschland-Q'!AY211</f>
        <v>672.01144999999997</v>
      </c>
      <c r="BZ210" s="2">
        <f>'Datastream-Q'!BF211</f>
        <v>680.68499999999995</v>
      </c>
      <c r="CA210" s="30">
        <f>'Datastream-Q'!BG211</f>
        <v>4814.47</v>
      </c>
      <c r="CB210">
        <f>'Datastream-Q'!BH211</f>
        <v>47187.767</v>
      </c>
      <c r="CC210" s="41">
        <v>926.9</v>
      </c>
      <c r="CD210">
        <f>'Datastream-Q'!BI211</f>
        <v>2</v>
      </c>
      <c r="CE210">
        <f>'Datastream-Q'!BJ211</f>
        <v>-3.5</v>
      </c>
      <c r="CF210">
        <f>'Datastream-Q'!BK211</f>
        <v>105.1</v>
      </c>
      <c r="CG210" s="41">
        <v>129.57585021016448</v>
      </c>
      <c r="CH210" s="11">
        <f>[2]Weltindikatoren!Q170</f>
        <v>78.703810047046943</v>
      </c>
      <c r="CI210" s="2">
        <f>'[2]Deutschland Quartalsdaten'!O170</f>
        <v>78.909283029191755</v>
      </c>
      <c r="CJ210" s="21">
        <v>13.418419999999999</v>
      </c>
      <c r="CK210" s="21">
        <v>-5.5651999999999999</v>
      </c>
      <c r="CL210">
        <f>'Datastream-Q'!BL211</f>
        <v>93.679900000000004</v>
      </c>
      <c r="CM210" s="30">
        <f>'Datastream-Q'!BM211</f>
        <v>99.114500000000007</v>
      </c>
      <c r="CN210">
        <f>'Datastream-Q'!BN211</f>
        <v>108.4</v>
      </c>
      <c r="CO210" t="str">
        <f>'Datastream-Q'!BO211</f>
        <v>#NA</v>
      </c>
      <c r="CP210">
        <f>'Datastream-Q'!BP211</f>
        <v>200.57</v>
      </c>
      <c r="CQ210">
        <f>'Datastream-Q'!BQ211</f>
        <v>195</v>
      </c>
      <c r="CR210">
        <f>'Datastream-Q'!BR211</f>
        <v>160.22999999999999</v>
      </c>
      <c r="CS210">
        <f>'Datastream-Q'!BS211</f>
        <v>138.33000000000001</v>
      </c>
      <c r="CT210">
        <f>'Datastream-Q'!BT211</f>
        <v>175.47</v>
      </c>
      <c r="CU210" s="28">
        <f>'Datastream-Q'!BU211</f>
        <v>99.7</v>
      </c>
      <c r="CV210" s="28" t="str">
        <f>'Datastream-Q'!BV211</f>
        <v>#NA</v>
      </c>
      <c r="CW210" s="42">
        <f>'Datastream-Q'!CJ211</f>
        <v>-2.1040000000000001</v>
      </c>
      <c r="CX210" s="41">
        <v>-0.74</v>
      </c>
      <c r="CY210">
        <f>'Datastream-Q'!BW211</f>
        <v>89.5</v>
      </c>
      <c r="CZ210">
        <f>'Datastream-Q'!CL211</f>
        <v>108.46599999999999</v>
      </c>
      <c r="DA210" s="41">
        <f>[6]Quartalsdaten!C86</f>
        <v>96.872940049999997</v>
      </c>
      <c r="DB210" s="40">
        <f t="shared" si="16"/>
        <v>89.712900537838038</v>
      </c>
      <c r="DC210" s="19">
        <f>'[2]Deutschland Quartalsdaten'!N170</f>
        <v>0.13788119477143035</v>
      </c>
      <c r="DD210" s="41">
        <v>123.70978513356562</v>
      </c>
      <c r="DE210" s="41">
        <v>129.56242740998837</v>
      </c>
      <c r="DF210" s="41">
        <v>117.85714285714286</v>
      </c>
      <c r="DG210">
        <f>'Datastream-Q'!BY211</f>
        <v>13.156969</v>
      </c>
      <c r="DH210">
        <f>'Datastream-Q'!BZ211</f>
        <v>9.8000000000000007</v>
      </c>
      <c r="DI210">
        <f>'Datastream-Q'!CA211</f>
        <v>418.14</v>
      </c>
      <c r="DJ210" s="41">
        <f>[6]Quartalsdaten!D86</f>
        <v>407.524</v>
      </c>
      <c r="DK210" s="41">
        <f>[6]Quartalsdaten!E86</f>
        <v>420.93440409999999</v>
      </c>
      <c r="DL210" s="53">
        <v>0.9</v>
      </c>
      <c r="DM210">
        <f>'Datastream-Q'!CE211</f>
        <v>107.6</v>
      </c>
      <c r="DN210">
        <f>'Datastream-Q'!CF211</f>
        <v>128.19999999999999</v>
      </c>
      <c r="DO210" s="41">
        <f>[6]Quartalsdaten!F86</f>
        <v>21.511880000000001</v>
      </c>
      <c r="DP210" s="41">
        <f>'West-Deutschland-Q'!BA211</f>
        <v>43.167189999999998</v>
      </c>
      <c r="DQ210" s="41">
        <f>[6]Quartalsdaten!G86</f>
        <v>23.973659999999999</v>
      </c>
      <c r="DR210" s="41">
        <f>[6]Quartalsdaten!H86</f>
        <v>23.973659999999999</v>
      </c>
      <c r="DS210" s="41">
        <f>[6]Quartalsdaten!I86</f>
        <v>21.511880000000001</v>
      </c>
      <c r="DT210" s="41">
        <f>[6]Quartalsdaten!J86</f>
        <v>146.90388999999999</v>
      </c>
      <c r="DU210" s="41">
        <f>[6]Quartalsdaten!K86</f>
        <v>43.167189999999998</v>
      </c>
      <c r="DV210" s="48">
        <v>2.1800000000000002</v>
      </c>
      <c r="DW210">
        <f>'Datastream-Q'!CG211</f>
        <v>88.2</v>
      </c>
      <c r="DX210">
        <f>'Datastream-Q'!CH211</f>
        <v>93.8</v>
      </c>
      <c r="DY210" s="56">
        <v>94.5</v>
      </c>
      <c r="DZ210" s="41">
        <v>0.39171751388795256</v>
      </c>
      <c r="EA210" s="41">
        <v>-4.037116079506254E-2</v>
      </c>
      <c r="EB210" s="1">
        <f>[2]Weltindikatoren!C170</f>
        <v>4.02624836062596</v>
      </c>
      <c r="EC210" s="41">
        <f>'West-Deutschland-Q'!BE211</f>
        <v>67.971999999999994</v>
      </c>
      <c r="ED210" s="41">
        <f>'West-Deutschland-Q'!BF211</f>
        <v>39.954000000000001</v>
      </c>
      <c r="EE210" s="41">
        <f>[6]Quartalsdaten!L86</f>
        <v>404.67099999999999</v>
      </c>
      <c r="EF210" s="41">
        <v>100.86</v>
      </c>
      <c r="EG210" s="41">
        <f>[6]Quartalsdaten!M86</f>
        <v>31.208013950000002</v>
      </c>
      <c r="EH210" s="41">
        <f>[6]Quartalsdaten!N86</f>
        <v>7.5695538060000001</v>
      </c>
      <c r="EI210" s="41">
        <f>[6]Quartalsdaten!O86</f>
        <v>95.3</v>
      </c>
      <c r="EJ210" s="1">
        <f>[2]Weltindikatoren!C170</f>
        <v>4.02624836062596</v>
      </c>
      <c r="EK210" t="e">
        <f>#REF!</f>
        <v>#REF!</v>
      </c>
      <c r="EL210">
        <v>288.36089567410227</v>
      </c>
      <c r="EM210">
        <v>477.3253000563497</v>
      </c>
      <c r="EO210">
        <f>'Datastream-Q'!CM211</f>
        <v>104.2</v>
      </c>
      <c r="EP210">
        <f>'Datastream-Q'!CN211</f>
        <v>106.8</v>
      </c>
      <c r="EQ210">
        <f>[6]Quartalsdaten!AA86</f>
        <v>191.48</v>
      </c>
      <c r="ER210">
        <f>[6]Quartalsdaten!AB86</f>
        <v>284.80200000000002</v>
      </c>
      <c r="ES210" s="56">
        <v>88.67</v>
      </c>
      <c r="ET210" s="41">
        <f>[6]Quartalsdaten!AD86</f>
        <v>122.675</v>
      </c>
      <c r="EU210" s="41">
        <f>[6]Quartalsdaten!AE86</f>
        <v>127.247</v>
      </c>
    </row>
    <row r="211" spans="1:151">
      <c r="A211" s="4">
        <v>41000</v>
      </c>
      <c r="B211" s="14">
        <f>B210*('Datastream-Q'!B212/'Datastream-Q'!B211)</f>
        <v>575.83061084844473</v>
      </c>
      <c r="C211" s="30">
        <f>'Datastream-Q'!C212</f>
        <v>98.5</v>
      </c>
      <c r="D211" s="30">
        <f>'Datastream-Q'!D212</f>
        <v>100.8</v>
      </c>
      <c r="E211" s="30">
        <f>'Datastream-Q'!E212</f>
        <v>96.4</v>
      </c>
      <c r="F211" s="30">
        <f>'Datastream-Q'!F212</f>
        <v>94</v>
      </c>
      <c r="G211" s="30">
        <f>'Datastream-Q'!G212</f>
        <v>1.252629</v>
      </c>
      <c r="H211" s="30">
        <f>'Datastream-Q'!H212</f>
        <v>1235.7</v>
      </c>
      <c r="I211" s="30">
        <f>'Datastream-Q'!I212</f>
        <v>2155.6</v>
      </c>
      <c r="J211" s="30">
        <f>'Datastream-Q'!J212</f>
        <v>0.69599999999999995</v>
      </c>
      <c r="K211" s="30">
        <f>'Datastream-Q'!K212</f>
        <v>1.4</v>
      </c>
      <c r="L211" s="30">
        <f>'Datastream-Q'!L212</f>
        <v>6416.3</v>
      </c>
      <c r="M211" s="30">
        <f>'Datastream-Q'!M212</f>
        <v>860765</v>
      </c>
      <c r="N211" s="30">
        <f>'Datastream-Q'!N212</f>
        <v>97.4</v>
      </c>
      <c r="O211" s="30">
        <f>'Datastream-Q'!O212</f>
        <v>7293</v>
      </c>
      <c r="P211" s="30">
        <f>'Datastream-Q'!P212</f>
        <v>6.8</v>
      </c>
      <c r="Q211" s="30">
        <f>'Datastream-Q'!Q212</f>
        <v>96.8</v>
      </c>
      <c r="R211" s="30">
        <f>'Datastream-Q'!R212</f>
        <v>94.1</v>
      </c>
      <c r="S211" s="30">
        <v>0</v>
      </c>
      <c r="T211" s="15">
        <v>0</v>
      </c>
      <c r="U211" s="30">
        <f>'Datastream-Q'!S212</f>
        <v>15.6</v>
      </c>
      <c r="V211" s="30">
        <f>'Datastream-Q'!T212</f>
        <v>11.8</v>
      </c>
      <c r="W211" s="1">
        <f>'[2]Deutschland Quartalsdaten'!C171</f>
        <v>-0.54049190517364931</v>
      </c>
      <c r="X211" s="1">
        <f>'[2]Deutschland Quartalsdaten'!B171</f>
        <v>4.0585526519079185</v>
      </c>
      <c r="Y211" s="19">
        <f>'[2]Deutschland Quartalsdaten'!J171</f>
        <v>4.3387483938873554</v>
      </c>
      <c r="Z211" s="30">
        <f>'Datastream-Q'!U212</f>
        <v>318.39299999999997</v>
      </c>
      <c r="AA211" s="30">
        <f>'Datastream-Q'!V212</f>
        <v>318.59141</v>
      </c>
      <c r="AB211" s="30">
        <f>'Datastream-Q'!W212</f>
        <v>276.59100000000001</v>
      </c>
      <c r="AC211" s="30">
        <f>'Datastream-Q'!X212</f>
        <v>263.94785999999999</v>
      </c>
      <c r="AD211" s="40">
        <f>'Datastream-Q'!Y212</f>
        <v>-8.6</v>
      </c>
      <c r="AE211" s="2">
        <f>'Datastream-Q'!Z212</f>
        <v>91.9</v>
      </c>
      <c r="AF211" s="1">
        <f>'Datastream-Q'!AA212</f>
        <v>7.8</v>
      </c>
      <c r="AG211" s="30">
        <f>'Datastream-Q'!AB212</f>
        <v>90.1</v>
      </c>
      <c r="AH211" s="2">
        <f>'Datastream-Q'!AC212</f>
        <v>84.8</v>
      </c>
      <c r="AI211" s="30">
        <f>'Datastream-Q'!AD212</f>
        <v>97.38</v>
      </c>
      <c r="AJ211">
        <v>1.3</v>
      </c>
      <c r="AK211" s="2">
        <f t="shared" si="22"/>
        <v>99.937722740233326</v>
      </c>
      <c r="AL211" s="2">
        <f t="shared" si="23"/>
        <v>104.79001420962459</v>
      </c>
      <c r="AM211" s="48">
        <f>'Datastream-Q'!CI212</f>
        <v>-1.7</v>
      </c>
      <c r="AN211" s="30">
        <f>'Datastream-Q'!AF212</f>
        <v>97.7</v>
      </c>
      <c r="AO211" s="30">
        <f>'Datastream-Q'!AG212</f>
        <v>-7.7</v>
      </c>
      <c r="AP211" s="30">
        <f>'Datastream-Q'!AH212</f>
        <v>50.588180000000001</v>
      </c>
      <c r="AQ211" s="30">
        <f>'Datastream-Q'!AI212</f>
        <v>267.87893000000003</v>
      </c>
      <c r="AR211" s="30">
        <f>'Datastream-Q'!AJ212</f>
        <v>60.567149999999998</v>
      </c>
      <c r="AS211" s="30">
        <f>'Datastream-Q'!AK212</f>
        <v>203.35990000000001</v>
      </c>
      <c r="AT211" s="30">
        <f>'Datastream-Q'!AL212</f>
        <v>49.578000000000003</v>
      </c>
      <c r="AU211" s="30">
        <f>'Datastream-Q'!AM212</f>
        <v>268.815</v>
      </c>
      <c r="AV211" s="30">
        <f>'Datastream-Q'!AN212</f>
        <v>58.305999999999997</v>
      </c>
      <c r="AW211" s="30">
        <f>'Datastream-Q'!AO212</f>
        <v>218.285</v>
      </c>
      <c r="AX211" s="30">
        <f t="shared" si="24"/>
        <v>95.369509675144599</v>
      </c>
      <c r="AY211" s="30">
        <f>'Datastream-Q'!AQ212</f>
        <v>109.06</v>
      </c>
      <c r="AZ211" s="30">
        <f>'Datastream-Q'!AR212</f>
        <v>96.8</v>
      </c>
      <c r="BA211" s="2">
        <f t="shared" si="20"/>
        <v>98.003130375514601</v>
      </c>
      <c r="BB211" s="2">
        <f t="shared" ref="BB211:BB216" si="25">AU211/AQ211*100</f>
        <v>100.34943771053587</v>
      </c>
      <c r="BC211" s="2">
        <f t="shared" si="21"/>
        <v>96.26670563168318</v>
      </c>
      <c r="BD211" s="2">
        <f t="shared" ref="BD211:BD216" si="26">AW211/AS211*100</f>
        <v>107.3392541990825</v>
      </c>
      <c r="BE211" s="30">
        <f>'Datastream-Q'!AS212</f>
        <v>86.54</v>
      </c>
      <c r="BF211">
        <f>'Datastream-Q'!AT212</f>
        <v>91.9</v>
      </c>
      <c r="BG211">
        <f>'Datastream-Q'!AU212</f>
        <v>85.5</v>
      </c>
      <c r="BH211">
        <f>'Datastream-Q'!AV212</f>
        <v>84.5</v>
      </c>
      <c r="BI211">
        <f>'Datastream-Q'!AW212</f>
        <v>15.3</v>
      </c>
      <c r="BJ211">
        <f>'Datastream-Q'!AX212</f>
        <v>16.600000000000001</v>
      </c>
      <c r="BK211">
        <f>'Datastream-Q'!AY212</f>
        <v>-3.3</v>
      </c>
      <c r="BM211" s="30">
        <f>'Datastream-Q'!AZ212</f>
        <v>94.840299999999999</v>
      </c>
      <c r="BN211">
        <f>'Datastream-Q'!BA212</f>
        <v>99.458399999999997</v>
      </c>
      <c r="BO211">
        <f>'Datastream-Q'!BB212</f>
        <v>12.9</v>
      </c>
      <c r="BP211">
        <f>'Datastream-Q'!BC212</f>
        <v>94.1</v>
      </c>
      <c r="BQ211" s="41">
        <f>[6]Quartalsdaten!S87</f>
        <v>73.546139999999994</v>
      </c>
      <c r="BR211">
        <f>'Datastream-Q'!BE212</f>
        <v>99.1</v>
      </c>
      <c r="BT211" s="1">
        <f>'[4]Preisindex-Deutschland-Quartals'!C171</f>
        <v>15.296801005304737</v>
      </c>
      <c r="BU211" s="1">
        <f>'[4]Preisindex-Deutschland-Quartals'!D171</f>
        <v>12.599321347876604</v>
      </c>
      <c r="BV211" s="41">
        <f>'[5]Deutschland Quartalsdaten'!K171</f>
        <v>0</v>
      </c>
      <c r="BW211" s="41">
        <f>'West-Deutschland-Q'!AW212</f>
        <v>387.42761999999999</v>
      </c>
      <c r="BX211" s="41">
        <f>'West-Deutschland-Q'!AX212</f>
        <v>48.823030000000003</v>
      </c>
      <c r="BY211" s="41">
        <f>'West-Deutschland-Q'!AY212</f>
        <v>671.10267999999996</v>
      </c>
      <c r="BZ211" s="2">
        <f>'Datastream-Q'!BF212</f>
        <v>683.65499999999997</v>
      </c>
      <c r="CA211" s="30">
        <f>'Datastream-Q'!BG212</f>
        <v>4852.33</v>
      </c>
      <c r="CB211" s="30">
        <f>'Datastream-Q'!BH212</f>
        <v>44212.796999999999</v>
      </c>
      <c r="CC211" s="41">
        <v>928.48</v>
      </c>
      <c r="CD211" s="30">
        <f>'Datastream-Q'!BI212</f>
        <v>5.8</v>
      </c>
      <c r="CE211" s="30">
        <f>'Datastream-Q'!BJ212</f>
        <v>-4.0999999999999996</v>
      </c>
      <c r="CF211" s="30">
        <f>'Datastream-Q'!BK212</f>
        <v>102.1</v>
      </c>
      <c r="CG211" s="41">
        <v>131.83034008406588</v>
      </c>
      <c r="CH211" s="11">
        <f>[2]Weltindikatoren!Q171</f>
        <v>78.434174206003689</v>
      </c>
      <c r="CI211" s="2">
        <f>'[2]Deutschland Quartalsdaten'!O171</f>
        <v>78.798642817542756</v>
      </c>
      <c r="CJ211" s="21">
        <v>13.418419999999999</v>
      </c>
      <c r="CK211" s="21">
        <v>-5.5651999999999999</v>
      </c>
      <c r="CL211" s="30">
        <f>'Datastream-Q'!BL212</f>
        <v>92.638199999999998</v>
      </c>
      <c r="CM211" s="30">
        <f>'Datastream-Q'!BM212</f>
        <v>98.8185</v>
      </c>
      <c r="CN211" s="38">
        <f>'Datastream-Q'!BN212</f>
        <v>107.8</v>
      </c>
      <c r="CO211" s="30" t="str">
        <f>'Datastream-Q'!BO212</f>
        <v>#NA</v>
      </c>
      <c r="CP211">
        <f>'Datastream-Q'!BP212</f>
        <v>183.93</v>
      </c>
      <c r="CQ211">
        <f>'Datastream-Q'!BQ212</f>
        <v>179.8</v>
      </c>
      <c r="CR211">
        <f>'Datastream-Q'!BR212</f>
        <v>153.97</v>
      </c>
      <c r="CS211">
        <f>'Datastream-Q'!BS212</f>
        <v>135.57</v>
      </c>
      <c r="CT211">
        <f>'Datastream-Q'!BT212</f>
        <v>166.73</v>
      </c>
      <c r="CU211" s="28">
        <f>'Datastream-Q'!BU212</f>
        <v>99.9</v>
      </c>
      <c r="CV211" s="28" t="str">
        <f>'Datastream-Q'!BV212</f>
        <v>#NA</v>
      </c>
      <c r="CW211" s="42">
        <f>'Datastream-Q'!CJ212</f>
        <v>-5.3049999999999997</v>
      </c>
      <c r="CX211" s="41">
        <v>-0.36</v>
      </c>
      <c r="CY211">
        <f>'Datastream-Q'!BW212</f>
        <v>93.5</v>
      </c>
      <c r="CZ211">
        <f>'Datastream-Q'!CL212</f>
        <v>107.5595</v>
      </c>
      <c r="DA211" s="41">
        <f>[6]Quartalsdaten!C87</f>
        <v>96.917798610000006</v>
      </c>
      <c r="DB211" s="40">
        <f t="shared" si="16"/>
        <v>83.892307692307696</v>
      </c>
      <c r="DC211" s="19">
        <f>'[2]Deutschland Quartalsdaten'!N171</f>
        <v>8.203638260771888E-2</v>
      </c>
      <c r="DD211" s="41">
        <v>132.23934467081153</v>
      </c>
      <c r="DE211" s="41">
        <v>131.38760407030526</v>
      </c>
      <c r="DF211" s="41">
        <v>133.09108527131781</v>
      </c>
      <c r="DG211">
        <f>'Datastream-Q'!BY212</f>
        <v>9.4403220000000001</v>
      </c>
      <c r="DH211">
        <f>'Datastream-Q'!BZ212</f>
        <v>9.8000000000000007</v>
      </c>
      <c r="DI211">
        <f>'Datastream-Q'!CA212</f>
        <v>415.18</v>
      </c>
      <c r="DJ211" s="41">
        <f>[6]Quartalsdaten!D87</f>
        <v>398.35199999999998</v>
      </c>
      <c r="DK211" s="41">
        <f>[6]Quartalsdaten!E87</f>
        <v>410.50749530000002</v>
      </c>
      <c r="DL211" s="53">
        <v>0.5</v>
      </c>
      <c r="DM211">
        <f>'Datastream-Q'!CE212</f>
        <v>106.4</v>
      </c>
      <c r="DN211">
        <f>'Datastream-Q'!CF212</f>
        <v>128.4</v>
      </c>
      <c r="DO211" s="41">
        <f>[6]Quartalsdaten!F87</f>
        <v>21.685279999999999</v>
      </c>
      <c r="DP211" s="41">
        <f>'West-Deutschland-Q'!BA212</f>
        <v>43.382010000000001</v>
      </c>
      <c r="DQ211" s="41">
        <f>[6]Quartalsdaten!G87</f>
        <v>24.213180000000001</v>
      </c>
      <c r="DR211" s="41">
        <f>[6]Quartalsdaten!H87</f>
        <v>24.213180000000001</v>
      </c>
      <c r="DS211" s="41">
        <f>[6]Quartalsdaten!I87</f>
        <v>21.685279999999999</v>
      </c>
      <c r="DT211" s="41">
        <f>[6]Quartalsdaten!J87</f>
        <v>146.57067000000001</v>
      </c>
      <c r="DU211" s="41">
        <f>[6]Quartalsdaten!K87</f>
        <v>43.382010000000001</v>
      </c>
      <c r="DV211" s="48">
        <v>1.82</v>
      </c>
      <c r="DW211">
        <f>'Datastream-Q'!CG212</f>
        <v>88.3</v>
      </c>
      <c r="DX211">
        <f>'Datastream-Q'!CH212</f>
        <v>92.5</v>
      </c>
      <c r="DY211" s="56">
        <v>94.62</v>
      </c>
      <c r="DZ211" s="41">
        <v>7.5779070398782483E-2</v>
      </c>
      <c r="EA211" s="41">
        <v>0.14375830211119364</v>
      </c>
      <c r="EB211" s="1">
        <f>[2]Weltindikatoren!C171</f>
        <v>4.0492570995559021</v>
      </c>
      <c r="EC211" s="41">
        <f>'West-Deutschland-Q'!BE212</f>
        <v>68.641999999999996</v>
      </c>
      <c r="ED211" s="41">
        <f>'West-Deutschland-Q'!BF212</f>
        <v>40.396000000000001</v>
      </c>
      <c r="EE211" s="41">
        <f>[6]Quartalsdaten!L87</f>
        <v>401.548</v>
      </c>
      <c r="EF211" s="41">
        <v>99.77</v>
      </c>
      <c r="EG211" s="41">
        <f>[6]Quartalsdaten!M87</f>
        <v>31.17366453</v>
      </c>
      <c r="EH211" s="41">
        <f>[6]Quartalsdaten!N87</f>
        <v>7.6549670110000001</v>
      </c>
      <c r="EI211" s="41">
        <f>[6]Quartalsdaten!O87</f>
        <v>95.566666670000004</v>
      </c>
      <c r="EJ211" s="1">
        <f>[2]Weltindikatoren!C171</f>
        <v>4.0492570995559021</v>
      </c>
      <c r="EK211" t="e">
        <f>#REF!</f>
        <v>#REF!</v>
      </c>
      <c r="EL211">
        <v>288.06186356256325</v>
      </c>
      <c r="EM211">
        <v>481.43823190265317</v>
      </c>
      <c r="EO211">
        <f>'Datastream-Q'!CM212</f>
        <v>105.4</v>
      </c>
      <c r="EP211">
        <f>'Datastream-Q'!CN212</f>
        <v>107</v>
      </c>
      <c r="EQ211">
        <f>[6]Quartalsdaten!AA87</f>
        <v>193.839</v>
      </c>
      <c r="ER211">
        <f>[6]Quartalsdaten!AB87</f>
        <v>287.96499999999997</v>
      </c>
      <c r="ES211" s="56">
        <v>89.21</v>
      </c>
      <c r="ET211" s="41">
        <f>[6]Quartalsdaten!AD87</f>
        <v>123.547</v>
      </c>
      <c r="EU211" s="41">
        <f>[6]Quartalsdaten!AE87</f>
        <v>141.94399999999999</v>
      </c>
    </row>
    <row r="212" spans="1:151">
      <c r="A212" s="4">
        <v>41091</v>
      </c>
      <c r="B212" s="14">
        <f>B211*('Datastream-Q'!B213/'Datastream-Q'!B212)</f>
        <v>577.50933410590437</v>
      </c>
      <c r="C212" s="30">
        <f>'Datastream-Q'!C213</f>
        <v>94.6</v>
      </c>
      <c r="D212" s="30">
        <f>'Datastream-Q'!D213</f>
        <v>97.7</v>
      </c>
      <c r="E212" s="30">
        <f>'Datastream-Q'!E213</f>
        <v>91.7</v>
      </c>
      <c r="F212" s="30">
        <f>'Datastream-Q'!F213</f>
        <v>92.8</v>
      </c>
      <c r="G212" s="30">
        <f>'Datastream-Q'!G213</f>
        <v>1.2855700000000001</v>
      </c>
      <c r="H212" s="30">
        <f>'Datastream-Q'!H213</f>
        <v>1291.5999999999999</v>
      </c>
      <c r="I212" s="30">
        <f>'Datastream-Q'!I213</f>
        <v>2199.5</v>
      </c>
      <c r="J212" s="30">
        <f>'Datastream-Q'!J213</f>
        <v>0.35799999999999998</v>
      </c>
      <c r="K212" s="30">
        <f>'Datastream-Q'!K213</f>
        <v>1.33</v>
      </c>
      <c r="L212" s="30">
        <f>'Datastream-Q'!L213</f>
        <v>7216.2</v>
      </c>
      <c r="M212" s="30">
        <f>'Datastream-Q'!M213</f>
        <v>724397</v>
      </c>
      <c r="N212" s="30">
        <f>'Datastream-Q'!N213</f>
        <v>98</v>
      </c>
      <c r="O212" s="30">
        <f>'Datastream-Q'!O213</f>
        <v>7027</v>
      </c>
      <c r="P212" s="30">
        <f>'Datastream-Q'!P213</f>
        <v>6.8</v>
      </c>
      <c r="Q212" s="30">
        <f>'Datastream-Q'!Q213</f>
        <v>97.2</v>
      </c>
      <c r="R212" s="30">
        <f>'Datastream-Q'!R213</f>
        <v>94.8</v>
      </c>
      <c r="S212" s="30">
        <v>0</v>
      </c>
      <c r="T212" s="15">
        <v>0</v>
      </c>
      <c r="U212" s="30">
        <f>'Datastream-Q'!S213</f>
        <v>11.8</v>
      </c>
      <c r="V212" s="30">
        <f>'Datastream-Q'!T213</f>
        <v>19.399999999999999</v>
      </c>
      <c r="W212" s="1">
        <f>'[2]Deutschland Quartalsdaten'!C172</f>
        <v>-0.81027578335992478</v>
      </c>
      <c r="X212" s="1">
        <f>'[2]Deutschland Quartalsdaten'!B172</f>
        <v>4.059112655160118</v>
      </c>
      <c r="Y212" s="19">
        <f>'[2]Deutschland Quartalsdaten'!J172</f>
        <v>4.3514263521097014</v>
      </c>
      <c r="Z212" s="30">
        <f>'Datastream-Q'!U213</f>
        <v>323.11599999999999</v>
      </c>
      <c r="AA212" s="30">
        <f>'Datastream-Q'!V213</f>
        <v>322.60264999999998</v>
      </c>
      <c r="AB212" s="30">
        <f>'Datastream-Q'!W213</f>
        <v>277.21100000000001</v>
      </c>
      <c r="AC212" s="30">
        <f>'Datastream-Q'!X213</f>
        <v>264.78086999999999</v>
      </c>
      <c r="AD212" s="40">
        <f>'Datastream-Q'!Y213</f>
        <v>-17.600000000000001</v>
      </c>
      <c r="AE212" s="2">
        <f>'Datastream-Q'!Z213</f>
        <v>91.3</v>
      </c>
      <c r="AF212" s="1">
        <f>'Datastream-Q'!AA213</f>
        <v>3.5</v>
      </c>
      <c r="AG212" s="30">
        <f>'Datastream-Q'!AB213</f>
        <v>89.3</v>
      </c>
      <c r="AH212" s="2">
        <f>'Datastream-Q'!AC213</f>
        <v>83.9</v>
      </c>
      <c r="AI212" s="30">
        <f>'Datastream-Q'!AD213</f>
        <v>96.02</v>
      </c>
      <c r="AJ212" s="30">
        <f>'Datastream-Q'!AE213</f>
        <v>1.2855700000000001</v>
      </c>
      <c r="AK212" s="2">
        <f t="shared" si="22"/>
        <v>100.15912764510769</v>
      </c>
      <c r="AL212" s="2">
        <f t="shared" si="23"/>
        <v>104.69449700048195</v>
      </c>
      <c r="AM212" s="48">
        <f>'Datastream-Q'!CI213</f>
        <v>-5</v>
      </c>
      <c r="AN212" s="30">
        <f>'Datastream-Q'!AF213</f>
        <v>98</v>
      </c>
      <c r="AO212" s="30">
        <f>'Datastream-Q'!AG213</f>
        <v>-15.1</v>
      </c>
      <c r="AP212" s="30">
        <f>'Datastream-Q'!AH213</f>
        <v>52.190420000000003</v>
      </c>
      <c r="AQ212" s="30">
        <f>'Datastream-Q'!AI213</f>
        <v>270.35793999999999</v>
      </c>
      <c r="AR212" s="30">
        <f>'Datastream-Q'!AJ213</f>
        <v>62.157449999999997</v>
      </c>
      <c r="AS212" s="30">
        <f>'Datastream-Q'!AK213</f>
        <v>202.74010000000001</v>
      </c>
      <c r="AT212" s="30">
        <f>'Datastream-Q'!AL213</f>
        <v>50.970999999999997</v>
      </c>
      <c r="AU212" s="30">
        <f>'Datastream-Q'!AM213</f>
        <v>272.14499999999998</v>
      </c>
      <c r="AV212" s="30">
        <f>'Datastream-Q'!AN213</f>
        <v>60.125</v>
      </c>
      <c r="AW212" s="30">
        <f>'Datastream-Q'!AO213</f>
        <v>217.08600000000001</v>
      </c>
      <c r="AX212" s="30">
        <f t="shared" si="24"/>
        <v>95.667996422626317</v>
      </c>
      <c r="AY212" s="30">
        <f>'Datastream-Q'!AQ213</f>
        <v>110.13</v>
      </c>
      <c r="AZ212" s="30">
        <f>'Datastream-Q'!AR213</f>
        <v>97.2</v>
      </c>
      <c r="BA212" s="2">
        <f t="shared" si="20"/>
        <v>97.663517557436776</v>
      </c>
      <c r="BB212" s="2">
        <f t="shared" si="25"/>
        <v>100.66099778685988</v>
      </c>
      <c r="BC212" s="2">
        <f t="shared" ref="BC212:BC217" si="27">AV212/AR212*100</f>
        <v>96.730158653548372</v>
      </c>
      <c r="BD212" s="2">
        <f t="shared" si="26"/>
        <v>107.07600519088231</v>
      </c>
      <c r="BE212" s="30">
        <f>'Datastream-Q'!AS213</f>
        <v>85.537800000000004</v>
      </c>
      <c r="BF212" s="30">
        <f>'Datastream-Q'!AT213</f>
        <v>91.3</v>
      </c>
      <c r="BG212" s="30">
        <f>'Datastream-Q'!AU213</f>
        <v>83</v>
      </c>
      <c r="BH212" s="30">
        <f>'Datastream-Q'!AV213</f>
        <v>83.5</v>
      </c>
      <c r="BI212" s="30">
        <f>'Datastream-Q'!AW213</f>
        <v>10.8</v>
      </c>
      <c r="BJ212" s="30">
        <f>'Datastream-Q'!AX213</f>
        <v>28.9</v>
      </c>
      <c r="BK212" s="30">
        <f>'Datastream-Q'!AY213</f>
        <v>-10.1</v>
      </c>
      <c r="BM212" s="30">
        <f>'Datastream-Q'!AZ213</f>
        <v>94.502300000000005</v>
      </c>
      <c r="BN212" s="30">
        <f>'Datastream-Q'!BA213</f>
        <v>98.728800000000007</v>
      </c>
      <c r="BO212" s="30">
        <f>'Datastream-Q'!BB213</f>
        <v>17.5</v>
      </c>
      <c r="BP212" s="30">
        <f>'Datastream-Q'!BC213</f>
        <v>97.8</v>
      </c>
      <c r="BQ212" s="41">
        <f>[6]Quartalsdaten!S88</f>
        <v>74.012129999999999</v>
      </c>
      <c r="BR212" s="30">
        <f>'Datastream-Q'!BE213</f>
        <v>98.5</v>
      </c>
      <c r="BT212" s="1">
        <f>'[4]Preisindex-Deutschland-Quartals'!C172</f>
        <v>15.377424529001322</v>
      </c>
      <c r="BU212" s="1">
        <f>'[4]Preisindex-Deutschland-Quartals'!D172</f>
        <v>12.666052423491408</v>
      </c>
      <c r="BV212" s="41">
        <f>'[5]Deutschland Quartalsdaten'!K172</f>
        <v>0</v>
      </c>
      <c r="BW212" s="41">
        <f>'West-Deutschland-Q'!AW213</f>
        <v>387.94853999999998</v>
      </c>
      <c r="BX212" s="41">
        <f>'West-Deutschland-Q'!AX213</f>
        <v>47.974559999999997</v>
      </c>
      <c r="BY212" s="41">
        <f>'West-Deutschland-Q'!AY213</f>
        <v>669.77444000000003</v>
      </c>
      <c r="BZ212" s="2">
        <f>'Datastream-Q'!BF213</f>
        <v>690.40800000000002</v>
      </c>
      <c r="CA212" s="30">
        <f>'Datastream-Q'!BG213</f>
        <v>4867.5600000000004</v>
      </c>
      <c r="CB212" s="30">
        <f>'Datastream-Q'!BH213</f>
        <v>47803.699000000001</v>
      </c>
      <c r="CC212" s="41">
        <v>931.2</v>
      </c>
      <c r="CD212" s="30">
        <f>'Datastream-Q'!BI213</f>
        <v>-21.1</v>
      </c>
      <c r="CE212" s="30">
        <f>'Datastream-Q'!BJ213</f>
        <v>-7.8</v>
      </c>
      <c r="CF212" s="30">
        <f>'Datastream-Q'!BK213</f>
        <v>95.9</v>
      </c>
      <c r="CG212" s="41">
        <v>132.68373455610768</v>
      </c>
      <c r="CH212" s="11">
        <f>[2]Weltindikatoren!Q172</f>
        <v>77.629076773748395</v>
      </c>
      <c r="CI212" s="41">
        <f>'[2]Deutschland Quartalsdaten'!O172</f>
        <v>78.011445265021806</v>
      </c>
      <c r="CJ212" s="21">
        <v>13.418419999999999</v>
      </c>
      <c r="CK212" s="21">
        <v>-5.5651999999999999</v>
      </c>
      <c r="CL212" s="30">
        <f>'Datastream-Q'!BL213</f>
        <v>90.566599999999994</v>
      </c>
      <c r="CM212" s="30">
        <f>'Datastream-Q'!BM213</f>
        <v>97.858400000000003</v>
      </c>
      <c r="CN212" s="38">
        <f>'Datastream-Q'!BN213</f>
        <v>107.9</v>
      </c>
      <c r="CO212" s="30" t="str">
        <f>'Datastream-Q'!BO213</f>
        <v>#NA</v>
      </c>
      <c r="CP212" s="30">
        <f>'Datastream-Q'!BP213</f>
        <v>185.8</v>
      </c>
      <c r="CQ212" s="30">
        <f>'Datastream-Q'!BQ213</f>
        <v>180.7</v>
      </c>
      <c r="CR212" s="30">
        <f>'Datastream-Q'!BR213</f>
        <v>148.93</v>
      </c>
      <c r="CS212" s="30">
        <f>'Datastream-Q'!BS213</f>
        <v>149.97</v>
      </c>
      <c r="CT212" s="30">
        <f>'Datastream-Q'!BT213</f>
        <v>148.19999999999999</v>
      </c>
      <c r="CU212" s="28">
        <f>'Datastream-Q'!BU213</f>
        <v>100.2</v>
      </c>
      <c r="CV212" s="28" t="str">
        <f>'Datastream-Q'!BV213</f>
        <v>#NA</v>
      </c>
      <c r="CW212" s="42">
        <f>'Datastream-Q'!CJ213</f>
        <v>-5.5209999999999999</v>
      </c>
      <c r="CX212" s="41">
        <v>-0.42</v>
      </c>
      <c r="CY212">
        <f>'Datastream-Q'!BW213</f>
        <v>95</v>
      </c>
      <c r="CZ212">
        <f>'Datastream-Q'!CL213</f>
        <v>105.2927</v>
      </c>
      <c r="DA212" s="41">
        <f>[6]Quartalsdaten!C88</f>
        <v>97.252909720000005</v>
      </c>
      <c r="DB212" s="40">
        <f t="shared" si="16"/>
        <v>85.666280327014462</v>
      </c>
      <c r="DC212" s="19">
        <f>'[2]Deutschland Quartalsdaten'!N172</f>
        <v>0.10404402921558738</v>
      </c>
      <c r="DD212" s="41">
        <v>113.65565082157738</v>
      </c>
      <c r="DE212" s="41">
        <v>118.40124066754501</v>
      </c>
      <c r="DF212" s="41">
        <v>108.91006097560975</v>
      </c>
      <c r="DG212">
        <f>'Datastream-Q'!BY213</f>
        <v>8.1322189999999992</v>
      </c>
      <c r="DH212">
        <f>'Datastream-Q'!BZ213</f>
        <v>9.8000000000000007</v>
      </c>
      <c r="DI212">
        <f>'Datastream-Q'!CA213</f>
        <v>416.66</v>
      </c>
      <c r="DJ212" s="41">
        <f>[6]Quartalsdaten!D88</f>
        <v>401.04500000000002</v>
      </c>
      <c r="DK212" s="41">
        <f>[6]Quartalsdaten!E88</f>
        <v>412.24081039999999</v>
      </c>
      <c r="DL212" s="53">
        <v>0.3</v>
      </c>
      <c r="DM212">
        <f>'Datastream-Q'!CE213</f>
        <v>109.6</v>
      </c>
      <c r="DN212">
        <f>'Datastream-Q'!CF213</f>
        <v>130.80000000000001</v>
      </c>
      <c r="DO212" s="41">
        <f>[6]Quartalsdaten!F88</f>
        <v>21.528189999999999</v>
      </c>
      <c r="DP212" s="41">
        <f>'West-Deutschland-Q'!BA213</f>
        <v>43.785359999999997</v>
      </c>
      <c r="DQ212" s="41">
        <f>[6]Quartalsdaten!G88</f>
        <v>24.404260000000001</v>
      </c>
      <c r="DR212" s="41">
        <f>[6]Quartalsdaten!H88</f>
        <v>24.404260000000001</v>
      </c>
      <c r="DS212" s="41">
        <f>[6]Quartalsdaten!I88</f>
        <v>21.528189999999999</v>
      </c>
      <c r="DT212" s="41">
        <f>[6]Quartalsdaten!J88</f>
        <v>146.32831999999999</v>
      </c>
      <c r="DU212" s="41">
        <f>[6]Quartalsdaten!K88</f>
        <v>43.785359999999997</v>
      </c>
      <c r="DV212" s="48">
        <v>1.47</v>
      </c>
      <c r="DW212">
        <f>'Datastream-Q'!CG213</f>
        <v>88.4</v>
      </c>
      <c r="DX212">
        <f>'Datastream-Q'!CH213</f>
        <v>90.5</v>
      </c>
      <c r="DY212" s="56">
        <v>92.84</v>
      </c>
      <c r="DZ212" s="41">
        <v>0.16108474936565217</v>
      </c>
      <c r="EA212" s="41">
        <v>3.0957089480780704E-2</v>
      </c>
      <c r="EB212" s="1">
        <f>[2]Weltindikatoren!C172</f>
        <v>4.0737619911862888</v>
      </c>
      <c r="EC212" s="41">
        <f>'West-Deutschland-Q'!BE213</f>
        <v>69.433000000000007</v>
      </c>
      <c r="ED212" s="41">
        <f>'West-Deutschland-Q'!BF213</f>
        <v>41.006999999999998</v>
      </c>
      <c r="EE212" s="41">
        <f>[6]Quartalsdaten!L88</f>
        <v>402.91399999999999</v>
      </c>
      <c r="EF212" s="41">
        <v>99.66</v>
      </c>
      <c r="EG212" s="41">
        <f>[6]Quartalsdaten!M88</f>
        <v>30.983181349999999</v>
      </c>
      <c r="EH212" s="41">
        <f>[6]Quartalsdaten!N88</f>
        <v>7.6706527820000003</v>
      </c>
      <c r="EI212" s="41">
        <f>[6]Quartalsdaten!O88</f>
        <v>95.899999999999991</v>
      </c>
      <c r="EJ212" s="1">
        <f>[2]Weltindikatoren!C172</f>
        <v>4.0737619911862888</v>
      </c>
      <c r="EK212" t="e">
        <f>#REF!</f>
        <v>#REF!</v>
      </c>
      <c r="EL212">
        <v>286.52831631105448</v>
      </c>
      <c r="EM212">
        <v>482.45097307478949</v>
      </c>
      <c r="EO212">
        <f>'Datastream-Q'!CM213</f>
        <v>106.4</v>
      </c>
      <c r="EP212">
        <f>'Datastream-Q'!CN213</f>
        <v>107.1</v>
      </c>
      <c r="EQ212">
        <f>[6]Quartalsdaten!AA88</f>
        <v>194.4</v>
      </c>
      <c r="ER212">
        <f>[6]Quartalsdaten!AB88</f>
        <v>288.911</v>
      </c>
      <c r="ES212" s="56">
        <v>89.92</v>
      </c>
      <c r="ET212" s="41">
        <f>[6]Quartalsdaten!AD88</f>
        <v>124.30500000000001</v>
      </c>
      <c r="EU212" s="41">
        <f>[6]Quartalsdaten!AE88</f>
        <v>143.28800000000001</v>
      </c>
    </row>
    <row r="213" spans="1:151">
      <c r="A213" s="4">
        <v>41183</v>
      </c>
      <c r="B213" s="14">
        <f>B212*('Datastream-Q'!B214/'Datastream-Q'!B213)</f>
        <v>574.93101174683147</v>
      </c>
      <c r="C213" s="30">
        <f>'Datastream-Q'!C214</f>
        <v>93.9</v>
      </c>
      <c r="D213" s="30">
        <f>'Datastream-Q'!D214</f>
        <v>94.6</v>
      </c>
      <c r="E213" s="30">
        <f>'Datastream-Q'!E214</f>
        <v>93.1</v>
      </c>
      <c r="F213" s="30">
        <f>'Datastream-Q'!F214</f>
        <v>92.8</v>
      </c>
      <c r="G213" s="30">
        <f>'Datastream-Q'!G214</f>
        <v>1.3119369999999999</v>
      </c>
      <c r="H213" s="30">
        <f>'Datastream-Q'!H214</f>
        <v>1365.7</v>
      </c>
      <c r="I213" s="30">
        <f>'Datastream-Q'!I214</f>
        <v>2222.4</v>
      </c>
      <c r="J213" s="30">
        <f>'Datastream-Q'!J214</f>
        <v>0.19500000000000001</v>
      </c>
      <c r="K213" s="30">
        <f>'Datastream-Q'!K214</f>
        <v>1.37</v>
      </c>
      <c r="L213" s="30">
        <f>'Datastream-Q'!L214</f>
        <v>7612.4</v>
      </c>
      <c r="M213" s="30">
        <f>'Datastream-Q'!M214</f>
        <v>723706</v>
      </c>
      <c r="N213" s="30">
        <f>'Datastream-Q'!N214</f>
        <v>95.7</v>
      </c>
      <c r="O213" s="30">
        <f>'Datastream-Q'!O214</f>
        <v>6494</v>
      </c>
      <c r="P213" s="30">
        <f>'Datastream-Q'!P214</f>
        <v>6.8</v>
      </c>
      <c r="Q213" s="30">
        <f>'Datastream-Q'!Q214</f>
        <v>97.6</v>
      </c>
      <c r="R213" s="30">
        <f>'Datastream-Q'!R214</f>
        <v>95.3</v>
      </c>
      <c r="S213" s="30">
        <v>0</v>
      </c>
      <c r="T213" s="15">
        <v>0</v>
      </c>
      <c r="U213" s="30">
        <f>'Datastream-Q'!S214</f>
        <v>9.6</v>
      </c>
      <c r="V213" s="30">
        <f>'Datastream-Q'!T214</f>
        <v>24.6</v>
      </c>
      <c r="W213" s="1">
        <f>'[2]Deutschland Quartalsdaten'!C173</f>
        <v>-0.83431453799637323</v>
      </c>
      <c r="X213" s="1">
        <f>'[2]Deutschland Quartalsdaten'!B173</f>
        <v>4.0325879116773784</v>
      </c>
      <c r="Y213" s="19">
        <f>'[2]Deutschland Quartalsdaten'!J173</f>
        <v>4.3567910733815101</v>
      </c>
      <c r="Z213" s="30">
        <f>'Datastream-Q'!U214</f>
        <v>317.81900000000002</v>
      </c>
      <c r="AA213" s="30">
        <f>'Datastream-Q'!V214</f>
        <v>317.66845999999998</v>
      </c>
      <c r="AB213" s="30">
        <f>'Datastream-Q'!W214</f>
        <v>275.74400000000003</v>
      </c>
      <c r="AC213" s="30">
        <f>'Datastream-Q'!X214</f>
        <v>263.38261</v>
      </c>
      <c r="AD213" s="40">
        <f>'Datastream-Q'!Y214</f>
        <v>-25.5</v>
      </c>
      <c r="AE213" s="2">
        <f>'Datastream-Q'!Z214</f>
        <v>92.5</v>
      </c>
      <c r="AF213" s="1">
        <f>'Datastream-Q'!AA214</f>
        <v>3.3</v>
      </c>
      <c r="AG213" s="38">
        <f>'Datastream-Q'!AB214</f>
        <v>90.5</v>
      </c>
      <c r="AH213" s="39">
        <f>'Datastream-Q'!AC214</f>
        <v>85</v>
      </c>
      <c r="AI213" s="38">
        <f>'Datastream-Q'!AD214</f>
        <v>97.59</v>
      </c>
      <c r="AJ213" s="30">
        <f>'Datastream-Q'!AE214</f>
        <v>1.3119369999999999</v>
      </c>
      <c r="AK213" s="2">
        <f t="shared" si="22"/>
        <v>100.04738902943025</v>
      </c>
      <c r="AL213" s="2">
        <f t="shared" si="23"/>
        <v>104.69332048915456</v>
      </c>
      <c r="AM213" s="48">
        <f>'Datastream-Q'!CI214</f>
        <v>-3</v>
      </c>
      <c r="AN213" s="30">
        <f>'Datastream-Q'!AF214</f>
        <v>95.7</v>
      </c>
      <c r="AO213" s="30">
        <f>'Datastream-Q'!AG214</f>
        <v>-20.7</v>
      </c>
      <c r="AP213" s="30">
        <f>'Datastream-Q'!AH214</f>
        <v>52.399410000000003</v>
      </c>
      <c r="AQ213" s="30">
        <f>'Datastream-Q'!AI214</f>
        <v>265.25407000000001</v>
      </c>
      <c r="AR213" s="30">
        <f>'Datastream-Q'!AJ214</f>
        <v>60.288519999999998</v>
      </c>
      <c r="AS213" s="30">
        <f>'Datastream-Q'!AK214</f>
        <v>203.06147999999999</v>
      </c>
      <c r="AT213" s="30">
        <f>'Datastream-Q'!AL214</f>
        <v>50.79</v>
      </c>
      <c r="AU213" s="30">
        <f>'Datastream-Q'!AM214</f>
        <v>267.029</v>
      </c>
      <c r="AV213" s="30">
        <f>'Datastream-Q'!AN214</f>
        <v>58.411000000000001</v>
      </c>
      <c r="AW213" s="30">
        <f>'Datastream-Q'!AO214</f>
        <v>217.333</v>
      </c>
      <c r="AX213" s="30">
        <f t="shared" si="24"/>
        <v>95.562342050077973</v>
      </c>
      <c r="AY213" s="30">
        <f>'Datastream-Q'!AQ214</f>
        <v>110.42</v>
      </c>
      <c r="AZ213" s="30">
        <f>'Datastream-Q'!AR214</f>
        <v>97.6</v>
      </c>
      <c r="BA213" s="2">
        <f t="shared" si="20"/>
        <v>96.928572287359714</v>
      </c>
      <c r="BB213" s="2">
        <f t="shared" si="25"/>
        <v>100.6691433613064</v>
      </c>
      <c r="BC213" s="2">
        <f t="shared" si="27"/>
        <v>96.885775268658108</v>
      </c>
      <c r="BD213" s="2">
        <f t="shared" si="26"/>
        <v>107.0281768851483</v>
      </c>
      <c r="BE213" s="40">
        <f>'Datastream-Q'!AS214</f>
        <v>86.285600000000002</v>
      </c>
      <c r="BF213" s="30">
        <f>'Datastream-Q'!AT214</f>
        <v>92.5</v>
      </c>
      <c r="BG213" s="30">
        <f>'Datastream-Q'!AU214</f>
        <v>82.1</v>
      </c>
      <c r="BH213" s="30">
        <f>'Datastream-Q'!AV214</f>
        <v>82.3</v>
      </c>
      <c r="BI213" s="30">
        <f>'Datastream-Q'!AW214</f>
        <v>11.7</v>
      </c>
      <c r="BJ213" s="30">
        <f>'Datastream-Q'!AX214</f>
        <v>30.4</v>
      </c>
      <c r="BK213" s="30">
        <f>'Datastream-Q'!AY214</f>
        <v>-12.4</v>
      </c>
      <c r="BM213" s="30">
        <f>'Datastream-Q'!AZ214</f>
        <v>94.792599999999993</v>
      </c>
      <c r="BN213" s="30">
        <f>'Datastream-Q'!BA214</f>
        <v>98.652000000000001</v>
      </c>
      <c r="BO213" s="30">
        <f>'Datastream-Q'!BB214</f>
        <v>19.399999999999999</v>
      </c>
      <c r="BP213" s="30">
        <f>'Datastream-Q'!BC214</f>
        <v>90.5</v>
      </c>
      <c r="BQ213" s="41">
        <f>[6]Quartalsdaten!S89</f>
        <v>73.109269999999995</v>
      </c>
      <c r="BR213" s="30">
        <f>'Datastream-Q'!BE214</f>
        <v>98.3</v>
      </c>
      <c r="BT213" s="1">
        <f>'[4]Preisindex-Deutschland-Quartals'!C173</f>
        <v>15.471810664650334</v>
      </c>
      <c r="BU213" s="1">
        <f>'[4]Preisindex-Deutschland-Quartals'!D173</f>
        <v>12.744416198715678</v>
      </c>
      <c r="BV213" s="41">
        <f>'[5]Deutschland Quartalsdaten'!K173</f>
        <v>0</v>
      </c>
      <c r="BW213" s="41">
        <f>'West-Deutschland-Q'!AW214</f>
        <v>388.34926999999999</v>
      </c>
      <c r="BX213" s="41">
        <f>'West-Deutschland-Q'!AX214</f>
        <v>48.072850000000003</v>
      </c>
      <c r="BY213" s="41">
        <f>'West-Deutschland-Q'!AY214</f>
        <v>670.26378</v>
      </c>
      <c r="BZ213" s="2">
        <f>'Datastream-Q'!BF214</f>
        <v>691.596</v>
      </c>
      <c r="CA213" s="40">
        <f>'Datastream-Q'!BG214</f>
        <v>4861.46</v>
      </c>
      <c r="CB213" s="40">
        <f>'Datastream-Q'!BH214</f>
        <v>56507.945</v>
      </c>
      <c r="CC213" s="41">
        <v>926.28</v>
      </c>
      <c r="CD213" s="30">
        <f>'Datastream-Q'!BI214</f>
        <v>-6.8</v>
      </c>
      <c r="CE213" s="30">
        <f>'Datastream-Q'!BJ214</f>
        <v>-8.4</v>
      </c>
      <c r="CF213" s="30">
        <f>'Datastream-Q'!BK214</f>
        <v>95.5</v>
      </c>
      <c r="CG213" s="41">
        <v>133.44796841166749</v>
      </c>
      <c r="CH213" s="11">
        <f>[2]Weltindikatoren!Q173</f>
        <v>77.215965705394055</v>
      </c>
      <c r="CI213" s="41">
        <f>'[2]Deutschland Quartalsdaten'!O173</f>
        <v>77.37475555816556</v>
      </c>
      <c r="CJ213" s="21">
        <v>13.418419999999999</v>
      </c>
      <c r="CK213" s="21">
        <v>-5.5651999999999999</v>
      </c>
      <c r="CL213" s="30">
        <f>'Datastream-Q'!BL214</f>
        <v>92.906400000000005</v>
      </c>
      <c r="CM213" s="30">
        <f>'Datastream-Q'!BM214</f>
        <v>98.701999999999998</v>
      </c>
      <c r="CN213" s="38">
        <f>'Datastream-Q'!BN214</f>
        <v>107.3</v>
      </c>
      <c r="CO213" s="30" t="str">
        <f>'Datastream-Q'!BO214</f>
        <v>#NA</v>
      </c>
      <c r="CP213" s="30">
        <f>'Datastream-Q'!BP214</f>
        <v>187.9</v>
      </c>
      <c r="CQ213" s="30">
        <f>'Datastream-Q'!BQ214</f>
        <v>182.4</v>
      </c>
      <c r="CR213" s="30">
        <f>'Datastream-Q'!BR214</f>
        <v>148.1</v>
      </c>
      <c r="CS213" s="30">
        <f>'Datastream-Q'!BS214</f>
        <v>138.27000000000001</v>
      </c>
      <c r="CT213" s="30">
        <f>'Datastream-Q'!BT214</f>
        <v>154.97</v>
      </c>
      <c r="CU213" s="28">
        <f>'Datastream-Q'!BU214</f>
        <v>100.3</v>
      </c>
      <c r="CV213" s="28" t="str">
        <f>'Datastream-Q'!BV214</f>
        <v>#NA</v>
      </c>
      <c r="CW213" s="42">
        <f>'Datastream-Q'!CJ214</f>
        <v>-4.0999999999999996</v>
      </c>
      <c r="CX213" s="41">
        <v>0.24</v>
      </c>
      <c r="CY213">
        <f>'Datastream-Q'!BW214</f>
        <v>93.2</v>
      </c>
      <c r="CZ213">
        <f>'Datastream-Q'!CL214</f>
        <v>107.5304</v>
      </c>
      <c r="DA213" s="41">
        <f>[6]Quartalsdaten!C89</f>
        <v>97.805816889999988</v>
      </c>
      <c r="DB213" s="40">
        <f t="shared" si="16"/>
        <v>84.165626855557861</v>
      </c>
      <c r="DC213" s="19">
        <f>'[2]Deutschland Quartalsdaten'!N173</f>
        <v>8.5089812711496529E-2</v>
      </c>
      <c r="DD213" s="41">
        <v>104.96971899224806</v>
      </c>
      <c r="DE213" s="41">
        <v>117.23110465116278</v>
      </c>
      <c r="DF213" s="41">
        <v>92.708333333333343</v>
      </c>
      <c r="DG213">
        <f>'Datastream-Q'!BY214</f>
        <v>7.8562690000000002</v>
      </c>
      <c r="DH213">
        <f>'Datastream-Q'!BZ214</f>
        <v>9.1999999999999993</v>
      </c>
      <c r="DI213">
        <f>'Datastream-Q'!CA214</f>
        <v>418.42</v>
      </c>
      <c r="DJ213" s="41">
        <f>[6]Quartalsdaten!D89</f>
        <v>407.029</v>
      </c>
      <c r="DK213" s="41">
        <f>[6]Quartalsdaten!E89</f>
        <v>416.6251365</v>
      </c>
      <c r="DL213" s="53">
        <v>-0.7</v>
      </c>
      <c r="DM213">
        <f>'Datastream-Q'!CE214</f>
        <v>110.9</v>
      </c>
      <c r="DN213">
        <f>'Datastream-Q'!CF214</f>
        <v>132.80000000000001</v>
      </c>
      <c r="DO213" s="41">
        <f>[6]Quartalsdaten!F89</f>
        <v>21.487390000000001</v>
      </c>
      <c r="DP213" s="41">
        <f>'West-Deutschland-Q'!BA214</f>
        <v>43.079509999999999</v>
      </c>
      <c r="DQ213" s="41">
        <f>[6]Quartalsdaten!G89</f>
        <v>24.630320000000001</v>
      </c>
      <c r="DR213" s="41">
        <f>[6]Quartalsdaten!H89</f>
        <v>24.630320000000001</v>
      </c>
      <c r="DS213" s="41">
        <f>[6]Quartalsdaten!I89</f>
        <v>21.487390000000001</v>
      </c>
      <c r="DT213" s="41">
        <f>[6]Quartalsdaten!J89</f>
        <v>145.78306000000001</v>
      </c>
      <c r="DU213" s="41">
        <f>[6]Quartalsdaten!K89</f>
        <v>43.079509999999999</v>
      </c>
      <c r="DV213" s="48">
        <v>1.1200000000000001</v>
      </c>
      <c r="DW213">
        <f>'Datastream-Q'!CG214</f>
        <v>88.5</v>
      </c>
      <c r="DX213">
        <f>'Datastream-Q'!CH214</f>
        <v>93.2</v>
      </c>
      <c r="DY213" s="56">
        <v>92.43</v>
      </c>
      <c r="DZ213" s="41">
        <v>2.235685427897656E-2</v>
      </c>
      <c r="EA213" s="41">
        <v>-0.59739299478126406</v>
      </c>
      <c r="EB213" s="1">
        <f>[2]Weltindikatoren!C173</f>
        <v>4.1005344712981353</v>
      </c>
      <c r="EC213" s="41">
        <f>'West-Deutschland-Q'!BE214</f>
        <v>68.900999999999996</v>
      </c>
      <c r="ED213" s="41">
        <f>'West-Deutschland-Q'!BF214</f>
        <v>40.521999999999998</v>
      </c>
      <c r="EE213" s="41">
        <f>[6]Quartalsdaten!L89</f>
        <v>404.81700000000001</v>
      </c>
      <c r="EF213" s="41">
        <v>99.99</v>
      </c>
      <c r="EG213" s="41">
        <f>[6]Quartalsdaten!M89</f>
        <v>30.33678763</v>
      </c>
      <c r="EH213" s="41">
        <f>[6]Quartalsdaten!N89</f>
        <v>7.7069784730000004</v>
      </c>
      <c r="EI213" s="41">
        <f>[6]Quartalsdaten!O89</f>
        <v>96.399999999999991</v>
      </c>
      <c r="EJ213" s="1">
        <f>[2]Weltindikatoren!C173</f>
        <v>4.1005344712981353</v>
      </c>
      <c r="EK213" t="e">
        <f>#REF!</f>
        <v>#REF!</v>
      </c>
      <c r="EL213">
        <v>287.19151393273535</v>
      </c>
      <c r="EM213">
        <v>487.11996229148644</v>
      </c>
      <c r="EO213">
        <f>'Datastream-Q'!CM214</f>
        <v>106.1</v>
      </c>
      <c r="EP213">
        <f>'Datastream-Q'!CN214</f>
        <v>107.5</v>
      </c>
      <c r="EQ213">
        <f>[6]Quartalsdaten!AA89</f>
        <v>196.416</v>
      </c>
      <c r="ER213">
        <f>[6]Quartalsdaten!AB89</f>
        <v>291.226</v>
      </c>
      <c r="ES213" s="56">
        <v>90.7</v>
      </c>
      <c r="ET213" s="41">
        <f>[6]Quartalsdaten!AD89</f>
        <v>124.797</v>
      </c>
      <c r="EU213" s="41">
        <f>[6]Quartalsdaten!AE89</f>
        <v>145.398</v>
      </c>
    </row>
    <row r="214" spans="1:151">
      <c r="A214" s="4">
        <v>41275</v>
      </c>
      <c r="B214" s="14">
        <f>B213*('Datastream-Q'!B215/'Datastream-Q'!B214)</f>
        <v>572.24806640854024</v>
      </c>
      <c r="C214" s="38">
        <f>'Datastream-Q'!C215</f>
        <v>97</v>
      </c>
      <c r="D214" s="38">
        <f>'Datastream-Q'!D215</f>
        <v>95.9</v>
      </c>
      <c r="E214" s="38">
        <f>'Datastream-Q'!E215</f>
        <v>98.2</v>
      </c>
      <c r="F214" s="38">
        <f>'Datastream-Q'!F215</f>
        <v>94.1</v>
      </c>
      <c r="G214" s="38">
        <f>'Datastream-Q'!G215</f>
        <v>1.29636</v>
      </c>
      <c r="H214" s="38">
        <f>'Datastream-Q'!H215</f>
        <v>1356.6</v>
      </c>
      <c r="I214" s="38">
        <f>'Datastream-Q'!I215</f>
        <v>2214.9</v>
      </c>
      <c r="J214" s="38">
        <f>'Datastream-Q'!J215</f>
        <v>0.21099999999999999</v>
      </c>
      <c r="K214" s="38">
        <f>'Datastream-Q'!K215</f>
        <v>1.47</v>
      </c>
      <c r="L214" s="38">
        <f>'Datastream-Q'!L215</f>
        <v>7795.3</v>
      </c>
      <c r="M214" s="38">
        <f>'Datastream-Q'!M215</f>
        <v>673957</v>
      </c>
      <c r="N214" s="38">
        <f>'Datastream-Q'!N215</f>
        <v>95.8</v>
      </c>
      <c r="O214" s="38">
        <f>'Datastream-Q'!O215</f>
        <v>6608</v>
      </c>
      <c r="P214" s="38">
        <f>'Datastream-Q'!P215</f>
        <v>6.9</v>
      </c>
      <c r="Q214" s="38">
        <f>'Datastream-Q'!Q215</f>
        <v>98</v>
      </c>
      <c r="R214" s="38">
        <f>'Datastream-Q'!R215</f>
        <v>95.9</v>
      </c>
      <c r="S214" s="38">
        <v>0</v>
      </c>
      <c r="T214" s="15">
        <v>0</v>
      </c>
      <c r="U214" s="38">
        <f>'Datastream-Q'!S215</f>
        <v>20.100000000000001</v>
      </c>
      <c r="V214" s="38">
        <f>'Datastream-Q'!T215</f>
        <v>11.7</v>
      </c>
      <c r="W214" s="1">
        <f>'[2]Deutschland Quartalsdaten'!C174</f>
        <v>-0.54815889532034479</v>
      </c>
      <c r="X214" s="1">
        <f>'[2]Deutschland Quartalsdaten'!B174</f>
        <v>4.0466007217452722</v>
      </c>
      <c r="Y214" s="19">
        <f>'[2]Deutschland Quartalsdaten'!J174</f>
        <v>4.3743993270027461</v>
      </c>
      <c r="Z214" s="38">
        <f>'Datastream-Q'!U215</f>
        <v>316.07299999999998</v>
      </c>
      <c r="AA214" s="38">
        <f>'Datastream-Q'!V215</f>
        <v>316.8433</v>
      </c>
      <c r="AB214" s="38">
        <f>'Datastream-Q'!W215</f>
        <v>276.26</v>
      </c>
      <c r="AC214" s="38">
        <f>'Datastream-Q'!X215</f>
        <v>265.28685000000002</v>
      </c>
      <c r="AD214" s="40">
        <f>'Datastream-Q'!Y215</f>
        <v>-19.5</v>
      </c>
      <c r="AE214" s="39">
        <f>'Datastream-Q'!Z215</f>
        <v>92.8</v>
      </c>
      <c r="AF214" s="1">
        <f>'Datastream-Q'!AA215</f>
        <v>8.9</v>
      </c>
      <c r="AG214" s="40">
        <f>'Datastream-Q'!AB215</f>
        <v>91.8</v>
      </c>
      <c r="AH214" s="41">
        <f>'Datastream-Q'!AC215</f>
        <v>86.2</v>
      </c>
      <c r="AI214" s="38">
        <f>'Datastream-Q'!AD215</f>
        <v>99.04</v>
      </c>
      <c r="AJ214" s="38">
        <f>'Datastream-Q'!AE215</f>
        <v>1.29636</v>
      </c>
      <c r="AK214" s="39">
        <f t="shared" si="22"/>
        <v>99.756882976537611</v>
      </c>
      <c r="AL214" s="39">
        <f t="shared" si="23"/>
        <v>104.13633393438084</v>
      </c>
      <c r="AM214" s="48">
        <f>'Datastream-Q'!CI215</f>
        <v>-1.7</v>
      </c>
      <c r="AN214" s="38">
        <f>'Datastream-Q'!AF215</f>
        <v>95.5</v>
      </c>
      <c r="AO214" s="38">
        <f>'Datastream-Q'!AG215</f>
        <v>-18.399999999999999</v>
      </c>
      <c r="AP214" s="38">
        <f>'Datastream-Q'!AH215</f>
        <v>51.878500000000003</v>
      </c>
      <c r="AQ214" s="38">
        <f>'Datastream-Q'!AI215</f>
        <v>264.89693</v>
      </c>
      <c r="AR214" s="38">
        <f>'Datastream-Q'!AJ215</f>
        <v>63.430109999999999</v>
      </c>
      <c r="AS214" s="38">
        <f>'Datastream-Q'!AK215</f>
        <v>202.09180000000001</v>
      </c>
      <c r="AT214" s="38">
        <f>'Datastream-Q'!AL215</f>
        <v>50.445</v>
      </c>
      <c r="AU214" s="38">
        <f>'Datastream-Q'!AM215</f>
        <v>265.62799999999999</v>
      </c>
      <c r="AV214" s="1">
        <f>'Datastream-Q'!AN215</f>
        <v>61.805999999999997</v>
      </c>
      <c r="AW214" s="1">
        <f>'Datastream-Q'!AO215</f>
        <v>214.45400000000001</v>
      </c>
      <c r="AX214" s="1">
        <f t="shared" si="24"/>
        <v>95.794502463853931</v>
      </c>
      <c r="AY214" s="38">
        <f>'Datastream-Q'!AQ215</f>
        <v>112.87</v>
      </c>
      <c r="AZ214" s="38">
        <f>'Datastream-Q'!AR215</f>
        <v>98</v>
      </c>
      <c r="BA214" s="39">
        <f t="shared" si="20"/>
        <v>97.236812937922252</v>
      </c>
      <c r="BB214" s="39">
        <f t="shared" si="25"/>
        <v>100.27598281339085</v>
      </c>
      <c r="BC214" s="39">
        <f t="shared" si="27"/>
        <v>97.439528324954821</v>
      </c>
      <c r="BD214" s="39">
        <f t="shared" si="26"/>
        <v>106.11712103113535</v>
      </c>
      <c r="BE214" s="40">
        <f>'Datastream-Q'!AS215</f>
        <v>87.760599999999997</v>
      </c>
      <c r="BF214" s="38">
        <f>'Datastream-Q'!AT215</f>
        <v>92.8</v>
      </c>
      <c r="BG214" s="38">
        <f>'Datastream-Q'!AU215</f>
        <v>82.7</v>
      </c>
      <c r="BH214" s="38">
        <f>'Datastream-Q'!AV215</f>
        <v>82.7</v>
      </c>
      <c r="BI214" s="38">
        <f>'Datastream-Q'!AW215</f>
        <v>20.5</v>
      </c>
      <c r="BJ214" s="38">
        <f>'Datastream-Q'!AX215</f>
        <v>13.4</v>
      </c>
      <c r="BK214" s="38">
        <f>'Datastream-Q'!AY215</f>
        <v>-3.3</v>
      </c>
      <c r="BM214" s="38">
        <f>'Datastream-Q'!AZ215</f>
        <v>95.686099999999996</v>
      </c>
      <c r="BN214" s="38">
        <f>'Datastream-Q'!BA215</f>
        <v>99.194000000000003</v>
      </c>
      <c r="BO214" s="38">
        <f>'Datastream-Q'!BB215</f>
        <v>37.4</v>
      </c>
      <c r="BP214" s="38">
        <f>'Datastream-Q'!BC215</f>
        <v>31.7</v>
      </c>
      <c r="BQ214" s="41">
        <f>[6]Quartalsdaten!S90</f>
        <v>69.780090000000001</v>
      </c>
      <c r="BR214" s="38">
        <f>'Datastream-Q'!BE215</f>
        <v>100.6</v>
      </c>
      <c r="BT214" s="1">
        <f>'[4]Preisindex-Deutschland-Quartals'!C174</f>
        <v>15.523617316134633</v>
      </c>
      <c r="BU214" s="1">
        <f>'[4]Preisindex-Deutschland-Quartals'!D174</f>
        <v>12.783716363719165</v>
      </c>
      <c r="BV214" s="41">
        <f>'[5]Deutschland Quartalsdaten'!K174</f>
        <v>0</v>
      </c>
      <c r="BW214" s="41">
        <f>'West-Deutschland-Q'!AW215</f>
        <v>387.60788000000002</v>
      </c>
      <c r="BX214" s="41">
        <f>'West-Deutschland-Q'!AX215</f>
        <v>46.013779999999997</v>
      </c>
      <c r="BY214" s="41">
        <f>'West-Deutschland-Q'!AY215</f>
        <v>669.93173999999999</v>
      </c>
      <c r="BZ214" s="39">
        <f>'Datastream-Q'!BF215</f>
        <v>692.29700000000003</v>
      </c>
      <c r="CA214" s="40">
        <f>'Datastream-Q'!BG215</f>
        <v>4898.8500000000004</v>
      </c>
      <c r="CB214" s="40">
        <f>'Datastream-Q'!BH215</f>
        <v>41130.281000000003</v>
      </c>
      <c r="CC214" s="41">
        <v>928.08</v>
      </c>
      <c r="CD214" s="38">
        <f>'Datastream-Q'!BI215</f>
        <v>42.7</v>
      </c>
      <c r="CE214" s="38">
        <f>'Datastream-Q'!BJ215</f>
        <v>-5.8</v>
      </c>
      <c r="CF214" s="38">
        <f>'Datastream-Q'!BK215</f>
        <v>99.7</v>
      </c>
      <c r="CG214" s="41">
        <v>134.87453827537914</v>
      </c>
      <c r="CH214" s="11">
        <f>[2]Weltindikatoren!Q174</f>
        <v>77.427335009654286</v>
      </c>
      <c r="CI214" s="41">
        <f>'[2]Deutschland Quartalsdaten'!O174</f>
        <v>77.435630958953453</v>
      </c>
      <c r="CL214" s="48">
        <f>'Datastream-Q'!BL215</f>
        <v>96.497699999999995</v>
      </c>
      <c r="CM214" s="38">
        <f>'Datastream-Q'!BM215</f>
        <v>99.7453</v>
      </c>
      <c r="CN214" s="38">
        <f>'Datastream-Q'!BN215</f>
        <v>106.6</v>
      </c>
      <c r="CP214" s="38">
        <f>'Datastream-Q'!BP215</f>
        <v>193.27</v>
      </c>
      <c r="CQ214" s="38">
        <f>'Datastream-Q'!BQ215</f>
        <v>187.83</v>
      </c>
      <c r="CR214" s="38">
        <f>'Datastream-Q'!BR215</f>
        <v>154.1</v>
      </c>
      <c r="CS214" s="38">
        <f>'Datastream-Q'!BS215</f>
        <v>132.5</v>
      </c>
      <c r="CT214" s="38">
        <f>'Datastream-Q'!BT215</f>
        <v>169.07</v>
      </c>
      <c r="CU214" s="28">
        <f>'Datastream-Q'!BU215</f>
        <v>99.9</v>
      </c>
      <c r="CV214" s="28" t="str">
        <f>'Datastream-Q'!BV215</f>
        <v>#NA</v>
      </c>
      <c r="CW214" s="42">
        <f>'Datastream-Q'!CJ215</f>
        <v>0.49399999999999999</v>
      </c>
      <c r="CX214" s="41">
        <v>0.36</v>
      </c>
      <c r="CY214">
        <f>'Datastream-Q'!BW215</f>
        <v>85.9</v>
      </c>
      <c r="CZ214">
        <f>'Datastream-Q'!CL215</f>
        <v>110.0419</v>
      </c>
      <c r="DA214" s="41">
        <f>[6]Quartalsdaten!C90</f>
        <v>98.273751189999999</v>
      </c>
      <c r="DB214" s="40">
        <f t="shared" si="16"/>
        <v>87.066864142676422</v>
      </c>
      <c r="DC214" s="19">
        <f>'[2]Deutschland Quartalsdaten'!N174</f>
        <v>6.3162130469059413E-2</v>
      </c>
      <c r="DD214" s="41">
        <v>108.60725010725011</v>
      </c>
      <c r="DE214" s="41">
        <v>114.71825396825396</v>
      </c>
      <c r="DF214" s="41">
        <v>102.49624624624624</v>
      </c>
      <c r="DG214">
        <f>'Datastream-Q'!BY215</f>
        <v>12.314551</v>
      </c>
      <c r="DH214">
        <f>'Datastream-Q'!BZ215</f>
        <v>8.9</v>
      </c>
      <c r="DI214">
        <f>'Datastream-Q'!CA215</f>
        <v>417.21</v>
      </c>
      <c r="DJ214" s="41">
        <f>[6]Quartalsdaten!D90</f>
        <v>407.16699999999997</v>
      </c>
      <c r="DK214" s="41">
        <f>[6]Quartalsdaten!E90</f>
        <v>414.79670290000001</v>
      </c>
      <c r="DL214" s="53">
        <v>0</v>
      </c>
      <c r="DM214">
        <f>'Datastream-Q'!CE215</f>
        <v>113</v>
      </c>
      <c r="DN214">
        <f>'Datastream-Q'!CF215</f>
        <v>135</v>
      </c>
      <c r="DO214" s="41">
        <f>[6]Quartalsdaten!F90</f>
        <v>20.48978</v>
      </c>
      <c r="DP214" s="41">
        <f>'West-Deutschland-Q'!BA215</f>
        <v>41.574660000000002</v>
      </c>
      <c r="DQ214" s="41">
        <f>[6]Quartalsdaten!G90</f>
        <v>24.298639999999999</v>
      </c>
      <c r="DR214" s="41">
        <f>[6]Quartalsdaten!H90</f>
        <v>24.298639999999999</v>
      </c>
      <c r="DS214" s="41">
        <f>[6]Quartalsdaten!I90</f>
        <v>20.48978</v>
      </c>
      <c r="DT214" s="41">
        <f>[6]Quartalsdaten!J90</f>
        <v>140.08076</v>
      </c>
      <c r="DU214" s="41">
        <f>[6]Quartalsdaten!K90</f>
        <v>41.574660000000002</v>
      </c>
      <c r="DV214" s="48">
        <v>0.93</v>
      </c>
      <c r="DW214">
        <f>'Datastream-Q'!CG215</f>
        <v>88.6</v>
      </c>
      <c r="DX214">
        <f>'Datastream-Q'!CH215</f>
        <v>96.4</v>
      </c>
      <c r="DY214" s="56">
        <v>89.64</v>
      </c>
      <c r="DZ214" s="41">
        <v>7.007200958350196E-2</v>
      </c>
      <c r="EA214" s="41">
        <v>-9.2686364189587922E-2</v>
      </c>
      <c r="EB214" s="1">
        <f>[2]Weltindikatoren!C174</f>
        <v>4.1370398401199857</v>
      </c>
      <c r="EC214" s="41">
        <f>'West-Deutschland-Q'!BE215</f>
        <v>66.08</v>
      </c>
      <c r="ED214" s="41">
        <f>'West-Deutschland-Q'!BF215</f>
        <v>39.308</v>
      </c>
      <c r="EE214" s="41">
        <f>[6]Quartalsdaten!L90</f>
        <v>403.77699999999999</v>
      </c>
      <c r="EF214" s="41">
        <v>99.8</v>
      </c>
      <c r="EG214" s="41">
        <f>[6]Quartalsdaten!M90</f>
        <v>29.325040919999999</v>
      </c>
      <c r="EH214" s="41">
        <f>[6]Quartalsdaten!N90</f>
        <v>7.735142153</v>
      </c>
      <c r="EI214" s="41">
        <f>[6]Quartalsdaten!O90</f>
        <v>96.6</v>
      </c>
      <c r="EJ214" s="1">
        <f>[2]Weltindikatoren!C174</f>
        <v>4.1370398401199857</v>
      </c>
      <c r="EK214" t="e">
        <f>#REF!</f>
        <v>#REF!</v>
      </c>
      <c r="EL214">
        <v>285.52162786409428</v>
      </c>
      <c r="EM214">
        <v>490.38925546569999</v>
      </c>
      <c r="EO214">
        <f>'Datastream-Q'!CM215</f>
        <v>107.4</v>
      </c>
      <c r="EP214">
        <f>'Datastream-Q'!CN215</f>
        <v>108</v>
      </c>
      <c r="EQ214">
        <f>[6]Quartalsdaten!AA90</f>
        <v>197.46799999999999</v>
      </c>
      <c r="ER214">
        <f>[6]Quartalsdaten!AB90</f>
        <v>292.78100000000001</v>
      </c>
      <c r="ES214" s="56">
        <v>89.4</v>
      </c>
      <c r="ET214" s="41">
        <f>[6]Quartalsdaten!AD90</f>
        <v>126.05200000000001</v>
      </c>
      <c r="EU214" s="41">
        <f>[6]Quartalsdaten!AE90</f>
        <v>119.959</v>
      </c>
    </row>
    <row r="215" spans="1:151">
      <c r="A215" s="4">
        <v>41365</v>
      </c>
      <c r="B215" s="14">
        <f>B214*('Datastream-Q'!B216/'Datastream-Q'!B215)</f>
        <v>578.36454770118235</v>
      </c>
      <c r="C215" s="40">
        <f>'Datastream-Q'!C216</f>
        <v>96.5</v>
      </c>
      <c r="D215" s="40">
        <f>'Datastream-Q'!D216</f>
        <v>94.6</v>
      </c>
      <c r="E215" s="40">
        <f>'Datastream-Q'!E216</f>
        <v>98.4</v>
      </c>
      <c r="F215" s="40">
        <f>'Datastream-Q'!F216</f>
        <v>95</v>
      </c>
      <c r="G215" s="40">
        <f>'Datastream-Q'!G216</f>
        <v>1.318875</v>
      </c>
      <c r="H215" s="40">
        <f>'Datastream-Q'!H216</f>
        <v>1390.3</v>
      </c>
      <c r="I215" s="40">
        <f>'Datastream-Q'!I216</f>
        <v>2239</v>
      </c>
      <c r="J215" s="40">
        <f>'Datastream-Q'!J216</f>
        <v>0.20699999999999999</v>
      </c>
      <c r="K215" s="40">
        <f>'Datastream-Q'!K216</f>
        <v>1.33</v>
      </c>
      <c r="L215" s="40">
        <f>'Datastream-Q'!L216</f>
        <v>7959.2</v>
      </c>
      <c r="M215" s="40">
        <f>'Datastream-Q'!M216</f>
        <v>828673</v>
      </c>
      <c r="N215" s="40">
        <f>'Datastream-Q'!N216</f>
        <v>97.3</v>
      </c>
      <c r="O215" s="40">
        <f>'Datastream-Q'!O216</f>
        <v>6645</v>
      </c>
      <c r="P215" s="40">
        <f>'Datastream-Q'!P216</f>
        <v>6.9</v>
      </c>
      <c r="Q215" s="40">
        <f>'Datastream-Q'!Q216</f>
        <v>98.5</v>
      </c>
      <c r="R215" s="40">
        <f>'Datastream-Q'!R216</f>
        <v>96.2</v>
      </c>
      <c r="S215" s="40">
        <v>0</v>
      </c>
      <c r="T215" s="15">
        <v>0</v>
      </c>
      <c r="U215" s="40">
        <f>'Datastream-Q'!S216</f>
        <v>17.2</v>
      </c>
      <c r="V215" s="40">
        <f>'Datastream-Q'!T216</f>
        <v>11.1</v>
      </c>
      <c r="W215" s="1">
        <f>'[2]Deutschland Quartalsdaten'!C175</f>
        <v>-0.51811254236059001</v>
      </c>
      <c r="X215" s="1">
        <f>'[2]Deutschland Quartalsdaten'!B175</f>
        <v>4.0848566937610018</v>
      </c>
      <c r="Y215" s="19">
        <f>'[2]Deutschland Quartalsdaten'!J175</f>
        <v>4.4004667119990915</v>
      </c>
      <c r="Z215" s="40">
        <f>'Datastream-Q'!U216</f>
        <v>316.87700000000001</v>
      </c>
      <c r="AA215" s="40">
        <f>'Datastream-Q'!V216</f>
        <v>318.47615000000002</v>
      </c>
      <c r="AB215" s="40">
        <f>'Datastream-Q'!W216</f>
        <v>277.99200000000002</v>
      </c>
      <c r="AC215" s="40">
        <f>'Datastream-Q'!X216</f>
        <v>269.95769999999999</v>
      </c>
      <c r="AD215" s="40">
        <f>'Datastream-Q'!Y216</f>
        <v>-17.5</v>
      </c>
      <c r="AE215" s="41">
        <f>'Datastream-Q'!Z216</f>
        <v>95.1</v>
      </c>
      <c r="AF215" s="1">
        <f>'Datastream-Q'!AA216</f>
        <v>8.8000000000000007</v>
      </c>
      <c r="AG215" s="40">
        <f>'Datastream-Q'!AB216</f>
        <v>92.1</v>
      </c>
      <c r="AH215" s="41">
        <f>'Datastream-Q'!AC216</f>
        <v>86.3</v>
      </c>
      <c r="AI215" s="40">
        <f>'Datastream-Q'!AD216</f>
        <v>99.13</v>
      </c>
      <c r="AJ215" s="40">
        <f>'Datastream-Q'!AE216</f>
        <v>1.318875</v>
      </c>
      <c r="AK215" s="41">
        <f t="shared" si="22"/>
        <v>99.497874487618603</v>
      </c>
      <c r="AL215" s="41">
        <f t="shared" si="23"/>
        <v>102.97613292749199</v>
      </c>
      <c r="AM215" s="48">
        <f>'Datastream-Q'!CI216</f>
        <v>-2.9</v>
      </c>
      <c r="AN215" s="40">
        <f>'Datastream-Q'!AF216</f>
        <v>97.2</v>
      </c>
      <c r="AO215" s="38">
        <f>'Datastream-Q'!AG216</f>
        <v>-17.7</v>
      </c>
      <c r="AP215" s="40">
        <f>'Datastream-Q'!AH216</f>
        <v>52.796759999999999</v>
      </c>
      <c r="AQ215" s="40">
        <f>'Datastream-Q'!AI216</f>
        <v>265.62601999999998</v>
      </c>
      <c r="AR215" s="40">
        <f>'Datastream-Q'!AJ216</f>
        <v>63.7971</v>
      </c>
      <c r="AS215" s="40">
        <f>'Datastream-Q'!AK216</f>
        <v>206.33837</v>
      </c>
      <c r="AT215" s="40">
        <f>'Datastream-Q'!AL216</f>
        <v>51.323</v>
      </c>
      <c r="AU215" s="40">
        <f>'Datastream-Q'!AM216</f>
        <v>265.55399999999997</v>
      </c>
      <c r="AV215" s="1">
        <f>'Datastream-Q'!AN216</f>
        <v>62.048000000000002</v>
      </c>
      <c r="AW215" s="1">
        <f>'Datastream-Q'!AO216</f>
        <v>215.94399999999999</v>
      </c>
      <c r="AX215" s="1">
        <f t="shared" si="24"/>
        <v>96.622267373040202</v>
      </c>
      <c r="AY215" s="40">
        <f>'Datastream-Q'!AQ216</f>
        <v>103.1</v>
      </c>
      <c r="AZ215" s="40">
        <f>'Datastream-Q'!AR216</f>
        <v>98.5</v>
      </c>
      <c r="BA215" s="41">
        <f t="shared" si="20"/>
        <v>97.208616589351323</v>
      </c>
      <c r="BB215" s="41">
        <f t="shared" si="25"/>
        <v>99.9728866923504</v>
      </c>
      <c r="BC215" s="41">
        <f t="shared" si="27"/>
        <v>97.258339328903659</v>
      </c>
      <c r="BD215" s="41">
        <f t="shared" si="26"/>
        <v>104.65528054719051</v>
      </c>
      <c r="BE215" s="40" t="str">
        <f>'Datastream-Q'!AS216</f>
        <v>#NA</v>
      </c>
      <c r="BF215" s="40">
        <f>'Datastream-Q'!AT216</f>
        <v>95.1</v>
      </c>
      <c r="BG215" s="40">
        <f>'Datastream-Q'!AU216</f>
        <v>82.2</v>
      </c>
      <c r="BH215" s="40">
        <f>'Datastream-Q'!AV216</f>
        <v>82.4</v>
      </c>
      <c r="BI215" s="40">
        <f>'Datastream-Q'!AW216</f>
        <v>19.399999999999999</v>
      </c>
      <c r="BJ215" s="40">
        <f>'Datastream-Q'!AX216</f>
        <v>13.9</v>
      </c>
      <c r="BK215" s="40">
        <f>'Datastream-Q'!AY216</f>
        <v>-1.9</v>
      </c>
      <c r="BM215" s="40">
        <f>'Datastream-Q'!AZ216</f>
        <v>96.567099999999996</v>
      </c>
      <c r="BN215" s="40">
        <f>'Datastream-Q'!BA216</f>
        <v>99.710700000000003</v>
      </c>
      <c r="BO215" s="40">
        <f>'Datastream-Q'!BB216</f>
        <v>39.5</v>
      </c>
      <c r="BP215" s="40">
        <f>'Datastream-Q'!BC216</f>
        <v>66.3</v>
      </c>
      <c r="BQ215" s="41">
        <f>[6]Quartalsdaten!S91</f>
        <v>72.896299999999997</v>
      </c>
      <c r="BR215" s="40">
        <f>'Datastream-Q'!BE216</f>
        <v>101.2</v>
      </c>
      <c r="BT215" s="1">
        <f>'[4]Preisindex-Deutschland-Quartals'!C175</f>
        <v>15.523806949482772</v>
      </c>
      <c r="BU215" s="1">
        <f>'[4]Preisindex-Deutschland-Quartals'!D175</f>
        <v>12.784347502768565</v>
      </c>
      <c r="BV215" s="41">
        <f>'[5]Deutschland Quartalsdaten'!K175</f>
        <v>0</v>
      </c>
      <c r="BW215" s="41">
        <f>'West-Deutschland-Q'!AW216</f>
        <v>389.61165</v>
      </c>
      <c r="BX215" s="41">
        <f>'West-Deutschland-Q'!AX216</f>
        <v>47.622750000000003</v>
      </c>
      <c r="BY215" s="41">
        <f>'West-Deutschland-Q'!AY216</f>
        <v>680.90733</v>
      </c>
      <c r="BZ215" s="41">
        <f>'Datastream-Q'!BF216</f>
        <v>701.77800000000002</v>
      </c>
      <c r="CA215" s="40">
        <f>'Datastream-Q'!BG216</f>
        <v>4993.25</v>
      </c>
      <c r="CB215" s="40">
        <f>'Datastream-Q'!BH216</f>
        <v>43223.275000000001</v>
      </c>
      <c r="CC215" s="41">
        <v>937.92</v>
      </c>
      <c r="CD215" s="40">
        <f>'Datastream-Q'!BI216</f>
        <v>37.1</v>
      </c>
      <c r="CE215" s="38">
        <f>'Datastream-Q'!BJ216</f>
        <v>-5</v>
      </c>
      <c r="CF215" s="40">
        <f>'Datastream-Q'!BK216</f>
        <v>98.7</v>
      </c>
      <c r="CG215" s="41">
        <v>134.18672780537531</v>
      </c>
      <c r="CH215" s="11">
        <f>[2]Weltindikatoren!Q175</f>
        <v>77.471474962706196</v>
      </c>
      <c r="CI215" s="41">
        <f>'[2]Deutschland Quartalsdaten'!O175</f>
        <v>77.318108127535695</v>
      </c>
      <c r="CL215" s="48">
        <f>'Datastream-Q'!BL216</f>
        <v>97.536500000000004</v>
      </c>
      <c r="CM215" s="40">
        <f>'Datastream-Q'!BM216</f>
        <v>99.994900000000001</v>
      </c>
      <c r="CN215" s="40">
        <f>'Datastream-Q'!BN216</f>
        <v>105</v>
      </c>
      <c r="CP215" s="38">
        <f>'Datastream-Q'!BP216</f>
        <v>185.03</v>
      </c>
      <c r="CQ215" s="38">
        <f>'Datastream-Q'!BQ216</f>
        <v>178.97</v>
      </c>
      <c r="CR215" s="38">
        <f>'Datastream-Q'!BR216</f>
        <v>141.13</v>
      </c>
      <c r="CS215" s="38">
        <f>'Datastream-Q'!BS216</f>
        <v>127.9</v>
      </c>
      <c r="CT215" s="38">
        <f>'Datastream-Q'!BT216</f>
        <v>150.37</v>
      </c>
      <c r="CU215" s="28">
        <f>'Datastream-Q'!BU216</f>
        <v>99.4</v>
      </c>
      <c r="CW215" s="42">
        <f>'Datastream-Q'!CJ216</f>
        <v>3.2189999999999999</v>
      </c>
      <c r="CX215" s="41">
        <v>0.33</v>
      </c>
      <c r="CY215">
        <f>'Datastream-Q'!BW216</f>
        <v>96.3</v>
      </c>
      <c r="CZ215">
        <f>'Datastream-Q'!CL216</f>
        <v>110.1652</v>
      </c>
      <c r="DA215" s="41">
        <f>[6]Quartalsdaten!C91</f>
        <v>98.316584119999987</v>
      </c>
      <c r="DB215" s="40">
        <f t="shared" si="16"/>
        <v>78.172685053549415</v>
      </c>
      <c r="DC215" s="19">
        <f>'[2]Deutschland Quartalsdaten'!N175</f>
        <v>6.9849420107220672E-2</v>
      </c>
      <c r="DD215" s="41">
        <v>114.54838351640677</v>
      </c>
      <c r="DE215" s="41">
        <v>114.83250276854928</v>
      </c>
      <c r="DF215" s="41">
        <v>114.26426426426427</v>
      </c>
      <c r="DG215">
        <f>'Datastream-Q'!BY216</f>
        <v>9.1006070000000001</v>
      </c>
      <c r="DH215">
        <f>'Datastream-Q'!BZ216</f>
        <v>9.5</v>
      </c>
      <c r="DI215">
        <f>'Datastream-Q'!CA216</f>
        <v>422.63</v>
      </c>
      <c r="DJ215" s="41">
        <f>[6]Quartalsdaten!D91</f>
        <v>405.73599999999999</v>
      </c>
      <c r="DK215" s="41">
        <f>[6]Quartalsdaten!E91</f>
        <v>412.1525226</v>
      </c>
      <c r="DL215" s="53">
        <v>-0.2</v>
      </c>
      <c r="DM215">
        <f>'Datastream-Q'!CE216</f>
        <v>117.5</v>
      </c>
      <c r="DN215">
        <f>'Datastream-Q'!CF216</f>
        <v>137.19999999999999</v>
      </c>
      <c r="DO215" s="41">
        <f>[6]Quartalsdaten!F91</f>
        <v>21.232340000000001</v>
      </c>
      <c r="DP215" s="41">
        <f>'West-Deutschland-Q'!BA216</f>
        <v>42.977580000000003</v>
      </c>
      <c r="DQ215" s="41">
        <f>[6]Quartalsdaten!G91</f>
        <v>24.511230000000001</v>
      </c>
      <c r="DR215" s="41">
        <f>[6]Quartalsdaten!H91</f>
        <v>24.511230000000001</v>
      </c>
      <c r="DS215" s="41">
        <f>[6]Quartalsdaten!I91</f>
        <v>21.232340000000001</v>
      </c>
      <c r="DT215" s="41">
        <f>[6]Quartalsdaten!J91</f>
        <v>144.9879</v>
      </c>
      <c r="DU215" s="41">
        <f>[6]Quartalsdaten!K91</f>
        <v>42.977580000000003</v>
      </c>
      <c r="DV215" s="48">
        <v>1.04</v>
      </c>
      <c r="DW215">
        <f>'Datastream-Q'!CG216</f>
        <v>88.7</v>
      </c>
      <c r="DX215">
        <f>'Datastream-Q'!CH216</f>
        <v>97</v>
      </c>
      <c r="DY215" s="56">
        <v>91.62</v>
      </c>
      <c r="DZ215" s="41">
        <v>0.37618210617873482</v>
      </c>
      <c r="EA215" s="41">
        <v>0.25697503832861218</v>
      </c>
      <c r="EB215" s="1">
        <f>[2]Weltindikatoren!C175</f>
        <v>4.1706621033742737</v>
      </c>
      <c r="EC215" s="41">
        <f>'West-Deutschland-Q'!BE216</f>
        <v>69.400000000000006</v>
      </c>
      <c r="ED215" s="41">
        <f>'West-Deutschland-Q'!BF216</f>
        <v>40.860999999999997</v>
      </c>
      <c r="EE215" s="41">
        <f>[6]Quartalsdaten!L91</f>
        <v>409.16500000000002</v>
      </c>
      <c r="EF215" s="41">
        <v>99.89</v>
      </c>
      <c r="EG215" s="41">
        <f>[6]Quartalsdaten!M91</f>
        <v>30.015152100000002</v>
      </c>
      <c r="EH215" s="41">
        <f>[6]Quartalsdaten!N91</f>
        <v>7.8004922199999998</v>
      </c>
      <c r="EI215" s="41">
        <f>[6]Quartalsdaten!O91</f>
        <v>97.166666669999998</v>
      </c>
      <c r="EJ215" s="1">
        <f>[2]Weltindikatoren!C175</f>
        <v>4.1706621033742737</v>
      </c>
      <c r="EK215" t="e">
        <f>#REF!</f>
        <v>#REF!</v>
      </c>
      <c r="EL215">
        <v>288.91246358196878</v>
      </c>
      <c r="EM215">
        <v>496.46289192168911</v>
      </c>
      <c r="EO215">
        <f>'Datastream-Q'!CM216</f>
        <v>107.6</v>
      </c>
      <c r="EP215">
        <f>'Datastream-Q'!CN216</f>
        <v>109</v>
      </c>
      <c r="EQ215">
        <f>[6]Quartalsdaten!AA91</f>
        <v>198.965</v>
      </c>
      <c r="ER215">
        <f>[6]Quartalsdaten!AB91</f>
        <v>295.13499999999999</v>
      </c>
      <c r="ES215" s="56">
        <v>90.22</v>
      </c>
      <c r="ET215" s="41">
        <f>[6]Quartalsdaten!AD91</f>
        <v>126.795</v>
      </c>
      <c r="EU215" s="41">
        <f>[6]Quartalsdaten!AE91</f>
        <v>143.345</v>
      </c>
    </row>
    <row r="216" spans="1:151">
      <c r="A216" s="4">
        <v>41456</v>
      </c>
      <c r="B216" s="14">
        <f>B215*('Datastream-Q'!B217/'Datastream-Q'!B216)</f>
        <v>581.72199421610162</v>
      </c>
      <c r="C216" s="40">
        <f>'Datastream-Q'!C217</f>
        <v>99.2</v>
      </c>
      <c r="D216" s="40">
        <f>'Datastream-Q'!D217</f>
        <v>97.3</v>
      </c>
      <c r="E216" s="40">
        <f>'Datastream-Q'!E217</f>
        <v>101.1</v>
      </c>
      <c r="F216" s="40">
        <f>'Datastream-Q'!F217</f>
        <v>97</v>
      </c>
      <c r="G216" s="40">
        <f>'Datastream-Q'!G217</f>
        <v>1.3347899999999999</v>
      </c>
      <c r="H216" s="40">
        <f>'Datastream-Q'!H217</f>
        <v>1424.8</v>
      </c>
      <c r="I216" s="40">
        <f>'Datastream-Q'!I217</f>
        <v>2266.3000000000002</v>
      </c>
      <c r="J216" s="40">
        <f>'Datastream-Q'!J217</f>
        <v>0.223</v>
      </c>
      <c r="K216" s="40">
        <f>'Datastream-Q'!K217</f>
        <v>1.73</v>
      </c>
      <c r="L216" s="40">
        <f>'Datastream-Q'!L217</f>
        <v>8594.4</v>
      </c>
      <c r="M216" s="40">
        <f>'Datastream-Q'!M217</f>
        <v>714389</v>
      </c>
      <c r="N216" s="40">
        <f>'Datastream-Q'!N217</f>
        <v>97.8</v>
      </c>
      <c r="O216" s="40">
        <f>'Datastream-Q'!O217</f>
        <v>6671</v>
      </c>
      <c r="P216" s="40">
        <f>'Datastream-Q'!P217</f>
        <v>6.8</v>
      </c>
      <c r="Q216" s="40">
        <f>'Datastream-Q'!Q217</f>
        <v>98.8</v>
      </c>
      <c r="R216" s="40">
        <f>'Datastream-Q'!R217</f>
        <v>96.6</v>
      </c>
      <c r="S216" s="40">
        <v>0</v>
      </c>
      <c r="T216" s="15">
        <v>0</v>
      </c>
      <c r="U216" s="40">
        <f>'Datastream-Q'!S217</f>
        <v>16.600000000000001</v>
      </c>
      <c r="V216" s="40">
        <f>'Datastream-Q'!T217</f>
        <v>10.8</v>
      </c>
      <c r="W216" s="1">
        <f>'[2]Deutschland Quartalsdaten'!C176</f>
        <v>-0.11882218551458083</v>
      </c>
      <c r="X216" s="1">
        <f>'[2]Deutschland Quartalsdaten'!B176</f>
        <v>4.1036896488155366</v>
      </c>
      <c r="Y216" s="19">
        <f>'[2]Deutschland Quartalsdaten'!J176</f>
        <v>4.4298993162773908</v>
      </c>
      <c r="Z216" s="40">
        <f>'Datastream-Q'!U217</f>
        <v>321.43200000000002</v>
      </c>
      <c r="AA216" s="40">
        <f>'Datastream-Q'!V217</f>
        <v>324.29761999999999</v>
      </c>
      <c r="AB216" s="40">
        <f>'Datastream-Q'!W217</f>
        <v>281.79000000000002</v>
      </c>
      <c r="AC216" s="40">
        <f>'Datastream-Q'!X217</f>
        <v>274.86657000000002</v>
      </c>
      <c r="AD216" s="40">
        <f>'Datastream-Q'!Y217</f>
        <v>-14</v>
      </c>
      <c r="AE216" s="41">
        <f>'Datastream-Q'!Z217</f>
        <v>96.1</v>
      </c>
      <c r="AF216" s="1">
        <f>'Datastream-Q'!AA217</f>
        <v>13.9</v>
      </c>
      <c r="AG216" s="40">
        <f>'Datastream-Q'!AB217</f>
        <v>92.4</v>
      </c>
      <c r="AH216" s="41">
        <f>'Datastream-Q'!AC217</f>
        <v>86.7</v>
      </c>
      <c r="AI216" s="40">
        <f>'Datastream-Q'!AD217</f>
        <v>100.58</v>
      </c>
      <c r="AJ216" s="40">
        <f>'Datastream-Q'!AE217</f>
        <v>1.3347899999999999</v>
      </c>
      <c r="AK216" s="41">
        <f t="shared" ref="AK216:AK221" si="28">Z216/AA216*100</f>
        <v>99.116361075977068</v>
      </c>
      <c r="AL216" s="41">
        <f t="shared" ref="AL216:AL221" si="29">AB216/AC216*100</f>
        <v>102.51883304688525</v>
      </c>
      <c r="AM216" s="48">
        <f>'Datastream-Q'!CI217</f>
        <v>0.1</v>
      </c>
      <c r="AN216" s="40">
        <f>'Datastream-Q'!AF217</f>
        <v>97.9</v>
      </c>
      <c r="AO216" s="40">
        <f>'Datastream-Q'!AG217</f>
        <v>-12.5</v>
      </c>
      <c r="AP216" s="40">
        <f>'Datastream-Q'!AH217</f>
        <v>54.797930000000001</v>
      </c>
      <c r="AQ216" s="40">
        <f>'Datastream-Q'!AI217</f>
        <v>269.50484999999998</v>
      </c>
      <c r="AR216" s="40">
        <f>'Datastream-Q'!AJ217</f>
        <v>63.239800000000002</v>
      </c>
      <c r="AS216" s="40">
        <f>'Datastream-Q'!AK217</f>
        <v>211.61792</v>
      </c>
      <c r="AT216" s="40">
        <f>'Datastream-Q'!AL217</f>
        <v>53.393999999999998</v>
      </c>
      <c r="AU216" s="40">
        <f>'Datastream-Q'!AM217</f>
        <v>268.03800000000001</v>
      </c>
      <c r="AV216" s="1">
        <f>'Datastream-Q'!AN217</f>
        <v>61.942999999999998</v>
      </c>
      <c r="AW216" s="1">
        <f>'Datastream-Q'!AO217</f>
        <v>219.84700000000001</v>
      </c>
      <c r="AX216" s="1">
        <f t="shared" ref="AX216:AX225" si="30">AK216/AL216*100</f>
        <v>96.681124950620429</v>
      </c>
      <c r="AY216" s="40">
        <f>'Datastream-Q'!AQ217</f>
        <v>110.27</v>
      </c>
      <c r="AZ216" s="40">
        <f>'Datastream-Q'!AR217</f>
        <v>98.8</v>
      </c>
      <c r="BA216" s="41">
        <f t="shared" si="20"/>
        <v>97.437987164843634</v>
      </c>
      <c r="BB216" s="41">
        <f t="shared" si="25"/>
        <v>99.45572408066127</v>
      </c>
      <c r="BC216" s="41">
        <f t="shared" si="27"/>
        <v>97.949392629325189</v>
      </c>
      <c r="BD216" s="41">
        <f t="shared" si="26"/>
        <v>103.88864988371496</v>
      </c>
      <c r="BE216" s="40" t="str">
        <f>'Datastream-Q'!AS217</f>
        <v>#NA</v>
      </c>
      <c r="BF216" s="40">
        <f>'Datastream-Q'!AT217</f>
        <v>96.1</v>
      </c>
      <c r="BG216" s="40">
        <f>'Datastream-Q'!AU217</f>
        <v>82.5</v>
      </c>
      <c r="BH216" s="40">
        <f>'Datastream-Q'!AV217</f>
        <v>83</v>
      </c>
      <c r="BI216" s="40">
        <f>'Datastream-Q'!AW217</f>
        <v>19.7</v>
      </c>
      <c r="BJ216" s="40">
        <f>'Datastream-Q'!AX217</f>
        <v>12.5</v>
      </c>
      <c r="BK216" s="40">
        <f>'Datastream-Q'!AY217</f>
        <v>2.4</v>
      </c>
      <c r="BM216" s="40">
        <f>'Datastream-Q'!AZ217</f>
        <v>97.568100000000001</v>
      </c>
      <c r="BN216" s="40">
        <f>'Datastream-Q'!BA217</f>
        <v>100.3383</v>
      </c>
      <c r="BO216" s="40">
        <f>'Datastream-Q'!BB217</f>
        <v>17.5</v>
      </c>
      <c r="BP216" s="40">
        <f>'Datastream-Q'!BC217</f>
        <v>97.2</v>
      </c>
      <c r="BQ216" s="41">
        <f>[6]Quartalsdaten!S92</f>
        <v>74.046679999999995</v>
      </c>
      <c r="BR216" s="40">
        <f>'Datastream-Q'!BE217</f>
        <v>100.7</v>
      </c>
      <c r="BT216" s="1"/>
      <c r="BU216" s="1"/>
      <c r="BV216" s="41"/>
      <c r="BW216" s="41">
        <f>'West-Deutschland-Q'!AW217</f>
        <v>390.65359000000001</v>
      </c>
      <c r="BX216" s="41">
        <f>'West-Deutschland-Q'!AX217</f>
        <v>46.763939999999998</v>
      </c>
      <c r="BY216" s="41">
        <f>'West-Deutschland-Q'!AY217</f>
        <v>684.05319999999995</v>
      </c>
      <c r="BZ216" s="41">
        <f>'Datastream-Q'!BF217</f>
        <v>709.02800000000002</v>
      </c>
      <c r="CA216" s="40">
        <f>'Datastream-Q'!BG217</f>
        <v>5020.3900000000003</v>
      </c>
      <c r="CB216" s="40">
        <f>'Datastream-Q'!BH217</f>
        <v>40425.226000000002</v>
      </c>
      <c r="CC216" s="41">
        <v>946.31</v>
      </c>
      <c r="CD216" s="40">
        <f>'Datastream-Q'!BI217</f>
        <v>42.6</v>
      </c>
      <c r="CE216" s="40">
        <f>'Datastream-Q'!BJ217</f>
        <v>-4</v>
      </c>
      <c r="CF216" s="40">
        <f>'Datastream-Q'!BK217</f>
        <v>102.3</v>
      </c>
      <c r="CG216" s="41">
        <v>134.6707425805632</v>
      </c>
      <c r="CH216" s="11">
        <f>[2]Weltindikatoren!Q176</f>
        <v>77.806941633137257</v>
      </c>
      <c r="CI216" s="41">
        <f>'[2]Deutschland Quartalsdaten'!O176</f>
        <v>77.518788671281555</v>
      </c>
      <c r="CL216" s="48">
        <f>'Datastream-Q'!BL217</f>
        <v>98.062299999999993</v>
      </c>
      <c r="CM216" s="40">
        <f>'Datastream-Q'!BM217</f>
        <v>101.0125</v>
      </c>
      <c r="CN216" s="40">
        <f>'Datastream-Q'!BN217</f>
        <v>104.9</v>
      </c>
      <c r="CP216" s="40">
        <f>'Datastream-Q'!BP217</f>
        <v>196.53</v>
      </c>
      <c r="CQ216" s="40">
        <f>'Datastream-Q'!BQ217</f>
        <v>188.47</v>
      </c>
      <c r="CR216" s="40">
        <f>'Datastream-Q'!BR217</f>
        <v>137.93</v>
      </c>
      <c r="CS216" s="40">
        <f>'Datastream-Q'!BS217</f>
        <v>118.27</v>
      </c>
      <c r="CT216" s="40">
        <f>'Datastream-Q'!BT217</f>
        <v>151.6</v>
      </c>
      <c r="CU216" s="28">
        <f>'Datastream-Q'!BU217</f>
        <v>99.2</v>
      </c>
      <c r="CW216" s="42">
        <f>'Datastream-Q'!CJ217</f>
        <v>3.2170000000000001</v>
      </c>
      <c r="CX216" s="41">
        <v>0.05</v>
      </c>
      <c r="CY216">
        <f>'Datastream-Q'!BW217</f>
        <v>98.1</v>
      </c>
      <c r="CZ216">
        <f>'Datastream-Q'!CL217</f>
        <v>112.5183</v>
      </c>
      <c r="DA216" s="41">
        <f>[6]Quartalsdaten!C92</f>
        <v>98.668211630000002</v>
      </c>
      <c r="DB216" s="40">
        <f t="shared" si="16"/>
        <v>82.61224612111269</v>
      </c>
      <c r="DC216" s="19">
        <f>'[2]Deutschland Quartalsdaten'!N176</f>
        <v>8.6925404405301873E-2</v>
      </c>
      <c r="DD216" s="41">
        <v>121.84759271925824</v>
      </c>
      <c r="DE216" s="41">
        <v>124.79983660130719</v>
      </c>
      <c r="DF216" s="41">
        <v>118.8953488372093</v>
      </c>
      <c r="DG216">
        <f>'Datastream-Q'!BY217</f>
        <v>7.8050069999999998</v>
      </c>
      <c r="DH216">
        <f>'Datastream-Q'!BZ217</f>
        <v>9.4</v>
      </c>
      <c r="DI216">
        <f>'Datastream-Q'!CA217</f>
        <v>425.86</v>
      </c>
      <c r="DJ216" s="41">
        <f>[6]Quartalsdaten!D92</f>
        <v>410.76299999999998</v>
      </c>
      <c r="DK216" s="41">
        <f>[6]Quartalsdaten!E92</f>
        <v>416.0264191</v>
      </c>
      <c r="DL216" s="53">
        <v>-0.4</v>
      </c>
      <c r="DM216">
        <f>'Datastream-Q'!CE217</f>
        <v>116.4</v>
      </c>
      <c r="DN216">
        <f>'Datastream-Q'!CF217</f>
        <v>137.5</v>
      </c>
      <c r="DO216" s="41">
        <f>[6]Quartalsdaten!F92</f>
        <v>21.171140000000001</v>
      </c>
      <c r="DP216" s="41">
        <f>'West-Deutschland-Q'!BA217</f>
        <v>43.955240000000003</v>
      </c>
      <c r="DQ216" s="41">
        <f>[6]Quartalsdaten!G92</f>
        <v>24.58389</v>
      </c>
      <c r="DR216" s="41">
        <f>[6]Quartalsdaten!H92</f>
        <v>24.58389</v>
      </c>
      <c r="DS216" s="41">
        <f>[6]Quartalsdaten!I92</f>
        <v>21.171140000000001</v>
      </c>
      <c r="DT216" s="41">
        <f>[6]Quartalsdaten!J92</f>
        <v>145.30596</v>
      </c>
      <c r="DU216" s="41">
        <f>[6]Quartalsdaten!K92</f>
        <v>43.955240000000003</v>
      </c>
      <c r="DV216" s="48">
        <v>1.45</v>
      </c>
      <c r="DW216">
        <f>'Datastream-Q'!CG217</f>
        <v>88.8</v>
      </c>
      <c r="DX216">
        <f>'Datastream-Q'!CH217</f>
        <v>97.8</v>
      </c>
      <c r="DY216" s="56">
        <v>89.97</v>
      </c>
      <c r="DZ216" s="41">
        <v>0.26804466838263907</v>
      </c>
      <c r="EA216" s="41">
        <v>0.17678550392490433</v>
      </c>
      <c r="EB216" s="1">
        <f>[2]Weltindikatoren!C176</f>
        <v>4.2113444644680156</v>
      </c>
      <c r="EC216" s="41">
        <f>'West-Deutschland-Q'!BE217</f>
        <v>71.626999999999995</v>
      </c>
      <c r="ED216" s="41">
        <f>'West-Deutschland-Q'!BF217</f>
        <v>42.529000000000003</v>
      </c>
      <c r="EE216" s="41">
        <f>[6]Quartalsdaten!L92</f>
        <v>412.43</v>
      </c>
      <c r="EF216" s="41">
        <v>100.06</v>
      </c>
      <c r="EG216" s="41">
        <f>[6]Quartalsdaten!M92</f>
        <v>30.5772336</v>
      </c>
      <c r="EH216" s="41">
        <f>[6]Quartalsdaten!N92</f>
        <v>7.8492836219999997</v>
      </c>
      <c r="EI216" s="41">
        <f>[6]Quartalsdaten!O92</f>
        <v>97.5</v>
      </c>
      <c r="EJ216" s="1">
        <f>[2]Weltindikatoren!C176</f>
        <v>4.2113444644680156</v>
      </c>
      <c r="EK216" t="e">
        <f>#REF!</f>
        <v>#REF!</v>
      </c>
      <c r="EL216">
        <v>293.5789289150826</v>
      </c>
      <c r="EM216">
        <v>502.88831734934831</v>
      </c>
      <c r="EO216">
        <f>'Datastream-Q'!CM217</f>
        <v>108</v>
      </c>
      <c r="EP216">
        <f>'Datastream-Q'!CN217</f>
        <v>110.1</v>
      </c>
      <c r="EQ216">
        <f>[6]Quartalsdaten!AA92</f>
        <v>200.88</v>
      </c>
      <c r="ER216">
        <f>[6]Quartalsdaten!AB92</f>
        <v>297.07499999999999</v>
      </c>
      <c r="ES216" s="56">
        <v>90.79</v>
      </c>
      <c r="ET216" s="41">
        <f>[6]Quartalsdaten!AD92</f>
        <v>128.14500000000001</v>
      </c>
      <c r="EU216" s="41">
        <f>[6]Quartalsdaten!AE92</f>
        <v>145.96100000000001</v>
      </c>
    </row>
    <row r="217" spans="1:151">
      <c r="A217" s="4">
        <v>41548</v>
      </c>
      <c r="B217" s="14">
        <f>B216*('Datastream-Q'!B218/'Datastream-Q'!B217)</f>
        <v>583.46095494644453</v>
      </c>
      <c r="C217" s="40">
        <f>'Datastream-Q'!C218</f>
        <v>100.8</v>
      </c>
      <c r="D217" s="40">
        <f>'Datastream-Q'!D218</f>
        <v>98.2</v>
      </c>
      <c r="E217" s="40">
        <f>'Datastream-Q'!E218</f>
        <v>103.4</v>
      </c>
      <c r="F217" s="40">
        <f>'Datastream-Q'!F218</f>
        <v>98.1</v>
      </c>
      <c r="G217" s="40">
        <f>'Datastream-Q'!G218</f>
        <v>1.37036</v>
      </c>
      <c r="H217" s="40">
        <f>'Datastream-Q'!H218</f>
        <v>1448.1</v>
      </c>
      <c r="I217" s="40">
        <f>'Datastream-Q'!I218</f>
        <v>2287.1</v>
      </c>
      <c r="J217" s="40">
        <f>'Datastream-Q'!J218</f>
        <v>0.24099999999999999</v>
      </c>
      <c r="K217" s="40">
        <f>'Datastream-Q'!K218</f>
        <v>1.77</v>
      </c>
      <c r="L217" s="40">
        <f>'Datastream-Q'!L218</f>
        <v>9552.2000000000007</v>
      </c>
      <c r="M217" s="40">
        <f>'Datastream-Q'!M218</f>
        <v>735412</v>
      </c>
      <c r="N217" s="40">
        <f>'Datastream-Q'!N218</f>
        <v>99</v>
      </c>
      <c r="O217" s="40">
        <f>'Datastream-Q'!O218</f>
        <v>6071</v>
      </c>
      <c r="P217" s="40">
        <f>'Datastream-Q'!P218</f>
        <v>6.8</v>
      </c>
      <c r="Q217" s="40">
        <f>'Datastream-Q'!Q218</f>
        <v>98.9</v>
      </c>
      <c r="R217" s="40">
        <f>'Datastream-Q'!R218</f>
        <v>96.8</v>
      </c>
      <c r="S217" s="40">
        <v>0</v>
      </c>
      <c r="T217" s="15">
        <v>0</v>
      </c>
      <c r="U217" s="40">
        <f>'Datastream-Q'!S218</f>
        <v>16.2</v>
      </c>
      <c r="V217" s="40">
        <f>'Datastream-Q'!T218</f>
        <v>11.9</v>
      </c>
      <c r="W217" s="1">
        <f>'[2]Deutschland Quartalsdaten'!C177</f>
        <v>0.25380122777538738</v>
      </c>
      <c r="X217" s="1">
        <f>'[2]Deutschland Quartalsdaten'!B177</f>
        <v>4.1335156890788349</v>
      </c>
      <c r="Y217" s="19">
        <f>'[2]Deutschland Quartalsdaten'!J177</f>
        <v>4.4573461625967736</v>
      </c>
      <c r="Z217" s="40">
        <f>'Datastream-Q'!U218</f>
        <v>327.32299999999998</v>
      </c>
      <c r="AA217" s="40">
        <f>'Datastream-Q'!V218</f>
        <v>330.22555</v>
      </c>
      <c r="AB217" s="40">
        <f>'Datastream-Q'!W218</f>
        <v>281.83</v>
      </c>
      <c r="AC217" s="40">
        <f>'Datastream-Q'!X218</f>
        <v>274.98559</v>
      </c>
      <c r="AD217" s="40">
        <f>'Datastream-Q'!Y218</f>
        <v>-11.6</v>
      </c>
      <c r="AE217" s="41">
        <f>'Datastream-Q'!Z218</f>
        <v>98.8</v>
      </c>
      <c r="AF217" s="1">
        <f>'Datastream-Q'!AA218</f>
        <v>16.5</v>
      </c>
      <c r="AG217" s="54">
        <f>'Datastream-Q'!AB218</f>
        <v>93</v>
      </c>
      <c r="AH217" s="54">
        <f>'Datastream-Q'!AC218</f>
        <v>87.4</v>
      </c>
      <c r="AI217" s="40">
        <f>'Datastream-Q'!AD218</f>
        <v>101.79</v>
      </c>
      <c r="AJ217" s="40">
        <f>'Datastream-Q'!AE218</f>
        <v>1.37036</v>
      </c>
      <c r="AK217" s="41">
        <f t="shared" si="28"/>
        <v>99.121040149679501</v>
      </c>
      <c r="AL217" s="41">
        <f t="shared" si="29"/>
        <v>102.48900678759203</v>
      </c>
      <c r="AM217" s="48">
        <f>'Datastream-Q'!CI218</f>
        <v>-0.1</v>
      </c>
      <c r="AN217" s="40">
        <f>'Datastream-Q'!AF218</f>
        <v>98.8</v>
      </c>
      <c r="AO217" s="40">
        <f>'Datastream-Q'!AG218</f>
        <v>-6.9</v>
      </c>
      <c r="AP217" s="40">
        <f>'Datastream-Q'!AH218</f>
        <v>54.569949999999999</v>
      </c>
      <c r="AQ217" s="40">
        <f>'Datastream-Q'!AI218</f>
        <v>275.62927000000002</v>
      </c>
      <c r="AR217" s="40">
        <f>'Datastream-Q'!AJ218</f>
        <v>62.995130000000003</v>
      </c>
      <c r="AS217" s="40">
        <f>'Datastream-Q'!AK218</f>
        <v>211.96223000000001</v>
      </c>
      <c r="AT217" s="40">
        <f>'Datastream-Q'!AL218</f>
        <v>53.633000000000003</v>
      </c>
      <c r="AU217" s="40">
        <f>'Datastream-Q'!AM218</f>
        <v>273.69</v>
      </c>
      <c r="AV217" s="1">
        <f>'Datastream-Q'!AN218</f>
        <v>62.152999999999999</v>
      </c>
      <c r="AW217" s="1">
        <f>'Datastream-Q'!AO218</f>
        <v>219.67699999999999</v>
      </c>
      <c r="AX217" s="1">
        <f t="shared" si="30"/>
        <v>96.713826444925331</v>
      </c>
      <c r="AY217" s="40">
        <f>'Datastream-Q'!AQ218</f>
        <v>109.61</v>
      </c>
      <c r="AZ217" s="40">
        <f>'Datastream-Q'!AR218</f>
        <v>98.9</v>
      </c>
      <c r="BA217" s="41">
        <f t="shared" si="20"/>
        <v>98.283029396215326</v>
      </c>
      <c r="BB217" s="41">
        <f t="shared" ref="BB217:BB222" si="31">AU217/AQ217*100</f>
        <v>99.29642087721669</v>
      </c>
      <c r="BC217" s="41">
        <f t="shared" si="27"/>
        <v>98.663182376161444</v>
      </c>
      <c r="BD217" s="41">
        <f t="shared" ref="BD217:BD222" si="32">AW217/AS217*100</f>
        <v>103.63969090153466</v>
      </c>
      <c r="BE217" s="40" t="str">
        <f>'Datastream-Q'!AS218</f>
        <v>#NA</v>
      </c>
      <c r="BF217" s="40">
        <f>'Datastream-Q'!AT218</f>
        <v>98.8</v>
      </c>
      <c r="BG217" s="40">
        <f>'Datastream-Q'!AU218</f>
        <v>82.3</v>
      </c>
      <c r="BH217" s="40">
        <f>'Datastream-Q'!AV218</f>
        <v>83.9</v>
      </c>
      <c r="BI217" s="40">
        <f>'Datastream-Q'!AW218</f>
        <v>21</v>
      </c>
      <c r="BJ217" s="40">
        <f>'Datastream-Q'!AX218</f>
        <v>12.1</v>
      </c>
      <c r="BK217" s="40">
        <f>'Datastream-Q'!AY218</f>
        <v>7.1</v>
      </c>
      <c r="BM217" s="40">
        <f>'Datastream-Q'!AZ218</f>
        <v>98.463399999999993</v>
      </c>
      <c r="BN217" s="40">
        <f>'Datastream-Q'!BA218</f>
        <v>100.8441</v>
      </c>
      <c r="BO217" s="40">
        <f>'Datastream-Q'!BB218</f>
        <v>17.399999999999999</v>
      </c>
      <c r="BP217" s="40">
        <f>'Datastream-Q'!BC218</f>
        <v>92.3</v>
      </c>
      <c r="BQ217" s="41">
        <f>[6]Quartalsdaten!S93</f>
        <v>73.770009999999999</v>
      </c>
      <c r="BR217" s="40">
        <f>'Datastream-Q'!BE218</f>
        <v>100.5</v>
      </c>
      <c r="BW217" s="41">
        <f>'West-Deutschland-Q'!AW218</f>
        <v>389.77193</v>
      </c>
      <c r="BX217" s="41">
        <f>'West-Deutschland-Q'!AX218</f>
        <v>49.800840000000001</v>
      </c>
      <c r="BY217" s="41">
        <f>'West-Deutschland-Q'!AY218</f>
        <v>680.34803999999997</v>
      </c>
      <c r="BZ217" s="41">
        <f>'Datastream-Q'!BF218</f>
        <v>712.70299999999997</v>
      </c>
      <c r="CA217" s="40">
        <f>'Datastream-Q'!BG218</f>
        <v>5054.91</v>
      </c>
      <c r="CB217" s="42">
        <f>'Datastream-Q'!BH218</f>
        <v>59573.112999999998</v>
      </c>
      <c r="CC217" s="41">
        <v>949.48</v>
      </c>
      <c r="CD217" s="40">
        <f>'Datastream-Q'!BI218</f>
        <v>56.5</v>
      </c>
      <c r="CE217" s="40">
        <f>'Datastream-Q'!BJ218</f>
        <v>-2.1</v>
      </c>
      <c r="CF217" s="40">
        <f>'Datastream-Q'!BK218</f>
        <v>105.4</v>
      </c>
      <c r="CG217" s="41">
        <v>135.35855305056702</v>
      </c>
      <c r="CH217" s="11">
        <f>[2]Weltindikatoren!Q177</f>
        <v>78.095172993213154</v>
      </c>
      <c r="CI217" s="41">
        <f>'[2]Deutschland Quartalsdaten'!O177</f>
        <v>77.948462026346434</v>
      </c>
      <c r="CL217" s="48" t="str">
        <f>'Datastream-Q'!BL218</f>
        <v>#NA</v>
      </c>
      <c r="CM217" s="40">
        <f>'Datastream-Q'!BM218</f>
        <v>101.788</v>
      </c>
      <c r="CN217" s="55">
        <f>'Datastream-Q'!BN218</f>
        <v>104.4</v>
      </c>
      <c r="CP217" s="40">
        <f>'Datastream-Q'!BP218</f>
        <v>194.53</v>
      </c>
      <c r="CQ217" s="40">
        <f>'Datastream-Q'!BQ218</f>
        <v>186.7</v>
      </c>
      <c r="CR217" s="40">
        <f>'Datastream-Q'!BR218</f>
        <v>137.9</v>
      </c>
      <c r="CS217" s="40">
        <f>'Datastream-Q'!BS218</f>
        <v>114.83</v>
      </c>
      <c r="CT217" s="40">
        <f>'Datastream-Q'!BT218</f>
        <v>153.87</v>
      </c>
      <c r="CU217" s="28">
        <f>'Datastream-Q'!BU218</f>
        <v>99.2</v>
      </c>
      <c r="CW217" s="42">
        <f>'Datastream-Q'!CJ218</f>
        <v>-3.6589999999999998</v>
      </c>
      <c r="CX217" s="41">
        <v>-0.56000000000000005</v>
      </c>
      <c r="CY217">
        <f>'Datastream-Q'!BW218</f>
        <v>100</v>
      </c>
      <c r="CZ217">
        <f>'Datastream-Q'!CL218</f>
        <v>114.3467</v>
      </c>
      <c r="DA217" s="41">
        <f>[6]Quartalsdaten!C93</f>
        <v>99.007108639999998</v>
      </c>
      <c r="DB217" s="40">
        <f t="shared" si="16"/>
        <v>79.986280977261444</v>
      </c>
      <c r="DC217" s="19">
        <f>'[2]Deutschland Quartalsdaten'!N177</f>
        <v>7.0228469337280677E-2</v>
      </c>
      <c r="DD217" s="41">
        <v>131.80723486644541</v>
      </c>
      <c r="DE217" s="41">
        <v>130.14224751066857</v>
      </c>
      <c r="DF217" s="41">
        <v>133.47222222222223</v>
      </c>
      <c r="DG217">
        <f>'Datastream-Q'!BY218</f>
        <v>7.9727319999999997</v>
      </c>
      <c r="DH217">
        <f>'Datastream-Q'!BZ218</f>
        <v>9.4</v>
      </c>
      <c r="DI217">
        <f>'Datastream-Q'!CA218</f>
        <v>425.16</v>
      </c>
      <c r="DJ217" s="41">
        <f>[6]Quartalsdaten!D93</f>
        <v>413.29700000000003</v>
      </c>
      <c r="DK217" s="41">
        <f>[6]Quartalsdaten!E93</f>
        <v>417.91999670000001</v>
      </c>
      <c r="DL217" s="53">
        <v>0.8</v>
      </c>
      <c r="DM217">
        <f>'Datastream-Q'!CE218</f>
        <v>118.1</v>
      </c>
      <c r="DN217">
        <f>'Datastream-Q'!CF218</f>
        <v>135.30000000000001</v>
      </c>
      <c r="DO217" s="41">
        <f>[6]Quartalsdaten!F93</f>
        <v>21.140540000000001</v>
      </c>
      <c r="DP217" s="41">
        <f>'West-Deutschland-Q'!BA218</f>
        <v>43.608890000000002</v>
      </c>
      <c r="DQ217" s="41">
        <f>[6]Quartalsdaten!G93</f>
        <v>24.678090000000001</v>
      </c>
      <c r="DR217" s="41">
        <f>[6]Quartalsdaten!H93</f>
        <v>24.678090000000001</v>
      </c>
      <c r="DS217" s="41">
        <f>[6]Quartalsdaten!I93</f>
        <v>21.140540000000001</v>
      </c>
      <c r="DT217" s="41">
        <f>[6]Quartalsdaten!J93</f>
        <v>148.25933000000001</v>
      </c>
      <c r="DU217" s="41">
        <f>[6]Quartalsdaten!K93</f>
        <v>43.608890000000002</v>
      </c>
      <c r="DV217" s="48">
        <v>1.45</v>
      </c>
      <c r="DW217">
        <f>'Datastream-Q'!CG218</f>
        <v>89</v>
      </c>
      <c r="DX217">
        <f>'Datastream-Q'!CH218</f>
        <v>99</v>
      </c>
      <c r="DY217" s="56">
        <v>95.97</v>
      </c>
      <c r="DZ217" s="41">
        <v>0.16291988875771812</v>
      </c>
      <c r="EA217" s="41">
        <v>0.40576645111277387</v>
      </c>
      <c r="EB217" s="1">
        <f>[2]Weltindikatoren!C177</f>
        <v>4.2489447892403556</v>
      </c>
      <c r="EC217" s="41">
        <f>'West-Deutschland-Q'!BE218</f>
        <v>71.91</v>
      </c>
      <c r="ED217" s="41">
        <f>'West-Deutschland-Q'!BF218</f>
        <v>42.545000000000002</v>
      </c>
      <c r="EE217" s="41">
        <f>[6]Quartalsdaten!L93</f>
        <v>411.59100000000001</v>
      </c>
      <c r="EF217" s="41">
        <v>99.85</v>
      </c>
      <c r="EG217" s="41">
        <f>[6]Quartalsdaten!M93</f>
        <v>30.742735379999999</v>
      </c>
      <c r="EH217" s="41">
        <f>[6]Quartalsdaten!N93</f>
        <v>7.8884444330000001</v>
      </c>
      <c r="EI217" s="41">
        <f>[6]Quartalsdaten!O93</f>
        <v>97.733333330000008</v>
      </c>
      <c r="EJ217" s="1">
        <f>[2]Weltindikatoren!C177</f>
        <v>4.2489447892403556</v>
      </c>
      <c r="EK217" t="e">
        <f>#REF!</f>
        <v>#REF!</v>
      </c>
      <c r="EL217">
        <v>295.9378721343989</v>
      </c>
      <c r="EM217">
        <v>506.63692373516403</v>
      </c>
      <c r="EO217">
        <f>'Datastream-Q'!CM218</f>
        <v>108.7</v>
      </c>
      <c r="EP217">
        <f>'Datastream-Q'!CN218</f>
        <v>111.1</v>
      </c>
      <c r="EQ217">
        <f>[6]Quartalsdaten!AA93</f>
        <v>202.04</v>
      </c>
      <c r="ER217">
        <f>[6]Quartalsdaten!AB93</f>
        <v>298.24</v>
      </c>
      <c r="ES217" s="56">
        <v>91.23</v>
      </c>
      <c r="ET217" s="41">
        <f>[6]Quartalsdaten!AD93</f>
        <v>128.85</v>
      </c>
      <c r="EU217" s="41">
        <f>[6]Quartalsdaten!AE93</f>
        <v>150.23500000000001</v>
      </c>
    </row>
    <row r="218" spans="1:151">
      <c r="A218" s="4">
        <v>41640</v>
      </c>
      <c r="B218" s="14">
        <f>B217*('Datastream-Q'!B219/'Datastream-Q'!B218)</f>
        <v>588.91799443067953</v>
      </c>
      <c r="C218" s="40">
        <f>'Datastream-Q'!C219</f>
        <v>103.1</v>
      </c>
      <c r="D218" s="40">
        <f>'Datastream-Q'!D219</f>
        <v>101.4</v>
      </c>
      <c r="E218" s="40">
        <f>'Datastream-Q'!E219</f>
        <v>104.9</v>
      </c>
      <c r="F218" s="40">
        <f>'Datastream-Q'!F219</f>
        <v>98.8</v>
      </c>
      <c r="G218" s="40">
        <f>'Datastream-Q'!G219</f>
        <v>1.382252</v>
      </c>
      <c r="H218" s="40">
        <f>'Datastream-Q'!H219</f>
        <v>1454.1</v>
      </c>
      <c r="I218" s="40">
        <f>'Datastream-Q'!I219</f>
        <v>2308.6</v>
      </c>
      <c r="J218" s="40">
        <f>'Datastream-Q'!J219</f>
        <v>0.29499999999999998</v>
      </c>
      <c r="K218" s="40">
        <f>'Datastream-Q'!K219</f>
        <v>1.63</v>
      </c>
      <c r="L218" s="40">
        <f>'Datastream-Q'!L219</f>
        <v>9555.9</v>
      </c>
      <c r="M218" s="40">
        <f>'Datastream-Q'!M219</f>
        <v>711753</v>
      </c>
      <c r="N218" s="40">
        <f>'Datastream-Q'!N219</f>
        <v>99.5</v>
      </c>
      <c r="O218" s="40">
        <f>'Datastream-Q'!O219</f>
        <v>6156</v>
      </c>
      <c r="P218" s="40">
        <f>'Datastream-Q'!P219</f>
        <v>6.8</v>
      </c>
      <c r="Q218" s="40">
        <f>'Datastream-Q'!Q219</f>
        <v>99.3</v>
      </c>
      <c r="R218" s="40">
        <f>'Datastream-Q'!R219</f>
        <v>97.6</v>
      </c>
      <c r="S218" s="40">
        <v>0</v>
      </c>
      <c r="T218" s="15">
        <v>0</v>
      </c>
      <c r="U218" s="40">
        <f>'Datastream-Q'!S219</f>
        <v>24.4</v>
      </c>
      <c r="V218" s="40">
        <f>'Datastream-Q'!T219</f>
        <v>7.1</v>
      </c>
      <c r="W218" s="1">
        <f>'[2]Deutschland Quartalsdaten'!C178</f>
        <v>0.15395233667195077</v>
      </c>
      <c r="X218" s="1">
        <f>'[2]Deutschland Quartalsdaten'!B178</f>
        <v>4.1417587905571009</v>
      </c>
      <c r="Y218" s="19">
        <f>'[2]Deutschland Quartalsdaten'!J178</f>
        <v>4.4765617105225655</v>
      </c>
      <c r="Z218" s="40">
        <f>'Datastream-Q'!U219</f>
        <v>327.346</v>
      </c>
      <c r="AA218" s="40">
        <f>'Datastream-Q'!V219</f>
        <v>330.38531999999998</v>
      </c>
      <c r="AB218" s="40">
        <f>'Datastream-Q'!W219</f>
        <v>282.35899999999998</v>
      </c>
      <c r="AC218" s="40">
        <f>'Datastream-Q'!X219</f>
        <v>276.14614</v>
      </c>
      <c r="AD218" s="40">
        <f>'Datastream-Q'!Y219</f>
        <v>-8.4</v>
      </c>
      <c r="AE218" s="41">
        <f>'Datastream-Q'!Z219</f>
        <v>98.5</v>
      </c>
      <c r="AF218" s="1">
        <f>'Datastream-Q'!AA219</f>
        <v>14.7</v>
      </c>
      <c r="AG218" s="54">
        <f>'Datastream-Q'!AB219</f>
        <v>93.5</v>
      </c>
      <c r="AH218" s="54">
        <f>'Datastream-Q'!AC219</f>
        <v>88</v>
      </c>
      <c r="AI218" s="40">
        <f>'Datastream-Q'!AD219</f>
        <v>102.83</v>
      </c>
      <c r="AJ218" s="40">
        <f>'Datastream-Q'!AE219</f>
        <v>1.382252</v>
      </c>
      <c r="AK218" s="41">
        <f t="shared" si="28"/>
        <v>99.080068085349566</v>
      </c>
      <c r="AL218" s="41">
        <f t="shared" si="29"/>
        <v>102.24984495528344</v>
      </c>
      <c r="AM218" s="48">
        <f>'Datastream-Q'!CI219</f>
        <v>0.7</v>
      </c>
      <c r="AN218" s="40">
        <f>'Datastream-Q'!AF219</f>
        <v>99.2</v>
      </c>
      <c r="AO218" s="40">
        <f>'Datastream-Q'!AG219</f>
        <v>-6.7</v>
      </c>
      <c r="AP218" s="40">
        <f>'Datastream-Q'!AH219</f>
        <v>56.474580000000003</v>
      </c>
      <c r="AQ218" s="40">
        <f>'Datastream-Q'!AI219</f>
        <v>273.88686999999999</v>
      </c>
      <c r="AR218" s="40">
        <f>'Datastream-Q'!AJ219</f>
        <v>62.87959</v>
      </c>
      <c r="AS218" s="40">
        <f>'Datastream-Q'!AK219</f>
        <v>213.25918999999999</v>
      </c>
      <c r="AT218" s="40">
        <f>'Datastream-Q'!AL219</f>
        <v>55.720999999999997</v>
      </c>
      <c r="AU218" s="40">
        <f>'Datastream-Q'!AM219</f>
        <v>271.625</v>
      </c>
      <c r="AV218" s="1">
        <f>'Datastream-Q'!AN219</f>
        <v>62.072000000000003</v>
      </c>
      <c r="AW218" s="1">
        <f>'Datastream-Q'!AO219</f>
        <v>220.28700000000001</v>
      </c>
      <c r="AX218" s="1">
        <f t="shared" si="30"/>
        <v>96.899969020666873</v>
      </c>
      <c r="AY218" s="40">
        <f>'Datastream-Q'!AQ219</f>
        <v>108.21</v>
      </c>
      <c r="AZ218" s="40">
        <f>'Datastream-Q'!AR219</f>
        <v>99.3</v>
      </c>
      <c r="BA218" s="41">
        <f t="shared" ref="BA218:BA227" si="33">AT218/AP218*100</f>
        <v>98.665629739964416</v>
      </c>
      <c r="BB218" s="41">
        <f t="shared" si="31"/>
        <v>99.174159024125558</v>
      </c>
      <c r="BC218" s="41">
        <f t="shared" ref="BC218:BC227" si="34">AV218/AR218*100</f>
        <v>98.715656383891812</v>
      </c>
      <c r="BD218" s="41">
        <f t="shared" si="32"/>
        <v>103.29543125433422</v>
      </c>
      <c r="BE218" s="40" t="str">
        <f>'Datastream-Q'!AS219</f>
        <v>#NA</v>
      </c>
      <c r="BF218" s="40">
        <f>'Datastream-Q'!AT219</f>
        <v>98.5</v>
      </c>
      <c r="BG218" s="40">
        <f>'Datastream-Q'!AU219</f>
        <v>84.4</v>
      </c>
      <c r="BH218" s="40">
        <f>'Datastream-Q'!AV219</f>
        <v>84.2</v>
      </c>
      <c r="BI218" s="40">
        <f>'Datastream-Q'!AW219</f>
        <v>29.2</v>
      </c>
      <c r="BJ218" s="40">
        <f>'Datastream-Q'!AX219</f>
        <v>7.7</v>
      </c>
      <c r="BK218" s="40">
        <f>'Datastream-Q'!AY219</f>
        <v>9</v>
      </c>
      <c r="BM218" s="40">
        <f>'Datastream-Q'!AZ219</f>
        <v>98.940899999999999</v>
      </c>
      <c r="BN218" s="40">
        <f>'Datastream-Q'!BA219</f>
        <v>100.9114</v>
      </c>
      <c r="BO218" s="40">
        <f>'Datastream-Q'!BB219</f>
        <v>-4.8</v>
      </c>
      <c r="BP218" s="40">
        <f>'Datastream-Q'!BC219</f>
        <v>76.2</v>
      </c>
      <c r="BQ218" s="41">
        <f>[6]Quartalsdaten!S94</f>
        <v>75.917910000000006</v>
      </c>
      <c r="BR218" s="40">
        <f>'Datastream-Q'!BE219</f>
        <v>101.8</v>
      </c>
      <c r="BW218" s="41">
        <f>'West-Deutschland-Q'!AW219</f>
        <v>391.07441999999998</v>
      </c>
      <c r="BX218" s="41">
        <f>'West-Deutschland-Q'!AX219</f>
        <v>49.676659999999998</v>
      </c>
      <c r="BY218" s="41">
        <f>'West-Deutschland-Q'!AY219</f>
        <v>688.43997999999999</v>
      </c>
      <c r="BZ218" s="41">
        <f>'Datastream-Q'!BF219</f>
        <v>725.27499999999998</v>
      </c>
      <c r="CA218" s="40">
        <f>'Datastream-Q'!BG219</f>
        <v>5083.3599999999997</v>
      </c>
      <c r="CB218" s="42">
        <f>'Datastream-Q'!BH219</f>
        <v>48301.792000000001</v>
      </c>
      <c r="CC218" s="41">
        <v>957.45</v>
      </c>
      <c r="CD218" s="40">
        <f>'Datastream-Q'!BI219</f>
        <v>54.7</v>
      </c>
      <c r="CE218" s="40">
        <f>'Datastream-Q'!BJ219</f>
        <v>-0.1</v>
      </c>
      <c r="CF218" s="40">
        <f>'Datastream-Q'!BK219</f>
        <v>107</v>
      </c>
      <c r="CG218" s="31">
        <v>135.93172844223687</v>
      </c>
      <c r="CH218" s="11">
        <f>[2]Weltindikatoren!Q178</f>
        <v>78.821107413320263</v>
      </c>
      <c r="CI218" s="41">
        <f>'[2]Deutschland Quartalsdaten'!O178</f>
        <v>78.989544584972947</v>
      </c>
      <c r="CL218" s="48" t="str">
        <f>'Datastream-Q'!BL219</f>
        <v>#NA</v>
      </c>
      <c r="CM218" s="43">
        <f>'Datastream-Q'!BM219</f>
        <v>102.72629999999999</v>
      </c>
      <c r="CN218" s="55">
        <f>'Datastream-Q'!BN219</f>
        <v>103.6</v>
      </c>
      <c r="CP218" s="40">
        <f>'Datastream-Q'!BP219</f>
        <v>196.07</v>
      </c>
      <c r="CQ218" s="40">
        <f>'Datastream-Q'!BQ219</f>
        <v>187.83</v>
      </c>
      <c r="CR218" s="40">
        <f>'Datastream-Q'!BR219</f>
        <v>136.37</v>
      </c>
      <c r="CS218" s="40">
        <f>'Datastream-Q'!BS219</f>
        <v>123.3</v>
      </c>
      <c r="CT218" s="40">
        <f>'Datastream-Q'!BT219</f>
        <v>145.4</v>
      </c>
      <c r="CU218" s="28">
        <f>'Datastream-Q'!BU219</f>
        <v>99</v>
      </c>
      <c r="CW218" s="42">
        <f>'Datastream-Q'!CJ219</f>
        <v>2.4510000000000001</v>
      </c>
      <c r="CX218" s="41">
        <v>0.25</v>
      </c>
      <c r="CY218">
        <f>'Datastream-Q'!BW219</f>
        <v>102.4</v>
      </c>
      <c r="CZ218">
        <f>'Datastream-Q'!CL219</f>
        <v>116.13760000000001</v>
      </c>
      <c r="DA218" s="41">
        <f>[6]Quartalsdaten!C94</f>
        <v>99.391087450000001</v>
      </c>
      <c r="DB218" s="40">
        <f t="shared" si="16"/>
        <v>78.285290959969672</v>
      </c>
      <c r="DC218" s="19">
        <f>'[2]Deutschland Quartalsdaten'!N178</f>
        <v>5.9535380358367737E-2</v>
      </c>
      <c r="DD218" s="41">
        <v>129.30970528455282</v>
      </c>
      <c r="DE218" s="41">
        <v>127.25762195121951</v>
      </c>
      <c r="DF218" s="41">
        <v>131.36178861788616</v>
      </c>
      <c r="DG218">
        <f>'Datastream-Q'!BY219</f>
        <v>12.873117000000001</v>
      </c>
      <c r="DH218">
        <f>'Datastream-Q'!BZ219</f>
        <v>9.4</v>
      </c>
      <c r="DI218">
        <f>'Datastream-Q'!CA219</f>
        <v>427.74</v>
      </c>
      <c r="DJ218" s="41">
        <f>[6]Quartalsdaten!D94</f>
        <v>417.58800000000002</v>
      </c>
      <c r="DK218" s="41">
        <f>[6]Quartalsdaten!E94</f>
        <v>420.82318320000002</v>
      </c>
      <c r="DL218" s="53">
        <v>-0.1</v>
      </c>
      <c r="DM218">
        <f>'Datastream-Q'!CE219</f>
        <v>118.7</v>
      </c>
      <c r="DN218">
        <f>'Datastream-Q'!CF219</f>
        <v>138.19999999999999</v>
      </c>
      <c r="DO218" s="41">
        <f>[6]Quartalsdaten!F94</f>
        <v>21.47767</v>
      </c>
      <c r="DP218" s="41">
        <f>'West-Deutschland-Q'!BA219</f>
        <v>45.440339999999999</v>
      </c>
      <c r="DQ218" s="41">
        <f>[6]Quartalsdaten!G94</f>
        <v>25.268139999999999</v>
      </c>
      <c r="DR218" s="41">
        <f>[6]Quartalsdaten!H94</f>
        <v>25.268139999999999</v>
      </c>
      <c r="DS218" s="41">
        <f>[6]Quartalsdaten!I94</f>
        <v>21.47767</v>
      </c>
      <c r="DT218" s="41">
        <f>[6]Quartalsdaten!J94</f>
        <v>150.83419000000001</v>
      </c>
      <c r="DU218" s="41">
        <f>[6]Quartalsdaten!K94</f>
        <v>45.440339999999999</v>
      </c>
      <c r="DV218" s="48">
        <v>1.42</v>
      </c>
      <c r="DW218" s="55">
        <f>'Datastream-Q'!CG219</f>
        <v>89.4</v>
      </c>
      <c r="DX218" s="55">
        <f>'Datastream-Q'!CH219</f>
        <v>99.5</v>
      </c>
      <c r="DY218" s="56">
        <v>97.3</v>
      </c>
      <c r="DZ218" s="41">
        <v>-0.21485602445919577</v>
      </c>
      <c r="EA218" s="41">
        <v>0.79634007978387289</v>
      </c>
      <c r="EB218" s="1">
        <f>[2]Weltindikatoren!C178</f>
        <v>4.2769726963455152</v>
      </c>
      <c r="EC218" s="41">
        <f>'West-Deutschland-Q'!BE219</f>
        <v>74.004999999999995</v>
      </c>
      <c r="ED218" s="41">
        <f>'West-Deutschland-Q'!BF219</f>
        <v>44.301000000000002</v>
      </c>
      <c r="EE218" s="41">
        <f>[6]Quartalsdaten!L94</f>
        <v>413.69799999999998</v>
      </c>
      <c r="EF218" s="41">
        <v>99.64</v>
      </c>
      <c r="EG218" s="41">
        <f>[6]Quartalsdaten!M94</f>
        <v>31.96057862</v>
      </c>
      <c r="EH218" s="41">
        <f>[6]Quartalsdaten!N94</f>
        <v>7.9766905269999997</v>
      </c>
      <c r="EI218" s="41">
        <f>[6]Quartalsdaten!O94</f>
        <v>98.233333329999994</v>
      </c>
      <c r="EJ218" s="1">
        <f>[2]Weltindikatoren!C178</f>
        <v>4.2769726963455152</v>
      </c>
      <c r="EK218" t="e">
        <f>#REF!</f>
        <v>#REF!</v>
      </c>
      <c r="EL218">
        <v>296.80162040936256</v>
      </c>
      <c r="EM218">
        <v>510.83731959999466</v>
      </c>
      <c r="EO218">
        <f>'Datastream-Q'!CM219</f>
        <v>109.8</v>
      </c>
      <c r="EP218">
        <f>'Datastream-Q'!CN219</f>
        <v>112.1</v>
      </c>
      <c r="EQ218">
        <f>[6]Quartalsdaten!AA94</f>
        <v>205.352</v>
      </c>
      <c r="ER218">
        <f>[6]Quartalsdaten!AB94</f>
        <v>302.803</v>
      </c>
      <c r="ES218" s="56">
        <v>93.22</v>
      </c>
      <c r="ET218" s="41">
        <f>[6]Quartalsdaten!AD94</f>
        <v>130.14099999999999</v>
      </c>
      <c r="EU218" s="41">
        <f>[6]Quartalsdaten!AE94</f>
        <v>133.40700000000001</v>
      </c>
    </row>
    <row r="219" spans="1:151">
      <c r="A219" s="4">
        <v>41730</v>
      </c>
      <c r="B219" s="14">
        <f>B218*('Datastream-Q'!B220/'Datastream-Q'!B219)</f>
        <v>588.91799443067953</v>
      </c>
      <c r="C219" s="40">
        <f>'Datastream-Q'!C220</f>
        <v>102.2</v>
      </c>
      <c r="D219" s="40">
        <f>'Datastream-Q'!D220</f>
        <v>101.9</v>
      </c>
      <c r="E219" s="40">
        <f>'Datastream-Q'!E220</f>
        <v>102.6</v>
      </c>
      <c r="F219" s="40">
        <f>'Datastream-Q'!F220</f>
        <v>97.2</v>
      </c>
      <c r="G219" s="40">
        <f>'Datastream-Q'!G220</f>
        <v>1.3592379999999999</v>
      </c>
      <c r="H219" s="40">
        <f>'Datastream-Q'!H220</f>
        <v>1493.3</v>
      </c>
      <c r="I219" s="40">
        <f>'Datastream-Q'!I220</f>
        <v>2343.6999999999998</v>
      </c>
      <c r="J219" s="40">
        <f>'Datastream-Q'!J220</f>
        <v>0.29899999999999999</v>
      </c>
      <c r="K219" s="40">
        <f>'Datastream-Q'!K220</f>
        <v>1.37</v>
      </c>
      <c r="L219" s="40">
        <f>'Datastream-Q'!L220</f>
        <v>9833.1</v>
      </c>
      <c r="M219" s="40">
        <f>'Datastream-Q'!M220</f>
        <v>826515</v>
      </c>
      <c r="N219" s="40">
        <f>'Datastream-Q'!N220</f>
        <v>98.9</v>
      </c>
      <c r="O219" s="40">
        <f>'Datastream-Q'!O220</f>
        <v>5876</v>
      </c>
      <c r="P219" s="40">
        <f>'Datastream-Q'!P220</f>
        <v>6.7</v>
      </c>
      <c r="Q219" s="40">
        <f>'Datastream-Q'!Q220</f>
        <v>99.4</v>
      </c>
      <c r="R219" s="40">
        <f>'Datastream-Q'!R220</f>
        <v>98.1</v>
      </c>
      <c r="S219" s="40">
        <v>0</v>
      </c>
      <c r="T219" s="15">
        <v>0</v>
      </c>
      <c r="U219" s="40">
        <f>'Datastream-Q'!S220</f>
        <v>19.2</v>
      </c>
      <c r="V219" s="40">
        <f>'Datastream-Q'!T220</f>
        <v>9</v>
      </c>
      <c r="W219" s="1">
        <f>'[2]Deutschland Quartalsdaten'!C179</f>
        <v>0.14949027859738928</v>
      </c>
      <c r="X219" s="1">
        <f>'[2]Deutschland Quartalsdaten'!B179</f>
        <v>4.1671182753748548</v>
      </c>
      <c r="Y219" s="19">
        <f>'[2]Deutschland Quartalsdaten'!J179</f>
        <v>4.5045507204952324</v>
      </c>
      <c r="Z219" s="40">
        <f>'Datastream-Q'!U220</f>
        <v>329.85899999999998</v>
      </c>
      <c r="AA219" s="40">
        <f>'Datastream-Q'!V220</f>
        <v>333.26069000000001</v>
      </c>
      <c r="AB219" s="40">
        <f>'Datastream-Q'!W220</f>
        <v>284.07499999999999</v>
      </c>
      <c r="AC219" s="40">
        <f>'Datastream-Q'!X220</f>
        <v>280.45999</v>
      </c>
      <c r="AD219" s="40">
        <f>'Datastream-Q'!Y220</f>
        <v>-8.6</v>
      </c>
      <c r="AE219" s="41">
        <f>'Datastream-Q'!Z220</f>
        <v>96.5</v>
      </c>
      <c r="AF219" s="1">
        <f>'Datastream-Q'!AA220</f>
        <v>11.4</v>
      </c>
      <c r="AG219" s="54">
        <f>'Datastream-Q'!AB220</f>
        <v>93.4</v>
      </c>
      <c r="AH219" s="54">
        <f>'Datastream-Q'!AC220</f>
        <v>88.2</v>
      </c>
      <c r="AI219" s="40">
        <f>'Datastream-Q'!AD220</f>
        <v>102.37</v>
      </c>
      <c r="AJ219" s="40">
        <f>'Datastream-Q'!AE220</f>
        <v>1.3592379999999999</v>
      </c>
      <c r="AK219" s="41">
        <f t="shared" si="28"/>
        <v>98.979270552431487</v>
      </c>
      <c r="AL219" s="41">
        <f t="shared" si="29"/>
        <v>101.28895747304276</v>
      </c>
      <c r="AM219" s="48">
        <f>'Datastream-Q'!CI220</f>
        <v>0.3</v>
      </c>
      <c r="AN219" s="40">
        <f>'Datastream-Q'!AF220</f>
        <v>98.4</v>
      </c>
      <c r="AO219" s="40">
        <f>'Datastream-Q'!AG220</f>
        <v>-6.3</v>
      </c>
      <c r="AP219" s="40">
        <f>'Datastream-Q'!AH220</f>
        <v>57.000190000000003</v>
      </c>
      <c r="AQ219" s="40">
        <f>'Datastream-Q'!AI220</f>
        <v>276.24923000000001</v>
      </c>
      <c r="AR219" s="40">
        <f>'Datastream-Q'!AJ220</f>
        <v>63.348550000000003</v>
      </c>
      <c r="AS219" s="40">
        <f>'Datastream-Q'!AK220</f>
        <v>217.06986000000001</v>
      </c>
      <c r="AT219" s="40">
        <f>'Datastream-Q'!AL220</f>
        <v>56.482999999999997</v>
      </c>
      <c r="AU219" s="40">
        <f>'Datastream-Q'!AM220</f>
        <v>273.37599999999998</v>
      </c>
      <c r="AV219" s="1">
        <f>'Datastream-Q'!AN220</f>
        <v>62.609000000000002</v>
      </c>
      <c r="AW219" s="1">
        <f>'Datastream-Q'!AO220</f>
        <v>221.46600000000001</v>
      </c>
      <c r="AX219" s="1">
        <f t="shared" si="30"/>
        <v>97.71970511077086</v>
      </c>
      <c r="AY219" s="40">
        <f>'Datastream-Q'!AQ220</f>
        <v>110.02</v>
      </c>
      <c r="AZ219" s="40">
        <f>'Datastream-Q'!AR220</f>
        <v>99.4</v>
      </c>
      <c r="BA219" s="41">
        <f t="shared" si="33"/>
        <v>99.092652147299859</v>
      </c>
      <c r="BB219" s="41">
        <f t="shared" si="31"/>
        <v>98.959913843017759</v>
      </c>
      <c r="BC219" s="41">
        <f t="shared" si="34"/>
        <v>98.832569964111244</v>
      </c>
      <c r="BD219" s="41">
        <f t="shared" si="32"/>
        <v>102.02521897789035</v>
      </c>
      <c r="BF219" s="40">
        <f>'Datastream-Q'!AT220</f>
        <v>96.5</v>
      </c>
      <c r="BG219" s="40">
        <f>'Datastream-Q'!AU220</f>
        <v>84</v>
      </c>
      <c r="BH219" s="40">
        <f>'Datastream-Q'!AV220</f>
        <v>84.4</v>
      </c>
      <c r="BI219" s="40">
        <f>'Datastream-Q'!AW220</f>
        <v>23.3</v>
      </c>
      <c r="BJ219" s="40">
        <f>'Datastream-Q'!AX220</f>
        <v>9.1</v>
      </c>
      <c r="BK219" s="40">
        <f>'Datastream-Q'!AY220</f>
        <v>5.7</v>
      </c>
      <c r="BM219" s="40">
        <f>'Datastream-Q'!AZ220</f>
        <v>98.983800000000002</v>
      </c>
      <c r="BN219" s="40">
        <f>'Datastream-Q'!BA220</f>
        <v>100.52849999999999</v>
      </c>
      <c r="BO219" s="40">
        <f>'Datastream-Q'!BB220</f>
        <v>7.5</v>
      </c>
      <c r="BP219" s="40">
        <f>'Datastream-Q'!BC220</f>
        <v>97.5</v>
      </c>
      <c r="BQ219" s="41">
        <f>[6]Quartalsdaten!S95</f>
        <v>73.311350000000004</v>
      </c>
      <c r="BR219" s="40">
        <f>'Datastream-Q'!BE220</f>
        <v>99.8</v>
      </c>
      <c r="BW219" s="41">
        <f>'West-Deutschland-Q'!AW220</f>
        <v>391.43504000000001</v>
      </c>
      <c r="BX219" s="41">
        <f>'West-Deutschland-Q'!AX220</f>
        <v>49.78013</v>
      </c>
      <c r="BY219" s="41">
        <f>'West-Deutschland-Q'!AY220</f>
        <v>690.11773000000005</v>
      </c>
      <c r="BZ219" s="41">
        <f>'Datastream-Q'!BF220</f>
        <v>729.06399999999996</v>
      </c>
      <c r="CA219" s="48">
        <f>'Datastream-Q'!BG220</f>
        <v>5119.6899999999996</v>
      </c>
      <c r="CB219" s="48">
        <f>'Datastream-Q'!BH220</f>
        <v>43518.036</v>
      </c>
      <c r="CC219" s="41">
        <v>960.34</v>
      </c>
      <c r="CD219" s="40">
        <f>'Datastream-Q'!BI220</f>
        <v>35.4</v>
      </c>
      <c r="CE219" s="40">
        <f>'Datastream-Q'!BJ220</f>
        <v>0.7</v>
      </c>
      <c r="CF219" s="40">
        <f>'Datastream-Q'!BK220</f>
        <v>106.5</v>
      </c>
      <c r="CG219" s="31">
        <v>136.89975799261262</v>
      </c>
      <c r="CH219" s="11">
        <f>[2]Weltindikatoren!Q179</f>
        <v>78.754136526930992</v>
      </c>
      <c r="CI219" s="41">
        <f>'[2]Deutschland Quartalsdaten'!O179</f>
        <v>79.054987132195919</v>
      </c>
      <c r="CL219" s="48" t="str">
        <f>'Datastream-Q'!BL220</f>
        <v>#NA</v>
      </c>
      <c r="CM219" s="43">
        <f>'Datastream-Q'!BM220</f>
        <v>102.4984</v>
      </c>
      <c r="CN219" s="55">
        <f>'Datastream-Q'!BN220</f>
        <v>103</v>
      </c>
      <c r="CP219" s="40">
        <f>'Datastream-Q'!BP220</f>
        <v>194.83</v>
      </c>
      <c r="CQ219" s="40">
        <f>'Datastream-Q'!BQ220</f>
        <v>186.7</v>
      </c>
      <c r="CR219" s="40">
        <f>'Datastream-Q'!BR220</f>
        <v>136.03</v>
      </c>
      <c r="CS219" s="40">
        <f>'Datastream-Q'!BS220</f>
        <v>132.9</v>
      </c>
      <c r="CT219" s="40">
        <f>'Datastream-Q'!BT220</f>
        <v>138.13</v>
      </c>
      <c r="CU219" s="28">
        <f>'Datastream-Q'!BU220</f>
        <v>98.9</v>
      </c>
      <c r="CW219" s="42">
        <f>'Datastream-Q'!CJ220</f>
        <v>6.3730000000000002</v>
      </c>
      <c r="CX219" s="41">
        <v>0.36</v>
      </c>
      <c r="CY219" s="40">
        <f>'Datastream-Q'!BW220</f>
        <v>98.7</v>
      </c>
      <c r="CZ219">
        <f>'Datastream-Q'!CL220</f>
        <v>115.7299</v>
      </c>
      <c r="DA219" s="41">
        <f>[6]Quartalsdaten!C95</f>
        <v>99.290314199999997</v>
      </c>
      <c r="DB219" s="40">
        <f t="shared" si="16"/>
        <v>80.942410379933463</v>
      </c>
      <c r="DC219" s="19">
        <f>'[2]Deutschland Quartalsdaten'!N179</f>
        <v>7.0859919332868879E-2</v>
      </c>
      <c r="DD219" s="41">
        <v>137.07328645491424</v>
      </c>
      <c r="DE219" s="41">
        <v>128.30720092915215</v>
      </c>
      <c r="DF219" s="41">
        <v>145.83937198067633</v>
      </c>
      <c r="DG219">
        <f>'Datastream-Q'!BY220</f>
        <v>9.5775900000000007</v>
      </c>
      <c r="DH219">
        <f>'Datastream-Q'!BZ220</f>
        <v>10</v>
      </c>
      <c r="DI219">
        <f>'Datastream-Q'!CA220</f>
        <v>431.52</v>
      </c>
      <c r="DJ219" s="41">
        <f>[6]Quartalsdaten!D95</f>
        <v>413.79899999999998</v>
      </c>
      <c r="DK219" s="41">
        <f>[6]Quartalsdaten!E95</f>
        <v>416.16956959999999</v>
      </c>
      <c r="DL219" s="53">
        <v>-0.2</v>
      </c>
      <c r="DM219">
        <f>'Datastream-Q'!CE220</f>
        <v>118.1</v>
      </c>
      <c r="DN219">
        <f>'Datastream-Q'!CF220</f>
        <v>141.69999999999999</v>
      </c>
      <c r="DO219" s="41">
        <f>[6]Quartalsdaten!F95</f>
        <v>20.865659999999998</v>
      </c>
      <c r="DP219" s="41">
        <f>'West-Deutschland-Q'!BA220</f>
        <v>43.827019999999997</v>
      </c>
      <c r="DQ219" s="41">
        <f>[6]Quartalsdaten!G95</f>
        <v>25.268149999999999</v>
      </c>
      <c r="DR219" s="41">
        <f>[6]Quartalsdaten!H95</f>
        <v>25.268149999999999</v>
      </c>
      <c r="DS219" s="41">
        <f>[6]Quartalsdaten!I95</f>
        <v>20.865659999999998</v>
      </c>
      <c r="DT219" s="41">
        <f>[6]Quartalsdaten!J95</f>
        <v>148.35033000000001</v>
      </c>
      <c r="DU219" s="41">
        <f>[6]Quartalsdaten!K95</f>
        <v>43.827019999999997</v>
      </c>
      <c r="DV219" s="48">
        <v>1.1400000000000001</v>
      </c>
      <c r="DW219" s="55">
        <f>'Datastream-Q'!CG220</f>
        <v>89.7</v>
      </c>
      <c r="DX219" s="55">
        <f>'Datastream-Q'!CH220</f>
        <v>98.9</v>
      </c>
      <c r="DY219" s="56">
        <v>97.06</v>
      </c>
      <c r="DZ219" s="41">
        <v>-0.1848474531981377</v>
      </c>
      <c r="EA219" s="41">
        <v>-0.18335463040219252</v>
      </c>
      <c r="EB219" s="1">
        <f>[2]Weltindikatoren!C179</f>
        <v>4.3151092597688736</v>
      </c>
      <c r="EC219" s="41">
        <f>'West-Deutschland-Q'!BE220</f>
        <v>71.771000000000001</v>
      </c>
      <c r="ED219" s="41">
        <f>'West-Deutschland-Q'!BF220</f>
        <v>42.94</v>
      </c>
      <c r="EE219" s="41">
        <f>[6]Quartalsdaten!L95</f>
        <v>417.476</v>
      </c>
      <c r="EF219" s="41">
        <v>99.97</v>
      </c>
      <c r="EG219" s="41">
        <f>[6]Quartalsdaten!M95</f>
        <v>31.289203499999999</v>
      </c>
      <c r="EH219" s="41">
        <f>[6]Quartalsdaten!N95</f>
        <v>8.0229620520000005</v>
      </c>
      <c r="EI219" s="41">
        <f>[6]Quartalsdaten!O95</f>
        <v>98.333333329999988</v>
      </c>
      <c r="EJ219" s="1">
        <f>[2]Weltindikatoren!C179</f>
        <v>4.3151092597688736</v>
      </c>
      <c r="EK219" t="e">
        <f>#REF!</f>
        <v>#REF!</v>
      </c>
      <c r="EL219">
        <v>297.27043242587956</v>
      </c>
      <c r="EM219">
        <v>513.90762812975709</v>
      </c>
      <c r="EO219">
        <f>'Datastream-Q'!CM220</f>
        <v>109.9</v>
      </c>
      <c r="EP219">
        <f>'Datastream-Q'!CN220</f>
        <v>112.7</v>
      </c>
      <c r="EQ219">
        <f>[6]Quartalsdaten!AA95</f>
        <v>207.16300000000001</v>
      </c>
      <c r="ER219">
        <f>[6]Quartalsdaten!AB95</f>
        <v>304.56900000000002</v>
      </c>
      <c r="ES219" s="56">
        <v>93.85</v>
      </c>
      <c r="ET219" s="41">
        <f>[6]Quartalsdaten!AD95</f>
        <v>130.791</v>
      </c>
      <c r="EU219" s="41">
        <f>[6]Quartalsdaten!AE95</f>
        <v>147.98500000000001</v>
      </c>
    </row>
    <row r="220" spans="1:151">
      <c r="A220" s="4">
        <v>41821</v>
      </c>
      <c r="B220" s="14">
        <f>B219*('Datastream-Q'!B221/'Datastream-Q'!B220)</f>
        <v>592.09552112527604</v>
      </c>
      <c r="C220" s="40">
        <f>'Datastream-Q'!C221</f>
        <v>98.8</v>
      </c>
      <c r="D220" s="40">
        <f>'Datastream-Q'!D221</f>
        <v>99.1</v>
      </c>
      <c r="E220" s="40">
        <f>'Datastream-Q'!E221</f>
        <v>98.5</v>
      </c>
      <c r="F220" s="40">
        <f>'Datastream-Q'!F221</f>
        <v>99.3</v>
      </c>
      <c r="G220" s="40">
        <f>'Datastream-Q'!G221</f>
        <v>1.2901359999999999</v>
      </c>
      <c r="H220" s="40">
        <f>'Datastream-Q'!H221</f>
        <v>1522.9</v>
      </c>
      <c r="I220" s="40">
        <f>'Datastream-Q'!I221</f>
        <v>2372.1</v>
      </c>
      <c r="J220" s="40">
        <f>'Datastream-Q'!J221</f>
        <v>0.16500000000000001</v>
      </c>
      <c r="K220" s="40">
        <f>'Datastream-Q'!K221</f>
        <v>1</v>
      </c>
      <c r="L220" s="40">
        <f>'Datastream-Q'!L221</f>
        <v>9474.2999999999993</v>
      </c>
      <c r="M220" s="40">
        <f>'Datastream-Q'!M221</f>
        <v>743403</v>
      </c>
      <c r="N220" s="40">
        <f>'Datastream-Q'!N221</f>
        <v>98.9</v>
      </c>
      <c r="O220" s="40">
        <f>'Datastream-Q'!O221</f>
        <v>6167</v>
      </c>
      <c r="P220" s="40">
        <f>'Datastream-Q'!P221</f>
        <v>6.7</v>
      </c>
      <c r="Q220" s="40">
        <f>'Datastream-Q'!Q221</f>
        <v>99.7</v>
      </c>
      <c r="R220" s="40">
        <f>'Datastream-Q'!R221</f>
        <v>98.4</v>
      </c>
      <c r="S220" s="40">
        <v>0</v>
      </c>
      <c r="T220" s="15">
        <v>0</v>
      </c>
      <c r="U220" s="40">
        <f>'Datastream-Q'!S221</f>
        <v>14.9</v>
      </c>
      <c r="V220" s="40">
        <f>'Datastream-Q'!T221</f>
        <v>11.6</v>
      </c>
      <c r="W220" s="1">
        <f>'[2]Deutschland Quartalsdaten'!C180</f>
        <v>0.10403171939809157</v>
      </c>
      <c r="X220" s="1">
        <f>'[2]Deutschland Quartalsdaten'!B180</f>
        <v>4.1712195504827232</v>
      </c>
      <c r="Y220" s="19">
        <f>'[2]Deutschland Quartalsdaten'!J180</f>
        <v>4.5369963411868666</v>
      </c>
      <c r="Z220" s="40">
        <f>'Datastream-Q'!U221</f>
        <v>337.26499999999999</v>
      </c>
      <c r="AA220" s="40">
        <f>'Datastream-Q'!V221</f>
        <v>340.04092000000003</v>
      </c>
      <c r="AB220" s="40">
        <f>'Datastream-Q'!W221</f>
        <v>286.87799999999999</v>
      </c>
      <c r="AC220" s="40">
        <f>'Datastream-Q'!X221</f>
        <v>282.75078000000002</v>
      </c>
      <c r="AD220" s="40">
        <f>'Datastream-Q'!Y221</f>
        <v>-13.4</v>
      </c>
      <c r="AE220" s="41">
        <f>'Datastream-Q'!Z221</f>
        <v>101</v>
      </c>
      <c r="AF220" s="1">
        <f>'Datastream-Q'!AA221</f>
        <v>7.9</v>
      </c>
      <c r="AG220" s="54">
        <f>'Datastream-Q'!AB221</f>
        <v>92.7</v>
      </c>
      <c r="AH220" s="54">
        <f>'Datastream-Q'!AC221</f>
        <v>87.2</v>
      </c>
      <c r="AI220" s="40">
        <f>'Datastream-Q'!AD221</f>
        <v>101.01</v>
      </c>
      <c r="AJ220" s="40">
        <f>'Datastream-Q'!AE221</f>
        <v>1.2901359999999999</v>
      </c>
      <c r="AK220" s="41">
        <f t="shared" si="28"/>
        <v>99.183651191156628</v>
      </c>
      <c r="AL220" s="41">
        <f t="shared" si="29"/>
        <v>101.4596670608654</v>
      </c>
      <c r="AM220" s="48">
        <f>'Datastream-Q'!CI221</f>
        <v>1.7</v>
      </c>
      <c r="AN220" s="40">
        <f>'Datastream-Q'!AF221</f>
        <v>98.3</v>
      </c>
      <c r="AO220" s="40">
        <f>'Datastream-Q'!AG221</f>
        <v>-10</v>
      </c>
      <c r="AP220" s="40">
        <f>'Datastream-Q'!AH221</f>
        <v>57.924770000000002</v>
      </c>
      <c r="AQ220" s="40">
        <f>'Datastream-Q'!AI221</f>
        <v>282.11135000000002</v>
      </c>
      <c r="AR220" s="40">
        <f>'Datastream-Q'!AJ221</f>
        <v>65.027240000000006</v>
      </c>
      <c r="AS220" s="40">
        <f>'Datastream-Q'!AK221</f>
        <v>217.75854000000001</v>
      </c>
      <c r="AT220" s="40">
        <f>'Datastream-Q'!AL221</f>
        <v>57.424999999999997</v>
      </c>
      <c r="AU220" s="40">
        <f>'Datastream-Q'!AM221</f>
        <v>279.83999999999997</v>
      </c>
      <c r="AV220" s="1">
        <f>'Datastream-Q'!AN221</f>
        <v>64.266000000000005</v>
      </c>
      <c r="AW220" s="1">
        <f>'Datastream-Q'!AO221</f>
        <v>222.61199999999999</v>
      </c>
      <c r="AX220" s="1">
        <f t="shared" si="30"/>
        <v>97.756728426534849</v>
      </c>
      <c r="AY220" s="40">
        <f>'Datastream-Q'!AQ221</f>
        <v>102.57</v>
      </c>
      <c r="AZ220" s="40">
        <f>'Datastream-Q'!AR221</f>
        <v>99.7</v>
      </c>
      <c r="BA220" s="41">
        <f t="shared" si="33"/>
        <v>99.137208486110509</v>
      </c>
      <c r="BB220" s="41">
        <f t="shared" si="31"/>
        <v>99.194874647900548</v>
      </c>
      <c r="BC220" s="41">
        <f t="shared" si="34"/>
        <v>98.82935212996891</v>
      </c>
      <c r="BD220" s="41">
        <f t="shared" si="32"/>
        <v>102.22882647909009</v>
      </c>
      <c r="BF220" s="40">
        <f>'Datastream-Q'!AT221</f>
        <v>101</v>
      </c>
      <c r="BG220" s="40">
        <f>'Datastream-Q'!AU221</f>
        <v>84.3</v>
      </c>
      <c r="BH220" s="40">
        <f>'Datastream-Q'!AV221</f>
        <v>84.2</v>
      </c>
      <c r="BI220" s="40">
        <f>'Datastream-Q'!AW221</f>
        <v>15.6</v>
      </c>
      <c r="BJ220" s="40">
        <f>'Datastream-Q'!AX221</f>
        <v>14.5</v>
      </c>
      <c r="BK220" s="40">
        <f>'Datastream-Q'!AY221</f>
        <v>2.2999999999999998</v>
      </c>
      <c r="BM220" s="40">
        <f>'Datastream-Q'!AZ221</f>
        <v>98.850099999999998</v>
      </c>
      <c r="BN220" s="40">
        <f>'Datastream-Q'!BA221</f>
        <v>99.962699999999998</v>
      </c>
      <c r="BO220" s="40">
        <f>'Datastream-Q'!BB221</f>
        <v>16.5</v>
      </c>
      <c r="BP220" s="40">
        <f>'Datastream-Q'!BC221</f>
        <v>97.3</v>
      </c>
      <c r="BQ220" s="41">
        <f>[6]Quartalsdaten!S96</f>
        <v>73.41328</v>
      </c>
      <c r="BR220" s="40">
        <f>'Datastream-Q'!BE221</f>
        <v>99.1</v>
      </c>
      <c r="BW220" s="41">
        <f>'West-Deutschland-Q'!AW221</f>
        <v>394.64094</v>
      </c>
      <c r="BX220" s="41">
        <f>'West-Deutschland-Q'!AX221</f>
        <v>49.454210000000003</v>
      </c>
      <c r="BY220" s="41">
        <f>'West-Deutschland-Q'!AY221</f>
        <v>689.20899999999995</v>
      </c>
      <c r="BZ220" s="41">
        <f>'Datastream-Q'!BF221</f>
        <v>734.774</v>
      </c>
      <c r="CA220" s="48" t="str">
        <f>'Datastream-Q'!BG221</f>
        <v>#NA</v>
      </c>
      <c r="CB220" s="42">
        <f>'Datastream-Q'!BH221</f>
        <v>52841.663999999997</v>
      </c>
      <c r="CC220" s="31">
        <v>964.39</v>
      </c>
      <c r="CD220" s="40">
        <f>'Datastream-Q'!BI221</f>
        <v>14.2</v>
      </c>
      <c r="CE220" s="40">
        <f>'Datastream-Q'!BJ221</f>
        <v>-0.5</v>
      </c>
      <c r="CF220" s="40">
        <f>'Datastream-Q'!BK221</f>
        <v>104.7</v>
      </c>
      <c r="CG220" s="31">
        <v>137.32177936993074</v>
      </c>
      <c r="CH220" s="11">
        <f>[2]Weltindikatoren!Q180</f>
        <v>78.833364784913769</v>
      </c>
      <c r="CI220" s="41">
        <f>'[2]Deutschland Quartalsdaten'!O180</f>
        <v>79.258703942447895</v>
      </c>
      <c r="CL220" s="48" t="str">
        <f>'Datastream-Q'!BL221</f>
        <v>#NA</v>
      </c>
      <c r="CM220" s="43">
        <f>'Datastream-Q'!BM221</f>
        <v>101.7937</v>
      </c>
      <c r="CN220" s="55">
        <f>'Datastream-Q'!BN221</f>
        <v>103</v>
      </c>
      <c r="CP220" s="40">
        <f>'Datastream-Q'!BP221</f>
        <v>182.5</v>
      </c>
      <c r="CQ220" s="40">
        <f>'Datastream-Q'!BQ221</f>
        <v>174.83</v>
      </c>
      <c r="CR220" s="40">
        <f>'Datastream-Q'!BR221</f>
        <v>127.03</v>
      </c>
      <c r="CS220" s="40">
        <f>'Datastream-Q'!BS221</f>
        <v>116</v>
      </c>
      <c r="CT220" s="40">
        <f>'Datastream-Q'!BT221</f>
        <v>134.69999999999999</v>
      </c>
      <c r="CU220" s="28">
        <f>'Datastream-Q'!BU221</f>
        <v>99.3</v>
      </c>
      <c r="CW220" s="42">
        <f>'Datastream-Q'!CJ221</f>
        <v>0.72</v>
      </c>
      <c r="CX220" s="41">
        <v>-0.77</v>
      </c>
      <c r="CY220" s="40">
        <f>'Datastream-Q'!BW221</f>
        <v>99.4</v>
      </c>
      <c r="CZ220" s="40">
        <f>'Datastream-Q'!CL221</f>
        <v>113.28879999999999</v>
      </c>
      <c r="DA220" s="41">
        <f>[6]Quartalsdaten!C96</f>
        <v>99.528959019999988</v>
      </c>
      <c r="DB220" s="40">
        <f t="shared" si="16"/>
        <v>79.503246169396093</v>
      </c>
      <c r="DC220" s="19">
        <f>'[2]Deutschland Quartalsdaten'!N180</f>
        <v>5.4004924403389075E-2</v>
      </c>
      <c r="DD220" s="41">
        <v>124.69318547690757</v>
      </c>
      <c r="DE220" s="41">
        <v>118.75897631779983</v>
      </c>
      <c r="DF220" s="41">
        <v>130.62739463601531</v>
      </c>
      <c r="DG220">
        <f>'Datastream-Q'!BY221</f>
        <v>8.3352889999999995</v>
      </c>
      <c r="DH220">
        <f>'Datastream-Q'!BZ221</f>
        <v>10</v>
      </c>
      <c r="DI220">
        <f>'Datastream-Q'!CA221</f>
        <v>436.54</v>
      </c>
      <c r="DJ220" s="41">
        <f>[6]Quartalsdaten!D96</f>
        <v>420.77300000000002</v>
      </c>
      <c r="DK220" s="41">
        <f>[6]Quartalsdaten!E96</f>
        <v>422.29762140000003</v>
      </c>
      <c r="DL220" s="53">
        <v>0.5</v>
      </c>
      <c r="DM220">
        <f>'Datastream-Q'!CE221</f>
        <v>120.9</v>
      </c>
      <c r="DN220">
        <f>'Datastream-Q'!CF221</f>
        <v>141.30000000000001</v>
      </c>
      <c r="DO220" s="41">
        <f>[6]Quartalsdaten!F96</f>
        <v>21.169630000000002</v>
      </c>
      <c r="DP220" s="41">
        <f>'West-Deutschland-Q'!BA221</f>
        <v>43.971679999999999</v>
      </c>
      <c r="DQ220" s="41">
        <f>[6]Quartalsdaten!G96</f>
        <v>25.48883</v>
      </c>
      <c r="DR220" s="41">
        <f>[6]Quartalsdaten!H96</f>
        <v>25.48883</v>
      </c>
      <c r="DS220" s="41">
        <f>[6]Quartalsdaten!I96</f>
        <v>21.169630000000002</v>
      </c>
      <c r="DT220" s="41">
        <f>[6]Quartalsdaten!J96</f>
        <v>148.35032000000001</v>
      </c>
      <c r="DU220" s="41">
        <f>[6]Quartalsdaten!K96</f>
        <v>43.971679999999999</v>
      </c>
      <c r="DV220" s="48">
        <v>0.85</v>
      </c>
      <c r="DW220" s="55">
        <f>'Datastream-Q'!CG221</f>
        <v>89.7</v>
      </c>
      <c r="DX220" s="55">
        <f>'Datastream-Q'!CH221</f>
        <v>97</v>
      </c>
      <c r="DY220" s="56">
        <v>95.99</v>
      </c>
      <c r="DZ220" s="41">
        <v>0.29702905310623057</v>
      </c>
      <c r="EA220" s="41">
        <v>7.6719784434347349E-2</v>
      </c>
      <c r="EB220" s="1">
        <f>[2]Weltindikatoren!C180</f>
        <v>4.3576721573095805</v>
      </c>
      <c r="EC220" s="41">
        <f>'West-Deutschland-Q'!BE221</f>
        <v>72.293000000000006</v>
      </c>
      <c r="ED220" s="41">
        <f>'West-Deutschland-Q'!BF221</f>
        <v>43.308</v>
      </c>
      <c r="EE220" s="41">
        <f>[6]Quartalsdaten!L96</f>
        <v>422.40499999999997</v>
      </c>
      <c r="EF220" s="41">
        <v>100.07</v>
      </c>
      <c r="EG220" s="41">
        <f>[6]Quartalsdaten!M96</f>
        <v>31.23611803</v>
      </c>
      <c r="EH220" s="41">
        <f>[6]Quartalsdaten!N96</f>
        <v>8.0716523100000011</v>
      </c>
      <c r="EI220" s="41">
        <f>[6]Quartalsdaten!O96</f>
        <v>98.633333329999999</v>
      </c>
      <c r="EJ220" s="1">
        <f>[2]Weltindikatoren!C180</f>
        <v>4.3576721573095805</v>
      </c>
      <c r="EK220" t="e">
        <f>#REF!</f>
        <v>#REF!</v>
      </c>
      <c r="EL220">
        <v>300.97303244402991</v>
      </c>
      <c r="EM220">
        <v>520.02398309886928</v>
      </c>
      <c r="EO220">
        <f>'Datastream-Q'!CM221</f>
        <v>111.2</v>
      </c>
      <c r="EP220">
        <f>'Datastream-Q'!CN221</f>
        <v>113.4</v>
      </c>
      <c r="EQ220">
        <f>[6]Quartalsdaten!AA96</f>
        <v>208.423</v>
      </c>
      <c r="ER220">
        <f>[6]Quartalsdaten!AB96</f>
        <v>307.10899999999998</v>
      </c>
      <c r="ES220" s="56">
        <v>94.52</v>
      </c>
      <c r="ET220" s="41">
        <f>[6]Quartalsdaten!AD96</f>
        <v>131.62100000000001</v>
      </c>
      <c r="EU220" s="41">
        <f>[6]Quartalsdaten!AE96</f>
        <v>150.86099999999999</v>
      </c>
    </row>
    <row r="221" spans="1:151">
      <c r="A221" s="4">
        <v>41913</v>
      </c>
      <c r="B221" s="14">
        <f>B220*('Datastream-Q'!B222/'Datastream-Q'!B221)</f>
        <v>596.89311880110381</v>
      </c>
      <c r="C221" s="40">
        <f>'Datastream-Q'!C222</f>
        <v>96.5</v>
      </c>
      <c r="D221" s="40">
        <f>'Datastream-Q'!D222</f>
        <v>96.8</v>
      </c>
      <c r="E221" s="40">
        <f>'Datastream-Q'!E222</f>
        <v>96.1</v>
      </c>
      <c r="F221" s="40">
        <f>'Datastream-Q'!F222</f>
        <v>100.2</v>
      </c>
      <c r="G221" s="40">
        <f>'Datastream-Q'!G222</f>
        <v>1.233133</v>
      </c>
      <c r="H221" s="40">
        <f>'Datastream-Q'!H222</f>
        <v>1557.8</v>
      </c>
      <c r="I221" s="40">
        <f>'Datastream-Q'!I222</f>
        <v>2401.1999999999998</v>
      </c>
      <c r="J221" s="40">
        <f>'Datastream-Q'!J222</f>
        <v>8.2000000000000003E-2</v>
      </c>
      <c r="K221" s="40">
        <f>'Datastream-Q'!K222</f>
        <v>0.7</v>
      </c>
      <c r="L221" s="40">
        <f>'Datastream-Q'!L222</f>
        <v>9805.6</v>
      </c>
      <c r="M221" s="40">
        <f>'Datastream-Q'!M222</f>
        <v>755102</v>
      </c>
      <c r="N221" s="40">
        <f>'Datastream-Q'!N222</f>
        <v>99.9</v>
      </c>
      <c r="O221" s="40">
        <f>'Datastream-Q'!O222</f>
        <v>5886</v>
      </c>
      <c r="P221" s="40">
        <f>'Datastream-Q'!P222</f>
        <v>6.6</v>
      </c>
      <c r="Q221" s="40">
        <f>'Datastream-Q'!Q222</f>
        <v>99.4</v>
      </c>
      <c r="R221" s="40">
        <f>'Datastream-Q'!R222</f>
        <v>98.6</v>
      </c>
      <c r="S221" s="40">
        <v>0</v>
      </c>
      <c r="T221" s="15">
        <v>0</v>
      </c>
      <c r="U221" s="40">
        <f>'Datastream-Q'!S222</f>
        <v>11.3</v>
      </c>
      <c r="V221" s="40">
        <f>'Datastream-Q'!T222</f>
        <v>17.399999999999999</v>
      </c>
      <c r="W221" s="1">
        <f>'[2]Deutschland Quartalsdaten'!C181</f>
        <v>0.20356161371967965</v>
      </c>
      <c r="X221" s="1">
        <f>'[2]Deutschland Quartalsdaten'!B181</f>
        <v>4.1814177949921296</v>
      </c>
      <c r="Y221" s="19">
        <f>'[2]Deutschland Quartalsdaten'!J181</f>
        <v>4.5647955071024233</v>
      </c>
      <c r="Z221" s="40">
        <f>'Datastream-Q'!U222</f>
        <v>344.541</v>
      </c>
      <c r="AA221" s="40">
        <f>'Datastream-Q'!V222</f>
        <v>346.53715999999997</v>
      </c>
      <c r="AB221" s="40">
        <f>'Datastream-Q'!W222</f>
        <v>290.70499999999998</v>
      </c>
      <c r="AC221" s="40">
        <f>'Datastream-Q'!X222</f>
        <v>287.71915999999999</v>
      </c>
      <c r="AD221" s="40">
        <f>'Datastream-Q'!Y222</f>
        <v>-17.399999999999999</v>
      </c>
      <c r="AE221" s="41">
        <f>'Datastream-Q'!Z222</f>
        <v>101.6</v>
      </c>
      <c r="AF221" s="1">
        <f>'Datastream-Q'!AA222</f>
        <v>6.8</v>
      </c>
      <c r="AG221" s="54">
        <f>'Datastream-Q'!AB222</f>
        <v>92.1</v>
      </c>
      <c r="AH221" s="54">
        <f>'Datastream-Q'!AC222</f>
        <v>86.2</v>
      </c>
      <c r="AI221" s="48">
        <f>'Datastream-Q'!AD222</f>
        <v>99.73</v>
      </c>
      <c r="AJ221" s="40">
        <f>'Datastream-Q'!AE222</f>
        <v>1.233133</v>
      </c>
      <c r="AK221" s="41">
        <f t="shared" si="28"/>
        <v>99.423969423654313</v>
      </c>
      <c r="AL221" s="41">
        <f t="shared" si="29"/>
        <v>101.03776196204659</v>
      </c>
      <c r="AM221" s="48">
        <f>'Datastream-Q'!CI222</f>
        <v>1.1000000000000001</v>
      </c>
      <c r="AN221" s="40">
        <f>'Datastream-Q'!AF222</f>
        <v>99.4</v>
      </c>
      <c r="AO221" s="40">
        <f>'Datastream-Q'!AG222</f>
        <v>-10.8</v>
      </c>
      <c r="AP221" s="40">
        <f>'Datastream-Q'!AH222</f>
        <v>59.507919999999999</v>
      </c>
      <c r="AQ221" s="40">
        <f>'Datastream-Q'!AI222</f>
        <v>287.04020000000003</v>
      </c>
      <c r="AR221" s="40">
        <f>'Datastream-Q'!AJ222</f>
        <v>66.277760000000001</v>
      </c>
      <c r="AS221" s="40">
        <f>'Datastream-Q'!AK222</f>
        <v>221.47738000000001</v>
      </c>
      <c r="AT221" s="40">
        <f>'Datastream-Q'!AL222</f>
        <v>59.337000000000003</v>
      </c>
      <c r="AU221" s="40">
        <f>'Datastream-Q'!AM222</f>
        <v>285.20400000000001</v>
      </c>
      <c r="AV221" s="1">
        <f>'Datastream-Q'!AN222</f>
        <v>65.945999999999998</v>
      </c>
      <c r="AW221" s="1">
        <f>'Datastream-Q'!AO222</f>
        <v>224.75899999999999</v>
      </c>
      <c r="AX221" s="1">
        <f t="shared" si="30"/>
        <v>98.402782774425987</v>
      </c>
      <c r="AY221" s="40">
        <f>'Datastream-Q'!AQ222</f>
        <v>76.569999999999993</v>
      </c>
      <c r="AZ221" s="40">
        <f>'Datastream-Q'!AR222</f>
        <v>99.4</v>
      </c>
      <c r="BA221" s="41">
        <f t="shared" si="33"/>
        <v>99.712777727737759</v>
      </c>
      <c r="BB221" s="41">
        <f t="shared" si="31"/>
        <v>99.360298661999252</v>
      </c>
      <c r="BC221" s="41">
        <f t="shared" si="34"/>
        <v>99.49943993279193</v>
      </c>
      <c r="BD221" s="41">
        <f t="shared" si="32"/>
        <v>101.48169533159547</v>
      </c>
      <c r="BF221" s="40">
        <f>'Datastream-Q'!AT222</f>
        <v>101.6</v>
      </c>
      <c r="BG221" s="40">
        <f>'Datastream-Q'!AU222</f>
        <v>84.5</v>
      </c>
      <c r="BH221" s="40">
        <f>'Datastream-Q'!AV222</f>
        <v>84.2</v>
      </c>
      <c r="BI221" s="40">
        <f>'Datastream-Q'!AW222</f>
        <v>12.2</v>
      </c>
      <c r="BJ221" s="40">
        <f>'Datastream-Q'!AX222</f>
        <v>21.3</v>
      </c>
      <c r="BK221" s="40">
        <f>'Datastream-Q'!AY222</f>
        <v>-2.4</v>
      </c>
      <c r="BM221" s="40">
        <f>'Datastream-Q'!AZ222</f>
        <v>98.976900000000001</v>
      </c>
      <c r="BN221" s="40">
        <f>'Datastream-Q'!BA222</f>
        <v>99.656499999999994</v>
      </c>
      <c r="BO221" s="40">
        <f>'Datastream-Q'!BB222</f>
        <v>13.7</v>
      </c>
      <c r="BP221" s="40">
        <f>'Datastream-Q'!BC222</f>
        <v>95.9</v>
      </c>
      <c r="BQ221" s="41">
        <f>[6]Quartalsdaten!S97</f>
        <v>73.799170000000004</v>
      </c>
      <c r="BR221" s="40">
        <f>'Datastream-Q'!BE222</f>
        <v>98.3</v>
      </c>
      <c r="BW221" s="41">
        <f>'West-Deutschland-Q'!AW222</f>
        <v>397.04529000000002</v>
      </c>
      <c r="BX221" s="41">
        <f>'West-Deutschland-Q'!AX222</f>
        <v>50.21472</v>
      </c>
      <c r="BY221" s="41">
        <f>'West-Deutschland-Q'!AY222</f>
        <v>693.96261000000004</v>
      </c>
      <c r="BZ221" s="41">
        <f>'Datastream-Q'!BF222</f>
        <v>742.53899999999999</v>
      </c>
      <c r="CA221" s="48" t="str">
        <f>'Datastream-Q'!BG222</f>
        <v>#NA</v>
      </c>
      <c r="CB221" s="42">
        <f>'Datastream-Q'!BH222</f>
        <v>66244.547999999995</v>
      </c>
      <c r="CC221" s="31">
        <v>976.48</v>
      </c>
      <c r="CD221" s="40">
        <f>'Datastream-Q'!BI222</f>
        <v>14.3</v>
      </c>
      <c r="CE221" s="40">
        <f>'Datastream-Q'!BJ222</f>
        <v>-1.2</v>
      </c>
      <c r="CF221" s="40">
        <f>'Datastream-Q'!BK222</f>
        <v>103.5</v>
      </c>
      <c r="CG221" s="31">
        <v>138.56708974864495</v>
      </c>
      <c r="CH221" s="11">
        <f>[2]Weltindikatoren!Q181</f>
        <v>79.118389308837777</v>
      </c>
      <c r="CI221" s="41">
        <f>'[2]Deutschland Quartalsdaten'!O181</f>
        <v>79.440604840438638</v>
      </c>
      <c r="CL221" s="48" t="str">
        <f>'Datastream-Q'!BL222</f>
        <v>#NA</v>
      </c>
      <c r="CM221" s="43">
        <f>'Datastream-Q'!BM222</f>
        <v>101.84520000000001</v>
      </c>
      <c r="CN221" s="55">
        <f>'Datastream-Q'!BN222</f>
        <v>102</v>
      </c>
      <c r="CP221" s="40">
        <f>'Datastream-Q'!BP222</f>
        <v>143.57</v>
      </c>
      <c r="CQ221" s="40">
        <f>'Datastream-Q'!BQ222</f>
        <v>140.16999999999999</v>
      </c>
      <c r="CR221" s="40">
        <f>'Datastream-Q'!BR222</f>
        <v>119.17</v>
      </c>
      <c r="CS221" s="40">
        <f>'Datastream-Q'!BS222</f>
        <v>114.03</v>
      </c>
      <c r="CT221" s="40">
        <f>'Datastream-Q'!BT222</f>
        <v>122.7</v>
      </c>
      <c r="CU221" s="28">
        <f>'Datastream-Q'!BU222</f>
        <v>99.4</v>
      </c>
      <c r="CW221" s="42">
        <f>'Datastream-Q'!CJ222</f>
        <v>-0.46899999999999997</v>
      </c>
      <c r="CX221" s="41">
        <v>0.2</v>
      </c>
      <c r="CY221" s="40">
        <f>'Datastream-Q'!BW222</f>
        <v>100.9</v>
      </c>
      <c r="CZ221" s="40">
        <f>'Datastream-Q'!CL222</f>
        <v>111.53619999999999</v>
      </c>
      <c r="DA221" s="41">
        <f>[6]Quartalsdaten!C97</f>
        <v>99.595164499999996</v>
      </c>
      <c r="DB221" s="48">
        <f t="shared" si="16"/>
        <v>62.09386984210137</v>
      </c>
      <c r="DC221" s="19">
        <f>'[2]Deutschland Quartalsdaten'!N181</f>
        <v>6.113697948533877E-2</v>
      </c>
      <c r="DD221" s="41">
        <v>120.41130416130414</v>
      </c>
      <c r="DE221" s="41">
        <v>116.94873444873444</v>
      </c>
      <c r="DF221" s="41">
        <v>123.87387387387386</v>
      </c>
      <c r="DG221" s="48">
        <f>'Datastream-Q'!BY222</f>
        <v>8.5975599999999996</v>
      </c>
      <c r="DH221">
        <f>'Datastream-Q'!BZ222</f>
        <v>10</v>
      </c>
      <c r="DI221" s="48">
        <f>'Datastream-Q'!CA222</f>
        <v>438.71</v>
      </c>
      <c r="DJ221" s="41">
        <f>[6]Quartalsdaten!D97</f>
        <v>425.87599999999998</v>
      </c>
      <c r="DK221" s="41">
        <f>[6]Quartalsdaten!E97</f>
        <v>427.99342680000001</v>
      </c>
      <c r="DL221" s="53">
        <v>-0.2</v>
      </c>
      <c r="DM221">
        <f>'Datastream-Q'!CE222</f>
        <v>121.6</v>
      </c>
      <c r="DN221">
        <f>'Datastream-Q'!CF222</f>
        <v>150.6</v>
      </c>
      <c r="DO221" s="41">
        <f>[6]Quartalsdaten!F97</f>
        <v>21.281829999999999</v>
      </c>
      <c r="DP221" s="41">
        <f>'West-Deutschland-Q'!BA222</f>
        <v>43.927840000000003</v>
      </c>
      <c r="DQ221" s="41">
        <f>[6]Quartalsdaten!G97</f>
        <v>25.652989999999999</v>
      </c>
      <c r="DR221" s="41">
        <f>[6]Quartalsdaten!H97</f>
        <v>25.652989999999999</v>
      </c>
      <c r="DS221" s="41">
        <f>[6]Quartalsdaten!I97</f>
        <v>21.281829999999999</v>
      </c>
      <c r="DT221" s="41">
        <f>[6]Quartalsdaten!J97</f>
        <v>149.66800000000001</v>
      </c>
      <c r="DU221" s="41">
        <f>[6]Quartalsdaten!K97</f>
        <v>43.927840000000003</v>
      </c>
      <c r="DV221" s="48">
        <v>0.6</v>
      </c>
      <c r="DW221" s="55">
        <f>'Datastream-Q'!CG222</f>
        <v>89.7</v>
      </c>
      <c r="DX221" s="55">
        <f>'Datastream-Q'!CH222</f>
        <v>95.4</v>
      </c>
      <c r="DY221" s="56">
        <v>97.79</v>
      </c>
      <c r="DZ221" s="41">
        <v>0.38915486945519501</v>
      </c>
      <c r="EA221" s="41">
        <v>0.20117750403321744</v>
      </c>
      <c r="EB221" s="1">
        <f>[2]Weltindikatoren!C181</f>
        <v>4.3931384373114408</v>
      </c>
      <c r="EC221" s="41">
        <f>'West-Deutschland-Q'!BE222</f>
        <v>73.043000000000006</v>
      </c>
      <c r="ED221" s="41">
        <f>'West-Deutschland-Q'!BF222</f>
        <v>43.512</v>
      </c>
      <c r="EE221" s="41">
        <f>[6]Quartalsdaten!L97</f>
        <v>424.45800000000003</v>
      </c>
      <c r="EF221" s="41">
        <v>99.87</v>
      </c>
      <c r="EG221" s="41">
        <f>[6]Quartalsdaten!M97</f>
        <v>30.964445300000001</v>
      </c>
      <c r="EH221" s="41">
        <f>[6]Quartalsdaten!N97</f>
        <v>8.1240520180000004</v>
      </c>
      <c r="EI221" s="41">
        <f>[6]Quartalsdaten!O97</f>
        <v>98.833333329999988</v>
      </c>
      <c r="EJ221" s="1">
        <f>[2]Weltindikatoren!C181</f>
        <v>4.3931384373114408</v>
      </c>
      <c r="EK221" t="e">
        <f>#REF!</f>
        <v>#REF!</v>
      </c>
      <c r="EL221">
        <v>303.10828972777591</v>
      </c>
      <c r="EM221">
        <v>523.04105460020105</v>
      </c>
      <c r="EO221">
        <f>'Datastream-Q'!CM222</f>
        <v>112.3</v>
      </c>
      <c r="EP221">
        <f>'Datastream-Q'!CN222</f>
        <v>114.4</v>
      </c>
      <c r="EQ221">
        <f>[6]Quartalsdaten!AA97</f>
        <v>209.54599999999999</v>
      </c>
      <c r="ER221">
        <f>[6]Quartalsdaten!AB97</f>
        <v>310.024</v>
      </c>
      <c r="ES221" s="56">
        <v>94.99</v>
      </c>
      <c r="ET221" s="41">
        <f>[6]Quartalsdaten!AD97</f>
        <v>132.297</v>
      </c>
      <c r="EU221" s="41">
        <f>[6]Quartalsdaten!AE97</f>
        <v>154.41200000000001</v>
      </c>
    </row>
    <row r="222" spans="1:151">
      <c r="A222" s="4">
        <v>42005</v>
      </c>
      <c r="B222" s="14">
        <f>B221*('Datastream-Q'!B223/'Datastream-Q'!B222)</f>
        <v>593.74491824462143</v>
      </c>
      <c r="C222" s="40">
        <f>'Datastream-Q'!C223</f>
        <v>99.2</v>
      </c>
      <c r="D222" s="40">
        <f>'Datastream-Q'!D223</f>
        <v>98.8</v>
      </c>
      <c r="E222" s="40">
        <f>'Datastream-Q'!E223</f>
        <v>99.6</v>
      </c>
      <c r="F222" s="40">
        <f>'Datastream-Q'!F223</f>
        <v>99.5</v>
      </c>
      <c r="G222" s="40">
        <f>'Datastream-Q'!G223</f>
        <v>1.0837680000000001</v>
      </c>
      <c r="H222" s="40">
        <f>'Datastream-Q'!H223</f>
        <v>1616.8</v>
      </c>
      <c r="I222" s="40">
        <f>'Datastream-Q'!I223</f>
        <v>2465.3000000000002</v>
      </c>
      <c r="J222" s="40">
        <f>'Datastream-Q'!J223</f>
        <v>4.5999999999999999E-2</v>
      </c>
      <c r="K222" s="40">
        <f>'Datastream-Q'!K223</f>
        <v>0.3</v>
      </c>
      <c r="L222" s="40">
        <f>'Datastream-Q'!L223</f>
        <v>11966.2</v>
      </c>
      <c r="M222" s="40">
        <f>'Datastream-Q'!M223</f>
        <v>757630</v>
      </c>
      <c r="N222" s="40">
        <f>'Datastream-Q'!N223</f>
        <v>99.2</v>
      </c>
      <c r="O222" s="48">
        <f>'Datastream-Q'!O223</f>
        <v>5715</v>
      </c>
      <c r="P222" s="40">
        <f>'Datastream-Q'!P223</f>
        <v>6.5</v>
      </c>
      <c r="Q222" s="40">
        <f>'Datastream-Q'!Q223</f>
        <v>99.7</v>
      </c>
      <c r="R222" s="40">
        <f>'Datastream-Q'!R223</f>
        <v>99.5</v>
      </c>
      <c r="S222" s="40">
        <v>0</v>
      </c>
      <c r="T222" s="15">
        <v>0</v>
      </c>
      <c r="U222" s="40">
        <f>'Datastream-Q'!S223</f>
        <v>21.5</v>
      </c>
      <c r="V222" s="40">
        <f>'Datastream-Q'!T223</f>
        <v>7.4</v>
      </c>
      <c r="W222" s="1">
        <f>'[2]Deutschland Quartalsdaten'!C182</f>
        <v>-0.1013643735239228</v>
      </c>
      <c r="X222" s="1">
        <f>'[2]Deutschland Quartalsdaten'!B182</f>
        <v>4.212938649466266</v>
      </c>
      <c r="Y222" s="19">
        <f>'[2]Deutschland Quartalsdaten'!J182</f>
        <v>4.6037614509521694</v>
      </c>
      <c r="Z222" s="40">
        <f>'Datastream-Q'!U223</f>
        <v>348.22399999999999</v>
      </c>
      <c r="AA222" s="40">
        <f>'Datastream-Q'!V223</f>
        <v>349.0129</v>
      </c>
      <c r="AB222" s="40">
        <f>'Datastream-Q'!W223</f>
        <v>293.27800000000002</v>
      </c>
      <c r="AC222" s="40">
        <f>'Datastream-Q'!X223</f>
        <v>293.26053999999999</v>
      </c>
      <c r="AD222" s="40">
        <f>'Datastream-Q'!Y223</f>
        <v>-11.3</v>
      </c>
      <c r="AE222" s="41">
        <f>'Datastream-Q'!Z223</f>
        <v>98.8</v>
      </c>
      <c r="AF222" s="1">
        <f>'Datastream-Q'!AA223</f>
        <v>10.1</v>
      </c>
      <c r="AG222" s="54">
        <f>'Datastream-Q'!AB223</f>
        <v>90</v>
      </c>
      <c r="AH222" s="54">
        <f>'Datastream-Q'!AC223</f>
        <v>83.7</v>
      </c>
      <c r="AI222" s="48">
        <f>'Datastream-Q'!AD223</f>
        <v>95.95</v>
      </c>
      <c r="AJ222" s="40">
        <f>'Datastream-Q'!AE223</f>
        <v>1.0837680000000001</v>
      </c>
      <c r="AK222" s="41">
        <f t="shared" ref="AK222:AK228" si="35">Z222/AA222*100</f>
        <v>99.773962509695195</v>
      </c>
      <c r="AL222" s="41">
        <f t="shared" ref="AL222:AL228" si="36">AB222/AC222*100</f>
        <v>100.00595375020451</v>
      </c>
      <c r="AM222" s="48">
        <f>'Datastream-Q'!CI223</f>
        <v>2.4</v>
      </c>
      <c r="AN222" s="40">
        <f>'Datastream-Q'!AF223</f>
        <v>99.4</v>
      </c>
      <c r="AO222" s="40">
        <f>'Datastream-Q'!AG223</f>
        <v>-7.8</v>
      </c>
      <c r="AP222" s="40">
        <f>'Datastream-Q'!AH223</f>
        <v>61.200420000000001</v>
      </c>
      <c r="AQ222" s="40">
        <f>'Datastream-Q'!AI223</f>
        <v>287.82767000000001</v>
      </c>
      <c r="AR222" s="40">
        <f>'Datastream-Q'!AJ223</f>
        <v>66.073869999999999</v>
      </c>
      <c r="AS222" s="40">
        <f>'Datastream-Q'!AK223</f>
        <v>227.1644</v>
      </c>
      <c r="AT222" s="40">
        <f>'Datastream-Q'!AL223</f>
        <v>61.649000000000001</v>
      </c>
      <c r="AU222" s="40">
        <f>'Datastream-Q'!AM223</f>
        <v>286.57499999999999</v>
      </c>
      <c r="AV222" s="1">
        <f>'Datastream-Q'!AN223</f>
        <v>66.117999999999995</v>
      </c>
      <c r="AW222" s="1">
        <f>'Datastream-Q'!AO223</f>
        <v>227.16</v>
      </c>
      <c r="AX222" s="1">
        <f t="shared" si="30"/>
        <v>99.76802257084735</v>
      </c>
      <c r="AY222" s="48">
        <f>'Datastream-Q'!AQ223</f>
        <v>54.57</v>
      </c>
      <c r="AZ222" s="40">
        <f>'Datastream-Q'!AR223</f>
        <v>99.7</v>
      </c>
      <c r="BA222" s="41">
        <f t="shared" si="33"/>
        <v>100.73296882603093</v>
      </c>
      <c r="BB222" s="41">
        <f t="shared" si="31"/>
        <v>99.564784719968031</v>
      </c>
      <c r="BC222" s="41">
        <f t="shared" si="34"/>
        <v>100.06678888341185</v>
      </c>
      <c r="BD222" s="41">
        <f t="shared" si="32"/>
        <v>99.998063076784916</v>
      </c>
      <c r="BF222" s="40">
        <f>'Datastream-Q'!AT223</f>
        <v>98.8</v>
      </c>
      <c r="BG222" s="40">
        <f>'Datastream-Q'!AU223</f>
        <v>84.6</v>
      </c>
      <c r="BH222" s="40">
        <f>'Datastream-Q'!AV223</f>
        <v>84.1</v>
      </c>
      <c r="BI222" s="40">
        <f>'Datastream-Q'!AW223</f>
        <v>21.1</v>
      </c>
      <c r="BJ222" s="40">
        <f>'Datastream-Q'!AX223</f>
        <v>10.9</v>
      </c>
      <c r="BK222" s="40">
        <f>'Datastream-Q'!AY223</f>
        <v>3.8</v>
      </c>
      <c r="BM222" s="40">
        <f>'Datastream-Q'!AZ223</f>
        <v>99.517499999999998</v>
      </c>
      <c r="BN222" s="40">
        <f>'Datastream-Q'!BA223</f>
        <v>99.761300000000006</v>
      </c>
      <c r="BO222" s="40">
        <f>'Datastream-Q'!BB223</f>
        <v>10.9</v>
      </c>
      <c r="BP222" s="40">
        <f>'Datastream-Q'!BC223</f>
        <v>62.1</v>
      </c>
      <c r="BQ222" s="41">
        <f>[6]Quartalsdaten!S98</f>
        <v>72.708820000000003</v>
      </c>
      <c r="BR222" s="40">
        <f>'Datastream-Q'!BE223</f>
        <v>98.9</v>
      </c>
      <c r="BW222" s="41">
        <f>'West-Deutschland-Q'!AW223</f>
        <v>397.00540999999998</v>
      </c>
      <c r="BX222" s="41">
        <f>'West-Deutschland-Q'!AX223</f>
        <v>50.410040000000002</v>
      </c>
      <c r="BY222" s="41">
        <f>'West-Deutschland-Q'!AY223</f>
        <v>693.40355999999997</v>
      </c>
      <c r="BZ222" s="41">
        <f>'Datastream-Q'!BF223</f>
        <v>745.226</v>
      </c>
      <c r="CA222" s="48" t="str">
        <f>'Datastream-Q'!BG223</f>
        <v>#NA</v>
      </c>
      <c r="CB222" s="42">
        <f>'Datastream-Q'!BH223</f>
        <v>60295.972999999998</v>
      </c>
      <c r="CC222" s="41">
        <v>981.53</v>
      </c>
      <c r="CD222" s="48">
        <f>'Datastream-Q'!BI223</f>
        <v>52.1</v>
      </c>
      <c r="CE222" s="48">
        <f>'Datastream-Q'!BJ223</f>
        <v>-0.4</v>
      </c>
      <c r="CF222" s="48">
        <f>'Datastream-Q'!BK223</f>
        <v>103.9</v>
      </c>
      <c r="CG222" s="31">
        <v>139.92729579732452</v>
      </c>
      <c r="CH222" s="11">
        <f>[2]Weltindikatoren!Q182</f>
        <v>78.828208397100738</v>
      </c>
      <c r="CI222" s="41">
        <f>'[2]Deutschland Quartalsdaten'!O182</f>
        <v>79.762833302034977</v>
      </c>
      <c r="CL222" s="48" t="str">
        <f>'Datastream-Q'!BL223</f>
        <v>#NA</v>
      </c>
      <c r="CM222" s="43">
        <f>'Datastream-Q'!BM223</f>
        <v>100.08499999999999</v>
      </c>
      <c r="CN222" s="55">
        <f>'Datastream-Q'!BN223</f>
        <v>100.4</v>
      </c>
      <c r="CP222" s="48">
        <f>'Datastream-Q'!BP223</f>
        <v>103.53</v>
      </c>
      <c r="CQ222" s="48">
        <f>'Datastream-Q'!BQ223</f>
        <v>104.17</v>
      </c>
      <c r="CR222" s="48">
        <f>'Datastream-Q'!BR223</f>
        <v>107.9</v>
      </c>
      <c r="CS222" s="48">
        <f>'Datastream-Q'!BS223</f>
        <v>105.57</v>
      </c>
      <c r="CT222" s="48">
        <f>'Datastream-Q'!BT223</f>
        <v>109.47</v>
      </c>
      <c r="CU222" s="28">
        <f>'Datastream-Q'!BU223</f>
        <v>100</v>
      </c>
      <c r="CW222">
        <f>'Datastream-Q'!CJ223</f>
        <v>-0.437</v>
      </c>
      <c r="CX222" s="41">
        <v>-0.09</v>
      </c>
      <c r="CY222" s="40">
        <f>'Datastream-Q'!BW223</f>
        <v>99.4</v>
      </c>
      <c r="CZ222" s="48">
        <f>'Datastream-Q'!CL223</f>
        <v>105.66070000000001</v>
      </c>
      <c r="DA222" s="41">
        <f>[6]Quartalsdaten!C98</f>
        <v>99.693879069999994</v>
      </c>
      <c r="DB222" s="48">
        <f t="shared" si="16"/>
        <v>50.352104878534888</v>
      </c>
      <c r="DC222" s="19">
        <f>'[2]Deutschland Quartalsdaten'!N182</f>
        <v>9.4743482287641539E-2</v>
      </c>
      <c r="DD222" s="41">
        <v>127.54369918699186</v>
      </c>
      <c r="DE222" s="41">
        <v>129.88414634146341</v>
      </c>
      <c r="DF222" s="41">
        <v>125.20325203252031</v>
      </c>
      <c r="DG222" s="48">
        <f>'Datastream-Q'!BY223</f>
        <v>12.95651</v>
      </c>
      <c r="DH222" s="48">
        <f>'Datastream-Q'!BZ223</f>
        <v>9.5</v>
      </c>
      <c r="DI222" s="48">
        <f>'Datastream-Q'!CA223</f>
        <v>437.38</v>
      </c>
      <c r="DJ222" s="41">
        <f>[6]Quartalsdaten!D98</f>
        <v>427.59699999999998</v>
      </c>
      <c r="DK222" s="41">
        <f>[6]Quartalsdaten!E98</f>
        <v>429.8589288</v>
      </c>
      <c r="DL222" s="53">
        <v>-0.2</v>
      </c>
      <c r="DM222">
        <f>'Datastream-Q'!CE223</f>
        <v>122.8</v>
      </c>
      <c r="DN222">
        <f>'Datastream-Q'!CF223</f>
        <v>155.69999999999999</v>
      </c>
      <c r="DO222" s="41">
        <f>[6]Quartalsdaten!F98</f>
        <v>20.65194</v>
      </c>
      <c r="DP222" s="41">
        <f>'West-Deutschland-Q'!BA223</f>
        <v>43.533270000000002</v>
      </c>
      <c r="DQ222" s="41">
        <f>[6]Quartalsdaten!G98</f>
        <v>26.65616</v>
      </c>
      <c r="DR222" s="41">
        <f>[6]Quartalsdaten!H98</f>
        <v>26.65616</v>
      </c>
      <c r="DS222" s="41">
        <f>[6]Quartalsdaten!I98</f>
        <v>20.65194</v>
      </c>
      <c r="DT222" s="41">
        <f>[6]Quartalsdaten!J98</f>
        <v>149.77404000000001</v>
      </c>
      <c r="DU222" s="41">
        <f>[6]Quartalsdaten!K98</f>
        <v>43.533270000000002</v>
      </c>
      <c r="DV222" s="48">
        <v>0.4</v>
      </c>
      <c r="DW222" s="55">
        <f>'Datastream-Q'!CG223</f>
        <v>90.3</v>
      </c>
      <c r="DX222" s="55">
        <f>'Datastream-Q'!CH223</f>
        <v>89.4</v>
      </c>
      <c r="DY222" s="56">
        <v>97.87</v>
      </c>
      <c r="DZ222" s="41">
        <v>0.33268560285685667</v>
      </c>
      <c r="EA222" s="41">
        <v>-5.8927124280130888E-2</v>
      </c>
      <c r="EB222" s="1">
        <f>[2]Weltindikatoren!C182</f>
        <v>4.437348150887428</v>
      </c>
      <c r="EC222" s="41">
        <f>'West-Deutschland-Q'!BE223</f>
        <v>72.289000000000001</v>
      </c>
      <c r="ED222" s="41">
        <f>'West-Deutschland-Q'!BF223</f>
        <v>43.26</v>
      </c>
      <c r="EE222" s="41">
        <f>[6]Quartalsdaten!L98</f>
        <v>423.07499999999999</v>
      </c>
      <c r="EF222" s="41">
        <v>99.99</v>
      </c>
      <c r="EG222" s="41">
        <f>[6]Quartalsdaten!M98</f>
        <v>31.192400580000001</v>
      </c>
      <c r="EH222" s="41">
        <f>[6]Quartalsdaten!N98</f>
        <v>8.1805115139999991</v>
      </c>
      <c r="EI222" s="41">
        <f>[6]Quartalsdaten!O98</f>
        <v>99.6</v>
      </c>
      <c r="EJ222" s="1">
        <f>[2]Weltindikatoren!C182</f>
        <v>4.437348150887428</v>
      </c>
      <c r="EK222" t="e">
        <f>#REF!</f>
        <v>#REF!</v>
      </c>
      <c r="EL222">
        <v>302.83733680291778</v>
      </c>
      <c r="EM222">
        <v>526.84079747935289</v>
      </c>
      <c r="EO222">
        <f>'Datastream-Q'!CM223</f>
        <v>111.9</v>
      </c>
      <c r="EP222">
        <f>'Datastream-Q'!CN223</f>
        <v>114.5</v>
      </c>
      <c r="EQ222">
        <f>[6]Quartalsdaten!AA98</f>
        <v>211.405</v>
      </c>
      <c r="ER222">
        <f>[6]Quartalsdaten!AB98</f>
        <v>313.02199999999999</v>
      </c>
      <c r="ES222" s="56">
        <v>99.02</v>
      </c>
      <c r="ET222" s="41">
        <f>[6]Quartalsdaten!AD98</f>
        <v>134.58199999999999</v>
      </c>
      <c r="EU222" s="41">
        <f>[6]Quartalsdaten!AE98</f>
        <v>134.81</v>
      </c>
    </row>
    <row r="223" spans="1:151">
      <c r="A223" s="4">
        <v>42095</v>
      </c>
      <c r="B223" s="14">
        <f>B222*('Datastream-Q'!B224/'Datastream-Q'!B223)</f>
        <v>597.94251898659797</v>
      </c>
      <c r="C223" s="40">
        <f>'Datastream-Q'!C224</f>
        <v>100.8</v>
      </c>
      <c r="D223" s="40">
        <f>'Datastream-Q'!D224</f>
        <v>100.9</v>
      </c>
      <c r="E223" s="40">
        <f>'Datastream-Q'!E224</f>
        <v>100.7</v>
      </c>
      <c r="F223" s="40">
        <f>'Datastream-Q'!F224</f>
        <v>101.4</v>
      </c>
      <c r="G223" s="40">
        <f>'Datastream-Q'!G224</f>
        <v>1.1213230000000001</v>
      </c>
      <c r="H223" s="40">
        <f>'Datastream-Q'!H224</f>
        <v>1679.6</v>
      </c>
      <c r="I223" s="40">
        <f>'Datastream-Q'!I224</f>
        <v>2515.9</v>
      </c>
      <c r="J223" s="40">
        <f>'Datastream-Q'!J224</f>
        <v>-6.0000000000000001E-3</v>
      </c>
      <c r="K223" s="40">
        <f>'Datastream-Q'!K224</f>
        <v>0.5</v>
      </c>
      <c r="L223" s="40">
        <f>'Datastream-Q'!L224</f>
        <v>10945</v>
      </c>
      <c r="M223" s="40">
        <f>'Datastream-Q'!M224</f>
        <v>861319</v>
      </c>
      <c r="N223" s="40">
        <f>'Datastream-Q'!N224</f>
        <v>100.1</v>
      </c>
      <c r="O223" s="48">
        <f>'Datastream-Q'!O224</f>
        <v>5843</v>
      </c>
      <c r="P223" s="40">
        <f>'Datastream-Q'!P224</f>
        <v>6.4</v>
      </c>
      <c r="Q223" s="48">
        <f>'Datastream-Q'!Q224</f>
        <v>100.2</v>
      </c>
      <c r="R223" s="40">
        <f>'Datastream-Q'!R224</f>
        <v>99.9</v>
      </c>
      <c r="S223" s="40">
        <v>0</v>
      </c>
      <c r="T223" s="15">
        <v>0</v>
      </c>
      <c r="U223" s="40">
        <f>'Datastream-Q'!S224</f>
        <v>18.2</v>
      </c>
      <c r="V223" s="40">
        <f>'Datastream-Q'!T224</f>
        <v>7.6</v>
      </c>
      <c r="W223" s="1">
        <f>'[2]Deutschland Quartalsdaten'!C183</f>
        <v>-8.2250678513383108E-2</v>
      </c>
      <c r="X223" s="1">
        <f>'[2]Deutschland Quartalsdaten'!B183</f>
        <v>4.2169329265982487</v>
      </c>
      <c r="Y223" s="19">
        <f>'[2]Deutschland Quartalsdaten'!J183</f>
        <v>4.6307416703018029</v>
      </c>
      <c r="Z223" s="40">
        <f>'Datastream-Q'!U224</f>
        <v>357.142</v>
      </c>
      <c r="AA223" s="40">
        <f>'Datastream-Q'!V224</f>
        <v>355.82843000000003</v>
      </c>
      <c r="AB223" s="40">
        <f>'Datastream-Q'!W224</f>
        <v>297.39600000000002</v>
      </c>
      <c r="AC223" s="40">
        <f>'Datastream-Q'!X224</f>
        <v>294.86709999999999</v>
      </c>
      <c r="AD223" s="40">
        <f>'Datastream-Q'!Y224</f>
        <v>-7.8</v>
      </c>
      <c r="AE223" s="41">
        <f>'Datastream-Q'!Z224</f>
        <v>103</v>
      </c>
      <c r="AF223" s="1">
        <f>'Datastream-Q'!AA224</f>
        <v>11.1</v>
      </c>
      <c r="AG223" s="54">
        <f>'Datastream-Q'!AB224</f>
        <v>89.4</v>
      </c>
      <c r="AH223" s="54">
        <f>'Datastream-Q'!AC224</f>
        <v>83</v>
      </c>
      <c r="AI223" s="48">
        <f>'Datastream-Q'!AD224</f>
        <v>94.68</v>
      </c>
      <c r="AJ223" s="40">
        <f>'Datastream-Q'!AE224</f>
        <v>1.1213230000000001</v>
      </c>
      <c r="AK223" s="41">
        <f t="shared" si="35"/>
        <v>100.3691582485413</v>
      </c>
      <c r="AL223" s="41">
        <f t="shared" si="36"/>
        <v>100.85764061165183</v>
      </c>
      <c r="AM223" s="48">
        <f>'Datastream-Q'!CI224</f>
        <v>3.5</v>
      </c>
      <c r="AN223" s="48">
        <f>'Datastream-Q'!AF224</f>
        <v>100</v>
      </c>
      <c r="AO223" s="48">
        <f>'Datastream-Q'!AG224</f>
        <v>-5.5</v>
      </c>
      <c r="AP223" s="40">
        <f>'Datastream-Q'!AH224</f>
        <v>62.821620000000003</v>
      </c>
      <c r="AQ223" s="40">
        <f>'Datastream-Q'!AI224</f>
        <v>292.98984000000002</v>
      </c>
      <c r="AR223" s="48">
        <f>'Datastream-Q'!AJ224</f>
        <v>66.712720000000004</v>
      </c>
      <c r="AS223" s="40">
        <f>'Datastream-Q'!AK224</f>
        <v>228.12853000000001</v>
      </c>
      <c r="AT223" s="40">
        <f>'Datastream-Q'!AL224</f>
        <v>62.77</v>
      </c>
      <c r="AU223" s="40">
        <f>'Datastream-Q'!AM224</f>
        <v>294.37200000000001</v>
      </c>
      <c r="AV223" s="1">
        <f>'Datastream-Q'!AN224</f>
        <v>66.653000000000006</v>
      </c>
      <c r="AW223" s="1">
        <f>'Datastream-Q'!AO224</f>
        <v>230.74299999999999</v>
      </c>
      <c r="AX223" s="1">
        <f t="shared" si="30"/>
        <v>99.51567143535371</v>
      </c>
      <c r="AY223" s="48">
        <f>'Datastream-Q'!AQ224</f>
        <v>62.55</v>
      </c>
      <c r="AZ223" s="48">
        <f>'Datastream-Q'!AR224</f>
        <v>100.2</v>
      </c>
      <c r="BA223" s="41">
        <f t="shared" si="33"/>
        <v>99.917830835944699</v>
      </c>
      <c r="BB223" s="41">
        <f>AU223/AQ223*100</f>
        <v>100.47174332051925</v>
      </c>
      <c r="BC223" s="41">
        <f t="shared" si="34"/>
        <v>99.910481839145518</v>
      </c>
      <c r="BD223" s="41">
        <f>AW223/AS223*100</f>
        <v>101.14605130712934</v>
      </c>
      <c r="BF223" s="48">
        <f>'Datastream-Q'!AT224</f>
        <v>103</v>
      </c>
      <c r="BG223" s="40">
        <f>'Datastream-Q'!AU224</f>
        <v>84.1</v>
      </c>
      <c r="BH223" s="40">
        <f>'Datastream-Q'!AV224</f>
        <v>84.3</v>
      </c>
      <c r="BI223" s="40">
        <f>'Datastream-Q'!AW224</f>
        <v>18.899999999999999</v>
      </c>
      <c r="BJ223" s="40">
        <f>'Datastream-Q'!AX224</f>
        <v>10.199999999999999</v>
      </c>
      <c r="BK223" s="40">
        <f>'Datastream-Q'!AY224</f>
        <v>4.2</v>
      </c>
      <c r="BM223" s="40">
        <f>'Datastream-Q'!AZ224</f>
        <v>100.18129999999999</v>
      </c>
      <c r="BN223" s="40">
        <f>'Datastream-Q'!BA224</f>
        <v>99.982200000000006</v>
      </c>
      <c r="BO223" s="40">
        <f>'Datastream-Q'!BB224</f>
        <v>16.2</v>
      </c>
      <c r="BP223" s="40">
        <f>'Datastream-Q'!BC224</f>
        <v>88</v>
      </c>
      <c r="BQ223" s="41">
        <f>[6]Quartalsdaten!S99</f>
        <v>71.987989999999996</v>
      </c>
      <c r="BR223" s="48">
        <f>'Datastream-Q'!BE224</f>
        <v>100</v>
      </c>
      <c r="BW223" s="41">
        <f>'West-Deutschland-Q'!AW224</f>
        <v>399.69033000000002</v>
      </c>
      <c r="BX223" s="41">
        <f>'West-Deutschland-Q'!AX224</f>
        <v>50.694600000000001</v>
      </c>
      <c r="BY223" s="41">
        <f>'West-Deutschland-Q'!AY224</f>
        <v>693.54337999999996</v>
      </c>
      <c r="BZ223" s="41">
        <f>'Datastream-Q'!BF224</f>
        <v>753.70299999999997</v>
      </c>
      <c r="CA223" s="48" t="str">
        <f>'Datastream-Q'!BG224</f>
        <v>#NA</v>
      </c>
      <c r="CB223" s="42">
        <f>'Datastream-Q'!BH224</f>
        <v>59119.216999999997</v>
      </c>
      <c r="CC223" s="41">
        <v>985.77</v>
      </c>
      <c r="CD223" s="48">
        <f>'Datastream-Q'!BI224</f>
        <v>42.2</v>
      </c>
      <c r="CE223" s="48">
        <f>'Datastream-Q'!BJ224</f>
        <v>0.1</v>
      </c>
      <c r="CF223" s="48">
        <f>'Datastream-Q'!BK224</f>
        <v>104.9</v>
      </c>
      <c r="CG223" s="31">
        <v>140.94075026061222</v>
      </c>
      <c r="CH223" s="11">
        <f>[2]Weltindikatoren!Q183</f>
        <v>78.753401552372139</v>
      </c>
      <c r="CI223" s="41">
        <f>'[2]Deutschland Quartalsdaten'!O183</f>
        <v>79.89780986030658</v>
      </c>
      <c r="CL223" s="48" t="str">
        <f>'Datastream-Q'!BL224</f>
        <v>#NA</v>
      </c>
      <c r="CM223" s="43">
        <f>'Datastream-Q'!BM224</f>
        <v>98.811999999999998</v>
      </c>
      <c r="CN223" s="55">
        <f>'Datastream-Q'!BN224</f>
        <v>101.6</v>
      </c>
      <c r="CP223" s="48">
        <f>'Datastream-Q'!BP224</f>
        <v>115.93</v>
      </c>
      <c r="CQ223" s="48">
        <f>'Datastream-Q'!BQ224</f>
        <v>114.23</v>
      </c>
      <c r="CR223" s="48">
        <f>'Datastream-Q'!BR224</f>
        <v>103.8</v>
      </c>
      <c r="CS223" s="48">
        <f>'Datastream-Q'!BS224</f>
        <v>99.9</v>
      </c>
      <c r="CT223" s="48">
        <f>'Datastream-Q'!BT224</f>
        <v>106.57</v>
      </c>
      <c r="CU223" s="28">
        <f>'Datastream-Q'!BU224</f>
        <v>100.4</v>
      </c>
      <c r="CW223">
        <f>'Datastream-Q'!CJ224</f>
        <v>-3.117</v>
      </c>
      <c r="CX223" s="41">
        <v>-0.45</v>
      </c>
      <c r="CY223" s="48">
        <f>'Datastream-Q'!BW224</f>
        <v>99.3</v>
      </c>
      <c r="CZ223" s="48">
        <f>'Datastream-Q'!CL224</f>
        <v>103.6208</v>
      </c>
      <c r="DA223" s="41">
        <f>[6]Quartalsdaten!C99</f>
        <v>100.0396997</v>
      </c>
      <c r="DB223" s="48">
        <f t="shared" si="16"/>
        <v>55.782321418538629</v>
      </c>
      <c r="DC223" s="19">
        <f>'[2]Deutschland Quartalsdaten'!N183</f>
        <v>8.4202078268870093E-2</v>
      </c>
      <c r="DD223" s="41">
        <v>133.30491103323919</v>
      </c>
      <c r="DE223" s="41">
        <v>132.42914979757086</v>
      </c>
      <c r="DF223" s="41">
        <v>134.18067226890756</v>
      </c>
      <c r="DG223" s="48">
        <f>'Datastream-Q'!BY224</f>
        <v>9.9160409999999999</v>
      </c>
      <c r="DH223" s="48">
        <f>'Datastream-Q'!BZ224</f>
        <v>10.3</v>
      </c>
      <c r="DI223" s="48">
        <f>'Datastream-Q'!CA224</f>
        <v>444.36</v>
      </c>
      <c r="DJ223" s="41">
        <f>[6]Quartalsdaten!D99</f>
        <v>425.834</v>
      </c>
      <c r="DK223" s="41">
        <f>[6]Quartalsdaten!E99</f>
        <v>425.02769869999997</v>
      </c>
      <c r="DL223" s="53">
        <v>0.6</v>
      </c>
      <c r="DM223">
        <f>'Datastream-Q'!CE224</f>
        <v>124.6</v>
      </c>
      <c r="DN223">
        <f>'Datastream-Q'!CF224</f>
        <v>161.6</v>
      </c>
      <c r="DO223" s="41">
        <f>[6]Quartalsdaten!F99</f>
        <v>20.196950000000001</v>
      </c>
      <c r="DP223" s="41">
        <f>'West-Deutschland-Q'!BA224</f>
        <v>43.493810000000003</v>
      </c>
      <c r="DQ223" s="41">
        <f>[6]Quartalsdaten!G99</f>
        <v>26.927980000000002</v>
      </c>
      <c r="DR223" s="41">
        <f>[6]Quartalsdaten!H99</f>
        <v>26.927980000000002</v>
      </c>
      <c r="DS223" s="41">
        <f>[6]Quartalsdaten!I99</f>
        <v>20.196950000000001</v>
      </c>
      <c r="DT223" s="41">
        <f>[6]Quartalsdaten!J99</f>
        <v>149.60744</v>
      </c>
      <c r="DU223" s="41">
        <f>[6]Quartalsdaten!K99</f>
        <v>43.493810000000003</v>
      </c>
      <c r="DV223" s="48">
        <v>0.27</v>
      </c>
      <c r="DW223" s="55">
        <f>'Datastream-Q'!CG224</f>
        <v>90.2</v>
      </c>
      <c r="DX223" s="55">
        <f>'Datastream-Q'!CH224</f>
        <v>88</v>
      </c>
      <c r="DY223" s="56">
        <v>98.57</v>
      </c>
      <c r="DZ223" s="41">
        <v>0.16901885885828985</v>
      </c>
      <c r="EA223" s="41">
        <v>0.1562477376765084</v>
      </c>
      <c r="EB223" s="1">
        <f>[2]Weltindikatoren!C183</f>
        <v>4.474403189692068</v>
      </c>
      <c r="EC223" s="41">
        <f>'West-Deutschland-Q'!BE224</f>
        <v>71.790999999999997</v>
      </c>
      <c r="ED223" s="41">
        <f>'West-Deutschland-Q'!BF224</f>
        <v>43.369</v>
      </c>
      <c r="EE223" s="41">
        <f>[6]Quartalsdaten!L99</f>
        <v>429.78300000000002</v>
      </c>
      <c r="EF223" s="41">
        <v>99.65</v>
      </c>
      <c r="EG223" s="41">
        <f>[6]Quartalsdaten!M99</f>
        <v>31.026898800000001</v>
      </c>
      <c r="EH223" s="41">
        <f>[6]Quartalsdaten!N99</f>
        <v>8.2764107740000004</v>
      </c>
      <c r="EI223" s="41">
        <f>[6]Quartalsdaten!O99</f>
        <v>99.933333329999996</v>
      </c>
      <c r="EJ223" s="1">
        <f>[2]Weltindikatoren!C183</f>
        <v>4.474403189692068</v>
      </c>
      <c r="EK223" t="e">
        <f>#REF!</f>
        <v>#REF!</v>
      </c>
      <c r="EL223">
        <v>302.83733680291778</v>
      </c>
      <c r="EM223">
        <v>536.74360619289916</v>
      </c>
      <c r="EO223">
        <f>'Datastream-Q'!CM224</f>
        <v>111.6</v>
      </c>
      <c r="EP223">
        <f>'Datastream-Q'!CN224</f>
        <v>114.8</v>
      </c>
      <c r="EQ223">
        <f>[6]Quartalsdaten!AA99</f>
        <v>215.15600000000001</v>
      </c>
      <c r="ER223">
        <f>[6]Quartalsdaten!AB99</f>
        <v>317.23200000000003</v>
      </c>
      <c r="ES223" s="56">
        <v>99.94</v>
      </c>
      <c r="ET223" s="41">
        <f>[6]Quartalsdaten!AD99</f>
        <v>135.26499999999999</v>
      </c>
      <c r="EU223" s="41">
        <f>[6]Quartalsdaten!AE99</f>
        <v>151.553</v>
      </c>
    </row>
    <row r="224" spans="1:151">
      <c r="A224" s="4">
        <v>42186</v>
      </c>
      <c r="B224" s="14">
        <f>B223*('Datastream-Q'!B225/'Datastream-Q'!B224)</f>
        <v>600.94012586087194</v>
      </c>
      <c r="C224" s="40">
        <f>'Datastream-Q'!C225</f>
        <v>100.3</v>
      </c>
      <c r="D224" s="40">
        <f>'Datastream-Q'!D225</f>
        <v>100.9</v>
      </c>
      <c r="E224" s="40">
        <f>'Datastream-Q'!E225</f>
        <v>99.6</v>
      </c>
      <c r="F224" s="40">
        <f>'Datastream-Q'!F225</f>
        <v>99.7</v>
      </c>
      <c r="G224" s="40">
        <f>'Datastream-Q'!G225</f>
        <v>1.1221179999999999</v>
      </c>
      <c r="H224" s="40">
        <f>'Datastream-Q'!H225</f>
        <v>1721.4</v>
      </c>
      <c r="I224" s="40">
        <f>'Datastream-Q'!I225</f>
        <v>2555.3000000000002</v>
      </c>
      <c r="J224" s="40">
        <f>'Datastream-Q'!J225</f>
        <v>-2.8000000000000001E-2</v>
      </c>
      <c r="K224" s="40">
        <f>'Datastream-Q'!K225</f>
        <v>0.67</v>
      </c>
      <c r="L224" s="48">
        <f>'Datastream-Q'!L225</f>
        <v>9660.4</v>
      </c>
      <c r="M224" s="48">
        <f>'Datastream-Q'!M225</f>
        <v>788989</v>
      </c>
      <c r="N224" s="48">
        <f>'Datastream-Q'!N225</f>
        <v>99.8</v>
      </c>
      <c r="O224" s="48">
        <f>'Datastream-Q'!O225</f>
        <v>5824</v>
      </c>
      <c r="P224" s="48">
        <f>'Datastream-Q'!P225</f>
        <v>6.3</v>
      </c>
      <c r="Q224" s="48">
        <f>'Datastream-Q'!Q225</f>
        <v>100.1</v>
      </c>
      <c r="R224" s="48">
        <f>'Datastream-Q'!R225</f>
        <v>100.2</v>
      </c>
      <c r="S224" s="48">
        <v>0</v>
      </c>
      <c r="T224" s="15">
        <v>0</v>
      </c>
      <c r="U224" s="40">
        <f>'Datastream-Q'!S225</f>
        <v>17.100000000000001</v>
      </c>
      <c r="V224" s="40">
        <f>'Datastream-Q'!T225</f>
        <v>10.8</v>
      </c>
      <c r="W224" s="1">
        <f>'[2]Deutschland Quartalsdaten'!C184</f>
        <v>-5.9680165572709366E-2</v>
      </c>
      <c r="X224" s="1">
        <f>'[2]Deutschland Quartalsdaten'!B184</f>
        <v>4.233037610976738</v>
      </c>
      <c r="Y224" s="19">
        <f>'[2]Deutschland Quartalsdaten'!J184</f>
        <v>4.6599112331770733</v>
      </c>
      <c r="Z224" s="40">
        <f>'Datastream-Q'!U225</f>
        <v>356.83</v>
      </c>
      <c r="AA224" s="40">
        <f>'Datastream-Q'!V225</f>
        <v>356.21890000000002</v>
      </c>
      <c r="AB224" s="40">
        <f>'Datastream-Q'!W225</f>
        <v>298.82400000000001</v>
      </c>
      <c r="AC224" s="40">
        <f>'Datastream-Q'!X225</f>
        <v>298.37779</v>
      </c>
      <c r="AD224" s="40">
        <f>'Datastream-Q'!Y225</f>
        <v>-11.4</v>
      </c>
      <c r="AE224" s="41">
        <f>'Datastream-Q'!Z225</f>
        <v>99.5</v>
      </c>
      <c r="AF224" s="1">
        <f>'Datastream-Q'!AA225</f>
        <v>10.4</v>
      </c>
      <c r="AG224" s="54">
        <f>'Datastream-Q'!AB225</f>
        <v>90</v>
      </c>
      <c r="AH224" s="54">
        <f>'Datastream-Q'!AC225</f>
        <v>83.9</v>
      </c>
      <c r="AI224" s="48">
        <f>'Datastream-Q'!AD225</f>
        <v>96.78</v>
      </c>
      <c r="AJ224" s="48">
        <f>'Datastream-Q'!AE225</f>
        <v>1.1221179999999999</v>
      </c>
      <c r="AK224" s="41">
        <f t="shared" si="35"/>
        <v>100.17155181827802</v>
      </c>
      <c r="AL224" s="41">
        <f t="shared" si="36"/>
        <v>100.14954531300737</v>
      </c>
      <c r="AM224" s="48">
        <f>'Datastream-Q'!CI225</f>
        <v>1.8</v>
      </c>
      <c r="AN224" s="48">
        <f>'Datastream-Q'!AF225</f>
        <v>99.9</v>
      </c>
      <c r="AO224" s="48">
        <f>'Datastream-Q'!AG225</f>
        <v>-6.7</v>
      </c>
      <c r="AP224" s="40">
        <f>'Datastream-Q'!AH225</f>
        <v>63.169930000000001</v>
      </c>
      <c r="AQ224" s="48">
        <f>'Datastream-Q'!AI225</f>
        <v>293.04817000000003</v>
      </c>
      <c r="AR224" s="48">
        <f>'Datastream-Q'!AJ225</f>
        <v>67.453519999999997</v>
      </c>
      <c r="AS224" s="40">
        <f>'Datastream-Q'!AK225</f>
        <v>230.90610000000001</v>
      </c>
      <c r="AT224" s="40">
        <f>'Datastream-Q'!AL225</f>
        <v>63.148000000000003</v>
      </c>
      <c r="AU224" s="40">
        <f>'Datastream-Q'!AM225</f>
        <v>293.68200000000002</v>
      </c>
      <c r="AV224" s="1">
        <f>'Datastream-Q'!AN225</f>
        <v>67.19</v>
      </c>
      <c r="AW224" s="1">
        <f>'Datastream-Q'!AO225</f>
        <v>231.63399999999999</v>
      </c>
      <c r="AX224" s="1">
        <f t="shared" si="30"/>
        <v>100.02197364471488</v>
      </c>
      <c r="AY224" s="48">
        <f>'Datastream-Q'!AQ225</f>
        <v>50.8</v>
      </c>
      <c r="AZ224" s="48">
        <f>'Datastream-Q'!AR225</f>
        <v>100.1</v>
      </c>
      <c r="BA224" s="41">
        <f t="shared" si="33"/>
        <v>99.965284115401104</v>
      </c>
      <c r="BB224" s="41">
        <f>AU224/AQ224*100</f>
        <v>100.21628867363341</v>
      </c>
      <c r="BC224" s="41">
        <f t="shared" si="34"/>
        <v>99.609330988212335</v>
      </c>
      <c r="BD224" s="41">
        <f>AW224/AS224*100</f>
        <v>100.31523636664426</v>
      </c>
      <c r="BF224" s="48">
        <f>'Datastream-Q'!AT225</f>
        <v>99.5</v>
      </c>
      <c r="BG224" s="40">
        <f>'Datastream-Q'!AU225</f>
        <v>84.2</v>
      </c>
      <c r="BH224" s="40">
        <f>'Datastream-Q'!AV225</f>
        <v>84.2</v>
      </c>
      <c r="BI224" s="40">
        <f>'Datastream-Q'!AW225</f>
        <v>14.8</v>
      </c>
      <c r="BJ224" s="40">
        <f>'Datastream-Q'!AX225</f>
        <v>13.5</v>
      </c>
      <c r="BK224" s="40">
        <f>'Datastream-Q'!AY225</f>
        <v>2.6</v>
      </c>
      <c r="BM224" s="40">
        <f>'Datastream-Q'!AZ225</f>
        <v>100.6314</v>
      </c>
      <c r="BN224" s="40">
        <f>'Datastream-Q'!BA225</f>
        <v>99.983400000000003</v>
      </c>
      <c r="BO224" s="48">
        <f>'Datastream-Q'!BB225</f>
        <v>14.9</v>
      </c>
      <c r="BP224" s="48">
        <f>'Datastream-Q'!BC225</f>
        <v>98.3</v>
      </c>
      <c r="BQ224" s="41">
        <f>[6]Quartalsdaten!S100</f>
        <v>72.075360000000003</v>
      </c>
      <c r="BR224" s="48">
        <f>'Datastream-Q'!BE225</f>
        <v>100.5</v>
      </c>
      <c r="BW224" s="41">
        <f>'West-Deutschland-Q'!AW225</f>
        <v>402.53550000000001</v>
      </c>
      <c r="BX224" s="41">
        <f>'West-Deutschland-Q'!AX225</f>
        <v>51.584420000000001</v>
      </c>
      <c r="BY224" s="41">
        <f>'West-Deutschland-Q'!AY225</f>
        <v>699.97479999999996</v>
      </c>
      <c r="BZ224" s="41">
        <f>'Datastream-Q'!BF225</f>
        <v>759.65300000000002</v>
      </c>
      <c r="CA224" s="48" t="str">
        <f>'Datastream-Q'!BG225</f>
        <v>#NA</v>
      </c>
      <c r="CB224" s="42">
        <f>'Datastream-Q'!BH225</f>
        <v>66206.687000000005</v>
      </c>
      <c r="CC224" s="41">
        <v>991.23</v>
      </c>
      <c r="CD224" s="48">
        <f>'Datastream-Q'!BI225</f>
        <v>22.3</v>
      </c>
      <c r="CE224" s="48">
        <f>'Datastream-Q'!BJ225</f>
        <v>-0.6</v>
      </c>
      <c r="CF224" s="48">
        <f>'Datastream-Q'!BK225</f>
        <v>106.7</v>
      </c>
      <c r="CG224" s="31">
        <v>141.85265444325313</v>
      </c>
      <c r="CH224" s="11">
        <f>[2]Weltindikatoren!Q184</f>
        <v>78.549343473675336</v>
      </c>
      <c r="CI224" s="41">
        <f>'[2]Deutschland Quartalsdaten'!O184</f>
        <v>79.935055025284385</v>
      </c>
      <c r="CL224" s="48" t="str">
        <f>'Datastream-Q'!BL225</f>
        <v>#NA</v>
      </c>
      <c r="CM224" s="43">
        <f>'Datastream-Q'!BM225</f>
        <v>100.4342</v>
      </c>
      <c r="CN224" s="55">
        <f>'Datastream-Q'!BN225</f>
        <v>99.8</v>
      </c>
      <c r="CP224" s="48">
        <f>'Datastream-Q'!BP225</f>
        <v>97.23</v>
      </c>
      <c r="CQ224" s="48">
        <f>'Datastream-Q'!BQ225</f>
        <v>97.23</v>
      </c>
      <c r="CR224" s="48">
        <f>'Datastream-Q'!BR225</f>
        <v>97.3</v>
      </c>
      <c r="CS224" s="48">
        <f>'Datastream-Q'!BS225</f>
        <v>98.3</v>
      </c>
      <c r="CT224" s="48">
        <f>'Datastream-Q'!BT225</f>
        <v>96.6</v>
      </c>
      <c r="CU224" s="28">
        <f>'Datastream-Q'!BU225</f>
        <v>100</v>
      </c>
      <c r="CW224">
        <f>'Datastream-Q'!CJ225</f>
        <v>-1.665</v>
      </c>
      <c r="CX224" s="41">
        <v>0.17</v>
      </c>
      <c r="CY224" s="48">
        <f>'Datastream-Q'!BW225</f>
        <v>99.4</v>
      </c>
      <c r="CZ224" s="48">
        <f>'Datastream-Q'!CL225</f>
        <v>106.627</v>
      </c>
      <c r="DA224" s="41">
        <f>[6]Quartalsdaten!C100</f>
        <v>100.0162491</v>
      </c>
      <c r="DB224" s="48">
        <f t="shared" si="16"/>
        <v>45.271531158042201</v>
      </c>
      <c r="DC224" s="19">
        <f>'[2]Deutschland Quartalsdaten'!N184</f>
        <v>9.0877663515690196E-2</v>
      </c>
      <c r="DD224" s="41">
        <v>125.69394167923579</v>
      </c>
      <c r="DE224" s="41">
        <v>128.47435897435898</v>
      </c>
      <c r="DF224" s="41">
        <v>122.91352438411261</v>
      </c>
      <c r="DG224" s="48">
        <f>'Datastream-Q'!BY225</f>
        <v>8.5289800000000007</v>
      </c>
      <c r="DH224" s="55">
        <f>'Datastream-Q'!BZ225</f>
        <v>10.1</v>
      </c>
      <c r="DI224" s="48">
        <f>'Datastream-Q'!CA225</f>
        <v>448.45</v>
      </c>
      <c r="DJ224" s="41">
        <f>[6]Quartalsdaten!D100</f>
        <v>432.09800000000001</v>
      </c>
      <c r="DK224" s="41">
        <f>[6]Quartalsdaten!E100</f>
        <v>431.42398800000001</v>
      </c>
      <c r="DL224" s="53">
        <v>-0.3</v>
      </c>
      <c r="DM224">
        <f>'Datastream-Q'!CE225</f>
        <v>126</v>
      </c>
      <c r="DN224">
        <f>'Datastream-Q'!CF225</f>
        <v>176.7</v>
      </c>
      <c r="DO224" s="41">
        <f>[6]Quartalsdaten!F100</f>
        <v>20.01333</v>
      </c>
      <c r="DP224" s="41">
        <f>'West-Deutschland-Q'!BA225</f>
        <v>43.616570000000003</v>
      </c>
      <c r="DQ224" s="41">
        <f>[6]Quartalsdaten!G100</f>
        <v>27.016780000000001</v>
      </c>
      <c r="DR224" s="41">
        <f>[6]Quartalsdaten!H100</f>
        <v>27.016780000000001</v>
      </c>
      <c r="DS224" s="41">
        <f>[6]Quartalsdaten!I100</f>
        <v>20.01333</v>
      </c>
      <c r="DT224" s="41">
        <f>[6]Quartalsdaten!J100</f>
        <v>150.68278000000001</v>
      </c>
      <c r="DU224" s="41">
        <f>[6]Quartalsdaten!K100</f>
        <v>43.616570000000003</v>
      </c>
      <c r="DV224" s="48">
        <v>0.59</v>
      </c>
      <c r="DW224" s="55">
        <f>'Datastream-Q'!CG225</f>
        <v>90.4</v>
      </c>
      <c r="DX224" s="55">
        <f>'Datastream-Q'!CH225</f>
        <v>89.3</v>
      </c>
      <c r="DY224" s="56">
        <v>99.92</v>
      </c>
      <c r="DZ224" s="41">
        <v>0.14439420376801146</v>
      </c>
      <c r="EA224" s="41">
        <v>3.7810304184302423E-2</v>
      </c>
      <c r="EB224" s="1">
        <f>[2]Weltindikatoren!C184</f>
        <v>4.5088519356886687</v>
      </c>
      <c r="EC224" s="41">
        <f>'West-Deutschland-Q'!BE225</f>
        <v>72.204999999999998</v>
      </c>
      <c r="ED224" s="41">
        <f>'West-Deutschland-Q'!BF225</f>
        <v>43.707999999999998</v>
      </c>
      <c r="EE224" s="41">
        <f>[6]Quartalsdaten!L100</f>
        <v>433.90300000000002</v>
      </c>
      <c r="EF224" s="41">
        <v>100.09</v>
      </c>
      <c r="EG224" s="41">
        <f>[6]Quartalsdaten!M100</f>
        <v>31.017530780000001</v>
      </c>
      <c r="EH224" s="41">
        <f>[6]Quartalsdaten!N100</f>
        <v>8.3057058909999988</v>
      </c>
      <c r="EI224" s="41">
        <f>[6]Quartalsdaten!O100</f>
        <v>100.0666667</v>
      </c>
      <c r="EJ224" s="1">
        <f>[2]Weltindikatoren!C184</f>
        <v>4.5088519356886687</v>
      </c>
      <c r="EK224" t="e">
        <f>#REF!</f>
        <v>#REF!</v>
      </c>
      <c r="EL224">
        <v>294.52573394560392</v>
      </c>
      <c r="EM224">
        <v>538.21851940009549</v>
      </c>
      <c r="EO224">
        <f>'Datastream-Q'!CM225</f>
        <v>112.9</v>
      </c>
      <c r="EP224">
        <f>'Datastream-Q'!CN225</f>
        <v>115.5</v>
      </c>
      <c r="EQ224">
        <f>[6]Quartalsdaten!AA100</f>
        <v>217.05199999999999</v>
      </c>
      <c r="ER224">
        <f>[6]Quartalsdaten!AB100</f>
        <v>319.601</v>
      </c>
      <c r="ES224" s="56">
        <v>100.4</v>
      </c>
      <c r="ET224" s="41">
        <f>[6]Quartalsdaten!AD100</f>
        <v>136.089</v>
      </c>
      <c r="EU224" s="41">
        <f>[6]Quartalsdaten!AE100</f>
        <v>155.304</v>
      </c>
    </row>
    <row r="225" spans="1:151">
      <c r="A225" s="4">
        <v>42278</v>
      </c>
      <c r="B225" s="14">
        <f>B224*('Datastream-Q'!B226/'Datastream-Q'!B225)</f>
        <v>603.51844821994473</v>
      </c>
      <c r="C225" s="48">
        <f>'Datastream-Q'!C226</f>
        <v>99.7</v>
      </c>
      <c r="D225" s="48">
        <f>'Datastream-Q'!D226</f>
        <v>99.4</v>
      </c>
      <c r="E225" s="48">
        <f>'Datastream-Q'!E226</f>
        <v>100.1</v>
      </c>
      <c r="F225" s="48">
        <f>'Datastream-Q'!F226</f>
        <v>98.7</v>
      </c>
      <c r="G225" s="48">
        <f>'Datastream-Q'!G226</f>
        <v>1.087718</v>
      </c>
      <c r="H225" s="48">
        <f>'Datastream-Q'!H226</f>
        <v>1766.1</v>
      </c>
      <c r="I225" s="48">
        <f>'Datastream-Q'!I226</f>
        <v>2608.6</v>
      </c>
      <c r="J225" s="48">
        <f>'Datastream-Q'!J226</f>
        <v>-8.8999999999999996E-2</v>
      </c>
      <c r="K225" s="48">
        <f>'Datastream-Q'!K226</f>
        <v>0.53</v>
      </c>
      <c r="L225" s="48">
        <f>'Datastream-Q'!L226</f>
        <v>10743</v>
      </c>
      <c r="M225" s="48">
        <f>'Datastream-Q'!M226</f>
        <v>798104</v>
      </c>
      <c r="N225" s="48">
        <f>'Datastream-Q'!N226</f>
        <v>99.8</v>
      </c>
      <c r="O225" s="48">
        <f>'Datastream-Q'!O226</f>
        <v>5719</v>
      </c>
      <c r="P225" s="48">
        <f>'Datastream-Q'!P226</f>
        <v>6.3</v>
      </c>
      <c r="Q225" s="48">
        <f>'Datastream-Q'!Q226</f>
        <v>100.1</v>
      </c>
      <c r="R225" s="48">
        <f>'Datastream-Q'!R226</f>
        <v>100.4</v>
      </c>
      <c r="S225" s="48">
        <v>0</v>
      </c>
      <c r="T225" s="15">
        <v>0</v>
      </c>
      <c r="U225" s="48">
        <f>'Datastream-Q'!S226</f>
        <v>12.8</v>
      </c>
      <c r="V225" s="48">
        <f>'Datastream-Q'!T226</f>
        <v>14.7</v>
      </c>
      <c r="W225" s="1">
        <f>'[2]Deutschland Quartalsdaten'!C185</f>
        <v>-6.4067057689926779E-2</v>
      </c>
      <c r="X225" s="1">
        <f>'[2]Deutschland Quartalsdaten'!B185</f>
        <v>4.2374990070059111</v>
      </c>
      <c r="Y225" s="19">
        <f>'[2]Deutschland Quartalsdaten'!J185</f>
        <v>4.6818394726531798</v>
      </c>
      <c r="Z225" s="48">
        <f>'Datastream-Q'!U226</f>
        <v>353.86700000000002</v>
      </c>
      <c r="AA225" s="48">
        <f>'Datastream-Q'!V226</f>
        <v>354.97649999999999</v>
      </c>
      <c r="AB225" s="48">
        <f>'Datastream-Q'!W226</f>
        <v>298.08499999999998</v>
      </c>
      <c r="AC225" s="48">
        <f>'Datastream-Q'!X226</f>
        <v>301.02566000000002</v>
      </c>
      <c r="AD225" s="48">
        <f>'Datastream-Q'!Y226</f>
        <v>-18.100000000000001</v>
      </c>
      <c r="AE225" s="41">
        <f>'Datastream-Q'!Z226</f>
        <v>98.2</v>
      </c>
      <c r="AF225" s="1">
        <f>'Datastream-Q'!AA226</f>
        <v>8.3000000000000007</v>
      </c>
      <c r="AG225" s="54">
        <f>'Datastream-Q'!AB226</f>
        <v>89.8</v>
      </c>
      <c r="AH225" s="54">
        <f>'Datastream-Q'!AC226</f>
        <v>83.8</v>
      </c>
      <c r="AI225" s="48">
        <f>'Datastream-Q'!AD226</f>
        <v>96.91</v>
      </c>
      <c r="AJ225" s="48">
        <f>'Datastream-Q'!AE226</f>
        <v>1.087718</v>
      </c>
      <c r="AK225" s="41">
        <f t="shared" si="35"/>
        <v>99.687444098412158</v>
      </c>
      <c r="AL225" s="41">
        <f t="shared" si="36"/>
        <v>99.023119823074197</v>
      </c>
      <c r="AM225" s="48">
        <f>'Datastream-Q'!CI226</f>
        <v>2.2000000000000002</v>
      </c>
      <c r="AN225" s="48">
        <f>'Datastream-Q'!AF226</f>
        <v>99.7</v>
      </c>
      <c r="AO225" s="48">
        <f>'Datastream-Q'!AG226</f>
        <v>-8.8000000000000007</v>
      </c>
      <c r="AP225" s="48">
        <f>'Datastream-Q'!AH226</f>
        <v>65.646060000000006</v>
      </c>
      <c r="AQ225" s="48">
        <f>'Datastream-Q'!AI226</f>
        <v>289.34422000000001</v>
      </c>
      <c r="AR225" s="48">
        <f>'Datastream-Q'!AJ226</f>
        <v>70.810910000000007</v>
      </c>
      <c r="AS225" s="48">
        <f>'Datastream-Q'!AK226</f>
        <v>230.28630999999999</v>
      </c>
      <c r="AT225" s="48">
        <f>'Datastream-Q'!AL226</f>
        <v>65.266000000000005</v>
      </c>
      <c r="AU225" s="48">
        <f>'Datastream-Q'!AM226</f>
        <v>288.601</v>
      </c>
      <c r="AV225" s="1">
        <f>'Datastream-Q'!AN226</f>
        <v>71.085999999999999</v>
      </c>
      <c r="AW225" s="1">
        <f>'Datastream-Q'!AO226</f>
        <v>226.999</v>
      </c>
      <c r="AX225" s="1">
        <f t="shared" si="30"/>
        <v>100.67087794903344</v>
      </c>
      <c r="AY225" s="48">
        <f>'Datastream-Q'!AQ226</f>
        <v>44.18</v>
      </c>
      <c r="AZ225" s="48">
        <f>'Datastream-Q'!AR226</f>
        <v>100.1</v>
      </c>
      <c r="BA225" s="41">
        <f t="shared" si="33"/>
        <v>99.42104674675069</v>
      </c>
      <c r="BB225" s="41">
        <f>AU225/AQ225*100</f>
        <v>99.743136393047692</v>
      </c>
      <c r="BC225" s="41">
        <f t="shared" si="34"/>
        <v>100.38848533368656</v>
      </c>
      <c r="BD225" s="41">
        <f>AW225/AS225*100</f>
        <v>98.572511757212141</v>
      </c>
      <c r="BF225" s="48">
        <f>'Datastream-Q'!AT226</f>
        <v>98.2</v>
      </c>
      <c r="BG225" s="40">
        <f>'Datastream-Q'!AU226</f>
        <v>84.2</v>
      </c>
      <c r="BH225" s="40">
        <f>'Datastream-Q'!AV226</f>
        <v>84.1</v>
      </c>
      <c r="BI225" s="40">
        <f>'Datastream-Q'!AW226</f>
        <v>14.2</v>
      </c>
      <c r="BJ225" s="40">
        <f>'Datastream-Q'!AX226</f>
        <v>15.1</v>
      </c>
      <c r="BK225" s="40">
        <f>'Datastream-Q'!AY226</f>
        <v>0.3</v>
      </c>
      <c r="BM225" s="48">
        <f>'Datastream-Q'!AZ226</f>
        <v>100.8372</v>
      </c>
      <c r="BN225" s="48">
        <f>'Datastream-Q'!BA226</f>
        <v>99.739000000000004</v>
      </c>
      <c r="BO225" s="48">
        <f>'Datastream-Q'!BB226</f>
        <v>12.6</v>
      </c>
      <c r="BP225" s="48">
        <f>'Datastream-Q'!BC226</f>
        <v>96.6</v>
      </c>
      <c r="BQ225" s="41">
        <f>[6]Quartalsdaten!S101</f>
        <v>73.706329999999994</v>
      </c>
      <c r="BR225" s="48">
        <f>'Datastream-Q'!BE226</f>
        <v>100.6</v>
      </c>
      <c r="BW225" s="41">
        <f>'West-Deutschland-Q'!AW226</f>
        <v>403.77780999999999</v>
      </c>
      <c r="BX225" s="41">
        <f>'West-Deutschland-Q'!AX226</f>
        <v>53.317520000000002</v>
      </c>
      <c r="BY225" s="41">
        <f>'West-Deutschland-Q'!AY226</f>
        <v>707.45480999999995</v>
      </c>
      <c r="BZ225" s="41">
        <f>'Datastream-Q'!BF226</f>
        <v>764.51499999999999</v>
      </c>
      <c r="CA225" s="48" t="str">
        <f>'Datastream-Q'!BG226</f>
        <v>#NA</v>
      </c>
      <c r="CB225" s="42">
        <f>'Datastream-Q'!BH226</f>
        <v>74664.006999999998</v>
      </c>
      <c r="CC225" s="41">
        <v>997.61</v>
      </c>
      <c r="CD225" s="48">
        <f>'Datastream-Q'!BI226</f>
        <v>9.5</v>
      </c>
      <c r="CE225" s="48">
        <f>'Datastream-Q'!BJ226</f>
        <v>-2.4</v>
      </c>
      <c r="CF225" s="48">
        <f>'Datastream-Q'!BK226</f>
        <v>106.8</v>
      </c>
      <c r="CG225" s="31">
        <v>142.32958163116339</v>
      </c>
      <c r="CH225" s="11">
        <f>[2]Weltindikatoren!Q185</f>
        <v>78.384871878579403</v>
      </c>
      <c r="CI225" s="41">
        <f>'[2]Deutschland Quartalsdaten'!O185</f>
        <v>79.677838277175539</v>
      </c>
      <c r="CM225" s="43">
        <f>'Datastream-Q'!BM226</f>
        <v>100.6688</v>
      </c>
      <c r="CN225" s="55">
        <f>'Datastream-Q'!BN226</f>
        <v>98.1</v>
      </c>
      <c r="CP225" s="48">
        <f>'Datastream-Q'!BP226</f>
        <v>83.77</v>
      </c>
      <c r="CQ225" s="48">
        <f>'Datastream-Q'!BQ226</f>
        <v>84.8</v>
      </c>
      <c r="CR225" s="48">
        <f>'Datastream-Q'!BR226</f>
        <v>91.23</v>
      </c>
      <c r="CS225" s="48">
        <f>'Datastream-Q'!BS226</f>
        <v>96.23</v>
      </c>
      <c r="CT225" s="48">
        <f>'Datastream-Q'!BT226</f>
        <v>87.8</v>
      </c>
      <c r="CU225" s="28">
        <f>'Datastream-Q'!BU226</f>
        <v>99.6</v>
      </c>
      <c r="CW225">
        <f>'Datastream-Q'!CJ226</f>
        <v>-3.4860000000000002</v>
      </c>
      <c r="CX225" s="41">
        <v>0.13</v>
      </c>
      <c r="CY225" s="48">
        <f>'Datastream-Q'!BW226</f>
        <v>100.7</v>
      </c>
      <c r="CZ225" s="48">
        <f>'Datastream-Q'!CL226</f>
        <v>106.7538</v>
      </c>
      <c r="DA225" s="41">
        <f>[6]Quartalsdaten!C101</f>
        <v>100.24570049999998</v>
      </c>
      <c r="DB225" s="55">
        <f t="shared" si="16"/>
        <v>40.617145252721755</v>
      </c>
      <c r="DC225" s="19">
        <f>'[2]Deutschland Quartalsdaten'!N185</f>
        <v>0.13066572946008576</v>
      </c>
      <c r="DD225" s="41">
        <v>122</v>
      </c>
      <c r="DE225" s="41">
        <v>116.7</v>
      </c>
      <c r="DF225" s="41">
        <v>127.3</v>
      </c>
      <c r="DG225" s="48">
        <f>'Datastream-Q'!BY226</f>
        <v>8.9044279999999993</v>
      </c>
      <c r="DH225" s="55">
        <f>'Datastream-Q'!BZ226</f>
        <v>10.3</v>
      </c>
      <c r="DI225" s="48">
        <f>'Datastream-Q'!CA226</f>
        <v>452.15</v>
      </c>
      <c r="DJ225" s="41">
        <f>[6]Quartalsdaten!D101</f>
        <v>439.00400000000002</v>
      </c>
      <c r="DK225" s="41">
        <f>[6]Quartalsdaten!E101</f>
        <v>438.27778990000002</v>
      </c>
      <c r="DL225" s="53">
        <v>-0.4</v>
      </c>
      <c r="DM225">
        <f>'Datastream-Q'!CE226</f>
        <v>128.9</v>
      </c>
      <c r="DN225">
        <f>'Datastream-Q'!CF226</f>
        <v>182.5</v>
      </c>
      <c r="DO225" s="41">
        <f>[6]Quartalsdaten!F101</f>
        <v>20.54176</v>
      </c>
      <c r="DP225" s="41">
        <f>'West-Deutschland-Q'!BA226</f>
        <v>44.269779999999997</v>
      </c>
      <c r="DQ225" s="41">
        <f>[6]Quartalsdaten!G101</f>
        <v>27.04907</v>
      </c>
      <c r="DR225" s="41">
        <f>[6]Quartalsdaten!H101</f>
        <v>27.04907</v>
      </c>
      <c r="DS225" s="41">
        <f>[6]Quartalsdaten!I101</f>
        <v>20.54176</v>
      </c>
      <c r="DT225" s="41">
        <f>[6]Quartalsdaten!J101</f>
        <v>154.07538</v>
      </c>
      <c r="DU225" s="41">
        <f>[6]Quartalsdaten!K101</f>
        <v>44.269779999999997</v>
      </c>
      <c r="DV225" s="48">
        <v>0.43</v>
      </c>
      <c r="DW225" s="55">
        <f>'Datastream-Q'!CG226</f>
        <v>90.3</v>
      </c>
      <c r="DX225" s="55">
        <f>'Datastream-Q'!CH226</f>
        <v>88.9</v>
      </c>
      <c r="DY225" s="56">
        <v>101.71</v>
      </c>
      <c r="DZ225" s="41">
        <v>0.16039844410484744</v>
      </c>
      <c r="EA225" s="41">
        <v>-7.2896796365059163E-2</v>
      </c>
      <c r="EB225" s="1">
        <f>[2]Weltindikatoren!C185</f>
        <v>4.5355699078226301</v>
      </c>
      <c r="EC225" s="41">
        <f>'West-Deutschland-Q'!BE226</f>
        <v>74.186000000000007</v>
      </c>
      <c r="ED225" s="41">
        <f>'West-Deutschland-Q'!BF226</f>
        <v>44.567999999999998</v>
      </c>
      <c r="EE225" s="41">
        <f>[6]Quartalsdaten!L101</f>
        <v>437.77199999999999</v>
      </c>
      <c r="EF225" s="41">
        <v>100.23</v>
      </c>
      <c r="EG225" s="41">
        <f>[6]Quartalsdaten!M101</f>
        <v>31.261099430000002</v>
      </c>
      <c r="EH225" s="41">
        <f>[6]Quartalsdaten!N101</f>
        <v>8.3625860119999995</v>
      </c>
      <c r="EI225" s="41">
        <f>[6]Quartalsdaten!O101</f>
        <v>100.46666669999999</v>
      </c>
      <c r="EJ225" s="1">
        <f>[2]Weltindikatoren!C185</f>
        <v>4.5355699078226301</v>
      </c>
      <c r="EK225" t="e">
        <f>#REF!</f>
        <v>#REF!</v>
      </c>
      <c r="EL225">
        <v>298.80574194169458</v>
      </c>
      <c r="EM225">
        <v>543.11567583107308</v>
      </c>
      <c r="EO225">
        <f>'Datastream-Q'!CM226</f>
        <v>113.6</v>
      </c>
      <c r="EP225">
        <f>'Datastream-Q'!CN226</f>
        <v>115.6</v>
      </c>
      <c r="EQ225">
        <f>[6]Quartalsdaten!AA101</f>
        <v>219.67699999999999</v>
      </c>
      <c r="ER225">
        <f>[6]Quartalsdaten!AB101</f>
        <v>323.89400000000001</v>
      </c>
      <c r="ES225" s="56">
        <v>100.66</v>
      </c>
      <c r="ET225" s="41">
        <f>[6]Quartalsdaten!AD101</f>
        <v>136.822</v>
      </c>
      <c r="EU225" s="41">
        <f>[6]Quartalsdaten!AE101</f>
        <v>164.16900000000001</v>
      </c>
    </row>
    <row r="226" spans="1:151">
      <c r="A226" s="4">
        <v>42370</v>
      </c>
      <c r="B226" s="14">
        <f>B225*('Datastream-Q'!B227/'Datastream-Q'!B226)</f>
        <v>608.4507876114327</v>
      </c>
      <c r="C226" s="48">
        <f>'Datastream-Q'!C227</f>
        <v>98.6</v>
      </c>
      <c r="D226" s="48">
        <f>'Datastream-Q'!D227</f>
        <v>99.9</v>
      </c>
      <c r="E226" s="48">
        <f>'Datastream-Q'!E227</f>
        <v>97.4</v>
      </c>
      <c r="F226" s="48">
        <f>'Datastream-Q'!F227</f>
        <v>100.5</v>
      </c>
      <c r="G226" s="48">
        <f>'Datastream-Q'!G227</f>
        <v>1.1099669999999999</v>
      </c>
      <c r="H226" s="48">
        <f>'Datastream-Q'!H227</f>
        <v>1793.1</v>
      </c>
      <c r="I226" s="48">
        <f>'Datastream-Q'!I227</f>
        <v>2648.6</v>
      </c>
      <c r="J226" s="48">
        <f>'Datastream-Q'!J227</f>
        <v>-0.186</v>
      </c>
      <c r="K226" s="48">
        <f>'Datastream-Q'!K227</f>
        <v>0.27</v>
      </c>
      <c r="L226" s="48">
        <f>'Datastream-Q'!L227</f>
        <v>9965.5</v>
      </c>
      <c r="M226" s="48">
        <f>'Datastream-Q'!M227</f>
        <v>791424</v>
      </c>
      <c r="N226" s="48">
        <f>'Datastream-Q'!N227</f>
        <v>101.4</v>
      </c>
      <c r="O226" s="48">
        <f>'Datastream-Q'!O227</f>
        <v>5409</v>
      </c>
      <c r="P226" s="48">
        <f>'Datastream-Q'!P227</f>
        <v>6.2</v>
      </c>
      <c r="Q226" s="48">
        <f>'Datastream-Q'!Q227</f>
        <v>99.9</v>
      </c>
      <c r="R226" s="48">
        <f>'Datastream-Q'!R227</f>
        <v>100.9</v>
      </c>
      <c r="S226" s="48">
        <v>0</v>
      </c>
      <c r="T226" s="15">
        <v>0</v>
      </c>
      <c r="U226" s="48">
        <f>'Datastream-Q'!S227</f>
        <v>19.399999999999999</v>
      </c>
      <c r="V226" s="48">
        <f>'Datastream-Q'!T227</f>
        <v>9.8000000000000007</v>
      </c>
      <c r="W226" s="1">
        <f>'[2]Deutschland Quartalsdaten'!C186</f>
        <v>-7.1076474971523126E-2</v>
      </c>
      <c r="X226" s="1">
        <f>'[2]Deutschland Quartalsdaten'!B186</f>
        <v>4.2682966715038724</v>
      </c>
      <c r="Y226" s="19">
        <f>'[2]Deutschland Quartalsdaten'!J186</f>
        <v>4.7068331826342042</v>
      </c>
      <c r="Z226" s="48">
        <f>'Datastream-Q'!U227</f>
        <v>354.12599999999998</v>
      </c>
      <c r="AA226" s="48">
        <f>'Datastream-Q'!V227</f>
        <v>357.89607999999998</v>
      </c>
      <c r="AB226" s="48">
        <f>'Datastream-Q'!W227</f>
        <v>297.61599999999999</v>
      </c>
      <c r="AC226" s="48">
        <f>'Datastream-Q'!X227</f>
        <v>307.00574</v>
      </c>
      <c r="AD226" s="48">
        <f>'Datastream-Q'!Y227</f>
        <v>-13.5</v>
      </c>
      <c r="AE226" s="41">
        <f>'Datastream-Q'!Z227</f>
        <v>101.5</v>
      </c>
      <c r="AF226" s="1">
        <f>'Datastream-Q'!AA227</f>
        <v>6.2</v>
      </c>
      <c r="AG226" s="54">
        <f>'Datastream-Q'!AB227</f>
        <v>90.6</v>
      </c>
      <c r="AH226" s="54">
        <f>'Datastream-Q'!AC227</f>
        <v>84.8</v>
      </c>
      <c r="AI226" s="48">
        <f>'Datastream-Q'!AD227</f>
        <v>98.37</v>
      </c>
      <c r="AJ226" s="48">
        <f>'Datastream-Q'!AE227</f>
        <v>1.1099669999999999</v>
      </c>
      <c r="AK226" s="41">
        <f t="shared" si="35"/>
        <v>98.946599247468697</v>
      </c>
      <c r="AL226" s="41">
        <f t="shared" si="36"/>
        <v>96.941509953527245</v>
      </c>
      <c r="AM226" s="48">
        <f>'Datastream-Q'!CI227</f>
        <v>1.8</v>
      </c>
      <c r="AN226" s="48">
        <f>'Datastream-Q'!AF227</f>
        <v>101.8</v>
      </c>
      <c r="AO226" s="48">
        <f>'Datastream-Q'!AG227</f>
        <v>-9.1999999999999993</v>
      </c>
      <c r="AP226" s="48">
        <f>'Datastream-Q'!AH227</f>
        <v>65.943709999999996</v>
      </c>
      <c r="AQ226" s="48">
        <f>'Datastream-Q'!AI227</f>
        <v>291.94708000000003</v>
      </c>
      <c r="AR226" s="48">
        <f>'Datastream-Q'!AJ227</f>
        <v>70.574719999999999</v>
      </c>
      <c r="AS226" s="48">
        <f>'Datastream-Q'!AK227</f>
        <v>236.43831</v>
      </c>
      <c r="AT226" s="48">
        <f>'Datastream-Q'!AL227</f>
        <v>65.102000000000004</v>
      </c>
      <c r="AU226" s="48">
        <f>'Datastream-Q'!AM227</f>
        <v>289.024</v>
      </c>
      <c r="AV226" s="1">
        <f>'Datastream-Q'!AN227</f>
        <v>70.376999999999995</v>
      </c>
      <c r="AW226" s="1">
        <f>'Datastream-Q'!AO227</f>
        <v>227.239</v>
      </c>
      <c r="AX226" s="1">
        <f t="shared" ref="AX226:AX233" si="37">AK226/AL226*100</f>
        <v>102.06834955934015</v>
      </c>
      <c r="AY226" s="48">
        <f>'Datastream-Q'!AQ227</f>
        <v>35.200000000000003</v>
      </c>
      <c r="AZ226" s="48">
        <f>'Datastream-Q'!AR227</f>
        <v>99.9</v>
      </c>
      <c r="BA226" s="41">
        <f t="shared" si="33"/>
        <v>98.72359319789561</v>
      </c>
      <c r="BB226" s="41">
        <f>AU226/AQ226*100</f>
        <v>98.998763748553316</v>
      </c>
      <c r="BC226" s="41">
        <f t="shared" si="34"/>
        <v>99.719843025944698</v>
      </c>
      <c r="BD226" s="41">
        <f>AW226/AS226*100</f>
        <v>96.109213434997059</v>
      </c>
      <c r="BF226" s="48">
        <f>'Datastream-Q'!AT227</f>
        <v>101.5</v>
      </c>
      <c r="BG226" s="48">
        <f>'Datastream-Q'!AU227</f>
        <v>84.6</v>
      </c>
      <c r="BH226" s="48">
        <f>'Datastream-Q'!AV227</f>
        <v>84.4</v>
      </c>
      <c r="BI226" s="48">
        <f>'Datastream-Q'!AW227</f>
        <v>15.9</v>
      </c>
      <c r="BJ226" s="48">
        <f>'Datastream-Q'!AX227</f>
        <v>14.9</v>
      </c>
      <c r="BK226" s="48">
        <f>'Datastream-Q'!AY227</f>
        <v>0.1</v>
      </c>
      <c r="BM226" s="48">
        <f>'Datastream-Q'!AZ227</f>
        <v>100.9863</v>
      </c>
      <c r="BN226" s="48">
        <f>'Datastream-Q'!BA227</f>
        <v>99.438000000000002</v>
      </c>
      <c r="BO226" s="48">
        <f>'Datastream-Q'!BB227</f>
        <v>8.4</v>
      </c>
      <c r="BP226" s="48">
        <f>'Datastream-Q'!BC227</f>
        <v>65.400000000000006</v>
      </c>
      <c r="BQ226" s="41">
        <f>[6]Quartalsdaten!S102</f>
        <v>75.721350000000001</v>
      </c>
      <c r="BR226" s="48">
        <f>'Datastream-Q'!BE227</f>
        <v>102.1</v>
      </c>
      <c r="BW226" s="41">
        <f>'West-Deutschland-Q'!AW227</f>
        <v>407.48468000000003</v>
      </c>
      <c r="BX226" s="41">
        <f>'West-Deutschland-Q'!AX227</f>
        <v>53.392600000000002</v>
      </c>
      <c r="BY226" s="41">
        <f>'West-Deutschland-Q'!AY227</f>
        <v>717.03252999999995</v>
      </c>
      <c r="BZ226" s="41">
        <f>'Datastream-Q'!BF227</f>
        <v>774.35599999999999</v>
      </c>
      <c r="CA226" s="48" t="str">
        <f>'Datastream-Q'!BG227</f>
        <v>#NA</v>
      </c>
      <c r="CB226" s="42">
        <f>'Datastream-Q'!BH227</f>
        <v>67246.664999999994</v>
      </c>
      <c r="CC226" s="41">
        <v>1009.92</v>
      </c>
      <c r="CD226" s="48">
        <f>'Datastream-Q'!BI227</f>
        <v>5.2</v>
      </c>
      <c r="CE226" s="48">
        <f>'Datastream-Q'!BJ227</f>
        <v>-3.4</v>
      </c>
      <c r="CF226" s="48">
        <f>'Datastream-Q'!BK227</f>
        <v>104.4</v>
      </c>
      <c r="CG226" s="31">
        <v>142.99952168629844</v>
      </c>
      <c r="CH226" s="11">
        <f>[2]Weltindikatoren!Q186</f>
        <v>78.436739126632986</v>
      </c>
      <c r="CI226" s="41">
        <f>'[2]Deutschland Quartalsdaten'!O186</f>
        <v>79.842228472740231</v>
      </c>
      <c r="CM226" s="43">
        <f>'Datastream-Q'!BM227</f>
        <v>102.00060000000001</v>
      </c>
      <c r="CN226" s="55">
        <f>'Datastream-Q'!BN227</f>
        <v>95.4</v>
      </c>
      <c r="CP226" s="48">
        <f>'Datastream-Q'!BP227</f>
        <v>66.8</v>
      </c>
      <c r="CQ226" s="48">
        <f>'Datastream-Q'!BQ227</f>
        <v>70.03</v>
      </c>
      <c r="CR226" s="48">
        <f>'Datastream-Q'!BR227</f>
        <v>90.1</v>
      </c>
      <c r="CS226" s="48">
        <f>'Datastream-Q'!BS227</f>
        <v>93.57</v>
      </c>
      <c r="CT226" s="48">
        <f>'Datastream-Q'!BT227</f>
        <v>87.7</v>
      </c>
      <c r="CU226" s="28">
        <f>'Datastream-Q'!BU227</f>
        <v>98.7</v>
      </c>
      <c r="CW226" s="55">
        <f>'Datastream-Q'!CJ227</f>
        <v>-1.2869999999999999</v>
      </c>
      <c r="CX226" s="41">
        <v>-0.37</v>
      </c>
      <c r="CY226" s="55">
        <f>'Datastream-Q'!BW227</f>
        <v>102.7</v>
      </c>
      <c r="CZ226" s="48">
        <f>'Datastream-Q'!CL227</f>
        <v>109.4165</v>
      </c>
      <c r="DA226" s="41">
        <f>[6]Quartalsdaten!C102</f>
        <v>100.0189656</v>
      </c>
      <c r="DB226" s="55">
        <f t="shared" si="16"/>
        <v>31.712654520359617</v>
      </c>
      <c r="DC226" s="19">
        <f>'[2]Deutschland Quartalsdaten'!N186</f>
        <v>8.7663837329239366E-2</v>
      </c>
      <c r="DG226" s="55">
        <f>'Datastream-Q'!BY227</f>
        <v>13.476341</v>
      </c>
      <c r="DH226" s="55">
        <f>'Datastream-Q'!BZ227</f>
        <v>10.1</v>
      </c>
      <c r="DI226" s="55">
        <f>'Datastream-Q'!CA227</f>
        <v>452.95</v>
      </c>
      <c r="DJ226" s="41">
        <f>[6]Quartalsdaten!D102</f>
        <v>443.95</v>
      </c>
      <c r="DK226" s="41">
        <f>[6]Quartalsdaten!E102</f>
        <v>445.1681466</v>
      </c>
      <c r="DL226" s="53">
        <v>-0.1</v>
      </c>
      <c r="DM226">
        <f>'Datastream-Q'!CE227</f>
        <v>131.9</v>
      </c>
      <c r="DN226">
        <f>'Datastream-Q'!CF227</f>
        <v>190.1</v>
      </c>
      <c r="DO226" s="41">
        <f>[6]Quartalsdaten!F102</f>
        <v>21.142589999999998</v>
      </c>
      <c r="DP226" s="41">
        <f>'West-Deutschland-Q'!BA227</f>
        <v>45.466670000000001</v>
      </c>
      <c r="DQ226" s="41">
        <f>[6]Quartalsdaten!G102</f>
        <v>28.258120000000002</v>
      </c>
      <c r="DR226" s="41">
        <f>[6]Quartalsdaten!H102</f>
        <v>28.258120000000002</v>
      </c>
      <c r="DS226" s="41">
        <f>[6]Quartalsdaten!I102</f>
        <v>21.142589999999998</v>
      </c>
      <c r="DT226" s="41">
        <f>[6]Quartalsdaten!J102</f>
        <v>157.37352000000001</v>
      </c>
      <c r="DU226" s="41">
        <f>[6]Quartalsdaten!K102</f>
        <v>45.466670000000001</v>
      </c>
      <c r="DV226" s="48">
        <v>0.45</v>
      </c>
      <c r="DW226" s="55">
        <f>'Datastream-Q'!CG227</f>
        <v>90.9</v>
      </c>
      <c r="DX226" s="55">
        <f>'Datastream-Q'!CH227</f>
        <v>89.9</v>
      </c>
      <c r="DY226" s="56">
        <v>102.51</v>
      </c>
      <c r="DZ226" s="41">
        <v>0.48563372709997937</v>
      </c>
      <c r="EA226" s="41">
        <v>0.37577720133633957</v>
      </c>
      <c r="EB226" s="1">
        <f>[2]Weltindikatoren!C186</f>
        <v>4.5760017429722035</v>
      </c>
      <c r="EC226" s="41">
        <f>'West-Deutschland-Q'!BE227</f>
        <v>76.356999999999999</v>
      </c>
      <c r="ED226" s="41">
        <f>'West-Deutschland-Q'!BF227</f>
        <v>46.076999999999998</v>
      </c>
      <c r="EE226" s="41">
        <f>[6]Quartalsdaten!L102</f>
        <v>438.834</v>
      </c>
      <c r="EF226" s="41">
        <v>99.95</v>
      </c>
      <c r="EG226" s="41">
        <f>[6]Quartalsdaten!M102</f>
        <v>31.623329720000001</v>
      </c>
      <c r="EH226" s="41">
        <f>[6]Quartalsdaten!N102</f>
        <v>8.4215294840000006</v>
      </c>
      <c r="EI226" s="41">
        <f>[6]Quartalsdaten!O102</f>
        <v>100.7666667</v>
      </c>
      <c r="EJ226" s="1">
        <f>[2]Weltindikatoren!C186</f>
        <v>4.5760017429722035</v>
      </c>
      <c r="EK226" t="e">
        <f>#REF!</f>
        <v>#REF!</v>
      </c>
      <c r="EL226">
        <v>296.81718245434263</v>
      </c>
      <c r="EM226">
        <v>545.35393836120829</v>
      </c>
      <c r="EO226">
        <f>'Datastream-Q'!CM227</f>
        <v>112.6</v>
      </c>
      <c r="EP226">
        <f>'Datastream-Q'!CN227</f>
        <v>116.3</v>
      </c>
      <c r="EQ226">
        <f>[6]Quartalsdaten!AA102</f>
        <v>220.78</v>
      </c>
      <c r="ER226">
        <f>[6]Quartalsdaten!AB102</f>
        <v>325.399</v>
      </c>
      <c r="ES226" s="56">
        <v>104.17</v>
      </c>
      <c r="ET226" s="41">
        <f>[6]Quartalsdaten!AD102</f>
        <v>138.19800000000001</v>
      </c>
      <c r="EU226" s="41">
        <f>[6]Quartalsdaten!AE102</f>
        <v>142.59399999999999</v>
      </c>
    </row>
    <row r="227" spans="1:151">
      <c r="A227" s="4">
        <v>42461</v>
      </c>
      <c r="B227" s="14">
        <f>B226*('Datastream-Q'!B228/'Datastream-Q'!B227)</f>
        <v>610.96966509594949</v>
      </c>
      <c r="C227" s="48">
        <f>'Datastream-Q'!C228</f>
        <v>100.1</v>
      </c>
      <c r="D227" s="48">
        <f>'Datastream-Q'!D228</f>
        <v>100.6</v>
      </c>
      <c r="E227" s="48">
        <f>'Datastream-Q'!E228</f>
        <v>99.6</v>
      </c>
      <c r="F227" s="48">
        <f>'Datastream-Q'!F228</f>
        <v>100.4</v>
      </c>
      <c r="G227" s="48">
        <f>'Datastream-Q'!G228</f>
        <v>1.1228910000000001</v>
      </c>
      <c r="H227" s="48">
        <f>'Datastream-Q'!H228</f>
        <v>1841.3</v>
      </c>
      <c r="I227" s="48">
        <f>'Datastream-Q'!I228</f>
        <v>2689.8</v>
      </c>
      <c r="J227" s="48">
        <f>'Datastream-Q'!J228</f>
        <v>-0.25800000000000001</v>
      </c>
      <c r="K227" s="48">
        <f>'Datastream-Q'!K228</f>
        <v>7.0000000000000007E-2</v>
      </c>
      <c r="L227" s="48">
        <f>'Datastream-Q'!L228</f>
        <v>9680.1</v>
      </c>
      <c r="M227" s="48">
        <f>'Datastream-Q'!M228</f>
        <v>942415</v>
      </c>
      <c r="N227" s="48">
        <f>'Datastream-Q'!N228</f>
        <v>100.8</v>
      </c>
      <c r="O227" s="48">
        <f>'Datastream-Q'!O228</f>
        <v>5575</v>
      </c>
      <c r="P227" s="48">
        <f>'Datastream-Q'!P228</f>
        <v>6.1</v>
      </c>
      <c r="Q227" s="48">
        <f>'Datastream-Q'!Q228</f>
        <v>100.4</v>
      </c>
      <c r="R227" s="48">
        <f>'Datastream-Q'!R228</f>
        <v>101.2</v>
      </c>
      <c r="S227" s="48">
        <v>0</v>
      </c>
      <c r="T227" s="15">
        <v>0</v>
      </c>
      <c r="U227" s="55">
        <f>'Datastream-Q'!S228</f>
        <v>18.899999999999999</v>
      </c>
      <c r="V227" s="55">
        <f>'Datastream-Q'!T228</f>
        <v>10.6</v>
      </c>
      <c r="W227" s="1">
        <f>'[2]Deutschland Quartalsdaten'!C187</f>
        <v>-3.3304779542505346E-2</v>
      </c>
      <c r="X227" s="1">
        <f>'[2]Deutschland Quartalsdaten'!B187</f>
        <v>4.283378546071984</v>
      </c>
      <c r="Y227" s="19">
        <f>'[2]Deutschland Quartalsdaten'!J187</f>
        <v>4.731805780593267</v>
      </c>
      <c r="Z227" s="48">
        <f>'Datastream-Q'!U228</f>
        <v>358.67200000000003</v>
      </c>
      <c r="AA227" s="48">
        <f>'Datastream-Q'!V228</f>
        <v>362.61738000000003</v>
      </c>
      <c r="AB227" s="48">
        <f>'Datastream-Q'!W228</f>
        <v>297.80399999999997</v>
      </c>
      <c r="AC227" s="48">
        <f>'Datastream-Q'!X228</f>
        <v>306.85696999999999</v>
      </c>
      <c r="AD227" s="48">
        <f>'Datastream-Q'!Y228</f>
        <v>-11.6</v>
      </c>
      <c r="AE227" s="41">
        <f>'Datastream-Q'!Z228</f>
        <v>100.3</v>
      </c>
      <c r="AF227" s="1">
        <f>'Datastream-Q'!AA228</f>
        <v>7.5</v>
      </c>
      <c r="AG227" s="54">
        <f>'Datastream-Q'!AB228</f>
        <v>90.6</v>
      </c>
      <c r="AH227" s="54">
        <f>'Datastream-Q'!AC228</f>
        <v>85.1</v>
      </c>
      <c r="AI227" s="48">
        <f>'Datastream-Q'!AD228</f>
        <v>98.63</v>
      </c>
      <c r="AJ227" s="55">
        <f>'Datastream-Q'!AE228</f>
        <v>1.1228910000000001</v>
      </c>
      <c r="AK227" s="41">
        <f t="shared" si="35"/>
        <v>98.911971621437459</v>
      </c>
      <c r="AL227" s="41">
        <f t="shared" si="36"/>
        <v>97.049775339957236</v>
      </c>
      <c r="AM227" s="48">
        <f>'Datastream-Q'!CI228</f>
        <v>3.2</v>
      </c>
      <c r="AN227" s="48">
        <f>'Datastream-Q'!AF228</f>
        <v>101.1</v>
      </c>
      <c r="AO227" s="48">
        <f>'Datastream-Q'!AG228</f>
        <v>-8.3000000000000007</v>
      </c>
      <c r="AP227" s="48">
        <f>'Datastream-Q'!AH228</f>
        <v>65.304090000000002</v>
      </c>
      <c r="AQ227" s="48">
        <f>'Datastream-Q'!AI228</f>
        <v>297.31353999999999</v>
      </c>
      <c r="AR227" s="48">
        <f>'Datastream-Q'!AJ228</f>
        <v>71.254360000000005</v>
      </c>
      <c r="AS227" s="48">
        <f>'Datastream-Q'!AK228</f>
        <v>235.58896999999999</v>
      </c>
      <c r="AT227" s="48">
        <f>'Datastream-Q'!AL228</f>
        <v>65.393000000000001</v>
      </c>
      <c r="AU227" s="48">
        <f>'Datastream-Q'!AM228</f>
        <v>293.279</v>
      </c>
      <c r="AV227" s="1">
        <f>'Datastream-Q'!AN228</f>
        <v>71.275000000000006</v>
      </c>
      <c r="AW227" s="1">
        <f>'Datastream-Q'!AO228</f>
        <v>226.529</v>
      </c>
      <c r="AX227" s="1">
        <f t="shared" si="37"/>
        <v>101.918805350097</v>
      </c>
      <c r="AY227" s="55">
        <f>'Datastream-Q'!AQ228</f>
        <v>46.98</v>
      </c>
      <c r="AZ227" s="48">
        <f>'Datastream-Q'!AR228</f>
        <v>100.4</v>
      </c>
      <c r="BA227" s="41">
        <f t="shared" si="33"/>
        <v>100.13614767467092</v>
      </c>
      <c r="BB227" s="41">
        <f>AU227/AQ227*100</f>
        <v>98.643001593536567</v>
      </c>
      <c r="BC227" s="41">
        <f t="shared" si="34"/>
        <v>100.028966648497</v>
      </c>
      <c r="BD227" s="41">
        <f>AW227/AS227*100</f>
        <v>96.154331843294699</v>
      </c>
      <c r="BF227" s="48">
        <f>'Datastream-Q'!AT228</f>
        <v>100.3</v>
      </c>
      <c r="BG227" s="48">
        <f>'Datastream-Q'!AU228</f>
        <v>84.1</v>
      </c>
      <c r="BH227" s="48">
        <f>'Datastream-Q'!AV228</f>
        <v>84.3</v>
      </c>
      <c r="BI227" s="48">
        <f>'Datastream-Q'!AW228</f>
        <v>15.7</v>
      </c>
      <c r="BJ227" s="48">
        <f>'Datastream-Q'!AX228</f>
        <v>13.1</v>
      </c>
      <c r="BK227" s="48">
        <f>'Datastream-Q'!AY228</f>
        <v>1.3</v>
      </c>
      <c r="BM227" s="48">
        <f>'Datastream-Q'!AZ228</f>
        <v>101.4105</v>
      </c>
      <c r="BN227" s="48">
        <f>'Datastream-Q'!BA228</f>
        <v>99.408500000000004</v>
      </c>
      <c r="BO227" s="48">
        <f>'Datastream-Q'!BB228</f>
        <v>18</v>
      </c>
      <c r="BP227" s="48">
        <f>'Datastream-Q'!BC228</f>
        <v>86.6</v>
      </c>
      <c r="BQ227" s="41">
        <f>[6]Quartalsdaten!S103</f>
        <v>74.651049999999998</v>
      </c>
      <c r="BR227" s="55">
        <f>'Datastream-Q'!BE228</f>
        <v>104.1</v>
      </c>
      <c r="BW227" s="41">
        <f>'West-Deutschland-Q'!AW228</f>
        <v>408.36635999999999</v>
      </c>
      <c r="BX227" s="41">
        <f>'West-Deutschland-Q'!AX228</f>
        <v>52.171610000000001</v>
      </c>
      <c r="BY227" s="41">
        <f>'West-Deutschland-Q'!AY228</f>
        <v>715.21492999999998</v>
      </c>
      <c r="BZ227" s="41">
        <f>'Datastream-Q'!BF228</f>
        <v>780.29</v>
      </c>
      <c r="CA227" s="48" t="str">
        <f>'Datastream-Q'!BG228</f>
        <v>#NA</v>
      </c>
      <c r="CB227" s="42">
        <f>'Datastream-Q'!BH228</f>
        <v>69757.104999999996</v>
      </c>
      <c r="CC227" s="41">
        <v>1011.74</v>
      </c>
      <c r="CD227" s="48">
        <f>'Datastream-Q'!BI228</f>
        <v>12.3</v>
      </c>
      <c r="CE227" s="48">
        <f>'Datastream-Q'!BJ228</f>
        <v>-2.6</v>
      </c>
      <c r="CF227" s="48">
        <f>'Datastream-Q'!BK228</f>
        <v>104.7</v>
      </c>
      <c r="CG227" s="31">
        <v>142.81707670625636</v>
      </c>
      <c r="CH227" s="11">
        <f>[2]Weltindikatoren!Q187</f>
        <v>77.983497133735383</v>
      </c>
      <c r="CI227" s="41">
        <f>'[2]Deutschland Quartalsdaten'!O187</f>
        <v>79.500594189934745</v>
      </c>
      <c r="CM227" s="43">
        <f>'Datastream-Q'!BM228</f>
        <v>102.0029</v>
      </c>
      <c r="CN227" s="55">
        <f>'Datastream-Q'!BN228</f>
        <v>95.9</v>
      </c>
      <c r="CP227" s="48">
        <f>'Datastream-Q'!BP228</f>
        <v>86.1</v>
      </c>
      <c r="CQ227" s="48">
        <f>'Datastream-Q'!BQ228</f>
        <v>87.93</v>
      </c>
      <c r="CR227" s="48">
        <f>'Datastream-Q'!BR228</f>
        <v>99.33</v>
      </c>
      <c r="CS227" s="48">
        <f>'Datastream-Q'!BS228</f>
        <v>105.27</v>
      </c>
      <c r="CT227" s="48">
        <f>'Datastream-Q'!BT228</f>
        <v>95.17</v>
      </c>
      <c r="CU227" s="28">
        <f>'Datastream-Q'!BU228</f>
        <v>98.6</v>
      </c>
      <c r="CW227" s="55">
        <f>'Datastream-Q'!CJ228</f>
        <v>-3.5049999999999999</v>
      </c>
      <c r="CX227" s="41">
        <v>-7.0000000000000007E-2</v>
      </c>
      <c r="CY227" s="105">
        <f>'Datastream-Q'!BW228</f>
        <v>101.4</v>
      </c>
      <c r="CZ227" s="48">
        <f>'Datastream-Q'!CL228</f>
        <v>109.93040000000001</v>
      </c>
      <c r="DA227" s="41">
        <f>[6]Quartalsdaten!C103</f>
        <v>100.5418423</v>
      </c>
      <c r="DB227" s="55">
        <f t="shared" si="16"/>
        <v>41.838433115948021</v>
      </c>
      <c r="DC227" s="19">
        <f>'[2]Deutschland Quartalsdaten'!N187</f>
        <v>0.12443806830891298</v>
      </c>
      <c r="DG227" s="55">
        <f>'Datastream-Q'!BY228</f>
        <v>9.7526189999999993</v>
      </c>
      <c r="DH227" s="55">
        <f>'Datastream-Q'!BZ228</f>
        <v>10.199999999999999</v>
      </c>
      <c r="DI227" s="55">
        <f>'Datastream-Q'!CA228</f>
        <v>460.08</v>
      </c>
      <c r="DJ227" s="41">
        <f>[6]Quartalsdaten!D103</f>
        <v>441.81599999999997</v>
      </c>
      <c r="DK227" s="41">
        <f>[6]Quartalsdaten!E103</f>
        <v>438.7492694</v>
      </c>
      <c r="DL227" s="57">
        <v>0.3</v>
      </c>
      <c r="DM227" s="48">
        <f>'Datastream-Q'!CE228</f>
        <v>143.6</v>
      </c>
      <c r="DN227" s="48">
        <f>'Datastream-Q'!CF228</f>
        <v>201.3</v>
      </c>
      <c r="DO227" s="41">
        <f>[6]Quartalsdaten!F103</f>
        <v>20.373429999999999</v>
      </c>
      <c r="DP227" s="41">
        <f>'West-Deutschland-Q'!BA228</f>
        <v>45.628889999999998</v>
      </c>
      <c r="DQ227" s="41">
        <f>[6]Quartalsdaten!G103</f>
        <v>28.427679999999999</v>
      </c>
      <c r="DR227" s="41">
        <f>[6]Quartalsdaten!H103</f>
        <v>28.427679999999999</v>
      </c>
      <c r="DS227" s="41">
        <f>[6]Quartalsdaten!I103</f>
        <v>20.373429999999999</v>
      </c>
      <c r="DT227" s="41">
        <f>[6]Quartalsdaten!J103</f>
        <v>155.25298000000001</v>
      </c>
      <c r="DU227" s="41">
        <f>[6]Quartalsdaten!K103</f>
        <v>45.628889999999998</v>
      </c>
      <c r="DV227" s="48">
        <v>0.19</v>
      </c>
      <c r="DW227" s="55">
        <f>'Datastream-Q'!CG228</f>
        <v>90.7</v>
      </c>
      <c r="DX227" s="55">
        <f>'Datastream-Q'!CH228</f>
        <v>90.4</v>
      </c>
      <c r="DY227" s="56">
        <v>101.26</v>
      </c>
      <c r="DZ227" s="41"/>
      <c r="EA227" s="41"/>
      <c r="EB227" s="1">
        <f>[2]Weltindikatoren!C187</f>
        <v>4.6142810560353018</v>
      </c>
      <c r="EC227" s="41">
        <f>'West-Deutschland-Q'!BE228</f>
        <v>75.802000000000007</v>
      </c>
      <c r="ED227" s="41">
        <f>'West-Deutschland-Q'!BF228</f>
        <v>46.564</v>
      </c>
      <c r="EE227" s="41">
        <f>[6]Quartalsdaten!L103</f>
        <v>446.01299999999998</v>
      </c>
      <c r="EF227" s="41">
        <v>100.65</v>
      </c>
      <c r="EG227" s="41">
        <f>[6]Quartalsdaten!M103</f>
        <v>31.813812899999999</v>
      </c>
      <c r="EH227" s="41">
        <f>[6]Quartalsdaten!N103</f>
        <v>8.4539755349999997</v>
      </c>
      <c r="EI227" s="41">
        <f>[6]Quartalsdaten!O103</f>
        <v>101</v>
      </c>
      <c r="EJ227" s="1">
        <f>[2]Weltindikatoren!C187</f>
        <v>4.6142810560353018</v>
      </c>
      <c r="EK227" t="e">
        <f>#REF!</f>
        <v>#REF!</v>
      </c>
      <c r="EL227">
        <v>300.75508034339595</v>
      </c>
      <c r="EM227">
        <v>553.56987111124283</v>
      </c>
      <c r="EO227">
        <f>'Datastream-Q'!CM228</f>
        <v>113.4</v>
      </c>
      <c r="EP227">
        <f>'Datastream-Q'!CN228</f>
        <v>116.7</v>
      </c>
      <c r="EQ227">
        <f>[6]Quartalsdaten!AA103</f>
        <v>223.18899999999999</v>
      </c>
      <c r="ER227">
        <f>[6]Quartalsdaten!AB103</f>
        <v>329.15499999999997</v>
      </c>
      <c r="ES227" s="56">
        <v>105.14</v>
      </c>
      <c r="ET227" s="41">
        <f>[6]Quartalsdaten!AD103</f>
        <v>139.20599999999999</v>
      </c>
      <c r="EU227" s="41">
        <f>[6]Quartalsdaten!AE103</f>
        <v>163.15</v>
      </c>
    </row>
    <row r="228" spans="1:151">
      <c r="A228" s="4">
        <v>42552</v>
      </c>
      <c r="B228" s="14">
        <f>B227*('Datastream-Q'!B229/'Datastream-Q'!B228)</f>
        <v>613.06846546693771</v>
      </c>
      <c r="C228" s="48">
        <f>'Datastream-Q'!C229</f>
        <v>99.8</v>
      </c>
      <c r="D228" s="48">
        <f>'Datastream-Q'!D229</f>
        <v>100.3</v>
      </c>
      <c r="E228" s="48">
        <f>'Datastream-Q'!E229</f>
        <v>99.3</v>
      </c>
      <c r="F228" s="48">
        <f>'Datastream-Q'!F229</f>
        <v>100.7</v>
      </c>
      <c r="G228" s="48">
        <f>'Datastream-Q'!G229</f>
        <v>1.1212089999999999</v>
      </c>
      <c r="H228" s="48">
        <f>'Datastream-Q'!H229</f>
        <v>1867.6</v>
      </c>
      <c r="I228" s="48">
        <f>'Datastream-Q'!I229</f>
        <v>2723.7</v>
      </c>
      <c r="J228" s="48">
        <f>'Datastream-Q'!J229</f>
        <v>-0.29799999999999999</v>
      </c>
      <c r="K228" s="48">
        <f>'Datastream-Q'!K229</f>
        <v>-0.13</v>
      </c>
      <c r="L228" s="48">
        <f>'Datastream-Q'!L229</f>
        <v>10511</v>
      </c>
      <c r="M228" s="48">
        <f>'Datastream-Q'!M229</f>
        <v>821944</v>
      </c>
      <c r="N228" s="48">
        <f>'Datastream-Q'!N229</f>
        <v>101.1</v>
      </c>
      <c r="O228" s="48">
        <f>'Datastream-Q'!O229</f>
        <v>5496</v>
      </c>
      <c r="P228" s="48">
        <f>'Datastream-Q'!P229</f>
        <v>6</v>
      </c>
      <c r="Q228" s="48">
        <f>'Datastream-Q'!Q229</f>
        <v>100.6</v>
      </c>
      <c r="R228" s="48">
        <f>'Datastream-Q'!R229</f>
        <v>101.4</v>
      </c>
      <c r="S228" s="48">
        <v>0</v>
      </c>
      <c r="T228" s="15">
        <v>0</v>
      </c>
      <c r="U228" s="55">
        <f>'Datastream-Q'!S229</f>
        <v>18</v>
      </c>
      <c r="V228" s="55">
        <f>'Datastream-Q'!T229</f>
        <v>12.2</v>
      </c>
      <c r="W228" s="1">
        <f>'[2]Deutschland Quartalsdaten'!C188</f>
        <v>-7.5345476683268728E-2</v>
      </c>
      <c r="X228" s="1">
        <f>'[2]Deutschland Quartalsdaten'!B188</f>
        <v>4.2880737034327288</v>
      </c>
      <c r="Y228" s="19">
        <f>'[2]Deutschland Quartalsdaten'!J188</f>
        <v>4.7569443860362446</v>
      </c>
      <c r="Z228" s="48">
        <f>'Datastream-Q'!U229</f>
        <v>359.41500000000002</v>
      </c>
      <c r="AA228" s="48">
        <f>'Datastream-Q'!V229</f>
        <v>362.01389</v>
      </c>
      <c r="AB228" s="48">
        <f>'Datastream-Q'!W229</f>
        <v>301.66000000000003</v>
      </c>
      <c r="AC228" s="48">
        <f>'Datastream-Q'!X229</f>
        <v>308.70155</v>
      </c>
      <c r="AD228" s="48">
        <f>'Datastream-Q'!Y229</f>
        <v>-12.3</v>
      </c>
      <c r="AE228" s="41">
        <f>'Datastream-Q'!Z229</f>
        <v>102.4</v>
      </c>
      <c r="AF228" s="1">
        <f>'Datastream-Q'!AA229</f>
        <v>9.5</v>
      </c>
      <c r="AG228" s="54">
        <f>'Datastream-Q'!AB229</f>
        <v>90.9</v>
      </c>
      <c r="AH228" s="54">
        <f>'Datastream-Q'!AC229</f>
        <v>85.1</v>
      </c>
      <c r="AI228" s="55">
        <f>'Datastream-Q'!AD229</f>
        <v>98.37</v>
      </c>
      <c r="AJ228" s="55">
        <f>'Datastream-Q'!AE229</f>
        <v>1.1212089999999999</v>
      </c>
      <c r="AK228" s="41">
        <f t="shared" si="35"/>
        <v>99.282102131495563</v>
      </c>
      <c r="AL228" s="41">
        <f t="shared" si="36"/>
        <v>97.718978087411628</v>
      </c>
      <c r="AM228">
        <f>'Datastream-Q'!CI229</f>
        <v>3.6</v>
      </c>
      <c r="AN228" s="48">
        <f>'Datastream-Q'!AF229</f>
        <v>101.7</v>
      </c>
      <c r="AO228" s="48">
        <f>'Datastream-Q'!AG229</f>
        <v>-6.4</v>
      </c>
      <c r="AP228" s="55">
        <f>'Datastream-Q'!AH229</f>
        <v>65.25976</v>
      </c>
      <c r="AQ228" s="55">
        <f>'Datastream-Q'!AI229</f>
        <v>296.75939</v>
      </c>
      <c r="AR228" s="55">
        <f>'Datastream-Q'!AJ229</f>
        <v>70.343639999999994</v>
      </c>
      <c r="AS228" s="55">
        <f>'Datastream-Q'!AK229</f>
        <v>238.34358</v>
      </c>
      <c r="AT228" s="55">
        <f>'Datastream-Q'!AL229</f>
        <v>65.844999999999999</v>
      </c>
      <c r="AU228" s="55">
        <f>'Datastream-Q'!AM229</f>
        <v>293.57</v>
      </c>
      <c r="AV228" s="1">
        <f>'Datastream-Q'!AN229</f>
        <v>70.525999999999996</v>
      </c>
      <c r="AW228" s="1">
        <f>'Datastream-Q'!AO229</f>
        <v>231.13399999999999</v>
      </c>
      <c r="AX228" s="1">
        <f t="shared" si="37"/>
        <v>101.59961153368356</v>
      </c>
      <c r="AY228" s="55">
        <f>'Datastream-Q'!AQ229</f>
        <v>47.01</v>
      </c>
      <c r="AZ228" s="55">
        <f>'Datastream-Q'!AR229</f>
        <v>100.6</v>
      </c>
      <c r="BA228" s="41">
        <f t="shared" ref="BA228:BD231" si="38">AT228/AP228*100</f>
        <v>100.89678540037536</v>
      </c>
      <c r="BB228" s="41">
        <f t="shared" si="38"/>
        <v>98.925260629495156</v>
      </c>
      <c r="BC228" s="41">
        <f t="shared" si="38"/>
        <v>100.25924163151068</v>
      </c>
      <c r="BD228" s="41">
        <f t="shared" si="38"/>
        <v>96.975131446796254</v>
      </c>
      <c r="BF228" s="48">
        <f>'Datastream-Q'!AT229</f>
        <v>102.4</v>
      </c>
      <c r="BG228" s="48">
        <f>'Datastream-Q'!AU229</f>
        <v>84.5</v>
      </c>
      <c r="BH228" s="48">
        <f>'Datastream-Q'!AV229</f>
        <v>84.6</v>
      </c>
      <c r="BI228" s="48">
        <f>'Datastream-Q'!AW229</f>
        <v>14.5</v>
      </c>
      <c r="BJ228" s="48">
        <f>'Datastream-Q'!AX229</f>
        <v>13.9</v>
      </c>
      <c r="BK228" s="48">
        <f>'Datastream-Q'!AY229</f>
        <v>1</v>
      </c>
      <c r="BM228" s="48">
        <f>'Datastream-Q'!AZ229</f>
        <v>102.11539999999999</v>
      </c>
      <c r="BN228" s="48">
        <f>'Datastream-Q'!BA229</f>
        <v>99.653999999999996</v>
      </c>
      <c r="BO228" s="48">
        <f>'Datastream-Q'!BB229</f>
        <v>17.8</v>
      </c>
      <c r="BP228" s="48">
        <f>'Datastream-Q'!BC229</f>
        <v>95.1</v>
      </c>
      <c r="BQ228" s="41">
        <f>[6]Quartalsdaten!S104</f>
        <v>74.876769999999993</v>
      </c>
      <c r="BR228" s="55">
        <f>'Datastream-Q'!BE229</f>
        <v>104.7</v>
      </c>
      <c r="BW228" s="41">
        <f>'West-Deutschland-Q'!AW229</f>
        <v>410.41016999999999</v>
      </c>
      <c r="BX228" s="41">
        <f>'West-Deutschland-Q'!AX229</f>
        <v>53.340870000000002</v>
      </c>
      <c r="BY228" s="41">
        <f>'West-Deutschland-Q'!AY229</f>
        <v>719.54918999999995</v>
      </c>
      <c r="BZ228" s="41">
        <f>'Datastream-Q'!BF229</f>
        <v>784.27800000000002</v>
      </c>
      <c r="CB228" s="42">
        <f>'Datastream-Q'!BH229</f>
        <v>60447.885000000002</v>
      </c>
      <c r="CC228" s="41">
        <v>1014.8</v>
      </c>
      <c r="CD228" s="55">
        <f>'Datastream-Q'!BI229</f>
        <v>-1.9</v>
      </c>
      <c r="CE228" s="55">
        <f>'Datastream-Q'!BJ229</f>
        <v>-1.4</v>
      </c>
      <c r="CF228" s="55">
        <f>'Datastream-Q'!BK229</f>
        <v>105.9</v>
      </c>
      <c r="CG228" s="17">
        <v>143.86531672952043</v>
      </c>
      <c r="CH228" s="11">
        <f>[2]Weltindikatoren!Q188</f>
        <v>78.279139201335013</v>
      </c>
      <c r="CI228" s="41">
        <f>'[2]Deutschland Quartalsdaten'!O188</f>
        <v>79.835771361205445</v>
      </c>
      <c r="CM228" s="43">
        <f>'Datastream-Q'!BM229</f>
        <v>101.9307</v>
      </c>
      <c r="CN228" s="55">
        <f>'Datastream-Q'!BN229</f>
        <v>96.8</v>
      </c>
      <c r="CP228" s="48">
        <f>'Datastream-Q'!BP229</f>
        <v>89.17</v>
      </c>
      <c r="CQ228" s="48">
        <f>'Datastream-Q'!BQ229</f>
        <v>90.73</v>
      </c>
      <c r="CR228" s="48">
        <f>'Datastream-Q'!BR229</f>
        <v>100.6</v>
      </c>
      <c r="CS228" s="48">
        <f>'Datastream-Q'!BS229</f>
        <v>105</v>
      </c>
      <c r="CT228" s="48">
        <f>'Datastream-Q'!BT229</f>
        <v>97.53</v>
      </c>
      <c r="CU228" s="28">
        <f>'Datastream-Q'!BU229</f>
        <v>99</v>
      </c>
      <c r="CW228" s="55">
        <f>'Datastream-Q'!CJ229</f>
        <v>-3.427</v>
      </c>
      <c r="CX228" s="41">
        <v>0.32</v>
      </c>
      <c r="CY228" s="105">
        <f>'Datastream-Q'!BW229</f>
        <v>103.8</v>
      </c>
      <c r="CZ228" s="48">
        <f>'Datastream-Q'!CL229</f>
        <v>109.9021</v>
      </c>
      <c r="DA228" s="41">
        <f>[6]Quartalsdaten!C104</f>
        <v>100.94221750000001</v>
      </c>
      <c r="DB228" s="55">
        <f t="shared" si="16"/>
        <v>41.927954556197818</v>
      </c>
      <c r="DC228" s="19">
        <f>'[2]Deutschland Quartalsdaten'!N188</f>
        <v>0.10550770116627406</v>
      </c>
      <c r="DG228" s="55">
        <f>'Datastream-Q'!BY229</f>
        <v>8.7011730000000007</v>
      </c>
      <c r="DH228" s="55">
        <f>'Datastream-Q'!BZ229</f>
        <v>10.3</v>
      </c>
      <c r="DI228" s="55">
        <f>'Datastream-Q'!CA229</f>
        <v>462.2</v>
      </c>
      <c r="DJ228" s="41">
        <f>[6]Quartalsdaten!D104</f>
        <v>446.01299999999998</v>
      </c>
      <c r="DK228" s="41">
        <f>[6]Quartalsdaten!E104</f>
        <v>441.11860560000002</v>
      </c>
      <c r="DL228" s="57">
        <v>0.3</v>
      </c>
      <c r="DM228" s="48">
        <f>'Datastream-Q'!CE229</f>
        <v>152.5</v>
      </c>
      <c r="DN228" s="48">
        <f>'Datastream-Q'!CF229</f>
        <v>222.6</v>
      </c>
      <c r="DO228" s="41">
        <f>[6]Quartalsdaten!F104</f>
        <v>20.381599999999999</v>
      </c>
      <c r="DP228" s="41">
        <f>'West-Deutschland-Q'!BA229</f>
        <v>45.791080000000001</v>
      </c>
      <c r="DQ228" s="41">
        <f>[6]Quartalsdaten!G104</f>
        <v>28.411529999999999</v>
      </c>
      <c r="DR228" s="41">
        <f>[6]Quartalsdaten!H104</f>
        <v>28.411529999999999</v>
      </c>
      <c r="DS228" s="41">
        <f>[6]Quartalsdaten!I104</f>
        <v>20.381599999999999</v>
      </c>
      <c r="DT228" s="41">
        <f>[6]Quartalsdaten!J104</f>
        <v>156.63132999999999</v>
      </c>
      <c r="DU228" s="41">
        <f>[6]Quartalsdaten!K104</f>
        <v>45.791080000000001</v>
      </c>
      <c r="DW228" s="55">
        <f>'Datastream-Q'!CG229</f>
        <v>90.7</v>
      </c>
      <c r="DX228" s="55">
        <f>'Datastream-Q'!CH229</f>
        <v>91</v>
      </c>
      <c r="DY228" s="56">
        <v>103.35</v>
      </c>
      <c r="DZ228" s="41"/>
      <c r="EA228" s="41"/>
      <c r="EB228" s="1">
        <f>[2]Weltindikatoren!C188</f>
        <v>4.6496253521725102</v>
      </c>
      <c r="EC228" s="41">
        <f>'West-Deutschland-Q'!BE229</f>
        <v>76.486000000000004</v>
      </c>
      <c r="ED228" s="41">
        <f>'West-Deutschland-Q'!BF229</f>
        <v>46.975999999999999</v>
      </c>
      <c r="EE228" s="41">
        <f>[6]Quartalsdaten!L104</f>
        <v>448.04199999999997</v>
      </c>
      <c r="EF228" s="41">
        <v>100.07</v>
      </c>
      <c r="EG228" s="41">
        <f>[6]Quartalsdaten!M104</f>
        <v>31.7138873</v>
      </c>
      <c r="EH228" s="41">
        <f>[6]Quartalsdaten!N104</f>
        <v>8.4971569270000007</v>
      </c>
      <c r="EI228" s="41">
        <f>[6]Quartalsdaten!O104</f>
        <v>101.2333333</v>
      </c>
      <c r="EJ228" s="1">
        <f>[2]Weltindikatoren!C188</f>
        <v>4.6496253521725102</v>
      </c>
      <c r="EK228" t="e">
        <f>#REF!</f>
        <v>#REF!</v>
      </c>
      <c r="EL228">
        <v>303.31427605091272</v>
      </c>
      <c r="EM228">
        <v>555.80661284515634</v>
      </c>
      <c r="EO228">
        <f>'Datastream-Q'!CM229</f>
        <v>114.4</v>
      </c>
      <c r="EP228">
        <f>'Datastream-Q'!CN229</f>
        <v>117.4</v>
      </c>
      <c r="EQ228">
        <f>[6]Quartalsdaten!AA104</f>
        <v>224.45699999999999</v>
      </c>
      <c r="ER228">
        <f>[6]Quartalsdaten!AB104</f>
        <v>332.142</v>
      </c>
      <c r="ES228" s="56">
        <v>105.31</v>
      </c>
      <c r="ET228" s="41">
        <f>[6]Quartalsdaten!AD104</f>
        <v>140.21</v>
      </c>
      <c r="EU228" s="41">
        <f>[6]Quartalsdaten!AE104</f>
        <v>162.732</v>
      </c>
    </row>
    <row r="229" spans="1:151">
      <c r="A229" s="4">
        <v>42644</v>
      </c>
      <c r="B229" s="14">
        <f>B228*('Datastream-Q'!B230/'Datastream-Q'!B229)</f>
        <v>614.98734601760339</v>
      </c>
      <c r="C229" s="48">
        <f>'Datastream-Q'!C230</f>
        <v>101.4</v>
      </c>
      <c r="D229" s="48">
        <f>'Datastream-Q'!D230</f>
        <v>101.5</v>
      </c>
      <c r="E229" s="48">
        <f>'Datastream-Q'!E230</f>
        <v>101.3</v>
      </c>
      <c r="F229" s="48">
        <f>'Datastream-Q'!F230</f>
        <v>103.5</v>
      </c>
      <c r="G229" s="48">
        <f>'Datastream-Q'!G230</f>
        <v>1.0542899999999999</v>
      </c>
      <c r="H229" s="48">
        <f>'Datastream-Q'!H230</f>
        <v>1912.6</v>
      </c>
      <c r="I229" s="48">
        <f>'Datastream-Q'!I230</f>
        <v>2759.2</v>
      </c>
      <c r="J229" s="48">
        <f>'Datastream-Q'!J230</f>
        <v>-0.313</v>
      </c>
      <c r="K229" s="48">
        <f>'Datastream-Q'!K230</f>
        <v>0.17</v>
      </c>
      <c r="L229" s="48">
        <f>'Datastream-Q'!L230</f>
        <v>11481.1</v>
      </c>
      <c r="M229" s="48">
        <f>'Datastream-Q'!M230</f>
        <v>795824</v>
      </c>
      <c r="N229" s="48">
        <f>'Datastream-Q'!N230</f>
        <v>101.3</v>
      </c>
      <c r="O229" s="48">
        <f>'Datastream-Q'!O230</f>
        <v>5038</v>
      </c>
      <c r="P229" s="48">
        <f>'Datastream-Q'!P230</f>
        <v>6</v>
      </c>
      <c r="Q229" s="48">
        <f>'Datastream-Q'!Q230</f>
        <v>101.1</v>
      </c>
      <c r="R229" s="48">
        <f>'Datastream-Q'!R230</f>
        <v>101.8</v>
      </c>
      <c r="S229" s="55">
        <v>0</v>
      </c>
      <c r="T229" s="15">
        <v>0</v>
      </c>
      <c r="U229" s="55">
        <f>'Datastream-Q'!S230</f>
        <v>15.5</v>
      </c>
      <c r="V229" s="55">
        <f>'Datastream-Q'!T230</f>
        <v>11.5</v>
      </c>
      <c r="W229" s="1">
        <f>'[2]Deutschland Quartalsdaten'!C189</f>
        <v>0.22363449276337413</v>
      </c>
      <c r="X229" s="1">
        <f>'[2]Deutschland Quartalsdaten'!B189</f>
        <v>4.3436700131397776</v>
      </c>
      <c r="Y229" s="19">
        <f>'[2]Deutschland Quartalsdaten'!J189</f>
        <v>4.8038947211404519</v>
      </c>
      <c r="Z229" s="55">
        <f>'Datastream-Q'!U230</f>
        <v>365.64600000000002</v>
      </c>
      <c r="AA229" s="55">
        <f>'Datastream-Q'!V230</f>
        <v>365.98975000000002</v>
      </c>
      <c r="AB229" s="55">
        <f>'Datastream-Q'!W230</f>
        <v>312.26499999999999</v>
      </c>
      <c r="AC229" s="55">
        <f>'Datastream-Q'!X230</f>
        <v>317.18072999999998</v>
      </c>
      <c r="AD229" s="48">
        <f>'Datastream-Q'!Y230</f>
        <v>-11.7</v>
      </c>
      <c r="AE229" s="41">
        <f>'Datastream-Q'!Z230</f>
        <v>103.7</v>
      </c>
      <c r="AF229" s="1">
        <f>'Datastream-Q'!AA230</f>
        <v>9.8000000000000007</v>
      </c>
      <c r="AG229" s="54">
        <f>'Datastream-Q'!AB230</f>
        <v>90.5</v>
      </c>
      <c r="AH229" s="54">
        <f>'Datastream-Q'!AC230</f>
        <v>84.7</v>
      </c>
      <c r="AI229" s="55">
        <f>'Datastream-Q'!AD230</f>
        <v>97.96</v>
      </c>
      <c r="AJ229" s="55">
        <f>'Datastream-Q'!AE230</f>
        <v>1.0542899999999999</v>
      </c>
      <c r="AK229" s="41">
        <f t="shared" ref="AK229:AK237" si="39">Z229/AA229*100</f>
        <v>99.906076604604365</v>
      </c>
      <c r="AL229" s="41">
        <f t="shared" ref="AL229:AL237" si="40">AB229/AC229*100</f>
        <v>98.450180122859294</v>
      </c>
      <c r="AM229" s="55">
        <f>'Datastream-Q'!CI230</f>
        <v>6.5</v>
      </c>
      <c r="AN229" s="48">
        <f>'Datastream-Q'!AF230</f>
        <v>101.7</v>
      </c>
      <c r="AO229" s="48">
        <f>'Datastream-Q'!AG230</f>
        <v>-4.2</v>
      </c>
      <c r="AP229" s="55">
        <f>'Datastream-Q'!AH230</f>
        <v>66.387</v>
      </c>
      <c r="AQ229" s="55">
        <f>'Datastream-Q'!AI230</f>
        <v>299.58846</v>
      </c>
      <c r="AR229" s="55">
        <f>'Datastream-Q'!AJ230</f>
        <v>72.973879999999994</v>
      </c>
      <c r="AS229" s="55">
        <f>'Datastream-Q'!AK230</f>
        <v>244.19714999999999</v>
      </c>
      <c r="AT229" s="55">
        <f>'Datastream-Q'!AL230</f>
        <v>67.855999999999995</v>
      </c>
      <c r="AU229" s="55">
        <f>'Datastream-Q'!AM230</f>
        <v>297.79000000000002</v>
      </c>
      <c r="AV229" s="1">
        <f>'Datastream-Q'!AN230</f>
        <v>73.183999999999997</v>
      </c>
      <c r="AW229" s="1">
        <f>'Datastream-Q'!AO230</f>
        <v>239.08099999999999</v>
      </c>
      <c r="AX229" s="1">
        <f t="shared" si="37"/>
        <v>101.47881545765402</v>
      </c>
      <c r="AY229" s="55">
        <f>'Datastream-Q'!AQ230</f>
        <v>51.12</v>
      </c>
      <c r="AZ229" s="55">
        <f>'Datastream-Q'!AR230</f>
        <v>101.1</v>
      </c>
      <c r="BA229" s="41">
        <f t="shared" si="38"/>
        <v>102.21278262310392</v>
      </c>
      <c r="BB229" s="41">
        <f t="shared" si="38"/>
        <v>99.399689827839168</v>
      </c>
      <c r="BC229" s="41">
        <f t="shared" si="38"/>
        <v>100.28793864325154</v>
      </c>
      <c r="BD229" s="41">
        <f t="shared" si="38"/>
        <v>97.904910028638753</v>
      </c>
      <c r="BF229" s="48">
        <f>'Datastream-Q'!AT230</f>
        <v>103.7</v>
      </c>
      <c r="BG229" s="48">
        <f>'Datastream-Q'!AU230</f>
        <v>85.3</v>
      </c>
      <c r="BH229" s="48">
        <f>'Datastream-Q'!AV230</f>
        <v>85.2</v>
      </c>
      <c r="BI229" s="48">
        <f>'Datastream-Q'!AW230</f>
        <v>14.5</v>
      </c>
      <c r="BJ229" s="48">
        <f>'Datastream-Q'!AX230</f>
        <v>12.2</v>
      </c>
      <c r="BK229" s="48">
        <f>'Datastream-Q'!AY230</f>
        <v>4.8</v>
      </c>
      <c r="BM229" s="55">
        <f>'Datastream-Q'!AZ230</f>
        <v>102.9999</v>
      </c>
      <c r="BN229" s="55">
        <f>'Datastream-Q'!BA230</f>
        <v>100.0748</v>
      </c>
      <c r="BO229" s="55">
        <f>'Datastream-Q'!BB230</f>
        <v>14.8</v>
      </c>
      <c r="BP229" s="55">
        <f>'Datastream-Q'!BC230</f>
        <v>94.3</v>
      </c>
      <c r="BQ229" s="41">
        <f>[6]Quartalsdaten!S105</f>
        <v>75.561160000000001</v>
      </c>
      <c r="BR229" s="55">
        <f>'Datastream-Q'!BE230</f>
        <v>106.1</v>
      </c>
      <c r="BW229" s="41">
        <f>'West-Deutschland-Q'!AW230</f>
        <v>412.57423</v>
      </c>
      <c r="BX229" s="41">
        <f>'West-Deutschland-Q'!AX230</f>
        <v>53.077010000000001</v>
      </c>
      <c r="BY229" s="41">
        <f>'West-Deutschland-Q'!AY230</f>
        <v>727.02913999999998</v>
      </c>
      <c r="BZ229" s="41">
        <f>'Datastream-Q'!BF230</f>
        <v>789.99099999999999</v>
      </c>
      <c r="CB229" s="42">
        <f>'Datastream-Q'!BH230</f>
        <v>69237.657000000007</v>
      </c>
      <c r="CC229" s="41">
        <v>1025.17</v>
      </c>
      <c r="CD229" s="55">
        <f>'Datastream-Q'!BI230</f>
        <v>11.3</v>
      </c>
      <c r="CE229" s="55">
        <f>'Datastream-Q'!BJ230</f>
        <v>-0.2</v>
      </c>
      <c r="CF229" s="55">
        <f>'Datastream-Q'!BK230</f>
        <v>108.1</v>
      </c>
      <c r="CG229" s="17">
        <v>144.70923042864553</v>
      </c>
      <c r="CH229" s="11">
        <f>[2]Weltindikatoren!Q189</f>
        <v>78.485156948507964</v>
      </c>
      <c r="CI229" s="41">
        <f>'[2]Deutschland Quartalsdaten'!O189</f>
        <v>79.938788709126044</v>
      </c>
      <c r="CM229" s="43">
        <f>'Datastream-Q'!BM230</f>
        <v>101.61750000000001</v>
      </c>
      <c r="CN229" s="105">
        <f>'Datastream-Q'!BN230</f>
        <v>98.8</v>
      </c>
      <c r="CP229" s="48">
        <f>'Datastream-Q'!BP230</f>
        <v>99.83</v>
      </c>
      <c r="CQ229" s="48">
        <f>'Datastream-Q'!BQ230</f>
        <v>100.87</v>
      </c>
      <c r="CR229" s="48">
        <f>'Datastream-Q'!BR230</f>
        <v>107</v>
      </c>
      <c r="CS229" s="48">
        <f>'Datastream-Q'!BS230</f>
        <v>104.43</v>
      </c>
      <c r="CT229" s="48">
        <f>'Datastream-Q'!BT230</f>
        <v>108.77</v>
      </c>
      <c r="CU229" s="28">
        <f>'Datastream-Q'!BU230</f>
        <v>100</v>
      </c>
      <c r="CW229" s="55">
        <f>'Datastream-Q'!CJ230</f>
        <v>0.72599999999999998</v>
      </c>
      <c r="CX229" s="41">
        <v>0.32</v>
      </c>
      <c r="CY229" s="105">
        <f>'Datastream-Q'!BW230</f>
        <v>104.7</v>
      </c>
      <c r="CZ229" s="55">
        <f>'Datastream-Q'!CL230</f>
        <v>109.398</v>
      </c>
      <c r="DA229" s="41">
        <f>[6]Quartalsdaten!C105</f>
        <v>101.3209712</v>
      </c>
      <c r="DB229" s="105">
        <f t="shared" si="16"/>
        <v>48.487607773952135</v>
      </c>
      <c r="DC229" s="19">
        <f>'[2]Deutschland Quartalsdaten'!N189</f>
        <v>6.5191482155491781E-2</v>
      </c>
      <c r="DG229" s="55">
        <f>'Datastream-Q'!BY230</f>
        <v>8.8915699999999998</v>
      </c>
      <c r="DH229" s="55">
        <f>'Datastream-Q'!BZ230</f>
        <v>10.199999999999999</v>
      </c>
      <c r="DI229" s="55">
        <f>'Datastream-Q'!CA230</f>
        <v>466.25</v>
      </c>
      <c r="DJ229" s="41">
        <f>[6]Quartalsdaten!D105</f>
        <v>453.10599999999999</v>
      </c>
      <c r="DK229" s="41">
        <f>[6]Quartalsdaten!E105</f>
        <v>447.5644163</v>
      </c>
      <c r="DL229" s="57">
        <v>-0.1</v>
      </c>
      <c r="DM229" s="48">
        <f>'Datastream-Q'!CE230</f>
        <v>156.19999999999999</v>
      </c>
      <c r="DN229" s="48">
        <f>'Datastream-Q'!CF230</f>
        <v>219.6</v>
      </c>
      <c r="DO229" s="41">
        <f>[6]Quartalsdaten!F105</f>
        <v>20.559100000000001</v>
      </c>
      <c r="DP229" s="41">
        <f>'West-Deutschland-Q'!BA230</f>
        <v>46.225099999999998</v>
      </c>
      <c r="DQ229" s="41">
        <f>[6]Quartalsdaten!G105</f>
        <v>28.155860000000001</v>
      </c>
      <c r="DR229" s="41">
        <f>[6]Quartalsdaten!H105</f>
        <v>28.155860000000001</v>
      </c>
      <c r="DS229" s="41">
        <f>[6]Quartalsdaten!I105</f>
        <v>20.559100000000001</v>
      </c>
      <c r="DT229" s="41">
        <f>[6]Quartalsdaten!J105</f>
        <v>156.79794000000001</v>
      </c>
      <c r="DU229" s="41">
        <f>[6]Quartalsdaten!K105</f>
        <v>46.225099999999998</v>
      </c>
      <c r="DW229" s="55">
        <f>'Datastream-Q'!CG230</f>
        <v>90.6</v>
      </c>
      <c r="DX229" s="55">
        <f>'Datastream-Q'!CH230</f>
        <v>90.3</v>
      </c>
      <c r="DY229" s="56">
        <v>101.73</v>
      </c>
      <c r="DZ229" s="41"/>
      <c r="EA229" s="41"/>
      <c r="EB229" s="1">
        <f>[2]Weltindikatoren!C189</f>
        <v>4.6967600134424483</v>
      </c>
      <c r="EC229" s="41">
        <f>'West-Deutschland-Q'!BE230</f>
        <v>77.653999999999996</v>
      </c>
      <c r="ED229" s="41">
        <f>'West-Deutschland-Q'!BF230</f>
        <v>47.704999999999998</v>
      </c>
      <c r="EE229" s="41">
        <f>[6]Quartalsdaten!L105</f>
        <v>451.99599999999998</v>
      </c>
      <c r="EF229" s="41">
        <v>100.13</v>
      </c>
      <c r="EG229" s="41">
        <f>[6]Quartalsdaten!M105</f>
        <v>31.4141105</v>
      </c>
      <c r="EH229" s="41">
        <f>[6]Quartalsdaten!N105</f>
        <v>8.5755072130000016</v>
      </c>
      <c r="EI229" s="41">
        <f>[6]Quartalsdaten!O105</f>
        <v>101.66666669999999</v>
      </c>
      <c r="EJ229" s="1">
        <f>[2]Weltindikatoren!C189</f>
        <v>4.6967600134424483</v>
      </c>
      <c r="EK229" t="e">
        <f>#REF!</f>
        <v>#REF!</v>
      </c>
      <c r="EL229">
        <v>305.97663505139855</v>
      </c>
      <c r="EM229">
        <v>562.35824306583322</v>
      </c>
      <c r="EO229">
        <f>'Datastream-Q'!CM230</f>
        <v>116.3</v>
      </c>
      <c r="EP229">
        <f>'Datastream-Q'!CN230</f>
        <v>118.8</v>
      </c>
      <c r="EQ229">
        <f>[6]Quartalsdaten!AA105</f>
        <v>227.86500000000001</v>
      </c>
      <c r="ER229">
        <f>[6]Quartalsdaten!AB105</f>
        <v>335.81299999999999</v>
      </c>
      <c r="ES229" s="56">
        <v>105.67</v>
      </c>
      <c r="ET229" s="41">
        <f>[6]Quartalsdaten!AD105</f>
        <v>141.07499999999999</v>
      </c>
      <c r="EU229" s="41">
        <f>[6]Quartalsdaten!AE105</f>
        <v>167.82300000000001</v>
      </c>
    </row>
    <row r="230" spans="1:151">
      <c r="A230" s="4">
        <v>42736</v>
      </c>
      <c r="B230" s="14">
        <f>B229*('Datastream-Q'!B231/'Datastream-Q'!B230)</f>
        <v>622.48215580161593</v>
      </c>
      <c r="C230" s="55">
        <f>'Datastream-Q'!C231</f>
        <v>103.2</v>
      </c>
      <c r="D230" s="55">
        <f>'Datastream-Q'!D231</f>
        <v>104.4</v>
      </c>
      <c r="E230" s="55">
        <f>'Datastream-Q'!E231</f>
        <v>101.9</v>
      </c>
      <c r="F230" s="48">
        <f>'Datastream-Q'!F231</f>
        <v>104.2</v>
      </c>
      <c r="G230" s="48">
        <f>'Datastream-Q'!G231</f>
        <v>1.06847</v>
      </c>
      <c r="H230" s="48">
        <f>'Datastream-Q'!H231</f>
        <v>1945.1</v>
      </c>
      <c r="I230" s="48">
        <f>'Datastream-Q'!I231</f>
        <v>2809.1</v>
      </c>
      <c r="J230" s="48">
        <f>'Datastream-Q'!J231</f>
        <v>-0.32800000000000001</v>
      </c>
      <c r="K230" s="48">
        <f>'Datastream-Q'!K231</f>
        <v>0.33</v>
      </c>
      <c r="L230" s="48">
        <f>'Datastream-Q'!L231</f>
        <v>12312.9</v>
      </c>
      <c r="M230" s="48">
        <f>'Datastream-Q'!M231</f>
        <v>844684</v>
      </c>
      <c r="N230" s="48">
        <f>'Datastream-Q'!N231</f>
        <v>102.3</v>
      </c>
      <c r="O230" s="48">
        <f>'Datastream-Q'!O231</f>
        <v>5177</v>
      </c>
      <c r="P230" s="48">
        <f>'Datastream-Q'!P231</f>
        <v>5.9</v>
      </c>
      <c r="Q230" s="48">
        <f>'Datastream-Q'!Q231</f>
        <v>101.6</v>
      </c>
      <c r="R230" s="48">
        <f>'Datastream-Q'!R231</f>
        <v>102.1</v>
      </c>
      <c r="S230" s="55">
        <v>0</v>
      </c>
      <c r="T230" s="15">
        <v>0</v>
      </c>
      <c r="U230" s="55">
        <f>'Datastream-Q'!S231</f>
        <v>26.5</v>
      </c>
      <c r="V230" s="55">
        <f>'Datastream-Q'!T231</f>
        <v>6.2</v>
      </c>
      <c r="W230" s="1">
        <f>'[2]Deutschland Quartalsdaten'!C190</f>
        <v>0.43935267839365122</v>
      </c>
      <c r="X230" s="1">
        <f>'[2]Deutschland Quartalsdaten'!B190</f>
        <v>4.387521775160276</v>
      </c>
      <c r="Y230" s="19">
        <f>'[2]Deutschland Quartalsdaten'!J190</f>
        <v>4.8425397519935203</v>
      </c>
      <c r="Z230" s="55">
        <f>'Datastream-Q'!U231</f>
        <v>376.11099999999999</v>
      </c>
      <c r="AA230" s="55">
        <f>'Datastream-Q'!V231</f>
        <v>372.72534000000002</v>
      </c>
      <c r="AB230" s="55">
        <f>'Datastream-Q'!W231</f>
        <v>321.35199999999998</v>
      </c>
      <c r="AC230" s="55">
        <f>'Datastream-Q'!X231</f>
        <v>319.55362000000002</v>
      </c>
      <c r="AD230" s="48">
        <f>'Datastream-Q'!Y231</f>
        <v>-4.5999999999999996</v>
      </c>
      <c r="AE230" s="41">
        <f>'Datastream-Q'!Z231</f>
        <v>105</v>
      </c>
      <c r="AF230" s="1">
        <f>'Datastream-Q'!AA231</f>
        <v>15.1</v>
      </c>
      <c r="AG230" s="54">
        <f>'Datastream-Q'!AB231</f>
        <v>90.3</v>
      </c>
      <c r="AH230" s="54">
        <f>'Datastream-Q'!AC231</f>
        <v>84.3</v>
      </c>
      <c r="AI230" s="105">
        <f>'Datastream-Q'!AD231</f>
        <v>97.47</v>
      </c>
      <c r="AJ230" s="55">
        <f>'Datastream-Q'!AE231</f>
        <v>1.06847</v>
      </c>
      <c r="AK230" s="41">
        <f t="shared" si="39"/>
        <v>100.90835251501815</v>
      </c>
      <c r="AL230" s="41">
        <f t="shared" si="40"/>
        <v>100.56277879124009</v>
      </c>
      <c r="AM230" s="55">
        <f>'Datastream-Q'!CI231</f>
        <v>5.9</v>
      </c>
      <c r="AN230" s="55">
        <f>'Datastream-Q'!AF231</f>
        <v>102.5</v>
      </c>
      <c r="AO230" s="55">
        <f>'Datastream-Q'!AG231</f>
        <v>-0.3</v>
      </c>
      <c r="AP230" s="55">
        <f>'Datastream-Q'!AH231</f>
        <v>66.667199999999994</v>
      </c>
      <c r="AQ230" s="55">
        <f>'Datastream-Q'!AI231</f>
        <v>306.08485999999999</v>
      </c>
      <c r="AR230" s="55">
        <f>'Datastream-Q'!AJ231</f>
        <v>73.904899999999998</v>
      </c>
      <c r="AS230" s="55">
        <f>'Datastream-Q'!AK231</f>
        <v>245.63775000000001</v>
      </c>
      <c r="AT230" s="55">
        <f>'Datastream-Q'!AL231</f>
        <v>68.882000000000005</v>
      </c>
      <c r="AU230" s="55">
        <f>'Datastream-Q'!AM231</f>
        <v>307.22899999999998</v>
      </c>
      <c r="AV230" s="1">
        <f>'Datastream-Q'!AN231</f>
        <v>74.545000000000002</v>
      </c>
      <c r="AW230" s="1">
        <f>'Datastream-Q'!AO231</f>
        <v>246.80699999999999</v>
      </c>
      <c r="AX230" s="1">
        <f t="shared" si="37"/>
        <v>100.34363979191092</v>
      </c>
      <c r="AY230" s="55">
        <f>'Datastream-Q'!AQ231</f>
        <v>54.82</v>
      </c>
      <c r="AZ230" s="55">
        <f>'Datastream-Q'!AR231</f>
        <v>101.6</v>
      </c>
      <c r="BA230" s="41">
        <f t="shared" si="38"/>
        <v>103.32217342261262</v>
      </c>
      <c r="BB230" s="41">
        <f t="shared" si="38"/>
        <v>100.37379829894233</v>
      </c>
      <c r="BC230" s="41">
        <f t="shared" si="38"/>
        <v>100.86611307234028</v>
      </c>
      <c r="BD230" s="41">
        <f t="shared" si="38"/>
        <v>100.4760058256518</v>
      </c>
      <c r="BF230" s="55">
        <f>'Datastream-Q'!AT231</f>
        <v>105</v>
      </c>
      <c r="BG230" s="55">
        <f>'Datastream-Q'!AU231</f>
        <v>85.5</v>
      </c>
      <c r="BH230" s="55">
        <f>'Datastream-Q'!AV231</f>
        <v>85.3</v>
      </c>
      <c r="BI230" s="55">
        <f>'Datastream-Q'!AW231</f>
        <v>21.6</v>
      </c>
      <c r="BJ230" s="55">
        <f>'Datastream-Q'!AX231</f>
        <v>8</v>
      </c>
      <c r="BK230" s="55">
        <f>'Datastream-Q'!AY231</f>
        <v>10</v>
      </c>
      <c r="BM230" s="55">
        <f>'Datastream-Q'!AZ231</f>
        <v>103.9606</v>
      </c>
      <c r="BN230" s="55">
        <f>'Datastream-Q'!BA231</f>
        <v>100.5703</v>
      </c>
      <c r="BO230" s="55">
        <f>'Datastream-Q'!BB231</f>
        <v>20.7</v>
      </c>
      <c r="BP230" s="55">
        <f>'Datastream-Q'!BC231</f>
        <v>53.7</v>
      </c>
      <c r="BQ230" s="41">
        <f>[6]Quartalsdaten!S106</f>
        <v>75.728650000000002</v>
      </c>
      <c r="BR230" s="55">
        <f>'Datastream-Q'!BE231</f>
        <v>106.9</v>
      </c>
      <c r="BW230" s="41">
        <f>'West-Deutschland-Q'!AW231</f>
        <v>413.60610000000003</v>
      </c>
      <c r="BX230" s="41">
        <f>'West-Deutschland-Q'!AX231</f>
        <v>54.027650000000001</v>
      </c>
      <c r="BY230" s="41">
        <f>'West-Deutschland-Q'!AY231</f>
        <v>732.13283999999999</v>
      </c>
      <c r="BZ230" s="41">
        <f>'Datastream-Q'!BF231</f>
        <v>801.64700000000005</v>
      </c>
      <c r="CB230" s="42">
        <f>'Datastream-Q'!BH231</f>
        <v>67831.645000000004</v>
      </c>
      <c r="CC230" s="42">
        <v>1036.18</v>
      </c>
      <c r="CD230" s="55">
        <f>'Datastream-Q'!BI231</f>
        <v>13.3</v>
      </c>
      <c r="CE230" s="55">
        <f>'Datastream-Q'!BJ231</f>
        <v>-1.3</v>
      </c>
      <c r="CF230" s="55">
        <f>'Datastream-Q'!BK231</f>
        <v>108.2</v>
      </c>
      <c r="CH230" s="11">
        <f>[2]Weltindikatoren!Q190</f>
        <v>78.830243652401037</v>
      </c>
      <c r="CI230" s="41">
        <f>'[2]Deutschland Quartalsdaten'!O190</f>
        <v>80.244323047648507</v>
      </c>
      <c r="CM230" s="43">
        <f>'Datastream-Q'!BM231</f>
        <v>101.2313</v>
      </c>
      <c r="CN230" s="105">
        <f>'Datastream-Q'!BN231</f>
        <v>101</v>
      </c>
      <c r="CP230" s="55">
        <f>'Datastream-Q'!BP231</f>
        <v>105.27</v>
      </c>
      <c r="CQ230" s="55">
        <f>'Datastream-Q'!BQ231</f>
        <v>106.7</v>
      </c>
      <c r="CR230" s="55">
        <f>'Datastream-Q'!BR231</f>
        <v>115.53</v>
      </c>
      <c r="CS230" s="55">
        <f>'Datastream-Q'!BS231</f>
        <v>104.67</v>
      </c>
      <c r="CT230" s="55">
        <f>'Datastream-Q'!BT231</f>
        <v>123.13</v>
      </c>
      <c r="CU230" s="28">
        <f>'Datastream-Q'!BU231</f>
        <v>100.8</v>
      </c>
      <c r="CW230" s="55">
        <f>'Datastream-Q'!CJ231</f>
        <v>2.056</v>
      </c>
      <c r="CX230" s="41">
        <v>-0.43</v>
      </c>
      <c r="CY230" s="105">
        <f>'Datastream-Q'!BW231</f>
        <v>105.7</v>
      </c>
      <c r="CZ230" s="105">
        <f>'Datastream-Q'!CL231</f>
        <v>108.55370000000001</v>
      </c>
      <c r="DA230" s="41">
        <f>[6]Quartalsdaten!C106</f>
        <v>101.80822389999999</v>
      </c>
      <c r="DB230" s="105">
        <f t="shared" si="16"/>
        <v>51.307009087761003</v>
      </c>
      <c r="DC230" s="19">
        <f>'[2]Deutschland Quartalsdaten'!N190</f>
        <v>5.7542933851304705E-2</v>
      </c>
      <c r="DG230" s="105">
        <f>'Datastream-Q'!BY231</f>
        <v>13.939885</v>
      </c>
      <c r="DH230" s="55">
        <f>'Datastream-Q'!BZ231</f>
        <v>10.6</v>
      </c>
      <c r="DI230" s="105">
        <f>'Datastream-Q'!CA231</f>
        <v>472.06</v>
      </c>
      <c r="DJ230" s="41">
        <f>[6]Quartalsdaten!D106</f>
        <v>462.79599999999999</v>
      </c>
      <c r="DK230" s="41">
        <f>[6]Quartalsdaten!E106</f>
        <v>456.15642250000002</v>
      </c>
      <c r="DL230" s="57">
        <v>0</v>
      </c>
      <c r="DM230" s="112" t="str">
        <f>'Datastream-Q'!CE231</f>
        <v>#NA</v>
      </c>
      <c r="DN230" s="112" t="str">
        <f>'Datastream-Q'!CF231</f>
        <v>#NA</v>
      </c>
      <c r="DO230" s="41">
        <f>[6]Quartalsdaten!F106</f>
        <v>21.358779999999999</v>
      </c>
      <c r="DP230" s="41">
        <f>'West-Deutschland-Q'!BA231</f>
        <v>45.604750000000003</v>
      </c>
      <c r="DQ230" s="41">
        <f>[6]Quartalsdaten!G106</f>
        <v>29.20814</v>
      </c>
      <c r="DR230" s="41">
        <f>[6]Quartalsdaten!H106</f>
        <v>29.20814</v>
      </c>
      <c r="DS230" s="41">
        <f>[6]Quartalsdaten!I106</f>
        <v>21.358779999999999</v>
      </c>
      <c r="DT230" s="41">
        <f>[6]Quartalsdaten!J106</f>
        <v>158.95623000000001</v>
      </c>
      <c r="DU230" s="41">
        <f>[6]Quartalsdaten!K106</f>
        <v>45.604750000000003</v>
      </c>
      <c r="DW230" s="55">
        <f>'Datastream-Q'!CG231</f>
        <v>90.6</v>
      </c>
      <c r="DX230" s="55">
        <f>'Datastream-Q'!CH231</f>
        <v>89.7</v>
      </c>
      <c r="DY230" s="56">
        <v>104.12</v>
      </c>
      <c r="DZ230" s="41"/>
      <c r="EA230" s="41"/>
      <c r="EB230" s="1">
        <f>[2]Weltindikatoren!C190</f>
        <v>4.7431314313890436</v>
      </c>
      <c r="EC230" s="41">
        <f>'West-Deutschland-Q'!BE231</f>
        <v>78.578000000000003</v>
      </c>
      <c r="ED230" s="41">
        <f>'West-Deutschland-Q'!BF231</f>
        <v>47.417000000000002</v>
      </c>
      <c r="EE230" s="41">
        <f>[6]Quartalsdaten!L106</f>
        <v>457.142</v>
      </c>
      <c r="EF230" s="41">
        <v>100.23</v>
      </c>
      <c r="EG230" s="41">
        <f>[6]Quartalsdaten!M106</f>
        <v>31.701396599999999</v>
      </c>
      <c r="EH230" s="41">
        <f>[6]Quartalsdaten!N106</f>
        <v>8.6261263530000001</v>
      </c>
      <c r="EI230" s="41">
        <f>[6]Quartalsdaten!O106</f>
        <v>102.0666667</v>
      </c>
      <c r="EJ230" s="1">
        <f>[2]Weltindikatoren!C190</f>
        <v>4.7431314313890436</v>
      </c>
      <c r="EK230" t="e">
        <f>#REF!</f>
        <v>#REF!</v>
      </c>
      <c r="EL230">
        <v>309.7042184708406</v>
      </c>
      <c r="EM230">
        <v>568.18020028129934</v>
      </c>
      <c r="EO230">
        <f>'Datastream-Q'!CM231</f>
        <v>117.9</v>
      </c>
      <c r="EP230">
        <f>'Datastream-Q'!CN231</f>
        <v>119.4</v>
      </c>
      <c r="EQ230">
        <f>[6]Quartalsdaten!AA106</f>
        <v>229.52699999999999</v>
      </c>
      <c r="ER230">
        <f>[6]Quartalsdaten!AB106</f>
        <v>338.77300000000002</v>
      </c>
      <c r="ES230" s="56">
        <v>108.72</v>
      </c>
      <c r="ET230" s="41">
        <f>[6]Quartalsdaten!AD106</f>
        <v>143.37100000000001</v>
      </c>
      <c r="EU230" s="41">
        <f>[6]Quartalsdaten!AE106</f>
        <v>150.57400000000001</v>
      </c>
    </row>
    <row r="231" spans="1:151">
      <c r="A231" s="4">
        <v>42826</v>
      </c>
      <c r="B231" s="14">
        <f>B230*('Datastream-Q'!B232/'Datastream-Q'!B231)</f>
        <v>627.33919835199958</v>
      </c>
      <c r="C231" s="55">
        <f>'Datastream-Q'!C232</f>
        <v>106.5</v>
      </c>
      <c r="D231" s="55">
        <f>'Datastream-Q'!D232</f>
        <v>108.4</v>
      </c>
      <c r="E231" s="55">
        <f>'Datastream-Q'!E232</f>
        <v>104.7</v>
      </c>
      <c r="F231" s="55">
        <f>'Datastream-Q'!F232</f>
        <v>105.8</v>
      </c>
      <c r="G231" s="55">
        <f>'Datastream-Q'!G232</f>
        <v>1.1229450000000001</v>
      </c>
      <c r="H231" s="55">
        <f>'Datastream-Q'!H232</f>
        <v>1992.1</v>
      </c>
      <c r="I231" s="55">
        <f>'Datastream-Q'!I232</f>
        <v>2844</v>
      </c>
      <c r="J231" s="55">
        <f>'Datastream-Q'!J232</f>
        <v>-0.33</v>
      </c>
      <c r="K231" s="55">
        <f>'Datastream-Q'!K232</f>
        <v>0.27</v>
      </c>
      <c r="L231" s="55">
        <f>'Datastream-Q'!L232</f>
        <v>12325.1</v>
      </c>
      <c r="M231" s="55">
        <f>'Datastream-Q'!M232</f>
        <v>942342</v>
      </c>
      <c r="N231" s="55">
        <f>'Datastream-Q'!N232</f>
        <v>103.9</v>
      </c>
      <c r="O231" s="55">
        <f>'Datastream-Q'!O232</f>
        <v>5042</v>
      </c>
      <c r="P231" s="55">
        <f>'Datastream-Q'!P232</f>
        <v>5.7</v>
      </c>
      <c r="Q231" s="55">
        <f>'Datastream-Q'!Q232</f>
        <v>101.7</v>
      </c>
      <c r="R231" s="55">
        <f>'Datastream-Q'!R232</f>
        <v>102.7</v>
      </c>
      <c r="S231" s="55">
        <v>0</v>
      </c>
      <c r="T231" s="15">
        <v>0</v>
      </c>
      <c r="U231" s="55">
        <f>'Datastream-Q'!S232</f>
        <v>25.8</v>
      </c>
      <c r="V231" s="55">
        <f>'Datastream-Q'!T232</f>
        <v>6.5</v>
      </c>
      <c r="W231" s="1">
        <f>'[2]Deutschland Quartalsdaten'!C191</f>
        <v>0.35781340983472337</v>
      </c>
      <c r="X231" s="1">
        <f>'[2]Deutschland Quartalsdaten'!B191</f>
        <v>4.4250024572222602</v>
      </c>
      <c r="Y231" s="19">
        <f>'[2]Deutschland Quartalsdaten'!J191</f>
        <v>4.8836669113913818</v>
      </c>
      <c r="Z231" s="55">
        <f>'Datastream-Q'!U232</f>
        <v>383.92700000000002</v>
      </c>
      <c r="AA231" s="55">
        <f>'Datastream-Q'!V232</f>
        <v>379.32789000000002</v>
      </c>
      <c r="AB231" s="55">
        <f>'Datastream-Q'!W232</f>
        <v>328.58</v>
      </c>
      <c r="AC231" s="55">
        <f>'Datastream-Q'!X232</f>
        <v>327.7946</v>
      </c>
      <c r="AD231" s="55">
        <f>'Datastream-Q'!Y232</f>
        <v>3.2</v>
      </c>
      <c r="AE231" s="41">
        <f>'Datastream-Q'!Z232</f>
        <v>106</v>
      </c>
      <c r="AF231" s="1">
        <f>'Datastream-Q'!AA232</f>
        <v>19.899999999999999</v>
      </c>
      <c r="AG231" s="54">
        <f>'Datastream-Q'!AB232</f>
        <v>91.2</v>
      </c>
      <c r="AH231" s="54">
        <f>'Datastream-Q'!AC232</f>
        <v>85</v>
      </c>
      <c r="AI231" s="105">
        <f>'Datastream-Q'!AD232</f>
        <v>98.41</v>
      </c>
      <c r="AJ231" s="55">
        <f>'Datastream-Q'!AE232</f>
        <v>1.1229450000000001</v>
      </c>
      <c r="AK231" s="41">
        <f t="shared" si="39"/>
        <v>101.21243655455969</v>
      </c>
      <c r="AL231" s="41">
        <f t="shared" si="40"/>
        <v>100.23960126249791</v>
      </c>
      <c r="AM231" s="55">
        <f>'Datastream-Q'!CI232</f>
        <v>8.4</v>
      </c>
      <c r="AN231" s="55">
        <f>'Datastream-Q'!AF232</f>
        <v>104.5</v>
      </c>
      <c r="AO231" s="55">
        <f>'Datastream-Q'!AG232</f>
        <v>10.5</v>
      </c>
      <c r="AP231" s="55">
        <f>'Datastream-Q'!AH232</f>
        <v>68.117450000000005</v>
      </c>
      <c r="AQ231" s="55">
        <f>'Datastream-Q'!AI232</f>
        <v>311.21784000000002</v>
      </c>
      <c r="AR231" s="55">
        <f>'Datastream-Q'!AJ232</f>
        <v>76.691460000000006</v>
      </c>
      <c r="AS231" s="55">
        <f>'Datastream-Q'!AK232</f>
        <v>251.05503999999999</v>
      </c>
      <c r="AT231" s="55">
        <f>'Datastream-Q'!AL232</f>
        <v>70.867000000000004</v>
      </c>
      <c r="AU231" s="55">
        <f>'Datastream-Q'!AM232</f>
        <v>313.06</v>
      </c>
      <c r="AV231" s="1">
        <f>'Datastream-Q'!AN232</f>
        <v>77.685000000000002</v>
      </c>
      <c r="AW231" s="1">
        <f>'Datastream-Q'!AO232</f>
        <v>250.89500000000001</v>
      </c>
      <c r="AX231" s="1">
        <f t="shared" si="37"/>
        <v>100.97050993799766</v>
      </c>
      <c r="AY231" s="55">
        <f>'Datastream-Q'!AQ232</f>
        <v>51</v>
      </c>
      <c r="AZ231" s="55">
        <f>'Datastream-Q'!AR232</f>
        <v>101.7</v>
      </c>
      <c r="BA231" s="41">
        <f t="shared" si="38"/>
        <v>104.0364840433692</v>
      </c>
      <c r="BB231" s="41">
        <f t="shared" ref="BB231:BB236" si="41">AU231/AQ231*100</f>
        <v>100.59191979482924</v>
      </c>
      <c r="BC231" s="41">
        <f t="shared" si="38"/>
        <v>101.29550278479506</v>
      </c>
      <c r="BD231" s="41">
        <f t="shared" ref="BD231:BD236" si="42">AW231/AS231*100</f>
        <v>99.936253022444816</v>
      </c>
      <c r="BF231" s="55">
        <f>'Datastream-Q'!AT232</f>
        <v>106</v>
      </c>
      <c r="BG231" s="55">
        <f>'Datastream-Q'!AU232</f>
        <v>86.1</v>
      </c>
      <c r="BH231" s="55">
        <f>'Datastream-Q'!AV232</f>
        <v>86.3</v>
      </c>
      <c r="BI231" s="55">
        <f>'Datastream-Q'!AW232</f>
        <v>23.3</v>
      </c>
      <c r="BJ231" s="55">
        <f>'Datastream-Q'!AX232</f>
        <v>6.9</v>
      </c>
      <c r="BK231" s="55">
        <f>'Datastream-Q'!AY232</f>
        <v>16.899999999999999</v>
      </c>
      <c r="BM231" s="55">
        <f>'Datastream-Q'!AZ232</f>
        <v>104.97239999999999</v>
      </c>
      <c r="BN231" s="55">
        <f>'Datastream-Q'!BA232</f>
        <v>101.11790000000001</v>
      </c>
      <c r="BO231" s="55">
        <f>'Datastream-Q'!BB232</f>
        <v>17.5</v>
      </c>
      <c r="BP231" s="55">
        <f>'Datastream-Q'!BC232</f>
        <v>87.3</v>
      </c>
      <c r="BQ231" s="41">
        <f>[6]Quartalsdaten!S107</f>
        <v>76.697010000000006</v>
      </c>
      <c r="BR231" s="55">
        <f>'Datastream-Q'!BE232</f>
        <v>108.9</v>
      </c>
      <c r="BW231" s="41">
        <f>'West-Deutschland-Q'!AW232</f>
        <v>415.40942000000001</v>
      </c>
      <c r="BX231" s="41">
        <f>'West-Deutschland-Q'!AX232</f>
        <v>55.40381</v>
      </c>
      <c r="BY231" s="41">
        <f>'West-Deutschland-Q'!AY232</f>
        <v>738.77400999999998</v>
      </c>
      <c r="BZ231" s="41">
        <f>'Datastream-Q'!BF232</f>
        <v>812.69600000000003</v>
      </c>
      <c r="CB231" s="42">
        <f>'Datastream-Q'!BH232</f>
        <v>50634.69</v>
      </c>
      <c r="CC231" s="42">
        <v>1045.3599999999999</v>
      </c>
      <c r="CD231" s="55">
        <f>'Datastream-Q'!BI232</f>
        <v>19.600000000000001</v>
      </c>
      <c r="CE231" s="55">
        <f>'Datastream-Q'!BJ232</f>
        <v>0.3</v>
      </c>
      <c r="CF231" s="55">
        <f>'Datastream-Q'!BK232</f>
        <v>109.9</v>
      </c>
      <c r="CH231" s="11">
        <f>[2]Weltindikatoren!Q191</f>
        <v>79.279730316349855</v>
      </c>
      <c r="CI231" s="41">
        <f>'[2]Deutschland Quartalsdaten'!O191</f>
        <v>80.735300050562472</v>
      </c>
      <c r="CM231" s="43">
        <f>'Datastream-Q'!BM232</f>
        <v>101.66679999999999</v>
      </c>
      <c r="CN231" s="105">
        <f>'Datastream-Q'!BN232</f>
        <v>99.7</v>
      </c>
      <c r="CP231" s="105">
        <f>'Datastream-Q'!BP232</f>
        <v>97.7</v>
      </c>
      <c r="CQ231" s="105">
        <f>'Datastream-Q'!BQ232</f>
        <v>98.73</v>
      </c>
      <c r="CR231" s="105">
        <f>'Datastream-Q'!BR232</f>
        <v>105.27</v>
      </c>
      <c r="CS231" s="105">
        <f>'Datastream-Q'!BS232</f>
        <v>97.87</v>
      </c>
      <c r="CT231" s="105">
        <f>'Datastream-Q'!BT232</f>
        <v>110.4</v>
      </c>
      <c r="CU231" s="28">
        <f>'Datastream-Q'!BU232</f>
        <v>100.7</v>
      </c>
      <c r="CW231" s="105">
        <f>'Datastream-Q'!CJ232</f>
        <v>3.875</v>
      </c>
      <c r="CX231" s="41"/>
      <c r="CY231" s="105">
        <f>'Datastream-Q'!BW232</f>
        <v>110.9</v>
      </c>
      <c r="CZ231" s="105">
        <f>'Datastream-Q'!CL232</f>
        <v>110.1324</v>
      </c>
      <c r="DA231" s="41">
        <f>[6]Quartalsdaten!C107</f>
        <v>102.0419816</v>
      </c>
      <c r="DB231" s="105">
        <f t="shared" si="16"/>
        <v>45.416293763274247</v>
      </c>
      <c r="DC231" s="19">
        <f>'[2]Deutschland Quartalsdaten'!N191</f>
        <v>4.6106545694310296E-2</v>
      </c>
      <c r="DG231" s="105">
        <f>'Datastream-Q'!BY232</f>
        <v>10.062492000000001</v>
      </c>
      <c r="DH231" s="105">
        <f>'Datastream-Q'!BZ232</f>
        <v>10.5</v>
      </c>
      <c r="DI231" s="105">
        <f>'Datastream-Q'!CA232</f>
        <v>473.87</v>
      </c>
      <c r="DJ231" s="41">
        <f>[6]Quartalsdaten!D107</f>
        <v>454.40899999999999</v>
      </c>
      <c r="DK231" s="41">
        <f>[6]Quartalsdaten!E107</f>
        <v>444.54216000000002</v>
      </c>
      <c r="DL231" s="57">
        <v>0</v>
      </c>
      <c r="DM231" s="112" t="str">
        <f>'Datastream-Q'!CE232</f>
        <v>#NA</v>
      </c>
      <c r="DN231" s="112" t="str">
        <f>'Datastream-Q'!CF232</f>
        <v>#NA</v>
      </c>
      <c r="DO231" s="41">
        <f>[6]Quartalsdaten!F107</f>
        <v>20.885539999999999</v>
      </c>
      <c r="DP231" s="41">
        <f>'West-Deutschland-Q'!BA232</f>
        <v>46.731490000000001</v>
      </c>
      <c r="DQ231" s="41">
        <f>[6]Quartalsdaten!G107</f>
        <v>29.305019999999999</v>
      </c>
      <c r="DR231" s="41">
        <f>[6]Quartalsdaten!H107</f>
        <v>29.305019999999999</v>
      </c>
      <c r="DS231" s="41">
        <f>[6]Quartalsdaten!I107</f>
        <v>20.885539999999999</v>
      </c>
      <c r="DT231" s="41">
        <f>[6]Quartalsdaten!J107</f>
        <v>161.39471</v>
      </c>
      <c r="DU231" s="41">
        <f>[6]Quartalsdaten!K107</f>
        <v>46.731490000000001</v>
      </c>
      <c r="DW231" s="105">
        <f>'Datastream-Q'!CG232</f>
        <v>90.8</v>
      </c>
      <c r="DX231" s="105">
        <f>'Datastream-Q'!CH232</f>
        <v>91.6</v>
      </c>
      <c r="DY231" s="56">
        <v>106.24</v>
      </c>
      <c r="DZ231" s="41"/>
      <c r="EA231" s="41"/>
      <c r="EB231" s="1">
        <f>[2]Weltindikatoren!C191</f>
        <v>4.7909706400497001</v>
      </c>
      <c r="EC231" s="41">
        <f>'West-Deutschland-Q'!BE232</f>
        <v>80.399000000000001</v>
      </c>
      <c r="ED231" s="41">
        <f>'West-Deutschland-Q'!BF232</f>
        <v>49.045999999999999</v>
      </c>
      <c r="EE231" s="41">
        <f>[6]Quartalsdaten!L107</f>
        <v>458.88900000000001</v>
      </c>
      <c r="EF231" s="41">
        <v>100.02</v>
      </c>
      <c r="EG231" s="41">
        <f>[6]Quartalsdaten!M107</f>
        <v>31.944965249999999</v>
      </c>
      <c r="EH231" s="41">
        <f>[6]Quartalsdaten!N107</f>
        <v>8.669180656</v>
      </c>
      <c r="EI231" s="41">
        <f>[6]Quartalsdaten!O107</f>
        <v>102.2666667</v>
      </c>
      <c r="EJ231" s="1">
        <f>[2]Weltindikatoren!C191</f>
        <v>4.7909706400497001</v>
      </c>
      <c r="EK231" t="e">
        <f>#REF!</f>
        <v>#REF!</v>
      </c>
      <c r="EL231">
        <v>314.46959115212252</v>
      </c>
      <c r="EM231">
        <v>576.83691072209922</v>
      </c>
      <c r="EO231">
        <f>'Datastream-Q'!CM232</f>
        <v>119.4</v>
      </c>
      <c r="EP231">
        <f>'Datastream-Q'!CN232</f>
        <v>120.8</v>
      </c>
      <c r="EQ231">
        <f>[6]Quartalsdaten!AA107</f>
        <v>231.19</v>
      </c>
      <c r="ER231">
        <f>[6]Quartalsdaten!AB107</f>
        <v>341.08600000000001</v>
      </c>
      <c r="ES231" s="56">
        <v>109.08</v>
      </c>
      <c r="ET231" s="41">
        <f>[6]Quartalsdaten!AD107</f>
        <v>144.69399999999999</v>
      </c>
      <c r="EU231" s="41">
        <f>[6]Quartalsdaten!AE107</f>
        <v>168.22399999999999</v>
      </c>
    </row>
    <row r="232" spans="1:151">
      <c r="A232" s="4">
        <v>42917</v>
      </c>
      <c r="B232" s="14">
        <f>B231*('Datastream-Q'!B233/'Datastream-Q'!B232)</f>
        <v>632.85647530911785</v>
      </c>
      <c r="C232" s="55">
        <f>'Datastream-Q'!C233</f>
        <v>106.7</v>
      </c>
      <c r="D232" s="55">
        <f>'Datastream-Q'!D233</f>
        <v>109.8</v>
      </c>
      <c r="E232" s="55">
        <f>'Datastream-Q'!E233</f>
        <v>103.6</v>
      </c>
      <c r="F232" s="55">
        <f>'Datastream-Q'!F233</f>
        <v>108.3</v>
      </c>
      <c r="G232" s="55">
        <f>'Datastream-Q'!G233</f>
        <v>1.191457</v>
      </c>
      <c r="H232" s="55">
        <f>'Datastream-Q'!H233</f>
        <v>2008.2</v>
      </c>
      <c r="I232" s="55">
        <f>'Datastream-Q'!I233</f>
        <v>2857.9</v>
      </c>
      <c r="J232" s="55">
        <f>'Datastream-Q'!J233</f>
        <v>-0.32900000000000001</v>
      </c>
      <c r="K232" s="55">
        <f>'Datastream-Q'!K233</f>
        <v>0.43</v>
      </c>
      <c r="L232" s="55">
        <f>'Datastream-Q'!L233</f>
        <v>12828.9</v>
      </c>
      <c r="M232" s="55">
        <f>'Datastream-Q'!M233</f>
        <v>824794</v>
      </c>
      <c r="N232" s="55">
        <f>'Datastream-Q'!N233</f>
        <v>105.8</v>
      </c>
      <c r="O232" s="55">
        <f>'Datastream-Q'!O233</f>
        <v>4945</v>
      </c>
      <c r="P232" s="55">
        <f>'Datastream-Q'!P233</f>
        <v>5.6</v>
      </c>
      <c r="Q232" s="55">
        <f>'Datastream-Q'!Q233</f>
        <v>102.1</v>
      </c>
      <c r="R232" s="55">
        <f>'Datastream-Q'!R233</f>
        <v>103.1</v>
      </c>
      <c r="S232" s="55">
        <v>0</v>
      </c>
      <c r="T232" s="15">
        <v>0</v>
      </c>
      <c r="U232" s="55">
        <f>'Datastream-Q'!S233</f>
        <v>24.9</v>
      </c>
      <c r="V232" s="55">
        <f>'Datastream-Q'!T233</f>
        <v>6.5</v>
      </c>
      <c r="W232" s="1">
        <f>'[2]Deutschland Quartalsdaten'!C192</f>
        <v>0.54848743296208535</v>
      </c>
      <c r="X232" s="1">
        <f>'[2]Deutschland Quartalsdaten'!B192</f>
        <v>4.4750682985635599</v>
      </c>
      <c r="Y232" s="19">
        <f>'[2]Deutschland Quartalsdaten'!J192</f>
        <v>4.9220932488268332</v>
      </c>
      <c r="Z232" s="55">
        <f>'Datastream-Q'!U233</f>
        <v>386.89400000000001</v>
      </c>
      <c r="AA232" s="55">
        <f>'Datastream-Q'!V233</f>
        <v>383.90706999999998</v>
      </c>
      <c r="AB232" s="55">
        <f>'Datastream-Q'!W233</f>
        <v>326.73</v>
      </c>
      <c r="AC232" s="55">
        <f>'Datastream-Q'!X233</f>
        <v>328.53836000000001</v>
      </c>
      <c r="AD232" s="55">
        <f>'Datastream-Q'!Y233</f>
        <v>6.1</v>
      </c>
      <c r="AE232" s="41">
        <f>'Datastream-Q'!Z233</f>
        <v>110.1</v>
      </c>
      <c r="AF232" s="1">
        <f>'Datastream-Q'!AA233</f>
        <v>21</v>
      </c>
      <c r="AG232" s="54">
        <f>'Datastream-Q'!AB233</f>
        <v>92.8</v>
      </c>
      <c r="AH232" s="54">
        <f>'Datastream-Q'!AC233</f>
        <v>86.6</v>
      </c>
      <c r="AI232" s="105">
        <f>'Datastream-Q'!AD233</f>
        <v>101.09</v>
      </c>
      <c r="AJ232" s="55">
        <f>'Datastream-Q'!AE233</f>
        <v>1.191457</v>
      </c>
      <c r="AK232" s="41">
        <f t="shared" si="39"/>
        <v>100.77803464260245</v>
      </c>
      <c r="AL232" s="41">
        <f t="shared" si="40"/>
        <v>99.449574168447185</v>
      </c>
      <c r="AM232" s="55">
        <f>'Datastream-Q'!CI233</f>
        <v>9.5</v>
      </c>
      <c r="AN232" s="55">
        <f>'Datastream-Q'!AF233</f>
        <v>106</v>
      </c>
      <c r="AO232" s="55">
        <f>'Datastream-Q'!AG233</f>
        <v>14.5</v>
      </c>
      <c r="AP232" s="55">
        <f>'Datastream-Q'!AH233</f>
        <v>68.535430000000005</v>
      </c>
      <c r="AQ232" s="55">
        <f>'Datastream-Q'!AI233</f>
        <v>315.38844</v>
      </c>
      <c r="AR232" s="55">
        <f>'Datastream-Q'!AJ233</f>
        <v>75.216620000000006</v>
      </c>
      <c r="AS232" s="55">
        <f>'Datastream-Q'!AK233</f>
        <v>253.32754</v>
      </c>
      <c r="AT232" s="55">
        <f>'Datastream-Q'!AL233</f>
        <v>71.147000000000006</v>
      </c>
      <c r="AU232" s="55">
        <f>'Datastream-Q'!AM233</f>
        <v>315.74700000000001</v>
      </c>
      <c r="AV232" s="1">
        <f>'Datastream-Q'!AN233</f>
        <v>76.507999999999996</v>
      </c>
      <c r="AW232" s="1">
        <f>'Datastream-Q'!AO233</f>
        <v>250.22200000000001</v>
      </c>
      <c r="AX232" s="1">
        <f t="shared" si="37"/>
        <v>101.33581313470998</v>
      </c>
      <c r="AY232" s="55">
        <f>'Datastream-Q'!AQ233</f>
        <v>52.25</v>
      </c>
      <c r="AZ232" s="55">
        <f>'Datastream-Q'!AR233</f>
        <v>102.1</v>
      </c>
      <c r="BA232" s="41">
        <f t="shared" ref="BA232:BA237" si="43">AT232/AP232*100</f>
        <v>103.81054003746675</v>
      </c>
      <c r="BB232" s="41">
        <f t="shared" si="41"/>
        <v>100.11368837741803</v>
      </c>
      <c r="BC232" s="41">
        <f t="shared" ref="BC232:BC237" si="44">AV232/AR232*100</f>
        <v>101.71688118929035</v>
      </c>
      <c r="BD232" s="41">
        <f t="shared" si="42"/>
        <v>98.774100912991941</v>
      </c>
      <c r="BF232" s="105">
        <f>'Datastream-Q'!AT233</f>
        <v>110.1</v>
      </c>
      <c r="BG232" s="55">
        <f>'Datastream-Q'!AU233</f>
        <v>86.9</v>
      </c>
      <c r="BH232" s="55">
        <f>'Datastream-Q'!AV233</f>
        <v>87.1</v>
      </c>
      <c r="BI232" s="55">
        <f>'Datastream-Q'!AW233</f>
        <v>19.8</v>
      </c>
      <c r="BJ232" s="55">
        <f>'Datastream-Q'!AX233</f>
        <v>7</v>
      </c>
      <c r="BK232" s="55">
        <f>'Datastream-Q'!AY233</f>
        <v>15.3</v>
      </c>
      <c r="BM232" s="55">
        <f>'Datastream-Q'!AZ233</f>
        <v>105.89579999999999</v>
      </c>
      <c r="BN232" s="55">
        <f>'Datastream-Q'!BA233</f>
        <v>101.5855</v>
      </c>
      <c r="BO232" s="55">
        <f>'Datastream-Q'!BB233</f>
        <v>17.5</v>
      </c>
      <c r="BP232" s="55">
        <f>'Datastream-Q'!BC233</f>
        <v>95.3</v>
      </c>
      <c r="BQ232" s="41">
        <f>[6]Quartalsdaten!S108</f>
        <v>76.500429999999994</v>
      </c>
      <c r="BR232" s="55">
        <f>'Datastream-Q'!BE233</f>
        <v>109.5</v>
      </c>
      <c r="BW232" s="41">
        <f>'West-Deutschland-Q'!AW233</f>
        <v>418.13445999999999</v>
      </c>
      <c r="BX232" s="41">
        <f>'West-Deutschland-Q'!AX233</f>
        <v>56.598909999999997</v>
      </c>
      <c r="BY232" s="41">
        <f>'West-Deutschland-Q'!AY233</f>
        <v>741.98970999999995</v>
      </c>
      <c r="BZ232" s="41">
        <f>'Datastream-Q'!BF233</f>
        <v>823.56799999999998</v>
      </c>
      <c r="CB232" s="42">
        <f>'Datastream-Q'!BH233</f>
        <v>63208.093999999997</v>
      </c>
      <c r="CC232" s="105">
        <v>1051.94</v>
      </c>
      <c r="CD232" s="55">
        <f>'Datastream-Q'!BI233</f>
        <v>14.8</v>
      </c>
      <c r="CE232" s="55">
        <f>'Datastream-Q'!BJ233</f>
        <v>1.7</v>
      </c>
      <c r="CF232" s="55">
        <f>'Datastream-Q'!BK233</f>
        <v>111.9</v>
      </c>
      <c r="CH232" s="11">
        <f>[2]Weltindikatoren!Q192</f>
        <v>79.473019802374679</v>
      </c>
      <c r="CI232" s="41">
        <f>'[2]Deutschland Quartalsdaten'!O192</f>
        <v>81.062171804556911</v>
      </c>
      <c r="CM232" s="43">
        <f>'Datastream-Q'!BM233</f>
        <v>103.37439999999999</v>
      </c>
      <c r="CN232" s="105">
        <f>'Datastream-Q'!BN233</f>
        <v>98.9</v>
      </c>
      <c r="CP232" s="105">
        <f>'Datastream-Q'!BP233</f>
        <v>99.77</v>
      </c>
      <c r="CQ232" s="105">
        <f>'Datastream-Q'!BQ233</f>
        <v>101.2</v>
      </c>
      <c r="CR232" s="105">
        <f>'Datastream-Q'!BR233</f>
        <v>110.27</v>
      </c>
      <c r="CS232" s="105">
        <f>'Datastream-Q'!BS233</f>
        <v>97.87</v>
      </c>
      <c r="CT232" s="105">
        <f>'Datastream-Q'!BT233</f>
        <v>118.87</v>
      </c>
      <c r="CU232" s="28">
        <f>'Datastream-Q'!BU233</f>
        <v>100.4</v>
      </c>
      <c r="CW232" s="105">
        <f>'Datastream-Q'!CJ233</f>
        <v>2.399</v>
      </c>
      <c r="CX232" s="41"/>
      <c r="CY232" s="105">
        <f>'Datastream-Q'!BW233</f>
        <v>110.7</v>
      </c>
      <c r="CZ232" s="105">
        <f>'Datastream-Q'!CL233</f>
        <v>114.4657</v>
      </c>
      <c r="DA232" s="41">
        <f>[6]Quartalsdaten!C108</f>
        <v>102.47349530000001</v>
      </c>
      <c r="DB232" s="105">
        <f t="shared" si="16"/>
        <v>43.853869673853104</v>
      </c>
      <c r="DC232" s="19">
        <f>'[2]Deutschland Quartalsdaten'!N192</f>
        <v>5.1954617598100154E-2</v>
      </c>
      <c r="DG232" s="105">
        <f>'Datastream-Q'!BY233</f>
        <v>8.9187940000000001</v>
      </c>
      <c r="DH232" s="105">
        <f>'Datastream-Q'!BZ233</f>
        <v>10.5</v>
      </c>
      <c r="DI232" s="105">
        <f>'Datastream-Q'!CA233</f>
        <v>478.43</v>
      </c>
      <c r="DJ232" s="41">
        <f>[6]Quartalsdaten!D108</f>
        <v>461.19400000000002</v>
      </c>
      <c r="DK232" s="41">
        <f>[6]Quartalsdaten!E108</f>
        <v>449.109241</v>
      </c>
      <c r="DL232" s="57">
        <v>0.1</v>
      </c>
      <c r="DM232" s="112" t="str">
        <f>'Datastream-Q'!CE233</f>
        <v>#NA</v>
      </c>
      <c r="DN232" s="112" t="str">
        <f>'Datastream-Q'!CF233</f>
        <v>#NA</v>
      </c>
      <c r="DO232" s="41">
        <f>[6]Quartalsdaten!F108</f>
        <v>20.726430000000001</v>
      </c>
      <c r="DP232" s="41">
        <f>'West-Deutschland-Q'!BA233</f>
        <v>46.692030000000003</v>
      </c>
      <c r="DQ232" s="41">
        <f>[6]Quartalsdaten!G108</f>
        <v>29.32386</v>
      </c>
      <c r="DR232" s="41">
        <f>[6]Quartalsdaten!H108</f>
        <v>29.32386</v>
      </c>
      <c r="DS232" s="41">
        <f>[6]Quartalsdaten!I108</f>
        <v>20.726430000000001</v>
      </c>
      <c r="DT232" s="41">
        <f>[6]Quartalsdaten!J108</f>
        <v>162.40947</v>
      </c>
      <c r="DU232" s="41">
        <f>[6]Quartalsdaten!K108</f>
        <v>46.692030000000003</v>
      </c>
      <c r="DW232" s="105">
        <f>'Datastream-Q'!CG233</f>
        <v>90.9</v>
      </c>
      <c r="DX232" s="105">
        <f>'Datastream-Q'!CH233</f>
        <v>95.6</v>
      </c>
      <c r="DY232" s="56">
        <v>108.37</v>
      </c>
      <c r="DZ232" s="41"/>
      <c r="EA232" s="41"/>
      <c r="EB232" s="1">
        <f>[2]Weltindikatoren!C192</f>
        <v>4.842549961423539</v>
      </c>
      <c r="EC232" s="41">
        <f>'West-Deutschland-Q'!BE233</f>
        <v>80.863</v>
      </c>
      <c r="ED232" s="41">
        <f>'West-Deutschland-Q'!BF233</f>
        <v>49.396999999999998</v>
      </c>
      <c r="EE232" s="41">
        <f>[6]Quartalsdaten!L108</f>
        <v>463.41699999999997</v>
      </c>
      <c r="EF232" s="41">
        <v>99.94</v>
      </c>
      <c r="EG232" s="41">
        <f>[6]Quartalsdaten!M108</f>
        <v>31.973069330000001</v>
      </c>
      <c r="EH232" s="41">
        <f>[6]Quartalsdaten!N108</f>
        <v>8.7114631409999994</v>
      </c>
      <c r="EI232" s="41">
        <f>[6]Quartalsdaten!O108</f>
        <v>102.7333333</v>
      </c>
      <c r="EJ232" s="1">
        <f>[2]Weltindikatoren!C192</f>
        <v>4.842549961423539</v>
      </c>
      <c r="EK232" t="e">
        <f>#REF!</f>
        <v>#REF!</v>
      </c>
      <c r="EL232">
        <v>318.20051989588876</v>
      </c>
      <c r="EM232">
        <v>583.68869826478124</v>
      </c>
      <c r="EO232">
        <f>'Datastream-Q'!CM233</f>
        <v>120.7</v>
      </c>
      <c r="EP232">
        <f>'Datastream-Q'!CN233</f>
        <v>121.9</v>
      </c>
      <c r="EQ232">
        <f>[6]Quartalsdaten!AA108</f>
        <v>233.63200000000001</v>
      </c>
      <c r="ER232">
        <f>[6]Quartalsdaten!AB108</f>
        <v>344.07499999999999</v>
      </c>
      <c r="ES232" s="56">
        <v>109.31</v>
      </c>
      <c r="ET232" s="41">
        <f>[6]Quartalsdaten!AD108</f>
        <v>145.976</v>
      </c>
      <c r="EU232" s="41">
        <f>[6]Quartalsdaten!AE108</f>
        <v>170.34700000000001</v>
      </c>
    </row>
    <row r="233" spans="1:151">
      <c r="A233" s="4">
        <v>43009</v>
      </c>
      <c r="B233" s="14">
        <f>B232*('Datastream-Q'!B234/'Datastream-Q'!B233)</f>
        <v>637.95288255438027</v>
      </c>
      <c r="C233" s="55">
        <f>'Datastream-Q'!C234</f>
        <v>107.4</v>
      </c>
      <c r="D233" s="55">
        <f>'Datastream-Q'!D234</f>
        <v>109.6</v>
      </c>
      <c r="E233" s="55">
        <f>'Datastream-Q'!E234</f>
        <v>105.1</v>
      </c>
      <c r="F233" s="55">
        <f>'Datastream-Q'!F234</f>
        <v>111.7</v>
      </c>
      <c r="G233" s="55">
        <f>'Datastream-Q'!G234</f>
        <v>1.183621</v>
      </c>
      <c r="H233" s="55">
        <f>'Datastream-Q'!H234</f>
        <v>2045.5</v>
      </c>
      <c r="I233" s="55">
        <f>'Datastream-Q'!I234</f>
        <v>2885.1</v>
      </c>
      <c r="J233" s="55">
        <f>'Datastream-Q'!J234</f>
        <v>-0.32900000000000001</v>
      </c>
      <c r="K233" s="55">
        <f>'Datastream-Q'!K234</f>
        <v>0.33</v>
      </c>
      <c r="L233" s="55">
        <f>'Datastream-Q'!L234</f>
        <v>12917.6</v>
      </c>
      <c r="M233" s="55">
        <f>'Datastream-Q'!M234</f>
        <v>829441</v>
      </c>
      <c r="N233" s="55">
        <f>'Datastream-Q'!N234</f>
        <v>106.8</v>
      </c>
      <c r="O233" s="55">
        <f>'Datastream-Q'!O234</f>
        <v>4929</v>
      </c>
      <c r="P233" s="55">
        <f>'Datastream-Q'!P234</f>
        <v>5.5</v>
      </c>
      <c r="Q233" s="55">
        <f>'Datastream-Q'!Q234</f>
        <v>102.5</v>
      </c>
      <c r="R233" s="55">
        <f>'Datastream-Q'!R234</f>
        <v>103.5</v>
      </c>
      <c r="S233" s="55">
        <v>0</v>
      </c>
      <c r="T233" s="15">
        <v>0</v>
      </c>
      <c r="U233" s="55">
        <f>'Datastream-Q'!S234</f>
        <v>22.1</v>
      </c>
      <c r="V233" s="55">
        <f>'Datastream-Q'!T234</f>
        <v>8.3000000000000007</v>
      </c>
      <c r="W233" s="1">
        <f>'[2]Deutschland Quartalsdaten'!C193</f>
        <v>0.6908812281473603</v>
      </c>
      <c r="X233" s="1">
        <f>'[2]Deutschland Quartalsdaten'!B193</f>
        <v>4.5365174749426602</v>
      </c>
      <c r="Y233" s="19">
        <f>'[2]Deutschland Quartalsdaten'!J193</f>
        <v>4.9653594542032913</v>
      </c>
      <c r="Z233" s="55">
        <f>'Datastream-Q'!U234</f>
        <v>394.69499999999999</v>
      </c>
      <c r="AA233" s="55">
        <f>'Datastream-Q'!V234</f>
        <v>390.86462999999998</v>
      </c>
      <c r="AB233" s="55">
        <f>'Datastream-Q'!W234</f>
        <v>335.87</v>
      </c>
      <c r="AC233" s="55">
        <f>'Datastream-Q'!X234</f>
        <v>335.50004000000001</v>
      </c>
      <c r="AD233" s="55">
        <f>'Datastream-Q'!Y234</f>
        <v>6.8</v>
      </c>
      <c r="AE233" s="41">
        <f>'Datastream-Q'!Z234</f>
        <v>115.1</v>
      </c>
      <c r="AF233" s="1">
        <f>'Datastream-Q'!AA234</f>
        <v>20.399999999999999</v>
      </c>
      <c r="AG233" s="54">
        <f>'Datastream-Q'!AB234</f>
        <v>92.8</v>
      </c>
      <c r="AH233" s="54">
        <f>'Datastream-Q'!AC234</f>
        <v>86.5</v>
      </c>
      <c r="AI233" s="105">
        <f>'Datastream-Q'!AD234</f>
        <v>101.47</v>
      </c>
      <c r="AJ233" s="55">
        <f>'Datastream-Q'!AE234</f>
        <v>1.183621</v>
      </c>
      <c r="AK233" s="41">
        <f t="shared" si="39"/>
        <v>100.97997355248032</v>
      </c>
      <c r="AL233" s="41">
        <f t="shared" si="40"/>
        <v>100.11027122381266</v>
      </c>
      <c r="AM233" s="55">
        <f>'Datastream-Q'!CI234</f>
        <v>11.2</v>
      </c>
      <c r="AN233" s="55">
        <f>'Datastream-Q'!AF234</f>
        <v>106.7</v>
      </c>
      <c r="AO233" s="55">
        <f>'Datastream-Q'!AG234</f>
        <v>17.7</v>
      </c>
      <c r="AP233" s="55">
        <f>'Datastream-Q'!AH234</f>
        <v>68.883740000000003</v>
      </c>
      <c r="AQ233" s="55">
        <f>'Datastream-Q'!AI234</f>
        <v>322.00882999999999</v>
      </c>
      <c r="AR233" s="55">
        <f>'Datastream-Q'!AJ234</f>
        <v>76.956509999999994</v>
      </c>
      <c r="AS233" s="55">
        <f>'Datastream-Q'!AK234</f>
        <v>258.53825000000001</v>
      </c>
      <c r="AT233" s="55">
        <f>'Datastream-Q'!AL234</f>
        <v>71.751999999999995</v>
      </c>
      <c r="AU233" s="55">
        <f>'Datastream-Q'!AM234</f>
        <v>322.94299999999998</v>
      </c>
      <c r="AV233" s="1">
        <f>'Datastream-Q'!AN234</f>
        <v>78.394999999999996</v>
      </c>
      <c r="AW233" s="1">
        <f>'Datastream-Q'!AO234</f>
        <v>257.47500000000002</v>
      </c>
      <c r="AX233" s="1">
        <f t="shared" si="37"/>
        <v>100.86874435363711</v>
      </c>
      <c r="AY233" s="55">
        <f>'Datastream-Q'!AQ234</f>
        <v>61.48</v>
      </c>
      <c r="AZ233" s="55">
        <f>'Datastream-Q'!AR234</f>
        <v>102.5</v>
      </c>
      <c r="BA233" s="41">
        <f t="shared" si="43"/>
        <v>104.16391444483124</v>
      </c>
      <c r="BB233" s="41">
        <f t="shared" si="41"/>
        <v>100.29010695141496</v>
      </c>
      <c r="BC233" s="41">
        <f t="shared" si="44"/>
        <v>101.86922457892126</v>
      </c>
      <c r="BD233" s="41">
        <f t="shared" si="42"/>
        <v>99.588745572463651</v>
      </c>
      <c r="BF233" s="105">
        <f>'Datastream-Q'!AT234</f>
        <v>115.1</v>
      </c>
      <c r="BG233" s="105">
        <f>'Datastream-Q'!AU234</f>
        <v>87.7</v>
      </c>
      <c r="BH233" s="105">
        <f>'Datastream-Q'!AV234</f>
        <v>87.4</v>
      </c>
      <c r="BI233" s="55">
        <f>'Datastream-Q'!AW234</f>
        <v>22</v>
      </c>
      <c r="BJ233" s="55">
        <f>'Datastream-Q'!AX234</f>
        <v>8.4</v>
      </c>
      <c r="BK233" s="55">
        <f>'Datastream-Q'!AY234</f>
        <v>17.7</v>
      </c>
      <c r="BM233" s="55">
        <f>'Datastream-Q'!AZ234</f>
        <v>106.5941</v>
      </c>
      <c r="BN233" s="55">
        <f>'Datastream-Q'!BA234</f>
        <v>101.8451</v>
      </c>
      <c r="BO233" s="55">
        <f>'Datastream-Q'!BB234</f>
        <v>18.2</v>
      </c>
      <c r="BP233" s="55">
        <f>'Datastream-Q'!BC234</f>
        <v>90.5</v>
      </c>
      <c r="BQ233" s="41">
        <f>[6]Quartalsdaten!S109</f>
        <v>76.813509999999994</v>
      </c>
      <c r="BR233" s="55">
        <f>'Datastream-Q'!BE234</f>
        <v>109.7</v>
      </c>
      <c r="BW233" s="41">
        <f>'West-Deutschland-Q'!AW234</f>
        <v>421.26028000000002</v>
      </c>
      <c r="BX233" s="41">
        <f>'West-Deutschland-Q'!AX234</f>
        <v>56.75929</v>
      </c>
      <c r="BY233" s="41">
        <f>'West-Deutschland-Q'!AY234</f>
        <v>748.56096000000002</v>
      </c>
      <c r="BZ233" s="41">
        <f>'Datastream-Q'!BF234</f>
        <v>833.08600000000001</v>
      </c>
      <c r="CB233" s="42">
        <f>'Datastream-Q'!BH234</f>
        <v>73261.451000000001</v>
      </c>
      <c r="CC233" s="105">
        <v>1059.8599999999999</v>
      </c>
      <c r="CD233" s="55">
        <f>'Datastream-Q'!BI234</f>
        <v>17.899999999999999</v>
      </c>
      <c r="CE233" s="55">
        <f>'Datastream-Q'!BJ234</f>
        <v>2.8</v>
      </c>
      <c r="CF233" s="55">
        <f>'Datastream-Q'!BK234</f>
        <v>114.1</v>
      </c>
      <c r="CH233" s="11">
        <f>[2]Weltindikatoren!Q193</f>
        <v>80.091248841954965</v>
      </c>
      <c r="CI233" s="41">
        <f>'[2]Deutschland Quartalsdaten'!O193</f>
        <v>81.698193125905703</v>
      </c>
      <c r="CM233" s="43">
        <f>'Datastream-Q'!BM234</f>
        <v>103.61539999999999</v>
      </c>
      <c r="CN233" s="105">
        <f>'Datastream-Q'!BN234</f>
        <v>100.7</v>
      </c>
      <c r="CP233" s="105">
        <f>'Datastream-Q'!BP234</f>
        <v>115.13</v>
      </c>
      <c r="CQ233" s="105">
        <f>'Datastream-Q'!BQ234</f>
        <v>114.5</v>
      </c>
      <c r="CR233" s="105">
        <f>'Datastream-Q'!BR234</f>
        <v>110.47</v>
      </c>
      <c r="CS233" s="105">
        <f>'Datastream-Q'!BS234</f>
        <v>96</v>
      </c>
      <c r="CT233" s="105">
        <f>'Datastream-Q'!BT234</f>
        <v>120.47</v>
      </c>
      <c r="CU233" s="28">
        <f>'Datastream-Q'!BU234</f>
        <v>101</v>
      </c>
      <c r="CW233" s="105">
        <f>'Datastream-Q'!CJ234</f>
        <v>4.7240000000000002</v>
      </c>
      <c r="CX233" s="41"/>
      <c r="CY233" s="105">
        <f>'Datastream-Q'!BW234</f>
        <v>110.2</v>
      </c>
      <c r="CZ233" s="105">
        <f>'Datastream-Q'!CL234</f>
        <v>115.0284</v>
      </c>
      <c r="DA233" s="41">
        <f>[6]Quartalsdaten!C109</f>
        <v>102.560115</v>
      </c>
      <c r="DB233" s="105">
        <f t="shared" si="16"/>
        <v>51.942302476890823</v>
      </c>
      <c r="DC233" s="19">
        <f>'[2]Deutschland Quartalsdaten'!N193</f>
        <v>4.602972755214562E-2</v>
      </c>
      <c r="DG233" s="105">
        <f>'Datastream-Q'!BY234</f>
        <v>9.4523399999999995</v>
      </c>
      <c r="DH233" s="105">
        <f>'Datastream-Q'!BZ234</f>
        <v>10.8</v>
      </c>
      <c r="DI233" s="105">
        <f>'Datastream-Q'!CA234</f>
        <v>481.58</v>
      </c>
      <c r="DJ233" s="41">
        <f>[6]Quartalsdaten!D109</f>
        <v>467.64100000000002</v>
      </c>
      <c r="DK233" s="41">
        <f>[6]Quartalsdaten!E109</f>
        <v>456.290594</v>
      </c>
      <c r="DL233" s="57">
        <v>0.1</v>
      </c>
      <c r="DM233" s="112" t="str">
        <f>'Datastream-Q'!CE234</f>
        <v>#NA</v>
      </c>
      <c r="DN233" s="112" t="str">
        <f>'Datastream-Q'!CF234</f>
        <v>#NA</v>
      </c>
      <c r="DO233" s="31">
        <f>[6]Quartalsdaten!F109</f>
        <v>20.91207</v>
      </c>
      <c r="DP233" s="41">
        <f>'West-Deutschland-Q'!BA234</f>
        <v>46.718339999999998</v>
      </c>
      <c r="DQ233" s="31">
        <f>[6]Quartalsdaten!G109</f>
        <v>29.797519999999999</v>
      </c>
      <c r="DR233" s="31">
        <f>[6]Quartalsdaten!H109</f>
        <v>29.797519999999999</v>
      </c>
      <c r="DS233" s="31">
        <f>[6]Quartalsdaten!I109</f>
        <v>20.91207</v>
      </c>
      <c r="DT233" s="31">
        <f>[6]Quartalsdaten!J109</f>
        <v>163.34854000000001</v>
      </c>
      <c r="DU233" s="31">
        <f>[6]Quartalsdaten!K109</f>
        <v>46.718339999999998</v>
      </c>
      <c r="DW233" s="105">
        <f>'Datastream-Q'!CG234</f>
        <v>90.8</v>
      </c>
      <c r="DX233" s="105">
        <f>'Datastream-Q'!CH234</f>
        <v>95.8</v>
      </c>
      <c r="DY233" s="56">
        <v>109.87</v>
      </c>
      <c r="EB233" s="1">
        <f>[2]Weltindikatoren!C193</f>
        <v>4.891181349629691</v>
      </c>
      <c r="EC233" s="41">
        <f>'West-Deutschland-Q'!BE234</f>
        <v>82.105999999999995</v>
      </c>
      <c r="ED233" s="41">
        <f>'West-Deutschland-Q'!BF234</f>
        <v>49.951999999999998</v>
      </c>
      <c r="EE233" s="41">
        <f>[6]Quartalsdaten!L109</f>
        <v>466.59199999999998</v>
      </c>
      <c r="EF233" s="41">
        <v>99.48</v>
      </c>
      <c r="EG233" s="41">
        <f>[6]Quartalsdaten!M109</f>
        <v>32.154184479999998</v>
      </c>
      <c r="EH233" s="41">
        <f>[6]Quartalsdaten!N109</f>
        <v>8.8075355399999999</v>
      </c>
      <c r="EI233" s="41">
        <f>[6]Quartalsdaten!O109</f>
        <v>103.0333333</v>
      </c>
      <c r="EJ233" s="1">
        <f>[2]Weltindikatoren!C193</f>
        <v>4.891181349629691</v>
      </c>
      <c r="EK233" t="e">
        <f>#REF!</f>
        <v>#REF!</v>
      </c>
      <c r="EL233">
        <v>321.77691297246065</v>
      </c>
      <c r="EM233">
        <v>592.05615182332053</v>
      </c>
      <c r="EO233">
        <f>'Datastream-Q'!CM234</f>
        <v>122.8</v>
      </c>
      <c r="EP233">
        <f>'Datastream-Q'!CN234</f>
        <v>123</v>
      </c>
      <c r="EQ233">
        <f>[6]Quartalsdaten!AA109</f>
        <v>237.23400000000001</v>
      </c>
      <c r="ER233">
        <f>[6]Quartalsdaten!AB109</f>
        <v>348.553</v>
      </c>
      <c r="ES233" s="56">
        <v>111.22</v>
      </c>
      <c r="ET233" s="41">
        <f>[6]Quartalsdaten!AD109</f>
        <v>147.28100000000001</v>
      </c>
      <c r="EU233" s="41">
        <f>[6]Quartalsdaten!AE109</f>
        <v>176.82</v>
      </c>
    </row>
    <row r="234" spans="1:151">
      <c r="A234" s="4">
        <v>43101</v>
      </c>
      <c r="B234" s="14">
        <f>B233*('Datastream-Q'!B235/'Datastream-Q'!B234)</f>
        <v>635.19464037498483</v>
      </c>
      <c r="C234" s="105">
        <f>'Datastream-Q'!C235</f>
        <v>107.4</v>
      </c>
      <c r="D234" s="105">
        <f>'Datastream-Q'!D235</f>
        <v>111.4</v>
      </c>
      <c r="E234" s="105">
        <f>'Datastream-Q'!E235</f>
        <v>103.5</v>
      </c>
      <c r="F234" s="55">
        <f>'Datastream-Q'!F235</f>
        <v>109.2</v>
      </c>
      <c r="G234" s="55">
        <f>'Datastream-Q'!G235</f>
        <v>1.233619</v>
      </c>
      <c r="H234" s="55">
        <f>'Datastream-Q'!H235</f>
        <v>2061.3000000000002</v>
      </c>
      <c r="I234" s="55">
        <f>'Datastream-Q'!I235</f>
        <v>2909.8</v>
      </c>
      <c r="J234" s="55">
        <f>'Datastream-Q'!J235</f>
        <v>-0.32800000000000001</v>
      </c>
      <c r="K234" s="55">
        <f>'Datastream-Q'!K235</f>
        <v>0.56999999999999995</v>
      </c>
      <c r="L234" s="55">
        <f>'Datastream-Q'!L235</f>
        <v>12096.7</v>
      </c>
      <c r="M234" s="55">
        <f>'Datastream-Q'!M235</f>
        <v>878611</v>
      </c>
      <c r="N234" s="55">
        <f>'Datastream-Q'!N235</f>
        <v>106.4</v>
      </c>
      <c r="O234" s="55">
        <f>'Datastream-Q'!O235</f>
        <v>5020</v>
      </c>
      <c r="P234" s="55">
        <f>'Datastream-Q'!P235</f>
        <v>5.4</v>
      </c>
      <c r="Q234" s="55">
        <f>'Datastream-Q'!Q235</f>
        <v>102.9</v>
      </c>
      <c r="R234" s="55">
        <f>'Datastream-Q'!R235</f>
        <v>104</v>
      </c>
      <c r="S234" s="55">
        <v>0</v>
      </c>
      <c r="T234" s="15">
        <v>0</v>
      </c>
      <c r="U234" s="55">
        <f>'Datastream-Q'!S235</f>
        <v>29.8</v>
      </c>
      <c r="V234" s="55">
        <f>'Datastream-Q'!T235</f>
        <v>5</v>
      </c>
      <c r="W234" s="1">
        <f>'[2]Deutschland Quartalsdaten'!C194</f>
        <v>0.62181350622673182</v>
      </c>
      <c r="X234" s="1">
        <f>'[2]Deutschland Quartalsdaten'!B194</f>
        <v>4.5483484669981111</v>
      </c>
      <c r="Y234" s="19">
        <f>'[2]Deutschland Quartalsdaten'!J194</f>
        <v>5.0030719017341836</v>
      </c>
      <c r="Z234" s="105">
        <f>'Datastream-Q'!U235</f>
        <v>395.346</v>
      </c>
      <c r="AA234" s="105">
        <f>'Datastream-Q'!V235</f>
        <v>390.79361</v>
      </c>
      <c r="AB234" s="105">
        <f>'Datastream-Q'!W235</f>
        <v>336.40499999999997</v>
      </c>
      <c r="AC234" s="105">
        <f>'Datastream-Q'!X235</f>
        <v>333.46938999999998</v>
      </c>
      <c r="AD234" s="55">
        <f>'Datastream-Q'!Y235</f>
        <v>11.2</v>
      </c>
      <c r="AE234" s="41">
        <f>'Datastream-Q'!Z235</f>
        <v>113.3</v>
      </c>
      <c r="AF234" s="1">
        <f>'Datastream-Q'!AA235</f>
        <v>19.2</v>
      </c>
      <c r="AG234" s="54">
        <f>'Datastream-Q'!AB235</f>
        <v>93.3</v>
      </c>
      <c r="AH234" s="54">
        <f>'Datastream-Q'!AC235</f>
        <v>86.7</v>
      </c>
      <c r="AI234" s="105">
        <f>'Datastream-Q'!AD235</f>
        <v>102.33</v>
      </c>
      <c r="AJ234" s="105">
        <f>'Datastream-Q'!AE235</f>
        <v>1.233619</v>
      </c>
      <c r="AK234" s="41">
        <f t="shared" si="39"/>
        <v>101.16490901680812</v>
      </c>
      <c r="AL234" s="41">
        <f t="shared" si="40"/>
        <v>100.88032367828423</v>
      </c>
      <c r="AM234" s="105">
        <f>'Datastream-Q'!CI235</f>
        <v>9.6</v>
      </c>
      <c r="AN234" s="55">
        <f>'Datastream-Q'!AF235</f>
        <v>106</v>
      </c>
      <c r="AO234" s="55">
        <f>'Datastream-Q'!AG235</f>
        <v>17.3</v>
      </c>
      <c r="AP234" s="55">
        <f>'Datastream-Q'!AH235</f>
        <v>69.464759999999998</v>
      </c>
      <c r="AQ234" s="55">
        <f>'Datastream-Q'!AI235</f>
        <v>321.33803999999998</v>
      </c>
      <c r="AR234" s="55">
        <f>'Datastream-Q'!AJ235</f>
        <v>75.690669999999997</v>
      </c>
      <c r="AS234" s="55">
        <f>'Datastream-Q'!AK235</f>
        <v>257.79221999999999</v>
      </c>
      <c r="AT234" s="55">
        <f>'Datastream-Q'!AL235</f>
        <v>72.319000000000003</v>
      </c>
      <c r="AU234" s="55">
        <f>'Datastream-Q'!AM235</f>
        <v>323.02699999999999</v>
      </c>
      <c r="AV234" s="1">
        <f>'Datastream-Q'!AN235</f>
        <v>77.402000000000001</v>
      </c>
      <c r="AW234" s="1">
        <f>'Datastream-Q'!AO235</f>
        <v>259.00299999999999</v>
      </c>
      <c r="AX234" s="1">
        <f t="shared" ref="AX234:AX239" si="45">AK234/AL234*100</f>
        <v>100.28210192845084</v>
      </c>
      <c r="AY234" s="105">
        <f>'Datastream-Q'!AQ235</f>
        <v>67.16</v>
      </c>
      <c r="AZ234" s="105">
        <f>'Datastream-Q'!AR235</f>
        <v>102.9</v>
      </c>
      <c r="BA234" s="41">
        <f t="shared" si="43"/>
        <v>104.10890356491551</v>
      </c>
      <c r="BB234" s="41">
        <f t="shared" si="41"/>
        <v>100.52560225985073</v>
      </c>
      <c r="BC234" s="41">
        <f t="shared" si="44"/>
        <v>102.26095237365452</v>
      </c>
      <c r="BD234" s="41">
        <f t="shared" si="42"/>
        <v>100.46967282410617</v>
      </c>
      <c r="BF234" s="105">
        <f>'Datastream-Q'!AT235</f>
        <v>113.3</v>
      </c>
      <c r="BG234" s="105">
        <f>'Datastream-Q'!AU235</f>
        <v>88.2</v>
      </c>
      <c r="BH234" s="105">
        <f>'Datastream-Q'!AV235</f>
        <v>87.9</v>
      </c>
      <c r="BI234" s="55">
        <f>'Datastream-Q'!AW235</f>
        <v>23.5</v>
      </c>
      <c r="BJ234" s="55">
        <f>'Datastream-Q'!AX235</f>
        <v>5.8</v>
      </c>
      <c r="BK234" s="55">
        <f>'Datastream-Q'!AY235</f>
        <v>15</v>
      </c>
      <c r="BM234" s="55">
        <f>'Datastream-Q'!AZ235</f>
        <v>106.90989999999999</v>
      </c>
      <c r="BN234" s="55">
        <f>'Datastream-Q'!BA235</f>
        <v>101.7505</v>
      </c>
      <c r="BO234" s="105">
        <f>'Datastream-Q'!BB235</f>
        <v>21</v>
      </c>
      <c r="BP234" s="105">
        <f>'Datastream-Q'!BC235</f>
        <v>52.6</v>
      </c>
      <c r="BQ234" s="31">
        <f>[6]Quartalsdaten!S110</f>
        <v>77.237650000000002</v>
      </c>
      <c r="BR234" s="105">
        <f>'Datastream-Q'!BE235</f>
        <v>110.7</v>
      </c>
      <c r="BW234" s="41">
        <f>'West-Deutschland-Q'!AW235</f>
        <v>422.17196000000001</v>
      </c>
      <c r="BX234" s="41">
        <f>'West-Deutschland-Q'!AX235</f>
        <v>57.821150000000003</v>
      </c>
      <c r="BY234" s="41">
        <f>'West-Deutschland-Q'!AY235</f>
        <v>745.01329999999996</v>
      </c>
      <c r="BZ234" s="41">
        <f>'Datastream-Q'!BF235</f>
        <v>833.31399999999996</v>
      </c>
      <c r="CB234" s="42">
        <f>'Datastream-Q'!BH235</f>
        <v>74686.392000000007</v>
      </c>
      <c r="CC234" s="105">
        <v>1061.96</v>
      </c>
      <c r="CD234" s="105">
        <f>'Datastream-Q'!BI235</f>
        <v>14.4</v>
      </c>
      <c r="CE234" s="105">
        <f>'Datastream-Q'!BJ235</f>
        <v>2.7</v>
      </c>
      <c r="CF234" s="105">
        <f>'Datastream-Q'!BK235</f>
        <v>114</v>
      </c>
      <c r="CH234" s="11">
        <f>[2]Weltindikatoren!Q194</f>
        <v>79.959606942877045</v>
      </c>
      <c r="CI234" s="41">
        <f>'[2]Deutschland Quartalsdaten'!O194</f>
        <v>81.925259506414037</v>
      </c>
      <c r="CM234" s="43">
        <f>'Datastream-Q'!BM235</f>
        <v>104.01349999999999</v>
      </c>
      <c r="CN234" s="105">
        <f>'Datastream-Q'!BN235</f>
        <v>100.9</v>
      </c>
      <c r="CP234" s="105">
        <f>'Datastream-Q'!BP235</f>
        <v>125.33</v>
      </c>
      <c r="CQ234" s="105">
        <f>'Datastream-Q'!BQ235</f>
        <v>124.17</v>
      </c>
      <c r="CR234" s="105">
        <f>'Datastream-Q'!BR235</f>
        <v>116.93</v>
      </c>
      <c r="CS234" s="105">
        <f>'Datastream-Q'!BS235</f>
        <v>98.4</v>
      </c>
      <c r="CT234" s="105">
        <f>'Datastream-Q'!BT235</f>
        <v>129.80000000000001</v>
      </c>
      <c r="CU234" s="28">
        <f>'Datastream-Q'!BU235</f>
        <v>101.1</v>
      </c>
      <c r="CW234" s="105">
        <f>'Datastream-Q'!CJ235</f>
        <v>-2.294</v>
      </c>
      <c r="CX234" s="41"/>
      <c r="CY234" s="105">
        <f>'Datastream-Q'!BW235</f>
        <v>112.2</v>
      </c>
      <c r="CZ234" s="105">
        <f>'Datastream-Q'!CL235</f>
        <v>116.9956</v>
      </c>
      <c r="DA234" s="41">
        <f>[6]Quartalsdaten!C110</f>
        <v>103.08090839999998</v>
      </c>
      <c r="DB234" s="105">
        <f t="shared" si="16"/>
        <v>54.441444238456114</v>
      </c>
      <c r="DC234" s="19">
        <f>'[2]Deutschland Quartalsdaten'!N194</f>
        <v>4.4243562198176337E-2</v>
      </c>
      <c r="DG234" s="105">
        <f>'Datastream-Q'!BY235</f>
        <v>14.332001</v>
      </c>
      <c r="DH234" s="105">
        <f>'Datastream-Q'!BZ235</f>
        <v>11</v>
      </c>
      <c r="DI234" s="105">
        <f>'Datastream-Q'!CA235</f>
        <v>490.39</v>
      </c>
      <c r="DJ234" s="41">
        <f>[6]Quartalsdaten!D110</f>
        <v>481.76400000000001</v>
      </c>
      <c r="DK234" s="41">
        <f>[6]Quartalsdaten!E110</f>
        <v>469.24118320000002</v>
      </c>
      <c r="DM234" s="112" t="str">
        <f>'Datastream-Q'!CE235</f>
        <v>#NA</v>
      </c>
      <c r="DN234" s="112" t="str">
        <f>'Datastream-Q'!CF235</f>
        <v>#NA</v>
      </c>
      <c r="DO234" s="41">
        <f>[6]Quartalsdaten!F110</f>
        <v>21.332840000000001</v>
      </c>
      <c r="DP234" s="41">
        <f>'West-Deutschland-Q'!BA235</f>
        <v>46.944139999999997</v>
      </c>
      <c r="DQ234" s="41">
        <f>[6]Quartalsdaten!G110</f>
        <v>30.362690000000001</v>
      </c>
      <c r="DR234" s="41">
        <f>[6]Quartalsdaten!H110</f>
        <v>30.362690000000001</v>
      </c>
      <c r="DS234" s="41">
        <f>[6]Quartalsdaten!I110</f>
        <v>21.332840000000001</v>
      </c>
      <c r="DT234" s="41">
        <f>[6]Quartalsdaten!J110</f>
        <v>165.36294000000001</v>
      </c>
      <c r="DU234" s="41">
        <f>[6]Quartalsdaten!K110</f>
        <v>46.944139999999997</v>
      </c>
      <c r="DW234" s="105">
        <f>'Datastream-Q'!CG235</f>
        <v>90.5</v>
      </c>
      <c r="DX234" s="105">
        <f>'Datastream-Q'!CH235</f>
        <v>97.3</v>
      </c>
      <c r="DY234" s="56">
        <v>109.48</v>
      </c>
      <c r="EB234" s="1">
        <f>[2]Weltindikatoren!C194</f>
        <v>4.9379171423270032</v>
      </c>
      <c r="EC234" s="41">
        <f>'West-Deutschland-Q'!BE235</f>
        <v>83.552999999999997</v>
      </c>
      <c r="ED234" s="41">
        <f>'West-Deutschland-Q'!BF235</f>
        <v>50.750999999999998</v>
      </c>
      <c r="EE234" s="41">
        <f>[6]Quartalsdaten!L110</f>
        <v>475.60599999999999</v>
      </c>
      <c r="EF234" s="41">
        <v>100.26</v>
      </c>
      <c r="EG234" s="41">
        <f>[6]Quartalsdaten!M110</f>
        <v>32.004296070000002</v>
      </c>
      <c r="EH234" s="41">
        <f>[6]Quartalsdaten!N110</f>
        <v>8.8808952640000012</v>
      </c>
      <c r="EI234" s="41">
        <f>[6]Quartalsdaten!O110</f>
        <v>103.49999999999999</v>
      </c>
      <c r="EJ234" s="1">
        <f>[2]Weltindikatoren!C194</f>
        <v>4.9379171423270032</v>
      </c>
      <c r="EK234" t="e">
        <f>#REF!</f>
        <v>#REF!</v>
      </c>
      <c r="EL234">
        <v>324.69516644111422</v>
      </c>
      <c r="EM234">
        <v>598.05529020028325</v>
      </c>
      <c r="EO234">
        <f>'Datastream-Q'!CM235</f>
        <v>123.7</v>
      </c>
      <c r="EP234">
        <f>'Datastream-Q'!CN235</f>
        <v>124.2</v>
      </c>
      <c r="EQ234">
        <f>[6]Quartalsdaten!AA110</f>
        <v>240.202</v>
      </c>
      <c r="ER234">
        <f>[6]Quartalsdaten!AB110</f>
        <v>352.22699999999998</v>
      </c>
      <c r="ES234" s="56">
        <v>113.26</v>
      </c>
      <c r="ET234" s="41">
        <f>[6]Quartalsdaten!AD110</f>
        <v>150.10900000000001</v>
      </c>
      <c r="EU234" s="41">
        <f>[6]Quartalsdaten!AE110</f>
        <v>158.577</v>
      </c>
    </row>
    <row r="235" spans="1:151">
      <c r="A235" s="4">
        <v>43191</v>
      </c>
      <c r="B235" s="14">
        <f>B234*('Datastream-Q'!B236/'Datastream-Q'!B235)</f>
        <v>638.73279930855415</v>
      </c>
      <c r="C235" s="105">
        <f>'Datastream-Q'!C236</f>
        <v>105.5</v>
      </c>
      <c r="D235" s="105">
        <f>'Datastream-Q'!D236</f>
        <v>110.1</v>
      </c>
      <c r="E235" s="105">
        <f>'Datastream-Q'!E236</f>
        <v>101.2</v>
      </c>
      <c r="F235" s="105">
        <f>'Datastream-Q'!F236</f>
        <v>107.8</v>
      </c>
      <c r="G235" s="105">
        <f>'Datastream-Q'!G236</f>
        <v>1.167829</v>
      </c>
      <c r="H235" s="105">
        <f>'Datastream-Q'!H236</f>
        <v>2110.1</v>
      </c>
      <c r="I235" s="105">
        <f>'Datastream-Q'!I236</f>
        <v>2956.5</v>
      </c>
      <c r="J235" s="105">
        <f>'Datastream-Q'!J236</f>
        <v>-0.32500000000000001</v>
      </c>
      <c r="K235" s="105">
        <f>'Datastream-Q'!K236</f>
        <v>0.43</v>
      </c>
      <c r="L235" s="105">
        <f>'Datastream-Q'!L236</f>
        <v>12306</v>
      </c>
      <c r="M235" s="105">
        <f>'Datastream-Q'!M236</f>
        <v>960420</v>
      </c>
      <c r="N235" s="105">
        <f>'Datastream-Q'!N236</f>
        <v>107.2</v>
      </c>
      <c r="O235" s="105">
        <f>'Datastream-Q'!O236</f>
        <v>4948</v>
      </c>
      <c r="P235" s="105">
        <f>'Datastream-Q'!P236</f>
        <v>5.2</v>
      </c>
      <c r="Q235" s="105">
        <f>'Datastream-Q'!Q236</f>
        <v>103.5</v>
      </c>
      <c r="R235" s="105">
        <f>'Datastream-Q'!R236</f>
        <v>104.5</v>
      </c>
      <c r="S235" s="105">
        <v>0</v>
      </c>
      <c r="T235" s="15">
        <v>0</v>
      </c>
      <c r="U235" s="105">
        <f>'Datastream-Q'!S236</f>
        <v>23.8</v>
      </c>
      <c r="V235" s="105">
        <f>'Datastream-Q'!T236</f>
        <v>6.6</v>
      </c>
      <c r="W235" s="1">
        <f>'[2]Deutschland Quartalsdaten'!C195</f>
        <v>0.66654701610665501</v>
      </c>
      <c r="X235" s="1">
        <f>'[2]Deutschland Quartalsdaten'!B195</f>
        <v>4.5701367022070283</v>
      </c>
      <c r="Y235" s="19">
        <f>'[2]Deutschland Quartalsdaten'!J195</f>
        <v>5.0372666548954017</v>
      </c>
      <c r="Z235" s="105">
        <f>'Datastream-Q'!U236</f>
        <v>399.43900000000002</v>
      </c>
      <c r="AA235" s="105">
        <f>'Datastream-Q'!V236</f>
        <v>392.88799</v>
      </c>
      <c r="AB235" s="105">
        <f>'Datastream-Q'!W236</f>
        <v>342.18299999999999</v>
      </c>
      <c r="AC235" s="105">
        <f>'Datastream-Q'!X236</f>
        <v>337.42651000000001</v>
      </c>
      <c r="AD235" s="105">
        <f>'Datastream-Q'!Y236</f>
        <v>12.1</v>
      </c>
      <c r="AE235" s="41">
        <f>'Datastream-Q'!Z236</f>
        <v>111.5</v>
      </c>
      <c r="AF235" s="1">
        <f>'Datastream-Q'!AA236</f>
        <v>15.9</v>
      </c>
      <c r="AG235" s="54">
        <f>'Datastream-Q'!AB236</f>
        <v>92.9</v>
      </c>
      <c r="AH235" s="54">
        <f>'Datastream-Q'!AC236</f>
        <v>86.2</v>
      </c>
      <c r="AI235" s="105">
        <f>'Datastream-Q'!AD236</f>
        <v>101.99</v>
      </c>
      <c r="AJ235" s="105">
        <f>'Datastream-Q'!AE236</f>
        <v>1.167829</v>
      </c>
      <c r="AK235" s="41">
        <f t="shared" si="39"/>
        <v>101.66739889402065</v>
      </c>
      <c r="AL235" s="41">
        <f t="shared" si="40"/>
        <v>101.40963731628554</v>
      </c>
      <c r="AM235" s="105">
        <f>'Datastream-Q'!CI236</f>
        <v>7.8</v>
      </c>
      <c r="AN235" s="105">
        <f>'Datastream-Q'!AF236</f>
        <v>107</v>
      </c>
      <c r="AO235" s="105">
        <f>'Datastream-Q'!AG236</f>
        <v>19.7</v>
      </c>
      <c r="AP235" s="105">
        <f>'Datastream-Q'!AH236</f>
        <v>69.015129999999999</v>
      </c>
      <c r="AQ235" s="105">
        <f>'Datastream-Q'!AI236</f>
        <v>323.93371000000002</v>
      </c>
      <c r="AR235" s="105">
        <f>'Datastream-Q'!AJ236</f>
        <v>74.881900000000002</v>
      </c>
      <c r="AS235" s="105">
        <f>'Datastream-Q'!AK236</f>
        <v>262.56700999999998</v>
      </c>
      <c r="AT235" s="105">
        <f>'Datastream-Q'!AL236</f>
        <v>72.915999999999997</v>
      </c>
      <c r="AU235" s="105">
        <f>'Datastream-Q'!AM236</f>
        <v>326.52300000000002</v>
      </c>
      <c r="AV235" s="1">
        <f>'Datastream-Q'!AN236</f>
        <v>77.209999999999994</v>
      </c>
      <c r="AW235" s="1">
        <f>'Datastream-Q'!AO236</f>
        <v>264.97300000000001</v>
      </c>
      <c r="AX235" s="1">
        <f t="shared" si="45"/>
        <v>100.25417858159888</v>
      </c>
      <c r="AY235" s="105">
        <f>'Datastream-Q'!AQ236</f>
        <v>74.89</v>
      </c>
      <c r="AZ235" s="105">
        <f>'Datastream-Q'!AR236</f>
        <v>103.5</v>
      </c>
      <c r="BA235" s="41">
        <f t="shared" si="43"/>
        <v>105.65219539541546</v>
      </c>
      <c r="BB235" s="41">
        <f t="shared" si="41"/>
        <v>100.79932712158917</v>
      </c>
      <c r="BC235" s="41">
        <f t="shared" si="44"/>
        <v>103.10902901769319</v>
      </c>
      <c r="BD235" s="41">
        <f t="shared" si="42"/>
        <v>100.91633370087128</v>
      </c>
      <c r="BF235" s="105">
        <f>'Datastream-Q'!AT236</f>
        <v>111.5</v>
      </c>
      <c r="BG235" s="105">
        <f>'Datastream-Q'!AU236</f>
        <v>87.8</v>
      </c>
      <c r="BH235" s="105">
        <f>'Datastream-Q'!AV236</f>
        <v>87.9</v>
      </c>
      <c r="BI235" s="105">
        <f>'Datastream-Q'!AW236</f>
        <v>16.8</v>
      </c>
      <c r="BJ235" s="105">
        <f>'Datastream-Q'!AX236</f>
        <v>9.6999999999999993</v>
      </c>
      <c r="BK235" s="105">
        <f>'Datastream-Q'!AY236</f>
        <v>12.7</v>
      </c>
      <c r="BM235" s="105">
        <f>'Datastream-Q'!AZ236</f>
        <v>106.97320000000001</v>
      </c>
      <c r="BN235" s="105">
        <f>'Datastream-Q'!BA236</f>
        <v>101.4293</v>
      </c>
      <c r="BO235" s="105">
        <f>'Datastream-Q'!BB236</f>
        <v>26.3</v>
      </c>
      <c r="BP235" s="105">
        <f>'Datastream-Q'!BC236</f>
        <v>79.099999999999994</v>
      </c>
      <c r="BQ235" s="31">
        <f>[6]Quartalsdaten!S111</f>
        <v>78.133210000000005</v>
      </c>
      <c r="BR235" s="105">
        <f>'Datastream-Q'!BE236</f>
        <v>112.4</v>
      </c>
      <c r="BW235" s="41">
        <f>'West-Deutschland-Q'!AW236</f>
        <v>422.85320999999999</v>
      </c>
      <c r="BX235" s="41">
        <f>'West-Deutschland-Q'!AX236</f>
        <v>57.981540000000003</v>
      </c>
      <c r="BY235" s="41">
        <f>'West-Deutschland-Q'!AY236</f>
        <v>750.60594000000003</v>
      </c>
      <c r="BZ235" s="41">
        <f>'Datastream-Q'!BF236</f>
        <v>842.35299999999995</v>
      </c>
      <c r="CB235" s="42">
        <f>'Datastream-Q'!BH236</f>
        <v>68218.94</v>
      </c>
      <c r="CC235" s="105">
        <v>1071.54</v>
      </c>
      <c r="CD235" s="105">
        <f>'Datastream-Q'!BI236</f>
        <v>-10.8</v>
      </c>
      <c r="CE235" s="105">
        <f>'Datastream-Q'!BJ236</f>
        <v>0.9</v>
      </c>
      <c r="CF235" s="105">
        <f>'Datastream-Q'!BK236</f>
        <v>111.8</v>
      </c>
      <c r="CH235" s="11">
        <f>[2]Weltindikatoren!Q195</f>
        <v>80.517173314671496</v>
      </c>
      <c r="CI235" s="41">
        <f>'[2]Deutschland Quartalsdaten'!O195</f>
        <v>82.163108626601712</v>
      </c>
      <c r="CM235" s="43">
        <f>'Datastream-Q'!BM236</f>
        <v>104.0861</v>
      </c>
      <c r="CN235" s="105">
        <f>'Datastream-Q'!BN236</f>
        <v>102.3</v>
      </c>
      <c r="CP235" s="105">
        <f>'Datastream-Q'!BP236</f>
        <v>135.63</v>
      </c>
      <c r="CQ235" s="105">
        <f>'Datastream-Q'!BQ236</f>
        <v>133.07</v>
      </c>
      <c r="CR235" s="105">
        <f>'Datastream-Q'!BR236</f>
        <v>117.13</v>
      </c>
      <c r="CS235" s="105">
        <f>'Datastream-Q'!BS236</f>
        <v>99.4</v>
      </c>
      <c r="CT235" s="105">
        <f>'Datastream-Q'!BT236</f>
        <v>129.47</v>
      </c>
      <c r="CU235" s="28">
        <f>'Datastream-Q'!BU236</f>
        <v>101.6</v>
      </c>
      <c r="CW235" s="105">
        <f>'Datastream-Q'!CJ236</f>
        <v>1.117</v>
      </c>
      <c r="CX235" s="41"/>
      <c r="CY235" s="105">
        <f>'Datastream-Q'!BW236</f>
        <v>118.9</v>
      </c>
      <c r="CZ235" s="105">
        <f>'Datastream-Q'!CL236</f>
        <v>117.0428</v>
      </c>
      <c r="DA235" s="41">
        <f>[6]Quartalsdaten!C111</f>
        <v>103.45094509999998</v>
      </c>
      <c r="DB235" s="105">
        <f t="shared" si="16"/>
        <v>64.127539220211176</v>
      </c>
      <c r="DC235" s="19">
        <f>'[2]Deutschland Quartalsdaten'!N195</f>
        <v>7.4486525235780712E-2</v>
      </c>
      <c r="DG235" s="105">
        <f>'Datastream-Q'!BY236</f>
        <v>10.372172000000001</v>
      </c>
      <c r="DH235" s="105">
        <f>'Datastream-Q'!BZ236</f>
        <v>10.9</v>
      </c>
      <c r="DI235" s="105">
        <f>'Datastream-Q'!CA236</f>
        <v>490.16</v>
      </c>
      <c r="DJ235" s="41">
        <f>[6]Quartalsdaten!D111</f>
        <v>470.68299999999999</v>
      </c>
      <c r="DK235" s="41">
        <f>[6]Quartalsdaten!E111</f>
        <v>454.07015630000001</v>
      </c>
      <c r="DM235" s="112" t="str">
        <f>'Datastream-Q'!CE236</f>
        <v>#NA</v>
      </c>
      <c r="DN235" s="112" t="str">
        <f>'Datastream-Q'!CF236</f>
        <v>#NA</v>
      </c>
      <c r="DO235" s="41">
        <f>[6]Quartalsdaten!F111</f>
        <v>21.034970000000001</v>
      </c>
      <c r="DP235" s="41">
        <f>'West-Deutschland-Q'!BA236</f>
        <v>47.711350000000003</v>
      </c>
      <c r="DQ235" s="41">
        <f>[6]Quartalsdaten!G111</f>
        <v>30.715240000000001</v>
      </c>
      <c r="DR235" s="41">
        <f>[6]Quartalsdaten!H111</f>
        <v>30.715240000000001</v>
      </c>
      <c r="DS235" s="41">
        <f>[6]Quartalsdaten!I111</f>
        <v>21.034970000000001</v>
      </c>
      <c r="DT235" s="41">
        <f>[6]Quartalsdaten!J111</f>
        <v>166.78666000000001</v>
      </c>
      <c r="DU235" s="41">
        <f>[6]Quartalsdaten!K111</f>
        <v>47.711350000000003</v>
      </c>
      <c r="DW235" s="105">
        <f>'Datastream-Q'!CG236</f>
        <v>90.7</v>
      </c>
      <c r="DX235" s="105">
        <f>'Datastream-Q'!CH236</f>
        <v>96.1</v>
      </c>
      <c r="DY235" s="56">
        <v>111.6</v>
      </c>
      <c r="EB235" s="1">
        <f>[2]Weltindikatoren!C195</f>
        <v>4.9856882018887925</v>
      </c>
      <c r="EC235" s="41">
        <f>'West-Deutschland-Q'!BE236</f>
        <v>85.522999999999996</v>
      </c>
      <c r="ED235" s="41">
        <f>'West-Deutschland-Q'!BF236</f>
        <v>52.128999999999998</v>
      </c>
      <c r="EE235" s="41">
        <f>[6]Quartalsdaten!L111</f>
        <v>475.37200000000001</v>
      </c>
      <c r="EF235" s="41">
        <v>99.88</v>
      </c>
      <c r="EG235" s="41">
        <f>[6]Quartalsdaten!M111</f>
        <v>32.322808930000001</v>
      </c>
      <c r="EH235" s="41">
        <f>[6]Quartalsdaten!N111</f>
        <v>8.9379126840000005</v>
      </c>
      <c r="EI235" s="41">
        <f>[6]Quartalsdaten!O111</f>
        <v>103.8666667</v>
      </c>
      <c r="EJ235" s="1">
        <f>[2]Weltindikatoren!C195</f>
        <v>4.9856882018887925</v>
      </c>
      <c r="EK235" t="e">
        <f>#REF!</f>
        <v>#REF!</v>
      </c>
      <c r="EL235">
        <v>329.35737538721457</v>
      </c>
      <c r="EM235">
        <v>605.96290738401422</v>
      </c>
      <c r="EO235">
        <f>'Datastream-Q'!CM236</f>
        <v>124.7</v>
      </c>
      <c r="EP235">
        <f>'Datastream-Q'!CN236</f>
        <v>124.9</v>
      </c>
      <c r="EQ235">
        <f>[6]Quartalsdaten!AA111</f>
        <v>242.03399999999999</v>
      </c>
      <c r="ER235">
        <f>[6]Quartalsdaten!AB111</f>
        <v>354.75799999999998</v>
      </c>
      <c r="ES235" s="56">
        <v>114.62</v>
      </c>
      <c r="ET235" s="41">
        <f>[6]Quartalsdaten!AD111</f>
        <v>151.69300000000001</v>
      </c>
      <c r="EU235" s="41">
        <f>[6]Quartalsdaten!AE111</f>
        <v>179.85400000000001</v>
      </c>
    </row>
    <row r="236" spans="1:151">
      <c r="A236" s="4">
        <v>43282</v>
      </c>
      <c r="B236" s="14">
        <f>B235*('Datastream-Q'!B237/'Datastream-Q'!B236)</f>
        <v>636.0340020037147</v>
      </c>
      <c r="C236" s="105">
        <f>'Datastream-Q'!C237</f>
        <v>104.8</v>
      </c>
      <c r="D236" s="105">
        <f>'Datastream-Q'!D237</f>
        <v>109.7</v>
      </c>
      <c r="E236" s="105">
        <f>'Datastream-Q'!E237</f>
        <v>100</v>
      </c>
      <c r="F236" s="105">
        <f>'Datastream-Q'!F237</f>
        <v>107</v>
      </c>
      <c r="G236" s="105">
        <f>'Datastream-Q'!G237</f>
        <v>1.16587</v>
      </c>
      <c r="H236" s="105">
        <f>'Datastream-Q'!H237</f>
        <v>2146.5</v>
      </c>
      <c r="I236" s="105">
        <f>'Datastream-Q'!I237</f>
        <v>2983.1</v>
      </c>
      <c r="J236" s="105">
        <f>'Datastream-Q'!J237</f>
        <v>-0.32</v>
      </c>
      <c r="K236" s="105">
        <f>'Datastream-Q'!K237</f>
        <v>0.33</v>
      </c>
      <c r="L236" s="105">
        <f>'Datastream-Q'!L237</f>
        <v>12246.7</v>
      </c>
      <c r="M236" s="105">
        <f>'Datastream-Q'!M237</f>
        <v>834387</v>
      </c>
      <c r="N236" s="105">
        <f>'Datastream-Q'!N237</f>
        <v>105.6</v>
      </c>
      <c r="O236" s="105">
        <f>'Datastream-Q'!O237</f>
        <v>4747</v>
      </c>
      <c r="P236" s="105">
        <f>'Datastream-Q'!P237</f>
        <v>5.0999999999999996</v>
      </c>
      <c r="Q236" s="105">
        <f>'Datastream-Q'!Q237</f>
        <v>104</v>
      </c>
      <c r="R236" s="105">
        <f>'Datastream-Q'!R237</f>
        <v>105.1</v>
      </c>
      <c r="S236" s="105">
        <v>0</v>
      </c>
      <c r="T236" s="15">
        <v>0</v>
      </c>
      <c r="U236" s="105">
        <f>'Datastream-Q'!S237</f>
        <v>24.1</v>
      </c>
      <c r="V236" s="105">
        <f>'Datastream-Q'!T237</f>
        <v>10.1</v>
      </c>
      <c r="W236" s="1">
        <f>'[2]Deutschland Quartalsdaten'!C196</f>
        <v>0.46087741020753153</v>
      </c>
      <c r="X236" s="1">
        <f>'[2]Deutschland Quartalsdaten'!B196</f>
        <v>4.5820757203974054</v>
      </c>
      <c r="Y236" s="19">
        <f>'[2]Deutschland Quartalsdaten'!J196</f>
        <v>5.0613323916268556</v>
      </c>
      <c r="Z236" s="105">
        <f>'Datastream-Q'!U237</f>
        <v>398.76600000000002</v>
      </c>
      <c r="AA236" s="105">
        <f>'Datastream-Q'!V237</f>
        <v>389.30272000000002</v>
      </c>
      <c r="AB236" s="105">
        <f>'Datastream-Q'!W237</f>
        <v>352.75700000000001</v>
      </c>
      <c r="AC236" s="105">
        <f>'Datastream-Q'!X237</f>
        <v>343.52586000000002</v>
      </c>
      <c r="AD236" s="105">
        <f>'Datastream-Q'!Y237</f>
        <v>7.6</v>
      </c>
      <c r="AE236" s="41">
        <f>'Datastream-Q'!Z237</f>
        <v>109.7</v>
      </c>
      <c r="AF236" s="1">
        <f>'Datastream-Q'!AA237</f>
        <v>13.3</v>
      </c>
      <c r="AG236" s="54">
        <f>'Datastream-Q'!AB237</f>
        <v>92.7</v>
      </c>
      <c r="AH236" s="54">
        <f>'Datastream-Q'!AC237</f>
        <v>86.4</v>
      </c>
      <c r="AI236" s="105">
        <f>'Datastream-Q'!AD237</f>
        <v>103.08</v>
      </c>
      <c r="AJ236" s="105">
        <f>'Datastream-Q'!AE237</f>
        <v>1.16587</v>
      </c>
      <c r="AK236" s="41">
        <f t="shared" si="39"/>
        <v>102.43082812264966</v>
      </c>
      <c r="AL236" s="41">
        <f t="shared" si="40"/>
        <v>102.68717470061787</v>
      </c>
      <c r="AM236" s="105">
        <f>'Datastream-Q'!CI237</f>
        <v>9.4</v>
      </c>
      <c r="AN236" s="105">
        <f>'Datastream-Q'!AF237</f>
        <v>105.9</v>
      </c>
      <c r="AO236" s="105">
        <f>'Datastream-Q'!AG237</f>
        <v>17.399999999999999</v>
      </c>
      <c r="AP236" s="105">
        <f>'Datastream-Q'!AH237</f>
        <v>70.370350000000002</v>
      </c>
      <c r="AQ236" s="105">
        <f>'Datastream-Q'!AI237</f>
        <v>318.91737000000001</v>
      </c>
      <c r="AR236" s="105">
        <f>'Datastream-Q'!AJ237</f>
        <v>77.444130000000001</v>
      </c>
      <c r="AS236" s="105">
        <f>'Datastream-Q'!AK237</f>
        <v>266.10219999999998</v>
      </c>
      <c r="AT236" s="105">
        <f>'Datastream-Q'!AL237</f>
        <v>74.997</v>
      </c>
      <c r="AU236" s="105">
        <f>'Datastream-Q'!AM237</f>
        <v>323.76900000000001</v>
      </c>
      <c r="AV236" s="1">
        <f>'Datastream-Q'!AN237</f>
        <v>80.274000000000001</v>
      </c>
      <c r="AW236" s="1">
        <f>'Datastream-Q'!AO237</f>
        <v>272.483</v>
      </c>
      <c r="AX236" s="1">
        <f t="shared" si="45"/>
        <v>99.750361640861584</v>
      </c>
      <c r="AY236" s="105">
        <f>'Datastream-Q'!AQ237</f>
        <v>76.08</v>
      </c>
      <c r="AZ236" s="105">
        <f>'Datastream-Q'!AR237</f>
        <v>104</v>
      </c>
      <c r="BA236" s="41">
        <f t="shared" si="43"/>
        <v>106.57471506110173</v>
      </c>
      <c r="BB236" s="41">
        <f t="shared" si="41"/>
        <v>101.52128120208693</v>
      </c>
      <c r="BC236" s="41">
        <f t="shared" si="44"/>
        <v>103.65407939891635</v>
      </c>
      <c r="BD236" s="41">
        <f t="shared" si="42"/>
        <v>102.39787570339519</v>
      </c>
      <c r="BF236" s="105">
        <f>'Datastream-Q'!AT237</f>
        <v>109.7</v>
      </c>
      <c r="BG236" s="105">
        <f>'Datastream-Q'!AU237</f>
        <v>87.8</v>
      </c>
      <c r="BH236" s="105">
        <f>'Datastream-Q'!AV237</f>
        <v>87.9</v>
      </c>
      <c r="BI236" s="105">
        <f>'Datastream-Q'!AW237</f>
        <v>17.7</v>
      </c>
      <c r="BJ236" s="105">
        <f>'Datastream-Q'!AX237</f>
        <v>14.1</v>
      </c>
      <c r="BK236" s="105">
        <f>'Datastream-Q'!AY237</f>
        <v>6.2</v>
      </c>
      <c r="BM236" s="105">
        <f>'Datastream-Q'!AZ237</f>
        <v>107.0106</v>
      </c>
      <c r="BN236" s="105">
        <f>'Datastream-Q'!BA237</f>
        <v>101.09739999999999</v>
      </c>
      <c r="BO236" s="105">
        <f>'Datastream-Q'!BB237</f>
        <v>15.8</v>
      </c>
      <c r="BP236" s="105">
        <f>'Datastream-Q'!BC237</f>
        <v>96.7</v>
      </c>
      <c r="BQ236" s="31">
        <f>[6]Quartalsdaten!S112</f>
        <v>78.708420000000004</v>
      </c>
      <c r="BR236" s="105">
        <f>'Datastream-Q'!BE237</f>
        <v>116.1</v>
      </c>
      <c r="BW236" s="41">
        <f>'West-Deutschland-Q'!AW237</f>
        <v>422.65285</v>
      </c>
      <c r="BX236" s="41">
        <f>'West-Deutschland-Q'!AX237</f>
        <v>58.338529999999999</v>
      </c>
      <c r="BY236" s="41">
        <f>'West-Deutschland-Q'!AY237</f>
        <v>757.45696999999996</v>
      </c>
      <c r="BZ236" s="41">
        <f>'Datastream-Q'!BF237</f>
        <v>843.06200000000001</v>
      </c>
      <c r="CB236" s="42">
        <f>'Datastream-Q'!BH237</f>
        <v>56223.406000000003</v>
      </c>
      <c r="CC236" s="41">
        <v>1079.5971428571399</v>
      </c>
      <c r="CD236" s="105">
        <f>'Datastream-Q'!BI237</f>
        <v>-16.3</v>
      </c>
      <c r="CE236" s="105">
        <f>'Datastream-Q'!BJ237</f>
        <v>0.4</v>
      </c>
      <c r="CF236" s="105">
        <f>'Datastream-Q'!BK237</f>
        <v>112.2</v>
      </c>
      <c r="CH236" s="11">
        <f>[2]Weltindikatoren!Q196</f>
        <v>80.263880901614186</v>
      </c>
      <c r="CI236" s="41">
        <f>'[2]Deutschland Quartalsdaten'!O196</f>
        <v>82.088535368426193</v>
      </c>
      <c r="CM236" s="43">
        <f>'Datastream-Q'!BM237</f>
        <v>104.9515</v>
      </c>
      <c r="CN236" s="105">
        <f>'Datastream-Q'!BN237</f>
        <v>103.6</v>
      </c>
      <c r="CP236" s="105">
        <f>'Datastream-Q'!BP237</f>
        <v>140.43</v>
      </c>
      <c r="CQ236" s="105">
        <f>'Datastream-Q'!BQ237</f>
        <v>136.03</v>
      </c>
      <c r="CR236" s="105">
        <f>'Datastream-Q'!BR237</f>
        <v>108.67</v>
      </c>
      <c r="CS236" s="105">
        <f>'Datastream-Q'!BS237</f>
        <v>89.7</v>
      </c>
      <c r="CT236" s="105">
        <f>'Datastream-Q'!BT237</f>
        <v>121.9</v>
      </c>
      <c r="CU236" s="28">
        <f>'Datastream-Q'!BU237</f>
        <v>102.4</v>
      </c>
      <c r="CW236" s="105">
        <f>'Datastream-Q'!CJ237</f>
        <v>7.9539999999999997</v>
      </c>
      <c r="CX236" s="41"/>
      <c r="CY236" s="105">
        <f>'Datastream-Q'!BW237</f>
        <v>119.5</v>
      </c>
      <c r="CZ236" s="105">
        <f>'Datastream-Q'!CL237</f>
        <v>119.1755</v>
      </c>
      <c r="DA236" s="41">
        <f>[6]Quartalsdaten!C112</f>
        <v>103.9866643</v>
      </c>
      <c r="DB236" s="105">
        <f t="shared" si="16"/>
        <v>65.255989089692676</v>
      </c>
      <c r="DC236" s="19">
        <f>'[2]Deutschland Quartalsdaten'!N196</f>
        <v>6.3100905968076423E-2</v>
      </c>
      <c r="DG236" s="105">
        <f>'Datastream-Q'!BY237</f>
        <v>9.3335380000000008</v>
      </c>
      <c r="DH236" s="105">
        <f>'Datastream-Q'!BZ237</f>
        <v>10.9</v>
      </c>
      <c r="DI236" s="105">
        <f>'Datastream-Q'!CA237</f>
        <v>491.8</v>
      </c>
      <c r="DJ236" s="41">
        <f>[6]Quartalsdaten!D112</f>
        <v>474.41899999999998</v>
      </c>
      <c r="DK236" s="41">
        <f>[6]Quartalsdaten!E112</f>
        <v>455.14603149999999</v>
      </c>
      <c r="DM236" s="112" t="str">
        <f>'Datastream-Q'!CE237</f>
        <v>#NA</v>
      </c>
      <c r="DN236" s="112" t="str">
        <f>'Datastream-Q'!CF237</f>
        <v>#NA</v>
      </c>
      <c r="DO236" s="41">
        <f>[6]Quartalsdaten!F112</f>
        <v>20.87378</v>
      </c>
      <c r="DP236" s="41">
        <f>'West-Deutschland-Q'!BA237</f>
        <v>48.15851</v>
      </c>
      <c r="DQ236" s="41">
        <f>[6]Quartalsdaten!G112</f>
        <v>30.734079999999999</v>
      </c>
      <c r="DR236" s="41">
        <f>[6]Quartalsdaten!H112</f>
        <v>30.734079999999999</v>
      </c>
      <c r="DS236" s="41">
        <f>[6]Quartalsdaten!I112</f>
        <v>20.87378</v>
      </c>
      <c r="DT236" s="41">
        <f>[6]Quartalsdaten!J112</f>
        <v>167.74084999999999</v>
      </c>
      <c r="DU236" s="41">
        <f>[6]Quartalsdaten!K112</f>
        <v>48.15851</v>
      </c>
      <c r="DW236" s="105">
        <f>'Datastream-Q'!CG237</f>
        <v>90.6</v>
      </c>
      <c r="DX236" s="105">
        <f>'Datastream-Q'!CH237</f>
        <v>95.6</v>
      </c>
      <c r="DY236" s="56">
        <v>111.85</v>
      </c>
      <c r="EB236" s="1">
        <f>[2]Weltindikatoren!C196</f>
        <v>5.0164721469698428</v>
      </c>
      <c r="EC236" s="41">
        <f>'West-Deutschland-Q'!BE237</f>
        <v>87.444999999999993</v>
      </c>
      <c r="ED236" s="41">
        <f>'West-Deutschland-Q'!BF237</f>
        <v>53.322000000000003</v>
      </c>
      <c r="EE236" s="41">
        <f>[6]Quartalsdaten!L112</f>
        <v>476.96300000000002</v>
      </c>
      <c r="EF236" s="31">
        <v>99.7</v>
      </c>
      <c r="EG236" s="41">
        <f>[6]Quartalsdaten!M112</f>
        <v>32.469574649999998</v>
      </c>
      <c r="EH236" s="41">
        <f>[6]Quartalsdaten!N112</f>
        <v>9.0142439650000004</v>
      </c>
      <c r="EI236" s="41">
        <f>[6]Quartalsdaten!O112</f>
        <v>104.16666670000001</v>
      </c>
      <c r="EJ236" s="1">
        <f>[2]Weltindikatoren!C196</f>
        <v>5.0164721469698428</v>
      </c>
      <c r="EK236" t="e">
        <f>#REF!</f>
        <v>#REF!</v>
      </c>
      <c r="EL236">
        <v>329.92276367331459</v>
      </c>
      <c r="EM236">
        <v>609.97825161650121</v>
      </c>
      <c r="EO236">
        <f>'Datastream-Q'!CM237</f>
        <v>126</v>
      </c>
      <c r="EP236">
        <f>'Datastream-Q'!CN237</f>
        <v>125.3</v>
      </c>
      <c r="EQ236">
        <f>[6]Quartalsdaten!AA112</f>
        <v>245.095</v>
      </c>
      <c r="ER236">
        <f>[6]Quartalsdaten!AB112</f>
        <v>358.64699999999999</v>
      </c>
      <c r="ES236" s="56">
        <v>114.83</v>
      </c>
      <c r="ET236" s="41">
        <f>[6]Quartalsdaten!AD112</f>
        <v>153.55500000000001</v>
      </c>
      <c r="EU236" s="41">
        <f>[6]Quartalsdaten!AE112</f>
        <v>181.411</v>
      </c>
    </row>
    <row r="237" spans="1:151">
      <c r="A237" s="4">
        <v>43374</v>
      </c>
      <c r="B237" s="14">
        <f>B236*('Datastream-Q'!B238/'Datastream-Q'!B237)</f>
        <v>638.49264201534822</v>
      </c>
      <c r="C237" s="105">
        <f>'Datastream-Q'!C238</f>
        <v>102.6</v>
      </c>
      <c r="D237" s="105">
        <f>'Datastream-Q'!D238</f>
        <v>107.7</v>
      </c>
      <c r="E237" s="105">
        <f>'Datastream-Q'!E238</f>
        <v>97.7</v>
      </c>
      <c r="F237" s="105">
        <f>'Datastream-Q'!F238</f>
        <v>107.8</v>
      </c>
      <c r="G237" s="105">
        <f>'Datastream-Q'!G238</f>
        <v>1.1384209999999999</v>
      </c>
      <c r="H237" s="105">
        <f>'Datastream-Q'!H238</f>
        <v>2195</v>
      </c>
      <c r="I237" s="105">
        <f>'Datastream-Q'!I238</f>
        <v>3024.6</v>
      </c>
      <c r="J237" s="105">
        <f>'Datastream-Q'!J238</f>
        <v>-0.315</v>
      </c>
      <c r="K237" s="105">
        <f>'Datastream-Q'!K238</f>
        <v>0.3</v>
      </c>
      <c r="L237" s="105">
        <f>'Datastream-Q'!L238</f>
        <v>10559</v>
      </c>
      <c r="M237" s="105">
        <f>'Datastream-Q'!M238</f>
        <v>762360</v>
      </c>
      <c r="N237" s="105">
        <f>'Datastream-Q'!N238</f>
        <v>104.4</v>
      </c>
      <c r="O237" s="105">
        <f>'Datastream-Q'!O238</f>
        <v>4587</v>
      </c>
      <c r="P237" s="105">
        <f>'Datastream-Q'!P238</f>
        <v>5.0999999999999996</v>
      </c>
      <c r="Q237" s="105">
        <f>'Datastream-Q'!Q238</f>
        <v>104.5</v>
      </c>
      <c r="R237" s="105">
        <f>'Datastream-Q'!R238</f>
        <v>106</v>
      </c>
      <c r="S237" s="105">
        <v>0</v>
      </c>
      <c r="T237" s="15">
        <v>0</v>
      </c>
      <c r="U237" s="105">
        <f>'Datastream-Q'!S238</f>
        <v>19.600000000000001</v>
      </c>
      <c r="V237" s="105">
        <f>'Datastream-Q'!T238</f>
        <v>13.7</v>
      </c>
      <c r="W237" s="1">
        <f>'[2]Deutschland Quartalsdaten'!C197</f>
        <v>0.28449225052498067</v>
      </c>
      <c r="X237" s="1">
        <f>'[2]Deutschland Quartalsdaten'!B197</f>
        <v>4.6057511975258416</v>
      </c>
      <c r="Y237" s="19">
        <f>'[2]Deutschland Quartalsdaten'!J197</f>
        <v>5.0879208188684037</v>
      </c>
      <c r="Z237" s="105">
        <f>'Datastream-Q'!U238</f>
        <v>402.04500000000002</v>
      </c>
      <c r="AA237" s="105">
        <f>'Datastream-Q'!V238</f>
        <v>391.25509</v>
      </c>
      <c r="AB237" s="105">
        <f>'Datastream-Q'!W238</f>
        <v>356.04199999999997</v>
      </c>
      <c r="AC237" s="105">
        <f>'Datastream-Q'!X238</f>
        <v>346.47136999999998</v>
      </c>
      <c r="AD237" s="105">
        <f>'Datastream-Q'!Y238</f>
        <v>-3</v>
      </c>
      <c r="AE237" s="41">
        <f>'Datastream-Q'!Z238</f>
        <v>110.9</v>
      </c>
      <c r="AF237" s="1">
        <f>'Datastream-Q'!AA238</f>
        <v>9</v>
      </c>
      <c r="AG237" s="54">
        <f>'Datastream-Q'!AB238</f>
        <v>92.4</v>
      </c>
      <c r="AH237" s="54">
        <f>'Datastream-Q'!AC238</f>
        <v>86.2</v>
      </c>
      <c r="AI237" s="105">
        <f>'Datastream-Q'!AD238</f>
        <v>102.52</v>
      </c>
      <c r="AJ237" s="105">
        <f>'Datastream-Q'!AE238</f>
        <v>1.1384209999999999</v>
      </c>
      <c r="AK237" s="41">
        <f t="shared" si="39"/>
        <v>102.75776859541944</v>
      </c>
      <c r="AL237" s="41">
        <f t="shared" si="40"/>
        <v>102.76231481983633</v>
      </c>
      <c r="AM237" s="105">
        <f>'Datastream-Q'!CI238</f>
        <v>8.9</v>
      </c>
      <c r="AN237" s="105">
        <f>'Datastream-Q'!AF238</f>
        <v>104.8</v>
      </c>
      <c r="AO237" s="105">
        <f>'Datastream-Q'!AG238</f>
        <v>9.3000000000000007</v>
      </c>
      <c r="AP237" s="105">
        <f>'Datastream-Q'!AH238</f>
        <v>71.947220000000002</v>
      </c>
      <c r="AQ237" s="105">
        <f>'Datastream-Q'!AI238</f>
        <v>319.26733000000002</v>
      </c>
      <c r="AR237" s="105">
        <f>'Datastream-Q'!AJ238</f>
        <v>79.211169999999996</v>
      </c>
      <c r="AS237" s="105">
        <f>'Datastream-Q'!AK238</f>
        <v>267.24997999999999</v>
      </c>
      <c r="AT237" s="105">
        <f>'Datastream-Q'!AL238</f>
        <v>76.819999999999993</v>
      </c>
      <c r="AU237" s="105">
        <f>'Datastream-Q'!AM238</f>
        <v>325.22500000000002</v>
      </c>
      <c r="AV237" s="1">
        <f>'Datastream-Q'!AN238</f>
        <v>82.061999999999998</v>
      </c>
      <c r="AW237" s="1">
        <f>'Datastream-Q'!AO238</f>
        <v>273.98</v>
      </c>
      <c r="AX237" s="1">
        <f t="shared" si="45"/>
        <v>99.995575980917835</v>
      </c>
      <c r="AY237" s="105">
        <f>'Datastream-Q'!AQ238</f>
        <v>68.319999999999993</v>
      </c>
      <c r="AZ237" s="105">
        <f>'Datastream-Q'!AR238</f>
        <v>104.5</v>
      </c>
      <c r="BA237" s="41">
        <f t="shared" si="43"/>
        <v>106.77271477619288</v>
      </c>
      <c r="BB237" s="41">
        <f>AU237/AQ237*100</f>
        <v>101.86604435850045</v>
      </c>
      <c r="BC237" s="41">
        <f t="shared" si="44"/>
        <v>103.59902523848594</v>
      </c>
      <c r="BD237" s="41">
        <f>AW237/AS237*100</f>
        <v>102.51824901913933</v>
      </c>
      <c r="BF237" s="105">
        <f>'Datastream-Q'!AT238</f>
        <v>110.9</v>
      </c>
      <c r="BG237" s="105">
        <f>'Datastream-Q'!AU238</f>
        <v>87.1</v>
      </c>
      <c r="BH237" s="105">
        <f>'Datastream-Q'!AV238</f>
        <v>86.6</v>
      </c>
      <c r="BI237" s="105">
        <f>'Datastream-Q'!AW238</f>
        <v>14.7</v>
      </c>
      <c r="BJ237" s="105">
        <f>'Datastream-Q'!AX238</f>
        <v>19</v>
      </c>
      <c r="BK237" s="105">
        <f>'Datastream-Q'!AY238</f>
        <v>6.7</v>
      </c>
      <c r="BM237" s="105">
        <f>'Datastream-Q'!AZ238</f>
        <v>106.8694</v>
      </c>
      <c r="BN237" s="105">
        <f>'Datastream-Q'!BA238</f>
        <v>100.6103</v>
      </c>
      <c r="BO237" s="105">
        <f>'Datastream-Q'!BB238</f>
        <v>12.6</v>
      </c>
      <c r="BP237" s="105">
        <f>'Datastream-Q'!BC238</f>
        <v>95.5</v>
      </c>
      <c r="BQ237" s="31">
        <f>[6]Quartalsdaten!S113</f>
        <v>79.85154</v>
      </c>
      <c r="BR237" s="105">
        <f>'Datastream-Q'!BE238</f>
        <v>116</v>
      </c>
      <c r="BW237" s="41">
        <f>'West-Deutschland-Q'!AW238</f>
        <v>425.81867</v>
      </c>
      <c r="BX237" s="41">
        <f>'West-Deutschland-Q'!AX238</f>
        <v>58.752420000000001</v>
      </c>
      <c r="BY237" s="41">
        <f>'West-Deutschland-Q'!AY238</f>
        <v>761.09222</v>
      </c>
      <c r="BZ237" s="41">
        <f>'Datastream-Q'!BF238</f>
        <v>853.61400000000003</v>
      </c>
      <c r="CB237" s="42">
        <f>'Datastream-Q'!BH238</f>
        <v>65026.981</v>
      </c>
      <c r="CC237" s="16">
        <v>1087</v>
      </c>
      <c r="CD237" s="105">
        <f>'Datastream-Q'!BI238</f>
        <v>-22.1</v>
      </c>
      <c r="CE237" s="105">
        <f>'Datastream-Q'!BJ238</f>
        <v>0.4</v>
      </c>
      <c r="CF237" s="105">
        <f>'Datastream-Q'!BK238</f>
        <v>110.4</v>
      </c>
      <c r="CH237" s="11">
        <f>[2]Weltindikatoren!Q197</f>
        <v>80.285463131305647</v>
      </c>
      <c r="CI237" s="41">
        <f>'[2]Deutschland Quartalsdaten'!O197</f>
        <v>81.857243665156503</v>
      </c>
      <c r="CM237" s="43">
        <f>'Datastream-Q'!BM238</f>
        <v>104.6153</v>
      </c>
      <c r="CN237" s="105">
        <f>'Datastream-Q'!BN238</f>
        <v>103.8</v>
      </c>
      <c r="CP237" s="105">
        <f>'Datastream-Q'!BP238</f>
        <v>129.97</v>
      </c>
      <c r="CQ237" s="105">
        <f>'Datastream-Q'!BQ238</f>
        <v>126.73</v>
      </c>
      <c r="CR237" s="105">
        <f>'Datastream-Q'!BR238</f>
        <v>106.7</v>
      </c>
      <c r="CS237" s="105">
        <f>'Datastream-Q'!BS238</f>
        <v>90.37</v>
      </c>
      <c r="CT237" s="105">
        <f>'Datastream-Q'!BT238</f>
        <v>118.07</v>
      </c>
      <c r="CU237" s="28">
        <f>'Datastream-Q'!BU238</f>
        <v>102.6</v>
      </c>
      <c r="CW237" s="105">
        <f>'Datastream-Q'!CJ238</f>
        <v>7.4960000000000004</v>
      </c>
      <c r="CX237" s="41"/>
      <c r="CY237" s="105">
        <f>'Datastream-Q'!BW238</f>
        <v>119.6</v>
      </c>
      <c r="CZ237" s="105">
        <f>'Datastream-Q'!CL238</f>
        <v>118.3597</v>
      </c>
      <c r="DA237" s="41">
        <f>[6]Quartalsdaten!C113</f>
        <v>104.3163564</v>
      </c>
      <c r="DB237" s="105">
        <f t="shared" si="16"/>
        <v>60.012947758342477</v>
      </c>
      <c r="DC237" s="19">
        <f>'[2]Deutschland Quartalsdaten'!N197</f>
        <v>5.543536925232713E-2</v>
      </c>
      <c r="DG237" s="105">
        <f>'Datastream-Q'!BY238</f>
        <v>9.6654020000000003</v>
      </c>
      <c r="DH237" s="105">
        <f>'Datastream-Q'!BZ238</f>
        <v>10.9</v>
      </c>
      <c r="DI237" s="105">
        <f>'Datastream-Q'!CA238</f>
        <v>498.49</v>
      </c>
      <c r="DJ237" s="41">
        <f>[6]Quartalsdaten!D113</f>
        <v>484.72500000000002</v>
      </c>
      <c r="DK237" s="41">
        <f>[6]Quartalsdaten!E113</f>
        <v>464.98987110000002</v>
      </c>
      <c r="DM237" s="112" t="str">
        <f>'Datastream-Q'!CE238</f>
        <v>#NA</v>
      </c>
      <c r="DN237" s="112" t="str">
        <f>'Datastream-Q'!CF238</f>
        <v>#NA</v>
      </c>
      <c r="DO237" s="41">
        <f>[6]Quartalsdaten!F113</f>
        <v>21.675599999999999</v>
      </c>
      <c r="DP237" s="41">
        <f>'West-Deutschland-Q'!BA238</f>
        <v>48.662680000000002</v>
      </c>
      <c r="DQ237" s="41">
        <f>[6]Quartalsdaten!G113</f>
        <v>31.083939999999998</v>
      </c>
      <c r="DR237" s="41">
        <f>[6]Quartalsdaten!H113</f>
        <v>31.083939999999998</v>
      </c>
      <c r="DS237" s="41">
        <f>[6]Quartalsdaten!I113</f>
        <v>21.675599999999999</v>
      </c>
      <c r="DT237" s="41">
        <f>[6]Quartalsdaten!J113</f>
        <v>169.64922999999999</v>
      </c>
      <c r="DU237" s="41">
        <f>[6]Quartalsdaten!K113</f>
        <v>48.662680000000002</v>
      </c>
      <c r="DW237" s="105">
        <f>'Datastream-Q'!CG238</f>
        <v>90.8</v>
      </c>
      <c r="DX237" s="105">
        <f>'Datastream-Q'!CH238</f>
        <v>94.6</v>
      </c>
      <c r="DY237" s="56">
        <v>112.48</v>
      </c>
      <c r="EB237" s="1">
        <f>[2]Weltindikatoren!C197</f>
        <v>5.0454625074581179</v>
      </c>
      <c r="EC237" s="41">
        <f>'West-Deutschland-Q'!BE238</f>
        <v>89.72</v>
      </c>
      <c r="ED237" s="41">
        <f>'West-Deutschland-Q'!BF238</f>
        <v>54.482999999999997</v>
      </c>
      <c r="EE237" s="41">
        <f>[6]Quartalsdaten!L113</f>
        <v>483.65100000000001</v>
      </c>
      <c r="EF237" s="31">
        <v>99.95</v>
      </c>
      <c r="EG237" s="41">
        <f>[6]Quartalsdaten!M113</f>
        <v>33.231507350000001</v>
      </c>
      <c r="EH237" s="41">
        <f>[6]Quartalsdaten!N113</f>
        <v>9.0870203959999998</v>
      </c>
      <c r="EI237" s="41">
        <f>[6]Quartalsdaten!O113</f>
        <v>104.53333330000001</v>
      </c>
      <c r="EJ237" s="1">
        <f>[2]Weltindikatoren!C197</f>
        <v>5.0454625074581179</v>
      </c>
      <c r="EK237" s="112" t="e">
        <f>#REF!</f>
        <v>#REF!</v>
      </c>
      <c r="EL237">
        <v>331.99857435399412</v>
      </c>
      <c r="EM237">
        <v>613.07797019861664</v>
      </c>
      <c r="EO237">
        <f>'Datastream-Q'!CM238</f>
        <v>124.6</v>
      </c>
      <c r="EP237">
        <f>'Datastream-Q'!CN238</f>
        <v>125.5</v>
      </c>
      <c r="EQ237">
        <f>[6]Quartalsdaten!AA113</f>
        <v>247.90199999999999</v>
      </c>
      <c r="ER237">
        <f>[6]Quartalsdaten!AB113</f>
        <v>362.37299999999999</v>
      </c>
      <c r="ES237" s="56">
        <v>115.59</v>
      </c>
      <c r="ET237" s="41">
        <f>[6]Quartalsdaten!AD113</f>
        <v>154.916</v>
      </c>
      <c r="EU237" s="41">
        <f>[6]Quartalsdaten!AE113</f>
        <v>189.411</v>
      </c>
    </row>
    <row r="238" spans="1:151">
      <c r="A238" s="4">
        <v>43466</v>
      </c>
      <c r="B238" s="14">
        <f>B237*('Datastream-Q'!B239/'Datastream-Q'!B238)</f>
        <v>645.2233870117351</v>
      </c>
      <c r="C238" s="105">
        <f>'Datastream-Q'!C239</f>
        <v>99.9</v>
      </c>
      <c r="D238" s="105">
        <f>'Datastream-Q'!D239</f>
        <v>105.5</v>
      </c>
      <c r="E238" s="105">
        <f>'Datastream-Q'!E239</f>
        <v>94.6</v>
      </c>
      <c r="F238" s="105">
        <f>'Datastream-Q'!F239</f>
        <v>103.1</v>
      </c>
      <c r="G238" s="105">
        <f>'Datastream-Q'!G239</f>
        <v>1.1302479999999999</v>
      </c>
      <c r="H238" s="105">
        <f>'Datastream-Q'!H239</f>
        <v>2212.1</v>
      </c>
      <c r="I238" s="105">
        <f>'Datastream-Q'!I239</f>
        <v>3063.7</v>
      </c>
      <c r="J238" s="105">
        <f>'Datastream-Q'!J239</f>
        <v>-0.308</v>
      </c>
      <c r="K238" s="105">
        <f>'Datastream-Q'!K239</f>
        <v>7.0000000000000007E-2</v>
      </c>
      <c r="L238" s="105">
        <f>'Datastream-Q'!L239</f>
        <v>11526</v>
      </c>
      <c r="M238" s="105">
        <f>'Datastream-Q'!M239</f>
        <v>880092</v>
      </c>
      <c r="N238" s="105">
        <f>'Datastream-Q'!N239</f>
        <v>104</v>
      </c>
      <c r="O238" s="105">
        <f>'Datastream-Q'!O239</f>
        <v>4861</v>
      </c>
      <c r="P238" s="105">
        <f>'Datastream-Q'!P239</f>
        <v>5</v>
      </c>
      <c r="Q238" s="105">
        <f>'Datastream-Q'!Q239</f>
        <v>104.4</v>
      </c>
      <c r="R238" s="105">
        <f>'Datastream-Q'!R239</f>
        <v>106</v>
      </c>
      <c r="S238" s="105">
        <v>0</v>
      </c>
      <c r="T238" s="15">
        <v>0</v>
      </c>
      <c r="U238" s="105">
        <f>'Datastream-Q'!S239</f>
        <v>24.9</v>
      </c>
      <c r="V238" s="105">
        <f>'Datastream-Q'!T239</f>
        <v>11.2</v>
      </c>
      <c r="W238" s="1">
        <f>'[2]Deutschland Quartalsdaten'!C198</f>
        <v>-4.7911696719736961E-2</v>
      </c>
      <c r="X238" s="1">
        <f>'[2]Deutschland Quartalsdaten'!B198</f>
        <v>4.6397745866041022</v>
      </c>
      <c r="Y238" s="19">
        <f>'[2]Deutschland Quartalsdaten'!J198</f>
        <v>5.1239240169711531</v>
      </c>
      <c r="Z238" s="105">
        <f>'Datastream-Q'!U239</f>
        <v>407.584</v>
      </c>
      <c r="AA238" s="105">
        <f>'Datastream-Q'!V239</f>
        <v>397.39620000000002</v>
      </c>
      <c r="AB238" s="105">
        <f>'Datastream-Q'!W239</f>
        <v>356.67</v>
      </c>
      <c r="AC238" s="105">
        <f>'Datastream-Q'!X239</f>
        <v>349.72886999999997</v>
      </c>
      <c r="AD238" s="105">
        <f>'Datastream-Q'!Y239</f>
        <v>-5.9</v>
      </c>
      <c r="AE238" s="41">
        <f>'Datastream-Q'!Z239</f>
        <v>105.1</v>
      </c>
      <c r="AF238" s="1">
        <f>'Datastream-Q'!AA239</f>
        <v>6.3</v>
      </c>
      <c r="AG238" s="54">
        <f>'Datastream-Q'!AB239</f>
        <v>91.9</v>
      </c>
      <c r="AH238" s="54">
        <f>'Datastream-Q'!AC239</f>
        <v>85.5</v>
      </c>
      <c r="AI238" s="105">
        <f>'Datastream-Q'!AD239</f>
        <v>101.53</v>
      </c>
      <c r="AJ238" s="105">
        <f>'Datastream-Q'!AE239</f>
        <v>1.1302479999999999</v>
      </c>
      <c r="AK238" s="41">
        <f t="shared" ref="AK238:AK240" si="46">Z238/AA238*100</f>
        <v>102.56363800157122</v>
      </c>
      <c r="AL238" s="41">
        <f t="shared" ref="AL238:AL240" si="47">AB238/AC238*100</f>
        <v>101.98471747556901</v>
      </c>
      <c r="AM238" s="105">
        <f>'Datastream-Q'!CI239</f>
        <v>4.5999999999999996</v>
      </c>
      <c r="AN238" s="105">
        <f>'Datastream-Q'!AF239</f>
        <v>104.7</v>
      </c>
      <c r="AO238" s="105">
        <f>'Datastream-Q'!AG239</f>
        <v>0.7</v>
      </c>
      <c r="AP238" s="105">
        <f>'Datastream-Q'!AH239</f>
        <v>72.566249999999997</v>
      </c>
      <c r="AQ238" s="105">
        <f>'Datastream-Q'!AI239</f>
        <v>324.78681999999998</v>
      </c>
      <c r="AR238" s="105">
        <f>'Datastream-Q'!AJ239</f>
        <v>79.224770000000007</v>
      </c>
      <c r="AS238" s="105">
        <f>'Datastream-Q'!AK239</f>
        <v>270.52098000000001</v>
      </c>
      <c r="AT238" s="105">
        <f>'Datastream-Q'!AL239</f>
        <v>77.036000000000001</v>
      </c>
      <c r="AU238" s="105">
        <f>'Datastream-Q'!AM239</f>
        <v>330.548</v>
      </c>
      <c r="AV238" s="1">
        <f>'Datastream-Q'!AN239</f>
        <v>82.340999999999994</v>
      </c>
      <c r="AW238" s="1">
        <f>'Datastream-Q'!AO239</f>
        <v>274.32900000000001</v>
      </c>
      <c r="AX238" s="1">
        <f t="shared" si="45"/>
        <v>100.56765419401283</v>
      </c>
      <c r="AY238" s="105">
        <f>'Datastream-Q'!AQ239</f>
        <v>63.75</v>
      </c>
      <c r="AZ238" s="105">
        <f>'Datastream-Q'!AR239</f>
        <v>104.4</v>
      </c>
      <c r="BA238" s="41">
        <f t="shared" ref="BA238:BA240" si="48">AT238/AP238*100</f>
        <v>106.15954386508881</v>
      </c>
      <c r="BB238" s="41">
        <f t="shared" ref="BB238:BB240" si="49">AU238/AQ238*100</f>
        <v>101.7738342953695</v>
      </c>
      <c r="BC238" s="41">
        <f t="shared" ref="BC238:BC240" si="50">AV238/AR238*100</f>
        <v>103.93340365645743</v>
      </c>
      <c r="BD238" s="41">
        <f t="shared" ref="BD238:BD240" si="51">AW238/AS238*100</f>
        <v>101.40766161648536</v>
      </c>
      <c r="BF238" s="112">
        <f>'Datastream-Q'!AT239</f>
        <v>105.1</v>
      </c>
      <c r="BG238" s="112">
        <f>'Datastream-Q'!AU239</f>
        <v>86.3</v>
      </c>
      <c r="BH238" s="112">
        <f>'Datastream-Q'!AV239</f>
        <v>86</v>
      </c>
      <c r="BI238" s="112">
        <f>'Datastream-Q'!AW239</f>
        <v>15.4</v>
      </c>
      <c r="BJ238" s="112">
        <f>'Datastream-Q'!AX239</f>
        <v>19.5</v>
      </c>
      <c r="BK238" s="112">
        <f>'Datastream-Q'!AY239</f>
        <v>1.3</v>
      </c>
      <c r="BM238" s="105">
        <f>'Datastream-Q'!AZ239</f>
        <v>106.56229999999999</v>
      </c>
      <c r="BN238" s="105">
        <f>'Datastream-Q'!BA239</f>
        <v>99.979900000000001</v>
      </c>
      <c r="BO238" s="105">
        <f>'Datastream-Q'!BB239</f>
        <v>15.6</v>
      </c>
      <c r="BP238" s="105">
        <f>'Datastream-Q'!BC239</f>
        <v>58</v>
      </c>
      <c r="BQ238" s="31">
        <f>[6]Quartalsdaten!S114</f>
        <v>81.904809999999998</v>
      </c>
      <c r="BR238" s="105">
        <f>'Datastream-Q'!BE239</f>
        <v>111.9</v>
      </c>
      <c r="BW238" s="41">
        <f>'West-Deutschland-Q'!AW239</f>
        <v>429.63578999999999</v>
      </c>
      <c r="BX238" s="41">
        <f>'West-Deutschland-Q'!AX239</f>
        <v>59.320210000000003</v>
      </c>
      <c r="BY238" s="41">
        <f>'West-Deutschland-Q'!AY239</f>
        <v>763.20690000000002</v>
      </c>
      <c r="BZ238" s="41">
        <f>'Datastream-Q'!BF239</f>
        <v>862.88400000000001</v>
      </c>
      <c r="CB238" s="42">
        <f>'Datastream-Q'!BH239</f>
        <v>70210.054000000004</v>
      </c>
      <c r="CC238" s="16">
        <v>1095.27</v>
      </c>
      <c r="CD238" s="105">
        <f>'Datastream-Q'!BI239</f>
        <v>-10.7</v>
      </c>
      <c r="CE238" s="105">
        <f>'Datastream-Q'!BJ239</f>
        <v>-0.2</v>
      </c>
      <c r="CF238" s="105">
        <f>'Datastream-Q'!BK239</f>
        <v>107.6</v>
      </c>
      <c r="CH238" s="11">
        <f>[2]Weltindikatoren!Q198</f>
        <v>79.644587655109916</v>
      </c>
      <c r="CI238" s="41">
        <f>'[2]Deutschland Quartalsdaten'!O198</f>
        <v>81.740530527373835</v>
      </c>
      <c r="CM238" s="43">
        <f>'Datastream-Q'!BM239</f>
        <v>103.9956</v>
      </c>
      <c r="CN238" s="105">
        <f>'Datastream-Q'!BN239</f>
        <v>102.3</v>
      </c>
      <c r="CP238" s="105">
        <f>'Datastream-Q'!BP239</f>
        <v>117.5</v>
      </c>
      <c r="CQ238" s="105">
        <f>'Datastream-Q'!BQ239</f>
        <v>116.4</v>
      </c>
      <c r="CR238" s="105">
        <f>'Datastream-Q'!BR239</f>
        <v>109.57</v>
      </c>
      <c r="CS238" s="105">
        <f>'Datastream-Q'!BS239</f>
        <v>89.3</v>
      </c>
      <c r="CT238" s="105">
        <f>'Datastream-Q'!BT239</f>
        <v>123.57</v>
      </c>
      <c r="CU238" s="28">
        <f>'Datastream-Q'!BU239</f>
        <v>102.3</v>
      </c>
      <c r="CW238" s="105">
        <f>'Datastream-Q'!CJ239</f>
        <v>-2.2879999999999998</v>
      </c>
      <c r="CY238" s="105">
        <f>'Datastream-Q'!BW239</f>
        <v>123.2</v>
      </c>
      <c r="CZ238" s="105">
        <f>'Datastream-Q'!CL239</f>
        <v>116.7189</v>
      </c>
      <c r="DA238" s="41">
        <f>[6]Quartalsdaten!C114</f>
        <v>104.2936914</v>
      </c>
      <c r="DB238" s="105">
        <f t="shared" si="16"/>
        <v>56.403550371245963</v>
      </c>
      <c r="DC238" s="19">
        <f>'[2]Deutschland Quartalsdaten'!N198</f>
        <v>9.3910279137456185E-2</v>
      </c>
      <c r="DG238" s="112">
        <f>'Datastream-Q'!BY239</f>
        <v>14.364917</v>
      </c>
      <c r="DH238" s="112">
        <f>'Datastream-Q'!BZ239</f>
        <v>11.1</v>
      </c>
      <c r="DI238" s="112">
        <f>'Datastream-Q'!CA239</f>
        <v>502.28</v>
      </c>
      <c r="DJ238" s="41">
        <f>[6]Quartalsdaten!D114</f>
        <v>494.54599999999999</v>
      </c>
      <c r="DK238" s="41">
        <f>[6]Quartalsdaten!E114</f>
        <v>476.31064049999998</v>
      </c>
      <c r="DM238" s="112" t="str">
        <f>'Datastream-Q'!CE239</f>
        <v>#NA</v>
      </c>
      <c r="DN238" s="112" t="str">
        <f>'Datastream-Q'!CF239</f>
        <v>#NA</v>
      </c>
      <c r="DO238" s="41">
        <f>[6]Quartalsdaten!F114</f>
        <v>22.210100000000001</v>
      </c>
      <c r="DP238" s="41">
        <f>'West-Deutschland-Q'!BA239</f>
        <v>49.879289999999997</v>
      </c>
      <c r="DQ238" s="41">
        <f>[6]Quartalsdaten!G114</f>
        <v>31.306640000000002</v>
      </c>
      <c r="DR238" s="41">
        <f>[6]Quartalsdaten!H114</f>
        <v>31.306640000000002</v>
      </c>
      <c r="DS238" s="41">
        <f>[6]Quartalsdaten!I114</f>
        <v>22.210100000000001</v>
      </c>
      <c r="DT238" s="41">
        <f>[6]Quartalsdaten!J114</f>
        <v>172.55723</v>
      </c>
      <c r="DU238" s="41">
        <f>[6]Quartalsdaten!K114</f>
        <v>49.879289999999997</v>
      </c>
      <c r="DW238" s="105">
        <f>'Datastream-Q'!CG239</f>
        <v>90.6</v>
      </c>
      <c r="DX238" s="105">
        <f>'Datastream-Q'!CH239</f>
        <v>93.7</v>
      </c>
      <c r="DY238" s="56">
        <v>114.57</v>
      </c>
      <c r="EB238" s="1">
        <f>[2]Weltindikatoren!C198</f>
        <v>5.0891434586081097</v>
      </c>
      <c r="EC238" s="41">
        <f>'West-Deutschland-Q'!BE239</f>
        <v>93.123000000000005</v>
      </c>
      <c r="ED238" s="41">
        <f>'West-Deutschland-Q'!BF239</f>
        <v>56.475000000000001</v>
      </c>
      <c r="EE238" s="41">
        <f>[6]Quartalsdaten!L114</f>
        <v>487.99</v>
      </c>
      <c r="EF238" s="31">
        <v>99.68</v>
      </c>
      <c r="EG238" s="41">
        <f>[6]Quartalsdaten!M114</f>
        <v>33.662436499999998</v>
      </c>
      <c r="EH238" s="41">
        <f>[6]Quartalsdaten!N114</f>
        <v>9.1425644530000003</v>
      </c>
      <c r="EI238" s="41">
        <f>[6]Quartalsdaten!O114</f>
        <v>104.83333329999999</v>
      </c>
      <c r="EJ238" s="1">
        <f>[2]Weltindikatoren!C198</f>
        <v>5.0891434586081097</v>
      </c>
      <c r="EK238" s="112" t="e">
        <f>#REF!</f>
        <v>#REF!</v>
      </c>
      <c r="EL238">
        <v>335.0814429037631</v>
      </c>
      <c r="EM238">
        <v>613.18014919672316</v>
      </c>
      <c r="EO238">
        <f>'Datastream-Q'!CM239</f>
        <v>124.4</v>
      </c>
      <c r="EP238">
        <f>'Datastream-Q'!CN239</f>
        <v>126.1</v>
      </c>
      <c r="EQ238">
        <f>[6]Quartalsdaten!AA114</f>
        <v>252.00700000000001</v>
      </c>
      <c r="ER238">
        <f>[6]Quartalsdaten!AB114</f>
        <v>367.649</v>
      </c>
      <c r="ES238" s="56">
        <v>116.76</v>
      </c>
      <c r="ET238" s="41">
        <f>[6]Quartalsdaten!AD114</f>
        <v>158.077</v>
      </c>
      <c r="EU238" s="41">
        <f>[6]Quartalsdaten!AE114</f>
        <v>171.16499999999999</v>
      </c>
    </row>
    <row r="239" spans="1:151">
      <c r="A239" s="4">
        <v>43556</v>
      </c>
      <c r="B239" s="14">
        <f>B238*('Datastream-Q'!B240/'Datastream-Q'!B239)</f>
        <v>642.04586031713848</v>
      </c>
      <c r="C239" s="105">
        <f>'Datastream-Q'!C240</f>
        <v>99</v>
      </c>
      <c r="D239" s="105">
        <f>'Datastream-Q'!D240</f>
        <v>103.3</v>
      </c>
      <c r="E239" s="105">
        <f>'Datastream-Q'!E240</f>
        <v>95</v>
      </c>
      <c r="F239" s="105">
        <f>'Datastream-Q'!F240</f>
        <v>101.5</v>
      </c>
      <c r="G239" s="105">
        <f>'Datastream-Q'!G240</f>
        <v>1.12934</v>
      </c>
      <c r="H239" s="105">
        <f>'Datastream-Q'!H240</f>
        <v>2263.6</v>
      </c>
      <c r="I239" s="105">
        <f>'Datastream-Q'!I240</f>
        <v>3101.9</v>
      </c>
      <c r="J239" s="112">
        <f>'Datastream-Q'!J240</f>
        <v>-0.317</v>
      </c>
      <c r="K239" s="112">
        <f>'Datastream-Q'!K240</f>
        <v>-0.13</v>
      </c>
      <c r="L239" s="105">
        <f>'Datastream-Q'!L240</f>
        <v>12398.8</v>
      </c>
      <c r="M239" s="105">
        <f>'Datastream-Q'!M240</f>
        <v>968908</v>
      </c>
      <c r="N239" s="105">
        <f>'Datastream-Q'!N240</f>
        <v>102.1</v>
      </c>
      <c r="O239" s="105">
        <f>'Datastream-Q'!O240</f>
        <v>4743</v>
      </c>
      <c r="P239" s="105">
        <f>'Datastream-Q'!P240</f>
        <v>5</v>
      </c>
      <c r="Q239" s="105">
        <f>'Datastream-Q'!Q240</f>
        <v>105.2</v>
      </c>
      <c r="R239" s="105">
        <f>'Datastream-Q'!R240</f>
        <v>106.7</v>
      </c>
      <c r="S239" s="105">
        <v>0</v>
      </c>
      <c r="T239" s="15">
        <v>0</v>
      </c>
      <c r="U239" s="105">
        <f>'Datastream-Q'!S240</f>
        <v>18.399999999999999</v>
      </c>
      <c r="V239" s="105">
        <f>'Datastream-Q'!T240</f>
        <v>16</v>
      </c>
      <c r="W239" s="1">
        <f>'[2]Deutschland Quartalsdaten'!C199</f>
        <v>-0.2803936178612389</v>
      </c>
      <c r="X239" s="1">
        <f>'[2]Deutschland Quartalsdaten'!B199</f>
        <v>4.6470279331641784</v>
      </c>
      <c r="Y239" s="19">
        <f>'[2]Deutschland Quartalsdaten'!J199</f>
        <v>5.151007965206321</v>
      </c>
      <c r="Z239" s="105">
        <f>'Datastream-Q'!U240</f>
        <v>401.34800000000001</v>
      </c>
      <c r="AA239" s="105">
        <f>'Datastream-Q'!V240</f>
        <v>391.14859999999999</v>
      </c>
      <c r="AB239" s="105">
        <f>'Datastream-Q'!W240</f>
        <v>355.97500000000002</v>
      </c>
      <c r="AC239" s="105">
        <f>'Datastream-Q'!X240</f>
        <v>348.44956000000002</v>
      </c>
      <c r="AD239" s="105">
        <f>'Datastream-Q'!Y240</f>
        <v>-12.6</v>
      </c>
      <c r="AE239" s="41">
        <f>'Datastream-Q'!Z240</f>
        <v>105.4</v>
      </c>
      <c r="AF239" s="1">
        <f>'Datastream-Q'!AA240</f>
        <v>3.2</v>
      </c>
      <c r="AG239" s="54">
        <f>'Datastream-Q'!AB240</f>
        <v>92</v>
      </c>
      <c r="AH239" s="54">
        <f>'Datastream-Q'!AC240</f>
        <v>85.5</v>
      </c>
      <c r="AI239" s="105">
        <f>'Datastream-Q'!AD240</f>
        <v>101.56</v>
      </c>
      <c r="AJ239" s="105">
        <f>'Datastream-Q'!AE240</f>
        <v>1.12934</v>
      </c>
      <c r="AK239" s="41">
        <f t="shared" si="46"/>
        <v>102.60755119665519</v>
      </c>
      <c r="AL239" s="41">
        <f t="shared" si="47"/>
        <v>102.15969278308172</v>
      </c>
      <c r="AM239" s="105">
        <f>'Datastream-Q'!CI240</f>
        <v>2.8</v>
      </c>
      <c r="AN239" s="105">
        <f>'Datastream-Q'!AF240</f>
        <v>102.9</v>
      </c>
      <c r="AO239" s="105">
        <f>'Datastream-Q'!AG240</f>
        <v>-6.4</v>
      </c>
      <c r="AP239" s="105">
        <f>'Datastream-Q'!AH240</f>
        <v>72.863889999999998</v>
      </c>
      <c r="AQ239" s="105">
        <f>'Datastream-Q'!AI240</f>
        <v>318.16626000000002</v>
      </c>
      <c r="AR239" s="105">
        <f>'Datastream-Q'!AJ240</f>
        <v>79.116010000000003</v>
      </c>
      <c r="AS239" s="105">
        <f>'Datastream-Q'!AK240</f>
        <v>269.35030999999998</v>
      </c>
      <c r="AT239" s="105">
        <f>'Datastream-Q'!AL240</f>
        <v>77.834000000000003</v>
      </c>
      <c r="AU239" s="105">
        <f>'Datastream-Q'!AM240</f>
        <v>323.51400000000001</v>
      </c>
      <c r="AV239" s="1">
        <f>'Datastream-Q'!AN240</f>
        <v>82.884</v>
      </c>
      <c r="AW239" s="1">
        <f>'Datastream-Q'!AO240</f>
        <v>273.09100000000001</v>
      </c>
      <c r="AX239" s="1">
        <f t="shared" si="45"/>
        <v>100.43839052504242</v>
      </c>
      <c r="AY239" s="105">
        <f>'Datastream-Q'!AQ240</f>
        <v>68.36</v>
      </c>
      <c r="AZ239" s="105">
        <f>'Datastream-Q'!AR240</f>
        <v>105.2</v>
      </c>
      <c r="BA239" s="41">
        <f t="shared" si="48"/>
        <v>106.82108792160288</v>
      </c>
      <c r="BB239" s="41">
        <f t="shared" si="49"/>
        <v>101.68080047205508</v>
      </c>
      <c r="BC239" s="41">
        <f t="shared" si="50"/>
        <v>104.76261378701983</v>
      </c>
      <c r="BD239" s="41">
        <f t="shared" si="51"/>
        <v>101.3887825115182</v>
      </c>
      <c r="BF239" s="112">
        <f>'Datastream-Q'!AT240</f>
        <v>105.4</v>
      </c>
      <c r="BG239" s="112">
        <f>'Datastream-Q'!AU240</f>
        <v>85.3</v>
      </c>
      <c r="BH239" s="112">
        <f>'Datastream-Q'!AV240</f>
        <v>85.6</v>
      </c>
      <c r="BI239" s="112">
        <f>'Datastream-Q'!AW240</f>
        <v>12.9</v>
      </c>
      <c r="BJ239" s="112">
        <f>'Datastream-Q'!AX240</f>
        <v>22.3</v>
      </c>
      <c r="BK239" s="112">
        <f>'Datastream-Q'!AY240</f>
        <v>0.3</v>
      </c>
      <c r="BM239" s="105">
        <f>'Datastream-Q'!AZ240</f>
        <v>106.20950000000001</v>
      </c>
      <c r="BN239" s="105">
        <f>'Datastream-Q'!BA240</f>
        <v>99.318399999999997</v>
      </c>
      <c r="BO239" s="112">
        <f>'Datastream-Q'!BB240</f>
        <v>9.1</v>
      </c>
      <c r="BP239" s="112">
        <f>'Datastream-Q'!BC240</f>
        <v>97.3</v>
      </c>
      <c r="BQ239" s="31">
        <f>[6]Quartalsdaten!S115</f>
        <v>81.045640000000006</v>
      </c>
      <c r="BR239" s="112">
        <f>'Datastream-Q'!BE240</f>
        <v>114.1</v>
      </c>
      <c r="BW239" s="41">
        <f>'West-Deutschland-Q'!AW240</f>
        <v>429.51557000000003</v>
      </c>
      <c r="BX239" s="41">
        <f>'West-Deutschland-Q'!AX240</f>
        <v>59.294339999999998</v>
      </c>
      <c r="BY239" s="41">
        <f>'West-Deutschland-Q'!AY240</f>
        <v>763.97595000000001</v>
      </c>
      <c r="BZ239" s="41">
        <f>'Datastream-Q'!BF240</f>
        <v>864.33699999999999</v>
      </c>
      <c r="CB239" s="42">
        <f>'Datastream-Q'!BH240</f>
        <v>57800.192999999999</v>
      </c>
      <c r="CC239" s="16">
        <v>1103.71</v>
      </c>
      <c r="CD239" s="105">
        <f>'Datastream-Q'!BI240</f>
        <v>-6.7</v>
      </c>
      <c r="CE239" s="105">
        <f>'Datastream-Q'!BJ240</f>
        <v>-1.7</v>
      </c>
      <c r="CF239" s="105">
        <f>'Datastream-Q'!BK240</f>
        <v>104.2</v>
      </c>
      <c r="CH239" s="11">
        <f>[2]Weltindikatoren!Q199</f>
        <v>79.470034194513076</v>
      </c>
      <c r="CI239" s="41">
        <f>'[2]Deutschland Quartalsdaten'!O199</f>
        <v>81.462891723835369</v>
      </c>
      <c r="CM239" s="43">
        <f>'Datastream-Q'!BM240</f>
        <v>104.03</v>
      </c>
      <c r="CN239" s="105">
        <f>'Datastream-Q'!BN240</f>
        <v>102.1</v>
      </c>
      <c r="CP239" s="105">
        <f>'Datastream-Q'!BP240</f>
        <v>119.1</v>
      </c>
      <c r="CQ239" s="105">
        <f>'Datastream-Q'!BQ240</f>
        <v>117.93</v>
      </c>
      <c r="CR239" s="105">
        <f>'Datastream-Q'!BR240</f>
        <v>110.67</v>
      </c>
      <c r="CS239" s="105">
        <f>'Datastream-Q'!BS240</f>
        <v>88</v>
      </c>
      <c r="CT239" s="105">
        <f>'Datastream-Q'!BT240</f>
        <v>126.43</v>
      </c>
      <c r="CU239" s="28">
        <f>'Datastream-Q'!BU240</f>
        <v>102.3</v>
      </c>
      <c r="CW239" s="105">
        <f>'Datastream-Q'!CJ240</f>
        <v>0.51700000000000002</v>
      </c>
      <c r="CY239" s="105">
        <f>'Datastream-Q'!BW240</f>
        <v>124.9</v>
      </c>
      <c r="CZ239" s="105">
        <f>'Datastream-Q'!CL240</f>
        <v>116.8348</v>
      </c>
      <c r="DA239" s="41">
        <f>[6]Quartalsdaten!C115</f>
        <v>105.0748935</v>
      </c>
      <c r="DB239" s="105">
        <f t="shared" ref="DB239:DB241" si="52">AY239/AJ239</f>
        <v>60.530929569483057</v>
      </c>
      <c r="DC239" s="19">
        <f>'[2]Deutschland Quartalsdaten'!N199</f>
        <v>7.2689560303752107E-2</v>
      </c>
      <c r="DG239" s="112">
        <f>'Datastream-Q'!BY240</f>
        <v>10.192477</v>
      </c>
      <c r="DH239" s="112">
        <f>'Datastream-Q'!BZ240</f>
        <v>10.7</v>
      </c>
      <c r="DI239" s="112">
        <f>'Datastream-Q'!CA240</f>
        <v>505.44</v>
      </c>
      <c r="DJ239" s="41">
        <f>[6]Quartalsdaten!D115</f>
        <v>486.20600000000002</v>
      </c>
      <c r="DK239" s="41">
        <f>[6]Quartalsdaten!E115</f>
        <v>461.735117</v>
      </c>
      <c r="DM239" s="112" t="str">
        <f>'Datastream-Q'!CE240</f>
        <v>#NA</v>
      </c>
      <c r="DN239" s="112" t="str">
        <f>'Datastream-Q'!CF240</f>
        <v>#NA</v>
      </c>
      <c r="DO239" s="41">
        <f>[6]Quartalsdaten!F115</f>
        <v>21.78576</v>
      </c>
      <c r="DP239" s="41">
        <f>'West-Deutschland-Q'!BA240</f>
        <v>49.445250000000001</v>
      </c>
      <c r="DQ239" s="41">
        <f>[6]Quartalsdaten!G115</f>
        <v>31.505800000000001</v>
      </c>
      <c r="DR239" s="41">
        <f>[6]Quartalsdaten!H115</f>
        <v>31.505800000000001</v>
      </c>
      <c r="DS239" s="41">
        <f>[6]Quartalsdaten!I115</f>
        <v>21.78576</v>
      </c>
      <c r="DT239" s="41">
        <f>[6]Quartalsdaten!J115</f>
        <v>171.84539000000001</v>
      </c>
      <c r="DU239" s="41">
        <f>[6]Quartalsdaten!K115</f>
        <v>49.445250000000001</v>
      </c>
      <c r="DW239" s="105">
        <f>'Datastream-Q'!CG240</f>
        <v>90.9</v>
      </c>
      <c r="DX239" s="105">
        <f>'Datastream-Q'!CH240</f>
        <v>93.6</v>
      </c>
      <c r="DY239" s="56">
        <v>112.24</v>
      </c>
      <c r="EB239" s="1">
        <f>[2]Weltindikatoren!C199</f>
        <v>5.1357975643454523</v>
      </c>
      <c r="EC239" s="41">
        <f>'West-Deutschland-Q'!BE240</f>
        <v>92.981999999999999</v>
      </c>
      <c r="ED239" s="41">
        <f>'West-Deutschland-Q'!BF240</f>
        <v>56.488</v>
      </c>
      <c r="EE239" s="41">
        <f>[6]Quartalsdaten!L115</f>
        <v>491.11</v>
      </c>
      <c r="EF239" s="31">
        <v>100.01</v>
      </c>
      <c r="EG239" s="41">
        <f>[6]Quartalsdaten!M115</f>
        <v>33.400131799999997</v>
      </c>
      <c r="EH239" s="41">
        <f>[6]Quartalsdaten!N115</f>
        <v>9.2126681420000001</v>
      </c>
      <c r="EI239" s="41">
        <f>[6]Quartalsdaten!O115</f>
        <v>105.3</v>
      </c>
      <c r="EJ239" s="1">
        <f>[2]Weltindikatoren!C199</f>
        <v>5.1357975643454523</v>
      </c>
      <c r="EK239" s="112" t="e">
        <f>#REF!</f>
        <v>#REF!</v>
      </c>
      <c r="EL239">
        <v>336.64208620177567</v>
      </c>
      <c r="EM239">
        <v>618.89110972369701</v>
      </c>
      <c r="EO239">
        <f>'Datastream-Q'!CM240</f>
        <v>124.9</v>
      </c>
      <c r="EP239">
        <f>'Datastream-Q'!CN240</f>
        <v>125.9</v>
      </c>
      <c r="EQ239">
        <f>[6]Quartalsdaten!AA115</f>
        <v>253.911</v>
      </c>
      <c r="ER239">
        <f>[6]Quartalsdaten!AB115</f>
        <v>371.21899999999999</v>
      </c>
      <c r="ES239" s="56">
        <v>117.76</v>
      </c>
      <c r="ET239" s="41">
        <f>[6]Quartalsdaten!AD115</f>
        <v>159.488</v>
      </c>
      <c r="EU239" s="41">
        <f>[6]Quartalsdaten!AE115</f>
        <v>189.18299999999999</v>
      </c>
    </row>
    <row r="240" spans="1:151">
      <c r="A240" s="4">
        <v>43647</v>
      </c>
      <c r="B240" s="14">
        <f>B239*('Datastream-Q'!B241/'Datastream-Q'!B240)</f>
        <v>644.68362755076726</v>
      </c>
      <c r="C240" s="112">
        <f>'Datastream-Q'!C241</f>
        <v>94.4</v>
      </c>
      <c r="D240" s="112">
        <f>'Datastream-Q'!D241</f>
        <v>98.5</v>
      </c>
      <c r="E240" s="112">
        <f>'Datastream-Q'!E241</f>
        <v>90.5</v>
      </c>
      <c r="F240" s="112">
        <f>'Datastream-Q'!F241</f>
        <v>101.6</v>
      </c>
      <c r="G240" s="112">
        <f>'Datastream-Q'!G241</f>
        <v>1.10039</v>
      </c>
      <c r="H240" s="112">
        <f>'Datastream-Q'!H241</f>
        <v>2298.5</v>
      </c>
      <c r="I240" s="112">
        <f>'Datastream-Q'!I241</f>
        <v>3135.7</v>
      </c>
      <c r="J240" s="112">
        <f>'Datastream-Q'!J241</f>
        <v>-0.39700000000000002</v>
      </c>
      <c r="K240" s="112">
        <f>'Datastream-Q'!K241</f>
        <v>-0.56999999999999995</v>
      </c>
      <c r="L240" s="112">
        <f>'Datastream-Q'!L241</f>
        <v>12428.1</v>
      </c>
      <c r="M240" s="112">
        <f>'Datastream-Q'!M241</f>
        <v>891158</v>
      </c>
      <c r="N240" s="112">
        <f>'Datastream-Q'!N241</f>
        <v>101.1</v>
      </c>
      <c r="O240" s="112">
        <f>'Datastream-Q'!O241</f>
        <v>4777</v>
      </c>
      <c r="P240" s="112">
        <f>'Datastream-Q'!P241</f>
        <v>5</v>
      </c>
      <c r="Q240" s="112">
        <f>'Datastream-Q'!Q241</f>
        <v>105.5</v>
      </c>
      <c r="R240" s="112">
        <f>'Datastream-Q'!R241</f>
        <v>107.3</v>
      </c>
      <c r="S240" s="112">
        <v>0</v>
      </c>
      <c r="T240" s="15">
        <v>0</v>
      </c>
      <c r="U240" s="112">
        <f>'Datastream-Q'!S241</f>
        <v>17</v>
      </c>
      <c r="V240" s="112">
        <f>'Datastream-Q'!T241</f>
        <v>23</v>
      </c>
      <c r="W240" s="1">
        <f>'[2]Deutschland Quartalsdaten'!C200</f>
        <v>-0.38010645998148213</v>
      </c>
      <c r="X240" s="1">
        <f>'[2]Deutschland Quartalsdaten'!B200</f>
        <v>4.6292976971249882</v>
      </c>
      <c r="Y240" s="19">
        <f>'[2]Deutschland Quartalsdaten'!J200</f>
        <v>5.1732572319973666</v>
      </c>
      <c r="Z240" s="112">
        <f>'Datastream-Q'!U241</f>
        <v>407.12799999999999</v>
      </c>
      <c r="AA240" s="112">
        <f>'Datastream-Q'!V241</f>
        <v>396.04730000000001</v>
      </c>
      <c r="AB240" s="112">
        <f>'Datastream-Q'!W241</f>
        <v>353.61799999999999</v>
      </c>
      <c r="AC240" s="112">
        <f>'Datastream-Q'!X241</f>
        <v>348.30081999999999</v>
      </c>
      <c r="AD240" s="112">
        <f>'Datastream-Q'!Y241</f>
        <v>-25.5</v>
      </c>
      <c r="AE240" s="41">
        <f>'Datastream-Q'!Z241</f>
        <v>105.8</v>
      </c>
      <c r="AF240" s="1">
        <f>'Datastream-Q'!AA241</f>
        <v>-4.8</v>
      </c>
      <c r="AG240" s="54">
        <f>'Datastream-Q'!AB241</f>
        <v>92</v>
      </c>
      <c r="AH240" s="54">
        <f>'Datastream-Q'!AC241</f>
        <v>85.8</v>
      </c>
      <c r="AI240" s="112">
        <f>'Datastream-Q'!AD241</f>
        <v>101.52</v>
      </c>
      <c r="AJ240" s="112">
        <f>'Datastream-Q'!AE241</f>
        <v>1.10039</v>
      </c>
      <c r="AK240" s="41">
        <f t="shared" si="46"/>
        <v>102.79782238131656</v>
      </c>
      <c r="AL240" s="41">
        <f t="shared" si="47"/>
        <v>101.52660565082792</v>
      </c>
      <c r="AM240" s="112">
        <f>'Datastream-Q'!CI241</f>
        <v>2.9</v>
      </c>
      <c r="AN240" s="112">
        <f>'Datastream-Q'!AF241</f>
        <v>102</v>
      </c>
      <c r="AO240" s="112">
        <f>'Datastream-Q'!AG241</f>
        <v>-18.8</v>
      </c>
      <c r="AP240" s="112">
        <f>'Datastream-Q'!AH241</f>
        <v>71.983630000000005</v>
      </c>
      <c r="AQ240" s="112">
        <f>'Datastream-Q'!AI241</f>
        <v>324.02852999999999</v>
      </c>
      <c r="AR240" s="112">
        <f>'Datastream-Q'!AJ241</f>
        <v>78.959699999999998</v>
      </c>
      <c r="AS240" s="112">
        <f>'Datastream-Q'!AK241</f>
        <v>269.3503</v>
      </c>
      <c r="AT240" s="112">
        <f>'Datastream-Q'!AL241</f>
        <v>78.23</v>
      </c>
      <c r="AU240" s="112">
        <f>'Datastream-Q'!AM241</f>
        <v>328.89800000000002</v>
      </c>
      <c r="AV240" s="1">
        <f>'Datastream-Q'!AN241</f>
        <v>82.951999999999998</v>
      </c>
      <c r="AW240" s="1">
        <f>'Datastream-Q'!AO241</f>
        <v>270.666</v>
      </c>
      <c r="AX240" s="1">
        <f t="shared" ref="AX240:AX243" si="53">AK240/AL240*100</f>
        <v>101.2521020695409</v>
      </c>
      <c r="AY240" s="112">
        <f>'Datastream-Q'!AQ241</f>
        <v>62.12</v>
      </c>
      <c r="AZ240" s="112">
        <f>'Datastream-Q'!AR241</f>
        <v>105.5</v>
      </c>
      <c r="BA240" s="41">
        <f t="shared" si="48"/>
        <v>108.6774868119321</v>
      </c>
      <c r="BB240" s="41">
        <f t="shared" si="49"/>
        <v>101.5027905104529</v>
      </c>
      <c r="BC240" s="41">
        <f t="shared" si="50"/>
        <v>105.0561235668322</v>
      </c>
      <c r="BD240" s="41">
        <f t="shared" si="51"/>
        <v>100.48847170394835</v>
      </c>
      <c r="BF240" s="112">
        <f>'Datastream-Q'!AT241</f>
        <v>105.8</v>
      </c>
      <c r="BG240" s="112">
        <f>'Datastream-Q'!AU241</f>
        <v>83.9</v>
      </c>
      <c r="BH240" s="112">
        <f>'Datastream-Q'!AV241</f>
        <v>84.3</v>
      </c>
      <c r="BI240" s="112">
        <f>'Datastream-Q'!AW241</f>
        <v>11.5</v>
      </c>
      <c r="BJ240" s="112">
        <f>'Datastream-Q'!AX241</f>
        <v>30.2</v>
      </c>
      <c r="BK240" s="112">
        <f>'Datastream-Q'!AY241</f>
        <v>-13.1</v>
      </c>
      <c r="BM240" s="112">
        <f>'Datastream-Q'!AZ241</f>
        <v>105.92700000000001</v>
      </c>
      <c r="BN240" s="112">
        <f>'Datastream-Q'!BA241</f>
        <v>98.732200000000006</v>
      </c>
      <c r="BO240" s="112">
        <f>'Datastream-Q'!BB241</f>
        <v>14.3</v>
      </c>
      <c r="BP240" s="112">
        <f>'Datastream-Q'!BC241</f>
        <v>98.3</v>
      </c>
      <c r="BQ240" s="31">
        <f>[6]Quartalsdaten!S116</f>
        <v>81.322329999999994</v>
      </c>
      <c r="BR240" s="112">
        <f>'Datastream-Q'!BE241</f>
        <v>112.4</v>
      </c>
      <c r="BW240" s="41">
        <f>'West-Deutschland-Q'!AW241</f>
        <v>430.67772000000002</v>
      </c>
      <c r="BX240" s="41">
        <f>'West-Deutschland-Q'!AX241</f>
        <v>58.492440000000002</v>
      </c>
      <c r="BY240" s="41">
        <f>'West-Deutschland-Q'!AY241</f>
        <v>761.52912000000003</v>
      </c>
      <c r="BZ240" s="41">
        <f>'Datastream-Q'!BF241</f>
        <v>872.995</v>
      </c>
      <c r="CB240" s="42">
        <f>'Datastream-Q'!BH241</f>
        <v>62830.883000000002</v>
      </c>
      <c r="CC240" s="16">
        <v>1111.99</v>
      </c>
      <c r="CD240" s="112">
        <f>'Datastream-Q'!BI241</f>
        <v>-30.4</v>
      </c>
      <c r="CE240" s="112">
        <f>'Datastream-Q'!BJ241</f>
        <v>-3.1</v>
      </c>
      <c r="CF240" s="112">
        <f>'Datastream-Q'!BK241</f>
        <v>99.6</v>
      </c>
      <c r="CG240" s="112"/>
      <c r="CH240" s="11">
        <f>[2]Weltindikatoren!Q200</f>
        <v>78.70101503372716</v>
      </c>
      <c r="CI240" s="41">
        <f>'[2]Deutschland Quartalsdaten'!O200</f>
        <v>80.762305458384532</v>
      </c>
      <c r="CJ240" s="112"/>
      <c r="CK240" s="112"/>
      <c r="CL240" s="112"/>
      <c r="CM240" s="43">
        <f>'Datastream-Q'!BM241</f>
        <v>104.0552</v>
      </c>
      <c r="CN240" s="112">
        <f>'Datastream-Q'!BN241</f>
        <v>101</v>
      </c>
      <c r="CO240" s="112"/>
      <c r="CP240" s="112">
        <f>'Datastream-Q'!BP241</f>
        <v>109.57</v>
      </c>
      <c r="CQ240" s="112">
        <f>'Datastream-Q'!BQ241</f>
        <v>109.67</v>
      </c>
      <c r="CR240" s="112">
        <f>'Datastream-Q'!BR241</f>
        <v>110.43</v>
      </c>
      <c r="CS240" s="112">
        <f>'Datastream-Q'!BS241</f>
        <v>87.83</v>
      </c>
      <c r="CT240" s="112">
        <f>'Datastream-Q'!BT241</f>
        <v>126.17</v>
      </c>
      <c r="CU240" s="28">
        <f>'Datastream-Q'!BU241</f>
        <v>102.5</v>
      </c>
      <c r="CV240" s="112"/>
      <c r="CW240" s="112">
        <f>'Datastream-Q'!CJ241</f>
        <v>-6.258</v>
      </c>
      <c r="CX240" s="41"/>
      <c r="CY240" s="112">
        <f>'Datastream-Q'!BW241</f>
        <v>125.4</v>
      </c>
      <c r="CZ240" s="112">
        <f>'Datastream-Q'!CL241</f>
        <v>116.9053</v>
      </c>
      <c r="DA240" s="41">
        <f>[6]Quartalsdaten!C116</f>
        <v>105.38576859999999</v>
      </c>
      <c r="DB240" s="112">
        <f t="shared" si="52"/>
        <v>56.452712220212831</v>
      </c>
      <c r="DC240" s="19">
        <f>'[2]Deutschland Quartalsdaten'!N200</f>
        <v>0</v>
      </c>
      <c r="DD240" s="112"/>
      <c r="DE240" s="112"/>
      <c r="DF240" s="112"/>
      <c r="DG240" s="112">
        <f>'Datastream-Q'!BY241</f>
        <v>9.2069589999999994</v>
      </c>
      <c r="DH240" s="112">
        <f>'Datastream-Q'!BZ241</f>
        <v>10.7</v>
      </c>
      <c r="DI240" s="112">
        <f>'Datastream-Q'!CA241</f>
        <v>508.92</v>
      </c>
      <c r="DJ240" s="41">
        <f>[6]Quartalsdaten!D116</f>
        <v>491.94</v>
      </c>
      <c r="DK240" s="41">
        <f>[6]Quartalsdaten!E116</f>
        <v>465.58536930000002</v>
      </c>
      <c r="DL240" s="112"/>
      <c r="DM240" s="112" t="str">
        <f>'Datastream-Q'!CE241</f>
        <v>#NA</v>
      </c>
      <c r="DN240" s="112" t="str">
        <f>'Datastream-Q'!CF241</f>
        <v>#NA</v>
      </c>
      <c r="DO240" s="41">
        <f>[6]Quartalsdaten!F116</f>
        <v>21.471599999999999</v>
      </c>
      <c r="DP240" s="41">
        <f>'West-Deutschland-Q'!BA241</f>
        <v>49.800379999999997</v>
      </c>
      <c r="DQ240" s="41">
        <f>[6]Quartalsdaten!G116</f>
        <v>31.616129999999998</v>
      </c>
      <c r="DR240" s="41">
        <f>[6]Quartalsdaten!H116</f>
        <v>31.616129999999998</v>
      </c>
      <c r="DS240" s="41">
        <f>[6]Quartalsdaten!I116</f>
        <v>21.471599999999999</v>
      </c>
      <c r="DT240" s="41">
        <f>[6]Quartalsdaten!J116</f>
        <v>171.46673000000001</v>
      </c>
      <c r="DU240" s="41">
        <f>[6]Quartalsdaten!K116</f>
        <v>49.800379999999997</v>
      </c>
      <c r="DV240" s="112"/>
      <c r="DW240" s="112">
        <f>'Datastream-Q'!CG241</f>
        <v>91.1</v>
      </c>
      <c r="DX240" s="112">
        <f>'Datastream-Q'!CH241</f>
        <v>93.2</v>
      </c>
      <c r="DY240" s="56">
        <v>111.73</v>
      </c>
      <c r="DZ240" s="112"/>
      <c r="EA240" s="112"/>
      <c r="EB240" s="1">
        <f>[2]Weltindikatoren!C200</f>
        <v>5.1620357999370015</v>
      </c>
      <c r="EC240" s="41">
        <f>'West-Deutschland-Q'!BE241</f>
        <v>94.007000000000005</v>
      </c>
      <c r="ED240" s="41">
        <f>'West-Deutschland-Q'!BF241</f>
        <v>57.320999999999998</v>
      </c>
      <c r="EE240" s="41">
        <f>[6]Quartalsdaten!L116</f>
        <v>494.57</v>
      </c>
      <c r="EF240" s="31">
        <v>99.94</v>
      </c>
      <c r="EG240" s="41">
        <f>[6]Quartalsdaten!M116</f>
        <v>33.721767329999999</v>
      </c>
      <c r="EH240" s="41">
        <f>[6]Quartalsdaten!N116</f>
        <v>9.3073072339999996</v>
      </c>
      <c r="EI240" s="41">
        <f>[6]Quartalsdaten!O116</f>
        <v>105.8</v>
      </c>
      <c r="EJ240" s="1">
        <f>[2]Weltindikatoren!C200</f>
        <v>5.1620357999370015</v>
      </c>
      <c r="EK240" s="112" t="e">
        <f>#REF!</f>
        <v>#REF!</v>
      </c>
      <c r="EL240" s="112">
        <v>339.21754633429202</v>
      </c>
      <c r="EM240" s="112">
        <v>620.86288256475905</v>
      </c>
      <c r="EN240" s="112"/>
      <c r="EO240" s="112">
        <f>'Datastream-Q'!CM241</f>
        <v>125</v>
      </c>
      <c r="EP240" s="112">
        <f>'Datastream-Q'!CN241</f>
        <v>125.3</v>
      </c>
      <c r="EQ240" s="112">
        <f>[6]Quartalsdaten!AA116</f>
        <v>257.31200000000001</v>
      </c>
      <c r="ER240" s="112">
        <f>[6]Quartalsdaten!AB116</f>
        <v>375.83499999999998</v>
      </c>
      <c r="ES240" s="56">
        <v>117.7</v>
      </c>
      <c r="ET240" s="41">
        <f>[6]Quartalsdaten!AD116</f>
        <v>160.69800000000001</v>
      </c>
      <c r="EU240" s="41">
        <f>[6]Quartalsdaten!AE116</f>
        <v>192.392</v>
      </c>
    </row>
    <row r="241" spans="1:151">
      <c r="A241" s="4">
        <v>43739</v>
      </c>
      <c r="B241" s="14">
        <f>B240*('Datastream-Q'!B242/'Datastream-Q'!B241)</f>
        <v>644.20410556268268</v>
      </c>
      <c r="C241" s="112">
        <f>'Datastream-Q'!C242</f>
        <v>94.2</v>
      </c>
      <c r="D241" s="112">
        <f>'Datastream-Q'!D242</f>
        <v>96.9</v>
      </c>
      <c r="E241" s="112">
        <f>'Datastream-Q'!E242</f>
        <v>91.6</v>
      </c>
      <c r="F241" s="112">
        <f>'Datastream-Q'!F242</f>
        <v>100.5</v>
      </c>
      <c r="G241" s="112">
        <f>'Datastream-Q'!G242</f>
        <v>1.111345</v>
      </c>
      <c r="H241" s="112">
        <f>'Datastream-Q'!H242</f>
        <v>2340.1</v>
      </c>
      <c r="I241" s="112">
        <f>'Datastream-Q'!I242</f>
        <v>3164.1</v>
      </c>
      <c r="J241" s="112">
        <f>'Datastream-Q'!J242</f>
        <v>-0.40300000000000002</v>
      </c>
      <c r="K241" s="112">
        <f>'Datastream-Q'!K242</f>
        <v>-0.4</v>
      </c>
      <c r="L241" s="112">
        <f>'Datastream-Q'!L242</f>
        <v>13249</v>
      </c>
      <c r="M241" s="112">
        <f>'Datastream-Q'!M242</f>
        <v>867100</v>
      </c>
      <c r="N241" s="112">
        <f>'Datastream-Q'!N242</f>
        <v>99.1</v>
      </c>
      <c r="O241" s="112">
        <f>'Datastream-Q'!O242</f>
        <v>4368</v>
      </c>
      <c r="P241" s="112">
        <f>'Datastream-Q'!P242</f>
        <v>5</v>
      </c>
      <c r="Q241" s="112">
        <f>'Datastream-Q'!Q242</f>
        <v>105.8</v>
      </c>
      <c r="R241" s="112">
        <f>'Datastream-Q'!R242</f>
        <v>108.1</v>
      </c>
      <c r="S241" s="112">
        <v>0</v>
      </c>
      <c r="T241" s="15">
        <v>0</v>
      </c>
      <c r="U241" s="112">
        <f>'Datastream-Q'!S242</f>
        <v>12.7</v>
      </c>
      <c r="V241" s="112">
        <f>'Datastream-Q'!T242</f>
        <v>26.4</v>
      </c>
      <c r="W241" s="1">
        <f>'[2]Deutschland Quartalsdaten'!C201</f>
        <v>-0.47504291055508147</v>
      </c>
      <c r="X241" s="1">
        <f>'[2]Deutschland Quartalsdaten'!B201</f>
        <v>4.6144846691175205</v>
      </c>
      <c r="Y241" s="19">
        <f>'[2]Deutschland Quartalsdaten'!J201</f>
        <v>5.1903236197958256</v>
      </c>
      <c r="Z241" s="112">
        <f>'Datastream-Q'!U242</f>
        <v>407.36900000000003</v>
      </c>
      <c r="AA241" s="112">
        <f>'Datastream-Q'!V242</f>
        <v>394.94686999999999</v>
      </c>
      <c r="AB241" s="112">
        <f>'Datastream-Q'!W242</f>
        <v>355.03800000000001</v>
      </c>
      <c r="AC241" s="112">
        <f>'Datastream-Q'!X242</f>
        <v>349.34210000000002</v>
      </c>
      <c r="AD241" s="112">
        <f>'Datastream-Q'!Y242</f>
        <v>-31.1</v>
      </c>
      <c r="AE241" s="41">
        <f>'Datastream-Q'!Z242</f>
        <v>104.4</v>
      </c>
      <c r="AF241" s="1">
        <f>'Datastream-Q'!AA242</f>
        <v>-2.4</v>
      </c>
      <c r="AG241" s="54">
        <f>'Datastream-Q'!AB242</f>
        <v>91.5</v>
      </c>
      <c r="AH241" s="54">
        <f>'Datastream-Q'!AC242</f>
        <v>85.4</v>
      </c>
      <c r="AI241" s="112">
        <f>'Datastream-Q'!AD242</f>
        <v>101.14</v>
      </c>
      <c r="AJ241" s="112">
        <f>'Datastream-Q'!AE242</f>
        <v>1.111345</v>
      </c>
      <c r="AK241" s="41">
        <f t="shared" ref="AK241:AK244" si="54">Z241/AA241*100</f>
        <v>103.14526609617138</v>
      </c>
      <c r="AL241" s="41">
        <f t="shared" ref="AL241:AL244" si="55">AB241/AC241*100</f>
        <v>101.63046480799194</v>
      </c>
      <c r="AM241" s="112">
        <f>'Datastream-Q'!CI242</f>
        <v>2.7</v>
      </c>
      <c r="AN241" s="112">
        <f>'Datastream-Q'!AF242</f>
        <v>100.4</v>
      </c>
      <c r="AO241" s="112">
        <f>'Datastream-Q'!AG242</f>
        <v>-24.5</v>
      </c>
      <c r="AP241" s="112">
        <f>'Datastream-Q'!AH242</f>
        <v>71.027410000000003</v>
      </c>
      <c r="AQ241" s="112">
        <f>'Datastream-Q'!AI242</f>
        <v>323.91187000000002</v>
      </c>
      <c r="AR241" s="112">
        <f>'Datastream-Q'!AJ242</f>
        <v>78.864559999999997</v>
      </c>
      <c r="AS241" s="112">
        <f>'Datastream-Q'!AK242</f>
        <v>270.49804</v>
      </c>
      <c r="AT241" s="112">
        <f>'Datastream-Q'!AL242</f>
        <v>77.358000000000004</v>
      </c>
      <c r="AU241" s="112">
        <f>'Datastream-Q'!AM242</f>
        <v>330.01100000000002</v>
      </c>
      <c r="AV241" s="1">
        <f>'Datastream-Q'!AN242</f>
        <v>82.87</v>
      </c>
      <c r="AW241" s="1">
        <f>'Datastream-Q'!AO242</f>
        <v>272.16800000000001</v>
      </c>
      <c r="AX241" s="1">
        <f t="shared" si="53"/>
        <v>101.49049922288688</v>
      </c>
      <c r="AY241" s="112">
        <f>'Datastream-Q'!AQ242</f>
        <v>62.56</v>
      </c>
      <c r="AZ241" s="112">
        <f>'Datastream-Q'!AR242</f>
        <v>105.8</v>
      </c>
      <c r="BA241" s="41">
        <f t="shared" ref="BA241:BA243" si="56">AT241/AP241*100</f>
        <v>108.91288306866321</v>
      </c>
      <c r="BB241" s="41">
        <f t="shared" ref="BB241" si="57">AU241/AQ241*100</f>
        <v>101.88295970752786</v>
      </c>
      <c r="BC241" s="41">
        <f t="shared" ref="BC241:BC243" si="58">AV241/AR241*100</f>
        <v>105.07888460925923</v>
      </c>
      <c r="BD241" s="41">
        <f t="shared" ref="BD241" si="59">AW241/AS241*100</f>
        <v>100.61736491695098</v>
      </c>
      <c r="BE241" s="112"/>
      <c r="BF241" s="112">
        <f>'Datastream-Q'!AT242</f>
        <v>104.4</v>
      </c>
      <c r="BG241" s="112">
        <f>'Datastream-Q'!AU242</f>
        <v>82.6</v>
      </c>
      <c r="BH241" s="112">
        <f>'Datastream-Q'!AV242</f>
        <v>82.1</v>
      </c>
      <c r="BI241" s="112">
        <f>'Datastream-Q'!AW242</f>
        <v>12.2</v>
      </c>
      <c r="BJ241" s="112">
        <f>'Datastream-Q'!AX242</f>
        <v>29.2</v>
      </c>
      <c r="BK241" s="112">
        <f>'Datastream-Q'!AY242</f>
        <v>-6.6</v>
      </c>
      <c r="BL241" s="112"/>
      <c r="BM241" s="112">
        <f>'Datastream-Q'!AZ242</f>
        <v>106.29340000000001</v>
      </c>
      <c r="BN241" s="112">
        <f>'Datastream-Q'!BA242</f>
        <v>98.756500000000003</v>
      </c>
      <c r="BO241" s="112">
        <f>'Datastream-Q'!BB242</f>
        <v>18.3</v>
      </c>
      <c r="BP241" s="112">
        <f>'Datastream-Q'!BC242</f>
        <v>89.5</v>
      </c>
      <c r="BQ241" s="31">
        <f>[6]Quartalsdaten!S117</f>
        <v>81.679100000000005</v>
      </c>
      <c r="BR241" s="112">
        <f>'Datastream-Q'!BE242</f>
        <v>110.7</v>
      </c>
      <c r="BS241" s="112"/>
      <c r="BT241" s="112"/>
      <c r="BU241" s="112"/>
      <c r="BV241" s="112"/>
      <c r="BW241" s="41">
        <f>'West-Deutschland-Q'!AW242</f>
        <v>430.91815000000003</v>
      </c>
      <c r="BX241" s="41">
        <f>'West-Deutschland-Q'!AX242</f>
        <v>57.328389999999999</v>
      </c>
      <c r="BY241" s="41">
        <f>'West-Deutschland-Q'!AY242</f>
        <v>763.48654999999997</v>
      </c>
      <c r="BZ241" s="41">
        <f>'Datastream-Q'!BF242</f>
        <v>878.99599999999998</v>
      </c>
      <c r="CA241" s="112"/>
      <c r="CB241" s="42">
        <f>'Datastream-Q'!BH242</f>
        <v>67785.994999999995</v>
      </c>
      <c r="CC241" s="16">
        <v>1120.37666666667</v>
      </c>
      <c r="CD241" s="112">
        <f>'Datastream-Q'!BI242</f>
        <v>-4.7</v>
      </c>
      <c r="CE241" s="112">
        <f>'Datastream-Q'!BJ242</f>
        <v>-3.3</v>
      </c>
      <c r="CF241" s="112">
        <f>'Datastream-Q'!BK242</f>
        <v>99.1</v>
      </c>
      <c r="CG241" s="112"/>
      <c r="CH241" s="11">
        <f>[2]Weltindikatoren!Q201</f>
        <v>78.131129606761988</v>
      </c>
      <c r="CI241" s="41">
        <f>'[2]Deutschland Quartalsdaten'!O201</f>
        <v>80.189205882551363</v>
      </c>
      <c r="CJ241" s="112"/>
      <c r="CK241" s="112"/>
      <c r="CL241" s="112"/>
      <c r="CM241" s="43">
        <f>'Datastream-Q'!BM242</f>
        <v>103.79600000000001</v>
      </c>
      <c r="CN241" s="112">
        <f>'Datastream-Q'!BN242</f>
        <v>101.6</v>
      </c>
      <c r="CO241" s="112"/>
      <c r="CP241" s="112">
        <f>'Datastream-Q'!BP242</f>
        <v>113.07</v>
      </c>
      <c r="CQ241" s="112">
        <f>'Datastream-Q'!BQ242</f>
        <v>112.5</v>
      </c>
      <c r="CR241" s="112">
        <f>'Datastream-Q'!BR242</f>
        <v>109.1</v>
      </c>
      <c r="CS241" s="112">
        <f>'Datastream-Q'!BS242</f>
        <v>92.5</v>
      </c>
      <c r="CT241" s="112">
        <f>'Datastream-Q'!BT242</f>
        <v>120.57</v>
      </c>
      <c r="CU241" s="28">
        <f>'Datastream-Q'!BU242</f>
        <v>102.6</v>
      </c>
      <c r="CV241" s="112"/>
      <c r="CW241" s="112">
        <f>'Datastream-Q'!CJ242</f>
        <v>-3.4729999999999999</v>
      </c>
      <c r="CX241" s="112"/>
      <c r="CY241" s="112">
        <f>'Datastream-Q'!BW242</f>
        <v>125.9</v>
      </c>
      <c r="CZ241" s="112">
        <f>'Datastream-Q'!CL242</f>
        <v>116.2456</v>
      </c>
      <c r="DA241" s="41">
        <f>[6]Quartalsdaten!C117</f>
        <v>105.6908392</v>
      </c>
      <c r="DB241" s="112">
        <f t="shared" si="52"/>
        <v>56.292150502319259</v>
      </c>
      <c r="DC241" s="19">
        <f>'[2]Deutschland Quartalsdaten'!N201</f>
        <v>0</v>
      </c>
      <c r="DD241" s="112"/>
      <c r="DE241" s="112"/>
      <c r="DF241" s="112"/>
      <c r="DG241" s="112">
        <f>'Datastream-Q'!BY242</f>
        <v>9.6885480000000008</v>
      </c>
      <c r="DH241" s="112">
        <f>'Datastream-Q'!BZ242</f>
        <v>10.9</v>
      </c>
      <c r="DI241" s="112">
        <f>'Datastream-Q'!CA242</f>
        <v>510.48</v>
      </c>
      <c r="DJ241" s="41">
        <f>[6]Quartalsdaten!D117</f>
        <v>497.12299999999999</v>
      </c>
      <c r="DK241" s="41">
        <f>[6]Quartalsdaten!E117</f>
        <v>470.69074419999998</v>
      </c>
      <c r="DL241" s="112"/>
      <c r="DM241" s="112" t="str">
        <f>'Datastream-Q'!CE242</f>
        <v>#NA</v>
      </c>
      <c r="DN241" s="112" t="str">
        <f>'Datastream-Q'!CF242</f>
        <v>#NA</v>
      </c>
      <c r="DO241" s="41">
        <f>[6]Quartalsdaten!F117</f>
        <v>21.563400000000001</v>
      </c>
      <c r="DP241" s="41">
        <f>'West-Deutschland-Q'!BA242</f>
        <v>50.023969999999998</v>
      </c>
      <c r="DQ241" s="41">
        <f>[6]Quartalsdaten!G117</f>
        <v>31.823350000000001</v>
      </c>
      <c r="DR241" s="41">
        <f>[6]Quartalsdaten!H117</f>
        <v>31.823350000000001</v>
      </c>
      <c r="DS241" s="41">
        <f>[6]Quartalsdaten!I117</f>
        <v>21.563400000000001</v>
      </c>
      <c r="DT241" s="41">
        <f>[6]Quartalsdaten!J117</f>
        <v>170.93664000000001</v>
      </c>
      <c r="DU241" s="41">
        <f>[6]Quartalsdaten!K117</f>
        <v>50.023969999999998</v>
      </c>
      <c r="DV241" s="112"/>
      <c r="DW241" s="112">
        <f>'Datastream-Q'!CG242</f>
        <v>91</v>
      </c>
      <c r="DX241" s="112">
        <f>'Datastream-Q'!CH242</f>
        <v>92.1</v>
      </c>
      <c r="DY241" s="56">
        <v>110.41</v>
      </c>
      <c r="DZ241" s="112"/>
      <c r="EA241" s="112"/>
      <c r="EB241" s="1">
        <f>[2]Weltindikatoren!C201</f>
        <v>5.1864983069031769</v>
      </c>
      <c r="EC241" s="41">
        <f>'West-Deutschland-Q'!BE242</f>
        <v>95.146000000000001</v>
      </c>
      <c r="ED241" s="41">
        <f>'West-Deutschland-Q'!BF242</f>
        <v>58.03</v>
      </c>
      <c r="EE241" s="41">
        <f>[6]Quartalsdaten!L117</f>
        <v>496.14499999999998</v>
      </c>
      <c r="EF241" s="31">
        <v>99.97</v>
      </c>
      <c r="EG241" s="41">
        <f>[6]Quartalsdaten!M117</f>
        <v>33.771730130000002</v>
      </c>
      <c r="EH241" s="41">
        <f>[6]Quartalsdaten!N117</f>
        <v>9.315513601000001</v>
      </c>
      <c r="EI241" s="41">
        <f>[6]Quartalsdaten!O117</f>
        <v>106.16666669999999</v>
      </c>
      <c r="EJ241" s="1">
        <f>[2]Weltindikatoren!C201</f>
        <v>5.1864983069031769</v>
      </c>
      <c r="EK241" s="112" t="e">
        <f>#REF!</f>
        <v>#REF!</v>
      </c>
      <c r="EL241" s="112">
        <v>341.539302258183</v>
      </c>
      <c r="EM241" s="112">
        <v>623.76945232729895</v>
      </c>
      <c r="EN241" s="112"/>
      <c r="EO241" s="112">
        <f>'Datastream-Q'!CM242</f>
        <v>123.2</v>
      </c>
      <c r="EP241" s="112">
        <f>'Datastream-Q'!CN242</f>
        <v>125.5</v>
      </c>
      <c r="EQ241" s="112">
        <f>[6]Quartalsdaten!AA117</f>
        <v>257.07600000000002</v>
      </c>
      <c r="ER241" s="112">
        <f>[6]Quartalsdaten!AB117</f>
        <v>376.44299999999998</v>
      </c>
      <c r="ES241" s="56">
        <v>118.5</v>
      </c>
      <c r="ET241" s="41">
        <f>[6]Quartalsdaten!AD117</f>
        <v>161.55099999999999</v>
      </c>
      <c r="EU241" s="41">
        <f>[6]Quartalsdaten!AE117</f>
        <v>195.24600000000001</v>
      </c>
    </row>
    <row r="242" spans="1:151">
      <c r="A242" s="4">
        <v>43831</v>
      </c>
      <c r="B242" s="14">
        <f>B241*('Datastream-Q'!B243/'Datastream-Q'!B242)</f>
        <v>632.84062334256987</v>
      </c>
      <c r="C242" s="112">
        <f>'Datastream-Q'!C243</f>
        <v>93.2</v>
      </c>
      <c r="D242" s="112">
        <f>'Datastream-Q'!D243</f>
        <v>96.7</v>
      </c>
      <c r="E242" s="112">
        <f>'Datastream-Q'!E243</f>
        <v>89.8</v>
      </c>
      <c r="F242" s="112">
        <f>'Datastream-Q'!F243</f>
        <v>98.3</v>
      </c>
      <c r="G242" s="112">
        <f>'Datastream-Q'!G243</f>
        <v>1.106341</v>
      </c>
      <c r="H242" s="112">
        <f>'Datastream-Q'!H243</f>
        <v>2444</v>
      </c>
      <c r="I242" s="112">
        <f>'Datastream-Q'!I243</f>
        <v>3273.2</v>
      </c>
      <c r="J242" s="112">
        <f>'Datastream-Q'!J243</f>
        <v>-0.40600000000000003</v>
      </c>
      <c r="K242" s="112">
        <f>'Datastream-Q'!K243</f>
        <v>-0.43</v>
      </c>
      <c r="L242" s="112">
        <f>'Datastream-Q'!L243</f>
        <v>9935.7999999999993</v>
      </c>
      <c r="M242" s="112">
        <f>'Datastream-Q'!M243</f>
        <v>701362</v>
      </c>
      <c r="N242" s="112">
        <f>'Datastream-Q'!N243</f>
        <v>97.9</v>
      </c>
      <c r="O242" s="112">
        <f>'Datastream-Q'!O243</f>
        <v>4683</v>
      </c>
      <c r="P242" s="112">
        <f>'Datastream-Q'!P243</f>
        <v>5</v>
      </c>
      <c r="Q242" s="112">
        <f>'Datastream-Q'!Q243</f>
        <v>106.1</v>
      </c>
      <c r="R242" s="112">
        <f>'Datastream-Q'!R243</f>
        <v>108.6</v>
      </c>
      <c r="S242" s="112">
        <v>0</v>
      </c>
      <c r="T242" s="15">
        <v>0</v>
      </c>
      <c r="U242" s="112">
        <f>'Datastream-Q'!S243</f>
        <v>21</v>
      </c>
      <c r="V242" s="112">
        <f>'Datastream-Q'!T243</f>
        <v>19.600000000000001</v>
      </c>
      <c r="W242" s="1">
        <f>'[2]Deutschland Quartalsdaten'!C202</f>
        <v>-0.86122742846048883</v>
      </c>
      <c r="X242" s="1">
        <f>'[2]Deutschland Quartalsdaten'!B202</f>
        <v>4.477669722637053</v>
      </c>
      <c r="Y242" s="19">
        <f>'[2]Deutschland Quartalsdaten'!J202</f>
        <v>5.0320306663767678</v>
      </c>
      <c r="Z242" s="112">
        <f>'Datastream-Q'!U243</f>
        <v>392.92</v>
      </c>
      <c r="AA242" s="112">
        <f>'Datastream-Q'!V243</f>
        <v>381.94517999999999</v>
      </c>
      <c r="AB242" s="112">
        <f>'Datastream-Q'!W243</f>
        <v>348.58199999999999</v>
      </c>
      <c r="AC242" s="112">
        <f>'Datastream-Q'!X243</f>
        <v>345.36351000000002</v>
      </c>
      <c r="AD242" s="112">
        <f>'Datastream-Q'!Y243</f>
        <v>-26.8</v>
      </c>
      <c r="AE242" s="41">
        <f>'Datastream-Q'!Z243</f>
        <v>102.3</v>
      </c>
      <c r="AF242" s="1">
        <f>'Datastream-Q'!AA243</f>
        <v>-5.5</v>
      </c>
      <c r="AG242" s="54">
        <f>'Datastream-Q'!AB243</f>
        <v>91.5</v>
      </c>
      <c r="AH242" s="54">
        <f>'Datastream-Q'!AC243</f>
        <v>85.4</v>
      </c>
      <c r="AI242" s="112">
        <f>'Datastream-Q'!AD243</f>
        <v>101.3</v>
      </c>
      <c r="AJ242" s="112">
        <f>'Datastream-Q'!AE243</f>
        <v>1.106341</v>
      </c>
      <c r="AK242" s="41">
        <f t="shared" si="54"/>
        <v>102.87340188453223</v>
      </c>
      <c r="AL242" s="41">
        <f t="shared" si="55"/>
        <v>100.93191373923666</v>
      </c>
      <c r="AM242" s="112">
        <f>'Datastream-Q'!CI243</f>
        <v>-4.5</v>
      </c>
      <c r="AN242" s="112">
        <f>'Datastream-Q'!AF243</f>
        <v>100.1</v>
      </c>
      <c r="AO242" s="112">
        <f>'Datastream-Q'!AG243</f>
        <v>-23.9</v>
      </c>
      <c r="AP242" s="112">
        <f>'Datastream-Q'!AH243</f>
        <v>70.384839999999997</v>
      </c>
      <c r="AQ242" s="112">
        <f>'Datastream-Q'!AI243</f>
        <v>311.48034999999999</v>
      </c>
      <c r="AR242" s="112">
        <f>'Datastream-Q'!AJ243</f>
        <v>78.499700000000004</v>
      </c>
      <c r="AS242" s="112">
        <f>'Datastream-Q'!AK243</f>
        <v>266.85392000000002</v>
      </c>
      <c r="AT242" s="112">
        <f>'Datastream-Q'!AL243</f>
        <v>76.206000000000003</v>
      </c>
      <c r="AU242" s="112">
        <f>'Datastream-Q'!AM243</f>
        <v>316.714</v>
      </c>
      <c r="AV242" s="1">
        <f>'Datastream-Q'!AN243</f>
        <v>82.649000000000001</v>
      </c>
      <c r="AW242" s="1">
        <f>'Datastream-Q'!AO243</f>
        <v>265.93299999999999</v>
      </c>
      <c r="AX242" s="1">
        <f t="shared" si="53"/>
        <v>101.92356220482604</v>
      </c>
      <c r="AY242" s="112">
        <f>'Datastream-Q'!AQ243</f>
        <v>51.18</v>
      </c>
      <c r="AZ242" s="112">
        <f>'Datastream-Q'!AR243</f>
        <v>106.1</v>
      </c>
      <c r="BA242" s="41">
        <f t="shared" si="56"/>
        <v>108.27047415324095</v>
      </c>
      <c r="BB242" s="41">
        <f>AU242/AQ242*100</f>
        <v>101.6802504556066</v>
      </c>
      <c r="BC242" s="41">
        <f t="shared" si="58"/>
        <v>105.28575268440517</v>
      </c>
      <c r="BD242" s="41">
        <f>AW242/AS242*100</f>
        <v>99.654897331094091</v>
      </c>
      <c r="BF242" s="112">
        <f>'Datastream-Q'!AT243</f>
        <v>102.3</v>
      </c>
      <c r="BG242" s="112">
        <f>'Datastream-Q'!AU243</f>
        <v>82.9</v>
      </c>
      <c r="BH242" s="112">
        <f>'Datastream-Q'!AV243</f>
        <v>83</v>
      </c>
      <c r="BI242" s="112">
        <f>'Datastream-Q'!AW243</f>
        <v>14.8</v>
      </c>
      <c r="BJ242" s="112">
        <f>'Datastream-Q'!AX243</f>
        <v>27.4</v>
      </c>
      <c r="BK242" s="112">
        <f>'Datastream-Q'!AY243</f>
        <v>-2.5</v>
      </c>
      <c r="BM242" s="112">
        <f>'Datastream-Q'!AZ243</f>
        <v>105.82</v>
      </c>
      <c r="BN242" s="112">
        <f>'Datastream-Q'!BA243</f>
        <v>98.006100000000004</v>
      </c>
      <c r="BO242" s="112">
        <f>'Datastream-Q'!BB243</f>
        <v>1.4</v>
      </c>
      <c r="BP242" s="112">
        <f>'Datastream-Q'!BC243</f>
        <v>72.3</v>
      </c>
      <c r="BQ242" s="31">
        <f>[6]Quartalsdaten!S118</f>
        <v>85.195859999999996</v>
      </c>
      <c r="BR242" s="112">
        <f>'Datastream-Q'!BE243</f>
        <v>106.9</v>
      </c>
      <c r="BW242" s="41">
        <f>'West-Deutschland-Q'!AW243</f>
        <v>421.38047</v>
      </c>
      <c r="BX242" s="41">
        <f>'West-Deutschland-Q'!AX243</f>
        <v>53.415819999999997</v>
      </c>
      <c r="BY242" s="41">
        <f>'West-Deutschland-Q'!AY243</f>
        <v>756.05876999999998</v>
      </c>
      <c r="BZ242" s="41">
        <f>'Datastream-Q'!BF243</f>
        <v>867.072</v>
      </c>
      <c r="CB242" s="42">
        <f>'Datastream-Q'!BH243</f>
        <v>62196.411</v>
      </c>
      <c r="CC242" s="16">
        <v>1127.93</v>
      </c>
      <c r="CD242" s="112">
        <f>'Datastream-Q'!BI243</f>
        <v>-4.7</v>
      </c>
      <c r="CE242" s="112">
        <f>'Datastream-Q'!BJ243</f>
        <v>-4.5999999999999996</v>
      </c>
      <c r="CF242" s="112">
        <f>'Datastream-Q'!BK243</f>
        <v>98.8</v>
      </c>
      <c r="CG242" s="112"/>
      <c r="CH242" s="11">
        <f>[2]Weltindikatoren!Q202</f>
        <v>77.418803731721013</v>
      </c>
      <c r="CI242" s="41">
        <f>'[2]Deutschland Quartalsdaten'!O202</f>
        <v>79.687637187130505</v>
      </c>
      <c r="CJ242" s="112"/>
      <c r="CK242" s="112"/>
      <c r="CL242" s="112"/>
      <c r="CM242" s="43">
        <f>'Datastream-Q'!BM243</f>
        <v>103.9686</v>
      </c>
      <c r="CN242" s="112">
        <f>'Datastream-Q'!BN243</f>
        <v>99.4</v>
      </c>
      <c r="CO242" s="112"/>
      <c r="CP242" s="112">
        <f>'Datastream-Q'!BP243</f>
        <v>90.9</v>
      </c>
      <c r="CQ242" s="112">
        <f>'Datastream-Q'!BQ243</f>
        <v>93.37</v>
      </c>
      <c r="CR242" s="112">
        <f>'Datastream-Q'!BR243</f>
        <v>108.63</v>
      </c>
      <c r="CS242" s="112">
        <f>'Datastream-Q'!BS243</f>
        <v>93.57</v>
      </c>
      <c r="CT242" s="112">
        <f>'Datastream-Q'!BT243</f>
        <v>119.1</v>
      </c>
      <c r="CU242" s="28">
        <f>'Datastream-Q'!BU243</f>
        <v>102.4</v>
      </c>
      <c r="CV242" s="112"/>
      <c r="CW242" s="112">
        <f>'Datastream-Q'!CJ243</f>
        <v>-4.3449999999999998</v>
      </c>
      <c r="CX242" s="112"/>
      <c r="CY242" s="112">
        <f>'Datastream-Q'!BW243</f>
        <v>132.80000000000001</v>
      </c>
      <c r="CZ242" s="112">
        <f>'Datastream-Q'!CL243</f>
        <v>116.6108</v>
      </c>
      <c r="DA242" s="41">
        <f>[6]Quartalsdaten!C118</f>
        <v>106.10268519999998</v>
      </c>
      <c r="DB242" s="112">
        <f t="shared" ref="DB242:DB246" si="60">AY242/AJ242</f>
        <v>46.260601387818042</v>
      </c>
      <c r="DC242" s="19">
        <f>'[2]Deutschland Quartalsdaten'!N202</f>
        <v>0</v>
      </c>
      <c r="DD242" s="112"/>
      <c r="DE242" s="112"/>
      <c r="DF242" s="112"/>
      <c r="DG242" s="112">
        <f>'Datastream-Q'!BY243</f>
        <v>16.252381</v>
      </c>
      <c r="DH242" s="112">
        <f>'Datastream-Q'!BZ243</f>
        <v>13</v>
      </c>
      <c r="DI242" s="112">
        <f>'Datastream-Q'!CA243</f>
        <v>515.35</v>
      </c>
      <c r="DJ242" s="41">
        <f>[6]Quartalsdaten!D118</f>
        <v>508.07900000000001</v>
      </c>
      <c r="DK242" s="41">
        <f>[6]Quartalsdaten!E118</f>
        <v>481.03407060000001</v>
      </c>
      <c r="DL242" s="112"/>
      <c r="DM242" s="112" t="str">
        <f>'Datastream-Q'!CE243</f>
        <v>#NA</v>
      </c>
      <c r="DN242" s="112" t="str">
        <f>'Datastream-Q'!CF243</f>
        <v>#NA</v>
      </c>
      <c r="DO242" s="41">
        <f>[6]Quartalsdaten!F118</f>
        <v>22.47635</v>
      </c>
      <c r="DP242" s="41">
        <f>'West-Deutschland-Q'!BA243</f>
        <v>52.194130000000001</v>
      </c>
      <c r="DQ242" s="41">
        <f>[6]Quartalsdaten!G118</f>
        <v>31.03482</v>
      </c>
      <c r="DR242" s="41">
        <f>[6]Quartalsdaten!H118</f>
        <v>31.03482</v>
      </c>
      <c r="DS242" s="41">
        <f>[6]Quartalsdaten!I118</f>
        <v>22.47635</v>
      </c>
      <c r="DT242" s="41">
        <f>[6]Quartalsdaten!J118</f>
        <v>170.19449</v>
      </c>
      <c r="DU242" s="41">
        <f>[6]Quartalsdaten!K118</f>
        <v>52.194130000000001</v>
      </c>
      <c r="DV242" s="112"/>
      <c r="DW242" s="112">
        <f>'Datastream-Q'!CG243</f>
        <v>91.4</v>
      </c>
      <c r="DX242" s="112">
        <f>'Datastream-Q'!CH243</f>
        <v>91.5</v>
      </c>
      <c r="DY242" s="56">
        <v>102.16</v>
      </c>
      <c r="DZ242" s="112"/>
      <c r="EA242" s="112"/>
      <c r="EB242" s="1">
        <f>[2]Weltindikatoren!C202</f>
        <v>5.0024945030004089</v>
      </c>
      <c r="EC242" s="41">
        <f>'West-Deutschland-Q'!BE243</f>
        <v>99.998000000000005</v>
      </c>
      <c r="ED242" s="41">
        <f>'West-Deutschland-Q'!BF243</f>
        <v>61.061999999999998</v>
      </c>
      <c r="EE242" s="41">
        <f>[6]Quartalsdaten!L118</f>
        <v>500.91399999999999</v>
      </c>
      <c r="EF242" s="31">
        <v>100</v>
      </c>
      <c r="EG242" s="41">
        <f>[6]Quartalsdaten!M118</f>
        <v>35.145707129999998</v>
      </c>
      <c r="EH242" s="41">
        <f>[6]Quartalsdaten!N118</f>
        <v>9.3443318459999993</v>
      </c>
      <c r="EI242" s="41">
        <f>[6]Quartalsdaten!O118</f>
        <v>106.53333330000001</v>
      </c>
      <c r="EJ242" s="1">
        <f>[2]Weltindikatoren!C202</f>
        <v>5.0024945030004089</v>
      </c>
      <c r="EK242" s="112" t="e">
        <f>#REF!</f>
        <v>#REF!</v>
      </c>
      <c r="EL242" s="112">
        <v>343.86105818207398</v>
      </c>
      <c r="EM242" s="112">
        <v>626.67602208983999</v>
      </c>
      <c r="EN242" s="112"/>
      <c r="EO242" s="112">
        <f>'Datastream-Q'!CM243</f>
        <v>120.2</v>
      </c>
      <c r="EP242" s="112">
        <f>'Datastream-Q'!CN243</f>
        <v>120.6</v>
      </c>
      <c r="EQ242" s="112">
        <f>[6]Quartalsdaten!AA118</f>
        <v>259.14</v>
      </c>
      <c r="ER242" s="112">
        <f>[6]Quartalsdaten!AB118</f>
        <v>381.339</v>
      </c>
      <c r="ES242" s="56">
        <v>115.76</v>
      </c>
      <c r="ET242" s="41">
        <f>[6]Quartalsdaten!AD118</f>
        <v>164.04</v>
      </c>
      <c r="EU242" s="41">
        <f>[6]Quartalsdaten!AE118</f>
        <v>174.27</v>
      </c>
    </row>
    <row r="243" spans="1:151">
      <c r="A243" s="4">
        <v>43922</v>
      </c>
      <c r="B243" s="14">
        <f>B242*('Datastream-Q'!B244/'Datastream-Q'!B243)</f>
        <v>569.58018043846982</v>
      </c>
      <c r="C243" s="112">
        <f>'Datastream-Q'!C244</f>
        <v>81.400000000000006</v>
      </c>
      <c r="D243" s="112">
        <f>'Datastream-Q'!D244</f>
        <v>79.7</v>
      </c>
      <c r="E243" s="112">
        <f>'Datastream-Q'!E244</f>
        <v>83.2</v>
      </c>
      <c r="F243" s="112">
        <f>'Datastream-Q'!F244</f>
        <v>74.7</v>
      </c>
      <c r="G243" s="112">
        <f>'Datastream-Q'!G244</f>
        <v>1.125459</v>
      </c>
      <c r="H243" s="112">
        <f>'Datastream-Q'!H244</f>
        <v>2514.8000000000002</v>
      </c>
      <c r="I243" s="112">
        <f>'Datastream-Q'!I244</f>
        <v>3326</v>
      </c>
      <c r="J243" s="112">
        <f>'Datastream-Q'!J244</f>
        <v>-0.30099999999999999</v>
      </c>
      <c r="K243" s="112">
        <f>'Datastream-Q'!K244</f>
        <v>-0.47</v>
      </c>
      <c r="L243" s="112">
        <f>'Datastream-Q'!L244</f>
        <v>12310.9</v>
      </c>
      <c r="M243" s="112">
        <f>'Datastream-Q'!M244</f>
        <v>509260</v>
      </c>
      <c r="N243" s="112">
        <f>'Datastream-Q'!N244</f>
        <v>79.5</v>
      </c>
      <c r="O243" s="112">
        <f>'Datastream-Q'!O244</f>
        <v>4323</v>
      </c>
      <c r="P243" s="112">
        <f>'Datastream-Q'!P244</f>
        <v>6.1</v>
      </c>
      <c r="Q243" s="112">
        <f>'Datastream-Q'!Q244</f>
        <v>106</v>
      </c>
      <c r="R243" s="112">
        <f>'Datastream-Q'!R244</f>
        <v>109.3</v>
      </c>
      <c r="S243" s="112">
        <v>0</v>
      </c>
      <c r="T243" s="15">
        <v>0</v>
      </c>
      <c r="U243" s="112">
        <f>'Datastream-Q'!S244</f>
        <v>19.600000000000001</v>
      </c>
      <c r="V243" s="112">
        <f>'Datastream-Q'!T244</f>
        <v>39</v>
      </c>
      <c r="W243" s="1">
        <f>'[2]Deutschland Quartalsdaten'!C203</f>
        <v>-2.8201667213298798</v>
      </c>
      <c r="X243" s="1">
        <f>'[2]Deutschland Quartalsdaten'!B203</f>
        <v>3.8443067788083041</v>
      </c>
      <c r="Y243" s="19">
        <f>'[2]Deutschland Quartalsdaten'!J203</f>
        <v>4.575938716464421</v>
      </c>
      <c r="Z243" s="112">
        <f>'Datastream-Q'!U244</f>
        <v>310.97800000000001</v>
      </c>
      <c r="AA243" s="112">
        <f>'Datastream-Q'!V244</f>
        <v>304.20724000000001</v>
      </c>
      <c r="AB243" s="112">
        <f>'Datastream-Q'!W244</f>
        <v>280.411</v>
      </c>
      <c r="AC243" s="112">
        <f>'Datastream-Q'!X244</f>
        <v>287.04919000000001</v>
      </c>
      <c r="AD243" s="112">
        <f>'Datastream-Q'!Y244</f>
        <v>-49</v>
      </c>
      <c r="AE243" s="41">
        <f>'Datastream-Q'!Z244</f>
        <v>71.599999999999994</v>
      </c>
      <c r="AF243" s="1">
        <f>'Datastream-Q'!AA244</f>
        <v>-25</v>
      </c>
      <c r="AG243" s="54">
        <f>'Datastream-Q'!AB244</f>
        <v>91.3</v>
      </c>
      <c r="AH243" s="54">
        <f>'Datastream-Q'!AC244</f>
        <v>85.7</v>
      </c>
      <c r="AI243" s="112">
        <f>'Datastream-Q'!AD244</f>
        <v>103.15</v>
      </c>
      <c r="AJ243" s="112">
        <f>'Datastream-Q'!AE244</f>
        <v>1.125459</v>
      </c>
      <c r="AK243" s="41">
        <f t="shared" si="54"/>
        <v>102.22570639673138</v>
      </c>
      <c r="AL243" s="41">
        <f t="shared" si="55"/>
        <v>97.687438170440402</v>
      </c>
      <c r="AM243" s="112">
        <f>'Datastream-Q'!CI244</f>
        <v>-12.2</v>
      </c>
      <c r="AN243" s="112">
        <f>'Datastream-Q'!AF244</f>
        <v>84.3</v>
      </c>
      <c r="AO243" s="112">
        <f>'Datastream-Q'!AG244</f>
        <v>-42.2</v>
      </c>
      <c r="AP243" s="112">
        <f>'Datastream-Q'!AH244</f>
        <v>56.870240000000003</v>
      </c>
      <c r="AQ243" s="112">
        <f>'Datastream-Q'!AI244</f>
        <v>247.23022</v>
      </c>
      <c r="AR243" s="112">
        <f>'Datastream-Q'!AJ244</f>
        <v>53.977879999999999</v>
      </c>
      <c r="AS243" s="112">
        <f>'Datastream-Q'!AK244</f>
        <v>233.50004000000001</v>
      </c>
      <c r="AT243" s="112">
        <f>'Datastream-Q'!AL244</f>
        <v>62.05</v>
      </c>
      <c r="AU243" s="112">
        <f>'Datastream-Q'!AM244</f>
        <v>248.928</v>
      </c>
      <c r="AV243" s="1">
        <f>'Datastream-Q'!AN244</f>
        <v>57.744</v>
      </c>
      <c r="AW243" s="1">
        <f>'Datastream-Q'!AO244</f>
        <v>222.667</v>
      </c>
      <c r="AX243" s="1">
        <f t="shared" si="53"/>
        <v>104.64570298012403</v>
      </c>
      <c r="AY243" s="112">
        <f>'Datastream-Q'!AQ244</f>
        <v>33.380000000000003</v>
      </c>
      <c r="AZ243" s="112">
        <f>'Datastream-Q'!AR244</f>
        <v>106</v>
      </c>
      <c r="BA243" s="41">
        <f t="shared" si="56"/>
        <v>109.10803260193731</v>
      </c>
      <c r="BB243" s="41">
        <f t="shared" ref="BB243:BB244" si="61">AU243/AQ243*100</f>
        <v>100.68672025612402</v>
      </c>
      <c r="BC243" s="41">
        <f t="shared" si="58"/>
        <v>106.97715434544671</v>
      </c>
      <c r="BD243" s="41">
        <f t="shared" ref="BD243:BD244" si="62">AW243/AS243*100</f>
        <v>95.360583235874387</v>
      </c>
      <c r="BF243" s="112">
        <f>'Datastream-Q'!AT244</f>
        <v>71.599999999999994</v>
      </c>
      <c r="BG243" s="112">
        <f>'Datastream-Q'!AU244</f>
        <v>71.400000000000006</v>
      </c>
      <c r="BH243" s="112">
        <f>'Datastream-Q'!AV244</f>
        <v>70.5</v>
      </c>
      <c r="BI243" s="112">
        <f>'Datastream-Q'!AW244</f>
        <v>19</v>
      </c>
      <c r="BJ243" s="112">
        <f>'Datastream-Q'!AX244</f>
        <v>45</v>
      </c>
      <c r="BK243" s="112">
        <f>'Datastream-Q'!AY244</f>
        <v>-33.5</v>
      </c>
      <c r="BM243" s="112">
        <f>'Datastream-Q'!AZ244</f>
        <v>101.64109999999999</v>
      </c>
      <c r="BN243" s="112">
        <f>'Datastream-Q'!BA244</f>
        <v>93.835800000000006</v>
      </c>
      <c r="BO243" s="112">
        <f>'Datastream-Q'!BB244</f>
        <v>8.3000000000000007</v>
      </c>
      <c r="BP243" s="112" t="str">
        <f>'Datastream-Q'!BC244</f>
        <v>#NA</v>
      </c>
      <c r="BQ243" s="31">
        <f>[6]Quartalsdaten!S119</f>
        <v>81.540760000000006</v>
      </c>
      <c r="BR243" s="112">
        <f>'Datastream-Q'!BE244</f>
        <v>95.7</v>
      </c>
      <c r="BW243" s="41">
        <f>'West-Deutschland-Q'!AW244</f>
        <v>372.93074999999999</v>
      </c>
      <c r="BX243" s="41">
        <f>'West-Deutschland-Q'!AX244</f>
        <v>45.329720000000002</v>
      </c>
      <c r="BY243" s="41">
        <f>'West-Deutschland-Q'!AY244</f>
        <v>698.24456999999995</v>
      </c>
      <c r="BZ243" s="41">
        <f>'Datastream-Q'!BF244</f>
        <v>785.46600000000001</v>
      </c>
      <c r="CB243" s="42">
        <f>'Datastream-Q'!BH244</f>
        <v>37317.775999999998</v>
      </c>
      <c r="CC243" s="16">
        <v>1135.4000000000001</v>
      </c>
      <c r="CD243" s="112">
        <f>'Datastream-Q'!BI244</f>
        <v>47.5</v>
      </c>
      <c r="CE243" s="112">
        <f>'Datastream-Q'!BJ244</f>
        <v>-14</v>
      </c>
      <c r="CF243" s="112">
        <f>'Datastream-Q'!BK244</f>
        <v>77.599999999999994</v>
      </c>
      <c r="CG243" s="112"/>
      <c r="CH243" s="11">
        <f>[2]Weltindikatoren!Q203</f>
        <v>65.270664040215053</v>
      </c>
      <c r="CI243" s="41">
        <f>'[2]Deutschland Quartalsdaten'!O203</f>
        <v>67.680282586791478</v>
      </c>
      <c r="CJ243" s="112"/>
      <c r="CK243" s="112"/>
      <c r="CL243" s="112"/>
      <c r="CM243" s="43">
        <f>'Datastream-Q'!BM244</f>
        <v>105.63339999999999</v>
      </c>
      <c r="CN243" s="112">
        <f>'Datastream-Q'!BN244</f>
        <v>95.3</v>
      </c>
      <c r="CO243" s="112"/>
      <c r="CP243" s="112">
        <f>'Datastream-Q'!BP244</f>
        <v>59.6</v>
      </c>
      <c r="CQ243" s="112">
        <f>'Datastream-Q'!BQ244</f>
        <v>65.5</v>
      </c>
      <c r="CR243" s="112">
        <f>'Datastream-Q'!BR244</f>
        <v>102.5</v>
      </c>
      <c r="CS243" s="112">
        <f>'Datastream-Q'!BS244</f>
        <v>87.83</v>
      </c>
      <c r="CT243" s="112">
        <f>'Datastream-Q'!BT244</f>
        <v>112.67</v>
      </c>
      <c r="CU243" s="28">
        <f>'Datastream-Q'!BU244</f>
        <v>101.2</v>
      </c>
      <c r="CV243" s="112"/>
      <c r="CW243" s="112">
        <f>'Datastream-Q'!CJ244</f>
        <v>-12.587999999999999</v>
      </c>
      <c r="CX243" s="41"/>
      <c r="CY243" s="112">
        <f>'Datastream-Q'!BW244</f>
        <v>129.69999999999999</v>
      </c>
      <c r="CZ243" s="112" t="str">
        <f>'Datastream-Q'!CL244</f>
        <v>#NA</v>
      </c>
      <c r="DA243" s="41">
        <f>[6]Quartalsdaten!C119</f>
        <v>106.49779159999999</v>
      </c>
      <c r="DB243" s="112">
        <f t="shared" si="60"/>
        <v>29.659010234935259</v>
      </c>
      <c r="DC243" s="19" t="e">
        <f>'[2]Deutschland Quartalsdaten'!N203</f>
        <v>#REF!</v>
      </c>
      <c r="DD243" s="112"/>
      <c r="DE243" s="112"/>
      <c r="DF243" s="112"/>
      <c r="DG243" s="112">
        <f>'Datastream-Q'!BY244</f>
        <v>19.952145000000002</v>
      </c>
      <c r="DH243" s="112">
        <f>'Datastream-Q'!BZ244</f>
        <v>20.399999999999999</v>
      </c>
      <c r="DI243" s="112">
        <f>'Datastream-Q'!CA244</f>
        <v>498.46</v>
      </c>
      <c r="DJ243" s="41">
        <f>[6]Quartalsdaten!D119</f>
        <v>479.52100000000002</v>
      </c>
      <c r="DK243" s="41">
        <f>[6]Quartalsdaten!E119</f>
        <v>449.16957180000003</v>
      </c>
      <c r="DL243" s="112"/>
      <c r="DM243" s="112" t="str">
        <f>'Datastream-Q'!CE244</f>
        <v>#NA</v>
      </c>
      <c r="DN243" s="112" t="str">
        <f>'Datastream-Q'!CF244</f>
        <v>#NA</v>
      </c>
      <c r="DO243" s="41">
        <f>[6]Quartalsdaten!F119</f>
        <v>21.140059999999998</v>
      </c>
      <c r="DP243" s="41">
        <f>'West-Deutschland-Q'!BA244</f>
        <v>50.234380000000002</v>
      </c>
      <c r="DQ243" s="41">
        <f>[6]Quartalsdaten!G119</f>
        <v>31.11018</v>
      </c>
      <c r="DR243" s="41">
        <f>[6]Quartalsdaten!H119</f>
        <v>31.11018</v>
      </c>
      <c r="DS243" s="41">
        <f>[6]Quartalsdaten!I119</f>
        <v>21.140059999999998</v>
      </c>
      <c r="DT243" s="41">
        <f>[6]Quartalsdaten!J119</f>
        <v>158.80475999999999</v>
      </c>
      <c r="DU243" s="41">
        <f>[6]Quartalsdaten!K119</f>
        <v>50.234380000000002</v>
      </c>
      <c r="DV243" s="112"/>
      <c r="DW243" s="112">
        <f>'Datastream-Q'!CG244</f>
        <v>91.2</v>
      </c>
      <c r="DX243" s="112">
        <f>'Datastream-Q'!CH244</f>
        <v>91.3</v>
      </c>
      <c r="DY243" s="56">
        <v>80.41</v>
      </c>
      <c r="DZ243" s="112"/>
      <c r="EA243" s="112"/>
      <c r="EB243" s="1">
        <f>[2]Weltindikatoren!C203</f>
        <v>4.6739136275134632</v>
      </c>
      <c r="EC243" s="41">
        <f>'West-Deutschland-Q'!BE244</f>
        <v>96.122</v>
      </c>
      <c r="ED243" s="41">
        <f>'West-Deutschland-Q'!BF244</f>
        <v>59.043999999999997</v>
      </c>
      <c r="EE243" s="41">
        <f>[6]Quartalsdaten!L119</f>
        <v>484.19799999999998</v>
      </c>
      <c r="EF243" s="31">
        <v>100.03</v>
      </c>
      <c r="EG243" s="41">
        <f>[6]Quartalsdaten!M119</f>
        <v>34.080874950000002</v>
      </c>
      <c r="EH243" s="41">
        <f>[6]Quartalsdaten!N119</f>
        <v>8.9035972640000001</v>
      </c>
      <c r="EI243" s="41">
        <f>[6]Quartalsdaten!O119</f>
        <v>107.0333333</v>
      </c>
      <c r="EJ243" s="1">
        <f>[2]Weltindikatoren!C203</f>
        <v>4.6739136275134632</v>
      </c>
      <c r="EK243" s="112" t="e">
        <f>#REF!</f>
        <v>#REF!</v>
      </c>
      <c r="EL243" s="112">
        <v>346.18281410596501</v>
      </c>
      <c r="EM243" s="112">
        <v>629.58259185238001</v>
      </c>
      <c r="EN243" s="112"/>
      <c r="EO243" s="112">
        <f>'Datastream-Q'!CM244</f>
        <v>107.7</v>
      </c>
      <c r="EP243" s="112">
        <f>'Datastream-Q'!CN244</f>
        <v>112.6</v>
      </c>
      <c r="EQ243" s="112">
        <f>[6]Quartalsdaten!AA119</f>
        <v>244.11199999999999</v>
      </c>
      <c r="ER243" s="112">
        <f>[6]Quartalsdaten!AB119</f>
        <v>374.23099999999999</v>
      </c>
      <c r="ES243" s="56">
        <v>115.95</v>
      </c>
      <c r="ET243" s="41">
        <f>[6]Quartalsdaten!AD119</f>
        <v>165.05799999999999</v>
      </c>
      <c r="EU243" s="41">
        <f>[6]Quartalsdaten!AE119</f>
        <v>178.874</v>
      </c>
    </row>
    <row r="244" spans="1:151">
      <c r="A244" s="4">
        <v>44013</v>
      </c>
      <c r="B244" s="14">
        <f>B243*('Datastream-Q'!B245/'Datastream-Q'!B244)</f>
        <v>621.08797534369762</v>
      </c>
      <c r="C244" s="112">
        <f>'Datastream-Q'!C245</f>
        <v>93</v>
      </c>
      <c r="D244" s="112">
        <f>'Datastream-Q'!D245</f>
        <v>87.4</v>
      </c>
      <c r="E244" s="112">
        <f>'Datastream-Q'!E245</f>
        <v>99</v>
      </c>
      <c r="F244" s="112">
        <f>'Datastream-Q'!F245</f>
        <v>98.7</v>
      </c>
      <c r="G244" s="112">
        <f>'Datastream-Q'!G245</f>
        <v>1.179241</v>
      </c>
      <c r="H244" s="112">
        <f>'Datastream-Q'!H245</f>
        <v>2564.6</v>
      </c>
      <c r="I244" s="112">
        <f>'Datastream-Q'!I245</f>
        <v>3376.4</v>
      </c>
      <c r="J244" s="112">
        <f>'Datastream-Q'!J245</f>
        <v>-0.47199999999999998</v>
      </c>
      <c r="K244" s="112">
        <f>'Datastream-Q'!K245</f>
        <v>-0.5</v>
      </c>
      <c r="L244" s="112">
        <f>'Datastream-Q'!L245</f>
        <v>12760.7</v>
      </c>
      <c r="M244" s="112">
        <f>'Datastream-Q'!M245</f>
        <v>831209</v>
      </c>
      <c r="N244" s="112">
        <f>'Datastream-Q'!N245</f>
        <v>90.5</v>
      </c>
      <c r="O244" s="112">
        <f>'Datastream-Q'!O245</f>
        <v>3485</v>
      </c>
      <c r="P244" s="112">
        <f>'Datastream-Q'!P245</f>
        <v>6.3</v>
      </c>
      <c r="Q244" s="112">
        <f>'Datastream-Q'!Q245</f>
        <v>105.4</v>
      </c>
      <c r="R244" s="112">
        <f>'Datastream-Q'!R245</f>
        <v>108.3</v>
      </c>
      <c r="S244" s="112">
        <v>0</v>
      </c>
      <c r="T244" s="15">
        <v>0</v>
      </c>
      <c r="U244" s="112">
        <f>'Datastream-Q'!S245</f>
        <v>29.2</v>
      </c>
      <c r="V244" s="112">
        <f>'Datastream-Q'!T245</f>
        <v>14.2</v>
      </c>
      <c r="W244" s="1">
        <f>'[2]Deutschland Quartalsdaten'!C204</f>
        <v>-0.42019164268717618</v>
      </c>
      <c r="X244" s="1">
        <f>'[2]Deutschland Quartalsdaten'!B204</f>
        <v>4.340376924171637</v>
      </c>
      <c r="Y244" s="111">
        <f>Y243*(1+Prognosen!L244/100)</f>
        <v>4.6011063794049756</v>
      </c>
      <c r="Z244" s="112">
        <f>'Datastream-Q'!U245</f>
        <v>365.69799999999998</v>
      </c>
      <c r="AA244" s="112">
        <f>'Datastream-Q'!V245</f>
        <v>358.58828999999997</v>
      </c>
      <c r="AB244" s="112">
        <f>'Datastream-Q'!W245</f>
        <v>310.077</v>
      </c>
      <c r="AC244" s="112">
        <f>'Datastream-Q'!X245</f>
        <v>313.52866</v>
      </c>
      <c r="AD244" s="112">
        <f>'Datastream-Q'!Y245</f>
        <v>-43.6</v>
      </c>
      <c r="AE244" s="41">
        <f>'Datastream-Q'!Z245</f>
        <v>103.1</v>
      </c>
      <c r="AF244" s="1">
        <f>'Datastream-Q'!AA245</f>
        <v>7</v>
      </c>
      <c r="AG244" s="54">
        <f>'Datastream-Q'!AB245</f>
        <v>92.3</v>
      </c>
      <c r="AH244" s="54">
        <f>'Datastream-Q'!AC245</f>
        <v>86.6</v>
      </c>
      <c r="AI244" s="112">
        <f>'Datastream-Q'!AD245</f>
        <v>105.35</v>
      </c>
      <c r="AJ244" s="112">
        <f>'Datastream-Q'!AE245</f>
        <v>1.179241</v>
      </c>
      <c r="AK244" s="41">
        <f t="shared" si="54"/>
        <v>101.98269441536978</v>
      </c>
      <c r="AL244" s="41">
        <f t="shared" si="55"/>
        <v>98.899092669869475</v>
      </c>
      <c r="AM244" s="112">
        <f>'Datastream-Q'!CI245</f>
        <v>5.2</v>
      </c>
      <c r="AN244" s="112">
        <f>'Datastream-Q'!AF245</f>
        <v>93.3</v>
      </c>
      <c r="AO244" s="112">
        <f>'Datastream-Q'!AG245</f>
        <v>-35.299999999999997</v>
      </c>
      <c r="AP244" s="112">
        <f>'Datastream-Q'!AH245</f>
        <v>59.086790000000001</v>
      </c>
      <c r="AQ244" s="112">
        <f>'Datastream-Q'!AI245</f>
        <v>299.84354999999999</v>
      </c>
      <c r="AR244" s="112">
        <f>'Datastream-Q'!AJ245</f>
        <v>59.421889999999998</v>
      </c>
      <c r="AS244" s="112">
        <f>'Datastream-Q'!AK245</f>
        <v>254.54992999999999</v>
      </c>
      <c r="AT244" s="112">
        <f>'Datastream-Q'!AL245</f>
        <v>63.526000000000003</v>
      </c>
      <c r="AU244" s="112">
        <f>'Datastream-Q'!AM245</f>
        <v>302.17200000000003</v>
      </c>
      <c r="AV244" s="1">
        <f>'Datastream-Q'!AN245</f>
        <v>63.026000000000003</v>
      </c>
      <c r="AW244" s="1">
        <f>'Datastream-Q'!AO245</f>
        <v>247.05099999999999</v>
      </c>
      <c r="AX244" s="31">
        <f>[6]Quartalsdaten!AC120</f>
        <v>103.11292940000001</v>
      </c>
      <c r="AY244" s="112">
        <f>'Datastream-Q'!AQ245</f>
        <v>43.44</v>
      </c>
      <c r="AZ244" s="112">
        <f>'Datastream-Q'!AR245</f>
        <v>105.4</v>
      </c>
      <c r="BA244" s="41">
        <f t="shared" ref="BA244:BA247" si="63">AT244/AP244*100</f>
        <v>107.51303294695819</v>
      </c>
      <c r="BB244" s="41">
        <f t="shared" si="61"/>
        <v>100.77655497341864</v>
      </c>
      <c r="BC244" s="41">
        <f t="shared" ref="BC244:BC247" si="64">AV244/AR244*100</f>
        <v>106.06529008081029</v>
      </c>
      <c r="BD244" s="41">
        <f t="shared" si="62"/>
        <v>97.054043581940874</v>
      </c>
      <c r="BF244" s="112">
        <f>'Datastream-Q'!AT245</f>
        <v>103.1</v>
      </c>
      <c r="BG244" s="112">
        <f>'Datastream-Q'!AU245</f>
        <v>74.400000000000006</v>
      </c>
      <c r="BH244" s="112">
        <f>'Datastream-Q'!AV245</f>
        <v>75.400000000000006</v>
      </c>
      <c r="BI244" s="112">
        <f>'Datastream-Q'!AW245</f>
        <v>30.8</v>
      </c>
      <c r="BJ244" s="112">
        <f>'Datastream-Q'!AX245</f>
        <v>18.5</v>
      </c>
      <c r="BK244" s="112">
        <f>'Datastream-Q'!AY245</f>
        <v>8.8000000000000007</v>
      </c>
      <c r="BM244" s="112">
        <f>'Datastream-Q'!AZ245</f>
        <v>107.5877</v>
      </c>
      <c r="BN244" s="112">
        <f>'Datastream-Q'!BA245</f>
        <v>99.015799999999999</v>
      </c>
      <c r="BO244" s="112">
        <f>'Datastream-Q'!BB245</f>
        <v>13.5</v>
      </c>
      <c r="BP244" s="112" t="str">
        <f>'Datastream-Q'!BC245</f>
        <v>#NA</v>
      </c>
      <c r="BQ244" s="31">
        <f>[6]Quartalsdaten!S120</f>
        <v>80.484999999999999</v>
      </c>
      <c r="BR244" s="112">
        <f>'Datastream-Q'!BE245</f>
        <v>101.6</v>
      </c>
      <c r="BW244" s="41">
        <f>'West-Deutschland-Q'!AW245</f>
        <v>414.80829999999997</v>
      </c>
      <c r="BX244" s="41">
        <f>'West-Deutschland-Q'!AX245</f>
        <v>52.520800000000001</v>
      </c>
      <c r="BY244" s="41">
        <f>'West-Deutschland-Q'!AY245</f>
        <v>733.54834000000005</v>
      </c>
      <c r="BZ244" s="41">
        <f>'Datastream-Q'!BF245</f>
        <v>848.85599999999999</v>
      </c>
      <c r="CB244" s="42">
        <f>'Datastream-Q'!BH245</f>
        <v>62013.19</v>
      </c>
      <c r="CC244" s="16">
        <v>1142.92</v>
      </c>
      <c r="CD244" s="112">
        <f>'Datastream-Q'!BI245</f>
        <v>69.400000000000006</v>
      </c>
      <c r="CE244" s="112">
        <f>'Datastream-Q'!BJ245</f>
        <v>-9</v>
      </c>
      <c r="CF244" s="112">
        <f>'Datastream-Q'!BK245</f>
        <v>93.4</v>
      </c>
      <c r="CG244" s="112"/>
      <c r="CH244" s="11">
        <f>[2]Weltindikatoren!Q204</f>
        <v>71.822232213198419</v>
      </c>
      <c r="CI244" s="41">
        <f>'[2]Deutschland Quartalsdaten'!O204</f>
        <v>72.425651271642096</v>
      </c>
      <c r="CJ244" s="112"/>
      <c r="CK244" s="112"/>
      <c r="CL244" s="112"/>
      <c r="CM244" s="43">
        <f>'Datastream-Q'!BM245</f>
        <v>106.788</v>
      </c>
      <c r="CN244" s="112">
        <f>'Datastream-Q'!BN245</f>
        <v>96.7</v>
      </c>
      <c r="CO244" s="112"/>
      <c r="CP244" s="112">
        <f>'Datastream-Q'!BP245</f>
        <v>79.569999999999993</v>
      </c>
      <c r="CQ244" s="112">
        <f>'Datastream-Q'!BQ245</f>
        <v>85.27</v>
      </c>
      <c r="CR244" s="112">
        <f>'Datastream-Q'!BR245</f>
        <v>120.77</v>
      </c>
      <c r="CS244" s="112">
        <f>'Datastream-Q'!BS245</f>
        <v>93.97</v>
      </c>
      <c r="CT244" s="112">
        <f>'Datastream-Q'!BT245</f>
        <v>139.43</v>
      </c>
      <c r="CU244" s="28">
        <f>'Datastream-Q'!BU245</f>
        <v>101.3</v>
      </c>
      <c r="CV244" s="112"/>
      <c r="CW244" s="112">
        <f>'Datastream-Q'!CJ245</f>
        <v>-24.5</v>
      </c>
      <c r="CX244" s="112"/>
      <c r="CY244" s="112">
        <f>'Datastream-Q'!BW245</f>
        <v>129.19999999999999</v>
      </c>
      <c r="CZ244" s="112" t="str">
        <f>'Datastream-Q'!CL245</f>
        <v>#NA</v>
      </c>
      <c r="DA244" s="41">
        <f>[6]Quartalsdaten!C120</f>
        <v>105.1157841</v>
      </c>
      <c r="DB244" s="112">
        <f t="shared" si="60"/>
        <v>36.837253792905777</v>
      </c>
      <c r="DC244" s="19" t="e">
        <f>'[2]Deutschland Quartalsdaten'!N204</f>
        <v>#REF!</v>
      </c>
      <c r="DD244" s="112"/>
      <c r="DE244" s="112"/>
      <c r="DF244" s="112"/>
      <c r="DG244" s="112">
        <f>'Datastream-Q'!BY245</f>
        <v>13.160193</v>
      </c>
      <c r="DH244" s="112">
        <f>'Datastream-Q'!BZ245</f>
        <v>14.7</v>
      </c>
      <c r="DI244" s="112">
        <f>'Datastream-Q'!CA245</f>
        <v>511.56</v>
      </c>
      <c r="DJ244" s="41">
        <f>[6]Quartalsdaten!D120</f>
        <v>494.34500000000003</v>
      </c>
      <c r="DK244" s="41">
        <f>[6]Quartalsdaten!E120</f>
        <v>468.86138499999998</v>
      </c>
      <c r="DL244" s="112"/>
      <c r="DM244" s="112" t="str">
        <f>'Datastream-Q'!CE245</f>
        <v>#NA</v>
      </c>
      <c r="DN244" s="112" t="str">
        <f>'Datastream-Q'!CF245</f>
        <v>#NA</v>
      </c>
      <c r="DO244" s="41">
        <f>[6]Quartalsdaten!F120</f>
        <v>20.972760000000001</v>
      </c>
      <c r="DP244" s="41">
        <f>'West-Deutschland-Q'!BA245</f>
        <v>49.660060000000001</v>
      </c>
      <c r="DQ244" s="41">
        <f>[6]Quartalsdaten!G120</f>
        <v>31.379300000000001</v>
      </c>
      <c r="DR244" s="41">
        <f>[6]Quartalsdaten!H120</f>
        <v>31.379300000000001</v>
      </c>
      <c r="DS244" s="41">
        <f>[6]Quartalsdaten!I120</f>
        <v>20.972760000000001</v>
      </c>
      <c r="DT244" s="41">
        <f>[6]Quartalsdaten!J120</f>
        <v>164.72681</v>
      </c>
      <c r="DU244" s="41">
        <f>[6]Quartalsdaten!K120</f>
        <v>49.660060000000001</v>
      </c>
      <c r="DV244" s="112"/>
      <c r="DW244" s="112">
        <f>'Datastream-Q'!CG245</f>
        <v>91.1</v>
      </c>
      <c r="DX244" s="112">
        <f>'Datastream-Q'!CH245</f>
        <v>94</v>
      </c>
      <c r="DY244" s="56">
        <v>98.73</v>
      </c>
      <c r="DZ244" s="112"/>
      <c r="EA244" s="112"/>
      <c r="EB244" s="1" t="str">
        <f>[2]Weltindikatoren!C204</f>
        <v/>
      </c>
      <c r="EC244" s="41">
        <f>'West-Deutschland-Q'!BE245</f>
        <v>93.418999999999997</v>
      </c>
      <c r="ED244" s="41">
        <f>'West-Deutschland-Q'!BF245</f>
        <v>57.448999999999998</v>
      </c>
      <c r="EE244" s="41">
        <f>[6]Quartalsdaten!L120</f>
        <v>497.21300000000002</v>
      </c>
      <c r="EF244" s="31">
        <v>100.06</v>
      </c>
      <c r="EG244" s="41">
        <f>[6]Quartalsdaten!M120</f>
        <v>33.044146849999997</v>
      </c>
      <c r="EH244" s="41">
        <f>[6]Quartalsdaten!N120</f>
        <v>9.3059200000000004</v>
      </c>
      <c r="EI244" s="41">
        <f>[6]Quartalsdaten!O120</f>
        <v>106.4666667</v>
      </c>
      <c r="EJ244" s="1" t="str">
        <f>[2]Weltindikatoren!C204</f>
        <v/>
      </c>
      <c r="EK244" s="112" t="e">
        <f>#REF!</f>
        <v>#REF!</v>
      </c>
      <c r="EL244" s="112">
        <v>348.50457002985598</v>
      </c>
      <c r="EM244" s="112">
        <v>632.48916161492002</v>
      </c>
      <c r="EN244" s="112"/>
      <c r="EO244" s="112">
        <f>'Datastream-Q'!CM245</f>
        <v>118.5</v>
      </c>
      <c r="EP244" s="112">
        <f>'Datastream-Q'!CN245</f>
        <v>121.4</v>
      </c>
      <c r="EQ244" s="112">
        <f>[6]Quartalsdaten!AA120</f>
        <v>256.51900000000001</v>
      </c>
      <c r="ER244" s="112">
        <f>[6]Quartalsdaten!AB120</f>
        <v>386.89</v>
      </c>
      <c r="ES244" s="56">
        <v>116.66</v>
      </c>
      <c r="ET244" s="41">
        <f>[6]Quartalsdaten!AD120</f>
        <v>164.142</v>
      </c>
      <c r="EU244" s="41">
        <f>[6]Quartalsdaten!AE120</f>
        <v>187.131</v>
      </c>
    </row>
    <row r="245" spans="1:151">
      <c r="A245" s="4">
        <v>44105</v>
      </c>
      <c r="B245" s="14">
        <f>B244*('Datastream-Q'!B246/'Datastream-Q'!B245)</f>
        <v>625.70486060087535</v>
      </c>
      <c r="C245" s="112">
        <f>'Datastream-Q'!C246</f>
        <v>96.6</v>
      </c>
      <c r="D245" s="112">
        <f>'Datastream-Q'!D246</f>
        <v>95.1</v>
      </c>
      <c r="E245" s="112">
        <f>'Datastream-Q'!E246</f>
        <v>98.1</v>
      </c>
      <c r="F245" s="112">
        <f>'Datastream-Q'!F246</f>
        <v>106.4</v>
      </c>
      <c r="G245" s="112">
        <f>'Datastream-Q'!G246</f>
        <v>1.2169730000000001</v>
      </c>
      <c r="H245" s="112">
        <f>'Datastream-Q'!H246</f>
        <v>2632.8</v>
      </c>
      <c r="I245" s="112">
        <f>'Datastream-Q'!I246</f>
        <v>3428.2</v>
      </c>
      <c r="J245" s="112">
        <f>'Datastream-Q'!J246</f>
        <v>-0.52300000000000002</v>
      </c>
      <c r="K245" s="112">
        <f>'Datastream-Q'!K246</f>
        <v>-0.6</v>
      </c>
      <c r="L245" s="112">
        <f>'Datastream-Q'!L246</f>
        <v>13718.8</v>
      </c>
      <c r="M245" s="112">
        <f>'Datastream-Q'!M246</f>
        <v>875847</v>
      </c>
      <c r="N245" s="112">
        <f>'Datastream-Q'!N246</f>
        <v>96.3</v>
      </c>
      <c r="O245" s="112">
        <f>'Datastream-Q'!O246</f>
        <v>3349</v>
      </c>
      <c r="P245" s="112">
        <f>'Datastream-Q'!P246</f>
        <v>6.2</v>
      </c>
      <c r="Q245" s="112">
        <f>'Datastream-Q'!Q246</f>
        <v>105.6</v>
      </c>
      <c r="R245" s="112">
        <f>'Datastream-Q'!R246</f>
        <v>108.8</v>
      </c>
      <c r="S245" s="112">
        <v>0</v>
      </c>
      <c r="T245" s="15">
        <v>0</v>
      </c>
      <c r="U245" s="112">
        <f>'Datastream-Q'!S246</f>
        <v>20.399999999999999</v>
      </c>
      <c r="V245" s="112">
        <f>'Datastream-Q'!T246</f>
        <v>17.7</v>
      </c>
      <c r="W245" s="1" t="e">
        <f>'[2]Deutschland Quartalsdaten'!C205</f>
        <v>#REF!</v>
      </c>
      <c r="X245" s="1" t="e">
        <f>'[2]Deutschland Quartalsdaten'!B205</f>
        <v>#REF!</v>
      </c>
      <c r="Y245" s="19" t="e">
        <f>'[2]Deutschland Quartalsdaten'!J205</f>
        <v>#REF!</v>
      </c>
      <c r="Z245" s="112">
        <f>'Datastream-Q'!U246</f>
        <v>383.209</v>
      </c>
      <c r="AA245" s="112">
        <f>'Datastream-Q'!V246</f>
        <v>374.34886</v>
      </c>
      <c r="AB245" s="112">
        <f>'Datastream-Q'!W246</f>
        <v>322.77100000000002</v>
      </c>
      <c r="AC245" s="112">
        <f>'Datastream-Q'!X246</f>
        <v>323.82292000000001</v>
      </c>
      <c r="AD245" s="112">
        <f>'Datastream-Q'!Y246</f>
        <v>-27.6</v>
      </c>
      <c r="AE245" s="41">
        <f>'Datastream-Q'!Z246</f>
        <v>110.5</v>
      </c>
      <c r="AF245" s="1">
        <f>'Datastream-Q'!AA246</f>
        <v>2.2999999999999998</v>
      </c>
      <c r="AG245" s="54">
        <f>'Datastream-Q'!AB246</f>
        <v>92.4</v>
      </c>
      <c r="AH245" s="54">
        <f>'Datastream-Q'!AC246</f>
        <v>86.4</v>
      </c>
      <c r="AI245" s="112">
        <f>'Datastream-Q'!AD246</f>
        <v>105.57</v>
      </c>
      <c r="AJ245" s="112">
        <f>'Datastream-Q'!AE246</f>
        <v>1.2169730000000001</v>
      </c>
      <c r="AK245" s="41">
        <f t="shared" ref="AK245:AK247" si="65">Z245/AA245*100</f>
        <v>102.36681367214528</v>
      </c>
      <c r="AL245" s="41">
        <f t="shared" ref="AL245:AL247" si="66">AB245/AC245*100</f>
        <v>99.675155791937158</v>
      </c>
      <c r="AM245" s="112">
        <f>'Datastream-Q'!CI246</f>
        <v>10.199999999999999</v>
      </c>
      <c r="AN245" s="112">
        <f>'Datastream-Q'!AF246</f>
        <v>98.9</v>
      </c>
      <c r="AO245" s="112">
        <f>'Datastream-Q'!AG246</f>
        <v>-16.3</v>
      </c>
      <c r="AP245" s="112">
        <f>'Datastream-Q'!AH246</f>
        <v>59.289439999999999</v>
      </c>
      <c r="AQ245" s="112">
        <f>'Datastream-Q'!AI246</f>
        <v>315.53424999999999</v>
      </c>
      <c r="AR245" s="112">
        <f>'Datastream-Q'!AJ246</f>
        <v>57.593629999999997</v>
      </c>
      <c r="AS245" s="112">
        <f>'Datastream-Q'!AK246</f>
        <v>266.80797999999999</v>
      </c>
      <c r="AT245" s="112">
        <f>'Datastream-Q'!AL246</f>
        <v>64.647000000000006</v>
      </c>
      <c r="AU245" s="112">
        <f>'Datastream-Q'!AM246</f>
        <v>318.56200000000001</v>
      </c>
      <c r="AV245" s="1">
        <f>'Datastream-Q'!AN246</f>
        <v>62.005000000000003</v>
      </c>
      <c r="AW245" s="1">
        <f>'Datastream-Q'!AO246</f>
        <v>260.76600000000002</v>
      </c>
      <c r="AX245" s="1">
        <f t="shared" ref="AX245:AX246" si="67">AK245/AL245*100</f>
        <v>102.70043007088618</v>
      </c>
      <c r="AY245" s="112">
        <f>'Datastream-Q'!AQ246</f>
        <v>45.35</v>
      </c>
      <c r="AZ245" s="112">
        <f>'Datastream-Q'!AR246</f>
        <v>105.6</v>
      </c>
      <c r="BA245" s="41">
        <f t="shared" si="63"/>
        <v>109.03628032243179</v>
      </c>
      <c r="BB245" s="41">
        <f>AU245/AQ245*100</f>
        <v>100.95956302683466</v>
      </c>
      <c r="BC245" s="41">
        <f t="shared" si="64"/>
        <v>107.65947553574937</v>
      </c>
      <c r="BD245" s="41">
        <f>AW245/AS245*100</f>
        <v>97.73545753766436</v>
      </c>
      <c r="BF245" s="112">
        <f>'Datastream-Q'!AT246</f>
        <v>110.5</v>
      </c>
      <c r="BG245" s="112">
        <f>'Datastream-Q'!AU246</f>
        <v>79.099999999999994</v>
      </c>
      <c r="BH245" s="112">
        <f>'Datastream-Q'!AV246</f>
        <v>80.099999999999994</v>
      </c>
      <c r="BI245" s="112">
        <f>'Datastream-Q'!AW246</f>
        <v>25.5</v>
      </c>
      <c r="BJ245" s="112">
        <f>'Datastream-Q'!AX246</f>
        <v>17.7</v>
      </c>
      <c r="BK245" s="112">
        <f>'Datastream-Q'!AY246</f>
        <v>18.100000000000001</v>
      </c>
      <c r="BM245" s="112">
        <f>'Datastream-Q'!AZ246</f>
        <v>108.5397</v>
      </c>
      <c r="BN245" s="112">
        <f>'Datastream-Q'!BA246</f>
        <v>99.578599999999994</v>
      </c>
      <c r="BO245" s="112">
        <f>'Datastream-Q'!BB246</f>
        <v>16</v>
      </c>
      <c r="BP245" s="112" t="str">
        <f>'Datastream-Q'!BC246</f>
        <v>#NA</v>
      </c>
      <c r="BQ245" s="31">
        <f>[6]Quartalsdaten!S121</f>
        <v>83.484809999999996</v>
      </c>
      <c r="BR245" s="112">
        <f>'Datastream-Q'!BE246</f>
        <v>101.1</v>
      </c>
      <c r="BW245" s="41">
        <f>'West-Deutschland-Q'!AW246</f>
        <v>405.47102000000001</v>
      </c>
      <c r="BX245" s="41">
        <f>'West-Deutschland-Q'!AX246</f>
        <v>53.508940000000003</v>
      </c>
      <c r="BY245" s="41">
        <f>'West-Deutschland-Q'!AY246</f>
        <v>732.35987999999998</v>
      </c>
      <c r="BZ245" s="41">
        <f>'Datastream-Q'!BF246</f>
        <v>858.83</v>
      </c>
      <c r="CB245" s="42">
        <f>'Datastream-Q'!BH246</f>
        <v>72390.851999999999</v>
      </c>
      <c r="CC245" s="16">
        <v>1150.52</v>
      </c>
      <c r="CD245" s="112">
        <f>'Datastream-Q'!BI246</f>
        <v>50</v>
      </c>
      <c r="CE245" s="112">
        <f>'Datastream-Q'!BJ246</f>
        <v>-10.5</v>
      </c>
      <c r="CF245" s="112">
        <f>'Datastream-Q'!BK246</f>
        <v>95.9</v>
      </c>
      <c r="CG245" s="112"/>
      <c r="CH245" s="11" t="e">
        <f>[2]Weltindikatoren!Q205</f>
        <v>#REF!</v>
      </c>
      <c r="CI245" s="41" t="e">
        <f>'[2]Deutschland Quartalsdaten'!O205</f>
        <v>#REF!</v>
      </c>
      <c r="CM245" s="43">
        <f>'Datastream-Q'!BM246</f>
        <v>107.1276</v>
      </c>
      <c r="CN245" s="112">
        <f>'Datastream-Q'!BN246</f>
        <v>97.9</v>
      </c>
      <c r="CO245" s="112"/>
      <c r="CP245" s="112">
        <f>'Datastream-Q'!BP246</f>
        <v>88.7</v>
      </c>
      <c r="CQ245" s="112">
        <f>'Datastream-Q'!BQ246</f>
        <v>94.97</v>
      </c>
      <c r="CR245" s="112">
        <f>'Datastream-Q'!BR246</f>
        <v>134.1</v>
      </c>
      <c r="CS245" s="112">
        <f>'Datastream-Q'!BS246</f>
        <v>107.17</v>
      </c>
      <c r="CT245" s="112">
        <f>'Datastream-Q'!BT246</f>
        <v>152.80000000000001</v>
      </c>
      <c r="CU245" s="28">
        <f>'Datastream-Q'!BU246</f>
        <v>101.9</v>
      </c>
      <c r="CW245" s="112">
        <f>'Datastream-Q'!CJ246</f>
        <v>-19.885000000000002</v>
      </c>
      <c r="CX245" s="112"/>
      <c r="CY245" s="112">
        <f>'Datastream-Q'!BW246</f>
        <v>129.69999999999999</v>
      </c>
      <c r="CZ245" s="112" t="str">
        <f>'Datastream-Q'!CL246</f>
        <v>#NA</v>
      </c>
      <c r="DA245" s="41">
        <f>[6]Quartalsdaten!C121</f>
        <v>105.8398729</v>
      </c>
      <c r="DB245" s="112">
        <f t="shared" si="60"/>
        <v>37.264590093617521</v>
      </c>
      <c r="DC245" s="19" t="e">
        <f>'[2]Deutschland Quartalsdaten'!N205</f>
        <v>#REF!</v>
      </c>
      <c r="DG245" s="112">
        <f>'Datastream-Q'!BY246</f>
        <v>15.370729000000001</v>
      </c>
      <c r="DH245" s="112">
        <f>'Datastream-Q'!BZ246</f>
        <v>16.600000000000001</v>
      </c>
      <c r="DI245" s="112">
        <f>'Datastream-Q'!CA246</f>
        <v>515.97</v>
      </c>
      <c r="DJ245" s="41">
        <f>[6]Quartalsdaten!D121</f>
        <v>501.99599999999998</v>
      </c>
      <c r="DK245" s="41">
        <f>[6]Quartalsdaten!E121</f>
        <v>474.56893300000002</v>
      </c>
      <c r="DO245" s="41">
        <f>[6]Quartalsdaten!F121</f>
        <v>21.411390000000001</v>
      </c>
      <c r="DP245" s="41">
        <f>'West-Deutschland-Q'!BA246</f>
        <v>51.852170000000001</v>
      </c>
      <c r="DQ245" s="41">
        <f>[6]Quartalsdaten!G121</f>
        <v>31.395440000000001</v>
      </c>
      <c r="DR245" s="41">
        <f>[6]Quartalsdaten!H121</f>
        <v>31.395440000000001</v>
      </c>
      <c r="DS245" s="41">
        <f>[6]Quartalsdaten!I121</f>
        <v>21.411390000000001</v>
      </c>
      <c r="DT245" s="41">
        <f>[6]Quartalsdaten!J121</f>
        <v>168.83134999999999</v>
      </c>
      <c r="DU245" s="41">
        <f>[6]Quartalsdaten!K121</f>
        <v>51.852170000000001</v>
      </c>
      <c r="DW245" s="112">
        <f>'Datastream-Q'!CG246</f>
        <v>90.8</v>
      </c>
      <c r="DX245" s="112">
        <f>'Datastream-Q'!CH246</f>
        <v>94.6</v>
      </c>
      <c r="DY245" s="56">
        <v>100.94</v>
      </c>
      <c r="EB245" s="1"/>
      <c r="EC245" s="41">
        <f>'West-Deutschland-Q'!BE246</f>
        <v>97.525999999999996</v>
      </c>
      <c r="ED245" s="41">
        <f>'West-Deutschland-Q'!BF246</f>
        <v>60.412999999999997</v>
      </c>
      <c r="EE245" s="41">
        <f>[6]Quartalsdaten!L121</f>
        <v>501.61500000000001</v>
      </c>
      <c r="EF245" s="31">
        <v>100.09</v>
      </c>
      <c r="EG245" s="41">
        <f>[6]Quartalsdaten!M121</f>
        <v>36.048160199999998</v>
      </c>
      <c r="EH245" s="41">
        <f>[6]Quartalsdaten!N121</f>
        <v>9.4327471019999987</v>
      </c>
      <c r="EI245" s="41">
        <f>[6]Quartalsdaten!O121</f>
        <v>106.76666669999999</v>
      </c>
      <c r="EL245" s="112">
        <v>350.82632595374702</v>
      </c>
      <c r="EM245" s="112">
        <v>635.39573137745901</v>
      </c>
      <c r="EO245" s="112">
        <f>'Datastream-Q'!CM246</f>
        <v>123.6</v>
      </c>
      <c r="EP245" s="112">
        <f>'Datastream-Q'!CN246</f>
        <v>125.7</v>
      </c>
      <c r="EQ245">
        <f>[6]Quartalsdaten!AA121</f>
        <v>259.72899999999998</v>
      </c>
      <c r="ER245">
        <f>[6]Quartalsdaten!AB121</f>
        <v>391.125</v>
      </c>
      <c r="ES245" s="56">
        <v>116.43</v>
      </c>
      <c r="ET245" s="41">
        <f>[6]Quartalsdaten!AD121</f>
        <v>164.429</v>
      </c>
      <c r="EU245" s="41">
        <f>[6]Quartalsdaten!AE121</f>
        <v>198.172</v>
      </c>
    </row>
    <row r="246" spans="1:151">
      <c r="A246" s="4">
        <v>44197</v>
      </c>
      <c r="B246" s="14">
        <f>B245*('Datastream-Q'!B247/'Datastream-Q'!B246)</f>
        <v>612.87348627839469</v>
      </c>
      <c r="C246" s="112">
        <f>'Datastream-Q'!C247</f>
        <v>98.4</v>
      </c>
      <c r="D246" s="112">
        <f>'Datastream-Q'!D247</f>
        <v>96.8</v>
      </c>
      <c r="E246" s="112">
        <f>'Datastream-Q'!E247</f>
        <v>100</v>
      </c>
      <c r="F246" s="112">
        <f>'Datastream-Q'!F247</f>
        <v>109.3</v>
      </c>
      <c r="G246" s="112">
        <f>'Datastream-Q'!G247</f>
        <v>1.1899090000000001</v>
      </c>
      <c r="H246" s="112">
        <f>'Datastream-Q'!H247</f>
        <v>2724.1</v>
      </c>
      <c r="I246" s="112">
        <f>'Datastream-Q'!I247</f>
        <v>3507.2</v>
      </c>
      <c r="J246" s="112">
        <f>'Datastream-Q'!J247</f>
        <v>-0.54200000000000004</v>
      </c>
      <c r="K246" s="112">
        <f>'Datastream-Q'!K247</f>
        <v>-0.47</v>
      </c>
      <c r="L246" s="112">
        <f>'Datastream-Q'!L247</f>
        <v>15008.3</v>
      </c>
      <c r="M246" s="112">
        <f>'Datastream-Q'!M247</f>
        <v>656452</v>
      </c>
      <c r="N246" s="112">
        <f>'Datastream-Q'!N247</f>
        <v>96.3</v>
      </c>
      <c r="O246" s="112">
        <f>'Datastream-Q'!O247</f>
        <v>3762</v>
      </c>
      <c r="P246" s="112">
        <f>'Datastream-Q'!P247</f>
        <v>6</v>
      </c>
      <c r="Q246" s="112">
        <f>'Datastream-Q'!Q247</f>
        <v>107.5</v>
      </c>
      <c r="R246" s="112">
        <f>'Datastream-Q'!R247</f>
        <v>110.8</v>
      </c>
      <c r="S246" s="112">
        <v>0</v>
      </c>
      <c r="T246" s="15">
        <v>0</v>
      </c>
      <c r="U246" s="112">
        <f>'Datastream-Q'!S247</f>
        <v>35.5</v>
      </c>
      <c r="V246" s="112">
        <f>'Datastream-Q'!T247</f>
        <v>8.3000000000000007</v>
      </c>
      <c r="W246" s="1" t="e">
        <f>'[2]Deutschland Quartalsdaten'!C206</f>
        <v>#REF!</v>
      </c>
      <c r="X246" s="1" t="e">
        <f>'[2]Deutschland Quartalsdaten'!B206</f>
        <v>#REF!</v>
      </c>
      <c r="Y246" s="19" t="e">
        <f>'[2]Deutschland Quartalsdaten'!J206</f>
        <v>#REF!</v>
      </c>
      <c r="Z246" s="112">
        <f>'Datastream-Q'!U247</f>
        <v>396.017</v>
      </c>
      <c r="AA246" s="112">
        <f>'Datastream-Q'!V247</f>
        <v>381.27071999999998</v>
      </c>
      <c r="AB246" s="112">
        <f>'Datastream-Q'!W247</f>
        <v>340.71600000000001</v>
      </c>
      <c r="AC246" s="112">
        <f>'Datastream-Q'!X247</f>
        <v>336.17009000000002</v>
      </c>
      <c r="AD246" s="112">
        <f>'Datastream-Q'!Y247</f>
        <v>-8.8000000000000007</v>
      </c>
      <c r="AE246" s="41">
        <f>'Datastream-Q'!Z247</f>
        <v>114.3</v>
      </c>
      <c r="AF246" s="1">
        <f>'Datastream-Q'!AA247</f>
        <v>15</v>
      </c>
      <c r="AG246" s="54">
        <f>'Datastream-Q'!AB247</f>
        <v>93.2</v>
      </c>
      <c r="AH246" s="54">
        <f>'Datastream-Q'!AC247</f>
        <v>86.9</v>
      </c>
      <c r="AI246" s="112">
        <f>'Datastream-Q'!AD247</f>
        <v>105.2</v>
      </c>
      <c r="AJ246" s="112">
        <f>'Datastream-Q'!AE247</f>
        <v>1.1899090000000001</v>
      </c>
      <c r="AK246" s="41">
        <f t="shared" si="65"/>
        <v>103.86766652314661</v>
      </c>
      <c r="AL246" s="41">
        <f t="shared" si="66"/>
        <v>101.35226486092203</v>
      </c>
      <c r="AM246" s="112">
        <f>'Datastream-Q'!CI247</f>
        <v>17.100000000000001</v>
      </c>
      <c r="AN246" s="112">
        <f>'Datastream-Q'!AF247</f>
        <v>98.2</v>
      </c>
      <c r="AO246" s="112">
        <f>'Datastream-Q'!AG247</f>
        <v>-3.3</v>
      </c>
      <c r="AP246" s="112">
        <f>'Datastream-Q'!AH247</f>
        <v>60.340710000000001</v>
      </c>
      <c r="AQ246" s="112">
        <f>'Datastream-Q'!AI247</f>
        <v>321.51301999999998</v>
      </c>
      <c r="AR246" s="112">
        <f>'Datastream-Q'!AJ247</f>
        <v>62.881309999999999</v>
      </c>
      <c r="AS246" s="112">
        <f>'Datastream-Q'!AK247</f>
        <v>273.94706000000002</v>
      </c>
      <c r="AT246" s="112">
        <f>'Datastream-Q'!AL247</f>
        <v>68.164000000000001</v>
      </c>
      <c r="AU246" s="112">
        <f>'Datastream-Q'!AM247</f>
        <v>327.85300000000001</v>
      </c>
      <c r="AV246" s="1">
        <f>'Datastream-Q'!AN247</f>
        <v>67.372</v>
      </c>
      <c r="AW246" s="1">
        <f>'Datastream-Q'!AO247</f>
        <v>273.34399999999999</v>
      </c>
      <c r="AX246" s="1">
        <f t="shared" si="67"/>
        <v>102.48184060383483</v>
      </c>
      <c r="AY246" s="112">
        <f>'Datastream-Q'!AQ247</f>
        <v>61.13</v>
      </c>
      <c r="AZ246" s="112">
        <f>'Datastream-Q'!AR247</f>
        <v>107.5</v>
      </c>
      <c r="BA246" s="41">
        <f t="shared" si="63"/>
        <v>112.96519381359616</v>
      </c>
      <c r="BB246" s="41">
        <f>AU246/AQ246*100</f>
        <v>101.97192014183439</v>
      </c>
      <c r="BC246" s="41">
        <f t="shared" si="64"/>
        <v>107.14153378802065</v>
      </c>
      <c r="BD246" s="41">
        <f>AW246/AS246*100</f>
        <v>99.779862576367847</v>
      </c>
      <c r="BE246" s="112"/>
      <c r="BF246" s="112">
        <f>'Datastream-Q'!AT247</f>
        <v>114.3</v>
      </c>
      <c r="BG246" s="112">
        <f>'Datastream-Q'!AU247</f>
        <v>80.400000000000006</v>
      </c>
      <c r="BH246" s="112">
        <f>'Datastream-Q'!AV247</f>
        <v>81.900000000000006</v>
      </c>
      <c r="BI246" s="112">
        <f>'Datastream-Q'!AW247</f>
        <v>33.700000000000003</v>
      </c>
      <c r="BJ246" s="112">
        <f>'Datastream-Q'!AX247</f>
        <v>12.4</v>
      </c>
      <c r="BK246" s="112">
        <f>'Datastream-Q'!AY247</f>
        <v>15</v>
      </c>
      <c r="BM246" s="112" t="str">
        <f>'Datastream-Q'!AZ247</f>
        <v>#NA</v>
      </c>
      <c r="BN246" s="112">
        <f>'Datastream-Q'!BA247</f>
        <v>100.3199</v>
      </c>
      <c r="BO246" s="112">
        <f>'Datastream-Q'!BB247</f>
        <v>20.100000000000001</v>
      </c>
      <c r="BP246" s="112" t="str">
        <f>'Datastream-Q'!BC247</f>
        <v>#NA</v>
      </c>
      <c r="BQ246" s="31">
        <f>[6]Quartalsdaten!S122</f>
        <v>84.438630000000003</v>
      </c>
      <c r="BR246" s="112">
        <f>'Datastream-Q'!BE247</f>
        <v>100.5</v>
      </c>
      <c r="BW246" s="41">
        <f>'West-Deutschland-Q'!AW247</f>
        <v>383.75076999999999</v>
      </c>
      <c r="BX246" s="41">
        <f>'West-Deutschland-Q'!AX247</f>
        <v>53.410640000000001</v>
      </c>
      <c r="BY246" s="41">
        <f>'West-Deutschland-Q'!AY247</f>
        <v>723.06206999999995</v>
      </c>
      <c r="BZ246" s="41">
        <f>'Datastream-Q'!BF247</f>
        <v>856.98900000000003</v>
      </c>
      <c r="CA246" s="105"/>
      <c r="CB246" s="42">
        <f>'Datastream-Q'!BH247</f>
        <v>66234.024000000005</v>
      </c>
      <c r="CC246" s="16">
        <v>1158.1199999999999</v>
      </c>
      <c r="CD246" s="112">
        <f>'Datastream-Q'!BI247</f>
        <v>69.900000000000006</v>
      </c>
      <c r="CE246" s="112">
        <f>'Datastream-Q'!BJ247</f>
        <v>-11.4</v>
      </c>
      <c r="CF246" s="112">
        <f>'Datastream-Q'!BK247</f>
        <v>97.4</v>
      </c>
      <c r="CH246" s="11" t="e">
        <f>[2]Weltindikatoren!Q206</f>
        <v>#REF!</v>
      </c>
      <c r="CI246" s="41" t="e">
        <f>'[2]Deutschland Quartalsdaten'!O206</f>
        <v>#REF!</v>
      </c>
      <c r="CM246" s="43">
        <f>'Datastream-Q'!BM247</f>
        <v>106.77800000000001</v>
      </c>
      <c r="CN246" s="112">
        <f>'Datastream-Q'!BN247</f>
        <v>101.8</v>
      </c>
      <c r="CP246" s="112">
        <f>'Datastream-Q'!BP247</f>
        <v>115.33</v>
      </c>
      <c r="CQ246" s="112">
        <f>'Datastream-Q'!BQ247</f>
        <v>121.27</v>
      </c>
      <c r="CR246" s="112">
        <f>'Datastream-Q'!BR247</f>
        <v>158.43</v>
      </c>
      <c r="CS246" s="112">
        <f>'Datastream-Q'!BS247</f>
        <v>122.2</v>
      </c>
      <c r="CT246" s="112">
        <f>'Datastream-Q'!BT247</f>
        <v>183.6</v>
      </c>
      <c r="CU246" s="28">
        <f>'Datastream-Q'!BU247</f>
        <v>103.3</v>
      </c>
      <c r="CW246" s="112">
        <f>'Datastream-Q'!CJ247</f>
        <v>-3.9929999999999999</v>
      </c>
      <c r="CX246" s="112"/>
      <c r="CY246" s="112">
        <f>'Datastream-Q'!BW247</f>
        <v>129.30000000000001</v>
      </c>
      <c r="DA246" s="41">
        <f>[6]Quartalsdaten!C122</f>
        <v>108.22414520000001</v>
      </c>
      <c r="DB246" s="112">
        <f t="shared" si="60"/>
        <v>51.373676474419469</v>
      </c>
      <c r="DG246" s="112">
        <f>'Datastream-Q'!BY247</f>
        <v>23.180699000000001</v>
      </c>
      <c r="DH246" s="112">
        <f>'Datastream-Q'!BZ247</f>
        <v>20.100000000000001</v>
      </c>
      <c r="DI246" s="112">
        <f>'Datastream-Q'!CA247</f>
        <v>519.9</v>
      </c>
      <c r="DJ246" s="41">
        <f>[6]Quartalsdaten!D122</f>
        <v>513.61599999999999</v>
      </c>
      <c r="DK246" s="41">
        <f>[6]Quartalsdaten!E122</f>
        <v>476.8339029</v>
      </c>
      <c r="DO246" s="41">
        <f>[6]Quartalsdaten!F122</f>
        <v>22.423310000000001</v>
      </c>
      <c r="DP246" s="41">
        <f>'West-Deutschland-Q'!BA247</f>
        <v>51.725020000000001</v>
      </c>
      <c r="DQ246" s="41">
        <f>[6]Quartalsdaten!G122</f>
        <v>30.886810000000001</v>
      </c>
      <c r="DR246" s="41">
        <f>[6]Quartalsdaten!H122</f>
        <v>30.886810000000001</v>
      </c>
      <c r="DS246" s="41">
        <f>[6]Quartalsdaten!I122</f>
        <v>22.423310000000001</v>
      </c>
      <c r="DT246" s="41">
        <f>[6]Quartalsdaten!J122</f>
        <v>169.25541999999999</v>
      </c>
      <c r="DU246" s="41">
        <f>[6]Quartalsdaten!K122</f>
        <v>51.725020000000001</v>
      </c>
      <c r="DW246" s="112">
        <f>'Datastream-Q'!CG247</f>
        <v>91.7</v>
      </c>
      <c r="DX246" s="112">
        <f>'Datastream-Q'!CH247</f>
        <v>95.3</v>
      </c>
      <c r="DY246" s="56">
        <v>101.26</v>
      </c>
      <c r="EB246" s="1"/>
      <c r="EC246" s="41">
        <f>'West-Deutschland-Q'!BE247</f>
        <v>100.90600000000001</v>
      </c>
      <c r="ED246" s="41">
        <f>'West-Deutschland-Q'!BF247</f>
        <v>61.674999999999997</v>
      </c>
      <c r="EE246" s="41">
        <f>[6]Quartalsdaten!L122</f>
        <v>505.23700000000002</v>
      </c>
      <c r="EF246" s="31">
        <v>100.12</v>
      </c>
      <c r="EG246" s="41">
        <f>[6]Quartalsdaten!M122</f>
        <v>34.28072615</v>
      </c>
      <c r="EH246" s="41">
        <f>[6]Quartalsdaten!N122</f>
        <v>9.3648243669999989</v>
      </c>
      <c r="EI246" s="41">
        <f>[6]Quartalsdaten!O122</f>
        <v>108</v>
      </c>
      <c r="EL246" s="112">
        <v>353.14808187763799</v>
      </c>
      <c r="EM246" s="112">
        <v>638.30230114000403</v>
      </c>
      <c r="EO246" s="112">
        <f>'Datastream-Q'!CM247</f>
        <v>127.6</v>
      </c>
      <c r="EP246" s="112">
        <f>'Datastream-Q'!CN247</f>
        <v>129.6</v>
      </c>
      <c r="EQ246">
        <f>[6]Quartalsdaten!AA122</f>
        <v>258.233</v>
      </c>
      <c r="ER246">
        <f>[6]Quartalsdaten!AB122</f>
        <v>391.10599999999999</v>
      </c>
      <c r="ES246">
        <v>114.79</v>
      </c>
      <c r="ET246" s="41">
        <f>[6]Quartalsdaten!AD122</f>
        <v>167.71700000000001</v>
      </c>
      <c r="EU246" s="41">
        <f>[6]Quartalsdaten!AE122</f>
        <v>174.81399999999999</v>
      </c>
    </row>
    <row r="247" spans="1:151">
      <c r="A247" s="4">
        <v>44287</v>
      </c>
      <c r="B247" s="14">
        <f>B246*('Datastream-Q'!B248/'Datastream-Q'!B247)</f>
        <v>621.98757444531088</v>
      </c>
      <c r="C247" s="112">
        <f>'Datastream-Q'!C248</f>
        <v>104.2</v>
      </c>
      <c r="D247" s="112">
        <f>'Datastream-Q'!D248</f>
        <v>104.9</v>
      </c>
      <c r="E247" s="112">
        <f>'Datastream-Q'!E248</f>
        <v>103.5</v>
      </c>
      <c r="F247" s="112">
        <f>'Datastream-Q'!F248</f>
        <v>112.4</v>
      </c>
      <c r="G247" s="112">
        <f>'Datastream-Q'!G248</f>
        <v>1.204709</v>
      </c>
      <c r="H247" s="112">
        <f>'Datastream-Q'!H248</f>
        <v>2771.6</v>
      </c>
      <c r="I247" s="112">
        <f>'Datastream-Q'!I248</f>
        <v>3536.5</v>
      </c>
      <c r="J247" s="112">
        <f>'Datastream-Q'!J248</f>
        <v>-0.54</v>
      </c>
      <c r="K247" s="112">
        <f>'Datastream-Q'!K248</f>
        <v>-0.27</v>
      </c>
      <c r="L247" s="112">
        <f>'Datastream-Q'!L248</f>
        <v>15531</v>
      </c>
      <c r="M247" s="112">
        <f>'Datastream-Q'!M248</f>
        <v>734437</v>
      </c>
      <c r="N247" s="112">
        <f>'Datastream-Q'!N248</f>
        <v>95.1</v>
      </c>
      <c r="O247" s="112" t="str">
        <f>'Datastream-Q'!O248</f>
        <v>#NA</v>
      </c>
      <c r="P247" s="112">
        <f>'Datastream-Q'!P248</f>
        <v>5.9</v>
      </c>
      <c r="Q247" s="112">
        <f>'Datastream-Q'!Q248</f>
        <v>108.4</v>
      </c>
      <c r="R247" s="112">
        <f>'Datastream-Q'!R248</f>
        <v>110.7</v>
      </c>
      <c r="S247" s="112">
        <v>0</v>
      </c>
      <c r="T247" s="15">
        <v>0</v>
      </c>
      <c r="U247" s="112">
        <f>'Datastream-Q'!S248</f>
        <v>34.299999999999997</v>
      </c>
      <c r="V247" s="112">
        <f>'Datastream-Q'!T248</f>
        <v>7.3</v>
      </c>
      <c r="W247" s="1" t="e">
        <f>'[2]Deutschland Quartalsdaten'!C207</f>
        <v>#REF!</v>
      </c>
      <c r="X247" s="1" t="e">
        <f>'[2]Deutschland Quartalsdaten'!B207</f>
        <v>#REF!</v>
      </c>
      <c r="Y247" s="19" t="e">
        <f>'[2]Deutschland Quartalsdaten'!J207</f>
        <v>#REF!</v>
      </c>
      <c r="Z247" s="112" t="str">
        <f>'Datastream-Q'!U248</f>
        <v>#NA</v>
      </c>
      <c r="AA247" s="112" t="str">
        <f>'Datastream-Q'!V248</f>
        <v>#NA</v>
      </c>
      <c r="AB247" s="112" t="str">
        <f>'Datastream-Q'!W248</f>
        <v>#NA</v>
      </c>
      <c r="AC247" s="112" t="str">
        <f>'Datastream-Q'!X248</f>
        <v>#NA</v>
      </c>
      <c r="AD247" s="112">
        <f>'Datastream-Q'!Y248</f>
        <v>12.8</v>
      </c>
      <c r="AE247" s="41">
        <f>'Datastream-Q'!Z248</f>
        <v>115.3</v>
      </c>
      <c r="AF247" s="1">
        <f>'Datastream-Q'!AA248</f>
        <v>23.5</v>
      </c>
      <c r="AG247" s="54" t="str">
        <f>'Datastream-Q'!AB248</f>
        <v>#NA</v>
      </c>
      <c r="AH247" s="54" t="str">
        <f>'Datastream-Q'!AC248</f>
        <v>#NA</v>
      </c>
      <c r="AI247" s="112">
        <f>'Datastream-Q'!AD248</f>
        <v>105.37</v>
      </c>
      <c r="AJ247" s="112">
        <f>'Datastream-Q'!AE248</f>
        <v>1.204709</v>
      </c>
      <c r="AK247" s="41" t="e">
        <f t="shared" si="65"/>
        <v>#VALUE!</v>
      </c>
      <c r="AL247" s="41" t="e">
        <f t="shared" si="66"/>
        <v>#VALUE!</v>
      </c>
      <c r="AM247" s="112">
        <f>'Datastream-Q'!CI248</f>
        <v>27.8</v>
      </c>
      <c r="AN247" s="112">
        <f>'Datastream-Q'!AF248</f>
        <v>97.6</v>
      </c>
      <c r="AO247" s="112">
        <f>'Datastream-Q'!AG248</f>
        <v>19.2</v>
      </c>
      <c r="AP247" s="112" t="str">
        <f>'Datastream-Q'!AH248</f>
        <v>#NA</v>
      </c>
      <c r="AQ247" s="112" t="str">
        <f>'Datastream-Q'!AI248</f>
        <v>#NA</v>
      </c>
      <c r="AR247" s="112" t="str">
        <f>'Datastream-Q'!AJ248</f>
        <v>#NA</v>
      </c>
      <c r="AS247" s="112" t="str">
        <f>'Datastream-Q'!AK248</f>
        <v>#NA</v>
      </c>
      <c r="AT247" s="112" t="str">
        <f>'Datastream-Q'!AL248</f>
        <v>#NA</v>
      </c>
      <c r="AU247" s="112" t="str">
        <f>'Datastream-Q'!AM248</f>
        <v>#NA</v>
      </c>
      <c r="AV247" s="1" t="str">
        <f>'Datastream-Q'!AN248</f>
        <v>#NA</v>
      </c>
      <c r="AW247" s="1" t="str">
        <f>'Datastream-Q'!AO248</f>
        <v>#NA</v>
      </c>
      <c r="AX247" s="17">
        <f>[6]Quartalsdaten!AC123</f>
        <v>101.28721523117663</v>
      </c>
      <c r="AY247" s="17">
        <v>68.099999999999994</v>
      </c>
      <c r="AZ247" s="16">
        <v>109.15</v>
      </c>
      <c r="BA247" s="41" t="e">
        <f t="shared" si="63"/>
        <v>#VALUE!</v>
      </c>
      <c r="BB247" s="41" t="e">
        <f t="shared" ref="BB247" si="68">AU247/AQ247*100</f>
        <v>#VALUE!</v>
      </c>
      <c r="BC247" s="41" t="e">
        <f t="shared" si="64"/>
        <v>#VALUE!</v>
      </c>
      <c r="BD247" s="41" t="e">
        <f t="shared" ref="BD247" si="69">AW247/AS247*100</f>
        <v>#VALUE!</v>
      </c>
      <c r="BE247" s="112"/>
      <c r="BF247" s="112">
        <f>'Datastream-Q'!AT248</f>
        <v>115.3</v>
      </c>
      <c r="BG247" s="112">
        <f>'Datastream-Q'!AU248</f>
        <v>86.7</v>
      </c>
      <c r="BH247" s="112">
        <f>'Datastream-Q'!AV248</f>
        <v>85.9</v>
      </c>
      <c r="BI247" s="112">
        <f>'Datastream-Q'!AW248</f>
        <v>30.8</v>
      </c>
      <c r="BJ247" s="112">
        <f>'Datastream-Q'!AX248</f>
        <v>11.8</v>
      </c>
      <c r="BK247" s="112">
        <f>'Datastream-Q'!AY248</f>
        <v>18.600000000000001</v>
      </c>
      <c r="BM247" s="112" t="str">
        <f>'Datastream-Q'!AZ248</f>
        <v>#NA</v>
      </c>
      <c r="BN247" s="112">
        <f>'Datastream-Q'!BA248</f>
        <v>101.32559999999999</v>
      </c>
      <c r="BO247" s="112">
        <f>'Datastream-Q'!BB248</f>
        <v>17.899999999999999</v>
      </c>
      <c r="BP247" s="112" t="str">
        <f>'Datastream-Q'!BC248</f>
        <v>#NA</v>
      </c>
      <c r="BQ247" s="31">
        <f>[6]Quartalsdaten!S123</f>
        <v>83.447948190000005</v>
      </c>
      <c r="BR247" s="112">
        <f>'Datastream-Q'!BE248</f>
        <v>102.8</v>
      </c>
      <c r="BW247" s="17">
        <f>BW246*[6]Quartalsdaten!X123/[6]Quartalsdaten!X122</f>
        <v>402.94860180000001</v>
      </c>
      <c r="BX247" s="17">
        <f>BX246*[6]Quartalsdaten!Y123/[6]Quartalsdaten!Y122</f>
        <v>53.679105440000001</v>
      </c>
      <c r="BY247" s="17"/>
      <c r="BZ247" s="17">
        <f>BZ246*[6]Quartalsdaten!W123/[6]Quartalsdaten!W122</f>
        <v>873.26924751669435</v>
      </c>
      <c r="CA247" s="105"/>
      <c r="CB247" s="105"/>
      <c r="CC247" s="16">
        <v>1165.72</v>
      </c>
      <c r="CP247" s="112">
        <f>'Datastream-Q'!BP248</f>
        <v>131.03</v>
      </c>
      <c r="CQ247" s="112">
        <f>'Datastream-Q'!BQ248</f>
        <v>137.83000000000001</v>
      </c>
      <c r="CR247" s="112">
        <f>'Datastream-Q'!BR248</f>
        <v>180.33</v>
      </c>
      <c r="CS247" s="112">
        <f>'Datastream-Q'!BS248</f>
        <v>130.22999999999999</v>
      </c>
      <c r="CT247" s="112">
        <f>'Datastream-Q'!BT248</f>
        <v>215.2</v>
      </c>
      <c r="CU247" s="28">
        <f>'Datastream-Q'!BU248</f>
        <v>105.4</v>
      </c>
      <c r="DA247" s="17">
        <f>[6]Quartalsdaten!C123</f>
        <v>108.48916269999999</v>
      </c>
      <c r="DJ247" s="17">
        <f>[6]Quartalsdaten!D123</f>
        <v>511.48050769999998</v>
      </c>
      <c r="DK247" s="17">
        <f>[6]Quartalsdaten!E123</f>
        <v>470.32899159999999</v>
      </c>
      <c r="DO247" s="17">
        <f>[6]Quartalsdaten!F123</f>
        <v>21.97538909</v>
      </c>
      <c r="DP247" s="17">
        <f>[6]Quartalsdaten!T123</f>
        <v>50.946689200000002</v>
      </c>
      <c r="DQ247" s="17">
        <f>[6]Quartalsdaten!G123</f>
        <v>31.0415353</v>
      </c>
      <c r="DR247" s="17">
        <f>[6]Quartalsdaten!H123</f>
        <v>31.0415353</v>
      </c>
      <c r="DS247" s="17">
        <f>[6]Quartalsdaten!I123</f>
        <v>21.97538909</v>
      </c>
      <c r="DT247" s="17">
        <f>[6]Quartalsdaten!J123</f>
        <v>168.60716840000001</v>
      </c>
      <c r="DU247" s="17">
        <f>[6]Quartalsdaten!K123</f>
        <v>50.946689200000002</v>
      </c>
      <c r="EF247" s="17">
        <v>99.76</v>
      </c>
      <c r="EH247" s="17">
        <f>[6]Quartalsdaten!N123</f>
        <v>9.5241448589999997</v>
      </c>
      <c r="EI247" s="41">
        <f>[6]Quartalsdaten!O123</f>
        <v>108.64800000000001</v>
      </c>
      <c r="EO247" s="42"/>
      <c r="EP247" s="42"/>
      <c r="EQ247" t="str">
        <f>[6]Quartalsdaten!AA123</f>
        <v>NA</v>
      </c>
      <c r="ER247" t="str">
        <f>[6]Quartalsdaten!AB123</f>
        <v>NA</v>
      </c>
      <c r="ET247" s="41">
        <f>[6]Quartalsdaten!AD123</f>
        <v>170.00973999999999</v>
      </c>
      <c r="EU247" s="41">
        <f>[6]Quartalsdaten!AE123</f>
        <v>194.88183559999999</v>
      </c>
    </row>
    <row r="248" spans="1:151">
      <c r="A248" s="4">
        <v>44378</v>
      </c>
      <c r="B248" s="16">
        <f>B247*[6]Quartalsdaten!V124/[6]Quartalsdaten!V123</f>
        <v>641.26918893675577</v>
      </c>
      <c r="Y248" s="111" t="e">
        <f>Y247*(1+Prognosen!L248/100)</f>
        <v>#REF!</v>
      </c>
      <c r="AA248" s="112">
        <v>415.68129850000003</v>
      </c>
      <c r="AD248" s="112" t="str">
        <f>'Datastream-Q'!Y249</f>
        <v>#NA</v>
      </c>
      <c r="AE248" s="41" t="str">
        <f>'Datastream-Q'!Z249</f>
        <v>#NA</v>
      </c>
      <c r="AJ248" s="44">
        <f t="shared" ref="AJ248:AJ249" si="70">AJ247</f>
        <v>1.204709</v>
      </c>
      <c r="AX248" s="17">
        <f>[6]Quartalsdaten!AC124</f>
        <v>100.94654409887148</v>
      </c>
      <c r="AY248" s="17">
        <v>71.2</v>
      </c>
      <c r="AZ248" s="16">
        <v>109.15</v>
      </c>
      <c r="BG248" s="112">
        <f>'Datastream-Q'!AU249</f>
        <v>87</v>
      </c>
      <c r="BH248" s="112">
        <f>'Datastream-Q'!AV249</f>
        <v>87.1</v>
      </c>
      <c r="BQ248" s="17">
        <f>[6]Quartalsdaten!S124</f>
        <v>84.183360120000003</v>
      </c>
      <c r="BW248" s="17">
        <f>BW247*[6]Quartalsdaten!X124/[6]Quartalsdaten!X123</f>
        <v>429.14026089999999</v>
      </c>
      <c r="BX248" s="17">
        <f>BX247*[6]Quartalsdaten!Y124/[6]Quartalsdaten!Y123</f>
        <v>55.423676360000002</v>
      </c>
      <c r="BY248" s="17"/>
      <c r="BZ248" s="17">
        <f>BZ247*[6]Quartalsdaten!W124/[6]Quartalsdaten!W123</f>
        <v>901.95463685669745</v>
      </c>
      <c r="CA248" s="105"/>
      <c r="CB248" s="105"/>
      <c r="CC248" s="16">
        <v>1173.32</v>
      </c>
      <c r="DA248" s="17">
        <f>[6]Quartalsdaten!C124</f>
        <v>108.59765189999999</v>
      </c>
      <c r="DJ248" s="17">
        <f>[6]Quartalsdaten!D124</f>
        <v>509.37013380000002</v>
      </c>
      <c r="DK248" s="17">
        <f>[6]Quartalsdaten!E124</f>
        <v>467.6240803</v>
      </c>
      <c r="DO248" s="17">
        <f>[6]Quartalsdaten!F124</f>
        <v>22.063290640000002</v>
      </c>
      <c r="DP248" s="17">
        <f>[6]Quartalsdaten!T124</f>
        <v>51.456156100000001</v>
      </c>
      <c r="DQ248" s="17">
        <f>[6]Quartalsdaten!G124</f>
        <v>31.351950670000001</v>
      </c>
      <c r="DR248" s="17">
        <f>[6]Quartalsdaten!H124</f>
        <v>31.351950670000001</v>
      </c>
      <c r="DS248" s="17">
        <f>[6]Quartalsdaten!I124</f>
        <v>22.063290640000002</v>
      </c>
      <c r="DT248" s="17">
        <f>[6]Quartalsdaten!J124</f>
        <v>171.32418250000001</v>
      </c>
      <c r="DU248" s="17">
        <f>[6]Quartalsdaten!K124</f>
        <v>51.456156100000001</v>
      </c>
      <c r="EF248" s="17">
        <v>100.13</v>
      </c>
      <c r="EH248" s="17">
        <f>[6]Quartalsdaten!N124</f>
        <v>9.6611268540000008</v>
      </c>
      <c r="EI248" s="41">
        <f>[6]Quartalsdaten!O124</f>
        <v>109.19123999999999</v>
      </c>
      <c r="EO248" s="42"/>
      <c r="EP248" s="42"/>
      <c r="EQ248" t="str">
        <f>[6]Quartalsdaten!AA124</f>
        <v>NA</v>
      </c>
      <c r="ER248" t="str">
        <f>[6]Quartalsdaten!AB124</f>
        <v>NA</v>
      </c>
      <c r="ET248" s="41">
        <f>[6]Quartalsdaten!AD124</f>
        <v>171.52839</v>
      </c>
      <c r="EU248" s="41">
        <f>[6]Quartalsdaten!AE124</f>
        <v>200.87201350000001</v>
      </c>
    </row>
    <row r="249" spans="1:151">
      <c r="A249" s="4">
        <v>44470</v>
      </c>
      <c r="B249" s="16">
        <f>B248*[6]Quartalsdaten!V125/[6]Quartalsdaten!V124</f>
        <v>651.52949625745703</v>
      </c>
      <c r="Y249" s="111" t="e">
        <f>Y248*(1+Prognosen!L249/100)</f>
        <v>#REF!</v>
      </c>
      <c r="AA249" s="112">
        <v>419.08656439999999</v>
      </c>
      <c r="AJ249" s="44">
        <f t="shared" si="70"/>
        <v>1.204709</v>
      </c>
      <c r="AX249" s="17">
        <f>[6]Quartalsdaten!AC125</f>
        <v>100.95137397857694</v>
      </c>
      <c r="AY249" s="17">
        <v>71.599999999999994</v>
      </c>
      <c r="AZ249" s="16">
        <v>109.59</v>
      </c>
      <c r="BQ249" s="17">
        <f>[6]Quartalsdaten!S125</f>
        <v>84.910067330000004</v>
      </c>
      <c r="BW249" s="17">
        <f>BW248*[6]Quartalsdaten!X125/[6]Quartalsdaten!X124</f>
        <v>437.72306620000001</v>
      </c>
      <c r="BX249" s="17">
        <f>BX248*[6]Quartalsdaten!Y125/[6]Quartalsdaten!Y124</f>
        <v>57.224945839999997</v>
      </c>
      <c r="BY249" s="17"/>
      <c r="BZ249" s="17">
        <f>BZ248*[6]Quartalsdaten!W125/[6]Quartalsdaten!W124</f>
        <v>920.5374045048062</v>
      </c>
      <c r="CA249" s="105"/>
      <c r="CB249" s="105"/>
      <c r="CC249" s="16">
        <v>1180.92</v>
      </c>
      <c r="DA249" s="17">
        <f>[6]Quartalsdaten!C125</f>
        <v>109.03204239999999</v>
      </c>
      <c r="DJ249" s="17">
        <f>[6]Quartalsdaten!D125</f>
        <v>527.22549249999997</v>
      </c>
      <c r="DK249" s="17">
        <f>[6]Quartalsdaten!E125</f>
        <v>483.86755410000001</v>
      </c>
      <c r="DO249" s="17">
        <f>[6]Quartalsdaten!F125</f>
        <v>22.151543799999999</v>
      </c>
      <c r="DP249" s="17">
        <f>[6]Quartalsdaten!T125</f>
        <v>52.099358049999999</v>
      </c>
      <c r="DQ249" s="17">
        <f>[6]Quartalsdaten!G125</f>
        <v>31.665470169999999</v>
      </c>
      <c r="DR249" s="17">
        <f>[6]Quartalsdaten!H125</f>
        <v>31.665470169999999</v>
      </c>
      <c r="DS249" s="17">
        <f>[6]Quartalsdaten!I125</f>
        <v>22.151543799999999</v>
      </c>
      <c r="DT249" s="17">
        <f>[6]Quartalsdaten!J125</f>
        <v>174.08833179999999</v>
      </c>
      <c r="DU249" s="17">
        <f>[6]Quartalsdaten!K125</f>
        <v>52.099358049999999</v>
      </c>
      <c r="EF249" s="17">
        <v>100.49</v>
      </c>
      <c r="EH249" s="17">
        <f>[6]Quartalsdaten!N125</f>
        <v>9.7659905340000002</v>
      </c>
      <c r="EI249" s="41">
        <f>[6]Quartalsdaten!O125</f>
        <v>109.62800496</v>
      </c>
      <c r="EO249" s="42"/>
      <c r="EP249" s="42"/>
      <c r="EQ249" t="str">
        <f>[6]Quartalsdaten!AA125</f>
        <v>NA</v>
      </c>
      <c r="ER249" t="str">
        <f>[6]Quartalsdaten!AB125</f>
        <v>NA</v>
      </c>
      <c r="ET249" s="41">
        <f>[6]Quartalsdaten!AD125</f>
        <v>171.828305</v>
      </c>
      <c r="EU249" s="41">
        <f>[6]Quartalsdaten!AE125</f>
        <v>212.11888070000001</v>
      </c>
    </row>
    <row r="250" spans="1:151">
      <c r="A250" s="4">
        <v>44562</v>
      </c>
      <c r="B250" s="16">
        <f>B249*[6]Quartalsdaten!V126/[6]Quartalsdaten!V125</f>
        <v>656.09020215321539</v>
      </c>
      <c r="AX250" s="17">
        <f>[6]Quartalsdaten!AC126</f>
        <v>100.91497579625994</v>
      </c>
      <c r="AY250" s="16">
        <v>71.900000000000006</v>
      </c>
      <c r="BQ250" s="17">
        <f>[6]Quartalsdaten!S126</f>
        <v>85.648389019999996</v>
      </c>
      <c r="BW250" s="17">
        <f>BW249*[6]Quartalsdaten!X126/[6]Quartalsdaten!X125</f>
        <v>442.53801999999996</v>
      </c>
      <c r="BX250" s="17">
        <f>BX249*[6]Quartalsdaten!Y126/[6]Quartalsdaten!Y125</f>
        <v>58.369444770000001</v>
      </c>
      <c r="BY250" s="17"/>
      <c r="BZ250" s="17">
        <f>BZ249*[6]Quartalsdaten!W126/[6]Quartalsdaten!W125</f>
        <v>933.2232572096832</v>
      </c>
      <c r="DA250" s="17">
        <f>[6]Quartalsdaten!C126</f>
        <v>109.71894429999999</v>
      </c>
      <c r="DJ250" s="17">
        <f>[6]Quartalsdaten!D126</f>
        <v>539.78037280000001</v>
      </c>
      <c r="DK250" s="17">
        <f>[6]Quartalsdaten!E126</f>
        <v>494.43514290000002</v>
      </c>
      <c r="DO250" s="17">
        <f>[6]Quartalsdaten!F126</f>
        <v>22.240149980000002</v>
      </c>
      <c r="DP250" s="17">
        <f>[6]Quartalsdaten!T126</f>
        <v>52.75060002</v>
      </c>
      <c r="DQ250" s="17">
        <f>[6]Quartalsdaten!G126</f>
        <v>31.98212487</v>
      </c>
      <c r="DR250" s="17">
        <f>[6]Quartalsdaten!H126</f>
        <v>31.98212487</v>
      </c>
      <c r="DS250" s="17">
        <f>[6]Quartalsdaten!I126</f>
        <v>22.240149980000002</v>
      </c>
      <c r="DT250" s="17">
        <f>[6]Quartalsdaten!J126</f>
        <v>176.2109835</v>
      </c>
      <c r="DU250" s="17">
        <f>[6]Quartalsdaten!K126</f>
        <v>52.75060002</v>
      </c>
      <c r="EF250" s="113">
        <v>99.82</v>
      </c>
      <c r="EH250" s="17">
        <f>[6]Quartalsdaten!N126</f>
        <v>9.8291588940000008</v>
      </c>
      <c r="EI250" s="41">
        <f>[6]Quartalsdaten!O126</f>
        <v>110.06651697984</v>
      </c>
      <c r="ET250" s="41">
        <f>[6]Quartalsdaten!AD126</f>
        <v>175.26426509999999</v>
      </c>
      <c r="EU250" s="41">
        <f>[6]Quartalsdaten!AE126</f>
        <v>189.19378950000001</v>
      </c>
    </row>
    <row r="251" spans="1:151">
      <c r="A251" s="4">
        <v>44652</v>
      </c>
      <c r="B251" s="16">
        <f>B250*[6]Quartalsdaten!V127/[6]Quartalsdaten!V126</f>
        <v>660.02674376197945</v>
      </c>
      <c r="AX251" s="17">
        <f>[6]Quartalsdaten!AC127</f>
        <v>100.91396717441752</v>
      </c>
      <c r="AY251" s="16">
        <v>72.3</v>
      </c>
      <c r="BQ251" s="17">
        <f>[6]Quartalsdaten!S127</f>
        <v>86.260933460000004</v>
      </c>
      <c r="BW251" s="17">
        <f>BW250*[6]Quartalsdaten!X127/[6]Quartalsdaten!X126</f>
        <v>446.52086219999995</v>
      </c>
      <c r="BX251" s="17">
        <f>BX250*[6]Quartalsdaten!Y127/[6]Quartalsdaten!Y126</f>
        <v>59.244986410000003</v>
      </c>
      <c r="BY251" s="17"/>
      <c r="BZ251" s="17">
        <f>BZ250*[6]Quartalsdaten!W127/[6]Quartalsdaten!W126</f>
        <v>943.67952039695103</v>
      </c>
      <c r="DA251" s="17">
        <f>[6]Quartalsdaten!C127</f>
        <v>110.3004547</v>
      </c>
      <c r="DJ251" s="17">
        <f>[6]Quartalsdaten!D127</f>
        <v>535.61417630000005</v>
      </c>
      <c r="DK251" s="17">
        <f>[6]Quartalsdaten!E127</f>
        <v>484.37049400000001</v>
      </c>
      <c r="DO251" s="17">
        <f>[6]Quartalsdaten!F127</f>
        <v>22.329110579999998</v>
      </c>
      <c r="DP251" s="17">
        <f>[6]Quartalsdaten!T127</f>
        <v>53.278106010000002</v>
      </c>
      <c r="DQ251" s="17">
        <f>[6]Quartalsdaten!G127</f>
        <v>32.301946119999997</v>
      </c>
      <c r="DR251" s="17">
        <f>[6]Quartalsdaten!H127</f>
        <v>32.301946119999997</v>
      </c>
      <c r="DS251" s="17">
        <f>[6]Quartalsdaten!I127</f>
        <v>22.329110579999998</v>
      </c>
      <c r="DT251" s="17">
        <f>[6]Quartalsdaten!J127</f>
        <v>177.98299510000001</v>
      </c>
      <c r="DU251" s="17">
        <f>[6]Quartalsdaten!K127</f>
        <v>53.278106010000002</v>
      </c>
      <c r="EF251" s="113">
        <v>100.42</v>
      </c>
      <c r="EH251" s="17">
        <f>[6]Quartalsdaten!N127</f>
        <v>9.9048926059999989</v>
      </c>
      <c r="EI251" s="41">
        <f>[6]Quartalsdaten!O127</f>
        <v>110.50678304775936</v>
      </c>
      <c r="ET251" s="41">
        <f>[6]Quartalsdaten!AD127</f>
        <v>177.66017830000001</v>
      </c>
      <c r="EU251" s="41">
        <f>[6]Quartalsdaten!AE127</f>
        <v>212.0518151</v>
      </c>
    </row>
    <row r="252" spans="1:151">
      <c r="A252" s="4">
        <v>44743</v>
      </c>
      <c r="B252" s="16">
        <f>B251*[6]Quartalsdaten!V128/[6]Quartalsdaten!V127</f>
        <v>663.06286652002029</v>
      </c>
      <c r="AX252" s="17">
        <f>[6]Quartalsdaten!AC128</f>
        <v>100.91295451261846</v>
      </c>
      <c r="AY252" s="16">
        <v>72.7</v>
      </c>
      <c r="BQ252" s="17">
        <f>[6]Quartalsdaten!S128</f>
        <v>86.742794750000002</v>
      </c>
      <c r="BW252" s="17">
        <f>BW251*[6]Quartalsdaten!X128/[6]Quartalsdaten!X127</f>
        <v>449.19998719999995</v>
      </c>
      <c r="BX252" s="17">
        <f>BX251*[6]Quartalsdaten!Y128/[6]Quartalsdaten!Y127</f>
        <v>59.837436279999999</v>
      </c>
      <c r="BY252" s="17"/>
      <c r="BZ252" s="17">
        <f>BZ251*[6]Quartalsdaten!W128/[6]Quartalsdaten!W127</f>
        <v>952.7060928244872</v>
      </c>
      <c r="DA252" s="17">
        <f>[6]Quartalsdaten!C128</f>
        <v>110.88504709999999</v>
      </c>
      <c r="DJ252" s="17">
        <f>[6]Quartalsdaten!D128</f>
        <v>530.57866509999997</v>
      </c>
      <c r="DK252" s="17">
        <f>[6]Quartalsdaten!E128</f>
        <v>477.02537569999998</v>
      </c>
      <c r="DO252" s="17">
        <f>[6]Quartalsdaten!F128</f>
        <v>22.396097910000002</v>
      </c>
      <c r="DP252" s="17">
        <f>[6]Quartalsdaten!T128</f>
        <v>53.677691809999999</v>
      </c>
      <c r="DQ252" s="17">
        <f>[6]Quartalsdaten!G128</f>
        <v>32.624965580000001</v>
      </c>
      <c r="DR252" s="17">
        <f>[6]Quartalsdaten!H128</f>
        <v>32.624965580000001</v>
      </c>
      <c r="DS252" s="17">
        <f>[6]Quartalsdaten!I128</f>
        <v>22.396097910000002</v>
      </c>
      <c r="DT252" s="17">
        <f>[6]Quartalsdaten!J128</f>
        <v>179.35623810000001</v>
      </c>
      <c r="DU252" s="17">
        <f>[6]Quartalsdaten!K128</f>
        <v>53.677691809999999</v>
      </c>
      <c r="EF252" s="113">
        <v>100.07</v>
      </c>
      <c r="EH252" s="17">
        <f>[6]Quartalsdaten!N128</f>
        <v>9.9862099309999994</v>
      </c>
      <c r="EI252" s="41">
        <f>[6]Quartalsdaten!O128</f>
        <v>110.9488101799504</v>
      </c>
      <c r="ET252" s="41">
        <f>[6]Quartalsdaten!AD128</f>
        <v>179.24716760000001</v>
      </c>
      <c r="EU252" s="41">
        <f>[6]Quartalsdaten!AE128</f>
        <v>215.8767063</v>
      </c>
    </row>
    <row r="253" spans="1:151">
      <c r="A253" s="4">
        <v>44835</v>
      </c>
      <c r="B253" s="16">
        <f>B252*[6]Quartalsdaten!V129/[6]Quartalsdaten!V128</f>
        <v>666.11295572198844</v>
      </c>
      <c r="AX253" s="17">
        <f>[6]Quartalsdaten!AC129</f>
        <v>100.91186044913192</v>
      </c>
      <c r="AY253" s="16">
        <v>73</v>
      </c>
      <c r="BQ253" s="17">
        <f>[6]Quartalsdaten!S129</f>
        <v>87.227871730000004</v>
      </c>
      <c r="BW253" s="17">
        <f>BW252*[6]Quartalsdaten!X129/[6]Quartalsdaten!X128</f>
        <v>451.89518729999992</v>
      </c>
      <c r="BX253" s="17">
        <f>BX252*[6]Quartalsdaten!Y129/[6]Quartalsdaten!Y128</f>
        <v>60.435810629999999</v>
      </c>
      <c r="BY253" s="17"/>
      <c r="BZ253" s="17">
        <f>BZ252*[6]Quartalsdaten!W129/[6]Quartalsdaten!W128</f>
        <v>961.60744846302202</v>
      </c>
      <c r="DA253" s="17">
        <f>[6]Quartalsdaten!C129</f>
        <v>111.47273779999999</v>
      </c>
      <c r="DJ253" s="17">
        <f>[6]Quartalsdaten!D129</f>
        <v>548.77879099999996</v>
      </c>
      <c r="DK253" s="17">
        <f>[6]Quartalsdaten!E129</f>
        <v>492.61957269999999</v>
      </c>
      <c r="DO253" s="17">
        <f>[6]Quartalsdaten!F129</f>
        <v>22.463286199999999</v>
      </c>
      <c r="DP253" s="17">
        <f>[6]Quartalsdaten!T129</f>
        <v>54.080274510000002</v>
      </c>
      <c r="DQ253" s="17">
        <f>[6]Quartalsdaten!G129</f>
        <v>32.951215230000003</v>
      </c>
      <c r="DR253" s="17">
        <f>[6]Quartalsdaten!H129</f>
        <v>32.951215230000003</v>
      </c>
      <c r="DS253" s="17">
        <f>[6]Quartalsdaten!I129</f>
        <v>22.463286199999999</v>
      </c>
      <c r="DT253" s="17">
        <f>[6]Quartalsdaten!J129</f>
        <v>180.74150169999999</v>
      </c>
      <c r="DU253" s="17">
        <f>[6]Quartalsdaten!K129</f>
        <v>54.080274510000002</v>
      </c>
      <c r="EF253" s="113">
        <v>100.13</v>
      </c>
      <c r="EH253" s="17">
        <f>[6]Quartalsdaten!N129</f>
        <v>10.06468611</v>
      </c>
      <c r="EI253" s="41">
        <f>[6]Quartalsdaten!O129</f>
        <v>111.39260542067019</v>
      </c>
      <c r="ET253" s="41">
        <f>[6]Quartalsdaten!AD129</f>
        <v>179.56057870000001</v>
      </c>
      <c r="EU253" s="41">
        <f>[6]Quartalsdaten!AE129</f>
        <v>224.42932769999999</v>
      </c>
    </row>
    <row r="254" spans="1:151">
      <c r="EF254" s="41"/>
    </row>
    <row r="255" spans="1:151">
      <c r="EF255" s="41"/>
    </row>
    <row r="256" spans="1:151">
      <c r="EF256" s="41"/>
    </row>
    <row r="257" spans="136:136">
      <c r="EF257" s="41"/>
    </row>
    <row r="258" spans="136:136">
      <c r="EF258" s="41"/>
    </row>
    <row r="259" spans="136:136">
      <c r="EF259" s="41"/>
    </row>
    <row r="260" spans="136:136">
      <c r="EF260" s="41"/>
    </row>
    <row r="261" spans="136:136">
      <c r="EF261" s="41"/>
    </row>
  </sheetData>
  <pageMargins left="0.7" right="0.7" top="0.78740157499999996" bottom="0.78740157499999996" header="0.3" footer="0.3"/>
  <pageSetup paperSize="9" orientation="portrait" horizontalDpi="1200" verticalDpi="1200" r:id="rId1"/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Tabelle8"/>
  <dimension ref="A1:AM601"/>
  <sheetViews>
    <sheetView workbookViewId="0">
      <pane xSplit="1" ySplit="1" topLeftCell="B211" activePane="bottomRight" state="frozen"/>
      <selection pane="topRight" activeCell="B1" sqref="B1"/>
      <selection pane="bottomLeft" activeCell="A2" sqref="A2"/>
      <selection pane="bottomRight" activeCell="P246" sqref="P246"/>
    </sheetView>
  </sheetViews>
  <sheetFormatPr baseColWidth="10" defaultRowHeight="14.5"/>
  <cols>
    <col min="29" max="29" width="11.453125" style="55" customWidth="1"/>
  </cols>
  <sheetData>
    <row r="1" spans="1:39">
      <c r="B1" t="str">
        <f>Quartalsdaten!B1</f>
        <v>BIP</v>
      </c>
      <c r="C1" s="15" t="str">
        <f>Quartalsdaten!C1</f>
        <v>Ifo</v>
      </c>
      <c r="D1" t="str">
        <f>Quartalsdaten!J1</f>
        <v>i3m</v>
      </c>
      <c r="E1" t="str">
        <f>Quartalsdaten!K1</f>
        <v>i10y</v>
      </c>
      <c r="F1" t="str">
        <f>Quartalsdaten!P1</f>
        <v>alq</v>
      </c>
      <c r="G1" t="str">
        <f>Quartalsdaten!Q1</f>
        <v>CPI</v>
      </c>
      <c r="H1" t="str">
        <f>Quartalsdaten!R1</f>
        <v>PBIP</v>
      </c>
      <c r="I1" t="str">
        <f>Quartalsdaten!Y1</f>
        <v>BIPindex</v>
      </c>
      <c r="J1" t="str">
        <f>Quartalsdaten!AH1</f>
        <v>PW36</v>
      </c>
      <c r="K1" t="str">
        <f>Quartalsdaten!AI1</f>
        <v>EffWK</v>
      </c>
      <c r="L1" t="str">
        <f>Quartalsdaten!AY1</f>
        <v>oil</v>
      </c>
      <c r="M1" s="15" t="s">
        <v>685</v>
      </c>
      <c r="N1" s="15" t="s">
        <v>686</v>
      </c>
      <c r="O1" t="s">
        <v>687</v>
      </c>
      <c r="P1" s="15" t="s">
        <v>688</v>
      </c>
      <c r="Q1" s="15" t="s">
        <v>305</v>
      </c>
      <c r="R1" s="15" t="s">
        <v>306</v>
      </c>
      <c r="S1" s="15" t="s">
        <v>307</v>
      </c>
      <c r="T1" t="s">
        <v>311</v>
      </c>
      <c r="U1" s="15" t="s">
        <v>689</v>
      </c>
      <c r="V1" s="15" t="s">
        <v>690</v>
      </c>
      <c r="W1" s="15" t="s">
        <v>341</v>
      </c>
      <c r="X1" s="15" t="s">
        <v>342</v>
      </c>
      <c r="Y1" s="15" t="s">
        <v>345</v>
      </c>
      <c r="Z1" s="15" t="s">
        <v>357</v>
      </c>
      <c r="AA1" s="15" t="s">
        <v>691</v>
      </c>
      <c r="AB1" s="15" t="s">
        <v>359</v>
      </c>
      <c r="AC1" s="55" t="s">
        <v>806</v>
      </c>
      <c r="AD1" t="s">
        <v>819</v>
      </c>
      <c r="AE1" s="106" t="s">
        <v>633</v>
      </c>
      <c r="AF1" s="106" t="s">
        <v>634</v>
      </c>
      <c r="AG1" s="106" t="s">
        <v>635</v>
      </c>
      <c r="AH1" s="106" t="s">
        <v>644</v>
      </c>
      <c r="AM1" s="107">
        <v>0</v>
      </c>
    </row>
    <row r="2" spans="1:39">
      <c r="A2" s="40" t="s">
        <v>68</v>
      </c>
      <c r="B2" s="41">
        <f>Quartalsdaten!B2</f>
        <v>159.08791256221576</v>
      </c>
      <c r="C2">
        <f>Quartalsdaten!C2</f>
        <v>109.82492753623188</v>
      </c>
      <c r="D2" t="str">
        <f>Quartalsdaten!J2</f>
        <v>#NA</v>
      </c>
      <c r="E2" t="str">
        <f>Quartalsdaten!K2</f>
        <v>#NA</v>
      </c>
      <c r="F2">
        <f>Quartalsdaten!P2</f>
        <v>1.4</v>
      </c>
      <c r="G2">
        <f>Quartalsdaten!Q2</f>
        <v>22.2</v>
      </c>
      <c r="H2">
        <f>Quartalsdaten!R2</f>
        <v>0</v>
      </c>
      <c r="L2">
        <f>Quartalsdaten!AY2</f>
        <v>1.93</v>
      </c>
      <c r="M2" s="41">
        <f>Quartalsdaten!D2</f>
        <v>109.48307012002526</v>
      </c>
      <c r="N2" s="41">
        <f>Quartalsdaten!E2</f>
        <v>110.19218390804602</v>
      </c>
      <c r="O2">
        <f>Quartalsdaten!L2</f>
        <v>412.6</v>
      </c>
      <c r="T2">
        <f>Quartalsdaten!AJ2</f>
        <v>0.46567399999999998</v>
      </c>
      <c r="V2">
        <f>Quartalsdaten!BH2</f>
        <v>88.8</v>
      </c>
      <c r="W2" t="e">
        <f>AVERAGE(INDEX(Monatsdaten!AR$2:AR$1980,($AM2-1)*3+1,1):INDEX(Monatsdaten!AR$2:AR$1980,$AM2*3,1))</f>
        <v>#DIV/0!</v>
      </c>
      <c r="X2">
        <f>Quartalsdaten!BO2</f>
        <v>5.77</v>
      </c>
      <c r="AE2" s="105">
        <f>AVERAGE(INDEX(Monatsdaten!CN$2:CN$1980,($AM2-1)*3+1,1):INDEX(Monatsdaten!CN$2:CN$1980,$AM2*3,1))</f>
        <v>17.233333333333331</v>
      </c>
      <c r="AF2" s="105">
        <f>AVERAGE(INDEX(Monatsdaten!CO$2:CO$1980,($AM2-1)*3+1,1):INDEX(Monatsdaten!CO$2:CO$1980,$AM2*3,1))</f>
        <v>24.633333333333336</v>
      </c>
      <c r="AG2" s="105" t="e">
        <f>AVERAGE(INDEX(Monatsdaten!CP$2:CP$1980,($AM2-1)*3+1,1):INDEX(Monatsdaten!CP$2:CP$1980,$AM2*3,1))</f>
        <v>#DIV/0!</v>
      </c>
      <c r="AH2" s="105" t="e">
        <f>AVERAGE(INDEX(Monatsdaten!CQ$2:CQ$1980,($AM2-1)*3+1,1):INDEX(Monatsdaten!CQ$2:CQ$1980,$AM2*3,1))</f>
        <v>#DIV/0!</v>
      </c>
      <c r="AM2" s="107">
        <v>1</v>
      </c>
    </row>
    <row r="3" spans="1:39">
      <c r="A3" s="40" t="s">
        <v>69</v>
      </c>
      <c r="B3" s="41">
        <f>Quartalsdaten!B3</f>
        <v>161.92190140226981</v>
      </c>
      <c r="C3">
        <f>Quartalsdaten!C3</f>
        <v>108.85913043478261</v>
      </c>
      <c r="D3" s="105" t="str">
        <f>Quartalsdaten!J3</f>
        <v>#NA</v>
      </c>
      <c r="E3" t="str">
        <f>Quartalsdaten!K3</f>
        <v>#NA</v>
      </c>
      <c r="F3">
        <f>Quartalsdaten!P3</f>
        <v>1.2</v>
      </c>
      <c r="G3">
        <f>Quartalsdaten!Q3</f>
        <v>22.4</v>
      </c>
      <c r="H3">
        <f>Quartalsdaten!R3</f>
        <v>0</v>
      </c>
      <c r="L3">
        <f>Quartalsdaten!AY3</f>
        <v>1.93</v>
      </c>
      <c r="M3" s="41">
        <f>Quartalsdaten!D3</f>
        <v>108.21506632975364</v>
      </c>
      <c r="N3" s="41">
        <f>Quartalsdaten!E3</f>
        <v>109.56758620689655</v>
      </c>
      <c r="O3">
        <f>Quartalsdaten!L3</f>
        <v>533.29999999999995</v>
      </c>
      <c r="T3">
        <f>Quartalsdaten!AJ3</f>
        <v>0.46567399999999998</v>
      </c>
      <c r="V3">
        <f>Quartalsdaten!BH3</f>
        <v>88.7</v>
      </c>
      <c r="W3" s="105" t="e">
        <f>AVERAGE(INDEX(Monatsdaten!AR$2:AR$1980,($AM3-1)*3+1,1):INDEX(Monatsdaten!AR$2:AR$1980,$AM3*3,1))</f>
        <v>#DIV/0!</v>
      </c>
      <c r="X3">
        <f>Quartalsdaten!BO3</f>
        <v>20.7</v>
      </c>
      <c r="AE3" s="105">
        <f>AVERAGE(INDEX(Monatsdaten!CN$2:CN$1980,($AM3-1)*3+1,1):INDEX(Monatsdaten!CN$2:CN$1980,$AM3*3,1))</f>
        <v>23.966666666666669</v>
      </c>
      <c r="AF3" s="105">
        <f>AVERAGE(INDEX(Monatsdaten!CO$2:CO$1980,($AM3-1)*3+1,1):INDEX(Monatsdaten!CO$2:CO$1980,$AM3*3,1))</f>
        <v>26.866666666666664</v>
      </c>
      <c r="AG3" s="105" t="e">
        <f>AVERAGE(INDEX(Monatsdaten!CP$2:CP$1980,($AM3-1)*3+1,1):INDEX(Monatsdaten!CP$2:CP$1980,$AM3*3,1))</f>
        <v>#DIV/0!</v>
      </c>
      <c r="AH3" s="105" t="e">
        <f>AVERAGE(INDEX(Monatsdaten!CQ$2:CQ$1980,($AM3-1)*3+1,1):INDEX(Monatsdaten!CQ$2:CQ$1980,$AM3*3,1))</f>
        <v>#DIV/0!</v>
      </c>
      <c r="AM3" s="107">
        <v>2</v>
      </c>
    </row>
    <row r="4" spans="1:39">
      <c r="A4" s="40" t="s">
        <v>70</v>
      </c>
      <c r="B4" s="41">
        <f>Quartalsdaten!B4</f>
        <v>167.50823070501571</v>
      </c>
      <c r="C4">
        <f>Quartalsdaten!C4</f>
        <v>109.44550724637682</v>
      </c>
      <c r="D4" s="105" t="str">
        <f>Quartalsdaten!J4</f>
        <v>#NA</v>
      </c>
      <c r="E4" t="str">
        <f>Quartalsdaten!K4</f>
        <v>#NA</v>
      </c>
      <c r="F4">
        <f>Quartalsdaten!P4</f>
        <v>1</v>
      </c>
      <c r="G4">
        <f>Quartalsdaten!Q4</f>
        <v>22.6</v>
      </c>
      <c r="H4">
        <f>Quartalsdaten!R4</f>
        <v>0</v>
      </c>
      <c r="L4">
        <f>Quartalsdaten!AY4</f>
        <v>1.93</v>
      </c>
      <c r="M4" s="41">
        <f>Quartalsdaten!D4</f>
        <v>108.83095388502842</v>
      </c>
      <c r="N4" s="41">
        <f>Quartalsdaten!E4</f>
        <v>110.1264367816092</v>
      </c>
      <c r="O4">
        <f>Quartalsdaten!L4</f>
        <v>551.20000000000005</v>
      </c>
      <c r="T4">
        <f>Quartalsdaten!AJ4</f>
        <v>0.46567399999999998</v>
      </c>
      <c r="V4">
        <f>Quartalsdaten!BH4</f>
        <v>88.3</v>
      </c>
      <c r="W4" s="105" t="e">
        <f>AVERAGE(INDEX(Monatsdaten!AR$2:AR$1980,($AM4-1)*3+1,1):INDEX(Monatsdaten!AR$2:AR$1980,$AM4*3,1))</f>
        <v>#DIV/0!</v>
      </c>
      <c r="X4">
        <f>Quartalsdaten!BO4</f>
        <v>31.03</v>
      </c>
      <c r="AE4" s="105">
        <f>AVERAGE(INDEX(Monatsdaten!CN$2:CN$1980,($AM4-1)*3+1,1):INDEX(Monatsdaten!CN$2:CN$1980,$AM4*3,1))</f>
        <v>24.3</v>
      </c>
      <c r="AF4" s="105">
        <f>AVERAGE(INDEX(Monatsdaten!CO$2:CO$1980,($AM4-1)*3+1,1):INDEX(Monatsdaten!CO$2:CO$1980,$AM4*3,1))</f>
        <v>22.900000000000002</v>
      </c>
      <c r="AG4" s="105" t="e">
        <f>AVERAGE(INDEX(Monatsdaten!CP$2:CP$1980,($AM4-1)*3+1,1):INDEX(Monatsdaten!CP$2:CP$1980,$AM4*3,1))</f>
        <v>#DIV/0!</v>
      </c>
      <c r="AH4" s="105" t="e">
        <f>AVERAGE(INDEX(Monatsdaten!CQ$2:CQ$1980,($AM4-1)*3+1,1):INDEX(Monatsdaten!CQ$2:CQ$1980,$AM4*3,1))</f>
        <v>#DIV/0!</v>
      </c>
      <c r="AM4" s="107">
        <v>3</v>
      </c>
    </row>
    <row r="5" spans="1:39">
      <c r="A5" s="40" t="s">
        <v>71</v>
      </c>
      <c r="B5" s="41">
        <f>Quartalsdaten!B5</f>
        <v>169.21165290046642</v>
      </c>
      <c r="C5">
        <f>Quartalsdaten!C5</f>
        <v>109.06608695652174</v>
      </c>
      <c r="D5" s="105" t="str">
        <f>Quartalsdaten!J5</f>
        <v>#NA</v>
      </c>
      <c r="E5" t="str">
        <f>Quartalsdaten!K5</f>
        <v>#NA</v>
      </c>
      <c r="F5">
        <f>Quartalsdaten!P5</f>
        <v>1</v>
      </c>
      <c r="G5">
        <f>Quartalsdaten!Q5</f>
        <v>22.8</v>
      </c>
      <c r="H5">
        <f>Quartalsdaten!R5</f>
        <v>0</v>
      </c>
      <c r="L5">
        <f>Quartalsdaten!AY5</f>
        <v>1.93</v>
      </c>
      <c r="M5" s="41">
        <f>Quartalsdaten!D5</f>
        <v>108.39620972836387</v>
      </c>
      <c r="N5" s="41">
        <f>Quartalsdaten!E5</f>
        <v>109.86344827586208</v>
      </c>
      <c r="O5">
        <f>Quartalsdaten!L5</f>
        <v>534.1</v>
      </c>
      <c r="T5">
        <f>Quartalsdaten!AJ5</f>
        <v>0.46567399999999998</v>
      </c>
      <c r="V5">
        <f>Quartalsdaten!BH5</f>
        <v>88.3</v>
      </c>
      <c r="W5" s="105" t="e">
        <f>AVERAGE(INDEX(Monatsdaten!AR$2:AR$1980,($AM5-1)*3+1,1):INDEX(Monatsdaten!AR$2:AR$1980,$AM5*3,1))</f>
        <v>#DIV/0!</v>
      </c>
      <c r="X5">
        <f>Quartalsdaten!BO5</f>
        <v>30.37</v>
      </c>
      <c r="AE5" s="105">
        <f>AVERAGE(INDEX(Monatsdaten!CN$2:CN$1980,($AM5-1)*3+1,1):INDEX(Monatsdaten!CN$2:CN$1980,$AM5*3,1))</f>
        <v>23.7</v>
      </c>
      <c r="AF5" s="105">
        <f>AVERAGE(INDEX(Monatsdaten!CO$2:CO$1980,($AM5-1)*3+1,1):INDEX(Monatsdaten!CO$2:CO$1980,$AM5*3,1))</f>
        <v>18.166666666666668</v>
      </c>
      <c r="AG5" s="105" t="e">
        <f>AVERAGE(INDEX(Monatsdaten!CP$2:CP$1980,($AM5-1)*3+1,1):INDEX(Monatsdaten!CP$2:CP$1980,$AM5*3,1))</f>
        <v>#DIV/0!</v>
      </c>
      <c r="AH5" s="105" t="e">
        <f>AVERAGE(INDEX(Monatsdaten!CQ$2:CQ$1980,($AM5-1)*3+1,1):INDEX(Monatsdaten!CQ$2:CQ$1980,$AM5*3,1))</f>
        <v>#DIV/0!</v>
      </c>
      <c r="AM5" s="107">
        <v>4</v>
      </c>
    </row>
    <row r="6" spans="1:39">
      <c r="A6" s="40" t="s">
        <v>72</v>
      </c>
      <c r="B6" s="41">
        <f>Quartalsdaten!B6</f>
        <v>170.93482873560151</v>
      </c>
      <c r="C6">
        <f>Quartalsdaten!C6</f>
        <v>112.82579710144931</v>
      </c>
      <c r="D6" s="105" t="str">
        <f>Quartalsdaten!J6</f>
        <v>#NA</v>
      </c>
      <c r="E6" t="str">
        <f>Quartalsdaten!K6</f>
        <v>#NA</v>
      </c>
      <c r="F6">
        <f>Quartalsdaten!P6</f>
        <v>0.8</v>
      </c>
      <c r="G6">
        <f>Quartalsdaten!Q6</f>
        <v>22.9</v>
      </c>
      <c r="H6">
        <f>Quartalsdaten!R6</f>
        <v>0</v>
      </c>
      <c r="L6">
        <f>Quartalsdaten!AY6</f>
        <v>2.21</v>
      </c>
      <c r="M6" s="41">
        <f>Quartalsdaten!D6</f>
        <v>119.33727100442198</v>
      </c>
      <c r="N6" s="41">
        <f>Quartalsdaten!E6</f>
        <v>106.37885057471267</v>
      </c>
      <c r="O6">
        <f>Quartalsdaten!L6</f>
        <v>536.20000000000005</v>
      </c>
      <c r="T6">
        <f>Quartalsdaten!AJ6</f>
        <v>0.488958</v>
      </c>
      <c r="V6">
        <f>Quartalsdaten!BH6</f>
        <v>88.6</v>
      </c>
      <c r="W6" s="105">
        <f>AVERAGE(INDEX(Monatsdaten!AR$2:AR$1980,($AM6-1)*3+1,1):INDEX(Monatsdaten!AR$2:AR$1980,$AM6*3,1))</f>
        <v>100.89526666666666</v>
      </c>
      <c r="X6">
        <f>Quartalsdaten!BO6</f>
        <v>-8.07</v>
      </c>
      <c r="AE6" s="105">
        <f>AVERAGE(INDEX(Monatsdaten!CN$2:CN$1980,($AM6-1)*3+1,1):INDEX(Monatsdaten!CN$2:CN$1980,$AM6*3,1))</f>
        <v>25.700000000000003</v>
      </c>
      <c r="AF6" s="105">
        <f>AVERAGE(INDEX(Monatsdaten!CO$2:CO$1980,($AM6-1)*3+1,1):INDEX(Monatsdaten!CO$2:CO$1980,$AM6*3,1))</f>
        <v>23.966666666666669</v>
      </c>
      <c r="AG6" s="105" t="e">
        <f>AVERAGE(INDEX(Monatsdaten!CP$2:CP$1980,($AM6-1)*3+1,1):INDEX(Monatsdaten!CP$2:CP$1980,$AM6*3,1))</f>
        <v>#DIV/0!</v>
      </c>
      <c r="AH6" s="105" t="e">
        <f>AVERAGE(INDEX(Monatsdaten!CQ$2:CQ$1980,($AM6-1)*3+1,1):INDEX(Monatsdaten!CQ$2:CQ$1980,$AM6*3,1))</f>
        <v>#DIV/0!</v>
      </c>
      <c r="AM6" s="107">
        <v>5</v>
      </c>
    </row>
    <row r="7" spans="1:39">
      <c r="A7" s="40" t="s">
        <v>73</v>
      </c>
      <c r="B7" s="41">
        <f>Quartalsdaten!B7</f>
        <v>170.00179848784208</v>
      </c>
      <c r="C7">
        <f>Quartalsdaten!C7</f>
        <v>110.06637681159422</v>
      </c>
      <c r="D7" s="105" t="str">
        <f>Quartalsdaten!J7</f>
        <v>#NA</v>
      </c>
      <c r="E7" t="str">
        <f>Quartalsdaten!K7</f>
        <v>#NA</v>
      </c>
      <c r="F7">
        <f>Quartalsdaten!P7</f>
        <v>0.9</v>
      </c>
      <c r="G7">
        <f>Quartalsdaten!Q7</f>
        <v>23.1</v>
      </c>
      <c r="H7">
        <f>Quartalsdaten!R7</f>
        <v>0</v>
      </c>
      <c r="L7">
        <f>Quartalsdaten!AY7</f>
        <v>2.21</v>
      </c>
      <c r="M7" s="41">
        <f>Quartalsdaten!D7</f>
        <v>113.61313960833861</v>
      </c>
      <c r="N7" s="41">
        <f>Quartalsdaten!E7</f>
        <v>106.60896551724137</v>
      </c>
      <c r="O7">
        <f>Quartalsdaten!L7</f>
        <v>554.1</v>
      </c>
      <c r="T7">
        <f>Quartalsdaten!AJ7</f>
        <v>0.488958</v>
      </c>
      <c r="V7">
        <f>Quartalsdaten!BH7</f>
        <v>87.7</v>
      </c>
      <c r="W7" s="105">
        <f>AVERAGE(INDEX(Monatsdaten!AR$2:AR$1980,($AM7-1)*3+1,1):INDEX(Monatsdaten!AR$2:AR$1980,$AM7*3,1))</f>
        <v>100.22233333333332</v>
      </c>
      <c r="X7">
        <f>Quartalsdaten!BO7</f>
        <v>28.03</v>
      </c>
      <c r="AE7" s="105">
        <f>AVERAGE(INDEX(Monatsdaten!CN$2:CN$1980,($AM7-1)*3+1,1):INDEX(Monatsdaten!CN$2:CN$1980,$AM7*3,1))</f>
        <v>22.599999999999998</v>
      </c>
      <c r="AF7" s="105">
        <f>AVERAGE(INDEX(Monatsdaten!CO$2:CO$1980,($AM7-1)*3+1,1):INDEX(Monatsdaten!CO$2:CO$1980,$AM7*3,1))</f>
        <v>21.833333333333332</v>
      </c>
      <c r="AG7" s="105" t="e">
        <f>AVERAGE(INDEX(Monatsdaten!CP$2:CP$1980,($AM7-1)*3+1,1):INDEX(Monatsdaten!CP$2:CP$1980,$AM7*3,1))</f>
        <v>#DIV/0!</v>
      </c>
      <c r="AH7" s="105" t="e">
        <f>AVERAGE(INDEX(Monatsdaten!CQ$2:CQ$1980,($AM7-1)*3+1,1):INDEX(Monatsdaten!CQ$2:CQ$1980,$AM7*3,1))</f>
        <v>#DIV/0!</v>
      </c>
      <c r="AM7" s="107">
        <v>6</v>
      </c>
    </row>
    <row r="8" spans="1:39">
      <c r="A8" s="40" t="s">
        <v>74</v>
      </c>
      <c r="B8" s="41">
        <f>Quartalsdaten!B8</f>
        <v>173.49292507473024</v>
      </c>
      <c r="C8">
        <f>Quartalsdaten!C8</f>
        <v>109.37652173913045</v>
      </c>
      <c r="D8" s="105" t="str">
        <f>Quartalsdaten!J8</f>
        <v>#NA</v>
      </c>
      <c r="E8" t="str">
        <f>Quartalsdaten!K8</f>
        <v>#NA</v>
      </c>
      <c r="F8">
        <f>Quartalsdaten!P8</f>
        <v>0.8</v>
      </c>
      <c r="G8">
        <f>Quartalsdaten!Q8</f>
        <v>23.3</v>
      </c>
      <c r="H8">
        <f>Quartalsdaten!R8</f>
        <v>0</v>
      </c>
      <c r="L8">
        <f>Quartalsdaten!AY8</f>
        <v>2.21</v>
      </c>
      <c r="M8" s="41">
        <f>Quartalsdaten!D8</f>
        <v>111.91039166140237</v>
      </c>
      <c r="N8" s="41">
        <f>Quartalsdaten!E8</f>
        <v>106.9705747126437</v>
      </c>
      <c r="O8">
        <f>Quartalsdaten!L8</f>
        <v>477.4</v>
      </c>
      <c r="T8">
        <f>Quartalsdaten!AJ8</f>
        <v>0.488958</v>
      </c>
      <c r="V8">
        <f>Quartalsdaten!BH8</f>
        <v>87.5</v>
      </c>
      <c r="W8" s="105">
        <f>AVERAGE(INDEX(Monatsdaten!AR$2:AR$1980,($AM8-1)*3+1,1):INDEX(Monatsdaten!AR$2:AR$1980,$AM8*3,1))</f>
        <v>99.775133333333329</v>
      </c>
      <c r="X8">
        <f>Quartalsdaten!BO8</f>
        <v>30.07</v>
      </c>
      <c r="AE8" s="105">
        <f>AVERAGE(INDEX(Monatsdaten!CN$2:CN$1980,($AM8-1)*3+1,1):INDEX(Monatsdaten!CN$2:CN$1980,$AM8*3,1))</f>
        <v>24.233333333333331</v>
      </c>
      <c r="AF8" s="105">
        <f>AVERAGE(INDEX(Monatsdaten!CO$2:CO$1980,($AM8-1)*3+1,1):INDEX(Monatsdaten!CO$2:CO$1980,$AM8*3,1))</f>
        <v>16.5</v>
      </c>
      <c r="AG8" s="105" t="e">
        <f>AVERAGE(INDEX(Monatsdaten!CP$2:CP$1980,($AM8-1)*3+1,1):INDEX(Monatsdaten!CP$2:CP$1980,$AM8*3,1))</f>
        <v>#DIV/0!</v>
      </c>
      <c r="AH8" s="105" t="e">
        <f>AVERAGE(INDEX(Monatsdaten!CQ$2:CQ$1980,($AM8-1)*3+1,1):INDEX(Monatsdaten!CQ$2:CQ$1980,$AM8*3,1))</f>
        <v>#DIV/0!</v>
      </c>
      <c r="AM8" s="107">
        <v>7</v>
      </c>
    </row>
    <row r="9" spans="1:39">
      <c r="A9" s="40" t="s">
        <v>75</v>
      </c>
      <c r="B9" s="41">
        <f>Quartalsdaten!B9</f>
        <v>174.31599339491322</v>
      </c>
      <c r="C9">
        <f>Quartalsdaten!C9</f>
        <v>109.30753623188406</v>
      </c>
      <c r="D9" s="105" t="str">
        <f>Quartalsdaten!J9</f>
        <v>#NA</v>
      </c>
      <c r="E9" t="str">
        <f>Quartalsdaten!K9</f>
        <v>#NA</v>
      </c>
      <c r="F9">
        <f>Quartalsdaten!P9</f>
        <v>0.8</v>
      </c>
      <c r="G9">
        <f>Quartalsdaten!Q9</f>
        <v>23.5</v>
      </c>
      <c r="H9">
        <f>Quartalsdaten!R9</f>
        <v>0</v>
      </c>
      <c r="L9">
        <f>Quartalsdaten!AY9</f>
        <v>2.21</v>
      </c>
      <c r="M9" s="41">
        <f>Quartalsdaten!D9</f>
        <v>111.80170562223626</v>
      </c>
      <c r="N9" s="41">
        <f>Quartalsdaten!E9</f>
        <v>106.87195402298852</v>
      </c>
      <c r="O9">
        <f>Quartalsdaten!L9</f>
        <v>489.8</v>
      </c>
      <c r="T9">
        <f>Quartalsdaten!AJ9</f>
        <v>0.488958</v>
      </c>
      <c r="V9">
        <f>Quartalsdaten!BH9</f>
        <v>86.3</v>
      </c>
      <c r="W9" s="105">
        <f>AVERAGE(INDEX(Monatsdaten!AR$2:AR$1980,($AM9-1)*3+1,1):INDEX(Monatsdaten!AR$2:AR$1980,$AM9*3,1))</f>
        <v>99.633833333333328</v>
      </c>
      <c r="X9">
        <f>Quartalsdaten!BO9</f>
        <v>27.73</v>
      </c>
      <c r="AE9" s="105">
        <f>AVERAGE(INDEX(Monatsdaten!CN$2:CN$1980,($AM9-1)*3+1,1):INDEX(Monatsdaten!CN$2:CN$1980,$AM9*3,1))</f>
        <v>21.233333333333334</v>
      </c>
      <c r="AF9" s="105">
        <f>AVERAGE(INDEX(Monatsdaten!CO$2:CO$1980,($AM9-1)*3+1,1):INDEX(Monatsdaten!CO$2:CO$1980,$AM9*3,1))</f>
        <v>15.4</v>
      </c>
      <c r="AG9" s="105" t="e">
        <f>AVERAGE(INDEX(Monatsdaten!CP$2:CP$1980,($AM9-1)*3+1,1):INDEX(Monatsdaten!CP$2:CP$1980,$AM9*3,1))</f>
        <v>#DIV/0!</v>
      </c>
      <c r="AH9" s="105" t="e">
        <f>AVERAGE(INDEX(Monatsdaten!CQ$2:CQ$1980,($AM9-1)*3+1,1):INDEX(Monatsdaten!CQ$2:CQ$1980,$AM9*3,1))</f>
        <v>#DIV/0!</v>
      </c>
      <c r="AM9" s="107">
        <v>8</v>
      </c>
    </row>
    <row r="10" spans="1:39">
      <c r="A10" s="40" t="s">
        <v>76</v>
      </c>
      <c r="B10" s="41">
        <f>Quartalsdaten!B10</f>
        <v>176.89055110044558</v>
      </c>
      <c r="C10">
        <f>Quartalsdaten!C10</f>
        <v>107.72086956521738</v>
      </c>
      <c r="D10" s="105" t="str">
        <f>Quartalsdaten!J10</f>
        <v>#NA</v>
      </c>
      <c r="E10" t="str">
        <f>Quartalsdaten!K10</f>
        <v>#NA</v>
      </c>
      <c r="F10">
        <f>Quartalsdaten!P10</f>
        <v>0.6</v>
      </c>
      <c r="G10">
        <f>Quartalsdaten!Q10</f>
        <v>23.7</v>
      </c>
      <c r="H10">
        <f>Quartalsdaten!R10</f>
        <v>0</v>
      </c>
      <c r="I10">
        <f>Quartalsdaten!Y10</f>
        <v>1.0141323780478453</v>
      </c>
      <c r="L10">
        <f>Quartalsdaten!AY10</f>
        <v>2.23</v>
      </c>
      <c r="M10" s="41">
        <f>Quartalsdaten!D10</f>
        <v>108.97586860391661</v>
      </c>
      <c r="N10" s="41">
        <f>Quartalsdaten!E10</f>
        <v>106.60896551724137</v>
      </c>
      <c r="O10">
        <f>Quartalsdaten!L10</f>
        <v>467</v>
      </c>
      <c r="T10">
        <f>Quartalsdaten!AJ10</f>
        <v>0.488958</v>
      </c>
      <c r="V10">
        <f>Quartalsdaten!BH10</f>
        <v>87.4</v>
      </c>
      <c r="W10" s="105">
        <f>AVERAGE(INDEX(Monatsdaten!AR$2:AR$1980,($AM10-1)*3+1,1):INDEX(Monatsdaten!AR$2:AR$1980,$AM10*3,1))</f>
        <v>99.682000000000002</v>
      </c>
      <c r="X10">
        <f>Quartalsdaten!BO10</f>
        <v>30.1</v>
      </c>
      <c r="AE10" s="105">
        <f>AVERAGE(INDEX(Monatsdaten!CN$2:CN$1980,($AM10-1)*3+1,1):INDEX(Monatsdaten!CN$2:CN$1980,$AM10*3,1))</f>
        <v>16.533333333333335</v>
      </c>
      <c r="AF10" s="105">
        <f>AVERAGE(INDEX(Monatsdaten!CO$2:CO$1980,($AM10-1)*3+1,1):INDEX(Monatsdaten!CO$2:CO$1980,$AM10*3,1))</f>
        <v>16.333333333333332</v>
      </c>
      <c r="AG10" s="105" t="e">
        <f>AVERAGE(INDEX(Monatsdaten!CP$2:CP$1980,($AM10-1)*3+1,1):INDEX(Monatsdaten!CP$2:CP$1980,$AM10*3,1))</f>
        <v>#DIV/0!</v>
      </c>
      <c r="AH10" s="105" t="e">
        <f>AVERAGE(INDEX(Monatsdaten!CQ$2:CQ$1980,($AM10-1)*3+1,1):INDEX(Monatsdaten!CQ$2:CQ$1980,$AM10*3,1))</f>
        <v>#DIV/0!</v>
      </c>
      <c r="AM10" s="107">
        <v>9</v>
      </c>
    </row>
    <row r="11" spans="1:39">
      <c r="A11" s="40" t="s">
        <v>77</v>
      </c>
      <c r="B11" s="41">
        <f>Quartalsdaten!B11</f>
        <v>178.71051977003418</v>
      </c>
      <c r="C11">
        <f>Quartalsdaten!C11</f>
        <v>107.99681159420291</v>
      </c>
      <c r="D11" s="105" t="str">
        <f>Quartalsdaten!J11</f>
        <v>#NA</v>
      </c>
      <c r="E11" t="str">
        <f>Quartalsdaten!K11</f>
        <v>#NA</v>
      </c>
      <c r="F11">
        <f>Quartalsdaten!P11</f>
        <v>0.7</v>
      </c>
      <c r="G11">
        <f>Quartalsdaten!Q11</f>
        <v>24</v>
      </c>
      <c r="H11">
        <f>Quartalsdaten!R11</f>
        <v>0</v>
      </c>
      <c r="I11">
        <f>Quartalsdaten!Y11</f>
        <v>1.0231529637584889</v>
      </c>
      <c r="L11">
        <f>Quartalsdaten!AY11</f>
        <v>2.23</v>
      </c>
      <c r="M11" s="41">
        <f>Quartalsdaten!D11</f>
        <v>108.72226784586229</v>
      </c>
      <c r="N11" s="41">
        <f>Quartalsdaten!E11</f>
        <v>107.29931034482759</v>
      </c>
      <c r="O11">
        <f>Quartalsdaten!L11</f>
        <v>374.7</v>
      </c>
      <c r="T11">
        <f>Quartalsdaten!AJ11</f>
        <v>0.488958</v>
      </c>
      <c r="V11">
        <f>Quartalsdaten!BH11</f>
        <v>87.7</v>
      </c>
      <c r="W11" s="105">
        <f>AVERAGE(INDEX(Monatsdaten!AR$2:AR$1980,($AM11-1)*3+1,1):INDEX(Monatsdaten!AR$2:AR$1980,$AM11*3,1))</f>
        <v>99.634233333333327</v>
      </c>
      <c r="X11">
        <f>Quartalsdaten!BO11</f>
        <v>31.67</v>
      </c>
      <c r="AE11" s="105">
        <f>AVERAGE(INDEX(Monatsdaten!CN$2:CN$1980,($AM11-1)*3+1,1):INDEX(Monatsdaten!CN$2:CN$1980,$AM11*3,1))</f>
        <v>15.433333333333332</v>
      </c>
      <c r="AF11" s="105">
        <f>AVERAGE(INDEX(Monatsdaten!CO$2:CO$1980,($AM11-1)*3+1,1):INDEX(Monatsdaten!CO$2:CO$1980,$AM11*3,1))</f>
        <v>17.666666666666668</v>
      </c>
      <c r="AG11" s="105" t="e">
        <f>AVERAGE(INDEX(Monatsdaten!CP$2:CP$1980,($AM11-1)*3+1,1):INDEX(Monatsdaten!CP$2:CP$1980,$AM11*3,1))</f>
        <v>#DIV/0!</v>
      </c>
      <c r="AH11" s="105" t="e">
        <f>AVERAGE(INDEX(Monatsdaten!CQ$2:CQ$1980,($AM11-1)*3+1,1):INDEX(Monatsdaten!CQ$2:CQ$1980,$AM11*3,1))</f>
        <v>#DIV/0!</v>
      </c>
      <c r="AM11" s="107">
        <v>10</v>
      </c>
    </row>
    <row r="12" spans="1:39">
      <c r="A12" s="40" t="s">
        <v>78</v>
      </c>
      <c r="B12" s="41">
        <f>Quartalsdaten!B12</f>
        <v>182.98652430704882</v>
      </c>
      <c r="C12">
        <f>Quartalsdaten!C12</f>
        <v>105.78927536231885</v>
      </c>
      <c r="D12" s="105" t="str">
        <f>Quartalsdaten!J12</f>
        <v>#NA</v>
      </c>
      <c r="E12" t="str">
        <f>Quartalsdaten!K12</f>
        <v>#NA</v>
      </c>
      <c r="F12">
        <f>Quartalsdaten!P12</f>
        <v>0.7</v>
      </c>
      <c r="G12">
        <f>Quartalsdaten!Q12</f>
        <v>24.2</v>
      </c>
      <c r="H12">
        <f>Quartalsdaten!R12</f>
        <v>0</v>
      </c>
      <c r="I12">
        <f>Quartalsdaten!Y12</f>
        <v>1.0341320237042793</v>
      </c>
      <c r="L12">
        <f>Quartalsdaten!AY12</f>
        <v>2.23</v>
      </c>
      <c r="M12" s="41">
        <f>Quartalsdaten!D12</f>
        <v>105.82397346809854</v>
      </c>
      <c r="N12" s="41">
        <f>Quartalsdaten!E12</f>
        <v>105.78712643678162</v>
      </c>
      <c r="O12">
        <f>Quartalsdaten!L12</f>
        <v>354.5</v>
      </c>
      <c r="T12">
        <f>Quartalsdaten!AJ12</f>
        <v>0.488958</v>
      </c>
      <c r="V12">
        <f>Quartalsdaten!BH12</f>
        <v>86.6</v>
      </c>
      <c r="W12" s="105">
        <f>AVERAGE(INDEX(Monatsdaten!AR$2:AR$1980,($AM12-1)*3+1,1):INDEX(Monatsdaten!AR$2:AR$1980,$AM12*3,1))</f>
        <v>99.302333333333323</v>
      </c>
      <c r="X12">
        <f>Quartalsdaten!BO12</f>
        <v>27.47</v>
      </c>
      <c r="AE12" s="105">
        <f>AVERAGE(INDEX(Monatsdaten!CN$2:CN$1980,($AM12-1)*3+1,1):INDEX(Monatsdaten!CN$2:CN$1980,$AM12*3,1))</f>
        <v>9.7666666666666675</v>
      </c>
      <c r="AF12" s="105">
        <f>AVERAGE(INDEX(Monatsdaten!CO$2:CO$1980,($AM12-1)*3+1,1):INDEX(Monatsdaten!CO$2:CO$1980,$AM12*3,1))</f>
        <v>15.233333333333333</v>
      </c>
      <c r="AG12" s="105" t="e">
        <f>AVERAGE(INDEX(Monatsdaten!CP$2:CP$1980,($AM12-1)*3+1,1):INDEX(Monatsdaten!CP$2:CP$1980,$AM12*3,1))</f>
        <v>#DIV/0!</v>
      </c>
      <c r="AH12" s="105" t="e">
        <f>AVERAGE(INDEX(Monatsdaten!CQ$2:CQ$1980,($AM12-1)*3+1,1):INDEX(Monatsdaten!CQ$2:CQ$1980,$AM12*3,1))</f>
        <v>#DIV/0!</v>
      </c>
      <c r="AM12" s="107">
        <v>11</v>
      </c>
    </row>
    <row r="13" spans="1:39">
      <c r="A13" s="40" t="s">
        <v>79</v>
      </c>
      <c r="B13" s="41">
        <f>Quartalsdaten!B13</f>
        <v>182.56182105383439</v>
      </c>
      <c r="C13">
        <f>Quartalsdaten!C13</f>
        <v>106.30666666666667</v>
      </c>
      <c r="D13" s="105" t="str">
        <f>Quartalsdaten!J13</f>
        <v>#NA</v>
      </c>
      <c r="E13" t="str">
        <f>Quartalsdaten!K13</f>
        <v>#NA</v>
      </c>
      <c r="F13">
        <f>Quartalsdaten!P13</f>
        <v>0.8</v>
      </c>
      <c r="G13">
        <f>Quartalsdaten!Q13</f>
        <v>24.4</v>
      </c>
      <c r="H13">
        <f>Quartalsdaten!R13</f>
        <v>0</v>
      </c>
      <c r="I13">
        <f>Quartalsdaten!Y13</f>
        <v>1.0392872794661983</v>
      </c>
      <c r="L13">
        <f>Quartalsdaten!AY13</f>
        <v>2.23</v>
      </c>
      <c r="M13" s="41">
        <f>Quartalsdaten!D13</f>
        <v>105.6428300694883</v>
      </c>
      <c r="N13" s="41">
        <f>Quartalsdaten!E13</f>
        <v>107.13494252873564</v>
      </c>
      <c r="O13">
        <f>Quartalsdaten!L13</f>
        <v>386.3</v>
      </c>
      <c r="T13">
        <f>Quartalsdaten!AJ13</f>
        <v>0.488958</v>
      </c>
      <c r="V13">
        <f>Quartalsdaten!BH13</f>
        <v>87.3</v>
      </c>
      <c r="W13" s="105">
        <f>AVERAGE(INDEX(Monatsdaten!AR$2:AR$1980,($AM13-1)*3+1,1):INDEX(Monatsdaten!AR$2:AR$1980,$AM13*3,1))</f>
        <v>98.756999999999991</v>
      </c>
      <c r="X13">
        <f>Quartalsdaten!BO13</f>
        <v>34.700000000000003</v>
      </c>
      <c r="AE13" s="105">
        <f>AVERAGE(INDEX(Monatsdaten!CN$2:CN$1980,($AM13-1)*3+1,1):INDEX(Monatsdaten!CN$2:CN$1980,$AM13*3,1))</f>
        <v>14.833333333333334</v>
      </c>
      <c r="AF13" s="105">
        <f>AVERAGE(INDEX(Monatsdaten!CO$2:CO$1980,($AM13-1)*3+1,1):INDEX(Monatsdaten!CO$2:CO$1980,$AM13*3,1))</f>
        <v>15.033333333333331</v>
      </c>
      <c r="AG13" s="105" t="e">
        <f>AVERAGE(INDEX(Monatsdaten!CP$2:CP$1980,($AM13-1)*3+1,1):INDEX(Monatsdaten!CP$2:CP$1980,$AM13*3,1))</f>
        <v>#DIV/0!</v>
      </c>
      <c r="AH13" s="105" t="e">
        <f>AVERAGE(INDEX(Monatsdaten!CQ$2:CQ$1980,($AM13-1)*3+1,1):INDEX(Monatsdaten!CQ$2:CQ$1980,$AM13*3,1))</f>
        <v>#DIV/0!</v>
      </c>
      <c r="AM13" s="107">
        <v>12</v>
      </c>
    </row>
    <row r="14" spans="1:39">
      <c r="A14" s="40" t="s">
        <v>80</v>
      </c>
      <c r="B14" s="41">
        <f>Quartalsdaten!B14</f>
        <v>176.21036744064637</v>
      </c>
      <c r="C14">
        <f>Quartalsdaten!C14</f>
        <v>103.65072463768118</v>
      </c>
      <c r="D14" s="105" t="str">
        <f>Quartalsdaten!J14</f>
        <v>#NA</v>
      </c>
      <c r="E14" t="str">
        <f>Quartalsdaten!K14</f>
        <v>#NA</v>
      </c>
      <c r="F14">
        <f>Quartalsdaten!P14</f>
        <v>0.9</v>
      </c>
      <c r="G14">
        <f>Quartalsdaten!Q14</f>
        <v>24.6</v>
      </c>
      <c r="H14">
        <f>Quartalsdaten!R14</f>
        <v>0</v>
      </c>
      <c r="I14">
        <f>Quartalsdaten!Y14</f>
        <v>1.0494895399901143</v>
      </c>
      <c r="L14">
        <f>Quartalsdaten!AY14</f>
        <v>2.23</v>
      </c>
      <c r="M14" s="41">
        <f>Quartalsdaten!D14</f>
        <v>101.98373341756157</v>
      </c>
      <c r="N14" s="41">
        <f>Quartalsdaten!E14</f>
        <v>105.65563218390804</v>
      </c>
      <c r="O14">
        <f>Quartalsdaten!L14</f>
        <v>364.2</v>
      </c>
      <c r="T14">
        <f>Quartalsdaten!AJ14</f>
        <v>0.488958</v>
      </c>
      <c r="V14">
        <f>Quartalsdaten!BH14</f>
        <v>86.3</v>
      </c>
      <c r="W14" s="105">
        <f>AVERAGE(INDEX(Monatsdaten!AR$2:AR$1980,($AM14-1)*3+1,1):INDEX(Monatsdaten!AR$2:AR$1980,$AM14*3,1))</f>
        <v>98.447999999999993</v>
      </c>
      <c r="X14">
        <f>Quartalsdaten!BO14</f>
        <v>46.87</v>
      </c>
      <c r="AE14" s="105">
        <f>AVERAGE(INDEX(Monatsdaten!CN$2:CN$1980,($AM14-1)*3+1,1):INDEX(Monatsdaten!CN$2:CN$1980,$AM14*3,1))</f>
        <v>6.4666666666666659</v>
      </c>
      <c r="AF14" s="105">
        <f>AVERAGE(INDEX(Monatsdaten!CO$2:CO$1980,($AM14-1)*3+1,1):INDEX(Monatsdaten!CO$2:CO$1980,$AM14*3,1))</f>
        <v>2.8000000000000003</v>
      </c>
      <c r="AG14" s="105" t="e">
        <f>AVERAGE(INDEX(Monatsdaten!CP$2:CP$1980,($AM14-1)*3+1,1):INDEX(Monatsdaten!CP$2:CP$1980,$AM14*3,1))</f>
        <v>#DIV/0!</v>
      </c>
      <c r="AH14" s="105" t="e">
        <f>AVERAGE(INDEX(Monatsdaten!CQ$2:CQ$1980,($AM14-1)*3+1,1):INDEX(Monatsdaten!CQ$2:CQ$1980,$AM14*3,1))</f>
        <v>#DIV/0!</v>
      </c>
      <c r="AM14" s="107">
        <v>13</v>
      </c>
    </row>
    <row r="15" spans="1:39">
      <c r="A15" s="40" t="s">
        <v>81</v>
      </c>
      <c r="B15" s="41">
        <f>Quartalsdaten!B15</f>
        <v>184.13552768202425</v>
      </c>
      <c r="C15">
        <f>Quartalsdaten!C15</f>
        <v>105.40985507246378</v>
      </c>
      <c r="D15" s="105" t="str">
        <f>Quartalsdaten!J15</f>
        <v>#NA</v>
      </c>
      <c r="E15" t="str">
        <f>Quartalsdaten!K15</f>
        <v>#NA</v>
      </c>
      <c r="F15">
        <f>Quartalsdaten!P15</f>
        <v>0.8</v>
      </c>
      <c r="G15">
        <f>Quartalsdaten!Q15</f>
        <v>24.8</v>
      </c>
      <c r="H15">
        <f>Quartalsdaten!R15</f>
        <v>0</v>
      </c>
      <c r="I15">
        <f>Quartalsdaten!Y15</f>
        <v>1.0687512052656343</v>
      </c>
      <c r="L15">
        <f>Quartalsdaten!AY15</f>
        <v>2.23</v>
      </c>
      <c r="M15" s="41">
        <f>Quartalsdaten!D15</f>
        <v>106.47608970309537</v>
      </c>
      <c r="N15" s="41">
        <f>Quartalsdaten!E15</f>
        <v>104.4064367816092</v>
      </c>
      <c r="O15">
        <f>Quartalsdaten!L15</f>
        <v>423.4</v>
      </c>
      <c r="T15">
        <f>Quartalsdaten!AJ15</f>
        <v>0.488958</v>
      </c>
      <c r="V15">
        <f>Quartalsdaten!BH15</f>
        <v>85.8</v>
      </c>
      <c r="W15" s="105">
        <f>AVERAGE(INDEX(Monatsdaten!AR$2:AR$1980,($AM15-1)*3+1,1):INDEX(Monatsdaten!AR$2:AR$1980,$AM15*3,1))</f>
        <v>98.805400000000006</v>
      </c>
      <c r="X15">
        <f>Quartalsdaten!BO15</f>
        <v>22.6</v>
      </c>
      <c r="AE15" s="105">
        <f>AVERAGE(INDEX(Monatsdaten!CN$2:CN$1980,($AM15-1)*3+1,1):INDEX(Monatsdaten!CN$2:CN$1980,$AM15*3,1))</f>
        <v>7.3999999999999986</v>
      </c>
      <c r="AF15" s="105">
        <f>AVERAGE(INDEX(Monatsdaten!CO$2:CO$1980,($AM15-1)*3+1,1):INDEX(Monatsdaten!CO$2:CO$1980,$AM15*3,1))</f>
        <v>12.466666666666667</v>
      </c>
      <c r="AG15" s="105" t="e">
        <f>AVERAGE(INDEX(Monatsdaten!CP$2:CP$1980,($AM15-1)*3+1,1):INDEX(Monatsdaten!CP$2:CP$1980,$AM15*3,1))</f>
        <v>#DIV/0!</v>
      </c>
      <c r="AH15" s="105" t="e">
        <f>AVERAGE(INDEX(Monatsdaten!CQ$2:CQ$1980,($AM15-1)*3+1,1):INDEX(Monatsdaten!CQ$2:CQ$1980,$AM15*3,1))</f>
        <v>#DIV/0!</v>
      </c>
      <c r="AM15" s="107">
        <v>14</v>
      </c>
    </row>
    <row r="16" spans="1:39">
      <c r="A16" s="40" t="s">
        <v>82</v>
      </c>
      <c r="B16" s="41">
        <f>Quartalsdaten!B16</f>
        <v>190.51924557336346</v>
      </c>
      <c r="C16">
        <f>Quartalsdaten!C16</f>
        <v>106.37565217391305</v>
      </c>
      <c r="D16" s="105" t="str">
        <f>Quartalsdaten!J16</f>
        <v>#NA</v>
      </c>
      <c r="E16" t="str">
        <f>Quartalsdaten!K16</f>
        <v>#NA</v>
      </c>
      <c r="F16">
        <f>Quartalsdaten!P16</f>
        <v>0.8</v>
      </c>
      <c r="G16">
        <f>Quartalsdaten!Q16</f>
        <v>25</v>
      </c>
      <c r="H16">
        <f>Quartalsdaten!R16</f>
        <v>0</v>
      </c>
      <c r="I16">
        <f>Quartalsdaten!Y16</f>
        <v>1.0872778033461574</v>
      </c>
      <c r="L16">
        <f>Quartalsdaten!AY16</f>
        <v>2.23</v>
      </c>
      <c r="M16" s="41">
        <f>Quartalsdaten!D16</f>
        <v>107.3455780164245</v>
      </c>
      <c r="N16" s="41">
        <f>Quartalsdaten!E16</f>
        <v>105.45839080459771</v>
      </c>
      <c r="O16">
        <f>Quartalsdaten!L16</f>
        <v>452.2</v>
      </c>
      <c r="T16">
        <f>Quartalsdaten!AJ16</f>
        <v>0.488958</v>
      </c>
      <c r="V16">
        <f>Quartalsdaten!BH16</f>
        <v>85.7</v>
      </c>
      <c r="W16" s="105">
        <f>AVERAGE(INDEX(Monatsdaten!AR$2:AR$1980,($AM16-1)*3+1,1):INDEX(Monatsdaten!AR$2:AR$1980,$AM16*3,1))</f>
        <v>99.380400000000009</v>
      </c>
      <c r="X16">
        <f>Quartalsdaten!BO16</f>
        <v>26.27</v>
      </c>
      <c r="AE16" s="105">
        <f>AVERAGE(INDEX(Monatsdaten!CN$2:CN$1980,($AM16-1)*3+1,1):INDEX(Monatsdaten!CN$2:CN$1980,$AM16*3,1))</f>
        <v>5.7666666666666666</v>
      </c>
      <c r="AF16" s="105">
        <f>AVERAGE(INDEX(Monatsdaten!CO$2:CO$1980,($AM16-1)*3+1,1):INDEX(Monatsdaten!CO$2:CO$1980,$AM16*3,1))</f>
        <v>14.299999999999999</v>
      </c>
      <c r="AG16" s="105" t="e">
        <f>AVERAGE(INDEX(Monatsdaten!CP$2:CP$1980,($AM16-1)*3+1,1):INDEX(Monatsdaten!CP$2:CP$1980,$AM16*3,1))</f>
        <v>#DIV/0!</v>
      </c>
      <c r="AH16" s="105" t="e">
        <f>AVERAGE(INDEX(Monatsdaten!CQ$2:CQ$1980,($AM16-1)*3+1,1):INDEX(Monatsdaten!CQ$2:CQ$1980,$AM16*3,1))</f>
        <v>#DIV/0!</v>
      </c>
      <c r="AM16" s="107">
        <v>15</v>
      </c>
    </row>
    <row r="17" spans="1:39">
      <c r="A17" s="40" t="s">
        <v>83</v>
      </c>
      <c r="B17" s="41">
        <f>Quartalsdaten!B17</f>
        <v>191.40223326725575</v>
      </c>
      <c r="C17">
        <f>Quartalsdaten!C17</f>
        <v>107.65188405797105</v>
      </c>
      <c r="D17" s="105" t="str">
        <f>Quartalsdaten!J17</f>
        <v>#NA</v>
      </c>
      <c r="E17" t="str">
        <f>Quartalsdaten!K17</f>
        <v>#NA</v>
      </c>
      <c r="F17">
        <f>Quartalsdaten!P17</f>
        <v>0.8</v>
      </c>
      <c r="G17">
        <f>Quartalsdaten!Q17</f>
        <v>25.2</v>
      </c>
      <c r="H17">
        <f>Quartalsdaten!R17</f>
        <v>0</v>
      </c>
      <c r="I17">
        <f>Quartalsdaten!Y17</f>
        <v>1.1023193897046799</v>
      </c>
      <c r="L17">
        <f>Quartalsdaten!AY17</f>
        <v>2.23</v>
      </c>
      <c r="M17" s="41">
        <f>Quartalsdaten!D17</f>
        <v>109.77289955780162</v>
      </c>
      <c r="N17" s="41">
        <f>Quartalsdaten!E17</f>
        <v>105.75425287356323</v>
      </c>
      <c r="O17">
        <f>Quartalsdaten!L17</f>
        <v>439</v>
      </c>
      <c r="T17">
        <f>Quartalsdaten!AJ17</f>
        <v>0.488958</v>
      </c>
      <c r="V17">
        <f>Quartalsdaten!BH17</f>
        <v>86.1</v>
      </c>
      <c r="W17" s="105">
        <f>AVERAGE(INDEX(Monatsdaten!AR$2:AR$1980,($AM17-1)*3+1,1):INDEX(Monatsdaten!AR$2:AR$1980,$AM17*3,1))</f>
        <v>100.06276666666668</v>
      </c>
      <c r="X17">
        <f>Quartalsdaten!BO17</f>
        <v>31.97</v>
      </c>
      <c r="AE17" s="105">
        <f>AVERAGE(INDEX(Monatsdaten!CN$2:CN$1980,($AM17-1)*3+1,1):INDEX(Monatsdaten!CN$2:CN$1980,$AM17*3,1))</f>
        <v>5.6333333333333329</v>
      </c>
      <c r="AF17" s="105">
        <f>AVERAGE(INDEX(Monatsdaten!CO$2:CO$1980,($AM17-1)*3+1,1):INDEX(Monatsdaten!CO$2:CO$1980,$AM17*3,1))</f>
        <v>10.233333333333334</v>
      </c>
      <c r="AG17" s="105" t="e">
        <f>AVERAGE(INDEX(Monatsdaten!CP$2:CP$1980,($AM17-1)*3+1,1):INDEX(Monatsdaten!CP$2:CP$1980,$AM17*3,1))</f>
        <v>#DIV/0!</v>
      </c>
      <c r="AH17" s="105" t="e">
        <f>AVERAGE(INDEX(Monatsdaten!CQ$2:CQ$1980,($AM17-1)*3+1,1):INDEX(Monatsdaten!CQ$2:CQ$1980,$AM17*3,1))</f>
        <v>#DIV/0!</v>
      </c>
      <c r="AM17" s="107">
        <v>16</v>
      </c>
    </row>
    <row r="18" spans="1:39">
      <c r="A18" s="40" t="s">
        <v>84</v>
      </c>
      <c r="B18" s="41">
        <f>Quartalsdaten!B18</f>
        <v>194.02288279871837</v>
      </c>
      <c r="C18">
        <f>Quartalsdaten!C18</f>
        <v>110.51478260869565</v>
      </c>
      <c r="D18" s="105" t="str">
        <f>Quartalsdaten!J18</f>
        <v>#NA</v>
      </c>
      <c r="E18" t="str">
        <f>Quartalsdaten!K18</f>
        <v>#NA</v>
      </c>
      <c r="F18">
        <f>Quartalsdaten!P18</f>
        <v>0.7</v>
      </c>
      <c r="G18">
        <f>Quartalsdaten!Q18</f>
        <v>25.4</v>
      </c>
      <c r="H18">
        <f>Quartalsdaten!R18</f>
        <v>0</v>
      </c>
      <c r="I18">
        <f>Quartalsdaten!Y18</f>
        <v>1.1191503346343237</v>
      </c>
      <c r="L18">
        <f>Quartalsdaten!AY18</f>
        <v>2.23</v>
      </c>
      <c r="M18" s="41">
        <f>Quartalsdaten!D18</f>
        <v>113.79428300694883</v>
      </c>
      <c r="N18" s="41">
        <f>Quartalsdaten!E18</f>
        <v>107.36505747126439</v>
      </c>
      <c r="O18">
        <f>Quartalsdaten!L18</f>
        <v>509.7</v>
      </c>
      <c r="T18">
        <f>Quartalsdaten!AJ18</f>
        <v>0.488958</v>
      </c>
      <c r="V18">
        <f>Quartalsdaten!BH18</f>
        <v>87.4</v>
      </c>
      <c r="W18" s="105">
        <f>AVERAGE(INDEX(Monatsdaten!AR$2:AR$1980,($AM18-1)*3+1,1):INDEX(Monatsdaten!AR$2:AR$1980,$AM18*3,1))</f>
        <v>101.12686666666667</v>
      </c>
      <c r="X18">
        <f>Quartalsdaten!BO18</f>
        <v>32.03</v>
      </c>
      <c r="AE18" s="105">
        <f>AVERAGE(INDEX(Monatsdaten!CN$2:CN$1980,($AM18-1)*3+1,1):INDEX(Monatsdaten!CN$2:CN$1980,$AM18*3,1))</f>
        <v>14.466666666666667</v>
      </c>
      <c r="AF18" s="105">
        <f>AVERAGE(INDEX(Monatsdaten!CO$2:CO$1980,($AM18-1)*3+1,1):INDEX(Monatsdaten!CO$2:CO$1980,$AM18*3,1))</f>
        <v>12.9</v>
      </c>
      <c r="AG18" s="105" t="e">
        <f>AVERAGE(INDEX(Monatsdaten!CP$2:CP$1980,($AM18-1)*3+1,1):INDEX(Monatsdaten!CP$2:CP$1980,$AM18*3,1))</f>
        <v>#DIV/0!</v>
      </c>
      <c r="AH18" s="105" t="e">
        <f>AVERAGE(INDEX(Monatsdaten!CQ$2:CQ$1980,($AM18-1)*3+1,1):INDEX(Monatsdaten!CQ$2:CQ$1980,$AM18*3,1))</f>
        <v>#DIV/0!</v>
      </c>
      <c r="AM18" s="107">
        <v>17</v>
      </c>
    </row>
    <row r="19" spans="1:39">
      <c r="A19" s="40" t="s">
        <v>85</v>
      </c>
      <c r="B19" s="41">
        <f>Quartalsdaten!B19</f>
        <v>196.38739346894002</v>
      </c>
      <c r="C19">
        <f>Quartalsdaten!C19</f>
        <v>111.17014492753624</v>
      </c>
      <c r="D19" s="105" t="str">
        <f>Quartalsdaten!J19</f>
        <v>#NA</v>
      </c>
      <c r="E19" t="str">
        <f>Quartalsdaten!K19</f>
        <v>#NA</v>
      </c>
      <c r="F19">
        <f>Quartalsdaten!P19</f>
        <v>0.8</v>
      </c>
      <c r="G19">
        <f>Quartalsdaten!Q19</f>
        <v>25.7</v>
      </c>
      <c r="H19">
        <f>Quartalsdaten!R19</f>
        <v>0</v>
      </c>
      <c r="I19">
        <f>Quartalsdaten!Y19</f>
        <v>1.1349164769277158</v>
      </c>
      <c r="L19">
        <f>Quartalsdaten!AY19</f>
        <v>2.23</v>
      </c>
      <c r="M19" s="41">
        <f>Quartalsdaten!D19</f>
        <v>115.2434301958307</v>
      </c>
      <c r="N19" s="41">
        <f>Quartalsdaten!E19</f>
        <v>107.03632183908049</v>
      </c>
      <c r="O19">
        <f>Quartalsdaten!L19</f>
        <v>485.5</v>
      </c>
      <c r="T19">
        <f>Quartalsdaten!AJ19</f>
        <v>0.488958</v>
      </c>
      <c r="V19">
        <f>Quartalsdaten!BH19</f>
        <v>87.9</v>
      </c>
      <c r="W19" s="105">
        <f>AVERAGE(INDEX(Monatsdaten!AR$2:AR$1980,($AM19-1)*3+1,1):INDEX(Monatsdaten!AR$2:AR$1980,$AM19*3,1))</f>
        <v>101.84076666666665</v>
      </c>
      <c r="X19">
        <f>Quartalsdaten!BO19</f>
        <v>20.73</v>
      </c>
      <c r="AE19" s="105">
        <f>AVERAGE(INDEX(Monatsdaten!CN$2:CN$1980,($AM19-1)*3+1,1):INDEX(Monatsdaten!CN$2:CN$1980,$AM19*3,1))</f>
        <v>10.633333333333335</v>
      </c>
      <c r="AF19" s="105">
        <f>AVERAGE(INDEX(Monatsdaten!CO$2:CO$1980,($AM19-1)*3+1,1):INDEX(Monatsdaten!CO$2:CO$1980,$AM19*3,1))</f>
        <v>19.5</v>
      </c>
      <c r="AG19" s="105" t="e">
        <f>AVERAGE(INDEX(Monatsdaten!CP$2:CP$1980,($AM19-1)*3+1,1):INDEX(Monatsdaten!CP$2:CP$1980,$AM19*3,1))</f>
        <v>#DIV/0!</v>
      </c>
      <c r="AH19" s="105" t="e">
        <f>AVERAGE(INDEX(Monatsdaten!CQ$2:CQ$1980,($AM19-1)*3+1,1):INDEX(Monatsdaten!CQ$2:CQ$1980,$AM19*3,1))</f>
        <v>#DIV/0!</v>
      </c>
      <c r="AM19" s="107">
        <v>18</v>
      </c>
    </row>
    <row r="20" spans="1:39">
      <c r="A20" s="40" t="s">
        <v>86</v>
      </c>
      <c r="B20" s="41">
        <f>Quartalsdaten!B20</f>
        <v>198.44901499733439</v>
      </c>
      <c r="C20">
        <f>Quartalsdaten!C20</f>
        <v>110.9976811594203</v>
      </c>
      <c r="D20" s="105" t="str">
        <f>Quartalsdaten!J20</f>
        <v>#NA</v>
      </c>
      <c r="E20" t="str">
        <f>Quartalsdaten!K20</f>
        <v>#NA</v>
      </c>
      <c r="F20">
        <f>Quartalsdaten!P20</f>
        <v>0.8</v>
      </c>
      <c r="G20">
        <f>Quartalsdaten!Q20</f>
        <v>25.9</v>
      </c>
      <c r="H20">
        <f>Quartalsdaten!R20</f>
        <v>0</v>
      </c>
      <c r="I20">
        <f>Quartalsdaten!Y20</f>
        <v>1.1475825943849105</v>
      </c>
      <c r="L20">
        <f>Quartalsdaten!AY20</f>
        <v>2.23</v>
      </c>
      <c r="M20" s="41">
        <f>Quartalsdaten!D20</f>
        <v>115.53325963360706</v>
      </c>
      <c r="N20" s="41">
        <f>Quartalsdaten!E20</f>
        <v>106.47747126436781</v>
      </c>
      <c r="O20">
        <f>Quartalsdaten!L20</f>
        <v>505.5</v>
      </c>
      <c r="T20">
        <f>Quartalsdaten!AJ20</f>
        <v>0.488958</v>
      </c>
      <c r="V20">
        <f>Quartalsdaten!BH20</f>
        <v>87.7</v>
      </c>
      <c r="W20" s="105">
        <f>AVERAGE(INDEX(Monatsdaten!AR$2:AR$1980,($AM20-1)*3+1,1):INDEX(Monatsdaten!AR$2:AR$1980,$AM20*3,1))</f>
        <v>101.85263333333334</v>
      </c>
      <c r="X20">
        <f>Quartalsdaten!BO20</f>
        <v>21.13</v>
      </c>
      <c r="AE20" s="105">
        <f>AVERAGE(INDEX(Monatsdaten!CN$2:CN$1980,($AM20-1)*3+1,1):INDEX(Monatsdaten!CN$2:CN$1980,$AM20*3,1))</f>
        <v>12.633333333333333</v>
      </c>
      <c r="AF20" s="105">
        <f>AVERAGE(INDEX(Monatsdaten!CO$2:CO$1980,($AM20-1)*3+1,1):INDEX(Monatsdaten!CO$2:CO$1980,$AM20*3,1))</f>
        <v>16.5</v>
      </c>
      <c r="AG20" s="105" t="e">
        <f>AVERAGE(INDEX(Monatsdaten!CP$2:CP$1980,($AM20-1)*3+1,1):INDEX(Monatsdaten!CP$2:CP$1980,$AM20*3,1))</f>
        <v>#DIV/0!</v>
      </c>
      <c r="AH20" s="105" t="e">
        <f>AVERAGE(INDEX(Monatsdaten!CQ$2:CQ$1980,($AM20-1)*3+1,1):INDEX(Monatsdaten!CQ$2:CQ$1980,$AM20*3,1))</f>
        <v>#DIV/0!</v>
      </c>
      <c r="AM20" s="107">
        <v>19</v>
      </c>
    </row>
    <row r="21" spans="1:39">
      <c r="A21" s="40" t="s">
        <v>87</v>
      </c>
      <c r="B21" s="41">
        <f>Quartalsdaten!B21</f>
        <v>201.16645736325046</v>
      </c>
      <c r="C21">
        <f>Quartalsdaten!C21</f>
        <v>111.03217391304348</v>
      </c>
      <c r="D21" s="105" t="str">
        <f>Quartalsdaten!J21</f>
        <v>#NA</v>
      </c>
      <c r="E21" t="str">
        <f>Quartalsdaten!K21</f>
        <v>#NA</v>
      </c>
      <c r="F21">
        <f>Quartalsdaten!P21</f>
        <v>0.7</v>
      </c>
      <c r="G21">
        <f>Quartalsdaten!Q21</f>
        <v>26.1</v>
      </c>
      <c r="H21">
        <f>Quartalsdaten!R21</f>
        <v>0</v>
      </c>
      <c r="I21">
        <f>Quartalsdaten!Y21</f>
        <v>1.1605414725676848</v>
      </c>
      <c r="L21">
        <f>Quartalsdaten!AY21</f>
        <v>2.23</v>
      </c>
      <c r="M21" s="41">
        <f>Quartalsdaten!D21</f>
        <v>114.7</v>
      </c>
      <c r="N21" s="41">
        <f>Quartalsdaten!E21</f>
        <v>107.59517241379309</v>
      </c>
      <c r="O21">
        <f>Quartalsdaten!L21</f>
        <v>477.9</v>
      </c>
      <c r="T21">
        <f>Quartalsdaten!AJ21</f>
        <v>0.488958</v>
      </c>
      <c r="V21">
        <f>Quartalsdaten!BH21</f>
        <v>88</v>
      </c>
      <c r="W21" s="105">
        <f>AVERAGE(INDEX(Monatsdaten!AR$2:AR$1980,($AM21-1)*3+1,1):INDEX(Monatsdaten!AR$2:AR$1980,$AM21*3,1))</f>
        <v>101.64699999999999</v>
      </c>
      <c r="X21">
        <f>Quartalsdaten!BO21</f>
        <v>12.93</v>
      </c>
      <c r="AE21" s="105">
        <f>AVERAGE(INDEX(Monatsdaten!CN$2:CN$1980,($AM21-1)*3+1,1):INDEX(Monatsdaten!CN$2:CN$1980,$AM21*3,1))</f>
        <v>13.633333333333333</v>
      </c>
      <c r="AF21" s="105">
        <f>AVERAGE(INDEX(Monatsdaten!CO$2:CO$1980,($AM21-1)*3+1,1):INDEX(Monatsdaten!CO$2:CO$1980,$AM21*3,1))</f>
        <v>11.766666666666666</v>
      </c>
      <c r="AG21" s="105" t="e">
        <f>AVERAGE(INDEX(Monatsdaten!CP$2:CP$1980,($AM21-1)*3+1,1):INDEX(Monatsdaten!CP$2:CP$1980,$AM21*3,1))</f>
        <v>#DIV/0!</v>
      </c>
      <c r="AH21" s="105" t="e">
        <f>AVERAGE(INDEX(Monatsdaten!CQ$2:CQ$1980,($AM21-1)*3+1,1):INDEX(Monatsdaten!CQ$2:CQ$1980,$AM21*3,1))</f>
        <v>#DIV/0!</v>
      </c>
      <c r="AM21" s="107">
        <v>20</v>
      </c>
    </row>
    <row r="22" spans="1:39">
      <c r="A22" s="40" t="s">
        <v>88</v>
      </c>
      <c r="B22" s="41">
        <f>Quartalsdaten!B22</f>
        <v>204.42778327514353</v>
      </c>
      <c r="C22">
        <f>Quartalsdaten!C22</f>
        <v>110.48028985507247</v>
      </c>
      <c r="D22" s="105">
        <f>Quartalsdaten!J22</f>
        <v>4.0570000000000004</v>
      </c>
      <c r="E22" t="str">
        <f>Quartalsdaten!K22</f>
        <v>#NA</v>
      </c>
      <c r="F22">
        <f>Quartalsdaten!P22</f>
        <v>0.6</v>
      </c>
      <c r="G22">
        <f>Quartalsdaten!Q22</f>
        <v>26.3</v>
      </c>
      <c r="H22">
        <f>Quartalsdaten!R22</f>
        <v>0</v>
      </c>
      <c r="I22">
        <f>Quartalsdaten!Y22</f>
        <v>1.1786447521843224</v>
      </c>
      <c r="L22">
        <f>Quartalsdaten!AY22</f>
        <v>2.23</v>
      </c>
      <c r="M22" s="41">
        <f>Quartalsdaten!D22</f>
        <v>112.23644977890081</v>
      </c>
      <c r="N22" s="41">
        <f>Quartalsdaten!E22</f>
        <v>108.87724137931036</v>
      </c>
      <c r="O22">
        <f>Quartalsdaten!L22</f>
        <v>450.7</v>
      </c>
      <c r="T22">
        <f>Quartalsdaten!AJ22</f>
        <v>0.488958</v>
      </c>
      <c r="V22">
        <f>Quartalsdaten!BH22</f>
        <v>88.5</v>
      </c>
      <c r="W22" s="105">
        <f>AVERAGE(INDEX(Monatsdaten!AR$2:AR$1980,($AM22-1)*3+1,1):INDEX(Monatsdaten!AR$2:AR$1980,$AM22*3,1))</f>
        <v>101.46496666666667</v>
      </c>
      <c r="X22">
        <f>Quartalsdaten!BO22</f>
        <v>25.33</v>
      </c>
      <c r="AE22" s="105">
        <f>AVERAGE(INDEX(Monatsdaten!CN$2:CN$1980,($AM22-1)*3+1,1):INDEX(Monatsdaten!CN$2:CN$1980,$AM22*3,1))</f>
        <v>16.333333333333336</v>
      </c>
      <c r="AF22" s="105">
        <f>AVERAGE(INDEX(Monatsdaten!CO$2:CO$1980,($AM22-1)*3+1,1):INDEX(Monatsdaten!CO$2:CO$1980,$AM22*3,1))</f>
        <v>13.966666666666667</v>
      </c>
      <c r="AG22" s="105" t="e">
        <f>AVERAGE(INDEX(Monatsdaten!CP$2:CP$1980,($AM22-1)*3+1,1):INDEX(Monatsdaten!CP$2:CP$1980,$AM22*3,1))</f>
        <v>#DIV/0!</v>
      </c>
      <c r="AH22" s="105" t="e">
        <f>AVERAGE(INDEX(Monatsdaten!CQ$2:CQ$1980,($AM22-1)*3+1,1):INDEX(Monatsdaten!CQ$2:CQ$1980,$AM22*3,1))</f>
        <v>#DIV/0!</v>
      </c>
      <c r="AM22" s="107">
        <v>21</v>
      </c>
    </row>
    <row r="23" spans="1:39">
      <c r="A23" s="40" t="s">
        <v>89</v>
      </c>
      <c r="B23" s="41">
        <f>Quartalsdaten!B23</f>
        <v>207.70754591740868</v>
      </c>
      <c r="C23">
        <f>Quartalsdaten!C23</f>
        <v>109.68695652173915</v>
      </c>
      <c r="D23" s="105">
        <f>Quartalsdaten!J23</f>
        <v>4.6630000000000003</v>
      </c>
      <c r="E23" t="str">
        <f>Quartalsdaten!K23</f>
        <v>#NA</v>
      </c>
      <c r="F23">
        <f>Quartalsdaten!P23</f>
        <v>0.6</v>
      </c>
      <c r="G23">
        <f>Quartalsdaten!Q23</f>
        <v>26.5</v>
      </c>
      <c r="H23">
        <f>Quartalsdaten!R23</f>
        <v>0</v>
      </c>
      <c r="I23">
        <f>Quartalsdaten!Y23</f>
        <v>1.1897993053521663</v>
      </c>
      <c r="L23">
        <f>Quartalsdaten!AY23</f>
        <v>2.23</v>
      </c>
      <c r="M23" s="41">
        <f>Quartalsdaten!D23</f>
        <v>111.80170562223626</v>
      </c>
      <c r="N23" s="41">
        <f>Quartalsdaten!E23</f>
        <v>107.59517241379309</v>
      </c>
      <c r="O23">
        <f>Quartalsdaten!L23</f>
        <v>434.3</v>
      </c>
      <c r="T23">
        <f>Quartalsdaten!AJ23</f>
        <v>0.488958</v>
      </c>
      <c r="V23">
        <f>Quartalsdaten!BH23</f>
        <v>88</v>
      </c>
      <c r="W23" s="105">
        <f>AVERAGE(INDEX(Monatsdaten!AR$2:AR$1980,($AM23-1)*3+1,1):INDEX(Monatsdaten!AR$2:AR$1980,$AM23*3,1))</f>
        <v>100.94203333333333</v>
      </c>
      <c r="X23">
        <f>Quartalsdaten!BO23</f>
        <v>45.77</v>
      </c>
      <c r="AE23" s="105">
        <f>AVERAGE(INDEX(Monatsdaten!CN$2:CN$1980,($AM23-1)*3+1,1):INDEX(Monatsdaten!CN$2:CN$1980,$AM23*3,1))</f>
        <v>24.066666666666666</v>
      </c>
      <c r="AF23" s="105">
        <f>AVERAGE(INDEX(Monatsdaten!CO$2:CO$1980,($AM23-1)*3+1,1):INDEX(Monatsdaten!CO$2:CO$1980,$AM23*3,1))</f>
        <v>17.466666666666665</v>
      </c>
      <c r="AG23" s="105" t="e">
        <f>AVERAGE(INDEX(Monatsdaten!CP$2:CP$1980,($AM23-1)*3+1,1):INDEX(Monatsdaten!CP$2:CP$1980,$AM23*3,1))</f>
        <v>#DIV/0!</v>
      </c>
      <c r="AH23" s="105" t="e">
        <f>AVERAGE(INDEX(Monatsdaten!CQ$2:CQ$1980,($AM23-1)*3+1,1):INDEX(Monatsdaten!CQ$2:CQ$1980,$AM23*3,1))</f>
        <v>#DIV/0!</v>
      </c>
      <c r="AM23" s="107">
        <v>22</v>
      </c>
    </row>
    <row r="24" spans="1:39">
      <c r="A24" s="40" t="s">
        <v>90</v>
      </c>
      <c r="B24" s="41">
        <f>Quartalsdaten!B24</f>
        <v>209.06659632769484</v>
      </c>
      <c r="C24">
        <f>Quartalsdaten!C24</f>
        <v>109.65246376811594</v>
      </c>
      <c r="D24" s="105">
        <f>Quartalsdaten!J24</f>
        <v>5.2329999999999997</v>
      </c>
      <c r="E24" t="str">
        <f>Quartalsdaten!K24</f>
        <v>#NA</v>
      </c>
      <c r="F24">
        <f>Quartalsdaten!P24</f>
        <v>0.7</v>
      </c>
      <c r="G24">
        <f>Quartalsdaten!Q24</f>
        <v>26.8</v>
      </c>
      <c r="H24">
        <f>Quartalsdaten!R24</f>
        <v>0</v>
      </c>
      <c r="I24">
        <f>Quartalsdaten!Y24</f>
        <v>1.2055711529741591</v>
      </c>
      <c r="L24">
        <f>Quartalsdaten!AY24</f>
        <v>2.23</v>
      </c>
      <c r="M24" s="41">
        <f>Quartalsdaten!D24</f>
        <v>112.41759317751104</v>
      </c>
      <c r="N24" s="41">
        <f>Quartalsdaten!E24</f>
        <v>106.93770114942531</v>
      </c>
      <c r="O24">
        <f>Quartalsdaten!L24</f>
        <v>461.8</v>
      </c>
      <c r="T24">
        <f>Quartalsdaten!AJ24</f>
        <v>0.488958</v>
      </c>
      <c r="V24">
        <f>Quartalsdaten!BH24</f>
        <v>87.7</v>
      </c>
      <c r="W24" s="105">
        <f>AVERAGE(INDEX(Monatsdaten!AR$2:AR$1980,($AM24-1)*3+1,1):INDEX(Monatsdaten!AR$2:AR$1980,$AM24*3,1))</f>
        <v>100.36856666666665</v>
      </c>
      <c r="X24">
        <f>Quartalsdaten!BO24</f>
        <v>37.33</v>
      </c>
      <c r="AE24" s="105">
        <f>AVERAGE(INDEX(Monatsdaten!CN$2:CN$1980,($AM24-1)*3+1,1):INDEX(Monatsdaten!CN$2:CN$1980,$AM24*3,1))</f>
        <v>21.633333333333336</v>
      </c>
      <c r="AF24" s="105">
        <f>AVERAGE(INDEX(Monatsdaten!CO$2:CO$1980,($AM24-1)*3+1,1):INDEX(Monatsdaten!CO$2:CO$1980,$AM24*3,1))</f>
        <v>14.799999999999999</v>
      </c>
      <c r="AG24" s="105" t="e">
        <f>AVERAGE(INDEX(Monatsdaten!CP$2:CP$1980,($AM24-1)*3+1,1):INDEX(Monatsdaten!CP$2:CP$1980,$AM24*3,1))</f>
        <v>#DIV/0!</v>
      </c>
      <c r="AH24" s="105" t="e">
        <f>AVERAGE(INDEX(Monatsdaten!CQ$2:CQ$1980,($AM24-1)*3+1,1):INDEX(Monatsdaten!CQ$2:CQ$1980,$AM24*3,1))</f>
        <v>#DIV/0!</v>
      </c>
      <c r="AM24" s="107">
        <v>23</v>
      </c>
    </row>
    <row r="25" spans="1:39">
      <c r="A25" s="40" t="s">
        <v>91</v>
      </c>
      <c r="B25" s="41">
        <f>Quartalsdaten!B25</f>
        <v>210.30778335453076</v>
      </c>
      <c r="C25">
        <f>Quartalsdaten!C25</f>
        <v>107.30695652173914</v>
      </c>
      <c r="D25" s="105">
        <f>Quartalsdaten!J25</f>
        <v>6.5830000000000002</v>
      </c>
      <c r="E25" t="str">
        <f>Quartalsdaten!K25</f>
        <v>#NA</v>
      </c>
      <c r="F25">
        <f>Quartalsdaten!P25</f>
        <v>0.7</v>
      </c>
      <c r="G25">
        <f>Quartalsdaten!Q25</f>
        <v>27</v>
      </c>
      <c r="H25">
        <f>Quartalsdaten!R25</f>
        <v>0</v>
      </c>
      <c r="I25">
        <f>Quartalsdaten!Y25</f>
        <v>1.2248291132592604</v>
      </c>
      <c r="L25">
        <f>Quartalsdaten!AY25</f>
        <v>2.23</v>
      </c>
      <c r="M25" s="41">
        <f>Quartalsdaten!D25</f>
        <v>109.33815540113706</v>
      </c>
      <c r="N25" s="41">
        <f>Quartalsdaten!E25</f>
        <v>105.5241379310345</v>
      </c>
      <c r="O25">
        <f>Quartalsdaten!L25</f>
        <v>422.4</v>
      </c>
      <c r="T25">
        <f>Quartalsdaten!AJ25</f>
        <v>0.488958</v>
      </c>
      <c r="V25">
        <f>Quartalsdaten!BH25</f>
        <v>87.8</v>
      </c>
      <c r="W25" s="105">
        <f>AVERAGE(INDEX(Monatsdaten!AR$2:AR$1980,($AM25-1)*3+1,1):INDEX(Monatsdaten!AR$2:AR$1980,$AM25*3,1))</f>
        <v>99.856366666666659</v>
      </c>
      <c r="X25">
        <f>Quartalsdaten!BO25</f>
        <v>43.53</v>
      </c>
      <c r="AE25" s="105">
        <f>AVERAGE(INDEX(Monatsdaten!CN$2:CN$1980,($AM25-1)*3+1,1):INDEX(Monatsdaten!CN$2:CN$1980,$AM25*3,1))</f>
        <v>18</v>
      </c>
      <c r="AF25" s="105">
        <f>AVERAGE(INDEX(Monatsdaten!CO$2:CO$1980,($AM25-1)*3+1,1):INDEX(Monatsdaten!CO$2:CO$1980,$AM25*3,1))</f>
        <v>7.3666666666666671</v>
      </c>
      <c r="AG25" s="105" t="e">
        <f>AVERAGE(INDEX(Monatsdaten!CP$2:CP$1980,($AM25-1)*3+1,1):INDEX(Monatsdaten!CP$2:CP$1980,$AM25*3,1))</f>
        <v>#DIV/0!</v>
      </c>
      <c r="AH25" s="105" t="e">
        <f>AVERAGE(INDEX(Monatsdaten!CQ$2:CQ$1980,($AM25-1)*3+1,1):INDEX(Monatsdaten!CQ$2:CQ$1980,$AM25*3,1))</f>
        <v>#DIV/0!</v>
      </c>
      <c r="AM25" s="107">
        <v>24</v>
      </c>
    </row>
    <row r="26" spans="1:39">
      <c r="A26" s="40" t="s">
        <v>92</v>
      </c>
      <c r="B26" s="41">
        <f>Quartalsdaten!B26</f>
        <v>214.09982371927774</v>
      </c>
      <c r="C26">
        <f>Quartalsdaten!C26</f>
        <v>106.16869565217391</v>
      </c>
      <c r="D26" s="105">
        <f>Quartalsdaten!J26</f>
        <v>5.4269999999999996</v>
      </c>
      <c r="E26" t="str">
        <f>Quartalsdaten!K26</f>
        <v>#NA</v>
      </c>
      <c r="F26">
        <f>Quartalsdaten!P26</f>
        <v>0.5</v>
      </c>
      <c r="G26">
        <f>Quartalsdaten!Q26</f>
        <v>27.2</v>
      </c>
      <c r="H26">
        <f>Quartalsdaten!R26</f>
        <v>0</v>
      </c>
      <c r="I26">
        <f>Quartalsdaten!Y26</f>
        <v>1.2425876459696283</v>
      </c>
      <c r="L26">
        <f>Quartalsdaten!AY26</f>
        <v>2.23</v>
      </c>
      <c r="M26" s="41">
        <f>Quartalsdaten!D26</f>
        <v>108.28752368919773</v>
      </c>
      <c r="N26" s="41">
        <f>Quartalsdaten!E26</f>
        <v>104.17632183908044</v>
      </c>
      <c r="O26">
        <f>Quartalsdaten!L26</f>
        <v>429.8</v>
      </c>
      <c r="T26">
        <f>Quartalsdaten!AJ26</f>
        <v>0.488958</v>
      </c>
      <c r="V26">
        <f>Quartalsdaten!BH26</f>
        <v>86.6</v>
      </c>
      <c r="W26" s="105">
        <f>AVERAGE(INDEX(Monatsdaten!AR$2:AR$1980,($AM26-1)*3+1,1):INDEX(Monatsdaten!AR$2:AR$1980,$AM26*3,1))</f>
        <v>99.462400000000002</v>
      </c>
      <c r="X26">
        <f>Quartalsdaten!BO26</f>
        <v>21.2</v>
      </c>
      <c r="AE26" s="105">
        <f>AVERAGE(INDEX(Monatsdaten!CN$2:CN$1980,($AM26-1)*3+1,1):INDEX(Monatsdaten!CN$2:CN$1980,$AM26*3,1))</f>
        <v>15.666666666666666</v>
      </c>
      <c r="AF26" s="105">
        <f>AVERAGE(INDEX(Monatsdaten!CO$2:CO$1980,($AM26-1)*3+1,1):INDEX(Monatsdaten!CO$2:CO$1980,$AM26*3,1))</f>
        <v>6.8666666666666671</v>
      </c>
      <c r="AG26" s="105" t="e">
        <f>AVERAGE(INDEX(Monatsdaten!CP$2:CP$1980,($AM26-1)*3+1,1):INDEX(Monatsdaten!CP$2:CP$1980,$AM26*3,1))</f>
        <v>#DIV/0!</v>
      </c>
      <c r="AH26" s="105" t="e">
        <f>AVERAGE(INDEX(Monatsdaten!CQ$2:CQ$1980,($AM26-1)*3+1,1):INDEX(Monatsdaten!CQ$2:CQ$1980,$AM26*3,1))</f>
        <v>#DIV/0!</v>
      </c>
      <c r="AM26" s="107">
        <v>25</v>
      </c>
    </row>
    <row r="27" spans="1:39">
      <c r="A27" s="40" t="s">
        <v>93</v>
      </c>
      <c r="B27" s="41">
        <f>Quartalsdaten!B27</f>
        <v>214.77144746854711</v>
      </c>
      <c r="C27">
        <f>Quartalsdaten!C27</f>
        <v>103.13333333333335</v>
      </c>
      <c r="D27" s="105">
        <f>Quartalsdaten!J27</f>
        <v>6.4569999999999999</v>
      </c>
      <c r="E27" t="str">
        <f>Quartalsdaten!K27</f>
        <v>#NA</v>
      </c>
      <c r="F27">
        <f>Quartalsdaten!P27</f>
        <v>0.6</v>
      </c>
      <c r="G27">
        <f>Quartalsdaten!Q27</f>
        <v>27.5</v>
      </c>
      <c r="H27">
        <f>Quartalsdaten!R27</f>
        <v>0</v>
      </c>
      <c r="I27">
        <f>Quartalsdaten!Y27</f>
        <v>1.251249316447909</v>
      </c>
      <c r="L27">
        <f>Quartalsdaten!AY27</f>
        <v>2.23</v>
      </c>
      <c r="M27" s="41">
        <f>Quartalsdaten!D27</f>
        <v>103.97631080227416</v>
      </c>
      <c r="N27" s="41">
        <f>Quartalsdaten!E27</f>
        <v>102.26965517241381</v>
      </c>
      <c r="O27">
        <f>Quartalsdaten!L27</f>
        <v>362.5</v>
      </c>
      <c r="T27">
        <f>Quartalsdaten!AJ27</f>
        <v>0.488958</v>
      </c>
      <c r="V27">
        <f>Quartalsdaten!BH27</f>
        <v>87</v>
      </c>
      <c r="W27" s="105">
        <f>AVERAGE(INDEX(Monatsdaten!AR$2:AR$1980,($AM27-1)*3+1,1):INDEX(Monatsdaten!AR$2:AR$1980,$AM27*3,1))</f>
        <v>98.507433333333324</v>
      </c>
      <c r="X27">
        <f>Quartalsdaten!BO27</f>
        <v>29.27</v>
      </c>
      <c r="AE27" s="105">
        <f>AVERAGE(INDEX(Monatsdaten!CN$2:CN$1980,($AM27-1)*3+1,1):INDEX(Monatsdaten!CN$2:CN$1980,$AM27*3,1))</f>
        <v>10.133333333333333</v>
      </c>
      <c r="AF27" s="105">
        <f>AVERAGE(INDEX(Monatsdaten!CO$2:CO$1980,($AM27-1)*3+1,1):INDEX(Monatsdaten!CO$2:CO$1980,$AM27*3,1))</f>
        <v>4.1333333333333337</v>
      </c>
      <c r="AG27" s="105" t="e">
        <f>AVERAGE(INDEX(Monatsdaten!CP$2:CP$1980,($AM27-1)*3+1,1):INDEX(Monatsdaten!CP$2:CP$1980,$AM27*3,1))</f>
        <v>#DIV/0!</v>
      </c>
      <c r="AH27" s="105" t="e">
        <f>AVERAGE(INDEX(Monatsdaten!CQ$2:CQ$1980,($AM27-1)*3+1,1):INDEX(Monatsdaten!CQ$2:CQ$1980,$AM27*3,1))</f>
        <v>#DIV/0!</v>
      </c>
      <c r="AM27" s="107">
        <v>26</v>
      </c>
    </row>
    <row r="28" spans="1:39">
      <c r="A28" s="40" t="s">
        <v>94</v>
      </c>
      <c r="B28" s="41">
        <f>Quartalsdaten!B28</f>
        <v>215.04602306016011</v>
      </c>
      <c r="C28">
        <f>Quartalsdaten!C28</f>
        <v>97.683478260869578</v>
      </c>
      <c r="D28" s="105">
        <f>Quartalsdaten!J28</f>
        <v>6.8970000000000002</v>
      </c>
      <c r="E28" t="str">
        <f>Quartalsdaten!K28</f>
        <v>#NA</v>
      </c>
      <c r="F28">
        <f>Quartalsdaten!P28</f>
        <v>0.8</v>
      </c>
      <c r="G28">
        <f>Quartalsdaten!Q28</f>
        <v>27.7</v>
      </c>
      <c r="H28">
        <f>Quartalsdaten!R28</f>
        <v>0</v>
      </c>
      <c r="I28">
        <f>Quartalsdaten!Y28</f>
        <v>1.2620091056584632</v>
      </c>
      <c r="L28">
        <f>Quartalsdaten!AY28</f>
        <v>2.23</v>
      </c>
      <c r="M28" s="41">
        <f>Quartalsdaten!D28</f>
        <v>97.455148452305735</v>
      </c>
      <c r="N28" s="41">
        <f>Quartalsdaten!E28</f>
        <v>97.864597701149449</v>
      </c>
      <c r="O28">
        <f>Quartalsdaten!L28</f>
        <v>367.3</v>
      </c>
      <c r="T28">
        <f>Quartalsdaten!AJ28</f>
        <v>0.488958</v>
      </c>
      <c r="V28">
        <f>Quartalsdaten!BH28</f>
        <v>85.6</v>
      </c>
      <c r="W28" s="105">
        <f>AVERAGE(INDEX(Monatsdaten!AR$2:AR$1980,($AM28-1)*3+1,1):INDEX(Monatsdaten!AR$2:AR$1980,$AM28*3,1))</f>
        <v>96.852766666666682</v>
      </c>
      <c r="X28">
        <f>Quartalsdaten!BO28</f>
        <v>32.700000000000003</v>
      </c>
      <c r="AE28" s="105">
        <f>AVERAGE(INDEX(Monatsdaten!CN$2:CN$1980,($AM28-1)*3+1,1):INDEX(Monatsdaten!CN$2:CN$1980,$AM28*3,1))</f>
        <v>1.5666666666666667</v>
      </c>
      <c r="AF28" s="105">
        <f>AVERAGE(INDEX(Monatsdaten!CO$2:CO$1980,($AM28-1)*3+1,1):INDEX(Monatsdaten!CO$2:CO$1980,$AM28*3,1))</f>
        <v>-6.5</v>
      </c>
      <c r="AG28" s="105" t="e">
        <f>AVERAGE(INDEX(Monatsdaten!CP$2:CP$1980,($AM28-1)*3+1,1):INDEX(Monatsdaten!CP$2:CP$1980,$AM28*3,1))</f>
        <v>#DIV/0!</v>
      </c>
      <c r="AH28" s="105" t="e">
        <f>AVERAGE(INDEX(Monatsdaten!CQ$2:CQ$1980,($AM28-1)*3+1,1):INDEX(Monatsdaten!CQ$2:CQ$1980,$AM28*3,1))</f>
        <v>#DIV/0!</v>
      </c>
      <c r="AM28" s="107">
        <v>27</v>
      </c>
    </row>
    <row r="29" spans="1:39">
      <c r="A29" s="40" t="s">
        <v>95</v>
      </c>
      <c r="B29" s="41">
        <f>Quartalsdaten!B29</f>
        <v>211.66156612756771</v>
      </c>
      <c r="C29">
        <f>Quartalsdaten!C29</f>
        <v>90.646956521739128</v>
      </c>
      <c r="D29" s="105">
        <f>Quartalsdaten!J29</f>
        <v>7.7270000000000003</v>
      </c>
      <c r="E29" t="str">
        <f>Quartalsdaten!K29</f>
        <v>#NA</v>
      </c>
      <c r="F29">
        <f>Quartalsdaten!P29</f>
        <v>1.2</v>
      </c>
      <c r="G29">
        <f>Quartalsdaten!Q29</f>
        <v>27.9</v>
      </c>
      <c r="H29">
        <f>Quartalsdaten!R29</f>
        <v>0</v>
      </c>
      <c r="I29">
        <f>Quartalsdaten!Y29</f>
        <v>1.2698747862232522</v>
      </c>
      <c r="L29">
        <f>Quartalsdaten!AY29</f>
        <v>2.23</v>
      </c>
      <c r="M29" s="41">
        <f>Quartalsdaten!D29</f>
        <v>91.984617814276689</v>
      </c>
      <c r="N29" s="41">
        <f>Quartalsdaten!E29</f>
        <v>89.679080459770134</v>
      </c>
      <c r="O29">
        <f>Quartalsdaten!L29</f>
        <v>333.4</v>
      </c>
      <c r="T29">
        <f>Quartalsdaten!AJ29</f>
        <v>0.488958</v>
      </c>
      <c r="V29">
        <f>Quartalsdaten!BH29</f>
        <v>82.8</v>
      </c>
      <c r="W29" s="105">
        <f>AVERAGE(INDEX(Monatsdaten!AR$2:AR$1980,($AM29-1)*3+1,1):INDEX(Monatsdaten!AR$2:AR$1980,$AM29*3,1))</f>
        <v>95.3643</v>
      </c>
      <c r="X29">
        <f>Quartalsdaten!BO29</f>
        <v>21.13</v>
      </c>
      <c r="AE29" s="105">
        <f>AVERAGE(INDEX(Monatsdaten!CN$2:CN$1980,($AM29-1)*3+1,1):INDEX(Monatsdaten!CN$2:CN$1980,$AM29*3,1))</f>
        <v>-11.699999999999998</v>
      </c>
      <c r="AF29" s="105">
        <f>AVERAGE(INDEX(Monatsdaten!CO$2:CO$1980,($AM29-1)*3+1,1):INDEX(Monatsdaten!CO$2:CO$1980,$AM29*3,1))</f>
        <v>-21.933333333333334</v>
      </c>
      <c r="AG29" s="105" t="e">
        <f>AVERAGE(INDEX(Monatsdaten!CP$2:CP$1980,($AM29-1)*3+1,1):INDEX(Monatsdaten!CP$2:CP$1980,$AM29*3,1))</f>
        <v>#DIV/0!</v>
      </c>
      <c r="AH29" s="105" t="e">
        <f>AVERAGE(INDEX(Monatsdaten!CQ$2:CQ$1980,($AM29-1)*3+1,1):INDEX(Monatsdaten!CQ$2:CQ$1980,$AM29*3,1))</f>
        <v>#DIV/0!</v>
      </c>
      <c r="AM29" s="107">
        <v>28</v>
      </c>
    </row>
    <row r="30" spans="1:39">
      <c r="A30" s="40" t="s">
        <v>96</v>
      </c>
      <c r="B30" s="41">
        <f>Quartalsdaten!B30</f>
        <v>210.65413050366377</v>
      </c>
      <c r="C30">
        <f>Quartalsdaten!C30</f>
        <v>90.474492753623196</v>
      </c>
      <c r="D30" s="105">
        <f>Quartalsdaten!J30</f>
        <v>5.43</v>
      </c>
      <c r="E30" t="str">
        <f>Quartalsdaten!K30</f>
        <v>#NA</v>
      </c>
      <c r="F30">
        <f>Quartalsdaten!P30</f>
        <v>2</v>
      </c>
      <c r="G30">
        <f>Quartalsdaten!Q30</f>
        <v>28.2</v>
      </c>
      <c r="H30">
        <f>Quartalsdaten!R30</f>
        <v>0</v>
      </c>
      <c r="I30">
        <f>Quartalsdaten!Y30</f>
        <v>1.287428847443413</v>
      </c>
      <c r="L30">
        <f>Quartalsdaten!AY30</f>
        <v>2.23</v>
      </c>
      <c r="M30" s="41">
        <f>Quartalsdaten!D30</f>
        <v>90.136955148452302</v>
      </c>
      <c r="N30" s="41">
        <f>Quartalsdaten!E30</f>
        <v>91.092643678160925</v>
      </c>
      <c r="O30">
        <f>Quartalsdaten!L30</f>
        <v>388.4</v>
      </c>
      <c r="T30">
        <f>Quartalsdaten!AJ30</f>
        <v>0.488958</v>
      </c>
      <c r="V30">
        <f>Quartalsdaten!BH30</f>
        <v>78.599999999999994</v>
      </c>
      <c r="W30" s="105">
        <f>AVERAGE(INDEX(Monatsdaten!AR$2:AR$1980,($AM30-1)*3+1,1):INDEX(Monatsdaten!AR$2:AR$1980,$AM30*3,1))</f>
        <v>95.263566666666676</v>
      </c>
      <c r="X30">
        <f>Quartalsdaten!BO30</f>
        <v>0.03</v>
      </c>
      <c r="AE30" s="105">
        <f>AVERAGE(INDEX(Monatsdaten!CN$2:CN$1980,($AM30-1)*3+1,1):INDEX(Monatsdaten!CN$2:CN$1980,$AM30*3,1))</f>
        <v>-11.799999999999999</v>
      </c>
      <c r="AF30" s="105">
        <f>AVERAGE(INDEX(Monatsdaten!CO$2:CO$1980,($AM30-1)*3+1,1):INDEX(Monatsdaten!CO$2:CO$1980,$AM30*3,1))</f>
        <v>-21.366666666666664</v>
      </c>
      <c r="AG30" s="105" t="e">
        <f>AVERAGE(INDEX(Monatsdaten!CP$2:CP$1980,($AM30-1)*3+1,1):INDEX(Monatsdaten!CP$2:CP$1980,$AM30*3,1))</f>
        <v>#DIV/0!</v>
      </c>
      <c r="AH30" s="105" t="e">
        <f>AVERAGE(INDEX(Monatsdaten!CQ$2:CQ$1980,($AM30-1)*3+1,1):INDEX(Monatsdaten!CQ$2:CQ$1980,$AM30*3,1))</f>
        <v>#DIV/0!</v>
      </c>
      <c r="AM30" s="107">
        <v>29</v>
      </c>
    </row>
    <row r="31" spans="1:39">
      <c r="A31" s="40" t="s">
        <v>97</v>
      </c>
      <c r="B31" s="41">
        <f>Quartalsdaten!B31</f>
        <v>210.00291884873496</v>
      </c>
      <c r="C31">
        <f>Quartalsdaten!C31</f>
        <v>91.0953623188406</v>
      </c>
      <c r="D31" s="105">
        <f>Quartalsdaten!J31</f>
        <v>4.05</v>
      </c>
      <c r="E31" t="str">
        <f>Quartalsdaten!K31</f>
        <v>#NA</v>
      </c>
      <c r="F31">
        <f>Quartalsdaten!P31</f>
        <v>2.4</v>
      </c>
      <c r="G31">
        <f>Quartalsdaten!Q31</f>
        <v>28.4</v>
      </c>
      <c r="H31">
        <f>Quartalsdaten!R31</f>
        <v>0</v>
      </c>
      <c r="I31">
        <f>Quartalsdaten!Y31</f>
        <v>1.2955685081175043</v>
      </c>
      <c r="L31">
        <f>Quartalsdaten!AY31</f>
        <v>2.23</v>
      </c>
      <c r="M31" s="41">
        <f>Quartalsdaten!D31</f>
        <v>87.093746051800366</v>
      </c>
      <c r="N31" s="41">
        <f>Quartalsdaten!E31</f>
        <v>95.300459770114955</v>
      </c>
      <c r="O31">
        <f>Quartalsdaten!L31</f>
        <v>362</v>
      </c>
      <c r="T31">
        <f>Quartalsdaten!AJ31</f>
        <v>0.488958</v>
      </c>
      <c r="V31">
        <f>Quartalsdaten!BH31</f>
        <v>77</v>
      </c>
      <c r="W31" s="105">
        <f>AVERAGE(INDEX(Monatsdaten!AR$2:AR$1980,($AM31-1)*3+1,1):INDEX(Monatsdaten!AR$2:AR$1980,$AM31*3,1))</f>
        <v>96.459033333333323</v>
      </c>
      <c r="X31">
        <f>Quartalsdaten!BO31</f>
        <v>21.1</v>
      </c>
      <c r="AE31" s="105">
        <f>AVERAGE(INDEX(Monatsdaten!CN$2:CN$1980,($AM31-1)*3+1,1):INDEX(Monatsdaten!CN$2:CN$1980,$AM31*3,1))</f>
        <v>-13.433333333333332</v>
      </c>
      <c r="AF31" s="105">
        <f>AVERAGE(INDEX(Monatsdaten!CO$2:CO$1980,($AM31-1)*3+1,1):INDEX(Monatsdaten!CO$2:CO$1980,$AM31*3,1))</f>
        <v>-17.833333333333332</v>
      </c>
      <c r="AG31" s="105" t="e">
        <f>AVERAGE(INDEX(Monatsdaten!CP$2:CP$1980,($AM31-1)*3+1,1):INDEX(Monatsdaten!CP$2:CP$1980,$AM31*3,1))</f>
        <v>#DIV/0!</v>
      </c>
      <c r="AH31" s="105" t="e">
        <f>AVERAGE(INDEX(Monatsdaten!CQ$2:CQ$1980,($AM31-1)*3+1,1):INDEX(Monatsdaten!CQ$2:CQ$1980,$AM31*3,1))</f>
        <v>#DIV/0!</v>
      </c>
      <c r="AM31" s="107">
        <v>30</v>
      </c>
    </row>
    <row r="32" spans="1:39">
      <c r="A32" s="40" t="s">
        <v>98</v>
      </c>
      <c r="B32" s="41">
        <f>Quartalsdaten!B32</f>
        <v>215.03482933100562</v>
      </c>
      <c r="C32">
        <f>Quartalsdaten!C32</f>
        <v>97.02811594202899</v>
      </c>
      <c r="D32" s="105">
        <f>Quartalsdaten!J32</f>
        <v>3.5</v>
      </c>
      <c r="E32" t="str">
        <f>Quartalsdaten!K32</f>
        <v>#NA</v>
      </c>
      <c r="F32">
        <f>Quartalsdaten!P32</f>
        <v>2.2999999999999998</v>
      </c>
      <c r="G32">
        <f>Quartalsdaten!Q32</f>
        <v>28.7</v>
      </c>
      <c r="H32">
        <f>Quartalsdaten!R32</f>
        <v>0</v>
      </c>
      <c r="I32">
        <f>Quartalsdaten!Y32</f>
        <v>1.3106670039166526</v>
      </c>
      <c r="L32">
        <f>Quartalsdaten!AY32</f>
        <v>2.23</v>
      </c>
      <c r="M32" s="41">
        <f>Quartalsdaten!D32</f>
        <v>93.071478205938092</v>
      </c>
      <c r="N32" s="41">
        <f>Quartalsdaten!E32</f>
        <v>101.2505747126437</v>
      </c>
      <c r="O32">
        <f>Quartalsdaten!L32</f>
        <v>442.5</v>
      </c>
      <c r="T32">
        <f>Quartalsdaten!AJ32</f>
        <v>0.488958</v>
      </c>
      <c r="V32">
        <f>Quartalsdaten!BH32</f>
        <v>78.599999999999994</v>
      </c>
      <c r="W32" s="105">
        <f>AVERAGE(INDEX(Monatsdaten!AR$2:AR$1980,($AM32-1)*3+1,1):INDEX(Monatsdaten!AR$2:AR$1980,$AM32*3,1))</f>
        <v>98.265500000000017</v>
      </c>
      <c r="X32">
        <f>Quartalsdaten!BO32</f>
        <v>19.829999999999998</v>
      </c>
      <c r="AE32" s="105">
        <f>AVERAGE(INDEX(Monatsdaten!CN$2:CN$1980,($AM32-1)*3+1,1):INDEX(Monatsdaten!CN$2:CN$1980,$AM32*3,1))</f>
        <v>-9.0666666666666664</v>
      </c>
      <c r="AF32" s="105">
        <f>AVERAGE(INDEX(Monatsdaten!CO$2:CO$1980,($AM32-1)*3+1,1):INDEX(Monatsdaten!CO$2:CO$1980,$AM32*3,1))</f>
        <v>-9.8333333333333339</v>
      </c>
      <c r="AG32" s="105" t="e">
        <f>AVERAGE(INDEX(Monatsdaten!CP$2:CP$1980,($AM32-1)*3+1,1):INDEX(Monatsdaten!CP$2:CP$1980,$AM32*3,1))</f>
        <v>#DIV/0!</v>
      </c>
      <c r="AH32" s="105" t="e">
        <f>AVERAGE(INDEX(Monatsdaten!CQ$2:CQ$1980,($AM32-1)*3+1,1):INDEX(Monatsdaten!CQ$2:CQ$1980,$AM32*3,1))</f>
        <v>#DIV/0!</v>
      </c>
      <c r="AM32" s="107">
        <v>31</v>
      </c>
    </row>
    <row r="33" spans="1:39">
      <c r="A33" s="40" t="s">
        <v>99</v>
      </c>
      <c r="B33" s="41">
        <f>Quartalsdaten!B33</f>
        <v>217.79572970422743</v>
      </c>
      <c r="C33">
        <f>Quartalsdaten!C33</f>
        <v>104.30608695652174</v>
      </c>
      <c r="D33" s="105">
        <f>Quartalsdaten!J33</f>
        <v>4.09</v>
      </c>
      <c r="E33" t="str">
        <f>Quartalsdaten!K33</f>
        <v>#NA</v>
      </c>
      <c r="F33">
        <f>Quartalsdaten!P33</f>
        <v>2.1</v>
      </c>
      <c r="G33">
        <f>Quartalsdaten!Q33</f>
        <v>28.9</v>
      </c>
      <c r="H33">
        <f>Quartalsdaten!R33</f>
        <v>0</v>
      </c>
      <c r="I33">
        <f>Quartalsdaten!Y33</f>
        <v>1.3167716231291287</v>
      </c>
      <c r="L33">
        <f>Quartalsdaten!AY33</f>
        <v>2.23</v>
      </c>
      <c r="M33" s="41">
        <f>Quartalsdaten!D33</f>
        <v>104.26614024005053</v>
      </c>
      <c r="N33" s="41">
        <f>Quartalsdaten!E33</f>
        <v>104.89954022988508</v>
      </c>
      <c r="O33">
        <f>Quartalsdaten!L33</f>
        <v>503.2</v>
      </c>
      <c r="T33">
        <f>Quartalsdaten!AJ33</f>
        <v>0.488958</v>
      </c>
      <c r="V33">
        <f>Quartalsdaten!BH33</f>
        <v>80.900000000000006</v>
      </c>
      <c r="W33" s="105">
        <f>AVERAGE(INDEX(Monatsdaten!AR$2:AR$1980,($AM33-1)*3+1,1):INDEX(Monatsdaten!AR$2:AR$1980,$AM33*3,1))</f>
        <v>99.787733333333335</v>
      </c>
      <c r="X33">
        <f>Quartalsdaten!BO33</f>
        <v>23.37</v>
      </c>
      <c r="AE33" s="105">
        <f>AVERAGE(INDEX(Monatsdaten!CN$2:CN$1980,($AM33-1)*3+1,1):INDEX(Monatsdaten!CN$2:CN$1980,$AM33*3,1))</f>
        <v>-6</v>
      </c>
      <c r="AF33" s="105">
        <f>AVERAGE(INDEX(Monatsdaten!CO$2:CO$1980,($AM33-1)*3+1,1):INDEX(Monatsdaten!CO$2:CO$1980,$AM33*3,1))</f>
        <v>-6.4333333333333336</v>
      </c>
      <c r="AG33" s="105" t="e">
        <f>AVERAGE(INDEX(Monatsdaten!CP$2:CP$1980,($AM33-1)*3+1,1):INDEX(Monatsdaten!CP$2:CP$1980,$AM33*3,1))</f>
        <v>#DIV/0!</v>
      </c>
      <c r="AH33" s="105" t="e">
        <f>AVERAGE(INDEX(Monatsdaten!CQ$2:CQ$1980,($AM33-1)*3+1,1):INDEX(Monatsdaten!CQ$2:CQ$1980,$AM33*3,1))</f>
        <v>#DIV/0!</v>
      </c>
      <c r="AM33" s="107">
        <v>32</v>
      </c>
    </row>
    <row r="34" spans="1:39">
      <c r="A34" s="40" t="s">
        <v>100</v>
      </c>
      <c r="B34" s="41">
        <f>Quartalsdaten!B34</f>
        <v>213.43873524450683</v>
      </c>
      <c r="C34">
        <f>Quartalsdaten!C34</f>
        <v>105.65130434782608</v>
      </c>
      <c r="D34" s="105">
        <f>Quartalsdaten!J34</f>
        <v>3.4380000000000002</v>
      </c>
      <c r="E34" t="str">
        <f>Quartalsdaten!K34</f>
        <v>#NA</v>
      </c>
      <c r="F34">
        <f>Quartalsdaten!P34</f>
        <v>1.9</v>
      </c>
      <c r="G34">
        <f>Quartalsdaten!Q34</f>
        <v>29.2</v>
      </c>
      <c r="H34">
        <f>Quartalsdaten!R34</f>
        <v>0</v>
      </c>
      <c r="I34">
        <f>Quartalsdaten!Y34</f>
        <v>1.3432439905986853</v>
      </c>
      <c r="L34">
        <f>Quartalsdaten!AY34</f>
        <v>2.23</v>
      </c>
      <c r="M34" s="41">
        <f>Quartalsdaten!D34</f>
        <v>106.72969046114972</v>
      </c>
      <c r="N34" s="41">
        <f>Quartalsdaten!E34</f>
        <v>104.83379310344829</v>
      </c>
      <c r="O34">
        <f>Quartalsdaten!L34</f>
        <v>535.6</v>
      </c>
      <c r="T34">
        <f>Quartalsdaten!AJ34</f>
        <v>0.488958</v>
      </c>
      <c r="V34">
        <f>Quartalsdaten!BH34</f>
        <v>82.6</v>
      </c>
      <c r="W34" s="105">
        <f>AVERAGE(INDEX(Monatsdaten!AR$2:AR$1980,($AM34-1)*3+1,1):INDEX(Monatsdaten!AR$2:AR$1980,$AM34*3,1))</f>
        <v>100.64213333333333</v>
      </c>
      <c r="X34">
        <f>Quartalsdaten!BO34</f>
        <v>24.83</v>
      </c>
      <c r="AE34" s="105">
        <f>AVERAGE(INDEX(Monatsdaten!CN$2:CN$1980,($AM34-1)*3+1,1):INDEX(Monatsdaten!CN$2:CN$1980,$AM34*3,1))</f>
        <v>-3.6</v>
      </c>
      <c r="AF34" s="105">
        <f>AVERAGE(INDEX(Monatsdaten!CO$2:CO$1980,($AM34-1)*3+1,1):INDEX(Monatsdaten!CO$2:CO$1980,$AM34*3,1))</f>
        <v>-5.666666666666667</v>
      </c>
      <c r="AG34" s="105" t="e">
        <f>AVERAGE(INDEX(Monatsdaten!CP$2:CP$1980,($AM34-1)*3+1,1):INDEX(Monatsdaten!CP$2:CP$1980,$AM34*3,1))</f>
        <v>#DIV/0!</v>
      </c>
      <c r="AH34" s="105" t="e">
        <f>AVERAGE(INDEX(Monatsdaten!CQ$2:CQ$1980,($AM34-1)*3+1,1):INDEX(Monatsdaten!CQ$2:CQ$1980,$AM34*3,1))</f>
        <v>#DIV/0!</v>
      </c>
      <c r="AM34" s="107">
        <v>33</v>
      </c>
    </row>
    <row r="35" spans="1:39">
      <c r="A35" s="40" t="s">
        <v>101</v>
      </c>
      <c r="B35" s="41">
        <f>Quartalsdaten!B35</f>
        <v>223.76132888891371</v>
      </c>
      <c r="C35">
        <f>Quartalsdaten!C35</f>
        <v>108.61768115942029</v>
      </c>
      <c r="D35" s="105">
        <f>Quartalsdaten!J35</f>
        <v>3.6520000000000001</v>
      </c>
      <c r="E35" t="str">
        <f>Quartalsdaten!K35</f>
        <v>#NA</v>
      </c>
      <c r="F35">
        <f>Quartalsdaten!P35</f>
        <v>1.6</v>
      </c>
      <c r="G35">
        <f>Quartalsdaten!Q35</f>
        <v>29.4</v>
      </c>
      <c r="H35">
        <f>Quartalsdaten!R35</f>
        <v>0</v>
      </c>
      <c r="I35">
        <f>Quartalsdaten!Y35</f>
        <v>1.3592029731056205</v>
      </c>
      <c r="L35">
        <f>Quartalsdaten!AY35</f>
        <v>2.23</v>
      </c>
      <c r="M35" s="41">
        <f>Quartalsdaten!D35</f>
        <v>109.19324068224887</v>
      </c>
      <c r="N35" s="41">
        <f>Quartalsdaten!E35</f>
        <v>108.18689655172415</v>
      </c>
      <c r="O35">
        <f>Quartalsdaten!L35</f>
        <v>591.4</v>
      </c>
      <c r="T35">
        <f>Quartalsdaten!AJ35</f>
        <v>0.488958</v>
      </c>
      <c r="V35">
        <f>Quartalsdaten!BH35</f>
        <v>83.8</v>
      </c>
      <c r="W35" s="105">
        <f>AVERAGE(INDEX(Monatsdaten!AR$2:AR$1980,($AM35-1)*3+1,1):INDEX(Monatsdaten!AR$2:AR$1980,$AM35*3,1))</f>
        <v>101.56946666666666</v>
      </c>
      <c r="X35">
        <f>Quartalsdaten!BO35</f>
        <v>16.93</v>
      </c>
      <c r="AE35" s="105">
        <f>AVERAGE(INDEX(Monatsdaten!CN$2:CN$1980,($AM35-1)*3+1,1):INDEX(Monatsdaten!CN$2:CN$1980,$AM35*3,1))</f>
        <v>3.8333333333333335</v>
      </c>
      <c r="AF35" s="105">
        <f>AVERAGE(INDEX(Monatsdaten!CO$2:CO$1980,($AM35-1)*3+1,1):INDEX(Monatsdaten!CO$2:CO$1980,$AM35*3,1))</f>
        <v>2.3333333333333335</v>
      </c>
      <c r="AG35" s="105" t="e">
        <f>AVERAGE(INDEX(Monatsdaten!CP$2:CP$1980,($AM35-1)*3+1,1):INDEX(Monatsdaten!CP$2:CP$1980,$AM35*3,1))</f>
        <v>#DIV/0!</v>
      </c>
      <c r="AH35" s="105" t="e">
        <f>AVERAGE(INDEX(Monatsdaten!CQ$2:CQ$1980,($AM35-1)*3+1,1):INDEX(Monatsdaten!CQ$2:CQ$1980,$AM35*3,1))</f>
        <v>#DIV/0!</v>
      </c>
      <c r="AM35" s="107">
        <v>34</v>
      </c>
    </row>
    <row r="36" spans="1:39">
      <c r="A36" s="40" t="s">
        <v>102</v>
      </c>
      <c r="B36" s="41">
        <f>Quartalsdaten!B36</f>
        <v>227.90695940401136</v>
      </c>
      <c r="C36">
        <f>Quartalsdaten!C36</f>
        <v>111.72202898550728</v>
      </c>
      <c r="D36" s="105">
        <f>Quartalsdaten!J36</f>
        <v>3.7629999999999999</v>
      </c>
      <c r="E36" t="str">
        <f>Quartalsdaten!K36</f>
        <v>#NA</v>
      </c>
      <c r="F36">
        <f>Quartalsdaten!P36</f>
        <v>1.3</v>
      </c>
      <c r="G36">
        <f>Quartalsdaten!Q36</f>
        <v>29.7</v>
      </c>
      <c r="H36">
        <f>Quartalsdaten!R36</f>
        <v>0</v>
      </c>
      <c r="I36">
        <f>Quartalsdaten!Y36</f>
        <v>1.3740816357816654</v>
      </c>
      <c r="L36">
        <f>Quartalsdaten!AY36</f>
        <v>2.23</v>
      </c>
      <c r="M36" s="41">
        <f>Quartalsdaten!D36</f>
        <v>112.20022109917879</v>
      </c>
      <c r="N36" s="41">
        <f>Quartalsdaten!E36</f>
        <v>111.34275862068968</v>
      </c>
      <c r="O36">
        <f>Quartalsdaten!L36</f>
        <v>567.29999999999995</v>
      </c>
      <c r="T36">
        <f>Quartalsdaten!AJ36</f>
        <v>0.488958</v>
      </c>
      <c r="V36">
        <f>Quartalsdaten!BH36</f>
        <v>85.7</v>
      </c>
      <c r="W36" s="105">
        <f>AVERAGE(INDEX(Monatsdaten!AR$2:AR$1980,($AM36-1)*3+1,1):INDEX(Monatsdaten!AR$2:AR$1980,$AM36*3,1))</f>
        <v>102.56716666666667</v>
      </c>
      <c r="X36">
        <f>Quartalsdaten!BO36</f>
        <v>29.2</v>
      </c>
      <c r="AE36" s="105">
        <f>AVERAGE(INDEX(Monatsdaten!CN$2:CN$1980,($AM36-1)*3+1,1):INDEX(Monatsdaten!CN$2:CN$1980,$AM36*3,1))</f>
        <v>12.166666666666666</v>
      </c>
      <c r="AF36" s="105">
        <f>AVERAGE(INDEX(Monatsdaten!CO$2:CO$1980,($AM36-1)*3+1,1):INDEX(Monatsdaten!CO$2:CO$1980,$AM36*3,1))</f>
        <v>7.166666666666667</v>
      </c>
      <c r="AG36" s="105" t="e">
        <f>AVERAGE(INDEX(Monatsdaten!CP$2:CP$1980,($AM36-1)*3+1,1):INDEX(Monatsdaten!CP$2:CP$1980,$AM36*3,1))</f>
        <v>#DIV/0!</v>
      </c>
      <c r="AH36" s="105" t="e">
        <f>AVERAGE(INDEX(Monatsdaten!CQ$2:CQ$1980,($AM36-1)*3+1,1):INDEX(Monatsdaten!CQ$2:CQ$1980,$AM36*3,1))</f>
        <v>#DIV/0!</v>
      </c>
      <c r="AM36" s="107">
        <v>35</v>
      </c>
    </row>
    <row r="37" spans="1:39">
      <c r="A37" s="40" t="s">
        <v>103</v>
      </c>
      <c r="B37" s="41">
        <f>Quartalsdaten!B37</f>
        <v>235.61812188214165</v>
      </c>
      <c r="C37">
        <f>Quartalsdaten!C37</f>
        <v>114.10202898550725</v>
      </c>
      <c r="D37" s="105">
        <f>Quartalsdaten!J37</f>
        <v>4.4779999999999998</v>
      </c>
      <c r="E37" t="str">
        <f>Quartalsdaten!K37</f>
        <v>#NA</v>
      </c>
      <c r="F37">
        <f>Quartalsdaten!P37</f>
        <v>1.1000000000000001</v>
      </c>
      <c r="G37">
        <f>Quartalsdaten!Q37</f>
        <v>29.9</v>
      </c>
      <c r="H37">
        <f>Quartalsdaten!R37</f>
        <v>0</v>
      </c>
      <c r="I37">
        <f>Quartalsdaten!Y37</f>
        <v>1.38423189628526</v>
      </c>
      <c r="L37">
        <f>Quartalsdaten!AY37</f>
        <v>2.23</v>
      </c>
      <c r="M37" s="41">
        <f>Quartalsdaten!D37</f>
        <v>115.64194567277322</v>
      </c>
      <c r="N37" s="41">
        <f>Quartalsdaten!E37</f>
        <v>112.88781609195406</v>
      </c>
      <c r="O37">
        <f>Quartalsdaten!L37</f>
        <v>555.6</v>
      </c>
      <c r="T37">
        <f>Quartalsdaten!AJ37</f>
        <v>0.488958</v>
      </c>
      <c r="V37">
        <f>Quartalsdaten!BH37</f>
        <v>87</v>
      </c>
      <c r="W37" s="105">
        <f>AVERAGE(INDEX(Monatsdaten!AR$2:AR$1980,($AM37-1)*3+1,1):INDEX(Monatsdaten!AR$2:AR$1980,$AM37*3,1))</f>
        <v>103.18829999999998</v>
      </c>
      <c r="X37">
        <f>Quartalsdaten!BO37</f>
        <v>31.43</v>
      </c>
      <c r="AE37" s="105">
        <f>AVERAGE(INDEX(Monatsdaten!CN$2:CN$1980,($AM37-1)*3+1,1):INDEX(Monatsdaten!CN$2:CN$1980,$AM37*3,1))</f>
        <v>19.966666666666665</v>
      </c>
      <c r="AF37" s="105">
        <f>AVERAGE(INDEX(Monatsdaten!CO$2:CO$1980,($AM37-1)*3+1,1):INDEX(Monatsdaten!CO$2:CO$1980,$AM37*3,1))</f>
        <v>5.6000000000000005</v>
      </c>
      <c r="AG37" s="105" t="e">
        <f>AVERAGE(INDEX(Monatsdaten!CP$2:CP$1980,($AM37-1)*3+1,1):INDEX(Monatsdaten!CP$2:CP$1980,$AM37*3,1))</f>
        <v>#DIV/0!</v>
      </c>
      <c r="AH37" s="105" t="e">
        <f>AVERAGE(INDEX(Monatsdaten!CQ$2:CQ$1980,($AM37-1)*3+1,1):INDEX(Monatsdaten!CQ$2:CQ$1980,$AM37*3,1))</f>
        <v>#DIV/0!</v>
      </c>
      <c r="AM37" s="107">
        <v>36</v>
      </c>
    </row>
    <row r="38" spans="1:39">
      <c r="A38" s="40" t="s">
        <v>104</v>
      </c>
      <c r="B38" s="41">
        <f>Quartalsdaten!B38</f>
        <v>230.38011509249716</v>
      </c>
      <c r="C38">
        <f>Quartalsdaten!C38</f>
        <v>114.37797101449277</v>
      </c>
      <c r="D38" s="105">
        <f>Quartalsdaten!J38</f>
        <v>3.9969999999999999</v>
      </c>
      <c r="E38" t="str">
        <f>Quartalsdaten!K38</f>
        <v>#NA</v>
      </c>
      <c r="F38">
        <f>Quartalsdaten!P38</f>
        <v>0.8</v>
      </c>
      <c r="G38">
        <f>Quartalsdaten!Q38</f>
        <v>30.2</v>
      </c>
      <c r="H38">
        <f>Quartalsdaten!R38</f>
        <v>0</v>
      </c>
      <c r="I38">
        <f>Quartalsdaten!Y38</f>
        <v>1.3979910752045455</v>
      </c>
      <c r="L38">
        <f>Quartalsdaten!AY38</f>
        <v>2.23</v>
      </c>
      <c r="M38" s="41">
        <f>Quartalsdaten!D38</f>
        <v>117.52583701831965</v>
      </c>
      <c r="N38" s="41">
        <f>Quartalsdaten!E38</f>
        <v>111.40850574712644</v>
      </c>
      <c r="O38">
        <f>Quartalsdaten!L38</f>
        <v>581.4</v>
      </c>
      <c r="T38">
        <f>Quartalsdaten!AJ38</f>
        <v>0.48667899999999997</v>
      </c>
      <c r="V38">
        <f>Quartalsdaten!BH38</f>
        <v>88.5</v>
      </c>
      <c r="W38" s="105">
        <f>AVERAGE(INDEX(Monatsdaten!AR$2:AR$1980,($AM38-1)*3+1,1):INDEX(Monatsdaten!AR$2:AR$1980,$AM38*3,1))</f>
        <v>103.70506666666667</v>
      </c>
      <c r="X38">
        <f>Quartalsdaten!BO38</f>
        <v>34.869999999999997</v>
      </c>
      <c r="AE38" s="105">
        <f>AVERAGE(INDEX(Monatsdaten!CN$2:CN$1980,($AM38-1)*3+1,1):INDEX(Monatsdaten!CN$2:CN$1980,$AM38*3,1))</f>
        <v>26.233333333333331</v>
      </c>
      <c r="AF38" s="105">
        <f>AVERAGE(INDEX(Monatsdaten!CO$2:CO$1980,($AM38-1)*3+1,1):INDEX(Monatsdaten!CO$2:CO$1980,$AM38*3,1))</f>
        <v>10.433333333333334</v>
      </c>
      <c r="AG38" s="105" t="e">
        <f>AVERAGE(INDEX(Monatsdaten!CP$2:CP$1980,($AM38-1)*3+1,1):INDEX(Monatsdaten!CP$2:CP$1980,$AM38*3,1))</f>
        <v>#DIV/0!</v>
      </c>
      <c r="AH38" s="105" t="e">
        <f>AVERAGE(INDEX(Monatsdaten!CQ$2:CQ$1980,($AM38-1)*3+1,1):INDEX(Monatsdaten!CQ$2:CQ$1980,$AM38*3,1))</f>
        <v>#DIV/0!</v>
      </c>
      <c r="AM38" s="107">
        <v>37</v>
      </c>
    </row>
    <row r="39" spans="1:39">
      <c r="A39" s="40" t="s">
        <v>105</v>
      </c>
      <c r="B39" s="41">
        <f>Quartalsdaten!B39</f>
        <v>240.94567850502202</v>
      </c>
      <c r="C39">
        <f>Quartalsdaten!C39</f>
        <v>115.89565217391305</v>
      </c>
      <c r="D39" s="105">
        <f>Quartalsdaten!J39</f>
        <v>4.76</v>
      </c>
      <c r="E39" t="str">
        <f>Quartalsdaten!K39</f>
        <v>#NA</v>
      </c>
      <c r="F39">
        <f>Quartalsdaten!P39</f>
        <v>0.7</v>
      </c>
      <c r="G39">
        <f>Quartalsdaten!Q39</f>
        <v>30.4</v>
      </c>
      <c r="H39">
        <f>Quartalsdaten!R39</f>
        <v>0</v>
      </c>
      <c r="I39">
        <f>Quartalsdaten!Y39</f>
        <v>1.4056218366401732</v>
      </c>
      <c r="L39">
        <f>Quartalsdaten!AY39</f>
        <v>2.23</v>
      </c>
      <c r="M39" s="41">
        <f>Quartalsdaten!D39</f>
        <v>121.98196462413139</v>
      </c>
      <c r="N39" s="41">
        <f>Quartalsdaten!E39</f>
        <v>110.29080459770114</v>
      </c>
      <c r="O39">
        <f>Quartalsdaten!L39</f>
        <v>588.79999999999995</v>
      </c>
      <c r="T39">
        <f>Quartalsdaten!AJ39</f>
        <v>0.48884499999999997</v>
      </c>
      <c r="V39">
        <f>Quartalsdaten!BH39</f>
        <v>89.6</v>
      </c>
      <c r="W39" s="105">
        <f>AVERAGE(INDEX(Monatsdaten!AR$2:AR$1980,($AM39-1)*3+1,1):INDEX(Monatsdaten!AR$2:AR$1980,$AM39*3,1))</f>
        <v>104.05633333333333</v>
      </c>
      <c r="X39">
        <f>Quartalsdaten!BO39</f>
        <v>28.2</v>
      </c>
      <c r="AE39" s="105">
        <f>AVERAGE(INDEX(Monatsdaten!CN$2:CN$1980,($AM39-1)*3+1,1):INDEX(Monatsdaten!CN$2:CN$1980,$AM39*3,1))</f>
        <v>29.066666666666666</v>
      </c>
      <c r="AF39" s="105">
        <f>AVERAGE(INDEX(Monatsdaten!CO$2:CO$1980,($AM39-1)*3+1,1):INDEX(Monatsdaten!CO$2:CO$1980,$AM39*3,1))</f>
        <v>20.3</v>
      </c>
      <c r="AG39" s="105" t="e">
        <f>AVERAGE(INDEX(Monatsdaten!CP$2:CP$1980,($AM39-1)*3+1,1):INDEX(Monatsdaten!CP$2:CP$1980,$AM39*3,1))</f>
        <v>#DIV/0!</v>
      </c>
      <c r="AH39" s="105" t="e">
        <f>AVERAGE(INDEX(Monatsdaten!CQ$2:CQ$1980,($AM39-1)*3+1,1):INDEX(Monatsdaten!CQ$2:CQ$1980,$AM39*3,1))</f>
        <v>#DIV/0!</v>
      </c>
      <c r="AM39" s="107">
        <v>38</v>
      </c>
    </row>
    <row r="40" spans="1:39">
      <c r="A40" s="40" t="s">
        <v>106</v>
      </c>
      <c r="B40" s="41">
        <f>Quartalsdaten!B40</f>
        <v>244.88192043946512</v>
      </c>
      <c r="C40">
        <f>Quartalsdaten!C40</f>
        <v>115.96463768115943</v>
      </c>
      <c r="D40" s="105">
        <f>Quartalsdaten!J40</f>
        <v>6.407</v>
      </c>
      <c r="E40" t="str">
        <f>Quartalsdaten!K40</f>
        <v>#NA</v>
      </c>
      <c r="F40">
        <f>Quartalsdaten!P40</f>
        <v>0.6</v>
      </c>
      <c r="G40">
        <f>Quartalsdaten!Q40</f>
        <v>30.7</v>
      </c>
      <c r="H40">
        <f>Quartalsdaten!R40</f>
        <v>0</v>
      </c>
      <c r="I40">
        <f>Quartalsdaten!Y40</f>
        <v>1.4205342965514971</v>
      </c>
      <c r="L40">
        <f>Quartalsdaten!AY40</f>
        <v>2.23</v>
      </c>
      <c r="M40" s="41">
        <f>Quartalsdaten!D40</f>
        <v>123.64848389134553</v>
      </c>
      <c r="N40" s="41">
        <f>Quartalsdaten!E40</f>
        <v>108.84436781609196</v>
      </c>
      <c r="O40">
        <f>Quartalsdaten!L40</f>
        <v>601.5</v>
      </c>
      <c r="T40">
        <f>Quartalsdaten!AJ40</f>
        <v>0.49290600000000001</v>
      </c>
      <c r="V40">
        <f>Quartalsdaten!BH40</f>
        <v>89.8</v>
      </c>
      <c r="W40" s="105">
        <f>AVERAGE(INDEX(Monatsdaten!AR$2:AR$1980,($AM40-1)*3+1,1):INDEX(Monatsdaten!AR$2:AR$1980,$AM40*3,1))</f>
        <v>103.46759999999999</v>
      </c>
      <c r="X40">
        <f>Quartalsdaten!BO40</f>
        <v>22.3</v>
      </c>
      <c r="AE40" s="105">
        <f>AVERAGE(INDEX(Monatsdaten!CN$2:CN$1980,($AM40-1)*3+1,1):INDEX(Monatsdaten!CN$2:CN$1980,$AM40*3,1))</f>
        <v>27.600000000000005</v>
      </c>
      <c r="AF40" s="105">
        <f>AVERAGE(INDEX(Monatsdaten!CO$2:CO$1980,($AM40-1)*3+1,1):INDEX(Monatsdaten!CO$2:CO$1980,$AM40*3,1))</f>
        <v>19.766666666666666</v>
      </c>
      <c r="AG40" s="105" t="e">
        <f>AVERAGE(INDEX(Monatsdaten!CP$2:CP$1980,($AM40-1)*3+1,1):INDEX(Monatsdaten!CP$2:CP$1980,$AM40*3,1))</f>
        <v>#DIV/0!</v>
      </c>
      <c r="AH40" s="105" t="e">
        <f>AVERAGE(INDEX(Monatsdaten!CQ$2:CQ$1980,($AM40-1)*3+1,1):INDEX(Monatsdaten!CQ$2:CQ$1980,$AM40*3,1))</f>
        <v>#DIV/0!</v>
      </c>
      <c r="AM40" s="107">
        <v>39</v>
      </c>
    </row>
    <row r="41" spans="1:39">
      <c r="A41" s="40" t="s">
        <v>107</v>
      </c>
      <c r="B41" s="41">
        <f>Quartalsdaten!B41</f>
        <v>252.20591157978137</v>
      </c>
      <c r="C41">
        <f>Quartalsdaten!C41</f>
        <v>115.03333333333336</v>
      </c>
      <c r="D41" s="105">
        <f>Quartalsdaten!J41</f>
        <v>8</v>
      </c>
      <c r="E41" t="str">
        <f>Quartalsdaten!K41</f>
        <v>#NA</v>
      </c>
      <c r="F41">
        <f>Quartalsdaten!P41</f>
        <v>0.6</v>
      </c>
      <c r="G41">
        <f>Quartalsdaten!Q41</f>
        <v>31</v>
      </c>
      <c r="H41">
        <f>Quartalsdaten!R41</f>
        <v>0</v>
      </c>
      <c r="I41">
        <f>Quartalsdaten!Y41</f>
        <v>1.4205564997806031</v>
      </c>
      <c r="L41">
        <f>Quartalsdaten!AY41</f>
        <v>2.23</v>
      </c>
      <c r="M41" s="41">
        <f>Quartalsdaten!D41</f>
        <v>123.50356917245736</v>
      </c>
      <c r="N41" s="41">
        <f>Quartalsdaten!E41</f>
        <v>107.16781609195404</v>
      </c>
      <c r="O41">
        <f>Quartalsdaten!L41</f>
        <v>622.4</v>
      </c>
      <c r="T41">
        <f>Quartalsdaten!AJ41</f>
        <v>0.53069699999999997</v>
      </c>
      <c r="V41">
        <f>Quartalsdaten!BH41</f>
        <v>90.2</v>
      </c>
      <c r="W41" s="105">
        <f>AVERAGE(INDEX(Monatsdaten!AR$2:AR$1980,($AM41-1)*3+1,1):INDEX(Monatsdaten!AR$2:AR$1980,$AM41*3,1))</f>
        <v>102.10433333333333</v>
      </c>
      <c r="X41">
        <f>Quartalsdaten!BO41</f>
        <v>37.43</v>
      </c>
      <c r="AE41" s="105">
        <f>AVERAGE(INDEX(Monatsdaten!CN$2:CN$1980,($AM41-1)*3+1,1):INDEX(Monatsdaten!CN$2:CN$1980,$AM41*3,1))</f>
        <v>37.766666666666666</v>
      </c>
      <c r="AF41" s="105">
        <f>AVERAGE(INDEX(Monatsdaten!CO$2:CO$1980,($AM41-1)*3+1,1):INDEX(Monatsdaten!CO$2:CO$1980,$AM41*3,1))</f>
        <v>15.4</v>
      </c>
      <c r="AG41" s="105" t="e">
        <f>AVERAGE(INDEX(Monatsdaten!CP$2:CP$1980,($AM41-1)*3+1,1):INDEX(Monatsdaten!CP$2:CP$1980,$AM41*3,1))</f>
        <v>#DIV/0!</v>
      </c>
      <c r="AH41" s="105" t="e">
        <f>AVERAGE(INDEX(Monatsdaten!CQ$2:CQ$1980,($AM41-1)*3+1,1):INDEX(Monatsdaten!CQ$2:CQ$1980,$AM41*3,1))</f>
        <v>#DIV/0!</v>
      </c>
      <c r="AM41" s="107">
        <v>40</v>
      </c>
    </row>
    <row r="42" spans="1:39">
      <c r="A42" s="40" t="s">
        <v>108</v>
      </c>
      <c r="B42" s="41">
        <f>Quartalsdaten!B42</f>
        <v>243.78140033863312</v>
      </c>
      <c r="C42">
        <f>Quartalsdaten!C42</f>
        <v>110.23884057971016</v>
      </c>
      <c r="D42" s="105">
        <f>Quartalsdaten!J42</f>
        <v>9.5670000000000002</v>
      </c>
      <c r="E42" t="str">
        <f>Quartalsdaten!K42</f>
        <v>#NA</v>
      </c>
      <c r="F42">
        <f>Quartalsdaten!P42</f>
        <v>0.5</v>
      </c>
      <c r="G42">
        <f>Quartalsdaten!Q42</f>
        <v>31.2</v>
      </c>
      <c r="H42">
        <f>Quartalsdaten!R42</f>
        <v>0</v>
      </c>
      <c r="I42">
        <f>Quartalsdaten!Y42</f>
        <v>1.4212194674457639</v>
      </c>
      <c r="L42">
        <f>Quartalsdaten!AY42</f>
        <v>2.23</v>
      </c>
      <c r="M42" s="41">
        <f>Quartalsdaten!D42</f>
        <v>117.77943777637395</v>
      </c>
      <c r="N42" s="41">
        <f>Quartalsdaten!E42</f>
        <v>103.28873563218393</v>
      </c>
      <c r="O42">
        <f>Quartalsdaten!L42</f>
        <v>572.70000000000005</v>
      </c>
      <c r="S42">
        <f>Quartalsdaten!AF42</f>
        <v>-5.333333333333333</v>
      </c>
      <c r="T42">
        <f>Quartalsdaten!AJ42</f>
        <v>0.53236000000000006</v>
      </c>
      <c r="V42">
        <f>Quartalsdaten!BH42</f>
        <v>92.3</v>
      </c>
      <c r="W42" s="105">
        <f>AVERAGE(INDEX(Monatsdaten!AR$2:AR$1980,($AM42-1)*3+1,1):INDEX(Monatsdaten!AR$2:AR$1980,$AM42*3,1))</f>
        <v>100.84480000000001</v>
      </c>
      <c r="X42">
        <f>Quartalsdaten!BO42</f>
        <v>55.47</v>
      </c>
      <c r="AE42" s="105">
        <f>AVERAGE(INDEX(Monatsdaten!CN$2:CN$1980,($AM42-1)*3+1,1):INDEX(Monatsdaten!CN$2:CN$1980,$AM42*3,1))</f>
        <v>31.899999999999995</v>
      </c>
      <c r="AF42" s="105">
        <f>AVERAGE(INDEX(Monatsdaten!CO$2:CO$1980,($AM42-1)*3+1,1):INDEX(Monatsdaten!CO$2:CO$1980,$AM42*3,1))</f>
        <v>7.333333333333333</v>
      </c>
      <c r="AG42" s="105" t="e">
        <f>AVERAGE(INDEX(Monatsdaten!CP$2:CP$1980,($AM42-1)*3+1,1):INDEX(Monatsdaten!CP$2:CP$1980,$AM42*3,1))</f>
        <v>#DIV/0!</v>
      </c>
      <c r="AH42" s="105" t="e">
        <f>AVERAGE(INDEX(Monatsdaten!CQ$2:CQ$1980,($AM42-1)*3+1,1):INDEX(Monatsdaten!CQ$2:CQ$1980,$AM42*3,1))</f>
        <v>#DIV/0!</v>
      </c>
      <c r="AM42" s="107">
        <v>41</v>
      </c>
    </row>
    <row r="43" spans="1:39">
      <c r="A43" s="40" t="s">
        <v>109</v>
      </c>
      <c r="B43" s="41">
        <f>Quartalsdaten!B43</f>
        <v>253.73281681091558</v>
      </c>
      <c r="C43">
        <f>Quartalsdaten!C43</f>
        <v>106.51362318840582</v>
      </c>
      <c r="D43" s="105">
        <f>Quartalsdaten!J43</f>
        <v>9.89</v>
      </c>
      <c r="E43" t="str">
        <f>Quartalsdaten!K43</f>
        <v>#NA</v>
      </c>
      <c r="F43">
        <f>Quartalsdaten!P43</f>
        <v>0.6</v>
      </c>
      <c r="G43">
        <f>Quartalsdaten!Q43</f>
        <v>31.5</v>
      </c>
      <c r="H43">
        <f>Quartalsdaten!R43</f>
        <v>0</v>
      </c>
      <c r="I43">
        <f>Quartalsdaten!Y43</f>
        <v>1.4395720351811374</v>
      </c>
      <c r="L43">
        <f>Quartalsdaten!AY43</f>
        <v>2.23</v>
      </c>
      <c r="M43" s="41">
        <f>Quartalsdaten!D43</f>
        <v>114.19279848389134</v>
      </c>
      <c r="N43" s="41">
        <f>Quartalsdaten!E43</f>
        <v>99.442528735632195</v>
      </c>
      <c r="O43">
        <f>Quartalsdaten!L43</f>
        <v>464.8</v>
      </c>
      <c r="S43">
        <f>Quartalsdaten!AF43</f>
        <v>-6</v>
      </c>
      <c r="T43">
        <f>Quartalsdaten!AJ43</f>
        <v>0.53842599999999996</v>
      </c>
      <c r="V43">
        <f>Quartalsdaten!BH43</f>
        <v>91.7</v>
      </c>
      <c r="W43" s="105">
        <f>AVERAGE(INDEX(Monatsdaten!AR$2:AR$1980,($AM43-1)*3+1,1):INDEX(Monatsdaten!AR$2:AR$1980,$AM43*3,1))</f>
        <v>100.26293333333335</v>
      </c>
      <c r="X43">
        <f>Quartalsdaten!BO43</f>
        <v>36.729999999999997</v>
      </c>
      <c r="AE43" s="105">
        <f>AVERAGE(INDEX(Monatsdaten!CN$2:CN$1980,($AM43-1)*3+1,1):INDEX(Monatsdaten!CN$2:CN$1980,$AM43*3,1))</f>
        <v>29.466666666666669</v>
      </c>
      <c r="AF43" s="105">
        <f>AVERAGE(INDEX(Monatsdaten!CO$2:CO$1980,($AM43-1)*3+1,1):INDEX(Monatsdaten!CO$2:CO$1980,$AM43*3,1))</f>
        <v>9.9</v>
      </c>
      <c r="AG43" s="105" t="e">
        <f>AVERAGE(INDEX(Monatsdaten!CP$2:CP$1980,($AM43-1)*3+1,1):INDEX(Monatsdaten!CP$2:CP$1980,$AM43*3,1))</f>
        <v>#DIV/0!</v>
      </c>
      <c r="AH43" s="105" t="e">
        <f>AVERAGE(INDEX(Monatsdaten!CQ$2:CQ$1980,($AM43-1)*3+1,1):INDEX(Monatsdaten!CQ$2:CQ$1980,$AM43*3,1))</f>
        <v>#DIV/0!</v>
      </c>
      <c r="AM43" s="107">
        <v>42</v>
      </c>
    </row>
    <row r="44" spans="1:39">
      <c r="A44" s="40" t="s">
        <v>110</v>
      </c>
      <c r="B44" s="41">
        <f>Quartalsdaten!B44</f>
        <v>257.42355830120465</v>
      </c>
      <c r="C44">
        <f>Quartalsdaten!C44</f>
        <v>104.27159420289856</v>
      </c>
      <c r="D44" s="105">
        <f>Quartalsdaten!J44</f>
        <v>9.3829999999999991</v>
      </c>
      <c r="E44" t="str">
        <f>Quartalsdaten!K44</f>
        <v>#NA</v>
      </c>
      <c r="F44">
        <f>Quartalsdaten!P44</f>
        <v>0.6</v>
      </c>
      <c r="G44">
        <f>Quartalsdaten!Q44</f>
        <v>31.8</v>
      </c>
      <c r="H44">
        <f>Quartalsdaten!R44</f>
        <v>0</v>
      </c>
      <c r="I44">
        <f>Quartalsdaten!Y44</f>
        <v>1.4556594811898098</v>
      </c>
      <c r="L44">
        <f>Quartalsdaten!AY44</f>
        <v>2.23</v>
      </c>
      <c r="M44" s="41">
        <f>Quartalsdaten!D44</f>
        <v>110.67861655085279</v>
      </c>
      <c r="N44" s="41">
        <f>Quartalsdaten!E44</f>
        <v>98.357701149425296</v>
      </c>
      <c r="O44">
        <f>Quartalsdaten!L44</f>
        <v>486.7</v>
      </c>
      <c r="S44">
        <f>Quartalsdaten!AF44</f>
        <v>-8</v>
      </c>
      <c r="T44">
        <f>Quartalsdaten!AJ44</f>
        <v>0.53871199999999997</v>
      </c>
      <c r="V44">
        <f>Quartalsdaten!BH44</f>
        <v>90.6</v>
      </c>
      <c r="W44" s="105">
        <f>AVERAGE(INDEX(Monatsdaten!AR$2:AR$1980,($AM44-1)*3+1,1):INDEX(Monatsdaten!AR$2:AR$1980,$AM44*3,1))</f>
        <v>100.05646666666667</v>
      </c>
      <c r="X44">
        <f>Quartalsdaten!BO44</f>
        <v>21.8</v>
      </c>
      <c r="AE44" s="105">
        <f>AVERAGE(INDEX(Monatsdaten!CN$2:CN$1980,($AM44-1)*3+1,1):INDEX(Monatsdaten!CN$2:CN$1980,$AM44*3,1))</f>
        <v>26.033333333333335</v>
      </c>
      <c r="AF44" s="105">
        <f>AVERAGE(INDEX(Monatsdaten!CO$2:CO$1980,($AM44-1)*3+1,1):INDEX(Monatsdaten!CO$2:CO$1980,$AM44*3,1))</f>
        <v>7.2666666666666657</v>
      </c>
      <c r="AG44" s="105" t="e">
        <f>AVERAGE(INDEX(Monatsdaten!CP$2:CP$1980,($AM44-1)*3+1,1):INDEX(Monatsdaten!CP$2:CP$1980,$AM44*3,1))</f>
        <v>#DIV/0!</v>
      </c>
      <c r="AH44" s="105" t="e">
        <f>AVERAGE(INDEX(Monatsdaten!CQ$2:CQ$1980,($AM44-1)*3+1,1):INDEX(Monatsdaten!CQ$2:CQ$1980,$AM44*3,1))</f>
        <v>#DIV/0!</v>
      </c>
      <c r="AM44" s="107">
        <v>43</v>
      </c>
    </row>
    <row r="45" spans="1:39">
      <c r="A45" s="40" t="s">
        <v>111</v>
      </c>
      <c r="B45" s="41">
        <f>Quartalsdaten!B45</f>
        <v>261.23883401355874</v>
      </c>
      <c r="C45">
        <f>Quartalsdaten!C45</f>
        <v>99.304637681159406</v>
      </c>
      <c r="D45" s="105">
        <f>Quartalsdaten!J45</f>
        <v>8.83</v>
      </c>
      <c r="E45" t="str">
        <f>Quartalsdaten!K45</f>
        <v>#NA</v>
      </c>
      <c r="F45">
        <f>Quartalsdaten!P45</f>
        <v>0.6</v>
      </c>
      <c r="G45">
        <f>Quartalsdaten!Q45</f>
        <v>32.1</v>
      </c>
      <c r="H45">
        <f>Quartalsdaten!R45</f>
        <v>0</v>
      </c>
      <c r="I45">
        <f>Quartalsdaten!Y45</f>
        <v>1.4671521137509302</v>
      </c>
      <c r="L45">
        <f>Quartalsdaten!AY45</f>
        <v>2.23</v>
      </c>
      <c r="M45" s="41">
        <f>Quartalsdaten!D45</f>
        <v>104.95448515476942</v>
      </c>
      <c r="N45" s="41">
        <f>Quartalsdaten!E45</f>
        <v>94.018390804597701</v>
      </c>
      <c r="O45">
        <f>Quartalsdaten!L45</f>
        <v>443.9</v>
      </c>
      <c r="S45">
        <f>Quartalsdaten!AF45</f>
        <v>-10.666666666666666</v>
      </c>
      <c r="T45">
        <f>Quartalsdaten!AJ45</f>
        <v>0.54306600000000005</v>
      </c>
      <c r="V45">
        <f>Quartalsdaten!BH45</f>
        <v>89.4</v>
      </c>
      <c r="W45" s="105">
        <f>AVERAGE(INDEX(Monatsdaten!AR$2:AR$1980,($AM45-1)*3+1,1):INDEX(Monatsdaten!AR$2:AR$1980,$AM45*3,1))</f>
        <v>99.855833333333337</v>
      </c>
      <c r="X45">
        <f>Quartalsdaten!BO45</f>
        <v>17.5</v>
      </c>
      <c r="AE45" s="105">
        <f>AVERAGE(INDEX(Monatsdaten!CN$2:CN$1980,($AM45-1)*3+1,1):INDEX(Monatsdaten!CN$2:CN$1980,$AM45*3,1))</f>
        <v>24.566666666666666</v>
      </c>
      <c r="AF45" s="105">
        <f>AVERAGE(INDEX(Monatsdaten!CO$2:CO$1980,($AM45-1)*3+1,1):INDEX(Monatsdaten!CO$2:CO$1980,$AM45*3,1))</f>
        <v>-4.333333333333333</v>
      </c>
      <c r="AG45" s="105" t="e">
        <f>AVERAGE(INDEX(Monatsdaten!CP$2:CP$1980,($AM45-1)*3+1,1):INDEX(Monatsdaten!CP$2:CP$1980,$AM45*3,1))</f>
        <v>#DIV/0!</v>
      </c>
      <c r="AH45" s="105" t="e">
        <f>AVERAGE(INDEX(Monatsdaten!CQ$2:CQ$1980,($AM45-1)*3+1,1):INDEX(Monatsdaten!CQ$2:CQ$1980,$AM45*3,1))</f>
        <v>#DIV/0!</v>
      </c>
      <c r="AM45" s="107">
        <v>44</v>
      </c>
    </row>
    <row r="46" spans="1:39">
      <c r="A46" s="40" t="s">
        <v>112</v>
      </c>
      <c r="B46" s="41">
        <f>Quartalsdaten!B46</f>
        <v>256.43860581759992</v>
      </c>
      <c r="C46">
        <f>Quartalsdaten!C46</f>
        <v>98.407826086956518</v>
      </c>
      <c r="D46" s="105">
        <f>Quartalsdaten!J46</f>
        <v>7.4770000000000003</v>
      </c>
      <c r="E46" t="str">
        <f>Quartalsdaten!K46</f>
        <v>#NA</v>
      </c>
      <c r="F46">
        <f>Quartalsdaten!P46</f>
        <v>0.6</v>
      </c>
      <c r="G46">
        <f>Quartalsdaten!Q46</f>
        <v>32.299999999999997</v>
      </c>
      <c r="H46">
        <f>Quartalsdaten!R46</f>
        <v>0</v>
      </c>
      <c r="I46">
        <f>Quartalsdaten!Y46</f>
        <v>1.4789574077990713</v>
      </c>
      <c r="L46">
        <f>Quartalsdaten!AY46</f>
        <v>2.4500000000000002</v>
      </c>
      <c r="M46" s="41">
        <f>Quartalsdaten!D46</f>
        <v>101.51276058117497</v>
      </c>
      <c r="N46" s="41">
        <f>Quartalsdaten!E46</f>
        <v>95.497701149425296</v>
      </c>
      <c r="O46">
        <f>Quartalsdaten!L46</f>
        <v>538.5</v>
      </c>
      <c r="S46">
        <f>Quartalsdaten!AF46</f>
        <v>-15.666666666666666</v>
      </c>
      <c r="T46">
        <f>Quartalsdaten!AJ46</f>
        <v>0.53868799999999994</v>
      </c>
      <c r="V46">
        <f>Quartalsdaten!BH46</f>
        <v>88.3</v>
      </c>
      <c r="W46" s="105">
        <f>AVERAGE(INDEX(Monatsdaten!AR$2:AR$1980,($AM46-1)*3+1,1):INDEX(Monatsdaten!AR$2:AR$1980,$AM46*3,1))</f>
        <v>99.564000000000007</v>
      </c>
      <c r="X46">
        <f>Quartalsdaten!BO46</f>
        <v>25.87</v>
      </c>
      <c r="AE46" s="105">
        <f>AVERAGE(INDEX(Monatsdaten!CN$2:CN$1980,($AM46-1)*3+1,1):INDEX(Monatsdaten!CN$2:CN$1980,$AM46*3,1))</f>
        <v>25.3</v>
      </c>
      <c r="AF46" s="105">
        <f>AVERAGE(INDEX(Monatsdaten!CO$2:CO$1980,($AM46-1)*3+1,1):INDEX(Monatsdaten!CO$2:CO$1980,$AM46*3,1))</f>
        <v>-1</v>
      </c>
      <c r="AG46" s="105" t="e">
        <f>AVERAGE(INDEX(Monatsdaten!CP$2:CP$1980,($AM46-1)*3+1,1):INDEX(Monatsdaten!CP$2:CP$1980,$AM46*3,1))</f>
        <v>#DIV/0!</v>
      </c>
      <c r="AH46" s="105" t="e">
        <f>AVERAGE(INDEX(Monatsdaten!CQ$2:CQ$1980,($AM46-1)*3+1,1):INDEX(Monatsdaten!CQ$2:CQ$1980,$AM46*3,1))</f>
        <v>#DIV/0!</v>
      </c>
      <c r="AM46" s="107">
        <v>45</v>
      </c>
    </row>
    <row r="47" spans="1:39">
      <c r="A47" s="40" t="s">
        <v>113</v>
      </c>
      <c r="B47" s="41">
        <f>Quartalsdaten!B47</f>
        <v>261.53318762934862</v>
      </c>
      <c r="C47">
        <f>Quartalsdaten!C47</f>
        <v>96.99362318840582</v>
      </c>
      <c r="D47" s="105">
        <f>Quartalsdaten!J47</f>
        <v>6.44</v>
      </c>
      <c r="E47" t="str">
        <f>Quartalsdaten!K47</f>
        <v>#NA</v>
      </c>
      <c r="F47">
        <f>Quartalsdaten!P47</f>
        <v>0.7</v>
      </c>
      <c r="G47">
        <f>Quartalsdaten!Q47</f>
        <v>32.6</v>
      </c>
      <c r="H47">
        <f>Quartalsdaten!R47</f>
        <v>0</v>
      </c>
      <c r="I47">
        <f>Quartalsdaten!Y47</f>
        <v>1.494013054749324</v>
      </c>
      <c r="L47">
        <f>Quartalsdaten!AY47</f>
        <v>3.16</v>
      </c>
      <c r="M47" s="41">
        <f>Quartalsdaten!D47</f>
        <v>99.77378395451673</v>
      </c>
      <c r="N47" s="41">
        <f>Quartalsdaten!E47</f>
        <v>94.412873563218398</v>
      </c>
      <c r="O47">
        <f>Quartalsdaten!L47</f>
        <v>506.2</v>
      </c>
      <c r="S47">
        <f>Quartalsdaten!AF47</f>
        <v>-16</v>
      </c>
      <c r="T47">
        <f>Quartalsdaten!AJ47</f>
        <v>0.55699900000000002</v>
      </c>
      <c r="V47">
        <f>Quartalsdaten!BH47</f>
        <v>87.5</v>
      </c>
      <c r="W47" s="105">
        <f>AVERAGE(INDEX(Monatsdaten!AR$2:AR$1980,($AM47-1)*3+1,1):INDEX(Monatsdaten!AR$2:AR$1980,$AM47*3,1))</f>
        <v>98.899800000000013</v>
      </c>
      <c r="X47">
        <f>Quartalsdaten!BO47</f>
        <v>18.600000000000001</v>
      </c>
      <c r="AE47" s="105">
        <f>AVERAGE(INDEX(Monatsdaten!CN$2:CN$1980,($AM47-1)*3+1,1):INDEX(Monatsdaten!CN$2:CN$1980,$AM47*3,1))</f>
        <v>22.066666666666663</v>
      </c>
      <c r="AF47" s="105">
        <f>AVERAGE(INDEX(Monatsdaten!CO$2:CO$1980,($AM47-1)*3+1,1):INDEX(Monatsdaten!CO$2:CO$1980,$AM47*3,1))</f>
        <v>1.9666666666666668</v>
      </c>
      <c r="AG47" s="105" t="e">
        <f>AVERAGE(INDEX(Monatsdaten!CP$2:CP$1980,($AM47-1)*3+1,1):INDEX(Monatsdaten!CP$2:CP$1980,$AM47*3,1))</f>
        <v>#DIV/0!</v>
      </c>
      <c r="AH47" s="105" t="e">
        <f>AVERAGE(INDEX(Monatsdaten!CQ$2:CQ$1980,($AM47-1)*3+1,1):INDEX(Monatsdaten!CQ$2:CQ$1980,$AM47*3,1))</f>
        <v>#DIV/0!</v>
      </c>
      <c r="AM47" s="107">
        <v>46</v>
      </c>
    </row>
    <row r="48" spans="1:39">
      <c r="A48" s="40" t="s">
        <v>114</v>
      </c>
      <c r="B48" s="41">
        <f>Quartalsdaten!B48</f>
        <v>264.90693291801779</v>
      </c>
      <c r="C48">
        <f>Quartalsdaten!C48</f>
        <v>94.475652173913048</v>
      </c>
      <c r="D48" s="105">
        <f>Quartalsdaten!J48</f>
        <v>7.6029999999999998</v>
      </c>
      <c r="E48" t="str">
        <f>Quartalsdaten!K48</f>
        <v>#NA</v>
      </c>
      <c r="F48">
        <f>Quartalsdaten!P48</f>
        <v>0.8</v>
      </c>
      <c r="G48">
        <f>Quartalsdaten!Q48</f>
        <v>32.9</v>
      </c>
      <c r="H48">
        <f>Quartalsdaten!R48</f>
        <v>0</v>
      </c>
      <c r="I48">
        <f>Quartalsdaten!Y48</f>
        <v>1.5121060290619199</v>
      </c>
      <c r="L48">
        <f>Quartalsdaten!AY48</f>
        <v>3.43</v>
      </c>
      <c r="M48" s="41">
        <f>Quartalsdaten!D48</f>
        <v>97.310233733417576</v>
      </c>
      <c r="N48" s="41">
        <f>Quartalsdaten!E48</f>
        <v>91.782988505747127</v>
      </c>
      <c r="O48">
        <f>Quartalsdaten!L48</f>
        <v>480</v>
      </c>
      <c r="S48">
        <f>Quartalsdaten!AF48</f>
        <v>-20.333333333333332</v>
      </c>
      <c r="T48">
        <f>Quartalsdaten!AJ48</f>
        <v>0.58231699999999997</v>
      </c>
      <c r="V48">
        <f>Quartalsdaten!BH48</f>
        <v>86.2</v>
      </c>
      <c r="W48" s="105">
        <f>AVERAGE(INDEX(Monatsdaten!AR$2:AR$1980,($AM48-1)*3+1,1):INDEX(Monatsdaten!AR$2:AR$1980,$AM48*3,1))</f>
        <v>98.015666666666675</v>
      </c>
      <c r="X48">
        <f>Quartalsdaten!BO48</f>
        <v>20.170000000000002</v>
      </c>
      <c r="AE48" s="105">
        <f>AVERAGE(INDEX(Monatsdaten!CN$2:CN$1980,($AM48-1)*3+1,1):INDEX(Monatsdaten!CN$2:CN$1980,$AM48*3,1))</f>
        <v>21.233333333333334</v>
      </c>
      <c r="AF48" s="105">
        <f>AVERAGE(INDEX(Monatsdaten!CO$2:CO$1980,($AM48-1)*3+1,1):INDEX(Monatsdaten!CO$2:CO$1980,$AM48*3,1))</f>
        <v>-1</v>
      </c>
      <c r="AG48" s="105" t="e">
        <f>AVERAGE(INDEX(Monatsdaten!CP$2:CP$1980,($AM48-1)*3+1,1):INDEX(Monatsdaten!CP$2:CP$1980,$AM48*3,1))</f>
        <v>#DIV/0!</v>
      </c>
      <c r="AH48" s="105" t="e">
        <f>AVERAGE(INDEX(Monatsdaten!CQ$2:CQ$1980,($AM48-1)*3+1,1):INDEX(Monatsdaten!CQ$2:CQ$1980,$AM48*3,1))</f>
        <v>#DIV/0!</v>
      </c>
      <c r="AM48" s="107">
        <v>47</v>
      </c>
    </row>
    <row r="49" spans="1:39">
      <c r="A49" s="40" t="s">
        <v>115</v>
      </c>
      <c r="B49" s="41">
        <f>Quartalsdaten!B49</f>
        <v>265.69942342206758</v>
      </c>
      <c r="C49">
        <f>Quartalsdaten!C49</f>
        <v>89.405217391304362</v>
      </c>
      <c r="D49" s="105">
        <f>Quartalsdaten!J49</f>
        <v>7.0730000000000004</v>
      </c>
      <c r="E49" t="str">
        <f>Quartalsdaten!K49</f>
        <v>#NA</v>
      </c>
      <c r="F49">
        <f>Quartalsdaten!P49</f>
        <v>0.9</v>
      </c>
      <c r="G49">
        <f>Quartalsdaten!Q49</f>
        <v>33.200000000000003</v>
      </c>
      <c r="H49">
        <f>Quartalsdaten!R49</f>
        <v>0</v>
      </c>
      <c r="I49">
        <f>Quartalsdaten!Y49</f>
        <v>1.5194585633651689</v>
      </c>
      <c r="L49">
        <f>Quartalsdaten!AY49</f>
        <v>3.41</v>
      </c>
      <c r="M49" s="41">
        <f>Quartalsdaten!D49</f>
        <v>91.549873657612125</v>
      </c>
      <c r="N49" s="41">
        <f>Quartalsdaten!E49</f>
        <v>87.345057471264369</v>
      </c>
      <c r="O49">
        <f>Quartalsdaten!L49</f>
        <v>473.5</v>
      </c>
      <c r="S49">
        <f>Quartalsdaten!AF49</f>
        <v>-19.333333333333332</v>
      </c>
      <c r="T49">
        <f>Quartalsdaten!AJ49</f>
        <v>0.599159</v>
      </c>
      <c r="V49">
        <f>Quartalsdaten!BH49</f>
        <v>85</v>
      </c>
      <c r="W49" s="105">
        <f>AVERAGE(INDEX(Monatsdaten!AR$2:AR$1980,($AM49-1)*3+1,1):INDEX(Monatsdaten!AR$2:AR$1980,$AM49*3,1))</f>
        <v>97.929233333333329</v>
      </c>
      <c r="X49">
        <f>Quartalsdaten!BO49</f>
        <v>21.23</v>
      </c>
      <c r="AE49" s="105">
        <f>AVERAGE(INDEX(Monatsdaten!CN$2:CN$1980,($AM49-1)*3+1,1):INDEX(Monatsdaten!CN$2:CN$1980,$AM49*3,1))</f>
        <v>15.066666666666668</v>
      </c>
      <c r="AF49" s="105">
        <f>AVERAGE(INDEX(Monatsdaten!CO$2:CO$1980,($AM49-1)*3+1,1):INDEX(Monatsdaten!CO$2:CO$1980,$AM49*3,1))</f>
        <v>-11.633333333333333</v>
      </c>
      <c r="AG49" s="105" t="e">
        <f>AVERAGE(INDEX(Monatsdaten!CP$2:CP$1980,($AM49-1)*3+1,1):INDEX(Monatsdaten!CP$2:CP$1980,$AM49*3,1))</f>
        <v>#DIV/0!</v>
      </c>
      <c r="AH49" s="105" t="e">
        <f>AVERAGE(INDEX(Monatsdaten!CQ$2:CQ$1980,($AM49-1)*3+1,1):INDEX(Monatsdaten!CQ$2:CQ$1980,$AM49*3,1))</f>
        <v>#DIV/0!</v>
      </c>
      <c r="AM49" s="107">
        <v>48</v>
      </c>
    </row>
    <row r="50" spans="1:39">
      <c r="A50" s="40" t="s">
        <v>116</v>
      </c>
      <c r="B50" s="41">
        <f>Quartalsdaten!B50</f>
        <v>266.19756031032745</v>
      </c>
      <c r="C50">
        <f>Quartalsdaten!C50</f>
        <v>93.958260869565223</v>
      </c>
      <c r="D50" s="105">
        <f>Quartalsdaten!J50</f>
        <v>4.9569999999999999</v>
      </c>
      <c r="E50" t="str">
        <f>Quartalsdaten!K50</f>
        <v>#NA</v>
      </c>
      <c r="F50">
        <f>Quartalsdaten!P50</f>
        <v>0.9</v>
      </c>
      <c r="G50">
        <f>Quartalsdaten!Q50</f>
        <v>33.5</v>
      </c>
      <c r="H50">
        <f>Quartalsdaten!R50</f>
        <v>0</v>
      </c>
      <c r="I50">
        <f>Quartalsdaten!Y50</f>
        <v>1.5404804677676605</v>
      </c>
      <c r="J50">
        <f>Quartalsdaten!AH50</f>
        <v>0</v>
      </c>
      <c r="K50" t="str">
        <f>Quartalsdaten!AI50</f>
        <v>#NA</v>
      </c>
      <c r="L50">
        <f>Quartalsdaten!AY50</f>
        <v>3.49</v>
      </c>
      <c r="M50" s="41">
        <f>Quartalsdaten!D50</f>
        <v>91.477416298168038</v>
      </c>
      <c r="N50" s="41">
        <f>Quartalsdaten!E50</f>
        <v>96.220919540229886</v>
      </c>
      <c r="O50">
        <f>Quartalsdaten!L50</f>
        <v>560.4</v>
      </c>
      <c r="S50">
        <f>Quartalsdaten!AF50</f>
        <v>-21</v>
      </c>
      <c r="T50">
        <f>Quartalsdaten!AJ50</f>
        <v>0.61702900000000005</v>
      </c>
      <c r="V50">
        <f>Quartalsdaten!BH50</f>
        <v>84.6</v>
      </c>
      <c r="W50" s="105">
        <f>AVERAGE(INDEX(Monatsdaten!AR$2:AR$1980,($AM50-1)*3+1,1):INDEX(Monatsdaten!AR$2:AR$1980,$AM50*3,1))</f>
        <v>99.150866666666673</v>
      </c>
      <c r="X50">
        <f>Quartalsdaten!BO50</f>
        <v>6.1</v>
      </c>
      <c r="AE50" s="105">
        <f>AVERAGE(INDEX(Monatsdaten!CN$2:CN$1980,($AM50-1)*3+1,1):INDEX(Monatsdaten!CN$2:CN$1980,$AM50*3,1))</f>
        <v>15.6</v>
      </c>
      <c r="AF50" s="105">
        <f>AVERAGE(INDEX(Monatsdaten!CO$2:CO$1980,($AM50-1)*3+1,1):INDEX(Monatsdaten!CO$2:CO$1980,$AM50*3,1))</f>
        <v>-3.1999999999999997</v>
      </c>
      <c r="AG50" s="105" t="e">
        <f>AVERAGE(INDEX(Monatsdaten!CP$2:CP$1980,($AM50-1)*3+1,1):INDEX(Monatsdaten!CP$2:CP$1980,$AM50*3,1))</f>
        <v>#DIV/0!</v>
      </c>
      <c r="AH50" s="105" t="e">
        <f>AVERAGE(INDEX(Monatsdaten!CQ$2:CQ$1980,($AM50-1)*3+1,1):INDEX(Monatsdaten!CQ$2:CQ$1980,$AM50*3,1))</f>
        <v>#DIV/0!</v>
      </c>
      <c r="AM50" s="107">
        <v>49</v>
      </c>
    </row>
    <row r="51" spans="1:39">
      <c r="A51" s="40" t="s">
        <v>117</v>
      </c>
      <c r="B51" s="41">
        <f>Quartalsdaten!B51</f>
        <v>270.20529800223642</v>
      </c>
      <c r="C51">
        <f>Quartalsdaten!C51</f>
        <v>99.649565217391313</v>
      </c>
      <c r="D51" s="105">
        <f>Quartalsdaten!J51</f>
        <v>4.7130000000000001</v>
      </c>
      <c r="E51" t="str">
        <f>Quartalsdaten!K51</f>
        <v>#NA</v>
      </c>
      <c r="F51">
        <f>Quartalsdaten!P51</f>
        <v>1</v>
      </c>
      <c r="G51">
        <f>Quartalsdaten!Q51</f>
        <v>33.700000000000003</v>
      </c>
      <c r="H51">
        <f>Quartalsdaten!R51</f>
        <v>0</v>
      </c>
      <c r="I51">
        <f>Quartalsdaten!Y51</f>
        <v>1.5590796938997085</v>
      </c>
      <c r="J51">
        <f>Quartalsdaten!AH51</f>
        <v>0</v>
      </c>
      <c r="K51" t="str">
        <f>Quartalsdaten!AI51</f>
        <v>#NA</v>
      </c>
      <c r="L51">
        <f>Quartalsdaten!AY51</f>
        <v>3.65</v>
      </c>
      <c r="M51" s="41">
        <f>Quartalsdaten!D51</f>
        <v>95.245198989260885</v>
      </c>
      <c r="N51" s="41">
        <f>Quartalsdaten!E51</f>
        <v>103.81471264367818</v>
      </c>
      <c r="O51">
        <f>Quartalsdaten!L51</f>
        <v>549.29999999999995</v>
      </c>
      <c r="S51">
        <f>Quartalsdaten!AF51</f>
        <v>-25.333333333333332</v>
      </c>
      <c r="T51">
        <f>Quartalsdaten!AJ51</f>
        <v>0.61623899999999998</v>
      </c>
      <c r="V51">
        <f>Quartalsdaten!BH51</f>
        <v>84.7</v>
      </c>
      <c r="W51" s="105">
        <f>AVERAGE(INDEX(Monatsdaten!AR$2:AR$1980,($AM51-1)*3+1,1):INDEX(Monatsdaten!AR$2:AR$1980,$AM51*3,1))</f>
        <v>100.74356666666665</v>
      </c>
      <c r="X51">
        <f>Quartalsdaten!BO51</f>
        <v>19.37</v>
      </c>
      <c r="AE51" s="105">
        <f>AVERAGE(INDEX(Monatsdaten!CN$2:CN$1980,($AM51-1)*3+1,1):INDEX(Monatsdaten!CN$2:CN$1980,$AM51*3,1))</f>
        <v>12.633333333333333</v>
      </c>
      <c r="AF51" s="105">
        <f>AVERAGE(INDEX(Monatsdaten!CO$2:CO$1980,($AM51-1)*3+1,1):INDEX(Monatsdaten!CO$2:CO$1980,$AM51*3,1))</f>
        <v>3.7666666666666671</v>
      </c>
      <c r="AG51" s="105" t="e">
        <f>AVERAGE(INDEX(Monatsdaten!CP$2:CP$1980,($AM51-1)*3+1,1):INDEX(Monatsdaten!CP$2:CP$1980,$AM51*3,1))</f>
        <v>#DIV/0!</v>
      </c>
      <c r="AH51" s="105" t="e">
        <f>AVERAGE(INDEX(Monatsdaten!CQ$2:CQ$1980,($AM51-1)*3+1,1):INDEX(Monatsdaten!CQ$2:CQ$1980,$AM51*3,1))</f>
        <v>#DIV/0!</v>
      </c>
      <c r="AM51" s="107">
        <v>50</v>
      </c>
    </row>
    <row r="52" spans="1:39">
      <c r="A52" s="40" t="s">
        <v>118</v>
      </c>
      <c r="B52" s="41">
        <f>Quartalsdaten!B52</f>
        <v>275.26591593524012</v>
      </c>
      <c r="C52">
        <f>Quartalsdaten!C52</f>
        <v>102.58144927536232</v>
      </c>
      <c r="D52" s="105">
        <f>Quartalsdaten!J52</f>
        <v>4.923</v>
      </c>
      <c r="E52" t="str">
        <f>Quartalsdaten!K52</f>
        <v>#NA</v>
      </c>
      <c r="F52">
        <f>Quartalsdaten!P52</f>
        <v>1</v>
      </c>
      <c r="G52">
        <f>Quartalsdaten!Q52</f>
        <v>34</v>
      </c>
      <c r="H52">
        <f>Quartalsdaten!R52</f>
        <v>0</v>
      </c>
      <c r="I52">
        <f>Quartalsdaten!Y52</f>
        <v>1.5747527574796647</v>
      </c>
      <c r="J52">
        <f>Quartalsdaten!AH52</f>
        <v>0</v>
      </c>
      <c r="K52" t="str">
        <f>Quartalsdaten!AI52</f>
        <v>#NA</v>
      </c>
      <c r="L52">
        <f>Quartalsdaten!AY52</f>
        <v>3.63</v>
      </c>
      <c r="M52" s="41">
        <f>Quartalsdaten!D52</f>
        <v>98.034807327858488</v>
      </c>
      <c r="N52" s="41">
        <f>Quartalsdaten!E52</f>
        <v>106.87195402298852</v>
      </c>
      <c r="O52">
        <f>Quartalsdaten!L52</f>
        <v>555</v>
      </c>
      <c r="S52">
        <f>Quartalsdaten!AF52</f>
        <v>-32.333333333333336</v>
      </c>
      <c r="T52">
        <f>Quartalsdaten!AJ52</f>
        <v>0.612618</v>
      </c>
      <c r="V52">
        <f>Quartalsdaten!BH52</f>
        <v>85.1</v>
      </c>
      <c r="W52" s="105">
        <f>AVERAGE(INDEX(Monatsdaten!AR$2:AR$1980,($AM52-1)*3+1,1):INDEX(Monatsdaten!AR$2:AR$1980,$AM52*3,1))</f>
        <v>102.09323333333333</v>
      </c>
      <c r="X52">
        <f>Quartalsdaten!BO52</f>
        <v>20.6</v>
      </c>
      <c r="AE52" s="105">
        <f>AVERAGE(INDEX(Monatsdaten!CN$2:CN$1980,($AM52-1)*3+1,1):INDEX(Monatsdaten!CN$2:CN$1980,$AM52*3,1))</f>
        <v>19.333333333333332</v>
      </c>
      <c r="AF52" s="105">
        <f>AVERAGE(INDEX(Monatsdaten!CO$2:CO$1980,($AM52-1)*3+1,1):INDEX(Monatsdaten!CO$2:CO$1980,$AM52*3,1))</f>
        <v>4.6000000000000005</v>
      </c>
      <c r="AG52" s="105" t="e">
        <f>AVERAGE(INDEX(Monatsdaten!CP$2:CP$1980,($AM52-1)*3+1,1):INDEX(Monatsdaten!CP$2:CP$1980,$AM52*3,1))</f>
        <v>#DIV/0!</v>
      </c>
      <c r="AH52" s="105" t="e">
        <f>AVERAGE(INDEX(Monatsdaten!CQ$2:CQ$1980,($AM52-1)*3+1,1):INDEX(Monatsdaten!CQ$2:CQ$1980,$AM52*3,1))</f>
        <v>#DIV/0!</v>
      </c>
      <c r="AM52" s="107">
        <v>51</v>
      </c>
    </row>
    <row r="53" spans="1:39">
      <c r="A53" s="40" t="s">
        <v>119</v>
      </c>
      <c r="B53" s="41">
        <f>Quartalsdaten!B53</f>
        <v>279.64725629334407</v>
      </c>
      <c r="C53">
        <f>Quartalsdaten!C53</f>
        <v>104.34057971014494</v>
      </c>
      <c r="D53" s="105">
        <f>Quartalsdaten!J53</f>
        <v>7.85</v>
      </c>
      <c r="E53" t="str">
        <f>Quartalsdaten!K53</f>
        <v>#NA</v>
      </c>
      <c r="F53">
        <f>Quartalsdaten!P53</f>
        <v>1</v>
      </c>
      <c r="G53">
        <f>Quartalsdaten!Q53</f>
        <v>34.299999999999997</v>
      </c>
      <c r="H53">
        <f>Quartalsdaten!R53</f>
        <v>0</v>
      </c>
      <c r="I53">
        <f>Quartalsdaten!Y53</f>
        <v>1.5972641727089043</v>
      </c>
      <c r="J53">
        <f>Quartalsdaten!AH53</f>
        <v>0</v>
      </c>
      <c r="K53" t="str">
        <f>Quartalsdaten!AI53</f>
        <v>#NA</v>
      </c>
      <c r="L53">
        <f>Quartalsdaten!AY53</f>
        <v>3.62</v>
      </c>
      <c r="M53" s="41">
        <f>Quartalsdaten!D53</f>
        <v>101.47653190145294</v>
      </c>
      <c r="N53" s="41">
        <f>Quartalsdaten!E53</f>
        <v>106.93770114942531</v>
      </c>
      <c r="O53">
        <f>Quartalsdaten!L53</f>
        <v>536.4</v>
      </c>
      <c r="S53">
        <f>Quartalsdaten!AF53</f>
        <v>-29.333333333333332</v>
      </c>
      <c r="T53">
        <f>Quartalsdaten!AJ53</f>
        <v>0.61141800000000002</v>
      </c>
      <c r="V53">
        <f>Quartalsdaten!BH53</f>
        <v>85.8</v>
      </c>
      <c r="W53" s="105">
        <f>AVERAGE(INDEX(Monatsdaten!AR$2:AR$1980,($AM53-1)*3+1,1):INDEX(Monatsdaten!AR$2:AR$1980,$AM53*3,1))</f>
        <v>102.99116666666667</v>
      </c>
      <c r="X53">
        <f>Quartalsdaten!BO53</f>
        <v>12.63</v>
      </c>
      <c r="AE53" s="105">
        <f>AVERAGE(INDEX(Monatsdaten!CN$2:CN$1980,($AM53-1)*3+1,1):INDEX(Monatsdaten!CN$2:CN$1980,$AM53*3,1))</f>
        <v>15.799999999999999</v>
      </c>
      <c r="AF53" s="105">
        <f>AVERAGE(INDEX(Monatsdaten!CO$2:CO$1980,($AM53-1)*3+1,1):INDEX(Monatsdaten!CO$2:CO$1980,$AM53*3,1))</f>
        <v>7.333333333333333</v>
      </c>
      <c r="AG53" s="105" t="e">
        <f>AVERAGE(INDEX(Monatsdaten!CP$2:CP$1980,($AM53-1)*3+1,1):INDEX(Monatsdaten!CP$2:CP$1980,$AM53*3,1))</f>
        <v>#DIV/0!</v>
      </c>
      <c r="AH53" s="105" t="e">
        <f>AVERAGE(INDEX(Monatsdaten!CQ$2:CQ$1980,($AM53-1)*3+1,1):INDEX(Monatsdaten!CQ$2:CQ$1980,$AM53*3,1))</f>
        <v>#DIV/0!</v>
      </c>
      <c r="AM53" s="107">
        <v>52</v>
      </c>
    </row>
    <row r="54" spans="1:39">
      <c r="A54" s="40" t="s">
        <v>120</v>
      </c>
      <c r="B54" s="41">
        <f>Quartalsdaten!B54</f>
        <v>283.59838752067799</v>
      </c>
      <c r="C54">
        <f>Quartalsdaten!C54</f>
        <v>106.41014492753624</v>
      </c>
      <c r="D54" s="105">
        <f>Quartalsdaten!J54</f>
        <v>8.2070000000000007</v>
      </c>
      <c r="E54" t="str">
        <f>Quartalsdaten!K54</f>
        <v>#NA</v>
      </c>
      <c r="F54">
        <f>Quartalsdaten!P54</f>
        <v>0.8</v>
      </c>
      <c r="G54">
        <f>Quartalsdaten!Q54</f>
        <v>34.6</v>
      </c>
      <c r="H54">
        <f>Quartalsdaten!R54</f>
        <v>0</v>
      </c>
      <c r="I54">
        <f>Quartalsdaten!Y54</f>
        <v>1.6305857337336982</v>
      </c>
      <c r="J54">
        <f>Quartalsdaten!AH54</f>
        <v>0</v>
      </c>
      <c r="K54" t="str">
        <f>Quartalsdaten!AI54</f>
        <v>#NA</v>
      </c>
      <c r="L54">
        <f>Quartalsdaten!AY54</f>
        <v>3.73</v>
      </c>
      <c r="M54" s="41">
        <f>Quartalsdaten!D54</f>
        <v>106.00511686670878</v>
      </c>
      <c r="N54" s="41">
        <f>Quartalsdaten!E54</f>
        <v>106.77333333333334</v>
      </c>
      <c r="O54">
        <f>Quartalsdaten!L54</f>
        <v>572.5</v>
      </c>
      <c r="S54">
        <f>Quartalsdaten!AF54</f>
        <v>-30</v>
      </c>
      <c r="T54">
        <f>Quartalsdaten!AJ54</f>
        <v>0.69510899999999998</v>
      </c>
      <c r="V54">
        <f>Quartalsdaten!BH54</f>
        <v>87.4</v>
      </c>
      <c r="W54" s="105">
        <f>AVERAGE(INDEX(Monatsdaten!AR$2:AR$1980,($AM54-1)*3+1,1):INDEX(Monatsdaten!AR$2:AR$1980,$AM54*3,1))</f>
        <v>102.80829999999999</v>
      </c>
      <c r="X54">
        <f>Quartalsdaten!BO54</f>
        <v>6.57</v>
      </c>
      <c r="AE54" s="105">
        <f>AVERAGE(INDEX(Monatsdaten!CN$2:CN$1980,($AM54-1)*3+1,1):INDEX(Monatsdaten!CN$2:CN$1980,$AM54*3,1))</f>
        <v>15.333333333333334</v>
      </c>
      <c r="AF54" s="105">
        <f>AVERAGE(INDEX(Monatsdaten!CO$2:CO$1980,($AM54-1)*3+1,1):INDEX(Monatsdaten!CO$2:CO$1980,$AM54*3,1))</f>
        <v>11.833333333333334</v>
      </c>
      <c r="AG54" s="105" t="e">
        <f>AVERAGE(INDEX(Monatsdaten!CP$2:CP$1980,($AM54-1)*3+1,1):INDEX(Monatsdaten!CP$2:CP$1980,$AM54*3,1))</f>
        <v>#DIV/0!</v>
      </c>
      <c r="AH54" s="105" t="e">
        <f>AVERAGE(INDEX(Monatsdaten!CQ$2:CQ$1980,($AM54-1)*3+1,1):INDEX(Monatsdaten!CQ$2:CQ$1980,$AM54*3,1))</f>
        <v>#DIV/0!</v>
      </c>
      <c r="AM54" s="107">
        <v>53</v>
      </c>
    </row>
    <row r="55" spans="1:39">
      <c r="A55" s="40" t="s">
        <v>121</v>
      </c>
      <c r="B55" s="41">
        <f>Quartalsdaten!B55</f>
        <v>285.20601111460763</v>
      </c>
      <c r="C55">
        <f>Quartalsdaten!C55</f>
        <v>104.92695652173914</v>
      </c>
      <c r="D55" s="105">
        <f>Quartalsdaten!J55</f>
        <v>12.22</v>
      </c>
      <c r="E55" t="str">
        <f>Quartalsdaten!K55</f>
        <v>#NA</v>
      </c>
      <c r="F55">
        <f>Quartalsdaten!P55</f>
        <v>1</v>
      </c>
      <c r="G55">
        <f>Quartalsdaten!Q55</f>
        <v>34.9</v>
      </c>
      <c r="H55">
        <f>Quartalsdaten!R55</f>
        <v>0</v>
      </c>
      <c r="I55">
        <f>Quartalsdaten!Y55</f>
        <v>1.649058619391756</v>
      </c>
      <c r="J55">
        <f>Quartalsdaten!AH55</f>
        <v>0</v>
      </c>
      <c r="K55" t="str">
        <f>Quartalsdaten!AI55</f>
        <v>#NA</v>
      </c>
      <c r="L55">
        <f>Quartalsdaten!AY55</f>
        <v>3.95</v>
      </c>
      <c r="M55" s="41">
        <f>Quartalsdaten!D55</f>
        <v>108.4324384080859</v>
      </c>
      <c r="N55" s="41">
        <f>Quartalsdaten!E55</f>
        <v>101.61218390804599</v>
      </c>
      <c r="O55">
        <f>Quartalsdaten!L55</f>
        <v>474.8</v>
      </c>
      <c r="S55">
        <f>Quartalsdaten!AF55</f>
        <v>-24.333333333333332</v>
      </c>
      <c r="T55">
        <f>Quartalsdaten!AJ55</f>
        <v>0.75871599999999995</v>
      </c>
      <c r="V55">
        <f>Quartalsdaten!BH55</f>
        <v>87.4</v>
      </c>
      <c r="W55" s="105">
        <f>AVERAGE(INDEX(Monatsdaten!AR$2:AR$1980,($AM55-1)*3+1,1):INDEX(Monatsdaten!AR$2:AR$1980,$AM55*3,1))</f>
        <v>101.12543333333333</v>
      </c>
      <c r="X55">
        <f>Quartalsdaten!BO55</f>
        <v>18.53</v>
      </c>
      <c r="AE55" s="105">
        <f>AVERAGE(INDEX(Monatsdaten!CN$2:CN$1980,($AM55-1)*3+1,1):INDEX(Monatsdaten!CN$2:CN$1980,$AM55*3,1))</f>
        <v>10.633333333333333</v>
      </c>
      <c r="AF55" s="105">
        <f>AVERAGE(INDEX(Monatsdaten!CO$2:CO$1980,($AM55-1)*3+1,1):INDEX(Monatsdaten!CO$2:CO$1980,$AM55*3,1))</f>
        <v>8.7333333333333325</v>
      </c>
      <c r="AG55" s="105" t="e">
        <f>AVERAGE(INDEX(Monatsdaten!CP$2:CP$1980,($AM55-1)*3+1,1):INDEX(Monatsdaten!CP$2:CP$1980,$AM55*3,1))</f>
        <v>#DIV/0!</v>
      </c>
      <c r="AH55" s="105" t="e">
        <f>AVERAGE(INDEX(Monatsdaten!CQ$2:CQ$1980,($AM55-1)*3+1,1):INDEX(Monatsdaten!CQ$2:CQ$1980,$AM55*3,1))</f>
        <v>#DIV/0!</v>
      </c>
      <c r="AM55" s="107">
        <v>54</v>
      </c>
    </row>
    <row r="56" spans="1:39">
      <c r="A56" s="40" t="s">
        <v>122</v>
      </c>
      <c r="B56" s="41">
        <f>Quartalsdaten!B56</f>
        <v>286.96081151643216</v>
      </c>
      <c r="C56">
        <f>Quartalsdaten!C56</f>
        <v>96.993623188405806</v>
      </c>
      <c r="D56" s="105">
        <f>Quartalsdaten!J56</f>
        <v>14.372999999999999</v>
      </c>
      <c r="E56" t="str">
        <f>Quartalsdaten!K56</f>
        <v>#NA</v>
      </c>
      <c r="F56">
        <f>Quartalsdaten!P56</f>
        <v>1.1000000000000001</v>
      </c>
      <c r="G56">
        <f>Quartalsdaten!Q56</f>
        <v>35.200000000000003</v>
      </c>
      <c r="H56">
        <f>Quartalsdaten!R56</f>
        <v>0</v>
      </c>
      <c r="I56">
        <f>Quartalsdaten!Y56</f>
        <v>1.6633650011251928</v>
      </c>
      <c r="J56">
        <f>Quartalsdaten!AH56</f>
        <v>0</v>
      </c>
      <c r="K56" t="str">
        <f>Quartalsdaten!AI56</f>
        <v>#NA</v>
      </c>
      <c r="L56">
        <f>Quartalsdaten!AY56</f>
        <v>4.42</v>
      </c>
      <c r="M56" s="41">
        <f>Quartalsdaten!D56</f>
        <v>102.52716361339228</v>
      </c>
      <c r="N56" s="41">
        <f>Quartalsdaten!E56</f>
        <v>91.914482758620693</v>
      </c>
      <c r="O56">
        <f>Quartalsdaten!L56</f>
        <v>435.5</v>
      </c>
      <c r="S56">
        <f>Quartalsdaten!AF56</f>
        <v>-25.333333333333332</v>
      </c>
      <c r="T56">
        <f>Quartalsdaten!AJ56</f>
        <v>0.80652199999999996</v>
      </c>
      <c r="V56">
        <f>Quartalsdaten!BH56</f>
        <v>87.1</v>
      </c>
      <c r="W56" s="105">
        <f>AVERAGE(INDEX(Monatsdaten!AR$2:AR$1980,($AM56-1)*3+1,1):INDEX(Monatsdaten!AR$2:AR$1980,$AM56*3,1))</f>
        <v>99.36569999999999</v>
      </c>
      <c r="X56">
        <f>Quartalsdaten!BO56</f>
        <v>18.600000000000001</v>
      </c>
      <c r="AE56" s="105">
        <f>AVERAGE(INDEX(Monatsdaten!CN$2:CN$1980,($AM56-1)*3+1,1):INDEX(Monatsdaten!CN$2:CN$1980,$AM56*3,1))</f>
        <v>-9.5</v>
      </c>
      <c r="AF56" s="105">
        <f>AVERAGE(INDEX(Monatsdaten!CO$2:CO$1980,($AM56-1)*3+1,1):INDEX(Monatsdaten!CO$2:CO$1980,$AM56*3,1))</f>
        <v>-7.3666666666666671</v>
      </c>
      <c r="AG56" s="105" t="e">
        <f>AVERAGE(INDEX(Monatsdaten!CP$2:CP$1980,($AM56-1)*3+1,1):INDEX(Monatsdaten!CP$2:CP$1980,$AM56*3,1))</f>
        <v>#DIV/0!</v>
      </c>
      <c r="AH56" s="105" t="e">
        <f>AVERAGE(INDEX(Monatsdaten!CQ$2:CQ$1980,($AM56-1)*3+1,1):INDEX(Monatsdaten!CQ$2:CQ$1980,$AM56*3,1))</f>
        <v>#DIV/0!</v>
      </c>
      <c r="AM56" s="107">
        <v>55</v>
      </c>
    </row>
    <row r="57" spans="1:39">
      <c r="A57" s="40" t="s">
        <v>123</v>
      </c>
      <c r="B57" s="41">
        <f>Quartalsdaten!B57</f>
        <v>287.40234194011708</v>
      </c>
      <c r="C57">
        <f>Quartalsdaten!C57</f>
        <v>88.887826086956537</v>
      </c>
      <c r="D57" s="105">
        <f>Quartalsdaten!J57</f>
        <v>13.77</v>
      </c>
      <c r="E57" t="str">
        <f>Quartalsdaten!K57</f>
        <v>#NA</v>
      </c>
      <c r="F57">
        <f>Quartalsdaten!P57</f>
        <v>1.4</v>
      </c>
      <c r="G57">
        <f>Quartalsdaten!Q57</f>
        <v>35.5</v>
      </c>
      <c r="H57">
        <f>Quartalsdaten!R57</f>
        <v>0</v>
      </c>
      <c r="I57">
        <f>Quartalsdaten!Y57</f>
        <v>1.687242294267526</v>
      </c>
      <c r="J57">
        <f>Quartalsdaten!AH57</f>
        <v>0</v>
      </c>
      <c r="K57" t="str">
        <f>Quartalsdaten!AI57</f>
        <v>#NA</v>
      </c>
      <c r="L57">
        <f>Quartalsdaten!AY57</f>
        <v>4.59</v>
      </c>
      <c r="M57" s="41">
        <f>Quartalsdaten!D57</f>
        <v>96.83926089703094</v>
      </c>
      <c r="N57" s="41">
        <f>Quartalsdaten!E57</f>
        <v>81.62505747126437</v>
      </c>
      <c r="O57">
        <f>Quartalsdaten!L57</f>
        <v>396.3</v>
      </c>
      <c r="S57">
        <f>Quartalsdaten!AF57</f>
        <v>-16.666666666666668</v>
      </c>
      <c r="T57">
        <f>Quartalsdaten!AJ57</f>
        <v>0.73627900000000002</v>
      </c>
      <c r="V57">
        <f>Quartalsdaten!BH57</f>
        <v>86.7</v>
      </c>
      <c r="W57" s="105">
        <f>AVERAGE(INDEX(Monatsdaten!AR$2:AR$1980,($AM57-1)*3+1,1):INDEX(Monatsdaten!AR$2:AR$1980,$AM57*3,1))</f>
        <v>98.511833333333314</v>
      </c>
      <c r="X57">
        <f>Quartalsdaten!BO57</f>
        <v>29.53</v>
      </c>
      <c r="AE57" s="105">
        <f>AVERAGE(INDEX(Monatsdaten!CN$2:CN$1980,($AM57-1)*3+1,1):INDEX(Monatsdaten!CN$2:CN$1980,$AM57*3,1))</f>
        <v>-15.066666666666668</v>
      </c>
      <c r="AF57" s="105">
        <f>AVERAGE(INDEX(Monatsdaten!CO$2:CO$1980,($AM57-1)*3+1,1):INDEX(Monatsdaten!CO$2:CO$1980,$AM57*3,1))</f>
        <v>-18.633333333333336</v>
      </c>
      <c r="AG57" s="105" t="e">
        <f>AVERAGE(INDEX(Monatsdaten!CP$2:CP$1980,($AM57-1)*3+1,1):INDEX(Monatsdaten!CP$2:CP$1980,$AM57*3,1))</f>
        <v>#DIV/0!</v>
      </c>
      <c r="AH57" s="105" t="e">
        <f>AVERAGE(INDEX(Monatsdaten!CQ$2:CQ$1980,($AM57-1)*3+1,1):INDEX(Monatsdaten!CQ$2:CQ$1980,$AM57*3,1))</f>
        <v>#DIV/0!</v>
      </c>
      <c r="AM57" s="107">
        <v>56</v>
      </c>
    </row>
    <row r="58" spans="1:39">
      <c r="A58" s="40" t="s">
        <v>124</v>
      </c>
      <c r="B58" s="41">
        <f>Quartalsdaten!B58</f>
        <v>289.05525070570661</v>
      </c>
      <c r="C58">
        <f>Quartalsdaten!C58</f>
        <v>88.853333333333353</v>
      </c>
      <c r="D58" s="105">
        <f>Quartalsdaten!J58</f>
        <v>11.32</v>
      </c>
      <c r="E58" t="str">
        <f>Quartalsdaten!K58</f>
        <v>#NA</v>
      </c>
      <c r="F58">
        <f>Quartalsdaten!P58</f>
        <v>1.7</v>
      </c>
      <c r="G58">
        <f>Quartalsdaten!Q58</f>
        <v>35.799999999999997</v>
      </c>
      <c r="H58">
        <f>Quartalsdaten!R58</f>
        <v>0</v>
      </c>
      <c r="I58">
        <f>Quartalsdaten!Y58</f>
        <v>1.7008987957019592</v>
      </c>
      <c r="J58">
        <f>Quartalsdaten!AH58</f>
        <v>0</v>
      </c>
      <c r="K58" t="str">
        <f>Quartalsdaten!AI58</f>
        <v>#NA</v>
      </c>
      <c r="L58">
        <f>Quartalsdaten!AY58</f>
        <v>12.02</v>
      </c>
      <c r="M58" s="41">
        <f>Quartalsdaten!D58</f>
        <v>93.614908401768787</v>
      </c>
      <c r="N58" s="41">
        <f>Quartalsdaten!E58</f>
        <v>84.452183908045981</v>
      </c>
      <c r="O58">
        <f>Quartalsdaten!L58</f>
        <v>399.9</v>
      </c>
      <c r="S58">
        <f>Quartalsdaten!AF58</f>
        <v>-7.666666666666667</v>
      </c>
      <c r="T58">
        <f>Quartalsdaten!AJ58</f>
        <v>0.74780800000000003</v>
      </c>
      <c r="V58">
        <f>Quartalsdaten!BH58</f>
        <v>84.8</v>
      </c>
      <c r="W58" s="105">
        <f>AVERAGE(INDEX(Monatsdaten!AR$2:AR$1980,($AM58-1)*3+1,1):INDEX(Monatsdaten!AR$2:AR$1980,$AM58*3,1))</f>
        <v>98.748699999999999</v>
      </c>
      <c r="X58">
        <f>Quartalsdaten!BO58</f>
        <v>-9.17</v>
      </c>
      <c r="AE58" s="105">
        <f>AVERAGE(INDEX(Monatsdaten!CN$2:CN$1980,($AM58-1)*3+1,1):INDEX(Monatsdaten!CN$2:CN$1980,$AM58*3,1))</f>
        <v>-21.433333333333334</v>
      </c>
      <c r="AF58" s="105">
        <f>AVERAGE(INDEX(Monatsdaten!CO$2:CO$1980,($AM58-1)*3+1,1):INDEX(Monatsdaten!CO$2:CO$1980,$AM58*3,1))</f>
        <v>-22.833333333333332</v>
      </c>
      <c r="AG58" s="105" t="e">
        <f>AVERAGE(INDEX(Monatsdaten!CP$2:CP$1980,($AM58-1)*3+1,1):INDEX(Monatsdaten!CP$2:CP$1980,$AM58*3,1))</f>
        <v>#DIV/0!</v>
      </c>
      <c r="AH58" s="105" t="e">
        <f>AVERAGE(INDEX(Monatsdaten!CQ$2:CQ$1980,($AM58-1)*3+1,1):INDEX(Monatsdaten!CQ$2:CQ$1980,$AM58*3,1))</f>
        <v>#DIV/0!</v>
      </c>
      <c r="AM58" s="107">
        <v>57</v>
      </c>
    </row>
    <row r="59" spans="1:39">
      <c r="A59" s="40" t="s">
        <v>125</v>
      </c>
      <c r="B59" s="41">
        <f>Quartalsdaten!B59</f>
        <v>288.07029822210183</v>
      </c>
      <c r="C59">
        <f>Quartalsdaten!C59</f>
        <v>89.888115942028989</v>
      </c>
      <c r="D59" s="105">
        <f>Quartalsdaten!J59</f>
        <v>9.5429999999999993</v>
      </c>
      <c r="E59" t="str">
        <f>Quartalsdaten!K59</f>
        <v>#NA</v>
      </c>
      <c r="F59">
        <f>Quartalsdaten!P59</f>
        <v>2</v>
      </c>
      <c r="G59">
        <f>Quartalsdaten!Q59</f>
        <v>36.1</v>
      </c>
      <c r="H59">
        <f>Quartalsdaten!R59</f>
        <v>0</v>
      </c>
      <c r="I59">
        <f>Quartalsdaten!Y59</f>
        <v>1.7077764661744637</v>
      </c>
      <c r="J59">
        <f>Quartalsdaten!AH59</f>
        <v>0</v>
      </c>
      <c r="K59" t="str">
        <f>Quartalsdaten!AI59</f>
        <v>#NA</v>
      </c>
      <c r="L59">
        <f>Quartalsdaten!AY59</f>
        <v>13.8</v>
      </c>
      <c r="M59" s="41">
        <f>Quartalsdaten!D59</f>
        <v>92.020846493998732</v>
      </c>
      <c r="N59" s="41">
        <f>Quartalsdaten!E59</f>
        <v>87.903908045977019</v>
      </c>
      <c r="O59">
        <f>Quartalsdaten!L59</f>
        <v>397.3</v>
      </c>
      <c r="S59">
        <f>Quartalsdaten!AF59</f>
        <v>2.6666666666666665</v>
      </c>
      <c r="T59">
        <f>Quartalsdaten!AJ59</f>
        <v>0.775231</v>
      </c>
      <c r="V59">
        <f>Quartalsdaten!BH59</f>
        <v>83.3</v>
      </c>
      <c r="W59" s="105">
        <f>AVERAGE(INDEX(Monatsdaten!AR$2:AR$1980,($AM59-1)*3+1,1):INDEX(Monatsdaten!AR$2:AR$1980,$AM59*3,1))</f>
        <v>99.005266666666671</v>
      </c>
      <c r="X59">
        <f>Quartalsdaten!BO59</f>
        <v>14</v>
      </c>
      <c r="AE59" s="105">
        <f>AVERAGE(INDEX(Monatsdaten!CN$2:CN$1980,($AM59-1)*3+1,1):INDEX(Monatsdaten!CN$2:CN$1980,$AM59*3,1))</f>
        <v>-17.533333333333335</v>
      </c>
      <c r="AF59" s="105">
        <f>AVERAGE(INDEX(Monatsdaten!CO$2:CO$1980,($AM59-1)*3+1,1):INDEX(Monatsdaten!CO$2:CO$1980,$AM59*3,1))</f>
        <v>-22.933333333333334</v>
      </c>
      <c r="AG59" s="105" t="e">
        <f>AVERAGE(INDEX(Monatsdaten!CP$2:CP$1980,($AM59-1)*3+1,1):INDEX(Monatsdaten!CP$2:CP$1980,$AM59*3,1))</f>
        <v>#DIV/0!</v>
      </c>
      <c r="AH59" s="105" t="e">
        <f>AVERAGE(INDEX(Monatsdaten!CQ$2:CQ$1980,($AM59-1)*3+1,1):INDEX(Monatsdaten!CQ$2:CQ$1980,$AM59*3,1))</f>
        <v>#DIV/0!</v>
      </c>
      <c r="AM59" s="107">
        <v>58</v>
      </c>
    </row>
    <row r="60" spans="1:39">
      <c r="A60" s="40" t="s">
        <v>126</v>
      </c>
      <c r="B60" s="41">
        <f>Quartalsdaten!B60</f>
        <v>288.01369175752689</v>
      </c>
      <c r="C60">
        <f>Quartalsdaten!C60</f>
        <v>87.301159420289864</v>
      </c>
      <c r="D60" s="105">
        <f>Quartalsdaten!J60</f>
        <v>9.6069999999999993</v>
      </c>
      <c r="E60" t="str">
        <f>Quartalsdaten!K60</f>
        <v>#NA</v>
      </c>
      <c r="F60">
        <f>Quartalsdaten!P60</f>
        <v>2.4</v>
      </c>
      <c r="G60">
        <f>Quartalsdaten!Q60</f>
        <v>36.5</v>
      </c>
      <c r="H60">
        <f>Quartalsdaten!R60</f>
        <v>0</v>
      </c>
      <c r="I60">
        <f>Quartalsdaten!Y60</f>
        <v>1.7088867402641603</v>
      </c>
      <c r="J60">
        <f>Quartalsdaten!AH60</f>
        <v>0</v>
      </c>
      <c r="K60" t="str">
        <f>Quartalsdaten!AI60</f>
        <v>#NA</v>
      </c>
      <c r="L60">
        <f>Quartalsdaten!AY60</f>
        <v>11.98</v>
      </c>
      <c r="M60" s="41">
        <f>Quartalsdaten!D60</f>
        <v>88.868951358180666</v>
      </c>
      <c r="N60" s="41">
        <f>Quartalsdaten!E60</f>
        <v>85.832873563218413</v>
      </c>
      <c r="O60">
        <f>Quartalsdaten!L60</f>
        <v>376.6</v>
      </c>
      <c r="S60">
        <f>Quartalsdaten!AF60</f>
        <v>-5</v>
      </c>
      <c r="T60">
        <f>Quartalsdaten!AJ60</f>
        <v>0.73517399999999999</v>
      </c>
      <c r="V60">
        <f>Quartalsdaten!BH60</f>
        <v>82.1</v>
      </c>
      <c r="W60" s="105">
        <f>AVERAGE(INDEX(Monatsdaten!AR$2:AR$1980,($AM60-1)*3+1,1):INDEX(Monatsdaten!AR$2:AR$1980,$AM60*3,1))</f>
        <v>98.163366666666661</v>
      </c>
      <c r="X60">
        <f>Quartalsdaten!BO60</f>
        <v>21.5</v>
      </c>
      <c r="AE60" s="105">
        <f>AVERAGE(INDEX(Monatsdaten!CN$2:CN$1980,($AM60-1)*3+1,1):INDEX(Monatsdaten!CN$2:CN$1980,$AM60*3,1))</f>
        <v>-9.4333333333333336</v>
      </c>
      <c r="AF60" s="105">
        <f>AVERAGE(INDEX(Monatsdaten!CO$2:CO$1980,($AM60-1)*3+1,1):INDEX(Monatsdaten!CO$2:CO$1980,$AM60*3,1))</f>
        <v>-26.7</v>
      </c>
      <c r="AG60" s="105" t="e">
        <f>AVERAGE(INDEX(Monatsdaten!CP$2:CP$1980,($AM60-1)*3+1,1):INDEX(Monatsdaten!CP$2:CP$1980,$AM60*3,1))</f>
        <v>#DIV/0!</v>
      </c>
      <c r="AH60" s="105" t="e">
        <f>AVERAGE(INDEX(Monatsdaten!CQ$2:CQ$1980,($AM60-1)*3+1,1):INDEX(Monatsdaten!CQ$2:CQ$1980,$AM60*3,1))</f>
        <v>#DIV/0!</v>
      </c>
      <c r="AM60" s="107">
        <v>59</v>
      </c>
    </row>
    <row r="61" spans="1:39">
      <c r="A61" s="40" t="s">
        <v>127</v>
      </c>
      <c r="B61" s="41">
        <f>Quartalsdaten!B61</f>
        <v>284.53805483262283</v>
      </c>
      <c r="C61">
        <f>Quartalsdaten!C61</f>
        <v>84.334782608695662</v>
      </c>
      <c r="D61" s="105">
        <f>Quartalsdaten!J61</f>
        <v>9.14</v>
      </c>
      <c r="E61" t="str">
        <f>Quartalsdaten!K61</f>
        <v>#NA</v>
      </c>
      <c r="F61">
        <f>Quartalsdaten!P61</f>
        <v>3</v>
      </c>
      <c r="G61">
        <f>Quartalsdaten!Q61</f>
        <v>36.799999999999997</v>
      </c>
      <c r="H61">
        <f>Quartalsdaten!R61</f>
        <v>0</v>
      </c>
      <c r="I61">
        <f>Quartalsdaten!Y61</f>
        <v>1.6920711554293568</v>
      </c>
      <c r="J61">
        <f>Quartalsdaten!AH61</f>
        <v>0</v>
      </c>
      <c r="K61" t="str">
        <f>Quartalsdaten!AI61</f>
        <v>#NA</v>
      </c>
      <c r="L61">
        <f>Quartalsdaten!AY61</f>
        <v>11.64</v>
      </c>
      <c r="M61" s="41">
        <f>Quartalsdaten!D61</f>
        <v>82.78253316487681</v>
      </c>
      <c r="N61" s="41">
        <f>Quartalsdaten!E61</f>
        <v>85.635632183908044</v>
      </c>
      <c r="O61">
        <f>Quartalsdaten!L61</f>
        <v>401.8</v>
      </c>
      <c r="S61">
        <f>Quartalsdaten!AF61</f>
        <v>-21</v>
      </c>
      <c r="T61">
        <f>Quartalsdaten!AJ61</f>
        <v>0.79756899999999997</v>
      </c>
      <c r="V61">
        <f>Quartalsdaten!BH61</f>
        <v>79.8</v>
      </c>
      <c r="W61" s="105">
        <f>AVERAGE(INDEX(Monatsdaten!AR$2:AR$1980,($AM61-1)*3+1,1):INDEX(Monatsdaten!AR$2:AR$1980,$AM61*3,1))</f>
        <v>96.901233333333337</v>
      </c>
      <c r="X61">
        <f>Quartalsdaten!BO61</f>
        <v>35.369999999999997</v>
      </c>
      <c r="AE61" s="105">
        <f>AVERAGE(INDEX(Monatsdaten!CN$2:CN$1980,($AM61-1)*3+1,1):INDEX(Monatsdaten!CN$2:CN$1980,$AM61*3,1))</f>
        <v>-9.7000000000000011</v>
      </c>
      <c r="AF61" s="105">
        <f>AVERAGE(INDEX(Monatsdaten!CO$2:CO$1980,($AM61-1)*3+1,1):INDEX(Monatsdaten!CO$2:CO$1980,$AM61*3,1))</f>
        <v>-30.733333333333334</v>
      </c>
      <c r="AG61" s="105" t="e">
        <f>AVERAGE(INDEX(Monatsdaten!CP$2:CP$1980,($AM61-1)*3+1,1):INDEX(Monatsdaten!CP$2:CP$1980,$AM61*3,1))</f>
        <v>#DIV/0!</v>
      </c>
      <c r="AH61" s="105" t="e">
        <f>AVERAGE(INDEX(Monatsdaten!CQ$2:CQ$1980,($AM61-1)*3+1,1):INDEX(Monatsdaten!CQ$2:CQ$1980,$AM61*3,1))</f>
        <v>#DIV/0!</v>
      </c>
      <c r="AM61" s="107">
        <v>60</v>
      </c>
    </row>
    <row r="62" spans="1:39">
      <c r="A62" s="40" t="s">
        <v>128</v>
      </c>
      <c r="B62" s="41">
        <f>Quartalsdaten!B62</f>
        <v>282.28511754253833</v>
      </c>
      <c r="C62">
        <f>Quartalsdaten!C62</f>
        <v>82.541159420289858</v>
      </c>
      <c r="D62" s="105">
        <f>Quartalsdaten!J62</f>
        <v>6.6269999999999998</v>
      </c>
      <c r="E62" t="str">
        <f>Quartalsdaten!K62</f>
        <v>#NA</v>
      </c>
      <c r="F62">
        <f>Quartalsdaten!P62</f>
        <v>3.6</v>
      </c>
      <c r="G62">
        <f>Quartalsdaten!Q62</f>
        <v>37.1</v>
      </c>
      <c r="H62">
        <f>Quartalsdaten!R62</f>
        <v>0</v>
      </c>
      <c r="I62">
        <f>Quartalsdaten!Y62</f>
        <v>1.6736295726244703</v>
      </c>
      <c r="J62">
        <f>Quartalsdaten!AH62</f>
        <v>0</v>
      </c>
      <c r="K62" t="str">
        <f>Quartalsdaten!AI62</f>
        <v>#NA</v>
      </c>
      <c r="L62">
        <f>Quartalsdaten!AY62</f>
        <v>11.56</v>
      </c>
      <c r="M62" s="41">
        <f>Quartalsdaten!D62</f>
        <v>77.130859128237503</v>
      </c>
      <c r="N62" s="41">
        <f>Quartalsdaten!E62</f>
        <v>87.739540229885051</v>
      </c>
      <c r="O62">
        <f>Quartalsdaten!L62</f>
        <v>499.3</v>
      </c>
      <c r="S62">
        <f>Quartalsdaten!AF62</f>
        <v>-22.333333333333332</v>
      </c>
      <c r="T62">
        <f>Quartalsdaten!AJ62</f>
        <v>0.84468699999999997</v>
      </c>
      <c r="V62">
        <f>Quartalsdaten!BH62</f>
        <v>76.599999999999994</v>
      </c>
      <c r="W62" s="105">
        <f>AVERAGE(INDEX(Monatsdaten!AR$2:AR$1980,($AM62-1)*3+1,1):INDEX(Monatsdaten!AR$2:AR$1980,$AM62*3,1))</f>
        <v>96.681933333333333</v>
      </c>
      <c r="X62">
        <f>Quartalsdaten!BO62</f>
        <v>-2.57</v>
      </c>
      <c r="AE62" s="105">
        <f>AVERAGE(INDEX(Monatsdaten!CN$2:CN$1980,($AM62-1)*3+1,1):INDEX(Monatsdaten!CN$2:CN$1980,$AM62*3,1))</f>
        <v>-4.0666666666666673</v>
      </c>
      <c r="AF62" s="105">
        <f>AVERAGE(INDEX(Monatsdaten!CO$2:CO$1980,($AM62-1)*3+1,1):INDEX(Monatsdaten!CO$2:CO$1980,$AM62*3,1))</f>
        <v>-31.866666666666664</v>
      </c>
      <c r="AG62" s="105" t="e">
        <f>AVERAGE(INDEX(Monatsdaten!CP$2:CP$1980,($AM62-1)*3+1,1):INDEX(Monatsdaten!CP$2:CP$1980,$AM62*3,1))</f>
        <v>#DIV/0!</v>
      </c>
      <c r="AH62" s="105" t="e">
        <f>AVERAGE(INDEX(Monatsdaten!CQ$2:CQ$1980,($AM62-1)*3+1,1):INDEX(Monatsdaten!CQ$2:CQ$1980,$AM62*3,1))</f>
        <v>#DIV/0!</v>
      </c>
      <c r="AM62" s="107">
        <v>61</v>
      </c>
    </row>
    <row r="63" spans="1:39">
      <c r="A63" s="40" t="s">
        <v>129</v>
      </c>
      <c r="B63" s="41">
        <f>Quartalsdaten!B63</f>
        <v>281.51526962431853</v>
      </c>
      <c r="C63">
        <f>Quartalsdaten!C63</f>
        <v>83.748405797101455</v>
      </c>
      <c r="D63" s="105">
        <f>Quartalsdaten!J63</f>
        <v>4.92</v>
      </c>
      <c r="E63" t="str">
        <f>Quartalsdaten!K63</f>
        <v>#NA</v>
      </c>
      <c r="F63">
        <f>Quartalsdaten!P63</f>
        <v>4.2</v>
      </c>
      <c r="G63">
        <f>Quartalsdaten!Q63</f>
        <v>37.4</v>
      </c>
      <c r="H63">
        <f>Quartalsdaten!R63</f>
        <v>0</v>
      </c>
      <c r="I63">
        <f>Quartalsdaten!Y63</f>
        <v>1.6792659181147533</v>
      </c>
      <c r="J63">
        <f>Quartalsdaten!AH63</f>
        <v>0</v>
      </c>
      <c r="K63" t="str">
        <f>Quartalsdaten!AI63</f>
        <v>#NA</v>
      </c>
      <c r="L63">
        <f>Quartalsdaten!AY63</f>
        <v>11.43</v>
      </c>
      <c r="M63" s="41">
        <f>Quartalsdaten!D63</f>
        <v>75.645483259633593</v>
      </c>
      <c r="N63" s="41">
        <f>Quartalsdaten!E63</f>
        <v>91.487126436781608</v>
      </c>
      <c r="O63">
        <f>Quartalsdaten!L63</f>
        <v>485.1</v>
      </c>
      <c r="S63">
        <f>Quartalsdaten!AF63</f>
        <v>-21.333333333333332</v>
      </c>
      <c r="T63">
        <f>Quartalsdaten!AJ63</f>
        <v>0.83584599999999998</v>
      </c>
      <c r="V63">
        <f>Quartalsdaten!BH63</f>
        <v>75.2</v>
      </c>
      <c r="W63" s="105">
        <f>AVERAGE(INDEX(Monatsdaten!AR$2:AR$1980,($AM63-1)*3+1,1):INDEX(Monatsdaten!AR$2:AR$1980,$AM63*3,1))</f>
        <v>97.714833333333331</v>
      </c>
      <c r="X63">
        <f>Quartalsdaten!BO63</f>
        <v>19.03</v>
      </c>
      <c r="AE63" s="105">
        <f>AVERAGE(INDEX(Monatsdaten!CN$2:CN$1980,($AM63-1)*3+1,1):INDEX(Monatsdaten!CN$2:CN$1980,$AM63*3,1))</f>
        <v>-0.83333333333333359</v>
      </c>
      <c r="AF63" s="105">
        <f>AVERAGE(INDEX(Monatsdaten!CO$2:CO$1980,($AM63-1)*3+1,1):INDEX(Monatsdaten!CO$2:CO$1980,$AM63*3,1))</f>
        <v>-28.666666666666668</v>
      </c>
      <c r="AG63" s="105" t="e">
        <f>AVERAGE(INDEX(Monatsdaten!CP$2:CP$1980,($AM63-1)*3+1,1):INDEX(Monatsdaten!CP$2:CP$1980,$AM63*3,1))</f>
        <v>#DIV/0!</v>
      </c>
      <c r="AH63" s="105" t="e">
        <f>AVERAGE(INDEX(Monatsdaten!CQ$2:CQ$1980,($AM63-1)*3+1,1):INDEX(Monatsdaten!CQ$2:CQ$1980,$AM63*3,1))</f>
        <v>#DIV/0!</v>
      </c>
      <c r="AM63" s="107">
        <v>62</v>
      </c>
    </row>
    <row r="64" spans="1:39">
      <c r="A64" s="40" t="s">
        <v>130</v>
      </c>
      <c r="B64" s="41">
        <f>Quartalsdaten!B64</f>
        <v>284.54937612553783</v>
      </c>
      <c r="C64">
        <f>Quartalsdaten!C64</f>
        <v>87.853043478260872</v>
      </c>
      <c r="D64" s="105">
        <f>Quartalsdaten!J64</f>
        <v>4.157</v>
      </c>
      <c r="E64" t="str">
        <f>Quartalsdaten!K64</f>
        <v>#NA</v>
      </c>
      <c r="F64">
        <f>Quartalsdaten!P64</f>
        <v>4.3</v>
      </c>
      <c r="G64">
        <f>Quartalsdaten!Q64</f>
        <v>37.700000000000003</v>
      </c>
      <c r="H64">
        <f>Quartalsdaten!R64</f>
        <v>0</v>
      </c>
      <c r="I64">
        <f>Quartalsdaten!Y64</f>
        <v>1.6900968436152559</v>
      </c>
      <c r="J64">
        <f>Quartalsdaten!AH64</f>
        <v>0</v>
      </c>
      <c r="K64" t="str">
        <f>Quartalsdaten!AI64</f>
        <v>#NA</v>
      </c>
      <c r="L64">
        <f>Quartalsdaten!AY64</f>
        <v>11.47</v>
      </c>
      <c r="M64" s="41">
        <f>Quartalsdaten!D64</f>
        <v>78.000347441566632</v>
      </c>
      <c r="N64" s="41">
        <f>Quartalsdaten!E64</f>
        <v>97.305747126436799</v>
      </c>
      <c r="O64">
        <f>Quartalsdaten!L64</f>
        <v>491.6</v>
      </c>
      <c r="S64">
        <f>Quartalsdaten!AF64</f>
        <v>-6.333333333333333</v>
      </c>
      <c r="T64">
        <f>Quartalsdaten!AJ64</f>
        <v>0.74772000000000005</v>
      </c>
      <c r="V64">
        <f>Quartalsdaten!BH64</f>
        <v>75.3</v>
      </c>
      <c r="W64" s="105">
        <f>AVERAGE(INDEX(Monatsdaten!AR$2:AR$1980,($AM64-1)*3+1,1):INDEX(Monatsdaten!AR$2:AR$1980,$AM64*3,1))</f>
        <v>99.427299999999988</v>
      </c>
      <c r="X64">
        <f>Quartalsdaten!BO64</f>
        <v>19.37</v>
      </c>
      <c r="AE64" s="105">
        <f>AVERAGE(INDEX(Monatsdaten!CN$2:CN$1980,($AM64-1)*3+1,1):INDEX(Monatsdaten!CN$2:CN$1980,$AM64*3,1))</f>
        <v>-4.4000000000000004</v>
      </c>
      <c r="AF64" s="105">
        <f>AVERAGE(INDEX(Monatsdaten!CO$2:CO$1980,($AM64-1)*3+1,1):INDEX(Monatsdaten!CO$2:CO$1980,$AM64*3,1))</f>
        <v>-25.100000000000005</v>
      </c>
      <c r="AG64" s="105" t="e">
        <f>AVERAGE(INDEX(Monatsdaten!CP$2:CP$1980,($AM64-1)*3+1,1):INDEX(Monatsdaten!CP$2:CP$1980,$AM64*3,1))</f>
        <v>#DIV/0!</v>
      </c>
      <c r="AH64" s="105" t="e">
        <f>AVERAGE(INDEX(Monatsdaten!CQ$2:CQ$1980,($AM64-1)*3+1,1):INDEX(Monatsdaten!CQ$2:CQ$1980,$AM64*3,1))</f>
        <v>#DIV/0!</v>
      </c>
      <c r="AM64" s="107">
        <v>63</v>
      </c>
    </row>
    <row r="65" spans="1:39">
      <c r="A65" s="40" t="s">
        <v>131</v>
      </c>
      <c r="B65" s="41">
        <f>Quartalsdaten!B65</f>
        <v>288.97600165530167</v>
      </c>
      <c r="C65">
        <f>Quartalsdaten!C65</f>
        <v>95.062028985507268</v>
      </c>
      <c r="D65" s="105">
        <f>Quartalsdaten!J65</f>
        <v>4.133</v>
      </c>
      <c r="E65" t="str">
        <f>Quartalsdaten!K65</f>
        <v>#NA</v>
      </c>
      <c r="F65">
        <f>Quartalsdaten!P65</f>
        <v>4.2</v>
      </c>
      <c r="G65">
        <f>Quartalsdaten!Q65</f>
        <v>38</v>
      </c>
      <c r="H65">
        <f>Quartalsdaten!R65</f>
        <v>0</v>
      </c>
      <c r="I65">
        <f>Quartalsdaten!Y65</f>
        <v>1.7181761273625149</v>
      </c>
      <c r="J65">
        <f>Quartalsdaten!AH65</f>
        <v>0</v>
      </c>
      <c r="K65" t="str">
        <f>Quartalsdaten!AI65</f>
        <v>#NA</v>
      </c>
      <c r="L65">
        <f>Quartalsdaten!AY65</f>
        <v>11.57</v>
      </c>
      <c r="M65" s="41">
        <f>Quartalsdaten!D65</f>
        <v>84.340366392924821</v>
      </c>
      <c r="N65" s="41">
        <f>Quartalsdaten!E65</f>
        <v>105.39264367816095</v>
      </c>
      <c r="O65">
        <f>Quartalsdaten!L65</f>
        <v>563.29999999999995</v>
      </c>
      <c r="S65">
        <f>Quartalsdaten!AF65</f>
        <v>10</v>
      </c>
      <c r="T65">
        <f>Quartalsdaten!AJ65</f>
        <v>0.74642600000000003</v>
      </c>
      <c r="V65">
        <f>Quartalsdaten!BH65</f>
        <v>77</v>
      </c>
      <c r="W65" s="105">
        <f>AVERAGE(INDEX(Monatsdaten!AR$2:AR$1980,($AM65-1)*3+1,1):INDEX(Monatsdaten!AR$2:AR$1980,$AM65*3,1))</f>
        <v>101.10726666666666</v>
      </c>
      <c r="X65">
        <f>Quartalsdaten!BO65</f>
        <v>15.73</v>
      </c>
      <c r="AE65" s="105">
        <f>AVERAGE(INDEX(Monatsdaten!CN$2:CN$1980,($AM65-1)*3+1,1):INDEX(Monatsdaten!CN$2:CN$1980,$AM65*3,1))</f>
        <v>2.4666666666666668</v>
      </c>
      <c r="AF65" s="105">
        <f>AVERAGE(INDEX(Monatsdaten!CO$2:CO$1980,($AM65-1)*3+1,1):INDEX(Monatsdaten!CO$2:CO$1980,$AM65*3,1))</f>
        <v>-16</v>
      </c>
      <c r="AG65" s="105" t="e">
        <f>AVERAGE(INDEX(Monatsdaten!CP$2:CP$1980,($AM65-1)*3+1,1):INDEX(Monatsdaten!CP$2:CP$1980,$AM65*3,1))</f>
        <v>#DIV/0!</v>
      </c>
      <c r="AH65" s="105" t="e">
        <f>AVERAGE(INDEX(Monatsdaten!CQ$2:CQ$1980,($AM65-1)*3+1,1):INDEX(Monatsdaten!CQ$2:CQ$1980,$AM65*3,1))</f>
        <v>#DIV/0!</v>
      </c>
      <c r="AM65" s="107">
        <v>64</v>
      </c>
    </row>
    <row r="66" spans="1:39">
      <c r="A66" s="40" t="s">
        <v>132</v>
      </c>
      <c r="B66" s="41">
        <f>Quartalsdaten!B66</f>
        <v>292.63277926684577</v>
      </c>
      <c r="C66">
        <f>Quartalsdaten!C66</f>
        <v>97.166086956521752</v>
      </c>
      <c r="D66" s="105">
        <f>Quartalsdaten!J66</f>
        <v>3.7970000000000002</v>
      </c>
      <c r="E66" t="str">
        <f>Quartalsdaten!K66</f>
        <v>#NA</v>
      </c>
      <c r="F66">
        <f>Quartalsdaten!P66</f>
        <v>4.0999999999999996</v>
      </c>
      <c r="G66">
        <f>Quartalsdaten!Q66</f>
        <v>38.4</v>
      </c>
      <c r="H66">
        <f>Quartalsdaten!R66</f>
        <v>0</v>
      </c>
      <c r="I66">
        <f>Quartalsdaten!Y66</f>
        <v>1.7406871667287194</v>
      </c>
      <c r="J66">
        <f>Quartalsdaten!AH66</f>
        <v>0</v>
      </c>
      <c r="K66" t="str">
        <f>Quartalsdaten!AI66</f>
        <v>#NA</v>
      </c>
      <c r="L66">
        <f>Quartalsdaten!AY66</f>
        <v>12.49</v>
      </c>
      <c r="M66" s="41">
        <f>Quartalsdaten!D66</f>
        <v>89.448610233733405</v>
      </c>
      <c r="N66" s="41">
        <f>Quartalsdaten!E66</f>
        <v>104.53793103448277</v>
      </c>
      <c r="O66">
        <f>Quartalsdaten!L66</f>
        <v>583.70000000000005</v>
      </c>
      <c r="S66">
        <f>Quartalsdaten!AF66</f>
        <v>16.333333333333332</v>
      </c>
      <c r="T66">
        <f>Quartalsdaten!AJ66</f>
        <v>0.76463400000000004</v>
      </c>
      <c r="V66">
        <f>Quartalsdaten!BH66</f>
        <v>78.5</v>
      </c>
      <c r="W66" s="105">
        <f>AVERAGE(INDEX(Monatsdaten!AR$2:AR$1980,($AM66-1)*3+1,1):INDEX(Monatsdaten!AR$2:AR$1980,$AM66*3,1))</f>
        <v>101.9936</v>
      </c>
      <c r="X66">
        <f>Quartalsdaten!BO66</f>
        <v>26.73</v>
      </c>
      <c r="AE66" s="105">
        <f>AVERAGE(INDEX(Monatsdaten!CN$2:CN$1980,($AM66-1)*3+1,1):INDEX(Monatsdaten!CN$2:CN$1980,$AM66*3,1))</f>
        <v>0.53333333333333333</v>
      </c>
      <c r="AF66" s="105">
        <f>AVERAGE(INDEX(Monatsdaten!CO$2:CO$1980,($AM66-1)*3+1,1):INDEX(Monatsdaten!CO$2:CO$1980,$AM66*3,1))</f>
        <v>-7.3</v>
      </c>
      <c r="AG66" s="105" t="e">
        <f>AVERAGE(INDEX(Monatsdaten!CP$2:CP$1980,($AM66-1)*3+1,1):INDEX(Monatsdaten!CP$2:CP$1980,$AM66*3,1))</f>
        <v>#DIV/0!</v>
      </c>
      <c r="AH66" s="105" t="e">
        <f>AVERAGE(INDEX(Monatsdaten!CQ$2:CQ$1980,($AM66-1)*3+1,1):INDEX(Monatsdaten!CQ$2:CQ$1980,$AM66*3,1))</f>
        <v>#DIV/0!</v>
      </c>
      <c r="AM66" s="107">
        <v>65</v>
      </c>
    </row>
    <row r="67" spans="1:39">
      <c r="A67" s="40" t="s">
        <v>133</v>
      </c>
      <c r="B67" s="41">
        <f>Quartalsdaten!B67</f>
        <v>296.92354928162962</v>
      </c>
      <c r="C67">
        <f>Quartalsdaten!C67</f>
        <v>98.442318840579702</v>
      </c>
      <c r="D67" s="105">
        <f>Quartalsdaten!J67</f>
        <v>3.843</v>
      </c>
      <c r="E67" t="str">
        <f>Quartalsdaten!K67</f>
        <v>#NA</v>
      </c>
      <c r="F67">
        <f>Quartalsdaten!P67</f>
        <v>4</v>
      </c>
      <c r="G67">
        <f>Quartalsdaten!Q67</f>
        <v>38.700000000000003</v>
      </c>
      <c r="H67">
        <f>Quartalsdaten!R67</f>
        <v>0</v>
      </c>
      <c r="I67">
        <f>Quartalsdaten!Y67</f>
        <v>1.7533834838181199</v>
      </c>
      <c r="J67">
        <f>Quartalsdaten!AH67</f>
        <v>0</v>
      </c>
      <c r="K67" t="str">
        <f>Quartalsdaten!AI67</f>
        <v>#NA</v>
      </c>
      <c r="L67">
        <f>Quartalsdaten!AY67</f>
        <v>12.93</v>
      </c>
      <c r="M67" s="41">
        <f>Quartalsdaten!D67</f>
        <v>92.274447252053051</v>
      </c>
      <c r="N67" s="41">
        <f>Quartalsdaten!E67</f>
        <v>104.34068965517241</v>
      </c>
      <c r="O67">
        <f>Quartalsdaten!L67</f>
        <v>542.29999999999995</v>
      </c>
      <c r="S67">
        <f>Quartalsdaten!AF67</f>
        <v>11</v>
      </c>
      <c r="T67">
        <f>Quartalsdaten!AJ67</f>
        <v>0.75922900000000004</v>
      </c>
      <c r="V67">
        <f>Quartalsdaten!BH67</f>
        <v>80.3</v>
      </c>
      <c r="W67" s="105">
        <f>AVERAGE(INDEX(Monatsdaten!AR$2:AR$1980,($AM67-1)*3+1,1):INDEX(Monatsdaten!AR$2:AR$1980,$AM67*3,1))</f>
        <v>102.14149999999999</v>
      </c>
      <c r="X67">
        <f>Quartalsdaten!BO67</f>
        <v>16.8</v>
      </c>
      <c r="AE67" s="105">
        <f>AVERAGE(INDEX(Monatsdaten!CN$2:CN$1980,($AM67-1)*3+1,1):INDEX(Monatsdaten!CN$2:CN$1980,$AM67*3,1))</f>
        <v>-2.6999999999999997</v>
      </c>
      <c r="AF67" s="105">
        <f>AVERAGE(INDEX(Monatsdaten!CO$2:CO$1980,($AM67-1)*3+1,1):INDEX(Monatsdaten!CO$2:CO$1980,$AM67*3,1))</f>
        <v>-4.5666666666666664</v>
      </c>
      <c r="AG67" s="105" t="e">
        <f>AVERAGE(INDEX(Monatsdaten!CP$2:CP$1980,($AM67-1)*3+1,1):INDEX(Monatsdaten!CP$2:CP$1980,$AM67*3,1))</f>
        <v>#DIV/0!</v>
      </c>
      <c r="AH67" s="105" t="e">
        <f>AVERAGE(INDEX(Monatsdaten!CQ$2:CQ$1980,($AM67-1)*3+1,1):INDEX(Monatsdaten!CQ$2:CQ$1980,$AM67*3,1))</f>
        <v>#DIV/0!</v>
      </c>
      <c r="AM67" s="107">
        <v>66</v>
      </c>
    </row>
    <row r="68" spans="1:39">
      <c r="A68" s="40" t="s">
        <v>134</v>
      </c>
      <c r="B68" s="41">
        <f>Quartalsdaten!B68</f>
        <v>295.88199033344989</v>
      </c>
      <c r="C68">
        <f>Quartalsdaten!C68</f>
        <v>97.373043478260868</v>
      </c>
      <c r="D68" s="105">
        <f>Quartalsdaten!J68</f>
        <v>4.53</v>
      </c>
      <c r="E68" t="str">
        <f>Quartalsdaten!K68</f>
        <v>#NA</v>
      </c>
      <c r="F68">
        <f>Quartalsdaten!P68</f>
        <v>3.9</v>
      </c>
      <c r="G68">
        <f>Quartalsdaten!Q68</f>
        <v>39</v>
      </c>
      <c r="H68">
        <f>Quartalsdaten!R68</f>
        <v>0</v>
      </c>
      <c r="I68">
        <f>Quartalsdaten!Y68</f>
        <v>1.7759824305922973</v>
      </c>
      <c r="J68">
        <f>Quartalsdaten!AH68</f>
        <v>0</v>
      </c>
      <c r="K68" t="str">
        <f>Quartalsdaten!AI68</f>
        <v>#NA</v>
      </c>
      <c r="L68">
        <f>Quartalsdaten!AY68</f>
        <v>13.09</v>
      </c>
      <c r="M68" s="41">
        <f>Quartalsdaten!D68</f>
        <v>92.854106127605803</v>
      </c>
      <c r="N68" s="41">
        <f>Quartalsdaten!E68</f>
        <v>101.61218390804599</v>
      </c>
      <c r="O68">
        <f>Quartalsdaten!L68</f>
        <v>531.1</v>
      </c>
      <c r="S68">
        <f>Quartalsdaten!AF68</f>
        <v>8.3333333333333339</v>
      </c>
      <c r="T68">
        <f>Quartalsdaten!AJ68</f>
        <v>0.78459900000000005</v>
      </c>
      <c r="V68">
        <f>Quartalsdaten!BH68</f>
        <v>80.8</v>
      </c>
      <c r="W68" s="105">
        <f>AVERAGE(INDEX(Monatsdaten!AR$2:AR$1980,($AM68-1)*3+1,1):INDEX(Monatsdaten!AR$2:AR$1980,$AM68*3,1))</f>
        <v>101.85169999999999</v>
      </c>
      <c r="X68">
        <f>Quartalsdaten!BO68</f>
        <v>20.23</v>
      </c>
      <c r="AE68" s="105">
        <f>AVERAGE(INDEX(Monatsdaten!CN$2:CN$1980,($AM68-1)*3+1,1):INDEX(Monatsdaten!CN$2:CN$1980,$AM68*3,1))</f>
        <v>-0.6333333333333333</v>
      </c>
      <c r="AF68" s="105">
        <f>AVERAGE(INDEX(Monatsdaten!CO$2:CO$1980,($AM68-1)*3+1,1):INDEX(Monatsdaten!CO$2:CO$1980,$AM68*3,1))</f>
        <v>-10.066666666666668</v>
      </c>
      <c r="AG68" s="105" t="e">
        <f>AVERAGE(INDEX(Monatsdaten!CP$2:CP$1980,($AM68-1)*3+1,1):INDEX(Monatsdaten!CP$2:CP$1980,$AM68*3,1))</f>
        <v>#DIV/0!</v>
      </c>
      <c r="AH68" s="105" t="e">
        <f>AVERAGE(INDEX(Monatsdaten!CQ$2:CQ$1980,($AM68-1)*3+1,1):INDEX(Monatsdaten!CQ$2:CQ$1980,$AM68*3,1))</f>
        <v>#DIV/0!</v>
      </c>
      <c r="AM68" s="107">
        <v>67</v>
      </c>
    </row>
    <row r="69" spans="1:39">
      <c r="A69" s="40" t="s">
        <v>135</v>
      </c>
      <c r="B69" s="41">
        <f>Quartalsdaten!B69</f>
        <v>303.1162965061331</v>
      </c>
      <c r="C69">
        <f>Quartalsdaten!C69</f>
        <v>95.096521739130452</v>
      </c>
      <c r="D69" s="105">
        <f>Quartalsdaten!J69</f>
        <v>4.8230000000000004</v>
      </c>
      <c r="E69" t="str">
        <f>Quartalsdaten!K69</f>
        <v>#NA</v>
      </c>
      <c r="F69">
        <f>Quartalsdaten!P69</f>
        <v>3.8</v>
      </c>
      <c r="G69">
        <f>Quartalsdaten!Q69</f>
        <v>39.4</v>
      </c>
      <c r="H69">
        <f>Quartalsdaten!R69</f>
        <v>0</v>
      </c>
      <c r="I69">
        <f>Quartalsdaten!Y69</f>
        <v>1.7848116055096568</v>
      </c>
      <c r="J69">
        <f>Quartalsdaten!AH69</f>
        <v>0</v>
      </c>
      <c r="K69" t="str">
        <f>Quartalsdaten!AI69</f>
        <v>#NA</v>
      </c>
      <c r="L69">
        <f>Quartalsdaten!AY69</f>
        <v>13.43</v>
      </c>
      <c r="M69" s="41">
        <f>Quartalsdaten!D69</f>
        <v>92.057075173720776</v>
      </c>
      <c r="N69" s="41">
        <f>Quartalsdaten!E69</f>
        <v>97.864597701149449</v>
      </c>
      <c r="O69">
        <f>Quartalsdaten!L69</f>
        <v>509</v>
      </c>
      <c r="S69">
        <f>Quartalsdaten!AF69</f>
        <v>3</v>
      </c>
      <c r="T69">
        <f>Quartalsdaten!AJ69</f>
        <v>0.82006100000000004</v>
      </c>
      <c r="V69">
        <f>Quartalsdaten!BH69</f>
        <v>81.5</v>
      </c>
      <c r="W69" s="105">
        <f>AVERAGE(INDEX(Monatsdaten!AR$2:AR$1980,($AM69-1)*3+1,1):INDEX(Monatsdaten!AR$2:AR$1980,$AM69*3,1))</f>
        <v>101.03053333333332</v>
      </c>
      <c r="X69">
        <f>Quartalsdaten!BO69</f>
        <v>17.7</v>
      </c>
      <c r="AE69" s="105">
        <f>AVERAGE(INDEX(Monatsdaten!CN$2:CN$1980,($AM69-1)*3+1,1):INDEX(Monatsdaten!CN$2:CN$1980,$AM69*3,1))</f>
        <v>-2.4666666666666668</v>
      </c>
      <c r="AF69" s="105">
        <f>AVERAGE(INDEX(Monatsdaten!CO$2:CO$1980,($AM69-1)*3+1,1):INDEX(Monatsdaten!CO$2:CO$1980,$AM69*3,1))</f>
        <v>-15</v>
      </c>
      <c r="AG69" s="105" t="e">
        <f>AVERAGE(INDEX(Monatsdaten!CP$2:CP$1980,($AM69-1)*3+1,1):INDEX(Monatsdaten!CP$2:CP$1980,$AM69*3,1))</f>
        <v>#DIV/0!</v>
      </c>
      <c r="AH69" s="105" t="e">
        <f>AVERAGE(INDEX(Monatsdaten!CQ$2:CQ$1980,($AM69-1)*3+1,1):INDEX(Monatsdaten!CQ$2:CQ$1980,$AM69*3,1))</f>
        <v>#DIV/0!</v>
      </c>
      <c r="AM69" s="107">
        <v>68</v>
      </c>
    </row>
    <row r="70" spans="1:39">
      <c r="A70" s="40" t="s">
        <v>136</v>
      </c>
      <c r="B70" s="41">
        <f>Quartalsdaten!B70</f>
        <v>304.67863492840269</v>
      </c>
      <c r="C70">
        <f>Quartalsdaten!C70</f>
        <v>91.681739130434778</v>
      </c>
      <c r="D70" s="105">
        <f>Quartalsdaten!J70</f>
        <v>4.74</v>
      </c>
      <c r="E70" t="str">
        <f>Quartalsdaten!K70</f>
        <v>#NA</v>
      </c>
      <c r="F70">
        <f>Quartalsdaten!P70</f>
        <v>3.8</v>
      </c>
      <c r="G70">
        <f>Quartalsdaten!Q70</f>
        <v>39.700000000000003</v>
      </c>
      <c r="H70">
        <f>Quartalsdaten!R70</f>
        <v>0</v>
      </c>
      <c r="I70">
        <f>Quartalsdaten!Y70</f>
        <v>1.7946101572734736</v>
      </c>
      <c r="J70">
        <f>Quartalsdaten!AH70</f>
        <v>0</v>
      </c>
      <c r="K70" t="str">
        <f>Quartalsdaten!AI70</f>
        <v>#NA</v>
      </c>
      <c r="L70">
        <f>Quartalsdaten!AY70</f>
        <v>14.17</v>
      </c>
      <c r="M70" s="41">
        <f>Quartalsdaten!D70</f>
        <v>90.499241945672765</v>
      </c>
      <c r="N70" s="41">
        <f>Quartalsdaten!E70</f>
        <v>92.703448275862073</v>
      </c>
      <c r="O70">
        <f>Quartalsdaten!L70</f>
        <v>509.8</v>
      </c>
      <c r="S70">
        <f>Quartalsdaten!AF70</f>
        <v>1.3333333333333333</v>
      </c>
      <c r="T70">
        <f>Quartalsdaten!AJ70</f>
        <v>0.81790600000000002</v>
      </c>
      <c r="V70">
        <f>Quartalsdaten!BH70</f>
        <v>81.099999999999994</v>
      </c>
      <c r="W70" s="105">
        <f>AVERAGE(INDEX(Monatsdaten!AR$2:AR$1980,($AM70-1)*3+1,1):INDEX(Monatsdaten!AR$2:AR$1980,$AM70*3,1))</f>
        <v>99.993299999999991</v>
      </c>
      <c r="X70">
        <f>Quartalsdaten!BO70</f>
        <v>15.37</v>
      </c>
      <c r="AE70" s="105">
        <f>AVERAGE(INDEX(Monatsdaten!CN$2:CN$1980,($AM70-1)*3+1,1):INDEX(Monatsdaten!CN$2:CN$1980,$AM70*3,1))</f>
        <v>-5.3999999999999995</v>
      </c>
      <c r="AF70" s="105">
        <f>AVERAGE(INDEX(Monatsdaten!CO$2:CO$1980,($AM70-1)*3+1,1):INDEX(Monatsdaten!CO$2:CO$1980,$AM70*3,1))</f>
        <v>-21.166666666666668</v>
      </c>
      <c r="AG70" s="105" t="e">
        <f>AVERAGE(INDEX(Monatsdaten!CP$2:CP$1980,($AM70-1)*3+1,1):INDEX(Monatsdaten!CP$2:CP$1980,$AM70*3,1))</f>
        <v>#DIV/0!</v>
      </c>
      <c r="AH70" s="105" t="e">
        <f>AVERAGE(INDEX(Monatsdaten!CQ$2:CQ$1980,($AM70-1)*3+1,1):INDEX(Monatsdaten!CQ$2:CQ$1980,$AM70*3,1))</f>
        <v>#DIV/0!</v>
      </c>
      <c r="AM70" s="107">
        <v>69</v>
      </c>
    </row>
    <row r="71" spans="1:39">
      <c r="A71" s="40" t="s">
        <v>137</v>
      </c>
      <c r="B71" s="41">
        <f>Quartalsdaten!B71</f>
        <v>305.78812163407241</v>
      </c>
      <c r="C71">
        <f>Quartalsdaten!C71</f>
        <v>90.888405797101456</v>
      </c>
      <c r="D71" s="105">
        <f>Quartalsdaten!J71</f>
        <v>4.4470000000000001</v>
      </c>
      <c r="E71" t="str">
        <f>Quartalsdaten!K71</f>
        <v>#NA</v>
      </c>
      <c r="F71">
        <f>Quartalsdaten!P71</f>
        <v>4</v>
      </c>
      <c r="G71">
        <f>Quartalsdaten!Q71</f>
        <v>40.1</v>
      </c>
      <c r="H71">
        <f>Quartalsdaten!R71</f>
        <v>0</v>
      </c>
      <c r="I71">
        <f>Quartalsdaten!Y71</f>
        <v>1.7987732074606575</v>
      </c>
      <c r="J71">
        <f>Quartalsdaten!AH71</f>
        <v>0</v>
      </c>
      <c r="K71" t="str">
        <f>Quartalsdaten!AI71</f>
        <v>#NA</v>
      </c>
      <c r="L71">
        <f>Quartalsdaten!AY71</f>
        <v>14.45</v>
      </c>
      <c r="M71" s="41">
        <f>Quartalsdaten!D71</f>
        <v>87.999463044851566</v>
      </c>
      <c r="N71" s="41">
        <f>Quartalsdaten!E71</f>
        <v>93.558160919540242</v>
      </c>
      <c r="O71">
        <f>Quartalsdaten!L71</f>
        <v>524.9</v>
      </c>
      <c r="S71">
        <f>Quartalsdaten!AF71</f>
        <v>-2.6666666666666665</v>
      </c>
      <c r="T71">
        <f>Quartalsdaten!AJ71</f>
        <v>0.83074499999999996</v>
      </c>
      <c r="V71">
        <f>Quartalsdaten!BH71</f>
        <v>80.2</v>
      </c>
      <c r="W71" s="105">
        <f>AVERAGE(INDEX(Monatsdaten!AR$2:AR$1980,($AM71-1)*3+1,1):INDEX(Monatsdaten!AR$2:AR$1980,$AM71*3,1))</f>
        <v>99.350899999999982</v>
      </c>
      <c r="X71">
        <f>Quartalsdaten!BO71</f>
        <v>22.1</v>
      </c>
      <c r="AE71" s="105">
        <f>AVERAGE(INDEX(Monatsdaten!CN$2:CN$1980,($AM71-1)*3+1,1):INDEX(Monatsdaten!CN$2:CN$1980,$AM71*3,1))</f>
        <v>-7.6999999999999993</v>
      </c>
      <c r="AF71" s="105">
        <f>AVERAGE(INDEX(Monatsdaten!CO$2:CO$1980,($AM71-1)*3+1,1):INDEX(Monatsdaten!CO$2:CO$1980,$AM71*3,1))</f>
        <v>-17</v>
      </c>
      <c r="AG71" s="105" t="e">
        <f>AVERAGE(INDEX(Monatsdaten!CP$2:CP$1980,($AM71-1)*3+1,1):INDEX(Monatsdaten!CP$2:CP$1980,$AM71*3,1))</f>
        <v>#DIV/0!</v>
      </c>
      <c r="AH71" s="105" t="e">
        <f>AVERAGE(INDEX(Monatsdaten!CQ$2:CQ$1980,($AM71-1)*3+1,1):INDEX(Monatsdaten!CQ$2:CQ$1980,$AM71*3,1))</f>
        <v>#DIV/0!</v>
      </c>
      <c r="AM71" s="107">
        <v>70</v>
      </c>
    </row>
    <row r="72" spans="1:39">
      <c r="A72" s="40" t="s">
        <v>138</v>
      </c>
      <c r="B72" s="41">
        <f>Quartalsdaten!B72</f>
        <v>305.07488018042756</v>
      </c>
      <c r="C72">
        <f>Quartalsdaten!C72</f>
        <v>91.336811594202899</v>
      </c>
      <c r="D72" s="105">
        <f>Quartalsdaten!J72</f>
        <v>4.1870000000000003</v>
      </c>
      <c r="E72" t="str">
        <f>Quartalsdaten!K72</f>
        <v>#NA</v>
      </c>
      <c r="F72">
        <f>Quartalsdaten!P72</f>
        <v>4</v>
      </c>
      <c r="G72">
        <f>Quartalsdaten!Q72</f>
        <v>40.4</v>
      </c>
      <c r="H72">
        <f>Quartalsdaten!R72</f>
        <v>0</v>
      </c>
      <c r="I72">
        <f>Quartalsdaten!Y72</f>
        <v>1.80943169588705</v>
      </c>
      <c r="J72">
        <f>Quartalsdaten!AH72</f>
        <v>0</v>
      </c>
      <c r="K72" t="str">
        <f>Quartalsdaten!AI72</f>
        <v>#NA</v>
      </c>
      <c r="L72">
        <f>Quartalsdaten!AY72</f>
        <v>14.33</v>
      </c>
      <c r="M72" s="41">
        <f>Quartalsdaten!D72</f>
        <v>88.180606443461784</v>
      </c>
      <c r="N72" s="41">
        <f>Quartalsdaten!E72</f>
        <v>94.21563218390807</v>
      </c>
      <c r="O72">
        <f>Quartalsdaten!L72</f>
        <v>541.29999999999995</v>
      </c>
      <c r="S72">
        <f>Quartalsdaten!AF72</f>
        <v>-8.3333333333333339</v>
      </c>
      <c r="T72">
        <f>Quartalsdaten!AJ72</f>
        <v>0.84182800000000002</v>
      </c>
      <c r="V72">
        <f>Quartalsdaten!BH72</f>
        <v>79.599999999999994</v>
      </c>
      <c r="W72" s="105">
        <f>AVERAGE(INDEX(Monatsdaten!AR$2:AR$1980,($AM72-1)*3+1,1):INDEX(Monatsdaten!AR$2:AR$1980,$AM72*3,1))</f>
        <v>99.284899999999993</v>
      </c>
      <c r="X72">
        <f>Quartalsdaten!BO72</f>
        <v>25.87</v>
      </c>
      <c r="AE72" s="105">
        <f>AVERAGE(INDEX(Monatsdaten!CN$2:CN$1980,($AM72-1)*3+1,1):INDEX(Monatsdaten!CN$2:CN$1980,$AM72*3,1))</f>
        <v>-2.6</v>
      </c>
      <c r="AF72" s="105">
        <f>AVERAGE(INDEX(Monatsdaten!CO$2:CO$1980,($AM72-1)*3+1,1):INDEX(Monatsdaten!CO$2:CO$1980,$AM72*3,1))</f>
        <v>-20.7</v>
      </c>
      <c r="AG72" s="105" t="e">
        <f>AVERAGE(INDEX(Monatsdaten!CP$2:CP$1980,($AM72-1)*3+1,1):INDEX(Monatsdaten!CP$2:CP$1980,$AM72*3,1))</f>
        <v>#DIV/0!</v>
      </c>
      <c r="AH72" s="105" t="e">
        <f>AVERAGE(INDEX(Monatsdaten!CQ$2:CQ$1980,($AM72-1)*3+1,1):INDEX(Monatsdaten!CQ$2:CQ$1980,$AM72*3,1))</f>
        <v>#DIV/0!</v>
      </c>
      <c r="AM72" s="107">
        <v>71</v>
      </c>
    </row>
    <row r="73" spans="1:39">
      <c r="A73" s="40" t="s">
        <v>139</v>
      </c>
      <c r="B73" s="41">
        <f>Quartalsdaten!B73</f>
        <v>311.08648671829104</v>
      </c>
      <c r="C73">
        <f>Quartalsdaten!C73</f>
        <v>92.509565217391327</v>
      </c>
      <c r="D73" s="105">
        <f>Quartalsdaten!J73</f>
        <v>4.0869999999999997</v>
      </c>
      <c r="E73" t="str">
        <f>Quartalsdaten!K73</f>
        <v>#NA</v>
      </c>
      <c r="F73">
        <f>Quartalsdaten!P73</f>
        <v>3.9</v>
      </c>
      <c r="G73">
        <f>Quartalsdaten!Q73</f>
        <v>40.799999999999997</v>
      </c>
      <c r="H73">
        <f>Quartalsdaten!R73</f>
        <v>0</v>
      </c>
      <c r="I73">
        <f>Quartalsdaten!Y73</f>
        <v>1.8246557629719933</v>
      </c>
      <c r="J73">
        <f>Quartalsdaten!AH73</f>
        <v>0</v>
      </c>
      <c r="K73" t="str">
        <f>Quartalsdaten!AI73</f>
        <v>#NA</v>
      </c>
      <c r="L73">
        <f>Quartalsdaten!AY73</f>
        <v>14.12</v>
      </c>
      <c r="M73" s="41">
        <f>Quartalsdaten!D73</f>
        <v>89.484838913455448</v>
      </c>
      <c r="N73" s="41">
        <f>Quartalsdaten!E73</f>
        <v>95.267586206896553</v>
      </c>
      <c r="O73">
        <f>Quartalsdaten!L73</f>
        <v>549.29999999999995</v>
      </c>
      <c r="S73">
        <f>Quartalsdaten!AF73</f>
        <v>-12.333333333333334</v>
      </c>
      <c r="T73">
        <f>Quartalsdaten!AJ73</f>
        <v>0.90860300000000005</v>
      </c>
      <c r="V73">
        <f>Quartalsdaten!BH73</f>
        <v>81.599999999999994</v>
      </c>
      <c r="W73" s="105">
        <f>AVERAGE(INDEX(Monatsdaten!AR$2:AR$1980,($AM73-1)*3+1,1):INDEX(Monatsdaten!AR$2:AR$1980,$AM73*3,1))</f>
        <v>99.471499999999992</v>
      </c>
      <c r="X73">
        <f>Quartalsdaten!BO73</f>
        <v>27.63</v>
      </c>
      <c r="AE73" s="105">
        <f>AVERAGE(INDEX(Monatsdaten!CN$2:CN$1980,($AM73-1)*3+1,1):INDEX(Monatsdaten!CN$2:CN$1980,$AM73*3,1))</f>
        <v>-6.8</v>
      </c>
      <c r="AF73" s="105">
        <f>AVERAGE(INDEX(Monatsdaten!CO$2:CO$1980,($AM73-1)*3+1,1):INDEX(Monatsdaten!CO$2:CO$1980,$AM73*3,1))</f>
        <v>-16.666666666666668</v>
      </c>
      <c r="AG73" s="105" t="e">
        <f>AVERAGE(INDEX(Monatsdaten!CP$2:CP$1980,($AM73-1)*3+1,1):INDEX(Monatsdaten!CP$2:CP$1980,$AM73*3,1))</f>
        <v>#DIV/0!</v>
      </c>
      <c r="AH73" s="105" t="e">
        <f>AVERAGE(INDEX(Monatsdaten!CQ$2:CQ$1980,($AM73-1)*3+1,1):INDEX(Monatsdaten!CQ$2:CQ$1980,$AM73*3,1))</f>
        <v>#DIV/0!</v>
      </c>
      <c r="AM73" s="107">
        <v>72</v>
      </c>
    </row>
    <row r="74" spans="1:39">
      <c r="A74" s="40" t="s">
        <v>140</v>
      </c>
      <c r="B74" s="41">
        <f>Quartalsdaten!B74</f>
        <v>312.75071677679563</v>
      </c>
      <c r="C74">
        <f>Quartalsdaten!C74</f>
        <v>92.233623188405787</v>
      </c>
      <c r="D74" s="105">
        <f>Quartalsdaten!J74</f>
        <v>3.5169999999999999</v>
      </c>
      <c r="E74" t="str">
        <f>Quartalsdaten!K74</f>
        <v>#NA</v>
      </c>
      <c r="F74">
        <f>Quartalsdaten!P74</f>
        <v>3.9</v>
      </c>
      <c r="G74">
        <f>Quartalsdaten!Q74</f>
        <v>41.1</v>
      </c>
      <c r="H74">
        <f>Quartalsdaten!R74</f>
        <v>0</v>
      </c>
      <c r="I74">
        <f>Quartalsdaten!Y74</f>
        <v>1.8386900219093298</v>
      </c>
      <c r="J74">
        <f>Quartalsdaten!AH74</f>
        <v>0</v>
      </c>
      <c r="K74" t="str">
        <f>Quartalsdaten!AI74</f>
        <v>#NA</v>
      </c>
      <c r="L74">
        <f>Quartalsdaten!AY74</f>
        <v>14.03</v>
      </c>
      <c r="M74" s="41">
        <f>Quartalsdaten!D74</f>
        <v>89.883354390397983</v>
      </c>
      <c r="N74" s="41">
        <f>Quartalsdaten!E74</f>
        <v>94.412873563218412</v>
      </c>
      <c r="O74">
        <f>Quartalsdaten!L74</f>
        <v>549.70000000000005</v>
      </c>
      <c r="S74">
        <f>Quartalsdaten!AF74</f>
        <v>-8.6666666666666661</v>
      </c>
      <c r="T74">
        <f>Quartalsdaten!AJ74</f>
        <v>0.96198600000000001</v>
      </c>
      <c r="V74">
        <f>Quartalsdaten!BH74</f>
        <v>80.3</v>
      </c>
      <c r="W74" s="105">
        <f>AVERAGE(INDEX(Monatsdaten!AR$2:AR$1980,($AM74-1)*3+1,1):INDEX(Monatsdaten!AR$2:AR$1980,$AM74*3,1))</f>
        <v>99.470866666666666</v>
      </c>
      <c r="X74">
        <f>Quartalsdaten!BO74</f>
        <v>26.93</v>
      </c>
      <c r="AE74" s="105">
        <f>AVERAGE(INDEX(Monatsdaten!CN$2:CN$1980,($AM74-1)*3+1,1):INDEX(Monatsdaten!CN$2:CN$1980,$AM74*3,1))</f>
        <v>-2.9333333333333336</v>
      </c>
      <c r="AF74" s="105">
        <f>AVERAGE(INDEX(Monatsdaten!CO$2:CO$1980,($AM74-1)*3+1,1):INDEX(Monatsdaten!CO$2:CO$1980,$AM74*3,1))</f>
        <v>-11</v>
      </c>
      <c r="AG74" s="105" t="e">
        <f>AVERAGE(INDEX(Monatsdaten!CP$2:CP$1980,($AM74-1)*3+1,1):INDEX(Monatsdaten!CP$2:CP$1980,$AM74*3,1))</f>
        <v>#DIV/0!</v>
      </c>
      <c r="AH74" s="105" t="e">
        <f>AVERAGE(INDEX(Monatsdaten!CQ$2:CQ$1980,($AM74-1)*3+1,1):INDEX(Monatsdaten!CQ$2:CQ$1980,$AM74*3,1))</f>
        <v>#DIV/0!</v>
      </c>
      <c r="AM74" s="107">
        <v>73</v>
      </c>
    </row>
    <row r="75" spans="1:39">
      <c r="A75" s="40" t="s">
        <v>141</v>
      </c>
      <c r="B75" s="41">
        <f>Quartalsdaten!B75</f>
        <v>313.07903427133056</v>
      </c>
      <c r="C75">
        <f>Quartalsdaten!C75</f>
        <v>93.57884057971016</v>
      </c>
      <c r="D75" s="105">
        <f>Quartalsdaten!J75</f>
        <v>3.613</v>
      </c>
      <c r="E75" t="str">
        <f>Quartalsdaten!K75</f>
        <v>#NA</v>
      </c>
      <c r="F75">
        <f>Quartalsdaten!P75</f>
        <v>3.8</v>
      </c>
      <c r="G75">
        <f>Quartalsdaten!Q75</f>
        <v>41.5</v>
      </c>
      <c r="H75">
        <f>Quartalsdaten!R75</f>
        <v>0</v>
      </c>
      <c r="I75">
        <f>Quartalsdaten!Y75</f>
        <v>1.8595260767448367</v>
      </c>
      <c r="J75">
        <f>Quartalsdaten!AH75</f>
        <v>0</v>
      </c>
      <c r="K75" t="str">
        <f>Quartalsdaten!AI75</f>
        <v>#NA</v>
      </c>
      <c r="L75">
        <f>Quartalsdaten!AY75</f>
        <v>13.89</v>
      </c>
      <c r="M75" s="41">
        <f>Quartalsdaten!D75</f>
        <v>90.136955148452302</v>
      </c>
      <c r="N75" s="41">
        <f>Quartalsdaten!E75</f>
        <v>96.779770114942536</v>
      </c>
      <c r="O75">
        <f>Quartalsdaten!L75</f>
        <v>553</v>
      </c>
      <c r="S75">
        <f>Quartalsdaten!AF75</f>
        <v>-9.3333333333333339</v>
      </c>
      <c r="T75">
        <f>Quartalsdaten!AJ75</f>
        <v>0.93828800000000001</v>
      </c>
      <c r="V75">
        <f>Quartalsdaten!BH75</f>
        <v>80.7</v>
      </c>
      <c r="W75" s="105">
        <f>AVERAGE(INDEX(Monatsdaten!AR$2:AR$1980,($AM75-1)*3+1,1):INDEX(Monatsdaten!AR$2:AR$1980,$AM75*3,1))</f>
        <v>99.975066666666677</v>
      </c>
      <c r="X75">
        <f>Quartalsdaten!BO75</f>
        <v>25.6</v>
      </c>
      <c r="AE75" s="105">
        <f>AVERAGE(INDEX(Monatsdaten!CN$2:CN$1980,($AM75-1)*3+1,1):INDEX(Monatsdaten!CN$2:CN$1980,$AM75*3,1))</f>
        <v>0.66666666666666663</v>
      </c>
      <c r="AF75" s="105">
        <f>AVERAGE(INDEX(Monatsdaten!CO$2:CO$1980,($AM75-1)*3+1,1):INDEX(Monatsdaten!CO$2:CO$1980,$AM75*3,1))</f>
        <v>-9.5</v>
      </c>
      <c r="AG75" s="105" t="e">
        <f>AVERAGE(INDEX(Monatsdaten!CP$2:CP$1980,($AM75-1)*3+1,1):INDEX(Monatsdaten!CP$2:CP$1980,$AM75*3,1))</f>
        <v>#DIV/0!</v>
      </c>
      <c r="AH75" s="105" t="e">
        <f>AVERAGE(INDEX(Monatsdaten!CQ$2:CQ$1980,($AM75-1)*3+1,1):INDEX(Monatsdaten!CQ$2:CQ$1980,$AM75*3,1))</f>
        <v>#DIV/0!</v>
      </c>
      <c r="AM75" s="107">
        <v>74</v>
      </c>
    </row>
    <row r="76" spans="1:39">
      <c r="A76" s="40" t="s">
        <v>142</v>
      </c>
      <c r="B76" s="41">
        <f>Quartalsdaten!B76</f>
        <v>317.09809325615453</v>
      </c>
      <c r="C76">
        <f>Quartalsdaten!C76</f>
        <v>98.407826086956518</v>
      </c>
      <c r="D76" s="105">
        <f>Quartalsdaten!J76</f>
        <v>3.7170000000000001</v>
      </c>
      <c r="E76" t="str">
        <f>Quartalsdaten!K76</f>
        <v>#NA</v>
      </c>
      <c r="F76">
        <f>Quartalsdaten!P76</f>
        <v>3.8</v>
      </c>
      <c r="G76">
        <f>Quartalsdaten!Q76</f>
        <v>41.8</v>
      </c>
      <c r="H76">
        <f>Quartalsdaten!R76</f>
        <v>0</v>
      </c>
      <c r="I76">
        <f>Quartalsdaten!Y76</f>
        <v>1.8737040190864105</v>
      </c>
      <c r="J76">
        <f>Quartalsdaten!AH76</f>
        <v>0</v>
      </c>
      <c r="K76" t="str">
        <f>Quartalsdaten!AI76</f>
        <v>#NA</v>
      </c>
      <c r="L76">
        <f>Quartalsdaten!AY76</f>
        <v>13.94</v>
      </c>
      <c r="M76" s="41">
        <f>Quartalsdaten!D76</f>
        <v>93.651137081490845</v>
      </c>
      <c r="N76" s="41">
        <f>Quartalsdaten!E76</f>
        <v>102.89425287356322</v>
      </c>
      <c r="O76">
        <f>Quartalsdaten!L76</f>
        <v>598.29999999999995</v>
      </c>
      <c r="S76">
        <f>Quartalsdaten!AF76</f>
        <v>-2.6666666666666665</v>
      </c>
      <c r="T76">
        <f>Quartalsdaten!AJ76</f>
        <v>0.99281600000000003</v>
      </c>
      <c r="V76">
        <f>Quartalsdaten!BH76</f>
        <v>82.5</v>
      </c>
      <c r="W76" s="105">
        <f>AVERAGE(INDEX(Monatsdaten!AR$2:AR$1980,($AM76-1)*3+1,1):INDEX(Monatsdaten!AR$2:AR$1980,$AM76*3,1))</f>
        <v>101.11543333333333</v>
      </c>
      <c r="X76">
        <f>Quartalsdaten!BO76</f>
        <v>26.83</v>
      </c>
      <c r="AE76" s="105">
        <f>AVERAGE(INDEX(Monatsdaten!CN$2:CN$1980,($AM76-1)*3+1,1):INDEX(Monatsdaten!CN$2:CN$1980,$AM76*3,1))</f>
        <v>-1.2666666666666666</v>
      </c>
      <c r="AF76" s="105">
        <f>AVERAGE(INDEX(Monatsdaten!CO$2:CO$1980,($AM76-1)*3+1,1):INDEX(Monatsdaten!CO$2:CO$1980,$AM76*3,1))</f>
        <v>-3.9333333333333336</v>
      </c>
      <c r="AG76" s="105" t="e">
        <f>AVERAGE(INDEX(Monatsdaten!CP$2:CP$1980,($AM76-1)*3+1,1):INDEX(Monatsdaten!CP$2:CP$1980,$AM76*3,1))</f>
        <v>#DIV/0!</v>
      </c>
      <c r="AH76" s="105" t="e">
        <f>AVERAGE(INDEX(Monatsdaten!CQ$2:CQ$1980,($AM76-1)*3+1,1):INDEX(Monatsdaten!CQ$2:CQ$1980,$AM76*3,1))</f>
        <v>#DIV/0!</v>
      </c>
      <c r="AM76" s="107">
        <v>75</v>
      </c>
    </row>
    <row r="77" spans="1:39">
      <c r="A77" s="40" t="s">
        <v>143</v>
      </c>
      <c r="B77" s="41">
        <f>Quartalsdaten!B77</f>
        <v>321.40018456385343</v>
      </c>
      <c r="C77">
        <f>Quartalsdaten!C77</f>
        <v>101.68463768115943</v>
      </c>
      <c r="D77" s="105">
        <f>Quartalsdaten!J77</f>
        <v>3.9529999999999998</v>
      </c>
      <c r="E77" t="str">
        <f>Quartalsdaten!K77</f>
        <v>#NA</v>
      </c>
      <c r="F77">
        <f>Quartalsdaten!P77</f>
        <v>3.6</v>
      </c>
      <c r="G77">
        <f>Quartalsdaten!Q77</f>
        <v>42.2</v>
      </c>
      <c r="H77">
        <f>Quartalsdaten!R77</f>
        <v>0</v>
      </c>
      <c r="I77">
        <f>Quartalsdaten!Y77</f>
        <v>1.8971481881982977</v>
      </c>
      <c r="J77">
        <f>Quartalsdaten!AH77</f>
        <v>0</v>
      </c>
      <c r="K77" t="str">
        <f>Quartalsdaten!AI77</f>
        <v>#NA</v>
      </c>
      <c r="L77">
        <f>Quartalsdaten!AY77</f>
        <v>14.48</v>
      </c>
      <c r="M77" s="41">
        <f>Quartalsdaten!D77</f>
        <v>97.85366392924827</v>
      </c>
      <c r="N77" s="41">
        <f>Quartalsdaten!E77</f>
        <v>105.32689655172413</v>
      </c>
      <c r="O77">
        <f>Quartalsdaten!L77</f>
        <v>575.20000000000005</v>
      </c>
      <c r="S77">
        <f>Quartalsdaten!AF77</f>
        <v>-1.3333333333333333</v>
      </c>
      <c r="T77">
        <f>Quartalsdaten!AJ77</f>
        <v>1.0405230000000001</v>
      </c>
      <c r="V77">
        <f>Quartalsdaten!BH77</f>
        <v>80.900000000000006</v>
      </c>
      <c r="W77" s="105">
        <f>AVERAGE(INDEX(Monatsdaten!AR$2:AR$1980,($AM77-1)*3+1,1):INDEX(Monatsdaten!AR$2:AR$1980,$AM77*3,1))</f>
        <v>102.0397</v>
      </c>
      <c r="X77">
        <f>Quartalsdaten!BO77</f>
        <v>25.57</v>
      </c>
      <c r="AE77" s="105">
        <f>AVERAGE(INDEX(Monatsdaten!CN$2:CN$1980,($AM77-1)*3+1,1):INDEX(Monatsdaten!CN$2:CN$1980,$AM77*3,1))</f>
        <v>3.3333333333333335</v>
      </c>
      <c r="AF77" s="105">
        <f>AVERAGE(INDEX(Monatsdaten!CO$2:CO$1980,($AM77-1)*3+1,1):INDEX(Monatsdaten!CO$2:CO$1980,$AM77*3,1))</f>
        <v>1.5</v>
      </c>
      <c r="AG77" s="105" t="e">
        <f>AVERAGE(INDEX(Monatsdaten!CP$2:CP$1980,($AM77-1)*3+1,1):INDEX(Monatsdaten!CP$2:CP$1980,$AM77*3,1))</f>
        <v>#DIV/0!</v>
      </c>
      <c r="AH77" s="105" t="e">
        <f>AVERAGE(INDEX(Monatsdaten!CQ$2:CQ$1980,($AM77-1)*3+1,1):INDEX(Monatsdaten!CQ$2:CQ$1980,$AM77*3,1))</f>
        <v>#DIV/0!</v>
      </c>
      <c r="AM77" s="107">
        <v>76</v>
      </c>
    </row>
    <row r="78" spans="1:39">
      <c r="A78" s="40" t="s">
        <v>144</v>
      </c>
      <c r="B78" s="41">
        <f>Quartalsdaten!B78</f>
        <v>321.68321688672836</v>
      </c>
      <c r="C78">
        <f>Quartalsdaten!C78</f>
        <v>101.75362318840581</v>
      </c>
      <c r="D78" s="105">
        <f>Quartalsdaten!J78</f>
        <v>4.17</v>
      </c>
      <c r="E78" t="str">
        <f>Quartalsdaten!K78</f>
        <v>#NA</v>
      </c>
      <c r="F78">
        <f>Quartalsdaten!P78</f>
        <v>3.5</v>
      </c>
      <c r="G78">
        <f>Quartalsdaten!Q78</f>
        <v>42.5</v>
      </c>
      <c r="H78">
        <f>Quartalsdaten!R78</f>
        <v>0</v>
      </c>
      <c r="I78">
        <f>Quartalsdaten!Y78</f>
        <v>1.8945929494516562</v>
      </c>
      <c r="J78">
        <f>Quartalsdaten!AH78</f>
        <v>0</v>
      </c>
      <c r="K78">
        <f>Quartalsdaten!AI78</f>
        <v>73.66</v>
      </c>
      <c r="L78">
        <f>Quartalsdaten!AY78</f>
        <v>19.18</v>
      </c>
      <c r="M78" s="41">
        <f>Quartalsdaten!D78</f>
        <v>99.810012634238774</v>
      </c>
      <c r="N78" s="41">
        <f>Quartalsdaten!E78</f>
        <v>103.61747126436784</v>
      </c>
      <c r="O78">
        <f>Quartalsdaten!L78</f>
        <v>555</v>
      </c>
      <c r="S78">
        <f>Quartalsdaten!AF78</f>
        <v>6.666666666666667</v>
      </c>
      <c r="T78">
        <f>Quartalsdaten!AJ78</f>
        <v>1.051536</v>
      </c>
      <c r="V78">
        <f>Quartalsdaten!BH78</f>
        <v>83.2</v>
      </c>
      <c r="W78" s="105">
        <f>AVERAGE(INDEX(Monatsdaten!AR$2:AR$1980,($AM78-1)*3+1,1):INDEX(Monatsdaten!AR$2:AR$1980,$AM78*3,1))</f>
        <v>102.62736666666667</v>
      </c>
      <c r="X78">
        <f>Quartalsdaten!BO78</f>
        <v>44.33</v>
      </c>
      <c r="AE78" s="105">
        <f>AVERAGE(INDEX(Monatsdaten!CN$2:CN$1980,($AM78-1)*3+1,1):INDEX(Monatsdaten!CN$2:CN$1980,$AM78*3,1))</f>
        <v>0.16666666666666666</v>
      </c>
      <c r="AF78" s="105">
        <f>AVERAGE(INDEX(Monatsdaten!CO$2:CO$1980,($AM78-1)*3+1,1):INDEX(Monatsdaten!CO$2:CO$1980,$AM78*3,1))</f>
        <v>1.8999999999999997</v>
      </c>
      <c r="AG78" s="105" t="e">
        <f>AVERAGE(INDEX(Monatsdaten!CP$2:CP$1980,($AM78-1)*3+1,1):INDEX(Monatsdaten!CP$2:CP$1980,$AM78*3,1))</f>
        <v>#DIV/0!</v>
      </c>
      <c r="AH78" s="105" t="e">
        <f>AVERAGE(INDEX(Monatsdaten!CQ$2:CQ$1980,($AM78-1)*3+1,1):INDEX(Monatsdaten!CQ$2:CQ$1980,$AM78*3,1))</f>
        <v>#DIV/0!</v>
      </c>
      <c r="AM78" s="107">
        <v>77</v>
      </c>
    </row>
    <row r="79" spans="1:39">
      <c r="A79" s="40" t="s">
        <v>145</v>
      </c>
      <c r="B79" s="41">
        <f>Quartalsdaten!B79</f>
        <v>331.96295085354575</v>
      </c>
      <c r="C79">
        <f>Quartalsdaten!C79</f>
        <v>102.78840579710145</v>
      </c>
      <c r="D79" s="105">
        <f>Quartalsdaten!J79</f>
        <v>5.9729999999999999</v>
      </c>
      <c r="E79" t="str">
        <f>Quartalsdaten!K79</f>
        <v>#NA</v>
      </c>
      <c r="F79">
        <f>Quartalsdaten!P79</f>
        <v>3.3</v>
      </c>
      <c r="G79">
        <f>Quartalsdaten!Q79</f>
        <v>42.9</v>
      </c>
      <c r="H79">
        <f>Quartalsdaten!R79</f>
        <v>0</v>
      </c>
      <c r="I79">
        <f>Quartalsdaten!Y79</f>
        <v>1.9281803447436998</v>
      </c>
      <c r="J79">
        <f>Quartalsdaten!AH79</f>
        <v>0</v>
      </c>
      <c r="K79">
        <f>Quartalsdaten!AI79</f>
        <v>73.290000000000006</v>
      </c>
      <c r="L79">
        <f>Quartalsdaten!AY79</f>
        <v>26.75</v>
      </c>
      <c r="M79" s="41">
        <f>Quartalsdaten!D79</f>
        <v>105.06317119393556</v>
      </c>
      <c r="N79" s="41">
        <f>Quartalsdaten!E79</f>
        <v>100.52735632183909</v>
      </c>
      <c r="O79">
        <f>Quartalsdaten!L79</f>
        <v>512.6</v>
      </c>
      <c r="S79">
        <f>Quartalsdaten!AF79</f>
        <v>6</v>
      </c>
      <c r="T79">
        <f>Quartalsdaten!AJ79</f>
        <v>1.0386010000000001</v>
      </c>
      <c r="V79">
        <f>Quartalsdaten!BH79</f>
        <v>84.5</v>
      </c>
      <c r="W79" s="105">
        <f>AVERAGE(INDEX(Monatsdaten!AR$2:AR$1980,($AM79-1)*3+1,1):INDEX(Monatsdaten!AR$2:AR$1980,$AM79*3,1))</f>
        <v>102.7897</v>
      </c>
      <c r="X79">
        <f>Quartalsdaten!BO79</f>
        <v>33.869999999999997</v>
      </c>
      <c r="AE79" s="105">
        <f>AVERAGE(INDEX(Monatsdaten!CN$2:CN$1980,($AM79-1)*3+1,1):INDEX(Monatsdaten!CN$2:CN$1980,$AM79*3,1))</f>
        <v>1.2</v>
      </c>
      <c r="AF79" s="105">
        <f>AVERAGE(INDEX(Monatsdaten!CO$2:CO$1980,($AM79-1)*3+1,1):INDEX(Monatsdaten!CO$2:CO$1980,$AM79*3,1))</f>
        <v>5.1333333333333337</v>
      </c>
      <c r="AG79" s="105" t="e">
        <f>AVERAGE(INDEX(Monatsdaten!CP$2:CP$1980,($AM79-1)*3+1,1):INDEX(Monatsdaten!CP$2:CP$1980,$AM79*3,1))</f>
        <v>#DIV/0!</v>
      </c>
      <c r="AH79" s="105" t="e">
        <f>AVERAGE(INDEX(Monatsdaten!CQ$2:CQ$1980,($AM79-1)*3+1,1):INDEX(Monatsdaten!CQ$2:CQ$1980,$AM79*3,1))</f>
        <v>#DIV/0!</v>
      </c>
      <c r="AM79" s="107">
        <v>78</v>
      </c>
    </row>
    <row r="80" spans="1:39">
      <c r="A80" s="40" t="s">
        <v>146</v>
      </c>
      <c r="B80" s="41">
        <f>Quartalsdaten!B80</f>
        <v>331.58934818735082</v>
      </c>
      <c r="C80">
        <f>Quartalsdaten!C80</f>
        <v>102.47797101449277</v>
      </c>
      <c r="D80" s="105">
        <f>Quartalsdaten!J80</f>
        <v>7.2729999999999997</v>
      </c>
      <c r="E80" t="str">
        <f>Quartalsdaten!K80</f>
        <v>#NA</v>
      </c>
      <c r="F80">
        <f>Quartalsdaten!P80</f>
        <v>3.2</v>
      </c>
      <c r="G80">
        <f>Quartalsdaten!Q80</f>
        <v>43.3</v>
      </c>
      <c r="H80">
        <f>Quartalsdaten!R80</f>
        <v>0</v>
      </c>
      <c r="I80">
        <f>Quartalsdaten!Y80</f>
        <v>1.9415516867175582</v>
      </c>
      <c r="J80">
        <f>Quartalsdaten!AH80</f>
        <v>0</v>
      </c>
      <c r="K80">
        <f>Quartalsdaten!AI80</f>
        <v>74.16</v>
      </c>
      <c r="L80">
        <f>Quartalsdaten!AY80</f>
        <v>35.75</v>
      </c>
      <c r="M80" s="41">
        <f>Quartalsdaten!D80</f>
        <v>105.86020214782059</v>
      </c>
      <c r="N80" s="41">
        <f>Quartalsdaten!E80</f>
        <v>99.343908045977031</v>
      </c>
      <c r="O80">
        <f>Quartalsdaten!L80</f>
        <v>535.6</v>
      </c>
      <c r="S80">
        <f>Quartalsdaten!AF80</f>
        <v>2</v>
      </c>
      <c r="T80">
        <f>Quartalsdaten!AJ80</f>
        <v>1.0894999999999999</v>
      </c>
      <c r="V80">
        <f>Quartalsdaten!BH80</f>
        <v>85.1</v>
      </c>
      <c r="W80" s="105">
        <f>AVERAGE(INDEX(Monatsdaten!AR$2:AR$1980,($AM80-1)*3+1,1):INDEX(Monatsdaten!AR$2:AR$1980,$AM80*3,1))</f>
        <v>102.13439999999999</v>
      </c>
      <c r="X80">
        <f>Quartalsdaten!BO80</f>
        <v>24.83</v>
      </c>
      <c r="AE80" s="105">
        <f>AVERAGE(INDEX(Monatsdaten!CN$2:CN$1980,($AM80-1)*3+1,1):INDEX(Monatsdaten!CN$2:CN$1980,$AM80*3,1))</f>
        <v>-5.6000000000000005</v>
      </c>
      <c r="AF80" s="105">
        <f>AVERAGE(INDEX(Monatsdaten!CO$2:CO$1980,($AM80-1)*3+1,1):INDEX(Monatsdaten!CO$2:CO$1980,$AM80*3,1))</f>
        <v>4.333333333333333</v>
      </c>
      <c r="AG80" s="105" t="e">
        <f>AVERAGE(INDEX(Monatsdaten!CP$2:CP$1980,($AM80-1)*3+1,1):INDEX(Monatsdaten!CP$2:CP$1980,$AM80*3,1))</f>
        <v>#DIV/0!</v>
      </c>
      <c r="AH80" s="105" t="e">
        <f>AVERAGE(INDEX(Monatsdaten!CQ$2:CQ$1980,($AM80-1)*3+1,1):INDEX(Monatsdaten!CQ$2:CQ$1980,$AM80*3,1))</f>
        <v>#DIV/0!</v>
      </c>
      <c r="AM80" s="107">
        <v>79</v>
      </c>
    </row>
    <row r="81" spans="1:39">
      <c r="A81" s="40" t="s">
        <v>147</v>
      </c>
      <c r="B81" s="41">
        <f>Quartalsdaten!B81</f>
        <v>333.43471893249534</v>
      </c>
      <c r="C81">
        <f>Quartalsdaten!C81</f>
        <v>100.75333333333334</v>
      </c>
      <c r="D81" s="105">
        <f>Quartalsdaten!J81</f>
        <v>9.33</v>
      </c>
      <c r="E81" t="str">
        <f>Quartalsdaten!K81</f>
        <v>#NA</v>
      </c>
      <c r="F81">
        <f>Quartalsdaten!P81</f>
        <v>3.1</v>
      </c>
      <c r="G81">
        <f>Quartalsdaten!Q81</f>
        <v>43.6</v>
      </c>
      <c r="H81">
        <f>Quartalsdaten!R81</f>
        <v>0</v>
      </c>
      <c r="I81">
        <f>Quartalsdaten!Y81</f>
        <v>1.9626653357091832</v>
      </c>
      <c r="J81">
        <f>Quartalsdaten!AH81</f>
        <v>0</v>
      </c>
      <c r="K81">
        <f>Quartalsdaten!AI81</f>
        <v>76.400000000000006</v>
      </c>
      <c r="L81">
        <f>Quartalsdaten!AY81</f>
        <v>39.06</v>
      </c>
      <c r="M81" s="41">
        <f>Quartalsdaten!D81</f>
        <v>105.82397346809854</v>
      </c>
      <c r="N81" s="41">
        <f>Quartalsdaten!E81</f>
        <v>95.990804597701157</v>
      </c>
      <c r="O81">
        <f>Quartalsdaten!L81</f>
        <v>497.8</v>
      </c>
      <c r="S81">
        <f>Quartalsdaten!AF81</f>
        <v>0.33333333333333331</v>
      </c>
      <c r="T81">
        <f>Quartalsdaten!AJ81</f>
        <v>1.127831</v>
      </c>
      <c r="V81">
        <f>Quartalsdaten!BH81</f>
        <v>84.8</v>
      </c>
      <c r="W81" s="105">
        <f>AVERAGE(INDEX(Monatsdaten!AR$2:AR$1980,($AM81-1)*3+1,1):INDEX(Monatsdaten!AR$2:AR$1980,$AM81*3,1))</f>
        <v>101.20159999999998</v>
      </c>
      <c r="X81">
        <f>Quartalsdaten!BO81</f>
        <v>21.67</v>
      </c>
      <c r="AE81" s="105">
        <f>AVERAGE(INDEX(Monatsdaten!CN$2:CN$1980,($AM81-1)*3+1,1):INDEX(Monatsdaten!CN$2:CN$1980,$AM81*3,1))</f>
        <v>-1.9666666666666666</v>
      </c>
      <c r="AF81" s="105">
        <f>AVERAGE(INDEX(Monatsdaten!CO$2:CO$1980,($AM81-1)*3+1,1):INDEX(Monatsdaten!CO$2:CO$1980,$AM81*3,1))</f>
        <v>3.8333333333333335</v>
      </c>
      <c r="AG81" s="105" t="e">
        <f>AVERAGE(INDEX(Monatsdaten!CP$2:CP$1980,($AM81-1)*3+1,1):INDEX(Monatsdaten!CP$2:CP$1980,$AM81*3,1))</f>
        <v>#DIV/0!</v>
      </c>
      <c r="AH81" s="105" t="e">
        <f>AVERAGE(INDEX(Monatsdaten!CQ$2:CQ$1980,($AM81-1)*3+1,1):INDEX(Monatsdaten!CQ$2:CQ$1980,$AM81*3,1))</f>
        <v>#DIV/0!</v>
      </c>
      <c r="AM81" s="107">
        <v>80</v>
      </c>
    </row>
    <row r="82" spans="1:39">
      <c r="A82" s="40" t="s">
        <v>148</v>
      </c>
      <c r="B82" s="41">
        <f>Quartalsdaten!B82</f>
        <v>336.33296991873459</v>
      </c>
      <c r="C82">
        <f>Quartalsdaten!C82</f>
        <v>98.856231884057991</v>
      </c>
      <c r="D82" s="105">
        <f>Quartalsdaten!J82</f>
        <v>9.157</v>
      </c>
      <c r="E82" t="str">
        <f>Quartalsdaten!K82</f>
        <v>#NA</v>
      </c>
      <c r="F82">
        <f>Quartalsdaten!P82</f>
        <v>3.1</v>
      </c>
      <c r="G82">
        <f>Quartalsdaten!Q82</f>
        <v>44</v>
      </c>
      <c r="H82">
        <f>Quartalsdaten!R82</f>
        <v>0</v>
      </c>
      <c r="I82">
        <f>Quartalsdaten!Y82</f>
        <v>1.9801199304310642</v>
      </c>
      <c r="J82">
        <f>Quartalsdaten!AH82</f>
        <v>0</v>
      </c>
      <c r="K82">
        <f>Quartalsdaten!AI82</f>
        <v>76.17</v>
      </c>
      <c r="L82">
        <f>Quartalsdaten!AY82</f>
        <v>39.630000000000003</v>
      </c>
      <c r="M82" s="41">
        <f>Quartalsdaten!D82</f>
        <v>105.7152874289324</v>
      </c>
      <c r="N82" s="41">
        <f>Quartalsdaten!E82</f>
        <v>92.539080459770119</v>
      </c>
      <c r="O82">
        <f>Quartalsdaten!L82</f>
        <v>475.2</v>
      </c>
      <c r="S82">
        <f>Quartalsdaten!AF82</f>
        <v>3</v>
      </c>
      <c r="T82">
        <f>Quartalsdaten!AJ82</f>
        <v>1.057375</v>
      </c>
      <c r="V82">
        <f>Quartalsdaten!BH82</f>
        <v>85</v>
      </c>
      <c r="W82" s="105">
        <f>AVERAGE(INDEX(Monatsdaten!AR$2:AR$1980,($AM82-1)*3+1,1):INDEX(Monatsdaten!AR$2:AR$1980,$AM82*3,1))</f>
        <v>100.38966666666666</v>
      </c>
      <c r="X82">
        <f>Quartalsdaten!BO82</f>
        <v>16.2</v>
      </c>
      <c r="AE82" s="105">
        <f>AVERAGE(INDEX(Monatsdaten!CN$2:CN$1980,($AM82-1)*3+1,1):INDEX(Monatsdaten!CN$2:CN$1980,$AM82*3,1))</f>
        <v>4.9666666666666659</v>
      </c>
      <c r="AF82" s="105">
        <f>AVERAGE(INDEX(Monatsdaten!CO$2:CO$1980,($AM82-1)*3+1,1):INDEX(Monatsdaten!CO$2:CO$1980,$AM82*3,1))</f>
        <v>-1.5333333333333332</v>
      </c>
      <c r="AG82" s="105" t="e">
        <f>AVERAGE(INDEX(Monatsdaten!CP$2:CP$1980,($AM82-1)*3+1,1):INDEX(Monatsdaten!CP$2:CP$1980,$AM82*3,1))</f>
        <v>#DIV/0!</v>
      </c>
      <c r="AH82" s="105" t="e">
        <f>AVERAGE(INDEX(Monatsdaten!CQ$2:CQ$1980,($AM82-1)*3+1,1):INDEX(Monatsdaten!CQ$2:CQ$1980,$AM82*3,1))</f>
        <v>#DIV/0!</v>
      </c>
      <c r="AM82" s="107">
        <v>81</v>
      </c>
    </row>
    <row r="83" spans="1:39">
      <c r="A83" s="40" t="s">
        <v>149</v>
      </c>
      <c r="B83" s="41">
        <f>Quartalsdaten!B83</f>
        <v>334.1139965073952</v>
      </c>
      <c r="C83">
        <f>Quartalsdaten!C83</f>
        <v>93.199420289855084</v>
      </c>
      <c r="D83" s="105">
        <f>Quartalsdaten!J83</f>
        <v>10.196999999999999</v>
      </c>
      <c r="E83" t="str">
        <f>Quartalsdaten!K83</f>
        <v>#NA</v>
      </c>
      <c r="F83">
        <f>Quartalsdaten!P83</f>
        <v>3.3</v>
      </c>
      <c r="G83">
        <f>Quartalsdaten!Q83</f>
        <v>44.4</v>
      </c>
      <c r="H83">
        <f>Quartalsdaten!R83</f>
        <v>0</v>
      </c>
      <c r="I83">
        <f>Quartalsdaten!Y83</f>
        <v>1.9676162085129676</v>
      </c>
      <c r="J83">
        <f>Quartalsdaten!AH83</f>
        <v>0</v>
      </c>
      <c r="K83">
        <f>Quartalsdaten!AI83</f>
        <v>75.099999999999994</v>
      </c>
      <c r="L83">
        <f>Quartalsdaten!AY83</f>
        <v>38.299999999999997</v>
      </c>
      <c r="M83" s="41">
        <f>Quartalsdaten!D83</f>
        <v>98.759380922299428</v>
      </c>
      <c r="N83" s="41">
        <f>Quartalsdaten!E83</f>
        <v>88.035402298850585</v>
      </c>
      <c r="O83">
        <f>Quartalsdaten!L83</f>
        <v>515.5</v>
      </c>
      <c r="S83">
        <f>Quartalsdaten!AF83</f>
        <v>-8</v>
      </c>
      <c r="T83">
        <f>Quartalsdaten!AJ83</f>
        <v>1.1067400000000001</v>
      </c>
      <c r="V83">
        <f>Quartalsdaten!BH83</f>
        <v>82.8</v>
      </c>
      <c r="W83" s="105">
        <f>AVERAGE(INDEX(Monatsdaten!AR$2:AR$1980,($AM83-1)*3+1,1):INDEX(Monatsdaten!AR$2:AR$1980,$AM83*3,1))</f>
        <v>99.369899999999987</v>
      </c>
      <c r="X83">
        <f>Quartalsdaten!BO83</f>
        <v>35.200000000000003</v>
      </c>
      <c r="AE83" s="105">
        <f>AVERAGE(INDEX(Monatsdaten!CN$2:CN$1980,($AM83-1)*3+1,1):INDEX(Monatsdaten!CN$2:CN$1980,$AM83*3,1))</f>
        <v>-9.2666666666666657</v>
      </c>
      <c r="AF83" s="105">
        <f>AVERAGE(INDEX(Monatsdaten!CO$2:CO$1980,($AM83-1)*3+1,1):INDEX(Monatsdaten!CO$2:CO$1980,$AM83*3,1))</f>
        <v>-10.433333333333334</v>
      </c>
      <c r="AG83" s="105" t="e">
        <f>AVERAGE(INDEX(Monatsdaten!CP$2:CP$1980,($AM83-1)*3+1,1):INDEX(Monatsdaten!CP$2:CP$1980,$AM83*3,1))</f>
        <v>#DIV/0!</v>
      </c>
      <c r="AH83" s="105" t="e">
        <f>AVERAGE(INDEX(Monatsdaten!CQ$2:CQ$1980,($AM83-1)*3+1,1):INDEX(Monatsdaten!CQ$2:CQ$1980,$AM83*3,1))</f>
        <v>#DIV/0!</v>
      </c>
      <c r="AM83" s="107">
        <v>82</v>
      </c>
    </row>
    <row r="84" spans="1:39">
      <c r="A84" s="40" t="s">
        <v>150</v>
      </c>
      <c r="B84" s="41">
        <f>Quartalsdaten!B84</f>
        <v>332.46108774180567</v>
      </c>
      <c r="C84">
        <f>Quartalsdaten!C84</f>
        <v>89.681159420289873</v>
      </c>
      <c r="D84" s="105">
        <f>Quartalsdaten!J84</f>
        <v>9.2170000000000005</v>
      </c>
      <c r="E84" t="str">
        <f>Quartalsdaten!K84</f>
        <v>#NA</v>
      </c>
      <c r="F84">
        <f>Quartalsdaten!P84</f>
        <v>3.5</v>
      </c>
      <c r="G84">
        <f>Quartalsdaten!Q84</f>
        <v>44.8</v>
      </c>
      <c r="H84">
        <f>Quartalsdaten!R84</f>
        <v>0</v>
      </c>
      <c r="I84">
        <f>Quartalsdaten!Y84</f>
        <v>1.9665615347326244</v>
      </c>
      <c r="J84">
        <f>Quartalsdaten!AH84</f>
        <v>0</v>
      </c>
      <c r="K84">
        <f>Quartalsdaten!AI84</f>
        <v>74.88</v>
      </c>
      <c r="L84">
        <f>Quartalsdaten!AY84</f>
        <v>36.26</v>
      </c>
      <c r="M84" s="41">
        <f>Quartalsdaten!D84</f>
        <v>92.274447252053051</v>
      </c>
      <c r="N84" s="41">
        <f>Quartalsdaten!E84</f>
        <v>87.147816091954041</v>
      </c>
      <c r="O84">
        <f>Quartalsdaten!L84</f>
        <v>508.8</v>
      </c>
      <c r="S84">
        <f>Quartalsdaten!AF84</f>
        <v>-7.333333333333333</v>
      </c>
      <c r="T84">
        <f>Quartalsdaten!AJ84</f>
        <v>1.0930439999999999</v>
      </c>
      <c r="V84">
        <f>Quartalsdaten!BH84</f>
        <v>81.5</v>
      </c>
      <c r="W84" s="105">
        <f>AVERAGE(INDEX(Monatsdaten!AR$2:AR$1980,($AM84-1)*3+1,1):INDEX(Monatsdaten!AR$2:AR$1980,$AM84*3,1))</f>
        <v>98.618233333333322</v>
      </c>
      <c r="X84">
        <f>Quartalsdaten!BO84</f>
        <v>33.200000000000003</v>
      </c>
      <c r="AE84" s="105">
        <f>AVERAGE(INDEX(Monatsdaten!CN$2:CN$1980,($AM84-1)*3+1,1):INDEX(Monatsdaten!CN$2:CN$1980,$AM84*3,1))</f>
        <v>-5.833333333333333</v>
      </c>
      <c r="AF84" s="105">
        <f>AVERAGE(INDEX(Monatsdaten!CO$2:CO$1980,($AM84-1)*3+1,1):INDEX(Monatsdaten!CO$2:CO$1980,$AM84*3,1))</f>
        <v>-17.900000000000002</v>
      </c>
      <c r="AG84" s="105" t="e">
        <f>AVERAGE(INDEX(Monatsdaten!CP$2:CP$1980,($AM84-1)*3+1,1):INDEX(Monatsdaten!CP$2:CP$1980,$AM84*3,1))</f>
        <v>#DIV/0!</v>
      </c>
      <c r="AH84" s="105" t="e">
        <f>AVERAGE(INDEX(Monatsdaten!CQ$2:CQ$1980,($AM84-1)*3+1,1):INDEX(Monatsdaten!CQ$2:CQ$1980,$AM84*3,1))</f>
        <v>#DIV/0!</v>
      </c>
      <c r="AM84" s="107">
        <v>83</v>
      </c>
    </row>
    <row r="85" spans="1:39">
      <c r="A85" s="40" t="s">
        <v>151</v>
      </c>
      <c r="B85" s="41">
        <f>Quartalsdaten!B85</f>
        <v>331.55538430860588</v>
      </c>
      <c r="C85">
        <f>Quartalsdaten!C85</f>
        <v>87.163188405797101</v>
      </c>
      <c r="D85" s="105">
        <f>Quartalsdaten!J85</f>
        <v>9.6</v>
      </c>
      <c r="E85" t="str">
        <f>Quartalsdaten!K85</f>
        <v>#NA</v>
      </c>
      <c r="F85">
        <f>Quartalsdaten!P85</f>
        <v>3.8</v>
      </c>
      <c r="G85">
        <f>Quartalsdaten!Q85</f>
        <v>45.2</v>
      </c>
      <c r="H85">
        <f>Quartalsdaten!R85</f>
        <v>0</v>
      </c>
      <c r="I85">
        <f>Quartalsdaten!Y85</f>
        <v>1.9786917692317609</v>
      </c>
      <c r="J85">
        <f>Quartalsdaten!AH85</f>
        <v>0</v>
      </c>
      <c r="K85">
        <f>Quartalsdaten!AI85</f>
        <v>72.5</v>
      </c>
      <c r="L85">
        <f>Quartalsdaten!AY85</f>
        <v>37.49</v>
      </c>
      <c r="M85" s="41">
        <f>Quartalsdaten!D85</f>
        <v>87.673404927353118</v>
      </c>
      <c r="N85" s="41">
        <f>Quartalsdaten!E85</f>
        <v>86.720459770114957</v>
      </c>
      <c r="O85">
        <f>Quartalsdaten!L85</f>
        <v>480.9</v>
      </c>
      <c r="S85">
        <f>Quartalsdaten!AF85</f>
        <v>-11</v>
      </c>
      <c r="T85">
        <f>Quartalsdaten!AJ85</f>
        <v>0.99311300000000002</v>
      </c>
      <c r="V85">
        <f>Quartalsdaten!BH85</f>
        <v>79.7</v>
      </c>
      <c r="W85" s="105">
        <f>AVERAGE(INDEX(Monatsdaten!AR$2:AR$1980,($AM85-1)*3+1,1):INDEX(Monatsdaten!AR$2:AR$1980,$AM85*3,1))</f>
        <v>98.277000000000001</v>
      </c>
      <c r="X85">
        <f>Quartalsdaten!BO85</f>
        <v>39.5</v>
      </c>
      <c r="AE85" s="105">
        <f>AVERAGE(INDEX(Monatsdaten!CN$2:CN$1980,($AM85-1)*3+1,1):INDEX(Monatsdaten!CN$2:CN$1980,$AM85*3,1))</f>
        <v>-9.4333333333333336</v>
      </c>
      <c r="AF85" s="105">
        <f>AVERAGE(INDEX(Monatsdaten!CO$2:CO$1980,($AM85-1)*3+1,1):INDEX(Monatsdaten!CO$2:CO$1980,$AM85*3,1))</f>
        <v>-24.933333333333337</v>
      </c>
      <c r="AG85" s="105" t="e">
        <f>AVERAGE(INDEX(Monatsdaten!CP$2:CP$1980,($AM85-1)*3+1,1):INDEX(Monatsdaten!CP$2:CP$1980,$AM85*3,1))</f>
        <v>#DIV/0!</v>
      </c>
      <c r="AH85" s="105" t="e">
        <f>AVERAGE(INDEX(Monatsdaten!CQ$2:CQ$1980,($AM85-1)*3+1,1):INDEX(Monatsdaten!CQ$2:CQ$1980,$AM85*3,1))</f>
        <v>#DIV/0!</v>
      </c>
      <c r="AM85" s="107">
        <v>84</v>
      </c>
    </row>
    <row r="86" spans="1:39">
      <c r="A86" s="40" t="s">
        <v>152</v>
      </c>
      <c r="B86" s="41">
        <f>Quartalsdaten!B86</f>
        <v>334.861201839785</v>
      </c>
      <c r="C86">
        <f>Quartalsdaten!C86</f>
        <v>84.783188405797119</v>
      </c>
      <c r="D86" s="105">
        <f>Quartalsdaten!J86</f>
        <v>11.247</v>
      </c>
      <c r="E86" t="str">
        <f>Quartalsdaten!K86</f>
        <v>#NA</v>
      </c>
      <c r="F86">
        <f>Quartalsdaten!P86</f>
        <v>4.0999999999999996</v>
      </c>
      <c r="G86">
        <f>Quartalsdaten!Q86</f>
        <v>45.6</v>
      </c>
      <c r="H86">
        <f>Quartalsdaten!R86</f>
        <v>0</v>
      </c>
      <c r="I86">
        <f>Quartalsdaten!Y86</f>
        <v>1.9807392991756458</v>
      </c>
      <c r="J86">
        <f>Quartalsdaten!AH86</f>
        <v>0</v>
      </c>
      <c r="K86">
        <f>Quartalsdaten!AI86</f>
        <v>70.75</v>
      </c>
      <c r="L86">
        <f>Quartalsdaten!AY86</f>
        <v>39.69</v>
      </c>
      <c r="M86" s="41">
        <f>Quartalsdaten!D86</f>
        <v>84.449052432090966</v>
      </c>
      <c r="N86" s="41">
        <f>Quartalsdaten!E86</f>
        <v>85.011034482758632</v>
      </c>
      <c r="O86">
        <f>Quartalsdaten!L86</f>
        <v>483.8</v>
      </c>
      <c r="S86">
        <f>Quartalsdaten!AF86</f>
        <v>-0.66666666666666663</v>
      </c>
      <c r="T86">
        <f>Quartalsdaten!AJ86</f>
        <v>0.92846799999999996</v>
      </c>
      <c r="V86">
        <f>Quartalsdaten!BH86</f>
        <v>79.599999999999994</v>
      </c>
      <c r="W86" s="105">
        <f>AVERAGE(INDEX(Monatsdaten!AR$2:AR$1980,($AM86-1)*3+1,1):INDEX(Monatsdaten!AR$2:AR$1980,$AM86*3,1))</f>
        <v>98.055833333333339</v>
      </c>
      <c r="X86">
        <f>Quartalsdaten!BO86</f>
        <v>36.770000000000003</v>
      </c>
      <c r="AE86" s="105">
        <f>AVERAGE(INDEX(Monatsdaten!CN$2:CN$1980,($AM86-1)*3+1,1):INDEX(Monatsdaten!CN$2:CN$1980,$AM86*3,1))</f>
        <v>-22.400000000000002</v>
      </c>
      <c r="AF86" s="105">
        <f>AVERAGE(INDEX(Monatsdaten!CO$2:CO$1980,($AM86-1)*3+1,1):INDEX(Monatsdaten!CO$2:CO$1980,$AM86*3,1))</f>
        <v>-32.066666666666663</v>
      </c>
      <c r="AG86" s="105" t="e">
        <f>AVERAGE(INDEX(Monatsdaten!CP$2:CP$1980,($AM86-1)*3+1,1):INDEX(Monatsdaten!CP$2:CP$1980,$AM86*3,1))</f>
        <v>#DIV/0!</v>
      </c>
      <c r="AH86" s="105" t="e">
        <f>AVERAGE(INDEX(Monatsdaten!CQ$2:CQ$1980,($AM86-1)*3+1,1):INDEX(Monatsdaten!CQ$2:CQ$1980,$AM86*3,1))</f>
        <v>#DIV/0!</v>
      </c>
      <c r="AM86" s="107">
        <v>85</v>
      </c>
    </row>
    <row r="87" spans="1:39">
      <c r="A87" s="40" t="s">
        <v>153</v>
      </c>
      <c r="B87" s="41">
        <f>Quartalsdaten!B87</f>
        <v>334.0460687499052</v>
      </c>
      <c r="C87">
        <f>Quartalsdaten!C87</f>
        <v>84.748695652173936</v>
      </c>
      <c r="D87" s="105">
        <f>Quartalsdaten!J87</f>
        <v>13.16</v>
      </c>
      <c r="E87" t="str">
        <f>Quartalsdaten!K87</f>
        <v>#NA</v>
      </c>
      <c r="F87">
        <f>Quartalsdaten!P87</f>
        <v>4.5999999999999996</v>
      </c>
      <c r="G87">
        <f>Quartalsdaten!Q87</f>
        <v>45.9</v>
      </c>
      <c r="H87">
        <f>Quartalsdaten!R87</f>
        <v>0</v>
      </c>
      <c r="I87">
        <f>Quartalsdaten!Y87</f>
        <v>1.9871124255872208</v>
      </c>
      <c r="J87">
        <f>Quartalsdaten!AH87</f>
        <v>0</v>
      </c>
      <c r="K87">
        <f>Quartalsdaten!AI87</f>
        <v>70.45</v>
      </c>
      <c r="L87">
        <f>Quartalsdaten!AY87</f>
        <v>36.83</v>
      </c>
      <c r="M87" s="41">
        <f>Quartalsdaten!D87</f>
        <v>82.311560328490202</v>
      </c>
      <c r="N87" s="41">
        <f>Quartalsdaten!E87</f>
        <v>86.983448275862088</v>
      </c>
      <c r="O87">
        <f>Quartalsdaten!L87</f>
        <v>533.6</v>
      </c>
      <c r="S87">
        <f>Quartalsdaten!AF87</f>
        <v>0.66666666666666663</v>
      </c>
      <c r="T87">
        <f>Quartalsdaten!AJ87</f>
        <v>0.82294100000000003</v>
      </c>
      <c r="V87">
        <f>Quartalsdaten!BH87</f>
        <v>79.099999999999994</v>
      </c>
      <c r="W87" s="105">
        <f>AVERAGE(INDEX(Monatsdaten!AR$2:AR$1980,($AM87-1)*3+1,1):INDEX(Monatsdaten!AR$2:AR$1980,$AM87*3,1))</f>
        <v>97.845299999999995</v>
      </c>
      <c r="X87">
        <f>Quartalsdaten!BO87</f>
        <v>23.6</v>
      </c>
      <c r="AE87" s="105">
        <f>AVERAGE(INDEX(Monatsdaten!CN$2:CN$1980,($AM87-1)*3+1,1):INDEX(Monatsdaten!CN$2:CN$1980,$AM87*3,1))</f>
        <v>-22.366666666666664</v>
      </c>
      <c r="AF87" s="105">
        <f>AVERAGE(INDEX(Monatsdaten!CO$2:CO$1980,($AM87-1)*3+1,1):INDEX(Monatsdaten!CO$2:CO$1980,$AM87*3,1))</f>
        <v>-29.833333333333332</v>
      </c>
      <c r="AG87" s="105" t="e">
        <f>AVERAGE(INDEX(Monatsdaten!CP$2:CP$1980,($AM87-1)*3+1,1):INDEX(Monatsdaten!CP$2:CP$1980,$AM87*3,1))</f>
        <v>#DIV/0!</v>
      </c>
      <c r="AH87" s="105" t="e">
        <f>AVERAGE(INDEX(Monatsdaten!CQ$2:CQ$1980,($AM87-1)*3+1,1):INDEX(Monatsdaten!CQ$2:CQ$1980,$AM87*3,1))</f>
        <v>#DIV/0!</v>
      </c>
      <c r="AM87" s="107">
        <v>86</v>
      </c>
    </row>
    <row r="88" spans="1:39">
      <c r="A88" s="40" t="s">
        <v>154</v>
      </c>
      <c r="B88" s="41">
        <f>Quartalsdaten!B88</f>
        <v>334.60081210274012</v>
      </c>
      <c r="C88">
        <f>Quartalsdaten!C88</f>
        <v>86.128405797101465</v>
      </c>
      <c r="D88" s="105">
        <f>Quartalsdaten!J88</f>
        <v>12.787000000000001</v>
      </c>
      <c r="E88" t="str">
        <f>Quartalsdaten!K88</f>
        <v>#NA</v>
      </c>
      <c r="F88">
        <f>Quartalsdaten!P88</f>
        <v>5.0999999999999996</v>
      </c>
      <c r="G88">
        <f>Quartalsdaten!Q88</f>
        <v>46.3</v>
      </c>
      <c r="H88">
        <f>Quartalsdaten!R88</f>
        <v>0</v>
      </c>
      <c r="I88">
        <f>Quartalsdaten!Y88</f>
        <v>1.995704074334768</v>
      </c>
      <c r="J88">
        <f>Quartalsdaten!AH88</f>
        <v>0</v>
      </c>
      <c r="K88">
        <f>Quartalsdaten!AI88</f>
        <v>70.040000000000006</v>
      </c>
      <c r="L88">
        <f>Quartalsdaten!AY88</f>
        <v>34.74</v>
      </c>
      <c r="M88" s="41">
        <f>Quartalsdaten!D88</f>
        <v>82.021730890713826</v>
      </c>
      <c r="N88" s="41">
        <f>Quartalsdaten!E88</f>
        <v>89.942068965517251</v>
      </c>
      <c r="O88">
        <f>Quartalsdaten!L88</f>
        <v>495.3</v>
      </c>
      <c r="S88">
        <f>Quartalsdaten!AF88</f>
        <v>1.6666666666666667</v>
      </c>
      <c r="T88">
        <f>Quartalsdaten!AJ88</f>
        <v>0.83050800000000002</v>
      </c>
      <c r="V88">
        <f>Quartalsdaten!BH88</f>
        <v>78.8</v>
      </c>
      <c r="W88" s="105">
        <f>AVERAGE(INDEX(Monatsdaten!AR$2:AR$1980,($AM88-1)*3+1,1):INDEX(Monatsdaten!AR$2:AR$1980,$AM88*3,1))</f>
        <v>97.86763333333333</v>
      </c>
      <c r="X88">
        <f>Quartalsdaten!BO88</f>
        <v>24.5</v>
      </c>
      <c r="AE88" s="105">
        <f>AVERAGE(INDEX(Monatsdaten!CN$2:CN$1980,($AM88-1)*3+1,1):INDEX(Monatsdaten!CN$2:CN$1980,$AM88*3,1))</f>
        <v>-28.133333333333336</v>
      </c>
      <c r="AF88" s="105">
        <f>AVERAGE(INDEX(Monatsdaten!CO$2:CO$1980,($AM88-1)*3+1,1):INDEX(Monatsdaten!CO$2:CO$1980,$AM88*3,1))</f>
        <v>-31.666666666666668</v>
      </c>
      <c r="AG88" s="105" t="e">
        <f>AVERAGE(INDEX(Monatsdaten!CP$2:CP$1980,($AM88-1)*3+1,1):INDEX(Monatsdaten!CP$2:CP$1980,$AM88*3,1))</f>
        <v>#DIV/0!</v>
      </c>
      <c r="AH88" s="105" t="e">
        <f>AVERAGE(INDEX(Monatsdaten!CQ$2:CQ$1980,($AM88-1)*3+1,1):INDEX(Monatsdaten!CQ$2:CQ$1980,$AM88*3,1))</f>
        <v>#DIV/0!</v>
      </c>
      <c r="AM88" s="107">
        <v>87</v>
      </c>
    </row>
    <row r="89" spans="1:39">
      <c r="A89" s="40" t="s">
        <v>155</v>
      </c>
      <c r="B89" s="41">
        <f>Quartalsdaten!B89</f>
        <v>333.71775125537033</v>
      </c>
      <c r="C89">
        <f>Quartalsdaten!C89</f>
        <v>86.680289855072473</v>
      </c>
      <c r="D89" s="105">
        <f>Quartalsdaten!J89</f>
        <v>11.227</v>
      </c>
      <c r="E89" t="str">
        <f>Quartalsdaten!K89</f>
        <v>#NA</v>
      </c>
      <c r="F89">
        <f>Quartalsdaten!P89</f>
        <v>5.8</v>
      </c>
      <c r="G89">
        <f>Quartalsdaten!Q89</f>
        <v>46.7</v>
      </c>
      <c r="H89">
        <f>Quartalsdaten!R89</f>
        <v>0</v>
      </c>
      <c r="I89">
        <f>Quartalsdaten!Y89</f>
        <v>2.001183036860144</v>
      </c>
      <c r="J89">
        <f>Quartalsdaten!AH89</f>
        <v>0</v>
      </c>
      <c r="K89">
        <f>Quartalsdaten!AI89</f>
        <v>73.06</v>
      </c>
      <c r="L89">
        <f>Quartalsdaten!AY89</f>
        <v>36.54</v>
      </c>
      <c r="M89" s="41">
        <f>Quartalsdaten!D89</f>
        <v>81.949273531269739</v>
      </c>
      <c r="N89" s="41">
        <f>Quartalsdaten!E89</f>
        <v>91.092643678160925</v>
      </c>
      <c r="O89">
        <f>Quartalsdaten!L89</f>
        <v>490.4</v>
      </c>
      <c r="S89">
        <f>Quartalsdaten!AF89</f>
        <v>-1.6666666666666667</v>
      </c>
      <c r="T89">
        <f>Quartalsdaten!AJ89</f>
        <v>0.86656900000000003</v>
      </c>
      <c r="V89">
        <f>Quartalsdaten!BH89</f>
        <v>79</v>
      </c>
      <c r="W89" s="105">
        <f>AVERAGE(INDEX(Monatsdaten!AR$2:AR$1980,($AM89-1)*3+1,1):INDEX(Monatsdaten!AR$2:AR$1980,$AM89*3,1))</f>
        <v>98.072166666666661</v>
      </c>
      <c r="X89">
        <f>Quartalsdaten!BO89</f>
        <v>44.9</v>
      </c>
      <c r="AE89" s="105">
        <f>AVERAGE(INDEX(Monatsdaten!CN$2:CN$1980,($AM89-1)*3+1,1):INDEX(Monatsdaten!CN$2:CN$1980,$AM89*3,1))</f>
        <v>-30.066666666666666</v>
      </c>
      <c r="AF89" s="105">
        <f>AVERAGE(INDEX(Monatsdaten!CO$2:CO$1980,($AM89-1)*3+1,1):INDEX(Monatsdaten!CO$2:CO$1980,$AM89*3,1))</f>
        <v>-35.966666666666669</v>
      </c>
      <c r="AG89" s="105" t="e">
        <f>AVERAGE(INDEX(Monatsdaten!CP$2:CP$1980,($AM89-1)*3+1,1):INDEX(Monatsdaten!CP$2:CP$1980,$AM89*3,1))</f>
        <v>#DIV/0!</v>
      </c>
      <c r="AH89" s="105" t="e">
        <f>AVERAGE(INDEX(Monatsdaten!CQ$2:CQ$1980,($AM89-1)*3+1,1):INDEX(Monatsdaten!CQ$2:CQ$1980,$AM89*3,1))</f>
        <v>#DIV/0!</v>
      </c>
      <c r="AM89" s="107">
        <v>88</v>
      </c>
    </row>
    <row r="90" spans="1:39">
      <c r="A90" s="40" t="s">
        <v>156</v>
      </c>
      <c r="B90" s="41">
        <f>Quartalsdaten!B90</f>
        <v>334.52156305233507</v>
      </c>
      <c r="C90">
        <f>Quartalsdaten!C90</f>
        <v>84.541739130434792</v>
      </c>
      <c r="D90" s="105">
        <f>Quartalsdaten!J90</f>
        <v>10.199999999999999</v>
      </c>
      <c r="E90" t="str">
        <f>Quartalsdaten!K90</f>
        <v>#NA</v>
      </c>
      <c r="F90">
        <f>Quartalsdaten!P90</f>
        <v>6.2</v>
      </c>
      <c r="G90">
        <f>Quartalsdaten!Q90</f>
        <v>47.1</v>
      </c>
      <c r="H90">
        <f>Quartalsdaten!R90</f>
        <v>0</v>
      </c>
      <c r="I90">
        <f>Quartalsdaten!Y90</f>
        <v>2.004103289675776</v>
      </c>
      <c r="J90">
        <f>Quartalsdaten!AH90</f>
        <v>0</v>
      </c>
      <c r="K90">
        <f>Quartalsdaten!AI90</f>
        <v>72.91</v>
      </c>
      <c r="L90">
        <f>Quartalsdaten!AY90</f>
        <v>32.119999999999997</v>
      </c>
      <c r="M90" s="41">
        <f>Quartalsdaten!D90</f>
        <v>80.536355022109902</v>
      </c>
      <c r="N90" s="41">
        <f>Quartalsdaten!E90</f>
        <v>88.265517241379328</v>
      </c>
      <c r="O90">
        <f>Quartalsdaten!L90</f>
        <v>525.70000000000005</v>
      </c>
      <c r="S90">
        <f>Quartalsdaten!AF90</f>
        <v>2.6666666666666665</v>
      </c>
      <c r="T90">
        <f>Quartalsdaten!AJ90</f>
        <v>0.82218500000000005</v>
      </c>
      <c r="V90">
        <f>Quartalsdaten!BH90</f>
        <v>78.400000000000006</v>
      </c>
      <c r="W90" s="105">
        <f>AVERAGE(INDEX(Monatsdaten!AR$2:AR$1980,($AM90-1)*3+1,1):INDEX(Monatsdaten!AR$2:AR$1980,$AM90*3,1))</f>
        <v>97.999166666666667</v>
      </c>
      <c r="X90">
        <f>Quartalsdaten!BO90</f>
        <v>43.13</v>
      </c>
      <c r="AE90" s="105">
        <f>AVERAGE(INDEX(Monatsdaten!CN$2:CN$1980,($AM90-1)*3+1,1):INDEX(Monatsdaten!CN$2:CN$1980,$AM90*3,1))</f>
        <v>-28.900000000000002</v>
      </c>
      <c r="AF90" s="105">
        <f>AVERAGE(INDEX(Monatsdaten!CO$2:CO$1980,($AM90-1)*3+1,1):INDEX(Monatsdaten!CO$2:CO$1980,$AM90*3,1))</f>
        <v>-38.333333333333336</v>
      </c>
      <c r="AG90" s="105" t="e">
        <f>AVERAGE(INDEX(Monatsdaten!CP$2:CP$1980,($AM90-1)*3+1,1):INDEX(Monatsdaten!CP$2:CP$1980,$AM90*3,1))</f>
        <v>#DIV/0!</v>
      </c>
      <c r="AH90" s="105" t="e">
        <f>AVERAGE(INDEX(Monatsdaten!CQ$2:CQ$1980,($AM90-1)*3+1,1):INDEX(Monatsdaten!CQ$2:CQ$1980,$AM90*3,1))</f>
        <v>#DIV/0!</v>
      </c>
      <c r="AM90" s="107">
        <v>89</v>
      </c>
    </row>
    <row r="91" spans="1:39">
      <c r="A91" s="40" t="s">
        <v>157</v>
      </c>
      <c r="B91" s="41">
        <f>Quartalsdaten!B91</f>
        <v>332.47240903472067</v>
      </c>
      <c r="C91">
        <f>Quartalsdaten!C91</f>
        <v>83.506956521739141</v>
      </c>
      <c r="D91" s="105">
        <f>Quartalsdaten!J91</f>
        <v>9.2629999999999999</v>
      </c>
      <c r="E91" t="str">
        <f>Quartalsdaten!K91</f>
        <v>#NA</v>
      </c>
      <c r="F91">
        <f>Quartalsdaten!P91</f>
        <v>6.5</v>
      </c>
      <c r="G91">
        <f>Quartalsdaten!Q91</f>
        <v>47.5</v>
      </c>
      <c r="H91">
        <f>Quartalsdaten!R91</f>
        <v>0</v>
      </c>
      <c r="I91">
        <f>Quartalsdaten!Y91</f>
        <v>2.0025578852772714</v>
      </c>
      <c r="J91">
        <f>Quartalsdaten!AH91</f>
        <v>0</v>
      </c>
      <c r="K91">
        <f>Quartalsdaten!AI91</f>
        <v>74.739999999999995</v>
      </c>
      <c r="L91">
        <f>Quartalsdaten!AY91</f>
        <v>33.22</v>
      </c>
      <c r="M91" s="41">
        <f>Quartalsdaten!D91</f>
        <v>78.290176879343022</v>
      </c>
      <c r="N91" s="41">
        <f>Quartalsdaten!E91</f>
        <v>88.397011494252865</v>
      </c>
      <c r="O91">
        <f>Quartalsdaten!L91</f>
        <v>501.1</v>
      </c>
      <c r="S91">
        <f>Quartalsdaten!AF91</f>
        <v>-6.333333333333333</v>
      </c>
      <c r="T91">
        <f>Quartalsdaten!AJ91</f>
        <v>0.80608599999999997</v>
      </c>
      <c r="V91">
        <f>Quartalsdaten!BH91</f>
        <v>77.400000000000006</v>
      </c>
      <c r="W91" s="105">
        <f>AVERAGE(INDEX(Monatsdaten!AR$2:AR$1980,($AM91-1)*3+1,1):INDEX(Monatsdaten!AR$2:AR$1980,$AM91*3,1))</f>
        <v>97.374299999999991</v>
      </c>
      <c r="X91">
        <f>Quartalsdaten!BO91</f>
        <v>15.7</v>
      </c>
      <c r="AE91" s="105">
        <f>AVERAGE(INDEX(Monatsdaten!CN$2:CN$1980,($AM91-1)*3+1,1):INDEX(Monatsdaten!CN$2:CN$1980,$AM91*3,1))</f>
        <v>-27.233333333333334</v>
      </c>
      <c r="AF91" s="105">
        <f>AVERAGE(INDEX(Monatsdaten!CO$2:CO$1980,($AM91-1)*3+1,1):INDEX(Monatsdaten!CO$2:CO$1980,$AM91*3,1))</f>
        <v>-38.5</v>
      </c>
      <c r="AG91" s="105" t="e">
        <f>AVERAGE(INDEX(Monatsdaten!CP$2:CP$1980,($AM91-1)*3+1,1):INDEX(Monatsdaten!CP$2:CP$1980,$AM91*3,1))</f>
        <v>#DIV/0!</v>
      </c>
      <c r="AH91" s="105" t="e">
        <f>AVERAGE(INDEX(Monatsdaten!CQ$2:CQ$1980,($AM91-1)*3+1,1):INDEX(Monatsdaten!CQ$2:CQ$1980,$AM91*3,1))</f>
        <v>#DIV/0!</v>
      </c>
      <c r="AM91" s="107">
        <v>90</v>
      </c>
    </row>
    <row r="92" spans="1:39">
      <c r="A92" s="40" t="s">
        <v>158</v>
      </c>
      <c r="B92" s="41">
        <f>Quartalsdaten!B92</f>
        <v>328.71373978694163</v>
      </c>
      <c r="C92">
        <f>Quartalsdaten!C92</f>
        <v>79.885217391304366</v>
      </c>
      <c r="D92" s="105">
        <f>Quartalsdaten!J92</f>
        <v>8.8800000000000008</v>
      </c>
      <c r="E92" t="str">
        <f>Quartalsdaten!K92</f>
        <v>#NA</v>
      </c>
      <c r="F92">
        <f>Quartalsdaten!P92</f>
        <v>6.9</v>
      </c>
      <c r="G92">
        <f>Quartalsdaten!Q92</f>
        <v>48</v>
      </c>
      <c r="H92">
        <f>Quartalsdaten!R92</f>
        <v>0</v>
      </c>
      <c r="I92">
        <f>Quartalsdaten!Y92</f>
        <v>2.0048772485610762</v>
      </c>
      <c r="J92">
        <f>Quartalsdaten!AH92</f>
        <v>0</v>
      </c>
      <c r="K92">
        <f>Quartalsdaten!AI92</f>
        <v>75.25</v>
      </c>
      <c r="L92">
        <f>Quartalsdaten!AY92</f>
        <v>33.15</v>
      </c>
      <c r="M92" s="41">
        <f>Quartalsdaten!D92</f>
        <v>74.413708149083988</v>
      </c>
      <c r="N92" s="41">
        <f>Quartalsdaten!E92</f>
        <v>85.043908045977034</v>
      </c>
      <c r="O92">
        <f>Quartalsdaten!L92</f>
        <v>526.9</v>
      </c>
      <c r="S92">
        <f>Quartalsdaten!AF92</f>
        <v>-18</v>
      </c>
      <c r="T92">
        <f>Quartalsdaten!AJ92</f>
        <v>0.78164800000000001</v>
      </c>
      <c r="V92">
        <f>Quartalsdaten!BH92</f>
        <v>74.8</v>
      </c>
      <c r="W92" s="105">
        <f>AVERAGE(INDEX(Monatsdaten!AR$2:AR$1980,($AM92-1)*3+1,1):INDEX(Monatsdaten!AR$2:AR$1980,$AM92*3,1))</f>
        <v>96.77033333333334</v>
      </c>
      <c r="X92">
        <f>Quartalsdaten!BO92</f>
        <v>17.37</v>
      </c>
      <c r="AE92" s="105">
        <f>AVERAGE(INDEX(Monatsdaten!CN$2:CN$1980,($AM92-1)*3+1,1):INDEX(Monatsdaten!CN$2:CN$1980,$AM92*3,1))</f>
        <v>-41.166666666666664</v>
      </c>
      <c r="AF92" s="105">
        <f>AVERAGE(INDEX(Monatsdaten!CO$2:CO$1980,($AM92-1)*3+1,1):INDEX(Monatsdaten!CO$2:CO$1980,$AM92*3,1))</f>
        <v>-45.533333333333331</v>
      </c>
      <c r="AG92" s="105" t="e">
        <f>AVERAGE(INDEX(Monatsdaten!CP$2:CP$1980,($AM92-1)*3+1,1):INDEX(Monatsdaten!CP$2:CP$1980,$AM92*3,1))</f>
        <v>#DIV/0!</v>
      </c>
      <c r="AH92" s="105" t="e">
        <f>AVERAGE(INDEX(Monatsdaten!CQ$2:CQ$1980,($AM92-1)*3+1,1):INDEX(Monatsdaten!CQ$2:CQ$1980,$AM92*3,1))</f>
        <v>#DIV/0!</v>
      </c>
      <c r="AM92" s="107">
        <v>91</v>
      </c>
    </row>
    <row r="93" spans="1:39">
      <c r="A93" s="40" t="s">
        <v>159</v>
      </c>
      <c r="B93" s="41">
        <f>Quartalsdaten!B93</f>
        <v>329.39301736184132</v>
      </c>
      <c r="C93">
        <f>Quartalsdaten!C93</f>
        <v>81.851304347826087</v>
      </c>
      <c r="D93" s="105">
        <f>Quartalsdaten!J93</f>
        <v>7.17</v>
      </c>
      <c r="E93" t="str">
        <f>Quartalsdaten!K93</f>
        <v>#NA</v>
      </c>
      <c r="F93">
        <f>Quartalsdaten!P93</f>
        <v>7.6</v>
      </c>
      <c r="G93">
        <f>Quartalsdaten!Q93</f>
        <v>48.4</v>
      </c>
      <c r="H93">
        <f>Quartalsdaten!R93</f>
        <v>0</v>
      </c>
      <c r="I93">
        <f>Quartalsdaten!Y93</f>
        <v>2.0050112375148257</v>
      </c>
      <c r="J93">
        <f>Quartalsdaten!AH93</f>
        <v>0</v>
      </c>
      <c r="K93">
        <f>Quartalsdaten!AI93</f>
        <v>76.58</v>
      </c>
      <c r="L93">
        <f>Quartalsdaten!AY93</f>
        <v>33.29</v>
      </c>
      <c r="M93" s="41">
        <f>Quartalsdaten!D93</f>
        <v>74.305022109917857</v>
      </c>
      <c r="N93" s="41">
        <f>Quartalsdaten!E93</f>
        <v>89.054482758620694</v>
      </c>
      <c r="O93">
        <f>Quartalsdaten!L93</f>
        <v>552.79999999999995</v>
      </c>
      <c r="S93">
        <f>Quartalsdaten!AF93</f>
        <v>-15.333333333333334</v>
      </c>
      <c r="T93">
        <f>Quartalsdaten!AJ93</f>
        <v>0.80752900000000005</v>
      </c>
      <c r="V93">
        <f>Quartalsdaten!BH93</f>
        <v>74.599999999999994</v>
      </c>
      <c r="W93" s="105">
        <f>AVERAGE(INDEX(Monatsdaten!AR$2:AR$1980,($AM93-1)*3+1,1):INDEX(Monatsdaten!AR$2:AR$1980,$AM93*3,1))</f>
        <v>97.567600000000013</v>
      </c>
      <c r="X93">
        <f>Quartalsdaten!BO93</f>
        <v>8.5</v>
      </c>
      <c r="AE93" s="105">
        <f>AVERAGE(INDEX(Monatsdaten!CN$2:CN$1980,($AM93-1)*3+1,1):INDEX(Monatsdaten!CN$2:CN$1980,$AM93*3,1))</f>
        <v>-38.6</v>
      </c>
      <c r="AF93" s="105">
        <f>AVERAGE(INDEX(Monatsdaten!CO$2:CO$1980,($AM93-1)*3+1,1):INDEX(Monatsdaten!CO$2:CO$1980,$AM93*3,1))</f>
        <v>-42.866666666666667</v>
      </c>
      <c r="AG93" s="105" t="e">
        <f>AVERAGE(INDEX(Monatsdaten!CP$2:CP$1980,($AM93-1)*3+1,1):INDEX(Monatsdaten!CP$2:CP$1980,$AM93*3,1))</f>
        <v>#DIV/0!</v>
      </c>
      <c r="AH93" s="105" t="e">
        <f>AVERAGE(INDEX(Monatsdaten!CQ$2:CQ$1980,($AM93-1)*3+1,1):INDEX(Monatsdaten!CQ$2:CQ$1980,$AM93*3,1))</f>
        <v>#DIV/0!</v>
      </c>
      <c r="AM93" s="107">
        <v>92</v>
      </c>
    </row>
    <row r="94" spans="1:39">
      <c r="A94" s="40" t="s">
        <v>160</v>
      </c>
      <c r="B94" s="41">
        <f>Quartalsdaten!B94</f>
        <v>332.61958584261561</v>
      </c>
      <c r="C94">
        <f>Quartalsdaten!C94</f>
        <v>90.750434782608707</v>
      </c>
      <c r="D94" s="105">
        <f>Quartalsdaten!J94</f>
        <v>5.7</v>
      </c>
      <c r="E94" t="str">
        <f>Quartalsdaten!K94</f>
        <v>#NA</v>
      </c>
      <c r="F94">
        <f>Quartalsdaten!P94</f>
        <v>8</v>
      </c>
      <c r="G94">
        <f>Quartalsdaten!Q94</f>
        <v>48.8</v>
      </c>
      <c r="H94">
        <f>Quartalsdaten!R94</f>
        <v>0</v>
      </c>
      <c r="I94">
        <f>Quartalsdaten!Y94</f>
        <v>2.0160408630903555</v>
      </c>
      <c r="J94">
        <f>Quartalsdaten!AH94</f>
        <v>0</v>
      </c>
      <c r="K94">
        <f>Quartalsdaten!AI94</f>
        <v>78.22</v>
      </c>
      <c r="L94">
        <f>Quartalsdaten!AY94</f>
        <v>29.71</v>
      </c>
      <c r="M94" s="41">
        <f>Quartalsdaten!D94</f>
        <v>81.079785217940596</v>
      </c>
      <c r="N94" s="41">
        <f>Quartalsdaten!E94</f>
        <v>100.03425287356323</v>
      </c>
      <c r="O94">
        <f>Quartalsdaten!L94</f>
        <v>661.4</v>
      </c>
      <c r="S94">
        <f>Quartalsdaten!AF94</f>
        <v>-2.3333333333333335</v>
      </c>
      <c r="T94">
        <f>Quartalsdaten!AJ94</f>
        <v>0.81230400000000003</v>
      </c>
      <c r="V94">
        <f>Quartalsdaten!BH94</f>
        <v>76.5</v>
      </c>
      <c r="W94" s="105">
        <f>AVERAGE(INDEX(Monatsdaten!AR$2:AR$1980,($AM94-1)*3+1,1):INDEX(Monatsdaten!AR$2:AR$1980,$AM94*3,1))</f>
        <v>99.263233333333332</v>
      </c>
      <c r="X94">
        <f>Quartalsdaten!BO94</f>
        <v>6.53</v>
      </c>
      <c r="AE94" s="105">
        <f>AVERAGE(INDEX(Monatsdaten!CN$2:CN$1980,($AM94-1)*3+1,1):INDEX(Monatsdaten!CN$2:CN$1980,$AM94*3,1))</f>
        <v>-20.733333333333331</v>
      </c>
      <c r="AF94" s="105">
        <f>AVERAGE(INDEX(Monatsdaten!CO$2:CO$1980,($AM94-1)*3+1,1):INDEX(Monatsdaten!CO$2:CO$1980,$AM94*3,1))</f>
        <v>-28.466666666666669</v>
      </c>
      <c r="AG94" s="105" t="e">
        <f>AVERAGE(INDEX(Monatsdaten!CP$2:CP$1980,($AM94-1)*3+1,1):INDEX(Monatsdaten!CP$2:CP$1980,$AM94*3,1))</f>
        <v>#DIV/0!</v>
      </c>
      <c r="AH94" s="105" t="e">
        <f>AVERAGE(INDEX(Monatsdaten!CQ$2:CQ$1980,($AM94-1)*3+1,1):INDEX(Monatsdaten!CQ$2:CQ$1980,$AM94*3,1))</f>
        <v>#DIV/0!</v>
      </c>
      <c r="AM94" s="107">
        <v>93</v>
      </c>
    </row>
    <row r="95" spans="1:39">
      <c r="A95" s="40" t="s">
        <v>161</v>
      </c>
      <c r="B95" s="41">
        <f>Quartalsdaten!B95</f>
        <v>336.1857931108396</v>
      </c>
      <c r="C95">
        <f>Quartalsdaten!C95</f>
        <v>93.061449275362335</v>
      </c>
      <c r="D95" s="105">
        <f>Quartalsdaten!J95</f>
        <v>5.367</v>
      </c>
      <c r="E95" t="str">
        <f>Quartalsdaten!K95</f>
        <v>#NA</v>
      </c>
      <c r="F95">
        <f>Quartalsdaten!P95</f>
        <v>8.3000000000000007</v>
      </c>
      <c r="G95">
        <f>Quartalsdaten!Q95</f>
        <v>49.2</v>
      </c>
      <c r="H95">
        <f>Quartalsdaten!R95</f>
        <v>0</v>
      </c>
      <c r="I95">
        <f>Quartalsdaten!Y95</f>
        <v>2.0322006288325607</v>
      </c>
      <c r="J95">
        <f>Quartalsdaten!AH95</f>
        <v>0</v>
      </c>
      <c r="K95">
        <f>Quartalsdaten!AI95</f>
        <v>78.39</v>
      </c>
      <c r="L95">
        <f>Quartalsdaten!AY95</f>
        <v>29.62</v>
      </c>
      <c r="M95" s="41">
        <f>Quartalsdaten!D95</f>
        <v>85.246083385975993</v>
      </c>
      <c r="N95" s="41">
        <f>Quartalsdaten!E95</f>
        <v>100.49448275862071</v>
      </c>
      <c r="O95">
        <f>Quartalsdaten!L95</f>
        <v>719.7</v>
      </c>
      <c r="S95">
        <f>Quartalsdaten!AF95</f>
        <v>-6</v>
      </c>
      <c r="T95">
        <f>Quartalsdaten!AJ95</f>
        <v>0.76742100000000002</v>
      </c>
      <c r="V95">
        <f>Quartalsdaten!BH95</f>
        <v>78.2</v>
      </c>
      <c r="W95" s="105">
        <f>AVERAGE(INDEX(Monatsdaten!AR$2:AR$1980,($AM95-1)*3+1,1):INDEX(Monatsdaten!AR$2:AR$1980,$AM95*3,1))</f>
        <v>100.3374</v>
      </c>
      <c r="X95">
        <f>Quartalsdaten!BO95</f>
        <v>24.87</v>
      </c>
      <c r="AE95" s="105">
        <f>AVERAGE(INDEX(Monatsdaten!CN$2:CN$1980,($AM95-1)*3+1,1):INDEX(Monatsdaten!CN$2:CN$1980,$AM95*3,1))</f>
        <v>-16</v>
      </c>
      <c r="AF95" s="105">
        <f>AVERAGE(INDEX(Monatsdaten!CO$2:CO$1980,($AM95-1)*3+1,1):INDEX(Monatsdaten!CO$2:CO$1980,$AM95*3,1))</f>
        <v>-24.3</v>
      </c>
      <c r="AG95" s="105" t="e">
        <f>AVERAGE(INDEX(Monatsdaten!CP$2:CP$1980,($AM95-1)*3+1,1):INDEX(Monatsdaten!CP$2:CP$1980,$AM95*3,1))</f>
        <v>#DIV/0!</v>
      </c>
      <c r="AH95" s="105" t="e">
        <f>AVERAGE(INDEX(Monatsdaten!CQ$2:CQ$1980,($AM95-1)*3+1,1):INDEX(Monatsdaten!CQ$2:CQ$1980,$AM95*3,1))</f>
        <v>#DIV/0!</v>
      </c>
      <c r="AM95" s="107">
        <v>94</v>
      </c>
    </row>
    <row r="96" spans="1:39">
      <c r="A96" s="40" t="s">
        <v>162</v>
      </c>
      <c r="B96" s="41">
        <f>Quartalsdaten!B96</f>
        <v>335.4272664855348</v>
      </c>
      <c r="C96">
        <f>Quartalsdaten!C96</f>
        <v>94.061739130434788</v>
      </c>
      <c r="D96" s="105">
        <f>Quartalsdaten!J96</f>
        <v>5.72</v>
      </c>
      <c r="E96" t="str">
        <f>Quartalsdaten!K96</f>
        <v>#NA</v>
      </c>
      <c r="F96">
        <f>Quartalsdaten!P96</f>
        <v>8.1999999999999993</v>
      </c>
      <c r="G96">
        <f>Quartalsdaten!Q96</f>
        <v>49.6</v>
      </c>
      <c r="H96">
        <f>Quartalsdaten!R96</f>
        <v>0</v>
      </c>
      <c r="I96">
        <f>Quartalsdaten!Y96</f>
        <v>2.0539806228728326</v>
      </c>
      <c r="J96">
        <f>Quartalsdaten!AH96</f>
        <v>0</v>
      </c>
      <c r="K96">
        <f>Quartalsdaten!AI96</f>
        <v>77.010000000000005</v>
      </c>
      <c r="L96">
        <f>Quartalsdaten!AY96</f>
        <v>30.79</v>
      </c>
      <c r="M96" s="41">
        <f>Quartalsdaten!D96</f>
        <v>87.456032849020829</v>
      </c>
      <c r="N96" s="41">
        <f>Quartalsdaten!E96</f>
        <v>100.36298850574713</v>
      </c>
      <c r="O96">
        <f>Quartalsdaten!L96</f>
        <v>719.3</v>
      </c>
      <c r="S96">
        <f>Quartalsdaten!AF96</f>
        <v>-1.6666666666666667</v>
      </c>
      <c r="T96">
        <f>Quartalsdaten!AJ96</f>
        <v>0.73302100000000003</v>
      </c>
      <c r="V96">
        <f>Quartalsdaten!BH96</f>
        <v>79</v>
      </c>
      <c r="W96" s="105">
        <f>AVERAGE(INDEX(Monatsdaten!AR$2:AR$1980,($AM96-1)*3+1,1):INDEX(Monatsdaten!AR$2:AR$1980,$AM96*3,1))</f>
        <v>100.88836666666667</v>
      </c>
      <c r="X96">
        <f>Quartalsdaten!BO96</f>
        <v>17.8</v>
      </c>
      <c r="AE96" s="105">
        <f>AVERAGE(INDEX(Monatsdaten!CN$2:CN$1980,($AM96-1)*3+1,1):INDEX(Monatsdaten!CN$2:CN$1980,$AM96*3,1))</f>
        <v>-20.033333333333335</v>
      </c>
      <c r="AF96" s="105">
        <f>AVERAGE(INDEX(Monatsdaten!CO$2:CO$1980,($AM96-1)*3+1,1):INDEX(Monatsdaten!CO$2:CO$1980,$AM96*3,1))</f>
        <v>-19.233333333333334</v>
      </c>
      <c r="AG96" s="105" t="e">
        <f>AVERAGE(INDEX(Monatsdaten!CP$2:CP$1980,($AM96-1)*3+1,1):INDEX(Monatsdaten!CP$2:CP$1980,$AM96*3,1))</f>
        <v>#DIV/0!</v>
      </c>
      <c r="AH96" s="105" t="e">
        <f>AVERAGE(INDEX(Monatsdaten!CQ$2:CQ$1980,($AM96-1)*3+1,1):INDEX(Monatsdaten!CQ$2:CQ$1980,$AM96*3,1))</f>
        <v>#DIV/0!</v>
      </c>
      <c r="AM96" s="107">
        <v>95</v>
      </c>
    </row>
    <row r="97" spans="1:39">
      <c r="A97" s="40" t="s">
        <v>163</v>
      </c>
      <c r="B97" s="41">
        <f>Quartalsdaten!B97</f>
        <v>340.17088821691874</v>
      </c>
      <c r="C97">
        <f>Quartalsdaten!C97</f>
        <v>97.338550724637685</v>
      </c>
      <c r="D97" s="105">
        <f>Quartalsdaten!J97</f>
        <v>6.32</v>
      </c>
      <c r="E97" t="str">
        <f>Quartalsdaten!K97</f>
        <v>#NA</v>
      </c>
      <c r="F97">
        <f>Quartalsdaten!P97</f>
        <v>8.1</v>
      </c>
      <c r="G97">
        <f>Quartalsdaten!Q97</f>
        <v>50.1</v>
      </c>
      <c r="H97">
        <f>Quartalsdaten!R97</f>
        <v>0</v>
      </c>
      <c r="I97">
        <f>Quartalsdaten!Y97</f>
        <v>2.0717720575701266</v>
      </c>
      <c r="J97">
        <f>Quartalsdaten!AH97</f>
        <v>0</v>
      </c>
      <c r="K97">
        <f>Quartalsdaten!AI97</f>
        <v>77.13</v>
      </c>
      <c r="L97">
        <f>Quartalsdaten!AY97</f>
        <v>29.13</v>
      </c>
      <c r="M97" s="41">
        <f>Quartalsdaten!D97</f>
        <v>91.006443461781444</v>
      </c>
      <c r="N97" s="41">
        <f>Quartalsdaten!E97</f>
        <v>103.3216091954023</v>
      </c>
      <c r="O97">
        <f>Quartalsdaten!L97</f>
        <v>774</v>
      </c>
      <c r="S97">
        <f>Quartalsdaten!AF97</f>
        <v>4.333333333333333</v>
      </c>
      <c r="T97">
        <f>Quartalsdaten!AJ97</f>
        <v>0.71186400000000005</v>
      </c>
      <c r="V97">
        <f>Quartalsdaten!BH97</f>
        <v>80.099999999999994</v>
      </c>
      <c r="W97" s="105">
        <f>AVERAGE(INDEX(Monatsdaten!AR$2:AR$1980,($AM97-1)*3+1,1):INDEX(Monatsdaten!AR$2:AR$1980,$AM97*3,1))</f>
        <v>101.34866666666666</v>
      </c>
      <c r="X97">
        <f>Quartalsdaten!BO97</f>
        <v>19.8</v>
      </c>
      <c r="AE97" s="105">
        <f>AVERAGE(INDEX(Monatsdaten!CN$2:CN$1980,($AM97-1)*3+1,1):INDEX(Monatsdaten!CN$2:CN$1980,$AM97*3,1))</f>
        <v>-17.333333333333332</v>
      </c>
      <c r="AF97" s="105">
        <f>AVERAGE(INDEX(Monatsdaten!CO$2:CO$1980,($AM97-1)*3+1,1):INDEX(Monatsdaten!CO$2:CO$1980,$AM97*3,1))</f>
        <v>-14.700000000000001</v>
      </c>
      <c r="AG97" s="105" t="e">
        <f>AVERAGE(INDEX(Monatsdaten!CP$2:CP$1980,($AM97-1)*3+1,1):INDEX(Monatsdaten!CP$2:CP$1980,$AM97*3,1))</f>
        <v>#DIV/0!</v>
      </c>
      <c r="AH97" s="105" t="e">
        <f>AVERAGE(INDEX(Monatsdaten!CQ$2:CQ$1980,($AM97-1)*3+1,1):INDEX(Monatsdaten!CQ$2:CQ$1980,$AM97*3,1))</f>
        <v>#DIV/0!</v>
      </c>
      <c r="AM97" s="107">
        <v>96</v>
      </c>
    </row>
    <row r="98" spans="1:39">
      <c r="A98" s="40" t="s">
        <v>164</v>
      </c>
      <c r="B98" s="41">
        <f>Quartalsdaten!B98</f>
        <v>344.33712400963759</v>
      </c>
      <c r="C98">
        <f>Quartalsdaten!C98</f>
        <v>100.23594202898553</v>
      </c>
      <c r="D98" s="105">
        <f>Quartalsdaten!J98</f>
        <v>5.9770000000000003</v>
      </c>
      <c r="E98" t="str">
        <f>Quartalsdaten!K98</f>
        <v>#NA</v>
      </c>
      <c r="F98">
        <f>Quartalsdaten!P98</f>
        <v>8</v>
      </c>
      <c r="G98">
        <f>Quartalsdaten!Q98</f>
        <v>50.5</v>
      </c>
      <c r="H98">
        <f>Quartalsdaten!R98</f>
        <v>0</v>
      </c>
      <c r="I98">
        <f>Quartalsdaten!Y98</f>
        <v>2.0939533469395792</v>
      </c>
      <c r="J98">
        <f>Quartalsdaten!AH98</f>
        <v>0</v>
      </c>
      <c r="K98">
        <f>Quartalsdaten!AI98</f>
        <v>77.349999999999994</v>
      </c>
      <c r="L98">
        <f>Quartalsdaten!AY98</f>
        <v>29.7</v>
      </c>
      <c r="M98" s="41">
        <f>Quartalsdaten!D98</f>
        <v>95.78862918509158</v>
      </c>
      <c r="N98" s="41">
        <f>Quartalsdaten!E98</f>
        <v>104.37356321839081</v>
      </c>
      <c r="O98">
        <f>Quartalsdaten!L98</f>
        <v>774.3</v>
      </c>
      <c r="S98">
        <f>Quartalsdaten!AF98</f>
        <v>10</v>
      </c>
      <c r="T98">
        <f>Quartalsdaten!AJ98</f>
        <v>0.75346800000000003</v>
      </c>
      <c r="V98">
        <f>Quartalsdaten!BH98</f>
        <v>81.7</v>
      </c>
      <c r="W98" s="105">
        <f>AVERAGE(INDEX(Monatsdaten!AR$2:AR$1980,($AM98-1)*3+1,1):INDEX(Monatsdaten!AR$2:AR$1980,$AM98*3,1))</f>
        <v>101.363</v>
      </c>
      <c r="X98">
        <f>Quartalsdaten!BO98</f>
        <v>27.83</v>
      </c>
      <c r="AE98" s="105">
        <f>AVERAGE(INDEX(Monatsdaten!CN$2:CN$1980,($AM98-1)*3+1,1):INDEX(Monatsdaten!CN$2:CN$1980,$AM98*3,1))</f>
        <v>-16.2</v>
      </c>
      <c r="AF98" s="105">
        <f>AVERAGE(INDEX(Monatsdaten!CO$2:CO$1980,($AM98-1)*3+1,1):INDEX(Monatsdaten!CO$2:CO$1980,$AM98*3,1))</f>
        <v>-7.4333333333333327</v>
      </c>
      <c r="AG98" s="105" t="e">
        <f>AVERAGE(INDEX(Monatsdaten!CP$2:CP$1980,($AM98-1)*3+1,1):INDEX(Monatsdaten!CP$2:CP$1980,$AM98*3,1))</f>
        <v>#DIV/0!</v>
      </c>
      <c r="AH98" s="105" t="e">
        <f>AVERAGE(INDEX(Monatsdaten!CQ$2:CQ$1980,($AM98-1)*3+1,1):INDEX(Monatsdaten!CQ$2:CQ$1980,$AM98*3,1))</f>
        <v>#DIV/0!</v>
      </c>
      <c r="AM98" s="107">
        <v>97</v>
      </c>
    </row>
    <row r="99" spans="1:39">
      <c r="A99" s="40" t="s">
        <v>165</v>
      </c>
      <c r="B99" s="41">
        <f>Quartalsdaten!B99</f>
        <v>339.74067908614876</v>
      </c>
      <c r="C99">
        <f>Quartalsdaten!C99</f>
        <v>94.234202898550748</v>
      </c>
      <c r="D99" s="105">
        <f>Quartalsdaten!J99</f>
        <v>6.0229999999999997</v>
      </c>
      <c r="E99" t="str">
        <f>Quartalsdaten!K99</f>
        <v>#NA</v>
      </c>
      <c r="F99">
        <f>Quartalsdaten!P99</f>
        <v>8.1</v>
      </c>
      <c r="G99">
        <f>Quartalsdaten!Q99</f>
        <v>50.9</v>
      </c>
      <c r="H99">
        <f>Quartalsdaten!R99</f>
        <v>0</v>
      </c>
      <c r="I99">
        <f>Quartalsdaten!Y99</f>
        <v>2.102444388277481</v>
      </c>
      <c r="J99">
        <f>Quartalsdaten!AH99</f>
        <v>0</v>
      </c>
      <c r="K99">
        <f>Quartalsdaten!AI99</f>
        <v>77.569999999999993</v>
      </c>
      <c r="L99">
        <f>Quartalsdaten!AY99</f>
        <v>29.63</v>
      </c>
      <c r="M99" s="41">
        <f>Quartalsdaten!D99</f>
        <v>90.933986102337343</v>
      </c>
      <c r="N99" s="41">
        <f>Quartalsdaten!E99</f>
        <v>97.338620689655187</v>
      </c>
      <c r="O99">
        <f>Quartalsdaten!L99</f>
        <v>763.3</v>
      </c>
      <c r="S99">
        <f>Quartalsdaten!AF99</f>
        <v>1.3333333333333333</v>
      </c>
      <c r="T99">
        <f>Quartalsdaten!AJ99</f>
        <v>0.71419900000000003</v>
      </c>
      <c r="V99">
        <f>Quartalsdaten!BH99</f>
        <v>76.2</v>
      </c>
      <c r="W99" s="105">
        <f>AVERAGE(INDEX(Monatsdaten!AR$2:AR$1980,($AM99-1)*3+1,1):INDEX(Monatsdaten!AR$2:AR$1980,$AM99*3,1))</f>
        <v>100.86583333333333</v>
      </c>
      <c r="X99">
        <f>Quartalsdaten!BO99</f>
        <v>24.83</v>
      </c>
      <c r="AE99" s="105">
        <f>AVERAGE(INDEX(Monatsdaten!CN$2:CN$1980,($AM99-1)*3+1,1):INDEX(Monatsdaten!CN$2:CN$1980,$AM99*3,1))</f>
        <v>-24.166666666666668</v>
      </c>
      <c r="AF99" s="105">
        <f>AVERAGE(INDEX(Monatsdaten!CO$2:CO$1980,($AM99-1)*3+1,1):INDEX(Monatsdaten!CO$2:CO$1980,$AM99*3,1))</f>
        <v>-19.033333333333335</v>
      </c>
      <c r="AG99" s="105" t="e">
        <f>AVERAGE(INDEX(Monatsdaten!CP$2:CP$1980,($AM99-1)*3+1,1):INDEX(Monatsdaten!CP$2:CP$1980,$AM99*3,1))</f>
        <v>#DIV/0!</v>
      </c>
      <c r="AH99" s="105" t="e">
        <f>AVERAGE(INDEX(Monatsdaten!CQ$2:CQ$1980,($AM99-1)*3+1,1):INDEX(Monatsdaten!CQ$2:CQ$1980,$AM99*3,1))</f>
        <v>#DIV/0!</v>
      </c>
      <c r="AM99" s="107">
        <v>98</v>
      </c>
    </row>
    <row r="100" spans="1:39">
      <c r="A100" s="40" t="s">
        <v>166</v>
      </c>
      <c r="B100" s="41">
        <f>Quartalsdaten!B100</f>
        <v>348.5033598023565</v>
      </c>
      <c r="C100">
        <f>Quartalsdaten!C100</f>
        <v>93.785797101449276</v>
      </c>
      <c r="D100" s="105">
        <f>Quartalsdaten!J100</f>
        <v>5.99</v>
      </c>
      <c r="E100" t="str">
        <f>Quartalsdaten!K100</f>
        <v>#NA</v>
      </c>
      <c r="F100">
        <f>Quartalsdaten!P100</f>
        <v>8.1999999999999993</v>
      </c>
      <c r="G100">
        <f>Quartalsdaten!Q100</f>
        <v>51.4</v>
      </c>
      <c r="H100">
        <f>Quartalsdaten!R100</f>
        <v>0</v>
      </c>
      <c r="I100">
        <f>Quartalsdaten!Y100</f>
        <v>2.121626594968482</v>
      </c>
      <c r="J100">
        <f>Quartalsdaten!AH100</f>
        <v>0</v>
      </c>
      <c r="K100">
        <f>Quartalsdaten!AI100</f>
        <v>76.510000000000005</v>
      </c>
      <c r="L100">
        <f>Quartalsdaten!AY100</f>
        <v>28.12</v>
      </c>
      <c r="M100" s="41">
        <f>Quartalsdaten!D100</f>
        <v>91.839703095388501</v>
      </c>
      <c r="N100" s="41">
        <f>Quartalsdaten!E100</f>
        <v>95.563448275862086</v>
      </c>
      <c r="O100">
        <f>Quartalsdaten!L100</f>
        <v>799</v>
      </c>
      <c r="S100">
        <f>Quartalsdaten!AF100</f>
        <v>10.333333333333334</v>
      </c>
      <c r="T100">
        <f>Quartalsdaten!AJ100</f>
        <v>0.64663599999999999</v>
      </c>
      <c r="V100">
        <f>Quartalsdaten!BH100</f>
        <v>82</v>
      </c>
      <c r="W100" s="105">
        <f>AVERAGE(INDEX(Monatsdaten!AR$2:AR$1980,($AM100-1)*3+1,1):INDEX(Monatsdaten!AR$2:AR$1980,$AM100*3,1))</f>
        <v>100.66813333333334</v>
      </c>
      <c r="X100">
        <f>Quartalsdaten!BO100</f>
        <v>22.57</v>
      </c>
      <c r="AE100" s="105">
        <f>AVERAGE(INDEX(Monatsdaten!CN$2:CN$1980,($AM100-1)*3+1,1):INDEX(Monatsdaten!CN$2:CN$1980,$AM100*3,1))</f>
        <v>-23.866666666666664</v>
      </c>
      <c r="AF100" s="105">
        <f>AVERAGE(INDEX(Monatsdaten!CO$2:CO$1980,($AM100-1)*3+1,1):INDEX(Monatsdaten!CO$2:CO$1980,$AM100*3,1))</f>
        <v>-23.666666666666668</v>
      </c>
      <c r="AG100" s="105" t="e">
        <f>AVERAGE(INDEX(Monatsdaten!CP$2:CP$1980,($AM100-1)*3+1,1):INDEX(Monatsdaten!CP$2:CP$1980,$AM100*3,1))</f>
        <v>#DIV/0!</v>
      </c>
      <c r="AH100" s="105" t="e">
        <f>AVERAGE(INDEX(Monatsdaten!CQ$2:CQ$1980,($AM100-1)*3+1,1):INDEX(Monatsdaten!CQ$2:CQ$1980,$AM100*3,1))</f>
        <v>#DIV/0!</v>
      </c>
      <c r="AM100" s="107">
        <v>99</v>
      </c>
    </row>
    <row r="101" spans="1:39">
      <c r="A101" s="40" t="s">
        <v>167</v>
      </c>
      <c r="B101" s="41">
        <f>Quartalsdaten!B101</f>
        <v>351.05065070823093</v>
      </c>
      <c r="C101">
        <f>Quartalsdaten!C101</f>
        <v>94.993043478260873</v>
      </c>
      <c r="D101" s="105">
        <f>Quartalsdaten!J101</f>
        <v>5.9530000000000003</v>
      </c>
      <c r="E101" t="str">
        <f>Quartalsdaten!K101</f>
        <v>#NA</v>
      </c>
      <c r="F101">
        <f>Quartalsdaten!P101</f>
        <v>8.1</v>
      </c>
      <c r="G101">
        <f>Quartalsdaten!Q101</f>
        <v>51.8</v>
      </c>
      <c r="H101">
        <f>Quartalsdaten!R101</f>
        <v>0</v>
      </c>
      <c r="I101">
        <f>Quartalsdaten!Y101</f>
        <v>2.1355022477031143</v>
      </c>
      <c r="J101">
        <f>Quartalsdaten!AH101</f>
        <v>0</v>
      </c>
      <c r="K101">
        <f>Quartalsdaten!AI101</f>
        <v>75.83</v>
      </c>
      <c r="L101">
        <f>Quartalsdaten!AY101</f>
        <v>27.51</v>
      </c>
      <c r="M101" s="41">
        <f>Quartalsdaten!D101</f>
        <v>93.796051800379018</v>
      </c>
      <c r="N101" s="41">
        <f>Quartalsdaten!E101</f>
        <v>96.089425287356335</v>
      </c>
      <c r="O101">
        <f>Quartalsdaten!L101</f>
        <v>820.9</v>
      </c>
      <c r="S101">
        <f>Quartalsdaten!AF101</f>
        <v>8</v>
      </c>
      <c r="T101">
        <f>Quartalsdaten!AJ101</f>
        <v>0.63000500000000004</v>
      </c>
      <c r="V101">
        <f>Quartalsdaten!BH101</f>
        <v>82</v>
      </c>
      <c r="W101" s="105">
        <f>AVERAGE(INDEX(Monatsdaten!AR$2:AR$1980,($AM101-1)*3+1,1):INDEX(Monatsdaten!AR$2:AR$1980,$AM101*3,1))</f>
        <v>100.67483333333332</v>
      </c>
      <c r="X101">
        <f>Quartalsdaten!BO101</f>
        <v>11.57</v>
      </c>
      <c r="AE101" s="105">
        <f>AVERAGE(INDEX(Monatsdaten!CN$2:CN$1980,($AM101-1)*3+1,1):INDEX(Monatsdaten!CN$2:CN$1980,$AM101*3,1))</f>
        <v>-26.233333333333334</v>
      </c>
      <c r="AF101" s="105">
        <f>AVERAGE(INDEX(Monatsdaten!CO$2:CO$1980,($AM101-1)*3+1,1):INDEX(Monatsdaten!CO$2:CO$1980,$AM101*3,1))</f>
        <v>-23</v>
      </c>
      <c r="AG101" s="105" t="e">
        <f>AVERAGE(INDEX(Monatsdaten!CP$2:CP$1980,($AM101-1)*3+1,1):INDEX(Monatsdaten!CP$2:CP$1980,$AM101*3,1))</f>
        <v>#DIV/0!</v>
      </c>
      <c r="AH101" s="105" t="e">
        <f>AVERAGE(INDEX(Monatsdaten!CQ$2:CQ$1980,($AM101-1)*3+1,1):INDEX(Monatsdaten!CQ$2:CQ$1980,$AM101*3,1))</f>
        <v>#DIV/0!</v>
      </c>
      <c r="AM101" s="107">
        <v>100</v>
      </c>
    </row>
    <row r="102" spans="1:39">
      <c r="A102" s="40" t="s">
        <v>168</v>
      </c>
      <c r="B102" s="41">
        <f>Quartalsdaten!B102</f>
        <v>348.92224764021142</v>
      </c>
      <c r="C102">
        <f>Quartalsdaten!C102</f>
        <v>96.890144927536241</v>
      </c>
      <c r="D102" s="105">
        <f>Quartalsdaten!J102</f>
        <v>6.14</v>
      </c>
      <c r="E102" t="str">
        <f>Quartalsdaten!K102</f>
        <v>#NA</v>
      </c>
      <c r="F102">
        <f>Quartalsdaten!P102</f>
        <v>8.1999999999999993</v>
      </c>
      <c r="G102">
        <f>Quartalsdaten!Q102</f>
        <v>52.2</v>
      </c>
      <c r="H102">
        <f>Quartalsdaten!R102</f>
        <v>0</v>
      </c>
      <c r="I102">
        <f>Quartalsdaten!Y102</f>
        <v>2.1496237675956102</v>
      </c>
      <c r="J102">
        <f>Quartalsdaten!AH102</f>
        <v>0</v>
      </c>
      <c r="K102">
        <f>Quartalsdaten!AI102</f>
        <v>75.260000000000005</v>
      </c>
      <c r="L102">
        <f>Quartalsdaten!AY102</f>
        <v>27.82</v>
      </c>
      <c r="M102" s="41">
        <f>Quartalsdaten!D102</f>
        <v>95.35388502842703</v>
      </c>
      <c r="N102" s="41">
        <f>Quartalsdaten!E102</f>
        <v>98.259080459770132</v>
      </c>
      <c r="O102">
        <f>Quartalsdaten!L102</f>
        <v>858.9</v>
      </c>
      <c r="S102">
        <f>Quartalsdaten!AF102</f>
        <v>16</v>
      </c>
      <c r="T102">
        <f>Quartalsdaten!AJ102</f>
        <v>0.59324900000000003</v>
      </c>
      <c r="V102">
        <f>Quartalsdaten!BH102</f>
        <v>83.6</v>
      </c>
      <c r="W102" s="105">
        <f>AVERAGE(INDEX(Monatsdaten!AR$2:AR$1980,($AM102-1)*3+1,1):INDEX(Monatsdaten!AR$2:AR$1980,$AM102*3,1))</f>
        <v>100.64073333333333</v>
      </c>
      <c r="X102">
        <f>Quartalsdaten!BO102</f>
        <v>54.23</v>
      </c>
      <c r="AA102">
        <f>Quartalsdaten!CE102</f>
        <v>-8.5</v>
      </c>
      <c r="AB102">
        <f>Quartalsdaten!CF102</f>
        <v>96.3</v>
      </c>
      <c r="AE102" s="105">
        <f>AVERAGE(INDEX(Monatsdaten!CN$2:CN$1980,($AM102-1)*3+1,1):INDEX(Monatsdaten!CN$2:CN$1980,$AM102*3,1))</f>
        <v>-20.833333333333332</v>
      </c>
      <c r="AF102" s="105">
        <f>AVERAGE(INDEX(Monatsdaten!CO$2:CO$1980,($AM102-1)*3+1,1):INDEX(Monatsdaten!CO$2:CO$1980,$AM102*3,1))</f>
        <v>-17.366666666666667</v>
      </c>
      <c r="AG102" s="105" t="e">
        <f>AVERAGE(INDEX(Monatsdaten!CP$2:CP$1980,($AM102-1)*3+1,1):INDEX(Monatsdaten!CP$2:CP$1980,$AM102*3,1))</f>
        <v>#DIV/0!</v>
      </c>
      <c r="AH102" s="105" t="e">
        <f>AVERAGE(INDEX(Monatsdaten!CQ$2:CQ$1980,($AM102-1)*3+1,1):INDEX(Monatsdaten!CQ$2:CQ$1980,$AM102*3,1))</f>
        <v>#DIV/0!</v>
      </c>
      <c r="AM102" s="107">
        <v>101</v>
      </c>
    </row>
    <row r="103" spans="1:39">
      <c r="A103" s="40" t="s">
        <v>169</v>
      </c>
      <c r="B103" s="41">
        <f>Quartalsdaten!B103</f>
        <v>352.77148723131052</v>
      </c>
      <c r="C103">
        <f>Quartalsdaten!C103</f>
        <v>97.166086956521752</v>
      </c>
      <c r="D103" s="105">
        <f>Quartalsdaten!J103</f>
        <v>5.8470000000000004</v>
      </c>
      <c r="E103" t="str">
        <f>Quartalsdaten!K103</f>
        <v>#NA</v>
      </c>
      <c r="F103">
        <f>Quartalsdaten!P103</f>
        <v>8.3000000000000007</v>
      </c>
      <c r="G103">
        <f>Quartalsdaten!Q103</f>
        <v>52.7</v>
      </c>
      <c r="H103">
        <f>Quartalsdaten!R103</f>
        <v>0</v>
      </c>
      <c r="I103">
        <f>Quartalsdaten!Y103</f>
        <v>2.1723316949057705</v>
      </c>
      <c r="J103">
        <f>Quartalsdaten!AH103</f>
        <v>0</v>
      </c>
      <c r="K103">
        <f>Quartalsdaten!AI103</f>
        <v>75.81</v>
      </c>
      <c r="L103">
        <f>Quartalsdaten!AY103</f>
        <v>27.06</v>
      </c>
      <c r="M103" s="41">
        <f>Quartalsdaten!D103</f>
        <v>95.752400505369536</v>
      </c>
      <c r="N103" s="41">
        <f>Quartalsdaten!E103</f>
        <v>98.456321839080459</v>
      </c>
      <c r="O103">
        <f>Quartalsdaten!L103</f>
        <v>1018.5</v>
      </c>
      <c r="S103">
        <f>Quartalsdaten!AF103</f>
        <v>6</v>
      </c>
      <c r="T103">
        <f>Quartalsdaten!AJ103</f>
        <v>0.63876100000000002</v>
      </c>
      <c r="V103">
        <f>Quartalsdaten!BH103</f>
        <v>84.4</v>
      </c>
      <c r="W103" s="105">
        <f>AVERAGE(INDEX(Monatsdaten!AR$2:AR$1980,($AM103-1)*3+1,1):INDEX(Monatsdaten!AR$2:AR$1980,$AM103*3,1))</f>
        <v>100.57723333333333</v>
      </c>
      <c r="X103">
        <f>Quartalsdaten!BO103</f>
        <v>27.37</v>
      </c>
      <c r="AA103">
        <f>Quartalsdaten!CE103</f>
        <v>-8.4</v>
      </c>
      <c r="AB103">
        <f>Quartalsdaten!CF103</f>
        <v>97.5</v>
      </c>
      <c r="AE103" s="105">
        <f>AVERAGE(INDEX(Monatsdaten!CN$2:CN$1980,($AM103-1)*3+1,1):INDEX(Monatsdaten!CN$2:CN$1980,$AM103*3,1))</f>
        <v>-16.866666666666667</v>
      </c>
      <c r="AF103" s="105">
        <f>AVERAGE(INDEX(Monatsdaten!CO$2:CO$1980,($AM103-1)*3+1,1):INDEX(Monatsdaten!CO$2:CO$1980,$AM103*3,1))</f>
        <v>-19.033333333333335</v>
      </c>
      <c r="AG103" s="105" t="e">
        <f>AVERAGE(INDEX(Monatsdaten!CP$2:CP$1980,($AM103-1)*3+1,1):INDEX(Monatsdaten!CP$2:CP$1980,$AM103*3,1))</f>
        <v>#DIV/0!</v>
      </c>
      <c r="AH103" s="105" t="e">
        <f>AVERAGE(INDEX(Monatsdaten!CQ$2:CQ$1980,($AM103-1)*3+1,1):INDEX(Monatsdaten!CQ$2:CQ$1980,$AM103*3,1))</f>
        <v>#DIV/0!</v>
      </c>
      <c r="AM103" s="107">
        <v>102</v>
      </c>
    </row>
    <row r="104" spans="1:39">
      <c r="A104" s="40" t="s">
        <v>170</v>
      </c>
      <c r="B104" s="41">
        <f>Quartalsdaten!B104</f>
        <v>357.03961466026436</v>
      </c>
      <c r="C104">
        <f>Quartalsdaten!C104</f>
        <v>98.580289855072465</v>
      </c>
      <c r="D104" s="105">
        <f>Quartalsdaten!J104</f>
        <v>4.9470000000000001</v>
      </c>
      <c r="E104" t="str">
        <f>Quartalsdaten!K104</f>
        <v>#NA</v>
      </c>
      <c r="F104">
        <f>Quartalsdaten!P104</f>
        <v>8.1999999999999993</v>
      </c>
      <c r="G104">
        <f>Quartalsdaten!Q104</f>
        <v>53.2</v>
      </c>
      <c r="H104">
        <f>Quartalsdaten!R104</f>
        <v>0</v>
      </c>
      <c r="I104">
        <f>Quartalsdaten!Y104</f>
        <v>2.1863499668632196</v>
      </c>
      <c r="J104">
        <f>Quartalsdaten!AH104</f>
        <v>0</v>
      </c>
      <c r="K104">
        <f>Quartalsdaten!AI104</f>
        <v>77.260000000000005</v>
      </c>
      <c r="L104">
        <f>Quartalsdaten!AY104</f>
        <v>27.32</v>
      </c>
      <c r="M104" s="41">
        <f>Quartalsdaten!D104</f>
        <v>98.179722046746676</v>
      </c>
      <c r="N104" s="41">
        <f>Quartalsdaten!E104</f>
        <v>98.94942528735632</v>
      </c>
      <c r="O104">
        <f>Quartalsdaten!L104</f>
        <v>1142.5999999999999</v>
      </c>
      <c r="S104">
        <f>Quartalsdaten!AF104</f>
        <v>5.333333333333333</v>
      </c>
      <c r="T104">
        <f>Quartalsdaten!AJ104</f>
        <v>0.68987100000000001</v>
      </c>
      <c r="V104">
        <f>Quartalsdaten!BH104</f>
        <v>84.2</v>
      </c>
      <c r="W104" s="105">
        <f>AVERAGE(INDEX(Monatsdaten!AR$2:AR$1980,($AM104-1)*3+1,1):INDEX(Monatsdaten!AR$2:AR$1980,$AM104*3,1))</f>
        <v>100.56076666666667</v>
      </c>
      <c r="X104">
        <f>Quartalsdaten!BO104</f>
        <v>18.37</v>
      </c>
      <c r="AA104">
        <f>Quartalsdaten!CE104</f>
        <v>-7.4</v>
      </c>
      <c r="AB104">
        <f>Quartalsdaten!CF104</f>
        <v>99.2</v>
      </c>
      <c r="AE104" s="105">
        <f>AVERAGE(INDEX(Monatsdaten!CN$2:CN$1980,($AM104-1)*3+1,1):INDEX(Monatsdaten!CN$2:CN$1980,$AM104*3,1))</f>
        <v>-18.333333333333332</v>
      </c>
      <c r="AF104" s="105">
        <f>AVERAGE(INDEX(Monatsdaten!CO$2:CO$1980,($AM104-1)*3+1,1):INDEX(Monatsdaten!CO$2:CO$1980,$AM104*3,1))</f>
        <v>-18.833333333333332</v>
      </c>
      <c r="AG104" s="105" t="e">
        <f>AVERAGE(INDEX(Monatsdaten!CP$2:CP$1980,($AM104-1)*3+1,1):INDEX(Monatsdaten!CP$2:CP$1980,$AM104*3,1))</f>
        <v>#DIV/0!</v>
      </c>
      <c r="AH104" s="105" t="e">
        <f>AVERAGE(INDEX(Monatsdaten!CQ$2:CQ$1980,($AM104-1)*3+1,1):INDEX(Monatsdaten!CQ$2:CQ$1980,$AM104*3,1))</f>
        <v>#DIV/0!</v>
      </c>
      <c r="AM104" s="107">
        <v>103</v>
      </c>
    </row>
    <row r="105" spans="1:39">
      <c r="A105" s="40" t="s">
        <v>171</v>
      </c>
      <c r="B105" s="41">
        <f>Quartalsdaten!B105</f>
        <v>358.96423445581388</v>
      </c>
      <c r="C105">
        <f>Quartalsdaten!C105</f>
        <v>101.85710144927536</v>
      </c>
      <c r="D105" s="105">
        <f>Quartalsdaten!J105</f>
        <v>4.8600000000000003</v>
      </c>
      <c r="E105" t="str">
        <f>Quartalsdaten!K105</f>
        <v>#NA</v>
      </c>
      <c r="F105">
        <f>Quartalsdaten!P105</f>
        <v>8.1999999999999993</v>
      </c>
      <c r="G105">
        <f>Quartalsdaten!Q105</f>
        <v>53.6</v>
      </c>
      <c r="H105">
        <f>Quartalsdaten!R105</f>
        <v>0</v>
      </c>
      <c r="I105">
        <f>Quartalsdaten!Y105</f>
        <v>2.2054323895620822</v>
      </c>
      <c r="J105">
        <f>Quartalsdaten!AH105</f>
        <v>0</v>
      </c>
      <c r="K105">
        <f>Quartalsdaten!AI105</f>
        <v>78.98</v>
      </c>
      <c r="L105">
        <f>Quartalsdaten!AY105</f>
        <v>28.29</v>
      </c>
      <c r="M105" s="41">
        <f>Quartalsdaten!D105</f>
        <v>101.65767530006318</v>
      </c>
      <c r="N105" s="41">
        <f>Quartalsdaten!E105</f>
        <v>101.9737931034483</v>
      </c>
      <c r="O105">
        <f>Quartalsdaten!L105</f>
        <v>1366.2</v>
      </c>
      <c r="S105">
        <f>Quartalsdaten!AF105</f>
        <v>-1.6666666666666667</v>
      </c>
      <c r="T105">
        <f>Quartalsdaten!AJ105</f>
        <v>0.77872399999999997</v>
      </c>
      <c r="V105">
        <f>Quartalsdaten!BH105</f>
        <v>84.9</v>
      </c>
      <c r="W105" s="105">
        <f>AVERAGE(INDEX(Monatsdaten!AR$2:AR$1980,($AM105-1)*3+1,1):INDEX(Monatsdaten!AR$2:AR$1980,$AM105*3,1))</f>
        <v>100.43766666666666</v>
      </c>
      <c r="X105">
        <f>Quartalsdaten!BO105</f>
        <v>31.6</v>
      </c>
      <c r="AA105">
        <f>Quartalsdaten!CE105</f>
        <v>-6</v>
      </c>
      <c r="AB105">
        <f>Quartalsdaten!CF105</f>
        <v>101.9</v>
      </c>
      <c r="AE105" s="105">
        <f>AVERAGE(INDEX(Monatsdaten!CN$2:CN$1980,($AM105-1)*3+1,1):INDEX(Monatsdaten!CN$2:CN$1980,$AM105*3,1))</f>
        <v>-7.2666666666666666</v>
      </c>
      <c r="AF105" s="105">
        <f>AVERAGE(INDEX(Monatsdaten!CO$2:CO$1980,($AM105-1)*3+1,1):INDEX(Monatsdaten!CO$2:CO$1980,$AM105*3,1))</f>
        <v>-11.666666666666666</v>
      </c>
      <c r="AG105" s="105" t="e">
        <f>AVERAGE(INDEX(Monatsdaten!CP$2:CP$1980,($AM105-1)*3+1,1):INDEX(Monatsdaten!CP$2:CP$1980,$AM105*3,1))</f>
        <v>#DIV/0!</v>
      </c>
      <c r="AH105" s="105" t="e">
        <f>AVERAGE(INDEX(Monatsdaten!CQ$2:CQ$1980,($AM105-1)*3+1,1):INDEX(Monatsdaten!CQ$2:CQ$1980,$AM105*3,1))</f>
        <v>#DIV/0!</v>
      </c>
      <c r="AM105" s="107">
        <v>104</v>
      </c>
    </row>
    <row r="106" spans="1:39">
      <c r="A106" s="40" t="s">
        <v>172</v>
      </c>
      <c r="B106" s="41">
        <f>Quartalsdaten!B106</f>
        <v>356.65469070115449</v>
      </c>
      <c r="C106">
        <f>Quartalsdaten!C106</f>
        <v>100.47739130434783</v>
      </c>
      <c r="D106" s="105">
        <f>Quartalsdaten!J106</f>
        <v>4.6109999999999998</v>
      </c>
      <c r="E106" t="str">
        <f>Quartalsdaten!K106</f>
        <v>#NA</v>
      </c>
      <c r="F106">
        <f>Quartalsdaten!P106</f>
        <v>8.1</v>
      </c>
      <c r="G106">
        <f>Quartalsdaten!Q106</f>
        <v>54.1</v>
      </c>
      <c r="H106">
        <f>Quartalsdaten!R106</f>
        <v>0</v>
      </c>
      <c r="I106">
        <f>Quartalsdaten!Y106</f>
        <v>2.2172082951504777</v>
      </c>
      <c r="J106">
        <f>Quartalsdaten!AH106</f>
        <v>0</v>
      </c>
      <c r="K106">
        <f>Quartalsdaten!AI106</f>
        <v>81.47</v>
      </c>
      <c r="L106">
        <f>Quartalsdaten!AY106</f>
        <v>17.93</v>
      </c>
      <c r="M106" s="41">
        <f>Quartalsdaten!D106</f>
        <v>100.46212886923561</v>
      </c>
      <c r="N106" s="41">
        <f>Quartalsdaten!E106</f>
        <v>100.49448275862071</v>
      </c>
      <c r="O106">
        <f>Quartalsdaten!L106</f>
        <v>1481.6</v>
      </c>
      <c r="S106">
        <f>Quartalsdaten!AF106</f>
        <v>1</v>
      </c>
      <c r="T106">
        <f>Quartalsdaten!AJ106</f>
        <v>0.86291799999999996</v>
      </c>
      <c r="V106">
        <f>Quartalsdaten!BH106</f>
        <v>84.9</v>
      </c>
      <c r="W106" s="105">
        <f>AVERAGE(INDEX(Monatsdaten!AR$2:AR$1980,($AM106-1)*3+1,1):INDEX(Monatsdaten!AR$2:AR$1980,$AM106*3,1))</f>
        <v>100.15636666666667</v>
      </c>
      <c r="X106">
        <f>Quartalsdaten!BO106</f>
        <v>56.7</v>
      </c>
      <c r="AA106">
        <f>Quartalsdaten!CE106</f>
        <v>-2.9</v>
      </c>
      <c r="AB106">
        <f>Quartalsdaten!CF106</f>
        <v>101.4</v>
      </c>
      <c r="AE106" s="105">
        <f>AVERAGE(INDEX(Monatsdaten!CN$2:CN$1980,($AM106-1)*3+1,1):INDEX(Monatsdaten!CN$2:CN$1980,$AM106*3,1))</f>
        <v>-8.4666666666666668</v>
      </c>
      <c r="AF106" s="105">
        <f>AVERAGE(INDEX(Monatsdaten!CO$2:CO$1980,($AM106-1)*3+1,1):INDEX(Monatsdaten!CO$2:CO$1980,$AM106*3,1))</f>
        <v>-14.700000000000001</v>
      </c>
      <c r="AG106" s="105" t="e">
        <f>AVERAGE(INDEX(Monatsdaten!CP$2:CP$1980,($AM106-1)*3+1,1):INDEX(Monatsdaten!CP$2:CP$1980,$AM106*3,1))</f>
        <v>#DIV/0!</v>
      </c>
      <c r="AH106" s="105" t="e">
        <f>AVERAGE(INDEX(Monatsdaten!CQ$2:CQ$1980,($AM106-1)*3+1,1):INDEX(Monatsdaten!CQ$2:CQ$1980,$AM106*3,1))</f>
        <v>#DIV/0!</v>
      </c>
      <c r="AM106" s="107">
        <v>105</v>
      </c>
    </row>
    <row r="107" spans="1:39">
      <c r="A107" s="40" t="s">
        <v>173</v>
      </c>
      <c r="B107" s="41">
        <f>Quartalsdaten!B107</f>
        <v>361.96437707828818</v>
      </c>
      <c r="C107">
        <f>Quartalsdaten!C107</f>
        <v>99.649565217391313</v>
      </c>
      <c r="D107" s="105">
        <f>Quartalsdaten!J107</f>
        <v>4.5970000000000004</v>
      </c>
      <c r="E107" t="str">
        <f>Quartalsdaten!K107</f>
        <v>#NA</v>
      </c>
      <c r="F107">
        <f>Quartalsdaten!P107</f>
        <v>8</v>
      </c>
      <c r="G107">
        <f>Quartalsdaten!Q107</f>
        <v>54.5</v>
      </c>
      <c r="H107">
        <f>Quartalsdaten!R107</f>
        <v>0</v>
      </c>
      <c r="I107">
        <f>Quartalsdaten!Y107</f>
        <v>2.2360994751202368</v>
      </c>
      <c r="J107">
        <f>Quartalsdaten!AH107</f>
        <v>0</v>
      </c>
      <c r="K107">
        <f>Quartalsdaten!AI107</f>
        <v>82.1</v>
      </c>
      <c r="L107">
        <f>Quartalsdaten!AY107</f>
        <v>12.87</v>
      </c>
      <c r="M107" s="41">
        <f>Quartalsdaten!D107</f>
        <v>100.53458622867971</v>
      </c>
      <c r="N107" s="41">
        <f>Quartalsdaten!E107</f>
        <v>98.719310344827591</v>
      </c>
      <c r="O107">
        <f>Quartalsdaten!L107</f>
        <v>1357.5</v>
      </c>
      <c r="S107">
        <f>Quartalsdaten!AF107</f>
        <v>-4.666666666666667</v>
      </c>
      <c r="T107">
        <f>Quartalsdaten!AJ107</f>
        <v>0.875973</v>
      </c>
      <c r="V107">
        <f>Quartalsdaten!BH107</f>
        <v>84.8</v>
      </c>
      <c r="W107" s="105">
        <f>AVERAGE(INDEX(Monatsdaten!AR$2:AR$1980,($AM107-1)*3+1,1):INDEX(Monatsdaten!AR$2:AR$1980,$AM107*3,1))</f>
        <v>99.895566666666653</v>
      </c>
      <c r="X107">
        <f>Quartalsdaten!BO107</f>
        <v>20.8</v>
      </c>
      <c r="AA107">
        <f>Quartalsdaten!CE107</f>
        <v>-1.1000000000000001</v>
      </c>
      <c r="AB107">
        <f>Quartalsdaten!CF107</f>
        <v>102</v>
      </c>
      <c r="AE107" s="105">
        <f>AVERAGE(INDEX(Monatsdaten!CN$2:CN$1980,($AM107-1)*3+1,1):INDEX(Monatsdaten!CN$2:CN$1980,$AM107*3,1))</f>
        <v>-3.0666666666666664</v>
      </c>
      <c r="AF107" s="105">
        <f>AVERAGE(INDEX(Monatsdaten!CO$2:CO$1980,($AM107-1)*3+1,1):INDEX(Monatsdaten!CO$2:CO$1980,$AM107*3,1))</f>
        <v>-10.033333333333333</v>
      </c>
      <c r="AG107" s="105" t="e">
        <f>AVERAGE(INDEX(Monatsdaten!CP$2:CP$1980,($AM107-1)*3+1,1):INDEX(Monatsdaten!CP$2:CP$1980,$AM107*3,1))</f>
        <v>#DIV/0!</v>
      </c>
      <c r="AH107" s="105" t="e">
        <f>AVERAGE(INDEX(Monatsdaten!CQ$2:CQ$1980,($AM107-1)*3+1,1):INDEX(Monatsdaten!CQ$2:CQ$1980,$AM107*3,1))</f>
        <v>#DIV/0!</v>
      </c>
      <c r="AM107" s="107">
        <v>106</v>
      </c>
    </row>
    <row r="108" spans="1:39">
      <c r="A108" s="40" t="s">
        <v>174</v>
      </c>
      <c r="B108" s="41">
        <f>Quartalsdaten!B108</f>
        <v>364.65884479205744</v>
      </c>
      <c r="C108">
        <f>Quartalsdaten!C108</f>
        <v>99.063188405797106</v>
      </c>
      <c r="D108" s="105">
        <f>Quartalsdaten!J108</f>
        <v>4.5979999999999999</v>
      </c>
      <c r="E108" t="str">
        <f>Quartalsdaten!K108</f>
        <v>#NA</v>
      </c>
      <c r="F108">
        <f>Quartalsdaten!P108</f>
        <v>7.8</v>
      </c>
      <c r="G108">
        <f>Quartalsdaten!Q108</f>
        <v>55</v>
      </c>
      <c r="H108">
        <f>Quartalsdaten!R108</f>
        <v>0</v>
      </c>
      <c r="I108">
        <f>Quartalsdaten!Y108</f>
        <v>2.2489629335797048</v>
      </c>
      <c r="J108">
        <f>Quartalsdaten!AH108</f>
        <v>0</v>
      </c>
      <c r="K108">
        <f>Quartalsdaten!AI108</f>
        <v>84.26</v>
      </c>
      <c r="L108">
        <f>Quartalsdaten!AY108</f>
        <v>12.36</v>
      </c>
      <c r="M108" s="41">
        <f>Quartalsdaten!D108</f>
        <v>100.13607075173721</v>
      </c>
      <c r="N108" s="41">
        <f>Quartalsdaten!E108</f>
        <v>98.028965517241389</v>
      </c>
      <c r="O108">
        <f>Quartalsdaten!L108</f>
        <v>1408</v>
      </c>
      <c r="S108">
        <f>Quartalsdaten!AF108</f>
        <v>-3.6666666666666665</v>
      </c>
      <c r="T108">
        <f>Quartalsdaten!AJ108</f>
        <v>0.95844099999999999</v>
      </c>
      <c r="V108">
        <f>Quartalsdaten!BH108</f>
        <v>84.8</v>
      </c>
      <c r="W108" s="105">
        <f>AVERAGE(INDEX(Monatsdaten!AR$2:AR$1980,($AM108-1)*3+1,1):INDEX(Monatsdaten!AR$2:AR$1980,$AM108*3,1))</f>
        <v>99.553766666666661</v>
      </c>
      <c r="X108">
        <f>Quartalsdaten!BO108</f>
        <v>15.97</v>
      </c>
      <c r="AA108">
        <f>Quartalsdaten!CE108</f>
        <v>0.5</v>
      </c>
      <c r="AB108">
        <f>Quartalsdaten!CF108</f>
        <v>103.4</v>
      </c>
      <c r="AE108" s="105">
        <f>AVERAGE(INDEX(Monatsdaten!CN$2:CN$1980,($AM108-1)*3+1,1):INDEX(Monatsdaten!CN$2:CN$1980,$AM108*3,1))</f>
        <v>-2.2000000000000002</v>
      </c>
      <c r="AF108" s="105">
        <f>AVERAGE(INDEX(Monatsdaten!CO$2:CO$1980,($AM108-1)*3+1,1):INDEX(Monatsdaten!CO$2:CO$1980,$AM108*3,1))</f>
        <v>-12.033333333333333</v>
      </c>
      <c r="AG108" s="105" t="e">
        <f>AVERAGE(INDEX(Monatsdaten!CP$2:CP$1980,($AM108-1)*3+1,1):INDEX(Monatsdaten!CP$2:CP$1980,$AM108*3,1))</f>
        <v>#DIV/0!</v>
      </c>
      <c r="AH108" s="105" t="e">
        <f>AVERAGE(INDEX(Monatsdaten!CQ$2:CQ$1980,($AM108-1)*3+1,1):INDEX(Monatsdaten!CQ$2:CQ$1980,$AM108*3,1))</f>
        <v>#DIV/0!</v>
      </c>
      <c r="AM108" s="107">
        <v>107</v>
      </c>
    </row>
    <row r="109" spans="1:39">
      <c r="A109" s="40" t="s">
        <v>175</v>
      </c>
      <c r="B109" s="41">
        <f>Quartalsdaten!B109</f>
        <v>368.36090757526154</v>
      </c>
      <c r="C109">
        <f>Quartalsdaten!C109</f>
        <v>98.200869565217403</v>
      </c>
      <c r="D109" s="105">
        <f>Quartalsdaten!J109</f>
        <v>4.7380000000000004</v>
      </c>
      <c r="E109" t="str">
        <f>Quartalsdaten!K109</f>
        <v>#NA</v>
      </c>
      <c r="F109">
        <f>Quartalsdaten!P109</f>
        <v>7.7</v>
      </c>
      <c r="G109">
        <f>Quartalsdaten!Q109</f>
        <v>55.5</v>
      </c>
      <c r="H109">
        <f>Quartalsdaten!R109</f>
        <v>0</v>
      </c>
      <c r="I109">
        <f>Quartalsdaten!Y109</f>
        <v>2.2578854129304524</v>
      </c>
      <c r="J109">
        <f>Quartalsdaten!AH109</f>
        <v>0</v>
      </c>
      <c r="K109">
        <f>Quartalsdaten!AI109</f>
        <v>86.44</v>
      </c>
      <c r="L109">
        <f>Quartalsdaten!AY109</f>
        <v>14.73</v>
      </c>
      <c r="M109" s="41">
        <f>Quartalsdaten!D109</f>
        <v>98.252179406190777</v>
      </c>
      <c r="N109" s="41">
        <f>Quartalsdaten!E109</f>
        <v>98.094712643678164</v>
      </c>
      <c r="O109">
        <f>Quartalsdaten!L109</f>
        <v>1432.3</v>
      </c>
      <c r="S109">
        <f>Quartalsdaten!AF109</f>
        <v>-5.666666666666667</v>
      </c>
      <c r="T109">
        <f>Quartalsdaten!AJ109</f>
        <v>0.98359099999999999</v>
      </c>
      <c r="V109">
        <f>Quartalsdaten!BH109</f>
        <v>84.3</v>
      </c>
      <c r="W109" s="105">
        <f>AVERAGE(INDEX(Monatsdaten!AR$2:AR$1980,($AM109-1)*3+1,1):INDEX(Monatsdaten!AR$2:AR$1980,$AM109*3,1))</f>
        <v>99.091999999999999</v>
      </c>
      <c r="X109">
        <f>Quartalsdaten!BO109</f>
        <v>9.6300000000000008</v>
      </c>
      <c r="AA109">
        <f>Quartalsdaten!CE109</f>
        <v>0.3</v>
      </c>
      <c r="AB109">
        <f>Quartalsdaten!CF109</f>
        <v>101.6</v>
      </c>
      <c r="AE109" s="105">
        <f>AVERAGE(INDEX(Monatsdaten!CN$2:CN$1980,($AM109-1)*3+1,1):INDEX(Monatsdaten!CN$2:CN$1980,$AM109*3,1))</f>
        <v>-3.4</v>
      </c>
      <c r="AF109" s="105">
        <f>AVERAGE(INDEX(Monatsdaten!CO$2:CO$1980,($AM109-1)*3+1,1):INDEX(Monatsdaten!CO$2:CO$1980,$AM109*3,1))</f>
        <v>-13.5</v>
      </c>
      <c r="AG109" s="105" t="e">
        <f>AVERAGE(INDEX(Monatsdaten!CP$2:CP$1980,($AM109-1)*3+1,1):INDEX(Monatsdaten!CP$2:CP$1980,$AM109*3,1))</f>
        <v>#DIV/0!</v>
      </c>
      <c r="AH109" s="105" t="e">
        <f>AVERAGE(INDEX(Monatsdaten!CQ$2:CQ$1980,($AM109-1)*3+1,1):INDEX(Monatsdaten!CQ$2:CQ$1980,$AM109*3,1))</f>
        <v>#DIV/0!</v>
      </c>
      <c r="AM109" s="107">
        <v>108</v>
      </c>
    </row>
    <row r="110" spans="1:39">
      <c r="A110" s="40" t="s">
        <v>176</v>
      </c>
      <c r="B110" s="41">
        <f>Quartalsdaten!B110</f>
        <v>358.55666791087395</v>
      </c>
      <c r="C110">
        <f>Quartalsdaten!C110</f>
        <v>96.441739130434797</v>
      </c>
      <c r="D110" s="105">
        <f>Quartalsdaten!J110</f>
        <v>4.2140000000000004</v>
      </c>
      <c r="E110" t="str">
        <f>Quartalsdaten!K110</f>
        <v>#NA</v>
      </c>
      <c r="F110">
        <f>Quartalsdaten!P110</f>
        <v>7.8</v>
      </c>
      <c r="G110">
        <f>Quartalsdaten!Q110</f>
        <v>56</v>
      </c>
      <c r="H110">
        <f>Quartalsdaten!R110</f>
        <v>0</v>
      </c>
      <c r="I110">
        <f>Quartalsdaten!Y110</f>
        <v>2.2686284385413082</v>
      </c>
      <c r="J110">
        <f>Quartalsdaten!AH110</f>
        <v>0</v>
      </c>
      <c r="K110">
        <f>Quartalsdaten!AI110</f>
        <v>88.66</v>
      </c>
      <c r="L110">
        <f>Quartalsdaten!AY110</f>
        <v>17.88</v>
      </c>
      <c r="M110" s="41">
        <f>Quartalsdaten!D110</f>
        <v>95.390113708149073</v>
      </c>
      <c r="N110" s="41">
        <f>Quartalsdaten!E110</f>
        <v>97.305747126436799</v>
      </c>
      <c r="O110">
        <f>Quartalsdaten!L110</f>
        <v>1301.7</v>
      </c>
      <c r="S110">
        <f>Quartalsdaten!AF110</f>
        <v>-7.333333333333333</v>
      </c>
      <c r="T110">
        <f>Quartalsdaten!AJ110</f>
        <v>1.065898</v>
      </c>
      <c r="V110">
        <f>Quartalsdaten!BH110</f>
        <v>83.7</v>
      </c>
      <c r="W110" s="105">
        <f>AVERAGE(INDEX(Monatsdaten!AR$2:AR$1980,($AM110-1)*3+1,1):INDEX(Monatsdaten!AR$2:AR$1980,$AM110*3,1))</f>
        <v>98.883766666666659</v>
      </c>
      <c r="X110">
        <f>Quartalsdaten!BO110</f>
        <v>71.97</v>
      </c>
      <c r="Y110">
        <f>Quartalsdaten!BR110</f>
        <v>90.227350901525654</v>
      </c>
      <c r="AA110">
        <f>Quartalsdaten!CE110</f>
        <v>-1.4</v>
      </c>
      <c r="AB110">
        <f>Quartalsdaten!CF110</f>
        <v>98.6</v>
      </c>
      <c r="AE110" s="105">
        <f>AVERAGE(INDEX(Monatsdaten!CN$2:CN$1980,($AM110-1)*3+1,1):INDEX(Monatsdaten!CN$2:CN$1980,$AM110*3,1))</f>
        <v>-0.13333333333333341</v>
      </c>
      <c r="AF110" s="105">
        <f>AVERAGE(INDEX(Monatsdaten!CO$2:CO$1980,($AM110-1)*3+1,1):INDEX(Monatsdaten!CO$2:CO$1980,$AM110*3,1))</f>
        <v>-16.900000000000002</v>
      </c>
      <c r="AG110" s="105" t="e">
        <f>AVERAGE(INDEX(Monatsdaten!CP$2:CP$1980,($AM110-1)*3+1,1):INDEX(Monatsdaten!CP$2:CP$1980,$AM110*3,1))</f>
        <v>#DIV/0!</v>
      </c>
      <c r="AH110" s="105" t="e">
        <f>AVERAGE(INDEX(Monatsdaten!CQ$2:CQ$1980,($AM110-1)*3+1,1):INDEX(Monatsdaten!CQ$2:CQ$1980,$AM110*3,1))</f>
        <v>#DIV/0!</v>
      </c>
      <c r="AM110" s="107">
        <v>109</v>
      </c>
    </row>
    <row r="111" spans="1:39">
      <c r="A111" s="40" t="s">
        <v>177</v>
      </c>
      <c r="B111" s="41">
        <f>Quartalsdaten!B111</f>
        <v>367.39859767748675</v>
      </c>
      <c r="C111">
        <f>Quartalsdaten!C111</f>
        <v>96.441739130434797</v>
      </c>
      <c r="D111" s="105">
        <f>Quartalsdaten!J111</f>
        <v>3.8170000000000002</v>
      </c>
      <c r="E111" t="str">
        <f>Quartalsdaten!K111</f>
        <v>#NA</v>
      </c>
      <c r="F111">
        <f>Quartalsdaten!P111</f>
        <v>7.9</v>
      </c>
      <c r="G111">
        <f>Quartalsdaten!Q111</f>
        <v>56.4</v>
      </c>
      <c r="H111">
        <f>Quartalsdaten!R111</f>
        <v>0</v>
      </c>
      <c r="I111">
        <f>Quartalsdaten!Y111</f>
        <v>2.2969228789697151</v>
      </c>
      <c r="J111">
        <f>Quartalsdaten!AH111</f>
        <v>0</v>
      </c>
      <c r="K111">
        <f>Quartalsdaten!AI111</f>
        <v>88.09</v>
      </c>
      <c r="L111">
        <f>Quartalsdaten!AY111</f>
        <v>18.670000000000002</v>
      </c>
      <c r="M111" s="41">
        <f>Quartalsdaten!D111</f>
        <v>95.861086544535681</v>
      </c>
      <c r="N111" s="41">
        <f>Quartalsdaten!E111</f>
        <v>96.977011494252878</v>
      </c>
      <c r="O111">
        <f>Quartalsdaten!L111</f>
        <v>1382.6</v>
      </c>
      <c r="S111">
        <f>Quartalsdaten!AF111</f>
        <v>-5</v>
      </c>
      <c r="T111">
        <f>Quartalsdaten!AJ111</f>
        <v>1.0758380000000001</v>
      </c>
      <c r="V111">
        <f>Quartalsdaten!BH111</f>
        <v>83.6</v>
      </c>
      <c r="W111" s="105">
        <f>AVERAGE(INDEX(Monatsdaten!AR$2:AR$1980,($AM111-1)*3+1,1):INDEX(Monatsdaten!AR$2:AR$1980,$AM111*3,1))</f>
        <v>99.171300000000016</v>
      </c>
      <c r="X111">
        <f>Quartalsdaten!BO111</f>
        <v>24.8</v>
      </c>
      <c r="Y111">
        <f>Quartalsdaten!BR111</f>
        <v>89.289653259361998</v>
      </c>
      <c r="AA111">
        <f>Quartalsdaten!CE111</f>
        <v>-2.2000000000000002</v>
      </c>
      <c r="AB111">
        <f>Quartalsdaten!CF111</f>
        <v>99</v>
      </c>
      <c r="AE111" s="105">
        <f>AVERAGE(INDEX(Monatsdaten!CN$2:CN$1980,($AM111-1)*3+1,1):INDEX(Monatsdaten!CN$2:CN$1980,$AM111*3,1))</f>
        <v>-5.0666666666666664</v>
      </c>
      <c r="AF111" s="105">
        <f>AVERAGE(INDEX(Monatsdaten!CO$2:CO$1980,($AM111-1)*3+1,1):INDEX(Monatsdaten!CO$2:CO$1980,$AM111*3,1))</f>
        <v>-15.166666666666666</v>
      </c>
      <c r="AG111" s="105" t="e">
        <f>AVERAGE(INDEX(Monatsdaten!CP$2:CP$1980,($AM111-1)*3+1,1):INDEX(Monatsdaten!CP$2:CP$1980,$AM111*3,1))</f>
        <v>#DIV/0!</v>
      </c>
      <c r="AH111" s="105" t="e">
        <f>AVERAGE(INDEX(Monatsdaten!CQ$2:CQ$1980,($AM111-1)*3+1,1):INDEX(Monatsdaten!CQ$2:CQ$1980,$AM111*3,1))</f>
        <v>#DIV/0!</v>
      </c>
      <c r="AM111" s="107">
        <v>110</v>
      </c>
    </row>
    <row r="112" spans="1:39">
      <c r="A112" s="40" t="s">
        <v>178</v>
      </c>
      <c r="B112" s="41">
        <f>Quartalsdaten!B112</f>
        <v>369.65153496757114</v>
      </c>
      <c r="C112">
        <f>Quartalsdaten!C112</f>
        <v>97.40753623188408</v>
      </c>
      <c r="D112" s="105">
        <f>Quartalsdaten!J112</f>
        <v>3.9670000000000001</v>
      </c>
      <c r="E112" t="str">
        <f>Quartalsdaten!K112</f>
        <v>#NA</v>
      </c>
      <c r="F112">
        <f>Quartalsdaten!P112</f>
        <v>7.9</v>
      </c>
      <c r="G112">
        <f>Quartalsdaten!Q112</f>
        <v>56.9</v>
      </c>
      <c r="H112">
        <f>Quartalsdaten!R112</f>
        <v>0</v>
      </c>
      <c r="I112">
        <f>Quartalsdaten!Y112</f>
        <v>2.3219920100000939</v>
      </c>
      <c r="J112">
        <f>Quartalsdaten!AH112</f>
        <v>0</v>
      </c>
      <c r="K112">
        <f>Quartalsdaten!AI112</f>
        <v>87.89</v>
      </c>
      <c r="L112">
        <f>Quartalsdaten!AY112</f>
        <v>19.059999999999999</v>
      </c>
      <c r="M112" s="41">
        <f>Quartalsdaten!D112</f>
        <v>96.259602021478216</v>
      </c>
      <c r="N112" s="41">
        <f>Quartalsdaten!E112</f>
        <v>98.390574712643684</v>
      </c>
      <c r="O112">
        <f>Quartalsdaten!L112</f>
        <v>1500.2</v>
      </c>
      <c r="S112">
        <f>Quartalsdaten!AF112</f>
        <v>1.3333333333333333</v>
      </c>
      <c r="T112">
        <f>Quartalsdaten!AJ112</f>
        <v>1.0801350000000001</v>
      </c>
      <c r="V112">
        <f>Quartalsdaten!BH112</f>
        <v>83.8</v>
      </c>
      <c r="W112" s="105">
        <f>AVERAGE(INDEX(Monatsdaten!AR$2:AR$1980,($AM112-1)*3+1,1):INDEX(Monatsdaten!AR$2:AR$1980,$AM112*3,1))</f>
        <v>99.406933333333328</v>
      </c>
      <c r="X112">
        <f>Quartalsdaten!BO112</f>
        <v>23.97</v>
      </c>
      <c r="Y112">
        <f>Quartalsdaten!BR112</f>
        <v>86.997503467406389</v>
      </c>
      <c r="AA112">
        <f>Quartalsdaten!CE112</f>
        <v>-3.5</v>
      </c>
      <c r="AB112">
        <f>Quartalsdaten!CF112</f>
        <v>100</v>
      </c>
      <c r="AE112" s="105">
        <f>AVERAGE(INDEX(Monatsdaten!CN$2:CN$1980,($AM112-1)*3+1,1):INDEX(Monatsdaten!CN$2:CN$1980,$AM112*3,1))</f>
        <v>-1.8</v>
      </c>
      <c r="AF112" s="105">
        <f>AVERAGE(INDEX(Monatsdaten!CO$2:CO$1980,($AM112-1)*3+1,1):INDEX(Monatsdaten!CO$2:CO$1980,$AM112*3,1))</f>
        <v>-14.366666666666667</v>
      </c>
      <c r="AG112" s="105" t="e">
        <f>AVERAGE(INDEX(Monatsdaten!CP$2:CP$1980,($AM112-1)*3+1,1):INDEX(Monatsdaten!CP$2:CP$1980,$AM112*3,1))</f>
        <v>#DIV/0!</v>
      </c>
      <c r="AH112" s="105" t="e">
        <f>AVERAGE(INDEX(Monatsdaten!CQ$2:CQ$1980,($AM112-1)*3+1,1):INDEX(Monatsdaten!CQ$2:CQ$1980,$AM112*3,1))</f>
        <v>#DIV/0!</v>
      </c>
      <c r="AM112" s="107">
        <v>111</v>
      </c>
    </row>
    <row r="113" spans="1:39">
      <c r="A113" s="40" t="s">
        <v>179</v>
      </c>
      <c r="B113" s="41">
        <f>Quartalsdaten!B113</f>
        <v>375.58389245502968</v>
      </c>
      <c r="C113">
        <f>Quartalsdaten!C113</f>
        <v>96.959130434782608</v>
      </c>
      <c r="D113" s="105">
        <f>Quartalsdaten!J113</f>
        <v>4.1429999999999998</v>
      </c>
      <c r="E113" t="str">
        <f>Quartalsdaten!K113</f>
        <v>#NA</v>
      </c>
      <c r="F113">
        <f>Quartalsdaten!P113</f>
        <v>7.9</v>
      </c>
      <c r="G113">
        <f>Quartalsdaten!Q113</f>
        <v>57.4</v>
      </c>
      <c r="H113">
        <f>Quartalsdaten!R113</f>
        <v>0</v>
      </c>
      <c r="I113">
        <f>Quartalsdaten!Y113</f>
        <v>2.3535210687385346</v>
      </c>
      <c r="J113">
        <f>Quartalsdaten!AH113</f>
        <v>0</v>
      </c>
      <c r="K113">
        <f>Quartalsdaten!AI113</f>
        <v>89.23</v>
      </c>
      <c r="L113">
        <f>Quartalsdaten!AY113</f>
        <v>18.010000000000002</v>
      </c>
      <c r="M113" s="41">
        <f>Quartalsdaten!D113</f>
        <v>97.418919772583706</v>
      </c>
      <c r="N113" s="41">
        <f>Quartalsdaten!E113</f>
        <v>96.516781609195419</v>
      </c>
      <c r="O113">
        <f>Quartalsdaten!L113</f>
        <v>1000</v>
      </c>
      <c r="S113">
        <f>Quartalsdaten!AF113</f>
        <v>-4.666666666666667</v>
      </c>
      <c r="T113">
        <f>Quartalsdaten!AJ113</f>
        <v>1.1964809999999999</v>
      </c>
      <c r="V113">
        <f>Quartalsdaten!BH113</f>
        <v>84.1</v>
      </c>
      <c r="W113" s="105">
        <f>AVERAGE(INDEX(Monatsdaten!AR$2:AR$1980,($AM113-1)*3+1,1):INDEX(Monatsdaten!AR$2:AR$1980,$AM113*3,1))</f>
        <v>99.358400000000003</v>
      </c>
      <c r="X113">
        <f>Quartalsdaten!BO113</f>
        <v>12.03</v>
      </c>
      <c r="Y113">
        <f>Quartalsdaten!BR113</f>
        <v>88.560332871012491</v>
      </c>
      <c r="AA113">
        <f>Quartalsdaten!CE113</f>
        <v>-5.4</v>
      </c>
      <c r="AB113">
        <f>Quartalsdaten!CF113</f>
        <v>99.9</v>
      </c>
      <c r="AE113" s="105">
        <f>AVERAGE(INDEX(Monatsdaten!CN$2:CN$1980,($AM113-1)*3+1,1):INDEX(Monatsdaten!CN$2:CN$1980,$AM113*3,1))</f>
        <v>2.9</v>
      </c>
      <c r="AF113" s="105">
        <f>AVERAGE(INDEX(Monatsdaten!CO$2:CO$1980,($AM113-1)*3+1,1):INDEX(Monatsdaten!CO$2:CO$1980,$AM113*3,1))</f>
        <v>-14.366666666666667</v>
      </c>
      <c r="AG113" s="105" t="e">
        <f>AVERAGE(INDEX(Monatsdaten!CP$2:CP$1980,($AM113-1)*3+1,1):INDEX(Monatsdaten!CP$2:CP$1980,$AM113*3,1))</f>
        <v>#DIV/0!</v>
      </c>
      <c r="AH113" s="105" t="e">
        <f>AVERAGE(INDEX(Monatsdaten!CQ$2:CQ$1980,($AM113-1)*3+1,1):INDEX(Monatsdaten!CQ$2:CQ$1980,$AM113*3,1))</f>
        <v>#DIV/0!</v>
      </c>
      <c r="AM113" s="107">
        <v>112</v>
      </c>
    </row>
    <row r="114" spans="1:39">
      <c r="A114" s="40" t="s">
        <v>180</v>
      </c>
      <c r="B114" s="41">
        <f>Quartalsdaten!B114</f>
        <v>372.95735249875037</v>
      </c>
      <c r="C114">
        <f>Quartalsdaten!C114</f>
        <v>98.718260869565228</v>
      </c>
      <c r="D114" s="105">
        <f>Quartalsdaten!J114</f>
        <v>3.4260000000000002</v>
      </c>
      <c r="E114" t="str">
        <f>Quartalsdaten!K114</f>
        <v>#NA</v>
      </c>
      <c r="F114">
        <f>Quartalsdaten!P114</f>
        <v>7.9</v>
      </c>
      <c r="G114">
        <f>Quartalsdaten!Q114</f>
        <v>57.9</v>
      </c>
      <c r="H114">
        <f>Quartalsdaten!R114</f>
        <v>0</v>
      </c>
      <c r="I114">
        <f>Quartalsdaten!Y114</f>
        <v>2.3772393233786109</v>
      </c>
      <c r="J114">
        <f>Quartalsdaten!AH114</f>
        <v>0</v>
      </c>
      <c r="K114">
        <f>Quartalsdaten!AI114</f>
        <v>89.06</v>
      </c>
      <c r="L114">
        <f>Quartalsdaten!AY114</f>
        <v>15.82</v>
      </c>
      <c r="M114" s="41">
        <f>Quartalsdaten!D114</f>
        <v>98.868066961465544</v>
      </c>
      <c r="N114" s="41">
        <f>Quartalsdaten!E114</f>
        <v>98.456321839080459</v>
      </c>
      <c r="O114">
        <f>Quartalsdaten!L114</f>
        <v>1063.2</v>
      </c>
      <c r="S114">
        <f>Quartalsdaten!AF114</f>
        <v>-1</v>
      </c>
      <c r="T114">
        <f>Quartalsdaten!AJ114</f>
        <v>1.166622</v>
      </c>
      <c r="V114">
        <f>Quartalsdaten!BH114</f>
        <v>84.8</v>
      </c>
      <c r="W114" s="105">
        <f>AVERAGE(INDEX(Monatsdaten!AR$2:AR$1980,($AM114-1)*3+1,1):INDEX(Monatsdaten!AR$2:AR$1980,$AM114*3,1))</f>
        <v>99.604433333333347</v>
      </c>
      <c r="X114">
        <f>Quartalsdaten!BO114</f>
        <v>24.43</v>
      </c>
      <c r="Y114">
        <f>Quartalsdaten!BR114</f>
        <v>91.685991678224696</v>
      </c>
      <c r="AA114">
        <f>Quartalsdaten!CE114</f>
        <v>-7.4</v>
      </c>
      <c r="AB114">
        <f>Quartalsdaten!CF114</f>
        <v>100</v>
      </c>
      <c r="AE114" s="105">
        <f>AVERAGE(INDEX(Monatsdaten!CN$2:CN$1980,($AM114-1)*3+1,1):INDEX(Monatsdaten!CN$2:CN$1980,$AM114*3,1))</f>
        <v>3.5333333333333332</v>
      </c>
      <c r="AF114" s="105">
        <f>AVERAGE(INDEX(Monatsdaten!CO$2:CO$1980,($AM114-1)*3+1,1):INDEX(Monatsdaten!CO$2:CO$1980,$AM114*3,1))</f>
        <v>-9.2333333333333325</v>
      </c>
      <c r="AG114" s="105" t="e">
        <f>AVERAGE(INDEX(Monatsdaten!CP$2:CP$1980,($AM114-1)*3+1,1):INDEX(Monatsdaten!CP$2:CP$1980,$AM114*3,1))</f>
        <v>#DIV/0!</v>
      </c>
      <c r="AH114" s="105" t="e">
        <f>AVERAGE(INDEX(Monatsdaten!CQ$2:CQ$1980,($AM114-1)*3+1,1):INDEX(Monatsdaten!CQ$2:CQ$1980,$AM114*3,1))</f>
        <v>#DIV/0!</v>
      </c>
      <c r="AM114" s="107">
        <v>113</v>
      </c>
    </row>
    <row r="115" spans="1:39">
      <c r="A115" s="40" t="s">
        <v>181</v>
      </c>
      <c r="B115" s="41">
        <f>Quartalsdaten!B115</f>
        <v>378.39157309794899</v>
      </c>
      <c r="C115">
        <f>Quartalsdaten!C115</f>
        <v>101.65014492753626</v>
      </c>
      <c r="D115" s="105">
        <f>Quartalsdaten!J115</f>
        <v>3.6419999999999999</v>
      </c>
      <c r="E115" t="str">
        <f>Quartalsdaten!K115</f>
        <v>#NA</v>
      </c>
      <c r="F115">
        <f>Quartalsdaten!P115</f>
        <v>7.9</v>
      </c>
      <c r="G115">
        <f>Quartalsdaten!Q115</f>
        <v>58.4</v>
      </c>
      <c r="H115">
        <f>Quartalsdaten!R115</f>
        <v>0</v>
      </c>
      <c r="I115">
        <f>Quartalsdaten!Y115</f>
        <v>2.3943403175051428</v>
      </c>
      <c r="J115">
        <f>Quartalsdaten!AH115</f>
        <v>0</v>
      </c>
      <c r="K115">
        <f>Quartalsdaten!AI115</f>
        <v>88.06</v>
      </c>
      <c r="L115">
        <f>Quartalsdaten!AY115</f>
        <v>16.16</v>
      </c>
      <c r="M115" s="41">
        <f>Quartalsdaten!D115</f>
        <v>102.05619077700568</v>
      </c>
      <c r="N115" s="41">
        <f>Quartalsdaten!E115</f>
        <v>101.28344827586209</v>
      </c>
      <c r="O115">
        <f>Quartalsdaten!L115</f>
        <v>1140.5</v>
      </c>
      <c r="S115">
        <f>Quartalsdaten!AF115</f>
        <v>4.666666666666667</v>
      </c>
      <c r="T115">
        <f>Quartalsdaten!AJ115</f>
        <v>1.113772</v>
      </c>
      <c r="V115">
        <f>Quartalsdaten!BH115</f>
        <v>85.4</v>
      </c>
      <c r="W115" s="105">
        <f>AVERAGE(INDEX(Monatsdaten!AR$2:AR$1980,($AM115-1)*3+1,1):INDEX(Monatsdaten!AR$2:AR$1980,$AM115*3,1))</f>
        <v>100.21953333333333</v>
      </c>
      <c r="X115">
        <f>Quartalsdaten!BO115</f>
        <v>16.100000000000001</v>
      </c>
      <c r="Y115">
        <f>Quartalsdaten!BR115</f>
        <v>94.707461858529825</v>
      </c>
      <c r="AA115">
        <f>Quartalsdaten!CE115</f>
        <v>-5.9</v>
      </c>
      <c r="AB115">
        <f>Quartalsdaten!CF115</f>
        <v>103.4</v>
      </c>
      <c r="AE115" s="105">
        <f>AVERAGE(INDEX(Monatsdaten!CN$2:CN$1980,($AM115-1)*3+1,1):INDEX(Monatsdaten!CN$2:CN$1980,$AM115*3,1))</f>
        <v>-1.4666666666666668</v>
      </c>
      <c r="AF115" s="105">
        <f>AVERAGE(INDEX(Monatsdaten!CO$2:CO$1980,($AM115-1)*3+1,1):INDEX(Monatsdaten!CO$2:CO$1980,$AM115*3,1))</f>
        <v>-4.8666666666666663</v>
      </c>
      <c r="AG115" s="105" t="e">
        <f>AVERAGE(INDEX(Monatsdaten!CP$2:CP$1980,($AM115-1)*3+1,1):INDEX(Monatsdaten!CP$2:CP$1980,$AM115*3,1))</f>
        <v>#DIV/0!</v>
      </c>
      <c r="AH115" s="105" t="e">
        <f>AVERAGE(INDEX(Monatsdaten!CQ$2:CQ$1980,($AM115-1)*3+1,1):INDEX(Monatsdaten!CQ$2:CQ$1980,$AM115*3,1))</f>
        <v>#DIV/0!</v>
      </c>
      <c r="AM115" s="107">
        <v>114</v>
      </c>
    </row>
    <row r="116" spans="1:39">
      <c r="A116" s="40" t="s">
        <v>182</v>
      </c>
      <c r="B116" s="41">
        <f>Quartalsdaten!B116</f>
        <v>383.16915870807776</v>
      </c>
      <c r="C116">
        <f>Quartalsdaten!C116</f>
        <v>103.20231884057972</v>
      </c>
      <c r="D116" s="105">
        <f>Quartalsdaten!J116</f>
        <v>5.1059999999999999</v>
      </c>
      <c r="E116" t="str">
        <f>Quartalsdaten!K116</f>
        <v>#NA</v>
      </c>
      <c r="F116">
        <f>Quartalsdaten!P116</f>
        <v>7.8</v>
      </c>
      <c r="G116">
        <f>Quartalsdaten!Q116</f>
        <v>58.9</v>
      </c>
      <c r="H116">
        <f>Quartalsdaten!R116</f>
        <v>0</v>
      </c>
      <c r="I116">
        <f>Quartalsdaten!Y116</f>
        <v>2.4215944181108666</v>
      </c>
      <c r="J116">
        <f>Quartalsdaten!AH116</f>
        <v>0</v>
      </c>
      <c r="K116">
        <f>Quartalsdaten!AI116</f>
        <v>86.73</v>
      </c>
      <c r="L116">
        <f>Quartalsdaten!AY116</f>
        <v>14.35</v>
      </c>
      <c r="M116" s="41">
        <f>Quartalsdaten!D116</f>
        <v>103.86762476310801</v>
      </c>
      <c r="N116" s="41">
        <f>Quartalsdaten!E116</f>
        <v>102.53264367816094</v>
      </c>
      <c r="O116">
        <f>Quartalsdaten!L116</f>
        <v>1252.7</v>
      </c>
      <c r="S116">
        <f>Quartalsdaten!AF116</f>
        <v>9.3333333333333339</v>
      </c>
      <c r="T116">
        <f>Quartalsdaten!AJ116</f>
        <v>1.04782</v>
      </c>
      <c r="V116">
        <f>Quartalsdaten!BH116</f>
        <v>86.6</v>
      </c>
      <c r="W116" s="105">
        <f>AVERAGE(INDEX(Monatsdaten!AR$2:AR$1980,($AM116-1)*3+1,1):INDEX(Monatsdaten!AR$2:AR$1980,$AM116*3,1))</f>
        <v>100.60430000000001</v>
      </c>
      <c r="X116">
        <f>Quartalsdaten!BO116</f>
        <v>16.23</v>
      </c>
      <c r="Y116">
        <f>Quartalsdaten!BR116</f>
        <v>97.937309292649104</v>
      </c>
      <c r="AA116">
        <f>Quartalsdaten!CE116</f>
        <v>-5.6</v>
      </c>
      <c r="AB116">
        <f>Quartalsdaten!CF116</f>
        <v>105.2</v>
      </c>
      <c r="AE116" s="105">
        <f>AVERAGE(INDEX(Monatsdaten!CN$2:CN$1980,($AM116-1)*3+1,1):INDEX(Monatsdaten!CN$2:CN$1980,$AM116*3,1))</f>
        <v>0.33333333333333331</v>
      </c>
      <c r="AF116" s="105">
        <f>AVERAGE(INDEX(Monatsdaten!CO$2:CO$1980,($AM116-1)*3+1,1):INDEX(Monatsdaten!CO$2:CO$1980,$AM116*3,1))</f>
        <v>-4.666666666666667</v>
      </c>
      <c r="AG116" s="105" t="e">
        <f>AVERAGE(INDEX(Monatsdaten!CP$2:CP$1980,($AM116-1)*3+1,1):INDEX(Monatsdaten!CP$2:CP$1980,$AM116*3,1))</f>
        <v>#DIV/0!</v>
      </c>
      <c r="AH116" s="105" t="e">
        <f>AVERAGE(INDEX(Monatsdaten!CQ$2:CQ$1980,($AM116-1)*3+1,1):INDEX(Monatsdaten!CQ$2:CQ$1980,$AM116*3,1))</f>
        <v>#DIV/0!</v>
      </c>
      <c r="AM116" s="107">
        <v>115</v>
      </c>
    </row>
    <row r="117" spans="1:39">
      <c r="A117" s="40" t="s">
        <v>183</v>
      </c>
      <c r="B117" s="41">
        <f>Quartalsdaten!B117</f>
        <v>387.78824621739653</v>
      </c>
      <c r="C117">
        <f>Quartalsdaten!C117</f>
        <v>104.82347826086956</v>
      </c>
      <c r="D117" s="105">
        <f>Quartalsdaten!J117</f>
        <v>5.1449999999999996</v>
      </c>
      <c r="E117" t="str">
        <f>Quartalsdaten!K117</f>
        <v>#NA</v>
      </c>
      <c r="F117">
        <f>Quartalsdaten!P117</f>
        <v>7.5</v>
      </c>
      <c r="G117">
        <f>Quartalsdaten!Q117</f>
        <v>59.4</v>
      </c>
      <c r="H117">
        <f>Quartalsdaten!R117</f>
        <v>0</v>
      </c>
      <c r="I117">
        <f>Quartalsdaten!Y117</f>
        <v>2.4465865028881217</v>
      </c>
      <c r="J117">
        <f>Quartalsdaten!AH117</f>
        <v>0</v>
      </c>
      <c r="K117">
        <f>Quartalsdaten!AI117</f>
        <v>87.34</v>
      </c>
      <c r="L117">
        <f>Quartalsdaten!AY117</f>
        <v>13.53</v>
      </c>
      <c r="M117" s="41">
        <f>Quartalsdaten!D117</f>
        <v>106.69346178142766</v>
      </c>
      <c r="N117" s="41">
        <f>Quartalsdaten!E117</f>
        <v>103.05862068965517</v>
      </c>
      <c r="O117">
        <f>Quartalsdaten!L117</f>
        <v>1327.9</v>
      </c>
      <c r="S117">
        <f>Quartalsdaten!AF117</f>
        <v>9.6666666666666661</v>
      </c>
      <c r="T117">
        <f>Quartalsdaten!AJ117</f>
        <v>1.114951</v>
      </c>
      <c r="V117">
        <f>Quartalsdaten!BH117</f>
        <v>87.7</v>
      </c>
      <c r="W117" s="105">
        <f>AVERAGE(INDEX(Monatsdaten!AR$2:AR$1980,($AM117-1)*3+1,1):INDEX(Monatsdaten!AR$2:AR$1980,$AM117*3,1))</f>
        <v>100.7414</v>
      </c>
      <c r="X117">
        <f>Quartalsdaten!BO117</f>
        <v>19.600000000000001</v>
      </c>
      <c r="Y117">
        <f>Quartalsdaten!BR117</f>
        <v>97.937309292649104</v>
      </c>
      <c r="AA117">
        <f>Quartalsdaten!CE117</f>
        <v>-3</v>
      </c>
      <c r="AB117">
        <f>Quartalsdaten!CF117</f>
        <v>107.4</v>
      </c>
      <c r="AE117" s="105">
        <f>AVERAGE(INDEX(Monatsdaten!CN$2:CN$1980,($AM117-1)*3+1,1):INDEX(Monatsdaten!CN$2:CN$1980,$AM117*3,1))</f>
        <v>1.2</v>
      </c>
      <c r="AF117" s="105">
        <f>AVERAGE(INDEX(Monatsdaten!CO$2:CO$1980,($AM117-1)*3+1,1):INDEX(Monatsdaten!CO$2:CO$1980,$AM117*3,1))</f>
        <v>-5.5333333333333341</v>
      </c>
      <c r="AG117" s="105" t="e">
        <f>AVERAGE(INDEX(Monatsdaten!CP$2:CP$1980,($AM117-1)*3+1,1):INDEX(Monatsdaten!CP$2:CP$1980,$AM117*3,1))</f>
        <v>#DIV/0!</v>
      </c>
      <c r="AH117" s="105" t="e">
        <f>AVERAGE(INDEX(Monatsdaten!CQ$2:CQ$1980,($AM117-1)*3+1,1):INDEX(Monatsdaten!CQ$2:CQ$1980,$AM117*3,1))</f>
        <v>#DIV/0!</v>
      </c>
      <c r="AM117" s="107">
        <v>116</v>
      </c>
    </row>
    <row r="118" spans="1:39">
      <c r="A118" s="40" t="s">
        <v>184</v>
      </c>
      <c r="B118" s="41">
        <f>Quartalsdaten!B118</f>
        <v>392.52054665586536</v>
      </c>
      <c r="C118">
        <f>Quartalsdaten!C118</f>
        <v>105.51333333333332</v>
      </c>
      <c r="D118" s="105">
        <f>Quartalsdaten!J118</f>
        <v>6.2670000000000003</v>
      </c>
      <c r="E118" t="str">
        <f>Quartalsdaten!K118</f>
        <v>#NA</v>
      </c>
      <c r="F118">
        <f>Quartalsdaten!P118</f>
        <v>7.2</v>
      </c>
      <c r="G118">
        <f>Quartalsdaten!Q118</f>
        <v>59.9</v>
      </c>
      <c r="H118">
        <f>Quartalsdaten!R118</f>
        <v>0</v>
      </c>
      <c r="I118">
        <f>Quartalsdaten!Y118</f>
        <v>2.4717049223940935</v>
      </c>
      <c r="J118">
        <f>Quartalsdaten!AH118</f>
        <v>0</v>
      </c>
      <c r="K118">
        <f>Quartalsdaten!AI118</f>
        <v>86.3</v>
      </c>
      <c r="L118">
        <f>Quartalsdaten!AY118</f>
        <v>17.53</v>
      </c>
      <c r="M118" s="41">
        <f>Quartalsdaten!D118</f>
        <v>107.4904927353127</v>
      </c>
      <c r="N118" s="41">
        <f>Quartalsdaten!E118</f>
        <v>103.58459770114945</v>
      </c>
      <c r="O118">
        <f>Quartalsdaten!L118</f>
        <v>1322.7</v>
      </c>
      <c r="S118">
        <f>Quartalsdaten!AF118</f>
        <v>15</v>
      </c>
      <c r="T118">
        <f>Quartalsdaten!AJ118</f>
        <v>1.0482860000000001</v>
      </c>
      <c r="V118">
        <f>Quartalsdaten!BH118</f>
        <v>87.6</v>
      </c>
      <c r="W118" s="105">
        <f>AVERAGE(INDEX(Monatsdaten!AR$2:AR$1980,($AM118-1)*3+1,1):INDEX(Monatsdaten!AR$2:AR$1980,$AM118*3,1))</f>
        <v>100.74173333333334</v>
      </c>
      <c r="X118">
        <f>Quartalsdaten!BO118</f>
        <v>-22.73</v>
      </c>
      <c r="Y118">
        <f>Quartalsdaten!BR118</f>
        <v>102.3132316227462</v>
      </c>
      <c r="AA118">
        <f>Quartalsdaten!CE118</f>
        <v>-3.8</v>
      </c>
      <c r="AB118">
        <f>Quartalsdaten!CF118</f>
        <v>108.2</v>
      </c>
      <c r="AE118" s="105">
        <f>AVERAGE(INDEX(Monatsdaten!CN$2:CN$1980,($AM118-1)*3+1,1):INDEX(Monatsdaten!CN$2:CN$1980,$AM118*3,1))</f>
        <v>3.4</v>
      </c>
      <c r="AF118" s="105">
        <f>AVERAGE(INDEX(Monatsdaten!CO$2:CO$1980,($AM118-1)*3+1,1):INDEX(Monatsdaten!CO$2:CO$1980,$AM118*3,1))</f>
        <v>-5.5</v>
      </c>
      <c r="AG118" s="105" t="e">
        <f>AVERAGE(INDEX(Monatsdaten!CP$2:CP$1980,($AM118-1)*3+1,1):INDEX(Monatsdaten!CP$2:CP$1980,$AM118*3,1))</f>
        <v>#DIV/0!</v>
      </c>
      <c r="AH118" s="105" t="e">
        <f>AVERAGE(INDEX(Monatsdaten!CQ$2:CQ$1980,($AM118-1)*3+1,1):INDEX(Monatsdaten!CQ$2:CQ$1980,$AM118*3,1))</f>
        <v>#DIV/0!</v>
      </c>
      <c r="AM118" s="107">
        <v>117</v>
      </c>
    </row>
    <row r="119" spans="1:39">
      <c r="A119" s="40" t="s">
        <v>185</v>
      </c>
      <c r="B119" s="41">
        <f>Quartalsdaten!B119</f>
        <v>392.76961509999535</v>
      </c>
      <c r="C119">
        <f>Quartalsdaten!C119</f>
        <v>106.92753623188406</v>
      </c>
      <c r="D119" s="105">
        <f>Quartalsdaten!J119</f>
        <v>6.827</v>
      </c>
      <c r="E119" t="str">
        <f>Quartalsdaten!K119</f>
        <v>#NA</v>
      </c>
      <c r="F119">
        <f>Quartalsdaten!P119</f>
        <v>7.2</v>
      </c>
      <c r="G119">
        <f>Quartalsdaten!Q119</f>
        <v>60.4</v>
      </c>
      <c r="H119">
        <f>Quartalsdaten!R119</f>
        <v>0</v>
      </c>
      <c r="I119">
        <f>Quartalsdaten!Y119</f>
        <v>2.4929681183012455</v>
      </c>
      <c r="J119">
        <f>Quartalsdaten!AH119</f>
        <v>0</v>
      </c>
      <c r="K119">
        <f>Quartalsdaten!AI119</f>
        <v>86.1</v>
      </c>
      <c r="L119">
        <f>Quartalsdaten!AY119</f>
        <v>18.64</v>
      </c>
      <c r="M119" s="41">
        <f>Quartalsdaten!D119</f>
        <v>109.88158559696777</v>
      </c>
      <c r="N119" s="41">
        <f>Quartalsdaten!E119</f>
        <v>104.14344827586208</v>
      </c>
      <c r="O119">
        <f>Quartalsdaten!L119</f>
        <v>1473.7</v>
      </c>
      <c r="S119">
        <f>Quartalsdaten!AF119</f>
        <v>10.333333333333334</v>
      </c>
      <c r="T119">
        <f>Quartalsdaten!AJ119</f>
        <v>0.98886600000000002</v>
      </c>
      <c r="V119">
        <f>Quartalsdaten!BH119</f>
        <v>88.1</v>
      </c>
      <c r="W119" s="105">
        <f>AVERAGE(INDEX(Monatsdaten!AR$2:AR$1980,($AM119-1)*3+1,1):INDEX(Monatsdaten!AR$2:AR$1980,$AM119*3,1))</f>
        <v>100.78013333333332</v>
      </c>
      <c r="X119">
        <f>Quartalsdaten!BO119</f>
        <v>16.43</v>
      </c>
      <c r="Y119">
        <f>Quartalsdaten!BR119</f>
        <v>103.87606102635229</v>
      </c>
      <c r="AA119">
        <f>Quartalsdaten!CE119</f>
        <v>-2.4</v>
      </c>
      <c r="AB119">
        <f>Quartalsdaten!CF119</f>
        <v>109.8</v>
      </c>
      <c r="AE119" s="105">
        <f>AVERAGE(INDEX(Monatsdaten!CN$2:CN$1980,($AM119-1)*3+1,1):INDEX(Monatsdaten!CN$2:CN$1980,$AM119*3,1))</f>
        <v>0.43333333333333329</v>
      </c>
      <c r="AF119" s="105">
        <f>AVERAGE(INDEX(Monatsdaten!CO$2:CO$1980,($AM119-1)*3+1,1):INDEX(Monatsdaten!CO$2:CO$1980,$AM119*3,1))</f>
        <v>1.3</v>
      </c>
      <c r="AG119" s="105" t="e">
        <f>AVERAGE(INDEX(Monatsdaten!CP$2:CP$1980,($AM119-1)*3+1,1):INDEX(Monatsdaten!CP$2:CP$1980,$AM119*3,1))</f>
        <v>#DIV/0!</v>
      </c>
      <c r="AH119" s="105" t="e">
        <f>AVERAGE(INDEX(Monatsdaten!CQ$2:CQ$1980,($AM119-1)*3+1,1):INDEX(Monatsdaten!CQ$2:CQ$1980,$AM119*3,1))</f>
        <v>#DIV/0!</v>
      </c>
      <c r="AM119" s="107">
        <v>118</v>
      </c>
    </row>
    <row r="120" spans="1:39">
      <c r="A120" s="40" t="s">
        <v>186</v>
      </c>
      <c r="B120" s="41">
        <f>Quartalsdaten!B120</f>
        <v>396.82263796356426</v>
      </c>
      <c r="C120">
        <f>Quartalsdaten!C120</f>
        <v>107.34144927536232</v>
      </c>
      <c r="D120" s="105">
        <f>Quartalsdaten!J120</f>
        <v>7.1859999999999999</v>
      </c>
      <c r="E120" t="str">
        <f>Quartalsdaten!K120</f>
        <v>#NA</v>
      </c>
      <c r="F120">
        <f>Quartalsdaten!P120</f>
        <v>7</v>
      </c>
      <c r="G120">
        <f>Quartalsdaten!Q120</f>
        <v>61</v>
      </c>
      <c r="H120">
        <f>Quartalsdaten!R120</f>
        <v>0</v>
      </c>
      <c r="I120">
        <f>Quartalsdaten!Y120</f>
        <v>2.5127833851394366</v>
      </c>
      <c r="J120">
        <f>Quartalsdaten!AH120</f>
        <v>0</v>
      </c>
      <c r="K120">
        <f>Quartalsdaten!AI120</f>
        <v>86.4</v>
      </c>
      <c r="L120">
        <f>Quartalsdaten!AY120</f>
        <v>17.55</v>
      </c>
      <c r="M120" s="41">
        <f>Quartalsdaten!D120</f>
        <v>110.35255843335439</v>
      </c>
      <c r="N120" s="41">
        <f>Quartalsdaten!E120</f>
        <v>104.50505747126435</v>
      </c>
      <c r="O120">
        <f>Quartalsdaten!L120</f>
        <v>1574.4</v>
      </c>
      <c r="S120">
        <f>Quartalsdaten!AF120</f>
        <v>8.6666666666666661</v>
      </c>
      <c r="T120">
        <f>Quartalsdaten!AJ120</f>
        <v>1.002802</v>
      </c>
      <c r="V120">
        <f>Quartalsdaten!BH120</f>
        <v>88.7</v>
      </c>
      <c r="W120" s="105">
        <f>AVERAGE(INDEX(Monatsdaten!AR$2:AR$1980,($AM120-1)*3+1,1):INDEX(Monatsdaten!AR$2:AR$1980,$AM120*3,1))</f>
        <v>100.81253333333332</v>
      </c>
      <c r="X120">
        <f>Quartalsdaten!BO120</f>
        <v>15.93</v>
      </c>
      <c r="Y120">
        <f>Quartalsdaten!BR120</f>
        <v>107.8352288488211</v>
      </c>
      <c r="AA120">
        <f>Quartalsdaten!CE120</f>
        <v>-0.8</v>
      </c>
      <c r="AB120">
        <f>Quartalsdaten!CF120</f>
        <v>110.4</v>
      </c>
      <c r="AE120" s="105">
        <f>AVERAGE(INDEX(Monatsdaten!CN$2:CN$1980,($AM120-1)*3+1,1):INDEX(Monatsdaten!CN$2:CN$1980,$AM120*3,1))</f>
        <v>2.7333333333333329</v>
      </c>
      <c r="AF120" s="105">
        <f>AVERAGE(INDEX(Monatsdaten!CO$2:CO$1980,($AM120-1)*3+1,1):INDEX(Monatsdaten!CO$2:CO$1980,$AM120*3,1))</f>
        <v>-1.5</v>
      </c>
      <c r="AG120" s="105" t="e">
        <f>AVERAGE(INDEX(Monatsdaten!CP$2:CP$1980,($AM120-1)*3+1,1):INDEX(Monatsdaten!CP$2:CP$1980,$AM120*3,1))</f>
        <v>#DIV/0!</v>
      </c>
      <c r="AH120" s="105" t="e">
        <f>AVERAGE(INDEX(Monatsdaten!CQ$2:CQ$1980,($AM120-1)*3+1,1):INDEX(Monatsdaten!CQ$2:CQ$1980,$AM120*3,1))</f>
        <v>#DIV/0!</v>
      </c>
      <c r="AM120" s="107">
        <v>119</v>
      </c>
    </row>
    <row r="121" spans="1:39">
      <c r="A121" s="40" t="s">
        <v>187</v>
      </c>
      <c r="B121" s="41">
        <f>Quartalsdaten!B121</f>
        <v>401.77004296741796</v>
      </c>
      <c r="C121">
        <f>Quartalsdaten!C121</f>
        <v>108.99710144927536</v>
      </c>
      <c r="D121" s="105">
        <f>Quartalsdaten!J121</f>
        <v>8.1750000000000007</v>
      </c>
      <c r="E121" t="str">
        <f>Quartalsdaten!K121</f>
        <v>#NA</v>
      </c>
      <c r="F121">
        <f>Quartalsdaten!P121</f>
        <v>7</v>
      </c>
      <c r="G121">
        <f>Quartalsdaten!Q121</f>
        <v>61.5</v>
      </c>
      <c r="H121">
        <f>Quartalsdaten!R121</f>
        <v>0</v>
      </c>
      <c r="I121">
        <f>Quartalsdaten!Y121</f>
        <v>2.5328339172950818</v>
      </c>
      <c r="J121">
        <f>Quartalsdaten!AH121</f>
        <v>0</v>
      </c>
      <c r="K121">
        <f>Quartalsdaten!AI121</f>
        <v>88.92</v>
      </c>
      <c r="L121">
        <f>Quartalsdaten!AY121</f>
        <v>19.2</v>
      </c>
      <c r="M121" s="41">
        <f>Quartalsdaten!D121</f>
        <v>112.70742261528741</v>
      </c>
      <c r="N121" s="41">
        <f>Quartalsdaten!E121</f>
        <v>105.5241379310345</v>
      </c>
      <c r="O121">
        <f>Quartalsdaten!L121</f>
        <v>1790.4</v>
      </c>
      <c r="S121">
        <f>Quartalsdaten!AF121</f>
        <v>7.333333333333333</v>
      </c>
      <c r="T121">
        <f>Quartalsdaten!AJ121</f>
        <v>1.12425</v>
      </c>
      <c r="V121">
        <f>Quartalsdaten!BH121</f>
        <v>88.8</v>
      </c>
      <c r="W121" s="105">
        <f>AVERAGE(INDEX(Monatsdaten!AR$2:AR$1980,($AM121-1)*3+1,1):INDEX(Monatsdaten!AR$2:AR$1980,$AM121*3,1))</f>
        <v>100.92110000000001</v>
      </c>
      <c r="X121">
        <f>Quartalsdaten!BO121</f>
        <v>13.5</v>
      </c>
      <c r="Y121">
        <f>Quartalsdaten!BR121</f>
        <v>109.29386962552012</v>
      </c>
      <c r="AA121">
        <f>Quartalsdaten!CE121</f>
        <v>-0.7</v>
      </c>
      <c r="AB121">
        <f>Quartalsdaten!CF121</f>
        <v>111.9</v>
      </c>
      <c r="AE121" s="105">
        <f>AVERAGE(INDEX(Monatsdaten!CN$2:CN$1980,($AM121-1)*3+1,1):INDEX(Monatsdaten!CN$2:CN$1980,$AM121*3,1))</f>
        <v>12.966666666666667</v>
      </c>
      <c r="AF121" s="105">
        <f>AVERAGE(INDEX(Monatsdaten!CO$2:CO$1980,($AM121-1)*3+1,1):INDEX(Monatsdaten!CO$2:CO$1980,$AM121*3,1))</f>
        <v>2.5</v>
      </c>
      <c r="AG121" s="105" t="e">
        <f>AVERAGE(INDEX(Monatsdaten!CP$2:CP$1980,($AM121-1)*3+1,1):INDEX(Monatsdaten!CP$2:CP$1980,$AM121*3,1))</f>
        <v>#DIV/0!</v>
      </c>
      <c r="AH121" s="105" t="e">
        <f>AVERAGE(INDEX(Monatsdaten!CQ$2:CQ$1980,($AM121-1)*3+1,1):INDEX(Monatsdaten!CQ$2:CQ$1980,$AM121*3,1))</f>
        <v>#DIV/0!</v>
      </c>
      <c r="AM121" s="107">
        <v>120</v>
      </c>
    </row>
    <row r="122" spans="1:39">
      <c r="A122" s="40" t="s">
        <v>188</v>
      </c>
      <c r="B122" s="41">
        <f>Quartalsdaten!B122</f>
        <v>411.03086057188568</v>
      </c>
      <c r="C122">
        <f>Quartalsdaten!C122</f>
        <v>109.61797101449275</v>
      </c>
      <c r="D122" s="105">
        <f>Quartalsdaten!J122</f>
        <v>8.3569999999999993</v>
      </c>
      <c r="E122">
        <f>Quartalsdaten!K122</f>
        <v>8.23</v>
      </c>
      <c r="F122">
        <f>Quartalsdaten!P122</f>
        <v>6.7</v>
      </c>
      <c r="G122">
        <f>Quartalsdaten!Q122</f>
        <v>62</v>
      </c>
      <c r="H122">
        <f>Quartalsdaten!R122</f>
        <v>0</v>
      </c>
      <c r="I122">
        <f>Quartalsdaten!Y122</f>
        <v>2.555131227810552</v>
      </c>
      <c r="J122">
        <f>Quartalsdaten!AH122</f>
        <v>0</v>
      </c>
      <c r="K122">
        <f>Quartalsdaten!AI122</f>
        <v>91.05</v>
      </c>
      <c r="L122">
        <f>Quartalsdaten!AY122</f>
        <v>19.72</v>
      </c>
      <c r="M122" s="41">
        <f>Quartalsdaten!D122</f>
        <v>112.88856601389766</v>
      </c>
      <c r="N122" s="41">
        <f>Quartalsdaten!E122</f>
        <v>106.54321839080461</v>
      </c>
      <c r="O122">
        <f>Quartalsdaten!L122</f>
        <v>1968.6</v>
      </c>
      <c r="S122">
        <f>Quartalsdaten!AF122</f>
        <v>11</v>
      </c>
      <c r="T122">
        <f>Quartalsdaten!AJ122</f>
        <v>1.147505</v>
      </c>
      <c r="V122">
        <f>Quartalsdaten!BH122</f>
        <v>89.1</v>
      </c>
      <c r="W122" s="105">
        <f>AVERAGE(INDEX(Monatsdaten!AR$2:AR$1980,($AM122-1)*3+1,1):INDEX(Monatsdaten!AR$2:AR$1980,$AM122*3,1))</f>
        <v>101.25490000000001</v>
      </c>
      <c r="X122">
        <f>Quartalsdaten!BO122</f>
        <v>-9.6300000000000008</v>
      </c>
      <c r="Y122">
        <f>Quartalsdaten!BR122</f>
        <v>108.98130374479889</v>
      </c>
      <c r="AA122">
        <f>Quartalsdaten!CE122</f>
        <v>0.1</v>
      </c>
      <c r="AB122">
        <f>Quartalsdaten!CF122</f>
        <v>113.4</v>
      </c>
      <c r="AE122" s="105">
        <f>AVERAGE(INDEX(Monatsdaten!CN$2:CN$1980,($AM122-1)*3+1,1):INDEX(Monatsdaten!CN$2:CN$1980,$AM122*3,1))</f>
        <v>14.6</v>
      </c>
      <c r="AF122" s="105">
        <f>AVERAGE(INDEX(Monatsdaten!CO$2:CO$1980,($AM122-1)*3+1,1):INDEX(Monatsdaten!CO$2:CO$1980,$AM122*3,1))</f>
        <v>4.833333333333333</v>
      </c>
      <c r="AG122" s="105" t="e">
        <f>AVERAGE(INDEX(Monatsdaten!CP$2:CP$1980,($AM122-1)*3+1,1):INDEX(Monatsdaten!CP$2:CP$1980,$AM122*3,1))</f>
        <v>#DIV/0!</v>
      </c>
      <c r="AH122" s="105" t="e">
        <f>AVERAGE(INDEX(Monatsdaten!CQ$2:CQ$1980,($AM122-1)*3+1,1):INDEX(Monatsdaten!CQ$2:CQ$1980,$AM122*3,1))</f>
        <v>#DIV/0!</v>
      </c>
      <c r="AM122" s="107">
        <v>121</v>
      </c>
    </row>
    <row r="123" spans="1:39">
      <c r="A123" s="40" t="s">
        <v>189</v>
      </c>
      <c r="B123" s="41">
        <f>Quartalsdaten!B123</f>
        <v>413.27247656905513</v>
      </c>
      <c r="C123">
        <f>Quartalsdaten!C123</f>
        <v>110.10086956521741</v>
      </c>
      <c r="D123" s="105">
        <f>Quartalsdaten!J123</f>
        <v>8.298</v>
      </c>
      <c r="E123">
        <f>Quartalsdaten!K123</f>
        <v>8.73</v>
      </c>
      <c r="F123">
        <f>Quartalsdaten!P123</f>
        <v>6.5</v>
      </c>
      <c r="G123">
        <f>Quartalsdaten!Q123</f>
        <v>62.6</v>
      </c>
      <c r="H123">
        <f>Quartalsdaten!R123</f>
        <v>0</v>
      </c>
      <c r="I123">
        <f>Quartalsdaten!Y123</f>
        <v>2.569486901246286</v>
      </c>
      <c r="J123">
        <f>Quartalsdaten!AH123</f>
        <v>0</v>
      </c>
      <c r="K123">
        <f>Quartalsdaten!AI123</f>
        <v>91.01</v>
      </c>
      <c r="L123">
        <f>Quartalsdaten!AY123</f>
        <v>16.38</v>
      </c>
      <c r="M123" s="41">
        <f>Quartalsdaten!D123</f>
        <v>114.4826279216677</v>
      </c>
      <c r="N123" s="41">
        <f>Quartalsdaten!E123</f>
        <v>106.01724137931035</v>
      </c>
      <c r="O123">
        <f>Quartalsdaten!L123</f>
        <v>1879.9</v>
      </c>
      <c r="S123">
        <f>Quartalsdaten!AF123</f>
        <v>5.333333333333333</v>
      </c>
      <c r="T123">
        <f>Quartalsdaten!AJ123</f>
        <v>1.16127</v>
      </c>
      <c r="V123">
        <f>Quartalsdaten!BH123</f>
        <v>88.9</v>
      </c>
      <c r="W123" s="105">
        <f>AVERAGE(INDEX(Monatsdaten!AR$2:AR$1980,($AM123-1)*3+1,1):INDEX(Monatsdaten!AR$2:AR$1980,$AM123*3,1))</f>
        <v>101.66136666666667</v>
      </c>
      <c r="X123">
        <f>Quartalsdaten!BO123</f>
        <v>14.23</v>
      </c>
      <c r="Y123">
        <f>Quartalsdaten!BR123</f>
        <v>109.39805825242719</v>
      </c>
      <c r="AA123">
        <f>Quartalsdaten!CE123</f>
        <v>-0.2</v>
      </c>
      <c r="AB123">
        <f>Quartalsdaten!CF123</f>
        <v>114.1</v>
      </c>
      <c r="AE123" s="105">
        <f>AVERAGE(INDEX(Monatsdaten!CN$2:CN$1980,($AM123-1)*3+1,1):INDEX(Monatsdaten!CN$2:CN$1980,$AM123*3,1))</f>
        <v>20.066666666666666</v>
      </c>
      <c r="AF123" s="105">
        <f>AVERAGE(INDEX(Monatsdaten!CO$2:CO$1980,($AM123-1)*3+1,1):INDEX(Monatsdaten!CO$2:CO$1980,$AM123*3,1))</f>
        <v>8.1333333333333329</v>
      </c>
      <c r="AG123" s="105" t="e">
        <f>AVERAGE(INDEX(Monatsdaten!CP$2:CP$1980,($AM123-1)*3+1,1):INDEX(Monatsdaten!CP$2:CP$1980,$AM123*3,1))</f>
        <v>#DIV/0!</v>
      </c>
      <c r="AH123" s="105" t="e">
        <f>AVERAGE(INDEX(Monatsdaten!CQ$2:CQ$1980,($AM123-1)*3+1,1):INDEX(Monatsdaten!CQ$2:CQ$1980,$AM123*3,1))</f>
        <v>#DIV/0!</v>
      </c>
      <c r="AM123" s="107">
        <v>122</v>
      </c>
    </row>
    <row r="124" spans="1:39">
      <c r="A124" s="40" t="s">
        <v>190</v>
      </c>
      <c r="B124" s="41">
        <f>Quartalsdaten!B124</f>
        <v>422.85029037514272</v>
      </c>
      <c r="C124">
        <f>Quartalsdaten!C124</f>
        <v>110.756231884058</v>
      </c>
      <c r="D124" s="105">
        <f>Quartalsdaten!J124</f>
        <v>8.3949999999999996</v>
      </c>
      <c r="E124">
        <f>Quartalsdaten!K124</f>
        <v>8.8699999999999992</v>
      </c>
      <c r="F124">
        <f>Quartalsdaten!P124</f>
        <v>6.3</v>
      </c>
      <c r="G124">
        <f>Quartalsdaten!Q124</f>
        <v>63.1</v>
      </c>
      <c r="H124">
        <f>Quartalsdaten!R124</f>
        <v>0</v>
      </c>
      <c r="I124">
        <f>Quartalsdaten!Y124</f>
        <v>2.5721406848899857</v>
      </c>
      <c r="J124">
        <f>Quartalsdaten!AH124</f>
        <v>0</v>
      </c>
      <c r="K124">
        <f>Quartalsdaten!AI124</f>
        <v>91.18</v>
      </c>
      <c r="L124">
        <f>Quartalsdaten!AY124</f>
        <v>26.36</v>
      </c>
      <c r="M124" s="41">
        <f>Quartalsdaten!D124</f>
        <v>115.82308907138342</v>
      </c>
      <c r="N124" s="41">
        <f>Quartalsdaten!E124</f>
        <v>106.01724137931035</v>
      </c>
      <c r="O124">
        <f>Quartalsdaten!L124</f>
        <v>1334.9</v>
      </c>
      <c r="S124">
        <f>Quartalsdaten!AF124</f>
        <v>0.33333333333333331</v>
      </c>
      <c r="T124">
        <f>Quartalsdaten!AJ124</f>
        <v>1.2454989999999999</v>
      </c>
      <c r="V124">
        <f>Quartalsdaten!BH124</f>
        <v>89.7</v>
      </c>
      <c r="W124" s="105">
        <f>AVERAGE(INDEX(Monatsdaten!AR$2:AR$1980,($AM124-1)*3+1,1):INDEX(Monatsdaten!AR$2:AR$1980,$AM124*3,1))</f>
        <v>101.78526666666666</v>
      </c>
      <c r="X124">
        <f>Quartalsdaten!BO124</f>
        <v>15.93</v>
      </c>
      <c r="Y124">
        <f>Quartalsdaten!BR124</f>
        <v>106.89753120665742</v>
      </c>
      <c r="AA124">
        <f>Quartalsdaten!CE124</f>
        <v>-0.8</v>
      </c>
      <c r="AB124">
        <f>Quartalsdaten!CF124</f>
        <v>115.6</v>
      </c>
      <c r="AE124" s="105">
        <f>AVERAGE(INDEX(Monatsdaten!CN$2:CN$1980,($AM124-1)*3+1,1):INDEX(Monatsdaten!CN$2:CN$1980,$AM124*3,1))</f>
        <v>26.766666666666669</v>
      </c>
      <c r="AF124" s="105">
        <f>AVERAGE(INDEX(Monatsdaten!CO$2:CO$1980,($AM124-1)*3+1,1):INDEX(Monatsdaten!CO$2:CO$1980,$AM124*3,1))</f>
        <v>19.766666666666666</v>
      </c>
      <c r="AG124" s="105" t="e">
        <f>AVERAGE(INDEX(Monatsdaten!CP$2:CP$1980,($AM124-1)*3+1,1):INDEX(Monatsdaten!CP$2:CP$1980,$AM124*3,1))</f>
        <v>#DIV/0!</v>
      </c>
      <c r="AH124" s="105" t="e">
        <f>AVERAGE(INDEX(Monatsdaten!CQ$2:CQ$1980,($AM124-1)*3+1,1):INDEX(Monatsdaten!CQ$2:CQ$1980,$AM124*3,1))</f>
        <v>#DIV/0!</v>
      </c>
      <c r="AM124" s="107">
        <v>123</v>
      </c>
    </row>
    <row r="125" spans="1:39">
      <c r="A125" s="40" t="s">
        <v>191</v>
      </c>
      <c r="B125" s="41">
        <f>Quartalsdaten!B125</f>
        <v>431.28465359681553</v>
      </c>
      <c r="C125">
        <f>Quartalsdaten!C125</f>
        <v>110.756231884058</v>
      </c>
      <c r="D125" s="105">
        <f>Quartalsdaten!J125</f>
        <v>8.8960000000000008</v>
      </c>
      <c r="E125">
        <f>Quartalsdaten!K125</f>
        <v>9</v>
      </c>
      <c r="F125">
        <f>Quartalsdaten!P125</f>
        <v>6</v>
      </c>
      <c r="G125">
        <f>Quartalsdaten!Q125</f>
        <v>63.6</v>
      </c>
      <c r="H125">
        <f>Quartalsdaten!R125</f>
        <v>0</v>
      </c>
      <c r="I125">
        <f>Quartalsdaten!Y125</f>
        <v>2.5802544629720643</v>
      </c>
      <c r="J125">
        <f>Quartalsdaten!AH125</f>
        <v>0</v>
      </c>
      <c r="K125">
        <f>Quartalsdaten!AI125</f>
        <v>92.58</v>
      </c>
      <c r="L125">
        <f>Quartalsdaten!AY125</f>
        <v>32.369999999999997</v>
      </c>
      <c r="M125" s="41">
        <f>Quartalsdaten!D125</f>
        <v>116.72880606443461</v>
      </c>
      <c r="N125" s="41">
        <f>Quartalsdaten!E125</f>
        <v>105.22827586206898</v>
      </c>
      <c r="O125">
        <f>Quartalsdaten!L125</f>
        <v>1398.2</v>
      </c>
      <c r="S125">
        <f>Quartalsdaten!AF125</f>
        <v>-12.333333333333334</v>
      </c>
      <c r="T125">
        <f>Quartalsdaten!AJ125</f>
        <v>1.3082119999999999</v>
      </c>
      <c r="V125">
        <f>Quartalsdaten!BH125</f>
        <v>89.7</v>
      </c>
      <c r="W125" s="105">
        <f>AVERAGE(INDEX(Monatsdaten!AR$2:AR$1980,($AM125-1)*3+1,1):INDEX(Monatsdaten!AR$2:AR$1980,$AM125*3,1))</f>
        <v>101.21286666666667</v>
      </c>
      <c r="X125">
        <f>Quartalsdaten!BO125</f>
        <v>21.3</v>
      </c>
      <c r="Y125">
        <f>Quartalsdaten!BR125</f>
        <v>107.41847434119279</v>
      </c>
      <c r="AA125">
        <f>Quartalsdaten!CE125</f>
        <v>-3.6</v>
      </c>
      <c r="AB125">
        <f>Quartalsdaten!CF125</f>
        <v>114.8</v>
      </c>
      <c r="AE125" s="105">
        <f>AVERAGE(INDEX(Monatsdaten!CN$2:CN$1980,($AM125-1)*3+1,1):INDEX(Monatsdaten!CN$2:CN$1980,$AM125*3,1))</f>
        <v>32.366666666666667</v>
      </c>
      <c r="AF125" s="105">
        <f>AVERAGE(INDEX(Monatsdaten!CO$2:CO$1980,($AM125-1)*3+1,1):INDEX(Monatsdaten!CO$2:CO$1980,$AM125*3,1))</f>
        <v>19.733333333333331</v>
      </c>
      <c r="AG125" s="105" t="e">
        <f>AVERAGE(INDEX(Monatsdaten!CP$2:CP$1980,($AM125-1)*3+1,1):INDEX(Monatsdaten!CP$2:CP$1980,$AM125*3,1))</f>
        <v>#DIV/0!</v>
      </c>
      <c r="AH125" s="105" t="e">
        <f>AVERAGE(INDEX(Monatsdaten!CQ$2:CQ$1980,($AM125-1)*3+1,1):INDEX(Monatsdaten!CQ$2:CQ$1980,$AM125*3,1))</f>
        <v>#DIV/0!</v>
      </c>
      <c r="AM125" s="107">
        <v>124</v>
      </c>
    </row>
    <row r="126" spans="1:39">
      <c r="A126" s="40" t="s">
        <v>192</v>
      </c>
      <c r="B126" s="41">
        <f>Quartalsdaten!B126</f>
        <v>443.12812000000002</v>
      </c>
      <c r="C126">
        <f>Quartalsdaten!C126</f>
        <v>99.6</v>
      </c>
      <c r="D126" s="105">
        <f>Quartalsdaten!J126</f>
        <v>9.17</v>
      </c>
      <c r="E126">
        <f>Quartalsdaten!K126</f>
        <v>8.57</v>
      </c>
      <c r="F126">
        <f>Quartalsdaten!P126</f>
        <v>5.7</v>
      </c>
      <c r="G126">
        <f>Quartalsdaten!Q126</f>
        <v>64.099999999999994</v>
      </c>
      <c r="H126">
        <f>Quartalsdaten!R126</f>
        <v>69.7</v>
      </c>
      <c r="I126">
        <f>Quartalsdaten!Y126</f>
        <v>2.5824360564531568</v>
      </c>
      <c r="J126">
        <f>Quartalsdaten!AH126</f>
        <v>0</v>
      </c>
      <c r="K126">
        <f>Quartalsdaten!AI126</f>
        <v>92.41</v>
      </c>
      <c r="L126">
        <f>Quartalsdaten!AY126</f>
        <v>20.94</v>
      </c>
      <c r="M126" s="41">
        <f>Quartalsdaten!D126</f>
        <v>100.2</v>
      </c>
      <c r="N126" s="41">
        <f>Quartalsdaten!E126</f>
        <v>99</v>
      </c>
      <c r="O126">
        <f>Quartalsdaten!L126</f>
        <v>1522.8</v>
      </c>
      <c r="P126">
        <f>Quartalsdaten!N126</f>
        <v>74.900000000000006</v>
      </c>
      <c r="Q126">
        <f>Quartalsdaten!AD126</f>
        <v>-40.799999999999997</v>
      </c>
      <c r="R126">
        <f>Quartalsdaten!AE126</f>
        <v>41.8</v>
      </c>
      <c r="S126">
        <f>Quartalsdaten!AF126</f>
        <v>-8.6</v>
      </c>
      <c r="T126">
        <f>Quartalsdaten!AJ126</f>
        <v>1.217273</v>
      </c>
      <c r="U126">
        <f>Quartalsdaten!AO126</f>
        <v>-11.2</v>
      </c>
      <c r="V126">
        <f>Quartalsdaten!BH126</f>
        <v>88.4</v>
      </c>
      <c r="W126" s="105">
        <f>AVERAGE(INDEX(Monatsdaten!AR$2:AR$1980,($AM126-1)*3+1,1):INDEX(Monatsdaten!AR$2:AR$1980,$AM126*3,1))</f>
        <v>100.27829999999999</v>
      </c>
      <c r="X126">
        <f>Quartalsdaten!BO126</f>
        <v>15.1</v>
      </c>
      <c r="Y126">
        <f>Quartalsdaten!BR126</f>
        <v>104.39700416088766</v>
      </c>
      <c r="AA126">
        <f>Quartalsdaten!CE126</f>
        <v>-7</v>
      </c>
      <c r="AB126">
        <f>Quartalsdaten!CF126</f>
        <v>106.3</v>
      </c>
      <c r="AC126" s="55">
        <f>Annual!W2</f>
        <v>1961.3879999999999</v>
      </c>
      <c r="AE126" s="105">
        <f>AVERAGE(INDEX(Monatsdaten!CN$2:CN$1980,($AM126-1)*3+1,1):INDEX(Monatsdaten!CN$2:CN$1980,$AM126*3,1))</f>
        <v>22.400000000000002</v>
      </c>
      <c r="AF126" s="105">
        <f>AVERAGE(INDEX(Monatsdaten!CO$2:CO$1980,($AM126-1)*3+1,1):INDEX(Monatsdaten!CO$2:CO$1980,$AM126*3,1))</f>
        <v>16.333333333333332</v>
      </c>
      <c r="AG126" s="105">
        <f>AVERAGE(INDEX(Monatsdaten!CP$2:CP$1980,($AM126-1)*3+1,1):INDEX(Monatsdaten!CP$2:CP$1980,$AM126*3,1))</f>
        <v>6.3999999999999995</v>
      </c>
      <c r="AH126" s="105" t="e">
        <f>AVERAGE(INDEX(Monatsdaten!CQ$2:CQ$1980,($AM126-1)*3+1,1):INDEX(Monatsdaten!CQ$2:CQ$1980,$AM126*3,1))</f>
        <v>#DIV/0!</v>
      </c>
      <c r="AM126" s="107">
        <v>125</v>
      </c>
    </row>
    <row r="127" spans="1:39">
      <c r="A127" s="40" t="s">
        <v>193</v>
      </c>
      <c r="B127" s="41">
        <f>Quartalsdaten!B127</f>
        <v>439.87970000000001</v>
      </c>
      <c r="C127">
        <f>Quartalsdaten!C127</f>
        <v>97.9</v>
      </c>
      <c r="D127" s="105">
        <f>Quartalsdaten!J127</f>
        <v>9.1110000000000007</v>
      </c>
      <c r="E127">
        <f>Quartalsdaten!K127</f>
        <v>8.4</v>
      </c>
      <c r="F127">
        <f>Quartalsdaten!P127</f>
        <v>5.6</v>
      </c>
      <c r="G127">
        <f>Quartalsdaten!Q127</f>
        <v>64.599999999999994</v>
      </c>
      <c r="H127">
        <f>Quartalsdaten!R127</f>
        <v>71.2</v>
      </c>
      <c r="I127">
        <f>Quartalsdaten!Y127</f>
        <v>2.5899115964500896</v>
      </c>
      <c r="J127">
        <f>Quartalsdaten!AH127</f>
        <v>0</v>
      </c>
      <c r="K127">
        <f>Quartalsdaten!AI127</f>
        <v>89.08</v>
      </c>
      <c r="L127">
        <f>Quartalsdaten!AY127</f>
        <v>18.91</v>
      </c>
      <c r="M127" s="41">
        <f>Quartalsdaten!D127</f>
        <v>96.7</v>
      </c>
      <c r="N127" s="41">
        <f>Quartalsdaten!E127</f>
        <v>99.2</v>
      </c>
      <c r="O127">
        <f>Quartalsdaten!L127</f>
        <v>1622.2</v>
      </c>
      <c r="P127">
        <f>Quartalsdaten!N127</f>
        <v>73.900000000000006</v>
      </c>
      <c r="Q127">
        <f>Quartalsdaten!AD127</f>
        <v>-46.6</v>
      </c>
      <c r="R127">
        <f>Quartalsdaten!AE127</f>
        <v>40.9</v>
      </c>
      <c r="S127">
        <f>Quartalsdaten!AF127</f>
        <v>-4.3</v>
      </c>
      <c r="T127">
        <f>Quartalsdaten!AJ127</f>
        <v>1.098325</v>
      </c>
      <c r="U127">
        <f>Quartalsdaten!AO127</f>
        <v>-19.7</v>
      </c>
      <c r="V127">
        <f>Quartalsdaten!BH127</f>
        <v>88</v>
      </c>
      <c r="W127" s="105">
        <f>AVERAGE(INDEX(Monatsdaten!AR$2:AR$1980,($AM127-1)*3+1,1):INDEX(Monatsdaten!AR$2:AR$1980,$AM127*3,1))</f>
        <v>99.771033333333321</v>
      </c>
      <c r="X127">
        <f>Quartalsdaten!BO127</f>
        <v>19</v>
      </c>
      <c r="Y127">
        <f>Quartalsdaten!BR127</f>
        <v>102.62579750346742</v>
      </c>
      <c r="AA127">
        <f>Quartalsdaten!CE127</f>
        <v>-7.7</v>
      </c>
      <c r="AB127">
        <f>Quartalsdaten!CF127</f>
        <v>100.9</v>
      </c>
      <c r="AC127" s="55">
        <f>Annual!W3</f>
        <v>1961.3879999999999</v>
      </c>
      <c r="AE127" s="105">
        <f>AVERAGE(INDEX(Monatsdaten!CN$2:CN$1980,($AM127-1)*3+1,1):INDEX(Monatsdaten!CN$2:CN$1980,$AM127*3,1))</f>
        <v>16.8</v>
      </c>
      <c r="AF127" s="105">
        <f>AVERAGE(INDEX(Monatsdaten!CO$2:CO$1980,($AM127-1)*3+1,1):INDEX(Monatsdaten!CO$2:CO$1980,$AM127*3,1))</f>
        <v>15.166666666666666</v>
      </c>
      <c r="AG127" s="105">
        <f>AVERAGE(INDEX(Monatsdaten!CP$2:CP$1980,($AM127-1)*3+1,1):INDEX(Monatsdaten!CP$2:CP$1980,$AM127*3,1))</f>
        <v>2.8666666666666667</v>
      </c>
      <c r="AH127" s="105" t="e">
        <f>AVERAGE(INDEX(Monatsdaten!CQ$2:CQ$1980,($AM127-1)*3+1,1):INDEX(Monatsdaten!CQ$2:CQ$1980,$AM127*3,1))</f>
        <v>#DIV/0!</v>
      </c>
      <c r="AM127" s="107">
        <v>126</v>
      </c>
    </row>
    <row r="128" spans="1:39">
      <c r="A128" s="40" t="s">
        <v>194</v>
      </c>
      <c r="B128" s="41">
        <f>Quartalsdaten!B128</f>
        <v>437.81718000000001</v>
      </c>
      <c r="C128">
        <f>Quartalsdaten!C128</f>
        <v>96.4</v>
      </c>
      <c r="D128" s="105">
        <f>Quartalsdaten!J128</f>
        <v>9.2430000000000003</v>
      </c>
      <c r="E128">
        <f>Quartalsdaten!K128</f>
        <v>8.57</v>
      </c>
      <c r="F128">
        <f>Quartalsdaten!P128</f>
        <v>5.7</v>
      </c>
      <c r="G128">
        <f>Quartalsdaten!Q128</f>
        <v>65.7</v>
      </c>
      <c r="H128">
        <f>Quartalsdaten!R128</f>
        <v>71.7</v>
      </c>
      <c r="I128">
        <f>Quartalsdaten!Y128</f>
        <v>2.5981781996573545</v>
      </c>
      <c r="J128">
        <f>Quartalsdaten!AH128</f>
        <v>0</v>
      </c>
      <c r="K128">
        <f>Quartalsdaten!AI128</f>
        <v>89.28</v>
      </c>
      <c r="L128">
        <f>Quartalsdaten!AY128</f>
        <v>19.920000000000002</v>
      </c>
      <c r="M128" s="41">
        <f>Quartalsdaten!D128</f>
        <v>94.5</v>
      </c>
      <c r="N128" s="41">
        <f>Quartalsdaten!E128</f>
        <v>98.4</v>
      </c>
      <c r="O128">
        <f>Quartalsdaten!L128</f>
        <v>1607</v>
      </c>
      <c r="P128">
        <f>Quartalsdaten!N128</f>
        <v>72.599999999999994</v>
      </c>
      <c r="Q128">
        <f>Quartalsdaten!AD128</f>
        <v>-49.4</v>
      </c>
      <c r="R128">
        <f>Quartalsdaten!AE128</f>
        <v>42.7</v>
      </c>
      <c r="S128">
        <f>Quartalsdaten!AF128</f>
        <v>0.1</v>
      </c>
      <c r="T128">
        <f>Quartalsdaten!AJ128</f>
        <v>1.151967</v>
      </c>
      <c r="U128">
        <f>Quartalsdaten!AO128</f>
        <v>-24.1</v>
      </c>
      <c r="V128">
        <f>Quartalsdaten!BH128</f>
        <v>86.7</v>
      </c>
      <c r="W128" s="105">
        <f>AVERAGE(INDEX(Monatsdaten!AR$2:AR$1980,($AM128-1)*3+1,1):INDEX(Monatsdaten!AR$2:AR$1980,$AM128*3,1))</f>
        <v>99.675166666666655</v>
      </c>
      <c r="X128">
        <f>Quartalsdaten!BO128</f>
        <v>18.7</v>
      </c>
      <c r="Y128">
        <f>Quartalsdaten!BR128</f>
        <v>102.83417475728156</v>
      </c>
      <c r="AA128">
        <f>Quartalsdaten!CE128</f>
        <v>-14</v>
      </c>
      <c r="AB128">
        <f>Quartalsdaten!CF128</f>
        <v>94.2</v>
      </c>
      <c r="AC128" s="55">
        <f>Annual!W4</f>
        <v>1961.3879999999999</v>
      </c>
      <c r="AE128" s="105">
        <f>AVERAGE(INDEX(Monatsdaten!CN$2:CN$1980,($AM128-1)*3+1,1):INDEX(Monatsdaten!CN$2:CN$1980,$AM128*3,1))</f>
        <v>7.1666666666666652</v>
      </c>
      <c r="AF128" s="105">
        <f>AVERAGE(INDEX(Monatsdaten!CO$2:CO$1980,($AM128-1)*3+1,1):INDEX(Monatsdaten!CO$2:CO$1980,$AM128*3,1))</f>
        <v>8.5666666666666682</v>
      </c>
      <c r="AG128" s="105">
        <f>AVERAGE(INDEX(Monatsdaten!CP$2:CP$1980,($AM128-1)*3+1,1):INDEX(Monatsdaten!CP$2:CP$1980,$AM128*3,1))</f>
        <v>0.5</v>
      </c>
      <c r="AH128" s="105" t="e">
        <f>AVERAGE(INDEX(Monatsdaten!CQ$2:CQ$1980,($AM128-1)*3+1,1):INDEX(Monatsdaten!CQ$2:CQ$1980,$AM128*3,1))</f>
        <v>#DIV/0!</v>
      </c>
      <c r="AM128" s="107">
        <v>127</v>
      </c>
    </row>
    <row r="129" spans="1:39">
      <c r="A129" s="40" t="s">
        <v>195</v>
      </c>
      <c r="B129" s="41">
        <f>Quartalsdaten!B129</f>
        <v>444.21093999999999</v>
      </c>
      <c r="C129">
        <f>Quartalsdaten!C129</f>
        <v>96</v>
      </c>
      <c r="D129" s="105">
        <f>Quartalsdaten!J129</f>
        <v>9.4740000000000002</v>
      </c>
      <c r="E129">
        <f>Quartalsdaten!K129</f>
        <v>8.3000000000000007</v>
      </c>
      <c r="F129">
        <f>Quartalsdaten!P129</f>
        <v>5.7</v>
      </c>
      <c r="G129">
        <f>Quartalsdaten!Q129</f>
        <v>67.3</v>
      </c>
      <c r="H129">
        <f>Quartalsdaten!R129</f>
        <v>73.2</v>
      </c>
      <c r="I129">
        <f>Quartalsdaten!Y129</f>
        <v>2.6130236798504254</v>
      </c>
      <c r="J129">
        <f>Quartalsdaten!AH129</f>
        <v>0</v>
      </c>
      <c r="K129">
        <f>Quartalsdaten!AI129</f>
        <v>90.96</v>
      </c>
      <c r="L129">
        <f>Quartalsdaten!AY129</f>
        <v>20.52</v>
      </c>
      <c r="M129" s="41">
        <f>Quartalsdaten!D129</f>
        <v>93.5</v>
      </c>
      <c r="N129" s="41">
        <f>Quartalsdaten!E129</f>
        <v>98.7</v>
      </c>
      <c r="O129">
        <f>Quartalsdaten!L129</f>
        <v>1578</v>
      </c>
      <c r="P129">
        <f>Quartalsdaten!N129</f>
        <v>73.8</v>
      </c>
      <c r="Q129">
        <f>Quartalsdaten!AD129</f>
        <v>-49.1</v>
      </c>
      <c r="R129">
        <f>Quartalsdaten!AE129</f>
        <v>42.9</v>
      </c>
      <c r="S129">
        <f>Quartalsdaten!AF129</f>
        <v>2.9</v>
      </c>
      <c r="T129">
        <f>Quartalsdaten!AJ129</f>
        <v>1.250335</v>
      </c>
      <c r="U129">
        <f>Quartalsdaten!AO129</f>
        <v>-27.7</v>
      </c>
      <c r="V129">
        <f>Quartalsdaten!BH129</f>
        <v>86.2</v>
      </c>
      <c r="W129" s="105">
        <f>AVERAGE(INDEX(Monatsdaten!AR$2:AR$1980,($AM129-1)*3+1,1):INDEX(Monatsdaten!AR$2:AR$1980,$AM129*3,1))</f>
        <v>99.666699999999992</v>
      </c>
      <c r="X129">
        <f>Quartalsdaten!BO129</f>
        <v>13.6</v>
      </c>
      <c r="Y129">
        <f>Quartalsdaten!BR129</f>
        <v>100.95877947295425</v>
      </c>
      <c r="AA129">
        <f>Quartalsdaten!CE129</f>
        <v>-12.1</v>
      </c>
      <c r="AB129">
        <f>Quartalsdaten!CF129</f>
        <v>92.8</v>
      </c>
      <c r="AC129" s="55">
        <f>Annual!W5</f>
        <v>1961.3879999999999</v>
      </c>
      <c r="AE129" s="105">
        <f>AVERAGE(INDEX(Monatsdaten!CN$2:CN$1980,($AM129-1)*3+1,1):INDEX(Monatsdaten!CN$2:CN$1980,$AM129*3,1))</f>
        <v>6.3</v>
      </c>
      <c r="AF129" s="105">
        <f>AVERAGE(INDEX(Monatsdaten!CO$2:CO$1980,($AM129-1)*3+1,1):INDEX(Monatsdaten!CO$2:CO$1980,$AM129*3,1))</f>
        <v>7.2</v>
      </c>
      <c r="AG129" s="105">
        <f>AVERAGE(INDEX(Monatsdaten!CP$2:CP$1980,($AM129-1)*3+1,1):INDEX(Monatsdaten!CP$2:CP$1980,$AM129*3,1))</f>
        <v>-0.79999999999999993</v>
      </c>
      <c r="AH129" s="105" t="e">
        <f>AVERAGE(INDEX(Monatsdaten!CQ$2:CQ$1980,($AM129-1)*3+1,1):INDEX(Monatsdaten!CQ$2:CQ$1980,$AM129*3,1))</f>
        <v>#DIV/0!</v>
      </c>
      <c r="AM129" s="107">
        <v>128</v>
      </c>
    </row>
    <row r="130" spans="1:39">
      <c r="A130" s="40" t="s">
        <v>196</v>
      </c>
      <c r="B130" s="41">
        <f>Quartalsdaten!B130</f>
        <v>450.97101113450105</v>
      </c>
      <c r="C130">
        <f>Quartalsdaten!C130</f>
        <v>93.2</v>
      </c>
      <c r="D130" s="105">
        <f>Quartalsdaten!J130</f>
        <v>9.6170000000000009</v>
      </c>
      <c r="E130">
        <f>Quartalsdaten!K130</f>
        <v>7.97</v>
      </c>
      <c r="F130">
        <f>Quartalsdaten!P130</f>
        <v>7.5</v>
      </c>
      <c r="G130">
        <f>Quartalsdaten!Q130</f>
        <v>67.8</v>
      </c>
      <c r="H130">
        <f>Quartalsdaten!R130</f>
        <v>73.900000000000006</v>
      </c>
      <c r="I130">
        <f>Quartalsdaten!Y130</f>
        <v>2.6341431616811182</v>
      </c>
      <c r="J130">
        <f>Quartalsdaten!AH130</f>
        <v>0</v>
      </c>
      <c r="K130">
        <f>Quartalsdaten!AI130</f>
        <v>91.28</v>
      </c>
      <c r="L130">
        <f>Quartalsdaten!AY130</f>
        <v>17.98</v>
      </c>
      <c r="M130" s="41">
        <f>Quartalsdaten!D130</f>
        <v>90.4</v>
      </c>
      <c r="N130" s="41">
        <f>Quartalsdaten!E130</f>
        <v>96.2</v>
      </c>
      <c r="O130">
        <f>Quartalsdaten!L130</f>
        <v>1717.9</v>
      </c>
      <c r="P130">
        <f>Quartalsdaten!N130</f>
        <v>75</v>
      </c>
      <c r="Q130">
        <f>Quartalsdaten!AD130</f>
        <v>-50.2</v>
      </c>
      <c r="R130">
        <f>Quartalsdaten!AE130</f>
        <v>41.8</v>
      </c>
      <c r="S130">
        <f>Quartalsdaten!AF130</f>
        <v>-0.7</v>
      </c>
      <c r="T130">
        <f>Quartalsdaten!AJ130</f>
        <v>1.176844</v>
      </c>
      <c r="U130">
        <f>Quartalsdaten!AO130</f>
        <v>-28.2</v>
      </c>
      <c r="V130">
        <f>Quartalsdaten!BH130</f>
        <v>85.5</v>
      </c>
      <c r="W130" s="105">
        <f>AVERAGE(INDEX(Monatsdaten!AR$2:AR$1980,($AM130-1)*3+1,1):INDEX(Monatsdaten!AR$2:AR$1980,$AM130*3,1))</f>
        <v>99.41109999999999</v>
      </c>
      <c r="X130">
        <f>Quartalsdaten!BO130</f>
        <v>14.6</v>
      </c>
      <c r="Y130">
        <f>Quartalsdaten!BR130</f>
        <v>98.770818307905699</v>
      </c>
      <c r="Z130">
        <f>Quartalsdaten!CD130</f>
        <v>-44</v>
      </c>
      <c r="AA130">
        <f>Quartalsdaten!CE130</f>
        <v>-11.9</v>
      </c>
      <c r="AB130">
        <f>Quartalsdaten!CF130</f>
        <v>92.7</v>
      </c>
      <c r="AC130" s="55">
        <f>Annual!W6</f>
        <v>2013.713</v>
      </c>
      <c r="AD130" s="41">
        <f>Annual!X6</f>
        <v>2.6677536520056222</v>
      </c>
      <c r="AE130" s="105">
        <f>AVERAGE(INDEX(Monatsdaten!CN$2:CN$1980,($AM130-1)*3+1,1):INDEX(Monatsdaten!CN$2:CN$1980,$AM130*3,1))</f>
        <v>-2.2333333333333329</v>
      </c>
      <c r="AF130" s="105">
        <f>AVERAGE(INDEX(Monatsdaten!CO$2:CO$1980,($AM130-1)*3+1,1):INDEX(Monatsdaten!CO$2:CO$1980,$AM130*3,1))</f>
        <v>-0.89999999999999991</v>
      </c>
      <c r="AG130" s="105">
        <f>AVERAGE(INDEX(Monatsdaten!CP$2:CP$1980,($AM130-1)*3+1,1):INDEX(Monatsdaten!CP$2:CP$1980,$AM130*3,1))</f>
        <v>-5.8999999999999995</v>
      </c>
      <c r="AH130" s="105" t="e">
        <f>AVERAGE(INDEX(Monatsdaten!CQ$2:CQ$1980,($AM130-1)*3+1,1):INDEX(Monatsdaten!CQ$2:CQ$1980,$AM130*3,1))</f>
        <v>#DIV/0!</v>
      </c>
      <c r="AM130" s="107">
        <v>129</v>
      </c>
    </row>
    <row r="131" spans="1:39">
      <c r="A131" s="40" t="s">
        <v>197</v>
      </c>
      <c r="B131" s="41">
        <f>Quartalsdaten!B131</f>
        <v>447.49388227214257</v>
      </c>
      <c r="C131">
        <f>Quartalsdaten!C131</f>
        <v>91.2</v>
      </c>
      <c r="D131" s="105">
        <f>Quartalsdaten!J131</f>
        <v>9.7620000000000005</v>
      </c>
      <c r="E131">
        <f>Quartalsdaten!K131</f>
        <v>8.07</v>
      </c>
      <c r="F131">
        <f>Quartalsdaten!P131</f>
        <v>7.6</v>
      </c>
      <c r="G131">
        <f>Quartalsdaten!Q131</f>
        <v>68.599999999999994</v>
      </c>
      <c r="H131">
        <f>Quartalsdaten!R131</f>
        <v>75</v>
      </c>
      <c r="I131">
        <f>Quartalsdaten!Y131</f>
        <v>2.6316577573762046</v>
      </c>
      <c r="J131">
        <f>Quartalsdaten!AH131</f>
        <v>0</v>
      </c>
      <c r="K131">
        <f>Quartalsdaten!AI131</f>
        <v>91.31</v>
      </c>
      <c r="L131">
        <f>Quartalsdaten!AY131</f>
        <v>20.059999999999999</v>
      </c>
      <c r="M131" s="41">
        <f>Quartalsdaten!D131</f>
        <v>87.3</v>
      </c>
      <c r="N131" s="41">
        <f>Quartalsdaten!E131</f>
        <v>95.2</v>
      </c>
      <c r="O131">
        <f>Quartalsdaten!L131</f>
        <v>1752.6</v>
      </c>
      <c r="P131">
        <f>Quartalsdaten!N131</f>
        <v>73.099999999999994</v>
      </c>
      <c r="Q131">
        <f>Quartalsdaten!AD131</f>
        <v>-51.4</v>
      </c>
      <c r="R131">
        <f>Quartalsdaten!AE131</f>
        <v>39.799999999999997</v>
      </c>
      <c r="S131">
        <f>Quartalsdaten!AF131</f>
        <v>0.9</v>
      </c>
      <c r="T131">
        <f>Quartalsdaten!AJ131</f>
        <v>1.2441260000000001</v>
      </c>
      <c r="U131">
        <f>Quartalsdaten!AO131</f>
        <v>-34.700000000000003</v>
      </c>
      <c r="V131">
        <f>Quartalsdaten!BH131</f>
        <v>84.9</v>
      </c>
      <c r="W131" s="105">
        <f>AVERAGE(INDEX(Monatsdaten!AR$2:AR$1980,($AM131-1)*3+1,1):INDEX(Monatsdaten!AR$2:AR$1980,$AM131*3,1))</f>
        <v>98.738399999999999</v>
      </c>
      <c r="X131">
        <f>Quartalsdaten!BO131</f>
        <v>18.3</v>
      </c>
      <c r="Y131">
        <f>Quartalsdaten!BR131</f>
        <v>96.270291262135927</v>
      </c>
      <c r="Z131">
        <f>Quartalsdaten!CD131</f>
        <v>-9.1</v>
      </c>
      <c r="AA131">
        <f>Quartalsdaten!CE131</f>
        <v>-16.8</v>
      </c>
      <c r="AB131">
        <f>Quartalsdaten!CF131</f>
        <v>87.6</v>
      </c>
      <c r="AC131" s="55">
        <f>Annual!W7</f>
        <v>2013.713</v>
      </c>
      <c r="AD131" s="41">
        <f>Annual!X7</f>
        <v>2.6677536520056222</v>
      </c>
      <c r="AE131" s="105">
        <f>AVERAGE(INDEX(Monatsdaten!CN$2:CN$1980,($AM131-1)*3+1,1):INDEX(Monatsdaten!CN$2:CN$1980,$AM131*3,1))</f>
        <v>-13.1</v>
      </c>
      <c r="AF131" s="105">
        <f>AVERAGE(INDEX(Monatsdaten!CO$2:CO$1980,($AM131-1)*3+1,1):INDEX(Monatsdaten!CO$2:CO$1980,$AM131*3,1))</f>
        <v>-5.0333333333333341</v>
      </c>
      <c r="AG131" s="105">
        <f>AVERAGE(INDEX(Monatsdaten!CP$2:CP$1980,($AM131-1)*3+1,1):INDEX(Monatsdaten!CP$2:CP$1980,$AM131*3,1))</f>
        <v>-8.1333333333333329</v>
      </c>
      <c r="AH131" s="105" t="e">
        <f>AVERAGE(INDEX(Monatsdaten!CQ$2:CQ$1980,($AM131-1)*3+1,1):INDEX(Monatsdaten!CQ$2:CQ$1980,$AM131*3,1))</f>
        <v>#DIV/0!</v>
      </c>
      <c r="AM131" s="107">
        <v>130</v>
      </c>
    </row>
    <row r="132" spans="1:39">
      <c r="A132" s="40" t="s">
        <v>198</v>
      </c>
      <c r="B132" s="41">
        <f>Quartalsdaten!B132</f>
        <v>446.71396551796869</v>
      </c>
      <c r="C132">
        <f>Quartalsdaten!C132</f>
        <v>87.4</v>
      </c>
      <c r="D132" s="105">
        <f>Quartalsdaten!J132</f>
        <v>9.7210000000000001</v>
      </c>
      <c r="E132">
        <f>Quartalsdaten!K132</f>
        <v>7.97</v>
      </c>
      <c r="F132">
        <f>Quartalsdaten!P132</f>
        <v>7.8</v>
      </c>
      <c r="G132">
        <f>Quartalsdaten!Q132</f>
        <v>69</v>
      </c>
      <c r="H132">
        <f>Quartalsdaten!R132</f>
        <v>75.599999999999994</v>
      </c>
      <c r="I132">
        <f>Quartalsdaten!Y132</f>
        <v>2.6379061086588758</v>
      </c>
      <c r="J132">
        <f>Quartalsdaten!AH132</f>
        <v>0</v>
      </c>
      <c r="K132">
        <f>Quartalsdaten!AI132</f>
        <v>94.36</v>
      </c>
      <c r="L132">
        <f>Quartalsdaten!AY132</f>
        <v>20.14</v>
      </c>
      <c r="M132" s="41">
        <f>Quartalsdaten!D132</f>
        <v>83.9</v>
      </c>
      <c r="N132" s="41">
        <f>Quartalsdaten!E132</f>
        <v>91.1</v>
      </c>
      <c r="O132">
        <f>Quartalsdaten!L132</f>
        <v>1466.4</v>
      </c>
      <c r="P132">
        <f>Quartalsdaten!N132</f>
        <v>70.900000000000006</v>
      </c>
      <c r="Q132">
        <f>Quartalsdaten!AD132</f>
        <v>-56.2</v>
      </c>
      <c r="R132">
        <f>Quartalsdaten!AE132</f>
        <v>38.799999999999997</v>
      </c>
      <c r="S132">
        <f>Quartalsdaten!AF132</f>
        <v>-5.2</v>
      </c>
      <c r="T132">
        <f>Quartalsdaten!AJ132</f>
        <v>1.3531010000000001</v>
      </c>
      <c r="U132">
        <f>Quartalsdaten!AO132</f>
        <v>-41.8</v>
      </c>
      <c r="V132">
        <f>Quartalsdaten!BH132</f>
        <v>83.2</v>
      </c>
      <c r="W132" s="105">
        <f>AVERAGE(INDEX(Monatsdaten!AR$2:AR$1980,($AM132-1)*3+1,1):INDEX(Monatsdaten!AR$2:AR$1980,$AM132*3,1))</f>
        <v>97.627566666666667</v>
      </c>
      <c r="X132">
        <f>Quartalsdaten!BO132</f>
        <v>19</v>
      </c>
      <c r="Y132">
        <f>Quartalsdaten!BR132</f>
        <v>93.248821081830798</v>
      </c>
      <c r="Z132">
        <f>Quartalsdaten!CD132</f>
        <v>-24.8</v>
      </c>
      <c r="AA132">
        <f>Quartalsdaten!CE132</f>
        <v>-14.1</v>
      </c>
      <c r="AB132">
        <f>Quartalsdaten!CF132</f>
        <v>84.7</v>
      </c>
      <c r="AC132" s="55">
        <f>Annual!W8</f>
        <v>2013.713</v>
      </c>
      <c r="AD132" s="41">
        <f>Annual!X8</f>
        <v>2.6677536520056222</v>
      </c>
      <c r="AE132" s="105">
        <f>AVERAGE(INDEX(Monatsdaten!CN$2:CN$1980,($AM132-1)*3+1,1):INDEX(Monatsdaten!CN$2:CN$1980,$AM132*3,1))</f>
        <v>-15.799999999999999</v>
      </c>
      <c r="AF132" s="105">
        <f>AVERAGE(INDEX(Monatsdaten!CO$2:CO$1980,($AM132-1)*3+1,1):INDEX(Monatsdaten!CO$2:CO$1980,$AM132*3,1))</f>
        <v>-11.733333333333334</v>
      </c>
      <c r="AG132" s="105">
        <f>AVERAGE(INDEX(Monatsdaten!CP$2:CP$1980,($AM132-1)*3+1,1):INDEX(Monatsdaten!CP$2:CP$1980,$AM132*3,1))</f>
        <v>-18.333333333333332</v>
      </c>
      <c r="AH132" s="105" t="e">
        <f>AVERAGE(INDEX(Monatsdaten!CQ$2:CQ$1980,($AM132-1)*3+1,1):INDEX(Monatsdaten!CQ$2:CQ$1980,$AM132*3,1))</f>
        <v>#DIV/0!</v>
      </c>
      <c r="AM132" s="107">
        <v>131</v>
      </c>
    </row>
    <row r="133" spans="1:39">
      <c r="A133" s="40" t="s">
        <v>199</v>
      </c>
      <c r="B133" s="41">
        <f>Quartalsdaten!B133</f>
        <v>445.27539955371509</v>
      </c>
      <c r="C133">
        <f>Quartalsdaten!C133</f>
        <v>82.5</v>
      </c>
      <c r="D133" s="105">
        <f>Quartalsdaten!J133</f>
        <v>8.9740000000000002</v>
      </c>
      <c r="E133">
        <f>Quartalsdaten!K133</f>
        <v>7.4</v>
      </c>
      <c r="F133">
        <f>Quartalsdaten!P133</f>
        <v>8</v>
      </c>
      <c r="G133">
        <f>Quartalsdaten!Q133</f>
        <v>69.599999999999994</v>
      </c>
      <c r="H133">
        <f>Quartalsdaten!R133</f>
        <v>76.599999999999994</v>
      </c>
      <c r="I133">
        <f>Quartalsdaten!Y133</f>
        <v>2.6378200805611591</v>
      </c>
      <c r="J133">
        <f>Quartalsdaten!AH133</f>
        <v>0</v>
      </c>
      <c r="K133">
        <f>Quartalsdaten!AI133</f>
        <v>96.28</v>
      </c>
      <c r="L133">
        <f>Quartalsdaten!AY133</f>
        <v>19.260000000000002</v>
      </c>
      <c r="M133" s="41">
        <f>Quartalsdaten!D133</f>
        <v>80</v>
      </c>
      <c r="N133" s="41">
        <f>Quartalsdaten!E133</f>
        <v>85</v>
      </c>
      <c r="O133">
        <f>Quartalsdaten!L133</f>
        <v>1545.1</v>
      </c>
      <c r="P133">
        <f>Quartalsdaten!N133</f>
        <v>69.3</v>
      </c>
      <c r="Q133">
        <f>Quartalsdaten!AD133</f>
        <v>-65.7</v>
      </c>
      <c r="R133">
        <f>Quartalsdaten!AE133</f>
        <v>37.299999999999997</v>
      </c>
      <c r="S133">
        <f>Quartalsdaten!AF133</f>
        <v>-16.3</v>
      </c>
      <c r="T133">
        <f>Quartalsdaten!AJ133</f>
        <v>1.23766</v>
      </c>
      <c r="U133">
        <f>Quartalsdaten!AO133</f>
        <v>-54</v>
      </c>
      <c r="V133">
        <f>Quartalsdaten!BH133</f>
        <v>79.900000000000006</v>
      </c>
      <c r="W133" s="105">
        <f>AVERAGE(INDEX(Monatsdaten!AR$2:AR$1980,($AM133-1)*3+1,1):INDEX(Monatsdaten!AR$2:AR$1980,$AM133*3,1))</f>
        <v>96.505899999999997</v>
      </c>
      <c r="X133">
        <f>Quartalsdaten!BO133</f>
        <v>17</v>
      </c>
      <c r="Y133">
        <f>Quartalsdaten!BR133</f>
        <v>93.561386962552007</v>
      </c>
      <c r="Z133">
        <f>Quartalsdaten!CD133</f>
        <v>-58.5</v>
      </c>
      <c r="AA133">
        <f>Quartalsdaten!CE133</f>
        <v>-19.8</v>
      </c>
      <c r="AB133">
        <f>Quartalsdaten!CF133</f>
        <v>74.8</v>
      </c>
      <c r="AC133" s="55">
        <f>Annual!W9</f>
        <v>2013.713</v>
      </c>
      <c r="AD133" s="41">
        <f>Annual!X9</f>
        <v>2.6677536520056222</v>
      </c>
      <c r="AE133" s="105">
        <f>AVERAGE(INDEX(Monatsdaten!CN$2:CN$1980,($AM133-1)*3+1,1):INDEX(Monatsdaten!CN$2:CN$1980,$AM133*3,1))</f>
        <v>-15.433333333333332</v>
      </c>
      <c r="AF133" s="105">
        <f>AVERAGE(INDEX(Monatsdaten!CO$2:CO$1980,($AM133-1)*3+1,1):INDEX(Monatsdaten!CO$2:CO$1980,$AM133*3,1))</f>
        <v>-20.333333333333332</v>
      </c>
      <c r="AG133" s="105">
        <f>AVERAGE(INDEX(Monatsdaten!CP$2:CP$1980,($AM133-1)*3+1,1):INDEX(Monatsdaten!CP$2:CP$1980,$AM133*3,1))</f>
        <v>-33.666666666666664</v>
      </c>
      <c r="AH133" s="105" t="e">
        <f>AVERAGE(INDEX(Monatsdaten!CQ$2:CQ$1980,($AM133-1)*3+1,1):INDEX(Monatsdaten!CQ$2:CQ$1980,$AM133*3,1))</f>
        <v>#DIV/0!</v>
      </c>
      <c r="AM133" s="107">
        <v>132</v>
      </c>
    </row>
    <row r="134" spans="1:39">
      <c r="A134" s="40" t="s">
        <v>200</v>
      </c>
      <c r="B134" s="41">
        <f>Quartalsdaten!B134</f>
        <v>442.06696152434938</v>
      </c>
      <c r="C134">
        <f>Quartalsdaten!C134</f>
        <v>81.400000000000006</v>
      </c>
      <c r="D134" s="105">
        <f>Quartalsdaten!J134</f>
        <v>8.3230000000000004</v>
      </c>
      <c r="E134">
        <f>Quartalsdaten!K134</f>
        <v>6.93</v>
      </c>
      <c r="F134">
        <f>Quartalsdaten!P134</f>
        <v>8.3000000000000007</v>
      </c>
      <c r="G134">
        <f>Quartalsdaten!Q134</f>
        <v>70.900000000000006</v>
      </c>
      <c r="H134">
        <f>Quartalsdaten!R134</f>
        <v>77.3</v>
      </c>
      <c r="I134">
        <f>Quartalsdaten!Y134</f>
        <v>2.6344493181822757</v>
      </c>
      <c r="J134">
        <f>Quartalsdaten!AH134</f>
        <v>0</v>
      </c>
      <c r="K134">
        <f>Quartalsdaten!AI134</f>
        <v>96.36</v>
      </c>
      <c r="L134">
        <f>Quartalsdaten!AY134</f>
        <v>18.27</v>
      </c>
      <c r="M134" s="41">
        <f>Quartalsdaten!D134</f>
        <v>75.400000000000006</v>
      </c>
      <c r="N134" s="41">
        <f>Quartalsdaten!E134</f>
        <v>87.8</v>
      </c>
      <c r="O134">
        <f>Quartalsdaten!L134</f>
        <v>1684.2</v>
      </c>
      <c r="P134">
        <f>Quartalsdaten!N134</f>
        <v>66.8</v>
      </c>
      <c r="Q134">
        <f>Quartalsdaten!AD134</f>
        <v>-67.7</v>
      </c>
      <c r="R134">
        <f>Quartalsdaten!AE134</f>
        <v>36.9</v>
      </c>
      <c r="S134">
        <f>Quartalsdaten!AF134</f>
        <v>-12.6</v>
      </c>
      <c r="T134">
        <f>Quartalsdaten!AJ134</f>
        <v>1.188517</v>
      </c>
      <c r="U134">
        <f>Quartalsdaten!AO134</f>
        <v>-59.9</v>
      </c>
      <c r="V134">
        <f>Quartalsdaten!BH134</f>
        <v>79</v>
      </c>
      <c r="W134" s="105">
        <f>AVERAGE(INDEX(Monatsdaten!AR$2:AR$1980,($AM134-1)*3+1,1):INDEX(Monatsdaten!AR$2:AR$1980,$AM134*3,1))</f>
        <v>96.160566666666668</v>
      </c>
      <c r="X134">
        <f>Quartalsdaten!BO134</f>
        <v>19.899999999999999</v>
      </c>
      <c r="Y134">
        <f>Quartalsdaten!BR134</f>
        <v>91.894368932038844</v>
      </c>
      <c r="Z134">
        <f>Quartalsdaten!CD134</f>
        <v>-38.6</v>
      </c>
      <c r="AA134">
        <f>Quartalsdaten!CE134</f>
        <v>-22.2</v>
      </c>
      <c r="AB134">
        <f>Quartalsdaten!CF134</f>
        <v>74.8</v>
      </c>
      <c r="AC134" s="55">
        <f>Annual!W10</f>
        <v>2062.6559999999999</v>
      </c>
      <c r="AD134" s="41">
        <f>Annual!X10</f>
        <v>2.4304853770125145</v>
      </c>
      <c r="AE134" s="105">
        <f>AVERAGE(INDEX(Monatsdaten!CN$2:CN$1980,($AM134-1)*3+1,1):INDEX(Monatsdaten!CN$2:CN$1980,$AM134*3,1))</f>
        <v>-17.833333333333332</v>
      </c>
      <c r="AF134" s="105">
        <f>AVERAGE(INDEX(Monatsdaten!CO$2:CO$1980,($AM134-1)*3+1,1):INDEX(Monatsdaten!CO$2:CO$1980,$AM134*3,1))</f>
        <v>-28.066666666666666</v>
      </c>
      <c r="AG134" s="105">
        <f>AVERAGE(INDEX(Monatsdaten!CP$2:CP$1980,($AM134-1)*3+1,1):INDEX(Monatsdaten!CP$2:CP$1980,$AM134*3,1))</f>
        <v>-35.266666666666666</v>
      </c>
      <c r="AH134" s="105" t="e">
        <f>AVERAGE(INDEX(Monatsdaten!CQ$2:CQ$1980,($AM134-1)*3+1,1):INDEX(Monatsdaten!CQ$2:CQ$1980,$AM134*3,1))</f>
        <v>#DIV/0!</v>
      </c>
      <c r="AM134" s="107">
        <v>133</v>
      </c>
    </row>
    <row r="135" spans="1:39">
      <c r="A135" s="40" t="s">
        <v>201</v>
      </c>
      <c r="B135" s="41">
        <f>Quartalsdaten!B135</f>
        <v>441.94727917691006</v>
      </c>
      <c r="C135">
        <f>Quartalsdaten!C135</f>
        <v>81.3</v>
      </c>
      <c r="D135" s="105">
        <f>Quartalsdaten!J135</f>
        <v>7.6790000000000003</v>
      </c>
      <c r="E135">
        <f>Quartalsdaten!K135</f>
        <v>6.77</v>
      </c>
      <c r="F135">
        <f>Quartalsdaten!P135</f>
        <v>8.6999999999999993</v>
      </c>
      <c r="G135">
        <f>Quartalsdaten!Q135</f>
        <v>71.599999999999994</v>
      </c>
      <c r="H135">
        <f>Quartalsdaten!R135</f>
        <v>78.3</v>
      </c>
      <c r="I135">
        <f>Quartalsdaten!Y135</f>
        <v>2.645957779529462</v>
      </c>
      <c r="J135">
        <f>Quartalsdaten!AH135</f>
        <v>0</v>
      </c>
      <c r="K135">
        <f>Quartalsdaten!AI135</f>
        <v>95.36</v>
      </c>
      <c r="L135">
        <f>Quartalsdaten!AY135</f>
        <v>18.329999999999998</v>
      </c>
      <c r="M135" s="41">
        <f>Quartalsdaten!D135</f>
        <v>74.5</v>
      </c>
      <c r="N135" s="41">
        <f>Quartalsdaten!E135</f>
        <v>88.8</v>
      </c>
      <c r="O135">
        <f>Quartalsdaten!L135</f>
        <v>1697.6</v>
      </c>
      <c r="P135">
        <f>Quartalsdaten!N135</f>
        <v>65.900000000000006</v>
      </c>
      <c r="Q135">
        <f>Quartalsdaten!AD135</f>
        <v>-69.3</v>
      </c>
      <c r="R135">
        <f>Quartalsdaten!AE135</f>
        <v>37.4</v>
      </c>
      <c r="S135">
        <f>Quartalsdaten!AF135</f>
        <v>-12.1</v>
      </c>
      <c r="T135">
        <f>Quartalsdaten!AJ135</f>
        <v>1.1832780000000001</v>
      </c>
      <c r="U135">
        <f>Quartalsdaten!AO135</f>
        <v>-62.6</v>
      </c>
      <c r="V135">
        <f>Quartalsdaten!BH135</f>
        <v>79.5</v>
      </c>
      <c r="W135" s="105">
        <f>AVERAGE(INDEX(Monatsdaten!AR$2:AR$1980,($AM135-1)*3+1,1):INDEX(Monatsdaten!AR$2:AR$1980,$AM135*3,1))</f>
        <v>96.457466666666676</v>
      </c>
      <c r="X135">
        <f>Quartalsdaten!BO135</f>
        <v>17.399999999999999</v>
      </c>
      <c r="Y135">
        <f>Quartalsdaten!BR135</f>
        <v>90.95667128987516</v>
      </c>
      <c r="Z135">
        <f>Quartalsdaten!CD135</f>
        <v>-15.2</v>
      </c>
      <c r="AA135">
        <f>Quartalsdaten!CE135</f>
        <v>-21.2</v>
      </c>
      <c r="AB135">
        <f>Quartalsdaten!CF135</f>
        <v>74.599999999999994</v>
      </c>
      <c r="AC135" s="55">
        <f>Annual!W11</f>
        <v>2062.6559999999999</v>
      </c>
      <c r="AD135" s="41">
        <f>Annual!X11</f>
        <v>2.4304853770125145</v>
      </c>
      <c r="AE135" s="105">
        <f>AVERAGE(INDEX(Monatsdaten!CN$2:CN$1980,($AM135-1)*3+1,1):INDEX(Monatsdaten!CN$2:CN$1980,$AM135*3,1))</f>
        <v>-18.333333333333332</v>
      </c>
      <c r="AF135" s="105">
        <f>AVERAGE(INDEX(Monatsdaten!CO$2:CO$1980,($AM135-1)*3+1,1):INDEX(Monatsdaten!CO$2:CO$1980,$AM135*3,1))</f>
        <v>-22.333333333333332</v>
      </c>
      <c r="AG135" s="105">
        <f>AVERAGE(INDEX(Monatsdaten!CP$2:CP$1980,($AM135-1)*3+1,1):INDEX(Monatsdaten!CP$2:CP$1980,$AM135*3,1))</f>
        <v>-35.966666666666661</v>
      </c>
      <c r="AH135" s="105" t="e">
        <f>AVERAGE(INDEX(Monatsdaten!CQ$2:CQ$1980,($AM135-1)*3+1,1):INDEX(Monatsdaten!CQ$2:CQ$1980,$AM135*3,1))</f>
        <v>#DIV/0!</v>
      </c>
      <c r="AM135" s="107">
        <v>134</v>
      </c>
    </row>
    <row r="136" spans="1:39">
      <c r="A136" s="40" t="s">
        <v>202</v>
      </c>
      <c r="B136" s="41">
        <f>Quartalsdaten!B136</f>
        <v>444.58504641053889</v>
      </c>
      <c r="C136">
        <f>Quartalsdaten!C136</f>
        <v>83.4</v>
      </c>
      <c r="D136" s="105">
        <f>Quartalsdaten!J136</f>
        <v>6.8239999999999998</v>
      </c>
      <c r="E136">
        <f>Quartalsdaten!K136</f>
        <v>6.4</v>
      </c>
      <c r="F136">
        <f>Quartalsdaten!P136</f>
        <v>9.1999999999999993</v>
      </c>
      <c r="G136">
        <f>Quartalsdaten!Q136</f>
        <v>72.099999999999994</v>
      </c>
      <c r="H136">
        <f>Quartalsdaten!R136</f>
        <v>78.3</v>
      </c>
      <c r="I136">
        <f>Quartalsdaten!Y136</f>
        <v>2.6654395131288289</v>
      </c>
      <c r="J136">
        <f>Quartalsdaten!AH136</f>
        <v>0</v>
      </c>
      <c r="K136">
        <f>Quartalsdaten!AI136</f>
        <v>95.19</v>
      </c>
      <c r="L136">
        <f>Quartalsdaten!AY136</f>
        <v>16.600000000000001</v>
      </c>
      <c r="M136" s="41">
        <f>Quartalsdaten!D136</f>
        <v>75</v>
      </c>
      <c r="N136" s="41">
        <f>Quartalsdaten!E136</f>
        <v>92.6</v>
      </c>
      <c r="O136">
        <f>Quartalsdaten!L136</f>
        <v>1915.7</v>
      </c>
      <c r="P136">
        <f>Quartalsdaten!N136</f>
        <v>65.900000000000006</v>
      </c>
      <c r="Q136">
        <f>Quartalsdaten!AD136</f>
        <v>-70.400000000000006</v>
      </c>
      <c r="R136">
        <f>Quartalsdaten!AE136</f>
        <v>37.6</v>
      </c>
      <c r="S136">
        <f>Quartalsdaten!AF136</f>
        <v>-6.8</v>
      </c>
      <c r="T136">
        <f>Quartalsdaten!AJ136</f>
        <v>1.207489</v>
      </c>
      <c r="U136">
        <f>Quartalsdaten!AO136</f>
        <v>-61.5</v>
      </c>
      <c r="V136">
        <f>Quartalsdaten!BH136</f>
        <v>78.2</v>
      </c>
      <c r="W136" s="105">
        <f>AVERAGE(INDEX(Monatsdaten!AR$2:AR$1980,($AM136-1)*3+1,1):INDEX(Monatsdaten!AR$2:AR$1980,$AM136*3,1))</f>
        <v>97.137066666666669</v>
      </c>
      <c r="X136">
        <f>Quartalsdaten!BO136</f>
        <v>22.6</v>
      </c>
      <c r="Y136">
        <f>Quartalsdaten!BR136</f>
        <v>91.165048543689323</v>
      </c>
      <c r="Z136">
        <f>Quartalsdaten!CD136</f>
        <v>26.9</v>
      </c>
      <c r="AA136">
        <f>Quartalsdaten!CE136</f>
        <v>-21.7</v>
      </c>
      <c r="AB136">
        <f>Quartalsdaten!CF136</f>
        <v>75.5</v>
      </c>
      <c r="AC136" s="55">
        <f>Annual!W12</f>
        <v>2062.6559999999999</v>
      </c>
      <c r="AD136" s="41">
        <f>Annual!X12</f>
        <v>2.4304853770125145</v>
      </c>
      <c r="AE136" s="105">
        <f>AVERAGE(INDEX(Monatsdaten!CN$2:CN$1980,($AM136-1)*3+1,1):INDEX(Monatsdaten!CN$2:CN$1980,$AM136*3,1))</f>
        <v>-12.433333333333332</v>
      </c>
      <c r="AF136" s="105">
        <f>AVERAGE(INDEX(Monatsdaten!CO$2:CO$1980,($AM136-1)*3+1,1):INDEX(Monatsdaten!CO$2:CO$1980,$AM136*3,1))</f>
        <v>-18.933333333333334</v>
      </c>
      <c r="AG136" s="105">
        <f>AVERAGE(INDEX(Monatsdaten!CP$2:CP$1980,($AM136-1)*3+1,1):INDEX(Monatsdaten!CP$2:CP$1980,$AM136*3,1))</f>
        <v>-30.266666666666666</v>
      </c>
      <c r="AH136" s="105" t="e">
        <f>AVERAGE(INDEX(Monatsdaten!CQ$2:CQ$1980,($AM136-1)*3+1,1):INDEX(Monatsdaten!CQ$2:CQ$1980,$AM136*3,1))</f>
        <v>#DIV/0!</v>
      </c>
      <c r="AM136" s="107">
        <v>135</v>
      </c>
    </row>
    <row r="137" spans="1:39">
      <c r="A137" s="40" t="s">
        <v>203</v>
      </c>
      <c r="B137" s="41">
        <f>Quartalsdaten!B137</f>
        <v>444.16576189533771</v>
      </c>
      <c r="C137">
        <f>Quartalsdaten!C137</f>
        <v>85</v>
      </c>
      <c r="D137" s="105">
        <f>Quartalsdaten!J137</f>
        <v>6.3520000000000003</v>
      </c>
      <c r="E137">
        <f>Quartalsdaten!K137</f>
        <v>5.97</v>
      </c>
      <c r="F137">
        <f>Quartalsdaten!P137</f>
        <v>9.6</v>
      </c>
      <c r="G137">
        <f>Quartalsdaten!Q137</f>
        <v>72.599999999999994</v>
      </c>
      <c r="H137">
        <f>Quartalsdaten!R137</f>
        <v>78.900000000000006</v>
      </c>
      <c r="I137">
        <f>Quartalsdaten!Y137</f>
        <v>2.6835529308076129</v>
      </c>
      <c r="J137">
        <f>Quartalsdaten!AH137</f>
        <v>0</v>
      </c>
      <c r="K137">
        <f>Quartalsdaten!AI137</f>
        <v>96</v>
      </c>
      <c r="L137">
        <f>Quartalsdaten!AY137</f>
        <v>15.15</v>
      </c>
      <c r="M137" s="41">
        <f>Quartalsdaten!D137</f>
        <v>76.099999999999994</v>
      </c>
      <c r="N137" s="41">
        <f>Quartalsdaten!E137</f>
        <v>94.9</v>
      </c>
      <c r="O137">
        <f>Quartalsdaten!L137</f>
        <v>2266.6999999999998</v>
      </c>
      <c r="P137">
        <f>Quartalsdaten!N137</f>
        <v>66.599999999999994</v>
      </c>
      <c r="Q137">
        <f>Quartalsdaten!AD137</f>
        <v>-68.5</v>
      </c>
      <c r="R137">
        <f>Quartalsdaten!AE137</f>
        <v>40</v>
      </c>
      <c r="S137">
        <f>Quartalsdaten!AF137</f>
        <v>-1.2</v>
      </c>
      <c r="T137">
        <f>Quartalsdaten!AJ137</f>
        <v>1.143394</v>
      </c>
      <c r="U137">
        <f>Quartalsdaten!AO137</f>
        <v>-56.4</v>
      </c>
      <c r="V137">
        <f>Quartalsdaten!BH137</f>
        <v>78.8</v>
      </c>
      <c r="W137" s="105">
        <f>AVERAGE(INDEX(Monatsdaten!AR$2:AR$1980,($AM137-1)*3+1,1):INDEX(Monatsdaten!AR$2:AR$1980,$AM137*3,1))</f>
        <v>98.0441</v>
      </c>
      <c r="X137">
        <f>Quartalsdaten!BO137</f>
        <v>35.5</v>
      </c>
      <c r="Y137">
        <f>Quartalsdaten!BR137</f>
        <v>92.415312066574202</v>
      </c>
      <c r="Z137">
        <f>Quartalsdaten!CD137</f>
        <v>26.8</v>
      </c>
      <c r="AA137">
        <f>Quartalsdaten!CE137</f>
        <v>-22.9</v>
      </c>
      <c r="AB137">
        <f>Quartalsdaten!CF137</f>
        <v>78.099999999999994</v>
      </c>
      <c r="AC137" s="55">
        <f>Annual!W13</f>
        <v>2062.6559999999999</v>
      </c>
      <c r="AD137" s="41">
        <f>Annual!X13</f>
        <v>2.4304853770125145</v>
      </c>
      <c r="AE137" s="105">
        <f>AVERAGE(INDEX(Monatsdaten!CN$2:CN$1980,($AM137-1)*3+1,1):INDEX(Monatsdaten!CN$2:CN$1980,$AM137*3,1))</f>
        <v>-19.133333333333336</v>
      </c>
      <c r="AF137" s="105">
        <f>AVERAGE(INDEX(Monatsdaten!CO$2:CO$1980,($AM137-1)*3+1,1):INDEX(Monatsdaten!CO$2:CO$1980,$AM137*3,1))</f>
        <v>-18.833333333333332</v>
      </c>
      <c r="AG137" s="105">
        <f>AVERAGE(INDEX(Monatsdaten!CP$2:CP$1980,($AM137-1)*3+1,1):INDEX(Monatsdaten!CP$2:CP$1980,$AM137*3,1))</f>
        <v>-23.400000000000002</v>
      </c>
      <c r="AH137" s="105" t="e">
        <f>AVERAGE(INDEX(Monatsdaten!CQ$2:CQ$1980,($AM137-1)*3+1,1):INDEX(Monatsdaten!CQ$2:CQ$1980,$AM137*3,1))</f>
        <v>#DIV/0!</v>
      </c>
      <c r="AM137" s="107">
        <v>136</v>
      </c>
    </row>
    <row r="138" spans="1:39">
      <c r="A138" s="40" t="s">
        <v>204</v>
      </c>
      <c r="B138" s="41">
        <f>Quartalsdaten!B138</f>
        <v>450.37180679897739</v>
      </c>
      <c r="C138">
        <f>Quartalsdaten!C138</f>
        <v>87.8</v>
      </c>
      <c r="D138" s="105">
        <f>Quartalsdaten!J138</f>
        <v>5.8819999999999997</v>
      </c>
      <c r="E138">
        <f>Quartalsdaten!K138</f>
        <v>6.07</v>
      </c>
      <c r="F138">
        <f>Quartalsdaten!P138</f>
        <v>9.6999999999999993</v>
      </c>
      <c r="G138">
        <f>Quartalsdaten!Q138</f>
        <v>73.099999999999994</v>
      </c>
      <c r="H138">
        <f>Quartalsdaten!R138</f>
        <v>79.400000000000006</v>
      </c>
      <c r="I138">
        <f>Quartalsdaten!Y138</f>
        <v>2.7108815156743762</v>
      </c>
      <c r="J138">
        <f>Quartalsdaten!AH138</f>
        <v>0</v>
      </c>
      <c r="K138">
        <f>Quartalsdaten!AI138</f>
        <v>94.56</v>
      </c>
      <c r="L138">
        <f>Quartalsdaten!AY138</f>
        <v>13.94</v>
      </c>
      <c r="M138" s="41">
        <f>Quartalsdaten!D138</f>
        <v>78.5</v>
      </c>
      <c r="N138" s="41">
        <f>Quartalsdaten!E138</f>
        <v>98.3</v>
      </c>
      <c r="O138">
        <f>Quartalsdaten!L138</f>
        <v>2133.1</v>
      </c>
      <c r="P138">
        <f>Quartalsdaten!N138</f>
        <v>67.2</v>
      </c>
      <c r="Q138">
        <f>Quartalsdaten!AD138</f>
        <v>-59.8</v>
      </c>
      <c r="R138">
        <f>Quartalsdaten!AE138</f>
        <v>40.4</v>
      </c>
      <c r="S138">
        <f>Quartalsdaten!AF138</f>
        <v>8.1</v>
      </c>
      <c r="T138">
        <f>Quartalsdaten!AJ138</f>
        <v>1.156274</v>
      </c>
      <c r="U138">
        <f>Quartalsdaten!AO138</f>
        <v>-50.5</v>
      </c>
      <c r="V138">
        <f>Quartalsdaten!BH138</f>
        <v>80.5</v>
      </c>
      <c r="W138" s="105">
        <f>AVERAGE(INDEX(Monatsdaten!AR$2:AR$1980,($AM138-1)*3+1,1):INDEX(Monatsdaten!AR$2:AR$1980,$AM138*3,1))</f>
        <v>99.376100000000008</v>
      </c>
      <c r="X138">
        <f>Quartalsdaten!BO138</f>
        <v>23.6</v>
      </c>
      <c r="Y138">
        <f>Quartalsdaten!BR138</f>
        <v>93.2</v>
      </c>
      <c r="Z138">
        <f>Quartalsdaten!CD138</f>
        <v>47.6</v>
      </c>
      <c r="AA138">
        <f>Quartalsdaten!CE138</f>
        <v>-21.1</v>
      </c>
      <c r="AB138">
        <f>Quartalsdaten!CF138</f>
        <v>84</v>
      </c>
      <c r="AC138" s="55">
        <f>Annual!W14</f>
        <v>2103.1790000000001</v>
      </c>
      <c r="AD138" s="41">
        <f>Annual!X14</f>
        <v>1.9646029197306847</v>
      </c>
      <c r="AE138" s="105">
        <f>AVERAGE(INDEX(Monatsdaten!CN$2:CN$1980,($AM138-1)*3+1,1):INDEX(Monatsdaten!CN$2:CN$1980,$AM138*3,1))</f>
        <v>-16.666666666666668</v>
      </c>
      <c r="AF138" s="105">
        <f>AVERAGE(INDEX(Monatsdaten!CO$2:CO$1980,($AM138-1)*3+1,1):INDEX(Monatsdaten!CO$2:CO$1980,$AM138*3,1))</f>
        <v>-14.5</v>
      </c>
      <c r="AG138" s="105">
        <f>AVERAGE(INDEX(Monatsdaten!CP$2:CP$1980,($AM138-1)*3+1,1):INDEX(Monatsdaten!CP$2:CP$1980,$AM138*3,1))</f>
        <v>-15.333333333333334</v>
      </c>
      <c r="AH138" s="105" t="e">
        <f>AVERAGE(INDEX(Monatsdaten!CQ$2:CQ$1980,($AM138-1)*3+1,1):INDEX(Monatsdaten!CQ$2:CQ$1980,$AM138*3,1))</f>
        <v>#DIV/0!</v>
      </c>
      <c r="AM138" s="107">
        <v>137</v>
      </c>
    </row>
    <row r="139" spans="1:39">
      <c r="A139" s="40" t="s">
        <v>205</v>
      </c>
      <c r="B139" s="41">
        <f>Quartalsdaten!B139</f>
        <v>451.45132572091319</v>
      </c>
      <c r="C139">
        <f>Quartalsdaten!C139</f>
        <v>91.8</v>
      </c>
      <c r="D139" s="105">
        <f>Quartalsdaten!J139</f>
        <v>5.2889999999999997</v>
      </c>
      <c r="E139">
        <f>Quartalsdaten!K139</f>
        <v>6.77</v>
      </c>
      <c r="F139">
        <f>Quartalsdaten!P139</f>
        <v>9.8000000000000007</v>
      </c>
      <c r="G139">
        <f>Quartalsdaten!Q139</f>
        <v>73.599999999999994</v>
      </c>
      <c r="H139">
        <f>Quartalsdaten!R139</f>
        <v>79.599999999999994</v>
      </c>
      <c r="I139">
        <f>Quartalsdaten!Y139</f>
        <v>2.7372651049497363</v>
      </c>
      <c r="J139">
        <f>Quartalsdaten!AH139</f>
        <v>0</v>
      </c>
      <c r="K139">
        <f>Quartalsdaten!AI139</f>
        <v>95.54</v>
      </c>
      <c r="L139">
        <f>Quartalsdaten!AY139</f>
        <v>16.21</v>
      </c>
      <c r="M139" s="41">
        <f>Quartalsdaten!D139</f>
        <v>82.4</v>
      </c>
      <c r="N139" s="41">
        <f>Quartalsdaten!E139</f>
        <v>102.3</v>
      </c>
      <c r="O139">
        <f>Quartalsdaten!L139</f>
        <v>2025.3</v>
      </c>
      <c r="P139">
        <f>Quartalsdaten!N139</f>
        <v>68</v>
      </c>
      <c r="Q139">
        <f>Quartalsdaten!AD139</f>
        <v>-52.6</v>
      </c>
      <c r="R139">
        <f>Quartalsdaten!AE139</f>
        <v>41.9</v>
      </c>
      <c r="S139">
        <f>Quartalsdaten!AF139</f>
        <v>13.8</v>
      </c>
      <c r="T139">
        <f>Quartalsdaten!AJ139</f>
        <v>1.201044</v>
      </c>
      <c r="U139">
        <f>Quartalsdaten!AO139</f>
        <v>-40.6</v>
      </c>
      <c r="V139">
        <f>Quartalsdaten!BH139</f>
        <v>81.900000000000006</v>
      </c>
      <c r="W139" s="105">
        <f>AVERAGE(INDEX(Monatsdaten!AR$2:AR$1980,($AM139-1)*3+1,1):INDEX(Monatsdaten!AR$2:AR$1980,$AM139*3,1))</f>
        <v>100.907</v>
      </c>
      <c r="X139">
        <f>Quartalsdaten!BO139</f>
        <v>21.8</v>
      </c>
      <c r="Y139">
        <f>Quartalsdaten!BR139</f>
        <v>93.6</v>
      </c>
      <c r="Z139">
        <f>Quartalsdaten!CD139</f>
        <v>82.8</v>
      </c>
      <c r="AA139">
        <f>Quartalsdaten!CE139</f>
        <v>-13.3</v>
      </c>
      <c r="AB139">
        <f>Quartalsdaten!CF139</f>
        <v>91.5</v>
      </c>
      <c r="AC139" s="55">
        <f>Annual!W15</f>
        <v>2103.1790000000001</v>
      </c>
      <c r="AD139" s="41">
        <f>Annual!X15</f>
        <v>1.9646029197306847</v>
      </c>
      <c r="AE139" s="105">
        <f>AVERAGE(INDEX(Monatsdaten!CN$2:CN$1980,($AM139-1)*3+1,1):INDEX(Monatsdaten!CN$2:CN$1980,$AM139*3,1))</f>
        <v>-16.466666666666665</v>
      </c>
      <c r="AF139" s="105">
        <f>AVERAGE(INDEX(Monatsdaten!CO$2:CO$1980,($AM139-1)*3+1,1):INDEX(Monatsdaten!CO$2:CO$1980,$AM139*3,1))</f>
        <v>-5.9666666666666659</v>
      </c>
      <c r="AG139" s="105">
        <f>AVERAGE(INDEX(Monatsdaten!CP$2:CP$1980,($AM139-1)*3+1,1):INDEX(Monatsdaten!CP$2:CP$1980,$AM139*3,1))</f>
        <v>-4.2666666666666666</v>
      </c>
      <c r="AH139" s="105" t="e">
        <f>AVERAGE(INDEX(Monatsdaten!CQ$2:CQ$1980,($AM139-1)*3+1,1):INDEX(Monatsdaten!CQ$2:CQ$1980,$AM139*3,1))</f>
        <v>#DIV/0!</v>
      </c>
      <c r="AM139" s="107">
        <v>138</v>
      </c>
    </row>
    <row r="140" spans="1:39">
      <c r="A140" s="40" t="s">
        <v>206</v>
      </c>
      <c r="B140" s="41">
        <f>Quartalsdaten!B140</f>
        <v>454.62964501383738</v>
      </c>
      <c r="C140">
        <f>Quartalsdaten!C140</f>
        <v>93.6</v>
      </c>
      <c r="D140" s="105">
        <f>Quartalsdaten!J140</f>
        <v>5.0149999999999997</v>
      </c>
      <c r="E140">
        <f>Quartalsdaten!K140</f>
        <v>7.17</v>
      </c>
      <c r="F140">
        <f>Quartalsdaten!P140</f>
        <v>9.6</v>
      </c>
      <c r="G140">
        <f>Quartalsdaten!Q140</f>
        <v>74.099999999999994</v>
      </c>
      <c r="H140">
        <f>Quartalsdaten!R140</f>
        <v>79.900000000000006</v>
      </c>
      <c r="I140">
        <f>Quartalsdaten!Y140</f>
        <v>2.7617703376563401</v>
      </c>
      <c r="J140">
        <f>Quartalsdaten!AH140</f>
        <v>0</v>
      </c>
      <c r="K140">
        <f>Quartalsdaten!AI140</f>
        <v>97.67</v>
      </c>
      <c r="L140">
        <f>Quartalsdaten!AY140</f>
        <v>17.02</v>
      </c>
      <c r="M140" s="41">
        <f>Quartalsdaten!D140</f>
        <v>85.3</v>
      </c>
      <c r="N140" s="41">
        <f>Quartalsdaten!E140</f>
        <v>102.8</v>
      </c>
      <c r="O140">
        <f>Quartalsdaten!L140</f>
        <v>2011.8</v>
      </c>
      <c r="P140">
        <f>Quartalsdaten!N140</f>
        <v>68.3</v>
      </c>
      <c r="Q140">
        <f>Quartalsdaten!AD140</f>
        <v>-46.8</v>
      </c>
      <c r="R140">
        <f>Quartalsdaten!AE140</f>
        <v>42.2</v>
      </c>
      <c r="S140">
        <f>Quartalsdaten!AF140</f>
        <v>13.8</v>
      </c>
      <c r="T140">
        <f>Quartalsdaten!AJ140</f>
        <v>1.2625569999999999</v>
      </c>
      <c r="U140">
        <f>Quartalsdaten!AO140</f>
        <v>-31.5</v>
      </c>
      <c r="V140">
        <f>Quartalsdaten!BH140</f>
        <v>83.3</v>
      </c>
      <c r="W140" s="105">
        <f>AVERAGE(INDEX(Monatsdaten!AR$2:AR$1980,($AM140-1)*3+1,1):INDEX(Monatsdaten!AR$2:AR$1980,$AM140*3,1))</f>
        <v>102.07483333333333</v>
      </c>
      <c r="X140">
        <f>Quartalsdaten!BO140</f>
        <v>19.5</v>
      </c>
      <c r="Y140">
        <f>Quartalsdaten!BR140</f>
        <v>94.4</v>
      </c>
      <c r="Z140">
        <f>Quartalsdaten!CD140</f>
        <v>82.7</v>
      </c>
      <c r="AA140">
        <f>Quartalsdaten!CE140</f>
        <v>-8.3000000000000007</v>
      </c>
      <c r="AB140">
        <f>Quartalsdaten!CF140</f>
        <v>97</v>
      </c>
      <c r="AC140" s="55">
        <f>Annual!W16</f>
        <v>2103.1790000000001</v>
      </c>
      <c r="AD140" s="41">
        <f>Annual!X16</f>
        <v>1.9646029197306847</v>
      </c>
      <c r="AE140" s="105">
        <f>AVERAGE(INDEX(Monatsdaten!CN$2:CN$1980,($AM140-1)*3+1,1):INDEX(Monatsdaten!CN$2:CN$1980,$AM140*3,1))</f>
        <v>-22.5</v>
      </c>
      <c r="AF140" s="105">
        <f>AVERAGE(INDEX(Monatsdaten!CO$2:CO$1980,($AM140-1)*3+1,1):INDEX(Monatsdaten!CO$2:CO$1980,$AM140*3,1))</f>
        <v>-2.9</v>
      </c>
      <c r="AG140" s="105">
        <f>AVERAGE(INDEX(Monatsdaten!CP$2:CP$1980,($AM140-1)*3+1,1):INDEX(Monatsdaten!CP$2:CP$1980,$AM140*3,1))</f>
        <v>2.6333333333333333</v>
      </c>
      <c r="AH140" s="105" t="e">
        <f>AVERAGE(INDEX(Monatsdaten!CQ$2:CQ$1980,($AM140-1)*3+1,1):INDEX(Monatsdaten!CQ$2:CQ$1980,$AM140*3,1))</f>
        <v>#DIV/0!</v>
      </c>
      <c r="AM140" s="107">
        <v>139</v>
      </c>
    </row>
    <row r="141" spans="1:39">
      <c r="A141" s="40" t="s">
        <v>207</v>
      </c>
      <c r="B141" s="41">
        <f>Quartalsdaten!B141</f>
        <v>459.9662095523056</v>
      </c>
      <c r="C141">
        <f>Quartalsdaten!C141</f>
        <v>97.2</v>
      </c>
      <c r="D141" s="105">
        <f>Quartalsdaten!J141</f>
        <v>5.2759999999999998</v>
      </c>
      <c r="E141">
        <f>Quartalsdaten!K141</f>
        <v>7.5</v>
      </c>
      <c r="F141">
        <f>Quartalsdaten!P141</f>
        <v>9.3000000000000007</v>
      </c>
      <c r="G141">
        <f>Quartalsdaten!Q141</f>
        <v>74.3</v>
      </c>
      <c r="H141">
        <f>Quartalsdaten!R141</f>
        <v>80.3</v>
      </c>
      <c r="I141">
        <f>Quartalsdaten!Y141</f>
        <v>2.7884422369957487</v>
      </c>
      <c r="J141">
        <f>Quartalsdaten!AH141</f>
        <v>0</v>
      </c>
      <c r="K141">
        <f>Quartalsdaten!AI141</f>
        <v>98.01</v>
      </c>
      <c r="L141">
        <f>Quartalsdaten!AY141</f>
        <v>16.670000000000002</v>
      </c>
      <c r="M141" s="41">
        <f>Quartalsdaten!D141</f>
        <v>89.3</v>
      </c>
      <c r="N141" s="41">
        <f>Quartalsdaten!E141</f>
        <v>105.7</v>
      </c>
      <c r="O141">
        <f>Quartalsdaten!L141</f>
        <v>2106.6</v>
      </c>
      <c r="P141">
        <f>Quartalsdaten!N141</f>
        <v>70.5</v>
      </c>
      <c r="Q141">
        <f>Quartalsdaten!AD141</f>
        <v>-37</v>
      </c>
      <c r="R141">
        <f>Quartalsdaten!AE141</f>
        <v>45.6</v>
      </c>
      <c r="S141">
        <f>Quartalsdaten!AF141</f>
        <v>18.600000000000001</v>
      </c>
      <c r="T141">
        <f>Quartalsdaten!AJ141</f>
        <v>1.2446919999999999</v>
      </c>
      <c r="U141">
        <f>Quartalsdaten!AO141</f>
        <v>-21.1</v>
      </c>
      <c r="V141">
        <f>Quartalsdaten!BH141</f>
        <v>84.2</v>
      </c>
      <c r="W141" s="105">
        <f>AVERAGE(INDEX(Monatsdaten!AR$2:AR$1980,($AM141-1)*3+1,1):INDEX(Monatsdaten!AR$2:AR$1980,$AM141*3,1))</f>
        <v>102.64893333333333</v>
      </c>
      <c r="X141">
        <f>Quartalsdaten!BO141</f>
        <v>7.5</v>
      </c>
      <c r="Y141">
        <f>Quartalsdaten!BR141</f>
        <v>94.4</v>
      </c>
      <c r="Z141">
        <f>Quartalsdaten!CD141</f>
        <v>74.7</v>
      </c>
      <c r="AA141">
        <f>Quartalsdaten!CE141</f>
        <v>-5.9</v>
      </c>
      <c r="AB141">
        <f>Quartalsdaten!CF141</f>
        <v>102.2</v>
      </c>
      <c r="AC141" s="55">
        <f>Annual!W17</f>
        <v>2103.1790000000001</v>
      </c>
      <c r="AD141" s="41">
        <f>Annual!X17</f>
        <v>1.9646029197306847</v>
      </c>
      <c r="AE141" s="105">
        <f>AVERAGE(INDEX(Monatsdaten!CN$2:CN$1980,($AM141-1)*3+1,1):INDEX(Monatsdaten!CN$2:CN$1980,$AM141*3,1))</f>
        <v>-21.133333333333336</v>
      </c>
      <c r="AF141" s="105">
        <f>AVERAGE(INDEX(Monatsdaten!CO$2:CO$1980,($AM141-1)*3+1,1):INDEX(Monatsdaten!CO$2:CO$1980,$AM141*3,1))</f>
        <v>1.6666666666666667</v>
      </c>
      <c r="AG141" s="105">
        <f>AVERAGE(INDEX(Monatsdaten!CP$2:CP$1980,($AM141-1)*3+1,1):INDEX(Monatsdaten!CP$2:CP$1980,$AM141*3,1))</f>
        <v>13.433333333333332</v>
      </c>
      <c r="AH141" s="105" t="e">
        <f>AVERAGE(INDEX(Monatsdaten!CQ$2:CQ$1980,($AM141-1)*3+1,1):INDEX(Monatsdaten!CQ$2:CQ$1980,$AM141*3,1))</f>
        <v>#DIV/0!</v>
      </c>
      <c r="AM141" s="107">
        <v>140</v>
      </c>
    </row>
    <row r="142" spans="1:39">
      <c r="A142" s="40" t="s">
        <v>208</v>
      </c>
      <c r="B142" s="41">
        <f>Quartalsdaten!B142</f>
        <v>458.43649478039958</v>
      </c>
      <c r="C142">
        <f>Quartalsdaten!C142</f>
        <v>95.7</v>
      </c>
      <c r="D142" s="105">
        <f>Quartalsdaten!J142</f>
        <v>5.109</v>
      </c>
      <c r="E142">
        <f>Quartalsdaten!K142</f>
        <v>7.43</v>
      </c>
      <c r="F142">
        <f>Quartalsdaten!P142</f>
        <v>9.1999999999999993</v>
      </c>
      <c r="G142">
        <f>Quartalsdaten!Q142</f>
        <v>74.599999999999994</v>
      </c>
      <c r="H142">
        <f>Quartalsdaten!R142</f>
        <v>80.7</v>
      </c>
      <c r="I142">
        <f>Quartalsdaten!Y142</f>
        <v>2.8066906440119346</v>
      </c>
      <c r="J142">
        <f>Quartalsdaten!AH142</f>
        <v>0</v>
      </c>
      <c r="K142">
        <f>Quartalsdaten!AI142</f>
        <v>100.81</v>
      </c>
      <c r="L142">
        <f>Quartalsdaten!AY142</f>
        <v>17.05</v>
      </c>
      <c r="M142" s="41">
        <f>Quartalsdaten!D142</f>
        <v>89.5</v>
      </c>
      <c r="N142" s="41">
        <f>Quartalsdaten!E142</f>
        <v>102.2</v>
      </c>
      <c r="O142">
        <f>Quartalsdaten!L142</f>
        <v>1922.6</v>
      </c>
      <c r="P142">
        <f>Quartalsdaten!N142</f>
        <v>69.7</v>
      </c>
      <c r="Q142">
        <f>Quartalsdaten!AD142</f>
        <v>-31.3</v>
      </c>
      <c r="R142">
        <f>Quartalsdaten!AE142</f>
        <v>43.8</v>
      </c>
      <c r="S142">
        <f>Quartalsdaten!AF142</f>
        <v>11.6</v>
      </c>
      <c r="T142">
        <f>Quartalsdaten!AJ142</f>
        <v>1.391866</v>
      </c>
      <c r="U142">
        <f>Quartalsdaten!AO142</f>
        <v>-16.100000000000001</v>
      </c>
      <c r="V142">
        <f>Quartalsdaten!BH142</f>
        <v>84.9</v>
      </c>
      <c r="W142" s="105">
        <f>AVERAGE(INDEX(Monatsdaten!AR$2:AR$1980,($AM142-1)*3+1,1):INDEX(Monatsdaten!AR$2:AR$1980,$AM142*3,1))</f>
        <v>102.2111</v>
      </c>
      <c r="X142">
        <f>Quartalsdaten!BO142</f>
        <v>17</v>
      </c>
      <c r="Y142">
        <f>Quartalsdaten!BR142</f>
        <v>91.7</v>
      </c>
      <c r="Z142">
        <f>Quartalsdaten!CD142</f>
        <v>58.2</v>
      </c>
      <c r="AA142">
        <f>Quartalsdaten!CE142</f>
        <v>-6.7</v>
      </c>
      <c r="AB142">
        <f>Quartalsdaten!CF142</f>
        <v>102.4</v>
      </c>
      <c r="AC142" s="55">
        <f>Annual!W18</f>
        <v>2139.5070000000001</v>
      </c>
      <c r="AD142" s="41">
        <f>Annual!X18</f>
        <v>1.7272899738919101</v>
      </c>
      <c r="AE142" s="105">
        <f>AVERAGE(INDEX(Monatsdaten!CN$2:CN$1980,($AM142-1)*3+1,1):INDEX(Monatsdaten!CN$2:CN$1980,$AM142*3,1))</f>
        <v>-22.400000000000002</v>
      </c>
      <c r="AF142" s="105">
        <f>AVERAGE(INDEX(Monatsdaten!CO$2:CO$1980,($AM142-1)*3+1,1):INDEX(Monatsdaten!CO$2:CO$1980,$AM142*3,1))</f>
        <v>-3.1999999999999997</v>
      </c>
      <c r="AG142" s="105">
        <f>AVERAGE(INDEX(Monatsdaten!CP$2:CP$1980,($AM142-1)*3+1,1):INDEX(Monatsdaten!CP$2:CP$1980,$AM142*3,1))</f>
        <v>10.666666666666666</v>
      </c>
      <c r="AH142" s="105" t="e">
        <f>AVERAGE(INDEX(Monatsdaten!CQ$2:CQ$1980,($AM142-1)*3+1,1):INDEX(Monatsdaten!CQ$2:CQ$1980,$AM142*3,1))</f>
        <v>#DIV/0!</v>
      </c>
      <c r="AM142" s="107">
        <v>141</v>
      </c>
    </row>
    <row r="143" spans="1:39">
      <c r="A143" s="40" t="s">
        <v>209</v>
      </c>
      <c r="B143" s="41">
        <f>Quartalsdaten!B143</f>
        <v>461.7947338936462</v>
      </c>
      <c r="C143">
        <f>Quartalsdaten!C143</f>
        <v>92.2</v>
      </c>
      <c r="D143" s="105">
        <f>Quartalsdaten!J143</f>
        <v>4.5999999999999996</v>
      </c>
      <c r="E143">
        <f>Quartalsdaten!K143</f>
        <v>6.93</v>
      </c>
      <c r="F143">
        <f>Quartalsdaten!P143</f>
        <v>9.3000000000000007</v>
      </c>
      <c r="G143">
        <f>Quartalsdaten!Q143</f>
        <v>75</v>
      </c>
      <c r="H143">
        <f>Quartalsdaten!R143</f>
        <v>81.400000000000006</v>
      </c>
      <c r="I143">
        <f>Quartalsdaten!Y143</f>
        <v>2.8224568815244497</v>
      </c>
      <c r="J143">
        <f>Quartalsdaten!AH143</f>
        <v>0</v>
      </c>
      <c r="K143">
        <f>Quartalsdaten!AI143</f>
        <v>102.62</v>
      </c>
      <c r="L143">
        <f>Quartalsdaten!AY143</f>
        <v>18.28</v>
      </c>
      <c r="M143" s="41">
        <f>Quartalsdaten!D143</f>
        <v>87.8</v>
      </c>
      <c r="N143" s="41">
        <f>Quartalsdaten!E143</f>
        <v>96.7</v>
      </c>
      <c r="O143">
        <f>Quartalsdaten!L143</f>
        <v>2083.9</v>
      </c>
      <c r="P143">
        <f>Quartalsdaten!N143</f>
        <v>69.8</v>
      </c>
      <c r="Q143">
        <f>Quartalsdaten!AD143</f>
        <v>-33.299999999999997</v>
      </c>
      <c r="R143">
        <f>Quartalsdaten!AE143</f>
        <v>42.5</v>
      </c>
      <c r="S143">
        <f>Quartalsdaten!AF143</f>
        <v>5.6</v>
      </c>
      <c r="T143">
        <f>Quartalsdaten!AJ143</f>
        <v>1.3973089999999999</v>
      </c>
      <c r="U143">
        <f>Quartalsdaten!AO143</f>
        <v>-16.600000000000001</v>
      </c>
      <c r="V143">
        <f>Quartalsdaten!BH143</f>
        <v>85.2</v>
      </c>
      <c r="W143" s="105">
        <f>AVERAGE(INDEX(Monatsdaten!AR$2:AR$1980,($AM143-1)*3+1,1):INDEX(Monatsdaten!AR$2:AR$1980,$AM143*3,1))</f>
        <v>101.34603333333332</v>
      </c>
      <c r="X143">
        <f>Quartalsdaten!BO143</f>
        <v>21.7</v>
      </c>
      <c r="Y143">
        <f>Quartalsdaten!BR143</f>
        <v>87.9</v>
      </c>
      <c r="Z143">
        <f>Quartalsdaten!CD143</f>
        <v>9.5</v>
      </c>
      <c r="AA143">
        <f>Quartalsdaten!CE143</f>
        <v>-7.5</v>
      </c>
      <c r="AB143">
        <f>Quartalsdaten!CF143</f>
        <v>104.6</v>
      </c>
      <c r="AC143" s="55">
        <f>Annual!W19</f>
        <v>2139.5070000000001</v>
      </c>
      <c r="AD143" s="41">
        <f>Annual!X19</f>
        <v>1.7272899738919101</v>
      </c>
      <c r="AE143" s="105">
        <f>AVERAGE(INDEX(Monatsdaten!CN$2:CN$1980,($AM143-1)*3+1,1):INDEX(Monatsdaten!CN$2:CN$1980,$AM143*3,1))</f>
        <v>-22.066666666666666</v>
      </c>
      <c r="AF143" s="105">
        <f>AVERAGE(INDEX(Monatsdaten!CO$2:CO$1980,($AM143-1)*3+1,1):INDEX(Monatsdaten!CO$2:CO$1980,$AM143*3,1))</f>
        <v>-11.9</v>
      </c>
      <c r="AG143" s="105">
        <f>AVERAGE(INDEX(Monatsdaten!CP$2:CP$1980,($AM143-1)*3+1,1):INDEX(Monatsdaten!CP$2:CP$1980,$AM143*3,1))</f>
        <v>1.9666666666666668</v>
      </c>
      <c r="AH143" s="105" t="e">
        <f>AVERAGE(INDEX(Monatsdaten!CQ$2:CQ$1980,($AM143-1)*3+1,1):INDEX(Monatsdaten!CQ$2:CQ$1980,$AM143*3,1))</f>
        <v>#DIV/0!</v>
      </c>
      <c r="AM143" s="107">
        <v>142</v>
      </c>
    </row>
    <row r="144" spans="1:39">
      <c r="A144" s="40" t="s">
        <v>210</v>
      </c>
      <c r="B144" s="41">
        <f>Quartalsdaten!B144</f>
        <v>462.69433299525934</v>
      </c>
      <c r="C144">
        <f>Quartalsdaten!C144</f>
        <v>89.6</v>
      </c>
      <c r="D144" s="105">
        <f>Quartalsdaten!J144</f>
        <v>4.4059999999999997</v>
      </c>
      <c r="E144">
        <f>Quartalsdaten!K144</f>
        <v>6.73</v>
      </c>
      <c r="F144">
        <f>Quartalsdaten!P144</f>
        <v>9.5</v>
      </c>
      <c r="G144">
        <f>Quartalsdaten!Q144</f>
        <v>75.3</v>
      </c>
      <c r="H144">
        <f>Quartalsdaten!R144</f>
        <v>81.7</v>
      </c>
      <c r="I144">
        <f>Quartalsdaten!Y144</f>
        <v>2.8434943895771543</v>
      </c>
      <c r="J144">
        <f>Quartalsdaten!AH144</f>
        <v>0</v>
      </c>
      <c r="K144">
        <f>Quartalsdaten!AI144</f>
        <v>101.52</v>
      </c>
      <c r="L144">
        <f>Quartalsdaten!AY144</f>
        <v>16.34</v>
      </c>
      <c r="M144" s="41">
        <f>Quartalsdaten!D144</f>
        <v>85.3</v>
      </c>
      <c r="N144" s="41">
        <f>Quartalsdaten!E144</f>
        <v>94.1</v>
      </c>
      <c r="O144">
        <f>Quartalsdaten!L144</f>
        <v>2187</v>
      </c>
      <c r="P144">
        <f>Quartalsdaten!N144</f>
        <v>69.099999999999994</v>
      </c>
      <c r="Q144">
        <f>Quartalsdaten!AD144</f>
        <v>-34.700000000000003</v>
      </c>
      <c r="R144">
        <f>Quartalsdaten!AE144</f>
        <v>42.8</v>
      </c>
      <c r="S144">
        <f>Quartalsdaten!AF144</f>
        <v>7.1</v>
      </c>
      <c r="T144">
        <f>Quartalsdaten!AJ144</f>
        <v>1.3389409999999999</v>
      </c>
      <c r="U144">
        <f>Quartalsdaten!AO144</f>
        <v>-23.2</v>
      </c>
      <c r="V144">
        <f>Quartalsdaten!BH144</f>
        <v>84.1</v>
      </c>
      <c r="W144" s="105">
        <f>AVERAGE(INDEX(Monatsdaten!AR$2:AR$1980,($AM144-1)*3+1,1):INDEX(Monatsdaten!AR$2:AR$1980,$AM144*3,1))</f>
        <v>100.65346666666666</v>
      </c>
      <c r="X144">
        <f>Quartalsdaten!BO144</f>
        <v>19.3</v>
      </c>
      <c r="Y144">
        <f>Quartalsdaten!BR144</f>
        <v>83.9</v>
      </c>
      <c r="Z144">
        <f>Quartalsdaten!CD144</f>
        <v>13.8</v>
      </c>
      <c r="AA144">
        <f>Quartalsdaten!CE144</f>
        <v>-9.1999999999999993</v>
      </c>
      <c r="AB144">
        <f>Quartalsdaten!CF144</f>
        <v>102.8</v>
      </c>
      <c r="AC144" s="55">
        <f>Annual!W20</f>
        <v>2139.5070000000001</v>
      </c>
      <c r="AD144" s="41">
        <f>Annual!X20</f>
        <v>1.7272899738919101</v>
      </c>
      <c r="AE144" s="105">
        <f>AVERAGE(INDEX(Monatsdaten!CN$2:CN$1980,($AM144-1)*3+1,1):INDEX(Monatsdaten!CN$2:CN$1980,$AM144*3,1))</f>
        <v>-24.299999999999997</v>
      </c>
      <c r="AF144" s="105">
        <f>AVERAGE(INDEX(Monatsdaten!CO$2:CO$1980,($AM144-1)*3+1,1):INDEX(Monatsdaten!CO$2:CO$1980,$AM144*3,1))</f>
        <v>-19.099999999999998</v>
      </c>
      <c r="AG144" s="105">
        <f>AVERAGE(INDEX(Monatsdaten!CP$2:CP$1980,($AM144-1)*3+1,1):INDEX(Monatsdaten!CP$2:CP$1980,$AM144*3,1))</f>
        <v>-2.9666666666666663</v>
      </c>
      <c r="AH144" s="105" t="e">
        <f>AVERAGE(INDEX(Monatsdaten!CQ$2:CQ$1980,($AM144-1)*3+1,1):INDEX(Monatsdaten!CQ$2:CQ$1980,$AM144*3,1))</f>
        <v>#DIV/0!</v>
      </c>
      <c r="AM144" s="107">
        <v>143</v>
      </c>
    </row>
    <row r="145" spans="1:39">
      <c r="A145" s="40" t="s">
        <v>211</v>
      </c>
      <c r="B145" s="41">
        <f>Quartalsdaten!B145</f>
        <v>462.81401534269861</v>
      </c>
      <c r="C145">
        <f>Quartalsdaten!C145</f>
        <v>88</v>
      </c>
      <c r="D145" s="105">
        <f>Quartalsdaten!J145</f>
        <v>4.0140000000000002</v>
      </c>
      <c r="E145">
        <f>Quartalsdaten!K145</f>
        <v>6.33</v>
      </c>
      <c r="F145">
        <f>Quartalsdaten!P145</f>
        <v>9.8000000000000007</v>
      </c>
      <c r="G145">
        <f>Quartalsdaten!Q145</f>
        <v>75.400000000000006</v>
      </c>
      <c r="H145">
        <f>Quartalsdaten!R145</f>
        <v>81.8</v>
      </c>
      <c r="I145">
        <f>Quartalsdaten!Y145</f>
        <v>2.856964690408101</v>
      </c>
      <c r="J145">
        <f>Quartalsdaten!AH145</f>
        <v>0</v>
      </c>
      <c r="K145">
        <f>Quartalsdaten!AI145</f>
        <v>102.2</v>
      </c>
      <c r="L145">
        <f>Quartalsdaten!AY145</f>
        <v>17.11</v>
      </c>
      <c r="M145" s="41">
        <f>Quartalsdaten!D145</f>
        <v>83.4</v>
      </c>
      <c r="N145" s="41">
        <f>Quartalsdaten!E145</f>
        <v>92.9</v>
      </c>
      <c r="O145">
        <f>Quartalsdaten!L145</f>
        <v>2253.9</v>
      </c>
      <c r="P145">
        <f>Quartalsdaten!N145</f>
        <v>68.400000000000006</v>
      </c>
      <c r="Q145">
        <f>Quartalsdaten!AD145</f>
        <v>-39.299999999999997</v>
      </c>
      <c r="R145">
        <f>Quartalsdaten!AE145</f>
        <v>42.5</v>
      </c>
      <c r="S145">
        <f>Quartalsdaten!AF145</f>
        <v>6</v>
      </c>
      <c r="T145">
        <f>Quartalsdaten!AJ145</f>
        <v>1.358039</v>
      </c>
      <c r="U145">
        <f>Quartalsdaten!AO145</f>
        <v>-27.4</v>
      </c>
      <c r="V145">
        <f>Quartalsdaten!BH145</f>
        <v>83.7</v>
      </c>
      <c r="W145" s="105">
        <f>AVERAGE(INDEX(Monatsdaten!AR$2:AR$1980,($AM145-1)*3+1,1):INDEX(Monatsdaten!AR$2:AR$1980,$AM145*3,1))</f>
        <v>99.913833333333329</v>
      </c>
      <c r="X145">
        <f>Quartalsdaten!BO145</f>
        <v>21.5</v>
      </c>
      <c r="Y145">
        <f>Quartalsdaten!BR145</f>
        <v>80.7</v>
      </c>
      <c r="Z145">
        <f>Quartalsdaten!CD145</f>
        <v>-1.9</v>
      </c>
      <c r="AA145">
        <f>Quartalsdaten!CE145</f>
        <v>-10.9</v>
      </c>
      <c r="AB145">
        <f>Quartalsdaten!CF145</f>
        <v>100.9</v>
      </c>
      <c r="AC145" s="55">
        <f>Annual!W21</f>
        <v>2139.5070000000001</v>
      </c>
      <c r="AD145" s="41">
        <f>Annual!X21</f>
        <v>1.7272899738919101</v>
      </c>
      <c r="AE145" s="105">
        <f>AVERAGE(INDEX(Monatsdaten!CN$2:CN$1980,($AM145-1)*3+1,1):INDEX(Monatsdaten!CN$2:CN$1980,$AM145*3,1))</f>
        <v>-20.933333333333334</v>
      </c>
      <c r="AF145" s="105">
        <f>AVERAGE(INDEX(Monatsdaten!CO$2:CO$1980,($AM145-1)*3+1,1):INDEX(Monatsdaten!CO$2:CO$1980,$AM145*3,1))</f>
        <v>-27.099999999999998</v>
      </c>
      <c r="AG145" s="105">
        <f>AVERAGE(INDEX(Monatsdaten!CP$2:CP$1980,($AM145-1)*3+1,1):INDEX(Monatsdaten!CP$2:CP$1980,$AM145*3,1))</f>
        <v>-5.8666666666666671</v>
      </c>
      <c r="AH145" s="105" t="e">
        <f>AVERAGE(INDEX(Monatsdaten!CQ$2:CQ$1980,($AM145-1)*3+1,1):INDEX(Monatsdaten!CQ$2:CQ$1980,$AM145*3,1))</f>
        <v>#DIV/0!</v>
      </c>
      <c r="AM145" s="107">
        <v>144</v>
      </c>
    </row>
    <row r="146" spans="1:39">
      <c r="A146" s="40" t="s">
        <v>212</v>
      </c>
      <c r="B146" s="41">
        <f>Quartalsdaten!B146</f>
        <v>458.97625424136737</v>
      </c>
      <c r="C146">
        <f>Quartalsdaten!C146</f>
        <v>84.9</v>
      </c>
      <c r="D146" s="105">
        <f>Quartalsdaten!J146</f>
        <v>3.44</v>
      </c>
      <c r="E146">
        <f>Quartalsdaten!K146</f>
        <v>6.17</v>
      </c>
      <c r="F146">
        <f>Quartalsdaten!P146</f>
        <v>10.199999999999999</v>
      </c>
      <c r="G146">
        <f>Quartalsdaten!Q146</f>
        <v>75.599999999999994</v>
      </c>
      <c r="H146">
        <f>Quartalsdaten!R146</f>
        <v>81.8</v>
      </c>
      <c r="I146">
        <f>Quartalsdaten!Y146</f>
        <v>2.8766414512942933</v>
      </c>
      <c r="J146">
        <f>Quartalsdaten!AH146</f>
        <v>108.4</v>
      </c>
      <c r="K146">
        <f>Quartalsdaten!AI146</f>
        <v>100.98</v>
      </c>
      <c r="L146">
        <f>Quartalsdaten!AY146</f>
        <v>18.600000000000001</v>
      </c>
      <c r="M146" s="41">
        <f>Quartalsdaten!D146</f>
        <v>79.099999999999994</v>
      </c>
      <c r="N146" s="41">
        <f>Quartalsdaten!E146</f>
        <v>91.1</v>
      </c>
      <c r="O146">
        <f>Quartalsdaten!L146</f>
        <v>2485.9</v>
      </c>
      <c r="P146">
        <f>Quartalsdaten!N146</f>
        <v>68.5</v>
      </c>
      <c r="Q146">
        <f>Quartalsdaten!AD146</f>
        <v>-42.7</v>
      </c>
      <c r="R146">
        <f>Quartalsdaten!AE146</f>
        <v>43.5</v>
      </c>
      <c r="S146">
        <f>Quartalsdaten!AF146</f>
        <v>3.1</v>
      </c>
      <c r="T146">
        <f>Quartalsdaten!AJ146</f>
        <v>1.323796</v>
      </c>
      <c r="U146">
        <f>Quartalsdaten!AO146</f>
        <v>-36.4</v>
      </c>
      <c r="V146">
        <f>Quartalsdaten!BH146</f>
        <v>82.3</v>
      </c>
      <c r="W146" s="105">
        <f>AVERAGE(INDEX(Monatsdaten!AR$2:AR$1980,($AM146-1)*3+1,1):INDEX(Monatsdaten!AR$2:AR$1980,$AM146*3,1))</f>
        <v>99.26870000000001</v>
      </c>
      <c r="X146">
        <f>Quartalsdaten!BO146</f>
        <v>40.6</v>
      </c>
      <c r="Y146">
        <f>Quartalsdaten!BR146</f>
        <v>80.3</v>
      </c>
      <c r="Z146">
        <f>Quartalsdaten!CD146</f>
        <v>19.8</v>
      </c>
      <c r="AA146">
        <f>Quartalsdaten!CE146</f>
        <v>-14.9</v>
      </c>
      <c r="AB146">
        <f>Quartalsdaten!CF146</f>
        <v>96.3</v>
      </c>
      <c r="AC146" s="55">
        <f>Annual!W22</f>
        <v>2174.404</v>
      </c>
      <c r="AD146" s="41">
        <f>Annual!X22</f>
        <v>1.6310766919668929</v>
      </c>
      <c r="AE146" s="105">
        <f>AVERAGE(INDEX(Monatsdaten!CN$2:CN$1980,($AM146-1)*3+1,1):INDEX(Monatsdaten!CN$2:CN$1980,$AM146*3,1))</f>
        <v>-20.933333333333334</v>
      </c>
      <c r="AF146" s="105">
        <f>AVERAGE(INDEX(Monatsdaten!CO$2:CO$1980,($AM146-1)*3+1,1):INDEX(Monatsdaten!CO$2:CO$1980,$AM146*3,1))</f>
        <v>-36.666666666666664</v>
      </c>
      <c r="AG146" s="105">
        <f>AVERAGE(INDEX(Monatsdaten!CP$2:CP$1980,($AM146-1)*3+1,1):INDEX(Monatsdaten!CP$2:CP$1980,$AM146*3,1))</f>
        <v>-14.066666666666668</v>
      </c>
      <c r="AH146" s="105" t="e">
        <f>AVERAGE(INDEX(Monatsdaten!CQ$2:CQ$1980,($AM146-1)*3+1,1):INDEX(Monatsdaten!CQ$2:CQ$1980,$AM146*3,1))</f>
        <v>#DIV/0!</v>
      </c>
      <c r="AM146" s="107">
        <v>145</v>
      </c>
    </row>
    <row r="147" spans="1:39">
      <c r="A147" s="40" t="s">
        <v>213</v>
      </c>
      <c r="B147" s="41">
        <f>Quartalsdaten!B147</f>
        <v>465.21321047977619</v>
      </c>
      <c r="C147">
        <f>Quartalsdaten!C147</f>
        <v>85.3</v>
      </c>
      <c r="D147" s="105">
        <f>Quartalsdaten!J147</f>
        <v>3.335</v>
      </c>
      <c r="E147">
        <f>Quartalsdaten!K147</f>
        <v>6.5</v>
      </c>
      <c r="F147">
        <f>Quartalsdaten!P147</f>
        <v>10.3</v>
      </c>
      <c r="G147">
        <f>Quartalsdaten!Q147</f>
        <v>76.099999999999994</v>
      </c>
      <c r="H147">
        <f>Quartalsdaten!R147</f>
        <v>81.8</v>
      </c>
      <c r="I147">
        <f>Quartalsdaten!Y147</f>
        <v>2.8980174335898252</v>
      </c>
      <c r="J147">
        <f>Quartalsdaten!AH147</f>
        <v>105.9</v>
      </c>
      <c r="K147">
        <f>Quartalsdaten!AI147</f>
        <v>99.19</v>
      </c>
      <c r="L147">
        <f>Quartalsdaten!AY147</f>
        <v>19.7</v>
      </c>
      <c r="M147" s="41">
        <f>Quartalsdaten!D147</f>
        <v>79</v>
      </c>
      <c r="N147" s="41">
        <f>Quartalsdaten!E147</f>
        <v>92</v>
      </c>
      <c r="O147">
        <f>Quartalsdaten!L147</f>
        <v>2561.4</v>
      </c>
      <c r="P147">
        <f>Quartalsdaten!N147</f>
        <v>68.900000000000006</v>
      </c>
      <c r="Q147">
        <f>Quartalsdaten!AD147</f>
        <v>-43.7</v>
      </c>
      <c r="R147">
        <f>Quartalsdaten!AE147</f>
        <v>44.5</v>
      </c>
      <c r="S147">
        <f>Quartalsdaten!AF147</f>
        <v>4.8</v>
      </c>
      <c r="T147">
        <f>Quartalsdaten!AJ147</f>
        <v>1.2800320000000001</v>
      </c>
      <c r="U147">
        <f>Quartalsdaten!AO147</f>
        <v>-39.200000000000003</v>
      </c>
      <c r="V147">
        <f>Quartalsdaten!BH147</f>
        <v>81.900000000000006</v>
      </c>
      <c r="W147" s="105">
        <f>AVERAGE(INDEX(Monatsdaten!AR$2:AR$1980,($AM147-1)*3+1,1):INDEX(Monatsdaten!AR$2:AR$1980,$AM147*3,1))</f>
        <v>99.115900000000011</v>
      </c>
      <c r="X147">
        <f>Quartalsdaten!BO147</f>
        <v>23.1</v>
      </c>
      <c r="Y147">
        <f>Quartalsdaten!BR147</f>
        <v>81.599999999999994</v>
      </c>
      <c r="Z147">
        <f>Quartalsdaten!CD147</f>
        <v>54.9</v>
      </c>
      <c r="AA147">
        <f>Quartalsdaten!CE147</f>
        <v>-18.2</v>
      </c>
      <c r="AB147">
        <f>Quartalsdaten!CF147</f>
        <v>93.8</v>
      </c>
      <c r="AC147" s="55">
        <f>Annual!W23</f>
        <v>2174.404</v>
      </c>
      <c r="AD147" s="41">
        <f>Annual!X23</f>
        <v>1.6310766919668929</v>
      </c>
      <c r="AE147" s="105">
        <f>AVERAGE(INDEX(Monatsdaten!CN$2:CN$1980,($AM147-1)*3+1,1):INDEX(Monatsdaten!CN$2:CN$1980,$AM147*3,1))</f>
        <v>-20.099999999999998</v>
      </c>
      <c r="AF147" s="105">
        <f>AVERAGE(INDEX(Monatsdaten!CO$2:CO$1980,($AM147-1)*3+1,1):INDEX(Monatsdaten!CO$2:CO$1980,$AM147*3,1))</f>
        <v>-32.333333333333336</v>
      </c>
      <c r="AG147" s="105">
        <f>AVERAGE(INDEX(Monatsdaten!CP$2:CP$1980,($AM147-1)*3+1,1):INDEX(Monatsdaten!CP$2:CP$1980,$AM147*3,1))</f>
        <v>-14.466666666666669</v>
      </c>
      <c r="AH147" s="105" t="e">
        <f>AVERAGE(INDEX(Monatsdaten!CQ$2:CQ$1980,($AM147-1)*3+1,1):INDEX(Monatsdaten!CQ$2:CQ$1980,$AM147*3,1))</f>
        <v>#DIV/0!</v>
      </c>
      <c r="AM147" s="107">
        <v>146</v>
      </c>
    </row>
    <row r="148" spans="1:39">
      <c r="A148" s="40" t="s">
        <v>214</v>
      </c>
      <c r="B148" s="41">
        <f>Quartalsdaten!B148</f>
        <v>466.89193373723589</v>
      </c>
      <c r="C148">
        <f>Quartalsdaten!C148</f>
        <v>87.4</v>
      </c>
      <c r="D148" s="105">
        <f>Quartalsdaten!J148</f>
        <v>3.2650000000000001</v>
      </c>
      <c r="E148">
        <f>Quartalsdaten!K148</f>
        <v>6.33</v>
      </c>
      <c r="F148">
        <f>Quartalsdaten!P148</f>
        <v>10.4</v>
      </c>
      <c r="G148">
        <f>Quartalsdaten!Q148</f>
        <v>76.3</v>
      </c>
      <c r="H148">
        <f>Quartalsdaten!R148</f>
        <v>81.900000000000006</v>
      </c>
      <c r="I148">
        <f>Quartalsdaten!Y148</f>
        <v>2.9189881611185289</v>
      </c>
      <c r="J148">
        <f>Quartalsdaten!AH148</f>
        <v>106.3</v>
      </c>
      <c r="K148">
        <f>Quartalsdaten!AI148</f>
        <v>100.09</v>
      </c>
      <c r="L148">
        <f>Quartalsdaten!AY148</f>
        <v>21.13</v>
      </c>
      <c r="M148" s="41">
        <f>Quartalsdaten!D148</f>
        <v>80.3</v>
      </c>
      <c r="N148" s="41">
        <f>Quartalsdaten!E148</f>
        <v>95.2</v>
      </c>
      <c r="O148">
        <f>Quartalsdaten!L148</f>
        <v>2651.9</v>
      </c>
      <c r="P148">
        <f>Quartalsdaten!N148</f>
        <v>69.400000000000006</v>
      </c>
      <c r="Q148">
        <f>Quartalsdaten!AD148</f>
        <v>-43.7</v>
      </c>
      <c r="R148">
        <f>Quartalsdaten!AE148</f>
        <v>45.7</v>
      </c>
      <c r="S148">
        <f>Quartalsdaten!AF148</f>
        <v>7.5</v>
      </c>
      <c r="T148">
        <f>Quartalsdaten!AJ148</f>
        <v>1.29864</v>
      </c>
      <c r="U148">
        <f>Quartalsdaten!AO148</f>
        <v>-37.200000000000003</v>
      </c>
      <c r="V148">
        <f>Quartalsdaten!BH148</f>
        <v>82.1</v>
      </c>
      <c r="W148" s="105">
        <f>AVERAGE(INDEX(Monatsdaten!AR$2:AR$1980,($AM148-1)*3+1,1):INDEX(Monatsdaten!AR$2:AR$1980,$AM148*3,1))</f>
        <v>99.402466666666669</v>
      </c>
      <c r="X148">
        <f>Quartalsdaten!BO148</f>
        <v>19.600000000000001</v>
      </c>
      <c r="Y148">
        <f>Quartalsdaten!BR148</f>
        <v>80.7</v>
      </c>
      <c r="Z148">
        <f>Quartalsdaten!CD148</f>
        <v>66.5</v>
      </c>
      <c r="AA148">
        <f>Quartalsdaten!CE148</f>
        <v>-19.100000000000001</v>
      </c>
      <c r="AB148">
        <f>Quartalsdaten!CF148</f>
        <v>95.3</v>
      </c>
      <c r="AC148" s="55">
        <f>Annual!W24</f>
        <v>2174.404</v>
      </c>
      <c r="AD148" s="41">
        <f>Annual!X24</f>
        <v>1.6310766919668929</v>
      </c>
      <c r="AE148" s="105">
        <f>AVERAGE(INDEX(Monatsdaten!CN$2:CN$1980,($AM148-1)*3+1,1):INDEX(Monatsdaten!CN$2:CN$1980,$AM148*3,1))</f>
        <v>-14.133333333333333</v>
      </c>
      <c r="AF148" s="105">
        <f>AVERAGE(INDEX(Monatsdaten!CO$2:CO$1980,($AM148-1)*3+1,1):INDEX(Monatsdaten!CO$2:CO$1980,$AM148*3,1))</f>
        <v>-23.166666666666668</v>
      </c>
      <c r="AG148" s="105">
        <f>AVERAGE(INDEX(Monatsdaten!CP$2:CP$1980,($AM148-1)*3+1,1):INDEX(Monatsdaten!CP$2:CP$1980,$AM148*3,1))</f>
        <v>-10.333333333333334</v>
      </c>
      <c r="AH148" s="105" t="e">
        <f>AVERAGE(INDEX(Monatsdaten!CQ$2:CQ$1980,($AM148-1)*3+1,1):INDEX(Monatsdaten!CQ$2:CQ$1980,$AM148*3,1))</f>
        <v>#DIV/0!</v>
      </c>
      <c r="AM148" s="107">
        <v>147</v>
      </c>
    </row>
    <row r="149" spans="1:39">
      <c r="A149" s="40" t="s">
        <v>215</v>
      </c>
      <c r="B149" s="41">
        <f>Quartalsdaten!B149</f>
        <v>470.30961772503849</v>
      </c>
      <c r="C149">
        <f>Quartalsdaten!C149</f>
        <v>89.4</v>
      </c>
      <c r="D149" s="105">
        <f>Quartalsdaten!J149</f>
        <v>3.181</v>
      </c>
      <c r="E149">
        <f>Quartalsdaten!K149</f>
        <v>5.9</v>
      </c>
      <c r="F149">
        <f>Quartalsdaten!P149</f>
        <v>10.7</v>
      </c>
      <c r="G149">
        <f>Quartalsdaten!Q149</f>
        <v>76.599999999999994</v>
      </c>
      <c r="H149">
        <f>Quartalsdaten!R149</f>
        <v>81.900000000000006</v>
      </c>
      <c r="I149">
        <f>Quartalsdaten!Y149</f>
        <v>2.9355191282989903</v>
      </c>
      <c r="J149">
        <f>Quartalsdaten!AH149</f>
        <v>104.5</v>
      </c>
      <c r="K149">
        <f>Quartalsdaten!AI149</f>
        <v>98.93</v>
      </c>
      <c r="L149">
        <f>Quartalsdaten!AY149</f>
        <v>23.8</v>
      </c>
      <c r="M149" s="41">
        <f>Quartalsdaten!D149</f>
        <v>82</v>
      </c>
      <c r="N149" s="41">
        <f>Quartalsdaten!E149</f>
        <v>97.4</v>
      </c>
      <c r="O149">
        <f>Quartalsdaten!L149</f>
        <v>2888.7</v>
      </c>
      <c r="P149">
        <f>Quartalsdaten!N149</f>
        <v>69.7</v>
      </c>
      <c r="Q149">
        <f>Quartalsdaten!AD149</f>
        <v>-40.6</v>
      </c>
      <c r="R149">
        <f>Quartalsdaten!AE149</f>
        <v>46.8</v>
      </c>
      <c r="S149">
        <f>Quartalsdaten!AF149</f>
        <v>10.8</v>
      </c>
      <c r="T149">
        <f>Quartalsdaten!AJ149</f>
        <v>1.2603040000000001</v>
      </c>
      <c r="U149">
        <f>Quartalsdaten!AO149</f>
        <v>-34.799999999999997</v>
      </c>
      <c r="V149">
        <f>Quartalsdaten!BH149</f>
        <v>82.2</v>
      </c>
      <c r="W149" s="105">
        <f>AVERAGE(INDEX(Monatsdaten!AR$2:AR$1980,($AM149-1)*3+1,1):INDEX(Monatsdaten!AR$2:AR$1980,$AM149*3,1))</f>
        <v>99.828566666666674</v>
      </c>
      <c r="X149">
        <f>Quartalsdaten!BO149</f>
        <v>22.5</v>
      </c>
      <c r="Y149">
        <f>Quartalsdaten!BR149</f>
        <v>79.7</v>
      </c>
      <c r="Z149">
        <f>Quartalsdaten!CD149</f>
        <v>73.400000000000006</v>
      </c>
      <c r="AA149">
        <f>Quartalsdaten!CE149</f>
        <v>-18.600000000000001</v>
      </c>
      <c r="AB149">
        <f>Quartalsdaten!CF149</f>
        <v>96.7</v>
      </c>
      <c r="AC149" s="55">
        <f>Annual!W25</f>
        <v>2174.404</v>
      </c>
      <c r="AD149" s="41">
        <f>Annual!X25</f>
        <v>1.6310766919668929</v>
      </c>
      <c r="AE149" s="105">
        <f>AVERAGE(INDEX(Monatsdaten!CN$2:CN$1980,($AM149-1)*3+1,1):INDEX(Monatsdaten!CN$2:CN$1980,$AM149*3,1))</f>
        <v>-14</v>
      </c>
      <c r="AF149" s="105">
        <f>AVERAGE(INDEX(Monatsdaten!CO$2:CO$1980,($AM149-1)*3+1,1):INDEX(Monatsdaten!CO$2:CO$1980,$AM149*3,1))</f>
        <v>-21.900000000000002</v>
      </c>
      <c r="AG149" s="105">
        <f>AVERAGE(INDEX(Monatsdaten!CP$2:CP$1980,($AM149-1)*3+1,1):INDEX(Monatsdaten!CP$2:CP$1980,$AM149*3,1))</f>
        <v>-3.4666666666666668</v>
      </c>
      <c r="AH149" s="105" t="e">
        <f>AVERAGE(INDEX(Monatsdaten!CQ$2:CQ$1980,($AM149-1)*3+1,1):INDEX(Monatsdaten!CQ$2:CQ$1980,$AM149*3,1))</f>
        <v>#DIV/0!</v>
      </c>
      <c r="AM149" s="107">
        <v>148</v>
      </c>
    </row>
    <row r="150" spans="1:39">
      <c r="A150" s="40" t="s">
        <v>216</v>
      </c>
      <c r="B150" s="41">
        <f>Quartalsdaten!B150</f>
        <v>467.79074024052164</v>
      </c>
      <c r="C150">
        <f>Quartalsdaten!C150</f>
        <v>89.8</v>
      </c>
      <c r="D150" s="105">
        <f>Quartalsdaten!J150</f>
        <v>3.1949999999999998</v>
      </c>
      <c r="E150">
        <f>Quartalsdaten!K150</f>
        <v>5.7</v>
      </c>
      <c r="F150">
        <f>Quartalsdaten!P150</f>
        <v>11.2</v>
      </c>
      <c r="G150">
        <f>Quartalsdaten!Q150</f>
        <v>77</v>
      </c>
      <c r="H150">
        <f>Quartalsdaten!R150</f>
        <v>82</v>
      </c>
      <c r="I150">
        <f>Quartalsdaten!Y150</f>
        <v>2.9645752521820747</v>
      </c>
      <c r="J150">
        <f>Quartalsdaten!AH150</f>
        <v>102.4</v>
      </c>
      <c r="K150">
        <f>Quartalsdaten!AI150</f>
        <v>96.48</v>
      </c>
      <c r="L150">
        <f>Quartalsdaten!AY150</f>
        <v>21.36</v>
      </c>
      <c r="M150" s="41">
        <f>Quartalsdaten!D150</f>
        <v>82.4</v>
      </c>
      <c r="N150" s="41">
        <f>Quartalsdaten!E150</f>
        <v>97.7</v>
      </c>
      <c r="O150">
        <f>Quartalsdaten!L150</f>
        <v>3429.1</v>
      </c>
      <c r="P150">
        <f>Quartalsdaten!N150</f>
        <v>70.2</v>
      </c>
      <c r="Q150">
        <f>Quartalsdaten!AD150</f>
        <v>-35.200000000000003</v>
      </c>
      <c r="R150">
        <f>Quartalsdaten!AE150</f>
        <v>48.9</v>
      </c>
      <c r="S150">
        <f>Quartalsdaten!AF150</f>
        <v>14.4</v>
      </c>
      <c r="T150">
        <f>Quartalsdaten!AJ150</f>
        <v>1.1529830000000001</v>
      </c>
      <c r="U150">
        <f>Quartalsdaten!AO150</f>
        <v>-29.5</v>
      </c>
      <c r="V150">
        <f>Quartalsdaten!BH150</f>
        <v>83.7</v>
      </c>
      <c r="W150" s="105">
        <f>AVERAGE(INDEX(Monatsdaten!AR$2:AR$1980,($AM150-1)*3+1,1):INDEX(Monatsdaten!AR$2:AR$1980,$AM150*3,1))</f>
        <v>100.24503333333332</v>
      </c>
      <c r="X150">
        <f>Quartalsdaten!BO150</f>
        <v>18.899999999999999</v>
      </c>
      <c r="Y150">
        <f>Quartalsdaten!BR150</f>
        <v>81.2</v>
      </c>
      <c r="Z150">
        <f>Quartalsdaten!CD150</f>
        <v>66.3</v>
      </c>
      <c r="AA150">
        <f>Quartalsdaten!CE150</f>
        <v>-17.2</v>
      </c>
      <c r="AB150">
        <f>Quartalsdaten!CF150</f>
        <v>99.3</v>
      </c>
      <c r="AC150" s="55">
        <f>Annual!W26</f>
        <v>2208.759</v>
      </c>
      <c r="AD150" s="41">
        <f>Annual!X26</f>
        <v>1.5799731788572968</v>
      </c>
      <c r="AE150" s="105">
        <f>AVERAGE(INDEX(Monatsdaten!CN$2:CN$1980,($AM150-1)*3+1,1):INDEX(Monatsdaten!CN$2:CN$1980,$AM150*3,1))</f>
        <v>-16.833333333333332</v>
      </c>
      <c r="AF150" s="105">
        <f>AVERAGE(INDEX(Monatsdaten!CO$2:CO$1980,($AM150-1)*3+1,1):INDEX(Monatsdaten!CO$2:CO$1980,$AM150*3,1))</f>
        <v>-22.966666666666669</v>
      </c>
      <c r="AG150" s="105">
        <f>AVERAGE(INDEX(Monatsdaten!CP$2:CP$1980,($AM150-1)*3+1,1):INDEX(Monatsdaten!CP$2:CP$1980,$AM150*3,1))</f>
        <v>-2.0333333333333332</v>
      </c>
      <c r="AH150" s="105" t="e">
        <f>AVERAGE(INDEX(Monatsdaten!CQ$2:CQ$1980,($AM150-1)*3+1,1):INDEX(Monatsdaten!CQ$2:CQ$1980,$AM150*3,1))</f>
        <v>#DIV/0!</v>
      </c>
      <c r="AM150" s="107">
        <v>149</v>
      </c>
    </row>
    <row r="151" spans="1:39">
      <c r="A151" s="40" t="s">
        <v>217</v>
      </c>
      <c r="B151" s="41">
        <f>Quartalsdaten!B151</f>
        <v>473.84777665860787</v>
      </c>
      <c r="C151">
        <f>Quartalsdaten!C151</f>
        <v>90.9</v>
      </c>
      <c r="D151" s="105">
        <f>Quartalsdaten!J151</f>
        <v>3.18</v>
      </c>
      <c r="E151">
        <f>Quartalsdaten!K151</f>
        <v>5.8</v>
      </c>
      <c r="F151">
        <f>Quartalsdaten!P151</f>
        <v>11.4</v>
      </c>
      <c r="G151">
        <f>Quartalsdaten!Q151</f>
        <v>77.2</v>
      </c>
      <c r="H151">
        <f>Quartalsdaten!R151</f>
        <v>81.8</v>
      </c>
      <c r="I151">
        <f>Quartalsdaten!Y151</f>
        <v>2.9976147407472746</v>
      </c>
      <c r="J151">
        <f>Quartalsdaten!AH151</f>
        <v>100.7</v>
      </c>
      <c r="K151">
        <f>Quartalsdaten!AI151</f>
        <v>95.51</v>
      </c>
      <c r="L151">
        <f>Quartalsdaten!AY151</f>
        <v>18.28</v>
      </c>
      <c r="M151" s="41">
        <f>Quartalsdaten!D151</f>
        <v>84.8</v>
      </c>
      <c r="N151" s="41">
        <f>Quartalsdaten!E151</f>
        <v>97.5</v>
      </c>
      <c r="O151">
        <f>Quartalsdaten!L151</f>
        <v>3785.8</v>
      </c>
      <c r="P151">
        <f>Quartalsdaten!N151</f>
        <v>71</v>
      </c>
      <c r="Q151">
        <f>Quartalsdaten!AD151</f>
        <v>-31.6</v>
      </c>
      <c r="R151">
        <f>Quartalsdaten!AE151</f>
        <v>50.6</v>
      </c>
      <c r="S151">
        <f>Quartalsdaten!AF151</f>
        <v>12.3</v>
      </c>
      <c r="T151">
        <f>Quartalsdaten!AJ151</f>
        <v>1.1325510000000001</v>
      </c>
      <c r="U151">
        <f>Quartalsdaten!AO151</f>
        <v>-22.9</v>
      </c>
      <c r="V151">
        <f>Quartalsdaten!BH151</f>
        <v>84.3</v>
      </c>
      <c r="W151" s="105">
        <f>AVERAGE(INDEX(Monatsdaten!AR$2:AR$1980,($AM151-1)*3+1,1):INDEX(Monatsdaten!AR$2:AR$1980,$AM151*3,1))</f>
        <v>100.60573333333333</v>
      </c>
      <c r="X151">
        <f>Quartalsdaten!BO151</f>
        <v>18.899999999999999</v>
      </c>
      <c r="Y151">
        <f>Quartalsdaten!BR151</f>
        <v>80.2</v>
      </c>
      <c r="Z151">
        <f>Quartalsdaten!CD151</f>
        <v>70.400000000000006</v>
      </c>
      <c r="AA151">
        <f>Quartalsdaten!CE151</f>
        <v>-17.7</v>
      </c>
      <c r="AB151">
        <f>Quartalsdaten!CF151</f>
        <v>101</v>
      </c>
      <c r="AC151" s="55">
        <f>Annual!W27</f>
        <v>2208.759</v>
      </c>
      <c r="AD151" s="41">
        <f>Annual!X27</f>
        <v>1.5799731788572968</v>
      </c>
      <c r="AE151" s="105">
        <f>AVERAGE(INDEX(Monatsdaten!CN$2:CN$1980,($AM151-1)*3+1,1):INDEX(Monatsdaten!CN$2:CN$1980,$AM151*3,1))</f>
        <v>-21.566666666666666</v>
      </c>
      <c r="AF151" s="105">
        <f>AVERAGE(INDEX(Monatsdaten!CO$2:CO$1980,($AM151-1)*3+1,1):INDEX(Monatsdaten!CO$2:CO$1980,$AM151*3,1))</f>
        <v>-20.233333333333334</v>
      </c>
      <c r="AG151" s="105">
        <f>AVERAGE(INDEX(Monatsdaten!CP$2:CP$1980,($AM151-1)*3+1,1):INDEX(Monatsdaten!CP$2:CP$1980,$AM151*3,1))</f>
        <v>2.8333333333333335</v>
      </c>
      <c r="AH151" s="105" t="e">
        <f>AVERAGE(INDEX(Monatsdaten!CQ$2:CQ$1980,($AM151-1)*3+1,1):INDEX(Monatsdaten!CQ$2:CQ$1980,$AM151*3,1))</f>
        <v>#DIV/0!</v>
      </c>
      <c r="AM151" s="107">
        <v>150</v>
      </c>
    </row>
    <row r="152" spans="1:39">
      <c r="A152" s="40" t="s">
        <v>218</v>
      </c>
      <c r="B152" s="41">
        <f>Quartalsdaten!B152</f>
        <v>475.46705504151157</v>
      </c>
      <c r="C152">
        <f>Quartalsdaten!C152</f>
        <v>93.2</v>
      </c>
      <c r="D152" s="105">
        <f>Quartalsdaten!J152</f>
        <v>3.24</v>
      </c>
      <c r="E152">
        <f>Quartalsdaten!K152</f>
        <v>5.63</v>
      </c>
      <c r="F152">
        <f>Quartalsdaten!P152</f>
        <v>11.6</v>
      </c>
      <c r="G152">
        <f>Quartalsdaten!Q152</f>
        <v>77.900000000000006</v>
      </c>
      <c r="H152">
        <f>Quartalsdaten!R152</f>
        <v>82.3</v>
      </c>
      <c r="I152">
        <f>Quartalsdaten!Y152</f>
        <v>3.0269603298276628</v>
      </c>
      <c r="J152">
        <f>Quartalsdaten!AH152</f>
        <v>98.7</v>
      </c>
      <c r="K152">
        <f>Quartalsdaten!AI152</f>
        <v>93.54</v>
      </c>
      <c r="L152">
        <f>Quartalsdaten!AY152</f>
        <v>18.649999999999999</v>
      </c>
      <c r="M152" s="41">
        <f>Quartalsdaten!D152</f>
        <v>87.1</v>
      </c>
      <c r="N152" s="41">
        <f>Quartalsdaten!E152</f>
        <v>99.6</v>
      </c>
      <c r="O152">
        <f>Quartalsdaten!L152</f>
        <v>4167.8999999999996</v>
      </c>
      <c r="P152">
        <f>Quartalsdaten!N152</f>
        <v>71.900000000000006</v>
      </c>
      <c r="Q152">
        <f>Quartalsdaten!AD152</f>
        <v>-23.9</v>
      </c>
      <c r="R152">
        <f>Quartalsdaten!AE152</f>
        <v>52.7</v>
      </c>
      <c r="S152">
        <f>Quartalsdaten!AF152</f>
        <v>15.7</v>
      </c>
      <c r="T152">
        <f>Quartalsdaten!AJ152</f>
        <v>1.094049</v>
      </c>
      <c r="U152">
        <f>Quartalsdaten!AO152</f>
        <v>-17.100000000000001</v>
      </c>
      <c r="V152">
        <f>Quartalsdaten!BH152</f>
        <v>84.7</v>
      </c>
      <c r="W152" s="105">
        <f>AVERAGE(INDEX(Monatsdaten!AR$2:AR$1980,($AM152-1)*3+1,1):INDEX(Monatsdaten!AR$2:AR$1980,$AM152*3,1))</f>
        <v>100.8883</v>
      </c>
      <c r="X152">
        <f>Quartalsdaten!BO152</f>
        <v>17.899999999999999</v>
      </c>
      <c r="Y152">
        <f>Quartalsdaten!BR152</f>
        <v>79.7</v>
      </c>
      <c r="Z152">
        <f>Quartalsdaten!CD152</f>
        <v>68.400000000000006</v>
      </c>
      <c r="AA152">
        <f>Quartalsdaten!CE152</f>
        <v>-18</v>
      </c>
      <c r="AB152">
        <f>Quartalsdaten!CF152</f>
        <v>102.2</v>
      </c>
      <c r="AC152" s="55">
        <f>Annual!W28</f>
        <v>2208.759</v>
      </c>
      <c r="AD152" s="41">
        <f>Annual!X28</f>
        <v>1.5799731788572968</v>
      </c>
      <c r="AE152" s="105">
        <f>AVERAGE(INDEX(Monatsdaten!CN$2:CN$1980,($AM152-1)*3+1,1):INDEX(Monatsdaten!CN$2:CN$1980,$AM152*3,1))</f>
        <v>-23.666666666666668</v>
      </c>
      <c r="AF152" s="105">
        <f>AVERAGE(INDEX(Monatsdaten!CO$2:CO$1980,($AM152-1)*3+1,1):INDEX(Monatsdaten!CO$2:CO$1980,$AM152*3,1))</f>
        <v>-13.799999999999999</v>
      </c>
      <c r="AG152" s="105">
        <f>AVERAGE(INDEX(Monatsdaten!CP$2:CP$1980,($AM152-1)*3+1,1):INDEX(Monatsdaten!CP$2:CP$1980,$AM152*3,1))</f>
        <v>10.033333333333333</v>
      </c>
      <c r="AH152" s="105" t="e">
        <f>AVERAGE(INDEX(Monatsdaten!CQ$2:CQ$1980,($AM152-1)*3+1,1):INDEX(Monatsdaten!CQ$2:CQ$1980,$AM152*3,1))</f>
        <v>#DIV/0!</v>
      </c>
      <c r="AM152" s="107">
        <v>151</v>
      </c>
    </row>
    <row r="153" spans="1:39">
      <c r="A153" s="40" t="s">
        <v>219</v>
      </c>
      <c r="B153" s="41">
        <f>Quartalsdaten!B153</f>
        <v>478.88473902931429</v>
      </c>
      <c r="C153">
        <f>Quartalsdaten!C153</f>
        <v>95.2</v>
      </c>
      <c r="D153" s="105">
        <f>Quartalsdaten!J153</f>
        <v>3.6819999999999999</v>
      </c>
      <c r="E153">
        <f>Quartalsdaten!K153</f>
        <v>5.5</v>
      </c>
      <c r="F153">
        <f>Quartalsdaten!P153</f>
        <v>11.7</v>
      </c>
      <c r="G153">
        <f>Quartalsdaten!Q153</f>
        <v>78.2</v>
      </c>
      <c r="H153">
        <f>Quartalsdaten!R153</f>
        <v>82.2</v>
      </c>
      <c r="I153">
        <f>Quartalsdaten!Y153</f>
        <v>3.0572869307768289</v>
      </c>
      <c r="J153">
        <f>Quartalsdaten!AH153</f>
        <v>100</v>
      </c>
      <c r="K153">
        <f>Quartalsdaten!AI153</f>
        <v>95.78</v>
      </c>
      <c r="L153">
        <f>Quartalsdaten!AY153</f>
        <v>18.95</v>
      </c>
      <c r="M153" s="41">
        <f>Quartalsdaten!D153</f>
        <v>89.8</v>
      </c>
      <c r="N153" s="41">
        <f>Quartalsdaten!E153</f>
        <v>100.9</v>
      </c>
      <c r="O153">
        <f>Quartalsdaten!L153</f>
        <v>4249.7</v>
      </c>
      <c r="P153">
        <f>Quartalsdaten!N153</f>
        <v>73.099999999999994</v>
      </c>
      <c r="Q153">
        <f>Quartalsdaten!AD153</f>
        <v>-21.1</v>
      </c>
      <c r="R153">
        <f>Quartalsdaten!AE153</f>
        <v>52.7</v>
      </c>
      <c r="S153">
        <f>Quartalsdaten!AF153</f>
        <v>13.9</v>
      </c>
      <c r="T153">
        <f>Quartalsdaten!AJ153</f>
        <v>1.0996619999999999</v>
      </c>
      <c r="U153">
        <f>Quartalsdaten!AO153</f>
        <v>-11.5</v>
      </c>
      <c r="V153">
        <f>Quartalsdaten!BH153</f>
        <v>85.3</v>
      </c>
      <c r="W153" s="105">
        <f>AVERAGE(INDEX(Monatsdaten!AR$2:AR$1980,($AM153-1)*3+1,1):INDEX(Monatsdaten!AR$2:AR$1980,$AM153*3,1))</f>
        <v>101.08413333333334</v>
      </c>
      <c r="X153">
        <f>Quartalsdaten!BO153</f>
        <v>9.1</v>
      </c>
      <c r="Y153">
        <f>Quartalsdaten!BR153</f>
        <v>80.8</v>
      </c>
      <c r="Z153">
        <f>Quartalsdaten!CD153</f>
        <v>69.400000000000006</v>
      </c>
      <c r="AA153">
        <f>Quartalsdaten!CE153</f>
        <v>-14.2</v>
      </c>
      <c r="AB153">
        <f>Quartalsdaten!CF153</f>
        <v>104.4</v>
      </c>
      <c r="AC153" s="55">
        <f>Annual!W29</f>
        <v>2208.759</v>
      </c>
      <c r="AD153" s="41">
        <f>Annual!X29</f>
        <v>1.5799731788572968</v>
      </c>
      <c r="AE153" s="105">
        <f>AVERAGE(INDEX(Monatsdaten!CN$2:CN$1980,($AM153-1)*3+1,1):INDEX(Monatsdaten!CN$2:CN$1980,$AM153*3,1))</f>
        <v>-21.033333333333331</v>
      </c>
      <c r="AF153" s="105">
        <f>AVERAGE(INDEX(Monatsdaten!CO$2:CO$1980,($AM153-1)*3+1,1):INDEX(Monatsdaten!CO$2:CO$1980,$AM153*3,1))</f>
        <v>-12.133333333333335</v>
      </c>
      <c r="AG153" s="105">
        <f>AVERAGE(INDEX(Monatsdaten!CP$2:CP$1980,($AM153-1)*3+1,1):INDEX(Monatsdaten!CP$2:CP$1980,$AM153*3,1))</f>
        <v>15.1</v>
      </c>
      <c r="AH153" s="105" t="e">
        <f>AVERAGE(INDEX(Monatsdaten!CQ$2:CQ$1980,($AM153-1)*3+1,1):INDEX(Monatsdaten!CQ$2:CQ$1980,$AM153*3,1))</f>
        <v>#DIV/0!</v>
      </c>
      <c r="AM153" s="107">
        <v>152</v>
      </c>
    </row>
    <row r="154" spans="1:39">
      <c r="A154" s="40" t="s">
        <v>220</v>
      </c>
      <c r="B154" s="41">
        <f>Quartalsdaten!B154</f>
        <v>483.41206067549444</v>
      </c>
      <c r="C154">
        <f>Quartalsdaten!C154</f>
        <v>95.4</v>
      </c>
      <c r="D154" s="105">
        <f>Quartalsdaten!J154</f>
        <v>3.536</v>
      </c>
      <c r="E154">
        <f>Quartalsdaten!K154</f>
        <v>5</v>
      </c>
      <c r="F154">
        <f>Quartalsdaten!P154</f>
        <v>11.6</v>
      </c>
      <c r="G154">
        <f>Quartalsdaten!Q154</f>
        <v>77.900000000000006</v>
      </c>
      <c r="H154">
        <f>Quartalsdaten!R154</f>
        <v>82.3</v>
      </c>
      <c r="I154">
        <f>Quartalsdaten!Y154</f>
        <v>3.0708171602221093</v>
      </c>
      <c r="J154">
        <f>Quartalsdaten!AH154</f>
        <v>99.1</v>
      </c>
      <c r="K154">
        <f>Quartalsdaten!AI154</f>
        <v>95.64</v>
      </c>
      <c r="L154">
        <f>Quartalsdaten!AY154</f>
        <v>14.45</v>
      </c>
      <c r="M154" s="41">
        <f>Quartalsdaten!D154</f>
        <v>91</v>
      </c>
      <c r="N154" s="41">
        <f>Quartalsdaten!E154</f>
        <v>99.8</v>
      </c>
      <c r="O154">
        <f>Quartalsdaten!L154</f>
        <v>5102.3999999999996</v>
      </c>
      <c r="P154">
        <f>Quartalsdaten!N154</f>
        <v>74.8</v>
      </c>
      <c r="Q154">
        <f>Quartalsdaten!AD154</f>
        <v>-18.399999999999999</v>
      </c>
      <c r="R154">
        <f>Quartalsdaten!AE154</f>
        <v>53.1</v>
      </c>
      <c r="S154">
        <f>Quartalsdaten!AF154</f>
        <v>13.4</v>
      </c>
      <c r="T154">
        <f>Quartalsdaten!AJ154</f>
        <v>1.070541</v>
      </c>
      <c r="U154">
        <f>Quartalsdaten!AO154</f>
        <v>-8.4</v>
      </c>
      <c r="V154">
        <f>Quartalsdaten!BH154</f>
        <v>85.6</v>
      </c>
      <c r="W154" s="105">
        <f>AVERAGE(INDEX(Monatsdaten!AR$2:AR$1980,($AM154-1)*3+1,1):INDEX(Monatsdaten!AR$2:AR$1980,$AM154*3,1))</f>
        <v>101.12156666666665</v>
      </c>
      <c r="X154">
        <f>Quartalsdaten!BO154</f>
        <v>4.8</v>
      </c>
      <c r="Y154">
        <f>Quartalsdaten!BR154</f>
        <v>81.2</v>
      </c>
      <c r="Z154">
        <f>Quartalsdaten!CD154</f>
        <v>47.2</v>
      </c>
      <c r="AA154">
        <f>Quartalsdaten!CE154</f>
        <v>-11.4</v>
      </c>
      <c r="AB154">
        <f>Quartalsdaten!CF154</f>
        <v>107.2</v>
      </c>
      <c r="AC154" s="55">
        <f>Annual!W30</f>
        <v>2243.8989999999999</v>
      </c>
      <c r="AD154" s="41">
        <f>Annual!X30</f>
        <v>1.5909386220950283</v>
      </c>
      <c r="AE154" s="105">
        <f>AVERAGE(INDEX(Monatsdaten!CN$2:CN$1980,($AM154-1)*3+1,1):INDEX(Monatsdaten!CN$2:CN$1980,$AM154*3,1))</f>
        <v>-18.3</v>
      </c>
      <c r="AF154" s="105">
        <f>AVERAGE(INDEX(Monatsdaten!CO$2:CO$1980,($AM154-1)*3+1,1):INDEX(Monatsdaten!CO$2:CO$1980,$AM154*3,1))</f>
        <v>-12.4</v>
      </c>
      <c r="AG154" s="105">
        <f>AVERAGE(INDEX(Monatsdaten!CP$2:CP$1980,($AM154-1)*3+1,1):INDEX(Monatsdaten!CP$2:CP$1980,$AM154*3,1))</f>
        <v>14.699999999999998</v>
      </c>
      <c r="AH154" s="105" t="e">
        <f>AVERAGE(INDEX(Monatsdaten!CQ$2:CQ$1980,($AM154-1)*3+1,1):INDEX(Monatsdaten!CQ$2:CQ$1980,$AM154*3,1))</f>
        <v>#DIV/0!</v>
      </c>
      <c r="AM154" s="107">
        <v>153</v>
      </c>
    </row>
    <row r="155" spans="1:39">
      <c r="A155" s="40" t="s">
        <v>221</v>
      </c>
      <c r="B155" s="41">
        <f>Quartalsdaten!B155</f>
        <v>481.31326030450617</v>
      </c>
      <c r="C155">
        <f>Quartalsdaten!C155</f>
        <v>95.1</v>
      </c>
      <c r="D155" s="105">
        <f>Quartalsdaten!J155</f>
        <v>3.6070000000000002</v>
      </c>
      <c r="E155">
        <f>Quartalsdaten!K155</f>
        <v>4.9000000000000004</v>
      </c>
      <c r="F155">
        <f>Quartalsdaten!P155</f>
        <v>11.2</v>
      </c>
      <c r="G155">
        <f>Quartalsdaten!Q155</f>
        <v>78.3</v>
      </c>
      <c r="H155">
        <f>Quartalsdaten!R155</f>
        <v>82.6</v>
      </c>
      <c r="I155">
        <f>Quartalsdaten!Y155</f>
        <v>3.0898853346764112</v>
      </c>
      <c r="J155">
        <f>Quartalsdaten!AH155</f>
        <v>99.9</v>
      </c>
      <c r="K155">
        <f>Quartalsdaten!AI155</f>
        <v>96.55</v>
      </c>
      <c r="L155">
        <f>Quartalsdaten!AY155</f>
        <v>13.79</v>
      </c>
      <c r="M155" s="41">
        <f>Quartalsdaten!D155</f>
        <v>91.2</v>
      </c>
      <c r="N155" s="41">
        <f>Quartalsdaten!E155</f>
        <v>99.3</v>
      </c>
      <c r="O155">
        <f>Quartalsdaten!L155</f>
        <v>5897.4</v>
      </c>
      <c r="P155">
        <f>Quartalsdaten!N155</f>
        <v>74.8</v>
      </c>
      <c r="Q155">
        <f>Quartalsdaten!AD155</f>
        <v>-17.899999999999999</v>
      </c>
      <c r="R155">
        <f>Quartalsdaten!AE155</f>
        <v>53.5</v>
      </c>
      <c r="S155">
        <f>Quartalsdaten!AF155</f>
        <v>11.7</v>
      </c>
      <c r="T155">
        <f>Quartalsdaten!AJ155</f>
        <v>1.0912949999999999</v>
      </c>
      <c r="U155">
        <f>Quartalsdaten!AO155</f>
        <v>-8.9</v>
      </c>
      <c r="V155">
        <f>Quartalsdaten!BH155</f>
        <v>86.1</v>
      </c>
      <c r="W155" s="105">
        <f>AVERAGE(INDEX(Monatsdaten!AR$2:AR$1980,($AM155-1)*3+1,1):INDEX(Monatsdaten!AR$2:AR$1980,$AM155*3,1))</f>
        <v>100.83353333333332</v>
      </c>
      <c r="X155">
        <f>Quartalsdaten!BO155</f>
        <v>17.600000000000001</v>
      </c>
      <c r="Y155">
        <f>Quartalsdaten!BR155</f>
        <v>82.8</v>
      </c>
      <c r="Z155">
        <f>Quartalsdaten!CD155</f>
        <v>65.5</v>
      </c>
      <c r="AA155">
        <f>Quartalsdaten!CE155</f>
        <v>-10.4</v>
      </c>
      <c r="AB155">
        <f>Quartalsdaten!CF155</f>
        <v>108.7</v>
      </c>
      <c r="AC155" s="55">
        <f>Annual!W31</f>
        <v>2243.8989999999999</v>
      </c>
      <c r="AD155" s="41">
        <f>Annual!X31</f>
        <v>1.5909386220950283</v>
      </c>
      <c r="AE155" s="105">
        <f>AVERAGE(INDEX(Monatsdaten!CN$2:CN$1980,($AM155-1)*3+1,1):INDEX(Monatsdaten!CN$2:CN$1980,$AM155*3,1))</f>
        <v>-19.933333333333334</v>
      </c>
      <c r="AF155" s="105">
        <f>AVERAGE(INDEX(Monatsdaten!CO$2:CO$1980,($AM155-1)*3+1,1):INDEX(Monatsdaten!CO$2:CO$1980,$AM155*3,1))</f>
        <v>-13</v>
      </c>
      <c r="AG155" s="105">
        <f>AVERAGE(INDEX(Monatsdaten!CP$2:CP$1980,($AM155-1)*3+1,1):INDEX(Monatsdaten!CP$2:CP$1980,$AM155*3,1))</f>
        <v>13.566666666666668</v>
      </c>
      <c r="AH155" s="105" t="e">
        <f>AVERAGE(INDEX(Monatsdaten!CQ$2:CQ$1980,($AM155-1)*3+1,1):INDEX(Monatsdaten!CQ$2:CQ$1980,$AM155*3,1))</f>
        <v>#DIV/0!</v>
      </c>
      <c r="AM155" s="107">
        <v>154</v>
      </c>
    </row>
    <row r="156" spans="1:39">
      <c r="A156" s="40" t="s">
        <v>222</v>
      </c>
      <c r="B156" s="41">
        <f>Quartalsdaten!B156</f>
        <v>483.71166284325631</v>
      </c>
      <c r="C156">
        <f>Quartalsdaten!C156</f>
        <v>93.6</v>
      </c>
      <c r="D156" s="105">
        <f>Quartalsdaten!J156</f>
        <v>3.5089999999999999</v>
      </c>
      <c r="E156">
        <f>Quartalsdaten!K156</f>
        <v>4.4000000000000004</v>
      </c>
      <c r="F156">
        <f>Quartalsdaten!P156</f>
        <v>10.8</v>
      </c>
      <c r="G156">
        <f>Quartalsdaten!Q156</f>
        <v>78.5</v>
      </c>
      <c r="H156">
        <f>Quartalsdaten!R156</f>
        <v>82.7</v>
      </c>
      <c r="I156">
        <f>Quartalsdaten!Y156</f>
        <v>3.1052967556412332</v>
      </c>
      <c r="J156">
        <f>Quartalsdaten!AH156</f>
        <v>100.6</v>
      </c>
      <c r="K156">
        <f>Quartalsdaten!AI156</f>
        <v>97.77</v>
      </c>
      <c r="L156">
        <f>Quartalsdaten!AY156</f>
        <v>12.77</v>
      </c>
      <c r="M156" s="41">
        <f>Quartalsdaten!D156</f>
        <v>90.3</v>
      </c>
      <c r="N156" s="41">
        <f>Quartalsdaten!E156</f>
        <v>97</v>
      </c>
      <c r="O156">
        <f>Quartalsdaten!L156</f>
        <v>4474.5</v>
      </c>
      <c r="P156">
        <f>Quartalsdaten!N156</f>
        <v>74.8</v>
      </c>
      <c r="Q156">
        <f>Quartalsdaten!AD156</f>
        <v>-23.9</v>
      </c>
      <c r="R156">
        <f>Quartalsdaten!AE156</f>
        <v>52.3</v>
      </c>
      <c r="S156">
        <f>Quartalsdaten!AF156</f>
        <v>3.5</v>
      </c>
      <c r="T156">
        <f>Quartalsdaten!AJ156</f>
        <v>1.1504239999999999</v>
      </c>
      <c r="U156">
        <f>Quartalsdaten!AO156</f>
        <v>-13.1</v>
      </c>
      <c r="V156">
        <f>Quartalsdaten!BH156</f>
        <v>85.6</v>
      </c>
      <c r="W156" s="105">
        <f>AVERAGE(INDEX(Monatsdaten!AR$2:AR$1980,($AM156-1)*3+1,1):INDEX(Monatsdaten!AR$2:AR$1980,$AM156*3,1))</f>
        <v>100.10176666666666</v>
      </c>
      <c r="X156">
        <f>Quartalsdaten!BO156</f>
        <v>19.600000000000001</v>
      </c>
      <c r="Y156">
        <f>Quartalsdaten!BR156</f>
        <v>84.3</v>
      </c>
      <c r="Z156">
        <f>Quartalsdaten!CD156</f>
        <v>49.8</v>
      </c>
      <c r="AA156">
        <f>Quartalsdaten!CE156</f>
        <v>-6.7</v>
      </c>
      <c r="AB156">
        <f>Quartalsdaten!CF156</f>
        <v>108.6</v>
      </c>
      <c r="AC156" s="55">
        <f>Annual!W32</f>
        <v>2243.8989999999999</v>
      </c>
      <c r="AD156" s="41">
        <f>Annual!X32</f>
        <v>1.5909386220950283</v>
      </c>
      <c r="AE156" s="105">
        <f>AVERAGE(INDEX(Monatsdaten!CN$2:CN$1980,($AM156-1)*3+1,1):INDEX(Monatsdaten!CN$2:CN$1980,$AM156*3,1))</f>
        <v>-14.233333333333334</v>
      </c>
      <c r="AF156" s="105">
        <f>AVERAGE(INDEX(Monatsdaten!CO$2:CO$1980,($AM156-1)*3+1,1):INDEX(Monatsdaten!CO$2:CO$1980,$AM156*3,1))</f>
        <v>-14.133333333333333</v>
      </c>
      <c r="AG156" s="105">
        <f>AVERAGE(INDEX(Monatsdaten!CP$2:CP$1980,($AM156-1)*3+1,1):INDEX(Monatsdaten!CP$2:CP$1980,$AM156*3,1))</f>
        <v>7.5333333333333323</v>
      </c>
      <c r="AH156" s="105" t="e">
        <f>AVERAGE(INDEX(Monatsdaten!CQ$2:CQ$1980,($AM156-1)*3+1,1):INDEX(Monatsdaten!CQ$2:CQ$1980,$AM156*3,1))</f>
        <v>#DIV/0!</v>
      </c>
      <c r="AM156" s="107">
        <v>155</v>
      </c>
    </row>
    <row r="157" spans="1:39">
      <c r="A157" s="40" t="s">
        <v>223</v>
      </c>
      <c r="B157" s="41">
        <f>Quartalsdaten!B157</f>
        <v>481.61286247226815</v>
      </c>
      <c r="C157">
        <f>Quartalsdaten!C157</f>
        <v>90.9</v>
      </c>
      <c r="D157" s="105">
        <f>Quartalsdaten!J157</f>
        <v>3.5230000000000001</v>
      </c>
      <c r="E157">
        <f>Quartalsdaten!K157</f>
        <v>4.03</v>
      </c>
      <c r="F157">
        <f>Quartalsdaten!P157</f>
        <v>10.7</v>
      </c>
      <c r="G157">
        <f>Quartalsdaten!Q157</f>
        <v>78.599999999999994</v>
      </c>
      <c r="H157">
        <f>Quartalsdaten!R157</f>
        <v>83</v>
      </c>
      <c r="I157">
        <f>Quartalsdaten!Y157</f>
        <v>3.12320130036511</v>
      </c>
      <c r="J157">
        <f>Quartalsdaten!AH157</f>
        <v>101.7</v>
      </c>
      <c r="K157">
        <f>Quartalsdaten!AI157</f>
        <v>99.19</v>
      </c>
      <c r="L157">
        <f>Quartalsdaten!AY157</f>
        <v>11.5</v>
      </c>
      <c r="M157" s="41">
        <f>Quartalsdaten!D157</f>
        <v>88.1</v>
      </c>
      <c r="N157" s="41">
        <f>Quartalsdaten!E157</f>
        <v>93.8</v>
      </c>
      <c r="O157">
        <f>Quartalsdaten!L157</f>
        <v>5002.3999999999996</v>
      </c>
      <c r="P157">
        <f>Quartalsdaten!N157</f>
        <v>73.8</v>
      </c>
      <c r="Q157">
        <f>Quartalsdaten!AD157</f>
        <v>-33.700000000000003</v>
      </c>
      <c r="R157">
        <f>Quartalsdaten!AE157</f>
        <v>51.4</v>
      </c>
      <c r="S157">
        <f>Quartalsdaten!AF157</f>
        <v>-1.8</v>
      </c>
      <c r="T157">
        <f>Quartalsdaten!AJ157</f>
        <v>1.172053</v>
      </c>
      <c r="U157">
        <f>Quartalsdaten!AO157</f>
        <v>-20.9</v>
      </c>
      <c r="V157">
        <f>Quartalsdaten!BH157</f>
        <v>84.4</v>
      </c>
      <c r="W157" s="105">
        <f>AVERAGE(INDEX(Monatsdaten!AR$2:AR$1980,($AM157-1)*3+1,1):INDEX(Monatsdaten!AR$2:AR$1980,$AM157*3,1))</f>
        <v>99.449766666666662</v>
      </c>
      <c r="X157">
        <f>Quartalsdaten!BO157</f>
        <v>38.299999999999997</v>
      </c>
      <c r="Y157">
        <f>Quartalsdaten!BR157</f>
        <v>85.5</v>
      </c>
      <c r="Z157">
        <f>Quartalsdaten!CD157</f>
        <v>-16.3</v>
      </c>
      <c r="AA157">
        <f>Quartalsdaten!CE157</f>
        <v>-4.4000000000000004</v>
      </c>
      <c r="AB157">
        <f>Quartalsdaten!CF157</f>
        <v>105.8</v>
      </c>
      <c r="AC157" s="55">
        <f>Annual!W33</f>
        <v>2243.8989999999999</v>
      </c>
      <c r="AD157" s="41">
        <f>Annual!X33</f>
        <v>1.5909386220950283</v>
      </c>
      <c r="AE157" s="105">
        <f>AVERAGE(INDEX(Monatsdaten!CN$2:CN$1980,($AM157-1)*3+1,1):INDEX(Monatsdaten!CN$2:CN$1980,$AM157*3,1))</f>
        <v>-15.966666666666667</v>
      </c>
      <c r="AF157" s="105">
        <f>AVERAGE(INDEX(Monatsdaten!CO$2:CO$1980,($AM157-1)*3+1,1):INDEX(Monatsdaten!CO$2:CO$1980,$AM157*3,1))</f>
        <v>-16.5</v>
      </c>
      <c r="AG157" s="105">
        <f>AVERAGE(INDEX(Monatsdaten!CP$2:CP$1980,($AM157-1)*3+1,1):INDEX(Monatsdaten!CP$2:CP$1980,$AM157*3,1))</f>
        <v>-1.3666666666666665</v>
      </c>
      <c r="AH157" s="105" t="e">
        <f>AVERAGE(INDEX(Monatsdaten!CQ$2:CQ$1980,($AM157-1)*3+1,1):INDEX(Monatsdaten!CQ$2:CQ$1980,$AM157*3,1))</f>
        <v>#DIV/0!</v>
      </c>
      <c r="AM157" s="107">
        <v>156</v>
      </c>
    </row>
    <row r="158" spans="1:39">
      <c r="A158" s="40" t="s">
        <v>224</v>
      </c>
      <c r="B158" s="41">
        <f>Quartalsdaten!B158</f>
        <v>487.1895843039423</v>
      </c>
      <c r="C158">
        <f>Quartalsdaten!C158</f>
        <v>88.9</v>
      </c>
      <c r="D158" s="105">
        <f>Quartalsdaten!J158</f>
        <v>3.0910000000000002</v>
      </c>
      <c r="E158">
        <f>Quartalsdaten!K158</f>
        <v>3.87</v>
      </c>
      <c r="F158">
        <f>Quartalsdaten!P158</f>
        <v>10.7</v>
      </c>
      <c r="G158">
        <f>Quartalsdaten!Q158</f>
        <v>78.099999999999994</v>
      </c>
      <c r="H158">
        <f>Quartalsdaten!R158</f>
        <v>82.9</v>
      </c>
      <c r="I158">
        <f>Quartalsdaten!Y158</f>
        <v>3.150531148141293</v>
      </c>
      <c r="J158">
        <f>Quartalsdaten!AH158</f>
        <v>100</v>
      </c>
      <c r="K158">
        <f>Quartalsdaten!AI158</f>
        <v>97.62</v>
      </c>
      <c r="L158">
        <f>Quartalsdaten!AY158</f>
        <v>11.5</v>
      </c>
      <c r="M158" s="41">
        <f>Quartalsdaten!D158</f>
        <v>85.5</v>
      </c>
      <c r="N158" s="41">
        <f>Quartalsdaten!E158</f>
        <v>92.4</v>
      </c>
      <c r="O158">
        <f>Quartalsdaten!L158</f>
        <v>4884.2</v>
      </c>
      <c r="P158">
        <f>Quartalsdaten!N158</f>
        <v>74.2</v>
      </c>
      <c r="Q158">
        <f>Quartalsdaten!AD158</f>
        <v>-37</v>
      </c>
      <c r="R158">
        <f>Quartalsdaten!AE158</f>
        <v>51.7</v>
      </c>
      <c r="S158">
        <f>Quartalsdaten!AF158</f>
        <v>-4</v>
      </c>
      <c r="T158">
        <f>Quartalsdaten!AJ158</f>
        <v>1.0882959999999999</v>
      </c>
      <c r="U158">
        <f>Quartalsdaten!AO158</f>
        <v>-26.5</v>
      </c>
      <c r="V158">
        <f>Quartalsdaten!BH158</f>
        <v>84.2</v>
      </c>
      <c r="W158" s="105">
        <f>AVERAGE(INDEX(Monatsdaten!AR$2:AR$1980,($AM158-1)*3+1,1):INDEX(Monatsdaten!AR$2:AR$1980,$AM158*3,1))</f>
        <v>99.345633333333339</v>
      </c>
      <c r="X158">
        <f>Quartalsdaten!BO158</f>
        <v>21.3</v>
      </c>
      <c r="Y158">
        <f>Quartalsdaten!BR158</f>
        <v>87.3</v>
      </c>
      <c r="Z158">
        <f>Quartalsdaten!CD158</f>
        <v>-7.5</v>
      </c>
      <c r="AA158">
        <f>Quartalsdaten!CE158</f>
        <v>-3.3</v>
      </c>
      <c r="AB158">
        <f>Quartalsdaten!CF158</f>
        <v>105.6</v>
      </c>
      <c r="AC158" s="55">
        <f>Annual!W34</f>
        <v>2282.384</v>
      </c>
      <c r="AD158" s="41">
        <f>Annual!X34</f>
        <v>1.7150950198739023</v>
      </c>
      <c r="AE158" s="105">
        <f>AVERAGE(INDEX(Monatsdaten!CN$2:CN$1980,($AM158-1)*3+1,1):INDEX(Monatsdaten!CN$2:CN$1980,$AM158*3,1))</f>
        <v>-15.566666666666668</v>
      </c>
      <c r="AF158" s="105">
        <f>AVERAGE(INDEX(Monatsdaten!CO$2:CO$1980,($AM158-1)*3+1,1):INDEX(Monatsdaten!CO$2:CO$1980,$AM158*3,1))</f>
        <v>-21.766666666666666</v>
      </c>
      <c r="AG158" s="105">
        <f>AVERAGE(INDEX(Monatsdaten!CP$2:CP$1980,($AM158-1)*3+1,1):INDEX(Monatsdaten!CP$2:CP$1980,$AM158*3,1))</f>
        <v>-8.0666666666666664</v>
      </c>
      <c r="AH158" s="105" t="e">
        <f>AVERAGE(INDEX(Monatsdaten!CQ$2:CQ$1980,($AM158-1)*3+1,1):INDEX(Monatsdaten!CQ$2:CQ$1980,$AM158*3,1))</f>
        <v>#DIV/0!</v>
      </c>
      <c r="AM158" s="107">
        <v>157</v>
      </c>
    </row>
    <row r="159" spans="1:39">
      <c r="A159" s="40" t="s">
        <v>225</v>
      </c>
      <c r="B159" s="41">
        <f>Quartalsdaten!B159</f>
        <v>487.1895843039423</v>
      </c>
      <c r="C159">
        <f>Quartalsdaten!C159</f>
        <v>89.6</v>
      </c>
      <c r="D159" s="105">
        <f>Quartalsdaten!J159</f>
        <v>2.6339999999999999</v>
      </c>
      <c r="E159">
        <f>Quartalsdaten!K159</f>
        <v>4.0999999999999996</v>
      </c>
      <c r="F159">
        <f>Quartalsdaten!P159</f>
        <v>10.5</v>
      </c>
      <c r="G159">
        <f>Quartalsdaten!Q159</f>
        <v>78.7</v>
      </c>
      <c r="H159">
        <f>Quartalsdaten!R159</f>
        <v>83.1</v>
      </c>
      <c r="I159">
        <f>Quartalsdaten!Y159</f>
        <v>3.1779544535754933</v>
      </c>
      <c r="J159">
        <f>Quartalsdaten!AH159</f>
        <v>98.2</v>
      </c>
      <c r="K159">
        <f>Quartalsdaten!AI159</f>
        <v>95.8</v>
      </c>
      <c r="L159">
        <f>Quartalsdaten!AY159</f>
        <v>15.77</v>
      </c>
      <c r="M159" s="41">
        <f>Quartalsdaten!D159</f>
        <v>85.2</v>
      </c>
      <c r="N159" s="41">
        <f>Quartalsdaten!E159</f>
        <v>94.3</v>
      </c>
      <c r="O159">
        <f>Quartalsdaten!L159</f>
        <v>5378.5</v>
      </c>
      <c r="P159">
        <f>Quartalsdaten!N159</f>
        <v>74.8</v>
      </c>
      <c r="Q159">
        <f>Quartalsdaten!AD159</f>
        <v>-39.200000000000003</v>
      </c>
      <c r="R159">
        <f>Quartalsdaten!AE159</f>
        <v>53.9</v>
      </c>
      <c r="S159">
        <f>Quartalsdaten!AF159</f>
        <v>1.3</v>
      </c>
      <c r="T159">
        <f>Quartalsdaten!AJ159</f>
        <v>1.037755</v>
      </c>
      <c r="U159">
        <f>Quartalsdaten!AO159</f>
        <v>-29.5</v>
      </c>
      <c r="V159">
        <f>Quartalsdaten!BH159</f>
        <v>84.3</v>
      </c>
      <c r="W159" s="105">
        <f>AVERAGE(INDEX(Monatsdaten!AR$2:AR$1980,($AM159-1)*3+1,1):INDEX(Monatsdaten!AR$2:AR$1980,$AM159*3,1))</f>
        <v>99.63463333333334</v>
      </c>
      <c r="X159">
        <f>Quartalsdaten!BO159</f>
        <v>16.3</v>
      </c>
      <c r="Y159">
        <f>Quartalsdaten!BR159</f>
        <v>88.5</v>
      </c>
      <c r="Z159">
        <f>Quartalsdaten!CD159</f>
        <v>43.9</v>
      </c>
      <c r="AA159">
        <f>Quartalsdaten!CE159</f>
        <v>-7</v>
      </c>
      <c r="AB159">
        <f>Quartalsdaten!CF159</f>
        <v>103.4</v>
      </c>
      <c r="AC159" s="55">
        <f>Annual!W35</f>
        <v>2282.384</v>
      </c>
      <c r="AD159" s="41">
        <f>Annual!X35</f>
        <v>1.7150950198739023</v>
      </c>
      <c r="AE159" s="105">
        <f>AVERAGE(INDEX(Monatsdaten!CN$2:CN$1980,($AM159-1)*3+1,1):INDEX(Monatsdaten!CN$2:CN$1980,$AM159*3,1))</f>
        <v>-18.366666666666671</v>
      </c>
      <c r="AF159" s="105">
        <f>AVERAGE(INDEX(Monatsdaten!CO$2:CO$1980,($AM159-1)*3+1,1):INDEX(Monatsdaten!CO$2:CO$1980,$AM159*3,1))</f>
        <v>-16.433333333333334</v>
      </c>
      <c r="AG159" s="105">
        <f>AVERAGE(INDEX(Monatsdaten!CP$2:CP$1980,($AM159-1)*3+1,1):INDEX(Monatsdaten!CP$2:CP$1980,$AM159*3,1))</f>
        <v>-6.6000000000000005</v>
      </c>
      <c r="AH159" s="105" t="e">
        <f>AVERAGE(INDEX(Monatsdaten!CQ$2:CQ$1980,($AM159-1)*3+1,1):INDEX(Monatsdaten!CQ$2:CQ$1980,$AM159*3,1))</f>
        <v>#DIV/0!</v>
      </c>
      <c r="AM159" s="107">
        <v>158</v>
      </c>
    </row>
    <row r="160" spans="1:39">
      <c r="A160" s="40" t="s">
        <v>226</v>
      </c>
      <c r="B160" s="41">
        <f>Quartalsdaten!B160</f>
        <v>492.8257510101725</v>
      </c>
      <c r="C160">
        <f>Quartalsdaten!C160</f>
        <v>92.1</v>
      </c>
      <c r="D160" s="105">
        <f>Quartalsdaten!J160</f>
        <v>2.6989999999999998</v>
      </c>
      <c r="E160">
        <f>Quartalsdaten!K160</f>
        <v>4.87</v>
      </c>
      <c r="F160">
        <f>Quartalsdaten!P160</f>
        <v>10.5</v>
      </c>
      <c r="G160">
        <f>Quartalsdaten!Q160</f>
        <v>78.900000000000006</v>
      </c>
      <c r="H160">
        <f>Quartalsdaten!R160</f>
        <v>82.9</v>
      </c>
      <c r="I160">
        <f>Quartalsdaten!Y160</f>
        <v>3.2164325845325616</v>
      </c>
      <c r="J160">
        <f>Quartalsdaten!AH160</f>
        <v>97</v>
      </c>
      <c r="K160">
        <f>Quartalsdaten!AI160</f>
        <v>95.18</v>
      </c>
      <c r="L160">
        <f>Quartalsdaten!AY160</f>
        <v>20.93</v>
      </c>
      <c r="M160" s="41">
        <f>Quartalsdaten!D160</f>
        <v>86.9</v>
      </c>
      <c r="N160" s="41">
        <f>Quartalsdaten!E160</f>
        <v>97.5</v>
      </c>
      <c r="O160">
        <f>Quartalsdaten!L160</f>
        <v>5149.8</v>
      </c>
      <c r="P160">
        <f>Quartalsdaten!N160</f>
        <v>76</v>
      </c>
      <c r="Q160">
        <f>Quartalsdaten!AD160</f>
        <v>-34.200000000000003</v>
      </c>
      <c r="R160">
        <f>Quartalsdaten!AE160</f>
        <v>58.5</v>
      </c>
      <c r="S160">
        <f>Quartalsdaten!AF160</f>
        <v>6.1</v>
      </c>
      <c r="T160">
        <f>Quartalsdaten!AJ160</f>
        <v>1.0500769999999999</v>
      </c>
      <c r="U160">
        <f>Quartalsdaten!AO160</f>
        <v>-25.2</v>
      </c>
      <c r="V160">
        <f>Quartalsdaten!BH160</f>
        <v>84.6</v>
      </c>
      <c r="W160" s="105">
        <f>AVERAGE(INDEX(Monatsdaten!AR$2:AR$1980,($AM160-1)*3+1,1):INDEX(Monatsdaten!AR$2:AR$1980,$AM160*3,1))</f>
        <v>100.22236666666667</v>
      </c>
      <c r="X160">
        <f>Quartalsdaten!BO160</f>
        <v>16</v>
      </c>
      <c r="Y160">
        <f>Quartalsdaten!BR160</f>
        <v>88.8</v>
      </c>
      <c r="Z160">
        <f>Quartalsdaten!CD160</f>
        <v>76.3</v>
      </c>
      <c r="AA160">
        <f>Quartalsdaten!CE160</f>
        <v>-8.6</v>
      </c>
      <c r="AB160">
        <f>Quartalsdaten!CF160</f>
        <v>100.2</v>
      </c>
      <c r="AC160" s="55">
        <f>Annual!W36</f>
        <v>2282.384</v>
      </c>
      <c r="AD160" s="41">
        <f>Annual!X36</f>
        <v>1.7150950198739023</v>
      </c>
      <c r="AE160" s="105">
        <f>AVERAGE(INDEX(Monatsdaten!CN$2:CN$1980,($AM160-1)*3+1,1):INDEX(Monatsdaten!CN$2:CN$1980,$AM160*3,1))</f>
        <v>-14.766666666666666</v>
      </c>
      <c r="AF160" s="105">
        <f>AVERAGE(INDEX(Monatsdaten!CO$2:CO$1980,($AM160-1)*3+1,1):INDEX(Monatsdaten!CO$2:CO$1980,$AM160*3,1))</f>
        <v>-8.8666666666666654</v>
      </c>
      <c r="AG160" s="105">
        <f>AVERAGE(INDEX(Monatsdaten!CP$2:CP$1980,($AM160-1)*3+1,1):INDEX(Monatsdaten!CP$2:CP$1980,$AM160*3,1))</f>
        <v>-0.3000000000000001</v>
      </c>
      <c r="AH160" s="105" t="e">
        <f>AVERAGE(INDEX(Monatsdaten!CQ$2:CQ$1980,($AM160-1)*3+1,1):INDEX(Monatsdaten!CQ$2:CQ$1980,$AM160*3,1))</f>
        <v>#DIV/0!</v>
      </c>
      <c r="AM160" s="107">
        <v>159</v>
      </c>
    </row>
    <row r="161" spans="1:39">
      <c r="A161" s="40" t="s">
        <v>227</v>
      </c>
      <c r="B161" s="41">
        <f>Quartalsdaten!B161</f>
        <v>496.60327463862052</v>
      </c>
      <c r="C161">
        <f>Quartalsdaten!C161</f>
        <v>95.7</v>
      </c>
      <c r="D161" s="105">
        <f>Quartalsdaten!J161</f>
        <v>3.43</v>
      </c>
      <c r="E161">
        <f>Quartalsdaten!K161</f>
        <v>5.17</v>
      </c>
      <c r="F161">
        <f>Quartalsdaten!P161</f>
        <v>10.4</v>
      </c>
      <c r="G161">
        <f>Quartalsdaten!Q161</f>
        <v>79.2</v>
      </c>
      <c r="H161">
        <f>Quartalsdaten!R161</f>
        <v>82.8</v>
      </c>
      <c r="I161">
        <f>Quartalsdaten!Y161</f>
        <v>3.2628146852723252</v>
      </c>
      <c r="J161">
        <f>Quartalsdaten!AH161</f>
        <v>95.6</v>
      </c>
      <c r="K161">
        <f>Quartalsdaten!AI161</f>
        <v>94.35</v>
      </c>
      <c r="L161">
        <f>Quartalsdaten!AY161</f>
        <v>24.24</v>
      </c>
      <c r="M161" s="41">
        <f>Quartalsdaten!D161</f>
        <v>90</v>
      </c>
      <c r="N161" s="41">
        <f>Quartalsdaten!E161</f>
        <v>101.8</v>
      </c>
      <c r="O161">
        <f>Quartalsdaten!L161</f>
        <v>6958.1</v>
      </c>
      <c r="P161">
        <f>Quartalsdaten!N161</f>
        <v>76.900000000000006</v>
      </c>
      <c r="Q161">
        <f>Quartalsdaten!AD161</f>
        <v>-30</v>
      </c>
      <c r="R161">
        <f>Quartalsdaten!AE161</f>
        <v>59.6</v>
      </c>
      <c r="S161">
        <f>Quartalsdaten!AF161</f>
        <v>10.5</v>
      </c>
      <c r="T161">
        <f>Quartalsdaten!AJ161</f>
        <v>1.0110140000000001</v>
      </c>
      <c r="U161">
        <f>Quartalsdaten!AO161</f>
        <v>-19.2</v>
      </c>
      <c r="V161">
        <f>Quartalsdaten!BH161</f>
        <v>85.1</v>
      </c>
      <c r="W161" s="105">
        <f>AVERAGE(INDEX(Monatsdaten!AR$2:AR$1980,($AM161-1)*3+1,1):INDEX(Monatsdaten!AR$2:AR$1980,$AM161*3,1))</f>
        <v>100.94926666666667</v>
      </c>
      <c r="X161">
        <f>Quartalsdaten!BO161</f>
        <v>19.7</v>
      </c>
      <c r="Y161">
        <f>Quartalsdaten!BR161</f>
        <v>88.4</v>
      </c>
      <c r="Z161">
        <f>Quartalsdaten!CD161</f>
        <v>83.8</v>
      </c>
      <c r="AA161">
        <f>Quartalsdaten!CE161</f>
        <v>-7.8</v>
      </c>
      <c r="AB161">
        <f>Quartalsdaten!CF161</f>
        <v>105.8</v>
      </c>
      <c r="AC161" s="55">
        <f>Annual!W37</f>
        <v>2282.384</v>
      </c>
      <c r="AD161" s="41">
        <f>Annual!X37</f>
        <v>1.7150950198739023</v>
      </c>
      <c r="AE161" s="105">
        <f>AVERAGE(INDEX(Monatsdaten!CN$2:CN$1980,($AM161-1)*3+1,1):INDEX(Monatsdaten!CN$2:CN$1980,$AM161*3,1))</f>
        <v>-8.5666666666666664</v>
      </c>
      <c r="AF161" s="105">
        <f>AVERAGE(INDEX(Monatsdaten!CO$2:CO$1980,($AM161-1)*3+1,1):INDEX(Monatsdaten!CO$2:CO$1980,$AM161*3,1))</f>
        <v>-1.2333333333333332</v>
      </c>
      <c r="AG161" s="105">
        <f>AVERAGE(INDEX(Monatsdaten!CP$2:CP$1980,($AM161-1)*3+1,1):INDEX(Monatsdaten!CP$2:CP$1980,$AM161*3,1))</f>
        <v>9.1666666666666661</v>
      </c>
      <c r="AH161" s="105" t="e">
        <f>AVERAGE(INDEX(Monatsdaten!CQ$2:CQ$1980,($AM161-1)*3+1,1):INDEX(Monatsdaten!CQ$2:CQ$1980,$AM161*3,1))</f>
        <v>#DIV/0!</v>
      </c>
      <c r="AM161" s="107">
        <v>160</v>
      </c>
    </row>
    <row r="162" spans="1:39">
      <c r="A162" s="40" t="s">
        <v>228</v>
      </c>
      <c r="B162" s="41">
        <f>Quartalsdaten!B162</f>
        <v>503.70971124220085</v>
      </c>
      <c r="C162">
        <f>Quartalsdaten!C162</f>
        <v>97</v>
      </c>
      <c r="D162" s="105">
        <f>Quartalsdaten!J162</f>
        <v>3.5419999999999998</v>
      </c>
      <c r="E162">
        <f>Quartalsdaten!K162</f>
        <v>5.43</v>
      </c>
      <c r="F162">
        <f>Quartalsdaten!P162</f>
        <v>10.1</v>
      </c>
      <c r="G162">
        <f>Quartalsdaten!Q162</f>
        <v>79.5</v>
      </c>
      <c r="H162">
        <f>Quartalsdaten!R162</f>
        <v>82.5</v>
      </c>
      <c r="I162">
        <f>Quartalsdaten!Y162</f>
        <v>3.2968711687417298</v>
      </c>
      <c r="J162">
        <f>Quartalsdaten!AH162</f>
        <v>93.3</v>
      </c>
      <c r="K162">
        <f>Quartalsdaten!AI162</f>
        <v>92.58</v>
      </c>
      <c r="L162">
        <f>Quartalsdaten!AY162</f>
        <v>27.05</v>
      </c>
      <c r="M162" s="41">
        <f>Quartalsdaten!D162</f>
        <v>91.5</v>
      </c>
      <c r="N162" s="41">
        <f>Quartalsdaten!E162</f>
        <v>103</v>
      </c>
      <c r="O162">
        <f>Quartalsdaten!L162</f>
        <v>7599.4</v>
      </c>
      <c r="P162">
        <f>Quartalsdaten!N162</f>
        <v>77.7</v>
      </c>
      <c r="Q162">
        <f>Quartalsdaten!AD162</f>
        <v>-22.8</v>
      </c>
      <c r="R162">
        <f>Quartalsdaten!AE162</f>
        <v>61.7</v>
      </c>
      <c r="S162">
        <f>Quartalsdaten!AF162</f>
        <v>11.3</v>
      </c>
      <c r="T162">
        <f>Quartalsdaten!AJ162</f>
        <v>0.96434299999999995</v>
      </c>
      <c r="U162">
        <f>Quartalsdaten!AO162</f>
        <v>-12.8</v>
      </c>
      <c r="V162">
        <f>Quartalsdaten!BH162</f>
        <v>86.4</v>
      </c>
      <c r="W162" s="105">
        <f>AVERAGE(INDEX(Monatsdaten!AR$2:AR$1980,($AM162-1)*3+1,1):INDEX(Monatsdaten!AR$2:AR$1980,$AM162*3,1))</f>
        <v>101.673</v>
      </c>
      <c r="X162">
        <f>Quartalsdaten!BO162</f>
        <v>13.8</v>
      </c>
      <c r="Y162">
        <f>Quartalsdaten!BR162</f>
        <v>87.6</v>
      </c>
      <c r="Z162">
        <f>Quartalsdaten!CD162</f>
        <v>86.3</v>
      </c>
      <c r="AA162">
        <f>Quartalsdaten!CE162</f>
        <v>-4.7</v>
      </c>
      <c r="AB162">
        <f>Quartalsdaten!CF162</f>
        <v>108.4</v>
      </c>
      <c r="AC162" s="55">
        <f>Annual!W38</f>
        <v>2322.7339999999999</v>
      </c>
      <c r="AD162" s="41">
        <f>Annual!X38</f>
        <v>1.7668456304649571</v>
      </c>
      <c r="AE162" s="105">
        <f>AVERAGE(INDEX(Monatsdaten!CN$2:CN$1980,($AM162-1)*3+1,1):INDEX(Monatsdaten!CN$2:CN$1980,$AM162*3,1))</f>
        <v>-11.133333333333333</v>
      </c>
      <c r="AF162" s="105">
        <f>AVERAGE(INDEX(Monatsdaten!CO$2:CO$1980,($AM162-1)*3+1,1):INDEX(Monatsdaten!CO$2:CO$1980,$AM162*3,1))</f>
        <v>-0.73333333333333339</v>
      </c>
      <c r="AG162" s="105">
        <f>AVERAGE(INDEX(Monatsdaten!CP$2:CP$1980,($AM162-1)*3+1,1):INDEX(Monatsdaten!CP$2:CP$1980,$AM162*3,1))</f>
        <v>14.166666666666666</v>
      </c>
      <c r="AH162" s="105" t="e">
        <f>AVERAGE(INDEX(Monatsdaten!CQ$2:CQ$1980,($AM162-1)*3+1,1):INDEX(Monatsdaten!CQ$2:CQ$1980,$AM162*3,1))</f>
        <v>#DIV/0!</v>
      </c>
      <c r="AM162" s="107">
        <v>161</v>
      </c>
    </row>
    <row r="163" spans="1:39">
      <c r="A163" s="40" t="s">
        <v>229</v>
      </c>
      <c r="B163" s="41">
        <f>Quartalsdaten!B163</f>
        <v>507.84707451129395</v>
      </c>
      <c r="C163">
        <f>Quartalsdaten!C163</f>
        <v>97.8</v>
      </c>
      <c r="D163" s="105">
        <f>Quartalsdaten!J163</f>
        <v>4.2629999999999999</v>
      </c>
      <c r="E163">
        <f>Quartalsdaten!K163</f>
        <v>5.27</v>
      </c>
      <c r="F163">
        <f>Quartalsdaten!P163</f>
        <v>9.5</v>
      </c>
      <c r="G163">
        <f>Quartalsdaten!Q163</f>
        <v>79.599999999999994</v>
      </c>
      <c r="H163">
        <f>Quartalsdaten!R163</f>
        <v>82.4</v>
      </c>
      <c r="I163">
        <f>Quartalsdaten!Y163</f>
        <v>3.3321034278720485</v>
      </c>
      <c r="J163">
        <f>Quartalsdaten!AH163</f>
        <v>91.4</v>
      </c>
      <c r="K163">
        <f>Quartalsdaten!AI163</f>
        <v>90.92</v>
      </c>
      <c r="L163">
        <f>Quartalsdaten!AY163</f>
        <v>27.15</v>
      </c>
      <c r="M163" s="41">
        <f>Quartalsdaten!D163</f>
        <v>93.7</v>
      </c>
      <c r="N163" s="41">
        <f>Quartalsdaten!E163</f>
        <v>102.1</v>
      </c>
      <c r="O163">
        <f>Quartalsdaten!L163</f>
        <v>6898.2</v>
      </c>
      <c r="P163">
        <f>Quartalsdaten!N163</f>
        <v>80</v>
      </c>
      <c r="Q163">
        <f>Quartalsdaten!AD163</f>
        <v>-16.100000000000001</v>
      </c>
      <c r="R163">
        <f>Quartalsdaten!AE163</f>
        <v>64.7</v>
      </c>
      <c r="S163">
        <f>Quartalsdaten!AF163</f>
        <v>13.8</v>
      </c>
      <c r="T163">
        <f>Quartalsdaten!AJ163</f>
        <v>0.94917700000000005</v>
      </c>
      <c r="U163">
        <f>Quartalsdaten!AO163</f>
        <v>-7.5</v>
      </c>
      <c r="V163">
        <f>Quartalsdaten!BH163</f>
        <v>86.3</v>
      </c>
      <c r="W163" s="105">
        <f>AVERAGE(INDEX(Monatsdaten!AR$2:AR$1980,($AM163-1)*3+1,1):INDEX(Monatsdaten!AR$2:AR$1980,$AM163*3,1))</f>
        <v>102.23153333333333</v>
      </c>
      <c r="X163">
        <f>Quartalsdaten!BO163</f>
        <v>14.6</v>
      </c>
      <c r="Y163">
        <f>Quartalsdaten!BR163</f>
        <v>86.1</v>
      </c>
      <c r="Z163">
        <f>Quartalsdaten!CD163</f>
        <v>80.400000000000006</v>
      </c>
      <c r="AA163">
        <f>Quartalsdaten!CE163</f>
        <v>-3.9</v>
      </c>
      <c r="AB163">
        <f>Quartalsdaten!CF163</f>
        <v>109.7</v>
      </c>
      <c r="AC163" s="55">
        <f>Annual!W39</f>
        <v>2322.7339999999999</v>
      </c>
      <c r="AD163" s="41">
        <f>Annual!X39</f>
        <v>1.7668456304649571</v>
      </c>
      <c r="AE163" s="105">
        <f>AVERAGE(INDEX(Monatsdaten!CN$2:CN$1980,($AM163-1)*3+1,1):INDEX(Monatsdaten!CN$2:CN$1980,$AM163*3,1))</f>
        <v>-10.766666666666666</v>
      </c>
      <c r="AF163" s="105">
        <f>AVERAGE(INDEX(Monatsdaten!CO$2:CO$1980,($AM163-1)*3+1,1):INDEX(Monatsdaten!CO$2:CO$1980,$AM163*3,1))</f>
        <v>-1.7333333333333332</v>
      </c>
      <c r="AG163" s="105">
        <f>AVERAGE(INDEX(Monatsdaten!CP$2:CP$1980,($AM163-1)*3+1,1):INDEX(Monatsdaten!CP$2:CP$1980,$AM163*3,1))</f>
        <v>16.933333333333334</v>
      </c>
      <c r="AH163" s="105" t="e">
        <f>AVERAGE(INDEX(Monatsdaten!CQ$2:CQ$1980,($AM163-1)*3+1,1):INDEX(Monatsdaten!CQ$2:CQ$1980,$AM163*3,1))</f>
        <v>#DIV/0!</v>
      </c>
      <c r="AM163" s="107">
        <v>162</v>
      </c>
    </row>
    <row r="164" spans="1:39">
      <c r="A164" s="40" t="s">
        <v>230</v>
      </c>
      <c r="B164" s="41">
        <f>Quartalsdaten!B164</f>
        <v>507.72739216385469</v>
      </c>
      <c r="C164">
        <f>Quartalsdaten!C164</f>
        <v>96.4</v>
      </c>
      <c r="D164" s="105">
        <f>Quartalsdaten!J164</f>
        <v>4.7380000000000004</v>
      </c>
      <c r="E164">
        <f>Quartalsdaten!K164</f>
        <v>5.27</v>
      </c>
      <c r="F164">
        <f>Quartalsdaten!P164</f>
        <v>9.5</v>
      </c>
      <c r="G164">
        <f>Quartalsdaten!Q164</f>
        <v>79.900000000000006</v>
      </c>
      <c r="H164">
        <f>Quartalsdaten!R164</f>
        <v>82.6</v>
      </c>
      <c r="I164">
        <f>Quartalsdaten!Y164</f>
        <v>3.3567833643350693</v>
      </c>
      <c r="J164">
        <f>Quartalsdaten!AH164</f>
        <v>90.4</v>
      </c>
      <c r="K164">
        <f>Quartalsdaten!AI164</f>
        <v>90.13</v>
      </c>
      <c r="L164">
        <f>Quartalsdaten!AY164</f>
        <v>31.29</v>
      </c>
      <c r="M164" s="41">
        <f>Quartalsdaten!D164</f>
        <v>93.1</v>
      </c>
      <c r="N164" s="41">
        <f>Quartalsdaten!E164</f>
        <v>99.9</v>
      </c>
      <c r="O164">
        <f>Quartalsdaten!L164</f>
        <v>6798.1</v>
      </c>
      <c r="P164">
        <f>Quartalsdaten!N164</f>
        <v>81.3</v>
      </c>
      <c r="Q164">
        <f>Quartalsdaten!AD164</f>
        <v>-13.8</v>
      </c>
      <c r="R164">
        <f>Quartalsdaten!AE164</f>
        <v>67.900000000000006</v>
      </c>
      <c r="S164">
        <f>Quartalsdaten!AF164</f>
        <v>14.7</v>
      </c>
      <c r="T164">
        <f>Quartalsdaten!AJ164</f>
        <v>0.87211399999999994</v>
      </c>
      <c r="U164">
        <f>Quartalsdaten!AO164</f>
        <v>-4.5</v>
      </c>
      <c r="V164">
        <f>Quartalsdaten!BH164</f>
        <v>86.4</v>
      </c>
      <c r="W164" s="105">
        <f>AVERAGE(INDEX(Monatsdaten!AR$2:AR$1980,($AM164-1)*3+1,1):INDEX(Monatsdaten!AR$2:AR$1980,$AM164*3,1))</f>
        <v>102.44616666666667</v>
      </c>
      <c r="X164">
        <f>Quartalsdaten!BO164</f>
        <v>17</v>
      </c>
      <c r="Y164">
        <f>Quartalsdaten!BR164</f>
        <v>84.4</v>
      </c>
      <c r="Z164">
        <f>Quartalsdaten!CD164</f>
        <v>60.1</v>
      </c>
      <c r="AA164">
        <f>Quartalsdaten!CE164</f>
        <v>-4.8</v>
      </c>
      <c r="AB164">
        <f>Quartalsdaten!CF164</f>
        <v>110.5</v>
      </c>
      <c r="AC164" s="55">
        <f>Annual!W40</f>
        <v>2322.7339999999999</v>
      </c>
      <c r="AD164" s="41">
        <f>Annual!X40</f>
        <v>1.7668456304649571</v>
      </c>
      <c r="AE164" s="105">
        <f>AVERAGE(INDEX(Monatsdaten!CN$2:CN$1980,($AM164-1)*3+1,1):INDEX(Monatsdaten!CN$2:CN$1980,$AM164*3,1))</f>
        <v>-13.966666666666669</v>
      </c>
      <c r="AF164" s="105">
        <f>AVERAGE(INDEX(Monatsdaten!CO$2:CO$1980,($AM164-1)*3+1,1):INDEX(Monatsdaten!CO$2:CO$1980,$AM164*3,1))</f>
        <v>-8.5</v>
      </c>
      <c r="AG164" s="105">
        <f>AVERAGE(INDEX(Monatsdaten!CP$2:CP$1980,($AM164-1)*3+1,1):INDEX(Monatsdaten!CP$2:CP$1980,$AM164*3,1))</f>
        <v>15.800000000000002</v>
      </c>
      <c r="AH164" s="105" t="e">
        <f>AVERAGE(INDEX(Monatsdaten!CQ$2:CQ$1980,($AM164-1)*3+1,1):INDEX(Monatsdaten!CQ$2:CQ$1980,$AM164*3,1))</f>
        <v>#DIV/0!</v>
      </c>
      <c r="AM164" s="107">
        <v>163</v>
      </c>
    </row>
    <row r="165" spans="1:39">
      <c r="A165" s="40" t="s">
        <v>231</v>
      </c>
      <c r="B165" s="41">
        <f>Quartalsdaten!B165</f>
        <v>506.16835125383437</v>
      </c>
      <c r="C165">
        <f>Quartalsdaten!C165</f>
        <v>96</v>
      </c>
      <c r="D165" s="105">
        <f>Quartalsdaten!J165</f>
        <v>5.024</v>
      </c>
      <c r="E165">
        <f>Quartalsdaten!K165</f>
        <v>5.0999999999999996</v>
      </c>
      <c r="F165">
        <f>Quartalsdaten!P165</f>
        <v>9.3000000000000007</v>
      </c>
      <c r="G165">
        <f>Quartalsdaten!Q165</f>
        <v>80.5</v>
      </c>
      <c r="H165">
        <f>Quartalsdaten!R165</f>
        <v>82.6</v>
      </c>
      <c r="I165">
        <f>Quartalsdaten!Y165</f>
        <v>3.3864230568242415</v>
      </c>
      <c r="J165">
        <f>Quartalsdaten!AH165</f>
        <v>89.4</v>
      </c>
      <c r="K165">
        <f>Quartalsdaten!AI165</f>
        <v>89.15</v>
      </c>
      <c r="L165">
        <f>Quartalsdaten!AY165</f>
        <v>29.89</v>
      </c>
      <c r="M165" s="41">
        <f>Quartalsdaten!D165</f>
        <v>93.4</v>
      </c>
      <c r="N165" s="41">
        <f>Quartalsdaten!E165</f>
        <v>98.7</v>
      </c>
      <c r="O165">
        <f>Quartalsdaten!L165</f>
        <v>6433.6</v>
      </c>
      <c r="P165">
        <f>Quartalsdaten!N165</f>
        <v>81.900000000000006</v>
      </c>
      <c r="Q165">
        <f>Quartalsdaten!AD165</f>
        <v>-13.2</v>
      </c>
      <c r="R165">
        <f>Quartalsdaten!AE165</f>
        <v>69.400000000000006</v>
      </c>
      <c r="S165">
        <f>Quartalsdaten!AF165</f>
        <v>12.6</v>
      </c>
      <c r="T165">
        <f>Quartalsdaten!AJ165</f>
        <v>0.897316</v>
      </c>
      <c r="U165">
        <f>Quartalsdaten!AO165</f>
        <v>-3.2</v>
      </c>
      <c r="V165">
        <f>Quartalsdaten!BH165</f>
        <v>86.2</v>
      </c>
      <c r="W165" s="105">
        <f>AVERAGE(INDEX(Monatsdaten!AR$2:AR$1980,($AM165-1)*3+1,1):INDEX(Monatsdaten!AR$2:AR$1980,$AM165*3,1))</f>
        <v>102.06116666666667</v>
      </c>
      <c r="X165">
        <f>Quartalsdaten!BO165</f>
        <v>9.3000000000000007</v>
      </c>
      <c r="Y165">
        <f>Quartalsdaten!BR165</f>
        <v>84.1</v>
      </c>
      <c r="Z165">
        <f>Quartalsdaten!CD165</f>
        <v>9.6999999999999993</v>
      </c>
      <c r="AA165">
        <f>Quartalsdaten!CE165</f>
        <v>-7</v>
      </c>
      <c r="AB165">
        <f>Quartalsdaten!CF165</f>
        <v>110.1</v>
      </c>
      <c r="AC165" s="55">
        <f>Annual!W41</f>
        <v>2322.7339999999999</v>
      </c>
      <c r="AD165" s="41">
        <f>Annual!X41</f>
        <v>1.7668456304649571</v>
      </c>
      <c r="AE165" s="105">
        <f>AVERAGE(INDEX(Monatsdaten!CN$2:CN$1980,($AM165-1)*3+1,1):INDEX(Monatsdaten!CN$2:CN$1980,$AM165*3,1))</f>
        <v>-16.633333333333333</v>
      </c>
      <c r="AF165" s="105">
        <f>AVERAGE(INDEX(Monatsdaten!CO$2:CO$1980,($AM165-1)*3+1,1):INDEX(Monatsdaten!CO$2:CO$1980,$AM165*3,1))</f>
        <v>-13.799999999999999</v>
      </c>
      <c r="AG165" s="105">
        <f>AVERAGE(INDEX(Monatsdaten!CP$2:CP$1980,($AM165-1)*3+1,1):INDEX(Monatsdaten!CP$2:CP$1980,$AM165*3,1))</f>
        <v>15.466666666666667</v>
      </c>
      <c r="AH165" s="105" t="e">
        <f>AVERAGE(INDEX(Monatsdaten!CQ$2:CQ$1980,($AM165-1)*3+1,1):INDEX(Monatsdaten!CQ$2:CQ$1980,$AM165*3,1))</f>
        <v>#DIV/0!</v>
      </c>
      <c r="AM165" s="107">
        <v>164</v>
      </c>
    </row>
    <row r="166" spans="1:39">
      <c r="A166" s="40" t="s">
        <v>232</v>
      </c>
      <c r="B166" s="41">
        <f>Quartalsdaten!B166</f>
        <v>516.34689897446549</v>
      </c>
      <c r="C166">
        <f>Quartalsdaten!C166</f>
        <v>93.5</v>
      </c>
      <c r="D166" s="105">
        <f>Quartalsdaten!J166</f>
        <v>4.7450000000000001</v>
      </c>
      <c r="E166">
        <f>Quartalsdaten!K166</f>
        <v>4.7699999999999996</v>
      </c>
      <c r="F166">
        <f>Quartalsdaten!P166</f>
        <v>9.3000000000000007</v>
      </c>
      <c r="G166">
        <f>Quartalsdaten!Q166</f>
        <v>80.8</v>
      </c>
      <c r="H166">
        <f>Quartalsdaten!R166</f>
        <v>83.1</v>
      </c>
      <c r="I166">
        <f>Quartalsdaten!Y166</f>
        <v>3.3956605455165305</v>
      </c>
      <c r="J166">
        <f>Quartalsdaten!AH166</f>
        <v>91.6</v>
      </c>
      <c r="K166">
        <f>Quartalsdaten!AI166</f>
        <v>92.01</v>
      </c>
      <c r="L166">
        <f>Quartalsdaten!AY166</f>
        <v>26.24</v>
      </c>
      <c r="M166" s="41">
        <f>Quartalsdaten!D166</f>
        <v>91.3</v>
      </c>
      <c r="N166" s="41">
        <f>Quartalsdaten!E166</f>
        <v>95.7</v>
      </c>
      <c r="O166">
        <f>Quartalsdaten!L166</f>
        <v>5830</v>
      </c>
      <c r="P166">
        <f>Quartalsdaten!N166</f>
        <v>82.5</v>
      </c>
      <c r="Q166">
        <f>Quartalsdaten!AD166</f>
        <v>-15.4</v>
      </c>
      <c r="R166">
        <f>Quartalsdaten!AE166</f>
        <v>66.2</v>
      </c>
      <c r="S166">
        <f>Quartalsdaten!AF166</f>
        <v>9.4</v>
      </c>
      <c r="T166">
        <f>Quartalsdaten!AJ166</f>
        <v>0.90952299999999997</v>
      </c>
      <c r="U166">
        <f>Quartalsdaten!AO166</f>
        <v>-7</v>
      </c>
      <c r="V166">
        <f>Quartalsdaten!BH166</f>
        <v>86.1</v>
      </c>
      <c r="W166" s="105">
        <f>AVERAGE(INDEX(Monatsdaten!AR$2:AR$1980,($AM166-1)*3+1,1):INDEX(Monatsdaten!AR$2:AR$1980,$AM166*3,1))</f>
        <v>101.02539999999999</v>
      </c>
      <c r="X166">
        <f>Quartalsdaten!BO166</f>
        <v>12.8</v>
      </c>
      <c r="Y166">
        <f>Quartalsdaten!BR166</f>
        <v>84.8</v>
      </c>
      <c r="Z166">
        <f>Quartalsdaten!CD166</f>
        <v>-7</v>
      </c>
      <c r="AA166">
        <f>Quartalsdaten!CE166</f>
        <v>-5</v>
      </c>
      <c r="AB166">
        <f>Quartalsdaten!CF166</f>
        <v>104</v>
      </c>
      <c r="AC166" s="55">
        <f>Annual!W42</f>
        <v>2362.27</v>
      </c>
      <c r="AD166" s="41">
        <f>Annual!X42</f>
        <v>1.6785849803835577</v>
      </c>
      <c r="AE166" s="105">
        <f>AVERAGE(INDEX(Monatsdaten!CN$2:CN$1980,($AM166-1)*3+1,1):INDEX(Monatsdaten!CN$2:CN$1980,$AM166*3,1))</f>
        <v>-15.5</v>
      </c>
      <c r="AF166" s="105">
        <f>AVERAGE(INDEX(Monatsdaten!CO$2:CO$1980,($AM166-1)*3+1,1):INDEX(Monatsdaten!CO$2:CO$1980,$AM166*3,1))</f>
        <v>-17.966666666666665</v>
      </c>
      <c r="AG166" s="105">
        <f>AVERAGE(INDEX(Monatsdaten!CP$2:CP$1980,($AM166-1)*3+1,1):INDEX(Monatsdaten!CP$2:CP$1980,$AM166*3,1))</f>
        <v>7.9666666666666677</v>
      </c>
      <c r="AH166" s="105">
        <f>AVERAGE(INDEX(Monatsdaten!CQ$2:CQ$1980,($AM166-1)*3+1,1):INDEX(Monatsdaten!CQ$2:CQ$1980,$AM166*3,1))</f>
        <v>16.5</v>
      </c>
      <c r="AM166" s="107">
        <v>165</v>
      </c>
    </row>
    <row r="167" spans="1:39">
      <c r="A167" s="40" t="s">
        <v>233</v>
      </c>
      <c r="B167" s="41">
        <f>Quartalsdaten!B167</f>
        <v>516.04729680670357</v>
      </c>
      <c r="C167">
        <f>Quartalsdaten!C167</f>
        <v>89.2</v>
      </c>
      <c r="D167" s="105">
        <f>Quartalsdaten!J167</f>
        <v>4.5910000000000002</v>
      </c>
      <c r="E167">
        <f>Quartalsdaten!K167</f>
        <v>4.97</v>
      </c>
      <c r="F167">
        <f>Quartalsdaten!P167</f>
        <v>9.3000000000000007</v>
      </c>
      <c r="G167">
        <f>Quartalsdaten!Q167</f>
        <v>81.599999999999994</v>
      </c>
      <c r="H167">
        <f>Quartalsdaten!R167</f>
        <v>83.1</v>
      </c>
      <c r="I167">
        <f>Quartalsdaten!Y167</f>
        <v>3.4035783460578855</v>
      </c>
      <c r="J167">
        <f>Quartalsdaten!AH167</f>
        <v>89.5</v>
      </c>
      <c r="K167">
        <f>Quartalsdaten!AI167</f>
        <v>90.77</v>
      </c>
      <c r="L167">
        <f>Quartalsdaten!AY167</f>
        <v>27.49</v>
      </c>
      <c r="M167" s="41">
        <f>Quartalsdaten!D167</f>
        <v>87.2</v>
      </c>
      <c r="N167" s="41">
        <f>Quartalsdaten!E167</f>
        <v>91.3</v>
      </c>
      <c r="O167">
        <f>Quartalsdaten!L167</f>
        <v>6058.4</v>
      </c>
      <c r="P167">
        <f>Quartalsdaten!N167</f>
        <v>81.2</v>
      </c>
      <c r="Q167">
        <f>Quartalsdaten!AD167</f>
        <v>-23.7</v>
      </c>
      <c r="R167">
        <f>Quartalsdaten!AE167</f>
        <v>66.3</v>
      </c>
      <c r="S167">
        <f>Quartalsdaten!AF167</f>
        <v>0.9</v>
      </c>
      <c r="T167">
        <f>Quartalsdaten!AJ167</f>
        <v>0.85316700000000001</v>
      </c>
      <c r="U167">
        <f>Quartalsdaten!AO167</f>
        <v>-17.5</v>
      </c>
      <c r="V167">
        <f>Quartalsdaten!BH167</f>
        <v>84.5</v>
      </c>
      <c r="W167" s="105">
        <f>AVERAGE(INDEX(Monatsdaten!AR$2:AR$1980,($AM167-1)*3+1,1):INDEX(Monatsdaten!AR$2:AR$1980,$AM167*3,1))</f>
        <v>99.600533333333331</v>
      </c>
      <c r="X167">
        <f>Quartalsdaten!BO167</f>
        <v>16.7</v>
      </c>
      <c r="Y167">
        <f>Quartalsdaten!BR167</f>
        <v>81.599999999999994</v>
      </c>
      <c r="Z167">
        <f>Quartalsdaten!CD167</f>
        <v>-5.6</v>
      </c>
      <c r="AA167">
        <f>Quartalsdaten!CE167</f>
        <v>-6.7</v>
      </c>
      <c r="AB167">
        <f>Quartalsdaten!CF167</f>
        <v>99.8</v>
      </c>
      <c r="AC167" s="55">
        <f>Annual!W43</f>
        <v>2362.27</v>
      </c>
      <c r="AD167" s="41">
        <f>Annual!X43</f>
        <v>1.6785849803835577</v>
      </c>
      <c r="AE167" s="105">
        <f>AVERAGE(INDEX(Monatsdaten!CN$2:CN$1980,($AM167-1)*3+1,1):INDEX(Monatsdaten!CN$2:CN$1980,$AM167*3,1))</f>
        <v>-22.633333333333336</v>
      </c>
      <c r="AF167" s="105">
        <f>AVERAGE(INDEX(Monatsdaten!CO$2:CO$1980,($AM167-1)*3+1,1):INDEX(Monatsdaten!CO$2:CO$1980,$AM167*3,1))</f>
        <v>-26.133333333333336</v>
      </c>
      <c r="AG167" s="105">
        <f>AVERAGE(INDEX(Monatsdaten!CP$2:CP$1980,($AM167-1)*3+1,1):INDEX(Monatsdaten!CP$2:CP$1980,$AM167*3,1))</f>
        <v>-2.6666666666666665</v>
      </c>
      <c r="AH167" s="105">
        <f>AVERAGE(INDEX(Monatsdaten!CQ$2:CQ$1980,($AM167-1)*3+1,1):INDEX(Monatsdaten!CQ$2:CQ$1980,$AM167*3,1))</f>
        <v>16.266666666666666</v>
      </c>
      <c r="AM167" s="107">
        <v>166</v>
      </c>
    </row>
    <row r="168" spans="1:39">
      <c r="A168" s="40" t="s">
        <v>234</v>
      </c>
      <c r="B168" s="41">
        <f>Quartalsdaten!B168</f>
        <v>515.20714257964642</v>
      </c>
      <c r="C168">
        <f>Quartalsdaten!C168</f>
        <v>86.3</v>
      </c>
      <c r="D168" s="105">
        <f>Quartalsdaten!J168</f>
        <v>4.2679999999999998</v>
      </c>
      <c r="E168">
        <f>Quartalsdaten!K168</f>
        <v>4.87</v>
      </c>
      <c r="F168">
        <f>Quartalsdaten!P168</f>
        <v>9.3000000000000007</v>
      </c>
      <c r="G168">
        <f>Quartalsdaten!Q168</f>
        <v>81.8</v>
      </c>
      <c r="H168">
        <f>Quartalsdaten!R168</f>
        <v>83.7</v>
      </c>
      <c r="I168">
        <f>Quartalsdaten!Y168</f>
        <v>3.4125560399187105</v>
      </c>
      <c r="J168">
        <f>Quartalsdaten!AH168</f>
        <v>90.3</v>
      </c>
      <c r="K168">
        <f>Quartalsdaten!AI168</f>
        <v>91.74</v>
      </c>
      <c r="L168">
        <f>Quartalsdaten!AY168</f>
        <v>25.52</v>
      </c>
      <c r="M168" s="41">
        <f>Quartalsdaten!D168</f>
        <v>83.2</v>
      </c>
      <c r="N168" s="41">
        <f>Quartalsdaten!E168</f>
        <v>89.5</v>
      </c>
      <c r="O168">
        <f>Quartalsdaten!L168</f>
        <v>4308.2</v>
      </c>
      <c r="P168">
        <f>Quartalsdaten!N168</f>
        <v>80.400000000000006</v>
      </c>
      <c r="Q168">
        <f>Quartalsdaten!AD168</f>
        <v>-29.3</v>
      </c>
      <c r="R168">
        <f>Quartalsdaten!AE168</f>
        <v>63.7</v>
      </c>
      <c r="S168">
        <f>Quartalsdaten!AF168</f>
        <v>-1.3</v>
      </c>
      <c r="T168">
        <f>Quartalsdaten!AJ168</f>
        <v>0.91109499999999999</v>
      </c>
      <c r="U168">
        <f>Quartalsdaten!AO168</f>
        <v>-24.6</v>
      </c>
      <c r="V168">
        <f>Quartalsdaten!BH168</f>
        <v>83.6</v>
      </c>
      <c r="W168" s="105">
        <f>AVERAGE(INDEX(Monatsdaten!AR$2:AR$1980,($AM168-1)*3+1,1):INDEX(Monatsdaten!AR$2:AR$1980,$AM168*3,1))</f>
        <v>98.444933333333324</v>
      </c>
      <c r="X168">
        <f>Quartalsdaten!BO168</f>
        <v>17</v>
      </c>
      <c r="Y168">
        <f>Quartalsdaten!BR168</f>
        <v>79.900000000000006</v>
      </c>
      <c r="Z168">
        <f>Quartalsdaten!CD168</f>
        <v>7.7</v>
      </c>
      <c r="AA168">
        <f>Quartalsdaten!CE168</f>
        <v>-11.1</v>
      </c>
      <c r="AB168">
        <f>Quartalsdaten!CF168</f>
        <v>92.9</v>
      </c>
      <c r="AC168" s="55">
        <f>Annual!W44</f>
        <v>2362.27</v>
      </c>
      <c r="AD168" s="41">
        <f>Annual!X44</f>
        <v>1.6785849803835577</v>
      </c>
      <c r="AE168" s="105">
        <f>AVERAGE(INDEX(Monatsdaten!CN$2:CN$1980,($AM168-1)*3+1,1):INDEX(Monatsdaten!CN$2:CN$1980,$AM168*3,1))</f>
        <v>-26.099999999999998</v>
      </c>
      <c r="AF168" s="105">
        <f>AVERAGE(INDEX(Monatsdaten!CO$2:CO$1980,($AM168-1)*3+1,1):INDEX(Monatsdaten!CO$2:CO$1980,$AM168*3,1))</f>
        <v>-26.633333333333329</v>
      </c>
      <c r="AG168" s="105">
        <f>AVERAGE(INDEX(Monatsdaten!CP$2:CP$1980,($AM168-1)*3+1,1):INDEX(Monatsdaten!CP$2:CP$1980,$AM168*3,1))</f>
        <v>-10.9</v>
      </c>
      <c r="AH168" s="105">
        <f>AVERAGE(INDEX(Monatsdaten!CQ$2:CQ$1980,($AM168-1)*3+1,1):INDEX(Monatsdaten!CQ$2:CQ$1980,$AM168*3,1))</f>
        <v>13.733333333333334</v>
      </c>
      <c r="AM168" s="107">
        <v>167</v>
      </c>
    </row>
    <row r="169" spans="1:39">
      <c r="A169" s="40" t="s">
        <v>235</v>
      </c>
      <c r="B169" s="41">
        <f>Quartalsdaten!B169</f>
        <v>514.60793824412258</v>
      </c>
      <c r="C169">
        <f>Quartalsdaten!C169</f>
        <v>84.9</v>
      </c>
      <c r="D169" s="105">
        <f>Quartalsdaten!J169</f>
        <v>3.444</v>
      </c>
      <c r="E169">
        <f>Quartalsdaten!K169</f>
        <v>4.5999999999999996</v>
      </c>
      <c r="F169">
        <f>Quartalsdaten!P169</f>
        <v>9.6</v>
      </c>
      <c r="G169">
        <f>Quartalsdaten!Q169</f>
        <v>81.900000000000006</v>
      </c>
      <c r="H169">
        <f>Quartalsdaten!R169</f>
        <v>84.4</v>
      </c>
      <c r="I169">
        <f>Quartalsdaten!Y169</f>
        <v>3.4230067171770382</v>
      </c>
      <c r="J169">
        <f>Quartalsdaten!AH169</f>
        <v>90.7</v>
      </c>
      <c r="K169">
        <f>Quartalsdaten!AI169</f>
        <v>91.93</v>
      </c>
      <c r="L169">
        <f>Quartalsdaten!AY169</f>
        <v>19.61</v>
      </c>
      <c r="M169" s="41">
        <f>Quartalsdaten!D169</f>
        <v>80.599999999999994</v>
      </c>
      <c r="N169" s="41">
        <f>Quartalsdaten!E169</f>
        <v>89.4</v>
      </c>
      <c r="O169">
        <f>Quartalsdaten!L169</f>
        <v>5160.1000000000004</v>
      </c>
      <c r="P169">
        <f>Quartalsdaten!N169</f>
        <v>78.599999999999994</v>
      </c>
      <c r="Q169">
        <f>Quartalsdaten!AD169</f>
        <v>-38.700000000000003</v>
      </c>
      <c r="R169">
        <f>Quartalsdaten!AE169</f>
        <v>63.8</v>
      </c>
      <c r="S169">
        <f>Quartalsdaten!AF169</f>
        <v>-6</v>
      </c>
      <c r="T169">
        <f>Quartalsdaten!AJ169</f>
        <v>0.89237200000000005</v>
      </c>
      <c r="U169">
        <f>Quartalsdaten!AO169</f>
        <v>-34.299999999999997</v>
      </c>
      <c r="V169">
        <f>Quartalsdaten!BH169</f>
        <v>82.9</v>
      </c>
      <c r="W169" s="105">
        <f>AVERAGE(INDEX(Monatsdaten!AR$2:AR$1980,($AM169-1)*3+1,1):INDEX(Monatsdaten!AR$2:AR$1980,$AM169*3,1))</f>
        <v>98.135833333333338</v>
      </c>
      <c r="X169">
        <f>Quartalsdaten!BO169</f>
        <v>26.9</v>
      </c>
      <c r="Y169">
        <f>Quartalsdaten!BR169</f>
        <v>81</v>
      </c>
      <c r="Z169">
        <f>Quartalsdaten!CD169</f>
        <v>16.2</v>
      </c>
      <c r="AA169">
        <f>Quartalsdaten!CE169</f>
        <v>-13.2</v>
      </c>
      <c r="AB169">
        <f>Quartalsdaten!CF169</f>
        <v>82.7</v>
      </c>
      <c r="AC169" s="55">
        <f>Annual!W45</f>
        <v>2362.27</v>
      </c>
      <c r="AD169" s="41">
        <f>Annual!X45</f>
        <v>1.6785849803835577</v>
      </c>
      <c r="AE169" s="105">
        <f>AVERAGE(INDEX(Monatsdaten!CN$2:CN$1980,($AM169-1)*3+1,1):INDEX(Monatsdaten!CN$2:CN$1980,$AM169*3,1))</f>
        <v>-30.433333333333334</v>
      </c>
      <c r="AF169" s="105">
        <f>AVERAGE(INDEX(Monatsdaten!CO$2:CO$1980,($AM169-1)*3+1,1):INDEX(Monatsdaten!CO$2:CO$1980,$AM169*3,1))</f>
        <v>-26.900000000000002</v>
      </c>
      <c r="AG169" s="105">
        <f>AVERAGE(INDEX(Monatsdaten!CP$2:CP$1980,($AM169-1)*3+1,1):INDEX(Monatsdaten!CP$2:CP$1980,$AM169*3,1))</f>
        <v>-15.466666666666669</v>
      </c>
      <c r="AH169" s="105">
        <f>AVERAGE(INDEX(Monatsdaten!CQ$2:CQ$1980,($AM169-1)*3+1,1):INDEX(Monatsdaten!CQ$2:CQ$1980,$AM169*3,1))</f>
        <v>9.2333333333333343</v>
      </c>
      <c r="AM169" s="107">
        <v>168</v>
      </c>
    </row>
    <row r="170" spans="1:39">
      <c r="A170" s="40" t="s">
        <v>236</v>
      </c>
      <c r="B170" s="41">
        <f>Quartalsdaten!B170</f>
        <v>511.90914093928296</v>
      </c>
      <c r="C170">
        <f>Quartalsdaten!C170</f>
        <v>86.3</v>
      </c>
      <c r="D170" s="105">
        <f>Quartalsdaten!J170</f>
        <v>3.3620000000000001</v>
      </c>
      <c r="E170">
        <f>Quartalsdaten!K170</f>
        <v>5</v>
      </c>
      <c r="F170">
        <f>Quartalsdaten!P170</f>
        <v>9.6</v>
      </c>
      <c r="G170">
        <f>Quartalsdaten!Q170</f>
        <v>82.3</v>
      </c>
      <c r="H170">
        <f>Quartalsdaten!R170</f>
        <v>84.6</v>
      </c>
      <c r="I170">
        <f>Quartalsdaten!Y170</f>
        <v>3.4409631345841238</v>
      </c>
      <c r="J170">
        <f>Quartalsdaten!AH170</f>
        <v>89.8</v>
      </c>
      <c r="K170">
        <f>Quartalsdaten!AI170</f>
        <v>91.33</v>
      </c>
      <c r="L170">
        <f>Quartalsdaten!AY170</f>
        <v>21.52</v>
      </c>
      <c r="M170" s="41">
        <f>Quartalsdaten!D170</f>
        <v>79.400000000000006</v>
      </c>
      <c r="N170" s="41">
        <f>Quartalsdaten!E170</f>
        <v>93.8</v>
      </c>
      <c r="O170">
        <f>Quartalsdaten!L170</f>
        <v>5397.3</v>
      </c>
      <c r="P170">
        <f>Quartalsdaten!N170</f>
        <v>79.2</v>
      </c>
      <c r="Q170">
        <f>Quartalsdaten!AD170</f>
        <v>-34.4</v>
      </c>
      <c r="R170">
        <f>Quartalsdaten!AE170</f>
        <v>65.400000000000006</v>
      </c>
      <c r="S170">
        <f>Quartalsdaten!AF170</f>
        <v>-0.6</v>
      </c>
      <c r="T170">
        <f>Quartalsdaten!AJ170</f>
        <v>0.87580000000000002</v>
      </c>
      <c r="U170">
        <f>Quartalsdaten!AO170</f>
        <v>-33.5</v>
      </c>
      <c r="V170">
        <f>Quartalsdaten!BH170</f>
        <v>82</v>
      </c>
      <c r="W170" s="105">
        <f>AVERAGE(INDEX(Monatsdaten!AR$2:AR$1980,($AM170-1)*3+1,1):INDEX(Monatsdaten!AR$2:AR$1980,$AM170*3,1))</f>
        <v>98.714299999999994</v>
      </c>
      <c r="X170">
        <f>Quartalsdaten!BO170</f>
        <v>14.7</v>
      </c>
      <c r="Y170">
        <f>Quartalsdaten!BR170</f>
        <v>80.400000000000006</v>
      </c>
      <c r="Z170">
        <f>Quartalsdaten!CD170</f>
        <v>52.4</v>
      </c>
      <c r="AA170">
        <f>Quartalsdaten!CE170</f>
        <v>-15.8</v>
      </c>
      <c r="AB170">
        <f>Quartalsdaten!CF170</f>
        <v>84.8</v>
      </c>
      <c r="AC170" s="55">
        <f>Annual!W46</f>
        <v>2398.6219999999998</v>
      </c>
      <c r="AD170" s="41">
        <f>Annual!X46</f>
        <v>1.4785979032087238</v>
      </c>
      <c r="AE170" s="105">
        <f>AVERAGE(INDEX(Monatsdaten!CN$2:CN$1980,($AM170-1)*3+1,1):INDEX(Monatsdaten!CN$2:CN$1980,$AM170*3,1))</f>
        <v>-33.366666666666667</v>
      </c>
      <c r="AF170" s="105">
        <f>AVERAGE(INDEX(Monatsdaten!CO$2:CO$1980,($AM170-1)*3+1,1):INDEX(Monatsdaten!CO$2:CO$1980,$AM170*3,1))</f>
        <v>-26.666666666666668</v>
      </c>
      <c r="AG170" s="105">
        <f>AVERAGE(INDEX(Monatsdaten!CP$2:CP$1980,($AM170-1)*3+1,1):INDEX(Monatsdaten!CP$2:CP$1980,$AM170*3,1))</f>
        <v>-9.4666666666666668</v>
      </c>
      <c r="AH170" s="105">
        <f>AVERAGE(INDEX(Monatsdaten!CQ$2:CQ$1980,($AM170-1)*3+1,1):INDEX(Monatsdaten!CQ$2:CQ$1980,$AM170*3,1))</f>
        <v>1.3666666666666665</v>
      </c>
      <c r="AM170" s="107">
        <v>169</v>
      </c>
    </row>
    <row r="171" spans="1:39">
      <c r="A171" s="40" t="s">
        <v>237</v>
      </c>
      <c r="B171" s="41">
        <f>Quartalsdaten!B171</f>
        <v>514.18786113059377</v>
      </c>
      <c r="C171">
        <f>Quartalsdaten!C171</f>
        <v>88.2</v>
      </c>
      <c r="D171" s="105">
        <f>Quartalsdaten!J171</f>
        <v>3.4460000000000002</v>
      </c>
      <c r="E171">
        <f>Quartalsdaten!K171</f>
        <v>5.13</v>
      </c>
      <c r="F171">
        <f>Quartalsdaten!P171</f>
        <v>9.6999999999999993</v>
      </c>
      <c r="G171">
        <f>Quartalsdaten!Q171</f>
        <v>82.5</v>
      </c>
      <c r="H171">
        <f>Quartalsdaten!R171</f>
        <v>84.3</v>
      </c>
      <c r="I171">
        <f>Quartalsdaten!Y171</f>
        <v>3.4681271837924266</v>
      </c>
      <c r="J171">
        <f>Quartalsdaten!AH171</f>
        <v>90.3</v>
      </c>
      <c r="K171">
        <f>Quartalsdaten!AI171</f>
        <v>92.5</v>
      </c>
      <c r="L171">
        <f>Quartalsdaten!AY171</f>
        <v>25.29</v>
      </c>
      <c r="M171" s="41">
        <f>Quartalsdaten!D171</f>
        <v>78.8</v>
      </c>
      <c r="N171" s="41">
        <f>Quartalsdaten!E171</f>
        <v>98.7</v>
      </c>
      <c r="O171">
        <f>Quartalsdaten!L171</f>
        <v>4382.6000000000004</v>
      </c>
      <c r="P171">
        <f>Quartalsdaten!N171</f>
        <v>79.599999999999994</v>
      </c>
      <c r="Q171">
        <f>Quartalsdaten!AD171</f>
        <v>-31</v>
      </c>
      <c r="R171">
        <f>Quartalsdaten!AE171</f>
        <v>68.900000000000006</v>
      </c>
      <c r="S171">
        <f>Quartalsdaten!AF171</f>
        <v>8.5</v>
      </c>
      <c r="T171">
        <f>Quartalsdaten!AJ171</f>
        <v>0.95543999999999996</v>
      </c>
      <c r="U171">
        <f>Quartalsdaten!AO171</f>
        <v>-32.200000000000003</v>
      </c>
      <c r="V171">
        <f>Quartalsdaten!BH171</f>
        <v>82.2</v>
      </c>
      <c r="W171" s="105">
        <f>AVERAGE(INDEX(Monatsdaten!AR$2:AR$1980,($AM171-1)*3+1,1):INDEX(Monatsdaten!AR$2:AR$1980,$AM171*3,1))</f>
        <v>99.146866666666668</v>
      </c>
      <c r="X171">
        <f>Quartalsdaten!BO171</f>
        <v>17.600000000000001</v>
      </c>
      <c r="Y171">
        <f>Quartalsdaten!BR171</f>
        <v>79.3</v>
      </c>
      <c r="Z171">
        <f>Quartalsdaten!CD171</f>
        <v>68.8</v>
      </c>
      <c r="AA171">
        <f>Quartalsdaten!CE171</f>
        <v>-16</v>
      </c>
      <c r="AB171">
        <f>Quartalsdaten!CF171</f>
        <v>86</v>
      </c>
      <c r="AC171" s="55">
        <f>Annual!W47</f>
        <v>2398.6219999999998</v>
      </c>
      <c r="AD171" s="41">
        <f>Annual!X47</f>
        <v>1.4785979032087238</v>
      </c>
      <c r="AE171" s="105">
        <f>AVERAGE(INDEX(Monatsdaten!CN$2:CN$1980,($AM171-1)*3+1,1):INDEX(Monatsdaten!CN$2:CN$1980,$AM171*3,1))</f>
        <v>-36.966666666666669</v>
      </c>
      <c r="AF171" s="105">
        <f>AVERAGE(INDEX(Monatsdaten!CO$2:CO$1980,($AM171-1)*3+1,1):INDEX(Monatsdaten!CO$2:CO$1980,$AM171*3,1))</f>
        <v>-30.166666666666668</v>
      </c>
      <c r="AG171" s="105">
        <f>AVERAGE(INDEX(Monatsdaten!CP$2:CP$1980,($AM171-1)*3+1,1):INDEX(Monatsdaten!CP$2:CP$1980,$AM171*3,1))</f>
        <v>-0.8666666666666667</v>
      </c>
      <c r="AH171" s="105">
        <f>AVERAGE(INDEX(Monatsdaten!CQ$2:CQ$1980,($AM171-1)*3+1,1):INDEX(Monatsdaten!CQ$2:CQ$1980,$AM171*3,1))</f>
        <v>-2.5333333333333337</v>
      </c>
      <c r="AM171" s="107">
        <v>170</v>
      </c>
    </row>
    <row r="172" spans="1:39">
      <c r="A172" s="40" t="s">
        <v>238</v>
      </c>
      <c r="B172" s="41">
        <f>Quartalsdaten!B172</f>
        <v>516.70673861511057</v>
      </c>
      <c r="C172">
        <f>Quartalsdaten!C172</f>
        <v>86.8</v>
      </c>
      <c r="D172" s="105">
        <f>Quartalsdaten!J172</f>
        <v>3.3570000000000002</v>
      </c>
      <c r="E172">
        <f>Quartalsdaten!K172</f>
        <v>4.63</v>
      </c>
      <c r="F172">
        <f>Quartalsdaten!P172</f>
        <v>9.8000000000000007</v>
      </c>
      <c r="G172">
        <f>Quartalsdaten!Q172</f>
        <v>82.7</v>
      </c>
      <c r="H172">
        <f>Quartalsdaten!R172</f>
        <v>85</v>
      </c>
      <c r="I172">
        <f>Quartalsdaten!Y172</f>
        <v>3.4875859857968377</v>
      </c>
      <c r="J172">
        <f>Quartalsdaten!AH172</f>
        <v>91.9</v>
      </c>
      <c r="K172">
        <f>Quartalsdaten!AI172</f>
        <v>94.5</v>
      </c>
      <c r="L172">
        <f>Quartalsdaten!AY172</f>
        <v>26.95</v>
      </c>
      <c r="M172" s="41">
        <f>Quartalsdaten!D172</f>
        <v>78.599999999999994</v>
      </c>
      <c r="N172" s="41">
        <f>Quartalsdaten!E172</f>
        <v>95.9</v>
      </c>
      <c r="O172">
        <f>Quartalsdaten!L172</f>
        <v>2769</v>
      </c>
      <c r="P172">
        <f>Quartalsdaten!N172</f>
        <v>80.3</v>
      </c>
      <c r="Q172">
        <f>Quartalsdaten!AD172</f>
        <v>-31</v>
      </c>
      <c r="R172">
        <f>Quartalsdaten!AE172</f>
        <v>67.900000000000006</v>
      </c>
      <c r="S172">
        <f>Quartalsdaten!AF172</f>
        <v>7.3</v>
      </c>
      <c r="T172">
        <f>Quartalsdaten!AJ172</f>
        <v>0.98079499999999997</v>
      </c>
      <c r="U172">
        <f>Quartalsdaten!AO172</f>
        <v>-33.299999999999997</v>
      </c>
      <c r="V172">
        <f>Quartalsdaten!BH172</f>
        <v>82.7</v>
      </c>
      <c r="W172" s="105">
        <f>AVERAGE(INDEX(Monatsdaten!AR$2:AR$1980,($AM172-1)*3+1,1):INDEX(Monatsdaten!AR$2:AR$1980,$AM172*3,1))</f>
        <v>98.873199999999997</v>
      </c>
      <c r="X172">
        <f>Quartalsdaten!BO172</f>
        <v>17.2</v>
      </c>
      <c r="Y172">
        <f>Quartalsdaten!BR172</f>
        <v>79.2</v>
      </c>
      <c r="Z172">
        <f>Quartalsdaten!CD172</f>
        <v>50.7</v>
      </c>
      <c r="AA172">
        <f>Quartalsdaten!CE172</f>
        <v>-15.6</v>
      </c>
      <c r="AB172">
        <f>Quartalsdaten!CF172</f>
        <v>84.3</v>
      </c>
      <c r="AC172" s="55">
        <f>Annual!W48</f>
        <v>2398.6219999999998</v>
      </c>
      <c r="AD172" s="41">
        <f>Annual!X48</f>
        <v>1.4785979032087238</v>
      </c>
      <c r="AE172" s="105">
        <f>AVERAGE(INDEX(Monatsdaten!CN$2:CN$1980,($AM172-1)*3+1,1):INDEX(Monatsdaten!CN$2:CN$1980,$AM172*3,1))</f>
        <v>-43.20000000000001</v>
      </c>
      <c r="AF172" s="105">
        <f>AVERAGE(INDEX(Monatsdaten!CO$2:CO$1980,($AM172-1)*3+1,1):INDEX(Monatsdaten!CO$2:CO$1980,$AM172*3,1))</f>
        <v>-32.766666666666666</v>
      </c>
      <c r="AG172" s="105">
        <f>AVERAGE(INDEX(Monatsdaten!CP$2:CP$1980,($AM172-1)*3+1,1):INDEX(Monatsdaten!CP$2:CP$1980,$AM172*3,1))</f>
        <v>-3.4666666666666668</v>
      </c>
      <c r="AH172" s="105">
        <f>AVERAGE(INDEX(Monatsdaten!CQ$2:CQ$1980,($AM172-1)*3+1,1):INDEX(Monatsdaten!CQ$2:CQ$1980,$AM172*3,1))</f>
        <v>-2.6</v>
      </c>
      <c r="AM172" s="107">
        <v>171</v>
      </c>
    </row>
    <row r="173" spans="1:39">
      <c r="A173" s="40" t="s">
        <v>239</v>
      </c>
      <c r="B173" s="41">
        <f>Quartalsdaten!B173</f>
        <v>515.98705933381996</v>
      </c>
      <c r="C173">
        <f>Quartalsdaten!C173</f>
        <v>84.9</v>
      </c>
      <c r="D173" s="105">
        <f>Quartalsdaten!J173</f>
        <v>3.109</v>
      </c>
      <c r="E173">
        <f>Quartalsdaten!K173</f>
        <v>4.43</v>
      </c>
      <c r="F173">
        <f>Quartalsdaten!P173</f>
        <v>10.1</v>
      </c>
      <c r="G173">
        <f>Quartalsdaten!Q173</f>
        <v>82.7</v>
      </c>
      <c r="H173">
        <f>Quartalsdaten!R173</f>
        <v>85.1</v>
      </c>
      <c r="I173">
        <f>Quartalsdaten!Y173</f>
        <v>3.5017706283752883</v>
      </c>
      <c r="J173">
        <f>Quartalsdaten!AH173</f>
        <v>92.1</v>
      </c>
      <c r="K173">
        <f>Quartalsdaten!AI173</f>
        <v>95.2</v>
      </c>
      <c r="L173">
        <f>Quartalsdaten!AY173</f>
        <v>26.7</v>
      </c>
      <c r="M173" s="41">
        <f>Quartalsdaten!D173</f>
        <v>78.8</v>
      </c>
      <c r="N173" s="41">
        <f>Quartalsdaten!E173</f>
        <v>91.5</v>
      </c>
      <c r="O173">
        <f>Quartalsdaten!L173</f>
        <v>2892.6</v>
      </c>
      <c r="P173">
        <f>Quartalsdaten!N173</f>
        <v>79.900000000000006</v>
      </c>
      <c r="Q173">
        <f>Quartalsdaten!AD173</f>
        <v>-30.8</v>
      </c>
      <c r="R173">
        <f>Quartalsdaten!AE173</f>
        <v>67.099999999999994</v>
      </c>
      <c r="S173">
        <f>Quartalsdaten!AF173</f>
        <v>6.4</v>
      </c>
      <c r="T173">
        <f>Quartalsdaten!AJ173</f>
        <v>1.0182549999999999</v>
      </c>
      <c r="U173">
        <f>Quartalsdaten!AO173</f>
        <v>-31.3</v>
      </c>
      <c r="V173">
        <f>Quartalsdaten!BH173</f>
        <v>83</v>
      </c>
      <c r="W173" s="105">
        <f>AVERAGE(INDEX(Monatsdaten!AR$2:AR$1980,($AM173-1)*3+1,1):INDEX(Monatsdaten!AR$2:AR$1980,$AM173*3,1))</f>
        <v>98.379866666666658</v>
      </c>
      <c r="X173">
        <f>Quartalsdaten!BO173</f>
        <v>18.5</v>
      </c>
      <c r="Y173">
        <f>Quartalsdaten!BR173</f>
        <v>76.599999999999994</v>
      </c>
      <c r="Z173">
        <f>Quartalsdaten!CD173</f>
        <v>9.4</v>
      </c>
      <c r="AA173">
        <f>Quartalsdaten!CE173</f>
        <v>-22.1</v>
      </c>
      <c r="AB173">
        <f>Quartalsdaten!CF173</f>
        <v>80.099999999999994</v>
      </c>
      <c r="AC173" s="55">
        <f>Annual!W49</f>
        <v>2398.6219999999998</v>
      </c>
      <c r="AD173" s="41">
        <f>Annual!X49</f>
        <v>1.4785979032087238</v>
      </c>
      <c r="AE173" s="105">
        <f>AVERAGE(INDEX(Monatsdaten!CN$2:CN$1980,($AM173-1)*3+1,1):INDEX(Monatsdaten!CN$2:CN$1980,$AM173*3,1))</f>
        <v>-43.233333333333327</v>
      </c>
      <c r="AF173" s="105">
        <f>AVERAGE(INDEX(Monatsdaten!CO$2:CO$1980,($AM173-1)*3+1,1):INDEX(Monatsdaten!CO$2:CO$1980,$AM173*3,1))</f>
        <v>-38.433333333333337</v>
      </c>
      <c r="AG173" s="105">
        <f>AVERAGE(INDEX(Monatsdaten!CP$2:CP$1980,($AM173-1)*3+1,1):INDEX(Monatsdaten!CP$2:CP$1980,$AM173*3,1))</f>
        <v>-8</v>
      </c>
      <c r="AH173" s="105">
        <f>AVERAGE(INDEX(Monatsdaten!CQ$2:CQ$1980,($AM173-1)*3+1,1):INDEX(Monatsdaten!CQ$2:CQ$1980,$AM173*3,1))</f>
        <v>-2.8333333333333335</v>
      </c>
      <c r="AM173" s="107">
        <v>172</v>
      </c>
    </row>
    <row r="174" spans="1:39">
      <c r="A174" s="40" t="s">
        <v>240</v>
      </c>
      <c r="B174" s="41">
        <f>Quartalsdaten!B174</f>
        <v>508.2964777629366</v>
      </c>
      <c r="C174">
        <f>Quartalsdaten!C174</f>
        <v>84.8</v>
      </c>
      <c r="D174" s="105">
        <f>Quartalsdaten!J174</f>
        <v>2.6829999999999998</v>
      </c>
      <c r="E174">
        <f>Quartalsdaten!K174</f>
        <v>4.07</v>
      </c>
      <c r="F174">
        <f>Quartalsdaten!P174</f>
        <v>10.5</v>
      </c>
      <c r="G174">
        <f>Quartalsdaten!Q174</f>
        <v>83.3</v>
      </c>
      <c r="H174">
        <f>Quartalsdaten!R174</f>
        <v>85.6</v>
      </c>
      <c r="I174">
        <f>Quartalsdaten!Y174</f>
        <v>3.5164167550317362</v>
      </c>
      <c r="J174">
        <f>Quartalsdaten!AH174</f>
        <v>94.1</v>
      </c>
      <c r="K174">
        <f>Quartalsdaten!AI174</f>
        <v>97.64</v>
      </c>
      <c r="L174">
        <f>Quartalsdaten!AY174</f>
        <v>31.21</v>
      </c>
      <c r="M174" s="41">
        <f>Quartalsdaten!D174</f>
        <v>79.2</v>
      </c>
      <c r="N174" s="41">
        <f>Quartalsdaten!E174</f>
        <v>90.9</v>
      </c>
      <c r="O174">
        <f>Quartalsdaten!L174</f>
        <v>2423.9</v>
      </c>
      <c r="P174">
        <f>Quartalsdaten!N174</f>
        <v>80.2</v>
      </c>
      <c r="Q174">
        <f>Quartalsdaten!AD174</f>
        <v>-28.8</v>
      </c>
      <c r="R174">
        <f>Quartalsdaten!AE174</f>
        <v>67.400000000000006</v>
      </c>
      <c r="S174">
        <f>Quartalsdaten!AF174</f>
        <v>4.5999999999999996</v>
      </c>
      <c r="T174">
        <f>Quartalsdaten!AJ174</f>
        <v>1.0806519999999999</v>
      </c>
      <c r="U174">
        <f>Quartalsdaten!AO174</f>
        <v>-30.1</v>
      </c>
      <c r="V174">
        <f>Quartalsdaten!BH174</f>
        <v>82.6</v>
      </c>
      <c r="W174" s="105">
        <f>AVERAGE(INDEX(Monatsdaten!AR$2:AR$1980,($AM174-1)*3+1,1):INDEX(Monatsdaten!AR$2:AR$1980,$AM174*3,1))</f>
        <v>98.3048</v>
      </c>
      <c r="X174">
        <f>Quartalsdaten!BO174</f>
        <v>25.4</v>
      </c>
      <c r="Y174">
        <f>Quartalsdaten!BR174</f>
        <v>77.599999999999994</v>
      </c>
      <c r="Z174">
        <f>Quartalsdaten!CD174</f>
        <v>15.6</v>
      </c>
      <c r="AA174">
        <f>Quartalsdaten!CE174</f>
        <v>-24.1</v>
      </c>
      <c r="AB174">
        <f>Quartalsdaten!CF174</f>
        <v>80.599999999999994</v>
      </c>
      <c r="AC174" s="55">
        <f>Annual!W50</f>
        <v>2430.6149999999998</v>
      </c>
      <c r="AD174" s="41">
        <f>Annual!X50</f>
        <v>1.2658328240782597</v>
      </c>
      <c r="AE174" s="105">
        <f>AVERAGE(INDEX(Monatsdaten!CN$2:CN$1980,($AM174-1)*3+1,1):INDEX(Monatsdaten!CN$2:CN$1980,$AM174*3,1))</f>
        <v>-36.266666666666666</v>
      </c>
      <c r="AF174" s="105">
        <f>AVERAGE(INDEX(Monatsdaten!CO$2:CO$1980,($AM174-1)*3+1,1):INDEX(Monatsdaten!CO$2:CO$1980,$AM174*3,1))</f>
        <v>-37.633333333333333</v>
      </c>
      <c r="AG174" s="105">
        <f>AVERAGE(INDEX(Monatsdaten!CP$2:CP$1980,($AM174-1)*3+1,1):INDEX(Monatsdaten!CP$2:CP$1980,$AM174*3,1))</f>
        <v>-10.299999999999999</v>
      </c>
      <c r="AH174" s="105">
        <f>AVERAGE(INDEX(Monatsdaten!CQ$2:CQ$1980,($AM174-1)*3+1,1):INDEX(Monatsdaten!CQ$2:CQ$1980,$AM174*3,1))</f>
        <v>-3.2666666666666671</v>
      </c>
      <c r="AM174" s="107">
        <v>173</v>
      </c>
    </row>
    <row r="175" spans="1:39">
      <c r="A175" s="40" t="s">
        <v>241</v>
      </c>
      <c r="B175" s="41">
        <f>Quartalsdaten!B175</f>
        <v>508.89647469678789</v>
      </c>
      <c r="C175">
        <f>Quartalsdaten!C175</f>
        <v>85.7</v>
      </c>
      <c r="D175" s="105">
        <f>Quartalsdaten!J175</f>
        <v>2.3620000000000001</v>
      </c>
      <c r="E175">
        <f>Quartalsdaten!K175</f>
        <v>3.87</v>
      </c>
      <c r="F175">
        <f>Quartalsdaten!P175</f>
        <v>10.6</v>
      </c>
      <c r="G175">
        <f>Quartalsdaten!Q175</f>
        <v>83.3</v>
      </c>
      <c r="H175">
        <f>Quartalsdaten!R175</f>
        <v>85.7</v>
      </c>
      <c r="I175">
        <f>Quartalsdaten!Y175</f>
        <v>3.5282256214313459</v>
      </c>
      <c r="J175">
        <f>Quartalsdaten!AH175</f>
        <v>95.9</v>
      </c>
      <c r="K175">
        <f>Quartalsdaten!AI175</f>
        <v>99.81</v>
      </c>
      <c r="L175">
        <f>Quartalsdaten!AY175</f>
        <v>26.1</v>
      </c>
      <c r="M175" s="41">
        <f>Quartalsdaten!D175</f>
        <v>79.599999999999994</v>
      </c>
      <c r="N175" s="41">
        <f>Quartalsdaten!E175</f>
        <v>92.2</v>
      </c>
      <c r="O175">
        <f>Quartalsdaten!L175</f>
        <v>3220.6</v>
      </c>
      <c r="P175">
        <f>Quartalsdaten!N175</f>
        <v>79.099999999999994</v>
      </c>
      <c r="Q175">
        <f>Quartalsdaten!AD175</f>
        <v>-33</v>
      </c>
      <c r="R175">
        <f>Quartalsdaten!AE175</f>
        <v>66.099999999999994</v>
      </c>
      <c r="S175">
        <f>Quartalsdaten!AF175</f>
        <v>2.2999999999999998</v>
      </c>
      <c r="T175">
        <f>Quartalsdaten!AJ175</f>
        <v>1.1662809999999999</v>
      </c>
      <c r="U175">
        <f>Quartalsdaten!AO175</f>
        <v>-31.9</v>
      </c>
      <c r="V175">
        <f>Quartalsdaten!BH175</f>
        <v>82.9</v>
      </c>
      <c r="W175" s="105">
        <f>AVERAGE(INDEX(Monatsdaten!AR$2:AR$1980,($AM175-1)*3+1,1):INDEX(Monatsdaten!AR$2:AR$1980,$AM175*3,1))</f>
        <v>98.664466666666669</v>
      </c>
      <c r="X175">
        <f>Quartalsdaten!BO175</f>
        <v>16.2</v>
      </c>
      <c r="Y175">
        <f>Quartalsdaten!BR175</f>
        <v>79.2</v>
      </c>
      <c r="Z175">
        <f>Quartalsdaten!CD175</f>
        <v>19.5</v>
      </c>
      <c r="AA175">
        <f>Quartalsdaten!CE175</f>
        <v>-21.3</v>
      </c>
      <c r="AB175">
        <f>Quartalsdaten!CF175</f>
        <v>85.1</v>
      </c>
      <c r="AC175" s="55">
        <f>Annual!W51</f>
        <v>2430.6149999999998</v>
      </c>
      <c r="AD175" s="41">
        <f>Annual!X51</f>
        <v>1.2658328240782597</v>
      </c>
      <c r="AE175" s="105">
        <f>AVERAGE(INDEX(Monatsdaten!CN$2:CN$1980,($AM175-1)*3+1,1):INDEX(Monatsdaten!CN$2:CN$1980,$AM175*3,1))</f>
        <v>-29.666666666666668</v>
      </c>
      <c r="AF175" s="105">
        <f>AVERAGE(INDEX(Monatsdaten!CO$2:CO$1980,($AM175-1)*3+1,1):INDEX(Monatsdaten!CO$2:CO$1980,$AM175*3,1))</f>
        <v>-31.8</v>
      </c>
      <c r="AG175" s="105">
        <f>AVERAGE(INDEX(Monatsdaten!CP$2:CP$1980,($AM175-1)*3+1,1):INDEX(Monatsdaten!CP$2:CP$1980,$AM175*3,1))</f>
        <v>-10.6</v>
      </c>
      <c r="AH175" s="105">
        <f>AVERAGE(INDEX(Monatsdaten!CQ$2:CQ$1980,($AM175-1)*3+1,1):INDEX(Monatsdaten!CQ$2:CQ$1980,$AM175*3,1))</f>
        <v>-0.83333333333333337</v>
      </c>
      <c r="AM175" s="107">
        <v>174</v>
      </c>
    </row>
    <row r="176" spans="1:39">
      <c r="A176" s="40" t="s">
        <v>242</v>
      </c>
      <c r="B176" s="41">
        <f>Quartalsdaten!B176</f>
        <v>512.79368067267501</v>
      </c>
      <c r="C176">
        <f>Quartalsdaten!C176</f>
        <v>89.1</v>
      </c>
      <c r="D176" s="105">
        <f>Quartalsdaten!J176</f>
        <v>2.1389999999999998</v>
      </c>
      <c r="E176">
        <f>Quartalsdaten!K176</f>
        <v>4.0999999999999996</v>
      </c>
      <c r="F176">
        <f>Quartalsdaten!P176</f>
        <v>10.5</v>
      </c>
      <c r="G176">
        <f>Quartalsdaten!Q176</f>
        <v>83.5</v>
      </c>
      <c r="H176">
        <f>Quartalsdaten!R176</f>
        <v>86.1</v>
      </c>
      <c r="I176">
        <f>Quartalsdaten!Y176</f>
        <v>3.5648657599291211</v>
      </c>
      <c r="J176">
        <f>Quartalsdaten!AH176</f>
        <v>95.3</v>
      </c>
      <c r="K176">
        <f>Quartalsdaten!AI176</f>
        <v>99.45</v>
      </c>
      <c r="L176">
        <f>Quartalsdaten!AY176</f>
        <v>28.42</v>
      </c>
      <c r="M176" s="41">
        <f>Quartalsdaten!D176</f>
        <v>80.7</v>
      </c>
      <c r="N176" s="41">
        <f>Quartalsdaten!E176</f>
        <v>98.4</v>
      </c>
      <c r="O176">
        <f>Quartalsdaten!L176</f>
        <v>3256.8</v>
      </c>
      <c r="P176">
        <f>Quartalsdaten!N176</f>
        <v>79.3</v>
      </c>
      <c r="Q176">
        <f>Quartalsdaten!AD176</f>
        <v>-33.1</v>
      </c>
      <c r="R176">
        <f>Quartalsdaten!AE176</f>
        <v>68.3</v>
      </c>
      <c r="S176">
        <f>Quartalsdaten!AF176</f>
        <v>4.7</v>
      </c>
      <c r="T176">
        <f>Quartalsdaten!AJ176</f>
        <v>1.1221730000000001</v>
      </c>
      <c r="U176">
        <f>Quartalsdaten!AO176</f>
        <v>-32.799999999999997</v>
      </c>
      <c r="V176">
        <f>Quartalsdaten!BH176</f>
        <v>82.1</v>
      </c>
      <c r="W176" s="105">
        <f>AVERAGE(INDEX(Monatsdaten!AR$2:AR$1980,($AM176-1)*3+1,1):INDEX(Monatsdaten!AR$2:AR$1980,$AM176*3,1))</f>
        <v>99.550700000000006</v>
      </c>
      <c r="X176">
        <f>Quartalsdaten!BO176</f>
        <v>14.3</v>
      </c>
      <c r="Y176">
        <f>Quartalsdaten!BR176</f>
        <v>80.099999999999994</v>
      </c>
      <c r="Z176">
        <f>Quartalsdaten!CD176</f>
        <v>51.8</v>
      </c>
      <c r="AA176">
        <f>Quartalsdaten!CE176</f>
        <v>-18.600000000000001</v>
      </c>
      <c r="AB176">
        <f>Quartalsdaten!CF176</f>
        <v>90.2</v>
      </c>
      <c r="AC176" s="55">
        <f>Annual!W52</f>
        <v>2430.6149999999998</v>
      </c>
      <c r="AD176" s="41">
        <f>Annual!X52</f>
        <v>1.2658328240782597</v>
      </c>
      <c r="AE176" s="105">
        <f>AVERAGE(INDEX(Monatsdaten!CN$2:CN$1980,($AM176-1)*3+1,1):INDEX(Monatsdaten!CN$2:CN$1980,$AM176*3,1))</f>
        <v>-27.3</v>
      </c>
      <c r="AF176" s="105">
        <f>AVERAGE(INDEX(Monatsdaten!CO$2:CO$1980,($AM176-1)*3+1,1):INDEX(Monatsdaten!CO$2:CO$1980,$AM176*3,1))</f>
        <v>-19.733333333333334</v>
      </c>
      <c r="AG176" s="105">
        <f>AVERAGE(INDEX(Monatsdaten!CP$2:CP$1980,($AM176-1)*3+1,1):INDEX(Monatsdaten!CP$2:CP$1980,$AM176*3,1))</f>
        <v>-2.4666666666666668</v>
      </c>
      <c r="AH176" s="105">
        <f>AVERAGE(INDEX(Monatsdaten!CQ$2:CQ$1980,($AM176-1)*3+1,1):INDEX(Monatsdaten!CQ$2:CQ$1980,$AM176*3,1))</f>
        <v>3.1333333333333329</v>
      </c>
      <c r="AM176" s="107">
        <v>175</v>
      </c>
    </row>
    <row r="177" spans="1:39">
      <c r="A177" s="40" t="s">
        <v>243</v>
      </c>
      <c r="B177" s="41">
        <f>Quartalsdaten!B177</f>
        <v>514.17280176237273</v>
      </c>
      <c r="C177">
        <f>Quartalsdaten!C177</f>
        <v>93</v>
      </c>
      <c r="D177" s="105">
        <f>Quartalsdaten!J177</f>
        <v>2.15</v>
      </c>
      <c r="E177">
        <f>Quartalsdaten!K177</f>
        <v>4.3</v>
      </c>
      <c r="F177">
        <f>Quartalsdaten!P177</f>
        <v>10.5</v>
      </c>
      <c r="G177">
        <f>Quartalsdaten!Q177</f>
        <v>83.7</v>
      </c>
      <c r="H177">
        <f>Quartalsdaten!R177</f>
        <v>86.1</v>
      </c>
      <c r="I177">
        <f>Quartalsdaten!Y177</f>
        <v>3.6023397382963331</v>
      </c>
      <c r="J177">
        <f>Quartalsdaten!AH177</f>
        <v>95.9</v>
      </c>
      <c r="K177">
        <f>Quartalsdaten!AI177</f>
        <v>100.75</v>
      </c>
      <c r="L177">
        <f>Quartalsdaten!AY177</f>
        <v>29.38</v>
      </c>
      <c r="M177" s="41">
        <f>Quartalsdaten!D177</f>
        <v>83.6</v>
      </c>
      <c r="N177" s="41">
        <f>Quartalsdaten!E177</f>
        <v>103.5</v>
      </c>
      <c r="O177">
        <f>Quartalsdaten!L177</f>
        <v>3965.2</v>
      </c>
      <c r="P177">
        <f>Quartalsdaten!N177</f>
        <v>81.3</v>
      </c>
      <c r="Q177">
        <f>Quartalsdaten!AD177</f>
        <v>-29.9</v>
      </c>
      <c r="R177">
        <f>Quartalsdaten!AE177</f>
        <v>70.599999999999994</v>
      </c>
      <c r="S177">
        <f>Quartalsdaten!AF177</f>
        <v>12</v>
      </c>
      <c r="T177">
        <f>Quartalsdaten!AJ177</f>
        <v>1.2285619999999999</v>
      </c>
      <c r="U177">
        <f>Quartalsdaten!AO177</f>
        <v>-28.2</v>
      </c>
      <c r="V177">
        <f>Quartalsdaten!BH177</f>
        <v>83.3</v>
      </c>
      <c r="W177" s="105">
        <f>AVERAGE(INDEX(Monatsdaten!AR$2:AR$1980,($AM177-1)*3+1,1):INDEX(Monatsdaten!AR$2:AR$1980,$AM177*3,1))</f>
        <v>100.35469999999999</v>
      </c>
      <c r="X177">
        <f>Quartalsdaten!BO177</f>
        <v>10.199999999999999</v>
      </c>
      <c r="Y177">
        <f>Quartalsdaten!BR177</f>
        <v>81.2</v>
      </c>
      <c r="Z177">
        <f>Quartalsdaten!CD177</f>
        <v>67</v>
      </c>
      <c r="AA177">
        <f>Quartalsdaten!CE177</f>
        <v>-16.7</v>
      </c>
      <c r="AB177">
        <f>Quartalsdaten!CF177</f>
        <v>94.3</v>
      </c>
      <c r="AC177" s="55">
        <f>Annual!W53</f>
        <v>2430.6149999999998</v>
      </c>
      <c r="AD177" s="41">
        <f>Annual!X53</f>
        <v>1.2658328240782597</v>
      </c>
      <c r="AE177" s="105">
        <f>AVERAGE(INDEX(Monatsdaten!CN$2:CN$1980,($AM177-1)*3+1,1):INDEX(Monatsdaten!CN$2:CN$1980,$AM177*3,1))</f>
        <v>-21.166666666666668</v>
      </c>
      <c r="AF177" s="105">
        <f>AVERAGE(INDEX(Monatsdaten!CO$2:CO$1980,($AM177-1)*3+1,1):INDEX(Monatsdaten!CO$2:CO$1980,$AM177*3,1))</f>
        <v>-11.633333333333333</v>
      </c>
      <c r="AG177" s="105">
        <f>AVERAGE(INDEX(Monatsdaten!CP$2:CP$1980,($AM177-1)*3+1,1):INDEX(Monatsdaten!CP$2:CP$1980,$AM177*3,1))</f>
        <v>7.333333333333333</v>
      </c>
      <c r="AH177" s="105">
        <f>AVERAGE(INDEX(Monatsdaten!CQ$2:CQ$1980,($AM177-1)*3+1,1):INDEX(Monatsdaten!CQ$2:CQ$1980,$AM177*3,1))</f>
        <v>3.8333333333333335</v>
      </c>
      <c r="AM177" s="107">
        <v>176</v>
      </c>
    </row>
    <row r="178" spans="1:39">
      <c r="A178" s="40" t="s">
        <v>244</v>
      </c>
      <c r="B178" s="41">
        <f>Quartalsdaten!B178</f>
        <v>513.28905462730779</v>
      </c>
      <c r="C178">
        <f>Quartalsdaten!C178</f>
        <v>92.9</v>
      </c>
      <c r="D178" s="105">
        <f>Quartalsdaten!J178</f>
        <v>2.0630000000000002</v>
      </c>
      <c r="E178">
        <f>Quartalsdaten!K178</f>
        <v>4.07</v>
      </c>
      <c r="F178">
        <f>Quartalsdaten!P178</f>
        <v>10.3</v>
      </c>
      <c r="G178">
        <f>Quartalsdaten!Q178</f>
        <v>84.3</v>
      </c>
      <c r="H178">
        <f>Quartalsdaten!R178</f>
        <v>86.5</v>
      </c>
      <c r="I178">
        <f>Quartalsdaten!Y178</f>
        <v>3.638912709595457</v>
      </c>
      <c r="J178">
        <f>Quartalsdaten!AH178</f>
        <v>96.8</v>
      </c>
      <c r="K178">
        <f>Quartalsdaten!AI178</f>
        <v>102.01</v>
      </c>
      <c r="L178">
        <f>Quartalsdaten!AY178</f>
        <v>31.73</v>
      </c>
      <c r="M178" s="41">
        <f>Quartalsdaten!D178</f>
        <v>84.9</v>
      </c>
      <c r="N178" s="41">
        <f>Quartalsdaten!E178</f>
        <v>101.6</v>
      </c>
      <c r="O178">
        <f>Quartalsdaten!L178</f>
        <v>3856.7</v>
      </c>
      <c r="P178">
        <f>Quartalsdaten!N178</f>
        <v>81.400000000000006</v>
      </c>
      <c r="Q178">
        <f>Quartalsdaten!AD178</f>
        <v>-26.3</v>
      </c>
      <c r="R178">
        <f>Quartalsdaten!AE178</f>
        <v>71</v>
      </c>
      <c r="S178">
        <f>Quartalsdaten!AF178</f>
        <v>12.1</v>
      </c>
      <c r="T178">
        <f>Quartalsdaten!AJ178</f>
        <v>1.2261649999999999</v>
      </c>
      <c r="U178">
        <f>Quartalsdaten!AO178</f>
        <v>-25.6</v>
      </c>
      <c r="V178">
        <f>Quartalsdaten!BH178</f>
        <v>83.6</v>
      </c>
      <c r="W178" s="105">
        <f>AVERAGE(INDEX(Monatsdaten!AR$2:AR$1980,($AM178-1)*3+1,1):INDEX(Monatsdaten!AR$2:AR$1980,$AM178*3,1))</f>
        <v>100.60523333333333</v>
      </c>
      <c r="X178">
        <f>Quartalsdaten!BO178</f>
        <v>13.3</v>
      </c>
      <c r="Y178">
        <f>Quartalsdaten!BR178</f>
        <v>81.900000000000006</v>
      </c>
      <c r="Z178">
        <f>Quartalsdaten!CD178</f>
        <v>66.8</v>
      </c>
      <c r="AA178">
        <f>Quartalsdaten!CE178</f>
        <v>-17.2</v>
      </c>
      <c r="AB178">
        <f>Quartalsdaten!CF178</f>
        <v>93.5</v>
      </c>
      <c r="AC178" s="55">
        <f>Annual!W54</f>
        <v>2460.9540000000002</v>
      </c>
      <c r="AD178" s="41">
        <f>Annual!X54</f>
        <v>1.2840990922847124</v>
      </c>
      <c r="AE178" s="105">
        <f>AVERAGE(INDEX(Monatsdaten!CN$2:CN$1980,($AM178-1)*3+1,1):INDEX(Monatsdaten!CN$2:CN$1980,$AM178*3,1))</f>
        <v>-27.933333333333337</v>
      </c>
      <c r="AF178" s="105">
        <f>AVERAGE(INDEX(Monatsdaten!CO$2:CO$1980,($AM178-1)*3+1,1):INDEX(Monatsdaten!CO$2:CO$1980,$AM178*3,1))</f>
        <v>-11.4</v>
      </c>
      <c r="AG178" s="105">
        <f>AVERAGE(INDEX(Monatsdaten!CP$2:CP$1980,($AM178-1)*3+1,1):INDEX(Monatsdaten!CP$2:CP$1980,$AM178*3,1))</f>
        <v>8.0666666666666664</v>
      </c>
      <c r="AH178" s="105">
        <f>AVERAGE(INDEX(Monatsdaten!CQ$2:CQ$1980,($AM178-1)*3+1,1):INDEX(Monatsdaten!CQ$2:CQ$1980,$AM178*3,1))</f>
        <v>4.4333333333333336</v>
      </c>
      <c r="AM178" s="107">
        <v>177</v>
      </c>
    </row>
    <row r="179" spans="1:39">
      <c r="A179" s="40" t="s">
        <v>245</v>
      </c>
      <c r="B179" s="41">
        <f>Quartalsdaten!B179</f>
        <v>515.86737698638069</v>
      </c>
      <c r="C179">
        <f>Quartalsdaten!C179</f>
        <v>92.3</v>
      </c>
      <c r="D179" s="105">
        <f>Quartalsdaten!J179</f>
        <v>2.0830000000000002</v>
      </c>
      <c r="E179">
        <f>Quartalsdaten!K179</f>
        <v>4.2300000000000004</v>
      </c>
      <c r="F179">
        <f>Quartalsdaten!P179</f>
        <v>10.5</v>
      </c>
      <c r="G179">
        <f>Quartalsdaten!Q179</f>
        <v>84.8</v>
      </c>
      <c r="H179">
        <f>Quartalsdaten!R179</f>
        <v>87</v>
      </c>
      <c r="I179">
        <f>Quartalsdaten!Y179</f>
        <v>3.6692284532029542</v>
      </c>
      <c r="J179">
        <f>Quartalsdaten!AH179</f>
        <v>95.3</v>
      </c>
      <c r="K179">
        <f>Quartalsdaten!AI179</f>
        <v>100.56</v>
      </c>
      <c r="L179">
        <f>Quartalsdaten!AY179</f>
        <v>35.46</v>
      </c>
      <c r="M179" s="41">
        <f>Quartalsdaten!D179</f>
        <v>86</v>
      </c>
      <c r="N179" s="41">
        <f>Quartalsdaten!E179</f>
        <v>99.1</v>
      </c>
      <c r="O179">
        <f>Quartalsdaten!L179</f>
        <v>4052.7</v>
      </c>
      <c r="P179">
        <f>Quartalsdaten!N179</f>
        <v>82.8</v>
      </c>
      <c r="Q179">
        <f>Quartalsdaten!AD179</f>
        <v>-18.5</v>
      </c>
      <c r="R179">
        <f>Quartalsdaten!AE179</f>
        <v>74.5</v>
      </c>
      <c r="S179">
        <f>Quartalsdaten!AF179</f>
        <v>15.4</v>
      </c>
      <c r="T179">
        <f>Quartalsdaten!AJ179</f>
        <v>1.213832</v>
      </c>
      <c r="U179">
        <f>Quartalsdaten!AO179</f>
        <v>-19.3</v>
      </c>
      <c r="V179">
        <f>Quartalsdaten!BH179</f>
        <v>83.9</v>
      </c>
      <c r="W179" s="105">
        <f>AVERAGE(INDEX(Monatsdaten!AR$2:AR$1980,($AM179-1)*3+1,1):INDEX(Monatsdaten!AR$2:AR$1980,$AM179*3,1))</f>
        <v>100.6058</v>
      </c>
      <c r="X179">
        <f>Quartalsdaten!BO179</f>
        <v>15.7</v>
      </c>
      <c r="Y179">
        <f>Quartalsdaten!BR179</f>
        <v>80.099999999999994</v>
      </c>
      <c r="Z179">
        <f>Quartalsdaten!CD179</f>
        <v>47.8</v>
      </c>
      <c r="AA179">
        <f>Quartalsdaten!CE179</f>
        <v>-17.600000000000001</v>
      </c>
      <c r="AB179">
        <f>Quartalsdaten!CF179</f>
        <v>93.3</v>
      </c>
      <c r="AC179" s="55">
        <f>Annual!W55</f>
        <v>2460.9540000000002</v>
      </c>
      <c r="AD179" s="41">
        <f>Annual!X55</f>
        <v>1.2840990922847124</v>
      </c>
      <c r="AE179" s="105">
        <f>AVERAGE(INDEX(Monatsdaten!CN$2:CN$1980,($AM179-1)*3+1,1):INDEX(Monatsdaten!CN$2:CN$1980,$AM179*3,1))</f>
        <v>-31.266666666666666</v>
      </c>
      <c r="AF179" s="105">
        <f>AVERAGE(INDEX(Monatsdaten!CO$2:CO$1980,($AM179-1)*3+1,1):INDEX(Monatsdaten!CO$2:CO$1980,$AM179*3,1))</f>
        <v>-9.7999999999999989</v>
      </c>
      <c r="AG179" s="105">
        <f>AVERAGE(INDEX(Monatsdaten!CP$2:CP$1980,($AM179-1)*3+1,1):INDEX(Monatsdaten!CP$2:CP$1980,$AM179*3,1))</f>
        <v>7.2666666666666666</v>
      </c>
      <c r="AH179" s="105">
        <f>AVERAGE(INDEX(Monatsdaten!CQ$2:CQ$1980,($AM179-1)*3+1,1):INDEX(Monatsdaten!CQ$2:CQ$1980,$AM179*3,1))</f>
        <v>4.3333333333333339</v>
      </c>
      <c r="AM179" s="107">
        <v>178</v>
      </c>
    </row>
    <row r="180" spans="1:39">
      <c r="A180" s="40" t="s">
        <v>246</v>
      </c>
      <c r="B180" s="41">
        <f>Quartalsdaten!B180</f>
        <v>514.90754041188416</v>
      </c>
      <c r="C180">
        <f>Quartalsdaten!C180</f>
        <v>92.7</v>
      </c>
      <c r="D180" s="105">
        <f>Quartalsdaten!J180</f>
        <v>2.1160000000000001</v>
      </c>
      <c r="E180">
        <f>Quartalsdaten!K180</f>
        <v>4.0999999999999996</v>
      </c>
      <c r="F180">
        <f>Quartalsdaten!P180</f>
        <v>10.6</v>
      </c>
      <c r="G180">
        <f>Quartalsdaten!Q180</f>
        <v>85.1</v>
      </c>
      <c r="H180">
        <f>Quartalsdaten!R180</f>
        <v>87</v>
      </c>
      <c r="I180">
        <f>Quartalsdaten!Y180</f>
        <v>3.694792585110938</v>
      </c>
      <c r="J180">
        <f>Quartalsdaten!AH180</f>
        <v>94.9</v>
      </c>
      <c r="K180">
        <f>Quartalsdaten!AI180</f>
        <v>100.94</v>
      </c>
      <c r="L180">
        <f>Quartalsdaten!AY180</f>
        <v>41.26</v>
      </c>
      <c r="M180" s="41">
        <f>Quartalsdaten!D180</f>
        <v>86.9</v>
      </c>
      <c r="N180" s="41">
        <f>Quartalsdaten!E180</f>
        <v>98.9</v>
      </c>
      <c r="O180">
        <f>Quartalsdaten!L180</f>
        <v>3892.9</v>
      </c>
      <c r="P180">
        <f>Quartalsdaten!N180</f>
        <v>83.2</v>
      </c>
      <c r="Q180">
        <f>Quartalsdaten!AD180</f>
        <v>-12.5</v>
      </c>
      <c r="R180">
        <f>Quartalsdaten!AE180</f>
        <v>74.599999999999994</v>
      </c>
      <c r="S180">
        <f>Quartalsdaten!AF180</f>
        <v>18</v>
      </c>
      <c r="T180">
        <f>Quartalsdaten!AJ180</f>
        <v>1.2217819999999999</v>
      </c>
      <c r="U180">
        <f>Quartalsdaten!AO180</f>
        <v>-15.5</v>
      </c>
      <c r="V180">
        <f>Quartalsdaten!BH180</f>
        <v>84.2</v>
      </c>
      <c r="W180" s="105">
        <f>AVERAGE(INDEX(Monatsdaten!AR$2:AR$1980,($AM180-1)*3+1,1):INDEX(Monatsdaten!AR$2:AR$1980,$AM180*3,1))</f>
        <v>100.49666666666667</v>
      </c>
      <c r="X180">
        <f>Quartalsdaten!BO180</f>
        <v>14.9</v>
      </c>
      <c r="Y180">
        <f>Quartalsdaten!BR180</f>
        <v>79.2</v>
      </c>
      <c r="Z180">
        <f>Quartalsdaten!CD180</f>
        <v>44</v>
      </c>
      <c r="AA180">
        <f>Quartalsdaten!CE180</f>
        <v>-17.600000000000001</v>
      </c>
      <c r="AB180">
        <f>Quartalsdaten!CF180</f>
        <v>94</v>
      </c>
      <c r="AC180" s="55">
        <f>Annual!W56</f>
        <v>2460.9540000000002</v>
      </c>
      <c r="AD180" s="41">
        <f>Annual!X56</f>
        <v>1.2840990922847124</v>
      </c>
      <c r="AE180" s="105">
        <f>AVERAGE(INDEX(Monatsdaten!CN$2:CN$1980,($AM180-1)*3+1,1):INDEX(Monatsdaten!CN$2:CN$1980,$AM180*3,1))</f>
        <v>-32.133333333333333</v>
      </c>
      <c r="AF180" s="105">
        <f>AVERAGE(INDEX(Monatsdaten!CO$2:CO$1980,($AM180-1)*3+1,1):INDEX(Monatsdaten!CO$2:CO$1980,$AM180*3,1))</f>
        <v>-8.2000000000000011</v>
      </c>
      <c r="AG180" s="105">
        <f>AVERAGE(INDEX(Monatsdaten!CP$2:CP$1980,($AM180-1)*3+1,1):INDEX(Monatsdaten!CP$2:CP$1980,$AM180*3,1))</f>
        <v>8.6</v>
      </c>
      <c r="AH180" s="105">
        <f>AVERAGE(INDEX(Monatsdaten!CQ$2:CQ$1980,($AM180-1)*3+1,1):INDEX(Monatsdaten!CQ$2:CQ$1980,$AM180*3,1))</f>
        <v>2.7000000000000006</v>
      </c>
      <c r="AM180" s="107">
        <v>179</v>
      </c>
    </row>
    <row r="181" spans="1:39">
      <c r="A181" s="40" t="s">
        <v>247</v>
      </c>
      <c r="B181" s="41">
        <f>Quartalsdaten!B181</f>
        <v>514.36778095091631</v>
      </c>
      <c r="C181">
        <f>Quartalsdaten!C181</f>
        <v>92.3</v>
      </c>
      <c r="D181" s="105">
        <f>Quartalsdaten!J181</f>
        <v>2.1629999999999998</v>
      </c>
      <c r="E181">
        <f>Quartalsdaten!K181</f>
        <v>3.77</v>
      </c>
      <c r="F181">
        <f>Quartalsdaten!P181</f>
        <v>10.8</v>
      </c>
      <c r="G181">
        <f>Quartalsdaten!Q181</f>
        <v>85.4</v>
      </c>
      <c r="H181">
        <f>Quartalsdaten!R181</f>
        <v>86.9</v>
      </c>
      <c r="I181">
        <f>Quartalsdaten!Y181</f>
        <v>3.7222871431604458</v>
      </c>
      <c r="J181">
        <f>Quartalsdaten!AH181</f>
        <v>95.4</v>
      </c>
      <c r="K181">
        <f>Quartalsdaten!AI181</f>
        <v>102.44</v>
      </c>
      <c r="L181">
        <f>Quartalsdaten!AY181</f>
        <v>44.49</v>
      </c>
      <c r="M181" s="41">
        <f>Quartalsdaten!D181</f>
        <v>87.2</v>
      </c>
      <c r="N181" s="41">
        <f>Quartalsdaten!E181</f>
        <v>97.7</v>
      </c>
      <c r="O181">
        <f>Quartalsdaten!L181</f>
        <v>4256.1000000000004</v>
      </c>
      <c r="P181">
        <f>Quartalsdaten!N181</f>
        <v>82.7</v>
      </c>
      <c r="Q181">
        <f>Quartalsdaten!AD181</f>
        <v>-15.1</v>
      </c>
      <c r="R181">
        <f>Quartalsdaten!AE181</f>
        <v>74.400000000000006</v>
      </c>
      <c r="S181">
        <f>Quartalsdaten!AF181</f>
        <v>16.100000000000001</v>
      </c>
      <c r="T181">
        <f>Quartalsdaten!AJ181</f>
        <v>1.3407610000000001</v>
      </c>
      <c r="U181">
        <f>Quartalsdaten!AO181</f>
        <v>-12.9</v>
      </c>
      <c r="V181">
        <f>Quartalsdaten!BH181</f>
        <v>84.2</v>
      </c>
      <c r="W181" s="105">
        <f>AVERAGE(INDEX(Monatsdaten!AR$2:AR$1980,($AM181-1)*3+1,1):INDEX(Monatsdaten!AR$2:AR$1980,$AM181*3,1))</f>
        <v>100.27116666666667</v>
      </c>
      <c r="X181">
        <f>Quartalsdaten!BO181</f>
        <v>13.7</v>
      </c>
      <c r="Y181">
        <f>Quartalsdaten!BR181</f>
        <v>80.2</v>
      </c>
      <c r="Z181">
        <f>Quartalsdaten!CD181</f>
        <v>19.899999999999999</v>
      </c>
      <c r="AA181">
        <f>Quartalsdaten!CE181</f>
        <v>-16.100000000000001</v>
      </c>
      <c r="AB181">
        <f>Quartalsdaten!CF181</f>
        <v>94.5</v>
      </c>
      <c r="AC181" s="55">
        <f>Annual!W57</f>
        <v>2460.9540000000002</v>
      </c>
      <c r="AD181" s="41">
        <f>Annual!X57</f>
        <v>1.2840990922847124</v>
      </c>
      <c r="AE181" s="105">
        <f>AVERAGE(INDEX(Monatsdaten!CN$2:CN$1980,($AM181-1)*3+1,1):INDEX(Monatsdaten!CN$2:CN$1980,$AM181*3,1))</f>
        <v>-31.599999999999998</v>
      </c>
      <c r="AF181" s="105">
        <f>AVERAGE(INDEX(Monatsdaten!CO$2:CO$1980,($AM181-1)*3+1,1):INDEX(Monatsdaten!CO$2:CO$1980,$AM181*3,1))</f>
        <v>-11.433333333333332</v>
      </c>
      <c r="AG181" s="105">
        <f>AVERAGE(INDEX(Monatsdaten!CP$2:CP$1980,($AM181-1)*3+1,1):INDEX(Monatsdaten!CP$2:CP$1980,$AM181*3,1))</f>
        <v>7.333333333333333</v>
      </c>
      <c r="AH181" s="105">
        <f>AVERAGE(INDEX(Monatsdaten!CQ$2:CQ$1980,($AM181-1)*3+1,1):INDEX(Monatsdaten!CQ$2:CQ$1980,$AM181*3,1))</f>
        <v>2.4666666666666663</v>
      </c>
      <c r="AM181" s="107">
        <v>180</v>
      </c>
    </row>
    <row r="182" spans="1:39">
      <c r="A182" s="40" t="s">
        <v>248</v>
      </c>
      <c r="B182" s="41">
        <f>Quartalsdaten!B182</f>
        <v>514.38284031913702</v>
      </c>
      <c r="C182">
        <f>Quartalsdaten!C182</f>
        <v>91.5</v>
      </c>
      <c r="D182" s="105">
        <f>Quartalsdaten!J182</f>
        <v>2.14</v>
      </c>
      <c r="E182">
        <f>Quartalsdaten!K182</f>
        <v>3.6</v>
      </c>
      <c r="F182">
        <f>Quartalsdaten!P182</f>
        <v>11.9</v>
      </c>
      <c r="G182">
        <f>Quartalsdaten!Q182</f>
        <v>85.6</v>
      </c>
      <c r="H182">
        <f>Quartalsdaten!R182</f>
        <v>87.1</v>
      </c>
      <c r="I182">
        <f>Quartalsdaten!Y182</f>
        <v>3.7498714041930286</v>
      </c>
      <c r="J182">
        <f>Quartalsdaten!AH182</f>
        <v>95.3</v>
      </c>
      <c r="K182">
        <f>Quartalsdaten!AI182</f>
        <v>101.97</v>
      </c>
      <c r="L182">
        <f>Quartalsdaten!AY182</f>
        <v>47.71</v>
      </c>
      <c r="M182" s="41">
        <f>Quartalsdaten!D182</f>
        <v>87</v>
      </c>
      <c r="N182" s="41">
        <f>Quartalsdaten!E182</f>
        <v>96.1</v>
      </c>
      <c r="O182">
        <f>Quartalsdaten!L182</f>
        <v>4348.8</v>
      </c>
      <c r="P182">
        <f>Quartalsdaten!N182</f>
        <v>84</v>
      </c>
      <c r="Q182">
        <f>Quartalsdaten!AD182</f>
        <v>-12.9</v>
      </c>
      <c r="R182">
        <f>Quartalsdaten!AE182</f>
        <v>76.099999999999994</v>
      </c>
      <c r="S182">
        <f>Quartalsdaten!AF182</f>
        <v>15.2</v>
      </c>
      <c r="T182">
        <f>Quartalsdaten!AJ182</f>
        <v>1.3200670000000001</v>
      </c>
      <c r="U182">
        <f>Quartalsdaten!AO182</f>
        <v>-14.2</v>
      </c>
      <c r="V182">
        <f>Quartalsdaten!BH182</f>
        <v>84</v>
      </c>
      <c r="W182" s="105">
        <f>AVERAGE(INDEX(Monatsdaten!AR$2:AR$1980,($AM182-1)*3+1,1):INDEX(Monatsdaten!AR$2:AR$1980,$AM182*3,1))</f>
        <v>99.841799999999992</v>
      </c>
      <c r="X182">
        <f>Quartalsdaten!BO182</f>
        <v>17</v>
      </c>
      <c r="Y182">
        <f>Quartalsdaten!BR182</f>
        <v>79.900000000000006</v>
      </c>
      <c r="Z182">
        <f>Quartalsdaten!CD182</f>
        <v>33</v>
      </c>
      <c r="AA182">
        <f>Quartalsdaten!CE182</f>
        <v>-13.7</v>
      </c>
      <c r="AB182">
        <f>Quartalsdaten!CF182</f>
        <v>94.2</v>
      </c>
      <c r="AC182" s="55">
        <f>Annual!W58</f>
        <v>2490.4760000000001</v>
      </c>
      <c r="AD182" s="41">
        <f>Annual!X58</f>
        <v>1.0657135775719162</v>
      </c>
      <c r="AE182" s="105">
        <f>AVERAGE(INDEX(Monatsdaten!CN$2:CN$1980,($AM182-1)*3+1,1):INDEX(Monatsdaten!CN$2:CN$1980,$AM182*3,1))</f>
        <v>-31.033333333333331</v>
      </c>
      <c r="AF182" s="105">
        <f>AVERAGE(INDEX(Monatsdaten!CO$2:CO$1980,($AM182-1)*3+1,1):INDEX(Monatsdaten!CO$2:CO$1980,$AM182*3,1))</f>
        <v>-11.366666666666665</v>
      </c>
      <c r="AG182" s="105">
        <f>AVERAGE(INDEX(Monatsdaten!CP$2:CP$1980,($AM182-1)*3+1,1):INDEX(Monatsdaten!CP$2:CP$1980,$AM182*3,1))</f>
        <v>4.5333333333333332</v>
      </c>
      <c r="AH182" s="105">
        <f>AVERAGE(INDEX(Monatsdaten!CQ$2:CQ$1980,($AM182-1)*3+1,1):INDEX(Monatsdaten!CQ$2:CQ$1980,$AM182*3,1))</f>
        <v>4.2333333333333334</v>
      </c>
      <c r="AM182" s="107">
        <v>181</v>
      </c>
    </row>
    <row r="183" spans="1:39">
      <c r="A183" s="40" t="s">
        <v>249</v>
      </c>
      <c r="B183" s="41">
        <f>Quartalsdaten!B183</f>
        <v>517.08163762397658</v>
      </c>
      <c r="C183">
        <f>Quartalsdaten!C183</f>
        <v>89</v>
      </c>
      <c r="D183" s="105">
        <f>Quartalsdaten!J183</f>
        <v>2.125</v>
      </c>
      <c r="E183">
        <f>Quartalsdaten!K183</f>
        <v>3.3</v>
      </c>
      <c r="F183">
        <f>Quartalsdaten!P183</f>
        <v>11.9</v>
      </c>
      <c r="G183">
        <f>Quartalsdaten!Q183</f>
        <v>85.8</v>
      </c>
      <c r="H183">
        <f>Quartalsdaten!R183</f>
        <v>87.2</v>
      </c>
      <c r="I183">
        <f>Quartalsdaten!Y183</f>
        <v>3.7829024667960653</v>
      </c>
      <c r="J183">
        <f>Quartalsdaten!AH183</f>
        <v>93.8</v>
      </c>
      <c r="K183">
        <f>Quartalsdaten!AI183</f>
        <v>100.62</v>
      </c>
      <c r="L183">
        <f>Quartalsdaten!AY183</f>
        <v>52.24</v>
      </c>
      <c r="M183" s="41">
        <f>Quartalsdaten!D183</f>
        <v>84.7</v>
      </c>
      <c r="N183" s="41">
        <f>Quartalsdaten!E183</f>
        <v>93.5</v>
      </c>
      <c r="O183">
        <f>Quartalsdaten!L183</f>
        <v>4586.3</v>
      </c>
      <c r="P183">
        <f>Quartalsdaten!N183</f>
        <v>84.8</v>
      </c>
      <c r="Q183">
        <f>Quartalsdaten!AD183</f>
        <v>-14.8</v>
      </c>
      <c r="R183">
        <f>Quartalsdaten!AE183</f>
        <v>77.3</v>
      </c>
      <c r="S183">
        <f>Quartalsdaten!AF183</f>
        <v>13.7</v>
      </c>
      <c r="T183">
        <f>Quartalsdaten!AJ183</f>
        <v>1.216491</v>
      </c>
      <c r="U183">
        <f>Quartalsdaten!AO183</f>
        <v>-19.399999999999999</v>
      </c>
      <c r="V183">
        <f>Quartalsdaten!BH183</f>
        <v>83.5</v>
      </c>
      <c r="W183" s="105">
        <f>AVERAGE(INDEX(Monatsdaten!AR$2:AR$1980,($AM183-1)*3+1,1):INDEX(Monatsdaten!AR$2:AR$1980,$AM183*3,1))</f>
        <v>99.504633333333331</v>
      </c>
      <c r="X183">
        <f>Quartalsdaten!BO183</f>
        <v>20.8</v>
      </c>
      <c r="Y183">
        <f>Quartalsdaten!BR183</f>
        <v>80.7</v>
      </c>
      <c r="Z183">
        <f>Quartalsdaten!CD183</f>
        <v>17.8</v>
      </c>
      <c r="AA183">
        <f>Quartalsdaten!CE183</f>
        <v>-15</v>
      </c>
      <c r="AB183">
        <f>Quartalsdaten!CF183</f>
        <v>92.6</v>
      </c>
      <c r="AC183" s="55">
        <f>Annual!W59</f>
        <v>2490.4760000000001</v>
      </c>
      <c r="AD183" s="41">
        <f>Annual!X59</f>
        <v>1.0657135775719162</v>
      </c>
      <c r="AE183" s="105">
        <f>AVERAGE(INDEX(Monatsdaten!CN$2:CN$1980,($AM183-1)*3+1,1):INDEX(Monatsdaten!CN$2:CN$1980,$AM183*3,1))</f>
        <v>-31.166666666666668</v>
      </c>
      <c r="AF183" s="105">
        <f>AVERAGE(INDEX(Monatsdaten!CO$2:CO$1980,($AM183-1)*3+1,1):INDEX(Monatsdaten!CO$2:CO$1980,$AM183*3,1))</f>
        <v>-21.033333333333335</v>
      </c>
      <c r="AG183" s="105">
        <f>AVERAGE(INDEX(Monatsdaten!CP$2:CP$1980,($AM183-1)*3+1,1):INDEX(Monatsdaten!CP$2:CP$1980,$AM183*3,1))</f>
        <v>-2.0666666666666669</v>
      </c>
      <c r="AH183" s="105">
        <f>AVERAGE(INDEX(Monatsdaten!CQ$2:CQ$1980,($AM183-1)*3+1,1):INDEX(Monatsdaten!CQ$2:CQ$1980,$AM183*3,1))</f>
        <v>4.6333333333333329</v>
      </c>
      <c r="AM183" s="107">
        <v>182</v>
      </c>
    </row>
    <row r="184" spans="1:39">
      <c r="A184" s="40" t="s">
        <v>250</v>
      </c>
      <c r="B184" s="41">
        <f>Quartalsdaten!B184</f>
        <v>521.51860306083165</v>
      </c>
      <c r="C184">
        <f>Quartalsdaten!C184</f>
        <v>92.1</v>
      </c>
      <c r="D184" s="105">
        <f>Quartalsdaten!J184</f>
        <v>2.13</v>
      </c>
      <c r="E184">
        <f>Quartalsdaten!K184</f>
        <v>3.17</v>
      </c>
      <c r="F184">
        <f>Quartalsdaten!P184</f>
        <v>11.7</v>
      </c>
      <c r="G184">
        <f>Quartalsdaten!Q184</f>
        <v>86.4</v>
      </c>
      <c r="H184">
        <f>Quartalsdaten!R184</f>
        <v>87.2</v>
      </c>
      <c r="I184">
        <f>Quartalsdaten!Y184</f>
        <v>3.8209919037180624</v>
      </c>
      <c r="J184">
        <f>Quartalsdaten!AH184</f>
        <v>92.6</v>
      </c>
      <c r="K184">
        <f>Quartalsdaten!AI184</f>
        <v>99.38</v>
      </c>
      <c r="L184">
        <f>Quartalsdaten!AY184</f>
        <v>61.61</v>
      </c>
      <c r="M184" s="41">
        <f>Quartalsdaten!D184</f>
        <v>87</v>
      </c>
      <c r="N184" s="41">
        <f>Quartalsdaten!E184</f>
        <v>97.5</v>
      </c>
      <c r="O184">
        <f>Quartalsdaten!L184</f>
        <v>5044.1000000000004</v>
      </c>
      <c r="P184">
        <f>Quartalsdaten!N184</f>
        <v>86.1</v>
      </c>
      <c r="Q184">
        <f>Quartalsdaten!AD184</f>
        <v>-14.8</v>
      </c>
      <c r="R184">
        <f>Quartalsdaten!AE184</f>
        <v>81.5</v>
      </c>
      <c r="S184">
        <f>Quartalsdaten!AF184</f>
        <v>15.1</v>
      </c>
      <c r="T184">
        <f>Quartalsdaten!AJ184</f>
        <v>1.225641</v>
      </c>
      <c r="U184">
        <f>Quartalsdaten!AO184</f>
        <v>-17.7</v>
      </c>
      <c r="V184">
        <f>Quartalsdaten!BH184</f>
        <v>83.8</v>
      </c>
      <c r="W184" s="105">
        <f>AVERAGE(INDEX(Monatsdaten!AR$2:AR$1980,($AM184-1)*3+1,1):INDEX(Monatsdaten!AR$2:AR$1980,$AM184*3,1))</f>
        <v>99.783366666666666</v>
      </c>
      <c r="X184">
        <f>Quartalsdaten!BO184</f>
        <v>15.2</v>
      </c>
      <c r="Y184">
        <f>Quartalsdaten!BR184</f>
        <v>82.7</v>
      </c>
      <c r="Z184">
        <f>Quartalsdaten!CD184</f>
        <v>41.9</v>
      </c>
      <c r="AA184">
        <f>Quartalsdaten!CE184</f>
        <v>-15.6</v>
      </c>
      <c r="AB184">
        <f>Quartalsdaten!CF184</f>
        <v>93.7</v>
      </c>
      <c r="AC184" s="55">
        <f>Annual!W60</f>
        <v>2490.4760000000001</v>
      </c>
      <c r="AD184" s="41">
        <f>Annual!X60</f>
        <v>1.0657135775719162</v>
      </c>
      <c r="AE184" s="105">
        <f>AVERAGE(INDEX(Monatsdaten!CN$2:CN$1980,($AM184-1)*3+1,1):INDEX(Monatsdaten!CN$2:CN$1980,$AM184*3,1))</f>
        <v>-23.733333333333334</v>
      </c>
      <c r="AF184" s="105">
        <f>AVERAGE(INDEX(Monatsdaten!CO$2:CO$1980,($AM184-1)*3+1,1):INDEX(Monatsdaten!CO$2:CO$1980,$AM184*3,1))</f>
        <v>-13.4</v>
      </c>
      <c r="AG184" s="105">
        <f>AVERAGE(INDEX(Monatsdaten!CP$2:CP$1980,($AM184-1)*3+1,1):INDEX(Monatsdaten!CP$2:CP$1980,$AM184*3,1))</f>
        <v>4.4666666666666659</v>
      </c>
      <c r="AH184" s="105">
        <f>AVERAGE(INDEX(Monatsdaten!CQ$2:CQ$1980,($AM184-1)*3+1,1):INDEX(Monatsdaten!CQ$2:CQ$1980,$AM184*3,1))</f>
        <v>3.3333333333333335</v>
      </c>
      <c r="AM184" s="107">
        <v>183</v>
      </c>
    </row>
    <row r="185" spans="1:39">
      <c r="A185" s="40" t="s">
        <v>251</v>
      </c>
      <c r="B185" s="41">
        <f>Quartalsdaten!B185</f>
        <v>523.97724307246506</v>
      </c>
      <c r="C185">
        <f>Quartalsdaten!C185</f>
        <v>95.3</v>
      </c>
      <c r="D185" s="105">
        <f>Quartalsdaten!J185</f>
        <v>2.3439999999999999</v>
      </c>
      <c r="E185">
        <f>Quartalsdaten!K185</f>
        <v>3.33</v>
      </c>
      <c r="F185">
        <f>Quartalsdaten!P185</f>
        <v>11.4</v>
      </c>
      <c r="G185">
        <f>Quartalsdaten!Q185</f>
        <v>86.7</v>
      </c>
      <c r="H185">
        <f>Quartalsdaten!R185</f>
        <v>87.3</v>
      </c>
      <c r="I185">
        <f>Quartalsdaten!Y185</f>
        <v>3.8611320042696531</v>
      </c>
      <c r="J185">
        <f>Quartalsdaten!AH185</f>
        <v>91.5</v>
      </c>
      <c r="K185">
        <f>Quartalsdaten!AI185</f>
        <v>98.63</v>
      </c>
      <c r="L185">
        <f>Quartalsdaten!AY185</f>
        <v>57.17</v>
      </c>
      <c r="M185" s="41">
        <f>Quartalsdaten!D185</f>
        <v>90.1</v>
      </c>
      <c r="N185" s="41">
        <f>Quartalsdaten!E185</f>
        <v>100.8</v>
      </c>
      <c r="O185">
        <f>Quartalsdaten!L185</f>
        <v>5408.3</v>
      </c>
      <c r="P185">
        <f>Quartalsdaten!N185</f>
        <v>87.8</v>
      </c>
      <c r="Q185">
        <f>Quartalsdaten!AD185</f>
        <v>-11.3</v>
      </c>
      <c r="R185">
        <f>Quartalsdaten!AE185</f>
        <v>85.3</v>
      </c>
      <c r="S185">
        <f>Quartalsdaten!AF185</f>
        <v>17.600000000000001</v>
      </c>
      <c r="T185">
        <f>Quartalsdaten!AJ185</f>
        <v>1.1856100000000001</v>
      </c>
      <c r="U185">
        <f>Quartalsdaten!AO185</f>
        <v>-11.4</v>
      </c>
      <c r="V185">
        <f>Quartalsdaten!BH185</f>
        <v>84.2</v>
      </c>
      <c r="W185" s="105">
        <f>AVERAGE(INDEX(Monatsdaten!AR$2:AR$1980,($AM185-1)*3+1,1):INDEX(Monatsdaten!AR$2:AR$1980,$AM185*3,1))</f>
        <v>100.53566666666666</v>
      </c>
      <c r="X185">
        <f>Quartalsdaten!BO185</f>
        <v>16.100000000000001</v>
      </c>
      <c r="Y185">
        <f>Quartalsdaten!BR185</f>
        <v>86.1</v>
      </c>
      <c r="Z185">
        <f>Quartalsdaten!CD185</f>
        <v>46.6</v>
      </c>
      <c r="AA185">
        <f>Quartalsdaten!CE185</f>
        <v>-12.2</v>
      </c>
      <c r="AB185">
        <f>Quartalsdaten!CF185</f>
        <v>96.1</v>
      </c>
      <c r="AC185" s="55">
        <f>Annual!W61</f>
        <v>2490.4760000000001</v>
      </c>
      <c r="AD185" s="41">
        <f>Annual!X61</f>
        <v>1.0657135775719162</v>
      </c>
      <c r="AE185" s="105">
        <f>AVERAGE(INDEX(Monatsdaten!CN$2:CN$1980,($AM185-1)*3+1,1):INDEX(Monatsdaten!CN$2:CN$1980,$AM185*3,1))</f>
        <v>-20.8</v>
      </c>
      <c r="AF185" s="105">
        <f>AVERAGE(INDEX(Monatsdaten!CO$2:CO$1980,($AM185-1)*3+1,1):INDEX(Monatsdaten!CO$2:CO$1980,$AM185*3,1))</f>
        <v>-2.5</v>
      </c>
      <c r="AG185" s="105">
        <f>AVERAGE(INDEX(Monatsdaten!CP$2:CP$1980,($AM185-1)*3+1,1):INDEX(Monatsdaten!CP$2:CP$1980,$AM185*3,1))</f>
        <v>10.833333333333334</v>
      </c>
      <c r="AH185" s="105">
        <f>AVERAGE(INDEX(Monatsdaten!CQ$2:CQ$1980,($AM185-1)*3+1,1):INDEX(Monatsdaten!CQ$2:CQ$1980,$AM185*3,1))</f>
        <v>3.4333333333333336</v>
      </c>
      <c r="AM185" s="107">
        <v>184</v>
      </c>
    </row>
    <row r="186" spans="1:39">
      <c r="A186" s="40" t="s">
        <v>252</v>
      </c>
      <c r="B186" s="41">
        <f>Quartalsdaten!B186</f>
        <v>529.04432417961311</v>
      </c>
      <c r="C186">
        <f>Quartalsdaten!C186</f>
        <v>99.1</v>
      </c>
      <c r="D186" s="105">
        <f>Quartalsdaten!J186</f>
        <v>2.6120000000000001</v>
      </c>
      <c r="E186">
        <f>Quartalsdaten!K186</f>
        <v>3.47</v>
      </c>
      <c r="F186">
        <f>Quartalsdaten!P186</f>
        <v>11.4</v>
      </c>
      <c r="G186">
        <f>Quartalsdaten!Q186</f>
        <v>87</v>
      </c>
      <c r="H186">
        <f>Quartalsdaten!R186</f>
        <v>87.2</v>
      </c>
      <c r="I186">
        <f>Quartalsdaten!Y186</f>
        <v>3.903231464399449</v>
      </c>
      <c r="J186">
        <f>Quartalsdaten!AH186</f>
        <v>91.1</v>
      </c>
      <c r="K186">
        <f>Quartalsdaten!AI186</f>
        <v>98.51</v>
      </c>
      <c r="L186">
        <f>Quartalsdaten!AY186</f>
        <v>62.29</v>
      </c>
      <c r="M186" s="41">
        <f>Quartalsdaten!D186</f>
        <v>94.1</v>
      </c>
      <c r="N186" s="41">
        <f>Quartalsdaten!E186</f>
        <v>104.4</v>
      </c>
      <c r="O186">
        <f>Quartalsdaten!L186</f>
        <v>5970.1</v>
      </c>
      <c r="P186">
        <f>Quartalsdaten!N186</f>
        <v>87.8</v>
      </c>
      <c r="Q186">
        <f>Quartalsdaten!AD186</f>
        <v>-5.2</v>
      </c>
      <c r="R186">
        <f>Quartalsdaten!AE186</f>
        <v>86.6</v>
      </c>
      <c r="S186">
        <f>Quartalsdaten!AF186</f>
        <v>23</v>
      </c>
      <c r="T186">
        <f>Quartalsdaten!AJ186</f>
        <v>1.202</v>
      </c>
      <c r="U186">
        <f>Quartalsdaten!AO186</f>
        <v>-4</v>
      </c>
      <c r="V186">
        <f>Quartalsdaten!BH186</f>
        <v>85.1</v>
      </c>
      <c r="W186" s="105">
        <f>AVERAGE(INDEX(Monatsdaten!AR$2:AR$1980,($AM186-1)*3+1,1):INDEX(Monatsdaten!AR$2:AR$1980,$AM186*3,1))</f>
        <v>101.3232</v>
      </c>
      <c r="X186">
        <f>Quartalsdaten!BO186</f>
        <v>34.299999999999997</v>
      </c>
      <c r="Y186">
        <f>Quartalsdaten!BR186</f>
        <v>89</v>
      </c>
      <c r="Z186">
        <f>Quartalsdaten!CD186</f>
        <v>68.099999999999994</v>
      </c>
      <c r="AA186">
        <f>Quartalsdaten!CE186</f>
        <v>-8.1999999999999993</v>
      </c>
      <c r="AB186">
        <f>Quartalsdaten!CF186</f>
        <v>101.1</v>
      </c>
      <c r="AC186" s="55">
        <f>Annual!W62</f>
        <v>2520.6819999999998</v>
      </c>
      <c r="AD186" s="41">
        <f>Annual!X62</f>
        <v>1.2700341760361924</v>
      </c>
      <c r="AE186" s="105">
        <f>AVERAGE(INDEX(Monatsdaten!CN$2:CN$1980,($AM186-1)*3+1,1):INDEX(Monatsdaten!CN$2:CN$1980,$AM186*3,1))</f>
        <v>-5.7333333333333343</v>
      </c>
      <c r="AF186" s="105">
        <f>AVERAGE(INDEX(Monatsdaten!CO$2:CO$1980,($AM186-1)*3+1,1):INDEX(Monatsdaten!CO$2:CO$1980,$AM186*3,1))</f>
        <v>9.2666666666666675</v>
      </c>
      <c r="AG186" s="105">
        <f>AVERAGE(INDEX(Monatsdaten!CP$2:CP$1980,($AM186-1)*3+1,1):INDEX(Monatsdaten!CP$2:CP$1980,$AM186*3,1))</f>
        <v>17.099999999999998</v>
      </c>
      <c r="AH186" s="105">
        <f>AVERAGE(INDEX(Monatsdaten!CQ$2:CQ$1980,($AM186-1)*3+1,1):INDEX(Monatsdaten!CQ$2:CQ$1980,$AM186*3,1))</f>
        <v>4.5999999999999996</v>
      </c>
      <c r="AM186" s="107">
        <v>185</v>
      </c>
    </row>
    <row r="187" spans="1:39">
      <c r="A187" s="40" t="s">
        <v>253</v>
      </c>
      <c r="B187" s="41">
        <f>Quartalsdaten!B187</f>
        <v>538.15841234652919</v>
      </c>
      <c r="C187">
        <f>Quartalsdaten!C187</f>
        <v>101.5</v>
      </c>
      <c r="D187" s="105">
        <f>Quartalsdaten!J187</f>
        <v>2.89</v>
      </c>
      <c r="E187">
        <f>Quartalsdaten!K187</f>
        <v>3.97</v>
      </c>
      <c r="F187">
        <f>Quartalsdaten!P187</f>
        <v>11</v>
      </c>
      <c r="G187">
        <f>Quartalsdaten!Q187</f>
        <v>87.5</v>
      </c>
      <c r="H187">
        <f>Quartalsdaten!R187</f>
        <v>87.5</v>
      </c>
      <c r="I187">
        <f>Quartalsdaten!Y187</f>
        <v>3.9412176314492746</v>
      </c>
      <c r="J187">
        <f>Quartalsdaten!AH187</f>
        <v>92</v>
      </c>
      <c r="K187">
        <f>Quartalsdaten!AI187</f>
        <v>100.18</v>
      </c>
      <c r="L187">
        <f>Quartalsdaten!AY187</f>
        <v>70.03</v>
      </c>
      <c r="M187" s="41">
        <f>Quartalsdaten!D187</f>
        <v>98.4</v>
      </c>
      <c r="N187" s="41">
        <f>Quartalsdaten!E187</f>
        <v>104.6</v>
      </c>
      <c r="O187">
        <f>Quartalsdaten!L187</f>
        <v>5683.3</v>
      </c>
      <c r="P187">
        <f>Quartalsdaten!N187</f>
        <v>90.3</v>
      </c>
      <c r="Q187">
        <f>Quartalsdaten!AD187</f>
        <v>3</v>
      </c>
      <c r="R187">
        <f>Quartalsdaten!AE187</f>
        <v>87.7</v>
      </c>
      <c r="S187">
        <f>Quartalsdaten!AF187</f>
        <v>20.3</v>
      </c>
      <c r="T187">
        <f>Quartalsdaten!AJ187</f>
        <v>1.2649950000000001</v>
      </c>
      <c r="U187">
        <f>Quartalsdaten!AO187</f>
        <v>4.8</v>
      </c>
      <c r="V187">
        <f>Quartalsdaten!BH187</f>
        <v>86.4</v>
      </c>
      <c r="W187" s="105">
        <f>AVERAGE(INDEX(Monatsdaten!AR$2:AR$1980,($AM187-1)*3+1,1):INDEX(Monatsdaten!AR$2:AR$1980,$AM187*3,1))</f>
        <v>101.71266666666668</v>
      </c>
      <c r="X187">
        <f>Quartalsdaten!BO187</f>
        <v>28.6</v>
      </c>
      <c r="Y187">
        <f>Quartalsdaten!BR187</f>
        <v>93.4</v>
      </c>
      <c r="Z187">
        <f>Quartalsdaten!CD187</f>
        <v>50.2</v>
      </c>
      <c r="AA187">
        <f>Quartalsdaten!CE187</f>
        <v>-7.1</v>
      </c>
      <c r="AB187">
        <f>Quartalsdaten!CF187</f>
        <v>104.7</v>
      </c>
      <c r="AC187" s="55">
        <f>Annual!W63</f>
        <v>2520.6819999999998</v>
      </c>
      <c r="AD187" s="41">
        <f>Annual!X63</f>
        <v>1.2700341760361924</v>
      </c>
      <c r="AE187" s="105">
        <f>AVERAGE(INDEX(Monatsdaten!CN$2:CN$1980,($AM187-1)*3+1,1):INDEX(Monatsdaten!CN$2:CN$1980,$AM187*3,1))</f>
        <v>-2.2000000000000002</v>
      </c>
      <c r="AF187" s="105">
        <f>AVERAGE(INDEX(Monatsdaten!CO$2:CO$1980,($AM187-1)*3+1,1):INDEX(Monatsdaten!CO$2:CO$1980,$AM187*3,1))</f>
        <v>18.566666666666666</v>
      </c>
      <c r="AG187" s="105">
        <f>AVERAGE(INDEX(Monatsdaten!CP$2:CP$1980,($AM187-1)*3+1,1):INDEX(Monatsdaten!CP$2:CP$1980,$AM187*3,1))</f>
        <v>20.533333333333335</v>
      </c>
      <c r="AH187" s="105">
        <f>AVERAGE(INDEX(Monatsdaten!CQ$2:CQ$1980,($AM187-1)*3+1,1):INDEX(Monatsdaten!CQ$2:CQ$1980,$AM187*3,1))</f>
        <v>6.1333333333333329</v>
      </c>
      <c r="AM187" s="107">
        <v>186</v>
      </c>
    </row>
    <row r="188" spans="1:39">
      <c r="A188" s="40" t="s">
        <v>254</v>
      </c>
      <c r="B188" s="41">
        <f>Quartalsdaten!B188</f>
        <v>542.29577561562235</v>
      </c>
      <c r="C188">
        <f>Quartalsdaten!C188</f>
        <v>101.4</v>
      </c>
      <c r="D188" s="105">
        <f>Quartalsdaten!J188</f>
        <v>3.2210000000000001</v>
      </c>
      <c r="E188">
        <f>Quartalsdaten!K188</f>
        <v>3.9</v>
      </c>
      <c r="F188">
        <f>Quartalsdaten!P188</f>
        <v>10.5</v>
      </c>
      <c r="G188">
        <f>Quartalsdaten!Q188</f>
        <v>87.7</v>
      </c>
      <c r="H188">
        <f>Quartalsdaten!R188</f>
        <v>87.6</v>
      </c>
      <c r="I188">
        <f>Quartalsdaten!Y188</f>
        <v>3.9706591878127169</v>
      </c>
      <c r="J188">
        <f>Quartalsdaten!AH188</f>
        <v>91.8</v>
      </c>
      <c r="K188">
        <f>Quartalsdaten!AI188</f>
        <v>100.89</v>
      </c>
      <c r="L188">
        <f>Quartalsdaten!AY188</f>
        <v>70.02</v>
      </c>
      <c r="M188" s="41">
        <f>Quartalsdaten!D188</f>
        <v>100.8</v>
      </c>
      <c r="N188" s="41">
        <f>Quartalsdaten!E188</f>
        <v>102.2</v>
      </c>
      <c r="O188">
        <f>Quartalsdaten!L188</f>
        <v>6004.3</v>
      </c>
      <c r="P188">
        <f>Quartalsdaten!N188</f>
        <v>92.3</v>
      </c>
      <c r="Q188">
        <f>Quartalsdaten!AD188</f>
        <v>4.9000000000000004</v>
      </c>
      <c r="R188">
        <f>Quartalsdaten!AE188</f>
        <v>90.6</v>
      </c>
      <c r="S188">
        <f>Quartalsdaten!AF188</f>
        <v>17</v>
      </c>
      <c r="T188">
        <f>Quartalsdaten!AJ188</f>
        <v>1.272743</v>
      </c>
      <c r="U188">
        <f>Quartalsdaten!AO188</f>
        <v>8.6</v>
      </c>
      <c r="V188">
        <f>Quartalsdaten!BH188</f>
        <v>87.2</v>
      </c>
      <c r="W188" s="105">
        <f>AVERAGE(INDEX(Monatsdaten!AR$2:AR$1980,($AM188-1)*3+1,1):INDEX(Monatsdaten!AR$2:AR$1980,$AM188*3,1))</f>
        <v>101.74383333333333</v>
      </c>
      <c r="X188">
        <f>Quartalsdaten!BO188</f>
        <v>15.9</v>
      </c>
      <c r="Y188">
        <f>Quartalsdaten!BR188</f>
        <v>94.4</v>
      </c>
      <c r="Z188">
        <f>Quartalsdaten!CD188</f>
        <v>-4.2</v>
      </c>
      <c r="AA188">
        <f>Quartalsdaten!CE188</f>
        <v>-8.8000000000000007</v>
      </c>
      <c r="AB188">
        <f>Quartalsdaten!CF188</f>
        <v>104.4</v>
      </c>
      <c r="AC188" s="55">
        <f>Annual!W64</f>
        <v>2520.6819999999998</v>
      </c>
      <c r="AD188" s="41">
        <f>Annual!X64</f>
        <v>1.2700341760361924</v>
      </c>
      <c r="AE188" s="105">
        <f>AVERAGE(INDEX(Monatsdaten!CN$2:CN$1980,($AM188-1)*3+1,1):INDEX(Monatsdaten!CN$2:CN$1980,$AM188*3,1))</f>
        <v>-7.9333333333333336</v>
      </c>
      <c r="AF188" s="105">
        <f>AVERAGE(INDEX(Monatsdaten!CO$2:CO$1980,($AM188-1)*3+1,1):INDEX(Monatsdaten!CO$2:CO$1980,$AM188*3,1))</f>
        <v>18.400000000000002</v>
      </c>
      <c r="AG188" s="105">
        <f>AVERAGE(INDEX(Monatsdaten!CP$2:CP$1980,($AM188-1)*3+1,1):INDEX(Monatsdaten!CP$2:CP$1980,$AM188*3,1))</f>
        <v>20.666666666666668</v>
      </c>
      <c r="AH188" s="105">
        <f>AVERAGE(INDEX(Monatsdaten!CQ$2:CQ$1980,($AM188-1)*3+1,1):INDEX(Monatsdaten!CQ$2:CQ$1980,$AM188*3,1))</f>
        <v>8.3666666666666654</v>
      </c>
      <c r="AM188" s="107">
        <v>187</v>
      </c>
    </row>
    <row r="189" spans="1:39">
      <c r="A189" s="40" t="s">
        <v>255</v>
      </c>
      <c r="B189" s="41">
        <f>Quartalsdaten!B189</f>
        <v>550.51105727925278</v>
      </c>
      <c r="C189">
        <f>Quartalsdaten!C189</f>
        <v>103.4</v>
      </c>
      <c r="D189" s="105">
        <f>Quartalsdaten!J189</f>
        <v>3.5939999999999999</v>
      </c>
      <c r="E189">
        <f>Quartalsdaten!K189</f>
        <v>3.77</v>
      </c>
      <c r="F189">
        <f>Quartalsdaten!P189</f>
        <v>10.1</v>
      </c>
      <c r="G189">
        <f>Quartalsdaten!Q189</f>
        <v>87.8</v>
      </c>
      <c r="H189">
        <f>Quartalsdaten!R189</f>
        <v>87.9</v>
      </c>
      <c r="I189">
        <f>Quartalsdaten!Y189</f>
        <v>4.0168806825191101</v>
      </c>
      <c r="J189">
        <f>Quartalsdaten!AH189</f>
        <v>91.5</v>
      </c>
      <c r="K189">
        <f>Quartalsdaten!AI189</f>
        <v>100.83</v>
      </c>
      <c r="L189">
        <f>Quartalsdaten!AY189</f>
        <v>60.08</v>
      </c>
      <c r="M189" s="41">
        <f>Quartalsdaten!D189</f>
        <v>104.7</v>
      </c>
      <c r="N189" s="41">
        <f>Quartalsdaten!E189</f>
        <v>102</v>
      </c>
      <c r="O189">
        <f>Quartalsdaten!L189</f>
        <v>6596.9</v>
      </c>
      <c r="P189">
        <f>Quartalsdaten!N189</f>
        <v>93.6</v>
      </c>
      <c r="Q189">
        <f>Quartalsdaten!AD189</f>
        <v>7.7</v>
      </c>
      <c r="R189">
        <f>Quartalsdaten!AE189</f>
        <v>90.9</v>
      </c>
      <c r="S189">
        <f>Quartalsdaten!AF189</f>
        <v>21.9</v>
      </c>
      <c r="T189">
        <f>Quartalsdaten!AJ189</f>
        <v>1.3212790000000001</v>
      </c>
      <c r="U189">
        <f>Quartalsdaten!AO189</f>
        <v>16</v>
      </c>
      <c r="V189">
        <f>Quartalsdaten!BH189</f>
        <v>87.7</v>
      </c>
      <c r="W189" s="105">
        <f>AVERAGE(INDEX(Monatsdaten!AR$2:AR$1980,($AM189-1)*3+1,1):INDEX(Monatsdaten!AR$2:AR$1980,$AM189*3,1))</f>
        <v>101.92026666666668</v>
      </c>
      <c r="X189">
        <f>Quartalsdaten!BO189</f>
        <v>12.6</v>
      </c>
      <c r="Y189">
        <f>Quartalsdaten!BR189</f>
        <v>95.4</v>
      </c>
      <c r="Z189">
        <f>Quartalsdaten!CD189</f>
        <v>-25</v>
      </c>
      <c r="AA189">
        <f>Quartalsdaten!CE189</f>
        <v>-8.8000000000000007</v>
      </c>
      <c r="AB189">
        <f>Quartalsdaten!CF189</f>
        <v>106.4</v>
      </c>
      <c r="AC189" s="55">
        <f>Annual!W65</f>
        <v>2520.6819999999998</v>
      </c>
      <c r="AD189" s="41">
        <f>Annual!X65</f>
        <v>1.2700341760361924</v>
      </c>
      <c r="AE189" s="105">
        <f>AVERAGE(INDEX(Monatsdaten!CN$2:CN$1980,($AM189-1)*3+1,1):INDEX(Monatsdaten!CN$2:CN$1980,$AM189*3,1))</f>
        <v>-6.1000000000000005</v>
      </c>
      <c r="AF189" s="105">
        <f>AVERAGE(INDEX(Monatsdaten!CO$2:CO$1980,($AM189-1)*3+1,1):INDEX(Monatsdaten!CO$2:CO$1980,$AM189*3,1))</f>
        <v>22.266666666666669</v>
      </c>
      <c r="AG189" s="105">
        <f>AVERAGE(INDEX(Monatsdaten!CP$2:CP$1980,($AM189-1)*3+1,1):INDEX(Monatsdaten!CP$2:CP$1980,$AM189*3,1))</f>
        <v>25.966666666666669</v>
      </c>
      <c r="AH189" s="105">
        <f>AVERAGE(INDEX(Monatsdaten!CQ$2:CQ$1980,($AM189-1)*3+1,1):INDEX(Monatsdaten!CQ$2:CQ$1980,$AM189*3,1))</f>
        <v>9.0333333333333332</v>
      </c>
      <c r="AM189" s="107">
        <v>188</v>
      </c>
    </row>
    <row r="190" spans="1:39">
      <c r="A190" s="40" t="s">
        <v>256</v>
      </c>
      <c r="B190" s="41">
        <f>Quartalsdaten!B190</f>
        <v>550.93113439278136</v>
      </c>
      <c r="C190">
        <f>Quartalsdaten!C190</f>
        <v>103.3</v>
      </c>
      <c r="D190" s="105">
        <f>Quartalsdaten!J190</f>
        <v>3.82</v>
      </c>
      <c r="E190">
        <f>Quartalsdaten!K190</f>
        <v>4</v>
      </c>
      <c r="F190">
        <f>Quartalsdaten!P190</f>
        <v>9.5</v>
      </c>
      <c r="G190">
        <f>Quartalsdaten!Q190</f>
        <v>88.7</v>
      </c>
      <c r="H190">
        <f>Quartalsdaten!R190</f>
        <v>88.6</v>
      </c>
      <c r="I190">
        <f>Quartalsdaten!Y190</f>
        <v>4.0603766993485237</v>
      </c>
      <c r="J190">
        <f>Quartalsdaten!AH190</f>
        <v>91.9</v>
      </c>
      <c r="K190">
        <f>Quartalsdaten!AI190</f>
        <v>101.18</v>
      </c>
      <c r="L190">
        <f>Quartalsdaten!AY190</f>
        <v>58.28</v>
      </c>
      <c r="M190" s="41">
        <f>Quartalsdaten!D190</f>
        <v>103.7</v>
      </c>
      <c r="N190" s="41">
        <f>Quartalsdaten!E190</f>
        <v>102.9</v>
      </c>
      <c r="O190">
        <f>Quartalsdaten!L190</f>
        <v>6917</v>
      </c>
      <c r="P190">
        <f>Quartalsdaten!N190</f>
        <v>95.4</v>
      </c>
      <c r="Q190">
        <f>Quartalsdaten!AD190</f>
        <v>9.4</v>
      </c>
      <c r="R190">
        <f>Quartalsdaten!AE190</f>
        <v>95.6</v>
      </c>
      <c r="S190">
        <f>Quartalsdaten!AF190</f>
        <v>20.9</v>
      </c>
      <c r="T190">
        <f>Quartalsdaten!AJ190</f>
        <v>1.3241860000000001</v>
      </c>
      <c r="U190">
        <f>Quartalsdaten!AO190</f>
        <v>15.8</v>
      </c>
      <c r="V190">
        <f>Quartalsdaten!BH190</f>
        <v>88.2</v>
      </c>
      <c r="W190" s="105">
        <f>AVERAGE(INDEX(Monatsdaten!AR$2:AR$1980,($AM190-1)*3+1,1):INDEX(Monatsdaten!AR$2:AR$1980,$AM190*3,1))</f>
        <v>102.23399999999999</v>
      </c>
      <c r="X190">
        <f>Quartalsdaten!BO190</f>
        <v>-9.1</v>
      </c>
      <c r="Y190">
        <f>Quartalsdaten!BR190</f>
        <v>96.2</v>
      </c>
      <c r="Z190">
        <f>Quartalsdaten!CD190</f>
        <v>1.7</v>
      </c>
      <c r="AA190">
        <f>Quartalsdaten!CE190</f>
        <v>-6.7</v>
      </c>
      <c r="AB190">
        <f>Quartalsdaten!CF190</f>
        <v>106.4</v>
      </c>
      <c r="AC190" s="55">
        <f>Annual!W66</f>
        <v>2551.1640000000002</v>
      </c>
      <c r="AD190" s="41">
        <f>Annual!X66</f>
        <v>1.2769309440135319</v>
      </c>
      <c r="AE190" s="105">
        <f>AVERAGE(INDEX(Monatsdaten!CN$2:CN$1980,($AM190-1)*3+1,1):INDEX(Monatsdaten!CN$2:CN$1980,$AM190*3,1))</f>
        <v>-10.533333333333333</v>
      </c>
      <c r="AF190" s="105">
        <f>AVERAGE(INDEX(Monatsdaten!CO$2:CO$1980,($AM190-1)*3+1,1):INDEX(Monatsdaten!CO$2:CO$1980,$AM190*3,1))</f>
        <v>22.833333333333332</v>
      </c>
      <c r="AG190" s="105">
        <f>AVERAGE(INDEX(Monatsdaten!CP$2:CP$1980,($AM190-1)*3+1,1):INDEX(Monatsdaten!CP$2:CP$1980,$AM190*3,1))</f>
        <v>26.466666666666669</v>
      </c>
      <c r="AH190" s="105">
        <f>AVERAGE(INDEX(Monatsdaten!CQ$2:CQ$1980,($AM190-1)*3+1,1):INDEX(Monatsdaten!CQ$2:CQ$1980,$AM190*3,1))</f>
        <v>5.9333333333333327</v>
      </c>
      <c r="AM190" s="107">
        <v>189</v>
      </c>
    </row>
    <row r="191" spans="1:39">
      <c r="A191" s="40" t="s">
        <v>257</v>
      </c>
      <c r="B191" s="41">
        <f>Quartalsdaten!B191</f>
        <v>555.54801964995897</v>
      </c>
      <c r="C191">
        <f>Quartalsdaten!C191</f>
        <v>103.2</v>
      </c>
      <c r="D191" s="105">
        <f>Quartalsdaten!J191</f>
        <v>4.0650000000000004</v>
      </c>
      <c r="E191">
        <f>Quartalsdaten!K191</f>
        <v>4.37</v>
      </c>
      <c r="F191">
        <f>Quartalsdaten!P191</f>
        <v>9.1</v>
      </c>
      <c r="G191">
        <f>Quartalsdaten!Q191</f>
        <v>89.1</v>
      </c>
      <c r="H191">
        <f>Quartalsdaten!R191</f>
        <v>88.9</v>
      </c>
      <c r="I191">
        <f>Quartalsdaten!Y191</f>
        <v>4.0959038482335544</v>
      </c>
      <c r="J191">
        <f>Quartalsdaten!AH191</f>
        <v>92.1</v>
      </c>
      <c r="K191">
        <f>Quartalsdaten!AI191</f>
        <v>101.76</v>
      </c>
      <c r="L191">
        <f>Quartalsdaten!AY191</f>
        <v>68.680000000000007</v>
      </c>
      <c r="M191" s="41">
        <f>Quartalsdaten!D191</f>
        <v>103</v>
      </c>
      <c r="N191" s="41">
        <f>Quartalsdaten!E191</f>
        <v>103.3</v>
      </c>
      <c r="O191">
        <f>Quartalsdaten!L191</f>
        <v>8007.3</v>
      </c>
      <c r="P191">
        <f>Quartalsdaten!N191</f>
        <v>96</v>
      </c>
      <c r="Q191">
        <f>Quartalsdaten!AD191</f>
        <v>10.199999999999999</v>
      </c>
      <c r="R191">
        <f>Quartalsdaten!AE191</f>
        <v>99.5</v>
      </c>
      <c r="S191">
        <f>Quartalsdaten!AF191</f>
        <v>20.5</v>
      </c>
      <c r="T191">
        <f>Quartalsdaten!AJ191</f>
        <v>1.3418570000000001</v>
      </c>
      <c r="U191">
        <f>Quartalsdaten!AO191</f>
        <v>14.3</v>
      </c>
      <c r="V191">
        <f>Quartalsdaten!BH191</f>
        <v>88.7</v>
      </c>
      <c r="W191" s="105">
        <f>AVERAGE(INDEX(Monatsdaten!AR$2:AR$1980,($AM191-1)*3+1,1):INDEX(Monatsdaten!AR$2:AR$1980,$AM191*3,1))</f>
        <v>102.4434</v>
      </c>
      <c r="X191">
        <f>Quartalsdaten!BO191</f>
        <v>9</v>
      </c>
      <c r="Y191">
        <f>Quartalsdaten!BR191</f>
        <v>93.5</v>
      </c>
      <c r="Z191">
        <f>Quartalsdaten!CD191</f>
        <v>20.3</v>
      </c>
      <c r="AA191">
        <f>Quartalsdaten!CE191</f>
        <v>-2</v>
      </c>
      <c r="AB191">
        <f>Quartalsdaten!CF191</f>
        <v>109.1</v>
      </c>
      <c r="AC191" s="55">
        <f>Annual!W67</f>
        <v>2551.1640000000002</v>
      </c>
      <c r="AD191" s="41">
        <f>Annual!X67</f>
        <v>1.2769309440135319</v>
      </c>
      <c r="AE191" s="105">
        <f>AVERAGE(INDEX(Monatsdaten!CN$2:CN$1980,($AM191-1)*3+1,1):INDEX(Monatsdaten!CN$2:CN$1980,$AM191*3,1))</f>
        <v>-7.1333333333333329</v>
      </c>
      <c r="AF191" s="105">
        <f>AVERAGE(INDEX(Monatsdaten!CO$2:CO$1980,($AM191-1)*3+1,1):INDEX(Monatsdaten!CO$2:CO$1980,$AM191*3,1))</f>
        <v>19.466666666666665</v>
      </c>
      <c r="AG191" s="105">
        <f>AVERAGE(INDEX(Monatsdaten!CP$2:CP$1980,($AM191-1)*3+1,1):INDEX(Monatsdaten!CP$2:CP$1980,$AM191*3,1))</f>
        <v>27.166666666666668</v>
      </c>
      <c r="AH191" s="105">
        <f>AVERAGE(INDEX(Monatsdaten!CQ$2:CQ$1980,($AM191-1)*3+1,1):INDEX(Monatsdaten!CQ$2:CQ$1980,$AM191*3,1))</f>
        <v>5.8666666666666671</v>
      </c>
      <c r="AM191" s="107">
        <v>190</v>
      </c>
    </row>
    <row r="192" spans="1:39">
      <c r="A192" s="40" t="s">
        <v>258</v>
      </c>
      <c r="B192" s="41">
        <f>Quartalsdaten!B192</f>
        <v>558.30626182935453</v>
      </c>
      <c r="C192">
        <f>Quartalsdaten!C192</f>
        <v>101.6</v>
      </c>
      <c r="D192" s="105">
        <f>Quartalsdaten!J192</f>
        <v>4.5010000000000003</v>
      </c>
      <c r="E192">
        <f>Quartalsdaten!K192</f>
        <v>4.33</v>
      </c>
      <c r="F192">
        <f>Quartalsdaten!P192</f>
        <v>8.8000000000000007</v>
      </c>
      <c r="G192">
        <f>Quartalsdaten!Q192</f>
        <v>89.6</v>
      </c>
      <c r="H192">
        <f>Quartalsdaten!R192</f>
        <v>89.2</v>
      </c>
      <c r="I192">
        <f>Quartalsdaten!Y192</f>
        <v>4.1299024761571861</v>
      </c>
      <c r="J192">
        <f>Quartalsdaten!AH192</f>
        <v>91.7</v>
      </c>
      <c r="K192">
        <f>Quartalsdaten!AI192</f>
        <v>101.99</v>
      </c>
      <c r="L192">
        <f>Quartalsdaten!AY192</f>
        <v>74.739999999999995</v>
      </c>
      <c r="M192" s="41">
        <f>Quartalsdaten!D192</f>
        <v>102</v>
      </c>
      <c r="N192" s="41">
        <f>Quartalsdaten!E192</f>
        <v>101.1</v>
      </c>
      <c r="O192">
        <f>Quartalsdaten!L192</f>
        <v>7861.5</v>
      </c>
      <c r="P192">
        <f>Quartalsdaten!N192</f>
        <v>97.8</v>
      </c>
      <c r="Q192">
        <f>Quartalsdaten!AD192</f>
        <v>9.3000000000000007</v>
      </c>
      <c r="R192">
        <f>Quartalsdaten!AE192</f>
        <v>98.4</v>
      </c>
      <c r="S192">
        <f>Quartalsdaten!AF192</f>
        <v>19</v>
      </c>
      <c r="T192">
        <f>Quartalsdaten!AJ192</f>
        <v>1.389645</v>
      </c>
      <c r="U192">
        <f>Quartalsdaten!AO192</f>
        <v>12.1</v>
      </c>
      <c r="V192">
        <f>Quartalsdaten!BH192</f>
        <v>88.1</v>
      </c>
      <c r="W192" s="105">
        <f>AVERAGE(INDEX(Monatsdaten!AR$2:AR$1980,($AM192-1)*3+1,1):INDEX(Monatsdaten!AR$2:AR$1980,$AM192*3,1))</f>
        <v>102.2811</v>
      </c>
      <c r="X192">
        <f>Quartalsdaten!BO192</f>
        <v>21.8</v>
      </c>
      <c r="Y192">
        <f>Quartalsdaten!BR192</f>
        <v>92.3</v>
      </c>
      <c r="Z192">
        <f>Quartalsdaten!CD192</f>
        <v>-4.9000000000000004</v>
      </c>
      <c r="AA192">
        <f>Quartalsdaten!CE192</f>
        <v>-3.2</v>
      </c>
      <c r="AB192">
        <f>Quartalsdaten!CF192</f>
        <v>107.4</v>
      </c>
      <c r="AC192" s="55">
        <f>Annual!W68</f>
        <v>2551.1640000000002</v>
      </c>
      <c r="AD192" s="41">
        <f>Annual!X68</f>
        <v>1.2769309440135319</v>
      </c>
      <c r="AE192" s="105">
        <f>AVERAGE(INDEX(Monatsdaten!CN$2:CN$1980,($AM192-1)*3+1,1):INDEX(Monatsdaten!CN$2:CN$1980,$AM192*3,1))</f>
        <v>-7.4333333333333327</v>
      </c>
      <c r="AF192" s="105">
        <f>AVERAGE(INDEX(Monatsdaten!CO$2:CO$1980,($AM192-1)*3+1,1):INDEX(Monatsdaten!CO$2:CO$1980,$AM192*3,1))</f>
        <v>3.0666666666666664</v>
      </c>
      <c r="AG192" s="105">
        <f>AVERAGE(INDEX(Monatsdaten!CP$2:CP$1980,($AM192-1)*3+1,1):INDEX(Monatsdaten!CP$2:CP$1980,$AM192*3,1))</f>
        <v>25.400000000000002</v>
      </c>
      <c r="AH192" s="105">
        <f>AVERAGE(INDEX(Monatsdaten!CQ$2:CQ$1980,($AM192-1)*3+1,1):INDEX(Monatsdaten!CQ$2:CQ$1980,$AM192*3,1))</f>
        <v>8.0000000000000018</v>
      </c>
      <c r="AM192" s="107">
        <v>191</v>
      </c>
    </row>
    <row r="193" spans="1:39">
      <c r="A193" s="40" t="s">
        <v>259</v>
      </c>
      <c r="B193" s="41">
        <f>Quartalsdaten!B193</f>
        <v>562.0243405832465</v>
      </c>
      <c r="C193">
        <f>Quartalsdaten!C193</f>
        <v>100</v>
      </c>
      <c r="D193" s="105">
        <f>Quartalsdaten!J193</f>
        <v>4.7249999999999996</v>
      </c>
      <c r="E193">
        <f>Quartalsdaten!K193</f>
        <v>4.2</v>
      </c>
      <c r="F193">
        <f>Quartalsdaten!P193</f>
        <v>8.5</v>
      </c>
      <c r="G193">
        <f>Quartalsdaten!Q193</f>
        <v>90.6</v>
      </c>
      <c r="H193">
        <f>Quartalsdaten!R193</f>
        <v>89.5</v>
      </c>
      <c r="I193">
        <f>Quartalsdaten!Y193</f>
        <v>4.1741777701555094</v>
      </c>
      <c r="J193">
        <f>Quartalsdaten!AH193</f>
        <v>92.2</v>
      </c>
      <c r="K193">
        <f>Quartalsdaten!AI193</f>
        <v>103.24</v>
      </c>
      <c r="L193">
        <f>Quartalsdaten!AY193</f>
        <v>88.92</v>
      </c>
      <c r="M193" s="41">
        <f>Quartalsdaten!D193</f>
        <v>100.4</v>
      </c>
      <c r="N193" s="41">
        <f>Quartalsdaten!E193</f>
        <v>99.6</v>
      </c>
      <c r="O193">
        <f>Quartalsdaten!L193</f>
        <v>8067.3</v>
      </c>
      <c r="P193">
        <f>Quartalsdaten!N193</f>
        <v>98.8</v>
      </c>
      <c r="Q193">
        <f>Quartalsdaten!AD193</f>
        <v>6.4</v>
      </c>
      <c r="R193">
        <f>Quartalsdaten!AE193</f>
        <v>104.5</v>
      </c>
      <c r="S193">
        <f>Quartalsdaten!AF193</f>
        <v>19.100000000000001</v>
      </c>
      <c r="T193">
        <f>Quartalsdaten!AJ193</f>
        <v>1.4570369999999999</v>
      </c>
      <c r="U193">
        <f>Quartalsdaten!AO193</f>
        <v>10.9</v>
      </c>
      <c r="V193">
        <f>Quartalsdaten!BH193</f>
        <v>88.1</v>
      </c>
      <c r="W193" s="105">
        <f>AVERAGE(INDEX(Monatsdaten!AR$2:AR$1980,($AM193-1)*3+1,1):INDEX(Monatsdaten!AR$2:AR$1980,$AM193*3,1))</f>
        <v>101.9336</v>
      </c>
      <c r="X193">
        <f>Quartalsdaten!BO193</f>
        <v>21</v>
      </c>
      <c r="Y193">
        <f>Quartalsdaten!BR193</f>
        <v>92</v>
      </c>
      <c r="Z193">
        <f>Quartalsdaten!CD193</f>
        <v>-29.3</v>
      </c>
      <c r="AA193">
        <f>Quartalsdaten!CE193</f>
        <v>-5.8</v>
      </c>
      <c r="AB193">
        <f>Quartalsdaten!CF193</f>
        <v>103.6</v>
      </c>
      <c r="AC193" s="55">
        <f>Annual!W69</f>
        <v>2551.1640000000002</v>
      </c>
      <c r="AD193" s="41">
        <f>Annual!X69</f>
        <v>1.2769309440135319</v>
      </c>
      <c r="AE193" s="105">
        <f>AVERAGE(INDEX(Monatsdaten!CN$2:CN$1980,($AM193-1)*3+1,1):INDEX(Monatsdaten!CN$2:CN$1980,$AM193*3,1))</f>
        <v>-14.700000000000001</v>
      </c>
      <c r="AF193" s="105">
        <f>AVERAGE(INDEX(Monatsdaten!CO$2:CO$1980,($AM193-1)*3+1,1):INDEX(Monatsdaten!CO$2:CO$1980,$AM193*3,1))</f>
        <v>-4</v>
      </c>
      <c r="AG193" s="105">
        <f>AVERAGE(INDEX(Monatsdaten!CP$2:CP$1980,($AM193-1)*3+1,1):INDEX(Monatsdaten!CP$2:CP$1980,$AM193*3,1))</f>
        <v>23.533333333333331</v>
      </c>
      <c r="AH193" s="105">
        <f>AVERAGE(INDEX(Monatsdaten!CQ$2:CQ$1980,($AM193-1)*3+1,1):INDEX(Monatsdaten!CQ$2:CQ$1980,$AM193*3,1))</f>
        <v>5.166666666666667</v>
      </c>
      <c r="AM193" s="107">
        <v>192</v>
      </c>
    </row>
    <row r="194" spans="1:39">
      <c r="A194" s="40" t="s">
        <v>260</v>
      </c>
      <c r="B194" s="41">
        <f>Quartalsdaten!B194</f>
        <v>565.56170691848843</v>
      </c>
      <c r="C194">
        <f>Quartalsdaten!C194</f>
        <v>99.3</v>
      </c>
      <c r="D194" s="105">
        <f>Quartalsdaten!J194</f>
        <v>4.4800000000000004</v>
      </c>
      <c r="E194">
        <f>Quartalsdaten!K194</f>
        <v>3.93</v>
      </c>
      <c r="F194">
        <f>Quartalsdaten!P194</f>
        <v>8</v>
      </c>
      <c r="G194">
        <f>Quartalsdaten!Q194</f>
        <v>91.2</v>
      </c>
      <c r="H194">
        <f>Quartalsdaten!R194</f>
        <v>89.5</v>
      </c>
      <c r="I194">
        <f>Quartalsdaten!Y194</f>
        <v>4.199219797429107</v>
      </c>
      <c r="J194">
        <f>Quartalsdaten!AH194</f>
        <v>92.1</v>
      </c>
      <c r="K194">
        <f>Quartalsdaten!AI194</f>
        <v>104.13</v>
      </c>
      <c r="L194">
        <f>Quartalsdaten!AY194</f>
        <v>96.66</v>
      </c>
      <c r="M194" s="41">
        <f>Quartalsdaten!D194</f>
        <v>101.1</v>
      </c>
      <c r="N194" s="41">
        <f>Quartalsdaten!E194</f>
        <v>97.6</v>
      </c>
      <c r="O194">
        <f>Quartalsdaten!L194</f>
        <v>6535</v>
      </c>
      <c r="P194">
        <f>Quartalsdaten!N194</f>
        <v>100.4</v>
      </c>
      <c r="Q194">
        <f>Quartalsdaten!AD194</f>
        <v>5.8</v>
      </c>
      <c r="R194">
        <f>Quartalsdaten!AE194</f>
        <v>101.5</v>
      </c>
      <c r="S194">
        <f>Quartalsdaten!AF194</f>
        <v>18.5</v>
      </c>
      <c r="T194">
        <f>Quartalsdaten!AJ194</f>
        <v>1.5526530000000001</v>
      </c>
      <c r="U194">
        <f>Quartalsdaten!AO194</f>
        <v>10.5</v>
      </c>
      <c r="V194">
        <f>Quartalsdaten!BH194</f>
        <v>88.8</v>
      </c>
      <c r="W194" s="105">
        <f>AVERAGE(INDEX(Monatsdaten!AR$2:AR$1980,($AM194-1)*3+1,1):INDEX(Monatsdaten!AR$2:AR$1980,$AM194*3,1))</f>
        <v>101.4713</v>
      </c>
      <c r="X194">
        <f>Quartalsdaten!BO194</f>
        <v>-7.2</v>
      </c>
      <c r="Y194">
        <f>Quartalsdaten!BR194</f>
        <v>90.7</v>
      </c>
      <c r="Z194">
        <f>Quartalsdaten!CD194</f>
        <v>-37.700000000000003</v>
      </c>
      <c r="AA194">
        <f>Quartalsdaten!CE194</f>
        <v>-8.8000000000000007</v>
      </c>
      <c r="AB194">
        <f>Quartalsdaten!CF194</f>
        <v>102.2</v>
      </c>
      <c r="AC194" s="55">
        <f>Annual!W70</f>
        <v>2580.087</v>
      </c>
      <c r="AD194" s="41">
        <f>Annual!X70</f>
        <v>1.2399041842251022</v>
      </c>
      <c r="AE194" s="105">
        <f>AVERAGE(INDEX(Monatsdaten!CN$2:CN$1980,($AM194-1)*3+1,1):INDEX(Monatsdaten!CN$2:CN$1980,$AM194*3,1))</f>
        <v>-9.5666666666666664</v>
      </c>
      <c r="AF194" s="105">
        <f>AVERAGE(INDEX(Monatsdaten!CO$2:CO$1980,($AM194-1)*3+1,1):INDEX(Monatsdaten!CO$2:CO$1980,$AM194*3,1))</f>
        <v>3.7333333333333329</v>
      </c>
      <c r="AG194" s="105">
        <f>AVERAGE(INDEX(Monatsdaten!CP$2:CP$1980,($AM194-1)*3+1,1):INDEX(Monatsdaten!CP$2:CP$1980,$AM194*3,1))</f>
        <v>19.366666666666664</v>
      </c>
      <c r="AH194" s="105">
        <f>AVERAGE(INDEX(Monatsdaten!CQ$2:CQ$1980,($AM194-1)*3+1,1):INDEX(Monatsdaten!CQ$2:CQ$1980,$AM194*3,1))</f>
        <v>4.5333333333333332</v>
      </c>
      <c r="AM194" s="107">
        <v>193</v>
      </c>
    </row>
    <row r="195" spans="1:39">
      <c r="A195" s="40" t="s">
        <v>261</v>
      </c>
      <c r="B195" s="41">
        <f>Quartalsdaten!B195</f>
        <v>564.24282330167409</v>
      </c>
      <c r="C195">
        <f>Quartalsdaten!C195</f>
        <v>97.6</v>
      </c>
      <c r="D195" s="105">
        <f>Quartalsdaten!J195</f>
        <v>4.8609999999999998</v>
      </c>
      <c r="E195">
        <f>Quartalsdaten!K195</f>
        <v>4.2300000000000004</v>
      </c>
      <c r="F195">
        <f>Quartalsdaten!P195</f>
        <v>7.8</v>
      </c>
      <c r="G195">
        <f>Quartalsdaten!Q195</f>
        <v>91.8</v>
      </c>
      <c r="H195">
        <f>Quartalsdaten!R195</f>
        <v>89.8</v>
      </c>
      <c r="I195">
        <f>Quartalsdaten!Y195</f>
        <v>4.2043903764875576</v>
      </c>
      <c r="J195">
        <f>Quartalsdaten!AH195</f>
        <v>92.5</v>
      </c>
      <c r="K195">
        <f>Quartalsdaten!AI195</f>
        <v>105.38</v>
      </c>
      <c r="L195">
        <f>Quartalsdaten!AY195</f>
        <v>122.22</v>
      </c>
      <c r="M195" s="41">
        <f>Quartalsdaten!D195</f>
        <v>99.8</v>
      </c>
      <c r="N195" s="41">
        <f>Quartalsdaten!E195</f>
        <v>95.5</v>
      </c>
      <c r="O195">
        <f>Quartalsdaten!L195</f>
        <v>6418.3</v>
      </c>
      <c r="P195">
        <f>Quartalsdaten!N195</f>
        <v>99.2</v>
      </c>
      <c r="Q195">
        <f>Quartalsdaten!AD195</f>
        <v>2.6</v>
      </c>
      <c r="R195">
        <f>Quartalsdaten!AE195</f>
        <v>97</v>
      </c>
      <c r="S195">
        <f>Quartalsdaten!AF195</f>
        <v>12.9</v>
      </c>
      <c r="T195">
        <f>Quartalsdaten!AJ195</f>
        <v>1.5552760000000001</v>
      </c>
      <c r="U195">
        <f>Quartalsdaten!AO195</f>
        <v>4.8</v>
      </c>
      <c r="V195">
        <f>Quartalsdaten!BH195</f>
        <v>88</v>
      </c>
      <c r="W195" s="105">
        <f>AVERAGE(INDEX(Monatsdaten!AR$2:AR$1980,($AM195-1)*3+1,1):INDEX(Monatsdaten!AR$2:AR$1980,$AM195*3,1))</f>
        <v>100.41116666666666</v>
      </c>
      <c r="X195">
        <f>Quartalsdaten!BO195</f>
        <v>16.2</v>
      </c>
      <c r="Y195">
        <f>Quartalsdaten!BR195</f>
        <v>90.7</v>
      </c>
      <c r="Z195">
        <f>Quartalsdaten!CD195</f>
        <v>-44.8</v>
      </c>
      <c r="AA195">
        <f>Quartalsdaten!CE195</f>
        <v>-11.1</v>
      </c>
      <c r="AB195">
        <f>Quartalsdaten!CF195</f>
        <v>100.3</v>
      </c>
      <c r="AC195" s="55">
        <f>Annual!W71</f>
        <v>2580.087</v>
      </c>
      <c r="AD195" s="41">
        <f>Annual!X71</f>
        <v>1.2399041842251022</v>
      </c>
      <c r="AE195" s="105">
        <f>AVERAGE(INDEX(Monatsdaten!CN$2:CN$1980,($AM195-1)*3+1,1):INDEX(Monatsdaten!CN$2:CN$1980,$AM195*3,1))</f>
        <v>-11.666666666666666</v>
      </c>
      <c r="AF195" s="105">
        <f>AVERAGE(INDEX(Monatsdaten!CO$2:CO$1980,($AM195-1)*3+1,1):INDEX(Monatsdaten!CO$2:CO$1980,$AM195*3,1))</f>
        <v>4.4333333333333336</v>
      </c>
      <c r="AG195" s="105">
        <f>AVERAGE(INDEX(Monatsdaten!CP$2:CP$1980,($AM195-1)*3+1,1):INDEX(Monatsdaten!CP$2:CP$1980,$AM195*3,1))</f>
        <v>13.533333333333331</v>
      </c>
      <c r="AH195" s="105">
        <f>AVERAGE(INDEX(Monatsdaten!CQ$2:CQ$1980,($AM195-1)*3+1,1):INDEX(Monatsdaten!CQ$2:CQ$1980,$AM195*3,1))</f>
        <v>4.6333333333333329</v>
      </c>
      <c r="AM195" s="107">
        <v>194</v>
      </c>
    </row>
    <row r="196" spans="1:39">
      <c r="A196" s="40" t="s">
        <v>262</v>
      </c>
      <c r="B196" s="41">
        <f>Quartalsdaten!B196</f>
        <v>560.58498202066539</v>
      </c>
      <c r="C196">
        <f>Quartalsdaten!C196</f>
        <v>91.4</v>
      </c>
      <c r="D196" s="105">
        <f>Quartalsdaten!J196</f>
        <v>4.9820000000000002</v>
      </c>
      <c r="E196">
        <f>Quartalsdaten!K196</f>
        <v>4.2699999999999996</v>
      </c>
      <c r="F196">
        <f>Quartalsdaten!P196</f>
        <v>7.6</v>
      </c>
      <c r="G196">
        <f>Quartalsdaten!Q196</f>
        <v>92.4</v>
      </c>
      <c r="H196">
        <f>Quartalsdaten!R196</f>
        <v>90</v>
      </c>
      <c r="I196">
        <f>Quartalsdaten!Y196</f>
        <v>4.1890331214401249</v>
      </c>
      <c r="J196">
        <f>Quartalsdaten!AH196</f>
        <v>91.1</v>
      </c>
      <c r="K196">
        <f>Quartalsdaten!AI196</f>
        <v>103.74</v>
      </c>
      <c r="L196">
        <f>Quartalsdaten!AY196</f>
        <v>115.38</v>
      </c>
      <c r="M196" s="41">
        <f>Quartalsdaten!D196</f>
        <v>94.5</v>
      </c>
      <c r="N196" s="41">
        <f>Quartalsdaten!E196</f>
        <v>88.4</v>
      </c>
      <c r="O196">
        <f>Quartalsdaten!L196</f>
        <v>5831</v>
      </c>
      <c r="P196">
        <f>Quartalsdaten!N196</f>
        <v>98.2</v>
      </c>
      <c r="Q196">
        <f>Quartalsdaten!AD196</f>
        <v>-8.1</v>
      </c>
      <c r="R196">
        <f>Quartalsdaten!AE196</f>
        <v>91.4</v>
      </c>
      <c r="S196">
        <f>Quartalsdaten!AF196</f>
        <v>3.9</v>
      </c>
      <c r="T196">
        <f>Quartalsdaten!AJ196</f>
        <v>1.4369499999999999</v>
      </c>
      <c r="U196">
        <f>Quartalsdaten!AO196</f>
        <v>-6.4</v>
      </c>
      <c r="V196">
        <f>Quartalsdaten!BH196</f>
        <v>86.1</v>
      </c>
      <c r="W196" s="105">
        <f>AVERAGE(INDEX(Monatsdaten!AR$2:AR$1980,($AM196-1)*3+1,1):INDEX(Monatsdaten!AR$2:AR$1980,$AM196*3,1))</f>
        <v>98.162700000000015</v>
      </c>
      <c r="X196">
        <f>Quartalsdaten!BO196</f>
        <v>15.9</v>
      </c>
      <c r="Y196">
        <f>Quartalsdaten!BR196</f>
        <v>89.8</v>
      </c>
      <c r="Z196">
        <f>Quartalsdaten!CD196</f>
        <v>-53.5</v>
      </c>
      <c r="AA196">
        <f>Quartalsdaten!CE196</f>
        <v>-15.3</v>
      </c>
      <c r="AB196">
        <f>Quartalsdaten!CF196</f>
        <v>93.1</v>
      </c>
      <c r="AC196" s="55">
        <f>Annual!W72</f>
        <v>2580.087</v>
      </c>
      <c r="AD196" s="41">
        <f>Annual!X72</f>
        <v>1.2399041842251022</v>
      </c>
      <c r="AE196" s="105">
        <f>AVERAGE(INDEX(Monatsdaten!CN$2:CN$1980,($AM196-1)*3+1,1):INDEX(Monatsdaten!CN$2:CN$1980,$AM196*3,1))</f>
        <v>-27.3</v>
      </c>
      <c r="AF196" s="105">
        <f>AVERAGE(INDEX(Monatsdaten!CO$2:CO$1980,($AM196-1)*3+1,1):INDEX(Monatsdaten!CO$2:CO$1980,$AM196*3,1))</f>
        <v>-7.2666666666666666</v>
      </c>
      <c r="AG196" s="105">
        <f>AVERAGE(INDEX(Monatsdaten!CP$2:CP$1980,($AM196-1)*3+1,1):INDEX(Monatsdaten!CP$2:CP$1980,$AM196*3,1))</f>
        <v>-2</v>
      </c>
      <c r="AH196" s="105">
        <f>AVERAGE(INDEX(Monatsdaten!CQ$2:CQ$1980,($AM196-1)*3+1,1):INDEX(Monatsdaten!CQ$2:CQ$1980,$AM196*3,1))</f>
        <v>2.2333333333333334</v>
      </c>
      <c r="AM196" s="107">
        <v>195</v>
      </c>
    </row>
    <row r="197" spans="1:39">
      <c r="A197" s="40" t="s">
        <v>263</v>
      </c>
      <c r="B197" s="41">
        <f>Quartalsdaten!B197</f>
        <v>551.65081367407186</v>
      </c>
      <c r="C197">
        <f>Quartalsdaten!C197</f>
        <v>81.900000000000006</v>
      </c>
      <c r="D197" s="105">
        <f>Quartalsdaten!J197</f>
        <v>4.2149999999999999</v>
      </c>
      <c r="E197">
        <f>Quartalsdaten!K197</f>
        <v>3.53</v>
      </c>
      <c r="F197">
        <f>Quartalsdaten!P197</f>
        <v>7.6</v>
      </c>
      <c r="G197">
        <f>Quartalsdaten!Q197</f>
        <v>92.1</v>
      </c>
      <c r="H197">
        <f>Quartalsdaten!R197</f>
        <v>90.4</v>
      </c>
      <c r="I197">
        <f>Quartalsdaten!Y197</f>
        <v>4.1134307852306602</v>
      </c>
      <c r="J197">
        <f>Quartalsdaten!AH197</f>
        <v>89.4</v>
      </c>
      <c r="K197">
        <f>Quartalsdaten!AI197</f>
        <v>102.13</v>
      </c>
      <c r="L197">
        <f>Quartalsdaten!AY197</f>
        <v>55.06</v>
      </c>
      <c r="M197" s="41">
        <f>Quartalsdaten!D197</f>
        <v>85.1</v>
      </c>
      <c r="N197" s="41">
        <f>Quartalsdaten!E197</f>
        <v>78.900000000000006</v>
      </c>
      <c r="O197">
        <f>Quartalsdaten!L197</f>
        <v>4810.2</v>
      </c>
      <c r="P197">
        <f>Quartalsdaten!N197</f>
        <v>91.3</v>
      </c>
      <c r="Q197">
        <f>Quartalsdaten!AD197</f>
        <v>-34.799999999999997</v>
      </c>
      <c r="R197">
        <f>Quartalsdaten!AE197</f>
        <v>75.5</v>
      </c>
      <c r="S197">
        <f>Quartalsdaten!AF197</f>
        <v>-21</v>
      </c>
      <c r="T197">
        <f>Quartalsdaten!AJ197</f>
        <v>1.344943</v>
      </c>
      <c r="U197">
        <f>Quartalsdaten!AO197</f>
        <v>-29.6</v>
      </c>
      <c r="V197">
        <f>Quartalsdaten!BH197</f>
        <v>84.5</v>
      </c>
      <c r="W197" s="105">
        <f>AVERAGE(INDEX(Monatsdaten!AR$2:AR$1980,($AM197-1)*3+1,1):INDEX(Monatsdaten!AR$2:AR$1980,$AM197*3,1))</f>
        <v>95.166266666666658</v>
      </c>
      <c r="X197">
        <f>Quartalsdaten!BO197</f>
        <v>20.399999999999999</v>
      </c>
      <c r="Y197">
        <f>Quartalsdaten!BR197</f>
        <v>88</v>
      </c>
      <c r="Z197">
        <f>Quartalsdaten!CD197</f>
        <v>-53.9</v>
      </c>
      <c r="AA197">
        <f>Quartalsdaten!CE197</f>
        <v>-17.7</v>
      </c>
      <c r="AB197">
        <f>Quartalsdaten!CF197</f>
        <v>81.099999999999994</v>
      </c>
      <c r="AC197" s="55">
        <f>Annual!W73</f>
        <v>2580.087</v>
      </c>
      <c r="AD197" s="41">
        <f>Annual!X73</f>
        <v>1.2399041842251022</v>
      </c>
      <c r="AE197" s="105">
        <f>AVERAGE(INDEX(Monatsdaten!CN$2:CN$1980,($AM197-1)*3+1,1):INDEX(Monatsdaten!CN$2:CN$1980,$AM197*3,1))</f>
        <v>-32.699999999999996</v>
      </c>
      <c r="AF197" s="105">
        <f>AVERAGE(INDEX(Monatsdaten!CO$2:CO$1980,($AM197-1)*3+1,1):INDEX(Monatsdaten!CO$2:CO$1980,$AM197*3,1))</f>
        <v>-24.133333333333336</v>
      </c>
      <c r="AG197" s="105">
        <f>AVERAGE(INDEX(Monatsdaten!CP$2:CP$1980,($AM197-1)*3+1,1):INDEX(Monatsdaten!CP$2:CP$1980,$AM197*3,1))</f>
        <v>-28.566666666666663</v>
      </c>
      <c r="AH197" s="105">
        <f>AVERAGE(INDEX(Monatsdaten!CQ$2:CQ$1980,($AM197-1)*3+1,1):INDEX(Monatsdaten!CQ$2:CQ$1980,$AM197*3,1))</f>
        <v>1.8999999999999997</v>
      </c>
      <c r="AM197" s="107">
        <v>196</v>
      </c>
    </row>
    <row r="198" spans="1:39">
      <c r="A198" s="40" t="s">
        <v>264</v>
      </c>
      <c r="B198" s="41">
        <f>Quartalsdaten!B198</f>
        <v>525.8208267820263</v>
      </c>
      <c r="C198">
        <f>Quartalsdaten!C198</f>
        <v>77</v>
      </c>
      <c r="D198" s="105">
        <f>Quartalsdaten!J198</f>
        <v>2.012</v>
      </c>
      <c r="E198">
        <f>Quartalsdaten!K198</f>
        <v>3.07</v>
      </c>
      <c r="F198">
        <f>Quartalsdaten!P198</f>
        <v>7.9</v>
      </c>
      <c r="G198">
        <f>Quartalsdaten!Q198</f>
        <v>92</v>
      </c>
      <c r="H198">
        <f>Quartalsdaten!R198</f>
        <v>91</v>
      </c>
      <c r="I198">
        <f>Quartalsdaten!Y198</f>
        <v>4.0276533558502043</v>
      </c>
      <c r="J198">
        <f>Quartalsdaten!AH198</f>
        <v>90.8</v>
      </c>
      <c r="K198">
        <f>Quartalsdaten!AI198</f>
        <v>104.35</v>
      </c>
      <c r="L198">
        <f>Quartalsdaten!AY198</f>
        <v>44.22</v>
      </c>
      <c r="M198" s="41">
        <f>Quartalsdaten!D198</f>
        <v>75.400000000000006</v>
      </c>
      <c r="N198" s="41">
        <f>Quartalsdaten!E198</f>
        <v>78.599999999999994</v>
      </c>
      <c r="O198">
        <f>Quartalsdaten!L198</f>
        <v>4084.8</v>
      </c>
      <c r="P198">
        <f>Quartalsdaten!N198</f>
        <v>78.8</v>
      </c>
      <c r="Q198">
        <f>Quartalsdaten!AD198</f>
        <v>-58.2</v>
      </c>
      <c r="R198">
        <f>Quartalsdaten!AE198</f>
        <v>62</v>
      </c>
      <c r="S198">
        <f>Quartalsdaten!AF198</f>
        <v>-32.6</v>
      </c>
      <c r="T198">
        <f>Quartalsdaten!AJ198</f>
        <v>1.3049820000000001</v>
      </c>
      <c r="U198">
        <f>Quartalsdaten!AO198</f>
        <v>-54.1</v>
      </c>
      <c r="V198">
        <f>Quartalsdaten!BH198</f>
        <v>76</v>
      </c>
      <c r="W198" s="105">
        <f>AVERAGE(INDEX(Monatsdaten!AR$2:AR$1980,($AM198-1)*3+1,1):INDEX(Monatsdaten!AR$2:AR$1980,$AM198*3,1))</f>
        <v>93.716233333333321</v>
      </c>
      <c r="X198">
        <f>Quartalsdaten!BO198</f>
        <v>25</v>
      </c>
      <c r="Y198">
        <f>Quartalsdaten!BR198</f>
        <v>86.3</v>
      </c>
      <c r="Z198">
        <f>Quartalsdaten!CD198</f>
        <v>-13.4</v>
      </c>
      <c r="AA198">
        <f>Quartalsdaten!CE198</f>
        <v>-22.1</v>
      </c>
      <c r="AB198">
        <f>Quartalsdaten!CF198</f>
        <v>73.3</v>
      </c>
      <c r="AC198" s="55">
        <f>Annual!W74</f>
        <v>2602.1990000000001</v>
      </c>
      <c r="AD198" s="41">
        <f>Annual!X74</f>
        <v>0.7651196350198336</v>
      </c>
      <c r="AE198" s="105">
        <f>AVERAGE(INDEX(Monatsdaten!CN$2:CN$1980,($AM198-1)*3+1,1):INDEX(Monatsdaten!CN$2:CN$1980,$AM198*3,1))</f>
        <v>-26.900000000000002</v>
      </c>
      <c r="AF198" s="105">
        <f>AVERAGE(INDEX(Monatsdaten!CO$2:CO$1980,($AM198-1)*3+1,1):INDEX(Monatsdaten!CO$2:CO$1980,$AM198*3,1))</f>
        <v>-35.6</v>
      </c>
      <c r="AG198" s="105">
        <f>AVERAGE(INDEX(Monatsdaten!CP$2:CP$1980,($AM198-1)*3+1,1):INDEX(Monatsdaten!CP$2:CP$1980,$AM198*3,1))</f>
        <v>-42.699999999999996</v>
      </c>
      <c r="AH198" s="105">
        <f>AVERAGE(INDEX(Monatsdaten!CQ$2:CQ$1980,($AM198-1)*3+1,1):INDEX(Monatsdaten!CQ$2:CQ$1980,$AM198*3,1))</f>
        <v>2.3333333333333335</v>
      </c>
      <c r="AM198" s="107">
        <v>197</v>
      </c>
    </row>
    <row r="199" spans="1:39">
      <c r="A199" s="40" t="s">
        <v>265</v>
      </c>
      <c r="B199" s="41">
        <f>Quartalsdaten!B199</f>
        <v>526.66098100908357</v>
      </c>
      <c r="C199">
        <f>Quartalsdaten!C199</f>
        <v>79.2</v>
      </c>
      <c r="D199" s="105">
        <f>Quartalsdaten!J199</f>
        <v>1.3109999999999999</v>
      </c>
      <c r="E199">
        <f>Quartalsdaten!K199</f>
        <v>3.33</v>
      </c>
      <c r="F199">
        <f>Quartalsdaten!P199</f>
        <v>8.3000000000000007</v>
      </c>
      <c r="G199">
        <f>Quartalsdaten!Q199</f>
        <v>92</v>
      </c>
      <c r="H199">
        <f>Quartalsdaten!R199</f>
        <v>91.3</v>
      </c>
      <c r="I199">
        <f>Quartalsdaten!Y199</f>
        <v>4.036091206226053</v>
      </c>
      <c r="J199">
        <f>Quartalsdaten!AH199</f>
        <v>92</v>
      </c>
      <c r="K199">
        <f>Quartalsdaten!AI199</f>
        <v>104.8</v>
      </c>
      <c r="L199">
        <f>Quartalsdaten!AY199</f>
        <v>58.87</v>
      </c>
      <c r="M199" s="41">
        <f>Quartalsdaten!D199</f>
        <v>73</v>
      </c>
      <c r="N199" s="41">
        <f>Quartalsdaten!E199</f>
        <v>86</v>
      </c>
      <c r="O199">
        <f>Quartalsdaten!L199</f>
        <v>4808.6000000000004</v>
      </c>
      <c r="P199">
        <f>Quartalsdaten!N199</f>
        <v>78.8</v>
      </c>
      <c r="Q199">
        <f>Quartalsdaten!AD199</f>
        <v>-65.8</v>
      </c>
      <c r="R199">
        <f>Quartalsdaten!AE199</f>
        <v>66.400000000000006</v>
      </c>
      <c r="S199">
        <f>Quartalsdaten!AF199</f>
        <v>-22</v>
      </c>
      <c r="T199">
        <f>Quartalsdaten!AJ199</f>
        <v>1.401645</v>
      </c>
      <c r="U199">
        <f>Quartalsdaten!AO199</f>
        <v>-62</v>
      </c>
      <c r="V199">
        <f>Quartalsdaten!BH199</f>
        <v>70.400000000000006</v>
      </c>
      <c r="W199" s="105">
        <f>AVERAGE(INDEX(Monatsdaten!AR$2:AR$1980,($AM199-1)*3+1,1):INDEX(Monatsdaten!AR$2:AR$1980,$AM199*3,1))</f>
        <v>94.950666666666663</v>
      </c>
      <c r="X199">
        <f>Quartalsdaten!BO199</f>
        <v>17.5</v>
      </c>
      <c r="Y199">
        <f>Quartalsdaten!BR199</f>
        <v>87.3</v>
      </c>
      <c r="Z199">
        <f>Quartalsdaten!CD199</f>
        <v>29.6</v>
      </c>
      <c r="AA199">
        <f>Quartalsdaten!CE199</f>
        <v>-22.3</v>
      </c>
      <c r="AB199">
        <f>Quartalsdaten!CF199</f>
        <v>74.7</v>
      </c>
      <c r="AC199" s="55">
        <f>Annual!W75</f>
        <v>2602.1990000000001</v>
      </c>
      <c r="AD199" s="41">
        <f>Annual!X75</f>
        <v>0.7651196350198336</v>
      </c>
      <c r="AE199" s="105">
        <f>AVERAGE(INDEX(Monatsdaten!CN$2:CN$1980,($AM199-1)*3+1,1):INDEX(Monatsdaten!CN$2:CN$1980,$AM199*3,1))</f>
        <v>-19.666666666666668</v>
      </c>
      <c r="AF199" s="105">
        <f>AVERAGE(INDEX(Monatsdaten!CO$2:CO$1980,($AM199-1)*3+1,1):INDEX(Monatsdaten!CO$2:CO$1980,$AM199*3,1))</f>
        <v>-30.166666666666668</v>
      </c>
      <c r="AG199" s="105">
        <f>AVERAGE(INDEX(Monatsdaten!CP$2:CP$1980,($AM199-1)*3+1,1):INDEX(Monatsdaten!CP$2:CP$1980,$AM199*3,1))</f>
        <v>-37.866666666666667</v>
      </c>
      <c r="AH199" s="105">
        <f>AVERAGE(INDEX(Monatsdaten!CQ$2:CQ$1980,($AM199-1)*3+1,1):INDEX(Monatsdaten!CQ$2:CQ$1980,$AM199*3,1))</f>
        <v>2.6</v>
      </c>
      <c r="AM199" s="107">
        <v>198</v>
      </c>
    </row>
    <row r="200" spans="1:39">
      <c r="A200" s="40" t="s">
        <v>266</v>
      </c>
      <c r="B200" s="41">
        <f>Quartalsdaten!B200</f>
        <v>529.59914300880166</v>
      </c>
      <c r="C200">
        <f>Quartalsdaten!C200</f>
        <v>85.5</v>
      </c>
      <c r="D200" s="105">
        <f>Quartalsdaten!J200</f>
        <v>0.86899999999999999</v>
      </c>
      <c r="E200">
        <f>Quartalsdaten!K200</f>
        <v>3.3</v>
      </c>
      <c r="F200">
        <f>Quartalsdaten!P200</f>
        <v>8.1999999999999993</v>
      </c>
      <c r="G200">
        <f>Quartalsdaten!Q200</f>
        <v>92.2</v>
      </c>
      <c r="H200">
        <f>Quartalsdaten!R200</f>
        <v>91.8</v>
      </c>
      <c r="I200">
        <f>Quartalsdaten!Y200</f>
        <v>4.0639143582385815</v>
      </c>
      <c r="J200">
        <f>Quartalsdaten!AH200</f>
        <v>92.3</v>
      </c>
      <c r="K200">
        <f>Quartalsdaten!AI200</f>
        <v>105.44</v>
      </c>
      <c r="L200">
        <f>Quartalsdaten!AY200</f>
        <v>68.33</v>
      </c>
      <c r="M200" s="41">
        <f>Quartalsdaten!D200</f>
        <v>76.3</v>
      </c>
      <c r="N200" s="41">
        <f>Quartalsdaten!E200</f>
        <v>95.9</v>
      </c>
      <c r="O200">
        <f>Quartalsdaten!L200</f>
        <v>5675.2</v>
      </c>
      <c r="P200">
        <f>Quartalsdaten!N200</f>
        <v>81.599999999999994</v>
      </c>
      <c r="Q200">
        <f>Quartalsdaten!AD200</f>
        <v>-60.5</v>
      </c>
      <c r="R200">
        <f>Quartalsdaten!AE200</f>
        <v>72.900000000000006</v>
      </c>
      <c r="S200">
        <f>Quartalsdaten!AF200</f>
        <v>-1.7</v>
      </c>
      <c r="T200">
        <f>Quartalsdaten!AJ200</f>
        <v>1.456164</v>
      </c>
      <c r="U200">
        <f>Quartalsdaten!AO200</f>
        <v>-56.1</v>
      </c>
      <c r="V200">
        <f>Quartalsdaten!BH200</f>
        <v>70.3</v>
      </c>
      <c r="W200" s="105">
        <f>AVERAGE(INDEX(Monatsdaten!AR$2:AR$1980,($AM200-1)*3+1,1):INDEX(Monatsdaten!AR$2:AR$1980,$AM200*3,1))</f>
        <v>97.573999999999998</v>
      </c>
      <c r="X200">
        <f>Quartalsdaten!BO200</f>
        <v>17.600000000000001</v>
      </c>
      <c r="Y200">
        <f>Quartalsdaten!BR200</f>
        <v>89.1</v>
      </c>
      <c r="Z200">
        <f>Quartalsdaten!CD200</f>
        <v>51.1</v>
      </c>
      <c r="AA200">
        <f>Quartalsdaten!CE200</f>
        <v>-14.2</v>
      </c>
      <c r="AB200">
        <f>Quartalsdaten!CF200</f>
        <v>84.1</v>
      </c>
      <c r="AC200" s="55">
        <f>Annual!W76</f>
        <v>2602.1990000000001</v>
      </c>
      <c r="AD200" s="41">
        <f>Annual!X76</f>
        <v>0.7651196350198336</v>
      </c>
      <c r="AE200" s="105">
        <f>AVERAGE(INDEX(Monatsdaten!CN$2:CN$1980,($AM200-1)*3+1,1):INDEX(Monatsdaten!CN$2:CN$1980,$AM200*3,1))</f>
        <v>-14.633333333333333</v>
      </c>
      <c r="AF200" s="105">
        <f>AVERAGE(INDEX(Monatsdaten!CO$2:CO$1980,($AM200-1)*3+1,1):INDEX(Monatsdaten!CO$2:CO$1980,$AM200*3,1))</f>
        <v>-17.533333333333331</v>
      </c>
      <c r="AG200" s="105">
        <f>AVERAGE(INDEX(Monatsdaten!CP$2:CP$1980,($AM200-1)*3+1,1):INDEX(Monatsdaten!CP$2:CP$1980,$AM200*3,1))</f>
        <v>-22.2</v>
      </c>
      <c r="AH200" s="105">
        <f>AVERAGE(INDEX(Monatsdaten!CQ$2:CQ$1980,($AM200-1)*3+1,1):INDEX(Monatsdaten!CQ$2:CQ$1980,$AM200*3,1))</f>
        <v>3.4</v>
      </c>
      <c r="AM200" s="107">
        <v>199</v>
      </c>
    </row>
    <row r="201" spans="1:39">
      <c r="A201" s="40" t="s">
        <v>267</v>
      </c>
      <c r="B201" s="41">
        <f>Quartalsdaten!B201</f>
        <v>533.49634898468889</v>
      </c>
      <c r="C201">
        <f>Quartalsdaten!C201</f>
        <v>89.6</v>
      </c>
      <c r="D201" s="105">
        <f>Quartalsdaten!J201</f>
        <v>0.72199999999999998</v>
      </c>
      <c r="E201">
        <f>Quartalsdaten!K201</f>
        <v>3.17</v>
      </c>
      <c r="F201">
        <f>Quartalsdaten!P201</f>
        <v>8.1</v>
      </c>
      <c r="G201">
        <f>Quartalsdaten!Q201</f>
        <v>92.5</v>
      </c>
      <c r="H201">
        <f>Quartalsdaten!R201</f>
        <v>92.1</v>
      </c>
      <c r="I201">
        <f>Quartalsdaten!Y201</f>
        <v>4.0979914326164524</v>
      </c>
      <c r="J201">
        <f>Quartalsdaten!AH201</f>
        <v>93</v>
      </c>
      <c r="K201">
        <f>Quartalsdaten!AI201</f>
        <v>106.12</v>
      </c>
      <c r="L201">
        <f>Quartalsdaten!AY201</f>
        <v>74.900000000000006</v>
      </c>
      <c r="M201" s="41">
        <f>Quartalsdaten!D201</f>
        <v>79.7</v>
      </c>
      <c r="N201" s="41">
        <f>Quartalsdaten!E201</f>
        <v>100.7</v>
      </c>
      <c r="O201">
        <f>Quartalsdaten!L201</f>
        <v>5957.4</v>
      </c>
      <c r="P201">
        <f>Quartalsdaten!N201</f>
        <v>83</v>
      </c>
      <c r="Q201">
        <f>Quartalsdaten!AD201</f>
        <v>-54.9</v>
      </c>
      <c r="R201">
        <f>Quartalsdaten!AE201</f>
        <v>75.099999999999994</v>
      </c>
      <c r="S201">
        <f>Quartalsdaten!AF201</f>
        <v>10.199999999999999</v>
      </c>
      <c r="T201">
        <f>Quartalsdaten!AJ201</f>
        <v>1.4613590000000001</v>
      </c>
      <c r="U201">
        <f>Quartalsdaten!AO201</f>
        <v>-47.3</v>
      </c>
      <c r="V201">
        <f>Quartalsdaten!BH201</f>
        <v>72.5</v>
      </c>
      <c r="W201" s="105">
        <f>AVERAGE(INDEX(Monatsdaten!AR$2:AR$1980,($AM201-1)*3+1,1):INDEX(Monatsdaten!AR$2:AR$1980,$AM201*3,1))</f>
        <v>99.615966666666665</v>
      </c>
      <c r="X201">
        <f>Quartalsdaten!BO201</f>
        <v>19.7</v>
      </c>
      <c r="Y201">
        <f>Quartalsdaten!BR201</f>
        <v>89.5</v>
      </c>
      <c r="Z201">
        <f>Quartalsdaten!CD201</f>
        <v>52.5</v>
      </c>
      <c r="AA201">
        <f>Quartalsdaten!CE201</f>
        <v>-9.3000000000000007</v>
      </c>
      <c r="AB201">
        <f>Quartalsdaten!CF201</f>
        <v>91.9</v>
      </c>
      <c r="AC201" s="55">
        <f>Annual!W77</f>
        <v>2602.1990000000001</v>
      </c>
      <c r="AD201" s="41">
        <f>Annual!X77</f>
        <v>0.7651196350198336</v>
      </c>
      <c r="AE201" s="105">
        <f>AVERAGE(INDEX(Monatsdaten!CN$2:CN$1980,($AM201-1)*3+1,1):INDEX(Monatsdaten!CN$2:CN$1980,$AM201*3,1))</f>
        <v>-14.233333333333334</v>
      </c>
      <c r="AF201" s="105">
        <f>AVERAGE(INDEX(Monatsdaten!CO$2:CO$1980,($AM201-1)*3+1,1):INDEX(Monatsdaten!CO$2:CO$1980,$AM201*3,1))</f>
        <v>-9.3333333333333339</v>
      </c>
      <c r="AG201" s="105">
        <f>AVERAGE(INDEX(Monatsdaten!CP$2:CP$1980,($AM201-1)*3+1,1):INDEX(Monatsdaten!CP$2:CP$1980,$AM201*3,1))</f>
        <v>-10.233333333333333</v>
      </c>
      <c r="AH201" s="105">
        <f>AVERAGE(INDEX(Monatsdaten!CQ$2:CQ$1980,($AM201-1)*3+1,1):INDEX(Monatsdaten!CQ$2:CQ$1980,$AM201*3,1))</f>
        <v>3.9</v>
      </c>
      <c r="AM201" s="107">
        <v>200</v>
      </c>
    </row>
    <row r="202" spans="1:39">
      <c r="A202" s="40" t="s">
        <v>268</v>
      </c>
      <c r="B202" s="41">
        <f>Quartalsdaten!B202</f>
        <v>537.79936530421139</v>
      </c>
      <c r="C202">
        <f>Quartalsdaten!C202</f>
        <v>91.3</v>
      </c>
      <c r="D202" s="105">
        <f>Quartalsdaten!J202</f>
        <v>0.66200000000000003</v>
      </c>
      <c r="E202">
        <f>Quartalsdaten!K202</f>
        <v>3.2</v>
      </c>
      <c r="F202">
        <f>Quartalsdaten!P202</f>
        <v>8</v>
      </c>
      <c r="G202">
        <f>Quartalsdaten!Q202</f>
        <v>92.8</v>
      </c>
      <c r="H202">
        <f>Quartalsdaten!R202</f>
        <v>92.1</v>
      </c>
      <c r="I202">
        <f>Quartalsdaten!Y202</f>
        <v>4.1265900307063781</v>
      </c>
      <c r="J202">
        <f>Quartalsdaten!AH202</f>
        <v>90.4</v>
      </c>
      <c r="K202">
        <f>Quartalsdaten!AI202</f>
        <v>102.79</v>
      </c>
      <c r="L202">
        <f>Quartalsdaten!AY202</f>
        <v>76.67</v>
      </c>
      <c r="M202" s="41">
        <f>Quartalsdaten!D202</f>
        <v>82.7</v>
      </c>
      <c r="N202" s="41">
        <f>Quartalsdaten!E202</f>
        <v>100.6</v>
      </c>
      <c r="O202">
        <f>Quartalsdaten!L202</f>
        <v>6153.6</v>
      </c>
      <c r="P202">
        <f>Quartalsdaten!N202</f>
        <v>84.6</v>
      </c>
      <c r="Q202">
        <f>Quartalsdaten!AD202</f>
        <v>-39.5</v>
      </c>
      <c r="R202">
        <f>Quartalsdaten!AE202</f>
        <v>79.900000000000006</v>
      </c>
      <c r="S202">
        <f>Quartalsdaten!AF202</f>
        <v>17.5</v>
      </c>
      <c r="T202">
        <f>Quartalsdaten!AJ202</f>
        <v>1.3568519999999999</v>
      </c>
      <c r="U202">
        <f>Quartalsdaten!AO202</f>
        <v>-36.200000000000003</v>
      </c>
      <c r="V202">
        <f>Quartalsdaten!BH202</f>
        <v>75</v>
      </c>
      <c r="W202" s="105">
        <f>AVERAGE(INDEX(Monatsdaten!AR$2:AR$1980,($AM202-1)*3+1,1):INDEX(Monatsdaten!AR$2:AR$1980,$AM202*3,1))</f>
        <v>100.83123333333333</v>
      </c>
      <c r="X202">
        <f>Quartalsdaten!BO202</f>
        <v>36.6</v>
      </c>
      <c r="Y202">
        <f>Quartalsdaten!BR202</f>
        <v>89</v>
      </c>
      <c r="Z202">
        <f>Quartalsdaten!CD202</f>
        <v>45.6</v>
      </c>
      <c r="AA202">
        <f>Quartalsdaten!CE202</f>
        <v>-9.9</v>
      </c>
      <c r="AB202">
        <f>Quartalsdaten!CF202</f>
        <v>96</v>
      </c>
      <c r="AC202" s="55">
        <f>Annual!W78</f>
        <v>2626.2510000000002</v>
      </c>
      <c r="AD202" s="41">
        <f>Annual!X78</f>
        <v>1.0124774851055232</v>
      </c>
      <c r="AE202" s="105">
        <f>AVERAGE(INDEX(Monatsdaten!CN$2:CN$1980,($AM202-1)*3+1,1):INDEX(Monatsdaten!CN$2:CN$1980,$AM202*3,1))</f>
        <v>-14.966666666666669</v>
      </c>
      <c r="AF202" s="105">
        <f>AVERAGE(INDEX(Monatsdaten!CO$2:CO$1980,($AM202-1)*3+1,1):INDEX(Monatsdaten!CO$2:CO$1980,$AM202*3,1))</f>
        <v>-7.8000000000000007</v>
      </c>
      <c r="AG202" s="105">
        <f>AVERAGE(INDEX(Monatsdaten!CP$2:CP$1980,($AM202-1)*3+1,1):INDEX(Monatsdaten!CP$2:CP$1980,$AM202*3,1))</f>
        <v>-4.2</v>
      </c>
      <c r="AH202" s="105">
        <f>AVERAGE(INDEX(Monatsdaten!CQ$2:CQ$1980,($AM202-1)*3+1,1):INDEX(Monatsdaten!CQ$2:CQ$1980,$AM202*3,1))</f>
        <v>3.2999999999999994</v>
      </c>
      <c r="AM202" s="107">
        <v>201</v>
      </c>
    </row>
    <row r="203" spans="1:39">
      <c r="A203" s="40" t="s">
        <v>269</v>
      </c>
      <c r="B203" s="41">
        <f>Quartalsdaten!B203</f>
        <v>549.85161547084556</v>
      </c>
      <c r="C203">
        <f>Quartalsdaten!C203</f>
        <v>97.6</v>
      </c>
      <c r="D203" s="105">
        <f>Quartalsdaten!J203</f>
        <v>0.68700000000000006</v>
      </c>
      <c r="E203">
        <f>Quartalsdaten!K203</f>
        <v>2.77</v>
      </c>
      <c r="F203">
        <f>Quartalsdaten!P203</f>
        <v>7.7</v>
      </c>
      <c r="G203">
        <f>Quartalsdaten!Q203</f>
        <v>93.3</v>
      </c>
      <c r="H203">
        <f>Quartalsdaten!R203</f>
        <v>91.6</v>
      </c>
      <c r="I203">
        <f>Quartalsdaten!Y203</f>
        <v>4.1674765314842919</v>
      </c>
      <c r="J203">
        <f>Quartalsdaten!AH203</f>
        <v>87.2</v>
      </c>
      <c r="K203">
        <f>Quartalsdaten!AI203</f>
        <v>98.73</v>
      </c>
      <c r="L203">
        <f>Quartalsdaten!AY203</f>
        <v>78.849999999999994</v>
      </c>
      <c r="M203" s="41">
        <f>Quartalsdaten!D203</f>
        <v>91.4</v>
      </c>
      <c r="N203" s="41">
        <f>Quartalsdaten!E203</f>
        <v>104.2</v>
      </c>
      <c r="O203">
        <f>Quartalsdaten!L203</f>
        <v>5965.5</v>
      </c>
      <c r="P203">
        <f>Quartalsdaten!N203</f>
        <v>89.5</v>
      </c>
      <c r="Q203">
        <f>Quartalsdaten!AD203</f>
        <v>-20.100000000000001</v>
      </c>
      <c r="R203">
        <f>Quartalsdaten!AE203</f>
        <v>86.6</v>
      </c>
      <c r="S203">
        <f>Quartalsdaten!AF203</f>
        <v>21.2</v>
      </c>
      <c r="T203">
        <f>Quartalsdaten!AJ203</f>
        <v>1.22085</v>
      </c>
      <c r="U203">
        <f>Quartalsdaten!AO203</f>
        <v>-19.2</v>
      </c>
      <c r="V203">
        <f>Quartalsdaten!BH203</f>
        <v>79.400000000000006</v>
      </c>
      <c r="W203" s="105">
        <f>AVERAGE(INDEX(Monatsdaten!AR$2:AR$1980,($AM203-1)*3+1,1):INDEX(Monatsdaten!AR$2:AR$1980,$AM203*3,1))</f>
        <v>101.74883333333332</v>
      </c>
      <c r="X203">
        <f>Quartalsdaten!BO203</f>
        <v>26.3</v>
      </c>
      <c r="Y203">
        <f>Quartalsdaten!BR203</f>
        <v>91.7</v>
      </c>
      <c r="Z203">
        <f>Quartalsdaten!CD203</f>
        <v>42.5</v>
      </c>
      <c r="AA203">
        <f>Quartalsdaten!CE203</f>
        <v>-8.5</v>
      </c>
      <c r="AB203">
        <f>Quartalsdaten!CF203</f>
        <v>102.8</v>
      </c>
      <c r="AC203" s="55">
        <f>Annual!W79</f>
        <v>2626.2510000000002</v>
      </c>
      <c r="AD203" s="41">
        <f>Annual!X79</f>
        <v>1.0124774851055232</v>
      </c>
      <c r="AE203" s="105">
        <f>AVERAGE(INDEX(Monatsdaten!CN$2:CN$1980,($AM203-1)*3+1,1):INDEX(Monatsdaten!CN$2:CN$1980,$AM203*3,1))</f>
        <v>-3.2666666666666671</v>
      </c>
      <c r="AF203" s="105">
        <f>AVERAGE(INDEX(Monatsdaten!CO$2:CO$1980,($AM203-1)*3+1,1):INDEX(Monatsdaten!CO$2:CO$1980,$AM203*3,1))</f>
        <v>7.7333333333333334</v>
      </c>
      <c r="AG203" s="105">
        <f>AVERAGE(INDEX(Monatsdaten!CP$2:CP$1980,($AM203-1)*3+1,1):INDEX(Monatsdaten!CP$2:CP$1980,$AM203*3,1))</f>
        <v>11.233333333333334</v>
      </c>
      <c r="AH203" s="105">
        <f>AVERAGE(INDEX(Monatsdaten!CQ$2:CQ$1980,($AM203-1)*3+1,1):INDEX(Monatsdaten!CQ$2:CQ$1980,$AM203*3,1))</f>
        <v>3.5333333333333332</v>
      </c>
      <c r="AM203" s="107">
        <v>202</v>
      </c>
    </row>
    <row r="204" spans="1:39">
      <c r="A204" s="40" t="s">
        <v>270</v>
      </c>
      <c r="B204" s="41">
        <f>Quartalsdaten!B204</f>
        <v>554.46850072802329</v>
      </c>
      <c r="C204">
        <f>Quartalsdaten!C204</f>
        <v>102.9</v>
      </c>
      <c r="D204" s="105">
        <f>Quartalsdaten!J204</f>
        <v>0.875</v>
      </c>
      <c r="E204">
        <f>Quartalsdaten!K204</f>
        <v>2.4300000000000002</v>
      </c>
      <c r="F204">
        <f>Quartalsdaten!P204</f>
        <v>7.6</v>
      </c>
      <c r="G204">
        <f>Quartalsdaten!Q204</f>
        <v>93.2</v>
      </c>
      <c r="H204">
        <f>Quartalsdaten!R204</f>
        <v>92.3</v>
      </c>
      <c r="I204">
        <f>Quartalsdaten!Y204</f>
        <v>4.1983893506624392</v>
      </c>
      <c r="J204">
        <f>Quartalsdaten!AH204</f>
        <v>87.2</v>
      </c>
      <c r="K204">
        <f>Quartalsdaten!AI204</f>
        <v>98.56</v>
      </c>
      <c r="L204">
        <f>Quartalsdaten!AY204</f>
        <v>76.67</v>
      </c>
      <c r="M204" s="41">
        <f>Quartalsdaten!D204</f>
        <v>99.2</v>
      </c>
      <c r="N204" s="41">
        <f>Quartalsdaten!E204</f>
        <v>106.7</v>
      </c>
      <c r="O204">
        <f>Quartalsdaten!L204</f>
        <v>6229</v>
      </c>
      <c r="P204">
        <f>Quartalsdaten!N204</f>
        <v>91</v>
      </c>
      <c r="Q204">
        <f>Quartalsdaten!AD204</f>
        <v>-6.5</v>
      </c>
      <c r="R204">
        <f>Quartalsdaten!AE204</f>
        <v>89.4</v>
      </c>
      <c r="S204">
        <f>Quartalsdaten!AF204</f>
        <v>22.4</v>
      </c>
      <c r="T204">
        <f>Quartalsdaten!AJ204</f>
        <v>1.3067</v>
      </c>
      <c r="U204">
        <f>Quartalsdaten!AO204</f>
        <v>-4.0999999999999996</v>
      </c>
      <c r="V204">
        <f>Quartalsdaten!BH204</f>
        <v>81.900000000000006</v>
      </c>
      <c r="W204" s="105">
        <f>AVERAGE(INDEX(Monatsdaten!AR$2:AR$1980,($AM204-1)*3+1,1):INDEX(Monatsdaten!AR$2:AR$1980,$AM204*3,1))</f>
        <v>102.52086666666666</v>
      </c>
      <c r="X204">
        <f>Quartalsdaten!BO204</f>
        <v>21.1</v>
      </c>
      <c r="Y204">
        <f>Quartalsdaten!BR204</f>
        <v>94.3</v>
      </c>
      <c r="Z204">
        <f>Quartalsdaten!CD204</f>
        <v>10.3</v>
      </c>
      <c r="AA204">
        <f>Quartalsdaten!CE204</f>
        <v>-2.2000000000000002</v>
      </c>
      <c r="AB204">
        <f>Quartalsdaten!CF204</f>
        <v>108.7</v>
      </c>
      <c r="AC204" s="55">
        <f>Annual!W80</f>
        <v>2626.2510000000002</v>
      </c>
      <c r="AD204" s="41">
        <f>Annual!X80</f>
        <v>1.0124774851055232</v>
      </c>
      <c r="AE204" s="105">
        <f>AVERAGE(INDEX(Monatsdaten!CN$2:CN$1980,($AM204-1)*3+1,1):INDEX(Monatsdaten!CN$2:CN$1980,$AM204*3,1))</f>
        <v>5.7</v>
      </c>
      <c r="AF204" s="105">
        <f>AVERAGE(INDEX(Monatsdaten!CO$2:CO$1980,($AM204-1)*3+1,1):INDEX(Monatsdaten!CO$2:CO$1980,$AM204*3,1))</f>
        <v>17.966666666666665</v>
      </c>
      <c r="AG204" s="105">
        <f>AVERAGE(INDEX(Monatsdaten!CP$2:CP$1980,($AM204-1)*3+1,1):INDEX(Monatsdaten!CP$2:CP$1980,$AM204*3,1))</f>
        <v>23.5</v>
      </c>
      <c r="AH204" s="105">
        <f>AVERAGE(INDEX(Monatsdaten!CQ$2:CQ$1980,($AM204-1)*3+1,1):INDEX(Monatsdaten!CQ$2:CQ$1980,$AM204*3,1))</f>
        <v>4.0666666666666664</v>
      </c>
      <c r="AM204" s="107">
        <v>203</v>
      </c>
    </row>
    <row r="205" spans="1:39">
      <c r="A205" s="40" t="s">
        <v>271</v>
      </c>
      <c r="B205" s="41">
        <f>Quartalsdaten!B205</f>
        <v>558.96570363776175</v>
      </c>
      <c r="C205">
        <f>Quartalsdaten!C205</f>
        <v>105.5</v>
      </c>
      <c r="D205" s="105">
        <f>Quartalsdaten!J205</f>
        <v>1.0209999999999999</v>
      </c>
      <c r="E205">
        <f>Quartalsdaten!K205</f>
        <v>2.6</v>
      </c>
      <c r="F205">
        <f>Quartalsdaten!P205</f>
        <v>7.4</v>
      </c>
      <c r="G205">
        <f>Quartalsdaten!Q205</f>
        <v>93.7</v>
      </c>
      <c r="H205">
        <f>Quartalsdaten!R205</f>
        <v>92.5</v>
      </c>
      <c r="I205">
        <f>Quartalsdaten!Y205</f>
        <v>4.2368473128460389</v>
      </c>
      <c r="J205">
        <f>Quartalsdaten!AH205</f>
        <v>87.9</v>
      </c>
      <c r="K205">
        <f>Quartalsdaten!AI205</f>
        <v>99.93</v>
      </c>
      <c r="L205">
        <f>Quartalsdaten!AY205</f>
        <v>87.03</v>
      </c>
      <c r="M205" s="41">
        <f>Quartalsdaten!D205</f>
        <v>102.7</v>
      </c>
      <c r="N205" s="41">
        <f>Quartalsdaten!E205</f>
        <v>108.4</v>
      </c>
      <c r="O205">
        <f>Quartalsdaten!L205</f>
        <v>6914.2</v>
      </c>
      <c r="P205">
        <f>Quartalsdaten!N205</f>
        <v>94.6</v>
      </c>
      <c r="Q205">
        <f>Quartalsdaten!AD205</f>
        <v>-3.8</v>
      </c>
      <c r="R205">
        <f>Quartalsdaten!AE205</f>
        <v>92.5</v>
      </c>
      <c r="S205">
        <f>Quartalsdaten!AF205</f>
        <v>23.5</v>
      </c>
      <c r="T205">
        <f>Quartalsdaten!AJ205</f>
        <v>1.3220130000000001</v>
      </c>
      <c r="U205">
        <f>Quartalsdaten!AO205</f>
        <v>3.6</v>
      </c>
      <c r="V205">
        <f>Quartalsdaten!BH205</f>
        <v>83.3</v>
      </c>
      <c r="W205" s="105">
        <f>AVERAGE(INDEX(Monatsdaten!AR$2:AR$1980,($AM205-1)*3+1,1):INDEX(Monatsdaten!AR$2:AR$1980,$AM205*3,1))</f>
        <v>103.17829999999999</v>
      </c>
      <c r="X205">
        <f>Quartalsdaten!BO205</f>
        <v>32.1</v>
      </c>
      <c r="Y205">
        <f>Quartalsdaten!BR205</f>
        <v>95.2</v>
      </c>
      <c r="Z205">
        <f>Quartalsdaten!CD205</f>
        <v>-0.4</v>
      </c>
      <c r="AA205">
        <f>Quartalsdaten!CE205</f>
        <v>2</v>
      </c>
      <c r="AB205">
        <f>Quartalsdaten!CF205</f>
        <v>114.1</v>
      </c>
      <c r="AC205" s="55">
        <f>Annual!W81</f>
        <v>2626.2510000000002</v>
      </c>
      <c r="AD205" s="41">
        <f>Annual!X81</f>
        <v>1.0124774851055232</v>
      </c>
      <c r="AE205" s="105">
        <f>AVERAGE(INDEX(Monatsdaten!CN$2:CN$1980,($AM205-1)*3+1,1):INDEX(Monatsdaten!CN$2:CN$1980,$AM205*3,1))</f>
        <v>14.433333333333332</v>
      </c>
      <c r="AF205" s="105">
        <f>AVERAGE(INDEX(Monatsdaten!CO$2:CO$1980,($AM205-1)*3+1,1):INDEX(Monatsdaten!CO$2:CO$1980,$AM205*3,1))</f>
        <v>25.400000000000002</v>
      </c>
      <c r="AG205" s="105">
        <f>AVERAGE(INDEX(Monatsdaten!CP$2:CP$1980,($AM205-1)*3+1,1):INDEX(Monatsdaten!CP$2:CP$1980,$AM205*3,1))</f>
        <v>28.733333333333331</v>
      </c>
      <c r="AH205" s="105">
        <f>AVERAGE(INDEX(Monatsdaten!CQ$2:CQ$1980,($AM205-1)*3+1,1):INDEX(Monatsdaten!CQ$2:CQ$1980,$AM205*3,1))</f>
        <v>5.2333333333333334</v>
      </c>
      <c r="AM205" s="107">
        <v>204</v>
      </c>
    </row>
    <row r="206" spans="1:39">
      <c r="A206" s="40" t="s">
        <v>272</v>
      </c>
      <c r="B206" s="41">
        <f>Quartalsdaten!B206</f>
        <v>569.75930766046508</v>
      </c>
      <c r="C206">
        <f>Quartalsdaten!C206</f>
        <v>105.7</v>
      </c>
      <c r="D206" s="105">
        <f>Quartalsdaten!J206</f>
        <v>1.093</v>
      </c>
      <c r="E206">
        <f>Quartalsdaten!K206</f>
        <v>3.13</v>
      </c>
      <c r="F206">
        <f>Quartalsdaten!P206</f>
        <v>7.3</v>
      </c>
      <c r="G206">
        <f>Quartalsdaten!Q206</f>
        <v>94.5</v>
      </c>
      <c r="H206">
        <f>Quartalsdaten!R206</f>
        <v>92.5</v>
      </c>
      <c r="I206">
        <f>Quartalsdaten!Y206</f>
        <v>4.2652755508221718</v>
      </c>
      <c r="J206">
        <f>Quartalsdaten!AH206</f>
        <v>87.3</v>
      </c>
      <c r="K206">
        <f>Quartalsdaten!AI206</f>
        <v>99.56</v>
      </c>
      <c r="L206">
        <f>Quartalsdaten!AY206</f>
        <v>105.37</v>
      </c>
      <c r="M206" s="41">
        <f>Quartalsdaten!D206</f>
        <v>104.8</v>
      </c>
      <c r="N206" s="41">
        <f>Quartalsdaten!E206</f>
        <v>106.6</v>
      </c>
      <c r="O206">
        <f>Quartalsdaten!L206</f>
        <v>7041.3</v>
      </c>
      <c r="P206">
        <f>Quartalsdaten!N206</f>
        <v>96.1</v>
      </c>
      <c r="Q206">
        <f>Quartalsdaten!AD206</f>
        <v>5</v>
      </c>
      <c r="R206">
        <f>Quartalsdaten!AE206</f>
        <v>95.8</v>
      </c>
      <c r="S206">
        <f>Quartalsdaten!AF206</f>
        <v>24.7</v>
      </c>
      <c r="T206">
        <f>Quartalsdaten!AJ206</f>
        <v>1.3999170000000001</v>
      </c>
      <c r="U206">
        <f>Quartalsdaten!AO206</f>
        <v>9.6</v>
      </c>
      <c r="V206">
        <f>Quartalsdaten!BH206</f>
        <v>85</v>
      </c>
      <c r="W206" s="105">
        <f>AVERAGE(INDEX(Monatsdaten!AR$2:AR$1980,($AM206-1)*3+1,1):INDEX(Monatsdaten!AR$2:AR$1980,$AM206*3,1))</f>
        <v>103.25963333333333</v>
      </c>
      <c r="X206">
        <f>Quartalsdaten!BO206</f>
        <v>33.700000000000003</v>
      </c>
      <c r="Y206">
        <f>Quartalsdaten!BR206</f>
        <v>96.2</v>
      </c>
      <c r="Z206">
        <f>Quartalsdaten!CD206</f>
        <v>15.1</v>
      </c>
      <c r="AA206">
        <f>Quartalsdaten!CE206</f>
        <v>3</v>
      </c>
      <c r="AB206">
        <f>Quartalsdaten!CF206</f>
        <v>115.5</v>
      </c>
      <c r="AC206" s="55">
        <f>Annual!W82</f>
        <v>2656.7719999999999</v>
      </c>
      <c r="AD206" s="41">
        <f>Annual!X82</f>
        <v>1.2680090238959578</v>
      </c>
      <c r="AE206" s="105">
        <f>AVERAGE(INDEX(Monatsdaten!CN$2:CN$1980,($AM206-1)*3+1,1):INDEX(Monatsdaten!CN$2:CN$1980,$AM206*3,1))</f>
        <v>14.966666666666667</v>
      </c>
      <c r="AF206" s="105">
        <f>AVERAGE(INDEX(Monatsdaten!CO$2:CO$1980,($AM206-1)*3+1,1):INDEX(Monatsdaten!CO$2:CO$1980,$AM206*3,1))</f>
        <v>25.7</v>
      </c>
      <c r="AG206" s="105">
        <f>AVERAGE(INDEX(Monatsdaten!CP$2:CP$1980,($AM206-1)*3+1,1):INDEX(Monatsdaten!CP$2:CP$1980,$AM206*3,1))</f>
        <v>28.933333333333334</v>
      </c>
      <c r="AH206" s="105">
        <f>AVERAGE(INDEX(Monatsdaten!CQ$2:CQ$1980,($AM206-1)*3+1,1):INDEX(Monatsdaten!CQ$2:CQ$1980,$AM206*3,1))</f>
        <v>5.7333333333333334</v>
      </c>
      <c r="AM206" s="107">
        <v>205</v>
      </c>
    </row>
    <row r="207" spans="1:39">
      <c r="A207" s="40" t="s">
        <v>273</v>
      </c>
      <c r="B207" s="41">
        <f>Quartalsdaten!B207</f>
        <v>570.23882964854965</v>
      </c>
      <c r="C207">
        <f>Quartalsdaten!C207</f>
        <v>105.3</v>
      </c>
      <c r="D207" s="105">
        <f>Quartalsdaten!J207</f>
        <v>1.4119999999999999</v>
      </c>
      <c r="E207">
        <f>Quartalsdaten!K207</f>
        <v>3.1</v>
      </c>
      <c r="F207">
        <f>Quartalsdaten!P207</f>
        <v>7.1</v>
      </c>
      <c r="G207">
        <f>Quartalsdaten!Q207</f>
        <v>95.2</v>
      </c>
      <c r="H207">
        <f>Quartalsdaten!R207</f>
        <v>92.9</v>
      </c>
      <c r="I207">
        <f>Quartalsdaten!Y207</f>
        <v>4.2856248040888207</v>
      </c>
      <c r="J207">
        <f>Quartalsdaten!AH207</f>
        <v>88.4</v>
      </c>
      <c r="K207">
        <f>Quartalsdaten!AI207</f>
        <v>101.18</v>
      </c>
      <c r="L207">
        <f>Quartalsdaten!AY207</f>
        <v>117.54</v>
      </c>
      <c r="M207" s="41">
        <f>Quartalsdaten!D207</f>
        <v>106.8</v>
      </c>
      <c r="N207" s="41">
        <f>Quartalsdaten!E207</f>
        <v>103.7</v>
      </c>
      <c r="O207">
        <f>Quartalsdaten!L207</f>
        <v>7376.2</v>
      </c>
      <c r="P207">
        <f>Quartalsdaten!N207</f>
        <v>97.7</v>
      </c>
      <c r="Q207">
        <f>Quartalsdaten!AD207</f>
        <v>8.4</v>
      </c>
      <c r="R207">
        <f>Quartalsdaten!AE207</f>
        <v>96.1</v>
      </c>
      <c r="S207">
        <f>Quartalsdaten!AF207</f>
        <v>18.899999999999999</v>
      </c>
      <c r="T207">
        <f>Quartalsdaten!AJ207</f>
        <v>1.438841</v>
      </c>
      <c r="U207">
        <f>Quartalsdaten!AO207</f>
        <v>12</v>
      </c>
      <c r="V207">
        <f>Quartalsdaten!BH207</f>
        <v>85.8</v>
      </c>
      <c r="W207" s="105">
        <f>AVERAGE(INDEX(Monatsdaten!AR$2:AR$1980,($AM207-1)*3+1,1):INDEX(Monatsdaten!AR$2:AR$1980,$AM207*3,1))</f>
        <v>102.39616666666666</v>
      </c>
      <c r="X207">
        <f>Quartalsdaten!BO207</f>
        <v>11.9</v>
      </c>
      <c r="Y207">
        <f>Quartalsdaten!BR207</f>
        <v>99</v>
      </c>
      <c r="Z207">
        <f>Quartalsdaten!CD207</f>
        <v>0.6</v>
      </c>
      <c r="AA207">
        <f>Quartalsdaten!CE207</f>
        <v>0.6</v>
      </c>
      <c r="AB207">
        <f>Quartalsdaten!CF207</f>
        <v>113</v>
      </c>
      <c r="AC207" s="55">
        <f>Annual!W83</f>
        <v>2656.7719999999999</v>
      </c>
      <c r="AD207" s="41">
        <f>Annual!X83</f>
        <v>1.2680090238959578</v>
      </c>
      <c r="AE207" s="105">
        <f>AVERAGE(INDEX(Monatsdaten!CN$2:CN$1980,($AM207-1)*3+1,1):INDEX(Monatsdaten!CN$2:CN$1980,$AM207*3,1))</f>
        <v>10.366666666666665</v>
      </c>
      <c r="AF207" s="105">
        <f>AVERAGE(INDEX(Monatsdaten!CO$2:CO$1980,($AM207-1)*3+1,1):INDEX(Monatsdaten!CO$2:CO$1980,$AM207*3,1))</f>
        <v>26.066666666666666</v>
      </c>
      <c r="AG207" s="105">
        <f>AVERAGE(INDEX(Monatsdaten!CP$2:CP$1980,($AM207-1)*3+1,1):INDEX(Monatsdaten!CP$2:CP$1980,$AM207*3,1))</f>
        <v>27.766666666666666</v>
      </c>
      <c r="AH207" s="105">
        <f>AVERAGE(INDEX(Monatsdaten!CQ$2:CQ$1980,($AM207-1)*3+1,1):INDEX(Monatsdaten!CQ$2:CQ$1980,$AM207*3,1))</f>
        <v>5.833333333333333</v>
      </c>
      <c r="AM207" s="107">
        <v>206</v>
      </c>
    </row>
    <row r="208" spans="1:39">
      <c r="A208" s="40" t="s">
        <v>274</v>
      </c>
      <c r="B208" s="41">
        <f>Quartalsdaten!B208</f>
        <v>575.33602949213923</v>
      </c>
      <c r="C208">
        <f>Quartalsdaten!C208</f>
        <v>101.9</v>
      </c>
      <c r="D208" s="105">
        <f>Quartalsdaten!J208</f>
        <v>1.5620000000000001</v>
      </c>
      <c r="E208">
        <f>Quartalsdaten!K208</f>
        <v>2.23</v>
      </c>
      <c r="F208">
        <f>Quartalsdaten!P208</f>
        <v>7</v>
      </c>
      <c r="G208">
        <f>Quartalsdaten!Q208</f>
        <v>95.4</v>
      </c>
      <c r="H208">
        <f>Quartalsdaten!R208</f>
        <v>93.2</v>
      </c>
      <c r="I208">
        <f>Quartalsdaten!Y208</f>
        <v>4.3038136169987533</v>
      </c>
      <c r="J208">
        <f>Quartalsdaten!AH208</f>
        <v>87.2</v>
      </c>
      <c r="K208">
        <f>Quartalsdaten!AI208</f>
        <v>100.44</v>
      </c>
      <c r="L208">
        <f>Quartalsdaten!AY208</f>
        <v>113.26</v>
      </c>
      <c r="M208" s="41">
        <f>Quartalsdaten!D208</f>
        <v>105.2</v>
      </c>
      <c r="N208" s="41">
        <f>Quartalsdaten!E208</f>
        <v>98.6</v>
      </c>
      <c r="O208">
        <f>Quartalsdaten!L208</f>
        <v>5502</v>
      </c>
      <c r="P208">
        <f>Quartalsdaten!N208</f>
        <v>99.1</v>
      </c>
      <c r="Q208">
        <f>Quartalsdaten!AD208</f>
        <v>2.2999999999999998</v>
      </c>
      <c r="R208">
        <f>Quartalsdaten!AE208</f>
        <v>93.1</v>
      </c>
      <c r="S208">
        <f>Quartalsdaten!AF208</f>
        <v>11</v>
      </c>
      <c r="T208">
        <f>Quartalsdaten!AJ208</f>
        <v>1.377</v>
      </c>
      <c r="U208">
        <f>Quartalsdaten!AO208</f>
        <v>7.1</v>
      </c>
      <c r="V208">
        <f>Quartalsdaten!BH208</f>
        <v>86</v>
      </c>
      <c r="W208" s="105">
        <f>AVERAGE(INDEX(Monatsdaten!AR$2:AR$1980,($AM208-1)*3+1,1):INDEX(Monatsdaten!AR$2:AR$1980,$AM208*3,1))</f>
        <v>100.9353</v>
      </c>
      <c r="X208">
        <f>Quartalsdaten!BO208</f>
        <v>19.100000000000001</v>
      </c>
      <c r="Y208">
        <f>Quartalsdaten!BR208</f>
        <v>99.9</v>
      </c>
      <c r="Z208">
        <f>Quartalsdaten!CD208</f>
        <v>-32</v>
      </c>
      <c r="AA208">
        <f>Quartalsdaten!CE208</f>
        <v>-2.6</v>
      </c>
      <c r="AB208">
        <f>Quartalsdaten!CF208</f>
        <v>107.1</v>
      </c>
      <c r="AC208" s="55">
        <f>Annual!W84</f>
        <v>2656.7719999999999</v>
      </c>
      <c r="AD208" s="41">
        <f>Annual!X84</f>
        <v>1.2680090238959578</v>
      </c>
      <c r="AE208" s="105">
        <f>AVERAGE(INDEX(Monatsdaten!CN$2:CN$1980,($AM208-1)*3+1,1):INDEX(Monatsdaten!CN$2:CN$1980,$AM208*3,1))</f>
        <v>2.6666666666666665</v>
      </c>
      <c r="AF208" s="105">
        <f>AVERAGE(INDEX(Monatsdaten!CO$2:CO$1980,($AM208-1)*3+1,1):INDEX(Monatsdaten!CO$2:CO$1980,$AM208*3,1))</f>
        <v>16.166666666666668</v>
      </c>
      <c r="AG208" s="105">
        <f>AVERAGE(INDEX(Monatsdaten!CP$2:CP$1980,($AM208-1)*3+1,1):INDEX(Monatsdaten!CP$2:CP$1980,$AM208*3,1))</f>
        <v>18.566666666666666</v>
      </c>
      <c r="AH208" s="105">
        <f>AVERAGE(INDEX(Monatsdaten!CQ$2:CQ$1980,($AM208-1)*3+1,1):INDEX(Monatsdaten!CQ$2:CQ$1980,$AM208*3,1))</f>
        <v>5.4333333333333336</v>
      </c>
      <c r="AM208" s="107">
        <v>207</v>
      </c>
    </row>
    <row r="209" spans="1:39">
      <c r="A209" s="40" t="s">
        <v>275</v>
      </c>
      <c r="B209" s="41">
        <f>Quartalsdaten!B209</f>
        <v>573.53683128891294</v>
      </c>
      <c r="C209">
        <f>Quartalsdaten!C209</f>
        <v>98.7</v>
      </c>
      <c r="D209" s="105">
        <f>Quartalsdaten!J209</f>
        <v>1.496</v>
      </c>
      <c r="E209">
        <f>Quartalsdaten!K209</f>
        <v>1.93</v>
      </c>
      <c r="F209">
        <f>Quartalsdaten!P209</f>
        <v>6.8</v>
      </c>
      <c r="G209">
        <f>Quartalsdaten!Q209</f>
        <v>95.8</v>
      </c>
      <c r="H209">
        <f>Quartalsdaten!R209</f>
        <v>93.9</v>
      </c>
      <c r="I209">
        <f>Quartalsdaten!Y209</f>
        <v>4.3157266419425815</v>
      </c>
      <c r="J209">
        <f>Quartalsdaten!AH209</f>
        <v>86.6</v>
      </c>
      <c r="K209">
        <f>Quartalsdaten!AI209</f>
        <v>99.94</v>
      </c>
      <c r="L209">
        <f>Quartalsdaten!AY209</f>
        <v>109.98</v>
      </c>
      <c r="M209" s="41">
        <f>Quartalsdaten!D209</f>
        <v>102.7</v>
      </c>
      <c r="N209" s="41">
        <f>Quartalsdaten!E209</f>
        <v>94.9</v>
      </c>
      <c r="O209">
        <f>Quartalsdaten!L209</f>
        <v>5898.4</v>
      </c>
      <c r="P209">
        <f>Quartalsdaten!N209</f>
        <v>98</v>
      </c>
      <c r="Q209">
        <f>Quartalsdaten!AD209</f>
        <v>-5.8</v>
      </c>
      <c r="R209">
        <f>Quartalsdaten!AE209</f>
        <v>91.2</v>
      </c>
      <c r="S209">
        <f>Quartalsdaten!AF209</f>
        <v>8.6999999999999993</v>
      </c>
      <c r="T209">
        <f>Quartalsdaten!AJ209</f>
        <v>1.3179050000000001</v>
      </c>
      <c r="U209">
        <f>Quartalsdaten!AO209</f>
        <v>1.5</v>
      </c>
      <c r="V209">
        <f>Quartalsdaten!BH209</f>
        <v>85.3</v>
      </c>
      <c r="W209" s="105">
        <f>AVERAGE(INDEX(Monatsdaten!AR$2:AR$1980,($AM209-1)*3+1,1):INDEX(Monatsdaten!AR$2:AR$1980,$AM209*3,1))</f>
        <v>100.0253</v>
      </c>
      <c r="X209">
        <f>Quartalsdaten!BO209</f>
        <v>13.7</v>
      </c>
      <c r="Y209">
        <f>Quartalsdaten!BR209</f>
        <v>98.2</v>
      </c>
      <c r="Z209">
        <f>Quartalsdaten!CD209</f>
        <v>-52.4</v>
      </c>
      <c r="AA209">
        <f>Quartalsdaten!CE209</f>
        <v>-5.2</v>
      </c>
      <c r="AB209">
        <f>Quartalsdaten!CF209</f>
        <v>103.6</v>
      </c>
      <c r="AC209" s="55">
        <f>Annual!W85</f>
        <v>2656.7719999999999</v>
      </c>
      <c r="AD209" s="41">
        <f>Annual!X85</f>
        <v>1.2680090238959578</v>
      </c>
      <c r="AE209" s="105">
        <f>AVERAGE(INDEX(Monatsdaten!CN$2:CN$1980,($AM209-1)*3+1,1):INDEX(Monatsdaten!CN$2:CN$1980,$AM209*3,1))</f>
        <v>-2.6666666666666665</v>
      </c>
      <c r="AF209" s="105">
        <f>AVERAGE(INDEX(Monatsdaten!CO$2:CO$1980,($AM209-1)*3+1,1):INDEX(Monatsdaten!CO$2:CO$1980,$AM209*3,1))</f>
        <v>10.233333333333333</v>
      </c>
      <c r="AG209" s="105">
        <f>AVERAGE(INDEX(Monatsdaten!CP$2:CP$1980,($AM209-1)*3+1,1):INDEX(Monatsdaten!CP$2:CP$1980,$AM209*3,1))</f>
        <v>10.899999999999999</v>
      </c>
      <c r="AH209" s="105">
        <f>AVERAGE(INDEX(Monatsdaten!CQ$2:CQ$1980,($AM209-1)*3+1,1):INDEX(Monatsdaten!CQ$2:CQ$1980,$AM209*3,1))</f>
        <v>5.3</v>
      </c>
      <c r="AM209" s="107">
        <v>208</v>
      </c>
    </row>
    <row r="210" spans="1:39">
      <c r="A210" s="40" t="s">
        <v>428</v>
      </c>
      <c r="B210" s="41">
        <f>Quartalsdaten!B210</f>
        <v>574.75109192650893</v>
      </c>
      <c r="C210">
        <f>Quartalsdaten!C210</f>
        <v>100</v>
      </c>
      <c r="D210" s="105">
        <f>Quartalsdaten!J210</f>
        <v>1.0429999999999999</v>
      </c>
      <c r="E210">
        <f>Quartalsdaten!K210</f>
        <v>1.83</v>
      </c>
      <c r="F210">
        <f>Quartalsdaten!P210</f>
        <v>6.8</v>
      </c>
      <c r="G210">
        <f>Quartalsdaten!Q210</f>
        <v>96.5</v>
      </c>
      <c r="H210">
        <f>Quartalsdaten!R210</f>
        <v>93.9</v>
      </c>
      <c r="I210">
        <f>Quartalsdaten!Y210</f>
        <v>4.3333760182070105</v>
      </c>
      <c r="J210">
        <f>Quartalsdaten!AH210</f>
        <v>85.3</v>
      </c>
      <c r="K210">
        <f>Quartalsdaten!AI210</f>
        <v>97.89</v>
      </c>
      <c r="L210">
        <f>Quartalsdaten!AY210</f>
        <v>118.43</v>
      </c>
      <c r="M210" s="41">
        <f>Quartalsdaten!D210</f>
        <v>102.5</v>
      </c>
      <c r="N210" s="41">
        <f>Quartalsdaten!E210</f>
        <v>97.6</v>
      </c>
      <c r="O210">
        <f>Quartalsdaten!L210</f>
        <v>6946.8</v>
      </c>
      <c r="P210">
        <f>Quartalsdaten!N210</f>
        <v>97.6</v>
      </c>
      <c r="Q210">
        <f>Quartalsdaten!AD210</f>
        <v>-4.4000000000000004</v>
      </c>
      <c r="R210">
        <f>Quartalsdaten!AE210</f>
        <v>91.8</v>
      </c>
      <c r="S210">
        <f>Quartalsdaten!AF210</f>
        <v>8.4</v>
      </c>
      <c r="T210">
        <f>Quartalsdaten!AJ210</f>
        <v>1.3201000000000001</v>
      </c>
      <c r="U210">
        <f>Quartalsdaten!AO210</f>
        <v>-0.7</v>
      </c>
      <c r="V210">
        <f>Quartalsdaten!BH210</f>
        <v>85</v>
      </c>
      <c r="W210" s="105">
        <f>AVERAGE(INDEX(Monatsdaten!AR$2:AR$1980,($AM210-1)*3+1,1):INDEX(Monatsdaten!AR$2:AR$1980,$AM210*3,1))</f>
        <v>99.890466666666669</v>
      </c>
      <c r="X210">
        <f>Quartalsdaten!BO210</f>
        <v>21.2</v>
      </c>
      <c r="Y210">
        <f>Quartalsdaten!BR210</f>
        <v>99.1</v>
      </c>
      <c r="Z210">
        <f>Quartalsdaten!CD210</f>
        <v>2</v>
      </c>
      <c r="AA210">
        <f>Quartalsdaten!CE210</f>
        <v>-3.5</v>
      </c>
      <c r="AB210">
        <f>Quartalsdaten!CF210</f>
        <v>105.1</v>
      </c>
      <c r="AC210" s="55">
        <f>Annual!W86</f>
        <v>2692.9079999999999</v>
      </c>
      <c r="AD210" s="41">
        <f>Annual!X86</f>
        <v>1.3608280625027462</v>
      </c>
      <c r="AE210" s="105">
        <f>AVERAGE(INDEX(Monatsdaten!CN$2:CN$1980,($AM210-1)*3+1,1):INDEX(Monatsdaten!CN$2:CN$1980,$AM210*3,1))</f>
        <v>2.3666666666666667</v>
      </c>
      <c r="AF210" s="105">
        <f>AVERAGE(INDEX(Monatsdaten!CO$2:CO$1980,($AM210-1)*3+1,1):INDEX(Monatsdaten!CO$2:CO$1980,$AM210*3,1))</f>
        <v>16.399999999999999</v>
      </c>
      <c r="AG210" s="105">
        <f>AVERAGE(INDEX(Monatsdaten!CP$2:CP$1980,($AM210-1)*3+1,1):INDEX(Monatsdaten!CP$2:CP$1980,$AM210*3,1))</f>
        <v>13.333333333333334</v>
      </c>
      <c r="AH210" s="105">
        <f>AVERAGE(INDEX(Monatsdaten!CQ$2:CQ$1980,($AM210-1)*3+1,1):INDEX(Monatsdaten!CQ$2:CQ$1980,$AM210*3,1))</f>
        <v>5.7333333333333343</v>
      </c>
      <c r="AM210" s="107">
        <v>209</v>
      </c>
    </row>
    <row r="211" spans="1:39">
      <c r="A211" s="40" t="s">
        <v>472</v>
      </c>
      <c r="B211" s="41">
        <f>Quartalsdaten!B211</f>
        <v>575.83061084844473</v>
      </c>
      <c r="C211">
        <f>Quartalsdaten!C211</f>
        <v>98.5</v>
      </c>
      <c r="D211" s="105">
        <f>Quartalsdaten!J211</f>
        <v>0.69599999999999995</v>
      </c>
      <c r="E211">
        <f>Quartalsdaten!K211</f>
        <v>1.4</v>
      </c>
      <c r="F211">
        <f>Quartalsdaten!P211</f>
        <v>6.8</v>
      </c>
      <c r="G211">
        <f>Quartalsdaten!Q211</f>
        <v>96.8</v>
      </c>
      <c r="H211">
        <f>Quartalsdaten!R211</f>
        <v>94.1</v>
      </c>
      <c r="I211">
        <f>Quartalsdaten!Y211</f>
        <v>4.3387483938873554</v>
      </c>
      <c r="J211">
        <f>Quartalsdaten!AH211</f>
        <v>84.8</v>
      </c>
      <c r="K211">
        <f>Quartalsdaten!AI211</f>
        <v>97.38</v>
      </c>
      <c r="L211">
        <f>Quartalsdaten!AY211</f>
        <v>109.06</v>
      </c>
      <c r="M211" s="41">
        <f>Quartalsdaten!D211</f>
        <v>100.8</v>
      </c>
      <c r="N211" s="41">
        <f>Quartalsdaten!E211</f>
        <v>96.4</v>
      </c>
      <c r="O211">
        <f>Quartalsdaten!L211</f>
        <v>6416.3</v>
      </c>
      <c r="P211">
        <f>Quartalsdaten!N211</f>
        <v>97.4</v>
      </c>
      <c r="Q211">
        <f>Quartalsdaten!AD211</f>
        <v>-8.6</v>
      </c>
      <c r="R211">
        <f>Quartalsdaten!AE211</f>
        <v>91.9</v>
      </c>
      <c r="S211">
        <f>Quartalsdaten!AF211</f>
        <v>7.8</v>
      </c>
      <c r="T211">
        <f>Quartalsdaten!AJ211</f>
        <v>1.3</v>
      </c>
      <c r="U211">
        <f>Quartalsdaten!AO211</f>
        <v>-7.7</v>
      </c>
      <c r="V211">
        <f>Quartalsdaten!BH211</f>
        <v>84.5</v>
      </c>
      <c r="W211" s="105">
        <f>AVERAGE(INDEX(Monatsdaten!AR$2:AR$1980,($AM211-1)*3+1,1):INDEX(Monatsdaten!AR$2:AR$1980,$AM211*3,1))</f>
        <v>99.458366666666663</v>
      </c>
      <c r="X211">
        <f>Quartalsdaten!BO211</f>
        <v>12.9</v>
      </c>
      <c r="Y211">
        <f>Quartalsdaten!BR211</f>
        <v>99.1</v>
      </c>
      <c r="Z211">
        <f>Quartalsdaten!CD211</f>
        <v>5.8</v>
      </c>
      <c r="AA211">
        <f>Quartalsdaten!CE211</f>
        <v>-4.0999999999999996</v>
      </c>
      <c r="AB211">
        <f>Quartalsdaten!CF211</f>
        <v>102.1</v>
      </c>
      <c r="AC211" s="55">
        <f>Annual!W87</f>
        <v>2692.9079999999999</v>
      </c>
      <c r="AD211" s="41">
        <f>Annual!X87</f>
        <v>1.3608280625027462</v>
      </c>
      <c r="AE211" s="105">
        <f>AVERAGE(INDEX(Monatsdaten!CN$2:CN$1980,($AM211-1)*3+1,1):INDEX(Monatsdaten!CN$2:CN$1980,$AM211*3,1))</f>
        <v>0.60000000000000009</v>
      </c>
      <c r="AF211" s="105">
        <f>AVERAGE(INDEX(Monatsdaten!CO$2:CO$1980,($AM211-1)*3+1,1):INDEX(Monatsdaten!CO$2:CO$1980,$AM211*3,1))</f>
        <v>9.0333333333333332</v>
      </c>
      <c r="AG211" s="105">
        <f>AVERAGE(INDEX(Monatsdaten!CP$2:CP$1980,($AM211-1)*3+1,1):INDEX(Monatsdaten!CP$2:CP$1980,$AM211*3,1))</f>
        <v>10.366666666666667</v>
      </c>
      <c r="AH211" s="105">
        <f>AVERAGE(INDEX(Monatsdaten!CQ$2:CQ$1980,($AM211-1)*3+1,1):INDEX(Monatsdaten!CQ$2:CQ$1980,$AM211*3,1))</f>
        <v>5.8</v>
      </c>
      <c r="AM211" s="107">
        <v>210</v>
      </c>
    </row>
    <row r="212" spans="1:39">
      <c r="A212" s="40" t="s">
        <v>477</v>
      </c>
      <c r="B212" s="41">
        <f>Quartalsdaten!B212</f>
        <v>577.50933410590437</v>
      </c>
      <c r="C212">
        <f>Quartalsdaten!C212</f>
        <v>94.6</v>
      </c>
      <c r="D212" s="105">
        <f>Quartalsdaten!J212</f>
        <v>0.35799999999999998</v>
      </c>
      <c r="E212">
        <f>Quartalsdaten!K212</f>
        <v>1.33</v>
      </c>
      <c r="F212">
        <f>Quartalsdaten!P212</f>
        <v>6.8</v>
      </c>
      <c r="G212">
        <f>Quartalsdaten!Q212</f>
        <v>97.2</v>
      </c>
      <c r="H212">
        <f>Quartalsdaten!R212</f>
        <v>94.8</v>
      </c>
      <c r="I212">
        <f>Quartalsdaten!Y212</f>
        <v>4.3514263521097014</v>
      </c>
      <c r="J212">
        <f>Quartalsdaten!AH212</f>
        <v>83.9</v>
      </c>
      <c r="K212">
        <f>Quartalsdaten!AI212</f>
        <v>96.02</v>
      </c>
      <c r="L212">
        <f>Quartalsdaten!AY212</f>
        <v>110.13</v>
      </c>
      <c r="M212" s="41">
        <f>Quartalsdaten!D212</f>
        <v>97.7</v>
      </c>
      <c r="N212" s="41">
        <f>Quartalsdaten!E212</f>
        <v>91.7</v>
      </c>
      <c r="O212">
        <f>Quartalsdaten!L212</f>
        <v>7216.2</v>
      </c>
      <c r="P212">
        <f>Quartalsdaten!N212</f>
        <v>98</v>
      </c>
      <c r="Q212">
        <f>Quartalsdaten!AD212</f>
        <v>-17.600000000000001</v>
      </c>
      <c r="R212">
        <f>Quartalsdaten!AE212</f>
        <v>91.3</v>
      </c>
      <c r="S212">
        <f>Quartalsdaten!AF212</f>
        <v>3.5</v>
      </c>
      <c r="T212">
        <f>Quartalsdaten!AJ212</f>
        <v>1.2855700000000001</v>
      </c>
      <c r="U212">
        <f>Quartalsdaten!AO212</f>
        <v>-15.1</v>
      </c>
      <c r="V212">
        <f>Quartalsdaten!BH212</f>
        <v>83.5</v>
      </c>
      <c r="W212" s="105">
        <f>AVERAGE(INDEX(Monatsdaten!AR$2:AR$1980,($AM212-1)*3+1,1):INDEX(Monatsdaten!AR$2:AR$1980,$AM212*3,1))</f>
        <v>98.728800000000021</v>
      </c>
      <c r="X212">
        <f>Quartalsdaten!BO212</f>
        <v>17.5</v>
      </c>
      <c r="Y212">
        <f>Quartalsdaten!BR212</f>
        <v>98.5</v>
      </c>
      <c r="Z212">
        <f>Quartalsdaten!CD212</f>
        <v>-21.1</v>
      </c>
      <c r="AA212">
        <f>Quartalsdaten!CE212</f>
        <v>-7.8</v>
      </c>
      <c r="AB212">
        <f>Quartalsdaten!CF212</f>
        <v>95.9</v>
      </c>
      <c r="AC212" s="55">
        <f>Annual!W88</f>
        <v>2692.9079999999999</v>
      </c>
      <c r="AD212" s="41">
        <f>Annual!X88</f>
        <v>1.3608280625027462</v>
      </c>
      <c r="AE212" s="105">
        <f>AVERAGE(INDEX(Monatsdaten!CN$2:CN$1980,($AM212-1)*3+1,1):INDEX(Monatsdaten!CN$2:CN$1980,$AM212*3,1))</f>
        <v>-7.2666666666666657</v>
      </c>
      <c r="AF212" s="105">
        <f>AVERAGE(INDEX(Monatsdaten!CO$2:CO$1980,($AM212-1)*3+1,1):INDEX(Monatsdaten!CO$2:CO$1980,$AM212*3,1))</f>
        <v>0.79999999999999993</v>
      </c>
      <c r="AG212" s="105">
        <f>AVERAGE(INDEX(Monatsdaten!CP$2:CP$1980,($AM212-1)*3+1,1):INDEX(Monatsdaten!CP$2:CP$1980,$AM212*3,1))</f>
        <v>0.36666666666666664</v>
      </c>
      <c r="AH212" s="105">
        <f>AVERAGE(INDEX(Monatsdaten!CQ$2:CQ$1980,($AM212-1)*3+1,1):INDEX(Monatsdaten!CQ$2:CQ$1980,$AM212*3,1))</f>
        <v>5.833333333333333</v>
      </c>
      <c r="AM212" s="107">
        <v>211</v>
      </c>
    </row>
    <row r="213" spans="1:39">
      <c r="A213" s="40" t="s">
        <v>486</v>
      </c>
      <c r="B213" s="41">
        <f>Quartalsdaten!B213</f>
        <v>574.93101174683147</v>
      </c>
      <c r="C213">
        <f>Quartalsdaten!C213</f>
        <v>93.9</v>
      </c>
      <c r="D213" s="105">
        <f>Quartalsdaten!J213</f>
        <v>0.19500000000000001</v>
      </c>
      <c r="E213">
        <f>Quartalsdaten!K213</f>
        <v>1.37</v>
      </c>
      <c r="F213">
        <f>Quartalsdaten!P213</f>
        <v>6.8</v>
      </c>
      <c r="G213">
        <f>Quartalsdaten!Q213</f>
        <v>97.6</v>
      </c>
      <c r="H213">
        <f>Quartalsdaten!R213</f>
        <v>95.3</v>
      </c>
      <c r="I213">
        <f>Quartalsdaten!Y213</f>
        <v>4.3567910733815101</v>
      </c>
      <c r="J213">
        <f>Quartalsdaten!AH213</f>
        <v>85</v>
      </c>
      <c r="K213">
        <f>Quartalsdaten!AI213</f>
        <v>97.59</v>
      </c>
      <c r="L213">
        <f>Quartalsdaten!AY213</f>
        <v>110.42</v>
      </c>
      <c r="M213" s="41">
        <f>Quartalsdaten!D213</f>
        <v>94.6</v>
      </c>
      <c r="N213" s="41">
        <f>Quartalsdaten!E213</f>
        <v>93.1</v>
      </c>
      <c r="O213">
        <f>Quartalsdaten!L213</f>
        <v>7612.4</v>
      </c>
      <c r="P213">
        <f>Quartalsdaten!N213</f>
        <v>95.7</v>
      </c>
      <c r="Q213">
        <f>Quartalsdaten!AD213</f>
        <v>-25.5</v>
      </c>
      <c r="R213">
        <f>Quartalsdaten!AE213</f>
        <v>92.5</v>
      </c>
      <c r="S213">
        <f>Quartalsdaten!AF213</f>
        <v>3.3</v>
      </c>
      <c r="T213">
        <f>Quartalsdaten!AJ213</f>
        <v>1.3119369999999999</v>
      </c>
      <c r="U213">
        <f>Quartalsdaten!AO213</f>
        <v>-20.7</v>
      </c>
      <c r="V213">
        <f>Quartalsdaten!BH213</f>
        <v>82.3</v>
      </c>
      <c r="W213" s="105">
        <f>AVERAGE(INDEX(Monatsdaten!AR$2:AR$1980,($AM213-1)*3+1,1):INDEX(Monatsdaten!AR$2:AR$1980,$AM213*3,1))</f>
        <v>98.652033333333335</v>
      </c>
      <c r="X213">
        <f>Quartalsdaten!BO213</f>
        <v>19.399999999999999</v>
      </c>
      <c r="Y213">
        <f>Quartalsdaten!BR213</f>
        <v>98.3</v>
      </c>
      <c r="Z213">
        <f>Quartalsdaten!CD213</f>
        <v>-6.8</v>
      </c>
      <c r="AA213">
        <f>Quartalsdaten!CE213</f>
        <v>-8.4</v>
      </c>
      <c r="AB213">
        <f>Quartalsdaten!CF213</f>
        <v>95.5</v>
      </c>
      <c r="AC213" s="55">
        <f>Annual!W89</f>
        <v>2692.9079999999999</v>
      </c>
      <c r="AD213" s="41">
        <f>Annual!X89</f>
        <v>1.3608280625027462</v>
      </c>
      <c r="AE213" s="105">
        <f>AVERAGE(INDEX(Monatsdaten!CN$2:CN$1980,($AM213-1)*3+1,1):INDEX(Monatsdaten!CN$2:CN$1980,$AM213*3,1))</f>
        <v>-8.3333333333333339</v>
      </c>
      <c r="AF213" s="105">
        <f>AVERAGE(INDEX(Monatsdaten!CO$2:CO$1980,($AM213-1)*3+1,1):INDEX(Monatsdaten!CO$2:CO$1980,$AM213*3,1))</f>
        <v>1.1333333333333333</v>
      </c>
      <c r="AG213" s="105">
        <f>AVERAGE(INDEX(Monatsdaten!CP$2:CP$1980,($AM213-1)*3+1,1):INDEX(Monatsdaten!CP$2:CP$1980,$AM213*3,1))</f>
        <v>-2.3666666666666667</v>
      </c>
      <c r="AH213" s="105">
        <f>AVERAGE(INDEX(Monatsdaten!CQ$2:CQ$1980,($AM213-1)*3+1,1):INDEX(Monatsdaten!CQ$2:CQ$1980,$AM213*3,1))</f>
        <v>6.0333333333333341</v>
      </c>
      <c r="AM213" s="107">
        <v>212</v>
      </c>
    </row>
    <row r="214" spans="1:39">
      <c r="A214" s="40" t="s">
        <v>488</v>
      </c>
      <c r="B214" s="41">
        <f>Quartalsdaten!B214</f>
        <v>572.24806640854024</v>
      </c>
      <c r="C214">
        <f>Quartalsdaten!C214</f>
        <v>97</v>
      </c>
      <c r="D214" s="105">
        <f>Quartalsdaten!J214</f>
        <v>0.21099999999999999</v>
      </c>
      <c r="E214">
        <f>Quartalsdaten!K214</f>
        <v>1.47</v>
      </c>
      <c r="F214">
        <f>Quartalsdaten!P214</f>
        <v>6.9</v>
      </c>
      <c r="G214">
        <f>Quartalsdaten!Q214</f>
        <v>98</v>
      </c>
      <c r="H214">
        <f>Quartalsdaten!R214</f>
        <v>95.9</v>
      </c>
      <c r="I214">
        <f>Quartalsdaten!Y214</f>
        <v>4.3743993270027461</v>
      </c>
      <c r="J214">
        <f>Quartalsdaten!AH214</f>
        <v>86.2</v>
      </c>
      <c r="K214">
        <f>Quartalsdaten!AI214</f>
        <v>99.04</v>
      </c>
      <c r="L214">
        <f>Quartalsdaten!AY214</f>
        <v>112.87</v>
      </c>
      <c r="M214" s="41">
        <f>Quartalsdaten!D214</f>
        <v>95.9</v>
      </c>
      <c r="N214" s="41">
        <f>Quartalsdaten!E214</f>
        <v>98.2</v>
      </c>
      <c r="O214">
        <f>Quartalsdaten!L214</f>
        <v>7795.3</v>
      </c>
      <c r="P214">
        <f>Quartalsdaten!N214</f>
        <v>95.8</v>
      </c>
      <c r="Q214">
        <f>Quartalsdaten!AD214</f>
        <v>-19.5</v>
      </c>
      <c r="R214">
        <f>Quartalsdaten!AE214</f>
        <v>92.8</v>
      </c>
      <c r="S214">
        <f>Quartalsdaten!AF214</f>
        <v>8.9</v>
      </c>
      <c r="T214">
        <f>Quartalsdaten!AJ214</f>
        <v>1.29636</v>
      </c>
      <c r="U214">
        <f>Quartalsdaten!AO214</f>
        <v>-18.399999999999999</v>
      </c>
      <c r="V214">
        <f>Quartalsdaten!BH214</f>
        <v>82.7</v>
      </c>
      <c r="W214" s="105">
        <f>AVERAGE(INDEX(Monatsdaten!AR$2:AR$1980,($AM214-1)*3+1,1):INDEX(Monatsdaten!AR$2:AR$1980,$AM214*3,1))</f>
        <v>99.194033333333337</v>
      </c>
      <c r="X214">
        <f>Quartalsdaten!BO214</f>
        <v>37.4</v>
      </c>
      <c r="Y214">
        <f>Quartalsdaten!BR214</f>
        <v>100.6</v>
      </c>
      <c r="Z214">
        <f>Quartalsdaten!CD214</f>
        <v>42.7</v>
      </c>
      <c r="AA214">
        <f>Quartalsdaten!CE214</f>
        <v>-5.8</v>
      </c>
      <c r="AB214">
        <f>Quartalsdaten!CF214</f>
        <v>99.7</v>
      </c>
      <c r="AC214" s="55">
        <f>Annual!W90</f>
        <v>2731.7849999999999</v>
      </c>
      <c r="AD214" s="41">
        <f>Annual!X90</f>
        <v>1.4010206248171941</v>
      </c>
      <c r="AE214" s="105">
        <f>AVERAGE(INDEX(Monatsdaten!CN$2:CN$1980,($AM214-1)*3+1,1):INDEX(Monatsdaten!CN$2:CN$1980,$AM214*3,1))</f>
        <v>-6.8666666666666671</v>
      </c>
      <c r="AF214" s="105">
        <f>AVERAGE(INDEX(Monatsdaten!CO$2:CO$1980,($AM214-1)*3+1,1):INDEX(Monatsdaten!CO$2:CO$1980,$AM214*3,1))</f>
        <v>4.7666666666666666</v>
      </c>
      <c r="AG214" s="105">
        <f>AVERAGE(INDEX(Monatsdaten!CP$2:CP$1980,($AM214-1)*3+1,1):INDEX(Monatsdaten!CP$2:CP$1980,$AM214*3,1))</f>
        <v>6.3666666666666671</v>
      </c>
      <c r="AH214" s="105">
        <f>AVERAGE(INDEX(Monatsdaten!CQ$2:CQ$1980,($AM214-1)*3+1,1):INDEX(Monatsdaten!CQ$2:CQ$1980,$AM214*3,1))</f>
        <v>5.8</v>
      </c>
      <c r="AM214" s="107">
        <v>213</v>
      </c>
    </row>
    <row r="215" spans="1:39">
      <c r="A215" s="40" t="s">
        <v>501</v>
      </c>
      <c r="B215" s="41">
        <f>Quartalsdaten!B215</f>
        <v>578.36454770118235</v>
      </c>
      <c r="C215">
        <f>Quartalsdaten!C215</f>
        <v>96.5</v>
      </c>
      <c r="D215" s="105">
        <f>Quartalsdaten!J215</f>
        <v>0.20699999999999999</v>
      </c>
      <c r="E215">
        <f>Quartalsdaten!K215</f>
        <v>1.33</v>
      </c>
      <c r="F215">
        <f>Quartalsdaten!P215</f>
        <v>6.9</v>
      </c>
      <c r="G215">
        <f>Quartalsdaten!Q215</f>
        <v>98.5</v>
      </c>
      <c r="H215">
        <f>Quartalsdaten!R215</f>
        <v>96.2</v>
      </c>
      <c r="I215">
        <f>Quartalsdaten!Y215</f>
        <v>4.4004667119990915</v>
      </c>
      <c r="J215">
        <f>Quartalsdaten!AH215</f>
        <v>86.3</v>
      </c>
      <c r="K215">
        <f>Quartalsdaten!AI215</f>
        <v>99.13</v>
      </c>
      <c r="L215">
        <f>Quartalsdaten!AY215</f>
        <v>103.1</v>
      </c>
      <c r="M215" s="41">
        <f>Quartalsdaten!D215</f>
        <v>94.6</v>
      </c>
      <c r="N215" s="41">
        <f>Quartalsdaten!E215</f>
        <v>98.4</v>
      </c>
      <c r="O215">
        <f>Quartalsdaten!L215</f>
        <v>7959.2</v>
      </c>
      <c r="P215">
        <f>Quartalsdaten!N215</f>
        <v>97.3</v>
      </c>
      <c r="Q215">
        <f>Quartalsdaten!AD215</f>
        <v>-17.5</v>
      </c>
      <c r="R215">
        <f>Quartalsdaten!AE215</f>
        <v>95.1</v>
      </c>
      <c r="S215">
        <f>Quartalsdaten!AF215</f>
        <v>8.8000000000000007</v>
      </c>
      <c r="T215">
        <f>Quartalsdaten!AJ215</f>
        <v>1.318875</v>
      </c>
      <c r="U215">
        <f>Quartalsdaten!AO215</f>
        <v>-17.7</v>
      </c>
      <c r="V215">
        <f>Quartalsdaten!BH215</f>
        <v>82.4</v>
      </c>
      <c r="W215" s="105">
        <f>AVERAGE(INDEX(Monatsdaten!AR$2:AR$1980,($AM215-1)*3+1,1):INDEX(Monatsdaten!AR$2:AR$1980,$AM215*3,1))</f>
        <v>99.710766666666657</v>
      </c>
      <c r="X215">
        <f>Quartalsdaten!BO215</f>
        <v>39.5</v>
      </c>
      <c r="Y215">
        <f>Quartalsdaten!BR215</f>
        <v>101.2</v>
      </c>
      <c r="Z215">
        <f>Quartalsdaten!CD215</f>
        <v>37.1</v>
      </c>
      <c r="AA215">
        <f>Quartalsdaten!CE215</f>
        <v>-5</v>
      </c>
      <c r="AB215">
        <f>Quartalsdaten!CF215</f>
        <v>98.7</v>
      </c>
      <c r="AC215" s="55">
        <f>Annual!W91</f>
        <v>2731.7849999999999</v>
      </c>
      <c r="AD215" s="41">
        <f>Annual!X91</f>
        <v>1.4010206248171941</v>
      </c>
      <c r="AE215" s="105">
        <f>AVERAGE(INDEX(Monatsdaten!CN$2:CN$1980,($AM215-1)*3+1,1):INDEX(Monatsdaten!CN$2:CN$1980,$AM215*3,1))</f>
        <v>-9.3333333333333339</v>
      </c>
      <c r="AF215" s="105">
        <f>AVERAGE(INDEX(Monatsdaten!CO$2:CO$1980,($AM215-1)*3+1,1):INDEX(Monatsdaten!CO$2:CO$1980,$AM215*3,1))</f>
        <v>-2.1666666666666665</v>
      </c>
      <c r="AG215" s="105">
        <f>AVERAGE(INDEX(Monatsdaten!CP$2:CP$1980,($AM215-1)*3+1,1):INDEX(Monatsdaten!CP$2:CP$1980,$AM215*3,1))</f>
        <v>7.3</v>
      </c>
      <c r="AH215" s="105">
        <f>AVERAGE(INDEX(Monatsdaten!CQ$2:CQ$1980,($AM215-1)*3+1,1):INDEX(Monatsdaten!CQ$2:CQ$1980,$AM215*3,1))</f>
        <v>6.2333333333333334</v>
      </c>
      <c r="AM215" s="107">
        <v>214</v>
      </c>
    </row>
    <row r="216" spans="1:39">
      <c r="A216" s="40" t="s">
        <v>504</v>
      </c>
      <c r="B216" s="41">
        <f>Quartalsdaten!B216</f>
        <v>581.72199421610162</v>
      </c>
      <c r="C216">
        <f>Quartalsdaten!C216</f>
        <v>99.2</v>
      </c>
      <c r="D216" s="105">
        <f>Quartalsdaten!J216</f>
        <v>0.223</v>
      </c>
      <c r="E216">
        <f>Quartalsdaten!K216</f>
        <v>1.73</v>
      </c>
      <c r="F216">
        <f>Quartalsdaten!P216</f>
        <v>6.8</v>
      </c>
      <c r="G216">
        <f>Quartalsdaten!Q216</f>
        <v>98.8</v>
      </c>
      <c r="H216">
        <f>Quartalsdaten!R216</f>
        <v>96.6</v>
      </c>
      <c r="I216">
        <f>Quartalsdaten!Y216</f>
        <v>4.4298993162773908</v>
      </c>
      <c r="J216">
        <f>Quartalsdaten!AH216</f>
        <v>86.7</v>
      </c>
      <c r="K216">
        <f>Quartalsdaten!AI216</f>
        <v>100.58</v>
      </c>
      <c r="L216">
        <f>Quartalsdaten!AY216</f>
        <v>110.27</v>
      </c>
      <c r="M216" s="41">
        <f>Quartalsdaten!D216</f>
        <v>97.3</v>
      </c>
      <c r="N216" s="41">
        <f>Quartalsdaten!E216</f>
        <v>101.1</v>
      </c>
      <c r="O216">
        <f>Quartalsdaten!L216</f>
        <v>8594.4</v>
      </c>
      <c r="P216">
        <f>Quartalsdaten!N216</f>
        <v>97.8</v>
      </c>
      <c r="Q216">
        <f>Quartalsdaten!AD216</f>
        <v>-14</v>
      </c>
      <c r="R216">
        <f>Quartalsdaten!AE216</f>
        <v>96.1</v>
      </c>
      <c r="S216">
        <f>Quartalsdaten!AF216</f>
        <v>13.9</v>
      </c>
      <c r="T216">
        <f>Quartalsdaten!AJ216</f>
        <v>1.3347899999999999</v>
      </c>
      <c r="U216">
        <f>Quartalsdaten!AO216</f>
        <v>-12.5</v>
      </c>
      <c r="V216">
        <f>Quartalsdaten!BH216</f>
        <v>83</v>
      </c>
      <c r="W216" s="105">
        <f>AVERAGE(INDEX(Monatsdaten!AR$2:AR$1980,($AM216-1)*3+1,1):INDEX(Monatsdaten!AR$2:AR$1980,$AM216*3,1))</f>
        <v>100.3383</v>
      </c>
      <c r="X216">
        <f>Quartalsdaten!BO216</f>
        <v>17.5</v>
      </c>
      <c r="Y216">
        <f>Quartalsdaten!BR216</f>
        <v>100.7</v>
      </c>
      <c r="Z216">
        <f>Quartalsdaten!CD216</f>
        <v>42.6</v>
      </c>
      <c r="AA216">
        <f>Quartalsdaten!CE216</f>
        <v>-4</v>
      </c>
      <c r="AB216">
        <f>Quartalsdaten!CF216</f>
        <v>102.3</v>
      </c>
      <c r="AC216" s="55">
        <f>Annual!W92</f>
        <v>2731.7849999999999</v>
      </c>
      <c r="AD216" s="41">
        <f>Annual!X92</f>
        <v>1.4010206248171941</v>
      </c>
      <c r="AE216" s="105">
        <f>AVERAGE(INDEX(Monatsdaten!CN$2:CN$1980,($AM216-1)*3+1,1):INDEX(Monatsdaten!CN$2:CN$1980,$AM216*3,1))</f>
        <v>-5.3000000000000007</v>
      </c>
      <c r="AF216" s="105">
        <f>AVERAGE(INDEX(Monatsdaten!CO$2:CO$1980,($AM216-1)*3+1,1):INDEX(Monatsdaten!CO$2:CO$1980,$AM216*3,1))</f>
        <v>4.2666666666666666</v>
      </c>
      <c r="AG216" s="105">
        <f>AVERAGE(INDEX(Monatsdaten!CP$2:CP$1980,($AM216-1)*3+1,1):INDEX(Monatsdaten!CP$2:CP$1980,$AM216*3,1))</f>
        <v>13.5</v>
      </c>
      <c r="AH216" s="105">
        <f>AVERAGE(INDEX(Monatsdaten!CQ$2:CQ$1980,($AM216-1)*3+1,1):INDEX(Monatsdaten!CQ$2:CQ$1980,$AM216*3,1))</f>
        <v>6.9333333333333336</v>
      </c>
      <c r="AM216" s="107">
        <v>215</v>
      </c>
    </row>
    <row r="217" spans="1:39">
      <c r="A217" s="40" t="s">
        <v>529</v>
      </c>
      <c r="B217" s="41">
        <f>Quartalsdaten!B217</f>
        <v>583.46095494644453</v>
      </c>
      <c r="C217">
        <f>Quartalsdaten!C217</f>
        <v>100.8</v>
      </c>
      <c r="D217" s="105">
        <f>Quartalsdaten!J217</f>
        <v>0.24099999999999999</v>
      </c>
      <c r="E217">
        <f>Quartalsdaten!K217</f>
        <v>1.77</v>
      </c>
      <c r="F217">
        <f>Quartalsdaten!P217</f>
        <v>6.8</v>
      </c>
      <c r="G217">
        <f>Quartalsdaten!Q217</f>
        <v>98.9</v>
      </c>
      <c r="H217">
        <f>Quartalsdaten!R217</f>
        <v>96.8</v>
      </c>
      <c r="I217">
        <f>Quartalsdaten!Y217</f>
        <v>4.4573461625967736</v>
      </c>
      <c r="J217">
        <f>Quartalsdaten!AH217</f>
        <v>87.4</v>
      </c>
      <c r="K217">
        <f>Quartalsdaten!AI217</f>
        <v>101.79</v>
      </c>
      <c r="L217">
        <f>Quartalsdaten!AY217</f>
        <v>109.61</v>
      </c>
      <c r="M217" s="41">
        <f>Quartalsdaten!D217</f>
        <v>98.2</v>
      </c>
      <c r="N217" s="41">
        <f>Quartalsdaten!E217</f>
        <v>103.4</v>
      </c>
      <c r="O217">
        <f>Quartalsdaten!L217</f>
        <v>9552.2000000000007</v>
      </c>
      <c r="P217">
        <f>Quartalsdaten!N217</f>
        <v>99</v>
      </c>
      <c r="Q217">
        <f>Quartalsdaten!AD217</f>
        <v>-11.6</v>
      </c>
      <c r="R217">
        <f>Quartalsdaten!AE217</f>
        <v>98.8</v>
      </c>
      <c r="S217">
        <f>Quartalsdaten!AF217</f>
        <v>16.5</v>
      </c>
      <c r="T217">
        <f>Quartalsdaten!AJ217</f>
        <v>1.37036</v>
      </c>
      <c r="U217">
        <f>Quartalsdaten!AO217</f>
        <v>-6.9</v>
      </c>
      <c r="V217">
        <f>Quartalsdaten!BH217</f>
        <v>83.9</v>
      </c>
      <c r="W217" s="105">
        <f>AVERAGE(INDEX(Monatsdaten!AR$2:AR$1980,($AM217-1)*3+1,1):INDEX(Monatsdaten!AR$2:AR$1980,$AM217*3,1))</f>
        <v>100.84410000000001</v>
      </c>
      <c r="X217">
        <f>Quartalsdaten!BO217</f>
        <v>17.399999999999999</v>
      </c>
      <c r="Y217">
        <f>Quartalsdaten!BR217</f>
        <v>100.5</v>
      </c>
      <c r="Z217">
        <f>Quartalsdaten!CD217</f>
        <v>56.5</v>
      </c>
      <c r="AA217">
        <f>Quartalsdaten!CE217</f>
        <v>-2.1</v>
      </c>
      <c r="AB217">
        <f>Quartalsdaten!CF217</f>
        <v>105.4</v>
      </c>
      <c r="AC217" s="55">
        <f>Annual!W93</f>
        <v>2731.7849999999999</v>
      </c>
      <c r="AD217" s="41">
        <f>Annual!X93</f>
        <v>1.4010206248171941</v>
      </c>
      <c r="AE217" s="105">
        <f>AVERAGE(INDEX(Monatsdaten!CN$2:CN$1980,($AM217-1)*3+1,1):INDEX(Monatsdaten!CN$2:CN$1980,$AM217*3,1))</f>
        <v>-1.7666666666666666</v>
      </c>
      <c r="AF217" s="105">
        <f>AVERAGE(INDEX(Monatsdaten!CO$2:CO$1980,($AM217-1)*3+1,1):INDEX(Monatsdaten!CO$2:CO$1980,$AM217*3,1))</f>
        <v>11.366666666666667</v>
      </c>
      <c r="AG217" s="105">
        <f>AVERAGE(INDEX(Monatsdaten!CP$2:CP$1980,($AM217-1)*3+1,1):INDEX(Monatsdaten!CP$2:CP$1980,$AM217*3,1))</f>
        <v>17.233333333333334</v>
      </c>
      <c r="AH217" s="105">
        <f>AVERAGE(INDEX(Monatsdaten!CQ$2:CQ$1980,($AM217-1)*3+1,1):INDEX(Monatsdaten!CQ$2:CQ$1980,$AM217*3,1))</f>
        <v>7.2</v>
      </c>
      <c r="AM217" s="107">
        <v>216</v>
      </c>
    </row>
    <row r="218" spans="1:39">
      <c r="A218" s="40" t="s">
        <v>539</v>
      </c>
      <c r="B218" s="41">
        <f>Quartalsdaten!B218</f>
        <v>588.91799443067953</v>
      </c>
      <c r="C218">
        <f>Quartalsdaten!C218</f>
        <v>103.1</v>
      </c>
      <c r="D218" s="105">
        <f>Quartalsdaten!J218</f>
        <v>0.29499999999999998</v>
      </c>
      <c r="E218">
        <f>Quartalsdaten!K218</f>
        <v>1.63</v>
      </c>
      <c r="F218">
        <f>Quartalsdaten!P218</f>
        <v>6.8</v>
      </c>
      <c r="G218">
        <f>Quartalsdaten!Q218</f>
        <v>99.3</v>
      </c>
      <c r="H218">
        <f>Quartalsdaten!R218</f>
        <v>97.6</v>
      </c>
      <c r="I218">
        <f>Quartalsdaten!Y218</f>
        <v>4.4765617105225655</v>
      </c>
      <c r="J218">
        <f>Quartalsdaten!AH218</f>
        <v>88</v>
      </c>
      <c r="K218">
        <f>Quartalsdaten!AI218</f>
        <v>102.83</v>
      </c>
      <c r="L218">
        <f>Quartalsdaten!AY218</f>
        <v>108.21</v>
      </c>
      <c r="M218" s="41">
        <f>Quartalsdaten!D218</f>
        <v>101.4</v>
      </c>
      <c r="N218" s="41">
        <f>Quartalsdaten!E218</f>
        <v>104.9</v>
      </c>
      <c r="O218">
        <f>Quartalsdaten!L218</f>
        <v>9555.9</v>
      </c>
      <c r="P218">
        <f>Quartalsdaten!N218</f>
        <v>99.5</v>
      </c>
      <c r="Q218">
        <f>Quartalsdaten!AD218</f>
        <v>-8.4</v>
      </c>
      <c r="R218">
        <f>Quartalsdaten!AE218</f>
        <v>98.5</v>
      </c>
      <c r="S218">
        <f>Quartalsdaten!AF218</f>
        <v>14.7</v>
      </c>
      <c r="T218">
        <f>Quartalsdaten!AJ218</f>
        <v>1.382252</v>
      </c>
      <c r="U218">
        <f>Quartalsdaten!AO218</f>
        <v>-6.7</v>
      </c>
      <c r="V218">
        <f>Quartalsdaten!BH218</f>
        <v>84.2</v>
      </c>
      <c r="W218" s="105">
        <f>AVERAGE(INDEX(Monatsdaten!AR$2:AR$1980,($AM218-1)*3+1,1):INDEX(Monatsdaten!AR$2:AR$1980,$AM218*3,1))</f>
        <v>100.91136666666667</v>
      </c>
      <c r="X218">
        <f>Quartalsdaten!BO218</f>
        <v>-4.8</v>
      </c>
      <c r="Y218">
        <f>Quartalsdaten!BR218</f>
        <v>101.8</v>
      </c>
      <c r="Z218">
        <f>Quartalsdaten!CD218</f>
        <v>54.7</v>
      </c>
      <c r="AA218">
        <f>Quartalsdaten!CE218</f>
        <v>-0.1</v>
      </c>
      <c r="AB218">
        <f>Quartalsdaten!CF218</f>
        <v>107</v>
      </c>
      <c r="AC218" s="55">
        <f>Annual!W94</f>
        <v>2772.9119999999998</v>
      </c>
      <c r="AD218" s="41">
        <f>Annual!X94</f>
        <v>1.4639172993432847</v>
      </c>
      <c r="AE218" s="105">
        <f>AVERAGE(INDEX(Monatsdaten!CN$2:CN$1980,($AM218-1)*3+1,1):INDEX(Monatsdaten!CN$2:CN$1980,$AM218*3,1))</f>
        <v>3.9333333333333336</v>
      </c>
      <c r="AF218" s="105">
        <f>AVERAGE(INDEX(Monatsdaten!CO$2:CO$1980,($AM218-1)*3+1,1):INDEX(Monatsdaten!CO$2:CO$1980,$AM218*3,1))</f>
        <v>21.566666666666666</v>
      </c>
      <c r="AG218" s="105">
        <f>AVERAGE(INDEX(Monatsdaten!CP$2:CP$1980,($AM218-1)*3+1,1):INDEX(Monatsdaten!CP$2:CP$1980,$AM218*3,1))</f>
        <v>20.966666666666669</v>
      </c>
      <c r="AH218" s="105">
        <f>AVERAGE(INDEX(Monatsdaten!CQ$2:CQ$1980,($AM218-1)*3+1,1):INDEX(Monatsdaten!CQ$2:CQ$1980,$AM218*3,1))</f>
        <v>8.1333333333333329</v>
      </c>
      <c r="AM218" s="107">
        <v>217</v>
      </c>
    </row>
    <row r="219" spans="1:39">
      <c r="A219" s="40" t="s">
        <v>547</v>
      </c>
      <c r="B219" s="41">
        <f>Quartalsdaten!B219</f>
        <v>588.91799443067953</v>
      </c>
      <c r="C219">
        <f>Quartalsdaten!C219</f>
        <v>102.2</v>
      </c>
      <c r="D219" s="105">
        <f>Quartalsdaten!J219</f>
        <v>0.29899999999999999</v>
      </c>
      <c r="E219">
        <f>Quartalsdaten!K219</f>
        <v>1.37</v>
      </c>
      <c r="F219">
        <f>Quartalsdaten!P219</f>
        <v>6.7</v>
      </c>
      <c r="G219">
        <f>Quartalsdaten!Q219</f>
        <v>99.4</v>
      </c>
      <c r="H219">
        <f>Quartalsdaten!R219</f>
        <v>98.1</v>
      </c>
      <c r="I219">
        <f>Quartalsdaten!Y219</f>
        <v>4.5045507204952324</v>
      </c>
      <c r="J219">
        <f>Quartalsdaten!AH219</f>
        <v>88.2</v>
      </c>
      <c r="K219">
        <f>Quartalsdaten!AI219</f>
        <v>102.37</v>
      </c>
      <c r="L219">
        <f>Quartalsdaten!AY219</f>
        <v>110.02</v>
      </c>
      <c r="M219" s="41">
        <f>Quartalsdaten!D219</f>
        <v>101.9</v>
      </c>
      <c r="N219" s="41">
        <f>Quartalsdaten!E219</f>
        <v>102.6</v>
      </c>
      <c r="O219">
        <f>Quartalsdaten!L219</f>
        <v>9833.1</v>
      </c>
      <c r="P219">
        <f>Quartalsdaten!N219</f>
        <v>98.9</v>
      </c>
      <c r="Q219">
        <f>Quartalsdaten!AD219</f>
        <v>-8.6</v>
      </c>
      <c r="R219">
        <f>Quartalsdaten!AE219</f>
        <v>96.5</v>
      </c>
      <c r="S219">
        <f>Quartalsdaten!AF219</f>
        <v>11.4</v>
      </c>
      <c r="T219">
        <f>Quartalsdaten!AJ219</f>
        <v>1.3592379999999999</v>
      </c>
      <c r="U219">
        <f>Quartalsdaten!AO219</f>
        <v>-6.3</v>
      </c>
      <c r="V219">
        <f>Quartalsdaten!BH219</f>
        <v>84.4</v>
      </c>
      <c r="W219" s="105">
        <f>AVERAGE(INDEX(Monatsdaten!AR$2:AR$1980,($AM219-1)*3+1,1):INDEX(Monatsdaten!AR$2:AR$1980,$AM219*3,1))</f>
        <v>100.52846666666666</v>
      </c>
      <c r="X219">
        <f>Quartalsdaten!BO219</f>
        <v>7.5</v>
      </c>
      <c r="Y219">
        <f>Quartalsdaten!BR219</f>
        <v>99.8</v>
      </c>
      <c r="Z219">
        <f>Quartalsdaten!CD219</f>
        <v>35.4</v>
      </c>
      <c r="AA219">
        <f>Quartalsdaten!CE219</f>
        <v>0.7</v>
      </c>
      <c r="AB219">
        <f>Quartalsdaten!CF219</f>
        <v>106.5</v>
      </c>
      <c r="AC219" s="55">
        <f>Annual!W95</f>
        <v>2772.9119999999998</v>
      </c>
      <c r="AD219" s="41">
        <f>Annual!X95</f>
        <v>1.4639172993432847</v>
      </c>
      <c r="AE219" s="105">
        <f>AVERAGE(INDEX(Monatsdaten!CN$2:CN$1980,($AM219-1)*3+1,1):INDEX(Monatsdaten!CN$2:CN$1980,$AM219*3,1))</f>
        <v>4.7333333333333334</v>
      </c>
      <c r="AF219" s="105">
        <f>AVERAGE(INDEX(Monatsdaten!CO$2:CO$1980,($AM219-1)*3+1,1):INDEX(Monatsdaten!CO$2:CO$1980,$AM219*3,1))</f>
        <v>18.733333333333334</v>
      </c>
      <c r="AG219" s="105">
        <f>AVERAGE(INDEX(Monatsdaten!CP$2:CP$1980,($AM219-1)*3+1,1):INDEX(Monatsdaten!CP$2:CP$1980,$AM219*3,1))</f>
        <v>19.7</v>
      </c>
      <c r="AH219" s="105">
        <f>AVERAGE(INDEX(Monatsdaten!CQ$2:CQ$1980,($AM219-1)*3+1,1):INDEX(Monatsdaten!CQ$2:CQ$1980,$AM219*3,1))</f>
        <v>8.5333333333333332</v>
      </c>
      <c r="AM219" s="107">
        <v>218</v>
      </c>
    </row>
    <row r="220" spans="1:39">
      <c r="A220" s="40" t="s">
        <v>552</v>
      </c>
      <c r="B220" s="41">
        <f>Quartalsdaten!B220</f>
        <v>592.09552112527604</v>
      </c>
      <c r="C220">
        <f>Quartalsdaten!C220</f>
        <v>98.8</v>
      </c>
      <c r="D220" s="105">
        <f>Quartalsdaten!J220</f>
        <v>0.16500000000000001</v>
      </c>
      <c r="E220">
        <f>Quartalsdaten!K220</f>
        <v>1</v>
      </c>
      <c r="F220">
        <f>Quartalsdaten!P220</f>
        <v>6.7</v>
      </c>
      <c r="G220">
        <f>Quartalsdaten!Q220</f>
        <v>99.7</v>
      </c>
      <c r="H220">
        <f>Quartalsdaten!R220</f>
        <v>98.4</v>
      </c>
      <c r="I220">
        <f>Quartalsdaten!Y220</f>
        <v>4.5369963411868666</v>
      </c>
      <c r="J220">
        <f>Quartalsdaten!AH220</f>
        <v>87.2</v>
      </c>
      <c r="K220">
        <f>Quartalsdaten!AI220</f>
        <v>101.01</v>
      </c>
      <c r="L220">
        <f>Quartalsdaten!AY220</f>
        <v>102.57</v>
      </c>
      <c r="M220" s="41">
        <f>Quartalsdaten!D220</f>
        <v>99.1</v>
      </c>
      <c r="N220" s="41">
        <f>Quartalsdaten!E220</f>
        <v>98.5</v>
      </c>
      <c r="O220">
        <f>Quartalsdaten!L220</f>
        <v>9474.2999999999993</v>
      </c>
      <c r="P220">
        <f>Quartalsdaten!N220</f>
        <v>98.9</v>
      </c>
      <c r="Q220">
        <f>Quartalsdaten!AD220</f>
        <v>-13.4</v>
      </c>
      <c r="R220">
        <f>Quartalsdaten!AE220</f>
        <v>101</v>
      </c>
      <c r="S220">
        <f>Quartalsdaten!AF220</f>
        <v>7.9</v>
      </c>
      <c r="T220">
        <f>Quartalsdaten!AJ220</f>
        <v>1.2901359999999999</v>
      </c>
      <c r="U220">
        <f>Quartalsdaten!AO220</f>
        <v>-10</v>
      </c>
      <c r="V220">
        <f>Quartalsdaten!BH220</f>
        <v>84.2</v>
      </c>
      <c r="W220" s="105">
        <f>AVERAGE(INDEX(Monatsdaten!AR$2:AR$1980,($AM220-1)*3+1,1):INDEX(Monatsdaten!AR$2:AR$1980,$AM220*3,1))</f>
        <v>99.962666666666678</v>
      </c>
      <c r="X220">
        <f>Quartalsdaten!BO220</f>
        <v>16.5</v>
      </c>
      <c r="Y220">
        <f>Quartalsdaten!BR220</f>
        <v>99.1</v>
      </c>
      <c r="Z220">
        <f>Quartalsdaten!CD220</f>
        <v>14.2</v>
      </c>
      <c r="AA220">
        <f>Quartalsdaten!CE220</f>
        <v>-0.5</v>
      </c>
      <c r="AB220">
        <f>Quartalsdaten!CF220</f>
        <v>104.7</v>
      </c>
      <c r="AC220" s="55">
        <f>Annual!W96</f>
        <v>2772.9119999999998</v>
      </c>
      <c r="AD220" s="41">
        <f>Annual!X96</f>
        <v>1.4639172993432847</v>
      </c>
      <c r="AE220" s="105">
        <f>AVERAGE(INDEX(Monatsdaten!CN$2:CN$1980,($AM220-1)*3+1,1):INDEX(Monatsdaten!CN$2:CN$1980,$AM220*3,1))</f>
        <v>-4.8</v>
      </c>
      <c r="AF220" s="105">
        <f>AVERAGE(INDEX(Monatsdaten!CO$2:CO$1980,($AM220-1)*3+1,1):INDEX(Monatsdaten!CO$2:CO$1980,$AM220*3,1))</f>
        <v>5.1333333333333337</v>
      </c>
      <c r="AG220" s="105">
        <f>AVERAGE(INDEX(Monatsdaten!CP$2:CP$1980,($AM220-1)*3+1,1):INDEX(Monatsdaten!CP$2:CP$1980,$AM220*3,1))</f>
        <v>12.966666666666669</v>
      </c>
      <c r="AH220" s="105">
        <f>AVERAGE(INDEX(Monatsdaten!CQ$2:CQ$1980,($AM220-1)*3+1,1):INDEX(Monatsdaten!CQ$2:CQ$1980,$AM220*3,1))</f>
        <v>8.7999999999999989</v>
      </c>
      <c r="AM220" s="107">
        <v>219</v>
      </c>
    </row>
    <row r="221" spans="1:39">
      <c r="A221" s="40" t="s">
        <v>558</v>
      </c>
      <c r="B221" s="41">
        <f>Quartalsdaten!B221</f>
        <v>596.89311880110381</v>
      </c>
      <c r="C221">
        <f>Quartalsdaten!C221</f>
        <v>96.5</v>
      </c>
      <c r="D221" s="105">
        <f>Quartalsdaten!J221</f>
        <v>8.2000000000000003E-2</v>
      </c>
      <c r="E221">
        <f>Quartalsdaten!K221</f>
        <v>0.7</v>
      </c>
      <c r="F221">
        <f>Quartalsdaten!P221</f>
        <v>6.6</v>
      </c>
      <c r="G221">
        <f>Quartalsdaten!Q221</f>
        <v>99.4</v>
      </c>
      <c r="H221">
        <f>Quartalsdaten!R221</f>
        <v>98.6</v>
      </c>
      <c r="I221">
        <f>Quartalsdaten!Y221</f>
        <v>4.5647955071024233</v>
      </c>
      <c r="J221">
        <f>Quartalsdaten!AH221</f>
        <v>86.2</v>
      </c>
      <c r="K221">
        <f>Quartalsdaten!AI221</f>
        <v>99.73</v>
      </c>
      <c r="L221">
        <f>Quartalsdaten!AY221</f>
        <v>76.569999999999993</v>
      </c>
      <c r="M221" s="41">
        <f>Quartalsdaten!D221</f>
        <v>96.8</v>
      </c>
      <c r="N221" s="41">
        <f>Quartalsdaten!E221</f>
        <v>96.1</v>
      </c>
      <c r="O221">
        <f>Quartalsdaten!L221</f>
        <v>9805.6</v>
      </c>
      <c r="P221">
        <f>Quartalsdaten!N221</f>
        <v>99.9</v>
      </c>
      <c r="Q221">
        <f>Quartalsdaten!AD221</f>
        <v>-17.399999999999999</v>
      </c>
      <c r="R221">
        <f>Quartalsdaten!AE221</f>
        <v>101.6</v>
      </c>
      <c r="S221">
        <f>Quartalsdaten!AF221</f>
        <v>6.8</v>
      </c>
      <c r="T221">
        <f>Quartalsdaten!AJ221</f>
        <v>1.233133</v>
      </c>
      <c r="U221">
        <f>Quartalsdaten!AO221</f>
        <v>-10.8</v>
      </c>
      <c r="V221">
        <f>Quartalsdaten!BH221</f>
        <v>84.2</v>
      </c>
      <c r="W221" s="105">
        <f>AVERAGE(INDEX(Monatsdaten!AR$2:AR$1980,($AM221-1)*3+1,1):INDEX(Monatsdaten!AR$2:AR$1980,$AM221*3,1))</f>
        <v>99.656466666666645</v>
      </c>
      <c r="X221">
        <f>Quartalsdaten!BO221</f>
        <v>13.7</v>
      </c>
      <c r="Y221">
        <f>Quartalsdaten!BR221</f>
        <v>98.3</v>
      </c>
      <c r="Z221">
        <f>Quartalsdaten!CD221</f>
        <v>14.3</v>
      </c>
      <c r="AA221">
        <f>Quartalsdaten!CE221</f>
        <v>-1.2</v>
      </c>
      <c r="AB221">
        <f>Quartalsdaten!CF221</f>
        <v>103.5</v>
      </c>
      <c r="AC221" s="55">
        <f>Annual!W97</f>
        <v>2772.9119999999998</v>
      </c>
      <c r="AD221" s="41">
        <f>Annual!X97</f>
        <v>1.4639172993432847</v>
      </c>
      <c r="AE221" s="105">
        <f>AVERAGE(INDEX(Monatsdaten!CN$2:CN$1980,($AM221-1)*3+1,1):INDEX(Monatsdaten!CN$2:CN$1980,$AM221*3,1))</f>
        <v>-7.4333333333333327</v>
      </c>
      <c r="AF221" s="105">
        <f>AVERAGE(INDEX(Monatsdaten!CO$2:CO$1980,($AM221-1)*3+1,1):INDEX(Monatsdaten!CO$2:CO$1980,$AM221*3,1))</f>
        <v>2.8333333333333335</v>
      </c>
      <c r="AG221" s="105">
        <f>AVERAGE(INDEX(Monatsdaten!CP$2:CP$1980,($AM221-1)*3+1,1):INDEX(Monatsdaten!CP$2:CP$1980,$AM221*3,1))</f>
        <v>6.3</v>
      </c>
      <c r="AH221" s="105">
        <f>AVERAGE(INDEX(Monatsdaten!CQ$2:CQ$1980,($AM221-1)*3+1,1):INDEX(Monatsdaten!CQ$2:CQ$1980,$AM221*3,1))</f>
        <v>8.5333333333333332</v>
      </c>
      <c r="AM221" s="107">
        <v>220</v>
      </c>
    </row>
    <row r="222" spans="1:39">
      <c r="A222" s="40" t="s">
        <v>569</v>
      </c>
      <c r="B222" s="41">
        <f>Quartalsdaten!B222</f>
        <v>593.74491824462143</v>
      </c>
      <c r="C222">
        <f>Quartalsdaten!C222</f>
        <v>99.2</v>
      </c>
      <c r="D222" s="105">
        <f>Quartalsdaten!J222</f>
        <v>4.5999999999999999E-2</v>
      </c>
      <c r="E222">
        <f>Quartalsdaten!K222</f>
        <v>0.3</v>
      </c>
      <c r="F222">
        <f>Quartalsdaten!P222</f>
        <v>6.5</v>
      </c>
      <c r="G222">
        <f>Quartalsdaten!Q222</f>
        <v>99.7</v>
      </c>
      <c r="H222">
        <f>Quartalsdaten!R222</f>
        <v>99.5</v>
      </c>
      <c r="I222">
        <f>Quartalsdaten!Y222</f>
        <v>4.6037614509521694</v>
      </c>
      <c r="J222">
        <f>Quartalsdaten!AH222</f>
        <v>83.7</v>
      </c>
      <c r="K222">
        <f>Quartalsdaten!AI222</f>
        <v>95.95</v>
      </c>
      <c r="L222">
        <f>Quartalsdaten!AY222</f>
        <v>54.57</v>
      </c>
      <c r="M222" s="41">
        <f>Quartalsdaten!D222</f>
        <v>98.8</v>
      </c>
      <c r="N222" s="41">
        <f>Quartalsdaten!E222</f>
        <v>99.6</v>
      </c>
      <c r="O222">
        <f>Quartalsdaten!L222</f>
        <v>11966.2</v>
      </c>
      <c r="P222">
        <f>Quartalsdaten!N222</f>
        <v>99.2</v>
      </c>
      <c r="Q222">
        <f>Quartalsdaten!AD222</f>
        <v>-11.3</v>
      </c>
      <c r="R222">
        <f>Quartalsdaten!AE222</f>
        <v>98.8</v>
      </c>
      <c r="S222">
        <f>Quartalsdaten!AF222</f>
        <v>10.1</v>
      </c>
      <c r="T222">
        <f>Quartalsdaten!AJ222</f>
        <v>1.0837680000000001</v>
      </c>
      <c r="U222">
        <f>Quartalsdaten!AO222</f>
        <v>-7.8</v>
      </c>
      <c r="V222">
        <f>Quartalsdaten!BH222</f>
        <v>84.1</v>
      </c>
      <c r="W222" s="105">
        <f>AVERAGE(INDEX(Monatsdaten!AR$2:AR$1980,($AM222-1)*3+1,1):INDEX(Monatsdaten!AR$2:AR$1980,$AM222*3,1))</f>
        <v>99.761300000000006</v>
      </c>
      <c r="X222">
        <f>Quartalsdaten!BO222</f>
        <v>10.9</v>
      </c>
      <c r="Y222">
        <f>Quartalsdaten!BR222</f>
        <v>98.9</v>
      </c>
      <c r="Z222">
        <f>Quartalsdaten!CD222</f>
        <v>52.1</v>
      </c>
      <c r="AA222">
        <f>Quartalsdaten!CE222</f>
        <v>-0.4</v>
      </c>
      <c r="AB222">
        <f>Quartalsdaten!CF222</f>
        <v>103.9</v>
      </c>
      <c r="AC222" s="55">
        <f>Annual!W98</f>
        <v>2814.569</v>
      </c>
      <c r="AD222" s="41">
        <f>Annual!X98</f>
        <v>1.4313953064665055</v>
      </c>
      <c r="AE222" s="105">
        <f>AVERAGE(INDEX(Monatsdaten!CN$2:CN$1980,($AM222-1)*3+1,1):INDEX(Monatsdaten!CN$2:CN$1980,$AM222*3,1))</f>
        <v>1.4666666666666668</v>
      </c>
      <c r="AF222" s="105">
        <f>AVERAGE(INDEX(Monatsdaten!CO$2:CO$1980,($AM222-1)*3+1,1):INDEX(Monatsdaten!CO$2:CO$1980,$AM222*3,1))</f>
        <v>6.8</v>
      </c>
      <c r="AG222" s="105">
        <f>AVERAGE(INDEX(Monatsdaten!CP$2:CP$1980,($AM222-1)*3+1,1):INDEX(Monatsdaten!CP$2:CP$1980,$AM222*3,1))</f>
        <v>13.1</v>
      </c>
      <c r="AH222" s="105">
        <f>AVERAGE(INDEX(Monatsdaten!CQ$2:CQ$1980,($AM222-1)*3+1,1):INDEX(Monatsdaten!CQ$2:CQ$1980,$AM222*3,1))</f>
        <v>9.3333333333333339</v>
      </c>
      <c r="AM222" s="107">
        <v>221</v>
      </c>
    </row>
    <row r="223" spans="1:39">
      <c r="A223" s="40" t="s">
        <v>591</v>
      </c>
      <c r="B223" s="41">
        <f>Quartalsdaten!B223</f>
        <v>597.94251898659797</v>
      </c>
      <c r="C223">
        <f>Quartalsdaten!C223</f>
        <v>100.8</v>
      </c>
      <c r="D223" s="105">
        <f>Quartalsdaten!J223</f>
        <v>-6.0000000000000001E-3</v>
      </c>
      <c r="E223">
        <f>Quartalsdaten!K223</f>
        <v>0.5</v>
      </c>
      <c r="F223">
        <f>Quartalsdaten!P223</f>
        <v>6.4</v>
      </c>
      <c r="G223">
        <f>Quartalsdaten!Q223</f>
        <v>100.2</v>
      </c>
      <c r="H223">
        <f>Quartalsdaten!R223</f>
        <v>99.9</v>
      </c>
      <c r="I223">
        <f>Quartalsdaten!Y223</f>
        <v>4.6307416703018029</v>
      </c>
      <c r="J223">
        <f>Quartalsdaten!AH223</f>
        <v>83</v>
      </c>
      <c r="K223">
        <f>Quartalsdaten!AI223</f>
        <v>94.68</v>
      </c>
      <c r="L223">
        <f>Quartalsdaten!AY223</f>
        <v>62.55</v>
      </c>
      <c r="M223" s="41">
        <f>Quartalsdaten!D223</f>
        <v>100.9</v>
      </c>
      <c r="N223" s="41">
        <f>Quartalsdaten!E223</f>
        <v>100.7</v>
      </c>
      <c r="O223">
        <f>Quartalsdaten!L223</f>
        <v>10945</v>
      </c>
      <c r="P223" s="48">
        <f>Quartalsdaten!N223</f>
        <v>100.1</v>
      </c>
      <c r="Q223">
        <f>Quartalsdaten!AD223</f>
        <v>-7.8</v>
      </c>
      <c r="R223">
        <f>Quartalsdaten!AE223</f>
        <v>103</v>
      </c>
      <c r="S223">
        <f>Quartalsdaten!AF223</f>
        <v>11.1</v>
      </c>
      <c r="T223">
        <f>Quartalsdaten!AJ223</f>
        <v>1.1213230000000001</v>
      </c>
      <c r="U223">
        <f>Quartalsdaten!AO223</f>
        <v>-5.5</v>
      </c>
      <c r="V223">
        <f>Quartalsdaten!BH223</f>
        <v>84.3</v>
      </c>
      <c r="W223" s="105">
        <f>AVERAGE(INDEX(Monatsdaten!AR$2:AR$1980,($AM223-1)*3+1,1):INDEX(Monatsdaten!AR$2:AR$1980,$AM223*3,1))</f>
        <v>99.982166666666657</v>
      </c>
      <c r="X223">
        <f>Quartalsdaten!BO223</f>
        <v>16.2</v>
      </c>
      <c r="Y223">
        <f>Quartalsdaten!BR223</f>
        <v>100</v>
      </c>
      <c r="Z223">
        <f>Quartalsdaten!CD223</f>
        <v>42.2</v>
      </c>
      <c r="AA223">
        <f>Quartalsdaten!CE223</f>
        <v>0.1</v>
      </c>
      <c r="AB223">
        <f>Quartalsdaten!CF223</f>
        <v>104.9</v>
      </c>
      <c r="AC223" s="55">
        <f>Annual!W99</f>
        <v>2814.569</v>
      </c>
      <c r="AD223" s="41">
        <f>Annual!X99</f>
        <v>1.4313953064665055</v>
      </c>
      <c r="AE223" s="105">
        <f>AVERAGE(INDEX(Monatsdaten!CN$2:CN$1980,($AM223-1)*3+1,1):INDEX(Monatsdaten!CN$2:CN$1980,$AM223*3,1))</f>
        <v>3.9666666666666668</v>
      </c>
      <c r="AF223" s="105">
        <f>AVERAGE(INDEX(Monatsdaten!CO$2:CO$1980,($AM223-1)*3+1,1):INDEX(Monatsdaten!CO$2:CO$1980,$AM223*3,1))</f>
        <v>9.5666666666666682</v>
      </c>
      <c r="AG223" s="105">
        <f>AVERAGE(INDEX(Monatsdaten!CP$2:CP$1980,($AM223-1)*3+1,1):INDEX(Monatsdaten!CP$2:CP$1980,$AM223*3,1))</f>
        <v>16.499999999999996</v>
      </c>
      <c r="AH223" s="105">
        <f>AVERAGE(INDEX(Monatsdaten!CQ$2:CQ$1980,($AM223-1)*3+1,1):INDEX(Monatsdaten!CQ$2:CQ$1980,$AM223*3,1))</f>
        <v>10.1</v>
      </c>
      <c r="AM223" s="107">
        <v>222</v>
      </c>
    </row>
    <row r="224" spans="1:39">
      <c r="A224" s="40" t="s">
        <v>593</v>
      </c>
      <c r="B224" s="41">
        <f>Quartalsdaten!B224</f>
        <v>600.94012586087194</v>
      </c>
      <c r="C224" s="48">
        <f>Quartalsdaten!C224</f>
        <v>100.3</v>
      </c>
      <c r="D224" s="105">
        <f>Quartalsdaten!J224</f>
        <v>-2.8000000000000001E-2</v>
      </c>
      <c r="E224">
        <f>Quartalsdaten!K224</f>
        <v>0.67</v>
      </c>
      <c r="F224">
        <f>Quartalsdaten!P224</f>
        <v>6.3</v>
      </c>
      <c r="G224" s="48">
        <f>Quartalsdaten!Q224</f>
        <v>100.1</v>
      </c>
      <c r="H224" s="48">
        <f>Quartalsdaten!R224</f>
        <v>100.2</v>
      </c>
      <c r="I224">
        <f>Quartalsdaten!Y224</f>
        <v>4.6599112331770733</v>
      </c>
      <c r="J224">
        <f>Quartalsdaten!AH224</f>
        <v>83.9</v>
      </c>
      <c r="K224">
        <f>Quartalsdaten!AI224</f>
        <v>96.78</v>
      </c>
      <c r="L224">
        <f>Quartalsdaten!AY224</f>
        <v>50.8</v>
      </c>
      <c r="M224" s="41">
        <f>Quartalsdaten!D224</f>
        <v>100.9</v>
      </c>
      <c r="N224" s="41">
        <f>Quartalsdaten!E224</f>
        <v>99.6</v>
      </c>
      <c r="O224">
        <f>Quartalsdaten!L224</f>
        <v>9660.4</v>
      </c>
      <c r="P224" s="48">
        <f>Quartalsdaten!N224</f>
        <v>99.8</v>
      </c>
      <c r="Q224" s="48">
        <f>Quartalsdaten!AD224</f>
        <v>-11.4</v>
      </c>
      <c r="R224" s="48">
        <f>Quartalsdaten!AE224</f>
        <v>99.5</v>
      </c>
      <c r="S224" s="48">
        <f>Quartalsdaten!AF224</f>
        <v>10.4</v>
      </c>
      <c r="T224">
        <f>Quartalsdaten!AJ224</f>
        <v>1.1221179999999999</v>
      </c>
      <c r="U224" s="48">
        <f>Quartalsdaten!AO224</f>
        <v>-6.7</v>
      </c>
      <c r="V224">
        <f>Quartalsdaten!BH224</f>
        <v>84.2</v>
      </c>
      <c r="W224" s="105">
        <f>AVERAGE(INDEX(Monatsdaten!AR$2:AR$1980,($AM224-1)*3+1,1):INDEX(Monatsdaten!AR$2:AR$1980,$AM224*3,1))</f>
        <v>99.983433333333338</v>
      </c>
      <c r="X224">
        <f>Quartalsdaten!BO224</f>
        <v>14.9</v>
      </c>
      <c r="Y224">
        <f>Quartalsdaten!BR224</f>
        <v>100.5</v>
      </c>
      <c r="Z224">
        <f>Quartalsdaten!CD224</f>
        <v>22.3</v>
      </c>
      <c r="AA224">
        <f>Quartalsdaten!CE224</f>
        <v>-0.6</v>
      </c>
      <c r="AB224">
        <f>Quartalsdaten!CF224</f>
        <v>106.7</v>
      </c>
      <c r="AC224" s="55">
        <f>Annual!W100</f>
        <v>2814.569</v>
      </c>
      <c r="AD224" s="41">
        <f>Annual!X100</f>
        <v>1.4313953064665055</v>
      </c>
      <c r="AE224" s="105">
        <f>AVERAGE(INDEX(Monatsdaten!CN$2:CN$1980,($AM224-1)*3+1,1):INDEX(Monatsdaten!CN$2:CN$1980,$AM224*3,1))</f>
        <v>8.0666666666666664</v>
      </c>
      <c r="AF224" s="105">
        <f>AVERAGE(INDEX(Monatsdaten!CO$2:CO$1980,($AM224-1)*3+1,1):INDEX(Monatsdaten!CO$2:CO$1980,$AM224*3,1))</f>
        <v>11.033333333333333</v>
      </c>
      <c r="AG224" s="105">
        <f>AVERAGE(INDEX(Monatsdaten!CP$2:CP$1980,($AM224-1)*3+1,1):INDEX(Monatsdaten!CP$2:CP$1980,$AM224*3,1))</f>
        <v>13.233333333333334</v>
      </c>
      <c r="AH224" s="105">
        <f>AVERAGE(INDEX(Monatsdaten!CQ$2:CQ$1980,($AM224-1)*3+1,1):INDEX(Monatsdaten!CQ$2:CQ$1980,$AM224*3,1))</f>
        <v>10.033333333333333</v>
      </c>
      <c r="AM224" s="107">
        <v>223</v>
      </c>
    </row>
    <row r="225" spans="1:39">
      <c r="A225" s="40" t="s">
        <v>622</v>
      </c>
      <c r="B225" s="41">
        <f>Quartalsdaten!B225</f>
        <v>603.51844821994473</v>
      </c>
      <c r="C225" s="48">
        <f>Quartalsdaten!C225</f>
        <v>99.7</v>
      </c>
      <c r="D225" s="105">
        <f>Quartalsdaten!J225</f>
        <v>-8.8999999999999996E-2</v>
      </c>
      <c r="E225" s="48">
        <f>Quartalsdaten!K225</f>
        <v>0.53</v>
      </c>
      <c r="F225" s="48">
        <f>Quartalsdaten!P225</f>
        <v>6.3</v>
      </c>
      <c r="G225" s="48">
        <f>Quartalsdaten!Q225</f>
        <v>100.1</v>
      </c>
      <c r="H225" s="48">
        <f>Quartalsdaten!R225</f>
        <v>100.4</v>
      </c>
      <c r="I225">
        <f>Quartalsdaten!Y225</f>
        <v>4.6818394726531798</v>
      </c>
      <c r="J225">
        <f>Quartalsdaten!AH225</f>
        <v>83.8</v>
      </c>
      <c r="K225">
        <f>Quartalsdaten!AI225</f>
        <v>96.91</v>
      </c>
      <c r="L225">
        <f>Quartalsdaten!AY225</f>
        <v>44.18</v>
      </c>
      <c r="M225" s="41">
        <f>Quartalsdaten!D225</f>
        <v>99.4</v>
      </c>
      <c r="N225" s="41">
        <f>Quartalsdaten!E225</f>
        <v>100.1</v>
      </c>
      <c r="O225">
        <f>Quartalsdaten!L225</f>
        <v>10743</v>
      </c>
      <c r="P225" s="48">
        <f>Quartalsdaten!N225</f>
        <v>99.8</v>
      </c>
      <c r="Q225" s="48">
        <f>Quartalsdaten!AD225</f>
        <v>-18.100000000000001</v>
      </c>
      <c r="R225" s="48">
        <f>Quartalsdaten!AE225</f>
        <v>98.2</v>
      </c>
      <c r="S225" s="48">
        <f>Quartalsdaten!AF225</f>
        <v>8.3000000000000007</v>
      </c>
      <c r="T225">
        <f>Quartalsdaten!AJ225</f>
        <v>1.087718</v>
      </c>
      <c r="U225" s="48">
        <f>Quartalsdaten!AO225</f>
        <v>-8.8000000000000007</v>
      </c>
      <c r="V225">
        <f>Quartalsdaten!BH225</f>
        <v>84.1</v>
      </c>
      <c r="W225" s="105">
        <f>AVERAGE(INDEX(Monatsdaten!AR$2:AR$1980,($AM225-1)*3+1,1):INDEX(Monatsdaten!AR$2:AR$1980,$AM225*3,1))</f>
        <v>99.73896666666667</v>
      </c>
      <c r="X225">
        <f>Quartalsdaten!BO225</f>
        <v>12.6</v>
      </c>
      <c r="Y225">
        <f>Quartalsdaten!BR225</f>
        <v>100.6</v>
      </c>
      <c r="Z225">
        <f>Quartalsdaten!CD225</f>
        <v>9.5</v>
      </c>
      <c r="AA225">
        <f>Quartalsdaten!CE225</f>
        <v>-2.4</v>
      </c>
      <c r="AB225">
        <f>Quartalsdaten!CF225</f>
        <v>106.8</v>
      </c>
      <c r="AC225" s="55">
        <f>Annual!W101</f>
        <v>2814.569</v>
      </c>
      <c r="AD225" s="41">
        <f>Annual!X101</f>
        <v>1.4313953064665055</v>
      </c>
      <c r="AE225" s="105">
        <f>AVERAGE(INDEX(Monatsdaten!CN$2:CN$1980,($AM225-1)*3+1,1):INDEX(Monatsdaten!CN$2:CN$1980,$AM225*3,1))</f>
        <v>6.3666666666666671</v>
      </c>
      <c r="AF225" s="105">
        <f>AVERAGE(INDEX(Monatsdaten!CO$2:CO$1980,($AM225-1)*3+1,1):INDEX(Monatsdaten!CO$2:CO$1980,$AM225*3,1))</f>
        <v>11.366666666666665</v>
      </c>
      <c r="AG225" s="105">
        <f>AVERAGE(INDEX(Monatsdaten!CP$2:CP$1980,($AM225-1)*3+1,1):INDEX(Monatsdaten!CP$2:CP$1980,$AM225*3,1))</f>
        <v>12.166666666666666</v>
      </c>
      <c r="AH225" s="105">
        <f>AVERAGE(INDEX(Monatsdaten!CQ$2:CQ$1980,($AM225-1)*3+1,1):INDEX(Monatsdaten!CQ$2:CQ$1980,$AM225*3,1))</f>
        <v>9.5333333333333332</v>
      </c>
      <c r="AM225" s="107">
        <v>224</v>
      </c>
    </row>
    <row r="226" spans="1:39">
      <c r="A226" s="48" t="s">
        <v>672</v>
      </c>
      <c r="B226" s="41">
        <f>Quartalsdaten!B226</f>
        <v>608.4507876114327</v>
      </c>
      <c r="C226" s="48">
        <f>Quartalsdaten!C226</f>
        <v>98.6</v>
      </c>
      <c r="D226" s="105">
        <f>Quartalsdaten!J226</f>
        <v>-0.186</v>
      </c>
      <c r="E226" s="48">
        <f>Quartalsdaten!K226</f>
        <v>0.27</v>
      </c>
      <c r="F226" s="48">
        <f>Quartalsdaten!P226</f>
        <v>6.2</v>
      </c>
      <c r="G226" s="48">
        <f>Quartalsdaten!Q226</f>
        <v>99.9</v>
      </c>
      <c r="H226" s="48">
        <f>Quartalsdaten!R226</f>
        <v>100.9</v>
      </c>
      <c r="I226">
        <f>Quartalsdaten!Y226</f>
        <v>4.7068331826342042</v>
      </c>
      <c r="J226">
        <f>Quartalsdaten!AH226</f>
        <v>84.8</v>
      </c>
      <c r="K226">
        <f>Quartalsdaten!AI226</f>
        <v>98.37</v>
      </c>
      <c r="L226" s="48">
        <f>Quartalsdaten!AY226</f>
        <v>35.200000000000003</v>
      </c>
      <c r="M226" s="41">
        <f>Quartalsdaten!D226</f>
        <v>99.9</v>
      </c>
      <c r="N226" s="41">
        <f>Quartalsdaten!E226</f>
        <v>97.4</v>
      </c>
      <c r="O226">
        <f>Quartalsdaten!L226</f>
        <v>9965.5</v>
      </c>
      <c r="P226" s="48">
        <f>Quartalsdaten!N226</f>
        <v>101.4</v>
      </c>
      <c r="Q226" s="48">
        <f>Quartalsdaten!AD226</f>
        <v>-13.5</v>
      </c>
      <c r="R226" s="48">
        <f>Quartalsdaten!AE226</f>
        <v>101.5</v>
      </c>
      <c r="S226" s="48">
        <f>Quartalsdaten!AF226</f>
        <v>6.2</v>
      </c>
      <c r="T226">
        <f>Quartalsdaten!AJ226</f>
        <v>1.1099669999999999</v>
      </c>
      <c r="U226" s="48">
        <f>Quartalsdaten!AO226</f>
        <v>-9.1999999999999993</v>
      </c>
      <c r="V226" s="48">
        <f>Quartalsdaten!BH226</f>
        <v>84.4</v>
      </c>
      <c r="W226" s="105">
        <f>AVERAGE(INDEX(Monatsdaten!AR$2:AR$1980,($AM226-1)*3+1,1):INDEX(Monatsdaten!AR$2:AR$1980,$AM226*3,1))</f>
        <v>99.438033333333337</v>
      </c>
      <c r="X226" s="48">
        <f>Quartalsdaten!BO226</f>
        <v>8.4</v>
      </c>
      <c r="Y226" s="48">
        <f>Quartalsdaten!BR226</f>
        <v>102.1</v>
      </c>
      <c r="Z226" s="48">
        <f>Quartalsdaten!CD226</f>
        <v>5.2</v>
      </c>
      <c r="AA226" s="48">
        <f>Quartalsdaten!CE226</f>
        <v>-3.4</v>
      </c>
      <c r="AB226" s="48">
        <f>Quartalsdaten!CF226</f>
        <v>104.4</v>
      </c>
      <c r="AC226" s="55">
        <f>Annual!W102</f>
        <v>2855.4780000000001</v>
      </c>
      <c r="AD226" s="41">
        <f>Annual!X102</f>
        <v>1.3373189454821455</v>
      </c>
      <c r="AE226" s="105">
        <f>AVERAGE(INDEX(Monatsdaten!CN$2:CN$1980,($AM226-1)*3+1,1):INDEX(Monatsdaten!CN$2:CN$1980,$AM226*3,1))</f>
        <v>6.0333333333333341</v>
      </c>
      <c r="AF226" s="105">
        <f>AVERAGE(INDEX(Monatsdaten!CO$2:CO$1980,($AM226-1)*3+1,1):INDEX(Monatsdaten!CO$2:CO$1980,$AM226*3,1))</f>
        <v>11.033333333333333</v>
      </c>
      <c r="AG226" s="105">
        <f>AVERAGE(INDEX(Monatsdaten!CP$2:CP$1980,($AM226-1)*3+1,1):INDEX(Monatsdaten!CP$2:CP$1980,$AM226*3,1))</f>
        <v>7.7</v>
      </c>
      <c r="AH226" s="105">
        <f>AVERAGE(INDEX(Monatsdaten!CQ$2:CQ$1980,($AM226-1)*3+1,1):INDEX(Monatsdaten!CQ$2:CQ$1980,$AM226*3,1))</f>
        <v>9.4333333333333336</v>
      </c>
      <c r="AM226" s="107">
        <v>225</v>
      </c>
    </row>
    <row r="227" spans="1:39">
      <c r="A227" s="48" t="s">
        <v>724</v>
      </c>
      <c r="B227" s="41">
        <f>Quartalsdaten!B227</f>
        <v>610.96966509594949</v>
      </c>
      <c r="C227" s="48">
        <f>Quartalsdaten!C227</f>
        <v>100.1</v>
      </c>
      <c r="D227" s="105">
        <f>Quartalsdaten!J227</f>
        <v>-0.25800000000000001</v>
      </c>
      <c r="E227" s="48">
        <f>Quartalsdaten!K227</f>
        <v>7.0000000000000007E-2</v>
      </c>
      <c r="F227" s="48">
        <f>Quartalsdaten!P227</f>
        <v>6.1</v>
      </c>
      <c r="G227" s="48">
        <f>Quartalsdaten!Q227</f>
        <v>100.4</v>
      </c>
      <c r="H227" s="48">
        <f>Quartalsdaten!R227</f>
        <v>101.2</v>
      </c>
      <c r="I227">
        <f>Quartalsdaten!Y227</f>
        <v>4.731805780593267</v>
      </c>
      <c r="J227">
        <f>Quartalsdaten!AH227</f>
        <v>85.1</v>
      </c>
      <c r="K227" s="55">
        <f>Quartalsdaten!AI227</f>
        <v>98.63</v>
      </c>
      <c r="L227" s="48">
        <f>Quartalsdaten!AY227</f>
        <v>46.98</v>
      </c>
      <c r="M227" s="41">
        <f>Quartalsdaten!D227</f>
        <v>100.6</v>
      </c>
      <c r="N227" s="41">
        <f>Quartalsdaten!E227</f>
        <v>99.6</v>
      </c>
      <c r="O227" s="48">
        <f>Quartalsdaten!L227</f>
        <v>9680.1</v>
      </c>
      <c r="P227" s="48">
        <f>Quartalsdaten!N227</f>
        <v>100.8</v>
      </c>
      <c r="Q227" s="48">
        <f>Quartalsdaten!AD227</f>
        <v>-11.6</v>
      </c>
      <c r="R227" s="48">
        <f>Quartalsdaten!AE227</f>
        <v>100.3</v>
      </c>
      <c r="S227" s="48">
        <f>Quartalsdaten!AF227</f>
        <v>7.5</v>
      </c>
      <c r="T227">
        <f>Quartalsdaten!AJ227</f>
        <v>1.1228910000000001</v>
      </c>
      <c r="U227" s="48">
        <f>Quartalsdaten!AO227</f>
        <v>-8.3000000000000007</v>
      </c>
      <c r="V227" s="48">
        <f>Quartalsdaten!BH227</f>
        <v>84.3</v>
      </c>
      <c r="W227" s="105">
        <f>AVERAGE(INDEX(Monatsdaten!AR$2:AR$1980,($AM227-1)*3+1,1):INDEX(Monatsdaten!AR$2:AR$1980,$AM227*3,1))</f>
        <v>99.408500000000004</v>
      </c>
      <c r="X227" s="48">
        <f>Quartalsdaten!BO227</f>
        <v>18</v>
      </c>
      <c r="Y227" s="48">
        <f>Quartalsdaten!BR227</f>
        <v>104.1</v>
      </c>
      <c r="Z227" s="48">
        <f>Quartalsdaten!CD227</f>
        <v>12.3</v>
      </c>
      <c r="AA227" s="48">
        <f>Quartalsdaten!CE227</f>
        <v>-2.6</v>
      </c>
      <c r="AB227" s="48">
        <f>Quartalsdaten!CF227</f>
        <v>104.7</v>
      </c>
      <c r="AC227" s="55">
        <f>Annual!W103</f>
        <v>2855.4780000000001</v>
      </c>
      <c r="AD227" s="41">
        <f>Annual!X103</f>
        <v>1.3373189454821455</v>
      </c>
      <c r="AE227" s="105">
        <f>AVERAGE(INDEX(Monatsdaten!CN$2:CN$1980,($AM227-1)*3+1,1):INDEX(Monatsdaten!CN$2:CN$1980,$AM227*3,1))</f>
        <v>6</v>
      </c>
      <c r="AF227" s="105">
        <f>AVERAGE(INDEX(Monatsdaten!CO$2:CO$1980,($AM227-1)*3+1,1):INDEX(Monatsdaten!CO$2:CO$1980,$AM227*3,1))</f>
        <v>15.533333333333331</v>
      </c>
      <c r="AG227" s="105">
        <f>AVERAGE(INDEX(Monatsdaten!CP$2:CP$1980,($AM227-1)*3+1,1):INDEX(Monatsdaten!CP$2:CP$1980,$AM227*3,1))</f>
        <v>10.666666666666666</v>
      </c>
      <c r="AH227" s="105">
        <f>AVERAGE(INDEX(Monatsdaten!CQ$2:CQ$1980,($AM227-1)*3+1,1):INDEX(Monatsdaten!CQ$2:CQ$1980,$AM227*3,1))</f>
        <v>9.6333333333333346</v>
      </c>
      <c r="AM227" s="107">
        <v>226</v>
      </c>
    </row>
    <row r="228" spans="1:39">
      <c r="A228" s="48" t="s">
        <v>729</v>
      </c>
      <c r="B228" s="41">
        <f>Quartalsdaten!B228</f>
        <v>613.06846546693771</v>
      </c>
      <c r="C228" s="48">
        <f>Quartalsdaten!C228</f>
        <v>99.8</v>
      </c>
      <c r="D228" s="105">
        <f>Quartalsdaten!J228</f>
        <v>-0.29799999999999999</v>
      </c>
      <c r="E228" s="48">
        <f>Quartalsdaten!K228</f>
        <v>-0.13</v>
      </c>
      <c r="F228" s="48">
        <f>Quartalsdaten!P228</f>
        <v>6</v>
      </c>
      <c r="G228" s="48">
        <f>Quartalsdaten!Q228</f>
        <v>100.6</v>
      </c>
      <c r="H228" s="48">
        <f>Quartalsdaten!R228</f>
        <v>101.4</v>
      </c>
      <c r="I228">
        <f>Quartalsdaten!Y228</f>
        <v>4.7569443860362446</v>
      </c>
      <c r="J228" s="48">
        <f>Quartalsdaten!AH228</f>
        <v>85.1</v>
      </c>
      <c r="K228" s="55">
        <f>Quartalsdaten!AI228</f>
        <v>98.37</v>
      </c>
      <c r="L228" s="1">
        <f>Quartalsdaten!AY228</f>
        <v>47.01</v>
      </c>
      <c r="M228" s="41">
        <f>Quartalsdaten!D228</f>
        <v>100.3</v>
      </c>
      <c r="N228" s="41">
        <f>Quartalsdaten!E228</f>
        <v>99.3</v>
      </c>
      <c r="O228" s="48">
        <f>Quartalsdaten!L228</f>
        <v>10511</v>
      </c>
      <c r="P228" s="48">
        <f>Quartalsdaten!N228</f>
        <v>101.1</v>
      </c>
      <c r="Q228" s="48">
        <f>Quartalsdaten!AD228</f>
        <v>-12.3</v>
      </c>
      <c r="R228" s="48">
        <f>Quartalsdaten!AE228</f>
        <v>102.4</v>
      </c>
      <c r="S228" s="48">
        <f>Quartalsdaten!AF228</f>
        <v>9.5</v>
      </c>
      <c r="T228">
        <f>Quartalsdaten!AJ228</f>
        <v>1.1212089999999999</v>
      </c>
      <c r="U228" s="48">
        <f>Quartalsdaten!AO228</f>
        <v>-6.4</v>
      </c>
      <c r="V228" s="48">
        <f>Quartalsdaten!BH228</f>
        <v>84.6</v>
      </c>
      <c r="W228" s="105">
        <f>AVERAGE(INDEX(Monatsdaten!AR$2:AR$1980,($AM228-1)*3+1,1):INDEX(Monatsdaten!AR$2:AR$1980,$AM228*3,1))</f>
        <v>99.653999999999996</v>
      </c>
      <c r="X228" s="48">
        <f>Quartalsdaten!BO228</f>
        <v>17.8</v>
      </c>
      <c r="Y228" s="48">
        <f>Quartalsdaten!BR228</f>
        <v>104.7</v>
      </c>
      <c r="Z228" s="48">
        <f>Quartalsdaten!CD228</f>
        <v>-1.9</v>
      </c>
      <c r="AA228" s="48">
        <f>Quartalsdaten!CE228</f>
        <v>-1.4</v>
      </c>
      <c r="AB228" s="48">
        <f>Quartalsdaten!CF228</f>
        <v>105.9</v>
      </c>
      <c r="AC228" s="55">
        <f>Annual!W104</f>
        <v>2855.4780000000001</v>
      </c>
      <c r="AD228" s="41">
        <f>Annual!X104</f>
        <v>1.3373189454821455</v>
      </c>
      <c r="AE228" s="105">
        <f>AVERAGE(INDEX(Monatsdaten!CN$2:CN$1980,($AM228-1)*3+1,1):INDEX(Monatsdaten!CN$2:CN$1980,$AM228*3,1))</f>
        <v>3.1999999999999997</v>
      </c>
      <c r="AF228" s="105">
        <f>AVERAGE(INDEX(Monatsdaten!CO$2:CO$1980,($AM228-1)*3+1,1):INDEX(Monatsdaten!CO$2:CO$1980,$AM228*3,1))</f>
        <v>12.1</v>
      </c>
      <c r="AG228" s="105">
        <f>AVERAGE(INDEX(Monatsdaten!CP$2:CP$1980,($AM228-1)*3+1,1):INDEX(Monatsdaten!CP$2:CP$1980,$AM228*3,1))</f>
        <v>11.1</v>
      </c>
      <c r="AH228" s="105">
        <f>AVERAGE(INDEX(Monatsdaten!CQ$2:CQ$1980,($AM228-1)*3+1,1):INDEX(Monatsdaten!CQ$2:CQ$1980,$AM228*3,1))</f>
        <v>10.1</v>
      </c>
      <c r="AM228" s="107">
        <v>227</v>
      </c>
    </row>
    <row r="229" spans="1:39">
      <c r="A229" s="48" t="s">
        <v>744</v>
      </c>
      <c r="B229" s="41">
        <f>Quartalsdaten!B229</f>
        <v>614.98734601760339</v>
      </c>
      <c r="C229" s="48">
        <f>Quartalsdaten!C229</f>
        <v>101.4</v>
      </c>
      <c r="D229" s="105">
        <f>Quartalsdaten!J229</f>
        <v>-0.313</v>
      </c>
      <c r="E229" s="48">
        <f>Quartalsdaten!K229</f>
        <v>0.17</v>
      </c>
      <c r="F229" s="48">
        <f>Quartalsdaten!P229</f>
        <v>6</v>
      </c>
      <c r="G229" s="48">
        <f>Quartalsdaten!Q229</f>
        <v>101.1</v>
      </c>
      <c r="H229" s="48">
        <f>Quartalsdaten!R229</f>
        <v>101.8</v>
      </c>
      <c r="I229">
        <f>Quartalsdaten!Y229</f>
        <v>4.8038947211404519</v>
      </c>
      <c r="J229" s="48">
        <f>Quartalsdaten!AH229</f>
        <v>84.7</v>
      </c>
      <c r="K229" s="55">
        <f>Quartalsdaten!AI229</f>
        <v>97.96</v>
      </c>
      <c r="L229" s="48">
        <f>Quartalsdaten!AY229</f>
        <v>51.12</v>
      </c>
      <c r="M229" s="41">
        <f>Quartalsdaten!D229</f>
        <v>101.5</v>
      </c>
      <c r="N229" s="41">
        <f>Quartalsdaten!E229</f>
        <v>101.3</v>
      </c>
      <c r="O229" s="48">
        <f>Quartalsdaten!L229</f>
        <v>11481.1</v>
      </c>
      <c r="P229" s="48">
        <f>Quartalsdaten!N229</f>
        <v>101.3</v>
      </c>
      <c r="Q229" s="48">
        <f>Quartalsdaten!AD229</f>
        <v>-11.7</v>
      </c>
      <c r="R229" s="48">
        <f>Quartalsdaten!AE229</f>
        <v>103.7</v>
      </c>
      <c r="S229" s="48">
        <f>Quartalsdaten!AF229</f>
        <v>9.8000000000000007</v>
      </c>
      <c r="T229" s="55">
        <f>Quartalsdaten!AJ229</f>
        <v>1.0542899999999999</v>
      </c>
      <c r="U229" s="48">
        <f>Quartalsdaten!AO229</f>
        <v>-4.2</v>
      </c>
      <c r="V229" s="48">
        <f>Quartalsdaten!BH229</f>
        <v>85.2</v>
      </c>
      <c r="W229" s="105">
        <f>AVERAGE(INDEX(Monatsdaten!AR$2:AR$1980,($AM229-1)*3+1,1):INDEX(Monatsdaten!AR$2:AR$1980,$AM229*3,1))</f>
        <v>100.07476666666666</v>
      </c>
      <c r="X229" s="41">
        <f>Quartalsdaten!BO229</f>
        <v>14.8</v>
      </c>
      <c r="Y229" s="41">
        <f>Quartalsdaten!BR229</f>
        <v>106.1</v>
      </c>
      <c r="Z229" s="41">
        <f>Quartalsdaten!CD229</f>
        <v>11.3</v>
      </c>
      <c r="AA229" s="41">
        <f>Quartalsdaten!CE229</f>
        <v>-0.2</v>
      </c>
      <c r="AB229" s="41">
        <f>Quartalsdaten!CF229</f>
        <v>108.1</v>
      </c>
      <c r="AC229" s="41">
        <f>Annual!W105</f>
        <v>2855.4780000000001</v>
      </c>
      <c r="AD229" s="41">
        <f>Annual!X105</f>
        <v>1.3373189454821455</v>
      </c>
      <c r="AE229" s="105">
        <f>AVERAGE(INDEX(Monatsdaten!CN$2:CN$1980,($AM229-1)*3+1,1):INDEX(Monatsdaten!CN$2:CN$1980,$AM229*3,1))</f>
        <v>3.4333333333333336</v>
      </c>
      <c r="AF229" s="105">
        <f>AVERAGE(INDEX(Monatsdaten!CO$2:CO$1980,($AM229-1)*3+1,1):INDEX(Monatsdaten!CO$2:CO$1980,$AM229*3,1))</f>
        <v>14.866666666666667</v>
      </c>
      <c r="AG229" s="105">
        <f>AVERAGE(INDEX(Monatsdaten!CP$2:CP$1980,($AM229-1)*3+1,1):INDEX(Monatsdaten!CP$2:CP$1980,$AM229*3,1))</f>
        <v>15.266666666666666</v>
      </c>
      <c r="AH229" s="105">
        <f>AVERAGE(INDEX(Monatsdaten!CQ$2:CQ$1980,($AM229-1)*3+1,1):INDEX(Monatsdaten!CQ$2:CQ$1980,$AM229*3,1))</f>
        <v>9.8333333333333339</v>
      </c>
      <c r="AM229" s="107">
        <v>228</v>
      </c>
    </row>
    <row r="230" spans="1:39">
      <c r="A230" s="48" t="s">
        <v>745</v>
      </c>
      <c r="B230" s="41">
        <f>Quartalsdaten!B230</f>
        <v>622.48215580161593</v>
      </c>
      <c r="C230" s="48">
        <f>Quartalsdaten!C230</f>
        <v>103.2</v>
      </c>
      <c r="D230" s="105">
        <f>Quartalsdaten!J230</f>
        <v>-0.32800000000000001</v>
      </c>
      <c r="E230" s="48">
        <f>Quartalsdaten!K230</f>
        <v>0.33</v>
      </c>
      <c r="F230" s="48">
        <f>Quartalsdaten!P230</f>
        <v>5.9</v>
      </c>
      <c r="G230" s="48">
        <f>Quartalsdaten!Q230</f>
        <v>101.6</v>
      </c>
      <c r="H230" s="48">
        <f>Quartalsdaten!R230</f>
        <v>102.1</v>
      </c>
      <c r="I230">
        <f>Quartalsdaten!Y230</f>
        <v>4.8425397519935203</v>
      </c>
      <c r="J230" s="48">
        <f>Quartalsdaten!AH230</f>
        <v>84.3</v>
      </c>
      <c r="K230" s="55">
        <f>Quartalsdaten!AI230</f>
        <v>97.47</v>
      </c>
      <c r="L230" s="48">
        <f>Quartalsdaten!AY230</f>
        <v>54.82</v>
      </c>
      <c r="M230" s="41">
        <f>Quartalsdaten!D230</f>
        <v>104.4</v>
      </c>
      <c r="N230" s="41">
        <f>Quartalsdaten!E230</f>
        <v>101.9</v>
      </c>
      <c r="O230" s="48">
        <f>Quartalsdaten!L230</f>
        <v>12312.9</v>
      </c>
      <c r="P230" s="48">
        <f>Quartalsdaten!N230</f>
        <v>102.3</v>
      </c>
      <c r="Q230" s="48">
        <f>Quartalsdaten!AD230</f>
        <v>-4.5999999999999996</v>
      </c>
      <c r="R230" s="48">
        <f>Quartalsdaten!AE230</f>
        <v>105</v>
      </c>
      <c r="S230" s="48">
        <f>Quartalsdaten!AF230</f>
        <v>15.1</v>
      </c>
      <c r="T230" s="55">
        <f>Quartalsdaten!AJ230</f>
        <v>1.06847</v>
      </c>
      <c r="U230" s="48">
        <f>Quartalsdaten!AO230</f>
        <v>-0.3</v>
      </c>
      <c r="V230" s="48">
        <f>Quartalsdaten!BH230</f>
        <v>85.3</v>
      </c>
      <c r="W230" s="105">
        <f>AVERAGE(INDEX(Monatsdaten!AR$2:AR$1980,($AM230-1)*3+1,1):INDEX(Monatsdaten!AR$2:AR$1980,$AM230*3,1))</f>
        <v>100.57033333333334</v>
      </c>
      <c r="X230" s="48">
        <f>Quartalsdaten!BO230</f>
        <v>20.7</v>
      </c>
      <c r="Y230" s="48">
        <f>Quartalsdaten!BR230</f>
        <v>106.9</v>
      </c>
      <c r="Z230" s="48">
        <f>Quartalsdaten!CD230</f>
        <v>13.3</v>
      </c>
      <c r="AA230" s="48">
        <f>Quartalsdaten!CE230</f>
        <v>-1.3</v>
      </c>
      <c r="AB230" s="48">
        <f>Quartalsdaten!CF230</f>
        <v>108.2</v>
      </c>
      <c r="AC230" s="55">
        <f>Annual!W106</f>
        <v>2900.8290000000002</v>
      </c>
      <c r="AD230" s="41">
        <f>Annual!X106</f>
        <v>1.4106486245912684</v>
      </c>
      <c r="AE230" s="105">
        <f>AVERAGE(INDEX(Monatsdaten!CN$2:CN$1980,($AM230-1)*3+1,1):INDEX(Monatsdaten!CN$2:CN$1980,$AM230*3,1))</f>
        <v>1.8333333333333333</v>
      </c>
      <c r="AF230" s="105">
        <f>AVERAGE(INDEX(Monatsdaten!CO$2:CO$1980,($AM230-1)*3+1,1):INDEX(Monatsdaten!CO$2:CO$1980,$AM230*3,1))</f>
        <v>18.633333333333336</v>
      </c>
      <c r="AG230" s="105">
        <f>AVERAGE(INDEX(Monatsdaten!CP$2:CP$1980,($AM230-1)*3+1,1):INDEX(Monatsdaten!CP$2:CP$1980,$AM230*3,1))</f>
        <v>20.266666666666666</v>
      </c>
      <c r="AH230" s="105">
        <f>AVERAGE(INDEX(Monatsdaten!CQ$2:CQ$1980,($AM230-1)*3+1,1):INDEX(Monatsdaten!CQ$2:CQ$1980,$AM230*3,1))</f>
        <v>10.033333333333333</v>
      </c>
      <c r="AM230" s="107">
        <v>229</v>
      </c>
    </row>
    <row r="231" spans="1:39">
      <c r="A231" s="48" t="s">
        <v>746</v>
      </c>
      <c r="B231" s="41">
        <f>Quartalsdaten!B231</f>
        <v>627.33919835199958</v>
      </c>
      <c r="C231" s="55">
        <f>Quartalsdaten!C231</f>
        <v>106.5</v>
      </c>
      <c r="D231" s="105">
        <f>Quartalsdaten!J231</f>
        <v>-0.33</v>
      </c>
      <c r="E231" s="55">
        <f>Quartalsdaten!K231</f>
        <v>0.27</v>
      </c>
      <c r="F231" s="55">
        <f>Quartalsdaten!P231</f>
        <v>5.7</v>
      </c>
      <c r="G231" s="55">
        <f>Quartalsdaten!Q231</f>
        <v>101.7</v>
      </c>
      <c r="H231" s="55">
        <f>Quartalsdaten!R231</f>
        <v>102.7</v>
      </c>
      <c r="I231" s="48">
        <f>Quartalsdaten!Y231</f>
        <v>4.8836669113913818</v>
      </c>
      <c r="J231" s="48">
        <f>Quartalsdaten!AH231</f>
        <v>85</v>
      </c>
      <c r="K231" s="55">
        <f>Quartalsdaten!AI231</f>
        <v>98.41</v>
      </c>
      <c r="L231" s="41">
        <f>Quartalsdaten!AY231</f>
        <v>51</v>
      </c>
      <c r="M231" s="41">
        <f>Quartalsdaten!D231</f>
        <v>108.4</v>
      </c>
      <c r="N231" s="41">
        <f>Quartalsdaten!E231</f>
        <v>104.7</v>
      </c>
      <c r="O231" s="55">
        <f>Quartalsdaten!L231</f>
        <v>12325.1</v>
      </c>
      <c r="P231" s="55">
        <f>Quartalsdaten!N231</f>
        <v>103.9</v>
      </c>
      <c r="Q231" s="55">
        <f>Quartalsdaten!AD231</f>
        <v>3.2</v>
      </c>
      <c r="R231" s="55">
        <f>Quartalsdaten!AE231</f>
        <v>106</v>
      </c>
      <c r="S231" s="55">
        <f>Quartalsdaten!AF231</f>
        <v>19.899999999999999</v>
      </c>
      <c r="T231" s="55">
        <f>Quartalsdaten!AJ231</f>
        <v>1.1229450000000001</v>
      </c>
      <c r="U231" s="55">
        <f>Quartalsdaten!AO231</f>
        <v>10.5</v>
      </c>
      <c r="V231" s="55">
        <f>Quartalsdaten!BH231</f>
        <v>86.3</v>
      </c>
      <c r="W231" s="105">
        <f>AVERAGE(INDEX(Monatsdaten!AR$2:AR$1980,($AM231-1)*3+1,1):INDEX(Monatsdaten!AR$2:AR$1980,$AM231*3,1))</f>
        <v>101.11793333333333</v>
      </c>
      <c r="X231" s="55">
        <f>Quartalsdaten!BO231</f>
        <v>17.5</v>
      </c>
      <c r="Y231" s="55">
        <f>Quartalsdaten!BR231</f>
        <v>108.9</v>
      </c>
      <c r="Z231" s="55">
        <f>Quartalsdaten!CD231</f>
        <v>19.600000000000001</v>
      </c>
      <c r="AA231" s="55">
        <f>Quartalsdaten!CE231</f>
        <v>0.3</v>
      </c>
      <c r="AB231" s="55">
        <f>Quartalsdaten!CF231</f>
        <v>109.9</v>
      </c>
      <c r="AC231" s="55">
        <f>Annual!W107</f>
        <v>2900.8290000000002</v>
      </c>
      <c r="AD231" s="41">
        <f>Annual!X107</f>
        <v>1.4106486245912684</v>
      </c>
      <c r="AE231" s="105">
        <f>AVERAGE(INDEX(Monatsdaten!CN$2:CN$1980,($AM231-1)*3+1,1):INDEX(Monatsdaten!CN$2:CN$1980,$AM231*3,1))</f>
        <v>9.1</v>
      </c>
      <c r="AF231" s="105">
        <f>AVERAGE(INDEX(Monatsdaten!CO$2:CO$1980,($AM231-1)*3+1,1):INDEX(Monatsdaten!CO$2:CO$1980,$AM231*3,1))</f>
        <v>23.2</v>
      </c>
      <c r="AG231" s="105">
        <f>AVERAGE(INDEX(Monatsdaten!CP$2:CP$1980,($AM231-1)*3+1,1):INDEX(Monatsdaten!CP$2:CP$1980,$AM231*3,1))</f>
        <v>28.399999999999995</v>
      </c>
      <c r="AH231" s="105">
        <f>AVERAGE(INDEX(Monatsdaten!CQ$2:CQ$1980,($AM231-1)*3+1,1):INDEX(Monatsdaten!CQ$2:CQ$1980,$AM231*3,1))</f>
        <v>10.133333333333333</v>
      </c>
      <c r="AM231" s="107">
        <v>230</v>
      </c>
    </row>
    <row r="232" spans="1:39">
      <c r="A232" s="48" t="s">
        <v>747</v>
      </c>
      <c r="B232" s="41">
        <f>Quartalsdaten!B232</f>
        <v>632.85647530911785</v>
      </c>
      <c r="C232" s="55">
        <f>Quartalsdaten!C232</f>
        <v>106.7</v>
      </c>
      <c r="D232" s="105">
        <f>Quartalsdaten!J232</f>
        <v>-0.32900000000000001</v>
      </c>
      <c r="E232" s="55">
        <f>Quartalsdaten!K232</f>
        <v>0.43</v>
      </c>
      <c r="F232" s="55">
        <f>Quartalsdaten!P232</f>
        <v>5.6</v>
      </c>
      <c r="G232" s="55">
        <f>Quartalsdaten!Q232</f>
        <v>102.1</v>
      </c>
      <c r="H232" s="55">
        <f>Quartalsdaten!R232</f>
        <v>103.1</v>
      </c>
      <c r="I232" s="48">
        <f>Quartalsdaten!Y232</f>
        <v>4.9220932488268332</v>
      </c>
      <c r="J232" s="48">
        <f>Quartalsdaten!AH232</f>
        <v>86.6</v>
      </c>
      <c r="K232" s="105">
        <f>Quartalsdaten!AI232</f>
        <v>101.09</v>
      </c>
      <c r="L232" s="41">
        <f>Quartalsdaten!AY232</f>
        <v>52.25</v>
      </c>
      <c r="M232" s="41">
        <f>Quartalsdaten!D232</f>
        <v>109.8</v>
      </c>
      <c r="N232" s="41">
        <f>Quartalsdaten!E232</f>
        <v>103.6</v>
      </c>
      <c r="O232" s="55">
        <f>Quartalsdaten!L232</f>
        <v>12828.9</v>
      </c>
      <c r="P232" s="55">
        <f>Quartalsdaten!N232</f>
        <v>105.8</v>
      </c>
      <c r="Q232" s="55">
        <f>Quartalsdaten!AD232</f>
        <v>6.1</v>
      </c>
      <c r="R232" s="55">
        <f>Quartalsdaten!AE232</f>
        <v>110.1</v>
      </c>
      <c r="S232" s="55">
        <f>Quartalsdaten!AF232</f>
        <v>21</v>
      </c>
      <c r="T232" s="55">
        <f>Quartalsdaten!AJ232</f>
        <v>1.191457</v>
      </c>
      <c r="U232" s="55">
        <f>Quartalsdaten!AO232</f>
        <v>14.5</v>
      </c>
      <c r="V232" s="55">
        <f>Quartalsdaten!BH232</f>
        <v>87.1</v>
      </c>
      <c r="W232" s="105">
        <f>AVERAGE(INDEX(Monatsdaten!AR$2:AR$1980,($AM232-1)*3+1,1):INDEX(Monatsdaten!AR$2:AR$1980,$AM232*3,1))</f>
        <v>101.58553333333333</v>
      </c>
      <c r="X232" s="55">
        <f>Quartalsdaten!BO232</f>
        <v>17.5</v>
      </c>
      <c r="Y232" s="55">
        <f>Quartalsdaten!BR232</f>
        <v>109.5</v>
      </c>
      <c r="Z232" s="55">
        <f>Quartalsdaten!CD232</f>
        <v>14.8</v>
      </c>
      <c r="AA232" s="55">
        <f>Quartalsdaten!CE232</f>
        <v>1.7</v>
      </c>
      <c r="AB232" s="55">
        <f>Quartalsdaten!CF232</f>
        <v>111.9</v>
      </c>
      <c r="AC232" s="55">
        <f>Annual!W108</f>
        <v>2900.8290000000002</v>
      </c>
      <c r="AD232" s="41">
        <f>Annual!X108</f>
        <v>1.4106486245912684</v>
      </c>
      <c r="AE232" s="105">
        <f>AVERAGE(INDEX(Monatsdaten!CN$2:CN$1980,($AM232-1)*3+1,1):INDEX(Monatsdaten!CN$2:CN$1980,$AM232*3,1))</f>
        <v>4.2666666666666666</v>
      </c>
      <c r="AF232" s="105">
        <f>AVERAGE(INDEX(Monatsdaten!CO$2:CO$1980,($AM232-1)*3+1,1):INDEX(Monatsdaten!CO$2:CO$1980,$AM232*3,1))</f>
        <v>23.533333333333331</v>
      </c>
      <c r="AG232" s="105">
        <f>AVERAGE(INDEX(Monatsdaten!CP$2:CP$1980,($AM232-1)*3+1,1):INDEX(Monatsdaten!CP$2:CP$1980,$AM232*3,1))</f>
        <v>29.599999999999998</v>
      </c>
      <c r="AH232" s="105">
        <f>AVERAGE(INDEX(Monatsdaten!CQ$2:CQ$1980,($AM232-1)*3+1,1):INDEX(Monatsdaten!CQ$2:CQ$1980,$AM232*3,1))</f>
        <v>10.766666666666666</v>
      </c>
      <c r="AM232" s="107">
        <v>231</v>
      </c>
    </row>
    <row r="233" spans="1:39">
      <c r="A233" s="48" t="s">
        <v>748</v>
      </c>
      <c r="B233" s="41">
        <f>Quartalsdaten!B233</f>
        <v>637.95288255438027</v>
      </c>
      <c r="C233" s="55">
        <f>Quartalsdaten!C233</f>
        <v>107.4</v>
      </c>
      <c r="D233" s="105">
        <f>Quartalsdaten!J233</f>
        <v>-0.32900000000000001</v>
      </c>
      <c r="E233" s="55">
        <f>Quartalsdaten!K233</f>
        <v>0.33</v>
      </c>
      <c r="F233" s="55">
        <f>Quartalsdaten!P233</f>
        <v>5.5</v>
      </c>
      <c r="G233" s="55">
        <f>Quartalsdaten!Q233</f>
        <v>102.5</v>
      </c>
      <c r="H233" s="55">
        <f>Quartalsdaten!R233</f>
        <v>103.5</v>
      </c>
      <c r="I233" s="48">
        <f>Quartalsdaten!Y233</f>
        <v>4.9653594542032913</v>
      </c>
      <c r="J233" s="48">
        <f>Quartalsdaten!AH233</f>
        <v>86.5</v>
      </c>
      <c r="K233" s="105">
        <f>Quartalsdaten!AI233</f>
        <v>101.47</v>
      </c>
      <c r="L233" s="41">
        <f>Quartalsdaten!AY233</f>
        <v>61.48</v>
      </c>
      <c r="M233" s="41">
        <f>Quartalsdaten!D233</f>
        <v>109.6</v>
      </c>
      <c r="N233" s="41">
        <f>Quartalsdaten!E233</f>
        <v>105.1</v>
      </c>
      <c r="O233" s="55">
        <f>Quartalsdaten!L233</f>
        <v>12917.6</v>
      </c>
      <c r="P233" s="55">
        <f>Quartalsdaten!N233</f>
        <v>106.8</v>
      </c>
      <c r="Q233" s="55">
        <f>Quartalsdaten!AD233</f>
        <v>6.8</v>
      </c>
      <c r="R233" s="55">
        <f>Quartalsdaten!AE233</f>
        <v>115.1</v>
      </c>
      <c r="S233" s="55">
        <f>Quartalsdaten!AF233</f>
        <v>20.399999999999999</v>
      </c>
      <c r="T233" s="55">
        <f>Quartalsdaten!AJ233</f>
        <v>1.183621</v>
      </c>
      <c r="U233" s="55">
        <f>Quartalsdaten!AO233</f>
        <v>17.7</v>
      </c>
      <c r="V233" s="55">
        <f>Quartalsdaten!BH233</f>
        <v>87.4</v>
      </c>
      <c r="W233" s="105">
        <f>AVERAGE(INDEX(Monatsdaten!AR$2:AR$1980,($AM233-1)*3+1,1):INDEX(Monatsdaten!AR$2:AR$1980,$AM233*3,1))</f>
        <v>101.84506666666668</v>
      </c>
      <c r="X233" s="55">
        <f>Quartalsdaten!BO233</f>
        <v>18.2</v>
      </c>
      <c r="Y233" s="55">
        <f>Quartalsdaten!BR233</f>
        <v>109.7</v>
      </c>
      <c r="Z233" s="55">
        <f>Quartalsdaten!CD233</f>
        <v>17.899999999999999</v>
      </c>
      <c r="AA233" s="55">
        <f>Quartalsdaten!CE233</f>
        <v>2.8</v>
      </c>
      <c r="AB233" s="55">
        <f>Quartalsdaten!CF233</f>
        <v>114.1</v>
      </c>
      <c r="AC233" s="55">
        <f>Annual!W109</f>
        <v>2900.8290000000002</v>
      </c>
      <c r="AD233" s="41">
        <f>Annual!X109</f>
        <v>1.4106486245912684</v>
      </c>
      <c r="AE233" s="105">
        <f>AVERAGE(INDEX(Monatsdaten!CN$2:CN$1980,($AM233-1)*3+1,1):INDEX(Monatsdaten!CN$2:CN$1980,$AM233*3,1))</f>
        <v>7.5333333333333341</v>
      </c>
      <c r="AF233" s="105">
        <f>AVERAGE(INDEX(Monatsdaten!CO$2:CO$1980,($AM233-1)*3+1,1):INDEX(Monatsdaten!CO$2:CO$1980,$AM233*3,1))</f>
        <v>23.833333333333332</v>
      </c>
      <c r="AG233" s="105">
        <f>AVERAGE(INDEX(Monatsdaten!CP$2:CP$1980,($AM233-1)*3+1,1):INDEX(Monatsdaten!CP$2:CP$1980,$AM233*3,1))</f>
        <v>31.733333333333334</v>
      </c>
      <c r="AH233" s="105">
        <f>AVERAGE(INDEX(Monatsdaten!CQ$2:CQ$1980,($AM233-1)*3+1,1):INDEX(Monatsdaten!CQ$2:CQ$1980,$AM233*3,1))</f>
        <v>10.733333333333334</v>
      </c>
      <c r="AM233" s="107">
        <v>232</v>
      </c>
    </row>
    <row r="234" spans="1:39">
      <c r="A234" s="48" t="s">
        <v>749</v>
      </c>
      <c r="B234" s="41">
        <f>Quartalsdaten!B234</f>
        <v>635.19464037498483</v>
      </c>
      <c r="C234" s="41">
        <f>Quartalsdaten!C234</f>
        <v>107.4</v>
      </c>
      <c r="D234" s="105">
        <f>Quartalsdaten!J234</f>
        <v>-0.32800000000000001</v>
      </c>
      <c r="E234" s="55">
        <f>Quartalsdaten!K234</f>
        <v>0.56999999999999995</v>
      </c>
      <c r="F234" s="55">
        <f>Quartalsdaten!P234</f>
        <v>5.4</v>
      </c>
      <c r="G234" s="55">
        <f>Quartalsdaten!Q234</f>
        <v>102.9</v>
      </c>
      <c r="H234" s="55">
        <f>Quartalsdaten!R234</f>
        <v>104</v>
      </c>
      <c r="I234" s="48">
        <f>Quartalsdaten!Y234</f>
        <v>5.0030719017341836</v>
      </c>
      <c r="J234" s="48">
        <f>Quartalsdaten!AH234</f>
        <v>86.7</v>
      </c>
      <c r="K234" s="105">
        <f>Quartalsdaten!AI234</f>
        <v>102.33</v>
      </c>
      <c r="L234" s="41">
        <f>Quartalsdaten!AY234</f>
        <v>67.16</v>
      </c>
      <c r="M234" s="41">
        <f>Quartalsdaten!D234</f>
        <v>111.4</v>
      </c>
      <c r="N234" s="41">
        <f>Quartalsdaten!E234</f>
        <v>103.5</v>
      </c>
      <c r="O234" s="55">
        <f>Quartalsdaten!L234</f>
        <v>12096.7</v>
      </c>
      <c r="P234" s="55">
        <f>Quartalsdaten!N234</f>
        <v>106.4</v>
      </c>
      <c r="Q234" s="55">
        <f>Quartalsdaten!AD234</f>
        <v>11.2</v>
      </c>
      <c r="R234" s="55">
        <f>Quartalsdaten!AE234</f>
        <v>113.3</v>
      </c>
      <c r="S234" s="55">
        <f>Quartalsdaten!AF234</f>
        <v>19.2</v>
      </c>
      <c r="T234" s="55">
        <f>Quartalsdaten!AJ234</f>
        <v>1.233619</v>
      </c>
      <c r="U234" s="55">
        <f>Quartalsdaten!AO234</f>
        <v>17.3</v>
      </c>
      <c r="V234" s="55">
        <f>Quartalsdaten!BH234</f>
        <v>87.9</v>
      </c>
      <c r="W234" s="105">
        <f>AVERAGE(INDEX(Monatsdaten!AR$2:AR$1980,($AM234-1)*3+1,1):INDEX(Monatsdaten!AR$2:AR$1980,$AM234*3,1))</f>
        <v>101.75046666666667</v>
      </c>
      <c r="X234" s="41">
        <f>Quartalsdaten!BO234</f>
        <v>21</v>
      </c>
      <c r="Y234" s="41">
        <f>Quartalsdaten!BR234</f>
        <v>110.7</v>
      </c>
      <c r="Z234" s="41">
        <f>Quartalsdaten!CD234</f>
        <v>14.4</v>
      </c>
      <c r="AA234" s="41">
        <f>Quartalsdaten!CE234</f>
        <v>2.7</v>
      </c>
      <c r="AB234" s="41">
        <f>Quartalsdaten!CF234</f>
        <v>114</v>
      </c>
      <c r="AC234" s="55">
        <f>Annual!W110</f>
        <v>2949.0630000000001</v>
      </c>
      <c r="AD234" s="41">
        <f>Annual!X110</f>
        <v>1.4863801270509818</v>
      </c>
      <c r="AE234" s="105">
        <f>AVERAGE(INDEX(Monatsdaten!CN$2:CN$1980,($AM234-1)*3+1,1):INDEX(Monatsdaten!CN$2:CN$1980,$AM234*3,1))</f>
        <v>7.0333333333333341</v>
      </c>
      <c r="AF234" s="105">
        <f>AVERAGE(INDEX(Monatsdaten!CO$2:CO$1980,($AM234-1)*3+1,1):INDEX(Monatsdaten!CO$2:CO$1980,$AM234*3,1))</f>
        <v>23.833333333333332</v>
      </c>
      <c r="AG234" s="105">
        <f>AVERAGE(INDEX(Monatsdaten!CP$2:CP$1980,($AM234-1)*3+1,1):INDEX(Monatsdaten!CP$2:CP$1980,$AM234*3,1))</f>
        <v>31</v>
      </c>
      <c r="AH234" s="105">
        <f>AVERAGE(INDEX(Monatsdaten!CQ$2:CQ$1980,($AM234-1)*3+1,1):INDEX(Monatsdaten!CQ$2:CQ$1980,$AM234*3,1))</f>
        <v>10.866666666666667</v>
      </c>
      <c r="AM234" s="107">
        <v>233</v>
      </c>
    </row>
    <row r="235" spans="1:39">
      <c r="A235" s="48" t="s">
        <v>750</v>
      </c>
      <c r="B235" s="41">
        <f>Quartalsdaten!B235</f>
        <v>638.73279930855415</v>
      </c>
      <c r="C235" s="105">
        <f>Quartalsdaten!C235</f>
        <v>105.5</v>
      </c>
      <c r="D235" s="105">
        <f>Quartalsdaten!J235</f>
        <v>-0.32500000000000001</v>
      </c>
      <c r="E235" s="105">
        <f>Quartalsdaten!K235</f>
        <v>0.43</v>
      </c>
      <c r="F235" s="105">
        <f>Quartalsdaten!P235</f>
        <v>5.2</v>
      </c>
      <c r="G235" s="105">
        <f>Quartalsdaten!Q235</f>
        <v>103.5</v>
      </c>
      <c r="H235" s="105">
        <f>Quartalsdaten!R235</f>
        <v>104.5</v>
      </c>
      <c r="I235" s="105">
        <f>Quartalsdaten!Y235</f>
        <v>5.0372666548954017</v>
      </c>
      <c r="J235" s="48">
        <f>Quartalsdaten!AH235</f>
        <v>86.2</v>
      </c>
      <c r="K235" s="105">
        <f>Quartalsdaten!AI235</f>
        <v>101.99</v>
      </c>
      <c r="L235" s="41">
        <f>Quartalsdaten!AY235</f>
        <v>74.89</v>
      </c>
      <c r="M235" s="41">
        <f>Quartalsdaten!D235</f>
        <v>110.1</v>
      </c>
      <c r="N235" s="41">
        <f>Quartalsdaten!E235</f>
        <v>101.2</v>
      </c>
      <c r="O235" s="105">
        <f>Quartalsdaten!L235</f>
        <v>12306</v>
      </c>
      <c r="P235" s="105">
        <f>Quartalsdaten!N235</f>
        <v>107.2</v>
      </c>
      <c r="Q235" s="105">
        <f>Quartalsdaten!AD235</f>
        <v>12.1</v>
      </c>
      <c r="R235" s="105">
        <f>Quartalsdaten!AE235</f>
        <v>111.5</v>
      </c>
      <c r="S235" s="105">
        <f>Quartalsdaten!AF235</f>
        <v>15.9</v>
      </c>
      <c r="T235" s="55">
        <f>Quartalsdaten!AJ235</f>
        <v>1.167829</v>
      </c>
      <c r="U235" s="105">
        <f>Quartalsdaten!AO235</f>
        <v>19.7</v>
      </c>
      <c r="V235" s="105">
        <f>Quartalsdaten!BH235</f>
        <v>87.9</v>
      </c>
      <c r="W235" s="105">
        <f>AVERAGE(INDEX(Monatsdaten!AR$2:AR$1980,($AM235-1)*3+1,1):INDEX(Monatsdaten!AR$2:AR$1980,$AM235*3,1))</f>
        <v>101.42933333333332</v>
      </c>
      <c r="X235" s="41">
        <f>Quartalsdaten!BO235</f>
        <v>26.3</v>
      </c>
      <c r="Y235" s="41">
        <f>Quartalsdaten!BR235</f>
        <v>112.4</v>
      </c>
      <c r="Z235" s="41">
        <f>Quartalsdaten!CD235</f>
        <v>-10.8</v>
      </c>
      <c r="AA235" s="41">
        <f>Quartalsdaten!CE235</f>
        <v>0.9</v>
      </c>
      <c r="AB235" s="41">
        <f>Quartalsdaten!CF235</f>
        <v>111.8</v>
      </c>
      <c r="AC235" s="55">
        <f>Annual!W111</f>
        <v>2949.0630000000001</v>
      </c>
      <c r="AD235" s="41">
        <f>Annual!X111</f>
        <v>1.4863801270509818</v>
      </c>
      <c r="AE235" s="105">
        <f>AVERAGE(INDEX(Monatsdaten!CN$2:CN$1980,($AM235-1)*3+1,1):INDEX(Monatsdaten!CN$2:CN$1980,$AM235*3,1))</f>
        <v>5.0666666666666664</v>
      </c>
      <c r="AF235" s="105">
        <f>AVERAGE(INDEX(Monatsdaten!CO$2:CO$1980,($AM235-1)*3+1,1):INDEX(Monatsdaten!CO$2:CO$1980,$AM235*3,1))</f>
        <v>17.166666666666668</v>
      </c>
      <c r="AG235" s="105">
        <f>AVERAGE(INDEX(Monatsdaten!CP$2:CP$1980,($AM235-1)*3+1,1):INDEX(Monatsdaten!CP$2:CP$1980,$AM235*3,1))</f>
        <v>26.2</v>
      </c>
      <c r="AH235" s="105">
        <f>AVERAGE(INDEX(Monatsdaten!CQ$2:CQ$1980,($AM235-1)*3+1,1):INDEX(Monatsdaten!CQ$2:CQ$1980,$AM235*3,1))</f>
        <v>10.766666666666666</v>
      </c>
      <c r="AM235" s="107">
        <v>234</v>
      </c>
    </row>
    <row r="236" spans="1:39">
      <c r="A236" s="48" t="s">
        <v>751</v>
      </c>
      <c r="B236" s="41">
        <f>Quartalsdaten!B236</f>
        <v>636.0340020037147</v>
      </c>
      <c r="C236" s="105">
        <f>Quartalsdaten!C236</f>
        <v>104.8</v>
      </c>
      <c r="D236" s="105">
        <f>Quartalsdaten!J236</f>
        <v>-0.32</v>
      </c>
      <c r="E236" s="105">
        <f>Quartalsdaten!K236</f>
        <v>0.33</v>
      </c>
      <c r="F236" s="105">
        <f>Quartalsdaten!P236</f>
        <v>5.0999999999999996</v>
      </c>
      <c r="G236" s="105">
        <f>Quartalsdaten!Q236</f>
        <v>104</v>
      </c>
      <c r="H236" s="105">
        <f>Quartalsdaten!R236</f>
        <v>105.1</v>
      </c>
      <c r="I236" s="105">
        <f>Quartalsdaten!Y236</f>
        <v>5.0613323916268556</v>
      </c>
      <c r="J236" s="48">
        <f>Quartalsdaten!AH236</f>
        <v>86.4</v>
      </c>
      <c r="K236" s="105">
        <f>Quartalsdaten!AI236</f>
        <v>103.08</v>
      </c>
      <c r="L236" s="41">
        <f>Quartalsdaten!AY236</f>
        <v>76.08</v>
      </c>
      <c r="M236" s="41">
        <f>Quartalsdaten!D236</f>
        <v>109.7</v>
      </c>
      <c r="N236" s="41">
        <f>Quartalsdaten!E236</f>
        <v>100</v>
      </c>
      <c r="O236" s="105">
        <f>Quartalsdaten!L236</f>
        <v>12246.7</v>
      </c>
      <c r="P236" s="105">
        <f>Quartalsdaten!N236</f>
        <v>105.6</v>
      </c>
      <c r="Q236" s="105">
        <f>Quartalsdaten!AD236</f>
        <v>7.6</v>
      </c>
      <c r="R236" s="105">
        <f>Quartalsdaten!AE236</f>
        <v>109.7</v>
      </c>
      <c r="S236" s="105">
        <f>Quartalsdaten!AF236</f>
        <v>13.3</v>
      </c>
      <c r="T236" s="55">
        <f>Quartalsdaten!AJ236</f>
        <v>1.16587</v>
      </c>
      <c r="U236" s="105">
        <f>Quartalsdaten!AO236</f>
        <v>17.399999999999999</v>
      </c>
      <c r="V236" s="105">
        <f>Quartalsdaten!BH236</f>
        <v>87.9</v>
      </c>
      <c r="W236" s="105">
        <f>AVERAGE(INDEX(Monatsdaten!AR$2:AR$1980,($AM236-1)*3+1,1):INDEX(Monatsdaten!AR$2:AR$1980,$AM236*3,1))</f>
        <v>101.09739999999999</v>
      </c>
      <c r="X236" s="41">
        <f>Quartalsdaten!BO236</f>
        <v>15.8</v>
      </c>
      <c r="Y236" s="41">
        <f>Quartalsdaten!BR236</f>
        <v>116.1</v>
      </c>
      <c r="Z236" s="41">
        <f>Quartalsdaten!CD236</f>
        <v>-16.3</v>
      </c>
      <c r="AA236" s="41">
        <f>Quartalsdaten!CE236</f>
        <v>0.4</v>
      </c>
      <c r="AB236" s="41">
        <f>Quartalsdaten!CF236</f>
        <v>112.2</v>
      </c>
      <c r="AC236" s="55">
        <f>Annual!W112</f>
        <v>2949.0630000000001</v>
      </c>
      <c r="AD236" s="41">
        <f>Annual!X112</f>
        <v>1.4863801270509818</v>
      </c>
      <c r="AE236" s="105">
        <f>AVERAGE(INDEX(Monatsdaten!CN$2:CN$1980,($AM236-1)*3+1,1):INDEX(Monatsdaten!CN$2:CN$1980,$AM236*3,1))</f>
        <v>2.2000000000000002</v>
      </c>
      <c r="AF236" s="105">
        <f>AVERAGE(INDEX(Monatsdaten!CO$2:CO$1980,($AM236-1)*3+1,1):INDEX(Monatsdaten!CO$2:CO$1980,$AM236*3,1))</f>
        <v>16.3</v>
      </c>
      <c r="AG236" s="105">
        <f>AVERAGE(INDEX(Monatsdaten!CP$2:CP$1980,($AM236-1)*3+1,1):INDEX(Monatsdaten!CP$2:CP$1980,$AM236*3,1))</f>
        <v>22.666666666666668</v>
      </c>
      <c r="AH236" s="105">
        <f>AVERAGE(INDEX(Monatsdaten!CQ$2:CQ$1980,($AM236-1)*3+1,1):INDEX(Monatsdaten!CQ$2:CQ$1980,$AM236*3,1))</f>
        <v>10.466666666666667</v>
      </c>
      <c r="AM236" s="107">
        <v>235</v>
      </c>
    </row>
    <row r="237" spans="1:39">
      <c r="A237" s="48" t="s">
        <v>752</v>
      </c>
      <c r="B237" s="41">
        <f>Quartalsdaten!B237</f>
        <v>638.49264201534822</v>
      </c>
      <c r="C237" s="105">
        <f>Quartalsdaten!C237</f>
        <v>102.6</v>
      </c>
      <c r="D237" s="105">
        <f>Quartalsdaten!J237</f>
        <v>-0.315</v>
      </c>
      <c r="E237" s="105">
        <f>Quartalsdaten!K237</f>
        <v>0.3</v>
      </c>
      <c r="F237" s="105">
        <f>Quartalsdaten!P237</f>
        <v>5.0999999999999996</v>
      </c>
      <c r="G237" s="105">
        <f>Quartalsdaten!Q237</f>
        <v>104.5</v>
      </c>
      <c r="H237" s="105">
        <f>Quartalsdaten!R237</f>
        <v>106</v>
      </c>
      <c r="I237" s="105">
        <f>Quartalsdaten!Y237</f>
        <v>5.0879208188684037</v>
      </c>
      <c r="J237" s="48">
        <f>Quartalsdaten!AH237</f>
        <v>86.2</v>
      </c>
      <c r="K237" s="105">
        <f>Quartalsdaten!AI237</f>
        <v>102.52</v>
      </c>
      <c r="L237" s="41">
        <f>Quartalsdaten!AY237</f>
        <v>68.319999999999993</v>
      </c>
      <c r="M237" s="41">
        <f>Quartalsdaten!D237</f>
        <v>107.7</v>
      </c>
      <c r="N237" s="41">
        <f>Quartalsdaten!E237</f>
        <v>97.7</v>
      </c>
      <c r="O237" s="105">
        <f>Quartalsdaten!L237</f>
        <v>10559</v>
      </c>
      <c r="P237" s="105">
        <f>Quartalsdaten!N237</f>
        <v>104.4</v>
      </c>
      <c r="Q237" s="105">
        <f>Quartalsdaten!AD237</f>
        <v>-3</v>
      </c>
      <c r="R237" s="105">
        <f>Quartalsdaten!AE237</f>
        <v>110.9</v>
      </c>
      <c r="S237" s="105">
        <f>Quartalsdaten!AF237</f>
        <v>9</v>
      </c>
      <c r="T237" s="55">
        <f>Quartalsdaten!AJ237</f>
        <v>1.1384209999999999</v>
      </c>
      <c r="U237" s="105">
        <f>Quartalsdaten!AO237</f>
        <v>9.3000000000000007</v>
      </c>
      <c r="V237" s="105">
        <f>Quartalsdaten!BH237</f>
        <v>86.6</v>
      </c>
      <c r="W237" s="105">
        <f>AVERAGE(INDEX(Monatsdaten!AR$2:AR$1980,($AM237-1)*3+1,1):INDEX(Monatsdaten!AR$2:AR$1980,$AM237*3,1))</f>
        <v>100.6103</v>
      </c>
      <c r="X237" s="41">
        <f>Quartalsdaten!BO237</f>
        <v>12.6</v>
      </c>
      <c r="Y237" s="41">
        <f>Quartalsdaten!BR237</f>
        <v>116</v>
      </c>
      <c r="Z237" s="41">
        <f>Quartalsdaten!CD237</f>
        <v>-22.1</v>
      </c>
      <c r="AA237" s="41">
        <f>Quartalsdaten!CE237</f>
        <v>0.4</v>
      </c>
      <c r="AB237" s="41">
        <f>Quartalsdaten!CF237</f>
        <v>110.4</v>
      </c>
      <c r="AC237" s="55">
        <f>Annual!W113</f>
        <v>2949.0630000000001</v>
      </c>
      <c r="AD237" s="41">
        <f>Annual!X113</f>
        <v>1.4863801270509818</v>
      </c>
      <c r="AE237" s="105">
        <f>AVERAGE(INDEX(Monatsdaten!CN$2:CN$1980,($AM237-1)*3+1,1):INDEX(Monatsdaten!CN$2:CN$1980,$AM237*3,1))</f>
        <v>1.2000000000000002</v>
      </c>
      <c r="AF237" s="105">
        <f>AVERAGE(INDEX(Monatsdaten!CO$2:CO$1980,($AM237-1)*3+1,1):INDEX(Monatsdaten!CO$2:CO$1980,$AM237*3,1))</f>
        <v>14.566666666666668</v>
      </c>
      <c r="AG237" s="105">
        <f>AVERAGE(INDEX(Monatsdaten!CP$2:CP$1980,($AM237-1)*3+1,1):INDEX(Monatsdaten!CP$2:CP$1980,$AM237*3,1))</f>
        <v>16.366666666666664</v>
      </c>
      <c r="AH237" s="105">
        <f>AVERAGE(INDEX(Monatsdaten!CQ$2:CQ$1980,($AM237-1)*3+1,1):INDEX(Monatsdaten!CQ$2:CQ$1980,$AM237*3,1))</f>
        <v>10.4</v>
      </c>
      <c r="AM237" s="107">
        <v>236</v>
      </c>
    </row>
    <row r="238" spans="1:39">
      <c r="A238" s="55" t="s">
        <v>815</v>
      </c>
      <c r="C238" s="105">
        <f>Quartalsdaten!C238</f>
        <v>99.9</v>
      </c>
      <c r="D238" s="105">
        <f>Quartalsdaten!J238</f>
        <v>-0.308</v>
      </c>
      <c r="E238" s="105">
        <f>Quartalsdaten!K238</f>
        <v>7.0000000000000007E-2</v>
      </c>
      <c r="I238" s="105">
        <f>Quartalsdaten!Y238</f>
        <v>5.1239240169711531</v>
      </c>
      <c r="K238" s="48"/>
      <c r="L238" s="41">
        <f>Quartalsdaten!AY238</f>
        <v>63.75</v>
      </c>
      <c r="M238" s="41">
        <f>Quartalsdaten!D238</f>
        <v>105.5</v>
      </c>
      <c r="N238" s="41">
        <f>Quartalsdaten!E238</f>
        <v>94.6</v>
      </c>
      <c r="O238" s="105">
        <f>Quartalsdaten!L238</f>
        <v>11526</v>
      </c>
      <c r="P238" s="105"/>
      <c r="Q238" s="105">
        <f>Quartalsdaten!AD238</f>
        <v>-5.9</v>
      </c>
      <c r="R238" s="105"/>
      <c r="S238" s="105">
        <f>Quartalsdaten!AF238</f>
        <v>6.3</v>
      </c>
      <c r="T238" s="105">
        <f>Quartalsdaten!AJ238</f>
        <v>1.1302479999999999</v>
      </c>
      <c r="U238" s="105">
        <f>AVERAGE(INDEX(Monatsdaten!AI$2:AI$1980,($AM238-1)*3+1,1):INDEX(Monatsdaten!AI$2:AI$1980,$AM238*3,1))</f>
        <v>0.73333333333333339</v>
      </c>
      <c r="V238" s="105">
        <f>Quartalsdaten!BH238</f>
        <v>86</v>
      </c>
      <c r="W238" s="105"/>
      <c r="X238" s="41">
        <f>Quartalsdaten!BO238</f>
        <v>15.6</v>
      </c>
      <c r="Y238" s="41">
        <f>Quartalsdaten!BR238</f>
        <v>111.9</v>
      </c>
      <c r="Z238" s="105">
        <f>AVERAGE(INDEX(Monatsdaten!AX$2:AX$1980,($AM238-1)*3+1,1):INDEX(Monatsdaten!AX$2:AX$1980,$AM238*3,1))</f>
        <v>-10.666666666666666</v>
      </c>
      <c r="AA238" s="105">
        <f>AVERAGE(INDEX(Monatsdaten!AY$2:AY$1980,($AM238-1)*3+1,1):INDEX(Monatsdaten!AY$2:AY$1980,$AM238*3,1))</f>
        <v>-0.23333333333333336</v>
      </c>
      <c r="AB238" s="105">
        <f>AVERAGE(INDEX(Monatsdaten!AZ$2:AZ$1980,($AM238-1)*3+1,1):INDEX(Monatsdaten!AZ$2:AZ$1980,$AM238*3,1))</f>
        <v>107.56666666666666</v>
      </c>
      <c r="AC238" s="55">
        <f>Annual!W114</f>
        <v>2997.3690000000001</v>
      </c>
      <c r="AD238" s="41">
        <f>Annual!X114</f>
        <v>1.394457841762045</v>
      </c>
      <c r="AE238" s="105">
        <f>AVERAGE(INDEX(Monatsdaten!CN$2:CN$1980,($AM238-1)*3+1,1):INDEX(Monatsdaten!CN$2:CN$1980,$AM238*3,1))</f>
        <v>2.8666666666666667</v>
      </c>
      <c r="AF238" s="105">
        <f>AVERAGE(INDEX(Monatsdaten!CO$2:CO$1980,($AM238-1)*3+1,1):INDEX(Monatsdaten!CO$2:CO$1980,$AM238*3,1))</f>
        <v>8.3666666666666654</v>
      </c>
      <c r="AG238" s="105">
        <f>AVERAGE(INDEX(Monatsdaten!CP$2:CP$1980,($AM238-1)*3+1,1):INDEX(Monatsdaten!CP$2:CP$1980,$AM238*3,1))</f>
        <v>9.6666666666666661</v>
      </c>
      <c r="AH238" s="105">
        <f>AVERAGE(INDEX(Monatsdaten!CQ$2:CQ$1980,($AM238-1)*3+1,1):INDEX(Monatsdaten!CQ$2:CQ$1980,$AM238*3,1))</f>
        <v>10.466666666666667</v>
      </c>
      <c r="AM238" s="107">
        <v>237</v>
      </c>
    </row>
    <row r="239" spans="1:39">
      <c r="A239" s="55" t="s">
        <v>816</v>
      </c>
      <c r="D239" s="105">
        <f>Quartalsdaten!J239</f>
        <v>-0.317</v>
      </c>
      <c r="E239" s="105">
        <f>Quartalsdaten!K239</f>
        <v>-0.13</v>
      </c>
      <c r="I239" s="105">
        <f>Quartalsdaten!Y239</f>
        <v>5.151007965206321</v>
      </c>
      <c r="L239" s="41">
        <f>Quartalsdaten!AY239</f>
        <v>68.36</v>
      </c>
      <c r="T239" s="105">
        <f>Quartalsdaten!AJ239</f>
        <v>1.12934</v>
      </c>
      <c r="AC239" s="105">
        <f>Annual!W115</f>
        <v>2997.3690000000001</v>
      </c>
      <c r="AD239" s="41">
        <f>Annual!X115</f>
        <v>1.394457841762045</v>
      </c>
      <c r="AE239" s="105"/>
      <c r="AH239" s="105"/>
      <c r="AM239" s="107">
        <v>238</v>
      </c>
    </row>
    <row r="240" spans="1:39">
      <c r="A240" s="55" t="s">
        <v>817</v>
      </c>
      <c r="D240" s="105">
        <f>Quartalsdaten!J240</f>
        <v>-0.39700000000000002</v>
      </c>
      <c r="E240" s="105">
        <f>Quartalsdaten!K240</f>
        <v>-0.56999999999999995</v>
      </c>
      <c r="I240" s="105">
        <f>Quartalsdaten!Y240</f>
        <v>5.1732572319973666</v>
      </c>
      <c r="L240" s="41">
        <f>Quartalsdaten!AY240</f>
        <v>62.12</v>
      </c>
      <c r="T240" s="105">
        <f>Quartalsdaten!AJ240</f>
        <v>1.10039</v>
      </c>
      <c r="AC240" s="105">
        <f>Annual!W116</f>
        <v>2997.3690000000001</v>
      </c>
      <c r="AD240" s="41">
        <f>Annual!X116</f>
        <v>1.394457841762045</v>
      </c>
      <c r="AE240" s="105"/>
      <c r="AM240" s="107">
        <v>239</v>
      </c>
    </row>
    <row r="241" spans="1:39">
      <c r="A241" s="55" t="s">
        <v>818</v>
      </c>
      <c r="D241" s="105">
        <f>Quartalsdaten!J241</f>
        <v>-0.40300000000000002</v>
      </c>
      <c r="E241" s="105">
        <f>Quartalsdaten!K241</f>
        <v>-0.4</v>
      </c>
      <c r="I241" s="105">
        <f>Quartalsdaten!Y241</f>
        <v>5.1903236197958256</v>
      </c>
      <c r="L241" s="41">
        <f>Quartalsdaten!AY241</f>
        <v>62.56</v>
      </c>
      <c r="T241" s="105">
        <f>Quartalsdaten!AJ241</f>
        <v>1.111345</v>
      </c>
      <c r="AC241" s="105">
        <f>Annual!W117</f>
        <v>2997.3690000000001</v>
      </c>
      <c r="AD241" s="41">
        <f>Annual!X117</f>
        <v>1.394457841762045</v>
      </c>
      <c r="AE241" s="105"/>
      <c r="AM241" s="107">
        <v>240</v>
      </c>
    </row>
    <row r="242" spans="1:39">
      <c r="A242" s="105" t="s">
        <v>908</v>
      </c>
      <c r="D242" s="105">
        <f>Quartalsdaten!J242</f>
        <v>-0.40600000000000003</v>
      </c>
      <c r="E242" s="105">
        <f>Quartalsdaten!K242</f>
        <v>-0.43</v>
      </c>
      <c r="I242" s="105">
        <f>Quartalsdaten!Y242</f>
        <v>5.0320306663767678</v>
      </c>
      <c r="L242" s="41">
        <f>Quartalsdaten!AY242</f>
        <v>51.18</v>
      </c>
      <c r="T242" s="105">
        <f>Quartalsdaten!AJ242</f>
        <v>1.106341</v>
      </c>
      <c r="AC242" s="105">
        <f>Annual!W118</f>
        <v>3046.49</v>
      </c>
      <c r="AD242" s="41">
        <f>Annual!X118</f>
        <v>1.406560968858092</v>
      </c>
      <c r="AM242" s="107">
        <v>241</v>
      </c>
    </row>
    <row r="243" spans="1:39">
      <c r="A243" s="105" t="s">
        <v>909</v>
      </c>
      <c r="D243" s="105">
        <f>Quartalsdaten!J243</f>
        <v>-0.30099999999999999</v>
      </c>
      <c r="E243" s="105">
        <f>Quartalsdaten!K243</f>
        <v>-0.47</v>
      </c>
      <c r="I243" s="105">
        <f>Quartalsdaten!Y243</f>
        <v>4.575938716464421</v>
      </c>
      <c r="L243" s="41">
        <f>Quartalsdaten!AY243</f>
        <v>33.380000000000003</v>
      </c>
      <c r="T243" s="105">
        <f>Quartalsdaten!AJ243</f>
        <v>1.125459</v>
      </c>
      <c r="AC243" s="105">
        <f>Annual!W119</f>
        <v>3046.49</v>
      </c>
      <c r="AD243" s="41">
        <f>Annual!X119</f>
        <v>1.406560968858092</v>
      </c>
      <c r="AM243" s="107">
        <v>242</v>
      </c>
    </row>
    <row r="244" spans="1:39">
      <c r="A244" s="105" t="s">
        <v>910</v>
      </c>
      <c r="D244" s="105">
        <f>Quartalsdaten!J244</f>
        <v>-0.47199999999999998</v>
      </c>
      <c r="E244" s="105">
        <f>Quartalsdaten!K244</f>
        <v>-0.5</v>
      </c>
      <c r="I244" s="105">
        <f>Quartalsdaten!Y244</f>
        <v>4.6011063794049756</v>
      </c>
      <c r="L244" s="41">
        <f>Quartalsdaten!AY244</f>
        <v>43.44</v>
      </c>
      <c r="T244" s="105">
        <f>Quartalsdaten!AJ244</f>
        <v>1.179241</v>
      </c>
      <c r="AC244" s="105">
        <f>Annual!W120</f>
        <v>3046.49</v>
      </c>
      <c r="AD244" s="41">
        <f>Annual!X120</f>
        <v>1.406560968858092</v>
      </c>
      <c r="AM244" s="107">
        <v>243</v>
      </c>
    </row>
    <row r="245" spans="1:39">
      <c r="A245" s="105" t="s">
        <v>911</v>
      </c>
      <c r="D245" s="105">
        <f>Quartalsdaten!J245</f>
        <v>-0.52300000000000002</v>
      </c>
      <c r="E245" s="105">
        <f>Quartalsdaten!K245</f>
        <v>-0.6</v>
      </c>
      <c r="I245" s="105" t="e">
        <f>Quartalsdaten!Y245</f>
        <v>#REF!</v>
      </c>
      <c r="L245" s="41">
        <f>Quartalsdaten!AY245</f>
        <v>45.35</v>
      </c>
      <c r="T245" s="105">
        <f>Quartalsdaten!AJ245</f>
        <v>1.2169730000000001</v>
      </c>
      <c r="AC245" s="105">
        <f>Annual!W121</f>
        <v>3046.49</v>
      </c>
      <c r="AD245" s="41">
        <f>Annual!X121</f>
        <v>1.406560968858092</v>
      </c>
      <c r="AM245" s="107">
        <v>244</v>
      </c>
    </row>
    <row r="246" spans="1:39">
      <c r="AD246" s="41"/>
      <c r="AM246" s="107">
        <v>245</v>
      </c>
    </row>
    <row r="247" spans="1:39">
      <c r="AM247" s="107">
        <v>246</v>
      </c>
    </row>
    <row r="248" spans="1:39">
      <c r="AM248" s="107">
        <v>247</v>
      </c>
    </row>
    <row r="249" spans="1:39">
      <c r="AM249" s="107">
        <v>248</v>
      </c>
    </row>
    <row r="250" spans="1:39">
      <c r="AM250" s="107">
        <v>249</v>
      </c>
    </row>
    <row r="251" spans="1:39">
      <c r="AM251" s="107">
        <v>250</v>
      </c>
    </row>
    <row r="252" spans="1:39">
      <c r="AM252" s="107">
        <v>251</v>
      </c>
    </row>
    <row r="253" spans="1:39">
      <c r="AM253" s="107">
        <v>252</v>
      </c>
    </row>
    <row r="254" spans="1:39">
      <c r="AM254" s="107">
        <v>253</v>
      </c>
    </row>
    <row r="255" spans="1:39">
      <c r="AM255" s="107">
        <v>254</v>
      </c>
    </row>
    <row r="256" spans="1:39">
      <c r="AM256" s="107">
        <v>255</v>
      </c>
    </row>
    <row r="257" spans="39:39">
      <c r="AM257" s="107">
        <v>256</v>
      </c>
    </row>
    <row r="258" spans="39:39">
      <c r="AM258" s="107">
        <v>257</v>
      </c>
    </row>
    <row r="259" spans="39:39">
      <c r="AM259" s="107">
        <v>258</v>
      </c>
    </row>
    <row r="260" spans="39:39">
      <c r="AM260" s="107">
        <v>259</v>
      </c>
    </row>
    <row r="261" spans="39:39">
      <c r="AM261" s="107">
        <v>260</v>
      </c>
    </row>
    <row r="262" spans="39:39">
      <c r="AM262" s="107">
        <v>261</v>
      </c>
    </row>
    <row r="263" spans="39:39">
      <c r="AM263" s="107">
        <v>262</v>
      </c>
    </row>
    <row r="264" spans="39:39">
      <c r="AM264" s="107">
        <v>263</v>
      </c>
    </row>
    <row r="265" spans="39:39">
      <c r="AM265" s="107">
        <v>264</v>
      </c>
    </row>
    <row r="266" spans="39:39">
      <c r="AM266" s="107">
        <v>265</v>
      </c>
    </row>
    <row r="267" spans="39:39">
      <c r="AM267" s="107">
        <v>266</v>
      </c>
    </row>
    <row r="268" spans="39:39">
      <c r="AM268" s="107">
        <v>267</v>
      </c>
    </row>
    <row r="269" spans="39:39">
      <c r="AM269" s="107">
        <v>268</v>
      </c>
    </row>
    <row r="270" spans="39:39">
      <c r="AM270" s="107">
        <v>269</v>
      </c>
    </row>
    <row r="271" spans="39:39">
      <c r="AM271" s="107">
        <v>270</v>
      </c>
    </row>
    <row r="272" spans="39:39">
      <c r="AM272" s="107">
        <v>271</v>
      </c>
    </row>
    <row r="273" spans="39:39">
      <c r="AM273" s="107">
        <v>272</v>
      </c>
    </row>
    <row r="274" spans="39:39">
      <c r="AM274" s="107">
        <v>273</v>
      </c>
    </row>
    <row r="275" spans="39:39">
      <c r="AM275" s="107">
        <v>274</v>
      </c>
    </row>
    <row r="276" spans="39:39">
      <c r="AM276" s="107">
        <v>275</v>
      </c>
    </row>
    <row r="277" spans="39:39">
      <c r="AM277" s="107">
        <v>276</v>
      </c>
    </row>
    <row r="278" spans="39:39">
      <c r="AM278" s="107">
        <v>277</v>
      </c>
    </row>
    <row r="279" spans="39:39">
      <c r="AM279" s="107">
        <v>278</v>
      </c>
    </row>
    <row r="280" spans="39:39">
      <c r="AM280" s="107">
        <v>279</v>
      </c>
    </row>
    <row r="281" spans="39:39">
      <c r="AM281" s="107">
        <v>280</v>
      </c>
    </row>
    <row r="282" spans="39:39">
      <c r="AM282" s="107">
        <v>281</v>
      </c>
    </row>
    <row r="283" spans="39:39">
      <c r="AM283" s="107">
        <v>282</v>
      </c>
    </row>
    <row r="284" spans="39:39">
      <c r="AM284" s="107">
        <v>283</v>
      </c>
    </row>
    <row r="285" spans="39:39">
      <c r="AM285" s="107">
        <v>284</v>
      </c>
    </row>
    <row r="286" spans="39:39">
      <c r="AM286" s="107">
        <v>285</v>
      </c>
    </row>
    <row r="287" spans="39:39">
      <c r="AM287" s="107">
        <v>286</v>
      </c>
    </row>
    <row r="288" spans="39:39">
      <c r="AM288" s="107">
        <v>287</v>
      </c>
    </row>
    <row r="289" spans="39:39">
      <c r="AM289" s="107">
        <v>288</v>
      </c>
    </row>
    <row r="290" spans="39:39">
      <c r="AM290" s="107">
        <v>289</v>
      </c>
    </row>
    <row r="291" spans="39:39">
      <c r="AM291" s="107">
        <v>290</v>
      </c>
    </row>
    <row r="292" spans="39:39">
      <c r="AM292" s="107">
        <v>291</v>
      </c>
    </row>
    <row r="293" spans="39:39">
      <c r="AM293" s="107">
        <v>292</v>
      </c>
    </row>
    <row r="294" spans="39:39">
      <c r="AM294" s="107">
        <v>293</v>
      </c>
    </row>
    <row r="295" spans="39:39">
      <c r="AM295" s="107">
        <v>294</v>
      </c>
    </row>
    <row r="296" spans="39:39">
      <c r="AM296" s="107">
        <v>295</v>
      </c>
    </row>
    <row r="297" spans="39:39">
      <c r="AM297" s="107">
        <v>296</v>
      </c>
    </row>
    <row r="298" spans="39:39">
      <c r="AM298" s="107">
        <v>297</v>
      </c>
    </row>
    <row r="299" spans="39:39">
      <c r="AM299" s="107">
        <v>298</v>
      </c>
    </row>
    <row r="300" spans="39:39">
      <c r="AM300" s="107">
        <v>299</v>
      </c>
    </row>
    <row r="301" spans="39:39">
      <c r="AM301" s="107">
        <v>300</v>
      </c>
    </row>
    <row r="302" spans="39:39">
      <c r="AM302" s="107">
        <v>301</v>
      </c>
    </row>
    <row r="303" spans="39:39">
      <c r="AM303" s="107">
        <v>302</v>
      </c>
    </row>
    <row r="304" spans="39:39">
      <c r="AM304" s="107">
        <v>303</v>
      </c>
    </row>
    <row r="305" spans="39:39">
      <c r="AM305" s="107">
        <v>304</v>
      </c>
    </row>
    <row r="306" spans="39:39">
      <c r="AM306" s="107">
        <v>305</v>
      </c>
    </row>
    <row r="307" spans="39:39">
      <c r="AM307" s="107">
        <v>306</v>
      </c>
    </row>
    <row r="308" spans="39:39">
      <c r="AM308" s="107">
        <v>307</v>
      </c>
    </row>
    <row r="309" spans="39:39">
      <c r="AM309" s="107">
        <v>308</v>
      </c>
    </row>
    <row r="310" spans="39:39">
      <c r="AM310" s="107">
        <v>309</v>
      </c>
    </row>
    <row r="311" spans="39:39">
      <c r="AM311" s="107">
        <v>310</v>
      </c>
    </row>
    <row r="312" spans="39:39">
      <c r="AM312" s="107">
        <v>311</v>
      </c>
    </row>
    <row r="313" spans="39:39">
      <c r="AM313" s="107">
        <v>312</v>
      </c>
    </row>
    <row r="314" spans="39:39">
      <c r="AM314" s="107">
        <v>313</v>
      </c>
    </row>
    <row r="315" spans="39:39">
      <c r="AM315" s="107">
        <v>314</v>
      </c>
    </row>
    <row r="316" spans="39:39">
      <c r="AM316" s="107">
        <v>315</v>
      </c>
    </row>
    <row r="317" spans="39:39">
      <c r="AM317" s="107">
        <v>316</v>
      </c>
    </row>
    <row r="318" spans="39:39">
      <c r="AM318" s="107">
        <v>317</v>
      </c>
    </row>
    <row r="319" spans="39:39">
      <c r="AM319" s="107">
        <v>318</v>
      </c>
    </row>
    <row r="320" spans="39:39">
      <c r="AM320" s="107">
        <v>319</v>
      </c>
    </row>
    <row r="321" spans="39:39">
      <c r="AM321" s="107">
        <v>320</v>
      </c>
    </row>
    <row r="322" spans="39:39">
      <c r="AM322" s="107">
        <v>321</v>
      </c>
    </row>
    <row r="323" spans="39:39">
      <c r="AM323" s="107">
        <v>322</v>
      </c>
    </row>
    <row r="324" spans="39:39">
      <c r="AM324" s="107">
        <v>323</v>
      </c>
    </row>
    <row r="325" spans="39:39">
      <c r="AM325" s="107">
        <v>324</v>
      </c>
    </row>
    <row r="326" spans="39:39">
      <c r="AM326" s="107">
        <v>325</v>
      </c>
    </row>
    <row r="327" spans="39:39">
      <c r="AM327" s="107">
        <v>326</v>
      </c>
    </row>
    <row r="328" spans="39:39">
      <c r="AM328" s="107">
        <v>327</v>
      </c>
    </row>
    <row r="329" spans="39:39">
      <c r="AM329" s="107">
        <v>328</v>
      </c>
    </row>
    <row r="330" spans="39:39">
      <c r="AM330" s="107">
        <v>329</v>
      </c>
    </row>
    <row r="331" spans="39:39">
      <c r="AM331" s="107">
        <v>330</v>
      </c>
    </row>
    <row r="332" spans="39:39">
      <c r="AM332" s="107">
        <v>331</v>
      </c>
    </row>
    <row r="333" spans="39:39">
      <c r="AM333" s="107">
        <v>332</v>
      </c>
    </row>
    <row r="334" spans="39:39">
      <c r="AM334" s="107">
        <v>333</v>
      </c>
    </row>
    <row r="335" spans="39:39">
      <c r="AM335" s="107">
        <v>334</v>
      </c>
    </row>
    <row r="336" spans="39:39">
      <c r="AM336" s="107">
        <v>335</v>
      </c>
    </row>
    <row r="337" spans="39:39">
      <c r="AM337" s="107">
        <v>336</v>
      </c>
    </row>
    <row r="338" spans="39:39">
      <c r="AM338" s="107">
        <v>337</v>
      </c>
    </row>
    <row r="339" spans="39:39">
      <c r="AM339" s="107">
        <v>338</v>
      </c>
    </row>
    <row r="340" spans="39:39">
      <c r="AM340" s="107">
        <v>339</v>
      </c>
    </row>
    <row r="341" spans="39:39">
      <c r="AM341" s="107">
        <v>340</v>
      </c>
    </row>
    <row r="342" spans="39:39">
      <c r="AM342" s="107">
        <v>341</v>
      </c>
    </row>
    <row r="343" spans="39:39">
      <c r="AM343" s="107">
        <v>342</v>
      </c>
    </row>
    <row r="344" spans="39:39">
      <c r="AM344" s="107">
        <v>343</v>
      </c>
    </row>
    <row r="345" spans="39:39">
      <c r="AM345" s="107">
        <v>344</v>
      </c>
    </row>
    <row r="346" spans="39:39">
      <c r="AM346" s="107">
        <v>345</v>
      </c>
    </row>
    <row r="347" spans="39:39">
      <c r="AM347" s="107">
        <v>346</v>
      </c>
    </row>
    <row r="348" spans="39:39">
      <c r="AM348" s="107">
        <v>347</v>
      </c>
    </row>
    <row r="349" spans="39:39">
      <c r="AM349" s="107">
        <v>348</v>
      </c>
    </row>
    <row r="350" spans="39:39">
      <c r="AM350" s="107">
        <v>349</v>
      </c>
    </row>
    <row r="351" spans="39:39">
      <c r="AM351" s="107">
        <v>350</v>
      </c>
    </row>
    <row r="352" spans="39:39">
      <c r="AM352" s="107">
        <v>351</v>
      </c>
    </row>
    <row r="353" spans="39:39">
      <c r="AM353" s="107">
        <v>352</v>
      </c>
    </row>
    <row r="354" spans="39:39">
      <c r="AM354" s="107">
        <v>353</v>
      </c>
    </row>
    <row r="355" spans="39:39">
      <c r="AM355" s="107">
        <v>354</v>
      </c>
    </row>
    <row r="356" spans="39:39">
      <c r="AM356" s="107">
        <v>355</v>
      </c>
    </row>
    <row r="357" spans="39:39">
      <c r="AM357" s="107">
        <v>356</v>
      </c>
    </row>
    <row r="358" spans="39:39">
      <c r="AM358" s="107">
        <v>357</v>
      </c>
    </row>
    <row r="359" spans="39:39">
      <c r="AM359" s="107">
        <v>358</v>
      </c>
    </row>
    <row r="360" spans="39:39">
      <c r="AM360" s="107">
        <v>359</v>
      </c>
    </row>
    <row r="361" spans="39:39">
      <c r="AM361" s="107">
        <v>360</v>
      </c>
    </row>
    <row r="362" spans="39:39">
      <c r="AM362" s="107">
        <v>361</v>
      </c>
    </row>
    <row r="363" spans="39:39">
      <c r="AM363" s="107">
        <v>362</v>
      </c>
    </row>
    <row r="364" spans="39:39">
      <c r="AM364" s="107">
        <v>363</v>
      </c>
    </row>
    <row r="365" spans="39:39">
      <c r="AM365" s="107">
        <v>364</v>
      </c>
    </row>
    <row r="366" spans="39:39">
      <c r="AM366" s="107">
        <v>365</v>
      </c>
    </row>
    <row r="367" spans="39:39">
      <c r="AM367" s="107">
        <v>366</v>
      </c>
    </row>
    <row r="368" spans="39:39">
      <c r="AM368" s="107">
        <v>367</v>
      </c>
    </row>
    <row r="369" spans="39:39">
      <c r="AM369" s="107">
        <v>368</v>
      </c>
    </row>
    <row r="370" spans="39:39">
      <c r="AM370" s="107">
        <v>369</v>
      </c>
    </row>
    <row r="371" spans="39:39">
      <c r="AM371" s="107">
        <v>370</v>
      </c>
    </row>
    <row r="372" spans="39:39">
      <c r="AM372" s="107">
        <v>371</v>
      </c>
    </row>
    <row r="373" spans="39:39">
      <c r="AM373" s="107">
        <v>372</v>
      </c>
    </row>
    <row r="374" spans="39:39">
      <c r="AM374" s="107">
        <v>373</v>
      </c>
    </row>
    <row r="375" spans="39:39">
      <c r="AM375" s="107">
        <v>374</v>
      </c>
    </row>
    <row r="376" spans="39:39">
      <c r="AM376" s="107">
        <v>375</v>
      </c>
    </row>
    <row r="377" spans="39:39">
      <c r="AM377" s="107">
        <v>376</v>
      </c>
    </row>
    <row r="378" spans="39:39">
      <c r="AM378" s="107">
        <v>377</v>
      </c>
    </row>
    <row r="379" spans="39:39">
      <c r="AM379" s="107">
        <v>378</v>
      </c>
    </row>
    <row r="380" spans="39:39">
      <c r="AM380" s="107">
        <v>379</v>
      </c>
    </row>
    <row r="381" spans="39:39">
      <c r="AM381" s="107">
        <v>380</v>
      </c>
    </row>
    <row r="382" spans="39:39">
      <c r="AM382" s="107">
        <v>381</v>
      </c>
    </row>
    <row r="383" spans="39:39">
      <c r="AM383" s="107">
        <v>382</v>
      </c>
    </row>
    <row r="384" spans="39:39">
      <c r="AM384" s="107">
        <v>383</v>
      </c>
    </row>
    <row r="385" spans="39:39">
      <c r="AM385" s="107">
        <v>384</v>
      </c>
    </row>
    <row r="386" spans="39:39">
      <c r="AM386" s="107">
        <v>385</v>
      </c>
    </row>
    <row r="387" spans="39:39">
      <c r="AM387" s="107">
        <v>386</v>
      </c>
    </row>
    <row r="388" spans="39:39">
      <c r="AM388" s="107">
        <v>387</v>
      </c>
    </row>
    <row r="389" spans="39:39">
      <c r="AM389" s="107">
        <v>388</v>
      </c>
    </row>
    <row r="390" spans="39:39">
      <c r="AM390" s="107">
        <v>389</v>
      </c>
    </row>
    <row r="391" spans="39:39">
      <c r="AM391" s="107">
        <v>390</v>
      </c>
    </row>
    <row r="392" spans="39:39">
      <c r="AM392" s="107">
        <v>391</v>
      </c>
    </row>
    <row r="393" spans="39:39">
      <c r="AM393" s="107">
        <v>392</v>
      </c>
    </row>
    <row r="394" spans="39:39">
      <c r="AM394" s="107">
        <v>393</v>
      </c>
    </row>
    <row r="395" spans="39:39">
      <c r="AM395" s="107">
        <v>394</v>
      </c>
    </row>
    <row r="396" spans="39:39">
      <c r="AM396" s="107">
        <v>395</v>
      </c>
    </row>
    <row r="397" spans="39:39">
      <c r="AM397" s="107">
        <v>396</v>
      </c>
    </row>
    <row r="398" spans="39:39">
      <c r="AM398" s="107">
        <v>397</v>
      </c>
    </row>
    <row r="399" spans="39:39">
      <c r="AM399" s="107">
        <v>398</v>
      </c>
    </row>
    <row r="400" spans="39:39">
      <c r="AM400" s="107">
        <v>399</v>
      </c>
    </row>
    <row r="401" spans="39:39">
      <c r="AM401" s="107">
        <v>400</v>
      </c>
    </row>
    <row r="402" spans="39:39">
      <c r="AM402" s="107">
        <v>401</v>
      </c>
    </row>
    <row r="403" spans="39:39">
      <c r="AM403" s="107">
        <v>402</v>
      </c>
    </row>
    <row r="404" spans="39:39">
      <c r="AM404" s="107">
        <v>403</v>
      </c>
    </row>
    <row r="405" spans="39:39">
      <c r="AM405" s="107">
        <v>404</v>
      </c>
    </row>
    <row r="406" spans="39:39">
      <c r="AM406" s="107">
        <v>405</v>
      </c>
    </row>
    <row r="407" spans="39:39">
      <c r="AM407" s="107">
        <v>406</v>
      </c>
    </row>
    <row r="408" spans="39:39">
      <c r="AM408" s="107">
        <v>407</v>
      </c>
    </row>
    <row r="409" spans="39:39">
      <c r="AM409" s="107">
        <v>408</v>
      </c>
    </row>
    <row r="410" spans="39:39">
      <c r="AM410" s="107">
        <v>409</v>
      </c>
    </row>
    <row r="411" spans="39:39">
      <c r="AM411" s="107">
        <v>410</v>
      </c>
    </row>
    <row r="412" spans="39:39">
      <c r="AM412" s="107">
        <v>411</v>
      </c>
    </row>
    <row r="413" spans="39:39">
      <c r="AM413" s="107">
        <v>412</v>
      </c>
    </row>
    <row r="414" spans="39:39">
      <c r="AM414" s="107">
        <v>413</v>
      </c>
    </row>
    <row r="415" spans="39:39">
      <c r="AM415" s="107">
        <v>414</v>
      </c>
    </row>
    <row r="416" spans="39:39">
      <c r="AM416" s="107">
        <v>415</v>
      </c>
    </row>
    <row r="417" spans="39:39">
      <c r="AM417" s="107">
        <v>416</v>
      </c>
    </row>
    <row r="418" spans="39:39">
      <c r="AM418" s="107">
        <v>417</v>
      </c>
    </row>
    <row r="419" spans="39:39">
      <c r="AM419" s="107">
        <v>418</v>
      </c>
    </row>
    <row r="420" spans="39:39">
      <c r="AM420" s="107">
        <v>419</v>
      </c>
    </row>
    <row r="421" spans="39:39">
      <c r="AM421" s="107">
        <v>420</v>
      </c>
    </row>
    <row r="422" spans="39:39">
      <c r="AM422" s="107">
        <v>421</v>
      </c>
    </row>
    <row r="423" spans="39:39">
      <c r="AM423" s="107">
        <v>422</v>
      </c>
    </row>
    <row r="424" spans="39:39">
      <c r="AM424" s="107">
        <v>423</v>
      </c>
    </row>
    <row r="425" spans="39:39">
      <c r="AM425" s="107">
        <v>424</v>
      </c>
    </row>
    <row r="426" spans="39:39">
      <c r="AM426" s="107">
        <v>425</v>
      </c>
    </row>
    <row r="427" spans="39:39">
      <c r="AM427" s="107">
        <v>426</v>
      </c>
    </row>
    <row r="428" spans="39:39">
      <c r="AM428" s="107">
        <v>427</v>
      </c>
    </row>
    <row r="429" spans="39:39">
      <c r="AM429" s="107">
        <v>428</v>
      </c>
    </row>
    <row r="430" spans="39:39">
      <c r="AM430" s="107">
        <v>429</v>
      </c>
    </row>
    <row r="431" spans="39:39">
      <c r="AM431" s="107">
        <v>430</v>
      </c>
    </row>
    <row r="432" spans="39:39">
      <c r="AM432" s="107">
        <v>431</v>
      </c>
    </row>
    <row r="433" spans="39:39">
      <c r="AM433" s="107">
        <v>432</v>
      </c>
    </row>
    <row r="434" spans="39:39">
      <c r="AM434" s="107">
        <v>433</v>
      </c>
    </row>
    <row r="435" spans="39:39">
      <c r="AM435" s="107">
        <v>434</v>
      </c>
    </row>
    <row r="436" spans="39:39">
      <c r="AM436" s="107">
        <v>435</v>
      </c>
    </row>
    <row r="437" spans="39:39">
      <c r="AM437" s="107">
        <v>436</v>
      </c>
    </row>
    <row r="438" spans="39:39">
      <c r="AM438" s="107">
        <v>437</v>
      </c>
    </row>
    <row r="439" spans="39:39">
      <c r="AM439" s="107">
        <v>438</v>
      </c>
    </row>
    <row r="440" spans="39:39">
      <c r="AM440" s="107">
        <v>439</v>
      </c>
    </row>
    <row r="441" spans="39:39">
      <c r="AM441" s="107">
        <v>440</v>
      </c>
    </row>
    <row r="442" spans="39:39">
      <c r="AM442" s="107">
        <v>441</v>
      </c>
    </row>
    <row r="443" spans="39:39">
      <c r="AM443" s="107">
        <v>442</v>
      </c>
    </row>
    <row r="444" spans="39:39">
      <c r="AM444" s="107">
        <v>443</v>
      </c>
    </row>
    <row r="445" spans="39:39">
      <c r="AM445" s="107">
        <v>444</v>
      </c>
    </row>
    <row r="446" spans="39:39">
      <c r="AM446" s="107">
        <v>445</v>
      </c>
    </row>
    <row r="447" spans="39:39">
      <c r="AM447" s="107">
        <v>446</v>
      </c>
    </row>
    <row r="448" spans="39:39">
      <c r="AM448" s="107">
        <v>447</v>
      </c>
    </row>
    <row r="449" spans="39:39">
      <c r="AM449" s="107">
        <v>448</v>
      </c>
    </row>
    <row r="450" spans="39:39">
      <c r="AM450" s="107">
        <v>449</v>
      </c>
    </row>
    <row r="451" spans="39:39">
      <c r="AM451" s="107">
        <v>450</v>
      </c>
    </row>
    <row r="452" spans="39:39">
      <c r="AM452" s="107">
        <v>451</v>
      </c>
    </row>
    <row r="453" spans="39:39">
      <c r="AM453" s="107">
        <v>452</v>
      </c>
    </row>
    <row r="454" spans="39:39">
      <c r="AM454" s="107">
        <v>453</v>
      </c>
    </row>
    <row r="455" spans="39:39">
      <c r="AM455" s="107">
        <v>454</v>
      </c>
    </row>
    <row r="456" spans="39:39">
      <c r="AM456" s="107">
        <v>455</v>
      </c>
    </row>
    <row r="457" spans="39:39">
      <c r="AM457" s="107">
        <v>456</v>
      </c>
    </row>
    <row r="458" spans="39:39">
      <c r="AM458" s="107">
        <v>457</v>
      </c>
    </row>
    <row r="459" spans="39:39">
      <c r="AM459" s="107">
        <v>458</v>
      </c>
    </row>
    <row r="460" spans="39:39">
      <c r="AM460" s="107">
        <v>459</v>
      </c>
    </row>
    <row r="461" spans="39:39">
      <c r="AM461" s="107">
        <v>460</v>
      </c>
    </row>
    <row r="462" spans="39:39">
      <c r="AM462" s="107">
        <v>461</v>
      </c>
    </row>
    <row r="463" spans="39:39">
      <c r="AM463" s="107">
        <v>462</v>
      </c>
    </row>
    <row r="464" spans="39:39">
      <c r="AM464" s="107">
        <v>463</v>
      </c>
    </row>
    <row r="465" spans="39:39">
      <c r="AM465" s="107">
        <v>464</v>
      </c>
    </row>
    <row r="466" spans="39:39">
      <c r="AM466" s="107">
        <v>465</v>
      </c>
    </row>
    <row r="467" spans="39:39">
      <c r="AM467" s="107">
        <v>466</v>
      </c>
    </row>
    <row r="468" spans="39:39">
      <c r="AM468" s="107">
        <v>467</v>
      </c>
    </row>
    <row r="469" spans="39:39">
      <c r="AM469" s="107">
        <v>468</v>
      </c>
    </row>
    <row r="470" spans="39:39">
      <c r="AM470" s="107">
        <v>469</v>
      </c>
    </row>
    <row r="471" spans="39:39">
      <c r="AM471" s="107">
        <v>470</v>
      </c>
    </row>
    <row r="472" spans="39:39">
      <c r="AM472" s="107">
        <v>471</v>
      </c>
    </row>
    <row r="473" spans="39:39">
      <c r="AM473" s="107">
        <v>472</v>
      </c>
    </row>
    <row r="474" spans="39:39">
      <c r="AM474" s="107">
        <v>473</v>
      </c>
    </row>
    <row r="475" spans="39:39">
      <c r="AM475" s="107">
        <v>474</v>
      </c>
    </row>
    <row r="476" spans="39:39">
      <c r="AM476" s="107">
        <v>475</v>
      </c>
    </row>
    <row r="477" spans="39:39">
      <c r="AM477" s="107">
        <v>476</v>
      </c>
    </row>
    <row r="478" spans="39:39">
      <c r="AM478" s="107">
        <v>477</v>
      </c>
    </row>
    <row r="479" spans="39:39">
      <c r="AM479" s="107">
        <v>478</v>
      </c>
    </row>
    <row r="480" spans="39:39">
      <c r="AM480" s="107">
        <v>479</v>
      </c>
    </row>
    <row r="481" spans="39:39">
      <c r="AM481" s="107">
        <v>480</v>
      </c>
    </row>
    <row r="482" spans="39:39">
      <c r="AM482" s="107">
        <v>481</v>
      </c>
    </row>
    <row r="483" spans="39:39">
      <c r="AM483" s="107">
        <v>482</v>
      </c>
    </row>
    <row r="484" spans="39:39">
      <c r="AM484" s="107">
        <v>483</v>
      </c>
    </row>
    <row r="485" spans="39:39">
      <c r="AM485" s="107">
        <v>484</v>
      </c>
    </row>
    <row r="486" spans="39:39">
      <c r="AM486" s="107">
        <v>485</v>
      </c>
    </row>
    <row r="487" spans="39:39">
      <c r="AM487" s="107">
        <v>486</v>
      </c>
    </row>
    <row r="488" spans="39:39">
      <c r="AM488" s="107">
        <v>487</v>
      </c>
    </row>
    <row r="489" spans="39:39">
      <c r="AM489" s="107">
        <v>488</v>
      </c>
    </row>
    <row r="490" spans="39:39">
      <c r="AM490" s="107">
        <v>489</v>
      </c>
    </row>
    <row r="491" spans="39:39">
      <c r="AM491" s="107">
        <v>490</v>
      </c>
    </row>
    <row r="492" spans="39:39">
      <c r="AM492" s="107">
        <v>491</v>
      </c>
    </row>
    <row r="493" spans="39:39">
      <c r="AM493" s="107">
        <v>492</v>
      </c>
    </row>
    <row r="494" spans="39:39">
      <c r="AM494" s="107">
        <v>493</v>
      </c>
    </row>
    <row r="495" spans="39:39">
      <c r="AM495" s="107">
        <v>494</v>
      </c>
    </row>
    <row r="496" spans="39:39">
      <c r="AM496" s="107">
        <v>495</v>
      </c>
    </row>
    <row r="497" spans="39:39">
      <c r="AM497" s="107">
        <v>496</v>
      </c>
    </row>
    <row r="498" spans="39:39">
      <c r="AM498" s="107">
        <v>497</v>
      </c>
    </row>
    <row r="499" spans="39:39">
      <c r="AM499" s="107">
        <v>498</v>
      </c>
    </row>
    <row r="500" spans="39:39">
      <c r="AM500" s="107">
        <v>499</v>
      </c>
    </row>
    <row r="501" spans="39:39">
      <c r="AM501" s="107">
        <v>500</v>
      </c>
    </row>
    <row r="502" spans="39:39">
      <c r="AM502" s="107">
        <v>501</v>
      </c>
    </row>
    <row r="503" spans="39:39">
      <c r="AM503" s="107">
        <v>502</v>
      </c>
    </row>
    <row r="504" spans="39:39">
      <c r="AM504" s="107">
        <v>503</v>
      </c>
    </row>
    <row r="505" spans="39:39">
      <c r="AM505" s="107">
        <v>504</v>
      </c>
    </row>
    <row r="506" spans="39:39">
      <c r="AM506" s="107">
        <v>505</v>
      </c>
    </row>
    <row r="507" spans="39:39">
      <c r="AM507" s="107">
        <v>506</v>
      </c>
    </row>
    <row r="508" spans="39:39">
      <c r="AM508" s="107">
        <v>507</v>
      </c>
    </row>
    <row r="509" spans="39:39">
      <c r="AM509" s="107">
        <v>508</v>
      </c>
    </row>
    <row r="510" spans="39:39">
      <c r="AM510" s="107">
        <v>509</v>
      </c>
    </row>
    <row r="511" spans="39:39">
      <c r="AM511" s="107">
        <v>510</v>
      </c>
    </row>
    <row r="512" spans="39:39">
      <c r="AM512" s="107">
        <v>511</v>
      </c>
    </row>
    <row r="513" spans="39:39">
      <c r="AM513" s="107">
        <v>512</v>
      </c>
    </row>
    <row r="514" spans="39:39">
      <c r="AM514" s="107">
        <v>513</v>
      </c>
    </row>
    <row r="515" spans="39:39">
      <c r="AM515" s="107">
        <v>514</v>
      </c>
    </row>
    <row r="516" spans="39:39">
      <c r="AM516" s="107">
        <v>515</v>
      </c>
    </row>
    <row r="517" spans="39:39">
      <c r="AM517" s="107">
        <v>516</v>
      </c>
    </row>
    <row r="518" spans="39:39">
      <c r="AM518" s="107">
        <v>517</v>
      </c>
    </row>
    <row r="519" spans="39:39">
      <c r="AM519" s="107">
        <v>518</v>
      </c>
    </row>
    <row r="520" spans="39:39">
      <c r="AM520" s="107">
        <v>519</v>
      </c>
    </row>
    <row r="521" spans="39:39">
      <c r="AM521" s="107">
        <v>520</v>
      </c>
    </row>
    <row r="522" spans="39:39">
      <c r="AM522" s="107">
        <v>521</v>
      </c>
    </row>
    <row r="523" spans="39:39">
      <c r="AM523" s="107">
        <v>522</v>
      </c>
    </row>
    <row r="524" spans="39:39">
      <c r="AM524" s="107">
        <v>523</v>
      </c>
    </row>
    <row r="525" spans="39:39">
      <c r="AM525" s="107">
        <v>524</v>
      </c>
    </row>
    <row r="526" spans="39:39">
      <c r="AM526" s="107">
        <v>525</v>
      </c>
    </row>
    <row r="527" spans="39:39">
      <c r="AM527" s="107">
        <v>526</v>
      </c>
    </row>
    <row r="528" spans="39:39">
      <c r="AM528" s="107">
        <v>527</v>
      </c>
    </row>
    <row r="529" spans="39:39">
      <c r="AM529" s="107">
        <v>528</v>
      </c>
    </row>
    <row r="530" spans="39:39">
      <c r="AM530" s="107">
        <v>529</v>
      </c>
    </row>
    <row r="531" spans="39:39">
      <c r="AM531" s="107">
        <v>530</v>
      </c>
    </row>
    <row r="532" spans="39:39">
      <c r="AM532" s="107">
        <v>531</v>
      </c>
    </row>
    <row r="533" spans="39:39">
      <c r="AM533" s="107">
        <v>532</v>
      </c>
    </row>
    <row r="534" spans="39:39">
      <c r="AM534" s="107">
        <v>533</v>
      </c>
    </row>
    <row r="535" spans="39:39">
      <c r="AM535" s="107">
        <v>534</v>
      </c>
    </row>
    <row r="536" spans="39:39">
      <c r="AM536" s="107">
        <v>535</v>
      </c>
    </row>
    <row r="537" spans="39:39">
      <c r="AM537" s="107">
        <v>536</v>
      </c>
    </row>
    <row r="538" spans="39:39">
      <c r="AM538" s="107">
        <v>537</v>
      </c>
    </row>
    <row r="539" spans="39:39">
      <c r="AM539" s="107">
        <v>538</v>
      </c>
    </row>
    <row r="540" spans="39:39">
      <c r="AM540" s="107">
        <v>539</v>
      </c>
    </row>
    <row r="541" spans="39:39">
      <c r="AM541" s="107">
        <v>540</v>
      </c>
    </row>
    <row r="542" spans="39:39">
      <c r="AM542" s="107">
        <v>541</v>
      </c>
    </row>
    <row r="543" spans="39:39">
      <c r="AM543" s="107">
        <v>542</v>
      </c>
    </row>
    <row r="544" spans="39:39">
      <c r="AM544" s="107">
        <v>543</v>
      </c>
    </row>
    <row r="545" spans="39:39">
      <c r="AM545" s="107">
        <v>544</v>
      </c>
    </row>
    <row r="546" spans="39:39">
      <c r="AM546" s="107">
        <v>545</v>
      </c>
    </row>
    <row r="547" spans="39:39">
      <c r="AM547" s="107">
        <v>546</v>
      </c>
    </row>
    <row r="548" spans="39:39">
      <c r="AM548" s="107">
        <v>547</v>
      </c>
    </row>
    <row r="549" spans="39:39">
      <c r="AM549" s="107">
        <v>548</v>
      </c>
    </row>
    <row r="550" spans="39:39">
      <c r="AM550" s="107">
        <v>549</v>
      </c>
    </row>
    <row r="551" spans="39:39">
      <c r="AM551" s="107">
        <v>550</v>
      </c>
    </row>
    <row r="552" spans="39:39">
      <c r="AM552" s="107">
        <v>551</v>
      </c>
    </row>
    <row r="553" spans="39:39">
      <c r="AM553" s="107">
        <v>552</v>
      </c>
    </row>
    <row r="554" spans="39:39">
      <c r="AM554" s="107">
        <v>553</v>
      </c>
    </row>
    <row r="555" spans="39:39">
      <c r="AM555" s="107">
        <v>554</v>
      </c>
    </row>
    <row r="556" spans="39:39">
      <c r="AM556" s="107">
        <v>555</v>
      </c>
    </row>
    <row r="557" spans="39:39">
      <c r="AM557" s="107">
        <v>556</v>
      </c>
    </row>
    <row r="558" spans="39:39">
      <c r="AM558" s="107">
        <v>557</v>
      </c>
    </row>
    <row r="559" spans="39:39">
      <c r="AM559" s="107">
        <v>558</v>
      </c>
    </row>
    <row r="560" spans="39:39">
      <c r="AM560" s="107">
        <v>559</v>
      </c>
    </row>
    <row r="561" spans="39:39">
      <c r="AM561" s="107">
        <v>560</v>
      </c>
    </row>
    <row r="562" spans="39:39">
      <c r="AM562" s="107">
        <v>561</v>
      </c>
    </row>
    <row r="563" spans="39:39">
      <c r="AM563" s="107">
        <v>562</v>
      </c>
    </row>
    <row r="564" spans="39:39">
      <c r="AM564" s="107">
        <v>563</v>
      </c>
    </row>
    <row r="565" spans="39:39">
      <c r="AM565" s="107">
        <v>564</v>
      </c>
    </row>
    <row r="566" spans="39:39">
      <c r="AM566" s="107">
        <v>565</v>
      </c>
    </row>
    <row r="567" spans="39:39">
      <c r="AM567" s="107">
        <v>566</v>
      </c>
    </row>
    <row r="568" spans="39:39">
      <c r="AM568" s="107">
        <v>567</v>
      </c>
    </row>
    <row r="569" spans="39:39">
      <c r="AM569" s="107">
        <v>568</v>
      </c>
    </row>
    <row r="570" spans="39:39">
      <c r="AM570" s="107">
        <v>569</v>
      </c>
    </row>
    <row r="571" spans="39:39">
      <c r="AM571" s="107">
        <v>570</v>
      </c>
    </row>
    <row r="572" spans="39:39">
      <c r="AM572" s="107">
        <v>571</v>
      </c>
    </row>
    <row r="573" spans="39:39">
      <c r="AM573" s="107">
        <v>572</v>
      </c>
    </row>
    <row r="574" spans="39:39">
      <c r="AM574" s="107">
        <v>573</v>
      </c>
    </row>
    <row r="575" spans="39:39">
      <c r="AM575" s="107">
        <v>574</v>
      </c>
    </row>
    <row r="576" spans="39:39">
      <c r="AM576" s="107">
        <v>575</v>
      </c>
    </row>
    <row r="577" spans="39:39">
      <c r="AM577" s="107">
        <v>576</v>
      </c>
    </row>
    <row r="578" spans="39:39">
      <c r="AM578" s="107">
        <v>577</v>
      </c>
    </row>
    <row r="579" spans="39:39">
      <c r="AM579" s="107">
        <v>578</v>
      </c>
    </row>
    <row r="580" spans="39:39">
      <c r="AM580" s="107">
        <v>579</v>
      </c>
    </row>
    <row r="581" spans="39:39">
      <c r="AM581" s="107">
        <v>580</v>
      </c>
    </row>
    <row r="582" spans="39:39">
      <c r="AM582" s="107">
        <v>581</v>
      </c>
    </row>
    <row r="583" spans="39:39">
      <c r="AM583" s="107">
        <v>582</v>
      </c>
    </row>
    <row r="584" spans="39:39">
      <c r="AM584" s="107">
        <v>583</v>
      </c>
    </row>
    <row r="585" spans="39:39">
      <c r="AM585" s="107">
        <v>584</v>
      </c>
    </row>
    <row r="586" spans="39:39">
      <c r="AM586" s="107">
        <v>585</v>
      </c>
    </row>
    <row r="587" spans="39:39">
      <c r="AM587" s="107">
        <v>586</v>
      </c>
    </row>
    <row r="588" spans="39:39">
      <c r="AM588" s="107">
        <v>587</v>
      </c>
    </row>
    <row r="589" spans="39:39">
      <c r="AM589" s="107">
        <v>588</v>
      </c>
    </row>
    <row r="590" spans="39:39">
      <c r="AM590" s="107">
        <v>589</v>
      </c>
    </row>
    <row r="591" spans="39:39">
      <c r="AM591" s="107">
        <v>590</v>
      </c>
    </row>
    <row r="592" spans="39:39">
      <c r="AM592" s="107">
        <v>591</v>
      </c>
    </row>
    <row r="593" spans="39:39">
      <c r="AM593" s="107">
        <v>592</v>
      </c>
    </row>
    <row r="594" spans="39:39">
      <c r="AM594" s="107">
        <v>593</v>
      </c>
    </row>
    <row r="595" spans="39:39">
      <c r="AM595" s="107">
        <v>594</v>
      </c>
    </row>
    <row r="596" spans="39:39">
      <c r="AM596" s="107">
        <v>595</v>
      </c>
    </row>
    <row r="597" spans="39:39">
      <c r="AM597" s="107">
        <v>596</v>
      </c>
    </row>
    <row r="598" spans="39:39">
      <c r="AM598" s="107">
        <v>597</v>
      </c>
    </row>
    <row r="599" spans="39:39">
      <c r="AM599" s="107">
        <v>598</v>
      </c>
    </row>
    <row r="600" spans="39:39">
      <c r="AM600" s="107">
        <v>599</v>
      </c>
    </row>
    <row r="601" spans="39:39">
      <c r="AM601" s="107">
        <v>600</v>
      </c>
    </row>
  </sheetData>
  <pageMargins left="0.7" right="0.7" top="0.78740157499999996" bottom="0.78740157499999996" header="0.3" footer="0.3"/>
  <legacy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Tabelle41"/>
  <dimension ref="A1:EL4757"/>
  <sheetViews>
    <sheetView tabSelected="1" workbookViewId="0">
      <pane xSplit="1" ySplit="1" topLeftCell="DQ720" activePane="bottomRight" state="frozen"/>
      <selection activeCell="AA25" sqref="AA25"/>
      <selection pane="topRight" activeCell="AA25" sqref="AA25"/>
      <selection pane="bottomLeft" activeCell="AA25" sqref="AA25"/>
      <selection pane="bottomRight" activeCell="ED745" sqref="ED745"/>
    </sheetView>
  </sheetViews>
  <sheetFormatPr baseColWidth="10" defaultRowHeight="14.5"/>
  <cols>
    <col min="1" max="1" width="12.54296875" customWidth="1"/>
    <col min="27" max="27" width="11.54296875" style="42" customWidth="1"/>
  </cols>
  <sheetData>
    <row r="1" spans="1:136">
      <c r="A1" t="s">
        <v>375</v>
      </c>
      <c r="B1" t="s">
        <v>904</v>
      </c>
      <c r="C1" t="s">
        <v>376</v>
      </c>
      <c r="D1" t="s">
        <v>377</v>
      </c>
      <c r="E1" t="s">
        <v>378</v>
      </c>
      <c r="F1" s="15" t="s">
        <v>379</v>
      </c>
      <c r="G1" t="s">
        <v>380</v>
      </c>
      <c r="H1" t="s">
        <v>381</v>
      </c>
      <c r="I1" t="s">
        <v>382</v>
      </c>
      <c r="J1" t="s">
        <v>383</v>
      </c>
      <c r="K1" t="s">
        <v>384</v>
      </c>
      <c r="L1" t="s">
        <v>385</v>
      </c>
      <c r="M1" s="15" t="s">
        <v>386</v>
      </c>
      <c r="N1" s="15" t="s">
        <v>387</v>
      </c>
      <c r="O1" t="s">
        <v>388</v>
      </c>
      <c r="P1" t="s">
        <v>389</v>
      </c>
      <c r="Q1" t="s">
        <v>296</v>
      </c>
      <c r="R1" t="s">
        <v>297</v>
      </c>
      <c r="S1" t="s">
        <v>390</v>
      </c>
      <c r="T1" t="s">
        <v>391</v>
      </c>
      <c r="U1" t="s">
        <v>392</v>
      </c>
      <c r="V1" t="s">
        <v>393</v>
      </c>
      <c r="W1" t="s">
        <v>394</v>
      </c>
      <c r="X1" t="s">
        <v>395</v>
      </c>
      <c r="Y1" t="s">
        <v>396</v>
      </c>
      <c r="Z1" t="s">
        <v>397</v>
      </c>
      <c r="AA1" s="42" t="s">
        <v>398</v>
      </c>
      <c r="AB1" t="s">
        <v>399</v>
      </c>
      <c r="AC1" t="s">
        <v>400</v>
      </c>
      <c r="AD1" t="s">
        <v>401</v>
      </c>
      <c r="AE1" t="s">
        <v>402</v>
      </c>
      <c r="AF1" t="s">
        <v>312</v>
      </c>
      <c r="AG1" t="s">
        <v>313</v>
      </c>
      <c r="AH1" t="s">
        <v>403</v>
      </c>
      <c r="AI1" t="s">
        <v>404</v>
      </c>
      <c r="AJ1" t="s">
        <v>405</v>
      </c>
      <c r="AK1" t="s">
        <v>406</v>
      </c>
      <c r="AL1" t="s">
        <v>407</v>
      </c>
      <c r="AM1" t="s">
        <v>408</v>
      </c>
      <c r="AN1" t="s">
        <v>336</v>
      </c>
      <c r="AO1" t="s">
        <v>337</v>
      </c>
      <c r="AP1" t="s">
        <v>409</v>
      </c>
      <c r="AQ1" t="s">
        <v>340</v>
      </c>
      <c r="AR1" t="s">
        <v>341</v>
      </c>
      <c r="AS1" t="s">
        <v>410</v>
      </c>
      <c r="AT1" t="s">
        <v>343</v>
      </c>
      <c r="AU1" t="s">
        <v>345</v>
      </c>
      <c r="AV1" t="s">
        <v>411</v>
      </c>
      <c r="AW1" t="s">
        <v>473</v>
      </c>
      <c r="AX1" t="s">
        <v>412</v>
      </c>
      <c r="AY1" t="s">
        <v>413</v>
      </c>
      <c r="AZ1" t="s">
        <v>414</v>
      </c>
      <c r="BA1" t="s">
        <v>436</v>
      </c>
      <c r="BB1" t="s">
        <v>437</v>
      </c>
      <c r="BC1" t="s">
        <v>435</v>
      </c>
      <c r="BD1" t="s">
        <v>438</v>
      </c>
      <c r="BE1" t="s">
        <v>441</v>
      </c>
      <c r="BF1" t="s">
        <v>445</v>
      </c>
      <c r="BG1" t="s">
        <v>446</v>
      </c>
      <c r="BH1" s="22" t="s">
        <v>452</v>
      </c>
      <c r="BI1" s="22" t="s">
        <v>453</v>
      </c>
      <c r="BJ1" s="22" t="s">
        <v>454</v>
      </c>
      <c r="BK1" s="24" t="s">
        <v>460</v>
      </c>
      <c r="BL1" s="24" t="s">
        <v>461</v>
      </c>
      <c r="BM1" s="29" t="s">
        <v>469</v>
      </c>
      <c r="BN1" s="29" t="s">
        <v>468</v>
      </c>
      <c r="BO1" s="29" t="s">
        <v>470</v>
      </c>
      <c r="BP1" s="29" t="s">
        <v>471</v>
      </c>
      <c r="BQ1" s="29" t="s">
        <v>474</v>
      </c>
      <c r="BR1" s="29" t="s">
        <v>475</v>
      </c>
      <c r="BS1" s="29" t="s">
        <v>479</v>
      </c>
      <c r="BT1" s="29" t="s">
        <v>597</v>
      </c>
      <c r="BU1" s="29" t="s">
        <v>485</v>
      </c>
      <c r="BV1" s="29" t="s">
        <v>494</v>
      </c>
      <c r="BW1" s="29" t="s">
        <v>493</v>
      </c>
      <c r="BX1" s="29" t="s">
        <v>507</v>
      </c>
      <c r="BY1" s="29" t="s">
        <v>508</v>
      </c>
      <c r="BZ1" s="106" t="s">
        <v>550</v>
      </c>
      <c r="CA1" s="29" t="s">
        <v>596</v>
      </c>
      <c r="CB1" s="29" t="s">
        <v>484</v>
      </c>
      <c r="CC1" s="106" t="s">
        <v>599</v>
      </c>
      <c r="CD1" s="106" t="s">
        <v>600</v>
      </c>
      <c r="CE1" s="29" t="s">
        <v>602</v>
      </c>
      <c r="CF1" s="29" t="s">
        <v>604</v>
      </c>
      <c r="CH1" s="29" t="s">
        <v>617</v>
      </c>
      <c r="CI1" s="106" t="s">
        <v>618</v>
      </c>
      <c r="CJ1" s="29" t="s">
        <v>619</v>
      </c>
      <c r="CK1" s="29" t="s">
        <v>620</v>
      </c>
      <c r="CL1" s="106" t="s">
        <v>965</v>
      </c>
      <c r="CM1" s="29" t="s">
        <v>632</v>
      </c>
      <c r="CN1" s="106" t="s">
        <v>633</v>
      </c>
      <c r="CO1" s="106" t="s">
        <v>634</v>
      </c>
      <c r="CP1" s="106" t="s">
        <v>635</v>
      </c>
      <c r="CQ1" s="106" t="s">
        <v>644</v>
      </c>
      <c r="CR1" s="29" t="s">
        <v>645</v>
      </c>
      <c r="CS1" s="29" t="s">
        <v>646</v>
      </c>
      <c r="CT1" s="29" t="s">
        <v>647</v>
      </c>
      <c r="CU1" s="29" t="s">
        <v>650</v>
      </c>
      <c r="CV1" s="29" t="s">
        <v>655</v>
      </c>
      <c r="CW1" s="29" t="s">
        <v>692</v>
      </c>
      <c r="CX1" s="29" t="s">
        <v>697</v>
      </c>
      <c r="CY1" s="29" t="s">
        <v>698</v>
      </c>
      <c r="CZ1" s="29" t="s">
        <v>699</v>
      </c>
      <c r="DA1" s="29" t="s">
        <v>705</v>
      </c>
      <c r="DB1" s="29" t="s">
        <v>702</v>
      </c>
      <c r="DC1" s="29" t="s">
        <v>704</v>
      </c>
      <c r="DD1" s="29" t="s">
        <v>703</v>
      </c>
      <c r="DE1" s="29" t="s">
        <v>706</v>
      </c>
      <c r="DF1" s="29" t="s">
        <v>707</v>
      </c>
      <c r="DG1" s="29" t="s">
        <v>719</v>
      </c>
      <c r="DH1" s="29" t="s">
        <v>757</v>
      </c>
      <c r="DI1" s="29" t="s">
        <v>760</v>
      </c>
      <c r="DJ1" s="29" t="s">
        <v>883</v>
      </c>
      <c r="DK1" s="29" t="s">
        <v>884</v>
      </c>
      <c r="DL1" s="29" t="s">
        <v>897</v>
      </c>
      <c r="DM1" s="29" t="s">
        <v>898</v>
      </c>
      <c r="DN1" s="29" t="s">
        <v>899</v>
      </c>
      <c r="DO1" s="29" t="s">
        <v>914</v>
      </c>
      <c r="DP1" s="29" t="s">
        <v>921</v>
      </c>
      <c r="DQ1" s="42" t="s">
        <v>928</v>
      </c>
      <c r="DR1" s="42" t="s">
        <v>929</v>
      </c>
      <c r="DS1" s="29" t="s">
        <v>936</v>
      </c>
      <c r="DT1" s="29" t="s">
        <v>937</v>
      </c>
      <c r="DU1" s="29" t="s">
        <v>938</v>
      </c>
      <c r="DV1" s="29" t="s">
        <v>944</v>
      </c>
      <c r="DW1" s="29" t="s">
        <v>945</v>
      </c>
      <c r="DX1" s="29" t="s">
        <v>954</v>
      </c>
      <c r="DY1" s="29" t="s">
        <v>958</v>
      </c>
      <c r="DZ1" s="29" t="s">
        <v>959</v>
      </c>
      <c r="EA1" s="29" t="s">
        <v>621</v>
      </c>
      <c r="EB1" s="29" t="s">
        <v>968</v>
      </c>
      <c r="EC1" s="29" t="s">
        <v>972</v>
      </c>
      <c r="ED1" s="29" t="s">
        <v>987</v>
      </c>
      <c r="EE1" s="29" t="s">
        <v>988</v>
      </c>
      <c r="EF1" s="29" t="s">
        <v>992</v>
      </c>
    </row>
    <row r="2" spans="1:136">
      <c r="A2" s="3">
        <v>21930</v>
      </c>
      <c r="B2" t="str">
        <f>'Datastream-M'!B3</f>
        <v>#NA</v>
      </c>
      <c r="F2">
        <f>'Datastream-M'!F3</f>
        <v>21.6</v>
      </c>
      <c r="G2">
        <f>'Datastream-M'!G3</f>
        <v>0.46567399999999998</v>
      </c>
      <c r="H2" t="str">
        <f>'Datastream-M'!H3</f>
        <v>#NA</v>
      </c>
      <c r="I2">
        <f>'Datastream-M'!I3</f>
        <v>34.4</v>
      </c>
      <c r="J2" t="str">
        <f>'Datastream-M'!J3</f>
        <v>#NA</v>
      </c>
      <c r="K2" t="str">
        <f>'Datastream-M'!K3</f>
        <v>#NA</v>
      </c>
      <c r="L2">
        <f>'Datastream-M'!L3</f>
        <v>417.2</v>
      </c>
      <c r="M2">
        <f>'Datastream-M'!M3</f>
        <v>56199</v>
      </c>
      <c r="N2" t="str">
        <f>'Datastream-M'!N3</f>
        <v>#NA</v>
      </c>
      <c r="O2" t="str">
        <f>'Datastream-M'!O3</f>
        <v>#NA</v>
      </c>
      <c r="P2">
        <f>'Datastream-M'!P3</f>
        <v>1.5</v>
      </c>
      <c r="T2" s="1">
        <v>1</v>
      </c>
      <c r="U2" t="str">
        <f>'Datastream-M'!BL3</f>
        <v>#NA</v>
      </c>
      <c r="W2" t="str">
        <f>'Datastream-M'!BM3</f>
        <v>#NA</v>
      </c>
      <c r="Y2" t="str">
        <f>'Datastream-M'!W3</f>
        <v>#NA</v>
      </c>
      <c r="Z2" t="str">
        <f>'Datastream-M'!X3</f>
        <v>#NA</v>
      </c>
      <c r="AA2" s="42" t="str">
        <f>'Datastream-M'!Y3</f>
        <v>#NA</v>
      </c>
      <c r="AE2">
        <f>'Datastream-M'!AC3</f>
        <v>0.46567399999999998</v>
      </c>
      <c r="AK2">
        <f>'Datastream-M'!AG3</f>
        <v>1.93</v>
      </c>
      <c r="AS2" s="8">
        <f>'West-Deutschland-Q'!AI3</f>
        <v>19.5</v>
      </c>
      <c r="AT2" s="8">
        <f>100-'West-Deutschland-Q'!AJ3</f>
        <v>22</v>
      </c>
      <c r="BH2" s="1">
        <f>'Datastream-M'!AX3</f>
        <v>4.2</v>
      </c>
      <c r="BI2" s="1">
        <f>'Datastream-M'!AY3</f>
        <v>7.8</v>
      </c>
      <c r="BJ2" s="1">
        <f>'Datastream-M'!AZ3</f>
        <v>24.8</v>
      </c>
      <c r="BK2">
        <f>'Datastream-M'!BA3</f>
        <v>29.2</v>
      </c>
      <c r="BL2">
        <f>'Datastream-M'!BB3</f>
        <v>20.6</v>
      </c>
      <c r="BQ2" s="30">
        <f t="shared" ref="BQ2:BQ65" si="0">AK2/AE2</f>
        <v>4.1445302937247943</v>
      </c>
      <c r="BZ2" s="40"/>
      <c r="CH2" s="7"/>
      <c r="CI2" s="7"/>
      <c r="CJ2" s="7"/>
      <c r="CK2" s="7"/>
      <c r="CL2" s="7"/>
      <c r="CN2" s="8">
        <f>'West-Deutschland-Q'!AP3</f>
        <v>12.9</v>
      </c>
      <c r="CO2" s="8">
        <f>'West-Deutschland-Q'!AQ3</f>
        <v>21</v>
      </c>
      <c r="CV2">
        <f>'Datastream-M'!CF3</f>
        <v>56917</v>
      </c>
      <c r="EF2" s="1" t="str">
        <f>'Datastream-M'!DQ3</f>
        <v>#NA</v>
      </c>
    </row>
    <row r="3" spans="1:136">
      <c r="A3" s="3">
        <v>21961</v>
      </c>
      <c r="B3" t="str">
        <f>'Datastream-M'!B4</f>
        <v>#NA</v>
      </c>
      <c r="F3">
        <f>'Datastream-M'!F4</f>
        <v>21.9</v>
      </c>
      <c r="G3">
        <f>'Datastream-M'!G4</f>
        <v>0.46567399999999998</v>
      </c>
      <c r="H3" t="str">
        <f>'Datastream-M'!H4</f>
        <v>#NA</v>
      </c>
      <c r="I3">
        <f>'Datastream-M'!I4</f>
        <v>34.700000000000003</v>
      </c>
      <c r="J3" t="str">
        <f>'Datastream-M'!J4</f>
        <v>#NA</v>
      </c>
      <c r="K3" t="str">
        <f>'Datastream-M'!K4</f>
        <v>#NA</v>
      </c>
      <c r="L3">
        <f>'Datastream-M'!L4</f>
        <v>410.2</v>
      </c>
      <c r="M3">
        <f>'Datastream-M'!M4</f>
        <v>75246</v>
      </c>
      <c r="N3" t="str">
        <f>'Datastream-M'!N4</f>
        <v>#NA</v>
      </c>
      <c r="O3" t="str">
        <f>'Datastream-M'!O4</f>
        <v>#NA</v>
      </c>
      <c r="P3">
        <f>'Datastream-M'!P4</f>
        <v>1.5</v>
      </c>
      <c r="T3" s="1">
        <v>1</v>
      </c>
      <c r="U3" t="str">
        <f>'Datastream-M'!BL4</f>
        <v>#NA</v>
      </c>
      <c r="W3" t="str">
        <f>'Datastream-M'!BM4</f>
        <v>#NA</v>
      </c>
      <c r="Y3" t="str">
        <f>'Datastream-M'!W4</f>
        <v>#NA</v>
      </c>
      <c r="Z3" t="str">
        <f>'Datastream-M'!X4</f>
        <v>#NA</v>
      </c>
      <c r="AA3" s="42" t="str">
        <f>'Datastream-M'!Y4</f>
        <v>#NA</v>
      </c>
      <c r="AE3">
        <f>'Datastream-M'!AC4</f>
        <v>0.46567399999999998</v>
      </c>
      <c r="AK3">
        <f>'Datastream-M'!AG4</f>
        <v>1.93</v>
      </c>
      <c r="AS3" s="8">
        <f>'West-Deutschland-Q'!AI4</f>
        <v>19.899999999999999</v>
      </c>
      <c r="AT3" s="8">
        <f>100-'West-Deutschland-Q'!AJ4</f>
        <v>36</v>
      </c>
      <c r="BH3" s="1">
        <f>'Datastream-M'!AX4</f>
        <v>4.2</v>
      </c>
      <c r="BI3" s="1">
        <f>'Datastream-M'!AY4</f>
        <v>7.8</v>
      </c>
      <c r="BJ3" s="1">
        <f>'Datastream-M'!AZ4</f>
        <v>24.6</v>
      </c>
      <c r="BK3">
        <f>'Datastream-M'!BA4</f>
        <v>29.1</v>
      </c>
      <c r="BL3">
        <f>'Datastream-M'!BB4</f>
        <v>20.5</v>
      </c>
      <c r="BQ3" s="30">
        <f t="shared" si="0"/>
        <v>4.1445302937247943</v>
      </c>
      <c r="BZ3" s="40"/>
      <c r="CN3" s="8">
        <f>'West-Deutschland-Q'!AP4</f>
        <v>18.899999999999999</v>
      </c>
      <c r="CO3" s="8">
        <f>'West-Deutschland-Q'!AQ4</f>
        <v>25</v>
      </c>
      <c r="CV3">
        <f>'Datastream-M'!CF4</f>
        <v>57606</v>
      </c>
      <c r="EF3" s="1" t="str">
        <f>'Datastream-M'!DQ4</f>
        <v>#NA</v>
      </c>
    </row>
    <row r="4" spans="1:136">
      <c r="A4" s="3">
        <v>21990</v>
      </c>
      <c r="B4" t="str">
        <f>'Datastream-M'!B5</f>
        <v>#NA</v>
      </c>
      <c r="F4">
        <f>'Datastream-M'!F5</f>
        <v>22.3</v>
      </c>
      <c r="G4">
        <f>'Datastream-M'!G5</f>
        <v>0.46567399999999998</v>
      </c>
      <c r="H4" t="str">
        <f>'Datastream-M'!H5</f>
        <v>#NA</v>
      </c>
      <c r="I4">
        <f>'Datastream-M'!I5</f>
        <v>34.799999999999997</v>
      </c>
      <c r="J4" t="str">
        <f>'Datastream-M'!J5</f>
        <v>#NA</v>
      </c>
      <c r="K4" t="str">
        <f>'Datastream-M'!K5</f>
        <v>#NA</v>
      </c>
      <c r="L4">
        <f>'Datastream-M'!L5</f>
        <v>412.6</v>
      </c>
      <c r="M4">
        <f>'Datastream-M'!M5</f>
        <v>110068</v>
      </c>
      <c r="N4" t="str">
        <f>'Datastream-M'!N5</f>
        <v>#NA</v>
      </c>
      <c r="O4" t="str">
        <f>'Datastream-M'!O5</f>
        <v>#NA</v>
      </c>
      <c r="P4">
        <f>'Datastream-M'!P5</f>
        <v>1.3</v>
      </c>
      <c r="T4" s="1">
        <v>1</v>
      </c>
      <c r="U4" t="str">
        <f>'Datastream-M'!BL5</f>
        <v>#NA</v>
      </c>
      <c r="W4" t="str">
        <f>'Datastream-M'!BM5</f>
        <v>#NA</v>
      </c>
      <c r="Y4" t="str">
        <f>'Datastream-M'!W5</f>
        <v>#NA</v>
      </c>
      <c r="Z4" t="str">
        <f>'Datastream-M'!X5</f>
        <v>#NA</v>
      </c>
      <c r="AA4" s="42" t="str">
        <f>'Datastream-M'!Y5</f>
        <v>#NA</v>
      </c>
      <c r="AE4">
        <f>'Datastream-M'!AC5</f>
        <v>0.46567399999999998</v>
      </c>
      <c r="AK4">
        <f>'Datastream-M'!AG5</f>
        <v>1.93</v>
      </c>
      <c r="AS4" s="8">
        <f>'West-Deutschland-Q'!AI5</f>
        <v>-22.1</v>
      </c>
      <c r="AT4" s="8">
        <f>100-'West-Deutschland-Q'!AJ5</f>
        <v>90</v>
      </c>
      <c r="BH4" s="1">
        <f>'Datastream-M'!AX5</f>
        <v>4.2</v>
      </c>
      <c r="BI4" s="1">
        <f>'Datastream-M'!AY5</f>
        <v>7.7</v>
      </c>
      <c r="BJ4" s="1">
        <f>'Datastream-M'!AZ5</f>
        <v>24.3</v>
      </c>
      <c r="BK4">
        <f>'Datastream-M'!BA5</f>
        <v>28.5</v>
      </c>
      <c r="BL4">
        <f>'Datastream-M'!BB5</f>
        <v>20.3</v>
      </c>
      <c r="BQ4" s="30">
        <f t="shared" si="0"/>
        <v>4.1445302937247943</v>
      </c>
      <c r="BZ4" s="40"/>
      <c r="CN4" s="8">
        <f>'West-Deutschland-Q'!AP5</f>
        <v>19.899999999999999</v>
      </c>
      <c r="CO4" s="8">
        <f>'West-Deutschland-Q'!AQ5</f>
        <v>27.9</v>
      </c>
      <c r="CV4">
        <f>'Datastream-M'!CF5</f>
        <v>58183</v>
      </c>
      <c r="EF4" s="1" t="str">
        <f>'Datastream-M'!DQ5</f>
        <v>#NA</v>
      </c>
    </row>
    <row r="5" spans="1:136">
      <c r="A5" s="3">
        <v>22021</v>
      </c>
      <c r="B5" t="str">
        <f>'Datastream-M'!B6</f>
        <v>#NA</v>
      </c>
      <c r="F5">
        <f>'Datastream-M'!F6</f>
        <v>22.4</v>
      </c>
      <c r="G5">
        <f>'Datastream-M'!G6</f>
        <v>0.46567399999999998</v>
      </c>
      <c r="H5" t="str">
        <f>'Datastream-M'!H6</f>
        <v>#NA</v>
      </c>
      <c r="I5">
        <f>'Datastream-M'!I6</f>
        <v>35</v>
      </c>
      <c r="J5" t="str">
        <f>'Datastream-M'!J6</f>
        <v>#NA</v>
      </c>
      <c r="K5" t="str">
        <f>'Datastream-M'!K6</f>
        <v>#NA</v>
      </c>
      <c r="L5">
        <f>'Datastream-M'!L6</f>
        <v>431</v>
      </c>
      <c r="M5">
        <f>'Datastream-M'!M6</f>
        <v>102451</v>
      </c>
      <c r="N5" t="str">
        <f>'Datastream-M'!N6</f>
        <v>#NA</v>
      </c>
      <c r="O5" t="str">
        <f>'Datastream-M'!O6</f>
        <v>#NA</v>
      </c>
      <c r="P5">
        <f>'Datastream-M'!P6</f>
        <v>1.3</v>
      </c>
      <c r="T5" s="1">
        <v>1</v>
      </c>
      <c r="U5" t="str">
        <f>'Datastream-M'!BL6</f>
        <v>#NA</v>
      </c>
      <c r="W5" t="str">
        <f>'Datastream-M'!BM6</f>
        <v>#NA</v>
      </c>
      <c r="Y5" t="str">
        <f>'Datastream-M'!W6</f>
        <v>#NA</v>
      </c>
      <c r="Z5" t="str">
        <f>'Datastream-M'!X6</f>
        <v>#NA</v>
      </c>
      <c r="AA5" s="42" t="str">
        <f>'Datastream-M'!Y6</f>
        <v>#NA</v>
      </c>
      <c r="AE5">
        <f>'Datastream-M'!AC6</f>
        <v>0.46567399999999998</v>
      </c>
      <c r="AK5">
        <f>'Datastream-M'!AG6</f>
        <v>1.93</v>
      </c>
      <c r="AS5" s="8">
        <f>'West-Deutschland-Q'!AI6</f>
        <v>18.2</v>
      </c>
      <c r="AT5" s="8">
        <f>100-'West-Deutschland-Q'!AJ6</f>
        <v>99</v>
      </c>
      <c r="BH5" s="1">
        <f>'Datastream-M'!AX6</f>
        <v>4.2</v>
      </c>
      <c r="BI5" s="1">
        <f>'Datastream-M'!AY6</f>
        <v>7.7</v>
      </c>
      <c r="BJ5" s="1">
        <f>'Datastream-M'!AZ6</f>
        <v>24.3</v>
      </c>
      <c r="BK5">
        <f>'Datastream-M'!BA6</f>
        <v>28.2</v>
      </c>
      <c r="BL5">
        <f>'Datastream-M'!BB6</f>
        <v>20.399999999999999</v>
      </c>
      <c r="BQ5" s="30">
        <f t="shared" si="0"/>
        <v>4.1445302937247943</v>
      </c>
      <c r="BZ5" s="40"/>
      <c r="CN5" s="8">
        <f>'West-Deutschland-Q'!AP6</f>
        <v>22.8</v>
      </c>
      <c r="CO5" s="8">
        <f>'West-Deutschland-Q'!AQ6</f>
        <v>26.9</v>
      </c>
      <c r="CV5">
        <f>'Datastream-M'!CF6</f>
        <v>58677</v>
      </c>
      <c r="EF5" s="1" t="str">
        <f>'Datastream-M'!DQ6</f>
        <v>#NA</v>
      </c>
    </row>
    <row r="6" spans="1:136">
      <c r="A6" s="3">
        <v>22051</v>
      </c>
      <c r="B6" t="str">
        <f>'Datastream-M'!B7</f>
        <v>#NA</v>
      </c>
      <c r="F6">
        <f>'Datastream-M'!F7</f>
        <v>22.9</v>
      </c>
      <c r="G6">
        <f>'Datastream-M'!G7</f>
        <v>0.46567399999999998</v>
      </c>
      <c r="H6" t="str">
        <f>'Datastream-M'!H7</f>
        <v>#NA</v>
      </c>
      <c r="I6">
        <f>'Datastream-M'!I7</f>
        <v>35.1</v>
      </c>
      <c r="J6" t="str">
        <f>'Datastream-M'!J7</f>
        <v>#NA</v>
      </c>
      <c r="K6" t="str">
        <f>'Datastream-M'!K7</f>
        <v>#NA</v>
      </c>
      <c r="L6">
        <f>'Datastream-M'!L7</f>
        <v>463.9</v>
      </c>
      <c r="M6">
        <f>'Datastream-M'!M7</f>
        <v>100130</v>
      </c>
      <c r="N6" t="str">
        <f>'Datastream-M'!N7</f>
        <v>#NA</v>
      </c>
      <c r="O6" t="str">
        <f>'Datastream-M'!O7</f>
        <v>#NA</v>
      </c>
      <c r="P6">
        <f>'Datastream-M'!P7</f>
        <v>1.2</v>
      </c>
      <c r="T6" s="1">
        <v>1</v>
      </c>
      <c r="U6" t="str">
        <f>'Datastream-M'!BL7</f>
        <v>#NA</v>
      </c>
      <c r="W6" t="str">
        <f>'Datastream-M'!BM7</f>
        <v>#NA</v>
      </c>
      <c r="Y6" t="str">
        <f>'Datastream-M'!W7</f>
        <v>#NA</v>
      </c>
      <c r="Z6" t="str">
        <f>'Datastream-M'!X7</f>
        <v>#NA</v>
      </c>
      <c r="AA6" s="42" t="str">
        <f>'Datastream-M'!Y7</f>
        <v>#NA</v>
      </c>
      <c r="AE6">
        <f>'Datastream-M'!AC7</f>
        <v>0.46567399999999998</v>
      </c>
      <c r="AK6">
        <f>'Datastream-M'!AG7</f>
        <v>1.93</v>
      </c>
      <c r="AS6" s="8">
        <f>'West-Deutschland-Q'!AI7</f>
        <v>20.2</v>
      </c>
      <c r="AT6" s="8">
        <f>100-'West-Deutschland-Q'!AJ7</f>
        <v>99</v>
      </c>
      <c r="BH6" s="1">
        <f>'Datastream-M'!AX7</f>
        <v>4.2</v>
      </c>
      <c r="BI6" s="1">
        <f>'Datastream-M'!AY7</f>
        <v>7.7</v>
      </c>
      <c r="BJ6" s="1">
        <f>'Datastream-M'!AZ7</f>
        <v>24.4</v>
      </c>
      <c r="BK6">
        <f>'Datastream-M'!BA7</f>
        <v>28.2</v>
      </c>
      <c r="BL6">
        <f>'Datastream-M'!BB7</f>
        <v>20.6</v>
      </c>
      <c r="BQ6" s="30">
        <f t="shared" si="0"/>
        <v>4.1445302937247943</v>
      </c>
      <c r="BZ6" s="40"/>
      <c r="CN6" s="8">
        <f>'West-Deutschland-Q'!AP7</f>
        <v>23.3</v>
      </c>
      <c r="CO6" s="8">
        <f>'West-Deutschland-Q'!AQ7</f>
        <v>28.4</v>
      </c>
      <c r="CV6">
        <f>'Datastream-M'!CF7</f>
        <v>59402</v>
      </c>
      <c r="DE6" s="8"/>
      <c r="EF6" s="1" t="str">
        <f>'Datastream-M'!DQ7</f>
        <v>#NA</v>
      </c>
    </row>
    <row r="7" spans="1:136">
      <c r="A7" s="3">
        <v>22082</v>
      </c>
      <c r="B7" t="str">
        <f>'Datastream-M'!B8</f>
        <v>#NA</v>
      </c>
      <c r="F7">
        <f>'Datastream-M'!F8</f>
        <v>22.5</v>
      </c>
      <c r="G7">
        <f>'Datastream-M'!G8</f>
        <v>0.46567399999999998</v>
      </c>
      <c r="H7" t="str">
        <f>'Datastream-M'!H8</f>
        <v>#NA</v>
      </c>
      <c r="I7">
        <f>'Datastream-M'!I8</f>
        <v>35.299999999999997</v>
      </c>
      <c r="J7" t="str">
        <f>'Datastream-M'!J8</f>
        <v>#NA</v>
      </c>
      <c r="K7" t="str">
        <f>'Datastream-M'!K8</f>
        <v>#NA</v>
      </c>
      <c r="L7">
        <f>'Datastream-M'!L8</f>
        <v>533.29999999999995</v>
      </c>
      <c r="M7">
        <f>'Datastream-M'!M8</f>
        <v>83821</v>
      </c>
      <c r="N7" t="str">
        <f>'Datastream-M'!N8</f>
        <v>#NA</v>
      </c>
      <c r="O7" t="str">
        <f>'Datastream-M'!O8</f>
        <v>#NA</v>
      </c>
      <c r="P7">
        <f>'Datastream-M'!P8</f>
        <v>1.2</v>
      </c>
      <c r="T7" s="1">
        <v>1</v>
      </c>
      <c r="U7" t="str">
        <f>'Datastream-M'!BL8</f>
        <v>#NA</v>
      </c>
      <c r="W7" t="str">
        <f>'Datastream-M'!BM8</f>
        <v>#NA</v>
      </c>
      <c r="Y7" t="str">
        <f>'Datastream-M'!W8</f>
        <v>#NA</v>
      </c>
      <c r="Z7" t="str">
        <f>'Datastream-M'!X8</f>
        <v>#NA</v>
      </c>
      <c r="AA7" s="42" t="str">
        <f>'Datastream-M'!Y8</f>
        <v>#NA</v>
      </c>
      <c r="AE7">
        <f>'Datastream-M'!AC8</f>
        <v>0.46567399999999998</v>
      </c>
      <c r="AK7">
        <f>'Datastream-M'!AG8</f>
        <v>1.93</v>
      </c>
      <c r="AS7" s="8">
        <f>'West-Deutschland-Q'!AI8</f>
        <v>23.7</v>
      </c>
      <c r="AT7" s="8">
        <f>100-'West-Deutschland-Q'!AJ8</f>
        <v>100</v>
      </c>
      <c r="BH7" s="1">
        <f>'Datastream-M'!AX8</f>
        <v>4.2</v>
      </c>
      <c r="BI7" s="1">
        <f>'Datastream-M'!AY8</f>
        <v>7.6</v>
      </c>
      <c r="BJ7" s="1">
        <f>'Datastream-M'!AZ8</f>
        <v>24.1</v>
      </c>
      <c r="BK7">
        <f>'Datastream-M'!BA8</f>
        <v>27.6</v>
      </c>
      <c r="BL7">
        <f>'Datastream-M'!BB8</f>
        <v>20.5</v>
      </c>
      <c r="BQ7" s="30">
        <f t="shared" si="0"/>
        <v>4.1445302937247943</v>
      </c>
      <c r="BZ7" s="40"/>
      <c r="CN7" s="8">
        <f>'West-Deutschland-Q'!AP8</f>
        <v>25.8</v>
      </c>
      <c r="CO7" s="8">
        <f>'West-Deutschland-Q'!AQ8</f>
        <v>25.3</v>
      </c>
      <c r="CV7">
        <f>'Datastream-M'!CF8</f>
        <v>60301</v>
      </c>
      <c r="DE7" s="8"/>
      <c r="EF7" s="1" t="str">
        <f>'Datastream-M'!DQ8</f>
        <v>#NA</v>
      </c>
    </row>
    <row r="8" spans="1:136">
      <c r="A8" s="3">
        <v>22112</v>
      </c>
      <c r="B8" t="str">
        <f>'Datastream-M'!B9</f>
        <v>#NA</v>
      </c>
      <c r="F8">
        <f>'Datastream-M'!F9</f>
        <v>23.4</v>
      </c>
      <c r="G8">
        <f>'Datastream-M'!G9</f>
        <v>0.46567399999999998</v>
      </c>
      <c r="H8" t="str">
        <f>'Datastream-M'!H9</f>
        <v>#NA</v>
      </c>
      <c r="I8">
        <f>'Datastream-M'!I9</f>
        <v>35.5</v>
      </c>
      <c r="J8" t="str">
        <f>'Datastream-M'!J9</f>
        <v>#NA</v>
      </c>
      <c r="K8" t="str">
        <f>'Datastream-M'!K9</f>
        <v>#NA</v>
      </c>
      <c r="L8">
        <f>'Datastream-M'!L9</f>
        <v>527.4</v>
      </c>
      <c r="M8">
        <f>'Datastream-M'!M9</f>
        <v>74108</v>
      </c>
      <c r="N8" t="str">
        <f>'Datastream-M'!N9</f>
        <v>#NA</v>
      </c>
      <c r="O8" t="str">
        <f>'Datastream-M'!O9</f>
        <v>#NA</v>
      </c>
      <c r="P8">
        <f>'Datastream-M'!P9</f>
        <v>1.1000000000000001</v>
      </c>
      <c r="T8" s="1">
        <v>1</v>
      </c>
      <c r="U8" t="str">
        <f>'Datastream-M'!BL9</f>
        <v>#NA</v>
      </c>
      <c r="W8" t="str">
        <f>'Datastream-M'!BM9</f>
        <v>#NA</v>
      </c>
      <c r="Y8" t="str">
        <f>'Datastream-M'!W9</f>
        <v>#NA</v>
      </c>
      <c r="Z8" t="str">
        <f>'Datastream-M'!X9</f>
        <v>#NA</v>
      </c>
      <c r="AA8" s="42" t="str">
        <f>'Datastream-M'!Y9</f>
        <v>#NA</v>
      </c>
      <c r="AE8">
        <f>'Datastream-M'!AC9</f>
        <v>0.46567399999999998</v>
      </c>
      <c r="AK8">
        <f>'Datastream-M'!AG9</f>
        <v>1.93</v>
      </c>
      <c r="AS8" s="8">
        <f>'West-Deutschland-Q'!AI9</f>
        <v>27.7</v>
      </c>
      <c r="AT8" s="8">
        <f>100-'West-Deutschland-Q'!AJ9</f>
        <v>96</v>
      </c>
      <c r="BH8" s="1">
        <f>'Datastream-M'!AX9</f>
        <v>4.2</v>
      </c>
      <c r="BI8" s="1">
        <f>'Datastream-M'!AY9</f>
        <v>7.6</v>
      </c>
      <c r="BJ8" s="1">
        <f>'Datastream-M'!AZ9</f>
        <v>24</v>
      </c>
      <c r="BK8">
        <f>'Datastream-M'!BA9</f>
        <v>28.1</v>
      </c>
      <c r="BL8">
        <f>'Datastream-M'!BB9</f>
        <v>20.2</v>
      </c>
      <c r="BQ8" s="30">
        <f t="shared" si="0"/>
        <v>4.1445302937247943</v>
      </c>
      <c r="BZ8" s="40"/>
      <c r="CN8" s="8">
        <f>'West-Deutschland-Q'!AP9</f>
        <v>21.6</v>
      </c>
      <c r="CO8" s="8">
        <f>'West-Deutschland-Q'!AQ9</f>
        <v>23.4</v>
      </c>
      <c r="CV8">
        <f>'Datastream-M'!CF9</f>
        <v>60787</v>
      </c>
      <c r="DE8" s="8"/>
      <c r="EF8" s="1" t="str">
        <f>'Datastream-M'!DQ9</f>
        <v>#NA</v>
      </c>
    </row>
    <row r="9" spans="1:136">
      <c r="A9" s="3">
        <v>22143</v>
      </c>
      <c r="B9" t="str">
        <f>'Datastream-M'!B10</f>
        <v>#NA</v>
      </c>
      <c r="F9">
        <f>'Datastream-M'!F10</f>
        <v>24.5</v>
      </c>
      <c r="G9">
        <f>'Datastream-M'!G10</f>
        <v>0.46567399999999998</v>
      </c>
      <c r="H9" t="str">
        <f>'Datastream-M'!H10</f>
        <v>#NA</v>
      </c>
      <c r="I9">
        <f>'Datastream-M'!I10</f>
        <v>35.6</v>
      </c>
      <c r="J9" t="str">
        <f>'Datastream-M'!J10</f>
        <v>#NA</v>
      </c>
      <c r="K9" t="str">
        <f>'Datastream-M'!K10</f>
        <v>#NA</v>
      </c>
      <c r="L9">
        <f>'Datastream-M'!L10</f>
        <v>589.20000000000005</v>
      </c>
      <c r="M9">
        <f>'Datastream-M'!M10</f>
        <v>66991</v>
      </c>
      <c r="N9" t="str">
        <f>'Datastream-M'!N10</f>
        <v>#NA</v>
      </c>
      <c r="O9" t="str">
        <f>'Datastream-M'!O10</f>
        <v>#NA</v>
      </c>
      <c r="P9">
        <f>'Datastream-M'!P10</f>
        <v>1</v>
      </c>
      <c r="T9" s="1">
        <v>1</v>
      </c>
      <c r="U9" t="str">
        <f>'Datastream-M'!BL10</f>
        <v>#NA</v>
      </c>
      <c r="W9" t="str">
        <f>'Datastream-M'!BM10</f>
        <v>#NA</v>
      </c>
      <c r="Y9" t="str">
        <f>'Datastream-M'!W10</f>
        <v>#NA</v>
      </c>
      <c r="Z9" t="str">
        <f>'Datastream-M'!X10</f>
        <v>#NA</v>
      </c>
      <c r="AA9" s="42" t="str">
        <f>'Datastream-M'!Y10</f>
        <v>#NA</v>
      </c>
      <c r="AE9">
        <f>'Datastream-M'!AC10</f>
        <v>0.46567399999999998</v>
      </c>
      <c r="AK9">
        <f>'Datastream-M'!AG10</f>
        <v>1.93</v>
      </c>
      <c r="AS9" s="8">
        <f>'West-Deutschland-Q'!AI10</f>
        <v>32</v>
      </c>
      <c r="AT9" s="8">
        <f>100-'West-Deutschland-Q'!AJ10</f>
        <v>84</v>
      </c>
      <c r="BH9" s="1">
        <f>'Datastream-M'!AX10</f>
        <v>4.0999999999999996</v>
      </c>
      <c r="BI9" s="1">
        <f>'Datastream-M'!AY10</f>
        <v>7.5</v>
      </c>
      <c r="BJ9" s="1">
        <f>'Datastream-M'!AZ10</f>
        <v>23.8</v>
      </c>
      <c r="BK9">
        <f>'Datastream-M'!BA10</f>
        <v>28.4</v>
      </c>
      <c r="BL9">
        <f>'Datastream-M'!BB10</f>
        <v>19.7</v>
      </c>
      <c r="BQ9" s="30">
        <f t="shared" si="0"/>
        <v>4.1445302937247943</v>
      </c>
      <c r="BZ9" s="40"/>
      <c r="CN9" s="8">
        <f>'West-Deutschland-Q'!AP10</f>
        <v>24.5</v>
      </c>
      <c r="CO9" s="8">
        <f>'West-Deutschland-Q'!AQ10</f>
        <v>23.3</v>
      </c>
      <c r="CV9">
        <f>'Datastream-M'!CF10</f>
        <v>61159</v>
      </c>
      <c r="DE9" s="8"/>
      <c r="EF9" s="1" t="str">
        <f>'Datastream-M'!DQ10</f>
        <v>#NA</v>
      </c>
    </row>
    <row r="10" spans="1:136">
      <c r="A10" s="3">
        <v>22174</v>
      </c>
      <c r="B10" t="str">
        <f>'Datastream-M'!B11</f>
        <v>#NA</v>
      </c>
      <c r="F10">
        <f>'Datastream-M'!F11</f>
        <v>23.5</v>
      </c>
      <c r="G10">
        <f>'Datastream-M'!G11</f>
        <v>0.46567399999999998</v>
      </c>
      <c r="H10" t="str">
        <f>'Datastream-M'!H11</f>
        <v>#NA</v>
      </c>
      <c r="I10">
        <f>'Datastream-M'!I11</f>
        <v>35.700000000000003</v>
      </c>
      <c r="J10" t="str">
        <f>'Datastream-M'!J11</f>
        <v>#NA</v>
      </c>
      <c r="K10" t="str">
        <f>'Datastream-M'!K11</f>
        <v>#NA</v>
      </c>
      <c r="L10">
        <f>'Datastream-M'!L11</f>
        <v>551.20000000000005</v>
      </c>
      <c r="M10">
        <f>'Datastream-M'!M11</f>
        <v>80953</v>
      </c>
      <c r="N10" t="str">
        <f>'Datastream-M'!N11</f>
        <v>#NA</v>
      </c>
      <c r="O10" t="str">
        <f>'Datastream-M'!O11</f>
        <v>#NA</v>
      </c>
      <c r="P10">
        <f>'Datastream-M'!P11</f>
        <v>1</v>
      </c>
      <c r="T10" s="1">
        <v>1</v>
      </c>
      <c r="U10" t="str">
        <f>'Datastream-M'!BL11</f>
        <v>#NA</v>
      </c>
      <c r="W10" t="str">
        <f>'Datastream-M'!BM11</f>
        <v>#NA</v>
      </c>
      <c r="Y10" t="str">
        <f>'Datastream-M'!W11</f>
        <v>#NA</v>
      </c>
      <c r="Z10" t="str">
        <f>'Datastream-M'!X11</f>
        <v>#NA</v>
      </c>
      <c r="AA10" s="42" t="str">
        <f>'Datastream-M'!Y11</f>
        <v>#NA</v>
      </c>
      <c r="AE10">
        <f>'Datastream-M'!AC11</f>
        <v>0.46567399999999998</v>
      </c>
      <c r="AK10">
        <f>'Datastream-M'!AG11</f>
        <v>1.93</v>
      </c>
      <c r="AS10" s="8">
        <f>'West-Deutschland-Q'!AI11</f>
        <v>33.4</v>
      </c>
      <c r="AT10" s="8">
        <f>100-'West-Deutschland-Q'!AJ11</f>
        <v>94</v>
      </c>
      <c r="BH10" s="1">
        <f>'Datastream-M'!AX11</f>
        <v>4.0999999999999996</v>
      </c>
      <c r="BI10" s="1">
        <f>'Datastream-M'!AY11</f>
        <v>7.5</v>
      </c>
      <c r="BJ10" s="1">
        <f>'Datastream-M'!AZ11</f>
        <v>23.8</v>
      </c>
      <c r="BK10">
        <f>'Datastream-M'!BA11</f>
        <v>28.8</v>
      </c>
      <c r="BL10">
        <f>'Datastream-M'!BB11</f>
        <v>19.5</v>
      </c>
      <c r="BQ10" s="30">
        <f t="shared" si="0"/>
        <v>4.1445302937247943</v>
      </c>
      <c r="BZ10" s="40"/>
      <c r="CN10" s="8">
        <f>'West-Deutschland-Q'!AP11</f>
        <v>26.8</v>
      </c>
      <c r="CO10" s="8">
        <f>'West-Deutschland-Q'!AQ11</f>
        <v>22</v>
      </c>
      <c r="CV10">
        <f>'Datastream-M'!CF11</f>
        <v>62295</v>
      </c>
      <c r="DE10" s="8"/>
      <c r="EF10" s="1" t="str">
        <f>'Datastream-M'!DQ11</f>
        <v>#NA</v>
      </c>
    </row>
    <row r="11" spans="1:136">
      <c r="A11" s="3">
        <v>22204</v>
      </c>
      <c r="B11" t="str">
        <f>'Datastream-M'!B12</f>
        <v>#NA</v>
      </c>
      <c r="F11">
        <f>'Datastream-M'!F12</f>
        <v>23</v>
      </c>
      <c r="G11">
        <f>'Datastream-M'!G12</f>
        <v>0.46567399999999998</v>
      </c>
      <c r="H11" t="str">
        <f>'Datastream-M'!H12</f>
        <v>#NA</v>
      </c>
      <c r="I11">
        <f>'Datastream-M'!I12</f>
        <v>36</v>
      </c>
      <c r="J11" t="str">
        <f>'Datastream-M'!J12</f>
        <v>#NA</v>
      </c>
      <c r="K11" t="str">
        <f>'Datastream-M'!K12</f>
        <v>#NA</v>
      </c>
      <c r="L11">
        <f>'Datastream-M'!L12</f>
        <v>543.1</v>
      </c>
      <c r="M11">
        <f>'Datastream-M'!M12</f>
        <v>78843</v>
      </c>
      <c r="N11" t="str">
        <f>'Datastream-M'!N12</f>
        <v>#NA</v>
      </c>
      <c r="O11" t="str">
        <f>'Datastream-M'!O12</f>
        <v>#NA</v>
      </c>
      <c r="P11">
        <f>'Datastream-M'!P12</f>
        <v>1</v>
      </c>
      <c r="T11" s="1">
        <v>1</v>
      </c>
      <c r="U11" t="str">
        <f>'Datastream-M'!BL12</f>
        <v>#NA</v>
      </c>
      <c r="W11" t="str">
        <f>'Datastream-M'!BM12</f>
        <v>#NA</v>
      </c>
      <c r="Y11" t="str">
        <f>'Datastream-M'!W12</f>
        <v>#NA</v>
      </c>
      <c r="Z11" t="str">
        <f>'Datastream-M'!X12</f>
        <v>#NA</v>
      </c>
      <c r="AA11" s="42" t="str">
        <f>'Datastream-M'!Y12</f>
        <v>#NA</v>
      </c>
      <c r="AE11">
        <f>'Datastream-M'!AC12</f>
        <v>0.46567399999999998</v>
      </c>
      <c r="AK11">
        <f>'Datastream-M'!AG12</f>
        <v>1.93</v>
      </c>
      <c r="AS11" s="8">
        <f>'West-Deutschland-Q'!AI12</f>
        <v>43.9</v>
      </c>
      <c r="AT11" s="8">
        <f>100-'West-Deutschland-Q'!AJ12</f>
        <v>81</v>
      </c>
      <c r="BH11" s="1">
        <f>'Datastream-M'!AX12</f>
        <v>4.0999999999999996</v>
      </c>
      <c r="BI11" s="1">
        <f>'Datastream-M'!AY12</f>
        <v>7.5</v>
      </c>
      <c r="BJ11" s="1">
        <f>'Datastream-M'!AZ12</f>
        <v>23.5</v>
      </c>
      <c r="BK11">
        <f>'Datastream-M'!BA12</f>
        <v>28.6</v>
      </c>
      <c r="BL11">
        <f>'Datastream-M'!BB12</f>
        <v>19.3</v>
      </c>
      <c r="BQ11" s="30">
        <f t="shared" si="0"/>
        <v>4.1445302937247943</v>
      </c>
      <c r="BZ11" s="40"/>
      <c r="CN11" s="8">
        <f>'West-Deutschland-Q'!AP12</f>
        <v>25.3</v>
      </c>
      <c r="CO11" s="8">
        <f>'West-Deutschland-Q'!AQ12</f>
        <v>16.100000000000001</v>
      </c>
      <c r="CV11">
        <f>'Datastream-M'!CF12</f>
        <v>62815</v>
      </c>
      <c r="DE11" s="8"/>
      <c r="EF11" s="1" t="str">
        <f>'Datastream-M'!DQ12</f>
        <v>#NA</v>
      </c>
    </row>
    <row r="12" spans="1:136">
      <c r="A12" s="3">
        <v>22235</v>
      </c>
      <c r="B12" t="str">
        <f>'Datastream-M'!B13</f>
        <v>#NA</v>
      </c>
      <c r="F12">
        <f>'Datastream-M'!F13</f>
        <v>23</v>
      </c>
      <c r="G12">
        <f>'Datastream-M'!G13</f>
        <v>0.46567399999999998</v>
      </c>
      <c r="H12" t="str">
        <f>'Datastream-M'!H13</f>
        <v>#NA</v>
      </c>
      <c r="I12">
        <f>'Datastream-M'!I13</f>
        <v>36.1</v>
      </c>
      <c r="J12" t="str">
        <f>'Datastream-M'!J13</f>
        <v>#NA</v>
      </c>
      <c r="K12" t="str">
        <f>'Datastream-M'!K13</f>
        <v>#NA</v>
      </c>
      <c r="L12">
        <f>'Datastream-M'!L13</f>
        <v>538.4</v>
      </c>
      <c r="M12">
        <f>'Datastream-M'!M13</f>
        <v>71595</v>
      </c>
      <c r="N12" t="str">
        <f>'Datastream-M'!N13</f>
        <v>#NA</v>
      </c>
      <c r="O12" t="str">
        <f>'Datastream-M'!O13</f>
        <v>#NA</v>
      </c>
      <c r="P12">
        <f>'Datastream-M'!P13</f>
        <v>0.9</v>
      </c>
      <c r="T12" s="1">
        <v>1</v>
      </c>
      <c r="U12" t="str">
        <f>'Datastream-M'!BL13</f>
        <v>#NA</v>
      </c>
      <c r="W12" t="str">
        <f>'Datastream-M'!BM13</f>
        <v>#NA</v>
      </c>
      <c r="Y12" t="str">
        <f>'Datastream-M'!W13</f>
        <v>#NA</v>
      </c>
      <c r="Z12" t="str">
        <f>'Datastream-M'!X13</f>
        <v>#NA</v>
      </c>
      <c r="AA12" s="42" t="str">
        <f>'Datastream-M'!Y13</f>
        <v>#NA</v>
      </c>
      <c r="AE12">
        <f>'Datastream-M'!AC13</f>
        <v>0.46567399999999998</v>
      </c>
      <c r="AK12">
        <f>'Datastream-M'!AG13</f>
        <v>1.93</v>
      </c>
      <c r="AS12" s="8">
        <f>'West-Deutschland-Q'!AI13</f>
        <v>29.4</v>
      </c>
      <c r="AT12" s="8">
        <f>100-'West-Deutschland-Q'!AJ13</f>
        <v>81</v>
      </c>
      <c r="BH12" s="1">
        <f>'Datastream-M'!AX13</f>
        <v>4.0999999999999996</v>
      </c>
      <c r="BI12" s="1">
        <f>'Datastream-M'!AY13</f>
        <v>7.4</v>
      </c>
      <c r="BJ12" s="1">
        <f>'Datastream-M'!AZ13</f>
        <v>23.4</v>
      </c>
      <c r="BK12">
        <f>'Datastream-M'!BA13</f>
        <v>28.5</v>
      </c>
      <c r="BL12">
        <f>'Datastream-M'!BB13</f>
        <v>19.100000000000001</v>
      </c>
      <c r="BQ12" s="30">
        <f t="shared" si="0"/>
        <v>4.1445302937247943</v>
      </c>
      <c r="BZ12" s="40"/>
      <c r="CN12" s="8">
        <f>'West-Deutschland-Q'!AP13</f>
        <v>22.2</v>
      </c>
      <c r="CO12" s="8">
        <f>'West-Deutschland-Q'!AQ13</f>
        <v>19</v>
      </c>
      <c r="CV12">
        <f>'Datastream-M'!CF13</f>
        <v>63454</v>
      </c>
      <c r="DE12" s="8"/>
      <c r="EF12" s="1" t="str">
        <f>'Datastream-M'!DQ13</f>
        <v>#NA</v>
      </c>
    </row>
    <row r="13" spans="1:136">
      <c r="A13" s="3">
        <v>22265</v>
      </c>
      <c r="B13" t="str">
        <f>'Datastream-M'!B14</f>
        <v>#NA</v>
      </c>
      <c r="F13">
        <f>'Datastream-M'!F14</f>
        <v>22.5</v>
      </c>
      <c r="G13">
        <f>'Datastream-M'!G14</f>
        <v>0.46567399999999998</v>
      </c>
      <c r="H13" t="str">
        <f>'Datastream-M'!H14</f>
        <v>#NA</v>
      </c>
      <c r="I13">
        <f>'Datastream-M'!I14</f>
        <v>36.299999999999997</v>
      </c>
      <c r="J13" t="str">
        <f>'Datastream-M'!J14</f>
        <v>#NA</v>
      </c>
      <c r="K13" t="str">
        <f>'Datastream-M'!K14</f>
        <v>#NA</v>
      </c>
      <c r="L13">
        <f>'Datastream-M'!L14</f>
        <v>534.1</v>
      </c>
      <c r="M13">
        <f>'Datastream-M'!M14</f>
        <v>69334</v>
      </c>
      <c r="N13" t="str">
        <f>'Datastream-M'!N14</f>
        <v>#NA</v>
      </c>
      <c r="O13" t="str">
        <f>'Datastream-M'!O14</f>
        <v>#NA</v>
      </c>
      <c r="P13">
        <f>'Datastream-M'!P14</f>
        <v>1</v>
      </c>
      <c r="T13" s="1">
        <v>1</v>
      </c>
      <c r="U13" t="str">
        <f>'Datastream-M'!BL14</f>
        <v>#NA</v>
      </c>
      <c r="W13" t="str">
        <f>'Datastream-M'!BM14</f>
        <v>#NA</v>
      </c>
      <c r="Y13" t="str">
        <f>'Datastream-M'!W14</f>
        <v>#NA</v>
      </c>
      <c r="Z13" t="str">
        <f>'Datastream-M'!X14</f>
        <v>#NA</v>
      </c>
      <c r="AA13" s="42" t="str">
        <f>'Datastream-M'!Y14</f>
        <v>#NA</v>
      </c>
      <c r="AE13">
        <f>'Datastream-M'!AC14</f>
        <v>0.46567399999999998</v>
      </c>
      <c r="AK13">
        <f>'Datastream-M'!AG14</f>
        <v>1.93</v>
      </c>
      <c r="AS13" s="8">
        <f>'West-Deutschland-Q'!AI14</f>
        <v>17.8</v>
      </c>
      <c r="AT13" s="8">
        <f>100-'West-Deutschland-Q'!AJ14</f>
        <v>55</v>
      </c>
      <c r="AV13" s="19">
        <f>'[5]Deutschland Monatsdaten'!K13</f>
        <v>0</v>
      </c>
      <c r="BH13" s="1">
        <f>'Datastream-M'!AX14</f>
        <v>4.0999999999999996</v>
      </c>
      <c r="BI13" s="1">
        <f>'Datastream-M'!AY14</f>
        <v>7.4</v>
      </c>
      <c r="BJ13" s="1">
        <f>'Datastream-M'!AZ14</f>
        <v>23.1</v>
      </c>
      <c r="BK13">
        <f>'Datastream-M'!BA14</f>
        <v>27.7</v>
      </c>
      <c r="BL13">
        <f>'Datastream-M'!BB14</f>
        <v>19.100000000000001</v>
      </c>
      <c r="BQ13" s="30">
        <f t="shared" si="0"/>
        <v>4.1445302937247943</v>
      </c>
      <c r="BZ13" s="40"/>
      <c r="CN13" s="8">
        <f>'West-Deutschland-Q'!AP14</f>
        <v>23.6</v>
      </c>
      <c r="CO13" s="8">
        <f>'West-Deutschland-Q'!AQ14</f>
        <v>19.399999999999999</v>
      </c>
      <c r="CV13">
        <f>'Datastream-M'!CF14</f>
        <v>71799</v>
      </c>
      <c r="DE13" s="8"/>
      <c r="EF13" s="1" t="str">
        <f>'Datastream-M'!DQ14</f>
        <v>#NA</v>
      </c>
    </row>
    <row r="14" spans="1:136">
      <c r="A14" s="3">
        <v>22296</v>
      </c>
      <c r="B14" t="str">
        <f>'Datastream-M'!B15</f>
        <v>#NA</v>
      </c>
      <c r="F14">
        <f>'Datastream-M'!F15</f>
        <v>23.3</v>
      </c>
      <c r="G14">
        <f>'Datastream-M'!G15</f>
        <v>0.46567399999999998</v>
      </c>
      <c r="H14" t="str">
        <f>'Datastream-M'!H15</f>
        <v>#NA</v>
      </c>
      <c r="I14">
        <f>'Datastream-M'!I15</f>
        <v>36.4</v>
      </c>
      <c r="J14" t="str">
        <f>'Datastream-M'!J15</f>
        <v>#NA</v>
      </c>
      <c r="K14" t="str">
        <f>'Datastream-M'!K15</f>
        <v>#NA</v>
      </c>
      <c r="L14">
        <f>'Datastream-M'!L15</f>
        <v>531.79999999999995</v>
      </c>
      <c r="M14">
        <f>'Datastream-M'!M15</f>
        <v>66096</v>
      </c>
      <c r="N14" t="str">
        <f>'Datastream-M'!N15</f>
        <v>#NA</v>
      </c>
      <c r="O14" t="str">
        <f>'Datastream-M'!O15</f>
        <v>#NA</v>
      </c>
      <c r="P14">
        <f>'Datastream-M'!P15</f>
        <v>0.9</v>
      </c>
      <c r="S14" s="1"/>
      <c r="T14" s="1">
        <v>1</v>
      </c>
      <c r="U14" t="str">
        <f>'Datastream-M'!BL15</f>
        <v>#NA</v>
      </c>
      <c r="W14" t="str">
        <f>'Datastream-M'!BM15</f>
        <v>#NA</v>
      </c>
      <c r="Y14" t="str">
        <f>'Datastream-M'!W15</f>
        <v>#NA</v>
      </c>
      <c r="Z14" t="str">
        <f>'Datastream-M'!X15</f>
        <v>#NA</v>
      </c>
      <c r="AA14" s="42" t="str">
        <f>'Datastream-M'!Y15</f>
        <v>#NA</v>
      </c>
      <c r="AE14">
        <f>'Datastream-M'!AC15</f>
        <v>0.46567399999999998</v>
      </c>
      <c r="AK14">
        <f>'Datastream-M'!AG15</f>
        <v>2.21</v>
      </c>
      <c r="AQ14" s="2">
        <f>'Datastream-M'!AM15</f>
        <v>27.965599999999998</v>
      </c>
      <c r="AR14" s="2">
        <f>'Datastream-M'!AN15</f>
        <v>101.1075</v>
      </c>
      <c r="AS14" s="8">
        <f>'West-Deutschland-Q'!AI15</f>
        <v>18.2</v>
      </c>
      <c r="AT14" s="8">
        <f>100-'West-Deutschland-Q'!AJ15</f>
        <v>23</v>
      </c>
      <c r="AV14" s="19">
        <f>'[5]Deutschland Monatsdaten'!K14</f>
        <v>0</v>
      </c>
      <c r="BH14" s="1">
        <f>'Datastream-M'!AX15</f>
        <v>4.0999999999999996</v>
      </c>
      <c r="BI14" s="1">
        <f>'Datastream-M'!AY15</f>
        <v>7.4</v>
      </c>
      <c r="BJ14" s="1">
        <f>'Datastream-M'!AZ15</f>
        <v>23.2</v>
      </c>
      <c r="BK14">
        <f>'Datastream-M'!BA15</f>
        <v>27.9</v>
      </c>
      <c r="BL14">
        <f>'Datastream-M'!BB15</f>
        <v>19.100000000000001</v>
      </c>
      <c r="BQ14" s="30">
        <f t="shared" si="0"/>
        <v>4.7458093000682879</v>
      </c>
      <c r="BZ14" s="40"/>
      <c r="CN14" s="8">
        <f>'West-Deutschland-Q'!AP15</f>
        <v>20.3</v>
      </c>
      <c r="CO14" s="8">
        <f>'West-Deutschland-Q'!AQ15</f>
        <v>19.5</v>
      </c>
      <c r="CV14">
        <f>'Datastream-M'!CF15</f>
        <v>72209</v>
      </c>
      <c r="DE14" s="8"/>
      <c r="EF14" s="1" t="str">
        <f>'Datastream-M'!DQ15</f>
        <v>#NA</v>
      </c>
    </row>
    <row r="15" spans="1:136">
      <c r="A15" s="3">
        <v>22327</v>
      </c>
      <c r="B15" t="str">
        <f>'Datastream-M'!B16</f>
        <v>#NA</v>
      </c>
      <c r="F15">
        <f>'Datastream-M'!F16</f>
        <v>23.4</v>
      </c>
      <c r="G15">
        <f>'Datastream-M'!G16</f>
        <v>0.46567399999999998</v>
      </c>
      <c r="H15" t="str">
        <f>'Datastream-M'!H16</f>
        <v>#NA</v>
      </c>
      <c r="I15">
        <f>'Datastream-M'!I16</f>
        <v>37.1</v>
      </c>
      <c r="J15" t="str">
        <f>'Datastream-M'!J16</f>
        <v>#NA</v>
      </c>
      <c r="K15" t="str">
        <f>'Datastream-M'!K16</f>
        <v>#NA</v>
      </c>
      <c r="L15">
        <f>'Datastream-M'!L16</f>
        <v>539.20000000000005</v>
      </c>
      <c r="M15">
        <f>'Datastream-M'!M16</f>
        <v>85349</v>
      </c>
      <c r="N15" t="str">
        <f>'Datastream-M'!N16</f>
        <v>#NA</v>
      </c>
      <c r="O15" t="str">
        <f>'Datastream-M'!O16</f>
        <v>#NA</v>
      </c>
      <c r="P15">
        <f>'Datastream-M'!P16</f>
        <v>0.8</v>
      </c>
      <c r="S15" s="1"/>
      <c r="T15" s="1">
        <v>1</v>
      </c>
      <c r="U15" t="str">
        <f>'Datastream-M'!BL16</f>
        <v>#NA</v>
      </c>
      <c r="W15" t="str">
        <f>'Datastream-M'!BM16</f>
        <v>#NA</v>
      </c>
      <c r="Y15" t="str">
        <f>'Datastream-M'!W16</f>
        <v>#NA</v>
      </c>
      <c r="Z15" t="str">
        <f>'Datastream-M'!X16</f>
        <v>#NA</v>
      </c>
      <c r="AA15" s="42" t="str">
        <f>'Datastream-M'!Y16</f>
        <v>#NA</v>
      </c>
      <c r="AE15">
        <f>'Datastream-M'!AC16</f>
        <v>0.46567399999999998</v>
      </c>
      <c r="AK15">
        <f>'Datastream-M'!AG16</f>
        <v>2.21</v>
      </c>
      <c r="AQ15" s="2">
        <f>'Datastream-M'!AM16</f>
        <v>28.011700000000001</v>
      </c>
      <c r="AR15" s="2">
        <f>'Datastream-M'!AN16</f>
        <v>100.90349999999999</v>
      </c>
      <c r="AS15" s="8">
        <f>'West-Deutschland-Q'!AI16</f>
        <v>-16.3</v>
      </c>
      <c r="AT15" s="8">
        <f>100-'West-Deutschland-Q'!AJ16</f>
        <v>72</v>
      </c>
      <c r="AV15" s="19">
        <f>'[5]Deutschland Monatsdaten'!K15</f>
        <v>0</v>
      </c>
      <c r="BH15" s="1">
        <f>'Datastream-M'!AX16</f>
        <v>4.0999999999999996</v>
      </c>
      <c r="BI15" s="1">
        <f>'Datastream-M'!AY16</f>
        <v>7.4</v>
      </c>
      <c r="BJ15" s="1">
        <f>'Datastream-M'!AZ16</f>
        <v>23.3</v>
      </c>
      <c r="BK15">
        <f>'Datastream-M'!BA16</f>
        <v>27.8</v>
      </c>
      <c r="BL15">
        <f>'Datastream-M'!BB16</f>
        <v>19.2</v>
      </c>
      <c r="BQ15" s="30">
        <f t="shared" si="0"/>
        <v>4.7458093000682879</v>
      </c>
      <c r="BZ15" s="40"/>
      <c r="CN15" s="8">
        <f>'West-Deutschland-Q'!AP16</f>
        <v>26.6</v>
      </c>
      <c r="CO15" s="8">
        <f>'West-Deutschland-Q'!AQ16</f>
        <v>24</v>
      </c>
      <c r="CV15">
        <f>'Datastream-M'!CF16</f>
        <v>73323</v>
      </c>
      <c r="DE15" s="8"/>
      <c r="EF15" s="1" t="str">
        <f>'Datastream-M'!DQ16</f>
        <v>#NA</v>
      </c>
    </row>
    <row r="16" spans="1:136">
      <c r="A16" s="3">
        <v>22355</v>
      </c>
      <c r="B16" t="str">
        <f>'Datastream-M'!B17</f>
        <v>#NA</v>
      </c>
      <c r="F16">
        <f>'Datastream-M'!F17</f>
        <v>23.1</v>
      </c>
      <c r="G16">
        <f>'Datastream-M'!G17</f>
        <v>0.488958</v>
      </c>
      <c r="H16" t="str">
        <f>'Datastream-M'!H17</f>
        <v>#NA</v>
      </c>
      <c r="I16">
        <f>'Datastream-M'!I17</f>
        <v>37.4</v>
      </c>
      <c r="J16" t="str">
        <f>'Datastream-M'!J17</f>
        <v>#NA</v>
      </c>
      <c r="K16" t="str">
        <f>'Datastream-M'!K17</f>
        <v>#NA</v>
      </c>
      <c r="L16">
        <f>'Datastream-M'!L17</f>
        <v>536.20000000000005</v>
      </c>
      <c r="M16">
        <f>'Datastream-M'!M17</f>
        <v>132836</v>
      </c>
      <c r="N16" t="str">
        <f>'Datastream-M'!N17</f>
        <v>#NA</v>
      </c>
      <c r="O16" t="str">
        <f>'Datastream-M'!O17</f>
        <v>#NA</v>
      </c>
      <c r="P16">
        <f>'Datastream-M'!P17</f>
        <v>0.8</v>
      </c>
      <c r="S16" s="1"/>
      <c r="T16" s="1">
        <v>1</v>
      </c>
      <c r="U16" t="str">
        <f>'Datastream-M'!BL17</f>
        <v>#NA</v>
      </c>
      <c r="W16" t="str">
        <f>'Datastream-M'!BM17</f>
        <v>#NA</v>
      </c>
      <c r="Y16" t="str">
        <f>'Datastream-M'!W17</f>
        <v>#NA</v>
      </c>
      <c r="Z16" t="str">
        <f>'Datastream-M'!X17</f>
        <v>#NA</v>
      </c>
      <c r="AA16" s="42" t="str">
        <f>'Datastream-M'!Y17</f>
        <v>#NA</v>
      </c>
      <c r="AE16">
        <f>'Datastream-M'!AC17</f>
        <v>0.488958</v>
      </c>
      <c r="AK16">
        <f>'Datastream-M'!AG17</f>
        <v>2.21</v>
      </c>
      <c r="AQ16" s="2">
        <f>'Datastream-M'!AM17</f>
        <v>28.050899999999999</v>
      </c>
      <c r="AR16" s="2">
        <f>'Datastream-M'!AN17</f>
        <v>100.6748</v>
      </c>
      <c r="AS16" s="8">
        <f>'West-Deutschland-Q'!AI17</f>
        <v>-26.1</v>
      </c>
      <c r="AT16" s="8">
        <f>100-'West-Deutschland-Q'!AJ17</f>
        <v>93</v>
      </c>
      <c r="AV16" s="19">
        <f>'[5]Deutschland Monatsdaten'!K16</f>
        <v>0</v>
      </c>
      <c r="BH16" s="1">
        <f>'Datastream-M'!AX17</f>
        <v>4.0999999999999996</v>
      </c>
      <c r="BI16" s="1">
        <f>'Datastream-M'!AY17</f>
        <v>7.5</v>
      </c>
      <c r="BJ16" s="1">
        <f>'Datastream-M'!AZ17</f>
        <v>23.5</v>
      </c>
      <c r="BK16">
        <f>'Datastream-M'!BA17</f>
        <v>27.8</v>
      </c>
      <c r="BL16">
        <f>'Datastream-M'!BB17</f>
        <v>19.600000000000001</v>
      </c>
      <c r="BQ16" s="30">
        <f t="shared" si="0"/>
        <v>4.5198156078845217</v>
      </c>
      <c r="BZ16" s="40"/>
      <c r="CN16" s="8">
        <f>'West-Deutschland-Q'!AP17</f>
        <v>30.2</v>
      </c>
      <c r="CO16" s="8">
        <f>'West-Deutschland-Q'!AQ17</f>
        <v>28.4</v>
      </c>
      <c r="CV16">
        <f>'Datastream-M'!CF17</f>
        <v>74373</v>
      </c>
      <c r="DE16" s="8"/>
      <c r="EF16" s="1" t="str">
        <f>'Datastream-M'!DQ17</f>
        <v>#NA</v>
      </c>
    </row>
    <row r="17" spans="1:136">
      <c r="A17" s="3">
        <v>22386</v>
      </c>
      <c r="B17" t="str">
        <f>'Datastream-M'!B18</f>
        <v>#NA</v>
      </c>
      <c r="F17">
        <f>'Datastream-M'!F18</f>
        <v>21.7</v>
      </c>
      <c r="G17">
        <f>'Datastream-M'!G18</f>
        <v>0.488958</v>
      </c>
      <c r="H17" t="str">
        <f>'Datastream-M'!H18</f>
        <v>#NA</v>
      </c>
      <c r="I17">
        <f>'Datastream-M'!I18</f>
        <v>37.700000000000003</v>
      </c>
      <c r="J17" t="str">
        <f>'Datastream-M'!J18</f>
        <v>#NA</v>
      </c>
      <c r="K17" t="str">
        <f>'Datastream-M'!K18</f>
        <v>#NA</v>
      </c>
      <c r="L17">
        <f>'Datastream-M'!L18</f>
        <v>541.70000000000005</v>
      </c>
      <c r="M17">
        <f>'Datastream-M'!M18</f>
        <v>92759</v>
      </c>
      <c r="N17" t="str">
        <f>'Datastream-M'!N18</f>
        <v>#NA</v>
      </c>
      <c r="O17" t="str">
        <f>'Datastream-M'!O18</f>
        <v>#NA</v>
      </c>
      <c r="P17">
        <f>'Datastream-M'!P18</f>
        <v>0.9</v>
      </c>
      <c r="S17" s="1"/>
      <c r="T17" s="1">
        <v>1</v>
      </c>
      <c r="U17" t="str">
        <f>'Datastream-M'!BL18</f>
        <v>#NA</v>
      </c>
      <c r="W17" t="str">
        <f>'Datastream-M'!BM18</f>
        <v>#NA</v>
      </c>
      <c r="Y17" t="str">
        <f>'Datastream-M'!W18</f>
        <v>#NA</v>
      </c>
      <c r="Z17" t="str">
        <f>'Datastream-M'!X18</f>
        <v>#NA</v>
      </c>
      <c r="AA17" s="42" t="str">
        <f>'Datastream-M'!Y18</f>
        <v>#NA</v>
      </c>
      <c r="AE17">
        <f>'Datastream-M'!AC18</f>
        <v>0.488958</v>
      </c>
      <c r="AK17">
        <f>'Datastream-M'!AG18</f>
        <v>2.21</v>
      </c>
      <c r="AQ17" s="2">
        <f>'Datastream-M'!AM18</f>
        <v>28.0871</v>
      </c>
      <c r="AR17" s="2">
        <f>'Datastream-M'!AN18</f>
        <v>100.43600000000001</v>
      </c>
      <c r="AS17" s="8">
        <f>'West-Deutschland-Q'!AI18</f>
        <v>22.5</v>
      </c>
      <c r="AT17" s="8">
        <f>100-'West-Deutschland-Q'!AJ18</f>
        <v>95</v>
      </c>
      <c r="AV17" s="19">
        <f>'[5]Deutschland Monatsdaten'!K17</f>
        <v>0</v>
      </c>
      <c r="BH17" s="1">
        <f>'Datastream-M'!AX18</f>
        <v>4.0999999999999996</v>
      </c>
      <c r="BI17" s="1">
        <f>'Datastream-M'!AY18</f>
        <v>7.5</v>
      </c>
      <c r="BJ17" s="1">
        <f>'Datastream-M'!AZ18</f>
        <v>23.7</v>
      </c>
      <c r="BK17">
        <f>'Datastream-M'!BA18</f>
        <v>27.9</v>
      </c>
      <c r="BL17">
        <f>'Datastream-M'!BB18</f>
        <v>19.7</v>
      </c>
      <c r="BQ17" s="30">
        <f t="shared" si="0"/>
        <v>4.5198156078845217</v>
      </c>
      <c r="BZ17" s="40"/>
      <c r="CN17" s="8">
        <f>'West-Deutschland-Q'!AP18</f>
        <v>22.1</v>
      </c>
      <c r="CO17" s="8">
        <f>'West-Deutschland-Q'!AQ18</f>
        <v>23.3</v>
      </c>
      <c r="CV17">
        <f>'Datastream-M'!CF18</f>
        <v>75107</v>
      </c>
      <c r="DE17" s="8"/>
      <c r="EF17" s="1" t="str">
        <f>'Datastream-M'!DQ18</f>
        <v>#NA</v>
      </c>
    </row>
    <row r="18" spans="1:136">
      <c r="A18" s="3">
        <v>22416</v>
      </c>
      <c r="B18" t="str">
        <f>'Datastream-M'!B19</f>
        <v>#NA</v>
      </c>
      <c r="F18">
        <f>'Datastream-M'!F19</f>
        <v>22.4</v>
      </c>
      <c r="G18">
        <f>'Datastream-M'!G19</f>
        <v>0.488958</v>
      </c>
      <c r="H18" t="str">
        <f>'Datastream-M'!H19</f>
        <v>#NA</v>
      </c>
      <c r="I18">
        <f>'Datastream-M'!I19</f>
        <v>38.1</v>
      </c>
      <c r="J18" t="str">
        <f>'Datastream-M'!J19</f>
        <v>#NA</v>
      </c>
      <c r="K18" t="str">
        <f>'Datastream-M'!K19</f>
        <v>#NA</v>
      </c>
      <c r="L18">
        <f>'Datastream-M'!L19</f>
        <v>572.5</v>
      </c>
      <c r="M18">
        <f>'Datastream-M'!M19</f>
        <v>99825</v>
      </c>
      <c r="N18" t="str">
        <f>'Datastream-M'!N19</f>
        <v>#NA</v>
      </c>
      <c r="O18" t="str">
        <f>'Datastream-M'!O19</f>
        <v>#NA</v>
      </c>
      <c r="P18">
        <f>'Datastream-M'!P19</f>
        <v>0.8</v>
      </c>
      <c r="S18" s="1"/>
      <c r="T18" s="1">
        <v>1</v>
      </c>
      <c r="U18" t="str">
        <f>'Datastream-M'!BL19</f>
        <v>#NA</v>
      </c>
      <c r="W18" t="str">
        <f>'Datastream-M'!BM19</f>
        <v>#NA</v>
      </c>
      <c r="Y18" t="str">
        <f>'Datastream-M'!W19</f>
        <v>#NA</v>
      </c>
      <c r="Z18" t="str">
        <f>'Datastream-M'!X19</f>
        <v>#NA</v>
      </c>
      <c r="AA18" s="42" t="str">
        <f>'Datastream-M'!Y19</f>
        <v>#NA</v>
      </c>
      <c r="AE18">
        <f>'Datastream-M'!AC19</f>
        <v>0.488958</v>
      </c>
      <c r="AK18">
        <f>'Datastream-M'!AG19</f>
        <v>2.21</v>
      </c>
      <c r="AQ18" s="2">
        <f>'Datastream-M'!AM19</f>
        <v>28.126200000000001</v>
      </c>
      <c r="AR18" s="2">
        <f>'Datastream-M'!AN19</f>
        <v>100.2085</v>
      </c>
      <c r="AS18" s="8">
        <f>'West-Deutschland-Q'!AI19</f>
        <v>29.9</v>
      </c>
      <c r="AT18" s="8">
        <f>100-'West-Deutschland-Q'!AJ19</f>
        <v>90</v>
      </c>
      <c r="AV18" s="19">
        <f>'[5]Deutschland Monatsdaten'!K18</f>
        <v>0</v>
      </c>
      <c r="BH18" s="1">
        <f>'Datastream-M'!AX19</f>
        <v>4.0999999999999996</v>
      </c>
      <c r="BI18" s="1">
        <f>'Datastream-M'!AY19</f>
        <v>7.5</v>
      </c>
      <c r="BJ18" s="1">
        <f>'Datastream-M'!AZ19</f>
        <v>23.8</v>
      </c>
      <c r="BK18">
        <f>'Datastream-M'!BA19</f>
        <v>28.2</v>
      </c>
      <c r="BL18">
        <f>'Datastream-M'!BB19</f>
        <v>19.8</v>
      </c>
      <c r="BQ18" s="30">
        <f t="shared" si="0"/>
        <v>4.5198156078845217</v>
      </c>
      <c r="BZ18" s="40"/>
      <c r="CN18" s="8">
        <f>'West-Deutschland-Q'!AP19</f>
        <v>25.2</v>
      </c>
      <c r="CO18" s="8">
        <f>'West-Deutschland-Q'!AQ19</f>
        <v>21.8</v>
      </c>
      <c r="CV18">
        <f>'Datastream-M'!CF19</f>
        <v>75945</v>
      </c>
      <c r="DE18" s="8"/>
      <c r="EF18" s="1" t="str">
        <f>'Datastream-M'!DQ19</f>
        <v>#NA</v>
      </c>
    </row>
    <row r="19" spans="1:136">
      <c r="A19" s="3">
        <v>22447</v>
      </c>
      <c r="B19" t="str">
        <f>'Datastream-M'!B20</f>
        <v>#NA</v>
      </c>
      <c r="F19">
        <f>'Datastream-M'!F20</f>
        <v>22.7</v>
      </c>
      <c r="G19">
        <f>'Datastream-M'!G20</f>
        <v>0.488958</v>
      </c>
      <c r="H19" t="str">
        <f>'Datastream-M'!H20</f>
        <v>#NA</v>
      </c>
      <c r="I19">
        <f>'Datastream-M'!I20</f>
        <v>38.799999999999997</v>
      </c>
      <c r="J19" t="str">
        <f>'Datastream-M'!J20</f>
        <v>#NA</v>
      </c>
      <c r="K19" t="str">
        <f>'Datastream-M'!K20</f>
        <v>#NA</v>
      </c>
      <c r="L19">
        <f>'Datastream-M'!L20</f>
        <v>554.1</v>
      </c>
      <c r="M19">
        <f>'Datastream-M'!M20</f>
        <v>101783</v>
      </c>
      <c r="N19" t="str">
        <f>'Datastream-M'!N20</f>
        <v>#NA</v>
      </c>
      <c r="O19" t="str">
        <f>'Datastream-M'!O20</f>
        <v>#NA</v>
      </c>
      <c r="P19">
        <f>'Datastream-M'!P20</f>
        <v>0.9</v>
      </c>
      <c r="S19" s="1"/>
      <c r="T19" s="1">
        <v>1</v>
      </c>
      <c r="U19" t="str">
        <f>'Datastream-M'!BL20</f>
        <v>#NA</v>
      </c>
      <c r="W19" t="str">
        <f>'Datastream-M'!BM20</f>
        <v>#NA</v>
      </c>
      <c r="Y19" t="str">
        <f>'Datastream-M'!W20</f>
        <v>#NA</v>
      </c>
      <c r="Z19" t="str">
        <f>'Datastream-M'!X20</f>
        <v>#NA</v>
      </c>
      <c r="AA19" s="42" t="str">
        <f>'Datastream-M'!Y20</f>
        <v>#NA</v>
      </c>
      <c r="AE19">
        <f>'Datastream-M'!AC20</f>
        <v>0.488958</v>
      </c>
      <c r="AK19">
        <f>'Datastream-M'!AG20</f>
        <v>2.21</v>
      </c>
      <c r="AQ19" s="2">
        <f>'Datastream-M'!AM20</f>
        <v>28.1769</v>
      </c>
      <c r="AR19" s="2">
        <f>'Datastream-M'!AN20</f>
        <v>100.02249999999999</v>
      </c>
      <c r="AS19" s="8">
        <f>'West-Deutschland-Q'!AI20</f>
        <v>31.7</v>
      </c>
      <c r="AT19" s="8">
        <f>100-'West-Deutschland-Q'!AJ20</f>
        <v>92</v>
      </c>
      <c r="AV19" s="19">
        <f>'[5]Deutschland Monatsdaten'!K19</f>
        <v>0</v>
      </c>
      <c r="BH19" s="1">
        <f>'Datastream-M'!AX20</f>
        <v>4.0999999999999996</v>
      </c>
      <c r="BI19" s="1">
        <f>'Datastream-M'!AY20</f>
        <v>7.4</v>
      </c>
      <c r="BJ19" s="1">
        <f>'Datastream-M'!AZ20</f>
        <v>23.5</v>
      </c>
      <c r="BK19">
        <f>'Datastream-M'!BA20</f>
        <v>27.8</v>
      </c>
      <c r="BL19">
        <f>'Datastream-M'!BB20</f>
        <v>19.600000000000001</v>
      </c>
      <c r="BQ19" s="30">
        <f t="shared" si="0"/>
        <v>4.5198156078845217</v>
      </c>
      <c r="BZ19" s="40"/>
      <c r="CN19" s="8">
        <f>'West-Deutschland-Q'!AP20</f>
        <v>20.5</v>
      </c>
      <c r="CO19" s="8">
        <f>'West-Deutschland-Q'!AQ20</f>
        <v>20.399999999999999</v>
      </c>
      <c r="CV19">
        <f>'Datastream-M'!CF20</f>
        <v>77526</v>
      </c>
      <c r="DE19" s="8"/>
      <c r="EF19" s="1" t="str">
        <f>'Datastream-M'!DQ20</f>
        <v>#NA</v>
      </c>
    </row>
    <row r="20" spans="1:136">
      <c r="A20" s="3">
        <v>22477</v>
      </c>
      <c r="B20" t="str">
        <f>'Datastream-M'!B21</f>
        <v>#NA</v>
      </c>
      <c r="F20">
        <f>'Datastream-M'!F21</f>
        <v>22</v>
      </c>
      <c r="G20">
        <f>'Datastream-M'!G21</f>
        <v>0.488958</v>
      </c>
      <c r="H20" t="str">
        <f>'Datastream-M'!H21</f>
        <v>#NA</v>
      </c>
      <c r="I20">
        <f>'Datastream-M'!I21</f>
        <v>39</v>
      </c>
      <c r="J20" t="str">
        <f>'Datastream-M'!J21</f>
        <v>#NA</v>
      </c>
      <c r="K20" t="str">
        <f>'Datastream-M'!K21</f>
        <v>#NA</v>
      </c>
      <c r="L20">
        <f>'Datastream-M'!L21</f>
        <v>525.29999999999995</v>
      </c>
      <c r="M20">
        <f>'Datastream-M'!M21</f>
        <v>78466</v>
      </c>
      <c r="N20" t="str">
        <f>'Datastream-M'!N21</f>
        <v>#NA</v>
      </c>
      <c r="O20" t="str">
        <f>'Datastream-M'!O21</f>
        <v>#NA</v>
      </c>
      <c r="P20">
        <f>'Datastream-M'!P21</f>
        <v>0.8</v>
      </c>
      <c r="S20" s="1"/>
      <c r="T20" s="1">
        <v>1</v>
      </c>
      <c r="U20" t="str">
        <f>'Datastream-M'!BL21</f>
        <v>#NA</v>
      </c>
      <c r="W20" t="str">
        <f>'Datastream-M'!BM21</f>
        <v>#NA</v>
      </c>
      <c r="Y20" t="str">
        <f>'Datastream-M'!W21</f>
        <v>#NA</v>
      </c>
      <c r="Z20" t="str">
        <f>'Datastream-M'!X21</f>
        <v>#NA</v>
      </c>
      <c r="AA20" s="42" t="str">
        <f>'Datastream-M'!Y21</f>
        <v>#NA</v>
      </c>
      <c r="AE20">
        <f>'Datastream-M'!AC21</f>
        <v>0.488958</v>
      </c>
      <c r="AK20">
        <f>'Datastream-M'!AG21</f>
        <v>2.21</v>
      </c>
      <c r="AQ20" s="2">
        <f>'Datastream-M'!AM21</f>
        <v>28.239100000000001</v>
      </c>
      <c r="AR20" s="2">
        <f>'Datastream-M'!AN21</f>
        <v>99.877499999999998</v>
      </c>
      <c r="AS20" s="8">
        <f>'West-Deutschland-Q'!AI21</f>
        <v>29.8</v>
      </c>
      <c r="AT20" s="8">
        <f>100-'West-Deutschland-Q'!AJ21</f>
        <v>94</v>
      </c>
      <c r="AV20" s="19">
        <f>'[5]Deutschland Monatsdaten'!K20</f>
        <v>0</v>
      </c>
      <c r="BH20" s="1">
        <f>'Datastream-M'!AX21</f>
        <v>4.0999999999999996</v>
      </c>
      <c r="BI20" s="1">
        <f>'Datastream-M'!AY21</f>
        <v>7.4</v>
      </c>
      <c r="BJ20" s="1">
        <f>'Datastream-M'!AZ21</f>
        <v>23.3</v>
      </c>
      <c r="BK20">
        <f>'Datastream-M'!BA21</f>
        <v>27.9</v>
      </c>
      <c r="BL20">
        <f>'Datastream-M'!BB21</f>
        <v>19.3</v>
      </c>
      <c r="BQ20" s="30">
        <f t="shared" si="0"/>
        <v>4.5198156078845217</v>
      </c>
      <c r="BZ20" s="40"/>
      <c r="CN20" s="8">
        <f>'West-Deutschland-Q'!AP21</f>
        <v>23.8</v>
      </c>
      <c r="CO20" s="8">
        <f>'West-Deutschland-Q'!AQ21</f>
        <v>19</v>
      </c>
      <c r="CV20">
        <f>'Datastream-M'!CF21</f>
        <v>78080</v>
      </c>
      <c r="DE20" s="8"/>
      <c r="EF20" s="1" t="str">
        <f>'Datastream-M'!DQ21</f>
        <v>#NA</v>
      </c>
    </row>
    <row r="21" spans="1:136">
      <c r="A21" s="3">
        <v>22508</v>
      </c>
      <c r="B21" t="str">
        <f>'Datastream-M'!B22</f>
        <v>#NA</v>
      </c>
      <c r="F21">
        <f>'Datastream-M'!F22</f>
        <v>22.6</v>
      </c>
      <c r="G21">
        <f>'Datastream-M'!G22</f>
        <v>0.488958</v>
      </c>
      <c r="H21" t="str">
        <f>'Datastream-M'!H22</f>
        <v>#NA</v>
      </c>
      <c r="I21">
        <f>'Datastream-M'!I22</f>
        <v>39.299999999999997</v>
      </c>
      <c r="J21" t="str">
        <f>'Datastream-M'!J22</f>
        <v>#NA</v>
      </c>
      <c r="K21" t="str">
        <f>'Datastream-M'!K22</f>
        <v>#NA</v>
      </c>
      <c r="L21">
        <f>'Datastream-M'!L22</f>
        <v>474.9</v>
      </c>
      <c r="M21">
        <f>'Datastream-M'!M22</f>
        <v>73660</v>
      </c>
      <c r="N21" t="str">
        <f>'Datastream-M'!N22</f>
        <v>#NA</v>
      </c>
      <c r="O21" t="str">
        <f>'Datastream-M'!O22</f>
        <v>#NA</v>
      </c>
      <c r="P21">
        <f>'Datastream-M'!P22</f>
        <v>0.8</v>
      </c>
      <c r="S21" s="1"/>
      <c r="T21" s="1">
        <v>1</v>
      </c>
      <c r="U21" t="str">
        <f>'Datastream-M'!BL22</f>
        <v>#NA</v>
      </c>
      <c r="W21" t="str">
        <f>'Datastream-M'!BM22</f>
        <v>#NA</v>
      </c>
      <c r="Y21" t="str">
        <f>'Datastream-M'!W22</f>
        <v>#NA</v>
      </c>
      <c r="Z21" t="str">
        <f>'Datastream-M'!X22</f>
        <v>#NA</v>
      </c>
      <c r="AA21" s="42" t="str">
        <f>'Datastream-M'!Y22</f>
        <v>#NA</v>
      </c>
      <c r="AE21">
        <f>'Datastream-M'!AC22</f>
        <v>0.488958</v>
      </c>
      <c r="AK21">
        <f>'Datastream-M'!AG22</f>
        <v>2.21</v>
      </c>
      <c r="AQ21" s="2">
        <f>'Datastream-M'!AM22</f>
        <v>28.3109</v>
      </c>
      <c r="AR21" s="2">
        <f>'Datastream-M'!AN22</f>
        <v>99.766199999999998</v>
      </c>
      <c r="AS21" s="8">
        <f>'West-Deutschland-Q'!AI22</f>
        <v>32.4</v>
      </c>
      <c r="AT21" s="8">
        <f>100-'West-Deutschland-Q'!AJ22</f>
        <v>84</v>
      </c>
      <c r="AV21" s="19">
        <f>'[5]Deutschland Monatsdaten'!K21</f>
        <v>0</v>
      </c>
      <c r="BH21" s="1">
        <f>'Datastream-M'!AX22</f>
        <v>4.0999999999999996</v>
      </c>
      <c r="BI21" s="1">
        <f>'Datastream-M'!AY22</f>
        <v>7.3</v>
      </c>
      <c r="BJ21" s="1">
        <f>'Datastream-M'!AZ22</f>
        <v>23.2</v>
      </c>
      <c r="BK21">
        <f>'Datastream-M'!BA22</f>
        <v>27.5</v>
      </c>
      <c r="BL21">
        <f>'Datastream-M'!BB22</f>
        <v>19.2</v>
      </c>
      <c r="BQ21" s="30">
        <f t="shared" si="0"/>
        <v>4.5198156078845217</v>
      </c>
      <c r="BZ21" s="40"/>
      <c r="CN21" s="8">
        <f>'West-Deutschland-Q'!AP22</f>
        <v>25</v>
      </c>
      <c r="CO21" s="8">
        <f>'West-Deutschland-Q'!AQ22</f>
        <v>17.2</v>
      </c>
      <c r="CV21">
        <f>'Datastream-M'!CF22</f>
        <v>78864</v>
      </c>
      <c r="DE21" s="8"/>
      <c r="EF21" s="1" t="str">
        <f>'Datastream-M'!DQ22</f>
        <v>#NA</v>
      </c>
    </row>
    <row r="22" spans="1:136">
      <c r="A22" s="3">
        <v>22539</v>
      </c>
      <c r="B22" t="str">
        <f>'Datastream-M'!B23</f>
        <v>#NA</v>
      </c>
      <c r="F22">
        <f>'Datastream-M'!F23</f>
        <v>21.7</v>
      </c>
      <c r="G22">
        <f>'Datastream-M'!G23</f>
        <v>0.488958</v>
      </c>
      <c r="H22" t="str">
        <f>'Datastream-M'!H23</f>
        <v>#NA</v>
      </c>
      <c r="I22">
        <f>'Datastream-M'!I23</f>
        <v>39.6</v>
      </c>
      <c r="J22" t="str">
        <f>'Datastream-M'!J23</f>
        <v>#NA</v>
      </c>
      <c r="K22" t="str">
        <f>'Datastream-M'!K23</f>
        <v>#NA</v>
      </c>
      <c r="L22">
        <f>'Datastream-M'!L23</f>
        <v>477.4</v>
      </c>
      <c r="M22">
        <f>'Datastream-M'!M23</f>
        <v>94506</v>
      </c>
      <c r="N22" t="str">
        <f>'Datastream-M'!N23</f>
        <v>#NA</v>
      </c>
      <c r="O22" t="str">
        <f>'Datastream-M'!O23</f>
        <v>#NA</v>
      </c>
      <c r="P22">
        <f>'Datastream-M'!P23</f>
        <v>0.8</v>
      </c>
      <c r="S22" s="1"/>
      <c r="T22" s="1">
        <v>1</v>
      </c>
      <c r="U22" t="str">
        <f>'Datastream-M'!BL23</f>
        <v>#NA</v>
      </c>
      <c r="W22" t="str">
        <f>'Datastream-M'!BM23</f>
        <v>#NA</v>
      </c>
      <c r="Y22" t="str">
        <f>'Datastream-M'!W23</f>
        <v>#NA</v>
      </c>
      <c r="Z22" t="str">
        <f>'Datastream-M'!X23</f>
        <v>#NA</v>
      </c>
      <c r="AA22" s="42" t="str">
        <f>'Datastream-M'!Y23</f>
        <v>#NA</v>
      </c>
      <c r="AE22">
        <f>'Datastream-M'!AC23</f>
        <v>0.488958</v>
      </c>
      <c r="AK22">
        <f>'Datastream-M'!AG23</f>
        <v>2.21</v>
      </c>
      <c r="AQ22" s="2">
        <f>'Datastream-M'!AM23</f>
        <v>28.3903</v>
      </c>
      <c r="AR22" s="2">
        <f>'Datastream-M'!AN23</f>
        <v>99.681700000000006</v>
      </c>
      <c r="AS22" s="8">
        <f>'West-Deutschland-Q'!AI23</f>
        <v>28</v>
      </c>
      <c r="AT22" s="8">
        <f>100-'West-Deutschland-Q'!AJ23</f>
        <v>99</v>
      </c>
      <c r="AV22" s="19">
        <f>'[5]Deutschland Monatsdaten'!K22</f>
        <v>0</v>
      </c>
      <c r="BH22" s="1">
        <f>'Datastream-M'!AX23</f>
        <v>4.0999999999999996</v>
      </c>
      <c r="BI22" s="1">
        <f>'Datastream-M'!AY23</f>
        <v>7.2</v>
      </c>
      <c r="BJ22" s="1">
        <f>'Datastream-M'!AZ23</f>
        <v>22.9</v>
      </c>
      <c r="BK22">
        <f>'Datastream-M'!BA23</f>
        <v>26.9</v>
      </c>
      <c r="BL22">
        <f>'Datastream-M'!BB23</f>
        <v>18.899999999999999</v>
      </c>
      <c r="BQ22" s="30">
        <f t="shared" si="0"/>
        <v>4.5198156078845217</v>
      </c>
      <c r="BZ22" s="40"/>
      <c r="CN22" s="8">
        <f>'West-Deutschland-Q'!AP23</f>
        <v>23.9</v>
      </c>
      <c r="CO22" s="8">
        <f>'West-Deutschland-Q'!AQ23</f>
        <v>13.3</v>
      </c>
      <c r="CV22">
        <f>'Datastream-M'!CF23</f>
        <v>80322</v>
      </c>
      <c r="DE22" s="8"/>
      <c r="EF22" s="1" t="str">
        <f>'Datastream-M'!DQ23</f>
        <v>#NA</v>
      </c>
    </row>
    <row r="23" spans="1:136">
      <c r="A23" s="3">
        <v>22569</v>
      </c>
      <c r="B23" t="str">
        <f>'Datastream-M'!B24</f>
        <v>#NA</v>
      </c>
      <c r="F23">
        <f>'Datastream-M'!F24</f>
        <v>22.6</v>
      </c>
      <c r="G23">
        <f>'Datastream-M'!G24</f>
        <v>0.488958</v>
      </c>
      <c r="H23" t="str">
        <f>'Datastream-M'!H24</f>
        <v>#NA</v>
      </c>
      <c r="I23">
        <f>'Datastream-M'!I24</f>
        <v>39.799999999999997</v>
      </c>
      <c r="J23" t="str">
        <f>'Datastream-M'!J24</f>
        <v>#NA</v>
      </c>
      <c r="K23" t="str">
        <f>'Datastream-M'!K24</f>
        <v>#NA</v>
      </c>
      <c r="L23">
        <f>'Datastream-M'!L24</f>
        <v>501.6</v>
      </c>
      <c r="M23">
        <f>'Datastream-M'!M24</f>
        <v>100797</v>
      </c>
      <c r="N23" t="str">
        <f>'Datastream-M'!N24</f>
        <v>#NA</v>
      </c>
      <c r="O23" t="str">
        <f>'Datastream-M'!O24</f>
        <v>#NA</v>
      </c>
      <c r="P23">
        <f>'Datastream-M'!P24</f>
        <v>0.7</v>
      </c>
      <c r="S23" s="1"/>
      <c r="T23" s="1">
        <v>1</v>
      </c>
      <c r="U23" t="str">
        <f>'Datastream-M'!BL24</f>
        <v>#NA</v>
      </c>
      <c r="W23" t="str">
        <f>'Datastream-M'!BM24</f>
        <v>#NA</v>
      </c>
      <c r="Y23" t="str">
        <f>'Datastream-M'!W24</f>
        <v>#NA</v>
      </c>
      <c r="Z23" t="str">
        <f>'Datastream-M'!X24</f>
        <v>#NA</v>
      </c>
      <c r="AA23" s="42" t="str">
        <f>'Datastream-M'!Y24</f>
        <v>#NA</v>
      </c>
      <c r="AE23">
        <f>'Datastream-M'!AC24</f>
        <v>0.488958</v>
      </c>
      <c r="AK23">
        <f>'Datastream-M'!AG24</f>
        <v>2.21</v>
      </c>
      <c r="AQ23" s="2">
        <f>'Datastream-M'!AM24</f>
        <v>28.479099999999999</v>
      </c>
      <c r="AR23" s="2">
        <f>'Datastream-M'!AN24</f>
        <v>99.629199999999997</v>
      </c>
      <c r="AS23" s="8">
        <f>'West-Deutschland-Q'!AI24</f>
        <v>28.7</v>
      </c>
      <c r="AT23" s="8">
        <f>100-'West-Deutschland-Q'!AJ24</f>
        <v>96</v>
      </c>
      <c r="AV23" s="19">
        <f>'[5]Deutschland Monatsdaten'!K23</f>
        <v>0</v>
      </c>
      <c r="BH23" s="1">
        <f>'Datastream-M'!AX24</f>
        <v>4.0999999999999996</v>
      </c>
      <c r="BI23" s="1">
        <f>'Datastream-M'!AY24</f>
        <v>7.2</v>
      </c>
      <c r="BJ23" s="1">
        <f>'Datastream-M'!AZ24</f>
        <v>22.5</v>
      </c>
      <c r="BK23">
        <f>'Datastream-M'!BA24</f>
        <v>26.8</v>
      </c>
      <c r="BL23">
        <f>'Datastream-M'!BB24</f>
        <v>18.7</v>
      </c>
      <c r="BQ23" s="30">
        <f t="shared" si="0"/>
        <v>4.5198156078845217</v>
      </c>
      <c r="BZ23" s="40"/>
      <c r="CN23" s="8">
        <f>'West-Deutschland-Q'!AP24</f>
        <v>16.2</v>
      </c>
      <c r="CO23" s="8">
        <f>'West-Deutschland-Q'!AQ24</f>
        <v>15.5</v>
      </c>
      <c r="CV23">
        <f>'Datastream-M'!CF24</f>
        <v>80646</v>
      </c>
      <c r="DE23" s="8"/>
      <c r="EF23" s="1" t="str">
        <f>'Datastream-M'!DQ24</f>
        <v>#NA</v>
      </c>
    </row>
    <row r="24" spans="1:136">
      <c r="A24" s="3">
        <v>22600</v>
      </c>
      <c r="B24" t="str">
        <f>'Datastream-M'!B25</f>
        <v>#NA</v>
      </c>
      <c r="F24">
        <f>'Datastream-M'!F25</f>
        <v>22.6</v>
      </c>
      <c r="G24">
        <f>'Datastream-M'!G25</f>
        <v>0.488958</v>
      </c>
      <c r="H24" t="str">
        <f>'Datastream-M'!H25</f>
        <v>#NA</v>
      </c>
      <c r="I24">
        <f>'Datastream-M'!I25</f>
        <v>40</v>
      </c>
      <c r="J24" t="str">
        <f>'Datastream-M'!J25</f>
        <v>#NA</v>
      </c>
      <c r="K24" t="str">
        <f>'Datastream-M'!K25</f>
        <v>#NA</v>
      </c>
      <c r="L24">
        <f>'Datastream-M'!L25</f>
        <v>509.9</v>
      </c>
      <c r="M24">
        <f>'Datastream-M'!M25</f>
        <v>89674</v>
      </c>
      <c r="N24" t="str">
        <f>'Datastream-M'!N25</f>
        <v>#NA</v>
      </c>
      <c r="O24" t="str">
        <f>'Datastream-M'!O25</f>
        <v>#NA</v>
      </c>
      <c r="P24">
        <f>'Datastream-M'!P25</f>
        <v>0.8</v>
      </c>
      <c r="S24" s="1"/>
      <c r="T24" s="1">
        <v>1</v>
      </c>
      <c r="U24" t="str">
        <f>'Datastream-M'!BL25</f>
        <v>#NA</v>
      </c>
      <c r="W24" t="str">
        <f>'Datastream-M'!BM25</f>
        <v>#NA</v>
      </c>
      <c r="Y24" t="str">
        <f>'Datastream-M'!W25</f>
        <v>#NA</v>
      </c>
      <c r="Z24" t="str">
        <f>'Datastream-M'!X25</f>
        <v>#NA</v>
      </c>
      <c r="AA24" s="42" t="str">
        <f>'Datastream-M'!Y25</f>
        <v>#NA</v>
      </c>
      <c r="AE24">
        <f>'Datastream-M'!AC25</f>
        <v>0.488958</v>
      </c>
      <c r="AK24">
        <f>'Datastream-M'!AG25</f>
        <v>2.21</v>
      </c>
      <c r="AQ24" s="2">
        <f>'Datastream-M'!AM25</f>
        <v>28.581800000000001</v>
      </c>
      <c r="AR24" s="2">
        <f>'Datastream-M'!AN25</f>
        <v>99.624899999999997</v>
      </c>
      <c r="AS24" s="8">
        <f>'West-Deutschland-Q'!AI25</f>
        <v>24.8</v>
      </c>
      <c r="AT24" s="8">
        <f>100-'West-Deutschland-Q'!AJ25</f>
        <v>86</v>
      </c>
      <c r="AV24" s="19">
        <f>'[5]Deutschland Monatsdaten'!K24</f>
        <v>0</v>
      </c>
      <c r="BH24" s="1">
        <f>'Datastream-M'!AX25</f>
        <v>4.0999999999999996</v>
      </c>
      <c r="BI24" s="1">
        <f>'Datastream-M'!AY25</f>
        <v>7.2</v>
      </c>
      <c r="BJ24" s="1">
        <f>'Datastream-M'!AZ25</f>
        <v>22.4</v>
      </c>
      <c r="BK24">
        <f>'Datastream-M'!BA25</f>
        <v>26.9</v>
      </c>
      <c r="BL24">
        <f>'Datastream-M'!BB25</f>
        <v>18.399999999999999</v>
      </c>
      <c r="BQ24" s="30">
        <f t="shared" si="0"/>
        <v>4.5198156078845217</v>
      </c>
      <c r="BZ24" s="40"/>
      <c r="CN24" s="8">
        <f>'West-Deutschland-Q'!AP25</f>
        <v>25.3</v>
      </c>
      <c r="CO24" s="8">
        <f>'West-Deutschland-Q'!AQ25</f>
        <v>15.4</v>
      </c>
      <c r="CV24">
        <f>'Datastream-M'!CF25</f>
        <v>81672</v>
      </c>
      <c r="DE24" s="8"/>
      <c r="EF24" s="1" t="str">
        <f>'Datastream-M'!DQ25</f>
        <v>#NA</v>
      </c>
    </row>
    <row r="25" spans="1:136">
      <c r="A25" s="3">
        <v>22630</v>
      </c>
      <c r="B25" t="str">
        <f>'Datastream-M'!B26</f>
        <v>#NA</v>
      </c>
      <c r="F25">
        <f>'Datastream-M'!F26</f>
        <v>23.2</v>
      </c>
      <c r="G25">
        <f>'Datastream-M'!G26</f>
        <v>0.488958</v>
      </c>
      <c r="H25" t="str">
        <f>'Datastream-M'!H26</f>
        <v>#NA</v>
      </c>
      <c r="I25">
        <f>'Datastream-M'!I26</f>
        <v>41</v>
      </c>
      <c r="J25" t="str">
        <f>'Datastream-M'!J26</f>
        <v>#NA</v>
      </c>
      <c r="K25" t="str">
        <f>'Datastream-M'!K26</f>
        <v>#NA</v>
      </c>
      <c r="L25">
        <f>'Datastream-M'!L26</f>
        <v>489.8</v>
      </c>
      <c r="M25">
        <f>'Datastream-M'!M26</f>
        <v>79317</v>
      </c>
      <c r="N25" t="str">
        <f>'Datastream-M'!N26</f>
        <v>#NA</v>
      </c>
      <c r="O25" t="str">
        <f>'Datastream-M'!O26</f>
        <v>#NA</v>
      </c>
      <c r="P25">
        <f>'Datastream-M'!P26</f>
        <v>0.8</v>
      </c>
      <c r="S25" s="1"/>
      <c r="T25" s="1">
        <v>1</v>
      </c>
      <c r="U25" t="str">
        <f>'Datastream-M'!BL26</f>
        <v>#NA</v>
      </c>
      <c r="W25" t="str">
        <f>'Datastream-M'!BM26</f>
        <v>#NA</v>
      </c>
      <c r="Y25" t="str">
        <f>'Datastream-M'!W26</f>
        <v>#NA</v>
      </c>
      <c r="Z25" t="str">
        <f>'Datastream-M'!X26</f>
        <v>#NA</v>
      </c>
      <c r="AA25" s="42" t="str">
        <f>'Datastream-M'!Y26</f>
        <v>#NA</v>
      </c>
      <c r="AE25">
        <f>'Datastream-M'!AC26</f>
        <v>0.488958</v>
      </c>
      <c r="AK25">
        <f>'Datastream-M'!AG26</f>
        <v>2.21</v>
      </c>
      <c r="AQ25" s="2">
        <f>'Datastream-M'!AM26</f>
        <v>28.692599999999999</v>
      </c>
      <c r="AR25" s="2">
        <f>'Datastream-M'!AN26</f>
        <v>99.647400000000005</v>
      </c>
      <c r="AS25" s="8">
        <f>'West-Deutschland-Q'!AI26</f>
        <v>29.7</v>
      </c>
      <c r="AT25" s="8">
        <f>100-'West-Deutschland-Q'!AJ26</f>
        <v>43</v>
      </c>
      <c r="AV25" s="19">
        <f>'[5]Deutschland Monatsdaten'!K25</f>
        <v>1</v>
      </c>
      <c r="BH25" s="1">
        <f>'Datastream-M'!AX26</f>
        <v>4.0999999999999996</v>
      </c>
      <c r="BI25" s="1">
        <f>'Datastream-M'!AY26</f>
        <v>7.2</v>
      </c>
      <c r="BJ25" s="1">
        <f>'Datastream-M'!AZ26</f>
        <v>22.5</v>
      </c>
      <c r="BK25">
        <f>'Datastream-M'!BA26</f>
        <v>27.1</v>
      </c>
      <c r="BL25">
        <f>'Datastream-M'!BB26</f>
        <v>18.5</v>
      </c>
      <c r="BQ25" s="30">
        <f t="shared" si="0"/>
        <v>4.5198156078845217</v>
      </c>
      <c r="BZ25" s="40"/>
      <c r="CN25" s="8">
        <f>'West-Deutschland-Q'!AP26</f>
        <v>22.2</v>
      </c>
      <c r="CO25" s="8">
        <f>'West-Deutschland-Q'!AQ26</f>
        <v>15.3</v>
      </c>
      <c r="CV25">
        <f>'Datastream-M'!CF26</f>
        <v>83220</v>
      </c>
      <c r="DE25" s="8"/>
      <c r="EF25" s="1" t="str">
        <f>'Datastream-M'!DQ26</f>
        <v>#NA</v>
      </c>
    </row>
    <row r="26" spans="1:136">
      <c r="A26" s="3">
        <v>22661</v>
      </c>
      <c r="B26" t="str">
        <f>'Datastream-M'!B27</f>
        <v>#NA</v>
      </c>
      <c r="F26">
        <f>'Datastream-M'!F27</f>
        <v>23.2</v>
      </c>
      <c r="G26">
        <f>'Datastream-M'!G27</f>
        <v>0.488958</v>
      </c>
      <c r="H26" t="str">
        <f>'Datastream-M'!H27</f>
        <v>#NA</v>
      </c>
      <c r="I26">
        <f>'Datastream-M'!I27</f>
        <v>40.799999999999997</v>
      </c>
      <c r="J26" t="str">
        <f>'Datastream-M'!J27</f>
        <v>#NA</v>
      </c>
      <c r="K26" t="str">
        <f>'Datastream-M'!K27</f>
        <v>#NA</v>
      </c>
      <c r="L26">
        <f>'Datastream-M'!L27</f>
        <v>478.4</v>
      </c>
      <c r="M26">
        <f>'Datastream-M'!M27</f>
        <v>77200</v>
      </c>
      <c r="N26" t="str">
        <f>'Datastream-M'!N27</f>
        <v>#NA</v>
      </c>
      <c r="O26" t="str">
        <f>'Datastream-M'!O27</f>
        <v>#NA</v>
      </c>
      <c r="P26">
        <f>'Datastream-M'!P27</f>
        <v>0.5</v>
      </c>
      <c r="S26" s="1">
        <f>'[2]Deutschland Monatsdaten'!C26</f>
        <v>0.52636235602436621</v>
      </c>
      <c r="T26" s="1">
        <v>0.99509093942184346</v>
      </c>
      <c r="U26">
        <f>'Datastream-M'!BL27</f>
        <v>2.1</v>
      </c>
      <c r="W26">
        <f>'Datastream-M'!BM27</f>
        <v>1.99</v>
      </c>
      <c r="Y26" t="str">
        <f>'Datastream-M'!W27</f>
        <v>#NA</v>
      </c>
      <c r="Z26" t="str">
        <f>'Datastream-M'!X27</f>
        <v>#NA</v>
      </c>
      <c r="AA26" s="42" t="str">
        <f>'Datastream-M'!Y27</f>
        <v>#NA</v>
      </c>
      <c r="AE26">
        <f>'Datastream-M'!AC27</f>
        <v>0.488958</v>
      </c>
      <c r="AH26" t="str">
        <f>'Datastream-M'!AD27</f>
        <v>#NA</v>
      </c>
      <c r="AJ26">
        <f>'Datastream-M'!AF27</f>
        <v>87.864078000000006</v>
      </c>
      <c r="AK26">
        <f>'Datastream-M'!AG27</f>
        <v>2.23</v>
      </c>
      <c r="AL26">
        <f>'Datastream-M'!AH27</f>
        <v>23.7</v>
      </c>
      <c r="AQ26" s="2">
        <f>'Datastream-M'!AM27</f>
        <v>28.805499999999999</v>
      </c>
      <c r="AR26" s="2">
        <f>'Datastream-M'!AN27</f>
        <v>99.675799999999995</v>
      </c>
      <c r="AS26" s="8">
        <f>'West-Deutschland-Q'!AI27</f>
        <v>11.6</v>
      </c>
      <c r="AT26" s="8">
        <f>100-'West-Deutschland-Q'!AJ27</f>
        <v>30</v>
      </c>
      <c r="AV26" s="19">
        <f>'[5]Deutschland Monatsdaten'!K26</f>
        <v>1.0015033502355262</v>
      </c>
      <c r="BH26" s="1">
        <f>'Datastream-M'!AX27</f>
        <v>4.0999999999999996</v>
      </c>
      <c r="BI26" s="1">
        <f>'Datastream-M'!AY27</f>
        <v>7.2</v>
      </c>
      <c r="BJ26" s="1">
        <f>'Datastream-M'!AZ27</f>
        <v>22.5</v>
      </c>
      <c r="BK26">
        <f>'Datastream-M'!BA27</f>
        <v>27</v>
      </c>
      <c r="BL26">
        <f>'Datastream-M'!BB27</f>
        <v>18.5</v>
      </c>
      <c r="BQ26" s="30">
        <f t="shared" si="0"/>
        <v>4.5607189165531601</v>
      </c>
      <c r="BZ26" s="40"/>
      <c r="CN26" s="8">
        <f>'West-Deutschland-Q'!AP27</f>
        <v>22.6</v>
      </c>
      <c r="CO26" s="8">
        <f>'West-Deutschland-Q'!AQ27</f>
        <v>18</v>
      </c>
      <c r="CV26">
        <f>'Datastream-M'!CF27</f>
        <v>83113</v>
      </c>
      <c r="DE26" s="8"/>
      <c r="EF26" s="1" t="str">
        <f>'Datastream-M'!DQ27</f>
        <v>#NA</v>
      </c>
    </row>
    <row r="27" spans="1:136">
      <c r="A27" s="3">
        <v>22692</v>
      </c>
      <c r="B27" t="str">
        <f>'Datastream-M'!B28</f>
        <v>#NA</v>
      </c>
      <c r="F27">
        <f>'Datastream-M'!F28</f>
        <v>22.2</v>
      </c>
      <c r="G27">
        <f>'Datastream-M'!G28</f>
        <v>0.488958</v>
      </c>
      <c r="H27" t="str">
        <f>'Datastream-M'!H28</f>
        <v>#NA</v>
      </c>
      <c r="I27">
        <f>'Datastream-M'!I28</f>
        <v>41.3</v>
      </c>
      <c r="J27" t="str">
        <f>'Datastream-M'!J28</f>
        <v>#NA</v>
      </c>
      <c r="K27" t="str">
        <f>'Datastream-M'!K28</f>
        <v>#NA</v>
      </c>
      <c r="L27">
        <f>'Datastream-M'!L28</f>
        <v>473.1</v>
      </c>
      <c r="M27">
        <f>'Datastream-M'!M28</f>
        <v>96192</v>
      </c>
      <c r="N27" t="str">
        <f>'Datastream-M'!N28</f>
        <v>#NA</v>
      </c>
      <c r="O27" t="str">
        <f>'Datastream-M'!O28</f>
        <v>#NA</v>
      </c>
      <c r="P27">
        <f>'Datastream-M'!P28</f>
        <v>0.5</v>
      </c>
      <c r="S27" s="1">
        <f>'[2]Deutschland Monatsdaten'!C27</f>
        <v>0.84133331303598669</v>
      </c>
      <c r="T27" s="1">
        <v>1.0036172243510801</v>
      </c>
      <c r="U27">
        <f>'Datastream-M'!BL28</f>
        <v>2.25</v>
      </c>
      <c r="W27">
        <f>'Datastream-M'!BM28</f>
        <v>2.2999999999999998</v>
      </c>
      <c r="Y27" t="str">
        <f>'Datastream-M'!W28</f>
        <v>#NA</v>
      </c>
      <c r="Z27" t="str">
        <f>'Datastream-M'!X28</f>
        <v>#NA</v>
      </c>
      <c r="AA27" s="42" t="str">
        <f>'Datastream-M'!Y28</f>
        <v>#NA</v>
      </c>
      <c r="AE27">
        <f>'Datastream-M'!AC28</f>
        <v>0.488958</v>
      </c>
      <c r="AH27" t="str">
        <f>'Datastream-M'!AD28</f>
        <v>#NA</v>
      </c>
      <c r="AJ27">
        <f>'Datastream-M'!AF28</f>
        <v>87.439614000000006</v>
      </c>
      <c r="AK27">
        <f>'Datastream-M'!AG28</f>
        <v>2.23</v>
      </c>
      <c r="AL27">
        <f>'Datastream-M'!AH28</f>
        <v>23.7</v>
      </c>
      <c r="AQ27" s="2">
        <f>'Datastream-M'!AM28</f>
        <v>28.9133</v>
      </c>
      <c r="AR27" s="2">
        <f>'Datastream-M'!AN28</f>
        <v>99.685900000000004</v>
      </c>
      <c r="AS27" s="8">
        <f>'West-Deutschland-Q'!AI28</f>
        <v>33.5</v>
      </c>
      <c r="AT27" s="8">
        <f>100-'West-Deutschland-Q'!AJ28</f>
        <v>22</v>
      </c>
      <c r="AV27" s="19">
        <f>'[5]Deutschland Monatsdaten'!K27</f>
        <v>1.0011837942082931</v>
      </c>
      <c r="BH27" s="1">
        <f>'Datastream-M'!AX28</f>
        <v>4.0999999999999996</v>
      </c>
      <c r="BI27" s="1">
        <f>'Datastream-M'!AY28</f>
        <v>7.2</v>
      </c>
      <c r="BJ27" s="1">
        <f>'Datastream-M'!AZ28</f>
        <v>22.6</v>
      </c>
      <c r="BK27">
        <f>'Datastream-M'!BA28</f>
        <v>26.9</v>
      </c>
      <c r="BL27">
        <f>'Datastream-M'!BB28</f>
        <v>18.7</v>
      </c>
      <c r="BQ27" s="30">
        <f t="shared" si="0"/>
        <v>4.5607189165531601</v>
      </c>
      <c r="BZ27" s="40"/>
      <c r="CN27" s="8">
        <f>'West-Deutschland-Q'!AP28</f>
        <v>15.3</v>
      </c>
      <c r="CO27" s="8">
        <f>'West-Deutschland-Q'!AQ28</f>
        <v>16</v>
      </c>
      <c r="CV27">
        <f>'Datastream-M'!CF28</f>
        <v>84039</v>
      </c>
      <c r="DE27" s="8"/>
      <c r="EF27" s="1" t="str">
        <f>'Datastream-M'!DQ28</f>
        <v>#NA</v>
      </c>
    </row>
    <row r="28" spans="1:136">
      <c r="A28" s="3">
        <v>22720</v>
      </c>
      <c r="B28" t="str">
        <f>'Datastream-M'!B29</f>
        <v>#NA</v>
      </c>
      <c r="F28">
        <f>'Datastream-M'!F29</f>
        <v>22.5</v>
      </c>
      <c r="G28">
        <f>'Datastream-M'!G29</f>
        <v>0.488958</v>
      </c>
      <c r="H28" t="str">
        <f>'Datastream-M'!H29</f>
        <v>#NA</v>
      </c>
      <c r="I28">
        <f>'Datastream-M'!I29</f>
        <v>41.5</v>
      </c>
      <c r="J28" t="str">
        <f>'Datastream-M'!J29</f>
        <v>#NA</v>
      </c>
      <c r="K28" t="str">
        <f>'Datastream-M'!K29</f>
        <v>#NA</v>
      </c>
      <c r="L28">
        <f>'Datastream-M'!L29</f>
        <v>467</v>
      </c>
      <c r="M28">
        <f>'Datastream-M'!M29</f>
        <v>133999</v>
      </c>
      <c r="N28" t="str">
        <f>'Datastream-M'!N29</f>
        <v>#NA</v>
      </c>
      <c r="O28" t="str">
        <f>'Datastream-M'!O29</f>
        <v>#NA</v>
      </c>
      <c r="P28">
        <f>'Datastream-M'!P29</f>
        <v>0.7</v>
      </c>
      <c r="S28" s="1">
        <f>'[2]Deutschland Monatsdaten'!C28</f>
        <v>0.61822888515275587</v>
      </c>
      <c r="T28" s="1">
        <v>1.0022036889577874</v>
      </c>
      <c r="U28">
        <f>'Datastream-M'!BL29</f>
        <v>2.25</v>
      </c>
      <c r="W28">
        <f>'Datastream-M'!BM29</f>
        <v>2.0499999999999998</v>
      </c>
      <c r="Y28" t="str">
        <f>'Datastream-M'!W29</f>
        <v>#NA</v>
      </c>
      <c r="Z28" t="str">
        <f>'Datastream-M'!X29</f>
        <v>#NA</v>
      </c>
      <c r="AA28" s="42" t="str">
        <f>'Datastream-M'!Y29</f>
        <v>#NA</v>
      </c>
      <c r="AE28">
        <f>'Datastream-M'!AC29</f>
        <v>0.488958</v>
      </c>
      <c r="AH28" t="str">
        <f>'Datastream-M'!AD29</f>
        <v>#NA</v>
      </c>
      <c r="AJ28">
        <f>'Datastream-M'!AF29</f>
        <v>87.050359999999998</v>
      </c>
      <c r="AK28">
        <f>'Datastream-M'!AG29</f>
        <v>2.23</v>
      </c>
      <c r="AL28">
        <f>'Datastream-M'!AH29</f>
        <v>23.8</v>
      </c>
      <c r="AQ28" s="2">
        <f>'Datastream-M'!AM29</f>
        <v>29.0182</v>
      </c>
      <c r="AR28" s="2">
        <f>'Datastream-M'!AN29</f>
        <v>99.684299999999993</v>
      </c>
      <c r="AS28" s="8">
        <f>'West-Deutschland-Q'!AI29</f>
        <v>45.2</v>
      </c>
      <c r="AT28" s="8">
        <f>100-'West-Deutschland-Q'!AJ29</f>
        <v>21</v>
      </c>
      <c r="AV28" s="19">
        <f>'[5]Deutschland Monatsdaten'!K28</f>
        <v>1.0085099921744292</v>
      </c>
      <c r="BH28" s="1">
        <f>'Datastream-M'!AX29</f>
        <v>4.0999999999999996</v>
      </c>
      <c r="BI28" s="1">
        <f>'Datastream-M'!AY29</f>
        <v>7.2</v>
      </c>
      <c r="BJ28" s="1">
        <f>'Datastream-M'!AZ29</f>
        <v>22.7</v>
      </c>
      <c r="BK28">
        <f>'Datastream-M'!BA29</f>
        <v>27.4</v>
      </c>
      <c r="BL28">
        <f>'Datastream-M'!BB29</f>
        <v>18.600000000000001</v>
      </c>
      <c r="BQ28" s="30">
        <f t="shared" si="0"/>
        <v>4.5607189165531601</v>
      </c>
      <c r="BZ28" s="40"/>
      <c r="CN28" s="8">
        <f>'West-Deutschland-Q'!AP29</f>
        <v>11.7</v>
      </c>
      <c r="CO28" s="8">
        <f>'West-Deutschland-Q'!AQ29</f>
        <v>15</v>
      </c>
      <c r="CV28">
        <f>'Datastream-M'!CF29</f>
        <v>85236</v>
      </c>
      <c r="DE28" s="8"/>
      <c r="EF28" s="1" t="str">
        <f>'Datastream-M'!DQ29</f>
        <v>#NA</v>
      </c>
    </row>
    <row r="29" spans="1:136">
      <c r="A29" s="3">
        <v>22751</v>
      </c>
      <c r="B29" t="str">
        <f>'Datastream-M'!B30</f>
        <v>#NA</v>
      </c>
      <c r="F29">
        <f>'Datastream-M'!F30</f>
        <v>22.3</v>
      </c>
      <c r="G29">
        <f>'Datastream-M'!G30</f>
        <v>0.488958</v>
      </c>
      <c r="H29" t="str">
        <f>'Datastream-M'!H30</f>
        <v>#NA</v>
      </c>
      <c r="I29">
        <f>'Datastream-M'!I30</f>
        <v>42</v>
      </c>
      <c r="J29" t="str">
        <f>'Datastream-M'!J30</f>
        <v>#NA</v>
      </c>
      <c r="K29" t="str">
        <f>'Datastream-M'!K30</f>
        <v>#NA</v>
      </c>
      <c r="L29">
        <f>'Datastream-M'!L30</f>
        <v>448.4</v>
      </c>
      <c r="M29">
        <f>'Datastream-M'!M30</f>
        <v>130668</v>
      </c>
      <c r="N29" t="str">
        <f>'Datastream-M'!N30</f>
        <v>#NA</v>
      </c>
      <c r="O29" t="str">
        <f>'Datastream-M'!O30</f>
        <v>#NA</v>
      </c>
      <c r="P29">
        <f>'Datastream-M'!P30</f>
        <v>0.7</v>
      </c>
      <c r="S29" s="1">
        <f>'[2]Deutschland Monatsdaten'!C29</f>
        <v>0.25076276863919794</v>
      </c>
      <c r="T29" s="1">
        <v>1.0068031700213416</v>
      </c>
      <c r="U29">
        <f>'Datastream-M'!BL30</f>
        <v>2.2000000000000002</v>
      </c>
      <c r="W29">
        <f>'Datastream-M'!BM30</f>
        <v>1.99</v>
      </c>
      <c r="Y29" t="str">
        <f>'Datastream-M'!W30</f>
        <v>#NA</v>
      </c>
      <c r="Z29" t="str">
        <f>'Datastream-M'!X30</f>
        <v>#NA</v>
      </c>
      <c r="AA29" s="42" t="str">
        <f>'Datastream-M'!Y30</f>
        <v>#NA</v>
      </c>
      <c r="AE29">
        <f>'Datastream-M'!AC30</f>
        <v>0.488958</v>
      </c>
      <c r="AH29" t="str">
        <f>'Datastream-M'!AD30</f>
        <v>#NA</v>
      </c>
      <c r="AJ29">
        <f>'Datastream-M'!AF30</f>
        <v>86.666667000000004</v>
      </c>
      <c r="AK29">
        <f>'Datastream-M'!AG30</f>
        <v>2.23</v>
      </c>
      <c r="AL29">
        <f>'Datastream-M'!AH30</f>
        <v>23.9</v>
      </c>
      <c r="AQ29" s="2">
        <f>'Datastream-M'!AM30</f>
        <v>29.121700000000001</v>
      </c>
      <c r="AR29" s="2">
        <f>'Datastream-M'!AN30</f>
        <v>99.677099999999996</v>
      </c>
      <c r="AS29" s="8">
        <f>'West-Deutschland-Q'!AI30</f>
        <v>33.9</v>
      </c>
      <c r="AT29" s="8">
        <f>100-'West-Deutschland-Q'!AJ30</f>
        <v>83</v>
      </c>
      <c r="AV29" s="19">
        <f>'[5]Deutschland Monatsdaten'!K29</f>
        <v>1.0170832555700666</v>
      </c>
      <c r="BH29" s="1">
        <f>'Datastream-M'!AX30</f>
        <v>4.0999999999999996</v>
      </c>
      <c r="BI29" s="1">
        <f>'Datastream-M'!AY30</f>
        <v>7.2</v>
      </c>
      <c r="BJ29" s="1">
        <f>'Datastream-M'!AZ30</f>
        <v>22.7</v>
      </c>
      <c r="BK29">
        <f>'Datastream-M'!BA30</f>
        <v>27.7</v>
      </c>
      <c r="BL29">
        <f>'Datastream-M'!BB30</f>
        <v>18.5</v>
      </c>
      <c r="BQ29" s="30">
        <f t="shared" si="0"/>
        <v>4.5607189165531601</v>
      </c>
      <c r="BZ29" s="40"/>
      <c r="CN29" s="8">
        <f>'West-Deutschland-Q'!AP30</f>
        <v>19.7</v>
      </c>
      <c r="CO29" s="8">
        <f>'West-Deutschland-Q'!AQ30</f>
        <v>19.399999999999999</v>
      </c>
      <c r="CV29">
        <f>'Datastream-M'!CF30</f>
        <v>85784</v>
      </c>
      <c r="DE29" s="8"/>
      <c r="EF29" s="1" t="str">
        <f>'Datastream-M'!DQ30</f>
        <v>#NA</v>
      </c>
    </row>
    <row r="30" spans="1:136">
      <c r="A30" s="3">
        <v>22781</v>
      </c>
      <c r="B30" t="str">
        <f>'Datastream-M'!B31</f>
        <v>#NA</v>
      </c>
      <c r="F30">
        <f>'Datastream-M'!F31</f>
        <v>22.6</v>
      </c>
      <c r="G30">
        <f>'Datastream-M'!G31</f>
        <v>0.488958</v>
      </c>
      <c r="H30" t="str">
        <f>'Datastream-M'!H31</f>
        <v>#NA</v>
      </c>
      <c r="I30">
        <f>'Datastream-M'!I31</f>
        <v>42.3</v>
      </c>
      <c r="J30" t="str">
        <f>'Datastream-M'!J31</f>
        <v>#NA</v>
      </c>
      <c r="K30" t="str">
        <f>'Datastream-M'!K31</f>
        <v>#NA</v>
      </c>
      <c r="L30">
        <f>'Datastream-M'!L31</f>
        <v>399.6</v>
      </c>
      <c r="M30">
        <f>'Datastream-M'!M31</f>
        <v>119237</v>
      </c>
      <c r="N30" t="str">
        <f>'Datastream-M'!N31</f>
        <v>#NA</v>
      </c>
      <c r="O30" t="str">
        <f>'Datastream-M'!O31</f>
        <v>#NA</v>
      </c>
      <c r="P30">
        <f>'Datastream-M'!P31</f>
        <v>0.7</v>
      </c>
      <c r="S30" s="1">
        <f>'[2]Deutschland Monatsdaten'!C30</f>
        <v>-0.23481745675371665</v>
      </c>
      <c r="T30" s="1">
        <v>1.0077029201699486</v>
      </c>
      <c r="U30">
        <f>'Datastream-M'!BL31</f>
        <v>2.25</v>
      </c>
      <c r="W30">
        <f>'Datastream-M'!BM31</f>
        <v>2.1</v>
      </c>
      <c r="Y30" t="str">
        <f>'Datastream-M'!W31</f>
        <v>#NA</v>
      </c>
      <c r="Z30" t="str">
        <f>'Datastream-M'!X31</f>
        <v>#NA</v>
      </c>
      <c r="AA30" s="42" t="str">
        <f>'Datastream-M'!Y31</f>
        <v>#NA</v>
      </c>
      <c r="AE30">
        <f>'Datastream-M'!AC31</f>
        <v>0.488958</v>
      </c>
      <c r="AH30" t="str">
        <f>'Datastream-M'!AD31</f>
        <v>#NA</v>
      </c>
      <c r="AJ30">
        <f>'Datastream-M'!AF31</f>
        <v>87.469880000000003</v>
      </c>
      <c r="AK30">
        <f>'Datastream-M'!AG31</f>
        <v>2.23</v>
      </c>
      <c r="AL30">
        <f>'Datastream-M'!AH31</f>
        <v>24</v>
      </c>
      <c r="AQ30" s="2">
        <f>'Datastream-M'!AM31</f>
        <v>29.2193</v>
      </c>
      <c r="AR30" s="2">
        <f>'Datastream-M'!AN31</f>
        <v>99.648700000000005</v>
      </c>
      <c r="AS30" s="8">
        <f>'West-Deutschland-Q'!AI31</f>
        <v>34.5</v>
      </c>
      <c r="AT30" s="8">
        <f>100-'West-Deutschland-Q'!AJ31</f>
        <v>86</v>
      </c>
      <c r="AV30" s="19">
        <f>'[5]Deutschland Monatsdaten'!K30</f>
        <v>1.0193420446969597</v>
      </c>
      <c r="BH30" s="1">
        <f>'Datastream-M'!AX31</f>
        <v>4</v>
      </c>
      <c r="BI30" s="1">
        <f>'Datastream-M'!AY31</f>
        <v>7.2</v>
      </c>
      <c r="BJ30" s="1">
        <f>'Datastream-M'!AZ31</f>
        <v>22.5</v>
      </c>
      <c r="BK30">
        <f>'Datastream-M'!BA31</f>
        <v>27.5</v>
      </c>
      <c r="BL30">
        <f>'Datastream-M'!BB31</f>
        <v>18.3</v>
      </c>
      <c r="BQ30" s="30">
        <f t="shared" si="0"/>
        <v>4.5607189165531601</v>
      </c>
      <c r="BZ30" s="40"/>
      <c r="CN30" s="8">
        <f>'West-Deutschland-Q'!AP31</f>
        <v>11.3</v>
      </c>
      <c r="CO30" s="8">
        <f>'West-Deutschland-Q'!AQ31</f>
        <v>19.399999999999999</v>
      </c>
      <c r="CV30">
        <f>'Datastream-M'!CF31</f>
        <v>86876</v>
      </c>
      <c r="DE30" s="8"/>
      <c r="EF30" s="1" t="str">
        <f>'Datastream-M'!DQ31</f>
        <v>#NA</v>
      </c>
    </row>
    <row r="31" spans="1:136">
      <c r="A31" s="3">
        <v>22812</v>
      </c>
      <c r="B31" t="str">
        <f>'Datastream-M'!B32</f>
        <v>#NA</v>
      </c>
      <c r="F31">
        <f>'Datastream-M'!F32</f>
        <v>22.8</v>
      </c>
      <c r="G31">
        <f>'Datastream-M'!G32</f>
        <v>0.488958</v>
      </c>
      <c r="H31" t="str">
        <f>'Datastream-M'!H32</f>
        <v>#NA</v>
      </c>
      <c r="I31">
        <f>'Datastream-M'!I32</f>
        <v>42.5</v>
      </c>
      <c r="J31" t="str">
        <f>'Datastream-M'!J32</f>
        <v>#NA</v>
      </c>
      <c r="K31" t="str">
        <f>'Datastream-M'!K32</f>
        <v>#NA</v>
      </c>
      <c r="L31">
        <f>'Datastream-M'!L32</f>
        <v>374.7</v>
      </c>
      <c r="M31">
        <f>'Datastream-M'!M32</f>
        <v>110375</v>
      </c>
      <c r="N31" t="str">
        <f>'Datastream-M'!N32</f>
        <v>#NA</v>
      </c>
      <c r="O31" t="str">
        <f>'Datastream-M'!O32</f>
        <v>#NA</v>
      </c>
      <c r="P31">
        <f>'Datastream-M'!P32</f>
        <v>0.7</v>
      </c>
      <c r="S31" s="1">
        <f>'[2]Deutschland Monatsdaten'!C31</f>
        <v>-0.37917914538404296</v>
      </c>
      <c r="T31" s="1">
        <v>1.010049244632967</v>
      </c>
      <c r="U31">
        <f>'Datastream-M'!BL32</f>
        <v>2.2999999999999998</v>
      </c>
      <c r="W31">
        <f>'Datastream-M'!BM32</f>
        <v>2.1</v>
      </c>
      <c r="Y31" t="str">
        <f>'Datastream-M'!W32</f>
        <v>#NA</v>
      </c>
      <c r="Z31" t="str">
        <f>'Datastream-M'!X32</f>
        <v>#NA</v>
      </c>
      <c r="AA31" s="42" t="str">
        <f>'Datastream-M'!Y32</f>
        <v>#NA</v>
      </c>
      <c r="AE31">
        <f>'Datastream-M'!AC32</f>
        <v>0.488958</v>
      </c>
      <c r="AH31" t="str">
        <f>'Datastream-M'!AD32</f>
        <v>#NA</v>
      </c>
      <c r="AJ31">
        <f>'Datastream-M'!AF32</f>
        <v>88.321168</v>
      </c>
      <c r="AK31">
        <f>'Datastream-M'!AG32</f>
        <v>2.23</v>
      </c>
      <c r="AL31">
        <f>'Datastream-M'!AH32</f>
        <v>24</v>
      </c>
      <c r="AQ31" s="2">
        <f>'Datastream-M'!AM32</f>
        <v>29.304300000000001</v>
      </c>
      <c r="AR31" s="2">
        <f>'Datastream-M'!AN32</f>
        <v>99.576899999999995</v>
      </c>
      <c r="AS31" s="8">
        <f>'West-Deutschland-Q'!AI32</f>
        <v>26.6</v>
      </c>
      <c r="AT31" s="8">
        <f>100-'West-Deutschland-Q'!AJ32</f>
        <v>97</v>
      </c>
      <c r="AV31" s="19">
        <f>'[5]Deutschland Monatsdaten'!K31</f>
        <v>1.026294425936531</v>
      </c>
      <c r="BH31" s="1">
        <f>'Datastream-M'!AX32</f>
        <v>4</v>
      </c>
      <c r="BI31" s="1">
        <f>'Datastream-M'!AY32</f>
        <v>7.1</v>
      </c>
      <c r="BJ31" s="1">
        <f>'Datastream-M'!AZ32</f>
        <v>22.3</v>
      </c>
      <c r="BK31">
        <f>'Datastream-M'!BA32</f>
        <v>27.1</v>
      </c>
      <c r="BL31">
        <f>'Datastream-M'!BB32</f>
        <v>18.2</v>
      </c>
      <c r="BQ31" s="30">
        <f t="shared" si="0"/>
        <v>4.5607189165531601</v>
      </c>
      <c r="BZ31" s="40"/>
      <c r="CN31" s="8">
        <f>'West-Deutschland-Q'!AP32</f>
        <v>15.3</v>
      </c>
      <c r="CO31" s="8">
        <f>'West-Deutschland-Q'!AQ32</f>
        <v>14.2</v>
      </c>
      <c r="CV31">
        <f>'Datastream-M'!CF32</f>
        <v>88485</v>
      </c>
      <c r="DE31" s="8"/>
      <c r="EF31" s="1" t="str">
        <f>'Datastream-M'!DQ32</f>
        <v>#NA</v>
      </c>
    </row>
    <row r="32" spans="1:136">
      <c r="A32" s="3">
        <v>22842</v>
      </c>
      <c r="B32" t="str">
        <f>'Datastream-M'!B33</f>
        <v>#NA</v>
      </c>
      <c r="F32">
        <f>'Datastream-M'!F33</f>
        <v>22.7</v>
      </c>
      <c r="G32">
        <f>'Datastream-M'!G33</f>
        <v>0.488958</v>
      </c>
      <c r="H32" t="str">
        <f>'Datastream-M'!H33</f>
        <v>#NA</v>
      </c>
      <c r="I32">
        <f>'Datastream-M'!I33</f>
        <v>42.7</v>
      </c>
      <c r="J32" t="str">
        <f>'Datastream-M'!J33</f>
        <v>#NA</v>
      </c>
      <c r="K32" t="str">
        <f>'Datastream-M'!K33</f>
        <v>#NA</v>
      </c>
      <c r="L32">
        <f>'Datastream-M'!L33</f>
        <v>360.7</v>
      </c>
      <c r="M32">
        <f>'Datastream-M'!M33</f>
        <v>99317</v>
      </c>
      <c r="N32" t="str">
        <f>'Datastream-M'!N33</f>
        <v>#NA</v>
      </c>
      <c r="O32" t="str">
        <f>'Datastream-M'!O33</f>
        <v>#NA</v>
      </c>
      <c r="P32">
        <f>'Datastream-M'!P33</f>
        <v>0.7</v>
      </c>
      <c r="S32" s="1">
        <f>'[2]Deutschland Monatsdaten'!C32</f>
        <v>-0.28731261625565324</v>
      </c>
      <c r="T32" s="1">
        <v>1.0197512541092399</v>
      </c>
      <c r="U32">
        <f>'Datastream-M'!BL33</f>
        <v>2.2999999999999998</v>
      </c>
      <c r="W32">
        <f>'Datastream-M'!BM33</f>
        <v>2.1</v>
      </c>
      <c r="Y32" t="str">
        <f>'Datastream-M'!W33</f>
        <v>#NA</v>
      </c>
      <c r="Z32" t="str">
        <f>'Datastream-M'!X33</f>
        <v>#NA</v>
      </c>
      <c r="AA32" s="42" t="str">
        <f>'Datastream-M'!Y33</f>
        <v>#NA</v>
      </c>
      <c r="AE32">
        <f>'Datastream-M'!AC33</f>
        <v>0.488958</v>
      </c>
      <c r="AH32" t="str">
        <f>'Datastream-M'!AD33</f>
        <v>#NA</v>
      </c>
      <c r="AJ32">
        <f>'Datastream-M'!AF33</f>
        <v>88.536585000000002</v>
      </c>
      <c r="AK32">
        <f>'Datastream-M'!AG33</f>
        <v>2.23</v>
      </c>
      <c r="AL32">
        <f>'Datastream-M'!AH33</f>
        <v>24.1</v>
      </c>
      <c r="AQ32" s="2">
        <f>'Datastream-M'!AM33</f>
        <v>29.3765</v>
      </c>
      <c r="AR32" s="2">
        <f>'Datastream-M'!AN33</f>
        <v>99.461100000000002</v>
      </c>
      <c r="AS32" s="8">
        <f>'West-Deutschland-Q'!AI33</f>
        <v>29.2</v>
      </c>
      <c r="AT32" s="8">
        <f>100-'West-Deutschland-Q'!AJ33</f>
        <v>94</v>
      </c>
      <c r="AV32" s="19">
        <f>'[5]Deutschland Monatsdaten'!K32</f>
        <v>1.0239855309722159</v>
      </c>
      <c r="BH32" s="1">
        <f>'Datastream-M'!AX33</f>
        <v>4</v>
      </c>
      <c r="BI32" s="1">
        <f>'Datastream-M'!AY33</f>
        <v>7.1</v>
      </c>
      <c r="BJ32" s="1">
        <f>'Datastream-M'!AZ33</f>
        <v>22.4</v>
      </c>
      <c r="BK32">
        <f>'Datastream-M'!BA33</f>
        <v>27.6</v>
      </c>
      <c r="BL32">
        <f>'Datastream-M'!BB33</f>
        <v>18.100000000000001</v>
      </c>
      <c r="BQ32" s="30">
        <f t="shared" si="0"/>
        <v>4.5607189165531601</v>
      </c>
      <c r="BZ32" s="40"/>
      <c r="CN32" s="8">
        <f>'West-Deutschland-Q'!AP33</f>
        <v>10.5</v>
      </c>
      <c r="CO32" s="8">
        <f>'West-Deutschland-Q'!AQ33</f>
        <v>18.899999999999999</v>
      </c>
      <c r="CV32">
        <f>'Datastream-M'!CF33</f>
        <v>88989</v>
      </c>
      <c r="DE32" s="8"/>
      <c r="EF32" s="1" t="str">
        <f>'Datastream-M'!DQ33</f>
        <v>#NA</v>
      </c>
    </row>
    <row r="33" spans="1:136">
      <c r="A33" s="3">
        <v>22873</v>
      </c>
      <c r="B33" t="str">
        <f>'Datastream-M'!B34</f>
        <v>#NA</v>
      </c>
      <c r="F33">
        <f>'Datastream-M'!F34</f>
        <v>22.7</v>
      </c>
      <c r="G33">
        <f>'Datastream-M'!G34</f>
        <v>0.488958</v>
      </c>
      <c r="H33" t="str">
        <f>'Datastream-M'!H34</f>
        <v>#NA</v>
      </c>
      <c r="I33">
        <f>'Datastream-M'!I34</f>
        <v>42.8</v>
      </c>
      <c r="J33" t="str">
        <f>'Datastream-M'!J34</f>
        <v>#NA</v>
      </c>
      <c r="K33" t="str">
        <f>'Datastream-M'!K34</f>
        <v>#NA</v>
      </c>
      <c r="L33">
        <f>'Datastream-M'!L34</f>
        <v>383.1</v>
      </c>
      <c r="M33">
        <f>'Datastream-M'!M34</f>
        <v>86513</v>
      </c>
      <c r="N33" t="str">
        <f>'Datastream-M'!N34</f>
        <v>#NA</v>
      </c>
      <c r="O33" t="str">
        <f>'Datastream-M'!O34</f>
        <v>#NA</v>
      </c>
      <c r="P33">
        <f>'Datastream-M'!P34</f>
        <v>0.7</v>
      </c>
      <c r="S33" s="1">
        <f>'[2]Deutschland Monatsdaten'!C33</f>
        <v>-0.3266839858821064</v>
      </c>
      <c r="T33" s="1">
        <v>1.0228440962518177</v>
      </c>
      <c r="U33">
        <f>'Datastream-M'!BL34</f>
        <v>2.2999999999999998</v>
      </c>
      <c r="W33">
        <f>'Datastream-M'!BM34</f>
        <v>2.1</v>
      </c>
      <c r="Y33" t="str">
        <f>'Datastream-M'!W34</f>
        <v>#NA</v>
      </c>
      <c r="Z33" t="str">
        <f>'Datastream-M'!X34</f>
        <v>#NA</v>
      </c>
      <c r="AA33" s="42" t="str">
        <f>'Datastream-M'!Y34</f>
        <v>#NA</v>
      </c>
      <c r="AE33">
        <f>'Datastream-M'!AC34</f>
        <v>0.488958</v>
      </c>
      <c r="AH33" t="str">
        <f>'Datastream-M'!AD34</f>
        <v>#NA</v>
      </c>
      <c r="AJ33">
        <f>'Datastream-M'!AF34</f>
        <v>88.970588000000006</v>
      </c>
      <c r="AK33">
        <f>'Datastream-M'!AG34</f>
        <v>2.23</v>
      </c>
      <c r="AL33">
        <f>'Datastream-M'!AH34</f>
        <v>24.2</v>
      </c>
      <c r="AQ33" s="2">
        <f>'Datastream-M'!AM34</f>
        <v>29.438400000000001</v>
      </c>
      <c r="AR33" s="2">
        <f>'Datastream-M'!AN34</f>
        <v>99.310299999999998</v>
      </c>
      <c r="AS33" s="8">
        <f>'West-Deutschland-Q'!AI34</f>
        <v>25.5</v>
      </c>
      <c r="AT33" s="8">
        <f>100-'West-Deutschland-Q'!AJ34</f>
        <v>92</v>
      </c>
      <c r="AV33" s="19">
        <f>'[5]Deutschland Monatsdaten'!K33</f>
        <v>1.0217709481082069</v>
      </c>
      <c r="BH33" s="1">
        <f>'Datastream-M'!AX34</f>
        <v>4</v>
      </c>
      <c r="BI33" s="1">
        <f>'Datastream-M'!AY34</f>
        <v>7.2</v>
      </c>
      <c r="BJ33" s="1">
        <f>'Datastream-M'!AZ34</f>
        <v>22.5</v>
      </c>
      <c r="BK33">
        <f>'Datastream-M'!BA34</f>
        <v>27.9</v>
      </c>
      <c r="BL33">
        <f>'Datastream-M'!BB34</f>
        <v>18</v>
      </c>
      <c r="BQ33" s="30">
        <f t="shared" si="0"/>
        <v>4.5607189165531601</v>
      </c>
      <c r="BZ33" s="40"/>
      <c r="CN33" s="8">
        <f>'West-Deutschland-Q'!AP34</f>
        <v>9.5</v>
      </c>
      <c r="CO33" s="8">
        <f>'West-Deutschland-Q'!AQ34</f>
        <v>16.399999999999999</v>
      </c>
      <c r="CV33">
        <f>'Datastream-M'!CF34</f>
        <v>89711</v>
      </c>
      <c r="DE33" s="8"/>
      <c r="EF33" s="1" t="str">
        <f>'Datastream-M'!DQ34</f>
        <v>#NA</v>
      </c>
    </row>
    <row r="34" spans="1:136">
      <c r="A34" s="3">
        <v>22904</v>
      </c>
      <c r="B34" t="str">
        <f>'Datastream-M'!B35</f>
        <v>#NA</v>
      </c>
      <c r="F34">
        <f>'Datastream-M'!F35</f>
        <v>22.9</v>
      </c>
      <c r="G34">
        <f>'Datastream-M'!G35</f>
        <v>0.488958</v>
      </c>
      <c r="H34" t="str">
        <f>'Datastream-M'!H35</f>
        <v>#NA</v>
      </c>
      <c r="I34">
        <f>'Datastream-M'!I35</f>
        <v>43.2</v>
      </c>
      <c r="J34" t="str">
        <f>'Datastream-M'!J35</f>
        <v>#NA</v>
      </c>
      <c r="K34" t="str">
        <f>'Datastream-M'!K35</f>
        <v>#NA</v>
      </c>
      <c r="L34">
        <f>'Datastream-M'!L35</f>
        <v>354.5</v>
      </c>
      <c r="M34">
        <f>'Datastream-M'!M35</f>
        <v>93255</v>
      </c>
      <c r="N34" t="str">
        <f>'Datastream-M'!N35</f>
        <v>#NA</v>
      </c>
      <c r="O34" t="str">
        <f>'Datastream-M'!O35</f>
        <v>#NA</v>
      </c>
      <c r="P34">
        <f>'Datastream-M'!P35</f>
        <v>0.7</v>
      </c>
      <c r="S34" s="1">
        <f>'[2]Deutschland Monatsdaten'!C34</f>
        <v>-0.31356019600662199</v>
      </c>
      <c r="T34" s="1">
        <v>1.0244507342073099</v>
      </c>
      <c r="U34">
        <f>'Datastream-M'!BL35</f>
        <v>2.35</v>
      </c>
      <c r="W34">
        <f>'Datastream-M'!BM35</f>
        <v>2.1</v>
      </c>
      <c r="Y34" t="str">
        <f>'Datastream-M'!W35</f>
        <v>#NA</v>
      </c>
      <c r="Z34" t="str">
        <f>'Datastream-M'!X35</f>
        <v>#NA</v>
      </c>
      <c r="AA34" s="42" t="str">
        <f>'Datastream-M'!Y35</f>
        <v>#NA</v>
      </c>
      <c r="AE34">
        <f>'Datastream-M'!AC35</f>
        <v>0.488958</v>
      </c>
      <c r="AH34" t="str">
        <f>'Datastream-M'!AD35</f>
        <v>#NA</v>
      </c>
      <c r="AJ34">
        <f>'Datastream-M'!AF35</f>
        <v>88.970588000000006</v>
      </c>
      <c r="AK34">
        <f>'Datastream-M'!AG35</f>
        <v>2.23</v>
      </c>
      <c r="AL34">
        <f>'Datastream-M'!AH35</f>
        <v>24.2</v>
      </c>
      <c r="AQ34" s="2">
        <f>'Datastream-M'!AM35</f>
        <v>29.493200000000002</v>
      </c>
      <c r="AR34" s="2">
        <f>'Datastream-M'!AN35</f>
        <v>99.135599999999997</v>
      </c>
      <c r="AS34" s="8">
        <f>'West-Deutschland-Q'!AI35</f>
        <v>27.7</v>
      </c>
      <c r="AT34" s="8">
        <f>100-'West-Deutschland-Q'!AJ35</f>
        <v>99</v>
      </c>
      <c r="AV34" s="19">
        <f>'[5]Deutschland Monatsdaten'!K34</f>
        <v>1.0280467776388753</v>
      </c>
      <c r="BH34" s="1">
        <f>'Datastream-M'!AX35</f>
        <v>4</v>
      </c>
      <c r="BI34" s="1">
        <f>'Datastream-M'!AY35</f>
        <v>7.2</v>
      </c>
      <c r="BJ34" s="1">
        <f>'Datastream-M'!AZ35</f>
        <v>22.4</v>
      </c>
      <c r="BK34">
        <f>'Datastream-M'!BA35</f>
        <v>27.9</v>
      </c>
      <c r="BL34">
        <f>'Datastream-M'!BB35</f>
        <v>18</v>
      </c>
      <c r="BQ34" s="30">
        <f t="shared" si="0"/>
        <v>4.5607189165531601</v>
      </c>
      <c r="BZ34" s="40"/>
      <c r="CN34" s="8">
        <f>'West-Deutschland-Q'!AP35</f>
        <v>9.3000000000000007</v>
      </c>
      <c r="CO34" s="8">
        <f>'West-Deutschland-Q'!AQ35</f>
        <v>10.4</v>
      </c>
      <c r="CV34">
        <f>'Datastream-M'!CF35</f>
        <v>91096</v>
      </c>
      <c r="DE34" s="8"/>
      <c r="EF34" s="1" t="str">
        <f>'Datastream-M'!DQ35</f>
        <v>#NA</v>
      </c>
    </row>
    <row r="35" spans="1:136">
      <c r="A35" s="3">
        <v>22934</v>
      </c>
      <c r="B35" t="str">
        <f>'Datastream-M'!B36</f>
        <v>#NA</v>
      </c>
      <c r="F35">
        <f>'Datastream-M'!F36</f>
        <v>22.1</v>
      </c>
      <c r="G35">
        <f>'Datastream-M'!G36</f>
        <v>0.488958</v>
      </c>
      <c r="H35" t="str">
        <f>'Datastream-M'!H36</f>
        <v>#NA</v>
      </c>
      <c r="I35">
        <f>'Datastream-M'!I36</f>
        <v>43.4</v>
      </c>
      <c r="J35" t="str">
        <f>'Datastream-M'!J36</f>
        <v>#NA</v>
      </c>
      <c r="K35" t="str">
        <f>'Datastream-M'!K36</f>
        <v>#NA</v>
      </c>
      <c r="L35">
        <f>'Datastream-M'!L36</f>
        <v>349.6</v>
      </c>
      <c r="M35">
        <f>'Datastream-M'!M36</f>
        <v>107725</v>
      </c>
      <c r="N35" t="str">
        <f>'Datastream-M'!N36</f>
        <v>#NA</v>
      </c>
      <c r="O35" t="str">
        <f>'Datastream-M'!O36</f>
        <v>#NA</v>
      </c>
      <c r="P35">
        <f>'Datastream-M'!P36</f>
        <v>0.7</v>
      </c>
      <c r="S35" s="1">
        <f>'[2]Deutschland Monatsdaten'!C35</f>
        <v>-0.23481745675371665</v>
      </c>
      <c r="T35" s="1">
        <v>1.0251104353877045</v>
      </c>
      <c r="U35">
        <f>'Datastream-M'!BL36</f>
        <v>2.25</v>
      </c>
      <c r="W35">
        <f>'Datastream-M'!BM36</f>
        <v>2.0499999999999998</v>
      </c>
      <c r="Y35" t="str">
        <f>'Datastream-M'!W36</f>
        <v>#NA</v>
      </c>
      <c r="Z35" t="str">
        <f>'Datastream-M'!X36</f>
        <v>#NA</v>
      </c>
      <c r="AA35" s="42" t="str">
        <f>'Datastream-M'!Y36</f>
        <v>#NA</v>
      </c>
      <c r="AE35">
        <f>'Datastream-M'!AC36</f>
        <v>0.488958</v>
      </c>
      <c r="AH35" t="str">
        <f>'Datastream-M'!AD36</f>
        <v>#NA</v>
      </c>
      <c r="AJ35">
        <f>'Datastream-M'!AF36</f>
        <v>88.780488000000005</v>
      </c>
      <c r="AK35">
        <f>'Datastream-M'!AG36</f>
        <v>2.23</v>
      </c>
      <c r="AL35">
        <f>'Datastream-M'!AH36</f>
        <v>24.3</v>
      </c>
      <c r="AQ35" s="2">
        <f>'Datastream-M'!AM36</f>
        <v>29.542100000000001</v>
      </c>
      <c r="AR35" s="2">
        <f>'Datastream-M'!AN36</f>
        <v>98.941299999999998</v>
      </c>
      <c r="AS35" s="8">
        <f>'West-Deutschland-Q'!AI36</f>
        <v>25</v>
      </c>
      <c r="AT35" s="8">
        <f>100-'West-Deutschland-Q'!AJ36</f>
        <v>100</v>
      </c>
      <c r="AV35" s="19">
        <f>'[5]Deutschland Monatsdaten'!K35</f>
        <v>1.029522522300456</v>
      </c>
      <c r="BH35" s="1">
        <f>'Datastream-M'!AX36</f>
        <v>4</v>
      </c>
      <c r="BI35" s="1">
        <f>'Datastream-M'!AY36</f>
        <v>7.2</v>
      </c>
      <c r="BJ35" s="1">
        <f>'Datastream-M'!AZ36</f>
        <v>22.5</v>
      </c>
      <c r="BK35">
        <f>'Datastream-M'!BA36</f>
        <v>28.2</v>
      </c>
      <c r="BL35">
        <f>'Datastream-M'!BB36</f>
        <v>18</v>
      </c>
      <c r="BQ35" s="30">
        <f t="shared" si="0"/>
        <v>4.5607189165531601</v>
      </c>
      <c r="BZ35" s="40"/>
      <c r="CN35" s="8">
        <f>'West-Deutschland-Q'!AP36</f>
        <v>21.4</v>
      </c>
      <c r="CO35" s="8">
        <f>'West-Deutschland-Q'!AQ36</f>
        <v>14.5</v>
      </c>
      <c r="CV35">
        <f>'Datastream-M'!CF36</f>
        <v>91443</v>
      </c>
      <c r="DE35" s="8"/>
      <c r="EF35" s="1" t="str">
        <f>'Datastream-M'!DQ36</f>
        <v>#NA</v>
      </c>
    </row>
    <row r="36" spans="1:136">
      <c r="A36" s="3">
        <v>22965</v>
      </c>
      <c r="B36" t="str">
        <f>'Datastream-M'!B37</f>
        <v>#NA</v>
      </c>
      <c r="F36">
        <f>'Datastream-M'!F37</f>
        <v>22.9</v>
      </c>
      <c r="G36">
        <f>'Datastream-M'!G37</f>
        <v>0.488958</v>
      </c>
      <c r="H36" t="str">
        <f>'Datastream-M'!H37</f>
        <v>#NA</v>
      </c>
      <c r="I36">
        <f>'Datastream-M'!I37</f>
        <v>43.8</v>
      </c>
      <c r="J36" t="str">
        <f>'Datastream-M'!J37</f>
        <v>#NA</v>
      </c>
      <c r="K36" t="str">
        <f>'Datastream-M'!K37</f>
        <v>#NA</v>
      </c>
      <c r="L36">
        <f>'Datastream-M'!L37</f>
        <v>404.1</v>
      </c>
      <c r="M36">
        <f>'Datastream-M'!M37</f>
        <v>90304</v>
      </c>
      <c r="N36" t="str">
        <f>'Datastream-M'!N37</f>
        <v>#NA</v>
      </c>
      <c r="O36" t="str">
        <f>'Datastream-M'!O37</f>
        <v>#NA</v>
      </c>
      <c r="P36">
        <f>'Datastream-M'!P37</f>
        <v>0.8</v>
      </c>
      <c r="S36" s="1">
        <f>'[2]Deutschland Monatsdaten'!C36</f>
        <v>0.31638171801661891</v>
      </c>
      <c r="T36" s="1">
        <v>1.0338666196208306</v>
      </c>
      <c r="U36">
        <f>'Datastream-M'!BL37</f>
        <v>2.2999999999999998</v>
      </c>
      <c r="W36">
        <f>'Datastream-M'!BM37</f>
        <v>2.15</v>
      </c>
      <c r="Y36" t="str">
        <f>'Datastream-M'!W37</f>
        <v>#NA</v>
      </c>
      <c r="Z36" t="str">
        <f>'Datastream-M'!X37</f>
        <v>#NA</v>
      </c>
      <c r="AA36" s="42" t="str">
        <f>'Datastream-M'!Y37</f>
        <v>#NA</v>
      </c>
      <c r="AE36">
        <f>'Datastream-M'!AC37</f>
        <v>0.488958</v>
      </c>
      <c r="AH36" t="str">
        <f>'Datastream-M'!AD37</f>
        <v>#NA</v>
      </c>
      <c r="AJ36">
        <f>'Datastream-M'!AF37</f>
        <v>88.321168</v>
      </c>
      <c r="AK36">
        <f>'Datastream-M'!AG37</f>
        <v>2.23</v>
      </c>
      <c r="AL36">
        <f>'Datastream-M'!AH37</f>
        <v>24.4</v>
      </c>
      <c r="AQ36" s="2">
        <f>'Datastream-M'!AM37</f>
        <v>29.592099999999999</v>
      </c>
      <c r="AR36" s="2">
        <f>'Datastream-M'!AN37</f>
        <v>98.751099999999994</v>
      </c>
      <c r="AS36" s="8">
        <f>'West-Deutschland-Q'!AI37</f>
        <v>40.1</v>
      </c>
      <c r="AT36" s="8">
        <f>100-'West-Deutschland-Q'!AJ37</f>
        <v>71</v>
      </c>
      <c r="AV36" s="19">
        <f>'[5]Deutschland Monatsdaten'!K36</f>
        <v>1.029530194094038</v>
      </c>
      <c r="BH36" s="1">
        <f>'Datastream-M'!AX37</f>
        <v>4</v>
      </c>
      <c r="BI36" s="1">
        <f>'Datastream-M'!AY37</f>
        <v>7.2</v>
      </c>
      <c r="BJ36" s="1">
        <f>'Datastream-M'!AZ37</f>
        <v>22.8</v>
      </c>
      <c r="BK36">
        <f>'Datastream-M'!BA37</f>
        <v>28.9</v>
      </c>
      <c r="BL36">
        <f>'Datastream-M'!BB37</f>
        <v>18.100000000000001</v>
      </c>
      <c r="BQ36" s="30">
        <f t="shared" si="0"/>
        <v>4.5607189165531601</v>
      </c>
      <c r="BZ36" s="40"/>
      <c r="CN36" s="8">
        <f>'West-Deutschland-Q'!AP37</f>
        <v>16.100000000000001</v>
      </c>
      <c r="CO36" s="8">
        <f>'West-Deutschland-Q'!AQ37</f>
        <v>13.7</v>
      </c>
      <c r="CV36">
        <f>'Datastream-M'!CF37</f>
        <v>92631</v>
      </c>
      <c r="DE36" s="8"/>
      <c r="EF36" s="1" t="str">
        <f>'Datastream-M'!DQ37</f>
        <v>#NA</v>
      </c>
    </row>
    <row r="37" spans="1:136">
      <c r="A37" s="3">
        <v>22995</v>
      </c>
      <c r="B37" t="str">
        <f>'Datastream-M'!B38</f>
        <v>#NA</v>
      </c>
      <c r="F37">
        <f>'Datastream-M'!F38</f>
        <v>22.7</v>
      </c>
      <c r="G37">
        <f>'Datastream-M'!G38</f>
        <v>0.488958</v>
      </c>
      <c r="H37" t="str">
        <f>'Datastream-M'!H38</f>
        <v>#NA</v>
      </c>
      <c r="I37">
        <f>'Datastream-M'!I38</f>
        <v>44</v>
      </c>
      <c r="J37" t="str">
        <f>'Datastream-M'!J38</f>
        <v>#NA</v>
      </c>
      <c r="K37" t="str">
        <f>'Datastream-M'!K38</f>
        <v>#NA</v>
      </c>
      <c r="L37">
        <f>'Datastream-M'!L38</f>
        <v>386.3</v>
      </c>
      <c r="M37">
        <f>'Datastream-M'!M38</f>
        <v>72655</v>
      </c>
      <c r="N37" t="str">
        <f>'Datastream-M'!N38</f>
        <v>#NA</v>
      </c>
      <c r="O37" t="str">
        <f>'Datastream-M'!O38</f>
        <v>#NA</v>
      </c>
      <c r="P37">
        <f>'Datastream-M'!P38</f>
        <v>0.8</v>
      </c>
      <c r="S37" s="1">
        <f>'[2]Deutschland Monatsdaten'!C37</f>
        <v>0.56573372565081936</v>
      </c>
      <c r="T37" s="1">
        <v>1.0265340853766909</v>
      </c>
      <c r="U37">
        <f>'Datastream-M'!BL38</f>
        <v>2.4</v>
      </c>
      <c r="W37">
        <f>'Datastream-M'!BM38</f>
        <v>2.35</v>
      </c>
      <c r="Y37" t="str">
        <f>'Datastream-M'!W38</f>
        <v>#NA</v>
      </c>
      <c r="Z37" t="str">
        <f>'Datastream-M'!X38</f>
        <v>#NA</v>
      </c>
      <c r="AA37" s="42" t="str">
        <f>'Datastream-M'!Y38</f>
        <v>#NA</v>
      </c>
      <c r="AE37">
        <f>'Datastream-M'!AC38</f>
        <v>0.488958</v>
      </c>
      <c r="AH37" t="str">
        <f>'Datastream-M'!AD38</f>
        <v>#NA</v>
      </c>
      <c r="AJ37">
        <f>'Datastream-M'!AF38</f>
        <v>87.469880000000003</v>
      </c>
      <c r="AK37">
        <f>'Datastream-M'!AG38</f>
        <v>2.23</v>
      </c>
      <c r="AL37">
        <f>'Datastream-M'!AH38</f>
        <v>24.4</v>
      </c>
      <c r="AQ37" s="2">
        <f>'Datastream-M'!AM38</f>
        <v>29.647300000000001</v>
      </c>
      <c r="AR37" s="2">
        <f>'Datastream-M'!AN38</f>
        <v>98.578599999999994</v>
      </c>
      <c r="AS37" s="8">
        <f>'West-Deutschland-Q'!AI38</f>
        <v>39</v>
      </c>
      <c r="AT37" s="8">
        <f>100-'West-Deutschland-Q'!AJ38</f>
        <v>33</v>
      </c>
      <c r="AV37" s="19">
        <f>'[5]Deutschland Monatsdaten'!K37</f>
        <v>1.0368894132064885</v>
      </c>
      <c r="BH37" s="1">
        <f>'Datastream-M'!AX38</f>
        <v>4</v>
      </c>
      <c r="BI37" s="1">
        <f>'Datastream-M'!AY38</f>
        <v>7.4</v>
      </c>
      <c r="BJ37" s="1">
        <f>'Datastream-M'!AZ38</f>
        <v>23.3</v>
      </c>
      <c r="BK37">
        <f>'Datastream-M'!BA38</f>
        <v>29.8</v>
      </c>
      <c r="BL37">
        <f>'Datastream-M'!BB38</f>
        <v>18.3</v>
      </c>
      <c r="BQ37" s="30">
        <f t="shared" si="0"/>
        <v>4.5607189165531601</v>
      </c>
      <c r="BZ37" s="40"/>
      <c r="CN37" s="8">
        <f>'West-Deutschland-Q'!AP38</f>
        <v>7</v>
      </c>
      <c r="CO37" s="8">
        <f>'West-Deutschland-Q'!AQ38</f>
        <v>16.899999999999999</v>
      </c>
      <c r="CV37">
        <f>'Datastream-M'!CF38</f>
        <v>94309</v>
      </c>
      <c r="DE37" s="8"/>
      <c r="EF37" s="1" t="str">
        <f>'Datastream-M'!DQ38</f>
        <v>#NA</v>
      </c>
    </row>
    <row r="38" spans="1:136">
      <c r="A38" s="3">
        <v>23026</v>
      </c>
      <c r="B38" t="str">
        <f>'Datastream-M'!B39</f>
        <v>#NA</v>
      </c>
      <c r="F38">
        <f>'Datastream-M'!F39</f>
        <v>22.5</v>
      </c>
      <c r="G38">
        <f>'Datastream-M'!G39</f>
        <v>0.488958</v>
      </c>
      <c r="H38" t="str">
        <f>'Datastream-M'!H39</f>
        <v>#NA</v>
      </c>
      <c r="I38">
        <f>'Datastream-M'!I39</f>
        <v>43.8</v>
      </c>
      <c r="J38" t="str">
        <f>'Datastream-M'!J39</f>
        <v>#NA</v>
      </c>
      <c r="K38" t="str">
        <f>'Datastream-M'!K39</f>
        <v>#NA</v>
      </c>
      <c r="L38">
        <f>'Datastream-M'!L39</f>
        <v>367</v>
      </c>
      <c r="M38">
        <f>'Datastream-M'!M39</f>
        <v>70748</v>
      </c>
      <c r="N38" t="str">
        <f>'Datastream-M'!N39</f>
        <v>#NA</v>
      </c>
      <c r="O38" t="str">
        <f>'Datastream-M'!O39</f>
        <v>#NA</v>
      </c>
      <c r="P38">
        <f>'Datastream-M'!P39</f>
        <v>1</v>
      </c>
      <c r="S38" s="1">
        <f>'[2]Deutschland Monatsdaten'!C38</f>
        <v>0.7232192041566291</v>
      </c>
      <c r="T38" s="1">
        <v>1.0257588211431474</v>
      </c>
      <c r="U38">
        <f>'Datastream-M'!BL39</f>
        <v>2.1</v>
      </c>
      <c r="W38">
        <f>'Datastream-M'!BM39</f>
        <v>1.99</v>
      </c>
      <c r="Y38" t="str">
        <f>'Datastream-M'!W39</f>
        <v>#NA</v>
      </c>
      <c r="Z38" t="str">
        <f>'Datastream-M'!X39</f>
        <v>#NA</v>
      </c>
      <c r="AA38" s="42" t="str">
        <f>'Datastream-M'!Y39</f>
        <v>#NA</v>
      </c>
      <c r="AE38">
        <f>'Datastream-M'!AC39</f>
        <v>0.488958</v>
      </c>
      <c r="AH38" t="str">
        <f>'Datastream-M'!AD39</f>
        <v>#NA</v>
      </c>
      <c r="AJ38">
        <f>'Datastream-M'!AF39</f>
        <v>86.428571000000005</v>
      </c>
      <c r="AK38">
        <f>'Datastream-M'!AG39</f>
        <v>2.23</v>
      </c>
      <c r="AL38">
        <f>'Datastream-M'!AH39</f>
        <v>24.5</v>
      </c>
      <c r="AQ38" s="2">
        <f>'Datastream-M'!AM39</f>
        <v>29.716999999999999</v>
      </c>
      <c r="AR38" s="2">
        <f>'Datastream-M'!AN39</f>
        <v>98.453999999999994</v>
      </c>
      <c r="AS38" s="8">
        <f>'West-Deutschland-Q'!AI39</f>
        <v>42.2</v>
      </c>
      <c r="AT38" s="8">
        <f>100-'West-Deutschland-Q'!AJ39</f>
        <v>0</v>
      </c>
      <c r="AV38" s="19">
        <f>'[5]Deutschland Monatsdaten'!K38</f>
        <v>1.0398311524779289</v>
      </c>
      <c r="BH38" s="1">
        <f>'Datastream-M'!AX39</f>
        <v>4</v>
      </c>
      <c r="BI38" s="1">
        <f>'Datastream-M'!AY39</f>
        <v>7.5</v>
      </c>
      <c r="BJ38" s="1">
        <f>'Datastream-M'!AZ39</f>
        <v>23.8</v>
      </c>
      <c r="BK38">
        <f>'Datastream-M'!BA39</f>
        <v>31.3</v>
      </c>
      <c r="BL38">
        <f>'Datastream-M'!BB39</f>
        <v>18.399999999999999</v>
      </c>
      <c r="BQ38" s="30">
        <f t="shared" si="0"/>
        <v>4.5607189165531601</v>
      </c>
      <c r="BZ38" s="40"/>
      <c r="CN38" s="8">
        <f>'West-Deutschland-Q'!AP39</f>
        <v>8.1</v>
      </c>
      <c r="CO38" s="8">
        <f>'West-Deutschland-Q'!AQ39</f>
        <v>1</v>
      </c>
      <c r="CV38">
        <f>'Datastream-M'!CF39</f>
        <v>94405</v>
      </c>
      <c r="DE38" s="8">
        <f>'West-Deutschland-Q'!AR39</f>
        <v>30.6</v>
      </c>
      <c r="EF38" s="1" t="str">
        <f>'Datastream-M'!DQ39</f>
        <v>#NA</v>
      </c>
    </row>
    <row r="39" spans="1:136">
      <c r="A39" s="3">
        <v>23057</v>
      </c>
      <c r="B39" t="str">
        <f>'Datastream-M'!B40</f>
        <v>#NA</v>
      </c>
      <c r="F39">
        <f>'Datastream-M'!F40</f>
        <v>21.3</v>
      </c>
      <c r="G39">
        <f>'Datastream-M'!G40</f>
        <v>0.488958</v>
      </c>
      <c r="H39" t="str">
        <f>'Datastream-M'!H40</f>
        <v>#NA</v>
      </c>
      <c r="I39">
        <f>'Datastream-M'!I40</f>
        <v>44.1</v>
      </c>
      <c r="J39" t="str">
        <f>'Datastream-M'!J40</f>
        <v>#NA</v>
      </c>
      <c r="K39" t="str">
        <f>'Datastream-M'!K40</f>
        <v>#NA</v>
      </c>
      <c r="L39">
        <f>'Datastream-M'!L40</f>
        <v>349.6</v>
      </c>
      <c r="M39">
        <f>'Datastream-M'!M40</f>
        <v>81926</v>
      </c>
      <c r="N39" t="str">
        <f>'Datastream-M'!N40</f>
        <v>#NA</v>
      </c>
      <c r="O39" t="str">
        <f>'Datastream-M'!O40</f>
        <v>#NA</v>
      </c>
      <c r="P39">
        <f>'Datastream-M'!P40</f>
        <v>1</v>
      </c>
      <c r="S39" s="1">
        <f>'[2]Deutschland Monatsdaten'!C39</f>
        <v>0.65760025477920814</v>
      </c>
      <c r="T39" s="1">
        <v>1.0245745048733692</v>
      </c>
      <c r="U39">
        <f>'Datastream-M'!BL40</f>
        <v>2.2000000000000002</v>
      </c>
      <c r="W39">
        <f>'Datastream-M'!BM40</f>
        <v>2.1</v>
      </c>
      <c r="Y39" t="str">
        <f>'Datastream-M'!W40</f>
        <v>#NA</v>
      </c>
      <c r="Z39" t="str">
        <f>'Datastream-M'!X40</f>
        <v>#NA</v>
      </c>
      <c r="AA39" s="42" t="str">
        <f>'Datastream-M'!Y40</f>
        <v>#NA</v>
      </c>
      <c r="AE39">
        <f>'Datastream-M'!AC40</f>
        <v>0.488958</v>
      </c>
      <c r="AH39" t="str">
        <f>'Datastream-M'!AD40</f>
        <v>#NA</v>
      </c>
      <c r="AJ39">
        <f>'Datastream-M'!AF40</f>
        <v>85.211268000000004</v>
      </c>
      <c r="AK39">
        <f>'Datastream-M'!AG40</f>
        <v>2.23</v>
      </c>
      <c r="AL39">
        <f>'Datastream-M'!AH40</f>
        <v>24.6</v>
      </c>
      <c r="AQ39" s="2">
        <f>'Datastream-M'!AM40</f>
        <v>29.811199999999999</v>
      </c>
      <c r="AR39" s="2">
        <f>'Datastream-M'!AN40</f>
        <v>98.410399999999996</v>
      </c>
      <c r="AS39" s="8">
        <f>'West-Deutschland-Q'!AI40</f>
        <v>55.5</v>
      </c>
      <c r="AT39" s="8">
        <f>100-'West-Deutschland-Q'!AJ40</f>
        <v>0</v>
      </c>
      <c r="AV39" s="19">
        <f>'[5]Deutschland Monatsdaten'!K39</f>
        <v>1.0499475205412303</v>
      </c>
      <c r="BH39" s="1">
        <f>'Datastream-M'!AX40</f>
        <v>4.0999999999999996</v>
      </c>
      <c r="BI39" s="1">
        <f>'Datastream-M'!AY40</f>
        <v>7.6</v>
      </c>
      <c r="BJ39" s="1">
        <f>'Datastream-M'!AZ40</f>
        <v>24.2</v>
      </c>
      <c r="BK39">
        <f>'Datastream-M'!BA40</f>
        <v>32.200000000000003</v>
      </c>
      <c r="BL39">
        <f>'Datastream-M'!BB40</f>
        <v>18.399999999999999</v>
      </c>
      <c r="BQ39" s="30">
        <f t="shared" si="0"/>
        <v>4.5607189165531601</v>
      </c>
      <c r="BZ39" s="40"/>
      <c r="CN39" s="8">
        <f>'West-Deutschland-Q'!AP40</f>
        <v>3.9</v>
      </c>
      <c r="CO39" s="8">
        <f>'West-Deutschland-Q'!AQ40</f>
        <v>0.6</v>
      </c>
      <c r="CV39">
        <f>'Datastream-M'!CF40</f>
        <v>95369</v>
      </c>
      <c r="DE39" s="8">
        <f>'West-Deutschland-Q'!AR40</f>
        <v>29.9</v>
      </c>
      <c r="EF39" s="1" t="str">
        <f>'Datastream-M'!DQ40</f>
        <v>#NA</v>
      </c>
    </row>
    <row r="40" spans="1:136">
      <c r="A40" s="3">
        <v>23085</v>
      </c>
      <c r="B40" t="str">
        <f>'Datastream-M'!B41</f>
        <v>#NA</v>
      </c>
      <c r="F40">
        <f>'Datastream-M'!F41</f>
        <v>22.5</v>
      </c>
      <c r="G40">
        <f>'Datastream-M'!G41</f>
        <v>0.488958</v>
      </c>
      <c r="H40" t="str">
        <f>'Datastream-M'!H41</f>
        <v>#NA</v>
      </c>
      <c r="I40">
        <f>'Datastream-M'!I41</f>
        <v>43.9</v>
      </c>
      <c r="J40" t="str">
        <f>'Datastream-M'!J41</f>
        <v>#NA</v>
      </c>
      <c r="K40" t="str">
        <f>'Datastream-M'!K41</f>
        <v>#NA</v>
      </c>
      <c r="L40">
        <f>'Datastream-M'!L41</f>
        <v>364.2</v>
      </c>
      <c r="M40">
        <f>'Datastream-M'!M41</f>
        <v>154285</v>
      </c>
      <c r="N40" t="str">
        <f>'Datastream-M'!N41</f>
        <v>#NA</v>
      </c>
      <c r="O40" t="str">
        <f>'Datastream-M'!O41</f>
        <v>#NA</v>
      </c>
      <c r="P40">
        <f>'Datastream-M'!P41</f>
        <v>0.8</v>
      </c>
      <c r="S40" s="1">
        <f>'[2]Deutschland Monatsdaten'!C40</f>
        <v>0.27701034839016669</v>
      </c>
      <c r="T40" s="1">
        <v>1.0392767047274345</v>
      </c>
      <c r="U40">
        <f>'Datastream-M'!BL41</f>
        <v>2.4</v>
      </c>
      <c r="W40">
        <f>'Datastream-M'!BM41</f>
        <v>2.2999999999999998</v>
      </c>
      <c r="Y40" t="str">
        <f>'Datastream-M'!W41</f>
        <v>#NA</v>
      </c>
      <c r="Z40" t="str">
        <f>'Datastream-M'!X41</f>
        <v>#NA</v>
      </c>
      <c r="AA40" s="42" t="str">
        <f>'Datastream-M'!Y41</f>
        <v>#NA</v>
      </c>
      <c r="AE40">
        <f>'Datastream-M'!AC41</f>
        <v>0.488958</v>
      </c>
      <c r="AH40" t="str">
        <f>'Datastream-M'!AD41</f>
        <v>#NA</v>
      </c>
      <c r="AJ40">
        <f>'Datastream-M'!AF41</f>
        <v>85.211268000000004</v>
      </c>
      <c r="AK40">
        <f>'Datastream-M'!AG41</f>
        <v>2.23</v>
      </c>
      <c r="AL40">
        <f>'Datastream-M'!AH41</f>
        <v>24.6</v>
      </c>
      <c r="AQ40" s="2">
        <f>'Datastream-M'!AM41</f>
        <v>29.94</v>
      </c>
      <c r="AR40" s="2">
        <f>'Datastream-M'!AN41</f>
        <v>98.479600000000005</v>
      </c>
      <c r="AS40" s="8">
        <f>'West-Deutschland-Q'!AI41</f>
        <v>42.9</v>
      </c>
      <c r="AT40" s="8">
        <f>100-'West-Deutschland-Q'!AJ41</f>
        <v>24</v>
      </c>
      <c r="AV40" s="19">
        <f>'[5]Deutschland Monatsdaten'!K40</f>
        <v>1.0529396600975816</v>
      </c>
      <c r="BH40" s="1">
        <f>'Datastream-M'!AX41</f>
        <v>4</v>
      </c>
      <c r="BI40" s="1">
        <f>'Datastream-M'!AY41</f>
        <v>7.6</v>
      </c>
      <c r="BJ40" s="1">
        <f>'Datastream-M'!AZ41</f>
        <v>24.3</v>
      </c>
      <c r="BK40">
        <f>'Datastream-M'!BA41</f>
        <v>32.6</v>
      </c>
      <c r="BL40">
        <f>'Datastream-M'!BB41</f>
        <v>18.399999999999999</v>
      </c>
      <c r="BQ40" s="30">
        <f t="shared" si="0"/>
        <v>4.5607189165531601</v>
      </c>
      <c r="BZ40" s="40"/>
      <c r="CN40" s="8">
        <f>'West-Deutschland-Q'!AP41</f>
        <v>7.4</v>
      </c>
      <c r="CO40" s="8">
        <f>'West-Deutschland-Q'!AQ41</f>
        <v>6.8</v>
      </c>
      <c r="CV40">
        <f>'Datastream-M'!CF41</f>
        <v>96383</v>
      </c>
      <c r="DE40" s="8">
        <f>'West-Deutschland-Q'!AR41</f>
        <v>50.6</v>
      </c>
      <c r="EF40" s="1" t="str">
        <f>'Datastream-M'!DQ41</f>
        <v>#NA</v>
      </c>
    </row>
    <row r="41" spans="1:136">
      <c r="A41" s="3">
        <v>23116</v>
      </c>
      <c r="B41" t="str">
        <f>'Datastream-M'!B42</f>
        <v>#NA</v>
      </c>
      <c r="F41">
        <f>'Datastream-M'!F42</f>
        <v>23.2</v>
      </c>
      <c r="G41">
        <f>'Datastream-M'!G42</f>
        <v>0.488958</v>
      </c>
      <c r="H41" t="str">
        <f>'Datastream-M'!H42</f>
        <v>#NA</v>
      </c>
      <c r="I41">
        <f>'Datastream-M'!I42</f>
        <v>44.1</v>
      </c>
      <c r="J41" t="str">
        <f>'Datastream-M'!J42</f>
        <v>#NA</v>
      </c>
      <c r="K41" t="str">
        <f>'Datastream-M'!K42</f>
        <v>#NA</v>
      </c>
      <c r="L41">
        <f>'Datastream-M'!L42</f>
        <v>380.6</v>
      </c>
      <c r="M41">
        <f>'Datastream-M'!M42</f>
        <v>145962</v>
      </c>
      <c r="N41" t="str">
        <f>'Datastream-M'!N42</f>
        <v>#NA</v>
      </c>
      <c r="O41" t="str">
        <f>'Datastream-M'!O42</f>
        <v>#NA</v>
      </c>
      <c r="P41">
        <f>'Datastream-M'!P42</f>
        <v>0.8</v>
      </c>
      <c r="S41" s="1">
        <f>'[2]Deutschland Monatsdaten'!C41</f>
        <v>0.68384783453017683</v>
      </c>
      <c r="T41" s="1">
        <v>1.0542116560534844</v>
      </c>
      <c r="U41">
        <f>'Datastream-M'!BL42</f>
        <v>2.4500000000000002</v>
      </c>
      <c r="W41">
        <f>'Datastream-M'!BM42</f>
        <v>2.25</v>
      </c>
      <c r="Y41" t="str">
        <f>'Datastream-M'!W42</f>
        <v>#NA</v>
      </c>
      <c r="Z41" t="str">
        <f>'Datastream-M'!X42</f>
        <v>#NA</v>
      </c>
      <c r="AA41" s="42" t="str">
        <f>'Datastream-M'!Y42</f>
        <v>#NA</v>
      </c>
      <c r="AE41">
        <f>'Datastream-M'!AC42</f>
        <v>0.488958</v>
      </c>
      <c r="AH41" t="str">
        <f>'Datastream-M'!AD42</f>
        <v>#NA</v>
      </c>
      <c r="AJ41">
        <f>'Datastream-M'!AF42</f>
        <v>85.815602999999996</v>
      </c>
      <c r="AK41">
        <f>'Datastream-M'!AG42</f>
        <v>2.23</v>
      </c>
      <c r="AL41">
        <f>'Datastream-M'!AH42</f>
        <v>24.7</v>
      </c>
      <c r="AQ41" s="2">
        <f>'Datastream-M'!AM42</f>
        <v>30.0913</v>
      </c>
      <c r="AR41" s="2">
        <f>'Datastream-M'!AN42</f>
        <v>98.621200000000002</v>
      </c>
      <c r="AS41" s="8">
        <f>'West-Deutschland-Q'!AI42</f>
        <v>18.7</v>
      </c>
      <c r="AT41" s="8">
        <f>100-'West-Deutschland-Q'!AJ42</f>
        <v>97</v>
      </c>
      <c r="AV41" s="19">
        <f>'[5]Deutschland Monatsdaten'!K41</f>
        <v>1.0521772357445629</v>
      </c>
      <c r="BH41" s="1">
        <f>'Datastream-M'!AX42</f>
        <v>4.0999999999999996</v>
      </c>
      <c r="BI41" s="1">
        <f>'Datastream-M'!AY42</f>
        <v>7.7</v>
      </c>
      <c r="BJ41" s="1">
        <f>'Datastream-M'!AZ42</f>
        <v>24.8</v>
      </c>
      <c r="BK41">
        <f>'Datastream-M'!BA42</f>
        <v>33.700000000000003</v>
      </c>
      <c r="BL41">
        <f>'Datastream-M'!BB42</f>
        <v>18.600000000000001</v>
      </c>
      <c r="BQ41" s="30">
        <f t="shared" si="0"/>
        <v>4.5607189165531601</v>
      </c>
      <c r="BZ41" s="40"/>
      <c r="CN41" s="8">
        <f>'West-Deutschland-Q'!AP42</f>
        <v>6.6</v>
      </c>
      <c r="CO41" s="8">
        <f>'West-Deutschland-Q'!AQ42</f>
        <v>12</v>
      </c>
      <c r="CV41">
        <f>'Datastream-M'!CF42</f>
        <v>96919</v>
      </c>
      <c r="DE41" s="8">
        <f>'West-Deutschland-Q'!AR42</f>
        <v>74.599999999999994</v>
      </c>
      <c r="EF41" s="1" t="str">
        <f>'Datastream-M'!DQ42</f>
        <v>#NA</v>
      </c>
    </row>
    <row r="42" spans="1:136">
      <c r="A42" s="3">
        <v>23146</v>
      </c>
      <c r="B42" t="str">
        <f>'Datastream-M'!B43</f>
        <v>#NA</v>
      </c>
      <c r="F42">
        <f>'Datastream-M'!F43</f>
        <v>23.8</v>
      </c>
      <c r="G42">
        <f>'Datastream-M'!G43</f>
        <v>0.488958</v>
      </c>
      <c r="H42" t="str">
        <f>'Datastream-M'!H43</f>
        <v>#NA</v>
      </c>
      <c r="I42">
        <f>'Datastream-M'!I43</f>
        <v>44.5</v>
      </c>
      <c r="J42" t="str">
        <f>'Datastream-M'!J43</f>
        <v>#NA</v>
      </c>
      <c r="K42" t="str">
        <f>'Datastream-M'!K43</f>
        <v>#NA</v>
      </c>
      <c r="L42">
        <f>'Datastream-M'!L43</f>
        <v>437.1</v>
      </c>
      <c r="M42">
        <f>'Datastream-M'!M43</f>
        <v>140937</v>
      </c>
      <c r="N42" t="str">
        <f>'Datastream-M'!N43</f>
        <v>#NA</v>
      </c>
      <c r="O42" t="str">
        <f>'Datastream-M'!O43</f>
        <v>#NA</v>
      </c>
      <c r="P42">
        <f>'Datastream-M'!P43</f>
        <v>0.8</v>
      </c>
      <c r="S42" s="1">
        <f>'[2]Deutschland Monatsdaten'!C42</f>
        <v>1.5106465966856817</v>
      </c>
      <c r="T42" s="1">
        <v>1.062852059115075</v>
      </c>
      <c r="U42">
        <f>'Datastream-M'!BL43</f>
        <v>2.56</v>
      </c>
      <c r="W42">
        <f>'Datastream-M'!BM43</f>
        <v>2.25</v>
      </c>
      <c r="Y42" t="str">
        <f>'Datastream-M'!W43</f>
        <v>#NA</v>
      </c>
      <c r="Z42" t="str">
        <f>'Datastream-M'!X43</f>
        <v>#NA</v>
      </c>
      <c r="AA42" s="42" t="str">
        <f>'Datastream-M'!Y43</f>
        <v>#NA</v>
      </c>
      <c r="AE42">
        <f>'Datastream-M'!AC43</f>
        <v>0.488958</v>
      </c>
      <c r="AH42" t="str">
        <f>'Datastream-M'!AD43</f>
        <v>#NA</v>
      </c>
      <c r="AJ42">
        <f>'Datastream-M'!AF43</f>
        <v>86.428571000000005</v>
      </c>
      <c r="AK42">
        <f>'Datastream-M'!AG43</f>
        <v>2.23</v>
      </c>
      <c r="AL42">
        <f>'Datastream-M'!AH43</f>
        <v>24.8</v>
      </c>
      <c r="AQ42" s="2">
        <f>'Datastream-M'!AM43</f>
        <v>30.2544</v>
      </c>
      <c r="AR42" s="2">
        <f>'Datastream-M'!AN43</f>
        <v>98.799199999999999</v>
      </c>
      <c r="AS42" s="8">
        <f>'West-Deutschland-Q'!AI43</f>
        <v>22.3</v>
      </c>
      <c r="AT42" s="8">
        <f>100-'West-Deutschland-Q'!AJ43</f>
        <v>99</v>
      </c>
      <c r="AV42" s="19">
        <f>'[5]Deutschland Monatsdaten'!K42</f>
        <v>1.0516141211378716</v>
      </c>
      <c r="BH42" s="1">
        <f>'Datastream-M'!AX43</f>
        <v>4.0999999999999996</v>
      </c>
      <c r="BI42" s="1">
        <f>'Datastream-M'!AY43</f>
        <v>8</v>
      </c>
      <c r="BJ42" s="1">
        <f>'Datastream-M'!AZ43</f>
        <v>26.1</v>
      </c>
      <c r="BK42">
        <f>'Datastream-M'!BA43</f>
        <v>37.4</v>
      </c>
      <c r="BL42">
        <f>'Datastream-M'!BB43</f>
        <v>18.7</v>
      </c>
      <c r="BQ42" s="30">
        <f t="shared" si="0"/>
        <v>4.5607189165531601</v>
      </c>
      <c r="BZ42" s="40"/>
      <c r="CN42" s="8">
        <f>'West-Deutschland-Q'!AP43</f>
        <v>18.7</v>
      </c>
      <c r="CO42" s="8">
        <f>'West-Deutschland-Q'!AQ43</f>
        <v>18.899999999999999</v>
      </c>
      <c r="CV42">
        <f>'Datastream-M'!CF43</f>
        <v>97885</v>
      </c>
      <c r="DE42" s="8">
        <f>'West-Deutschland-Q'!AR43</f>
        <v>81.400000000000006</v>
      </c>
      <c r="EF42" s="1" t="str">
        <f>'Datastream-M'!DQ43</f>
        <v>#NA</v>
      </c>
    </row>
    <row r="43" spans="1:136">
      <c r="A43" s="3">
        <v>23177</v>
      </c>
      <c r="B43" t="str">
        <f>'Datastream-M'!B44</f>
        <v>#NA</v>
      </c>
      <c r="F43">
        <f>'Datastream-M'!F44</f>
        <v>23.8</v>
      </c>
      <c r="G43">
        <f>'Datastream-M'!G44</f>
        <v>0.488958</v>
      </c>
      <c r="H43" t="str">
        <f>'Datastream-M'!H44</f>
        <v>#NA</v>
      </c>
      <c r="I43">
        <f>'Datastream-M'!I44</f>
        <v>44.9</v>
      </c>
      <c r="J43" t="str">
        <f>'Datastream-M'!J44</f>
        <v>#NA</v>
      </c>
      <c r="K43" t="str">
        <f>'Datastream-M'!K44</f>
        <v>#NA</v>
      </c>
      <c r="L43">
        <f>'Datastream-M'!L44</f>
        <v>423.4</v>
      </c>
      <c r="M43">
        <f>'Datastream-M'!M44</f>
        <v>104006</v>
      </c>
      <c r="N43" t="str">
        <f>'Datastream-M'!N44</f>
        <v>#NA</v>
      </c>
      <c r="O43" t="str">
        <f>'Datastream-M'!O44</f>
        <v>#NA</v>
      </c>
      <c r="P43">
        <f>'Datastream-M'!P44</f>
        <v>0.8</v>
      </c>
      <c r="S43" s="1">
        <f>'[2]Deutschland Monatsdaten'!C43</f>
        <v>0.85445710291147103</v>
      </c>
      <c r="T43" s="1">
        <v>1.0753494104569876</v>
      </c>
      <c r="U43">
        <f>'Datastream-M'!BL44</f>
        <v>2.4500000000000002</v>
      </c>
      <c r="W43">
        <f>'Datastream-M'!BM44</f>
        <v>2.2999999999999998</v>
      </c>
      <c r="Y43" t="str">
        <f>'Datastream-M'!W44</f>
        <v>#NA</v>
      </c>
      <c r="Z43" t="str">
        <f>'Datastream-M'!X44</f>
        <v>#NA</v>
      </c>
      <c r="AA43" s="42" t="str">
        <f>'Datastream-M'!Y44</f>
        <v>#NA</v>
      </c>
      <c r="AE43">
        <f>'Datastream-M'!AC44</f>
        <v>0.488958</v>
      </c>
      <c r="AH43" t="str">
        <f>'Datastream-M'!AD44</f>
        <v>#NA</v>
      </c>
      <c r="AJ43">
        <f>'Datastream-M'!AF44</f>
        <v>87.050359999999998</v>
      </c>
      <c r="AK43">
        <f>'Datastream-M'!AG44</f>
        <v>2.23</v>
      </c>
      <c r="AL43">
        <f>'Datastream-M'!AH44</f>
        <v>24.9</v>
      </c>
      <c r="AQ43" s="2">
        <f>'Datastream-M'!AM44</f>
        <v>30.4239</v>
      </c>
      <c r="AR43" s="2">
        <f>'Datastream-M'!AN44</f>
        <v>98.995800000000003</v>
      </c>
      <c r="AS43" s="8">
        <f>'West-Deutschland-Q'!AI44</f>
        <v>26.8</v>
      </c>
      <c r="AT43" s="8">
        <f>100-'West-Deutschland-Q'!AJ44</f>
        <v>97</v>
      </c>
      <c r="AV43" s="19">
        <f>'[5]Deutschland Monatsdaten'!K43</f>
        <v>1.0545232305316692</v>
      </c>
      <c r="BH43" s="1">
        <f>'Datastream-M'!AX44</f>
        <v>4</v>
      </c>
      <c r="BI43" s="1">
        <f>'Datastream-M'!AY44</f>
        <v>7.8</v>
      </c>
      <c r="BJ43" s="1">
        <f>'Datastream-M'!AZ44</f>
        <v>25.4</v>
      </c>
      <c r="BK43">
        <f>'Datastream-M'!BA44</f>
        <v>35.200000000000003</v>
      </c>
      <c r="BL43">
        <f>'Datastream-M'!BB44</f>
        <v>18.7</v>
      </c>
      <c r="BQ43" s="30">
        <f t="shared" si="0"/>
        <v>4.5607189165531601</v>
      </c>
      <c r="BZ43" s="40"/>
      <c r="CN43" s="8">
        <f>'West-Deutschland-Q'!AP44</f>
        <v>-3.1</v>
      </c>
      <c r="CO43" s="8">
        <f>'West-Deutschland-Q'!AQ44</f>
        <v>6.5</v>
      </c>
      <c r="CV43">
        <f>'Datastream-M'!CF44</f>
        <v>99845</v>
      </c>
      <c r="DE43" s="8">
        <f>'West-Deutschland-Q'!AR44</f>
        <v>81.2</v>
      </c>
      <c r="EF43" s="1" t="str">
        <f>'Datastream-M'!DQ44</f>
        <v>#NA</v>
      </c>
    </row>
    <row r="44" spans="1:136">
      <c r="A44" s="3">
        <v>23207</v>
      </c>
      <c r="B44" t="str">
        <f>'Datastream-M'!B45</f>
        <v>#NA</v>
      </c>
      <c r="F44">
        <f>'Datastream-M'!F45</f>
        <v>24</v>
      </c>
      <c r="G44">
        <f>'Datastream-M'!G45</f>
        <v>0.488958</v>
      </c>
      <c r="H44" t="str">
        <f>'Datastream-M'!H45</f>
        <v>#NA</v>
      </c>
      <c r="I44">
        <f>'Datastream-M'!I45</f>
        <v>45.1</v>
      </c>
      <c r="J44" t="str">
        <f>'Datastream-M'!J45</f>
        <v>#NA</v>
      </c>
      <c r="K44" t="str">
        <f>'Datastream-M'!K45</f>
        <v>#NA</v>
      </c>
      <c r="L44">
        <f>'Datastream-M'!L45</f>
        <v>433</v>
      </c>
      <c r="M44">
        <f>'Datastream-M'!M45</f>
        <v>121236</v>
      </c>
      <c r="N44" t="str">
        <f>'Datastream-M'!N45</f>
        <v>#NA</v>
      </c>
      <c r="O44" t="str">
        <f>'Datastream-M'!O45</f>
        <v>#NA</v>
      </c>
      <c r="P44">
        <f>'Datastream-M'!P45</f>
        <v>0.8</v>
      </c>
      <c r="S44" s="1">
        <f>'[2]Deutschland Monatsdaten'!C44</f>
        <v>0.61822888515275587</v>
      </c>
      <c r="T44" s="1">
        <v>1.0750794372161923</v>
      </c>
      <c r="U44">
        <f>'Datastream-M'!BL45</f>
        <v>2.5099999999999998</v>
      </c>
      <c r="W44">
        <f>'Datastream-M'!BM45</f>
        <v>2.25</v>
      </c>
      <c r="Y44" t="str">
        <f>'Datastream-M'!W45</f>
        <v>#NA</v>
      </c>
      <c r="Z44" t="str">
        <f>'Datastream-M'!X45</f>
        <v>#NA</v>
      </c>
      <c r="AA44" s="42" t="str">
        <f>'Datastream-M'!Y45</f>
        <v>#NA</v>
      </c>
      <c r="AE44">
        <f>'Datastream-M'!AC45</f>
        <v>0.488958</v>
      </c>
      <c r="AH44" t="str">
        <f>'Datastream-M'!AD45</f>
        <v>#NA</v>
      </c>
      <c r="AJ44">
        <f>'Datastream-M'!AF45</f>
        <v>87.681158999999994</v>
      </c>
      <c r="AK44">
        <f>'Datastream-M'!AG45</f>
        <v>2.23</v>
      </c>
      <c r="AL44">
        <f>'Datastream-M'!AH45</f>
        <v>24.9</v>
      </c>
      <c r="AQ44" s="2">
        <f>'Datastream-M'!AM45</f>
        <v>30.593800000000002</v>
      </c>
      <c r="AR44" s="2">
        <f>'Datastream-M'!AN45</f>
        <v>99.191500000000005</v>
      </c>
      <c r="AS44" s="8">
        <f>'West-Deutschland-Q'!AI45</f>
        <v>21.5</v>
      </c>
      <c r="AT44" s="8">
        <f>100-'West-Deutschland-Q'!AJ45</f>
        <v>100</v>
      </c>
      <c r="AV44" s="19">
        <f>'[5]Deutschland Monatsdaten'!K44</f>
        <v>1.0534991627359798</v>
      </c>
      <c r="BH44" s="1">
        <f>'Datastream-M'!AX45</f>
        <v>4</v>
      </c>
      <c r="BI44" s="1">
        <f>'Datastream-M'!AY45</f>
        <v>7.8</v>
      </c>
      <c r="BJ44" s="1">
        <f>'Datastream-M'!AZ45</f>
        <v>25.2</v>
      </c>
      <c r="BK44">
        <f>'Datastream-M'!BA45</f>
        <v>34.700000000000003</v>
      </c>
      <c r="BL44">
        <f>'Datastream-M'!BB45</f>
        <v>18.7</v>
      </c>
      <c r="BQ44" s="30">
        <f t="shared" si="0"/>
        <v>4.5607189165531601</v>
      </c>
      <c r="BZ44" s="40"/>
      <c r="CN44" s="8">
        <f>'West-Deutschland-Q'!AP45</f>
        <v>7.6</v>
      </c>
      <c r="CO44" s="8">
        <f>'West-Deutschland-Q'!AQ45</f>
        <v>14.5</v>
      </c>
      <c r="CV44">
        <f>'Datastream-M'!CF45</f>
        <v>99990</v>
      </c>
      <c r="DE44" s="8">
        <f>'West-Deutschland-Q'!AR45</f>
        <v>80.8</v>
      </c>
      <c r="EF44" s="1" t="str">
        <f>'Datastream-M'!DQ45</f>
        <v>#NA</v>
      </c>
    </row>
    <row r="45" spans="1:136">
      <c r="A45" s="3">
        <v>23238</v>
      </c>
      <c r="B45" t="str">
        <f>'Datastream-M'!B46</f>
        <v>#NA</v>
      </c>
      <c r="F45">
        <f>'Datastream-M'!F46</f>
        <v>24.8</v>
      </c>
      <c r="G45">
        <f>'Datastream-M'!G46</f>
        <v>0.488958</v>
      </c>
      <c r="H45" t="str">
        <f>'Datastream-M'!H46</f>
        <v>#NA</v>
      </c>
      <c r="I45">
        <f>'Datastream-M'!I46</f>
        <v>45.8</v>
      </c>
      <c r="J45" t="str">
        <f>'Datastream-M'!J46</f>
        <v>#NA</v>
      </c>
      <c r="K45" t="str">
        <f>'Datastream-M'!K46</f>
        <v>#NA</v>
      </c>
      <c r="L45">
        <f>'Datastream-M'!L46</f>
        <v>453.2</v>
      </c>
      <c r="M45">
        <f>'Datastream-M'!M46</f>
        <v>75144</v>
      </c>
      <c r="N45" t="str">
        <f>'Datastream-M'!N46</f>
        <v>#NA</v>
      </c>
      <c r="O45" t="str">
        <f>'Datastream-M'!O46</f>
        <v>#NA</v>
      </c>
      <c r="P45">
        <f>'Datastream-M'!P46</f>
        <v>0.8</v>
      </c>
      <c r="S45" s="1">
        <f>'[2]Deutschland Monatsdaten'!C45</f>
        <v>0.86758089278695538</v>
      </c>
      <c r="T45" s="1">
        <v>1.0873883103555044</v>
      </c>
      <c r="U45">
        <f>'Datastream-M'!BL46</f>
        <v>2.71</v>
      </c>
      <c r="W45">
        <f>'Datastream-M'!BM46</f>
        <v>2.2999999999999998</v>
      </c>
      <c r="Y45" t="str">
        <f>'Datastream-M'!W46</f>
        <v>#NA</v>
      </c>
      <c r="Z45" t="str">
        <f>'Datastream-M'!X46</f>
        <v>#NA</v>
      </c>
      <c r="AA45" s="42" t="str">
        <f>'Datastream-M'!Y46</f>
        <v>#NA</v>
      </c>
      <c r="AE45">
        <f>'Datastream-M'!AC46</f>
        <v>0.488958</v>
      </c>
      <c r="AH45" t="str">
        <f>'Datastream-M'!AD46</f>
        <v>#NA</v>
      </c>
      <c r="AJ45">
        <f>'Datastream-M'!AF46</f>
        <v>87.469880000000003</v>
      </c>
      <c r="AK45">
        <f>'Datastream-M'!AG46</f>
        <v>2.23</v>
      </c>
      <c r="AL45">
        <f>'Datastream-M'!AH46</f>
        <v>25</v>
      </c>
      <c r="AQ45" s="2">
        <f>'Datastream-M'!AM46</f>
        <v>30.762499999999999</v>
      </c>
      <c r="AR45" s="2">
        <f>'Datastream-M'!AN46</f>
        <v>99.381500000000003</v>
      </c>
      <c r="AS45" s="8">
        <f>'West-Deutschland-Q'!AI46</f>
        <v>30.4</v>
      </c>
      <c r="AT45" s="8">
        <f>100-'West-Deutschland-Q'!AJ46</f>
        <v>88</v>
      </c>
      <c r="AV45" s="19">
        <f>'[5]Deutschland Monatsdaten'!K45</f>
        <v>1.0579089590445896</v>
      </c>
      <c r="BH45" s="1">
        <f>'Datastream-M'!AX46</f>
        <v>4</v>
      </c>
      <c r="BI45" s="1">
        <f>'Datastream-M'!AY46</f>
        <v>7.6</v>
      </c>
      <c r="BJ45" s="1">
        <f>'Datastream-M'!AZ46</f>
        <v>24.5</v>
      </c>
      <c r="BK45">
        <f>'Datastream-M'!BA46</f>
        <v>32.700000000000003</v>
      </c>
      <c r="BL45">
        <f>'Datastream-M'!BB46</f>
        <v>18.600000000000001</v>
      </c>
      <c r="BQ45" s="30">
        <f t="shared" si="0"/>
        <v>4.5607189165531601</v>
      </c>
      <c r="BZ45" s="40"/>
      <c r="CN45" s="8">
        <f>'West-Deutschland-Q'!AP46</f>
        <v>8.1</v>
      </c>
      <c r="CO45" s="8">
        <f>'West-Deutschland-Q'!AQ46</f>
        <v>14.5</v>
      </c>
      <c r="CV45">
        <f>'Datastream-M'!CF46</f>
        <v>100995</v>
      </c>
      <c r="DE45" s="8">
        <f>'West-Deutschland-Q'!AR46</f>
        <v>80.5</v>
      </c>
      <c r="EF45" s="1" t="str">
        <f>'Datastream-M'!DQ46</f>
        <v>#NA</v>
      </c>
    </row>
    <row r="46" spans="1:136">
      <c r="A46" s="3">
        <v>23269</v>
      </c>
      <c r="B46" t="str">
        <f>'Datastream-M'!B47</f>
        <v>#NA</v>
      </c>
      <c r="F46">
        <f>'Datastream-M'!F47</f>
        <v>24.5</v>
      </c>
      <c r="G46">
        <f>'Datastream-M'!G47</f>
        <v>0.488958</v>
      </c>
      <c r="H46" t="str">
        <f>'Datastream-M'!H47</f>
        <v>#NA</v>
      </c>
      <c r="I46">
        <f>'Datastream-M'!I47</f>
        <v>46</v>
      </c>
      <c r="J46" t="str">
        <f>'Datastream-M'!J47</f>
        <v>#NA</v>
      </c>
      <c r="K46" t="str">
        <f>'Datastream-M'!K47</f>
        <v>#NA</v>
      </c>
      <c r="L46">
        <f>'Datastream-M'!L47</f>
        <v>452.2</v>
      </c>
      <c r="M46">
        <f>'Datastream-M'!M47</f>
        <v>97345</v>
      </c>
      <c r="N46" t="str">
        <f>'Datastream-M'!N47</f>
        <v>#NA</v>
      </c>
      <c r="O46" t="str">
        <f>'Datastream-M'!O47</f>
        <v>#NA</v>
      </c>
      <c r="P46">
        <f>'Datastream-M'!P47</f>
        <v>0.8</v>
      </c>
      <c r="S46" s="1">
        <f>'[2]Deutschland Monatsdaten'!C46</f>
        <v>0.57885751552630271</v>
      </c>
      <c r="T46" s="1">
        <v>1.0964251994500229</v>
      </c>
      <c r="U46">
        <f>'Datastream-M'!BL47</f>
        <v>2.56</v>
      </c>
      <c r="W46">
        <f>'Datastream-M'!BM47</f>
        <v>2.35</v>
      </c>
      <c r="Y46" t="str">
        <f>'Datastream-M'!W47</f>
        <v>#NA</v>
      </c>
      <c r="Z46" t="str">
        <f>'Datastream-M'!X47</f>
        <v>#NA</v>
      </c>
      <c r="AA46" s="42" t="str">
        <f>'Datastream-M'!Y47</f>
        <v>#NA</v>
      </c>
      <c r="AE46">
        <f>'Datastream-M'!AC47</f>
        <v>0.488958</v>
      </c>
      <c r="AH46" t="str">
        <f>'Datastream-M'!AD47</f>
        <v>#NA</v>
      </c>
      <c r="AJ46">
        <f>'Datastream-M'!AF47</f>
        <v>87.050359999999998</v>
      </c>
      <c r="AK46">
        <f>'Datastream-M'!AG47</f>
        <v>2.23</v>
      </c>
      <c r="AL46">
        <f>'Datastream-M'!AH47</f>
        <v>25.1</v>
      </c>
      <c r="AQ46" s="2">
        <f>'Datastream-M'!AM47</f>
        <v>30.930700000000002</v>
      </c>
      <c r="AR46" s="2">
        <f>'Datastream-M'!AN47</f>
        <v>99.568200000000004</v>
      </c>
      <c r="AS46" s="8">
        <f>'West-Deutschland-Q'!AI47</f>
        <v>26.9</v>
      </c>
      <c r="AT46" s="8">
        <f>100-'West-Deutschland-Q'!AJ47</f>
        <v>99</v>
      </c>
      <c r="AV46" s="19">
        <f>'[5]Deutschland Monatsdaten'!K46</f>
        <v>1.0633729097967373</v>
      </c>
      <c r="BH46" s="1">
        <f>'Datastream-M'!AX47</f>
        <v>4</v>
      </c>
      <c r="BI46" s="1">
        <f>'Datastream-M'!AY47</f>
        <v>7.7</v>
      </c>
      <c r="BJ46" s="1">
        <f>'Datastream-M'!AZ47</f>
        <v>24.9</v>
      </c>
      <c r="BK46">
        <f>'Datastream-M'!BA47</f>
        <v>34.200000000000003</v>
      </c>
      <c r="BL46">
        <f>'Datastream-M'!BB47</f>
        <v>18.5</v>
      </c>
      <c r="BQ46" s="30">
        <f t="shared" si="0"/>
        <v>4.5607189165531601</v>
      </c>
      <c r="BZ46" s="40"/>
      <c r="CN46" s="8">
        <f>'West-Deutschland-Q'!AP47</f>
        <v>1.6</v>
      </c>
      <c r="CO46" s="8">
        <f>'West-Deutschland-Q'!AQ47</f>
        <v>13.9</v>
      </c>
      <c r="CV46">
        <f>'Datastream-M'!CF47</f>
        <v>102146</v>
      </c>
      <c r="DE46" s="8">
        <f>'West-Deutschland-Q'!AR47</f>
        <v>82.4</v>
      </c>
      <c r="EF46" s="1" t="str">
        <f>'Datastream-M'!DQ47</f>
        <v>#NA</v>
      </c>
    </row>
    <row r="47" spans="1:136">
      <c r="A47" s="3">
        <v>23299</v>
      </c>
      <c r="B47" t="str">
        <f>'Datastream-M'!B48</f>
        <v>#NA</v>
      </c>
      <c r="F47">
        <f>'Datastream-M'!F48</f>
        <v>25.2</v>
      </c>
      <c r="G47">
        <f>'Datastream-M'!G48</f>
        <v>0.488958</v>
      </c>
      <c r="H47" t="str">
        <f>'Datastream-M'!H48</f>
        <v>#NA</v>
      </c>
      <c r="I47">
        <f>'Datastream-M'!I48</f>
        <v>46.1</v>
      </c>
      <c r="J47" t="str">
        <f>'Datastream-M'!J48</f>
        <v>#NA</v>
      </c>
      <c r="K47" t="str">
        <f>'Datastream-M'!K48</f>
        <v>#NA</v>
      </c>
      <c r="L47">
        <f>'Datastream-M'!L48</f>
        <v>436.7</v>
      </c>
      <c r="M47">
        <f>'Datastream-M'!M48</f>
        <v>111165</v>
      </c>
      <c r="N47" t="str">
        <f>'Datastream-M'!N48</f>
        <v>#NA</v>
      </c>
      <c r="O47" t="str">
        <f>'Datastream-M'!O48</f>
        <v>#NA</v>
      </c>
      <c r="P47">
        <f>'Datastream-M'!P48</f>
        <v>0.8</v>
      </c>
      <c r="S47" s="1">
        <f>'[2]Deutschland Monatsdaten'!C47</f>
        <v>1.1300566902966394</v>
      </c>
      <c r="T47" s="1">
        <v>1.1014232028196</v>
      </c>
      <c r="U47">
        <f>'Datastream-M'!BL48</f>
        <v>2.61</v>
      </c>
      <c r="W47">
        <f>'Datastream-M'!BM48</f>
        <v>2.2000000000000002</v>
      </c>
      <c r="Y47" t="str">
        <f>'Datastream-M'!W48</f>
        <v>#NA</v>
      </c>
      <c r="Z47" t="str">
        <f>'Datastream-M'!X48</f>
        <v>#NA</v>
      </c>
      <c r="AA47" s="42" t="str">
        <f>'Datastream-M'!Y48</f>
        <v>#NA</v>
      </c>
      <c r="AE47">
        <f>'Datastream-M'!AC48</f>
        <v>0.488958</v>
      </c>
      <c r="AH47" t="str">
        <f>'Datastream-M'!AD48</f>
        <v>#NA</v>
      </c>
      <c r="AJ47">
        <f>'Datastream-M'!AF48</f>
        <v>86.460808</v>
      </c>
      <c r="AK47">
        <f>'Datastream-M'!AG48</f>
        <v>2.23</v>
      </c>
      <c r="AL47">
        <f>'Datastream-M'!AH48</f>
        <v>25.1</v>
      </c>
      <c r="AQ47" s="2">
        <f>'Datastream-M'!AM48</f>
        <v>31.105699999999999</v>
      </c>
      <c r="AR47" s="2">
        <f>'Datastream-M'!AN48</f>
        <v>99.774600000000007</v>
      </c>
      <c r="AS47" s="8">
        <f>'West-Deutschland-Q'!AI48</f>
        <v>26.8</v>
      </c>
      <c r="AT47" s="8">
        <f>100-'West-Deutschland-Q'!AJ48</f>
        <v>98</v>
      </c>
      <c r="AV47" s="19">
        <f>'[5]Deutschland Monatsdaten'!K47</f>
        <v>1.0671651105799329</v>
      </c>
      <c r="BH47" s="1">
        <f>'Datastream-M'!AX48</f>
        <v>4</v>
      </c>
      <c r="BI47" s="1">
        <f>'Datastream-M'!AY48</f>
        <v>8.1</v>
      </c>
      <c r="BJ47" s="1">
        <f>'Datastream-M'!AZ48</f>
        <v>26.6</v>
      </c>
      <c r="BK47">
        <f>'Datastream-M'!BA48</f>
        <v>38.700000000000003</v>
      </c>
      <c r="BL47">
        <f>'Datastream-M'!BB48</f>
        <v>18.7</v>
      </c>
      <c r="BQ47" s="30">
        <f t="shared" si="0"/>
        <v>4.5607189165531601</v>
      </c>
      <c r="BZ47" s="40"/>
      <c r="CN47" s="8">
        <f>'West-Deutschland-Q'!AP48</f>
        <v>4.0999999999999996</v>
      </c>
      <c r="CO47" s="8">
        <f>'West-Deutschland-Q'!AQ48</f>
        <v>9.8000000000000007</v>
      </c>
      <c r="CV47">
        <f>'Datastream-M'!CF48</f>
        <v>102851</v>
      </c>
      <c r="DE47" s="8">
        <f>'West-Deutschland-Q'!AR48</f>
        <v>81</v>
      </c>
      <c r="EF47" s="1" t="str">
        <f>'Datastream-M'!DQ48</f>
        <v>#NA</v>
      </c>
    </row>
    <row r="48" spans="1:136">
      <c r="A48" s="3">
        <v>23330</v>
      </c>
      <c r="B48" t="str">
        <f>'Datastream-M'!B49</f>
        <v>#NA</v>
      </c>
      <c r="F48">
        <f>'Datastream-M'!F49</f>
        <v>25.9</v>
      </c>
      <c r="G48">
        <f>'Datastream-M'!G49</f>
        <v>0.488958</v>
      </c>
      <c r="H48" t="str">
        <f>'Datastream-M'!H49</f>
        <v>#NA</v>
      </c>
      <c r="I48">
        <f>'Datastream-M'!I49</f>
        <v>46.4</v>
      </c>
      <c r="J48" t="str">
        <f>'Datastream-M'!J49</f>
        <v>#NA</v>
      </c>
      <c r="K48" t="str">
        <f>'Datastream-M'!K49</f>
        <v>#NA</v>
      </c>
      <c r="L48">
        <f>'Datastream-M'!L49</f>
        <v>423.1</v>
      </c>
      <c r="M48">
        <f>'Datastream-M'!M49</f>
        <v>90784</v>
      </c>
      <c r="N48" t="str">
        <f>'Datastream-M'!N49</f>
        <v>#NA</v>
      </c>
      <c r="O48" t="str">
        <f>'Datastream-M'!O49</f>
        <v>#NA</v>
      </c>
      <c r="P48">
        <f>'Datastream-M'!P49</f>
        <v>0.8</v>
      </c>
      <c r="S48" s="1">
        <f>'[2]Deutschland Monatsdaten'!C48</f>
        <v>1.090685320670187</v>
      </c>
      <c r="T48" s="1">
        <v>1.1100250674345506</v>
      </c>
      <c r="U48">
        <f>'Datastream-M'!BL49</f>
        <v>2.71</v>
      </c>
      <c r="W48">
        <f>'Datastream-M'!BM49</f>
        <v>2.2000000000000002</v>
      </c>
      <c r="Y48" t="str">
        <f>'Datastream-M'!W49</f>
        <v>#NA</v>
      </c>
      <c r="Z48" t="str">
        <f>'Datastream-M'!X49</f>
        <v>#NA</v>
      </c>
      <c r="AA48" s="42" t="str">
        <f>'Datastream-M'!Y49</f>
        <v>#NA</v>
      </c>
      <c r="AE48">
        <f>'Datastream-M'!AC49</f>
        <v>0.488958</v>
      </c>
      <c r="AH48" t="str">
        <f>'Datastream-M'!AD49</f>
        <v>#NA</v>
      </c>
      <c r="AJ48">
        <f>'Datastream-M'!AF49</f>
        <v>85.647058999999999</v>
      </c>
      <c r="AK48">
        <f>'Datastream-M'!AG49</f>
        <v>2.23</v>
      </c>
      <c r="AL48">
        <f>'Datastream-M'!AH49</f>
        <v>25.2</v>
      </c>
      <c r="AQ48" s="2">
        <f>'Datastream-M'!AM49</f>
        <v>31.299700000000001</v>
      </c>
      <c r="AR48" s="2">
        <f>'Datastream-M'!AN49</f>
        <v>100.0398</v>
      </c>
      <c r="AS48" s="8">
        <f>'West-Deutschland-Q'!AI49</f>
        <v>26.2</v>
      </c>
      <c r="AT48" s="8">
        <f>100-'West-Deutschland-Q'!AJ49</f>
        <v>84</v>
      </c>
      <c r="AV48" s="19">
        <f>'[5]Deutschland Monatsdaten'!K48</f>
        <v>1.0723659639282728</v>
      </c>
      <c r="BH48" s="1">
        <f>'Datastream-M'!AX49</f>
        <v>4</v>
      </c>
      <c r="BI48" s="1">
        <f>'Datastream-M'!AY49</f>
        <v>8.3000000000000007</v>
      </c>
      <c r="BJ48" s="1">
        <f>'Datastream-M'!AZ49</f>
        <v>27.3</v>
      </c>
      <c r="BK48">
        <f>'Datastream-M'!BA49</f>
        <v>40</v>
      </c>
      <c r="BL48">
        <f>'Datastream-M'!BB49</f>
        <v>19.100000000000001</v>
      </c>
      <c r="BQ48" s="30">
        <f t="shared" si="0"/>
        <v>4.5607189165531601</v>
      </c>
      <c r="BZ48" s="40"/>
      <c r="CN48" s="8">
        <f>'West-Deutschland-Q'!AP49</f>
        <v>0.6</v>
      </c>
      <c r="CO48" s="8">
        <f>'West-Deutschland-Q'!AQ49</f>
        <v>6.9</v>
      </c>
      <c r="CV48">
        <f>'Datastream-M'!CF49</f>
        <v>104066</v>
      </c>
      <c r="DE48" s="8">
        <f>'West-Deutschland-Q'!AR49</f>
        <v>78.900000000000006</v>
      </c>
      <c r="EF48" s="1" t="str">
        <f>'Datastream-M'!DQ49</f>
        <v>#NA</v>
      </c>
    </row>
    <row r="49" spans="1:136">
      <c r="A49" s="3">
        <v>23360</v>
      </c>
      <c r="B49" t="str">
        <f>'Datastream-M'!B50</f>
        <v>#NA</v>
      </c>
      <c r="F49">
        <f>'Datastream-M'!F50</f>
        <v>24.5</v>
      </c>
      <c r="G49">
        <f>'Datastream-M'!G50</f>
        <v>0.488958</v>
      </c>
      <c r="H49" t="str">
        <f>'Datastream-M'!H50</f>
        <v>#NA</v>
      </c>
      <c r="I49">
        <f>'Datastream-M'!I50</f>
        <v>47</v>
      </c>
      <c r="J49" t="str">
        <f>'Datastream-M'!J50</f>
        <v>#NA</v>
      </c>
      <c r="K49" t="str">
        <f>'Datastream-M'!K50</f>
        <v>#NA</v>
      </c>
      <c r="L49">
        <f>'Datastream-M'!L50</f>
        <v>439</v>
      </c>
      <c r="M49">
        <f>'Datastream-M'!M50</f>
        <v>77462</v>
      </c>
      <c r="N49" t="str">
        <f>'Datastream-M'!N50</f>
        <v>#NA</v>
      </c>
      <c r="O49" t="str">
        <f>'Datastream-M'!O50</f>
        <v>#NA</v>
      </c>
      <c r="P49">
        <f>'Datastream-M'!P50</f>
        <v>0.8</v>
      </c>
      <c r="S49" s="1">
        <f>'[2]Deutschland Monatsdaten'!C49</f>
        <v>0.42137203702049303</v>
      </c>
      <c r="T49" s="1">
        <v>1.1055885042579259</v>
      </c>
      <c r="U49">
        <f>'Datastream-M'!BL50</f>
        <v>2.61</v>
      </c>
      <c r="W49">
        <f>'Datastream-M'!BM50</f>
        <v>2.25</v>
      </c>
      <c r="Y49" t="str">
        <f>'Datastream-M'!W50</f>
        <v>#NA</v>
      </c>
      <c r="Z49" t="str">
        <f>'Datastream-M'!X50</f>
        <v>#NA</v>
      </c>
      <c r="AA49" s="42" t="str">
        <f>'Datastream-M'!Y50</f>
        <v>#NA</v>
      </c>
      <c r="AE49">
        <f>'Datastream-M'!AC50</f>
        <v>0.488958</v>
      </c>
      <c r="AH49" t="str">
        <f>'Datastream-M'!AD50</f>
        <v>#NA</v>
      </c>
      <c r="AJ49">
        <f>'Datastream-M'!AF50</f>
        <v>85.245902000000001</v>
      </c>
      <c r="AK49">
        <f>'Datastream-M'!AG50</f>
        <v>2.23</v>
      </c>
      <c r="AL49">
        <f>'Datastream-M'!AH50</f>
        <v>25.3</v>
      </c>
      <c r="AQ49" s="2">
        <f>'Datastream-M'!AM50</f>
        <v>31.515899999999998</v>
      </c>
      <c r="AR49" s="2">
        <f>'Datastream-M'!AN50</f>
        <v>100.37390000000001</v>
      </c>
      <c r="AS49" s="8">
        <f>'West-Deutschland-Q'!AI50</f>
        <v>42.9</v>
      </c>
      <c r="AT49" s="8">
        <f>100-'West-Deutschland-Q'!AJ50</f>
        <v>29</v>
      </c>
      <c r="AV49" s="19">
        <f>'[5]Deutschland Monatsdaten'!K49</f>
        <v>1.0775787558758321</v>
      </c>
      <c r="BH49" s="1">
        <f>'Datastream-M'!AX50</f>
        <v>4.0999999999999996</v>
      </c>
      <c r="BI49" s="1">
        <f>'Datastream-M'!AY50</f>
        <v>8.1999999999999993</v>
      </c>
      <c r="BJ49" s="1">
        <f>'Datastream-M'!AZ50</f>
        <v>26.8</v>
      </c>
      <c r="BK49">
        <f>'Datastream-M'!BA50</f>
        <v>38.200000000000003</v>
      </c>
      <c r="BL49">
        <f>'Datastream-M'!BB50</f>
        <v>19.2</v>
      </c>
      <c r="BQ49" s="30">
        <f t="shared" si="0"/>
        <v>4.5607189165531601</v>
      </c>
      <c r="BZ49" s="40"/>
      <c r="CN49" s="8">
        <f>'West-Deutschland-Q'!AP50</f>
        <v>12.2</v>
      </c>
      <c r="CO49" s="8">
        <f>'West-Deutschland-Q'!AQ50</f>
        <v>14</v>
      </c>
      <c r="CV49">
        <f>'Datastream-M'!CF50</f>
        <v>105662</v>
      </c>
      <c r="DE49" s="8">
        <f>'West-Deutschland-Q'!AR50</f>
        <v>65.2</v>
      </c>
      <c r="EF49" s="1" t="str">
        <f>'Datastream-M'!DQ50</f>
        <v>#NA</v>
      </c>
    </row>
    <row r="50" spans="1:136">
      <c r="A50" s="3">
        <v>23391</v>
      </c>
      <c r="B50" t="str">
        <f>'Datastream-M'!B51</f>
        <v>#NA</v>
      </c>
      <c r="F50">
        <f>'Datastream-M'!F51</f>
        <v>26.4</v>
      </c>
      <c r="G50">
        <f>'Datastream-M'!G51</f>
        <v>0.488958</v>
      </c>
      <c r="H50" t="str">
        <f>'Datastream-M'!H51</f>
        <v>#NA</v>
      </c>
      <c r="I50">
        <f>'Datastream-M'!I51</f>
        <v>47</v>
      </c>
      <c r="J50" t="str">
        <f>'Datastream-M'!J51</f>
        <v>#NA</v>
      </c>
      <c r="K50" t="str">
        <f>'Datastream-M'!K51</f>
        <v>#NA</v>
      </c>
      <c r="L50">
        <f>'Datastream-M'!L51</f>
        <v>475.6</v>
      </c>
      <c r="M50">
        <f>'Datastream-M'!M51</f>
        <v>80483</v>
      </c>
      <c r="N50" t="str">
        <f>'Datastream-M'!N51</f>
        <v>#NA</v>
      </c>
      <c r="O50" t="str">
        <f>'Datastream-M'!O51</f>
        <v>#NA</v>
      </c>
      <c r="P50">
        <f>'Datastream-M'!P51</f>
        <v>0.7</v>
      </c>
      <c r="S50" s="1">
        <f>'[2]Deutschland Monatsdaten'!C50</f>
        <v>0.77571436365856572</v>
      </c>
      <c r="T50" s="1">
        <v>1.1295931465702644</v>
      </c>
      <c r="U50">
        <f>'Datastream-M'!BL51</f>
        <v>2.71</v>
      </c>
      <c r="W50">
        <f>'Datastream-M'!BM51</f>
        <v>2.2999999999999998</v>
      </c>
      <c r="Y50" t="str">
        <f>'Datastream-M'!W51</f>
        <v>#NA</v>
      </c>
      <c r="Z50" t="str">
        <f>'Datastream-M'!X51</f>
        <v>#NA</v>
      </c>
      <c r="AA50" s="42" t="str">
        <f>'Datastream-M'!Y51</f>
        <v>#NA</v>
      </c>
      <c r="AE50">
        <f>'Datastream-M'!AC51</f>
        <v>0.488958</v>
      </c>
      <c r="AH50" t="str">
        <f>'Datastream-M'!AD51</f>
        <v>#NA</v>
      </c>
      <c r="AJ50">
        <f>'Datastream-M'!AF51</f>
        <v>85.116279000000006</v>
      </c>
      <c r="AK50">
        <f>'Datastream-M'!AG51</f>
        <v>2.23</v>
      </c>
      <c r="AL50">
        <f>'Datastream-M'!AH51</f>
        <v>25.4</v>
      </c>
      <c r="AQ50" s="2">
        <f>'Datastream-M'!AM51</f>
        <v>31.752300000000002</v>
      </c>
      <c r="AR50" s="2">
        <f>'Datastream-M'!AN51</f>
        <v>100.76949999999999</v>
      </c>
      <c r="AS50" s="8">
        <f>'West-Deutschland-Q'!AI51</f>
        <v>32.9</v>
      </c>
      <c r="AT50" s="8">
        <f>100-'West-Deutschland-Q'!AJ51</f>
        <v>11</v>
      </c>
      <c r="AV50" s="19">
        <f>'[5]Deutschland Monatsdaten'!K50</f>
        <v>1.0831229557508453</v>
      </c>
      <c r="BH50" s="1">
        <f>'Datastream-M'!AX51</f>
        <v>4.0999999999999996</v>
      </c>
      <c r="BI50" s="1">
        <f>'Datastream-M'!AY51</f>
        <v>8.3000000000000007</v>
      </c>
      <c r="BJ50" s="1">
        <f>'Datastream-M'!AZ51</f>
        <v>27.3</v>
      </c>
      <c r="BK50">
        <f>'Datastream-M'!BA51</f>
        <v>39.6</v>
      </c>
      <c r="BL50">
        <f>'Datastream-M'!BB51</f>
        <v>19.3</v>
      </c>
      <c r="BQ50" s="30">
        <f t="shared" si="0"/>
        <v>4.5607189165531601</v>
      </c>
      <c r="BZ50" s="40"/>
      <c r="CN50" s="8">
        <f>'West-Deutschland-Q'!AP51</f>
        <v>13.7</v>
      </c>
      <c r="CO50" s="8">
        <f>'West-Deutschland-Q'!AQ51</f>
        <v>11.4</v>
      </c>
      <c r="CV50">
        <f>'Datastream-M'!CF51</f>
        <v>105749</v>
      </c>
      <c r="DE50" s="8">
        <f>'West-Deutschland-Q'!AR51</f>
        <v>44.1</v>
      </c>
      <c r="EF50" s="1" t="str">
        <f>'Datastream-M'!DQ51</f>
        <v>#NA</v>
      </c>
    </row>
    <row r="51" spans="1:136">
      <c r="A51" s="3">
        <v>23422</v>
      </c>
      <c r="B51" t="str">
        <f>'Datastream-M'!B52</f>
        <v>#NA</v>
      </c>
      <c r="F51">
        <f>'Datastream-M'!F52</f>
        <v>27.3</v>
      </c>
      <c r="G51">
        <f>'Datastream-M'!G52</f>
        <v>0.488958</v>
      </c>
      <c r="H51" t="str">
        <f>'Datastream-M'!H52</f>
        <v>#NA</v>
      </c>
      <c r="I51">
        <f>'Datastream-M'!I52</f>
        <v>47.2</v>
      </c>
      <c r="J51" t="str">
        <f>'Datastream-M'!J52</f>
        <v>#NA</v>
      </c>
      <c r="K51" t="str">
        <f>'Datastream-M'!K52</f>
        <v>#NA</v>
      </c>
      <c r="L51">
        <f>'Datastream-M'!L52</f>
        <v>488.6</v>
      </c>
      <c r="M51">
        <f>'Datastream-M'!M52</f>
        <v>102056</v>
      </c>
      <c r="N51" t="str">
        <f>'Datastream-M'!N52</f>
        <v>#NA</v>
      </c>
      <c r="O51" t="str">
        <f>'Datastream-M'!O52</f>
        <v>#NA</v>
      </c>
      <c r="P51">
        <f>'Datastream-M'!P52</f>
        <v>0.7</v>
      </c>
      <c r="S51" s="1">
        <f>'[2]Deutschland Monatsdaten'!C51</f>
        <v>0.84133331303598669</v>
      </c>
      <c r="T51" s="1">
        <v>1.1299752946430701</v>
      </c>
      <c r="U51">
        <f>'Datastream-M'!BL52</f>
        <v>2.86</v>
      </c>
      <c r="W51">
        <f>'Datastream-M'!BM52</f>
        <v>2.35</v>
      </c>
      <c r="Y51" t="str">
        <f>'Datastream-M'!W52</f>
        <v>#NA</v>
      </c>
      <c r="Z51" t="str">
        <f>'Datastream-M'!X52</f>
        <v>#NA</v>
      </c>
      <c r="AA51" s="42" t="str">
        <f>'Datastream-M'!Y52</f>
        <v>#NA</v>
      </c>
      <c r="AE51">
        <f>'Datastream-M'!AC52</f>
        <v>0.488958</v>
      </c>
      <c r="AH51" t="str">
        <f>'Datastream-M'!AD52</f>
        <v>#NA</v>
      </c>
      <c r="AJ51">
        <f>'Datastream-M'!AF52</f>
        <v>85.581395000000001</v>
      </c>
      <c r="AK51">
        <f>'Datastream-M'!AG52</f>
        <v>2.23</v>
      </c>
      <c r="AL51">
        <f>'Datastream-M'!AH52</f>
        <v>25.4</v>
      </c>
      <c r="AQ51" s="2">
        <f>'Datastream-M'!AM52</f>
        <v>31.984400000000001</v>
      </c>
      <c r="AR51" s="2">
        <f>'Datastream-M'!AN52</f>
        <v>101.1485</v>
      </c>
      <c r="AS51" s="8">
        <f>'West-Deutschland-Q'!AI52</f>
        <v>29.5</v>
      </c>
      <c r="AT51" s="8">
        <f>100-'West-Deutschland-Q'!AJ52</f>
        <v>27</v>
      </c>
      <c r="AV51" s="19">
        <f>'[5]Deutschland Monatsdaten'!K51</f>
        <v>1.0850686547277544</v>
      </c>
      <c r="BH51" s="1">
        <f>'Datastream-M'!AX52</f>
        <v>4.0999999999999996</v>
      </c>
      <c r="BI51" s="1">
        <f>'Datastream-M'!AY52</f>
        <v>8.1999999999999993</v>
      </c>
      <c r="BJ51" s="1">
        <f>'Datastream-M'!AZ52</f>
        <v>27</v>
      </c>
      <c r="BK51">
        <f>'Datastream-M'!BA52</f>
        <v>37.9</v>
      </c>
      <c r="BL51">
        <f>'Datastream-M'!BB52</f>
        <v>19.600000000000001</v>
      </c>
      <c r="BQ51" s="30">
        <f t="shared" si="0"/>
        <v>4.5607189165531601</v>
      </c>
      <c r="BZ51" s="40"/>
      <c r="CN51" s="8">
        <f>'West-Deutschland-Q'!AP52</f>
        <v>17.8</v>
      </c>
      <c r="CO51" s="8">
        <f>'West-Deutschland-Q'!AQ52</f>
        <v>12.3</v>
      </c>
      <c r="CV51">
        <f>'Datastream-M'!CF52</f>
        <v>106441</v>
      </c>
      <c r="DE51" s="8">
        <f>'West-Deutschland-Q'!AR52</f>
        <v>54.9</v>
      </c>
      <c r="EF51" s="1" t="str">
        <f>'Datastream-M'!DQ52</f>
        <v>#NA</v>
      </c>
    </row>
    <row r="52" spans="1:136">
      <c r="A52" s="3">
        <v>23451</v>
      </c>
      <c r="B52" t="str">
        <f>'Datastream-M'!B53</f>
        <v>#NA</v>
      </c>
      <c r="F52">
        <f>'Datastream-M'!F53</f>
        <v>26.5</v>
      </c>
      <c r="G52">
        <f>'Datastream-M'!G53</f>
        <v>0.488958</v>
      </c>
      <c r="H52" t="str">
        <f>'Datastream-M'!H53</f>
        <v>#NA</v>
      </c>
      <c r="I52">
        <f>'Datastream-M'!I53</f>
        <v>47.3</v>
      </c>
      <c r="J52" t="str">
        <f>'Datastream-M'!J53</f>
        <v>#NA</v>
      </c>
      <c r="K52" t="str">
        <f>'Datastream-M'!K53</f>
        <v>#NA</v>
      </c>
      <c r="L52">
        <f>'Datastream-M'!L53</f>
        <v>509.7</v>
      </c>
      <c r="M52">
        <f>'Datastream-M'!M53</f>
        <v>157376</v>
      </c>
      <c r="N52" t="str">
        <f>'Datastream-M'!N53</f>
        <v>#NA</v>
      </c>
      <c r="O52" t="str">
        <f>'Datastream-M'!O53</f>
        <v>#NA</v>
      </c>
      <c r="P52">
        <f>'Datastream-M'!P53</f>
        <v>0.8</v>
      </c>
      <c r="S52" s="1">
        <f>'[2]Deutschland Monatsdaten'!C52</f>
        <v>0.82820952316050322</v>
      </c>
      <c r="T52" s="1">
        <v>1.1345369583749303</v>
      </c>
      <c r="U52">
        <f>'Datastream-M'!BL53</f>
        <v>2.71</v>
      </c>
      <c r="W52">
        <f>'Datastream-M'!BM53</f>
        <v>2.35</v>
      </c>
      <c r="Y52" t="str">
        <f>'Datastream-M'!W53</f>
        <v>#NA</v>
      </c>
      <c r="Z52" t="str">
        <f>'Datastream-M'!X53</f>
        <v>#NA</v>
      </c>
      <c r="AA52" s="42" t="str">
        <f>'Datastream-M'!Y53</f>
        <v>#NA</v>
      </c>
      <c r="AE52">
        <f>'Datastream-M'!AC53</f>
        <v>0.488958</v>
      </c>
      <c r="AH52" t="str">
        <f>'Datastream-M'!AD53</f>
        <v>#NA</v>
      </c>
      <c r="AJ52">
        <f>'Datastream-M'!AF53</f>
        <v>85.416667000000004</v>
      </c>
      <c r="AK52">
        <f>'Datastream-M'!AG53</f>
        <v>2.23</v>
      </c>
      <c r="AL52">
        <f>'Datastream-M'!AH53</f>
        <v>25.5</v>
      </c>
      <c r="AQ52" s="2">
        <f>'Datastream-M'!AM53</f>
        <v>32.196599999999997</v>
      </c>
      <c r="AR52" s="2">
        <f>'Datastream-M'!AN53</f>
        <v>101.46259999999999</v>
      </c>
      <c r="AS52" s="8">
        <f>'West-Deutschland-Q'!AI53</f>
        <v>33.700000000000003</v>
      </c>
      <c r="AT52" s="8">
        <f>100-'West-Deutschland-Q'!AJ53</f>
        <v>36</v>
      </c>
      <c r="AV52" s="19">
        <f>'[5]Deutschland Monatsdaten'!K52</f>
        <v>1.0860181595519021</v>
      </c>
      <c r="BH52" s="1">
        <f>'Datastream-M'!AX53</f>
        <v>4.0999999999999996</v>
      </c>
      <c r="BI52" s="1">
        <f>'Datastream-M'!AY53</f>
        <v>8.1</v>
      </c>
      <c r="BJ52" s="1">
        <f>'Datastream-M'!AZ53</f>
        <v>26.8</v>
      </c>
      <c r="BK52">
        <f>'Datastream-M'!BA53</f>
        <v>36.6</v>
      </c>
      <c r="BL52">
        <f>'Datastream-M'!BB53</f>
        <v>19.899999999999999</v>
      </c>
      <c r="BQ52" s="30">
        <f t="shared" si="0"/>
        <v>4.5607189165531601</v>
      </c>
      <c r="BZ52" s="40"/>
      <c r="CN52" s="8">
        <f>'West-Deutschland-Q'!AP53</f>
        <v>11.9</v>
      </c>
      <c r="CO52" s="8">
        <f>'West-Deutschland-Q'!AQ53</f>
        <v>15</v>
      </c>
      <c r="CV52">
        <f>'Datastream-M'!CF53</f>
        <v>107685</v>
      </c>
      <c r="DE52" s="8">
        <f>'West-Deutschland-Q'!AR53</f>
        <v>58.9</v>
      </c>
      <c r="EF52" s="1" t="str">
        <f>'Datastream-M'!DQ53</f>
        <v>#NA</v>
      </c>
    </row>
    <row r="53" spans="1:136">
      <c r="A53" s="3">
        <v>23482</v>
      </c>
      <c r="B53" t="str">
        <f>'Datastream-M'!B54</f>
        <v>#NA</v>
      </c>
      <c r="F53">
        <f>'Datastream-M'!F54</f>
        <v>26.2</v>
      </c>
      <c r="G53">
        <f>'Datastream-M'!G54</f>
        <v>0.488958</v>
      </c>
      <c r="H53" t="str">
        <f>'Datastream-M'!H54</f>
        <v>#NA</v>
      </c>
      <c r="I53">
        <f>'Datastream-M'!I54</f>
        <v>47.6</v>
      </c>
      <c r="J53" t="str">
        <f>'Datastream-M'!J54</f>
        <v>#NA</v>
      </c>
      <c r="K53" t="str">
        <f>'Datastream-M'!K54</f>
        <v>#NA</v>
      </c>
      <c r="L53">
        <f>'Datastream-M'!L54</f>
        <v>500.4</v>
      </c>
      <c r="M53">
        <f>'Datastream-M'!M54</f>
        <v>152637</v>
      </c>
      <c r="N53" t="str">
        <f>'Datastream-M'!N54</f>
        <v>#NA</v>
      </c>
      <c r="O53" t="str">
        <f>'Datastream-M'!O54</f>
        <v>#NA</v>
      </c>
      <c r="P53">
        <f>'Datastream-M'!P54</f>
        <v>0.8</v>
      </c>
      <c r="S53" s="1">
        <f>'[2]Deutschland Monatsdaten'!C53</f>
        <v>1.0775615307947026</v>
      </c>
      <c r="T53" s="1">
        <v>1.1348737651671508</v>
      </c>
      <c r="U53">
        <f>'Datastream-M'!BL54</f>
        <v>2.76</v>
      </c>
      <c r="W53">
        <f>'Datastream-M'!BM54</f>
        <v>2.4</v>
      </c>
      <c r="Y53" t="str">
        <f>'Datastream-M'!W54</f>
        <v>#NA</v>
      </c>
      <c r="Z53" t="str">
        <f>'Datastream-M'!X54</f>
        <v>#NA</v>
      </c>
      <c r="AA53" s="42" t="str">
        <f>'Datastream-M'!Y54</f>
        <v>#NA</v>
      </c>
      <c r="AE53">
        <f>'Datastream-M'!AC54</f>
        <v>0.488958</v>
      </c>
      <c r="AH53" t="str">
        <f>'Datastream-M'!AD54</f>
        <v>#NA</v>
      </c>
      <c r="AJ53">
        <f>'Datastream-M'!AF54</f>
        <v>86.078885999999997</v>
      </c>
      <c r="AK53">
        <f>'Datastream-M'!AG54</f>
        <v>2.23</v>
      </c>
      <c r="AL53">
        <f>'Datastream-M'!AH54</f>
        <v>25.6</v>
      </c>
      <c r="AQ53" s="2">
        <f>'Datastream-M'!AM54</f>
        <v>32.386299999999999</v>
      </c>
      <c r="AR53" s="2">
        <f>'Datastream-M'!AN54</f>
        <v>101.70359999999999</v>
      </c>
      <c r="AS53" s="8">
        <f>'West-Deutschland-Q'!AI54</f>
        <v>17.600000000000001</v>
      </c>
      <c r="AT53" s="8">
        <f>100-'West-Deutschland-Q'!AJ54</f>
        <v>96</v>
      </c>
      <c r="AV53" s="19">
        <f>'[5]Deutschland Monatsdaten'!K53</f>
        <v>1.0972932949241467</v>
      </c>
      <c r="BH53" s="1">
        <f>'Datastream-M'!AX54</f>
        <v>4</v>
      </c>
      <c r="BI53" s="1">
        <f>'Datastream-M'!AY54</f>
        <v>8.3000000000000007</v>
      </c>
      <c r="BJ53" s="1">
        <f>'Datastream-M'!AZ54</f>
        <v>27.3</v>
      </c>
      <c r="BK53">
        <f>'Datastream-M'!BA54</f>
        <v>37.200000000000003</v>
      </c>
      <c r="BL53">
        <f>'Datastream-M'!BB54</f>
        <v>20.3</v>
      </c>
      <c r="BQ53" s="30">
        <f t="shared" si="0"/>
        <v>4.5607189165531601</v>
      </c>
      <c r="BZ53" s="40"/>
      <c r="CN53" s="8">
        <f>'West-Deutschland-Q'!AP54</f>
        <v>9</v>
      </c>
      <c r="CO53" s="8">
        <f>'West-Deutschland-Q'!AQ54</f>
        <v>20</v>
      </c>
      <c r="CV53">
        <f>'Datastream-M'!CF54</f>
        <v>108559</v>
      </c>
      <c r="DE53" s="8">
        <f>'West-Deutschland-Q'!AR54</f>
        <v>76.2</v>
      </c>
      <c r="EF53" s="1" t="str">
        <f>'Datastream-M'!DQ54</f>
        <v>#NA</v>
      </c>
    </row>
    <row r="54" spans="1:136">
      <c r="A54" s="3">
        <v>23512</v>
      </c>
      <c r="B54" t="str">
        <f>'Datastream-M'!B55</f>
        <v>#NA</v>
      </c>
      <c r="F54">
        <f>'Datastream-M'!F55</f>
        <v>26.8</v>
      </c>
      <c r="G54">
        <f>'Datastream-M'!G55</f>
        <v>0.488958</v>
      </c>
      <c r="H54" t="str">
        <f>'Datastream-M'!H55</f>
        <v>#NA</v>
      </c>
      <c r="I54">
        <f>'Datastream-M'!I55</f>
        <v>47.9</v>
      </c>
      <c r="J54" t="str">
        <f>'Datastream-M'!J55</f>
        <v>#NA</v>
      </c>
      <c r="K54" t="str">
        <f>'Datastream-M'!K55</f>
        <v>#NA</v>
      </c>
      <c r="L54">
        <f>'Datastream-M'!L55</f>
        <v>482.3</v>
      </c>
      <c r="M54">
        <f>'Datastream-M'!M55</f>
        <v>120916</v>
      </c>
      <c r="N54" t="str">
        <f>'Datastream-M'!N55</f>
        <v>#NA</v>
      </c>
      <c r="O54" t="str">
        <f>'Datastream-M'!O55</f>
        <v>#NA</v>
      </c>
      <c r="P54">
        <f>'Datastream-M'!P55</f>
        <v>0.8</v>
      </c>
      <c r="S54" s="1">
        <f>'[2]Deutschland Monatsdaten'!C54</f>
        <v>0.59198130540178717</v>
      </c>
      <c r="T54" s="1">
        <v>1.1464176489175872</v>
      </c>
      <c r="U54">
        <f>'Datastream-M'!BL55</f>
        <v>2.71</v>
      </c>
      <c r="W54">
        <f>'Datastream-M'!BM55</f>
        <v>2.35</v>
      </c>
      <c r="Y54" t="str">
        <f>'Datastream-M'!W55</f>
        <v>#NA</v>
      </c>
      <c r="Z54" t="str">
        <f>'Datastream-M'!X55</f>
        <v>#NA</v>
      </c>
      <c r="AA54" s="42" t="str">
        <f>'Datastream-M'!Y55</f>
        <v>#NA</v>
      </c>
      <c r="AE54">
        <f>'Datastream-M'!AC55</f>
        <v>0.488958</v>
      </c>
      <c r="AH54" t="str">
        <f>'Datastream-M'!AD55</f>
        <v>#NA</v>
      </c>
      <c r="AJ54">
        <f>'Datastream-M'!AF55</f>
        <v>87.119438000000002</v>
      </c>
      <c r="AK54">
        <f>'Datastream-M'!AG55</f>
        <v>2.23</v>
      </c>
      <c r="AL54">
        <f>'Datastream-M'!AH55</f>
        <v>25.7</v>
      </c>
      <c r="AQ54" s="2">
        <f>'Datastream-M'!AM55</f>
        <v>32.552599999999998</v>
      </c>
      <c r="AR54" s="2">
        <f>'Datastream-M'!AN55</f>
        <v>101.8702</v>
      </c>
      <c r="AS54" s="8">
        <f>'West-Deutschland-Q'!AI55</f>
        <v>21.6</v>
      </c>
      <c r="AT54" s="8">
        <f>100-'West-Deutschland-Q'!AJ55</f>
        <v>100</v>
      </c>
      <c r="AV54" s="19">
        <f>'[5]Deutschland Monatsdaten'!K54</f>
        <v>1.0970700003843035</v>
      </c>
      <c r="BH54" s="1">
        <f>'Datastream-M'!AX55</f>
        <v>4</v>
      </c>
      <c r="BI54" s="1">
        <f>'Datastream-M'!AY55</f>
        <v>8.1</v>
      </c>
      <c r="BJ54" s="1">
        <f>'Datastream-M'!AZ55</f>
        <v>26.7</v>
      </c>
      <c r="BK54">
        <f>'Datastream-M'!BA55</f>
        <v>35.799999999999997</v>
      </c>
      <c r="BL54">
        <f>'Datastream-M'!BB55</f>
        <v>20.3</v>
      </c>
      <c r="BQ54" s="30">
        <f t="shared" si="0"/>
        <v>4.5607189165531601</v>
      </c>
      <c r="BZ54" s="40"/>
      <c r="CN54" s="8">
        <f>'West-Deutschland-Q'!AP55</f>
        <v>12.6</v>
      </c>
      <c r="CO54" s="8">
        <f>'West-Deutschland-Q'!AQ55</f>
        <v>18</v>
      </c>
      <c r="CV54">
        <f>'Datastream-M'!CF55</f>
        <v>109978</v>
      </c>
      <c r="DE54" s="8">
        <f>'West-Deutschland-Q'!AR55</f>
        <v>76.099999999999994</v>
      </c>
      <c r="EF54" s="1" t="str">
        <f>'Datastream-M'!DQ55</f>
        <v>#NA</v>
      </c>
    </row>
    <row r="55" spans="1:136">
      <c r="A55" s="3">
        <v>23543</v>
      </c>
      <c r="B55" t="str">
        <f>'Datastream-M'!B56</f>
        <v>#NA</v>
      </c>
      <c r="F55">
        <f>'Datastream-M'!F56</f>
        <v>26.9</v>
      </c>
      <c r="G55">
        <f>'Datastream-M'!G56</f>
        <v>0.488958</v>
      </c>
      <c r="H55" t="str">
        <f>'Datastream-M'!H56</f>
        <v>#NA</v>
      </c>
      <c r="I55">
        <f>'Datastream-M'!I56</f>
        <v>48.5</v>
      </c>
      <c r="J55" t="str">
        <f>'Datastream-M'!J56</f>
        <v>#NA</v>
      </c>
      <c r="K55" t="str">
        <f>'Datastream-M'!K56</f>
        <v>#NA</v>
      </c>
      <c r="L55">
        <f>'Datastream-M'!L56</f>
        <v>485.5</v>
      </c>
      <c r="M55">
        <f>'Datastream-M'!M56</f>
        <v>126483</v>
      </c>
      <c r="N55" t="str">
        <f>'Datastream-M'!N56</f>
        <v>#NA</v>
      </c>
      <c r="O55" t="str">
        <f>'Datastream-M'!O56</f>
        <v>#NA</v>
      </c>
      <c r="P55">
        <f>'Datastream-M'!P56</f>
        <v>0.8</v>
      </c>
      <c r="S55" s="1">
        <f>'[2]Deutschland Monatsdaten'!C55</f>
        <v>1.2219232194250289</v>
      </c>
      <c r="T55" s="1">
        <v>1.1383960328564291</v>
      </c>
      <c r="U55">
        <f>'Datastream-M'!BL56</f>
        <v>2.76</v>
      </c>
      <c r="W55">
        <f>'Datastream-M'!BM56</f>
        <v>2.4</v>
      </c>
      <c r="Y55" t="str">
        <f>'Datastream-M'!W56</f>
        <v>#NA</v>
      </c>
      <c r="Z55" t="str">
        <f>'Datastream-M'!X56</f>
        <v>#NA</v>
      </c>
      <c r="AA55" s="42" t="str">
        <f>'Datastream-M'!Y56</f>
        <v>#NA</v>
      </c>
      <c r="AE55">
        <f>'Datastream-M'!AC56</f>
        <v>0.488958</v>
      </c>
      <c r="AH55" t="str">
        <f>'Datastream-M'!AD56</f>
        <v>#NA</v>
      </c>
      <c r="AJ55">
        <f>'Datastream-M'!AF56</f>
        <v>87.943262000000004</v>
      </c>
      <c r="AK55">
        <f>'Datastream-M'!AG56</f>
        <v>2.23</v>
      </c>
      <c r="AL55">
        <f>'Datastream-M'!AH56</f>
        <v>25.7</v>
      </c>
      <c r="AQ55" s="2">
        <f>'Datastream-M'!AM56</f>
        <v>32.690800000000003</v>
      </c>
      <c r="AR55" s="2">
        <f>'Datastream-M'!AN56</f>
        <v>101.9485</v>
      </c>
      <c r="AS55" s="8">
        <f>'West-Deutschland-Q'!AI56</f>
        <v>23</v>
      </c>
      <c r="AT55" s="8">
        <f>100-'West-Deutschland-Q'!AJ56</f>
        <v>100</v>
      </c>
      <c r="AV55" s="19">
        <f>'[5]Deutschland Monatsdaten'!K55</f>
        <v>1.1014664936357805</v>
      </c>
      <c r="BH55" s="1">
        <f>'Datastream-M'!AX56</f>
        <v>4</v>
      </c>
      <c r="BI55" s="1">
        <f>'Datastream-M'!AY56</f>
        <v>8</v>
      </c>
      <c r="BJ55" s="1">
        <f>'Datastream-M'!AZ56</f>
        <v>26</v>
      </c>
      <c r="BK55">
        <f>'Datastream-M'!BA56</f>
        <v>33.700000000000003</v>
      </c>
      <c r="BL55">
        <f>'Datastream-M'!BB56</f>
        <v>20.3</v>
      </c>
      <c r="BQ55" s="30">
        <f t="shared" si="0"/>
        <v>4.5607189165531601</v>
      </c>
      <c r="BZ55" s="40"/>
      <c r="CN55" s="8">
        <f>'West-Deutschland-Q'!AP56</f>
        <v>10.3</v>
      </c>
      <c r="CO55" s="8">
        <f>'West-Deutschland-Q'!AQ56</f>
        <v>20.5</v>
      </c>
      <c r="CV55">
        <f>'Datastream-M'!CF56</f>
        <v>111610</v>
      </c>
      <c r="DE55" s="8">
        <f>'West-Deutschland-Q'!AR56</f>
        <v>79.7</v>
      </c>
      <c r="EF55" s="1" t="str">
        <f>'Datastream-M'!DQ56</f>
        <v>#NA</v>
      </c>
    </row>
    <row r="56" spans="1:136">
      <c r="A56" s="3">
        <v>23573</v>
      </c>
      <c r="B56" t="str">
        <f>'Datastream-M'!B57</f>
        <v>#NA</v>
      </c>
      <c r="F56">
        <f>'Datastream-M'!F57</f>
        <v>27.3</v>
      </c>
      <c r="G56">
        <f>'Datastream-M'!G57</f>
        <v>0.488958</v>
      </c>
      <c r="H56" t="str">
        <f>'Datastream-M'!H57</f>
        <v>#NA</v>
      </c>
      <c r="I56">
        <f>'Datastream-M'!I57</f>
        <v>48.8</v>
      </c>
      <c r="J56" t="str">
        <f>'Datastream-M'!J57</f>
        <v>#NA</v>
      </c>
      <c r="K56" t="str">
        <f>'Datastream-M'!K57</f>
        <v>#NA</v>
      </c>
      <c r="L56">
        <f>'Datastream-M'!L57</f>
        <v>502.7</v>
      </c>
      <c r="M56">
        <f>'Datastream-M'!M57</f>
        <v>121671</v>
      </c>
      <c r="N56" t="str">
        <f>'Datastream-M'!N57</f>
        <v>#NA</v>
      </c>
      <c r="O56" t="str">
        <f>'Datastream-M'!O57</f>
        <v>#NA</v>
      </c>
      <c r="P56">
        <f>'Datastream-M'!P57</f>
        <v>0.8</v>
      </c>
      <c r="S56" s="1">
        <f>'[2]Deutschland Monatsdaten'!C56</f>
        <v>1.9043602929502075</v>
      </c>
      <c r="T56" s="1">
        <v>1.1523704547207341</v>
      </c>
      <c r="U56">
        <f>'Datastream-M'!BL57</f>
        <v>2.71</v>
      </c>
      <c r="W56">
        <f>'Datastream-M'!BM57</f>
        <v>2.56</v>
      </c>
      <c r="Y56" t="str">
        <f>'Datastream-M'!W57</f>
        <v>#NA</v>
      </c>
      <c r="Z56" t="str">
        <f>'Datastream-M'!X57</f>
        <v>#NA</v>
      </c>
      <c r="AA56" s="42" t="str">
        <f>'Datastream-M'!Y57</f>
        <v>#NA</v>
      </c>
      <c r="AE56">
        <f>'Datastream-M'!AC57</f>
        <v>0.488958</v>
      </c>
      <c r="AH56" t="str">
        <f>'Datastream-M'!AD57</f>
        <v>#NA</v>
      </c>
      <c r="AJ56">
        <f>'Datastream-M'!AF57</f>
        <v>87.764706000000004</v>
      </c>
      <c r="AK56">
        <f>'Datastream-M'!AG57</f>
        <v>2.23</v>
      </c>
      <c r="AL56">
        <f>'Datastream-M'!AH57</f>
        <v>25.8</v>
      </c>
      <c r="AQ56" s="2">
        <f>'Datastream-M'!AM57</f>
        <v>32.799500000000002</v>
      </c>
      <c r="AR56" s="2">
        <f>'Datastream-M'!AN57</f>
        <v>101.9348</v>
      </c>
      <c r="AS56" s="8">
        <f>'West-Deutschland-Q'!AI57</f>
        <v>19.5</v>
      </c>
      <c r="AT56" s="8">
        <f>100-'West-Deutschland-Q'!AJ57</f>
        <v>100</v>
      </c>
      <c r="AV56" s="19">
        <f>'[5]Deutschland Monatsdaten'!K56</f>
        <v>1.1115831759469363</v>
      </c>
      <c r="BH56" s="1">
        <f>'Datastream-M'!AX57</f>
        <v>4</v>
      </c>
      <c r="BI56" s="1">
        <f>'Datastream-M'!AY57</f>
        <v>7.9</v>
      </c>
      <c r="BJ56" s="1">
        <f>'Datastream-M'!AZ57</f>
        <v>25.9</v>
      </c>
      <c r="BK56">
        <f>'Datastream-M'!BA57</f>
        <v>33.1</v>
      </c>
      <c r="BL56">
        <f>'Datastream-M'!BB57</f>
        <v>20.399999999999999</v>
      </c>
      <c r="BQ56" s="30">
        <f t="shared" si="0"/>
        <v>4.5607189165531601</v>
      </c>
      <c r="BZ56" s="40"/>
      <c r="CN56" s="8">
        <f>'West-Deutschland-Q'!AP57</f>
        <v>15.9</v>
      </c>
      <c r="CO56" s="8">
        <f>'West-Deutschland-Q'!AQ57</f>
        <v>20</v>
      </c>
      <c r="CV56">
        <f>'Datastream-M'!CF57</f>
        <v>112150</v>
      </c>
      <c r="DE56" s="8">
        <f>'West-Deutschland-Q'!AR57</f>
        <v>79.2</v>
      </c>
      <c r="EF56" s="1" t="str">
        <f>'Datastream-M'!DQ57</f>
        <v>#NA</v>
      </c>
    </row>
    <row r="57" spans="1:136">
      <c r="A57" s="3">
        <v>23604</v>
      </c>
      <c r="B57" t="str">
        <f>'Datastream-M'!B58</f>
        <v>#NA</v>
      </c>
      <c r="F57">
        <f>'Datastream-M'!F58</f>
        <v>26.9</v>
      </c>
      <c r="G57">
        <f>'Datastream-M'!G58</f>
        <v>0.488958</v>
      </c>
      <c r="H57" t="str">
        <f>'Datastream-M'!H58</f>
        <v>#NA</v>
      </c>
      <c r="I57">
        <f>'Datastream-M'!I58</f>
        <v>49</v>
      </c>
      <c r="J57" t="str">
        <f>'Datastream-M'!J58</f>
        <v>#NA</v>
      </c>
      <c r="K57" t="str">
        <f>'Datastream-M'!K58</f>
        <v>#NA</v>
      </c>
      <c r="L57">
        <f>'Datastream-M'!L58</f>
        <v>518.5</v>
      </c>
      <c r="M57">
        <f>'Datastream-M'!M58</f>
        <v>82081</v>
      </c>
      <c r="N57" t="str">
        <f>'Datastream-M'!N58</f>
        <v>#NA</v>
      </c>
      <c r="O57" t="str">
        <f>'Datastream-M'!O58</f>
        <v>#NA</v>
      </c>
      <c r="P57">
        <f>'Datastream-M'!P58</f>
        <v>0.8</v>
      </c>
      <c r="S57" s="1">
        <f>'[2]Deutschland Monatsdaten'!C57</f>
        <v>1.6550082853160071</v>
      </c>
      <c r="T57" s="1">
        <v>1.1381449161170831</v>
      </c>
      <c r="U57">
        <f>'Datastream-M'!BL58</f>
        <v>2.76</v>
      </c>
      <c r="W57">
        <f>'Datastream-M'!BM58</f>
        <v>2.56</v>
      </c>
      <c r="Y57" t="str">
        <f>'Datastream-M'!W58</f>
        <v>#NA</v>
      </c>
      <c r="Z57" t="str">
        <f>'Datastream-M'!X58</f>
        <v>#NA</v>
      </c>
      <c r="AA57" s="42" t="str">
        <f>'Datastream-M'!Y58</f>
        <v>#NA</v>
      </c>
      <c r="AE57">
        <f>'Datastream-M'!AC58</f>
        <v>0.488958</v>
      </c>
      <c r="AH57" t="str">
        <f>'Datastream-M'!AD58</f>
        <v>#NA</v>
      </c>
      <c r="AJ57">
        <f>'Datastream-M'!AF58</f>
        <v>87.764706000000004</v>
      </c>
      <c r="AK57">
        <f>'Datastream-M'!AG58</f>
        <v>2.23</v>
      </c>
      <c r="AL57">
        <f>'Datastream-M'!AH58</f>
        <v>25.9</v>
      </c>
      <c r="AQ57" s="2">
        <f>'Datastream-M'!AM58</f>
        <v>32.887999999999998</v>
      </c>
      <c r="AR57" s="2">
        <f>'Datastream-M'!AN58</f>
        <v>101.8591</v>
      </c>
      <c r="AS57" s="8">
        <f>'West-Deutschland-Q'!AI58</f>
        <v>18.899999999999999</v>
      </c>
      <c r="AT57" s="8">
        <f>100-'West-Deutschland-Q'!AJ58</f>
        <v>100</v>
      </c>
      <c r="AV57" s="19">
        <f>'[5]Deutschland Monatsdaten'!K57</f>
        <v>1.1149928938505325</v>
      </c>
      <c r="BH57" s="1">
        <f>'Datastream-M'!AX58</f>
        <v>4</v>
      </c>
      <c r="BI57" s="1">
        <f>'Datastream-M'!AY58</f>
        <v>7.9</v>
      </c>
      <c r="BJ57" s="1">
        <f>'Datastream-M'!AZ58</f>
        <v>26</v>
      </c>
      <c r="BK57">
        <f>'Datastream-M'!BA58</f>
        <v>32.299999999999997</v>
      </c>
      <c r="BL57">
        <f>'Datastream-M'!BB58</f>
        <v>20.9</v>
      </c>
      <c r="BQ57" s="30">
        <f t="shared" si="0"/>
        <v>4.5607189165531601</v>
      </c>
      <c r="BZ57" s="40"/>
      <c r="CN57" s="8">
        <f>'West-Deutschland-Q'!AP58</f>
        <v>8</v>
      </c>
      <c r="CO57" s="8">
        <f>'West-Deutschland-Q'!AQ58</f>
        <v>17.5</v>
      </c>
      <c r="CV57">
        <f>'Datastream-M'!CF58</f>
        <v>112966</v>
      </c>
      <c r="DE57" s="8">
        <f>'West-Deutschland-Q'!AR58</f>
        <v>78.099999999999994</v>
      </c>
      <c r="EF57" s="1" t="str">
        <f>'Datastream-M'!DQ58</f>
        <v>#NA</v>
      </c>
    </row>
    <row r="58" spans="1:136">
      <c r="A58" s="3">
        <v>23635</v>
      </c>
      <c r="B58" t="str">
        <f>'Datastream-M'!B59</f>
        <v>#NA</v>
      </c>
      <c r="F58">
        <f>'Datastream-M'!F59</f>
        <v>26.7</v>
      </c>
      <c r="G58">
        <f>'Datastream-M'!G59</f>
        <v>0.488958</v>
      </c>
      <c r="H58" t="str">
        <f>'Datastream-M'!H59</f>
        <v>#NA</v>
      </c>
      <c r="I58">
        <f>'Datastream-M'!I59</f>
        <v>49</v>
      </c>
      <c r="J58" t="str">
        <f>'Datastream-M'!J59</f>
        <v>#NA</v>
      </c>
      <c r="K58" t="str">
        <f>'Datastream-M'!K59</f>
        <v>#NA</v>
      </c>
      <c r="L58">
        <f>'Datastream-M'!L59</f>
        <v>505.5</v>
      </c>
      <c r="M58">
        <f>'Datastream-M'!M59</f>
        <v>107987</v>
      </c>
      <c r="N58" t="str">
        <f>'Datastream-M'!N59</f>
        <v>#NA</v>
      </c>
      <c r="O58" t="str">
        <f>'Datastream-M'!O59</f>
        <v>#NA</v>
      </c>
      <c r="P58">
        <f>'Datastream-M'!P59</f>
        <v>0.8</v>
      </c>
      <c r="S58" s="1">
        <f>'[2]Deutschland Monatsdaten'!C58</f>
        <v>1.0381901611682496</v>
      </c>
      <c r="T58" s="1">
        <v>1.1543043181185377</v>
      </c>
      <c r="U58">
        <f>'Datastream-M'!BL59</f>
        <v>2.71</v>
      </c>
      <c r="W58">
        <f>'Datastream-M'!BM59</f>
        <v>2.56</v>
      </c>
      <c r="Y58" t="str">
        <f>'Datastream-M'!W59</f>
        <v>#NA</v>
      </c>
      <c r="Z58" t="str">
        <f>'Datastream-M'!X59</f>
        <v>#NA</v>
      </c>
      <c r="AA58" s="42" t="str">
        <f>'Datastream-M'!Y59</f>
        <v>#NA</v>
      </c>
      <c r="AE58">
        <f>'Datastream-M'!AC59</f>
        <v>0.488958</v>
      </c>
      <c r="AH58" t="str">
        <f>'Datastream-M'!AD59</f>
        <v>#NA</v>
      </c>
      <c r="AJ58">
        <f>'Datastream-M'!AF59</f>
        <v>87.793426999999994</v>
      </c>
      <c r="AK58">
        <f>'Datastream-M'!AG59</f>
        <v>2.23</v>
      </c>
      <c r="AL58">
        <f>'Datastream-M'!AH59</f>
        <v>25.9</v>
      </c>
      <c r="AQ58" s="2">
        <f>'Datastream-M'!AM59</f>
        <v>32.969900000000003</v>
      </c>
      <c r="AR58" s="2">
        <f>'Datastream-M'!AN59</f>
        <v>101.764</v>
      </c>
      <c r="AS58" s="8">
        <f>'West-Deutschland-Q'!AI59</f>
        <v>25</v>
      </c>
      <c r="AT58" s="8">
        <f>100-'West-Deutschland-Q'!AJ59</f>
        <v>100</v>
      </c>
      <c r="AV58" s="19">
        <f>'[5]Deutschland Monatsdaten'!K58</f>
        <v>1.1193533177429693</v>
      </c>
      <c r="BH58" s="1">
        <f>'Datastream-M'!AX59</f>
        <v>4</v>
      </c>
      <c r="BI58" s="1">
        <f>'Datastream-M'!AY59</f>
        <v>8</v>
      </c>
      <c r="BJ58" s="1">
        <f>'Datastream-M'!AZ59</f>
        <v>26.3</v>
      </c>
      <c r="BK58">
        <f>'Datastream-M'!BA59</f>
        <v>31.6</v>
      </c>
      <c r="BL58">
        <f>'Datastream-M'!BB59</f>
        <v>21.7</v>
      </c>
      <c r="BQ58" s="30">
        <f t="shared" si="0"/>
        <v>4.5607189165531601</v>
      </c>
      <c r="BZ58" s="40"/>
      <c r="CN58" s="8">
        <f>'West-Deutschland-Q'!AP59</f>
        <v>14</v>
      </c>
      <c r="CO58" s="8">
        <f>'West-Deutschland-Q'!AQ59</f>
        <v>12</v>
      </c>
      <c r="CV58">
        <f>'Datastream-M'!CF59</f>
        <v>114702</v>
      </c>
      <c r="DE58" s="8">
        <f>'West-Deutschland-Q'!AR59</f>
        <v>78.400000000000006</v>
      </c>
      <c r="EF58" s="1" t="str">
        <f>'Datastream-M'!DQ59</f>
        <v>#NA</v>
      </c>
    </row>
    <row r="59" spans="1:136">
      <c r="A59" s="3">
        <v>23665</v>
      </c>
      <c r="B59" t="str">
        <f>'Datastream-M'!B60</f>
        <v>#NA</v>
      </c>
      <c r="F59">
        <f>'Datastream-M'!F60</f>
        <v>26.9</v>
      </c>
      <c r="G59">
        <f>'Datastream-M'!G60</f>
        <v>0.488958</v>
      </c>
      <c r="H59" t="str">
        <f>'Datastream-M'!H60</f>
        <v>#NA</v>
      </c>
      <c r="I59">
        <f>'Datastream-M'!I60</f>
        <v>49.3</v>
      </c>
      <c r="J59" t="str">
        <f>'Datastream-M'!J60</f>
        <v>#NA</v>
      </c>
      <c r="K59" t="str">
        <f>'Datastream-M'!K60</f>
        <v>#NA</v>
      </c>
      <c r="L59">
        <f>'Datastream-M'!L60</f>
        <v>479.8</v>
      </c>
      <c r="M59">
        <f>'Datastream-M'!M60</f>
        <v>113704</v>
      </c>
      <c r="N59" t="str">
        <f>'Datastream-M'!N60</f>
        <v>#NA</v>
      </c>
      <c r="O59" t="str">
        <f>'Datastream-M'!O60</f>
        <v>#NA</v>
      </c>
      <c r="P59">
        <f>'Datastream-M'!P60</f>
        <v>0.8</v>
      </c>
      <c r="S59" s="1">
        <f>'[2]Deutschland Monatsdaten'!C59</f>
        <v>0.46074340664694524</v>
      </c>
      <c r="T59" s="1">
        <v>1.1583407537612513</v>
      </c>
      <c r="U59">
        <f>'Datastream-M'!BL60</f>
        <v>2.86</v>
      </c>
      <c r="W59">
        <f>'Datastream-M'!BM60</f>
        <v>2.66</v>
      </c>
      <c r="Y59" t="str">
        <f>'Datastream-M'!W60</f>
        <v>#NA</v>
      </c>
      <c r="Z59" t="str">
        <f>'Datastream-M'!X60</f>
        <v>#NA</v>
      </c>
      <c r="AA59" s="42" t="str">
        <f>'Datastream-M'!Y60</f>
        <v>#NA</v>
      </c>
      <c r="AE59">
        <f>'Datastream-M'!AC60</f>
        <v>0.488958</v>
      </c>
      <c r="AH59" t="str">
        <f>'Datastream-M'!AD60</f>
        <v>#NA</v>
      </c>
      <c r="AJ59">
        <f>'Datastream-M'!AF60</f>
        <v>87.645688000000007</v>
      </c>
      <c r="AK59">
        <f>'Datastream-M'!AG60</f>
        <v>2.23</v>
      </c>
      <c r="AL59">
        <f>'Datastream-M'!AH60</f>
        <v>26</v>
      </c>
      <c r="AQ59" s="2">
        <f>'Datastream-M'!AM60</f>
        <v>33.056199999999997</v>
      </c>
      <c r="AR59" s="2">
        <f>'Datastream-M'!AN60</f>
        <v>101.6836</v>
      </c>
      <c r="AS59" s="8">
        <f>'West-Deutschland-Q'!AI60</f>
        <v>27.3</v>
      </c>
      <c r="AT59" s="8">
        <f>100-'West-Deutschland-Q'!AJ60</f>
        <v>97</v>
      </c>
      <c r="AV59" s="19">
        <f>'[5]Deutschland Monatsdaten'!K59</f>
        <v>1.1214072444946255</v>
      </c>
      <c r="BH59" s="1">
        <f>'Datastream-M'!AX60</f>
        <v>4</v>
      </c>
      <c r="BI59" s="1">
        <f>'Datastream-M'!AY60</f>
        <v>8.1999999999999993</v>
      </c>
      <c r="BJ59" s="1">
        <f>'Datastream-M'!AZ60</f>
        <v>27.2</v>
      </c>
      <c r="BK59">
        <f>'Datastream-M'!BA60</f>
        <v>32.299999999999997</v>
      </c>
      <c r="BL59">
        <f>'Datastream-M'!BB60</f>
        <v>22.5</v>
      </c>
      <c r="BQ59" s="30">
        <f t="shared" si="0"/>
        <v>4.5607189165531601</v>
      </c>
      <c r="BZ59" s="40"/>
      <c r="CN59" s="8">
        <f>'West-Deutschland-Q'!AP60</f>
        <v>16.7</v>
      </c>
      <c r="CO59" s="8">
        <f>'West-Deutschland-Q'!AQ60</f>
        <v>14.4</v>
      </c>
      <c r="CV59">
        <f>'Datastream-M'!CF60</f>
        <v>115432</v>
      </c>
      <c r="DE59" s="8">
        <f>'West-Deutschland-Q'!AR60</f>
        <v>76.400000000000006</v>
      </c>
      <c r="EF59" s="1" t="str">
        <f>'Datastream-M'!DQ60</f>
        <v>#NA</v>
      </c>
    </row>
    <row r="60" spans="1:136">
      <c r="A60" s="3">
        <v>23696</v>
      </c>
      <c r="B60" t="str">
        <f>'Datastream-M'!B61</f>
        <v>#NA</v>
      </c>
      <c r="F60">
        <f>'Datastream-M'!F61</f>
        <v>27.2</v>
      </c>
      <c r="G60">
        <f>'Datastream-M'!G61</f>
        <v>0.488958</v>
      </c>
      <c r="H60" t="str">
        <f>'Datastream-M'!H61</f>
        <v>#NA</v>
      </c>
      <c r="I60">
        <f>'Datastream-M'!I61</f>
        <v>49.6</v>
      </c>
      <c r="J60" t="str">
        <f>'Datastream-M'!J61</f>
        <v>#NA</v>
      </c>
      <c r="K60" t="str">
        <f>'Datastream-M'!K61</f>
        <v>#NA</v>
      </c>
      <c r="L60">
        <f>'Datastream-M'!L61</f>
        <v>472.8</v>
      </c>
      <c r="M60">
        <f>'Datastream-M'!M61</f>
        <v>90163</v>
      </c>
      <c r="N60" t="str">
        <f>'Datastream-M'!N61</f>
        <v>#NA</v>
      </c>
      <c r="O60" t="str">
        <f>'Datastream-M'!O61</f>
        <v>#NA</v>
      </c>
      <c r="P60">
        <f>'Datastream-M'!P61</f>
        <v>0.7</v>
      </c>
      <c r="S60" s="1">
        <f>'[2]Deutschland Monatsdaten'!C60</f>
        <v>0.69697162440566129</v>
      </c>
      <c r="T60" s="1">
        <v>1.170401998315902</v>
      </c>
      <c r="U60">
        <f>'Datastream-M'!BL61</f>
        <v>2.81</v>
      </c>
      <c r="W60">
        <f>'Datastream-M'!BM61</f>
        <v>2.71</v>
      </c>
      <c r="Y60" t="str">
        <f>'Datastream-M'!W61</f>
        <v>#NA</v>
      </c>
      <c r="Z60" t="str">
        <f>'Datastream-M'!X61</f>
        <v>#NA</v>
      </c>
      <c r="AA60" s="42" t="str">
        <f>'Datastream-M'!Y61</f>
        <v>#NA</v>
      </c>
      <c r="AE60">
        <f>'Datastream-M'!AC61</f>
        <v>0.488958</v>
      </c>
      <c r="AH60" t="str">
        <f>'Datastream-M'!AD61</f>
        <v>#NA</v>
      </c>
      <c r="AJ60">
        <f>'Datastream-M'!AF61</f>
        <v>87.268518999999998</v>
      </c>
      <c r="AK60">
        <f>'Datastream-M'!AG61</f>
        <v>2.23</v>
      </c>
      <c r="AL60">
        <f>'Datastream-M'!AH61</f>
        <v>26.1</v>
      </c>
      <c r="AQ60" s="2">
        <f>'Datastream-M'!AM61</f>
        <v>33.1539</v>
      </c>
      <c r="AR60" s="2">
        <f>'Datastream-M'!AN61</f>
        <v>101.63979999999999</v>
      </c>
      <c r="AS60" s="8">
        <f>'West-Deutschland-Q'!AI61</f>
        <v>19</v>
      </c>
      <c r="AT60" s="8">
        <f>100-'West-Deutschland-Q'!AJ61</f>
        <v>91</v>
      </c>
      <c r="AV60" s="19">
        <f>'[5]Deutschland Monatsdaten'!K60</f>
        <v>1.1266857718321821</v>
      </c>
      <c r="BH60" s="1">
        <f>'Datastream-M'!AX61</f>
        <v>4</v>
      </c>
      <c r="BI60" s="1">
        <f>'Datastream-M'!AY61</f>
        <v>8.1999999999999993</v>
      </c>
      <c r="BJ60" s="1">
        <f>'Datastream-M'!AZ61</f>
        <v>27.1</v>
      </c>
      <c r="BK60">
        <f>'Datastream-M'!BA61</f>
        <v>31.9</v>
      </c>
      <c r="BL60">
        <f>'Datastream-M'!BB61</f>
        <v>22.5</v>
      </c>
      <c r="BQ60" s="30">
        <f t="shared" si="0"/>
        <v>4.5607189165531601</v>
      </c>
      <c r="BZ60" s="40"/>
      <c r="CN60" s="8">
        <f>'West-Deutschland-Q'!AP61</f>
        <v>10.1</v>
      </c>
      <c r="CO60" s="8">
        <f>'West-Deutschland-Q'!AQ61</f>
        <v>6.9</v>
      </c>
      <c r="CV60">
        <f>'Datastream-M'!CF61</f>
        <v>116681</v>
      </c>
      <c r="DE60" s="8">
        <f>'West-Deutschland-Q'!AR61</f>
        <v>74.2</v>
      </c>
      <c r="EF60" s="1" t="str">
        <f>'Datastream-M'!DQ61</f>
        <v>#NA</v>
      </c>
    </row>
    <row r="61" spans="1:136">
      <c r="A61" s="3">
        <v>23726</v>
      </c>
      <c r="B61" t="str">
        <f>'Datastream-M'!B62</f>
        <v>#NA</v>
      </c>
      <c r="F61">
        <f>'Datastream-M'!F62</f>
        <v>27.7</v>
      </c>
      <c r="G61">
        <f>'Datastream-M'!G62</f>
        <v>0.488958</v>
      </c>
      <c r="H61" t="str">
        <f>'Datastream-M'!H62</f>
        <v>#NA</v>
      </c>
      <c r="I61">
        <f>'Datastream-M'!I62</f>
        <v>50.1</v>
      </c>
      <c r="J61" t="str">
        <f>'Datastream-M'!J62</f>
        <v>#NA</v>
      </c>
      <c r="K61" t="str">
        <f>'Datastream-M'!K62</f>
        <v>#NA</v>
      </c>
      <c r="L61">
        <f>'Datastream-M'!L62</f>
        <v>477.9</v>
      </c>
      <c r="M61">
        <f>'Datastream-M'!M62</f>
        <v>87423</v>
      </c>
      <c r="N61" t="str">
        <f>'Datastream-M'!N62</f>
        <v>#NA</v>
      </c>
      <c r="O61" t="str">
        <f>'Datastream-M'!O62</f>
        <v>#NA</v>
      </c>
      <c r="P61">
        <f>'Datastream-M'!P62</f>
        <v>0.7</v>
      </c>
      <c r="S61" s="1">
        <f>'[2]Deutschland Monatsdaten'!C61</f>
        <v>1.1825518497985767</v>
      </c>
      <c r="T61" s="1">
        <v>1.1767054816892879</v>
      </c>
      <c r="U61">
        <f>'Datastream-M'!BL62</f>
        <v>2.81</v>
      </c>
      <c r="W61">
        <f>'Datastream-M'!BM62</f>
        <v>2.76</v>
      </c>
      <c r="Y61" t="str">
        <f>'Datastream-M'!W62</f>
        <v>#NA</v>
      </c>
      <c r="Z61" t="str">
        <f>'Datastream-M'!X62</f>
        <v>#NA</v>
      </c>
      <c r="AA61" s="42" t="str">
        <f>'Datastream-M'!Y62</f>
        <v>#NA</v>
      </c>
      <c r="AE61">
        <f>'Datastream-M'!AC62</f>
        <v>0.488958</v>
      </c>
      <c r="AH61" t="str">
        <f>'Datastream-M'!AD62</f>
        <v>#NA</v>
      </c>
      <c r="AJ61">
        <f>'Datastream-M'!AF62</f>
        <v>87.297921000000002</v>
      </c>
      <c r="AK61">
        <f>'Datastream-M'!AG62</f>
        <v>2.23</v>
      </c>
      <c r="AL61">
        <f>'Datastream-M'!AH62</f>
        <v>26.2</v>
      </c>
      <c r="AQ61" s="2">
        <f>'Datastream-M'!AM62</f>
        <v>33.258499999999998</v>
      </c>
      <c r="AR61" s="2">
        <f>'Datastream-M'!AN62</f>
        <v>101.6176</v>
      </c>
      <c r="AS61" s="8">
        <f>'West-Deutschland-Q'!AI62</f>
        <v>-7.5</v>
      </c>
      <c r="AT61" s="8">
        <f>100-'West-Deutschland-Q'!AJ62</f>
        <v>79</v>
      </c>
      <c r="AV61" s="19">
        <f>'[5]Deutschland Monatsdaten'!K61</f>
        <v>1.1293890085693716</v>
      </c>
      <c r="BH61" s="1">
        <f>'Datastream-M'!AX62</f>
        <v>4</v>
      </c>
      <c r="BI61" s="1">
        <f>'Datastream-M'!AY62</f>
        <v>8</v>
      </c>
      <c r="BJ61" s="1">
        <f>'Datastream-M'!AZ62</f>
        <v>26.3</v>
      </c>
      <c r="BK61">
        <f>'Datastream-M'!BA62</f>
        <v>31.1</v>
      </c>
      <c r="BL61">
        <f>'Datastream-M'!BB62</f>
        <v>21.8</v>
      </c>
      <c r="BQ61" s="30">
        <f t="shared" si="0"/>
        <v>4.5607189165531601</v>
      </c>
      <c r="BZ61" s="40"/>
      <c r="CN61" s="8">
        <f>'West-Deutschland-Q'!AP62</f>
        <v>14.1</v>
      </c>
      <c r="CO61" s="8">
        <f>'West-Deutschland-Q'!AQ62</f>
        <v>14</v>
      </c>
      <c r="CV61">
        <f>'Datastream-M'!CF62</f>
        <v>118514</v>
      </c>
      <c r="DE61" s="8">
        <f>'West-Deutschland-Q'!AR62</f>
        <v>69.2</v>
      </c>
      <c r="EF61" s="1" t="str">
        <f>'Datastream-M'!DQ62</f>
        <v>#NA</v>
      </c>
    </row>
    <row r="62" spans="1:136">
      <c r="A62" s="3">
        <v>23757</v>
      </c>
      <c r="B62" t="str">
        <f>'Datastream-M'!B63</f>
        <v>#NA</v>
      </c>
      <c r="F62">
        <f>'Datastream-M'!F63</f>
        <v>28.6</v>
      </c>
      <c r="G62">
        <f>'Datastream-M'!G63</f>
        <v>0.488958</v>
      </c>
      <c r="H62" t="str">
        <f>'Datastream-M'!H63</f>
        <v>#NA</v>
      </c>
      <c r="I62">
        <f>'Datastream-M'!I63</f>
        <v>50.7</v>
      </c>
      <c r="J62">
        <f>'Datastream-M'!J63</f>
        <v>3.92</v>
      </c>
      <c r="K62" t="str">
        <f>'Datastream-M'!K63</f>
        <v>#NA</v>
      </c>
      <c r="L62">
        <f>'Datastream-M'!L63</f>
        <v>489</v>
      </c>
      <c r="M62">
        <f>'Datastream-M'!M63</f>
        <v>81007</v>
      </c>
      <c r="N62" t="str">
        <f>'Datastream-M'!N63</f>
        <v>#NA</v>
      </c>
      <c r="O62" t="str">
        <f>'Datastream-M'!O63</f>
        <v>#NA</v>
      </c>
      <c r="P62">
        <f>'Datastream-M'!P63</f>
        <v>0.6</v>
      </c>
      <c r="S62" s="1">
        <f>'[2]Deutschland Monatsdaten'!C62</f>
        <v>0.90695226241340765</v>
      </c>
      <c r="T62" s="1">
        <v>1.1916645302546784</v>
      </c>
      <c r="U62">
        <f>'Datastream-M'!BL63</f>
        <v>3.12</v>
      </c>
      <c r="W62">
        <f>'Datastream-M'!BM63</f>
        <v>2.97</v>
      </c>
      <c r="Y62" t="str">
        <f>'Datastream-M'!W63</f>
        <v>#NA</v>
      </c>
      <c r="Z62" t="str">
        <f>'Datastream-M'!X63</f>
        <v>#NA</v>
      </c>
      <c r="AA62" s="42" t="str">
        <f>'Datastream-M'!Y63</f>
        <v>#NA</v>
      </c>
      <c r="AE62">
        <f>'Datastream-M'!AC63</f>
        <v>0.488958</v>
      </c>
      <c r="AH62" t="str">
        <f>'Datastream-M'!AD63</f>
        <v>#NA</v>
      </c>
      <c r="AJ62">
        <f>'Datastream-M'!AF63</f>
        <v>87.356322000000006</v>
      </c>
      <c r="AK62">
        <f>'Datastream-M'!AG63</f>
        <v>2.23</v>
      </c>
      <c r="AL62">
        <f>'Datastream-M'!AH63</f>
        <v>26.2</v>
      </c>
      <c r="AQ62" s="2">
        <f>'Datastream-M'!AM63</f>
        <v>33.357999999999997</v>
      </c>
      <c r="AR62" s="2">
        <f>'Datastream-M'!AN63</f>
        <v>101.5813</v>
      </c>
      <c r="AS62" s="8">
        <f>'West-Deutschland-Q'!AI63</f>
        <v>0.1</v>
      </c>
      <c r="AT62" s="8">
        <f>100-'West-Deutschland-Q'!AJ63</f>
        <v>45</v>
      </c>
      <c r="AV62" s="19">
        <f>'[5]Deutschland Monatsdaten'!K62</f>
        <v>1.1332567312558659</v>
      </c>
      <c r="BH62" s="1">
        <f>'Datastream-M'!AX63</f>
        <v>4</v>
      </c>
      <c r="BI62" s="1">
        <f>'Datastream-M'!AY63</f>
        <v>7.8</v>
      </c>
      <c r="BJ62" s="1">
        <f>'Datastream-M'!AZ63</f>
        <v>25.5</v>
      </c>
      <c r="BK62">
        <f>'Datastream-M'!BA63</f>
        <v>30.6</v>
      </c>
      <c r="BL62">
        <f>'Datastream-M'!BB63</f>
        <v>21</v>
      </c>
      <c r="BQ62" s="30">
        <f t="shared" si="0"/>
        <v>4.5607189165531601</v>
      </c>
      <c r="BZ62" s="40"/>
      <c r="CN62" s="8">
        <f>'West-Deutschland-Q'!AP63</f>
        <v>19.100000000000001</v>
      </c>
      <c r="CO62" s="8">
        <f>'West-Deutschland-Q'!AQ63</f>
        <v>8.6999999999999993</v>
      </c>
      <c r="CV62">
        <f>'Datastream-M'!CF63</f>
        <v>118974</v>
      </c>
      <c r="DE62" s="8">
        <f>'West-Deutschland-Q'!AR63</f>
        <v>56.7</v>
      </c>
      <c r="EF62" s="1" t="str">
        <f>'Datastream-M'!DQ63</f>
        <v>#NA</v>
      </c>
    </row>
    <row r="63" spans="1:136">
      <c r="A63" s="3">
        <v>23788</v>
      </c>
      <c r="B63" t="str">
        <f>'Datastream-M'!B64</f>
        <v>#NA</v>
      </c>
      <c r="F63">
        <f>'Datastream-M'!F64</f>
        <v>27.5</v>
      </c>
      <c r="G63">
        <f>'Datastream-M'!G64</f>
        <v>0.488958</v>
      </c>
      <c r="H63" t="str">
        <f>'Datastream-M'!H64</f>
        <v>#NA</v>
      </c>
      <c r="I63">
        <f>'Datastream-M'!I64</f>
        <v>51</v>
      </c>
      <c r="J63">
        <f>'Datastream-M'!J64</f>
        <v>3.95</v>
      </c>
      <c r="K63" t="str">
        <f>'Datastream-M'!K64</f>
        <v>#NA</v>
      </c>
      <c r="L63">
        <f>'Datastream-M'!L64</f>
        <v>472.8</v>
      </c>
      <c r="M63">
        <f>'Datastream-M'!M64</f>
        <v>111348</v>
      </c>
      <c r="N63" t="str">
        <f>'Datastream-M'!N64</f>
        <v>#NA</v>
      </c>
      <c r="O63" t="str">
        <f>'Datastream-M'!O64</f>
        <v>#NA</v>
      </c>
      <c r="P63">
        <f>'Datastream-M'!P64</f>
        <v>0.6</v>
      </c>
      <c r="S63" s="1">
        <f>'[2]Deutschland Monatsdaten'!C63</f>
        <v>1.0250663712927661</v>
      </c>
      <c r="T63" s="1">
        <v>1.1914382986450973</v>
      </c>
      <c r="U63">
        <f>'Datastream-M'!BL64</f>
        <v>2.97</v>
      </c>
      <c r="W63">
        <f>'Datastream-M'!BM64</f>
        <v>2.81</v>
      </c>
      <c r="Y63" t="str">
        <f>'Datastream-M'!W64</f>
        <v>#NA</v>
      </c>
      <c r="Z63" t="str">
        <f>'Datastream-M'!X64</f>
        <v>#NA</v>
      </c>
      <c r="AA63" s="42" t="str">
        <f>'Datastream-M'!Y64</f>
        <v>#NA</v>
      </c>
      <c r="AE63">
        <f>'Datastream-M'!AC64</f>
        <v>0.488958</v>
      </c>
      <c r="AH63" t="str">
        <f>'Datastream-M'!AD64</f>
        <v>#NA</v>
      </c>
      <c r="AJ63">
        <f>'Datastream-M'!AF64</f>
        <v>87.185355000000001</v>
      </c>
      <c r="AK63">
        <f>'Datastream-M'!AG64</f>
        <v>2.23</v>
      </c>
      <c r="AL63">
        <f>'Datastream-M'!AH64</f>
        <v>26.3</v>
      </c>
      <c r="AQ63" s="2">
        <f>'Datastream-M'!AM64</f>
        <v>33.4375</v>
      </c>
      <c r="AR63" s="2">
        <f>'Datastream-M'!AN64</f>
        <v>101.4847</v>
      </c>
      <c r="AS63" s="8">
        <f>'West-Deutschland-Q'!AI64</f>
        <v>37.1</v>
      </c>
      <c r="AT63" s="8">
        <f>100-'West-Deutschland-Q'!AJ64</f>
        <v>21</v>
      </c>
      <c r="AV63" s="19">
        <f>'[5]Deutschland Monatsdaten'!K63</f>
        <v>1.1327861623512905</v>
      </c>
      <c r="BH63" s="1">
        <f>'Datastream-M'!AX64</f>
        <v>4</v>
      </c>
      <c r="BI63" s="1">
        <f>'Datastream-M'!AY64</f>
        <v>7.9</v>
      </c>
      <c r="BJ63" s="1">
        <f>'Datastream-M'!AZ64</f>
        <v>25.8</v>
      </c>
      <c r="BK63">
        <f>'Datastream-M'!BA64</f>
        <v>30.6</v>
      </c>
      <c r="BL63">
        <f>'Datastream-M'!BB64</f>
        <v>21.5</v>
      </c>
      <c r="BQ63" s="30">
        <f t="shared" si="0"/>
        <v>4.5607189165531601</v>
      </c>
      <c r="BZ63" s="40"/>
      <c r="CN63" s="8">
        <f>'West-Deutschland-Q'!AP64</f>
        <v>16.3</v>
      </c>
      <c r="CO63" s="8">
        <f>'West-Deutschland-Q'!AQ64</f>
        <v>14.3</v>
      </c>
      <c r="CV63">
        <f>'Datastream-M'!CF64</f>
        <v>119934</v>
      </c>
      <c r="DE63" s="8">
        <f>'West-Deutschland-Q'!AR64</f>
        <v>46.2</v>
      </c>
      <c r="EF63" s="1" t="str">
        <f>'Datastream-M'!DQ64</f>
        <v>#NA</v>
      </c>
    </row>
    <row r="64" spans="1:136">
      <c r="A64" s="3">
        <v>23816</v>
      </c>
      <c r="B64" t="str">
        <f>'Datastream-M'!B65</f>
        <v>#NA</v>
      </c>
      <c r="F64">
        <f>'Datastream-M'!F65</f>
        <v>27.6</v>
      </c>
      <c r="G64">
        <f>'Datastream-M'!G65</f>
        <v>0.488958</v>
      </c>
      <c r="H64" t="str">
        <f>'Datastream-M'!H65</f>
        <v>#NA</v>
      </c>
      <c r="I64">
        <f>'Datastream-M'!I65</f>
        <v>51</v>
      </c>
      <c r="J64">
        <f>'Datastream-M'!J65</f>
        <v>4.3</v>
      </c>
      <c r="K64" t="str">
        <f>'Datastream-M'!K65</f>
        <v>#NA</v>
      </c>
      <c r="L64">
        <f>'Datastream-M'!L65</f>
        <v>450.7</v>
      </c>
      <c r="M64">
        <f>'Datastream-M'!M65</f>
        <v>170152</v>
      </c>
      <c r="N64" t="str">
        <f>'Datastream-M'!N65</f>
        <v>#NA</v>
      </c>
      <c r="O64" t="str">
        <f>'Datastream-M'!O65</f>
        <v>#NA</v>
      </c>
      <c r="P64">
        <f>'Datastream-M'!P65</f>
        <v>0.7</v>
      </c>
      <c r="S64" s="1">
        <f>'[2]Deutschland Monatsdaten'!C64</f>
        <v>1.7468748144443966</v>
      </c>
      <c r="T64" s="1">
        <v>1.1839981292501334</v>
      </c>
      <c r="U64">
        <f>'Datastream-M'!BL65</f>
        <v>2.97</v>
      </c>
      <c r="W64">
        <f>'Datastream-M'!BM65</f>
        <v>2.81</v>
      </c>
      <c r="Y64" t="str">
        <f>'Datastream-M'!W65</f>
        <v>#NA</v>
      </c>
      <c r="Z64" t="str">
        <f>'Datastream-M'!X65</f>
        <v>#NA</v>
      </c>
      <c r="AA64" s="42" t="str">
        <f>'Datastream-M'!Y65</f>
        <v>#NA</v>
      </c>
      <c r="AE64">
        <f>'Datastream-M'!AC65</f>
        <v>0.488958</v>
      </c>
      <c r="AH64" t="str">
        <f>'Datastream-M'!AD65</f>
        <v>#NA</v>
      </c>
      <c r="AJ64">
        <f>'Datastream-M'!AF65</f>
        <v>87.185355000000001</v>
      </c>
      <c r="AK64">
        <f>'Datastream-M'!AG65</f>
        <v>2.23</v>
      </c>
      <c r="AL64">
        <f>'Datastream-M'!AH65</f>
        <v>26.4</v>
      </c>
      <c r="AQ64" s="2">
        <f>'Datastream-M'!AM65</f>
        <v>33.4968</v>
      </c>
      <c r="AR64" s="2">
        <f>'Datastream-M'!AN65</f>
        <v>101.3289</v>
      </c>
      <c r="AS64" s="8">
        <f>'West-Deutschland-Q'!AI65</f>
        <v>38.799999999999997</v>
      </c>
      <c r="AT64" s="8">
        <f>100-'West-Deutschland-Q'!AJ65</f>
        <v>35</v>
      </c>
      <c r="AV64" s="19">
        <f>'[5]Deutschland Monatsdaten'!K64</f>
        <v>1.1382412169039262</v>
      </c>
      <c r="BH64" s="1">
        <f>'Datastream-M'!AX65</f>
        <v>4</v>
      </c>
      <c r="BI64" s="1">
        <f>'Datastream-M'!AY65</f>
        <v>8</v>
      </c>
      <c r="BJ64" s="1">
        <f>'Datastream-M'!AZ65</f>
        <v>26.1</v>
      </c>
      <c r="BK64">
        <f>'Datastream-M'!BA65</f>
        <v>30.9</v>
      </c>
      <c r="BL64">
        <f>'Datastream-M'!BB65</f>
        <v>21.7</v>
      </c>
      <c r="BQ64" s="30">
        <f t="shared" si="0"/>
        <v>4.5607189165531601</v>
      </c>
      <c r="BZ64" s="40"/>
      <c r="CN64" s="8">
        <f>'West-Deutschland-Q'!AP65</f>
        <v>13.6</v>
      </c>
      <c r="CO64" s="8">
        <f>'West-Deutschland-Q'!AQ65</f>
        <v>18.899999999999999</v>
      </c>
      <c r="CV64">
        <f>'Datastream-M'!CF65</f>
        <v>121353</v>
      </c>
      <c r="DE64" s="8">
        <f>'West-Deutschland-Q'!AR65</f>
        <v>54.1</v>
      </c>
      <c r="EF64" s="1" t="str">
        <f>'Datastream-M'!DQ65</f>
        <v>#NA</v>
      </c>
    </row>
    <row r="65" spans="1:136">
      <c r="A65" s="3">
        <v>23847</v>
      </c>
      <c r="B65" t="str">
        <f>'Datastream-M'!B66</f>
        <v>#NA</v>
      </c>
      <c r="F65">
        <f>'Datastream-M'!F66</f>
        <v>27.8</v>
      </c>
      <c r="G65">
        <f>'Datastream-M'!G66</f>
        <v>0.488958</v>
      </c>
      <c r="H65" t="str">
        <f>'Datastream-M'!H66</f>
        <v>#NA</v>
      </c>
      <c r="I65">
        <f>'Datastream-M'!I66</f>
        <v>51.1</v>
      </c>
      <c r="J65">
        <f>'Datastream-M'!J66</f>
        <v>4.5199999999999996</v>
      </c>
      <c r="K65" t="str">
        <f>'Datastream-M'!K66</f>
        <v>#NA</v>
      </c>
      <c r="L65">
        <f>'Datastream-M'!L66</f>
        <v>456</v>
      </c>
      <c r="M65">
        <f>'Datastream-M'!M66</f>
        <v>178904</v>
      </c>
      <c r="N65" t="str">
        <f>'Datastream-M'!N66</f>
        <v>#NA</v>
      </c>
      <c r="O65" t="str">
        <f>'Datastream-M'!O66</f>
        <v>#NA</v>
      </c>
      <c r="P65">
        <f>'Datastream-M'!P66</f>
        <v>0.6</v>
      </c>
      <c r="S65" s="1">
        <f>'[2]Deutschland Monatsdaten'!C65</f>
        <v>0.57885751552630271</v>
      </c>
      <c r="T65" s="1">
        <v>1.1910636043902516</v>
      </c>
      <c r="U65">
        <f>'Datastream-M'!BL66</f>
        <v>2.81</v>
      </c>
      <c r="W65">
        <f>'Datastream-M'!BM66</f>
        <v>2.86</v>
      </c>
      <c r="Y65" t="str">
        <f>'Datastream-M'!W66</f>
        <v>#NA</v>
      </c>
      <c r="Z65" t="str">
        <f>'Datastream-M'!X66</f>
        <v>#NA</v>
      </c>
      <c r="AA65" s="42" t="str">
        <f>'Datastream-M'!Y66</f>
        <v>#NA</v>
      </c>
      <c r="AE65">
        <f>'Datastream-M'!AC66</f>
        <v>0.488958</v>
      </c>
      <c r="AH65" t="str">
        <f>'Datastream-M'!AD66</f>
        <v>#NA</v>
      </c>
      <c r="AJ65">
        <f>'Datastream-M'!AF66</f>
        <v>86.590908999999996</v>
      </c>
      <c r="AK65">
        <f>'Datastream-M'!AG66</f>
        <v>2.23</v>
      </c>
      <c r="AL65">
        <f>'Datastream-M'!AH66</f>
        <v>26.5</v>
      </c>
      <c r="AQ65" s="2">
        <f>'Datastream-M'!AM66</f>
        <v>33.5456</v>
      </c>
      <c r="AR65" s="2">
        <f>'Datastream-M'!AN66</f>
        <v>101.14319999999999</v>
      </c>
      <c r="AS65" s="8">
        <f>'West-Deutschland-Q'!AI66</f>
        <v>48.2</v>
      </c>
      <c r="AT65" s="8">
        <f>100-'West-Deutschland-Q'!AJ66</f>
        <v>64</v>
      </c>
      <c r="AV65" s="19">
        <f>'[5]Deutschland Monatsdaten'!K65</f>
        <v>1.1404451564636542</v>
      </c>
      <c r="BH65" s="1">
        <f>'Datastream-M'!AX66</f>
        <v>4</v>
      </c>
      <c r="BI65" s="1">
        <f>'Datastream-M'!AY66</f>
        <v>8</v>
      </c>
      <c r="BJ65" s="1">
        <f>'Datastream-M'!AZ66</f>
        <v>26.3</v>
      </c>
      <c r="BK65">
        <f>'Datastream-M'!BA66</f>
        <v>30.6</v>
      </c>
      <c r="BL65">
        <f>'Datastream-M'!BB66</f>
        <v>22.2</v>
      </c>
      <c r="BQ65" s="30">
        <f t="shared" si="0"/>
        <v>4.5607189165531601</v>
      </c>
      <c r="BZ65" s="40"/>
      <c r="CN65" s="8">
        <f>'West-Deutschland-Q'!AP66</f>
        <v>29.2</v>
      </c>
      <c r="CO65" s="8">
        <f>'West-Deutschland-Q'!AQ66</f>
        <v>18</v>
      </c>
      <c r="CV65">
        <f>'Datastream-M'!CF66</f>
        <v>122148</v>
      </c>
      <c r="DE65" s="8">
        <f>'West-Deutschland-Q'!AR66</f>
        <v>69.8</v>
      </c>
      <c r="EF65" s="1" t="str">
        <f>'Datastream-M'!DQ66</f>
        <v>#NA</v>
      </c>
    </row>
    <row r="66" spans="1:136">
      <c r="A66" s="3">
        <v>23877</v>
      </c>
      <c r="B66" t="str">
        <f>'Datastream-M'!B67</f>
        <v>#NA</v>
      </c>
      <c r="F66">
        <f>'Datastream-M'!F67</f>
        <v>27.4</v>
      </c>
      <c r="G66">
        <f>'Datastream-M'!G67</f>
        <v>0.488958</v>
      </c>
      <c r="H66" t="str">
        <f>'Datastream-M'!H67</f>
        <v>#NA</v>
      </c>
      <c r="I66">
        <f>'Datastream-M'!I67</f>
        <v>51.8</v>
      </c>
      <c r="J66">
        <f>'Datastream-M'!J67</f>
        <v>4.67</v>
      </c>
      <c r="K66" t="str">
        <f>'Datastream-M'!K67</f>
        <v>#NA</v>
      </c>
      <c r="L66">
        <f>'Datastream-M'!L67</f>
        <v>465</v>
      </c>
      <c r="M66">
        <f>'Datastream-M'!M67</f>
        <v>143715</v>
      </c>
      <c r="N66" t="str">
        <f>'Datastream-M'!N67</f>
        <v>#NA</v>
      </c>
      <c r="O66" t="str">
        <f>'Datastream-M'!O67</f>
        <v>#NA</v>
      </c>
      <c r="P66">
        <f>'Datastream-M'!P67</f>
        <v>0.6</v>
      </c>
      <c r="S66" s="1">
        <f>'[2]Deutschland Monatsdaten'!C66</f>
        <v>0.63135267502824033</v>
      </c>
      <c r="T66" s="1">
        <v>1.2122945012629234</v>
      </c>
      <c r="U66">
        <f>'Datastream-M'!BL67</f>
        <v>3.07</v>
      </c>
      <c r="W66">
        <f>'Datastream-M'!BM67</f>
        <v>2.97</v>
      </c>
      <c r="Y66" t="str">
        <f>'Datastream-M'!W67</f>
        <v>#NA</v>
      </c>
      <c r="Z66" t="str">
        <f>'Datastream-M'!X67</f>
        <v>#NA</v>
      </c>
      <c r="AA66" s="42" t="str">
        <f>'Datastream-M'!Y67</f>
        <v>#NA</v>
      </c>
      <c r="AE66">
        <f>'Datastream-M'!AC67</f>
        <v>0.488958</v>
      </c>
      <c r="AH66" t="str">
        <f>'Datastream-M'!AD67</f>
        <v>#NA</v>
      </c>
      <c r="AJ66">
        <f>'Datastream-M'!AF67</f>
        <v>86.788155000000003</v>
      </c>
      <c r="AK66">
        <f>'Datastream-M'!AG67</f>
        <v>2.23</v>
      </c>
      <c r="AL66">
        <f>'Datastream-M'!AH67</f>
        <v>26.5</v>
      </c>
      <c r="AQ66" s="2">
        <f>'Datastream-M'!AM67</f>
        <v>33.589599999999997</v>
      </c>
      <c r="AR66" s="2">
        <f>'Datastream-M'!AN67</f>
        <v>100.94499999999999</v>
      </c>
      <c r="AS66" s="8">
        <f>'West-Deutschland-Q'!AI67</f>
        <v>47.1</v>
      </c>
      <c r="AT66" s="8">
        <f>100-'West-Deutschland-Q'!AJ67</f>
        <v>74</v>
      </c>
      <c r="AV66" s="19">
        <f>'[5]Deutschland Monatsdaten'!K66</f>
        <v>1.1471621919116815</v>
      </c>
      <c r="BH66" s="1">
        <f>'Datastream-M'!AX67</f>
        <v>4</v>
      </c>
      <c r="BI66" s="1">
        <f>'Datastream-M'!AY67</f>
        <v>8</v>
      </c>
      <c r="BJ66" s="1">
        <f>'Datastream-M'!AZ67</f>
        <v>26.3</v>
      </c>
      <c r="BK66">
        <f>'Datastream-M'!BA67</f>
        <v>30.3</v>
      </c>
      <c r="BL66">
        <f>'Datastream-M'!BB67</f>
        <v>22.2</v>
      </c>
      <c r="BQ66" s="30">
        <f t="shared" ref="BQ66:BQ129" si="1">AK66/AE66</f>
        <v>4.5607189165531601</v>
      </c>
      <c r="BZ66" s="40"/>
      <c r="CN66" s="8">
        <f>'West-Deutschland-Q'!AP67</f>
        <v>20.3</v>
      </c>
      <c r="CO66" s="8">
        <f>'West-Deutschland-Q'!AQ67</f>
        <v>16.899999999999999</v>
      </c>
      <c r="CV66">
        <f>'Datastream-M'!CF67</f>
        <v>123828</v>
      </c>
      <c r="DE66" s="8">
        <f>'West-Deutschland-Q'!AR67</f>
        <v>74.5</v>
      </c>
      <c r="EF66" s="1" t="str">
        <f>'Datastream-M'!DQ67</f>
        <v>#NA</v>
      </c>
    </row>
    <row r="67" spans="1:136">
      <c r="A67" s="3">
        <v>23908</v>
      </c>
      <c r="B67" t="str">
        <f>'Datastream-M'!B68</f>
        <v>#NA</v>
      </c>
      <c r="F67">
        <f>'Datastream-M'!F68</f>
        <v>27.1</v>
      </c>
      <c r="G67">
        <f>'Datastream-M'!G68</f>
        <v>0.488958</v>
      </c>
      <c r="H67" t="str">
        <f>'Datastream-M'!H68</f>
        <v>#NA</v>
      </c>
      <c r="I67">
        <f>'Datastream-M'!I68</f>
        <v>51.8</v>
      </c>
      <c r="J67">
        <f>'Datastream-M'!J68</f>
        <v>4.8</v>
      </c>
      <c r="K67" t="str">
        <f>'Datastream-M'!K68</f>
        <v>#NA</v>
      </c>
      <c r="L67">
        <f>'Datastream-M'!L68</f>
        <v>434.3</v>
      </c>
      <c r="M67">
        <f>'Datastream-M'!M68</f>
        <v>134145</v>
      </c>
      <c r="N67" t="str">
        <f>'Datastream-M'!N68</f>
        <v>#NA</v>
      </c>
      <c r="O67" t="str">
        <f>'Datastream-M'!O68</f>
        <v>#NA</v>
      </c>
      <c r="P67">
        <f>'Datastream-M'!P68</f>
        <v>0.6</v>
      </c>
      <c r="S67" s="1">
        <f>'[2]Deutschland Monatsdaten'!C67</f>
        <v>0.26388655851468229</v>
      </c>
      <c r="T67" s="1">
        <v>1.2139402361335461</v>
      </c>
      <c r="U67">
        <f>'Datastream-M'!BL68</f>
        <v>2.97</v>
      </c>
      <c r="W67">
        <f>'Datastream-M'!BM68</f>
        <v>2.97</v>
      </c>
      <c r="Y67" t="str">
        <f>'Datastream-M'!W68</f>
        <v>#NA</v>
      </c>
      <c r="Z67" t="str">
        <f>'Datastream-M'!X68</f>
        <v>#NA</v>
      </c>
      <c r="AA67" s="42" t="str">
        <f>'Datastream-M'!Y68</f>
        <v>#NA</v>
      </c>
      <c r="AE67">
        <f>'Datastream-M'!AC68</f>
        <v>0.488958</v>
      </c>
      <c r="AH67" t="str">
        <f>'Datastream-M'!AD68</f>
        <v>#NA</v>
      </c>
      <c r="AJ67">
        <f>'Datastream-M'!AF68</f>
        <v>86.394558000000004</v>
      </c>
      <c r="AK67">
        <f>'Datastream-M'!AG68</f>
        <v>2.23</v>
      </c>
      <c r="AL67">
        <f>'Datastream-M'!AH68</f>
        <v>26.6</v>
      </c>
      <c r="AQ67" s="2">
        <f>'Datastream-M'!AM68</f>
        <v>33.630000000000003</v>
      </c>
      <c r="AR67" s="2">
        <f>'Datastream-M'!AN68</f>
        <v>100.7379</v>
      </c>
      <c r="AS67" s="8">
        <f>'West-Deutschland-Q'!AI68</f>
        <v>42</v>
      </c>
      <c r="AT67" s="8">
        <f>100-'West-Deutschland-Q'!AJ68</f>
        <v>80</v>
      </c>
      <c r="AV67" s="19">
        <f>'[5]Deutschland Monatsdaten'!K67</f>
        <v>1.1577825545582858</v>
      </c>
      <c r="BH67" s="1">
        <f>'Datastream-M'!AX68</f>
        <v>3.9</v>
      </c>
      <c r="BI67" s="1">
        <f>'Datastream-M'!AY68</f>
        <v>7.9</v>
      </c>
      <c r="BJ67" s="1">
        <f>'Datastream-M'!AZ68</f>
        <v>25.7</v>
      </c>
      <c r="BK67">
        <f>'Datastream-M'!BA68</f>
        <v>29.5</v>
      </c>
      <c r="BL67">
        <f>'Datastream-M'!BB68</f>
        <v>21.9</v>
      </c>
      <c r="BQ67" s="30">
        <f t="shared" si="1"/>
        <v>4.5607189165531601</v>
      </c>
      <c r="BZ67" s="40"/>
      <c r="CN67" s="8">
        <f>'West-Deutschland-Q'!AP68</f>
        <v>22.7</v>
      </c>
      <c r="CO67" s="8">
        <f>'West-Deutschland-Q'!AQ68</f>
        <v>17.5</v>
      </c>
      <c r="CV67">
        <f>'Datastream-M'!CF68</f>
        <v>125822</v>
      </c>
      <c r="DE67" s="8">
        <f>'West-Deutschland-Q'!AR68</f>
        <v>76.5</v>
      </c>
      <c r="EF67" s="1" t="str">
        <f>'Datastream-M'!DQ68</f>
        <v>#NA</v>
      </c>
    </row>
    <row r="68" spans="1:136">
      <c r="A68" s="3">
        <v>23938</v>
      </c>
      <c r="B68" t="str">
        <f>'Datastream-M'!B69</f>
        <v>#NA</v>
      </c>
      <c r="F68">
        <f>'Datastream-M'!F69</f>
        <v>27.7</v>
      </c>
      <c r="G68">
        <f>'Datastream-M'!G69</f>
        <v>0.488958</v>
      </c>
      <c r="H68" t="str">
        <f>'Datastream-M'!H69</f>
        <v>#NA</v>
      </c>
      <c r="I68">
        <f>'Datastream-M'!I69</f>
        <v>51.9</v>
      </c>
      <c r="J68">
        <f>'Datastream-M'!J69</f>
        <v>5.07</v>
      </c>
      <c r="K68" t="str">
        <f>'Datastream-M'!K69</f>
        <v>#NA</v>
      </c>
      <c r="L68">
        <f>'Datastream-M'!L69</f>
        <v>459.2</v>
      </c>
      <c r="M68">
        <f>'Datastream-M'!M69</f>
        <v>122066</v>
      </c>
      <c r="N68" t="str">
        <f>'Datastream-M'!N69</f>
        <v>#NA</v>
      </c>
      <c r="O68" t="str">
        <f>'Datastream-M'!O69</f>
        <v>#NA</v>
      </c>
      <c r="P68">
        <f>'Datastream-M'!P69</f>
        <v>0.7</v>
      </c>
      <c r="S68" s="1">
        <f>'[2]Deutschland Monatsdaten'!C68</f>
        <v>0.15889623951080914</v>
      </c>
      <c r="T68" s="1">
        <v>1.225298542755741</v>
      </c>
      <c r="U68">
        <f>'Datastream-M'!BL69</f>
        <v>3.07</v>
      </c>
      <c r="W68">
        <f>'Datastream-M'!BM69</f>
        <v>3.02</v>
      </c>
      <c r="Y68" t="str">
        <f>'Datastream-M'!W69</f>
        <v>#NA</v>
      </c>
      <c r="Z68" t="str">
        <f>'Datastream-M'!X69</f>
        <v>#NA</v>
      </c>
      <c r="AA68" s="42" t="str">
        <f>'Datastream-M'!Y69</f>
        <v>#NA</v>
      </c>
      <c r="AE68">
        <f>'Datastream-M'!AC69</f>
        <v>0.488958</v>
      </c>
      <c r="AH68" t="str">
        <f>'Datastream-M'!AD69</f>
        <v>#NA</v>
      </c>
      <c r="AJ68">
        <f>'Datastream-M'!AF69</f>
        <v>86.560364000000007</v>
      </c>
      <c r="AK68">
        <f>'Datastream-M'!AG69</f>
        <v>2.23</v>
      </c>
      <c r="AL68">
        <f>'Datastream-M'!AH69</f>
        <v>26.7</v>
      </c>
      <c r="AQ68" s="2">
        <f>'Datastream-M'!AM69</f>
        <v>33.674999999999997</v>
      </c>
      <c r="AR68" s="2">
        <f>'Datastream-M'!AN69</f>
        <v>100.54689999999999</v>
      </c>
      <c r="AS68" s="8">
        <f>'West-Deutschland-Q'!AI69</f>
        <v>46.1</v>
      </c>
      <c r="AT68" s="8">
        <f>100-'West-Deutschland-Q'!AJ69</f>
        <v>72</v>
      </c>
      <c r="AV68" s="19">
        <f>'[5]Deutschland Monatsdaten'!K68</f>
        <v>1.1623443230710908</v>
      </c>
      <c r="BH68" s="1">
        <f>'Datastream-M'!AX69</f>
        <v>3.9</v>
      </c>
      <c r="BI68" s="1">
        <f>'Datastream-M'!AY69</f>
        <v>7.8</v>
      </c>
      <c r="BJ68" s="1">
        <f>'Datastream-M'!AZ69</f>
        <v>25.3</v>
      </c>
      <c r="BK68">
        <f>'Datastream-M'!BA69</f>
        <v>29.5</v>
      </c>
      <c r="BL68">
        <f>'Datastream-M'!BB69</f>
        <v>21.3</v>
      </c>
      <c r="BQ68" s="30">
        <f t="shared" si="1"/>
        <v>4.5607189165531601</v>
      </c>
      <c r="BZ68" s="40"/>
      <c r="CN68" s="8">
        <f>'West-Deutschland-Q'!AP69</f>
        <v>20.8</v>
      </c>
      <c r="CO68" s="8">
        <f>'West-Deutschland-Q'!AQ69</f>
        <v>13</v>
      </c>
      <c r="CV68">
        <f>'Datastream-M'!CF69</f>
        <v>126423</v>
      </c>
      <c r="DE68" s="8">
        <f>'West-Deutschland-Q'!AR69</f>
        <v>77.2</v>
      </c>
      <c r="EF68" s="1" t="str">
        <f>'Datastream-M'!DQ69</f>
        <v>#NA</v>
      </c>
    </row>
    <row r="69" spans="1:136">
      <c r="A69" s="3">
        <v>23969</v>
      </c>
      <c r="B69" t="str">
        <f>'Datastream-M'!B70</f>
        <v>#NA</v>
      </c>
      <c r="F69">
        <f>'Datastream-M'!F70</f>
        <v>27.4</v>
      </c>
      <c r="G69">
        <f>'Datastream-M'!G70</f>
        <v>0.488958</v>
      </c>
      <c r="H69" t="str">
        <f>'Datastream-M'!H70</f>
        <v>#NA</v>
      </c>
      <c r="I69">
        <f>'Datastream-M'!I70</f>
        <v>51.9</v>
      </c>
      <c r="J69">
        <f>'Datastream-M'!J70</f>
        <v>5.27</v>
      </c>
      <c r="K69" t="str">
        <f>'Datastream-M'!K70</f>
        <v>#NA</v>
      </c>
      <c r="L69">
        <f>'Datastream-M'!L70</f>
        <v>459.9</v>
      </c>
      <c r="M69">
        <f>'Datastream-M'!M70</f>
        <v>94449</v>
      </c>
      <c r="N69" t="str">
        <f>'Datastream-M'!N70</f>
        <v>#NA</v>
      </c>
      <c r="O69" t="str">
        <f>'Datastream-M'!O70</f>
        <v>#NA</v>
      </c>
      <c r="P69">
        <f>'Datastream-M'!P70</f>
        <v>0.7</v>
      </c>
      <c r="S69" s="1">
        <f>'[2]Deutschland Monatsdaten'!C69</f>
        <v>8.0153500257903798E-2</v>
      </c>
      <c r="T69" s="1">
        <v>1.222825966845174</v>
      </c>
      <c r="U69">
        <f>'Datastream-M'!BL70</f>
        <v>2.97</v>
      </c>
      <c r="W69">
        <f>'Datastream-M'!BM70</f>
        <v>3.02</v>
      </c>
      <c r="Y69" t="str">
        <f>'Datastream-M'!W70</f>
        <v>#NA</v>
      </c>
      <c r="Z69" t="str">
        <f>'Datastream-M'!X70</f>
        <v>#NA</v>
      </c>
      <c r="AA69" s="42" t="str">
        <f>'Datastream-M'!Y70</f>
        <v>#NA</v>
      </c>
      <c r="AE69">
        <f>'Datastream-M'!AC70</f>
        <v>0.488958</v>
      </c>
      <c r="AH69" t="str">
        <f>'Datastream-M'!AD70</f>
        <v>#NA</v>
      </c>
      <c r="AJ69">
        <f>'Datastream-M'!AF70</f>
        <v>87.385321000000005</v>
      </c>
      <c r="AK69">
        <f>'Datastream-M'!AG70</f>
        <v>2.23</v>
      </c>
      <c r="AL69">
        <f>'Datastream-M'!AH70</f>
        <v>26.8</v>
      </c>
      <c r="AQ69" s="2">
        <f>'Datastream-M'!AM70</f>
        <v>33.723500000000001</v>
      </c>
      <c r="AR69" s="2">
        <f>'Datastream-M'!AN70</f>
        <v>100.3678</v>
      </c>
      <c r="AS69" s="8">
        <f>'West-Deutschland-Q'!AI70</f>
        <v>31.6</v>
      </c>
      <c r="AT69" s="8">
        <f>100-'West-Deutschland-Q'!AJ70</f>
        <v>87</v>
      </c>
      <c r="AV69" s="19">
        <f>'[5]Deutschland Monatsdaten'!K69</f>
        <v>1.1639286518153729</v>
      </c>
      <c r="BH69" s="1">
        <f>'Datastream-M'!AX70</f>
        <v>3.9</v>
      </c>
      <c r="BI69" s="1">
        <f>'Datastream-M'!AY70</f>
        <v>7.8</v>
      </c>
      <c r="BJ69" s="1">
        <f>'Datastream-M'!AZ70</f>
        <v>25.4</v>
      </c>
      <c r="BK69">
        <f>'Datastream-M'!BA70</f>
        <v>29.2</v>
      </c>
      <c r="BL69">
        <f>'Datastream-M'!BB70</f>
        <v>21.4</v>
      </c>
      <c r="BQ69" s="30">
        <f t="shared" si="1"/>
        <v>4.5607189165531601</v>
      </c>
      <c r="BZ69" s="40"/>
      <c r="CN69" s="8">
        <f>'West-Deutschland-Q'!AP70</f>
        <v>21.3</v>
      </c>
      <c r="CO69" s="8">
        <f>'West-Deutschland-Q'!AQ70</f>
        <v>16</v>
      </c>
      <c r="CV69">
        <f>'Datastream-M'!CF70</f>
        <v>127097</v>
      </c>
      <c r="DE69" s="8">
        <f>'West-Deutschland-Q'!AR70</f>
        <v>77.5</v>
      </c>
      <c r="EF69" s="1" t="str">
        <f>'Datastream-M'!DQ70</f>
        <v>#NA</v>
      </c>
    </row>
    <row r="70" spans="1:136">
      <c r="A70" s="3">
        <v>24000</v>
      </c>
      <c r="B70" t="str">
        <f>'Datastream-M'!B71</f>
        <v>#NA</v>
      </c>
      <c r="F70">
        <f>'Datastream-M'!F71</f>
        <v>28.8</v>
      </c>
      <c r="G70">
        <f>'Datastream-M'!G71</f>
        <v>0.488958</v>
      </c>
      <c r="H70" t="str">
        <f>'Datastream-M'!H71</f>
        <v>#NA</v>
      </c>
      <c r="I70">
        <f>'Datastream-M'!I71</f>
        <v>52.1</v>
      </c>
      <c r="J70">
        <f>'Datastream-M'!J71</f>
        <v>5.36</v>
      </c>
      <c r="K70" t="str">
        <f>'Datastream-M'!K71</f>
        <v>#NA</v>
      </c>
      <c r="L70">
        <f>'Datastream-M'!L71</f>
        <v>461.8</v>
      </c>
      <c r="M70">
        <f>'Datastream-M'!M71</f>
        <v>127210</v>
      </c>
      <c r="N70" t="str">
        <f>'Datastream-M'!N71</f>
        <v>#NA</v>
      </c>
      <c r="O70" t="str">
        <f>'Datastream-M'!O71</f>
        <v>#NA</v>
      </c>
      <c r="P70">
        <f>'Datastream-M'!P71</f>
        <v>0.7</v>
      </c>
      <c r="S70" s="1">
        <f>'[2]Deutschland Monatsdaten'!C70</f>
        <v>1.0775615307947026</v>
      </c>
      <c r="T70" s="1">
        <v>1.2331136145147441</v>
      </c>
      <c r="U70">
        <f>'Datastream-M'!BL71</f>
        <v>3.02</v>
      </c>
      <c r="W70">
        <f>'Datastream-M'!BM71</f>
        <v>3.17</v>
      </c>
      <c r="Y70" t="str">
        <f>'Datastream-M'!W71</f>
        <v>#NA</v>
      </c>
      <c r="Z70" t="str">
        <f>'Datastream-M'!X71</f>
        <v>#NA</v>
      </c>
      <c r="AA70" s="42" t="str">
        <f>'Datastream-M'!Y71</f>
        <v>#NA</v>
      </c>
      <c r="AE70">
        <f>'Datastream-M'!AC71</f>
        <v>0.488958</v>
      </c>
      <c r="AH70" t="str">
        <f>'Datastream-M'!AD71</f>
        <v>#NA</v>
      </c>
      <c r="AJ70">
        <f>'Datastream-M'!AF71</f>
        <v>87.385321000000005</v>
      </c>
      <c r="AK70">
        <f>'Datastream-M'!AG71</f>
        <v>2.23</v>
      </c>
      <c r="AL70">
        <f>'Datastream-M'!AH71</f>
        <v>26.9</v>
      </c>
      <c r="AQ70" s="2">
        <f>'Datastream-M'!AM71</f>
        <v>33.772100000000002</v>
      </c>
      <c r="AR70" s="2">
        <f>'Datastream-M'!AN71</f>
        <v>100.191</v>
      </c>
      <c r="AS70" s="8">
        <f>'West-Deutschland-Q'!AI71</f>
        <v>34.299999999999997</v>
      </c>
      <c r="AT70" s="8">
        <f>100-'West-Deutschland-Q'!AJ71</f>
        <v>89</v>
      </c>
      <c r="AV70" s="19">
        <f>'[5]Deutschland Monatsdaten'!K70</f>
        <v>1.1664721101731774</v>
      </c>
      <c r="BH70" s="1">
        <f>'Datastream-M'!AX71</f>
        <v>3.9</v>
      </c>
      <c r="BI70" s="1">
        <f>'Datastream-M'!AY71</f>
        <v>7.8</v>
      </c>
      <c r="BJ70" s="1">
        <f>'Datastream-M'!AZ71</f>
        <v>25.6</v>
      </c>
      <c r="BK70">
        <f>'Datastream-M'!BA71</f>
        <v>29.5</v>
      </c>
      <c r="BL70">
        <f>'Datastream-M'!BB71</f>
        <v>21.7</v>
      </c>
      <c r="BQ70" s="30">
        <f t="shared" si="1"/>
        <v>4.5607189165531601</v>
      </c>
      <c r="BZ70" s="40"/>
      <c r="CN70" s="8">
        <f>'West-Deutschland-Q'!AP71</f>
        <v>22.8</v>
      </c>
      <c r="CO70" s="8">
        <f>'West-Deutschland-Q'!AQ71</f>
        <v>15.4</v>
      </c>
      <c r="CV70">
        <f>'Datastream-M'!CF71</f>
        <v>128778</v>
      </c>
      <c r="DE70" s="8">
        <f>'West-Deutschland-Q'!AR71</f>
        <v>76.7</v>
      </c>
      <c r="EF70" s="1" t="str">
        <f>'Datastream-M'!DQ71</f>
        <v>#NA</v>
      </c>
    </row>
    <row r="71" spans="1:136">
      <c r="A71" s="3">
        <v>24030</v>
      </c>
      <c r="B71" t="str">
        <f>'Datastream-M'!B72</f>
        <v>#NA</v>
      </c>
      <c r="F71">
        <f>'Datastream-M'!F72</f>
        <v>28.1</v>
      </c>
      <c r="G71">
        <f>'Datastream-M'!G72</f>
        <v>0.488958</v>
      </c>
      <c r="H71" t="str">
        <f>'Datastream-M'!H72</f>
        <v>#NA</v>
      </c>
      <c r="I71">
        <f>'Datastream-M'!I72</f>
        <v>52.6</v>
      </c>
      <c r="J71">
        <f>'Datastream-M'!J72</f>
        <v>6.61</v>
      </c>
      <c r="K71" t="str">
        <f>'Datastream-M'!K72</f>
        <v>#NA</v>
      </c>
      <c r="L71">
        <f>'Datastream-M'!L72</f>
        <v>440.4</v>
      </c>
      <c r="M71">
        <f>'Datastream-M'!M72</f>
        <v>139811</v>
      </c>
      <c r="N71" t="str">
        <f>'Datastream-M'!N72</f>
        <v>#NA</v>
      </c>
      <c r="O71" t="str">
        <f>'Datastream-M'!O72</f>
        <v>#NA</v>
      </c>
      <c r="P71">
        <f>'Datastream-M'!P72</f>
        <v>0.7</v>
      </c>
      <c r="S71" s="1">
        <f>'[2]Deutschland Monatsdaten'!C71</f>
        <v>0.86758089278695538</v>
      </c>
      <c r="T71" s="1">
        <v>1.2413825655562289</v>
      </c>
      <c r="U71">
        <f>'Datastream-M'!BL72</f>
        <v>3.12</v>
      </c>
      <c r="W71">
        <f>'Datastream-M'!BM72</f>
        <v>3.12</v>
      </c>
      <c r="Y71" t="str">
        <f>'Datastream-M'!W72</f>
        <v>#NA</v>
      </c>
      <c r="Z71" t="str">
        <f>'Datastream-M'!X72</f>
        <v>#NA</v>
      </c>
      <c r="AA71" s="42" t="str">
        <f>'Datastream-M'!Y72</f>
        <v>#NA</v>
      </c>
      <c r="AE71">
        <f>'Datastream-M'!AC72</f>
        <v>0.488958</v>
      </c>
      <c r="AH71" t="str">
        <f>'Datastream-M'!AD72</f>
        <v>#NA</v>
      </c>
      <c r="AJ71">
        <f>'Datastream-M'!AF72</f>
        <v>87.185355000000001</v>
      </c>
      <c r="AK71">
        <f>'Datastream-M'!AG72</f>
        <v>2.23</v>
      </c>
      <c r="AL71">
        <f>'Datastream-M'!AH72</f>
        <v>26.9</v>
      </c>
      <c r="AQ71" s="2">
        <f>'Datastream-M'!AM72</f>
        <v>33.817500000000003</v>
      </c>
      <c r="AR71" s="2">
        <f>'Datastream-M'!AN72</f>
        <v>100.0064</v>
      </c>
      <c r="AS71" s="8">
        <f>'West-Deutschland-Q'!AI72</f>
        <v>23.1</v>
      </c>
      <c r="AT71" s="8">
        <f>100-'West-Deutschland-Q'!AJ72</f>
        <v>99</v>
      </c>
      <c r="AV71" s="19">
        <f>'[5]Deutschland Monatsdaten'!K71</f>
        <v>1.1705380962311458</v>
      </c>
      <c r="BH71" s="1">
        <f>'Datastream-M'!AX72</f>
        <v>4</v>
      </c>
      <c r="BI71" s="1">
        <f>'Datastream-M'!AY72</f>
        <v>7.9</v>
      </c>
      <c r="BJ71" s="1">
        <f>'Datastream-M'!AZ72</f>
        <v>25.7</v>
      </c>
      <c r="BK71">
        <f>'Datastream-M'!BA72</f>
        <v>29.7</v>
      </c>
      <c r="BL71">
        <f>'Datastream-M'!BB72</f>
        <v>21.8</v>
      </c>
      <c r="BQ71" s="30">
        <f t="shared" si="1"/>
        <v>4.5607189165531601</v>
      </c>
      <c r="BZ71" s="40"/>
      <c r="CN71" s="8">
        <f>'West-Deutschland-Q'!AP72</f>
        <v>20.100000000000001</v>
      </c>
      <c r="CO71" s="8">
        <f>'West-Deutschland-Q'!AQ72</f>
        <v>8.5</v>
      </c>
      <c r="CV71">
        <f>'Datastream-M'!CF72</f>
        <v>129557</v>
      </c>
      <c r="DE71" s="8">
        <f>'West-Deutschland-Q'!AR72</f>
        <v>78.2</v>
      </c>
      <c r="EF71" s="1" t="str">
        <f>'Datastream-M'!DQ72</f>
        <v>#NA</v>
      </c>
    </row>
    <row r="72" spans="1:136">
      <c r="A72" s="3">
        <v>24061</v>
      </c>
      <c r="B72" t="str">
        <f>'Datastream-M'!B73</f>
        <v>#NA</v>
      </c>
      <c r="F72">
        <f>'Datastream-M'!F73</f>
        <v>27.7</v>
      </c>
      <c r="G72">
        <f>'Datastream-M'!G73</f>
        <v>0.488958</v>
      </c>
      <c r="H72" t="str">
        <f>'Datastream-M'!H73</f>
        <v>#NA</v>
      </c>
      <c r="I72">
        <f>'Datastream-M'!I73</f>
        <v>52.7</v>
      </c>
      <c r="J72">
        <f>'Datastream-M'!J73</f>
        <v>6.58</v>
      </c>
      <c r="K72" t="str">
        <f>'Datastream-M'!K73</f>
        <v>#NA</v>
      </c>
      <c r="L72">
        <f>'Datastream-M'!L73</f>
        <v>426</v>
      </c>
      <c r="M72">
        <f>'Datastream-M'!M73</f>
        <v>114876</v>
      </c>
      <c r="N72" t="str">
        <f>'Datastream-M'!N73</f>
        <v>#NA</v>
      </c>
      <c r="O72" t="str">
        <f>'Datastream-M'!O73</f>
        <v>#NA</v>
      </c>
      <c r="P72">
        <f>'Datastream-M'!P73</f>
        <v>0.7</v>
      </c>
      <c r="S72" s="1">
        <f>'[2]Deutschland Monatsdaten'!C72</f>
        <v>0.85445710291147103</v>
      </c>
      <c r="T72" s="1">
        <v>1.2511657923464052</v>
      </c>
      <c r="U72">
        <f>'Datastream-M'!BL73</f>
        <v>3.17</v>
      </c>
      <c r="W72">
        <f>'Datastream-M'!BM73</f>
        <v>3.12</v>
      </c>
      <c r="Y72" t="str">
        <f>'Datastream-M'!W73</f>
        <v>#NA</v>
      </c>
      <c r="Z72" t="str">
        <f>'Datastream-M'!X73</f>
        <v>#NA</v>
      </c>
      <c r="AA72" s="42" t="str">
        <f>'Datastream-M'!Y73</f>
        <v>#NA</v>
      </c>
      <c r="AE72">
        <f>'Datastream-M'!AC73</f>
        <v>0.488958</v>
      </c>
      <c r="AH72" t="str">
        <f>'Datastream-M'!AD73</f>
        <v>#NA</v>
      </c>
      <c r="AJ72">
        <f>'Datastream-M'!AF73</f>
        <v>86.004514999999998</v>
      </c>
      <c r="AK72">
        <f>'Datastream-M'!AG73</f>
        <v>2.23</v>
      </c>
      <c r="AL72">
        <f>'Datastream-M'!AH73</f>
        <v>27</v>
      </c>
      <c r="AQ72" s="2">
        <f>'Datastream-M'!AM73</f>
        <v>33.869599999999998</v>
      </c>
      <c r="AR72" s="2">
        <f>'Datastream-M'!AN73</f>
        <v>99.842799999999997</v>
      </c>
      <c r="AS72" s="8">
        <f>'West-Deutschland-Q'!AI73</f>
        <v>70.2</v>
      </c>
      <c r="AT72" s="8">
        <f>100-'West-Deutschland-Q'!AJ73</f>
        <v>40</v>
      </c>
      <c r="AV72" s="19">
        <f>'[5]Deutschland Monatsdaten'!K72</f>
        <v>1.174432745890702</v>
      </c>
      <c r="BH72" s="1">
        <f>'Datastream-M'!AX73</f>
        <v>4</v>
      </c>
      <c r="BI72" s="1">
        <f>'Datastream-M'!AY73</f>
        <v>7.9</v>
      </c>
      <c r="BJ72" s="1">
        <f>'Datastream-M'!AZ73</f>
        <v>25.7</v>
      </c>
      <c r="BK72">
        <f>'Datastream-M'!BA73</f>
        <v>29.6</v>
      </c>
      <c r="BL72">
        <f>'Datastream-M'!BB73</f>
        <v>21.9</v>
      </c>
      <c r="BQ72" s="30">
        <f t="shared" si="1"/>
        <v>4.5607189165531601</v>
      </c>
      <c r="BZ72" s="40"/>
      <c r="CN72" s="8">
        <f>'West-Deutschland-Q'!AP73</f>
        <v>26</v>
      </c>
      <c r="CO72" s="8">
        <f>'West-Deutschland-Q'!AQ73</f>
        <v>9.8000000000000007</v>
      </c>
      <c r="CV72">
        <f>'Datastream-M'!CF73</f>
        <v>130295</v>
      </c>
      <c r="DE72" s="8">
        <f>'West-Deutschland-Q'!AR73</f>
        <v>68.5</v>
      </c>
      <c r="EF72" s="1" t="str">
        <f>'Datastream-M'!DQ73</f>
        <v>#NA</v>
      </c>
    </row>
    <row r="73" spans="1:136">
      <c r="A73" s="3">
        <v>24091</v>
      </c>
      <c r="B73" t="str">
        <f>'Datastream-M'!B74</f>
        <v>#NA</v>
      </c>
      <c r="F73">
        <f>'Datastream-M'!F74</f>
        <v>28</v>
      </c>
      <c r="G73">
        <f>'Datastream-M'!G74</f>
        <v>0.488958</v>
      </c>
      <c r="H73" t="str">
        <f>'Datastream-M'!H74</f>
        <v>#NA</v>
      </c>
      <c r="I73">
        <f>'Datastream-M'!I74</f>
        <v>52.9</v>
      </c>
      <c r="J73">
        <f>'Datastream-M'!J74</f>
        <v>6.56</v>
      </c>
      <c r="K73" t="str">
        <f>'Datastream-M'!K74</f>
        <v>#NA</v>
      </c>
      <c r="L73">
        <f>'Datastream-M'!L74</f>
        <v>422.4</v>
      </c>
      <c r="M73">
        <f>'Datastream-M'!M74</f>
        <v>99881</v>
      </c>
      <c r="N73" t="str">
        <f>'Datastream-M'!N74</f>
        <v>#NA</v>
      </c>
      <c r="O73" t="str">
        <f>'Datastream-M'!O74</f>
        <v>#NA</v>
      </c>
      <c r="P73">
        <f>'Datastream-M'!P74</f>
        <v>0.6</v>
      </c>
      <c r="S73" s="1">
        <f>'[2]Deutschland Monatsdaten'!C73</f>
        <v>0.98569500166631296</v>
      </c>
      <c r="T73" s="1">
        <v>1.2470447846155883</v>
      </c>
      <c r="U73">
        <f>'Datastream-M'!BL74</f>
        <v>3.17</v>
      </c>
      <c r="W73">
        <f>'Datastream-M'!BM74</f>
        <v>3.07</v>
      </c>
      <c r="Y73" t="str">
        <f>'Datastream-M'!W74</f>
        <v>#NA</v>
      </c>
      <c r="Z73" t="str">
        <f>'Datastream-M'!X74</f>
        <v>#NA</v>
      </c>
      <c r="AA73" s="42" t="str">
        <f>'Datastream-M'!Y74</f>
        <v>#NA</v>
      </c>
      <c r="AE73">
        <f>'Datastream-M'!AC74</f>
        <v>0.488958</v>
      </c>
      <c r="AH73" t="str">
        <f>'Datastream-M'!AD74</f>
        <v>#NA</v>
      </c>
      <c r="AJ73">
        <f>'Datastream-M'!AF74</f>
        <v>85.426008999999993</v>
      </c>
      <c r="AK73">
        <f>'Datastream-M'!AG74</f>
        <v>2.23</v>
      </c>
      <c r="AL73">
        <f>'Datastream-M'!AH74</f>
        <v>27.1</v>
      </c>
      <c r="AQ73" s="2">
        <f>'Datastream-M'!AM74</f>
        <v>33.935000000000002</v>
      </c>
      <c r="AR73" s="2">
        <f>'Datastream-M'!AN74</f>
        <v>99.719899999999996</v>
      </c>
      <c r="AS73" s="8">
        <f>'West-Deutschland-Q'!AI74</f>
        <v>37.299999999999997</v>
      </c>
      <c r="AT73" s="8">
        <f>100-'West-Deutschland-Q'!AJ74</f>
        <v>35</v>
      </c>
      <c r="AV73" s="19">
        <f>'[5]Deutschland Monatsdaten'!K73</f>
        <v>1.1782418705180251</v>
      </c>
      <c r="BH73" s="1">
        <f>'Datastream-M'!AX74</f>
        <v>4</v>
      </c>
      <c r="BI73" s="1">
        <f>'Datastream-M'!AY74</f>
        <v>8</v>
      </c>
      <c r="BJ73" s="1">
        <f>'Datastream-M'!AZ74</f>
        <v>26.2</v>
      </c>
      <c r="BK73">
        <f>'Datastream-M'!BA74</f>
        <v>30.3</v>
      </c>
      <c r="BL73">
        <f>'Datastream-M'!BB74</f>
        <v>22.1</v>
      </c>
      <c r="BQ73" s="30">
        <f t="shared" si="1"/>
        <v>4.5607189165531601</v>
      </c>
      <c r="BZ73" s="40"/>
      <c r="CN73" s="8">
        <f>'West-Deutschland-Q'!AP74</f>
        <v>7.9</v>
      </c>
      <c r="CO73" s="8">
        <f>'West-Deutschland-Q'!AQ74</f>
        <v>3.8</v>
      </c>
      <c r="CV73">
        <f>'Datastream-M'!CF74</f>
        <v>132561</v>
      </c>
      <c r="DE73" s="8">
        <f>'West-Deutschland-Q'!AR74</f>
        <v>65.400000000000006</v>
      </c>
      <c r="EF73" s="1" t="str">
        <f>'Datastream-M'!DQ74</f>
        <v>#NA</v>
      </c>
    </row>
    <row r="74" spans="1:136">
      <c r="A74" s="3">
        <v>24122</v>
      </c>
      <c r="B74" t="str">
        <f>'Datastream-M'!B75</f>
        <v>#NA</v>
      </c>
      <c r="F74">
        <f>'Datastream-M'!F75</f>
        <v>28.2</v>
      </c>
      <c r="G74">
        <f>'Datastream-M'!G75</f>
        <v>0.488958</v>
      </c>
      <c r="H74" t="str">
        <f>'Datastream-M'!H75</f>
        <v>#NA</v>
      </c>
      <c r="I74">
        <f>'Datastream-M'!I75</f>
        <v>53.5</v>
      </c>
      <c r="J74">
        <f>'Datastream-M'!J75</f>
        <v>5.23</v>
      </c>
      <c r="K74" t="str">
        <f>'Datastream-M'!K75</f>
        <v>#NA</v>
      </c>
      <c r="L74">
        <f>'Datastream-M'!L75</f>
        <v>445</v>
      </c>
      <c r="M74">
        <f>'Datastream-M'!M75</f>
        <v>96057</v>
      </c>
      <c r="N74" t="str">
        <f>'Datastream-M'!N75</f>
        <v>#NA</v>
      </c>
      <c r="O74" t="str">
        <f>'Datastream-M'!O75</f>
        <v>#NA</v>
      </c>
      <c r="P74">
        <f>'Datastream-M'!P75</f>
        <v>0.5</v>
      </c>
      <c r="S74" s="1">
        <f>'[2]Deutschland Monatsdaten'!C74</f>
        <v>1.4581514371837441</v>
      </c>
      <c r="T74" s="1">
        <v>1.2640653412849947</v>
      </c>
      <c r="U74">
        <f>'Datastream-M'!BL75</f>
        <v>3.32</v>
      </c>
      <c r="W74">
        <f>'Datastream-M'!BM75</f>
        <v>3.17</v>
      </c>
      <c r="Y74" t="str">
        <f>'Datastream-M'!W75</f>
        <v>#NA</v>
      </c>
      <c r="Z74" t="str">
        <f>'Datastream-M'!X75</f>
        <v>#NA</v>
      </c>
      <c r="AA74" s="42" t="str">
        <f>'Datastream-M'!Y75</f>
        <v>#NA</v>
      </c>
      <c r="AE74">
        <f>'Datastream-M'!AC75</f>
        <v>0.488958</v>
      </c>
      <c r="AH74" t="str">
        <f>'Datastream-M'!AD75</f>
        <v>#NA</v>
      </c>
      <c r="AJ74">
        <f>'Datastream-M'!AF75</f>
        <v>84.666667000000004</v>
      </c>
      <c r="AK74">
        <f>'Datastream-M'!AG75</f>
        <v>2.23</v>
      </c>
      <c r="AL74">
        <f>'Datastream-M'!AH75</f>
        <v>27.2</v>
      </c>
      <c r="AQ74" s="2">
        <f>'Datastream-M'!AM75</f>
        <v>34.008299999999998</v>
      </c>
      <c r="AR74" s="2">
        <f>'Datastream-M'!AN75</f>
        <v>99.620699999999999</v>
      </c>
      <c r="AS74" s="8">
        <f>'West-Deutschland-Q'!AI75</f>
        <v>39.9</v>
      </c>
      <c r="AT74" s="8">
        <f>100-'West-Deutschland-Q'!AJ75</f>
        <v>8</v>
      </c>
      <c r="AV74" s="19">
        <f>'[5]Deutschland Monatsdaten'!K74</f>
        <v>1.1846560424795427</v>
      </c>
      <c r="BH74" s="1">
        <f>'Datastream-M'!AX75</f>
        <v>4</v>
      </c>
      <c r="BI74" s="1">
        <f>'Datastream-M'!AY75</f>
        <v>8.1</v>
      </c>
      <c r="BJ74" s="1">
        <f>'Datastream-M'!AZ75</f>
        <v>26.7</v>
      </c>
      <c r="BK74">
        <f>'Datastream-M'!BA75</f>
        <v>30.8</v>
      </c>
      <c r="BL74">
        <f>'Datastream-M'!BB75</f>
        <v>22.6</v>
      </c>
      <c r="BQ74" s="30">
        <f t="shared" si="1"/>
        <v>4.5607189165531601</v>
      </c>
      <c r="BZ74" s="40"/>
      <c r="CN74" s="8">
        <f>'West-Deutschland-Q'!AP75</f>
        <v>14.8</v>
      </c>
      <c r="CO74" s="8">
        <f>'West-Deutschland-Q'!AQ75</f>
        <v>5.9</v>
      </c>
      <c r="CV74">
        <f>'Datastream-M'!CF75</f>
        <v>132638</v>
      </c>
      <c r="DE74" s="8">
        <f>'West-Deutschland-Q'!AR75</f>
        <v>44.1</v>
      </c>
      <c r="EF74" s="1" t="str">
        <f>'Datastream-M'!DQ75</f>
        <v>#NA</v>
      </c>
    </row>
    <row r="75" spans="1:136">
      <c r="A75" s="3">
        <v>24153</v>
      </c>
      <c r="B75" t="str">
        <f>'Datastream-M'!B76</f>
        <v>#NA</v>
      </c>
      <c r="F75">
        <f>'Datastream-M'!F76</f>
        <v>27.9</v>
      </c>
      <c r="G75">
        <f>'Datastream-M'!G76</f>
        <v>0.488958</v>
      </c>
      <c r="H75" t="str">
        <f>'Datastream-M'!H76</f>
        <v>#NA</v>
      </c>
      <c r="I75">
        <f>'Datastream-M'!I76</f>
        <v>53.6</v>
      </c>
      <c r="J75">
        <f>'Datastream-M'!J76</f>
        <v>5.36</v>
      </c>
      <c r="K75" t="str">
        <f>'Datastream-M'!K76</f>
        <v>#NA</v>
      </c>
      <c r="L75">
        <f>'Datastream-M'!L76</f>
        <v>449</v>
      </c>
      <c r="M75">
        <f>'Datastream-M'!M76</f>
        <v>123139</v>
      </c>
      <c r="N75" t="str">
        <f>'Datastream-M'!N76</f>
        <v>#NA</v>
      </c>
      <c r="O75" t="str">
        <f>'Datastream-M'!O76</f>
        <v>#NA</v>
      </c>
      <c r="P75">
        <f>'Datastream-M'!P76</f>
        <v>0.5</v>
      </c>
      <c r="S75" s="1">
        <f>'[2]Deutschland Monatsdaten'!C75</f>
        <v>1.4056562776818067</v>
      </c>
      <c r="T75" s="1">
        <v>1.2662618075828249</v>
      </c>
      <c r="U75">
        <f>'Datastream-M'!BL76</f>
        <v>3.27</v>
      </c>
      <c r="W75">
        <f>'Datastream-M'!BM76</f>
        <v>3.12</v>
      </c>
      <c r="Y75" t="str">
        <f>'Datastream-M'!W76</f>
        <v>#NA</v>
      </c>
      <c r="Z75" t="str">
        <f>'Datastream-M'!X76</f>
        <v>#NA</v>
      </c>
      <c r="AA75" s="42" t="str">
        <f>'Datastream-M'!Y76</f>
        <v>#NA</v>
      </c>
      <c r="AE75">
        <f>'Datastream-M'!AC76</f>
        <v>0.488958</v>
      </c>
      <c r="AH75" t="str">
        <f>'Datastream-M'!AD76</f>
        <v>#NA</v>
      </c>
      <c r="AJ75">
        <f>'Datastream-M'!AF76</f>
        <v>84.105959999999996</v>
      </c>
      <c r="AK75">
        <f>'Datastream-M'!AG76</f>
        <v>2.23</v>
      </c>
      <c r="AL75">
        <f>'Datastream-M'!AH76</f>
        <v>27.2</v>
      </c>
      <c r="AQ75" s="2">
        <f>'Datastream-M'!AM76</f>
        <v>34.070500000000003</v>
      </c>
      <c r="AR75" s="2">
        <f>'Datastream-M'!AN76</f>
        <v>99.489699999999999</v>
      </c>
      <c r="AS75" s="8">
        <f>'West-Deutschland-Q'!AI76</f>
        <v>6.3</v>
      </c>
      <c r="AT75" s="8">
        <f>100-'West-Deutschland-Q'!AJ76</f>
        <v>54</v>
      </c>
      <c r="AV75" s="19">
        <f>'[5]Deutschland Monatsdaten'!K75</f>
        <v>1.1900808102208189</v>
      </c>
      <c r="BH75" s="1">
        <f>'Datastream-M'!AX76</f>
        <v>4</v>
      </c>
      <c r="BI75" s="1">
        <f>'Datastream-M'!AY76</f>
        <v>8.1999999999999993</v>
      </c>
      <c r="BJ75" s="1">
        <f>'Datastream-M'!AZ76</f>
        <v>27.1</v>
      </c>
      <c r="BK75">
        <f>'Datastream-M'!BA76</f>
        <v>30.3</v>
      </c>
      <c r="BL75">
        <f>'Datastream-M'!BB76</f>
        <v>23.3</v>
      </c>
      <c r="BQ75" s="30">
        <f t="shared" si="1"/>
        <v>4.5607189165531601</v>
      </c>
      <c r="BZ75" s="40"/>
      <c r="CN75" s="8">
        <f>'West-Deutschland-Q'!AP76</f>
        <v>13.1</v>
      </c>
      <c r="CO75" s="8">
        <f>'West-Deutschland-Q'!AQ76</f>
        <v>3.2</v>
      </c>
      <c r="CV75">
        <f>'Datastream-M'!CF76</f>
        <v>133860</v>
      </c>
      <c r="DE75" s="8">
        <f>'West-Deutschland-Q'!AR76</f>
        <v>55.4</v>
      </c>
      <c r="EF75" s="1" t="str">
        <f>'Datastream-M'!DQ76</f>
        <v>#NA</v>
      </c>
    </row>
    <row r="76" spans="1:136">
      <c r="A76" s="3">
        <v>24181</v>
      </c>
      <c r="B76" t="str">
        <f>'Datastream-M'!B77</f>
        <v>#NA</v>
      </c>
      <c r="F76">
        <f>'Datastream-M'!F77</f>
        <v>29.2</v>
      </c>
      <c r="G76">
        <f>'Datastream-M'!G77</f>
        <v>0.488958</v>
      </c>
      <c r="H76" t="str">
        <f>'Datastream-M'!H77</f>
        <v>#NA</v>
      </c>
      <c r="I76">
        <f>'Datastream-M'!I77</f>
        <v>53.8</v>
      </c>
      <c r="J76">
        <f>'Datastream-M'!J77</f>
        <v>5.69</v>
      </c>
      <c r="K76" t="str">
        <f>'Datastream-M'!K77</f>
        <v>#NA</v>
      </c>
      <c r="L76">
        <f>'Datastream-M'!L77</f>
        <v>429.8</v>
      </c>
      <c r="M76">
        <f>'Datastream-M'!M77</f>
        <v>212228</v>
      </c>
      <c r="N76" t="str">
        <f>'Datastream-M'!N77</f>
        <v>#NA</v>
      </c>
      <c r="O76" t="str">
        <f>'Datastream-M'!O77</f>
        <v>#NA</v>
      </c>
      <c r="P76">
        <f>'Datastream-M'!P77</f>
        <v>0.4</v>
      </c>
      <c r="S76" s="1">
        <f>'[2]Deutschland Monatsdaten'!C76</f>
        <v>1.1694280599230915</v>
      </c>
      <c r="T76" s="1">
        <v>1.2930595313165218</v>
      </c>
      <c r="U76">
        <f>'Datastream-M'!BL77</f>
        <v>3.22</v>
      </c>
      <c r="W76">
        <f>'Datastream-M'!BM77</f>
        <v>3.17</v>
      </c>
      <c r="Y76" t="str">
        <f>'Datastream-M'!W77</f>
        <v>#NA</v>
      </c>
      <c r="Z76" t="str">
        <f>'Datastream-M'!X77</f>
        <v>#NA</v>
      </c>
      <c r="AA76" s="42" t="str">
        <f>'Datastream-M'!Y77</f>
        <v>#NA</v>
      </c>
      <c r="AE76">
        <f>'Datastream-M'!AC77</f>
        <v>0.488958</v>
      </c>
      <c r="AH76" t="str">
        <f>'Datastream-M'!AD77</f>
        <v>#NA</v>
      </c>
      <c r="AJ76">
        <f>'Datastream-M'!AF77</f>
        <v>84.768212000000005</v>
      </c>
      <c r="AK76">
        <f>'Datastream-M'!AG77</f>
        <v>2.23</v>
      </c>
      <c r="AL76">
        <f>'Datastream-M'!AH77</f>
        <v>27.3</v>
      </c>
      <c r="AQ76" s="2">
        <f>'Datastream-M'!AM77</f>
        <v>34.104300000000002</v>
      </c>
      <c r="AR76" s="2">
        <f>'Datastream-M'!AN77</f>
        <v>99.276799999999994</v>
      </c>
      <c r="AS76" s="8">
        <f>'West-Deutschland-Q'!AI77</f>
        <v>17.399999999999999</v>
      </c>
      <c r="AT76" s="8">
        <f>100-'West-Deutschland-Q'!AJ77</f>
        <v>60</v>
      </c>
      <c r="AV76" s="19">
        <f>'[5]Deutschland Monatsdaten'!K76</f>
        <v>1.1929800551901144</v>
      </c>
      <c r="BH76" s="1">
        <f>'Datastream-M'!AX77</f>
        <v>4</v>
      </c>
      <c r="BI76" s="1">
        <f>'Datastream-M'!AY77</f>
        <v>8.1999999999999993</v>
      </c>
      <c r="BJ76" s="1">
        <f>'Datastream-M'!AZ77</f>
        <v>27.1</v>
      </c>
      <c r="BK76">
        <f>'Datastream-M'!BA77</f>
        <v>30</v>
      </c>
      <c r="BL76">
        <f>'Datastream-M'!BB77</f>
        <v>23.5</v>
      </c>
      <c r="BQ76" s="30">
        <f t="shared" si="1"/>
        <v>4.5607189165531601</v>
      </c>
      <c r="BZ76" s="40"/>
      <c r="CN76" s="8">
        <f>'West-Deutschland-Q'!AP77</f>
        <v>19.100000000000001</v>
      </c>
      <c r="CO76" s="8">
        <f>'West-Deutschland-Q'!AQ77</f>
        <v>11.5</v>
      </c>
      <c r="CV76">
        <f>'Datastream-M'!CF77</f>
        <v>135509</v>
      </c>
      <c r="DE76" s="8">
        <f>'West-Deutschland-Q'!AR77</f>
        <v>65.900000000000006</v>
      </c>
      <c r="EF76" s="1" t="str">
        <f>'Datastream-M'!DQ77</f>
        <v>#NA</v>
      </c>
    </row>
    <row r="77" spans="1:136">
      <c r="A77" s="3">
        <v>24212</v>
      </c>
      <c r="B77" t="str">
        <f>'Datastream-M'!B78</f>
        <v>#NA</v>
      </c>
      <c r="F77">
        <f>'Datastream-M'!F78</f>
        <v>28.4</v>
      </c>
      <c r="G77">
        <f>'Datastream-M'!G78</f>
        <v>0.488958</v>
      </c>
      <c r="H77" t="str">
        <f>'Datastream-M'!H78</f>
        <v>#NA</v>
      </c>
      <c r="I77">
        <f>'Datastream-M'!I78</f>
        <v>54.5</v>
      </c>
      <c r="J77">
        <f>'Datastream-M'!J78</f>
        <v>6.21</v>
      </c>
      <c r="K77" t="str">
        <f>'Datastream-M'!K78</f>
        <v>#NA</v>
      </c>
      <c r="L77">
        <f>'Datastream-M'!L78</f>
        <v>410.8</v>
      </c>
      <c r="M77">
        <f>'Datastream-M'!M78</f>
        <v>161568</v>
      </c>
      <c r="N77" t="str">
        <f>'Datastream-M'!N78</f>
        <v>#NA</v>
      </c>
      <c r="O77" t="str">
        <f>'Datastream-M'!O78</f>
        <v>#NA</v>
      </c>
      <c r="P77">
        <f>'Datastream-M'!P78</f>
        <v>0.6</v>
      </c>
      <c r="S77" s="1">
        <f>'[2]Deutschland Monatsdaten'!C77</f>
        <v>1.1694280599230915</v>
      </c>
      <c r="T77" s="1">
        <v>1.2894335158777643</v>
      </c>
      <c r="U77">
        <f>'Datastream-M'!BL78</f>
        <v>3.22</v>
      </c>
      <c r="W77">
        <f>'Datastream-M'!BM78</f>
        <v>3.07</v>
      </c>
      <c r="Y77" t="str">
        <f>'Datastream-M'!W78</f>
        <v>#NA</v>
      </c>
      <c r="Z77" t="str">
        <f>'Datastream-M'!X78</f>
        <v>#NA</v>
      </c>
      <c r="AA77" s="42" t="str">
        <f>'Datastream-M'!Y78</f>
        <v>#NA</v>
      </c>
      <c r="AE77">
        <f>'Datastream-M'!AC78</f>
        <v>0.488958</v>
      </c>
      <c r="AH77" t="str">
        <f>'Datastream-M'!AD78</f>
        <v>#NA</v>
      </c>
      <c r="AJ77">
        <f>'Datastream-M'!AF78</f>
        <v>84.649123000000003</v>
      </c>
      <c r="AK77">
        <f>'Datastream-M'!AG78</f>
        <v>2.23</v>
      </c>
      <c r="AL77">
        <f>'Datastream-M'!AH78</f>
        <v>27.4</v>
      </c>
      <c r="AQ77" s="2">
        <f>'Datastream-M'!AM78</f>
        <v>34.101199999999999</v>
      </c>
      <c r="AR77" s="2">
        <f>'Datastream-M'!AN78</f>
        <v>98.957899999999995</v>
      </c>
      <c r="AS77" s="8">
        <f>'West-Deutschland-Q'!AI78</f>
        <v>39.700000000000003</v>
      </c>
      <c r="AT77" s="8">
        <f>100-'West-Deutschland-Q'!AJ78</f>
        <v>70</v>
      </c>
      <c r="AV77" s="19">
        <f>'[5]Deutschland Monatsdaten'!K77</f>
        <v>1.1971840648806471</v>
      </c>
      <c r="BH77" s="1">
        <f>'Datastream-M'!AX78</f>
        <v>4</v>
      </c>
      <c r="BI77" s="1">
        <f>'Datastream-M'!AY78</f>
        <v>8.1999999999999993</v>
      </c>
      <c r="BJ77" s="1">
        <f>'Datastream-M'!AZ78</f>
        <v>27.1</v>
      </c>
      <c r="BK77">
        <f>'Datastream-M'!BA78</f>
        <v>30.2</v>
      </c>
      <c r="BL77">
        <f>'Datastream-M'!BB78</f>
        <v>23.5</v>
      </c>
      <c r="BQ77" s="30">
        <f t="shared" si="1"/>
        <v>4.5607189165531601</v>
      </c>
      <c r="BZ77" s="40"/>
      <c r="CN77" s="8">
        <f>'West-Deutschland-Q'!AP78</f>
        <v>13.2</v>
      </c>
      <c r="CO77" s="8">
        <f>'West-Deutschland-Q'!AQ78</f>
        <v>6.5</v>
      </c>
      <c r="CV77">
        <f>'Datastream-M'!CF78</f>
        <v>136706</v>
      </c>
      <c r="DE77" s="8">
        <f>'West-Deutschland-Q'!AR78</f>
        <v>69.099999999999994</v>
      </c>
      <c r="EF77" s="1" t="str">
        <f>'Datastream-M'!DQ78</f>
        <v>#NA</v>
      </c>
    </row>
    <row r="78" spans="1:136">
      <c r="A78" s="3">
        <v>24242</v>
      </c>
      <c r="B78" t="str">
        <f>'Datastream-M'!B79</f>
        <v>#NA</v>
      </c>
      <c r="F78">
        <f>'Datastream-M'!F79</f>
        <v>27.7</v>
      </c>
      <c r="G78">
        <f>'Datastream-M'!G79</f>
        <v>0.488958</v>
      </c>
      <c r="H78" t="str">
        <f>'Datastream-M'!H79</f>
        <v>#NA</v>
      </c>
      <c r="I78">
        <f>'Datastream-M'!I79</f>
        <v>54.5</v>
      </c>
      <c r="J78">
        <f>'Datastream-M'!J79</f>
        <v>6.35</v>
      </c>
      <c r="K78" t="str">
        <f>'Datastream-M'!K79</f>
        <v>#NA</v>
      </c>
      <c r="L78">
        <f>'Datastream-M'!L79</f>
        <v>400.2</v>
      </c>
      <c r="M78">
        <f>'Datastream-M'!M79</f>
        <v>147406</v>
      </c>
      <c r="N78" t="str">
        <f>'Datastream-M'!N79</f>
        <v>#NA</v>
      </c>
      <c r="O78" t="str">
        <f>'Datastream-M'!O79</f>
        <v>#NA</v>
      </c>
      <c r="P78">
        <f>'Datastream-M'!P79</f>
        <v>0.6</v>
      </c>
      <c r="S78" s="1">
        <f>'[2]Deutschland Monatsdaten'!C78</f>
        <v>-0.35293156563307421</v>
      </c>
      <c r="T78" s="1">
        <v>1.2981804735421638</v>
      </c>
      <c r="U78">
        <f>'Datastream-M'!BL79</f>
        <v>3.43</v>
      </c>
      <c r="W78">
        <f>'Datastream-M'!BM79</f>
        <v>3.12</v>
      </c>
      <c r="Y78" t="str">
        <f>'Datastream-M'!W79</f>
        <v>#NA</v>
      </c>
      <c r="Z78" t="str">
        <f>'Datastream-M'!X79</f>
        <v>#NA</v>
      </c>
      <c r="AA78" s="42" t="str">
        <f>'Datastream-M'!Y79</f>
        <v>#NA</v>
      </c>
      <c r="AE78">
        <f>'Datastream-M'!AC79</f>
        <v>0.488958</v>
      </c>
      <c r="AH78" t="str">
        <f>'Datastream-M'!AD79</f>
        <v>#NA</v>
      </c>
      <c r="AJ78">
        <f>'Datastream-M'!AF79</f>
        <v>85.871965000000003</v>
      </c>
      <c r="AK78">
        <f>'Datastream-M'!AG79</f>
        <v>2.23</v>
      </c>
      <c r="AL78">
        <f>'Datastream-M'!AH79</f>
        <v>27.5</v>
      </c>
      <c r="AQ78" s="2">
        <f>'Datastream-M'!AM79</f>
        <v>34.062399999999997</v>
      </c>
      <c r="AR78" s="2">
        <f>'Datastream-M'!AN79</f>
        <v>98.536900000000003</v>
      </c>
      <c r="AS78" s="8">
        <f>'West-Deutschland-Q'!AI79</f>
        <v>22.7</v>
      </c>
      <c r="AT78" s="8">
        <f>100-'West-Deutschland-Q'!AJ79</f>
        <v>97</v>
      </c>
      <c r="AV78" s="19">
        <f>'[5]Deutschland Monatsdaten'!K78</f>
        <v>1.2029139569807437</v>
      </c>
      <c r="BH78" s="1">
        <f>'Datastream-M'!AX79</f>
        <v>4</v>
      </c>
      <c r="BI78" s="1">
        <f>'Datastream-M'!AY79</f>
        <v>8</v>
      </c>
      <c r="BJ78" s="1">
        <f>'Datastream-M'!AZ79</f>
        <v>26.3</v>
      </c>
      <c r="BK78">
        <f>'Datastream-M'!BA79</f>
        <v>29.7</v>
      </c>
      <c r="BL78">
        <f>'Datastream-M'!BB79</f>
        <v>22.6</v>
      </c>
      <c r="BQ78" s="30">
        <f t="shared" si="1"/>
        <v>4.5607189165531601</v>
      </c>
      <c r="BZ78" s="40"/>
      <c r="CN78" s="8">
        <f>'West-Deutschland-Q'!AP79</f>
        <v>12.7</v>
      </c>
      <c r="CO78" s="8">
        <f>'West-Deutschland-Q'!AQ79</f>
        <v>4.5</v>
      </c>
      <c r="CV78">
        <f>'Datastream-M'!CF79</f>
        <v>137633</v>
      </c>
      <c r="DE78" s="8">
        <f>'West-Deutschland-Q'!AR79</f>
        <v>73.900000000000006</v>
      </c>
      <c r="EF78" s="1" t="str">
        <f>'Datastream-M'!DQ79</f>
        <v>#NA</v>
      </c>
    </row>
    <row r="79" spans="1:136">
      <c r="A79" s="3">
        <v>24273</v>
      </c>
      <c r="B79" t="str">
        <f>'Datastream-M'!B80</f>
        <v>#NA</v>
      </c>
      <c r="F79">
        <f>'Datastream-M'!F80</f>
        <v>28</v>
      </c>
      <c r="G79">
        <f>'Datastream-M'!G80</f>
        <v>0.488958</v>
      </c>
      <c r="H79" t="str">
        <f>'Datastream-M'!H80</f>
        <v>#NA</v>
      </c>
      <c r="I79">
        <f>'Datastream-M'!I80</f>
        <v>55</v>
      </c>
      <c r="J79">
        <f>'Datastream-M'!J80</f>
        <v>6.81</v>
      </c>
      <c r="K79" t="str">
        <f>'Datastream-M'!K80</f>
        <v>#NA</v>
      </c>
      <c r="L79">
        <f>'Datastream-M'!L80</f>
        <v>362.5</v>
      </c>
      <c r="M79">
        <f>'Datastream-M'!M80</f>
        <v>133121</v>
      </c>
      <c r="N79" t="str">
        <f>'Datastream-M'!N80</f>
        <v>#NA</v>
      </c>
      <c r="O79" t="str">
        <f>'Datastream-M'!O80</f>
        <v>#NA</v>
      </c>
      <c r="P79">
        <f>'Datastream-M'!P80</f>
        <v>0.7</v>
      </c>
      <c r="S79" s="1">
        <f>'[2]Deutschland Monatsdaten'!C79</f>
        <v>6.7029710382419422E-2</v>
      </c>
      <c r="T79" s="1">
        <v>1.3020948323666302</v>
      </c>
      <c r="U79">
        <f>'Datastream-M'!BL80</f>
        <v>3.43</v>
      </c>
      <c r="W79">
        <f>'Datastream-M'!BM80</f>
        <v>3.07</v>
      </c>
      <c r="Y79" t="str">
        <f>'Datastream-M'!W80</f>
        <v>#NA</v>
      </c>
      <c r="Z79" t="str">
        <f>'Datastream-M'!X80</f>
        <v>#NA</v>
      </c>
      <c r="AA79" s="42" t="str">
        <f>'Datastream-M'!Y80</f>
        <v>#NA</v>
      </c>
      <c r="AE79">
        <f>'Datastream-M'!AC80</f>
        <v>0.488958</v>
      </c>
      <c r="AH79" t="str">
        <f>'Datastream-M'!AD80</f>
        <v>#NA</v>
      </c>
      <c r="AJ79">
        <f>'Datastream-M'!AF80</f>
        <v>87.248322000000002</v>
      </c>
      <c r="AK79">
        <f>'Datastream-M'!AG80</f>
        <v>2.23</v>
      </c>
      <c r="AL79">
        <f>'Datastream-M'!AH80</f>
        <v>27.6</v>
      </c>
      <c r="AQ79" s="2">
        <f>'Datastream-M'!AM80</f>
        <v>33.9923</v>
      </c>
      <c r="AR79" s="2">
        <f>'Datastream-M'!AN80</f>
        <v>98.027500000000003</v>
      </c>
      <c r="AS79" s="8">
        <f>'West-Deutschland-Q'!AI80</f>
        <v>25.4</v>
      </c>
      <c r="AT79" s="8">
        <f>100-'West-Deutschland-Q'!AJ80</f>
        <v>95</v>
      </c>
      <c r="AV79" s="19">
        <f>'[5]Deutschland Monatsdaten'!K79</f>
        <v>1.2070302011963063</v>
      </c>
      <c r="BH79" s="1">
        <f>'Datastream-M'!AX80</f>
        <v>4</v>
      </c>
      <c r="BI79" s="1">
        <f>'Datastream-M'!AY80</f>
        <v>7.9</v>
      </c>
      <c r="BJ79" s="1">
        <f>'Datastream-M'!AZ80</f>
        <v>26.1</v>
      </c>
      <c r="BK79">
        <f>'Datastream-M'!BA80</f>
        <v>29.3</v>
      </c>
      <c r="BL79">
        <f>'Datastream-M'!BB80</f>
        <v>22.5</v>
      </c>
      <c r="BQ79" s="30">
        <f t="shared" si="1"/>
        <v>4.5607189165531601</v>
      </c>
      <c r="BZ79" s="40"/>
      <c r="CN79" s="8">
        <f>'West-Deutschland-Q'!AP80</f>
        <v>4.5</v>
      </c>
      <c r="CO79" s="8">
        <f>'West-Deutschland-Q'!AQ80</f>
        <v>1.4</v>
      </c>
      <c r="CV79">
        <f>'Datastream-M'!CF80</f>
        <v>139564</v>
      </c>
      <c r="DE79" s="8">
        <f>'West-Deutschland-Q'!AR80</f>
        <v>74.2</v>
      </c>
      <c r="EF79" s="1" t="str">
        <f>'Datastream-M'!DQ80</f>
        <v>#NA</v>
      </c>
    </row>
    <row r="80" spans="1:136">
      <c r="A80" s="3">
        <v>24303</v>
      </c>
      <c r="B80" t="str">
        <f>'Datastream-M'!B81</f>
        <v>#NA</v>
      </c>
      <c r="F80">
        <f>'Datastream-M'!F81</f>
        <v>27.2</v>
      </c>
      <c r="G80">
        <f>'Datastream-M'!G81</f>
        <v>0.488958</v>
      </c>
      <c r="H80" t="str">
        <f>'Datastream-M'!H81</f>
        <v>#NA</v>
      </c>
      <c r="I80">
        <f>'Datastream-M'!I81</f>
        <v>55.5</v>
      </c>
      <c r="J80">
        <f>'Datastream-M'!J81</f>
        <v>6.89</v>
      </c>
      <c r="K80" t="str">
        <f>'Datastream-M'!K81</f>
        <v>#NA</v>
      </c>
      <c r="L80">
        <f>'Datastream-M'!L81</f>
        <v>338.7</v>
      </c>
      <c r="M80">
        <f>'Datastream-M'!M81</f>
        <v>115697</v>
      </c>
      <c r="N80" t="str">
        <f>'Datastream-M'!N81</f>
        <v>#NA</v>
      </c>
      <c r="O80" t="str">
        <f>'Datastream-M'!O81</f>
        <v>#NA</v>
      </c>
      <c r="P80">
        <f>'Datastream-M'!P81</f>
        <v>0.8</v>
      </c>
      <c r="S80" s="1">
        <f>'[2]Deutschland Monatsdaten'!C80</f>
        <v>0.119524869884356</v>
      </c>
      <c r="T80" s="1">
        <v>1.3052347321505406</v>
      </c>
      <c r="U80">
        <f>'Datastream-M'!BL81</f>
        <v>3.53</v>
      </c>
      <c r="W80">
        <f>'Datastream-M'!BM81</f>
        <v>3.07</v>
      </c>
      <c r="Y80" t="str">
        <f>'Datastream-M'!W81</f>
        <v>#NA</v>
      </c>
      <c r="Z80" t="str">
        <f>'Datastream-M'!X81</f>
        <v>#NA</v>
      </c>
      <c r="AA80" s="42" t="str">
        <f>'Datastream-M'!Y81</f>
        <v>#NA</v>
      </c>
      <c r="AE80">
        <f>'Datastream-M'!AC81</f>
        <v>0.488958</v>
      </c>
      <c r="AH80" t="str">
        <f>'Datastream-M'!AD81</f>
        <v>#NA</v>
      </c>
      <c r="AJ80">
        <f>'Datastream-M'!AF81</f>
        <v>87.668160999999998</v>
      </c>
      <c r="AK80">
        <f>'Datastream-M'!AG81</f>
        <v>2.23</v>
      </c>
      <c r="AL80">
        <f>'Datastream-M'!AH81</f>
        <v>27.6</v>
      </c>
      <c r="AQ80" s="2">
        <f>'Datastream-M'!AM81</f>
        <v>33.8996</v>
      </c>
      <c r="AR80" s="2">
        <f>'Datastream-M'!AN81</f>
        <v>97.455299999999994</v>
      </c>
      <c r="AS80" s="8">
        <f>'West-Deutschland-Q'!AI81</f>
        <v>37.6</v>
      </c>
      <c r="AT80" s="8">
        <f>100-'West-Deutschland-Q'!AJ81</f>
        <v>80</v>
      </c>
      <c r="AV80" s="19">
        <f>'[5]Deutschland Monatsdaten'!K80</f>
        <v>1.2061547017723229</v>
      </c>
      <c r="BH80" s="1">
        <f>'Datastream-M'!AX81</f>
        <v>4</v>
      </c>
      <c r="BI80" s="1">
        <f>'Datastream-M'!AY81</f>
        <v>7.9</v>
      </c>
      <c r="BJ80" s="1">
        <f>'Datastream-M'!AZ81</f>
        <v>26</v>
      </c>
      <c r="BK80">
        <f>'Datastream-M'!BA81</f>
        <v>29.8</v>
      </c>
      <c r="BL80">
        <f>'Datastream-M'!BB81</f>
        <v>22</v>
      </c>
      <c r="BQ80" s="30">
        <f t="shared" si="1"/>
        <v>4.5607189165531601</v>
      </c>
      <c r="BZ80" s="40"/>
      <c r="CN80" s="8">
        <f>'West-Deutschland-Q'!AP81</f>
        <v>3.7</v>
      </c>
      <c r="CO80" s="8">
        <f>'West-Deutschland-Q'!AQ81</f>
        <v>-5.5</v>
      </c>
      <c r="CV80">
        <f>'Datastream-M'!CF81</f>
        <v>139839</v>
      </c>
      <c r="DE80" s="8">
        <f>'West-Deutschland-Q'!AR81</f>
        <v>71.7</v>
      </c>
      <c r="EF80" s="1" t="str">
        <f>'Datastream-M'!DQ81</f>
        <v>#NA</v>
      </c>
    </row>
    <row r="81" spans="1:136">
      <c r="A81" s="3">
        <v>24334</v>
      </c>
      <c r="B81" t="str">
        <f>'Datastream-M'!B82</f>
        <v>#NA</v>
      </c>
      <c r="F81">
        <f>'Datastream-M'!F82</f>
        <v>26.7</v>
      </c>
      <c r="G81">
        <f>'Datastream-M'!G82</f>
        <v>0.488958</v>
      </c>
      <c r="H81" t="str">
        <f>'Datastream-M'!H82</f>
        <v>#NA</v>
      </c>
      <c r="I81">
        <f>'Datastream-M'!I82</f>
        <v>55.6</v>
      </c>
      <c r="J81">
        <f>'Datastream-M'!J82</f>
        <v>7</v>
      </c>
      <c r="K81" t="str">
        <f>'Datastream-M'!K82</f>
        <v>#NA</v>
      </c>
      <c r="L81">
        <f>'Datastream-M'!L82</f>
        <v>356.2</v>
      </c>
      <c r="M81">
        <f>'Datastream-M'!M82</f>
        <v>93503</v>
      </c>
      <c r="N81" t="str">
        <f>'Datastream-M'!N82</f>
        <v>#NA</v>
      </c>
      <c r="O81" t="str">
        <f>'Datastream-M'!O82</f>
        <v>#NA</v>
      </c>
      <c r="P81">
        <f>'Datastream-M'!P82</f>
        <v>0.8</v>
      </c>
      <c r="S81" s="1">
        <f>'[2]Deutschland Monatsdaten'!C81</f>
        <v>-0.27418882638016978</v>
      </c>
      <c r="T81" s="1">
        <v>1.3084144721384681</v>
      </c>
      <c r="U81">
        <f>'Datastream-M'!BL82</f>
        <v>3.43</v>
      </c>
      <c r="W81">
        <f>'Datastream-M'!BM82</f>
        <v>3.07</v>
      </c>
      <c r="Y81" t="str">
        <f>'Datastream-M'!W82</f>
        <v>#NA</v>
      </c>
      <c r="Z81" t="str">
        <f>'Datastream-M'!X82</f>
        <v>#NA</v>
      </c>
      <c r="AA81" s="42" t="str">
        <f>'Datastream-M'!Y82</f>
        <v>#NA</v>
      </c>
      <c r="AE81">
        <f>'Datastream-M'!AC82</f>
        <v>0.488958</v>
      </c>
      <c r="AH81" t="str">
        <f>'Datastream-M'!AD82</f>
        <v>#NA</v>
      </c>
      <c r="AJ81">
        <f>'Datastream-M'!AF82</f>
        <v>88.009050000000002</v>
      </c>
      <c r="AK81">
        <f>'Datastream-M'!AG82</f>
        <v>2.23</v>
      </c>
      <c r="AL81">
        <f>'Datastream-M'!AH82</f>
        <v>27.7</v>
      </c>
      <c r="AQ81" s="2">
        <f>'Datastream-M'!AM82</f>
        <v>33.794699999999999</v>
      </c>
      <c r="AR81" s="2">
        <f>'Datastream-M'!AN82</f>
        <v>96.850300000000004</v>
      </c>
      <c r="AS81" s="8">
        <f>'West-Deutschland-Q'!AI82</f>
        <v>36.4</v>
      </c>
      <c r="AT81" s="8">
        <f>100-'West-Deutschland-Q'!AJ82</f>
        <v>82</v>
      </c>
      <c r="AV81" s="19">
        <f>'[5]Deutschland Monatsdaten'!K81</f>
        <v>1.2102144126314061</v>
      </c>
      <c r="BH81" s="1">
        <f>'Datastream-M'!AX82</f>
        <v>3.9</v>
      </c>
      <c r="BI81" s="1">
        <f>'Datastream-M'!AY82</f>
        <v>7.7</v>
      </c>
      <c r="BJ81" s="1">
        <f>'Datastream-M'!AZ82</f>
        <v>25.2</v>
      </c>
      <c r="BK81">
        <f>'Datastream-M'!BA82</f>
        <v>29.6</v>
      </c>
      <c r="BL81">
        <f>'Datastream-M'!BB82</f>
        <v>21</v>
      </c>
      <c r="BQ81" s="30">
        <f t="shared" si="1"/>
        <v>4.5607189165531601</v>
      </c>
      <c r="BZ81" s="40"/>
      <c r="CN81" s="8">
        <f>'West-Deutschland-Q'!AP82</f>
        <v>2.5</v>
      </c>
      <c r="CO81" s="8">
        <f>'West-Deutschland-Q'!AQ82</f>
        <v>-6</v>
      </c>
      <c r="CV81">
        <f>'Datastream-M'!CF82</f>
        <v>140267</v>
      </c>
      <c r="DE81" s="8">
        <f>'West-Deutschland-Q'!AR82</f>
        <v>72.599999999999994</v>
      </c>
      <c r="EF81" s="1" t="str">
        <f>'Datastream-M'!DQ82</f>
        <v>#NA</v>
      </c>
    </row>
    <row r="82" spans="1:136">
      <c r="A82" s="3">
        <v>24365</v>
      </c>
      <c r="B82" t="str">
        <f>'Datastream-M'!B83</f>
        <v>#NA</v>
      </c>
      <c r="F82">
        <f>'Datastream-M'!F83</f>
        <v>27</v>
      </c>
      <c r="G82">
        <f>'Datastream-M'!G83</f>
        <v>0.488958</v>
      </c>
      <c r="H82" t="str">
        <f>'Datastream-M'!H83</f>
        <v>#NA</v>
      </c>
      <c r="I82">
        <f>'Datastream-M'!I83</f>
        <v>55.9</v>
      </c>
      <c r="J82">
        <f>'Datastream-M'!J83</f>
        <v>6.8</v>
      </c>
      <c r="K82" t="str">
        <f>'Datastream-M'!K83</f>
        <v>#NA</v>
      </c>
      <c r="L82">
        <f>'Datastream-M'!L83</f>
        <v>367.3</v>
      </c>
      <c r="M82">
        <f>'Datastream-M'!M83</f>
        <v>123722</v>
      </c>
      <c r="N82" t="str">
        <f>'Datastream-M'!N83</f>
        <v>#NA</v>
      </c>
      <c r="O82" t="str">
        <f>'Datastream-M'!O83</f>
        <v>#NA</v>
      </c>
      <c r="P82">
        <f>'Datastream-M'!P83</f>
        <v>0.9</v>
      </c>
      <c r="S82" s="1">
        <f>'[2]Deutschland Monatsdaten'!C82</f>
        <v>-2.4836818745969377E-2</v>
      </c>
      <c r="T82" s="1">
        <v>1.3236197820868478</v>
      </c>
      <c r="U82">
        <f>'Datastream-M'!BL83</f>
        <v>3.53</v>
      </c>
      <c r="W82">
        <f>'Datastream-M'!BM83</f>
        <v>3.07</v>
      </c>
      <c r="Y82" t="str">
        <f>'Datastream-M'!W83</f>
        <v>#NA</v>
      </c>
      <c r="Z82" t="str">
        <f>'Datastream-M'!X83</f>
        <v>#NA</v>
      </c>
      <c r="AA82" s="42" t="str">
        <f>'Datastream-M'!Y83</f>
        <v>#NA</v>
      </c>
      <c r="AE82">
        <f>'Datastream-M'!AC83</f>
        <v>0.488958</v>
      </c>
      <c r="AH82" t="str">
        <f>'Datastream-M'!AD83</f>
        <v>#NA</v>
      </c>
      <c r="AJ82">
        <f>'Datastream-M'!AF83</f>
        <v>88.382688000000002</v>
      </c>
      <c r="AK82">
        <f>'Datastream-M'!AG83</f>
        <v>2.23</v>
      </c>
      <c r="AL82">
        <f>'Datastream-M'!AH83</f>
        <v>27.8</v>
      </c>
      <c r="AQ82" s="2">
        <f>'Datastream-M'!AM83</f>
        <v>33.691600000000001</v>
      </c>
      <c r="AR82" s="2">
        <f>'Datastream-M'!AN83</f>
        <v>96.252700000000004</v>
      </c>
      <c r="AS82" s="8">
        <f>'West-Deutschland-Q'!AI83</f>
        <v>24.1</v>
      </c>
      <c r="AT82" s="8">
        <f>100-'West-Deutschland-Q'!AJ83</f>
        <v>98</v>
      </c>
      <c r="AV82" s="19">
        <f>'[5]Deutschland Monatsdaten'!K82</f>
        <v>1.2143460096880467</v>
      </c>
      <c r="BH82" s="1">
        <f>'Datastream-M'!AX83</f>
        <v>3.9</v>
      </c>
      <c r="BI82" s="1">
        <f>'Datastream-M'!AY83</f>
        <v>7.6</v>
      </c>
      <c r="BJ82" s="1">
        <f>'Datastream-M'!AZ83</f>
        <v>24.8</v>
      </c>
      <c r="BK82">
        <f>'Datastream-M'!BA83</f>
        <v>29.3</v>
      </c>
      <c r="BL82">
        <f>'Datastream-M'!BB83</f>
        <v>20.6</v>
      </c>
      <c r="BQ82" s="30">
        <f t="shared" si="1"/>
        <v>4.5607189165531601</v>
      </c>
      <c r="BZ82" s="40"/>
      <c r="CN82" s="8">
        <f>'West-Deutschland-Q'!AP83</f>
        <v>-1.5</v>
      </c>
      <c r="CO82" s="8">
        <f>'West-Deutschland-Q'!AQ83</f>
        <v>-8</v>
      </c>
      <c r="CV82">
        <f>'Datastream-M'!CF83</f>
        <v>141738</v>
      </c>
      <c r="DE82" s="8">
        <f>'West-Deutschland-Q'!AR83</f>
        <v>70.599999999999994</v>
      </c>
      <c r="EF82" s="1" t="str">
        <f>'Datastream-M'!DQ83</f>
        <v>#NA</v>
      </c>
    </row>
    <row r="83" spans="1:136">
      <c r="A83" s="3">
        <v>24395</v>
      </c>
      <c r="B83" t="str">
        <f>'Datastream-M'!B84</f>
        <v>#NA</v>
      </c>
      <c r="F83">
        <f>'Datastream-M'!F84</f>
        <v>26.9</v>
      </c>
      <c r="G83">
        <f>'Datastream-M'!G84</f>
        <v>0.488958</v>
      </c>
      <c r="H83" t="str">
        <f>'Datastream-M'!H84</f>
        <v>#NA</v>
      </c>
      <c r="I83">
        <f>'Datastream-M'!I84</f>
        <v>55.9</v>
      </c>
      <c r="J83">
        <f>'Datastream-M'!J84</f>
        <v>7.88</v>
      </c>
      <c r="K83" t="str">
        <f>'Datastream-M'!K84</f>
        <v>#NA</v>
      </c>
      <c r="L83">
        <f>'Datastream-M'!L84</f>
        <v>341.3</v>
      </c>
      <c r="M83">
        <f>'Datastream-M'!M84</f>
        <v>118928</v>
      </c>
      <c r="N83" t="str">
        <f>'Datastream-M'!N84</f>
        <v>#NA</v>
      </c>
      <c r="O83" t="str">
        <f>'Datastream-M'!O84</f>
        <v>#NA</v>
      </c>
      <c r="P83">
        <f>'Datastream-M'!P84</f>
        <v>1</v>
      </c>
      <c r="S83" s="1">
        <f>'[2]Deutschland Monatsdaten'!C83</f>
        <v>-0.49729325426340054</v>
      </c>
      <c r="T83" s="1">
        <v>1.3286916383828697</v>
      </c>
      <c r="U83">
        <f>'Datastream-M'!BL84</f>
        <v>3.53</v>
      </c>
      <c r="W83">
        <f>'Datastream-M'!BM84</f>
        <v>3.22</v>
      </c>
      <c r="Y83" t="str">
        <f>'Datastream-M'!W84</f>
        <v>#NA</v>
      </c>
      <c r="Z83" t="str">
        <f>'Datastream-M'!X84</f>
        <v>#NA</v>
      </c>
      <c r="AA83" s="42" t="str">
        <f>'Datastream-M'!Y84</f>
        <v>#NA</v>
      </c>
      <c r="AE83">
        <f>'Datastream-M'!AC84</f>
        <v>0.488958</v>
      </c>
      <c r="AH83" t="str">
        <f>'Datastream-M'!AD84</f>
        <v>#NA</v>
      </c>
      <c r="AJ83">
        <f>'Datastream-M'!AF84</f>
        <v>89.016018000000003</v>
      </c>
      <c r="AK83">
        <f>'Datastream-M'!AG84</f>
        <v>2.23</v>
      </c>
      <c r="AL83">
        <f>'Datastream-M'!AH84</f>
        <v>27.9</v>
      </c>
      <c r="AQ83" s="2">
        <f>'Datastream-M'!AM84</f>
        <v>33.607500000000002</v>
      </c>
      <c r="AR83" s="2">
        <f>'Datastream-M'!AN84</f>
        <v>95.711100000000002</v>
      </c>
      <c r="AS83" s="8">
        <f>'West-Deutschland-Q'!AI84</f>
        <v>23</v>
      </c>
      <c r="AT83" s="8">
        <f>100-'West-Deutschland-Q'!AJ84</f>
        <v>98</v>
      </c>
      <c r="AV83" s="19">
        <f>'[5]Deutschland Monatsdaten'!K83</f>
        <v>1.2189161586654294</v>
      </c>
      <c r="BH83" s="1">
        <f>'Datastream-M'!AX84</f>
        <v>4</v>
      </c>
      <c r="BI83" s="1">
        <f>'Datastream-M'!AY84</f>
        <v>7.7</v>
      </c>
      <c r="BJ83" s="1">
        <f>'Datastream-M'!AZ84</f>
        <v>24.8</v>
      </c>
      <c r="BK83">
        <f>'Datastream-M'!BA84</f>
        <v>29.1</v>
      </c>
      <c r="BL83">
        <f>'Datastream-M'!BB84</f>
        <v>20.7</v>
      </c>
      <c r="BQ83" s="30">
        <f t="shared" si="1"/>
        <v>4.5607189165531601</v>
      </c>
      <c r="BZ83" s="40"/>
      <c r="CN83" s="8">
        <f>'West-Deutschland-Q'!AP84</f>
        <v>-4.5999999999999996</v>
      </c>
      <c r="CO83" s="8">
        <f>'West-Deutschland-Q'!AQ84</f>
        <v>-18</v>
      </c>
      <c r="CV83">
        <f>'Datastream-M'!CF84</f>
        <v>141760</v>
      </c>
      <c r="DE83" s="8">
        <f>'West-Deutschland-Q'!AR84</f>
        <v>68.8</v>
      </c>
      <c r="EF83" s="1" t="str">
        <f>'Datastream-M'!DQ84</f>
        <v>#NA</v>
      </c>
    </row>
    <row r="84" spans="1:136">
      <c r="A84" s="3">
        <v>24426</v>
      </c>
      <c r="B84" t="str">
        <f>'Datastream-M'!B85</f>
        <v>#NA</v>
      </c>
      <c r="F84">
        <f>'Datastream-M'!F85</f>
        <v>25.9</v>
      </c>
      <c r="G84">
        <f>'Datastream-M'!G85</f>
        <v>0.488958</v>
      </c>
      <c r="H84" t="str">
        <f>'Datastream-M'!H85</f>
        <v>#NA</v>
      </c>
      <c r="I84">
        <f>'Datastream-M'!I85</f>
        <v>56.1</v>
      </c>
      <c r="J84">
        <f>'Datastream-M'!J85</f>
        <v>7.73</v>
      </c>
      <c r="K84" t="str">
        <f>'Datastream-M'!K85</f>
        <v>#NA</v>
      </c>
      <c r="L84">
        <f>'Datastream-M'!L85</f>
        <v>343.8</v>
      </c>
      <c r="M84">
        <f>'Datastream-M'!M85</f>
        <v>99350</v>
      </c>
      <c r="N84" t="str">
        <f>'Datastream-M'!N85</f>
        <v>#NA</v>
      </c>
      <c r="O84" t="str">
        <f>'Datastream-M'!O85</f>
        <v>#NA</v>
      </c>
      <c r="P84">
        <f>'Datastream-M'!P85</f>
        <v>1.2</v>
      </c>
      <c r="S84" s="1">
        <f>'[2]Deutschland Monatsdaten'!C84</f>
        <v>-1.1272351682866424</v>
      </c>
      <c r="T84" s="1">
        <v>1.3281995127995443</v>
      </c>
      <c r="U84">
        <f>'Datastream-M'!BL85</f>
        <v>3.48</v>
      </c>
      <c r="W84">
        <f>'Datastream-M'!BM85</f>
        <v>3.02</v>
      </c>
      <c r="Y84" t="str">
        <f>'Datastream-M'!W85</f>
        <v>#NA</v>
      </c>
      <c r="Z84" t="str">
        <f>'Datastream-M'!X85</f>
        <v>#NA</v>
      </c>
      <c r="AA84" s="42" t="str">
        <f>'Datastream-M'!Y85</f>
        <v>#NA</v>
      </c>
      <c r="AE84">
        <f>'Datastream-M'!AC85</f>
        <v>0.488958</v>
      </c>
      <c r="AH84" t="str">
        <f>'Datastream-M'!AD85</f>
        <v>#NA</v>
      </c>
      <c r="AJ84">
        <f>'Datastream-M'!AF85</f>
        <v>88.208617000000004</v>
      </c>
      <c r="AK84">
        <f>'Datastream-M'!AG85</f>
        <v>2.23</v>
      </c>
      <c r="AL84">
        <f>'Datastream-M'!AH85</f>
        <v>27.9</v>
      </c>
      <c r="AQ84" s="2">
        <f>'Datastream-M'!AM85</f>
        <v>33.569299999999998</v>
      </c>
      <c r="AR84" s="2">
        <f>'Datastream-M'!AN85</f>
        <v>95.301299999999998</v>
      </c>
      <c r="AS84" s="8">
        <f>'West-Deutschland-Q'!AI85</f>
        <v>30.4</v>
      </c>
      <c r="AT84" s="8">
        <f>100-'West-Deutschland-Q'!AJ85</f>
        <v>81</v>
      </c>
      <c r="AV84" s="19">
        <f>'[5]Deutschland Monatsdaten'!K84</f>
        <v>1.2214202370701652</v>
      </c>
      <c r="BH84" s="1">
        <f>'Datastream-M'!AX85</f>
        <v>3.9</v>
      </c>
      <c r="BI84" s="1">
        <f>'Datastream-M'!AY85</f>
        <v>7.6</v>
      </c>
      <c r="BJ84" s="1">
        <f>'Datastream-M'!AZ85</f>
        <v>24.8</v>
      </c>
      <c r="BK84">
        <f>'Datastream-M'!BA85</f>
        <v>29.2</v>
      </c>
      <c r="BL84">
        <f>'Datastream-M'!BB85</f>
        <v>20.6</v>
      </c>
      <c r="BQ84" s="30">
        <f t="shared" si="1"/>
        <v>4.5607189165531601</v>
      </c>
      <c r="BZ84" s="40"/>
      <c r="CN84" s="8">
        <f>'West-Deutschland-Q'!AP85</f>
        <v>-10.6</v>
      </c>
      <c r="CO84" s="8">
        <f>'West-Deutschland-Q'!AQ85</f>
        <v>-21.8</v>
      </c>
      <c r="CV84">
        <f>'Datastream-M'!CF85</f>
        <v>142236</v>
      </c>
      <c r="DE84" s="8">
        <f>'West-Deutschland-Q'!AR85</f>
        <v>63.2</v>
      </c>
      <c r="EF84" s="1" t="str">
        <f>'Datastream-M'!DQ85</f>
        <v>#NA</v>
      </c>
    </row>
    <row r="85" spans="1:136">
      <c r="A85" s="3">
        <v>24456</v>
      </c>
      <c r="B85" t="str">
        <f>'Datastream-M'!B86</f>
        <v>#NA</v>
      </c>
      <c r="F85">
        <f>'Datastream-M'!F86</f>
        <v>24.4</v>
      </c>
      <c r="G85">
        <f>'Datastream-M'!G86</f>
        <v>0.488958</v>
      </c>
      <c r="H85" t="str">
        <f>'Datastream-M'!H86</f>
        <v>#NA</v>
      </c>
      <c r="I85">
        <f>'Datastream-M'!I86</f>
        <v>56.1</v>
      </c>
      <c r="J85">
        <f>'Datastream-M'!J86</f>
        <v>7.57</v>
      </c>
      <c r="K85" t="str">
        <f>'Datastream-M'!K86</f>
        <v>#NA</v>
      </c>
      <c r="L85">
        <f>'Datastream-M'!L86</f>
        <v>333.4</v>
      </c>
      <c r="M85">
        <f>'Datastream-M'!M86</f>
        <v>81405</v>
      </c>
      <c r="N85" t="str">
        <f>'Datastream-M'!N86</f>
        <v>#NA</v>
      </c>
      <c r="O85" t="str">
        <f>'Datastream-M'!O86</f>
        <v>#NA</v>
      </c>
      <c r="P85">
        <f>'Datastream-M'!P86</f>
        <v>1.4</v>
      </c>
      <c r="S85" s="1">
        <f>'[2]Deutschland Monatsdaten'!C85</f>
        <v>-0.86475937077695852</v>
      </c>
      <c r="T85" s="1">
        <v>1.341774347647519</v>
      </c>
      <c r="U85">
        <f>'Datastream-M'!BL86</f>
        <v>3.78</v>
      </c>
      <c r="W85">
        <f>'Datastream-M'!BM86</f>
        <v>3.07</v>
      </c>
      <c r="Y85" t="str">
        <f>'Datastream-M'!W86</f>
        <v>#NA</v>
      </c>
      <c r="Z85" t="str">
        <f>'Datastream-M'!X86</f>
        <v>#NA</v>
      </c>
      <c r="AA85" s="42" t="str">
        <f>'Datastream-M'!Y86</f>
        <v>#NA</v>
      </c>
      <c r="AE85">
        <f>'Datastream-M'!AC86</f>
        <v>0.488958</v>
      </c>
      <c r="AH85" t="str">
        <f>'Datastream-M'!AD86</f>
        <v>#NA</v>
      </c>
      <c r="AJ85">
        <f>'Datastream-M'!AF86</f>
        <v>87.981859</v>
      </c>
      <c r="AK85">
        <f>'Datastream-M'!AG86</f>
        <v>2.23</v>
      </c>
      <c r="AL85">
        <f>'Datastream-M'!AH86</f>
        <v>28</v>
      </c>
      <c r="AQ85" s="2">
        <f>'Datastream-M'!AM86</f>
        <v>33.597700000000003</v>
      </c>
      <c r="AR85" s="2">
        <f>'Datastream-M'!AN86</f>
        <v>95.080500000000001</v>
      </c>
      <c r="AS85" s="8">
        <f>'West-Deutschland-Q'!AI86</f>
        <v>10</v>
      </c>
      <c r="AT85" s="8">
        <f>100-'West-Deutschland-Q'!AJ86</f>
        <v>63</v>
      </c>
      <c r="AV85" s="19">
        <f>'[5]Deutschland Monatsdaten'!K85</f>
        <v>1.2271318836270515</v>
      </c>
      <c r="BH85" s="1">
        <f>'Datastream-M'!AX86</f>
        <v>3.9</v>
      </c>
      <c r="BI85" s="1">
        <f>'Datastream-M'!AY86</f>
        <v>7.6</v>
      </c>
      <c r="BJ85" s="1">
        <f>'Datastream-M'!AZ86</f>
        <v>24.7</v>
      </c>
      <c r="BK85">
        <f>'Datastream-M'!BA86</f>
        <v>29.4</v>
      </c>
      <c r="BL85">
        <f>'Datastream-M'!BB86</f>
        <v>20.5</v>
      </c>
      <c r="BQ85" s="30">
        <f t="shared" si="1"/>
        <v>4.5607189165531601</v>
      </c>
      <c r="BZ85" s="40"/>
      <c r="CN85" s="8">
        <f>'West-Deutschland-Q'!AP86</f>
        <v>-19.899999999999999</v>
      </c>
      <c r="CO85" s="8">
        <f>'West-Deutschland-Q'!AQ86</f>
        <v>-26</v>
      </c>
      <c r="CV85">
        <f>'Datastream-M'!CF86</f>
        <v>143542</v>
      </c>
      <c r="DE85" s="8">
        <f>'West-Deutschland-Q'!AR86</f>
        <v>57.6</v>
      </c>
      <c r="EF85" s="1" t="str">
        <f>'Datastream-M'!DQ86</f>
        <v>#NA</v>
      </c>
    </row>
    <row r="86" spans="1:136">
      <c r="A86" s="3">
        <v>24487</v>
      </c>
      <c r="B86" t="str">
        <f>'Datastream-M'!B87</f>
        <v>#NA</v>
      </c>
      <c r="F86">
        <f>'Datastream-M'!F87</f>
        <v>25.2</v>
      </c>
      <c r="G86">
        <f>'Datastream-M'!G87</f>
        <v>0.488958</v>
      </c>
      <c r="H86" t="str">
        <f>'Datastream-M'!H87</f>
        <v>#NA</v>
      </c>
      <c r="I86">
        <f>'Datastream-M'!I87</f>
        <v>56.6</v>
      </c>
      <c r="J86">
        <f>'Datastream-M'!J87</f>
        <v>5.69</v>
      </c>
      <c r="K86" t="str">
        <f>'Datastream-M'!K87</f>
        <v>#NA</v>
      </c>
      <c r="L86">
        <f>'Datastream-M'!L87</f>
        <v>364.2</v>
      </c>
      <c r="M86">
        <f>'Datastream-M'!M87</f>
        <v>74445</v>
      </c>
      <c r="N86" t="str">
        <f>'Datastream-M'!N87</f>
        <v>#NA</v>
      </c>
      <c r="O86" t="str">
        <f>'Datastream-M'!O87</f>
        <v>#NA</v>
      </c>
      <c r="P86">
        <f>'Datastream-M'!P87</f>
        <v>1.8</v>
      </c>
      <c r="S86" s="1">
        <f>'[2]Deutschland Monatsdaten'!C86</f>
        <v>-1.2059779075395467</v>
      </c>
      <c r="T86" s="1">
        <v>1.3330062626146937</v>
      </c>
      <c r="U86">
        <f>'Datastream-M'!BL87</f>
        <v>3.83</v>
      </c>
      <c r="W86">
        <f>'Datastream-M'!BM87</f>
        <v>2.97</v>
      </c>
      <c r="Y86" t="str">
        <f>'Datastream-M'!W87</f>
        <v>#NA</v>
      </c>
      <c r="Z86" t="str">
        <f>'Datastream-M'!X87</f>
        <v>#NA</v>
      </c>
      <c r="AA86" s="42" t="str">
        <f>'Datastream-M'!Y87</f>
        <v>#NA</v>
      </c>
      <c r="AE86">
        <f>'Datastream-M'!AC87</f>
        <v>0.488958</v>
      </c>
      <c r="AH86" t="str">
        <f>'Datastream-M'!AD87</f>
        <v>#NA</v>
      </c>
      <c r="AJ86">
        <f>'Datastream-M'!AF87</f>
        <v>88.181818000000007</v>
      </c>
      <c r="AK86">
        <f>'Datastream-M'!AG87</f>
        <v>2.23</v>
      </c>
      <c r="AL86">
        <f>'Datastream-M'!AH87</f>
        <v>28.1</v>
      </c>
      <c r="AQ86" s="2">
        <f>'Datastream-M'!AM87</f>
        <v>33.697000000000003</v>
      </c>
      <c r="AR86" s="2">
        <f>'Datastream-M'!AN87</f>
        <v>95.058300000000003</v>
      </c>
      <c r="AS86" s="8">
        <f>'West-Deutschland-Q'!AI87</f>
        <v>0.7</v>
      </c>
      <c r="AT86" s="8">
        <f>100-'West-Deutschland-Q'!AJ87</f>
        <v>49</v>
      </c>
      <c r="AV86" s="19">
        <f>'[5]Deutschland Monatsdaten'!K86</f>
        <v>1.2304109066207993</v>
      </c>
      <c r="BH86" s="1">
        <f>'Datastream-M'!AX87</f>
        <v>3.9</v>
      </c>
      <c r="BI86" s="1">
        <f>'Datastream-M'!AY87</f>
        <v>7.6</v>
      </c>
      <c r="BJ86" s="1">
        <f>'Datastream-M'!AZ87</f>
        <v>24.7</v>
      </c>
      <c r="BK86">
        <f>'Datastream-M'!BA87</f>
        <v>29.1</v>
      </c>
      <c r="BL86">
        <f>'Datastream-M'!BB87</f>
        <v>20.6</v>
      </c>
      <c r="BQ86" s="30">
        <f t="shared" si="1"/>
        <v>4.5607189165531601</v>
      </c>
      <c r="BZ86" s="40"/>
      <c r="CN86" s="8">
        <f>'West-Deutschland-Q'!AP87</f>
        <v>-15.3</v>
      </c>
      <c r="CO86" s="8">
        <f>'West-Deutschland-Q'!AQ87</f>
        <v>-22</v>
      </c>
      <c r="CV86">
        <f>'Datastream-M'!CF87</f>
        <v>142903</v>
      </c>
      <c r="DE86" s="8">
        <f>'West-Deutschland-Q'!AR87</f>
        <v>48.1</v>
      </c>
      <c r="EF86" s="1" t="str">
        <f>'Datastream-M'!DQ87</f>
        <v>#NA</v>
      </c>
    </row>
    <row r="87" spans="1:136">
      <c r="A87" s="3">
        <v>24518</v>
      </c>
      <c r="B87" t="str">
        <f>'Datastream-M'!B88</f>
        <v>#NA</v>
      </c>
      <c r="F87">
        <f>'Datastream-M'!F88</f>
        <v>25.6</v>
      </c>
      <c r="G87">
        <f>'Datastream-M'!G88</f>
        <v>0.488958</v>
      </c>
      <c r="H87" t="str">
        <f>'Datastream-M'!H88</f>
        <v>#NA</v>
      </c>
      <c r="I87">
        <f>'Datastream-M'!I88</f>
        <v>57.7</v>
      </c>
      <c r="J87">
        <f>'Datastream-M'!J88</f>
        <v>5.56</v>
      </c>
      <c r="K87" t="str">
        <f>'Datastream-M'!K88</f>
        <v>#NA</v>
      </c>
      <c r="L87">
        <f>'Datastream-M'!L88</f>
        <v>374.3</v>
      </c>
      <c r="M87">
        <f>'Datastream-M'!M88</f>
        <v>97783</v>
      </c>
      <c r="N87" t="str">
        <f>'Datastream-M'!N88</f>
        <v>#NA</v>
      </c>
      <c r="O87" t="str">
        <f>'Datastream-M'!O88</f>
        <v>#NA</v>
      </c>
      <c r="P87">
        <f>'Datastream-M'!P88</f>
        <v>2</v>
      </c>
      <c r="S87" s="1">
        <f>'[2]Deutschland Monatsdaten'!C87</f>
        <v>-1.0901471543283963</v>
      </c>
      <c r="T87" s="1">
        <v>1.3298187626872373</v>
      </c>
      <c r="U87">
        <f>'Datastream-M'!BL88</f>
        <v>3.58</v>
      </c>
      <c r="W87">
        <f>'Datastream-M'!BM88</f>
        <v>2.86</v>
      </c>
      <c r="Y87" t="str">
        <f>'Datastream-M'!W88</f>
        <v>#NA</v>
      </c>
      <c r="Z87" t="str">
        <f>'Datastream-M'!X88</f>
        <v>#NA</v>
      </c>
      <c r="AA87" s="42" t="str">
        <f>'Datastream-M'!Y88</f>
        <v>#NA</v>
      </c>
      <c r="AE87">
        <f>'Datastream-M'!AC88</f>
        <v>0.488958</v>
      </c>
      <c r="AH87" t="str">
        <f>'Datastream-M'!AD88</f>
        <v>#NA</v>
      </c>
      <c r="AJ87">
        <f>'Datastream-M'!AF88</f>
        <v>88.787184999999994</v>
      </c>
      <c r="AK87">
        <f>'Datastream-M'!AG88</f>
        <v>2.23</v>
      </c>
      <c r="AL87">
        <f>'Datastream-M'!AH88</f>
        <v>28.2</v>
      </c>
      <c r="AQ87" s="2">
        <f>'Datastream-M'!AM88</f>
        <v>33.861199999999997</v>
      </c>
      <c r="AR87" s="2">
        <f>'Datastream-M'!AN88</f>
        <v>95.216099999999997</v>
      </c>
      <c r="AS87" s="8">
        <f>'West-Deutschland-Q'!AI88</f>
        <v>1.7</v>
      </c>
      <c r="AT87" s="8">
        <f>100-'West-Deutschland-Q'!AJ88</f>
        <v>60</v>
      </c>
      <c r="AV87" s="19">
        <f>'[5]Deutschland Monatsdaten'!K87</f>
        <v>1.2337560264354592</v>
      </c>
      <c r="BH87" s="1">
        <f>'Datastream-M'!AX88</f>
        <v>3.9</v>
      </c>
      <c r="BI87" s="1">
        <f>'Datastream-M'!AY88</f>
        <v>7.7</v>
      </c>
      <c r="BJ87" s="1">
        <f>'Datastream-M'!AZ88</f>
        <v>24.8</v>
      </c>
      <c r="BK87">
        <f>'Datastream-M'!BA88</f>
        <v>29.6</v>
      </c>
      <c r="BL87">
        <f>'Datastream-M'!BB88</f>
        <v>20.6</v>
      </c>
      <c r="BQ87" s="30">
        <f t="shared" si="1"/>
        <v>4.5607189165531601</v>
      </c>
      <c r="BZ87" s="40"/>
      <c r="CN87" s="8">
        <f>'West-Deutschland-Q'!AP88</f>
        <v>-8.6</v>
      </c>
      <c r="CO87" s="8">
        <f>'West-Deutschland-Q'!AQ88</f>
        <v>-20.8</v>
      </c>
      <c r="CV87">
        <f>'Datastream-M'!CF88</f>
        <v>143684</v>
      </c>
      <c r="DE87" s="8">
        <f>'West-Deutschland-Q'!AR88</f>
        <v>51</v>
      </c>
      <c r="EF87" s="1" t="str">
        <f>'Datastream-M'!DQ88</f>
        <v>#NA</v>
      </c>
    </row>
    <row r="88" spans="1:136">
      <c r="A88" s="3">
        <v>24546</v>
      </c>
      <c r="B88" t="str">
        <f>'Datastream-M'!B89</f>
        <v>#NA</v>
      </c>
      <c r="F88">
        <f>'Datastream-M'!F89</f>
        <v>26.4</v>
      </c>
      <c r="G88">
        <f>'Datastream-M'!G89</f>
        <v>0.488958</v>
      </c>
      <c r="H88" t="str">
        <f>'Datastream-M'!H89</f>
        <v>#NA</v>
      </c>
      <c r="I88">
        <f>'Datastream-M'!I89</f>
        <v>57.7</v>
      </c>
      <c r="J88">
        <f>'Datastream-M'!J89</f>
        <v>5.04</v>
      </c>
      <c r="K88" t="str">
        <f>'Datastream-M'!K89</f>
        <v>#NA</v>
      </c>
      <c r="L88">
        <f>'Datastream-M'!L89</f>
        <v>388.4</v>
      </c>
      <c r="M88">
        <f>'Datastream-M'!M89</f>
        <v>157341</v>
      </c>
      <c r="N88" t="str">
        <f>'Datastream-M'!N89</f>
        <v>#NA</v>
      </c>
      <c r="O88" t="str">
        <f>'Datastream-M'!O89</f>
        <v>#NA</v>
      </c>
      <c r="P88">
        <f>'Datastream-M'!P89</f>
        <v>2.2000000000000002</v>
      </c>
      <c r="S88" s="1">
        <f>'[2]Deutschland Monatsdaten'!C88</f>
        <v>-0.55908274477013353</v>
      </c>
      <c r="T88" s="1">
        <v>1.3289289999056884</v>
      </c>
      <c r="U88">
        <f>'Datastream-M'!BL89</f>
        <v>3.48</v>
      </c>
      <c r="W88">
        <f>'Datastream-M'!BM89</f>
        <v>2.86</v>
      </c>
      <c r="Y88" t="str">
        <f>'Datastream-M'!W89</f>
        <v>#NA</v>
      </c>
      <c r="Z88" t="str">
        <f>'Datastream-M'!X89</f>
        <v>#NA</v>
      </c>
      <c r="AA88" s="42" t="str">
        <f>'Datastream-M'!Y89</f>
        <v>#NA</v>
      </c>
      <c r="AE88">
        <f>'Datastream-M'!AC89</f>
        <v>0.488958</v>
      </c>
      <c r="AH88" t="str">
        <f>'Datastream-M'!AD89</f>
        <v>#NA</v>
      </c>
      <c r="AJ88">
        <f>'Datastream-M'!AF89</f>
        <v>88.558351999999999</v>
      </c>
      <c r="AK88">
        <f>'Datastream-M'!AG89</f>
        <v>2.23</v>
      </c>
      <c r="AL88">
        <f>'Datastream-M'!AH89</f>
        <v>28.3</v>
      </c>
      <c r="AQ88" s="2">
        <f>'Datastream-M'!AM89</f>
        <v>34.0777</v>
      </c>
      <c r="AR88" s="2">
        <f>'Datastream-M'!AN89</f>
        <v>95.516300000000001</v>
      </c>
      <c r="AS88" s="8">
        <f>'West-Deutschland-Q'!AI89</f>
        <v>-2.2999999999999998</v>
      </c>
      <c r="AT88" s="8">
        <f>100-'West-Deutschland-Q'!AJ89</f>
        <v>81</v>
      </c>
      <c r="AV88" s="19">
        <f>'[5]Deutschland Monatsdaten'!K88</f>
        <v>1.2400380274753307</v>
      </c>
      <c r="BH88" s="1">
        <f>'Datastream-M'!AX89</f>
        <v>3.9</v>
      </c>
      <c r="BI88" s="1">
        <f>'Datastream-M'!AY89</f>
        <v>7.6</v>
      </c>
      <c r="BJ88" s="1">
        <f>'Datastream-M'!AZ89</f>
        <v>24.6</v>
      </c>
      <c r="BK88">
        <f>'Datastream-M'!BA89</f>
        <v>29.2</v>
      </c>
      <c r="BL88">
        <f>'Datastream-M'!BB89</f>
        <v>20.399999999999999</v>
      </c>
      <c r="BQ88" s="30">
        <f t="shared" si="1"/>
        <v>4.5607189165531601</v>
      </c>
      <c r="BZ88" s="40"/>
      <c r="CN88" s="8">
        <f>'West-Deutschland-Q'!AP89</f>
        <v>-11.5</v>
      </c>
      <c r="CO88" s="8">
        <f>'West-Deutschland-Q'!AQ89</f>
        <v>-21.3</v>
      </c>
      <c r="CV88">
        <f>'Datastream-M'!CF89</f>
        <v>144023</v>
      </c>
      <c r="DE88" s="8">
        <f>'West-Deutschland-Q'!AR89</f>
        <v>54.1</v>
      </c>
      <c r="EF88" s="1" t="str">
        <f>'Datastream-M'!DQ89</f>
        <v>#NA</v>
      </c>
    </row>
    <row r="89" spans="1:136">
      <c r="A89" s="3">
        <v>24577</v>
      </c>
      <c r="B89" t="str">
        <f>'Datastream-M'!B90</f>
        <v>#NA</v>
      </c>
      <c r="F89">
        <f>'Datastream-M'!F90</f>
        <v>25.5</v>
      </c>
      <c r="G89">
        <f>'Datastream-M'!G90</f>
        <v>0.488958</v>
      </c>
      <c r="H89" t="str">
        <f>'Datastream-M'!H90</f>
        <v>#NA</v>
      </c>
      <c r="I89">
        <f>'Datastream-M'!I90</f>
        <v>58.1</v>
      </c>
      <c r="J89">
        <f>'Datastream-M'!J90</f>
        <v>4.4800000000000004</v>
      </c>
      <c r="K89" t="str">
        <f>'Datastream-M'!K90</f>
        <v>#NA</v>
      </c>
      <c r="L89">
        <f>'Datastream-M'!L90</f>
        <v>367.5</v>
      </c>
      <c r="M89">
        <f>'Datastream-M'!M90</f>
        <v>143457</v>
      </c>
      <c r="N89" t="str">
        <f>'Datastream-M'!N90</f>
        <v>#NA</v>
      </c>
      <c r="O89" t="str">
        <f>'Datastream-M'!O90</f>
        <v>#NA</v>
      </c>
      <c r="P89">
        <f>'Datastream-M'!P90</f>
        <v>2.4</v>
      </c>
      <c r="S89" s="1">
        <f>'[2]Deutschland Monatsdaten'!C89</f>
        <v>-0.90361627798905786</v>
      </c>
      <c r="T89" s="1">
        <v>1.3477504764914654</v>
      </c>
      <c r="U89">
        <f>'Datastream-M'!BL90</f>
        <v>3.78</v>
      </c>
      <c r="W89">
        <f>'Datastream-M'!BM90</f>
        <v>2.86</v>
      </c>
      <c r="Y89" t="str">
        <f>'Datastream-M'!W90</f>
        <v>#NA</v>
      </c>
      <c r="Z89" t="str">
        <f>'Datastream-M'!X90</f>
        <v>#NA</v>
      </c>
      <c r="AA89" s="42" t="str">
        <f>'Datastream-M'!Y90</f>
        <v>#NA</v>
      </c>
      <c r="AE89">
        <f>'Datastream-M'!AC90</f>
        <v>0.488958</v>
      </c>
      <c r="AH89" t="str">
        <f>'Datastream-M'!AD90</f>
        <v>#NA</v>
      </c>
      <c r="AJ89">
        <f>'Datastream-M'!AF90</f>
        <v>88.532110000000003</v>
      </c>
      <c r="AK89">
        <f>'Datastream-M'!AG90</f>
        <v>2.23</v>
      </c>
      <c r="AL89">
        <f>'Datastream-M'!AH90</f>
        <v>28.3</v>
      </c>
      <c r="AQ89" s="2">
        <f>'Datastream-M'!AM90</f>
        <v>34.335900000000002</v>
      </c>
      <c r="AR89" s="2">
        <f>'Datastream-M'!AN90</f>
        <v>95.927999999999997</v>
      </c>
      <c r="AS89" s="8">
        <f>'West-Deutschland-Q'!AI90</f>
        <v>14.1</v>
      </c>
      <c r="AT89" s="8">
        <f>100-'West-Deutschland-Q'!AJ90</f>
        <v>93</v>
      </c>
      <c r="AV89" s="19">
        <f>'[5]Deutschland Monatsdaten'!K89</f>
        <v>1.2417495706724946</v>
      </c>
      <c r="BH89" s="1">
        <f>'Datastream-M'!AX90</f>
        <v>3.9</v>
      </c>
      <c r="BI89" s="1">
        <f>'Datastream-M'!AY90</f>
        <v>7.6</v>
      </c>
      <c r="BJ89" s="1">
        <f>'Datastream-M'!AZ90</f>
        <v>24.5</v>
      </c>
      <c r="BK89">
        <f>'Datastream-M'!BA90</f>
        <v>29.9</v>
      </c>
      <c r="BL89">
        <f>'Datastream-M'!BB90</f>
        <v>20</v>
      </c>
      <c r="BQ89" s="30">
        <f t="shared" si="1"/>
        <v>4.5607189165531601</v>
      </c>
      <c r="BZ89" s="40"/>
      <c r="CN89" s="8">
        <f>'West-Deutschland-Q'!AP90</f>
        <v>-16.899999999999999</v>
      </c>
      <c r="CO89" s="8">
        <f>'West-Deutschland-Q'!AQ90</f>
        <v>-19</v>
      </c>
      <c r="CV89">
        <f>'Datastream-M'!CF90</f>
        <v>144648</v>
      </c>
      <c r="DE89" s="8">
        <f>'West-Deutschland-Q'!AR90</f>
        <v>58.7</v>
      </c>
      <c r="EF89" s="1" t="str">
        <f>'Datastream-M'!DQ90</f>
        <v>#NA</v>
      </c>
    </row>
    <row r="90" spans="1:136">
      <c r="A90" s="3">
        <v>24607</v>
      </c>
      <c r="B90" t="str">
        <f>'Datastream-M'!B91</f>
        <v>#NA</v>
      </c>
      <c r="F90">
        <f>'Datastream-M'!F91</f>
        <v>26.6</v>
      </c>
      <c r="G90">
        <f>'Datastream-M'!G91</f>
        <v>0.488958</v>
      </c>
      <c r="H90" t="str">
        <f>'Datastream-M'!H91</f>
        <v>#NA</v>
      </c>
      <c r="I90">
        <f>'Datastream-M'!I91</f>
        <v>58</v>
      </c>
      <c r="J90">
        <f>'Datastream-M'!J91</f>
        <v>3.69</v>
      </c>
      <c r="K90" t="str">
        <f>'Datastream-M'!K91</f>
        <v>#NA</v>
      </c>
      <c r="L90">
        <f>'Datastream-M'!L91</f>
        <v>373.5</v>
      </c>
      <c r="M90">
        <f>'Datastream-M'!M91</f>
        <v>133412</v>
      </c>
      <c r="N90" t="str">
        <f>'Datastream-M'!N91</f>
        <v>#NA</v>
      </c>
      <c r="O90" t="str">
        <f>'Datastream-M'!O91</f>
        <v>#NA</v>
      </c>
      <c r="P90">
        <f>'Datastream-M'!P91</f>
        <v>2.5</v>
      </c>
      <c r="S90" s="1">
        <f>'[2]Deutschland Monatsdaten'!C90</f>
        <v>-0.71540337335670556</v>
      </c>
      <c r="T90" s="1">
        <v>1.3321848831146974</v>
      </c>
      <c r="U90">
        <f>'Datastream-M'!BL91</f>
        <v>3.53</v>
      </c>
      <c r="W90">
        <f>'Datastream-M'!BM91</f>
        <v>2.86</v>
      </c>
      <c r="Y90" t="str">
        <f>'Datastream-M'!W91</f>
        <v>#NA</v>
      </c>
      <c r="Z90" t="str">
        <f>'Datastream-M'!X91</f>
        <v>#NA</v>
      </c>
      <c r="AA90" s="42" t="str">
        <f>'Datastream-M'!Y91</f>
        <v>#NA</v>
      </c>
      <c r="AE90">
        <f>'Datastream-M'!AC91</f>
        <v>0.488958</v>
      </c>
      <c r="AH90" t="str">
        <f>'Datastream-M'!AD91</f>
        <v>#NA</v>
      </c>
      <c r="AJ90">
        <f>'Datastream-M'!AF91</f>
        <v>88.914550000000006</v>
      </c>
      <c r="AK90">
        <f>'Datastream-M'!AG91</f>
        <v>2.23</v>
      </c>
      <c r="AL90">
        <f>'Datastream-M'!AH91</f>
        <v>28.4</v>
      </c>
      <c r="AQ90" s="2">
        <f>'Datastream-M'!AM91</f>
        <v>34.6295</v>
      </c>
      <c r="AR90" s="2">
        <f>'Datastream-M'!AN91</f>
        <v>96.432299999999998</v>
      </c>
      <c r="AS90" s="8">
        <f>'West-Deutschland-Q'!AI91</f>
        <v>22.1</v>
      </c>
      <c r="AT90" s="8">
        <f>100-'West-Deutschland-Q'!AJ91</f>
        <v>97</v>
      </c>
      <c r="AV90" s="19">
        <f>'[5]Deutschland Monatsdaten'!K90</f>
        <v>1.2461688833341655</v>
      </c>
      <c r="BH90" s="1">
        <f>'Datastream-M'!AX91</f>
        <v>3.9</v>
      </c>
      <c r="BI90" s="1">
        <f>'Datastream-M'!AY91</f>
        <v>7.7</v>
      </c>
      <c r="BJ90" s="1">
        <f>'Datastream-M'!AZ91</f>
        <v>24.8</v>
      </c>
      <c r="BK90">
        <f>'Datastream-M'!BA91</f>
        <v>30.6</v>
      </c>
      <c r="BL90">
        <f>'Datastream-M'!BB91</f>
        <v>20.100000000000001</v>
      </c>
      <c r="BQ90" s="30">
        <f t="shared" si="1"/>
        <v>4.5607189165531601</v>
      </c>
      <c r="BZ90" s="40"/>
      <c r="CN90" s="8">
        <f>'West-Deutschland-Q'!AP91</f>
        <v>-14.1</v>
      </c>
      <c r="CO90" s="8">
        <f>'West-Deutschland-Q'!AQ91</f>
        <v>-18.5</v>
      </c>
      <c r="CV90">
        <f>'Datastream-M'!CF91</f>
        <v>145094</v>
      </c>
      <c r="DE90" s="8">
        <f>'West-Deutschland-Q'!AR91</f>
        <v>61</v>
      </c>
      <c r="EF90" s="1" t="str">
        <f>'Datastream-M'!DQ91</f>
        <v>#NA</v>
      </c>
    </row>
    <row r="91" spans="1:136">
      <c r="A91" s="3">
        <v>24638</v>
      </c>
      <c r="B91" t="str">
        <f>'Datastream-M'!B92</f>
        <v>#NA</v>
      </c>
      <c r="F91">
        <f>'Datastream-M'!F92</f>
        <v>27.3</v>
      </c>
      <c r="G91">
        <f>'Datastream-M'!G92</f>
        <v>0.488958</v>
      </c>
      <c r="H91" t="str">
        <f>'Datastream-M'!H92</f>
        <v>#NA</v>
      </c>
      <c r="I91">
        <f>'Datastream-M'!I92</f>
        <v>58.4</v>
      </c>
      <c r="J91">
        <f>'Datastream-M'!J92</f>
        <v>3.98</v>
      </c>
      <c r="K91" t="str">
        <f>'Datastream-M'!K92</f>
        <v>#NA</v>
      </c>
      <c r="L91">
        <f>'Datastream-M'!L92</f>
        <v>362</v>
      </c>
      <c r="M91">
        <f>'Datastream-M'!M92</f>
        <v>127583</v>
      </c>
      <c r="N91" t="str">
        <f>'Datastream-M'!N92</f>
        <v>#NA</v>
      </c>
      <c r="O91" t="str">
        <f>'Datastream-M'!O92</f>
        <v>#NA</v>
      </c>
      <c r="P91">
        <f>'Datastream-M'!P92</f>
        <v>2.4</v>
      </c>
      <c r="S91" s="1">
        <f>'[2]Deutschland Monatsdaten'!C91</f>
        <v>-0.34943567517282248</v>
      </c>
      <c r="T91" s="1">
        <v>1.3485979588225561</v>
      </c>
      <c r="U91">
        <f>'Datastream-M'!BL92</f>
        <v>3.73</v>
      </c>
      <c r="W91">
        <f>'Datastream-M'!BM92</f>
        <v>2.97</v>
      </c>
      <c r="Y91" t="str">
        <f>'Datastream-M'!W92</f>
        <v>#NA</v>
      </c>
      <c r="Z91" t="str">
        <f>'Datastream-M'!X92</f>
        <v>#NA</v>
      </c>
      <c r="AA91" s="42" t="str">
        <f>'Datastream-M'!Y92</f>
        <v>#NA</v>
      </c>
      <c r="AE91">
        <f>'Datastream-M'!AC92</f>
        <v>0.488958</v>
      </c>
      <c r="AH91" t="str">
        <f>'Datastream-M'!AD92</f>
        <v>#NA</v>
      </c>
      <c r="AJ91">
        <f>'Datastream-M'!AF92</f>
        <v>88.532110000000003</v>
      </c>
      <c r="AK91">
        <f>'Datastream-M'!AG92</f>
        <v>2.23</v>
      </c>
      <c r="AL91">
        <f>'Datastream-M'!AH92</f>
        <v>28.5</v>
      </c>
      <c r="AQ91" s="2">
        <f>'Datastream-M'!AM92</f>
        <v>34.954500000000003</v>
      </c>
      <c r="AR91" s="2">
        <f>'Datastream-M'!AN92</f>
        <v>97.016800000000003</v>
      </c>
      <c r="AS91" s="8">
        <f>'West-Deutschland-Q'!AI92</f>
        <v>27.1</v>
      </c>
      <c r="AT91" s="8">
        <f>100-'West-Deutschland-Q'!AJ92</f>
        <v>93</v>
      </c>
      <c r="AV91" s="19">
        <f>'[5]Deutschland Monatsdaten'!K91</f>
        <v>1.2473155012703512</v>
      </c>
      <c r="BH91" s="1">
        <f>'Datastream-M'!AX92</f>
        <v>3.9</v>
      </c>
      <c r="BI91" s="1">
        <f>'Datastream-M'!AY92</f>
        <v>7.6</v>
      </c>
      <c r="BJ91" s="1">
        <f>'Datastream-M'!AZ92</f>
        <v>24.7</v>
      </c>
      <c r="BK91">
        <f>'Datastream-M'!BA92</f>
        <v>30.2</v>
      </c>
      <c r="BL91">
        <f>'Datastream-M'!BB92</f>
        <v>20.100000000000001</v>
      </c>
      <c r="BQ91" s="30">
        <f t="shared" si="1"/>
        <v>4.5607189165531601</v>
      </c>
      <c r="BZ91" s="40"/>
      <c r="CN91" s="8">
        <f>'West-Deutschland-Q'!AP92</f>
        <v>-9.3000000000000007</v>
      </c>
      <c r="CO91" s="8">
        <f>'West-Deutschland-Q'!AQ92</f>
        <v>-16</v>
      </c>
      <c r="CV91">
        <f>'Datastream-M'!CF92</f>
        <v>146629</v>
      </c>
      <c r="DE91" s="8">
        <f>'West-Deutschland-Q'!AR92</f>
        <v>62.3</v>
      </c>
      <c r="EF91" s="1" t="str">
        <f>'Datastream-M'!DQ92</f>
        <v>#NA</v>
      </c>
    </row>
    <row r="92" spans="1:136">
      <c r="A92" s="3">
        <v>24668</v>
      </c>
      <c r="B92" t="str">
        <f>'Datastream-M'!B93</f>
        <v>#NA</v>
      </c>
      <c r="F92">
        <f>'Datastream-M'!F93</f>
        <v>27.4</v>
      </c>
      <c r="G92">
        <f>'Datastream-M'!G93</f>
        <v>0.488958</v>
      </c>
      <c r="H92" t="str">
        <f>'Datastream-M'!H93</f>
        <v>#NA</v>
      </c>
      <c r="I92">
        <f>'Datastream-M'!I93</f>
        <v>58.8</v>
      </c>
      <c r="J92">
        <f>'Datastream-M'!J93</f>
        <v>3.51</v>
      </c>
      <c r="K92" t="str">
        <f>'Datastream-M'!K93</f>
        <v>#NA</v>
      </c>
      <c r="L92">
        <f>'Datastream-M'!L93</f>
        <v>388.3</v>
      </c>
      <c r="M92">
        <f>'Datastream-M'!M93</f>
        <v>101222</v>
      </c>
      <c r="N92" t="str">
        <f>'Datastream-M'!N93</f>
        <v>#NA</v>
      </c>
      <c r="O92" t="str">
        <f>'Datastream-M'!O93</f>
        <v>#NA</v>
      </c>
      <c r="P92">
        <f>'Datastream-M'!P93</f>
        <v>2.4</v>
      </c>
      <c r="S92" s="1">
        <f>'[2]Deutschland Monatsdaten'!C92</f>
        <v>-0.17255908673147155</v>
      </c>
      <c r="T92" s="1">
        <v>1.3467515531325271</v>
      </c>
      <c r="U92">
        <f>'Datastream-M'!BL93</f>
        <v>3.53</v>
      </c>
      <c r="W92">
        <f>'Datastream-M'!BM93</f>
        <v>2.91</v>
      </c>
      <c r="Y92" t="str">
        <f>'Datastream-M'!W93</f>
        <v>#NA</v>
      </c>
      <c r="Z92" t="str">
        <f>'Datastream-M'!X93</f>
        <v>#NA</v>
      </c>
      <c r="AA92" s="42" t="str">
        <f>'Datastream-M'!Y93</f>
        <v>#NA</v>
      </c>
      <c r="AE92">
        <f>'Datastream-M'!AC93</f>
        <v>0.488958</v>
      </c>
      <c r="AH92" t="str">
        <f>'Datastream-M'!AD93</f>
        <v>#NA</v>
      </c>
      <c r="AJ92">
        <f>'Datastream-M'!AF93</f>
        <v>88.532110000000003</v>
      </c>
      <c r="AK92">
        <f>'Datastream-M'!AG93</f>
        <v>2.23</v>
      </c>
      <c r="AL92">
        <f>'Datastream-M'!AH93</f>
        <v>28.6</v>
      </c>
      <c r="AQ92" s="2">
        <f>'Datastream-M'!AM93</f>
        <v>35.297499999999999</v>
      </c>
      <c r="AR92" s="2">
        <f>'Datastream-M'!AN93</f>
        <v>97.6434</v>
      </c>
      <c r="AS92" s="8">
        <f>'West-Deutschland-Q'!AI93</f>
        <v>19.2</v>
      </c>
      <c r="AT92" s="8">
        <f>100-'West-Deutschland-Q'!AJ93</f>
        <v>99</v>
      </c>
      <c r="AV92" s="19">
        <f>'[5]Deutschland Monatsdaten'!K92</f>
        <v>1.2526551792951284</v>
      </c>
      <c r="BH92" s="1">
        <f>'Datastream-M'!AX93</f>
        <v>3.9</v>
      </c>
      <c r="BI92" s="1">
        <f>'Datastream-M'!AY93</f>
        <v>7.5</v>
      </c>
      <c r="BJ92" s="1">
        <f>'Datastream-M'!AZ93</f>
        <v>24.2</v>
      </c>
      <c r="BK92">
        <f>'Datastream-M'!BA93</f>
        <v>29.2</v>
      </c>
      <c r="BL92">
        <f>'Datastream-M'!BB93</f>
        <v>19.8</v>
      </c>
      <c r="BQ92" s="30">
        <f t="shared" si="1"/>
        <v>4.5607189165531601</v>
      </c>
      <c r="BZ92" s="40"/>
      <c r="CN92" s="8">
        <f>'West-Deutschland-Q'!AP93</f>
        <v>-16.399999999999999</v>
      </c>
      <c r="CO92" s="8">
        <f>'West-Deutschland-Q'!AQ93</f>
        <v>-13.6</v>
      </c>
      <c r="CV92">
        <f>'Datastream-M'!CF93</f>
        <v>146587</v>
      </c>
      <c r="DE92" s="8">
        <f>'West-Deutschland-Q'!AR93</f>
        <v>65</v>
      </c>
      <c r="EF92" s="1" t="str">
        <f>'Datastream-M'!DQ93</f>
        <v>#NA</v>
      </c>
    </row>
    <row r="93" spans="1:136">
      <c r="A93" s="3">
        <v>24699</v>
      </c>
      <c r="B93" t="str">
        <f>'Datastream-M'!B94</f>
        <v>#NA</v>
      </c>
      <c r="F93">
        <f>'Datastream-M'!F94</f>
        <v>28.3</v>
      </c>
      <c r="G93">
        <f>'Datastream-M'!G94</f>
        <v>0.488958</v>
      </c>
      <c r="H93" t="str">
        <f>'Datastream-M'!H94</f>
        <v>#NA</v>
      </c>
      <c r="I93">
        <f>'Datastream-M'!I94</f>
        <v>59.5</v>
      </c>
      <c r="J93">
        <f>'Datastream-M'!J94</f>
        <v>3.56</v>
      </c>
      <c r="K93" t="str">
        <f>'Datastream-M'!K94</f>
        <v>#NA</v>
      </c>
      <c r="L93">
        <f>'Datastream-M'!L94</f>
        <v>436.5</v>
      </c>
      <c r="M93">
        <f>'Datastream-M'!M94</f>
        <v>85246</v>
      </c>
      <c r="N93" t="str">
        <f>'Datastream-M'!N94</f>
        <v>#NA</v>
      </c>
      <c r="O93" t="str">
        <f>'Datastream-M'!O94</f>
        <v>#NA</v>
      </c>
      <c r="P93">
        <f>'Datastream-M'!P94</f>
        <v>2.2999999999999998</v>
      </c>
      <c r="S93" s="1">
        <f>'[2]Deutschland Monatsdaten'!C93</f>
        <v>0.26640568157262279</v>
      </c>
      <c r="T93" s="1">
        <v>1.3548309493287505</v>
      </c>
      <c r="U93">
        <f>'Datastream-M'!BL94</f>
        <v>3.68</v>
      </c>
      <c r="W93">
        <f>'Datastream-M'!BM94</f>
        <v>3.02</v>
      </c>
      <c r="Y93" t="str">
        <f>'Datastream-M'!W94</f>
        <v>#NA</v>
      </c>
      <c r="Z93" t="str">
        <f>'Datastream-M'!X94</f>
        <v>#NA</v>
      </c>
      <c r="AA93" s="42" t="str">
        <f>'Datastream-M'!Y94</f>
        <v>#NA</v>
      </c>
      <c r="AE93">
        <f>'Datastream-M'!AC94</f>
        <v>0.488958</v>
      </c>
      <c r="AH93" t="str">
        <f>'Datastream-M'!AD94</f>
        <v>#NA</v>
      </c>
      <c r="AJ93">
        <f>'Datastream-M'!AF94</f>
        <v>88.761467999999994</v>
      </c>
      <c r="AK93">
        <f>'Datastream-M'!AG94</f>
        <v>2.23</v>
      </c>
      <c r="AL93">
        <f>'Datastream-M'!AH94</f>
        <v>28.7</v>
      </c>
      <c r="AQ93" s="2">
        <f>'Datastream-M'!AM94</f>
        <v>35.646000000000001</v>
      </c>
      <c r="AR93" s="2">
        <f>'Datastream-M'!AN94</f>
        <v>98.277299999999997</v>
      </c>
      <c r="AS93" s="8">
        <f>'West-Deutschland-Q'!AI94</f>
        <v>18</v>
      </c>
      <c r="AT93" s="8">
        <f>100-'West-Deutschland-Q'!AJ94</f>
        <v>100</v>
      </c>
      <c r="AV93" s="19">
        <f>'[5]Deutschland Monatsdaten'!K93</f>
        <v>1.2590990193573373</v>
      </c>
      <c r="BH93" s="1">
        <f>'Datastream-M'!AX94</f>
        <v>3.9</v>
      </c>
      <c r="BI93" s="1">
        <f>'Datastream-M'!AY94</f>
        <v>7.5</v>
      </c>
      <c r="BJ93" s="1">
        <f>'Datastream-M'!AZ94</f>
        <v>24</v>
      </c>
      <c r="BK93">
        <f>'Datastream-M'!BA94</f>
        <v>29</v>
      </c>
      <c r="BL93">
        <f>'Datastream-M'!BB94</f>
        <v>19.7</v>
      </c>
      <c r="BQ93" s="30">
        <f t="shared" si="1"/>
        <v>4.5607189165531601</v>
      </c>
      <c r="BZ93" s="40"/>
      <c r="CN93" s="8">
        <f>'West-Deutschland-Q'!AP94</f>
        <v>-8.3000000000000007</v>
      </c>
      <c r="CO93" s="8">
        <f>'West-Deutschland-Q'!AQ94</f>
        <v>-8.8000000000000007</v>
      </c>
      <c r="CV93">
        <f>'Datastream-M'!CF94</f>
        <v>147541</v>
      </c>
      <c r="DE93" s="8">
        <f>'West-Deutschland-Q'!AR94</f>
        <v>66.3</v>
      </c>
      <c r="EF93" s="1" t="str">
        <f>'Datastream-M'!DQ94</f>
        <v>#NA</v>
      </c>
    </row>
    <row r="94" spans="1:136">
      <c r="A94" s="3">
        <v>24730</v>
      </c>
      <c r="B94" t="str">
        <f>'Datastream-M'!B95</f>
        <v>#NA</v>
      </c>
      <c r="F94">
        <f>'Datastream-M'!F95</f>
        <v>28.8</v>
      </c>
      <c r="G94">
        <f>'Datastream-M'!G95</f>
        <v>0.488958</v>
      </c>
      <c r="H94" t="str">
        <f>'Datastream-M'!H95</f>
        <v>#NA</v>
      </c>
      <c r="I94">
        <f>'Datastream-M'!I95</f>
        <v>60</v>
      </c>
      <c r="J94">
        <f>'Datastream-M'!J95</f>
        <v>3.43</v>
      </c>
      <c r="K94" t="str">
        <f>'Datastream-M'!K95</f>
        <v>#NA</v>
      </c>
      <c r="L94">
        <f>'Datastream-M'!L95</f>
        <v>442.5</v>
      </c>
      <c r="M94">
        <f>'Datastream-M'!M95</f>
        <v>107944</v>
      </c>
      <c r="N94" t="str">
        <f>'Datastream-M'!N95</f>
        <v>#NA</v>
      </c>
      <c r="O94" t="str">
        <f>'Datastream-M'!O95</f>
        <v>#NA</v>
      </c>
      <c r="P94">
        <f>'Datastream-M'!P95</f>
        <v>2.2999999999999998</v>
      </c>
      <c r="S94" s="1">
        <f>'[2]Deutschland Monatsdaten'!C94</f>
        <v>0.84597531287820316</v>
      </c>
      <c r="T94" s="1">
        <v>1.3631676967117274</v>
      </c>
      <c r="U94">
        <f>'Datastream-M'!BL95</f>
        <v>3.78</v>
      </c>
      <c r="W94">
        <f>'Datastream-M'!BM95</f>
        <v>3.02</v>
      </c>
      <c r="Y94" t="str">
        <f>'Datastream-M'!W95</f>
        <v>#NA</v>
      </c>
      <c r="Z94" t="str">
        <f>'Datastream-M'!X95</f>
        <v>#NA</v>
      </c>
      <c r="AA94" s="42" t="str">
        <f>'Datastream-M'!Y95</f>
        <v>#NA</v>
      </c>
      <c r="AE94">
        <f>'Datastream-M'!AC95</f>
        <v>0.488958</v>
      </c>
      <c r="AH94" t="str">
        <f>'Datastream-M'!AD95</f>
        <v>#NA</v>
      </c>
      <c r="AJ94">
        <f>'Datastream-M'!AF95</f>
        <v>88.761467999999994</v>
      </c>
      <c r="AK94">
        <f>'Datastream-M'!AG95</f>
        <v>2.23</v>
      </c>
      <c r="AL94">
        <f>'Datastream-M'!AH95</f>
        <v>28.8</v>
      </c>
      <c r="AQ94" s="2">
        <f>'Datastream-M'!AM95</f>
        <v>35.9846</v>
      </c>
      <c r="AR94" s="2">
        <f>'Datastream-M'!AN95</f>
        <v>98.875799999999998</v>
      </c>
      <c r="AS94" s="8">
        <f>'West-Deutschland-Q'!AI95</f>
        <v>22.3</v>
      </c>
      <c r="AT94" s="8">
        <f>100-'West-Deutschland-Q'!AJ95</f>
        <v>99</v>
      </c>
      <c r="AV94" s="19">
        <f>'[5]Deutschland Monatsdaten'!K94</f>
        <v>1.2629784207295334</v>
      </c>
      <c r="BH94" s="1">
        <f>'Datastream-M'!AX95</f>
        <v>4</v>
      </c>
      <c r="BI94" s="1">
        <f>'Datastream-M'!AY95</f>
        <v>7.5</v>
      </c>
      <c r="BJ94" s="1">
        <f>'Datastream-M'!AZ95</f>
        <v>24.2</v>
      </c>
      <c r="BK94">
        <f>'Datastream-M'!BA95</f>
        <v>29.5</v>
      </c>
      <c r="BL94">
        <f>'Datastream-M'!BB95</f>
        <v>19.600000000000001</v>
      </c>
      <c r="BQ94" s="30">
        <f t="shared" si="1"/>
        <v>4.5607189165531601</v>
      </c>
      <c r="BZ94" s="40"/>
      <c r="CN94" s="8">
        <f>'West-Deutschland-Q'!AP95</f>
        <v>-2.5</v>
      </c>
      <c r="CO94" s="8">
        <f>'West-Deutschland-Q'!AQ95</f>
        <v>-7.1</v>
      </c>
      <c r="CV94">
        <f>'Datastream-M'!CF95</f>
        <v>148901</v>
      </c>
      <c r="DE94" s="8">
        <f>'West-Deutschland-Q'!AR95</f>
        <v>67.5</v>
      </c>
      <c r="EF94" s="1" t="str">
        <f>'Datastream-M'!DQ95</f>
        <v>#NA</v>
      </c>
    </row>
    <row r="95" spans="1:136">
      <c r="A95" s="3">
        <v>24760</v>
      </c>
      <c r="B95" t="str">
        <f>'Datastream-M'!B96</f>
        <v>#NA</v>
      </c>
      <c r="F95">
        <f>'Datastream-M'!F96</f>
        <v>30.1</v>
      </c>
      <c r="G95">
        <f>'Datastream-M'!G96</f>
        <v>0.488958</v>
      </c>
      <c r="H95" t="str">
        <f>'Datastream-M'!H96</f>
        <v>#NA</v>
      </c>
      <c r="I95">
        <f>'Datastream-M'!I96</f>
        <v>60.4</v>
      </c>
      <c r="J95">
        <f>'Datastream-M'!J96</f>
        <v>4.2</v>
      </c>
      <c r="K95" t="str">
        <f>'Datastream-M'!K96</f>
        <v>#NA</v>
      </c>
      <c r="L95">
        <f>'Datastream-M'!L96</f>
        <v>466.8</v>
      </c>
      <c r="M95">
        <f>'Datastream-M'!M96</f>
        <v>123564</v>
      </c>
      <c r="N95" t="str">
        <f>'Datastream-M'!N96</f>
        <v>#NA</v>
      </c>
      <c r="O95" t="str">
        <f>'Datastream-M'!O96</f>
        <v>#NA</v>
      </c>
      <c r="P95">
        <f>'Datastream-M'!P96</f>
        <v>2.2000000000000002</v>
      </c>
      <c r="S95" s="1">
        <f>'[2]Deutschland Monatsdaten'!C95</f>
        <v>0.47717006363568426</v>
      </c>
      <c r="T95" s="1">
        <v>1.3708577337239525</v>
      </c>
      <c r="U95">
        <f>'Datastream-M'!BL96</f>
        <v>3.78</v>
      </c>
      <c r="W95">
        <f>'Datastream-M'!BM96</f>
        <v>3.07</v>
      </c>
      <c r="Y95" t="str">
        <f>'Datastream-M'!W96</f>
        <v>#NA</v>
      </c>
      <c r="Z95" t="str">
        <f>'Datastream-M'!X96</f>
        <v>#NA</v>
      </c>
      <c r="AA95" s="42" t="str">
        <f>'Datastream-M'!Y96</f>
        <v>#NA</v>
      </c>
      <c r="AE95">
        <f>'Datastream-M'!AC96</f>
        <v>0.488958</v>
      </c>
      <c r="AH95" t="str">
        <f>'Datastream-M'!AD96</f>
        <v>#NA</v>
      </c>
      <c r="AJ95">
        <f>'Datastream-M'!AF96</f>
        <v>88.761467999999994</v>
      </c>
      <c r="AK95">
        <f>'Datastream-M'!AG96</f>
        <v>2.23</v>
      </c>
      <c r="AL95">
        <f>'Datastream-M'!AH96</f>
        <v>28.8</v>
      </c>
      <c r="AQ95" s="2">
        <f>'Datastream-M'!AM96</f>
        <v>36.298299999999998</v>
      </c>
      <c r="AR95" s="2">
        <f>'Datastream-M'!AN96</f>
        <v>99.397900000000007</v>
      </c>
      <c r="AS95" s="8">
        <f>'West-Deutschland-Q'!AI96</f>
        <v>21.5</v>
      </c>
      <c r="AT95" s="8">
        <f>100-'West-Deutschland-Q'!AJ96</f>
        <v>98</v>
      </c>
      <c r="AV95" s="19">
        <f>'[5]Deutschland Monatsdaten'!K95</f>
        <v>1.2664418408183875</v>
      </c>
      <c r="BH95" s="1">
        <f>'Datastream-M'!AX96</f>
        <v>4</v>
      </c>
      <c r="BI95" s="1">
        <f>'Datastream-M'!AY96</f>
        <v>7.6</v>
      </c>
      <c r="BJ95" s="1">
        <f>'Datastream-M'!AZ96</f>
        <v>24.6</v>
      </c>
      <c r="BK95">
        <f>'Datastream-M'!BA96</f>
        <v>30.2</v>
      </c>
      <c r="BL95">
        <f>'Datastream-M'!BB96</f>
        <v>19.899999999999999</v>
      </c>
      <c r="BQ95" s="30">
        <f t="shared" si="1"/>
        <v>4.5607189165531601</v>
      </c>
      <c r="BZ95" s="40"/>
      <c r="CN95" s="8">
        <f>'West-Deutschland-Q'!AP96</f>
        <v>-11.7</v>
      </c>
      <c r="CO95" s="8">
        <f>'West-Deutschland-Q'!AQ96</f>
        <v>-9.5</v>
      </c>
      <c r="CV95">
        <f>'Datastream-M'!CF96</f>
        <v>148880</v>
      </c>
      <c r="DE95" s="8">
        <f>'West-Deutschland-Q'!AR96</f>
        <v>67.5</v>
      </c>
      <c r="EF95" s="1" t="str">
        <f>'Datastream-M'!DQ96</f>
        <v>#NA</v>
      </c>
    </row>
    <row r="96" spans="1:136">
      <c r="A96" s="3">
        <v>24791</v>
      </c>
      <c r="B96" t="str">
        <f>'Datastream-M'!B97</f>
        <v>#NA</v>
      </c>
      <c r="F96">
        <f>'Datastream-M'!F97</f>
        <v>30.3</v>
      </c>
      <c r="G96">
        <f>'Datastream-M'!G97</f>
        <v>0.488958</v>
      </c>
      <c r="H96" t="str">
        <f>'Datastream-M'!H97</f>
        <v>#NA</v>
      </c>
      <c r="I96">
        <f>'Datastream-M'!I97</f>
        <v>61</v>
      </c>
      <c r="J96">
        <f>'Datastream-M'!J97</f>
        <v>4</v>
      </c>
      <c r="K96" t="str">
        <f>'Datastream-M'!K97</f>
        <v>#NA</v>
      </c>
      <c r="L96">
        <f>'Datastream-M'!L97</f>
        <v>484.8</v>
      </c>
      <c r="M96">
        <f>'Datastream-M'!M97</f>
        <v>104354</v>
      </c>
      <c r="N96" t="str">
        <f>'Datastream-M'!N97</f>
        <v>#NA</v>
      </c>
      <c r="O96" t="str">
        <f>'Datastream-M'!O97</f>
        <v>#NA</v>
      </c>
      <c r="P96">
        <f>'Datastream-M'!P97</f>
        <v>2.1</v>
      </c>
      <c r="S96" s="1">
        <f>'[2]Deutschland Monatsdaten'!C96</f>
        <v>0.29048022728605055</v>
      </c>
      <c r="T96" s="1">
        <v>1.3843830656548701</v>
      </c>
      <c r="U96">
        <f>'Datastream-M'!BL97</f>
        <v>3.89</v>
      </c>
      <c r="W96">
        <f>'Datastream-M'!BM97</f>
        <v>3.22</v>
      </c>
      <c r="Y96" t="str">
        <f>'Datastream-M'!W97</f>
        <v>#NA</v>
      </c>
      <c r="Z96" t="str">
        <f>'Datastream-M'!X97</f>
        <v>#NA</v>
      </c>
      <c r="AA96" s="42" t="str">
        <f>'Datastream-M'!Y97</f>
        <v>#NA</v>
      </c>
      <c r="AE96">
        <f>'Datastream-M'!AC97</f>
        <v>0.488958</v>
      </c>
      <c r="AH96" t="str">
        <f>'Datastream-M'!AD97</f>
        <v>#NA</v>
      </c>
      <c r="AJ96">
        <f>'Datastream-M'!AF97</f>
        <v>87.556561000000002</v>
      </c>
      <c r="AK96">
        <f>'Datastream-M'!AG97</f>
        <v>2.23</v>
      </c>
      <c r="AL96">
        <f>'Datastream-M'!AH97</f>
        <v>28.9</v>
      </c>
      <c r="AQ96" s="2">
        <f>'Datastream-M'!AM97</f>
        <v>36.578600000000002</v>
      </c>
      <c r="AR96" s="2">
        <f>'Datastream-M'!AN97</f>
        <v>99.821299999999994</v>
      </c>
      <c r="AS96" s="8">
        <f>'West-Deutschland-Q'!AI97</f>
        <v>18.5</v>
      </c>
      <c r="AT96" s="8">
        <f>100-'West-Deutschland-Q'!AJ97</f>
        <v>93</v>
      </c>
      <c r="AV96" s="19">
        <f>'[5]Deutschland Monatsdaten'!K96</f>
        <v>1.2692395311413851</v>
      </c>
      <c r="BH96" s="1">
        <f>'Datastream-M'!AX97</f>
        <v>4</v>
      </c>
      <c r="BI96" s="1">
        <f>'Datastream-M'!AY97</f>
        <v>7.6</v>
      </c>
      <c r="BJ96" s="1">
        <f>'Datastream-M'!AZ97</f>
        <v>24.6</v>
      </c>
      <c r="BK96">
        <f>'Datastream-M'!BA97</f>
        <v>29.9</v>
      </c>
      <c r="BL96">
        <f>'Datastream-M'!BB97</f>
        <v>20.100000000000001</v>
      </c>
      <c r="BQ96" s="30">
        <f t="shared" si="1"/>
        <v>4.5607189165531601</v>
      </c>
      <c r="BZ96" s="40"/>
      <c r="CN96" s="8">
        <f>'West-Deutschland-Q'!AP97</f>
        <v>-9.5</v>
      </c>
      <c r="CO96" s="8">
        <f>'West-Deutschland-Q'!AQ97</f>
        <v>-8.6</v>
      </c>
      <c r="CV96">
        <f>'Datastream-M'!CF97</f>
        <v>150176</v>
      </c>
      <c r="DE96" s="8">
        <f>'West-Deutschland-Q'!AR97</f>
        <v>66.7</v>
      </c>
      <c r="EF96" s="1" t="str">
        <f>'Datastream-M'!DQ97</f>
        <v>#NA</v>
      </c>
    </row>
    <row r="97" spans="1:136">
      <c r="A97" s="3">
        <v>24821</v>
      </c>
      <c r="B97" t="str">
        <f>'Datastream-M'!B98</f>
        <v>#NA</v>
      </c>
      <c r="F97">
        <f>'Datastream-M'!F98</f>
        <v>30.2</v>
      </c>
      <c r="G97">
        <f>'Datastream-M'!G98</f>
        <v>0.488958</v>
      </c>
      <c r="H97" t="str">
        <f>'Datastream-M'!H98</f>
        <v>#NA</v>
      </c>
      <c r="I97">
        <f>'Datastream-M'!I98</f>
        <v>62.9</v>
      </c>
      <c r="J97">
        <f>'Datastream-M'!J98</f>
        <v>4.07</v>
      </c>
      <c r="K97" t="str">
        <f>'Datastream-M'!K98</f>
        <v>#NA</v>
      </c>
      <c r="L97">
        <f>'Datastream-M'!L98</f>
        <v>503.2</v>
      </c>
      <c r="M97">
        <f>'Datastream-M'!M98</f>
        <v>100304</v>
      </c>
      <c r="N97" t="str">
        <f>'Datastream-M'!N98</f>
        <v>#NA</v>
      </c>
      <c r="O97" t="str">
        <f>'Datastream-M'!O98</f>
        <v>#NA</v>
      </c>
      <c r="P97">
        <f>'Datastream-M'!P98</f>
        <v>2.1</v>
      </c>
      <c r="S97" s="1">
        <f>'[2]Deutschland Monatsdaten'!C97</f>
        <v>0.51050812182727501</v>
      </c>
      <c r="T97" s="1">
        <v>1.401315009342337</v>
      </c>
      <c r="U97">
        <f>'Datastream-M'!BL98</f>
        <v>3.99</v>
      </c>
      <c r="W97">
        <f>'Datastream-M'!BM98</f>
        <v>3.53</v>
      </c>
      <c r="Y97" t="str">
        <f>'Datastream-M'!W98</f>
        <v>#NA</v>
      </c>
      <c r="Z97" t="str">
        <f>'Datastream-M'!X98</f>
        <v>#NA</v>
      </c>
      <c r="AA97" s="42" t="str">
        <f>'Datastream-M'!Y98</f>
        <v>#NA</v>
      </c>
      <c r="AE97">
        <f>'Datastream-M'!AC98</f>
        <v>0.488958</v>
      </c>
      <c r="AH97" t="str">
        <f>'Datastream-M'!AD98</f>
        <v>#NA</v>
      </c>
      <c r="AJ97">
        <f>'Datastream-M'!AF98</f>
        <v>87.755101999999994</v>
      </c>
      <c r="AK97">
        <f>'Datastream-M'!AG98</f>
        <v>2.23</v>
      </c>
      <c r="AL97">
        <f>'Datastream-M'!AH98</f>
        <v>29</v>
      </c>
      <c r="AQ97" s="2">
        <f>'Datastream-M'!AM98</f>
        <v>36.8245</v>
      </c>
      <c r="AR97" s="2">
        <f>'Datastream-M'!AN98</f>
        <v>100.14400000000001</v>
      </c>
      <c r="AS97" s="8">
        <f>'West-Deutschland-Q'!AI98</f>
        <v>30.1</v>
      </c>
      <c r="AT97" s="8">
        <f>100-'West-Deutschland-Q'!AJ98</f>
        <v>45</v>
      </c>
      <c r="AV97" s="19">
        <f>'[5]Deutschland Monatsdaten'!K97</f>
        <v>1.2712659969184001</v>
      </c>
      <c r="BH97" s="1">
        <f>'Datastream-M'!AX98</f>
        <v>4</v>
      </c>
      <c r="BI97" s="1">
        <f>'Datastream-M'!AY98</f>
        <v>7.6</v>
      </c>
      <c r="BJ97" s="1">
        <f>'Datastream-M'!AZ98</f>
        <v>24.5</v>
      </c>
      <c r="BK97">
        <f>'Datastream-M'!BA98</f>
        <v>29.6</v>
      </c>
      <c r="BL97">
        <f>'Datastream-M'!BB98</f>
        <v>20.100000000000001</v>
      </c>
      <c r="BQ97" s="30">
        <f t="shared" si="1"/>
        <v>4.5607189165531601</v>
      </c>
      <c r="BZ97" s="40"/>
      <c r="CN97" s="8">
        <f>'West-Deutschland-Q'!AP98</f>
        <v>3.2</v>
      </c>
      <c r="CO97" s="8">
        <f>'West-Deutschland-Q'!AQ98</f>
        <v>-1.2</v>
      </c>
      <c r="CV97">
        <f>'Datastream-M'!CF98</f>
        <v>152814</v>
      </c>
      <c r="DE97" s="8">
        <f>'West-Deutschland-Q'!AR98</f>
        <v>59.7</v>
      </c>
      <c r="EF97" s="1" t="str">
        <f>'Datastream-M'!DQ98</f>
        <v>#NA</v>
      </c>
    </row>
    <row r="98" spans="1:136">
      <c r="A98" s="3">
        <v>24852</v>
      </c>
      <c r="B98" t="str">
        <f>'Datastream-M'!B99</f>
        <v>#NA</v>
      </c>
      <c r="F98">
        <f>'Datastream-M'!F99</f>
        <v>30.3</v>
      </c>
      <c r="G98">
        <f>'Datastream-M'!G99</f>
        <v>0.488958</v>
      </c>
      <c r="H98" t="str">
        <f>'Datastream-M'!H99</f>
        <v>#NA</v>
      </c>
      <c r="I98">
        <f>'Datastream-M'!I99</f>
        <v>63.4</v>
      </c>
      <c r="J98">
        <f>'Datastream-M'!J99</f>
        <v>3.32</v>
      </c>
      <c r="K98" t="str">
        <f>'Datastream-M'!K99</f>
        <v>#NA</v>
      </c>
      <c r="L98">
        <f>'Datastream-M'!L99</f>
        <v>524.6</v>
      </c>
      <c r="M98">
        <f>'Datastream-M'!M99</f>
        <v>64575</v>
      </c>
      <c r="N98" t="str">
        <f>'Datastream-M'!N99</f>
        <v>#NA</v>
      </c>
      <c r="O98" t="str">
        <f>'Datastream-M'!O99</f>
        <v>#NA</v>
      </c>
      <c r="P98">
        <f>'Datastream-M'!P99</f>
        <v>2</v>
      </c>
      <c r="S98" s="1">
        <f>'[2]Deutschland Monatsdaten'!C98</f>
        <v>0.68680954991180942</v>
      </c>
      <c r="T98" s="1">
        <v>1.3997229378432756</v>
      </c>
      <c r="U98">
        <f>'Datastream-M'!BL99</f>
        <v>4.09</v>
      </c>
      <c r="W98">
        <f>'Datastream-M'!BM99</f>
        <v>3.32</v>
      </c>
      <c r="Y98" t="str">
        <f>'Datastream-M'!W99</f>
        <v>#NA</v>
      </c>
      <c r="Z98" t="str">
        <f>'Datastream-M'!X99</f>
        <v>#NA</v>
      </c>
      <c r="AA98" s="42" t="str">
        <f>'Datastream-M'!Y99</f>
        <v>#NA</v>
      </c>
      <c r="AE98">
        <f>'Datastream-M'!AC99</f>
        <v>0.488958</v>
      </c>
      <c r="AH98" t="str">
        <f>'Datastream-M'!AD99</f>
        <v>#NA</v>
      </c>
      <c r="AJ98">
        <f>'Datastream-M'!AF99</f>
        <v>87.243735999999998</v>
      </c>
      <c r="AK98">
        <f>'Datastream-M'!AG99</f>
        <v>2.23</v>
      </c>
      <c r="AL98">
        <f>'Datastream-M'!AH99</f>
        <v>29.1</v>
      </c>
      <c r="AQ98" s="2">
        <f>'Datastream-M'!AM99</f>
        <v>37.044899999999998</v>
      </c>
      <c r="AR98" s="2">
        <f>'Datastream-M'!AN99</f>
        <v>100.39109999999999</v>
      </c>
      <c r="AS98" s="8">
        <f>'West-Deutschland-Q'!AI99</f>
        <v>35.299999999999997</v>
      </c>
      <c r="AT98" s="8">
        <f>100-'West-Deutschland-Q'!AJ99</f>
        <v>16</v>
      </c>
      <c r="AV98" s="19">
        <f>'[5]Deutschland Monatsdaten'!K98</f>
        <v>1.2752033258822073</v>
      </c>
      <c r="BH98" s="1">
        <f>'Datastream-M'!AX99</f>
        <v>4</v>
      </c>
      <c r="BI98" s="1">
        <f>'Datastream-M'!AY99</f>
        <v>7.7</v>
      </c>
      <c r="BJ98" s="1">
        <f>'Datastream-M'!AZ99</f>
        <v>24.8</v>
      </c>
      <c r="BK98">
        <f>'Datastream-M'!BA99</f>
        <v>29.9</v>
      </c>
      <c r="BL98">
        <f>'Datastream-M'!BB99</f>
        <v>20.3</v>
      </c>
      <c r="BQ98" s="30">
        <f t="shared" si="1"/>
        <v>4.5607189165531601</v>
      </c>
      <c r="BZ98" s="40"/>
      <c r="CN98" s="8">
        <f>'West-Deutschland-Q'!AP99</f>
        <v>-6.4</v>
      </c>
      <c r="CO98" s="8">
        <f>'West-Deutschland-Q'!AQ99</f>
        <v>-6.4</v>
      </c>
      <c r="CV98">
        <f>'Datastream-M'!CF99</f>
        <v>152180</v>
      </c>
      <c r="DE98" s="8">
        <f>'West-Deutschland-Q'!AR99</f>
        <v>48.9</v>
      </c>
      <c r="EF98" s="1" t="str">
        <f>'Datastream-M'!DQ99</f>
        <v>#NA</v>
      </c>
    </row>
    <row r="99" spans="1:136">
      <c r="A99" s="3">
        <v>24883</v>
      </c>
      <c r="B99" t="str">
        <f>'Datastream-M'!B100</f>
        <v>#NA</v>
      </c>
      <c r="F99">
        <f>'Datastream-M'!F100</f>
        <v>30.6</v>
      </c>
      <c r="G99">
        <f>'Datastream-M'!G100</f>
        <v>0.488958</v>
      </c>
      <c r="H99" t="str">
        <f>'Datastream-M'!H100</f>
        <v>#NA</v>
      </c>
      <c r="I99">
        <f>'Datastream-M'!I100</f>
        <v>63.9</v>
      </c>
      <c r="J99">
        <f>'Datastream-M'!J100</f>
        <v>3.45</v>
      </c>
      <c r="K99" t="str">
        <f>'Datastream-M'!K100</f>
        <v>#NA</v>
      </c>
      <c r="L99">
        <f>'Datastream-M'!L100</f>
        <v>522.20000000000005</v>
      </c>
      <c r="M99">
        <f>'Datastream-M'!M100</f>
        <v>101205</v>
      </c>
      <c r="N99" t="str">
        <f>'Datastream-M'!N100</f>
        <v>#NA</v>
      </c>
      <c r="O99" t="str">
        <f>'Datastream-M'!O100</f>
        <v>#NA</v>
      </c>
      <c r="P99">
        <f>'Datastream-M'!P100</f>
        <v>1.8</v>
      </c>
      <c r="S99" s="1">
        <f>'[2]Deutschland Monatsdaten'!C99</f>
        <v>0.35504016769210783</v>
      </c>
      <c r="T99" s="1">
        <v>1.4063624095485385</v>
      </c>
      <c r="U99">
        <f>'Datastream-M'!BL100</f>
        <v>3.99</v>
      </c>
      <c r="W99">
        <f>'Datastream-M'!BM100</f>
        <v>3.32</v>
      </c>
      <c r="Y99" t="str">
        <f>'Datastream-M'!W100</f>
        <v>#NA</v>
      </c>
      <c r="Z99" t="str">
        <f>'Datastream-M'!X100</f>
        <v>#NA</v>
      </c>
      <c r="AA99" s="42" t="str">
        <f>'Datastream-M'!Y100</f>
        <v>#NA</v>
      </c>
      <c r="AE99">
        <f>'Datastream-M'!AC100</f>
        <v>0.488958</v>
      </c>
      <c r="AH99" t="str">
        <f>'Datastream-M'!AD100</f>
        <v>#NA</v>
      </c>
      <c r="AJ99">
        <f>'Datastream-M'!AF100</f>
        <v>86.848072999999999</v>
      </c>
      <c r="AK99">
        <f>'Datastream-M'!AG100</f>
        <v>2.23</v>
      </c>
      <c r="AL99">
        <f>'Datastream-M'!AH100</f>
        <v>29.2</v>
      </c>
      <c r="AQ99" s="2">
        <f>'Datastream-M'!AM100</f>
        <v>37.265099999999997</v>
      </c>
      <c r="AR99" s="2">
        <f>'Datastream-M'!AN100</f>
        <v>100.63200000000001</v>
      </c>
      <c r="AS99" s="8">
        <f>'West-Deutschland-Q'!AI100</f>
        <v>23.1</v>
      </c>
      <c r="AT99" s="8">
        <f>100-'West-Deutschland-Q'!AJ100</f>
        <v>40</v>
      </c>
      <c r="AV99" s="19">
        <f>'[5]Deutschland Monatsdaten'!K99</f>
        <v>1.2780288160694304</v>
      </c>
      <c r="BH99" s="1">
        <f>'Datastream-M'!AX100</f>
        <v>4</v>
      </c>
      <c r="BI99" s="1">
        <f>'Datastream-M'!AY100</f>
        <v>7.8</v>
      </c>
      <c r="BJ99" s="1">
        <f>'Datastream-M'!AZ100</f>
        <v>25.4</v>
      </c>
      <c r="BK99">
        <f>'Datastream-M'!BA100</f>
        <v>30</v>
      </c>
      <c r="BL99">
        <f>'Datastream-M'!BB100</f>
        <v>21.1</v>
      </c>
      <c r="BQ99" s="30">
        <f t="shared" si="1"/>
        <v>4.5607189165531601</v>
      </c>
      <c r="BZ99" s="40"/>
      <c r="CN99" s="8">
        <f>'West-Deutschland-Q'!AP100</f>
        <v>-2.7</v>
      </c>
      <c r="CO99" s="8">
        <f>'West-Deutschland-Q'!AQ100</f>
        <v>-8.4</v>
      </c>
      <c r="CV99">
        <f>'Datastream-M'!CF100</f>
        <v>153184</v>
      </c>
      <c r="DE99" s="8">
        <f>'West-Deutschland-Q'!AR100</f>
        <v>51.7</v>
      </c>
      <c r="EF99" s="1" t="str">
        <f>'Datastream-M'!DQ100</f>
        <v>#NA</v>
      </c>
    </row>
    <row r="100" spans="1:136">
      <c r="A100" s="3">
        <v>24912</v>
      </c>
      <c r="B100" t="str">
        <f>'Datastream-M'!B101</f>
        <v>#NA</v>
      </c>
      <c r="F100">
        <f>'Datastream-M'!F101</f>
        <v>30.3</v>
      </c>
      <c r="G100">
        <f>'Datastream-M'!G101</f>
        <v>0.488958</v>
      </c>
      <c r="H100" t="str">
        <f>'Datastream-M'!H101</f>
        <v>#NA</v>
      </c>
      <c r="I100">
        <f>'Datastream-M'!I101</f>
        <v>64.400000000000006</v>
      </c>
      <c r="J100">
        <f>'Datastream-M'!J101</f>
        <v>3.5449999999999999</v>
      </c>
      <c r="K100" t="str">
        <f>'Datastream-M'!K101</f>
        <v>#NA</v>
      </c>
      <c r="L100">
        <f>'Datastream-M'!L101</f>
        <v>535.6</v>
      </c>
      <c r="M100">
        <f>'Datastream-M'!M101</f>
        <v>155131</v>
      </c>
      <c r="N100" t="str">
        <f>'Datastream-M'!N101</f>
        <v>#NA</v>
      </c>
      <c r="O100" t="str">
        <f>'Datastream-M'!O101</f>
        <v>#NA</v>
      </c>
      <c r="P100">
        <f>'Datastream-M'!P101</f>
        <v>1.8</v>
      </c>
      <c r="S100" s="1">
        <f>'[2]Deutschland Monatsdaten'!C100</f>
        <v>3.0010229093576774E-2</v>
      </c>
      <c r="T100" s="1">
        <v>1.4169465234268432</v>
      </c>
      <c r="U100">
        <f>'Datastream-M'!BL101</f>
        <v>4.04</v>
      </c>
      <c r="W100">
        <f>'Datastream-M'!BM101</f>
        <v>3.27</v>
      </c>
      <c r="Y100" t="str">
        <f>'Datastream-M'!W101</f>
        <v>#NA</v>
      </c>
      <c r="Z100" t="str">
        <f>'Datastream-M'!X101</f>
        <v>#NA</v>
      </c>
      <c r="AA100" s="42" t="str">
        <f>'Datastream-M'!Y101</f>
        <v>#NA</v>
      </c>
      <c r="AE100">
        <f>'Datastream-M'!AC101</f>
        <v>0.488958</v>
      </c>
      <c r="AH100" t="str">
        <f>'Datastream-M'!AD101</f>
        <v>#NA</v>
      </c>
      <c r="AJ100">
        <f>'Datastream-M'!AF101</f>
        <v>86.651584</v>
      </c>
      <c r="AK100">
        <f>'Datastream-M'!AG101</f>
        <v>2.23</v>
      </c>
      <c r="AL100">
        <f>'Datastream-M'!AH101</f>
        <v>29.3</v>
      </c>
      <c r="AQ100" s="2">
        <f>'Datastream-M'!AM101</f>
        <v>37.498800000000003</v>
      </c>
      <c r="AR100" s="2">
        <f>'Datastream-M'!AN101</f>
        <v>100.9033</v>
      </c>
      <c r="AS100" s="8">
        <f>'West-Deutschland-Q'!AI101</f>
        <v>16.100000000000001</v>
      </c>
      <c r="AT100" s="8">
        <f>100-'West-Deutschland-Q'!AJ101</f>
        <v>61</v>
      </c>
      <c r="AV100" s="19">
        <f>'[5]Deutschland Monatsdaten'!K100</f>
        <v>1.2842491436434837</v>
      </c>
      <c r="BH100" s="1">
        <f>'Datastream-M'!AX101</f>
        <v>4</v>
      </c>
      <c r="BI100" s="1">
        <f>'Datastream-M'!AY101</f>
        <v>7.8</v>
      </c>
      <c r="BJ100" s="1">
        <f>'Datastream-M'!AZ101</f>
        <v>25.2</v>
      </c>
      <c r="BK100">
        <f>'Datastream-M'!BA101</f>
        <v>29.6</v>
      </c>
      <c r="BL100">
        <f>'Datastream-M'!BB101</f>
        <v>21.1</v>
      </c>
      <c r="BQ100" s="30">
        <f t="shared" si="1"/>
        <v>4.5607189165531601</v>
      </c>
      <c r="BZ100" s="40"/>
      <c r="CN100" s="8">
        <f>'West-Deutschland-Q'!AP101</f>
        <v>-1.7</v>
      </c>
      <c r="CO100" s="8">
        <f>'West-Deutschland-Q'!AQ101</f>
        <v>-2.2000000000000002</v>
      </c>
      <c r="CV100">
        <f>'Datastream-M'!CF101</f>
        <v>154595</v>
      </c>
      <c r="DE100" s="8">
        <f>'West-Deutschland-Q'!AR101</f>
        <v>59.9</v>
      </c>
      <c r="EF100" s="1" t="str">
        <f>'Datastream-M'!DQ101</f>
        <v>#NA</v>
      </c>
    </row>
    <row r="101" spans="1:136">
      <c r="A101" s="3">
        <v>24943</v>
      </c>
      <c r="B101" t="str">
        <f>'Datastream-M'!B102</f>
        <v>#NA</v>
      </c>
      <c r="F101">
        <f>'Datastream-M'!F102</f>
        <v>32</v>
      </c>
      <c r="G101">
        <f>'Datastream-M'!G102</f>
        <v>0.488958</v>
      </c>
      <c r="H101" t="str">
        <f>'Datastream-M'!H102</f>
        <v>#NA</v>
      </c>
      <c r="I101">
        <f>'Datastream-M'!I102</f>
        <v>64.7</v>
      </c>
      <c r="J101">
        <f>'Datastream-M'!J102</f>
        <v>3.64</v>
      </c>
      <c r="K101" t="str">
        <f>'Datastream-M'!K102</f>
        <v>#NA</v>
      </c>
      <c r="L101">
        <f>'Datastream-M'!L102</f>
        <v>562.20000000000005</v>
      </c>
      <c r="M101">
        <f>'Datastream-M'!M102</f>
        <v>167183</v>
      </c>
      <c r="N101" t="str">
        <f>'Datastream-M'!N102</f>
        <v>#NA</v>
      </c>
      <c r="O101" t="str">
        <f>'Datastream-M'!O102</f>
        <v>#NA</v>
      </c>
      <c r="P101">
        <f>'Datastream-M'!P102</f>
        <v>1.7</v>
      </c>
      <c r="S101" s="1">
        <f>'[2]Deutschland Monatsdaten'!C101</f>
        <v>0.92433690750330566</v>
      </c>
      <c r="T101" s="1">
        <v>1.4265287818947927</v>
      </c>
      <c r="U101">
        <f>'Datastream-M'!BL102</f>
        <v>3.94</v>
      </c>
      <c r="W101">
        <f>'Datastream-M'!BM102</f>
        <v>3.32</v>
      </c>
      <c r="Y101" t="str">
        <f>'Datastream-M'!W102</f>
        <v>#NA</v>
      </c>
      <c r="Z101" t="str">
        <f>'Datastream-M'!X102</f>
        <v>#NA</v>
      </c>
      <c r="AA101" s="42" t="str">
        <f>'Datastream-M'!Y102</f>
        <v>#NA</v>
      </c>
      <c r="AE101">
        <f>'Datastream-M'!AC102</f>
        <v>0.488958</v>
      </c>
      <c r="AH101" t="str">
        <f>'Datastream-M'!AD102</f>
        <v>#NA</v>
      </c>
      <c r="AJ101">
        <f>'Datastream-M'!AF102</f>
        <v>87.385321000000005</v>
      </c>
      <c r="AK101">
        <f>'Datastream-M'!AG102</f>
        <v>2.23</v>
      </c>
      <c r="AL101">
        <f>'Datastream-M'!AH102</f>
        <v>29.3</v>
      </c>
      <c r="AQ101" s="2">
        <f>'Datastream-M'!AM102</f>
        <v>37.751300000000001</v>
      </c>
      <c r="AR101" s="2">
        <f>'Datastream-M'!AN102</f>
        <v>101.2192</v>
      </c>
      <c r="AS101" s="8">
        <f>'West-Deutschland-Q'!AI102</f>
        <v>7.1</v>
      </c>
      <c r="AT101" s="8">
        <f>100-'West-Deutschland-Q'!AJ102</f>
        <v>98</v>
      </c>
      <c r="AV101" s="19">
        <f>'[5]Deutschland Monatsdaten'!K101</f>
        <v>1.2836447313100086</v>
      </c>
      <c r="BH101" s="1">
        <f>'Datastream-M'!AX102</f>
        <v>4</v>
      </c>
      <c r="BI101" s="1">
        <f>'Datastream-M'!AY102</f>
        <v>7.6</v>
      </c>
      <c r="BJ101" s="1">
        <f>'Datastream-M'!AZ102</f>
        <v>24.3</v>
      </c>
      <c r="BK101">
        <f>'Datastream-M'!BA102</f>
        <v>29.8</v>
      </c>
      <c r="BL101">
        <f>'Datastream-M'!BB102</f>
        <v>19.7</v>
      </c>
      <c r="BQ101" s="30">
        <f t="shared" si="1"/>
        <v>4.5607189165531601</v>
      </c>
      <c r="BZ101" s="40"/>
      <c r="CN101" s="8">
        <f>'West-Deutschland-Q'!AP102</f>
        <v>9.1</v>
      </c>
      <c r="CO101" s="8">
        <f>'West-Deutschland-Q'!AQ102</f>
        <v>3</v>
      </c>
      <c r="CV101">
        <f>'Datastream-M'!CF102</f>
        <v>155079</v>
      </c>
      <c r="DE101" s="8">
        <f>'West-Deutschland-Q'!AR102</f>
        <v>67.400000000000006</v>
      </c>
      <c r="EF101" s="1" t="str">
        <f>'Datastream-M'!DQ102</f>
        <v>#NA</v>
      </c>
    </row>
    <row r="102" spans="1:136">
      <c r="A102" s="3">
        <v>24973</v>
      </c>
      <c r="B102" t="str">
        <f>'Datastream-M'!B103</f>
        <v>#NA</v>
      </c>
      <c r="F102">
        <f>'Datastream-M'!F103</f>
        <v>33.4</v>
      </c>
      <c r="G102">
        <f>'Datastream-M'!G103</f>
        <v>0.488958</v>
      </c>
      <c r="H102" t="str">
        <f>'Datastream-M'!H103</f>
        <v>#NA</v>
      </c>
      <c r="I102">
        <f>'Datastream-M'!I103</f>
        <v>65.599999999999994</v>
      </c>
      <c r="J102">
        <f>'Datastream-M'!J103</f>
        <v>3.68</v>
      </c>
      <c r="K102" t="str">
        <f>'Datastream-M'!K103</f>
        <v>#NA</v>
      </c>
      <c r="L102">
        <f>'Datastream-M'!L103</f>
        <v>557.5</v>
      </c>
      <c r="M102">
        <f>'Datastream-M'!M103</f>
        <v>158333</v>
      </c>
      <c r="N102" t="str">
        <f>'Datastream-M'!N103</f>
        <v>#NA</v>
      </c>
      <c r="O102" t="str">
        <f>'Datastream-M'!O103</f>
        <v>#NA</v>
      </c>
      <c r="P102">
        <f>'Datastream-M'!P103</f>
        <v>1.6</v>
      </c>
      <c r="S102" s="1">
        <f>'[2]Deutschland Monatsdaten'!C102</f>
        <v>0.27069028904192405</v>
      </c>
      <c r="T102" s="1">
        <v>1.4443952350672353</v>
      </c>
      <c r="U102">
        <f>'Datastream-M'!BL103</f>
        <v>3.99</v>
      </c>
      <c r="W102">
        <f>'Datastream-M'!BM103</f>
        <v>3.32</v>
      </c>
      <c r="Y102" t="str">
        <f>'Datastream-M'!W103</f>
        <v>#NA</v>
      </c>
      <c r="Z102" t="str">
        <f>'Datastream-M'!X103</f>
        <v>#NA</v>
      </c>
      <c r="AA102" s="42" t="str">
        <f>'Datastream-M'!Y103</f>
        <v>#NA</v>
      </c>
      <c r="AE102">
        <f>'Datastream-M'!AC103</f>
        <v>0.488958</v>
      </c>
      <c r="AH102" t="str">
        <f>'Datastream-M'!AD103</f>
        <v>#NA</v>
      </c>
      <c r="AJ102">
        <f>'Datastream-M'!AF103</f>
        <v>88.194444000000004</v>
      </c>
      <c r="AK102">
        <f>'Datastream-M'!AG103</f>
        <v>2.23</v>
      </c>
      <c r="AL102">
        <f>'Datastream-M'!AH103</f>
        <v>29.4</v>
      </c>
      <c r="AQ102" s="2">
        <f>'Datastream-M'!AM103</f>
        <v>38.017699999999998</v>
      </c>
      <c r="AR102" s="2">
        <f>'Datastream-M'!AN103</f>
        <v>101.56570000000001</v>
      </c>
      <c r="AS102" s="8">
        <f>'West-Deutschland-Q'!AI103</f>
        <v>23.9</v>
      </c>
      <c r="AT102" s="8">
        <f>100-'West-Deutschland-Q'!AJ103</f>
        <v>95</v>
      </c>
      <c r="AV102" s="19">
        <f>'[5]Deutschland Monatsdaten'!K102</f>
        <v>1.2859531572290754</v>
      </c>
      <c r="BH102" s="1">
        <f>'Datastream-M'!AX103</f>
        <v>4</v>
      </c>
      <c r="BI102" s="1">
        <f>'Datastream-M'!AY103</f>
        <v>7.5</v>
      </c>
      <c r="BJ102" s="1">
        <f>'Datastream-M'!AZ103</f>
        <v>24.2</v>
      </c>
      <c r="BK102">
        <f>'Datastream-M'!BA103</f>
        <v>29.9</v>
      </c>
      <c r="BL102">
        <f>'Datastream-M'!BB103</f>
        <v>19.399999999999999</v>
      </c>
      <c r="BQ102" s="30">
        <f t="shared" si="1"/>
        <v>4.5607189165531601</v>
      </c>
      <c r="BZ102" s="40"/>
      <c r="CN102" s="8">
        <f>'West-Deutschland-Q'!AP103</f>
        <v>1.8</v>
      </c>
      <c r="CO102" s="8">
        <f>'West-Deutschland-Q'!AQ103</f>
        <v>2</v>
      </c>
      <c r="CV102">
        <f>'Datastream-M'!CF103</f>
        <v>156800</v>
      </c>
      <c r="DE102" s="8">
        <f>'West-Deutschland-Q'!AR103</f>
        <v>70.8</v>
      </c>
      <c r="EF102" s="1" t="str">
        <f>'Datastream-M'!DQ103</f>
        <v>#NA</v>
      </c>
    </row>
    <row r="103" spans="1:136">
      <c r="A103" s="3">
        <v>25004</v>
      </c>
      <c r="B103" t="str">
        <f>'Datastream-M'!B104</f>
        <v>#NA</v>
      </c>
      <c r="F103">
        <f>'Datastream-M'!F104</f>
        <v>33</v>
      </c>
      <c r="G103">
        <f>'Datastream-M'!G104</f>
        <v>0.488958</v>
      </c>
      <c r="H103" t="str">
        <f>'Datastream-M'!H104</f>
        <v>#NA</v>
      </c>
      <c r="I103">
        <f>'Datastream-M'!I104</f>
        <v>66.2</v>
      </c>
      <c r="J103">
        <f>'Datastream-M'!J104</f>
        <v>3.6349999999999998</v>
      </c>
      <c r="K103" t="str">
        <f>'Datastream-M'!K104</f>
        <v>#NA</v>
      </c>
      <c r="L103">
        <f>'Datastream-M'!L104</f>
        <v>591.4</v>
      </c>
      <c r="M103">
        <f>'Datastream-M'!M104</f>
        <v>113592</v>
      </c>
      <c r="N103" t="str">
        <f>'Datastream-M'!N104</f>
        <v>#NA</v>
      </c>
      <c r="O103" t="str">
        <f>'Datastream-M'!O104</f>
        <v>#NA</v>
      </c>
      <c r="P103">
        <f>'Datastream-M'!P104</f>
        <v>1.5</v>
      </c>
      <c r="S103" s="1">
        <f>'[2]Deutschland Monatsdaten'!C103</f>
        <v>0.27251714959510598</v>
      </c>
      <c r="T103" s="1">
        <v>1.457201150186439</v>
      </c>
      <c r="U103">
        <f>'Datastream-M'!BL104</f>
        <v>3.94</v>
      </c>
      <c r="W103">
        <f>'Datastream-M'!BM104</f>
        <v>3.27</v>
      </c>
      <c r="Y103" t="str">
        <f>'Datastream-M'!W104</f>
        <v>#NA</v>
      </c>
      <c r="Z103" t="str">
        <f>'Datastream-M'!X104</f>
        <v>#NA</v>
      </c>
      <c r="AA103" s="42" t="str">
        <f>'Datastream-M'!Y104</f>
        <v>#NA</v>
      </c>
      <c r="AE103">
        <f>'Datastream-M'!AC104</f>
        <v>0.488958</v>
      </c>
      <c r="AH103" t="str">
        <f>'Datastream-M'!AD104</f>
        <v>#NA</v>
      </c>
      <c r="AJ103">
        <f>'Datastream-M'!AF104</f>
        <v>88.399072000000004</v>
      </c>
      <c r="AK103">
        <f>'Datastream-M'!AG104</f>
        <v>2.23</v>
      </c>
      <c r="AL103">
        <f>'Datastream-M'!AH104</f>
        <v>29.5</v>
      </c>
      <c r="AQ103" s="2">
        <f>'Datastream-M'!AM104</f>
        <v>38.290700000000001</v>
      </c>
      <c r="AR103" s="2">
        <f>'Datastream-M'!AN104</f>
        <v>101.9235</v>
      </c>
      <c r="AS103" s="8">
        <f>'West-Deutschland-Q'!AI104</f>
        <v>19.8</v>
      </c>
      <c r="AT103" s="8">
        <f>100-'West-Deutschland-Q'!AJ104</f>
        <v>99</v>
      </c>
      <c r="AV103" s="19">
        <f>'[5]Deutschland Monatsdaten'!K103</f>
        <v>1.2914232811407613</v>
      </c>
      <c r="BH103" s="1">
        <f>'Datastream-M'!AX104</f>
        <v>4</v>
      </c>
      <c r="BI103" s="1">
        <f>'Datastream-M'!AY104</f>
        <v>7.4</v>
      </c>
      <c r="BJ103" s="1">
        <f>'Datastream-M'!AZ104</f>
        <v>23.8</v>
      </c>
      <c r="BK103">
        <f>'Datastream-M'!BA104</f>
        <v>28.8</v>
      </c>
      <c r="BL103">
        <f>'Datastream-M'!BB104</f>
        <v>19.600000000000001</v>
      </c>
      <c r="BQ103" s="30">
        <f t="shared" si="1"/>
        <v>4.5607189165531601</v>
      </c>
      <c r="BZ103" s="40"/>
      <c r="CN103" s="8">
        <f>'West-Deutschland-Q'!AP104</f>
        <v>0.6</v>
      </c>
      <c r="CO103" s="8">
        <f>'West-Deutschland-Q'!AQ104</f>
        <v>2</v>
      </c>
      <c r="CV103">
        <f>'Datastream-M'!CF104</f>
        <v>159211</v>
      </c>
      <c r="DE103" s="8">
        <f>'West-Deutschland-Q'!AR104</f>
        <v>71.599999999999994</v>
      </c>
      <c r="EF103" s="1" t="str">
        <f>'Datastream-M'!DQ104</f>
        <v>#NA</v>
      </c>
    </row>
    <row r="104" spans="1:136">
      <c r="A104" s="3">
        <v>25034</v>
      </c>
      <c r="B104" t="str">
        <f>'Datastream-M'!B105</f>
        <v>#NA</v>
      </c>
      <c r="F104">
        <f>'Datastream-M'!F105</f>
        <v>33.9</v>
      </c>
      <c r="G104">
        <f>'Datastream-M'!G105</f>
        <v>0.488958</v>
      </c>
      <c r="H104" t="str">
        <f>'Datastream-M'!H105</f>
        <v>#NA</v>
      </c>
      <c r="I104">
        <f>'Datastream-M'!I105</f>
        <v>66.400000000000006</v>
      </c>
      <c r="J104">
        <f>'Datastream-M'!J105</f>
        <v>3.59</v>
      </c>
      <c r="K104" t="str">
        <f>'Datastream-M'!K105</f>
        <v>#NA</v>
      </c>
      <c r="L104">
        <f>'Datastream-M'!L105</f>
        <v>585.70000000000005</v>
      </c>
      <c r="M104">
        <f>'Datastream-M'!M105</f>
        <v>119217</v>
      </c>
      <c r="N104" t="str">
        <f>'Datastream-M'!N105</f>
        <v>#NA</v>
      </c>
      <c r="O104" t="str">
        <f>'Datastream-M'!O105</f>
        <v>#NA</v>
      </c>
      <c r="P104">
        <f>'Datastream-M'!P105</f>
        <v>1.4</v>
      </c>
      <c r="S104" s="1">
        <f>'[2]Deutschland Monatsdaten'!C104</f>
        <v>0.41901684038192977</v>
      </c>
      <c r="T104" s="1">
        <v>1.4499496737423427</v>
      </c>
      <c r="U104">
        <f>'Datastream-M'!BL105</f>
        <v>4.24</v>
      </c>
      <c r="W104">
        <f>'Datastream-M'!BM105</f>
        <v>3.58</v>
      </c>
      <c r="Y104" t="str">
        <f>'Datastream-M'!W105</f>
        <v>#NA</v>
      </c>
      <c r="Z104" t="str">
        <f>'Datastream-M'!X105</f>
        <v>#NA</v>
      </c>
      <c r="AA104" s="42" t="str">
        <f>'Datastream-M'!Y105</f>
        <v>#NA</v>
      </c>
      <c r="AE104">
        <f>'Datastream-M'!AC105</f>
        <v>0.488958</v>
      </c>
      <c r="AH104" t="str">
        <f>'Datastream-M'!AD105</f>
        <v>#NA</v>
      </c>
      <c r="AJ104">
        <f>'Datastream-M'!AF105</f>
        <v>89.018692000000001</v>
      </c>
      <c r="AK104">
        <f>'Datastream-M'!AG105</f>
        <v>2.23</v>
      </c>
      <c r="AL104">
        <f>'Datastream-M'!AH105</f>
        <v>29.6</v>
      </c>
      <c r="AQ104" s="2">
        <f>'Datastream-M'!AM105</f>
        <v>38.564900000000002</v>
      </c>
      <c r="AR104" s="2">
        <f>'Datastream-M'!AN105</f>
        <v>102.27809999999999</v>
      </c>
      <c r="AS104" s="8">
        <f>'West-Deutschland-Q'!AI105</f>
        <v>21</v>
      </c>
      <c r="AT104" s="8">
        <f>100-'West-Deutschland-Q'!AJ105</f>
        <v>99</v>
      </c>
      <c r="AV104" s="19">
        <f>'[5]Deutschland Monatsdaten'!K104</f>
        <v>1.2955710145294004</v>
      </c>
      <c r="BH104" s="1">
        <f>'Datastream-M'!AX105</f>
        <v>4</v>
      </c>
      <c r="BI104" s="1">
        <f>'Datastream-M'!AY105</f>
        <v>7.4</v>
      </c>
      <c r="BJ104" s="1">
        <f>'Datastream-M'!AZ105</f>
        <v>23.6</v>
      </c>
      <c r="BK104">
        <f>'Datastream-M'!BA105</f>
        <v>28.3</v>
      </c>
      <c r="BL104">
        <f>'Datastream-M'!BB105</f>
        <v>19.5</v>
      </c>
      <c r="BQ104" s="30">
        <f t="shared" si="1"/>
        <v>4.5607189165531601</v>
      </c>
      <c r="BZ104" s="40"/>
      <c r="CN104" s="8">
        <f>'West-Deutschland-Q'!AP105</f>
        <v>13.2</v>
      </c>
      <c r="CO104" s="8">
        <f>'West-Deutschland-Q'!AQ105</f>
        <v>8</v>
      </c>
      <c r="CV104">
        <f>'Datastream-M'!CF105</f>
        <v>159283</v>
      </c>
      <c r="DE104" s="8">
        <f>'West-Deutschland-Q'!AR105</f>
        <v>73</v>
      </c>
      <c r="EF104" s="1" t="str">
        <f>'Datastream-M'!DQ105</f>
        <v>#NA</v>
      </c>
    </row>
    <row r="105" spans="1:136">
      <c r="A105" s="3">
        <v>25065</v>
      </c>
      <c r="B105" t="str">
        <f>'Datastream-M'!B106</f>
        <v>#NA</v>
      </c>
      <c r="F105">
        <f>'Datastream-M'!F106</f>
        <v>35.200000000000003</v>
      </c>
      <c r="G105">
        <f>'Datastream-M'!G106</f>
        <v>0.488958</v>
      </c>
      <c r="H105" t="str">
        <f>'Datastream-M'!H106</f>
        <v>#NA</v>
      </c>
      <c r="I105">
        <f>'Datastream-M'!I106</f>
        <v>67</v>
      </c>
      <c r="J105">
        <f>'Datastream-M'!J106</f>
        <v>3.55</v>
      </c>
      <c r="K105" t="str">
        <f>'Datastream-M'!K106</f>
        <v>#NA</v>
      </c>
      <c r="L105">
        <f>'Datastream-M'!L106</f>
        <v>591.20000000000005</v>
      </c>
      <c r="M105">
        <f>'Datastream-M'!M106</f>
        <v>83999</v>
      </c>
      <c r="N105" t="str">
        <f>'Datastream-M'!N106</f>
        <v>#NA</v>
      </c>
      <c r="O105" t="str">
        <f>'Datastream-M'!O106</f>
        <v>#NA</v>
      </c>
      <c r="P105">
        <f>'Datastream-M'!P106</f>
        <v>1.3</v>
      </c>
      <c r="S105" s="1">
        <f>'[2]Deutschland Monatsdaten'!C105</f>
        <v>0.22715221241588693</v>
      </c>
      <c r="T105" s="1">
        <v>1.4713932633563378</v>
      </c>
      <c r="U105">
        <f>'Datastream-M'!BL106</f>
        <v>4.45</v>
      </c>
      <c r="W105">
        <f>'Datastream-M'!BM106</f>
        <v>3.58</v>
      </c>
      <c r="Y105" t="str">
        <f>'Datastream-M'!W106</f>
        <v>#NA</v>
      </c>
      <c r="Z105" t="str">
        <f>'Datastream-M'!X106</f>
        <v>#NA</v>
      </c>
      <c r="AA105" s="42" t="str">
        <f>'Datastream-M'!Y106</f>
        <v>#NA</v>
      </c>
      <c r="AE105">
        <f>'Datastream-M'!AC106</f>
        <v>0.488958</v>
      </c>
      <c r="AH105" t="str">
        <f>'Datastream-M'!AD106</f>
        <v>#NA</v>
      </c>
      <c r="AJ105">
        <f>'Datastream-M'!AF106</f>
        <v>89.227165999999997</v>
      </c>
      <c r="AK105">
        <f>'Datastream-M'!AG106</f>
        <v>2.23</v>
      </c>
      <c r="AL105">
        <f>'Datastream-M'!AH106</f>
        <v>29.7</v>
      </c>
      <c r="AQ105" s="2">
        <f>'Datastream-M'!AM106</f>
        <v>38.824800000000003</v>
      </c>
      <c r="AR105" s="2">
        <f>'Datastream-M'!AN106</f>
        <v>102.5885</v>
      </c>
      <c r="AS105" s="8">
        <f>'West-Deutschland-Q'!AI106</f>
        <v>30.5</v>
      </c>
      <c r="AT105" s="8">
        <f>100-'West-Deutschland-Q'!AJ106</f>
        <v>88</v>
      </c>
      <c r="AV105" s="19">
        <f>'[5]Deutschland Monatsdaten'!K105</f>
        <v>1.3003988149169723</v>
      </c>
      <c r="BH105" s="1">
        <f>'Datastream-M'!AX106</f>
        <v>4</v>
      </c>
      <c r="BI105" s="1">
        <f>'Datastream-M'!AY106</f>
        <v>7.4</v>
      </c>
      <c r="BJ105" s="1">
        <f>'Datastream-M'!AZ106</f>
        <v>23.6</v>
      </c>
      <c r="BK105">
        <f>'Datastream-M'!BA106</f>
        <v>28.3</v>
      </c>
      <c r="BL105">
        <f>'Datastream-M'!BB106</f>
        <v>19.5</v>
      </c>
      <c r="BQ105" s="30">
        <f t="shared" si="1"/>
        <v>4.5607189165531601</v>
      </c>
      <c r="BZ105" s="40"/>
      <c r="CN105" s="8">
        <f>'West-Deutschland-Q'!AP106</f>
        <v>14.3</v>
      </c>
      <c r="CO105" s="8">
        <f>'West-Deutschland-Q'!AQ106</f>
        <v>9.5</v>
      </c>
      <c r="CV105">
        <f>'Datastream-M'!CF106</f>
        <v>161128</v>
      </c>
      <c r="DE105" s="8">
        <f>'West-Deutschland-Q'!AR106</f>
        <v>74.099999999999994</v>
      </c>
      <c r="EF105" s="1" t="str">
        <f>'Datastream-M'!DQ106</f>
        <v>#NA</v>
      </c>
    </row>
    <row r="106" spans="1:136">
      <c r="A106" s="3">
        <v>25096</v>
      </c>
      <c r="B106" t="str">
        <f>'Datastream-M'!B107</f>
        <v>#NA</v>
      </c>
      <c r="F106">
        <f>'Datastream-M'!F107</f>
        <v>35.1</v>
      </c>
      <c r="G106">
        <f>'Datastream-M'!G107</f>
        <v>0.488958</v>
      </c>
      <c r="H106" t="str">
        <f>'Datastream-M'!H107</f>
        <v>#NA</v>
      </c>
      <c r="I106">
        <f>'Datastream-M'!I107</f>
        <v>68.599999999999994</v>
      </c>
      <c r="J106">
        <f>'Datastream-M'!J107</f>
        <v>4.1500000000000004</v>
      </c>
      <c r="K106" t="str">
        <f>'Datastream-M'!K107</f>
        <v>#NA</v>
      </c>
      <c r="L106">
        <f>'Datastream-M'!L107</f>
        <v>567.29999999999995</v>
      </c>
      <c r="M106">
        <f>'Datastream-M'!M107</f>
        <v>116300</v>
      </c>
      <c r="N106" t="str">
        <f>'Datastream-M'!N107</f>
        <v>#NA</v>
      </c>
      <c r="O106" t="str">
        <f>'Datastream-M'!O107</f>
        <v>#NA</v>
      </c>
      <c r="P106">
        <f>'Datastream-M'!P107</f>
        <v>1.3</v>
      </c>
      <c r="S106" s="1">
        <f>'[2]Deutschland Monatsdaten'!C106</f>
        <v>0.22301432957779768</v>
      </c>
      <c r="T106" s="1">
        <v>1.4859577495834937</v>
      </c>
      <c r="U106">
        <f>'Datastream-M'!BL107</f>
        <v>4.3499999999999996</v>
      </c>
      <c r="W106">
        <f>'Datastream-M'!BM107</f>
        <v>3.58</v>
      </c>
      <c r="Y106" t="str">
        <f>'Datastream-M'!W107</f>
        <v>#NA</v>
      </c>
      <c r="Z106" t="str">
        <f>'Datastream-M'!X107</f>
        <v>#NA</v>
      </c>
      <c r="AA106" s="42" t="str">
        <f>'Datastream-M'!Y107</f>
        <v>#NA</v>
      </c>
      <c r="AE106">
        <f>'Datastream-M'!AC107</f>
        <v>0.488958</v>
      </c>
      <c r="AH106" t="str">
        <f>'Datastream-M'!AD107</f>
        <v>#NA</v>
      </c>
      <c r="AJ106">
        <f>'Datastream-M'!AF107</f>
        <v>88.811188999999999</v>
      </c>
      <c r="AK106">
        <f>'Datastream-M'!AG107</f>
        <v>2.23</v>
      </c>
      <c r="AL106">
        <f>'Datastream-M'!AH107</f>
        <v>29.8</v>
      </c>
      <c r="AQ106" s="2">
        <f>'Datastream-M'!AM107</f>
        <v>39.0625</v>
      </c>
      <c r="AR106" s="2">
        <f>'Datastream-M'!AN107</f>
        <v>102.8349</v>
      </c>
      <c r="AS106" s="8">
        <f>'West-Deutschland-Q'!AI107</f>
        <v>36.1</v>
      </c>
      <c r="AT106" s="8">
        <f>100-'West-Deutschland-Q'!AJ107</f>
        <v>85</v>
      </c>
      <c r="AV106" s="19">
        <f>'[5]Deutschland Monatsdaten'!K106</f>
        <v>1.3030765417822856</v>
      </c>
      <c r="BH106" s="1">
        <f>'Datastream-M'!AX107</f>
        <v>4</v>
      </c>
      <c r="BI106" s="1">
        <f>'Datastream-M'!AY107</f>
        <v>7.4</v>
      </c>
      <c r="BJ106" s="1">
        <f>'Datastream-M'!AZ107</f>
        <v>23.7</v>
      </c>
      <c r="BK106">
        <f>'Datastream-M'!BA107</f>
        <v>28.4</v>
      </c>
      <c r="BL106">
        <f>'Datastream-M'!BB107</f>
        <v>19.600000000000001</v>
      </c>
      <c r="BQ106" s="30">
        <f t="shared" si="1"/>
        <v>4.5607189165531601</v>
      </c>
      <c r="BZ106" s="40"/>
      <c r="CN106" s="8">
        <f>'West-Deutschland-Q'!AP107</f>
        <v>9</v>
      </c>
      <c r="CO106" s="8">
        <f>'West-Deutschland-Q'!AQ107</f>
        <v>4</v>
      </c>
      <c r="CV106">
        <f>'Datastream-M'!CF107</f>
        <v>162894</v>
      </c>
      <c r="DE106" s="8">
        <f>'West-Deutschland-Q'!AR107</f>
        <v>72.8</v>
      </c>
      <c r="EF106" s="1" t="str">
        <f>'Datastream-M'!DQ107</f>
        <v>#NA</v>
      </c>
    </row>
    <row r="107" spans="1:136">
      <c r="A107" s="3">
        <v>25126</v>
      </c>
      <c r="B107" t="str">
        <f>'Datastream-M'!B108</f>
        <v>#NA</v>
      </c>
      <c r="F107">
        <f>'Datastream-M'!F108</f>
        <v>36.1</v>
      </c>
      <c r="G107">
        <f>'Datastream-M'!G108</f>
        <v>0.488958</v>
      </c>
      <c r="H107" t="str">
        <f>'Datastream-M'!H108</f>
        <v>#NA</v>
      </c>
      <c r="I107">
        <f>'Datastream-M'!I108</f>
        <v>69.7</v>
      </c>
      <c r="J107">
        <f>'Datastream-M'!J108</f>
        <v>4.75</v>
      </c>
      <c r="K107" t="str">
        <f>'Datastream-M'!K108</f>
        <v>#NA</v>
      </c>
      <c r="L107">
        <f>'Datastream-M'!L108</f>
        <v>581.9</v>
      </c>
      <c r="M107">
        <f>'Datastream-M'!M108</f>
        <v>143185</v>
      </c>
      <c r="N107" t="str">
        <f>'Datastream-M'!N108</f>
        <v>#NA</v>
      </c>
      <c r="O107" t="str">
        <f>'Datastream-M'!O108</f>
        <v>#NA</v>
      </c>
      <c r="P107">
        <f>'Datastream-M'!P108</f>
        <v>1.2</v>
      </c>
      <c r="S107" s="1">
        <f>'[2]Deutschland Monatsdaten'!C107</f>
        <v>0.60726988027444539</v>
      </c>
      <c r="T107" s="1">
        <v>1.4932649739302237</v>
      </c>
      <c r="U107">
        <f>'Datastream-M'!BL108</f>
        <v>4.45</v>
      </c>
      <c r="W107">
        <f>'Datastream-M'!BM108</f>
        <v>3.68</v>
      </c>
      <c r="Y107" t="str">
        <f>'Datastream-M'!W108</f>
        <v>#NA</v>
      </c>
      <c r="Z107" t="str">
        <f>'Datastream-M'!X108</f>
        <v>#NA</v>
      </c>
      <c r="AA107" s="42" t="str">
        <f>'Datastream-M'!Y108</f>
        <v>#NA</v>
      </c>
      <c r="AE107">
        <f>'Datastream-M'!AC108</f>
        <v>0.488958</v>
      </c>
      <c r="AH107" t="str">
        <f>'Datastream-M'!AD108</f>
        <v>#NA</v>
      </c>
      <c r="AJ107">
        <f>'Datastream-M'!AF108</f>
        <v>88.399072000000004</v>
      </c>
      <c r="AK107">
        <f>'Datastream-M'!AG108</f>
        <v>2.23</v>
      </c>
      <c r="AL107">
        <f>'Datastream-M'!AH108</f>
        <v>29.8</v>
      </c>
      <c r="AQ107" s="2">
        <f>'Datastream-M'!AM108</f>
        <v>39.2804</v>
      </c>
      <c r="AR107" s="2">
        <f>'Datastream-M'!AN108</f>
        <v>103.02379999999999</v>
      </c>
      <c r="AS107" s="8">
        <f>'West-Deutschland-Q'!AI108</f>
        <v>38.799999999999997</v>
      </c>
      <c r="AT107" s="8">
        <f>100-'West-Deutschland-Q'!AJ108</f>
        <v>80</v>
      </c>
      <c r="AV107" s="19">
        <f>'[5]Deutschland Monatsdaten'!K107</f>
        <v>1.3090372740942697</v>
      </c>
      <c r="BH107" s="1">
        <f>'Datastream-M'!AX108</f>
        <v>4</v>
      </c>
      <c r="BI107" s="1">
        <f>'Datastream-M'!AY108</f>
        <v>7.5</v>
      </c>
      <c r="BJ107" s="1">
        <f>'Datastream-M'!AZ108</f>
        <v>24</v>
      </c>
      <c r="BK107">
        <f>'Datastream-M'!BA108</f>
        <v>28.9</v>
      </c>
      <c r="BL107">
        <f>'Datastream-M'!BB108</f>
        <v>19.7</v>
      </c>
      <c r="BQ107" s="30">
        <f t="shared" si="1"/>
        <v>4.5607189165531601</v>
      </c>
      <c r="BZ107" s="40"/>
      <c r="CN107" s="8">
        <f>'West-Deutschland-Q'!AP108</f>
        <v>14.6</v>
      </c>
      <c r="CO107" s="8">
        <f>'West-Deutschland-Q'!AQ108</f>
        <v>5.9</v>
      </c>
      <c r="CV107">
        <f>'Datastream-M'!CF108</f>
        <v>164258</v>
      </c>
      <c r="DE107" s="8">
        <f>'West-Deutschland-Q'!AR108</f>
        <v>73.900000000000006</v>
      </c>
      <c r="EF107" s="1" t="str">
        <f>'Datastream-M'!DQ108</f>
        <v>#NA</v>
      </c>
    </row>
    <row r="108" spans="1:136">
      <c r="A108" s="3">
        <v>25157</v>
      </c>
      <c r="B108" t="str">
        <f>'Datastream-M'!B109</f>
        <v>#NA</v>
      </c>
      <c r="F108">
        <f>'Datastream-M'!F109</f>
        <v>37.1</v>
      </c>
      <c r="G108">
        <f>'Datastream-M'!G109</f>
        <v>0.488958</v>
      </c>
      <c r="H108" t="str">
        <f>'Datastream-M'!H109</f>
        <v>#NA</v>
      </c>
      <c r="I108">
        <f>'Datastream-M'!I109</f>
        <v>70.5</v>
      </c>
      <c r="J108">
        <f>'Datastream-M'!J109</f>
        <v>4.5</v>
      </c>
      <c r="K108" t="str">
        <f>'Datastream-M'!K109</f>
        <v>#NA</v>
      </c>
      <c r="L108">
        <f>'Datastream-M'!L109</f>
        <v>560.1</v>
      </c>
      <c r="M108">
        <f>'Datastream-M'!M109</f>
        <v>108904</v>
      </c>
      <c r="N108" t="str">
        <f>'Datastream-M'!N109</f>
        <v>#NA</v>
      </c>
      <c r="O108" t="str">
        <f>'Datastream-M'!O109</f>
        <v>#NA</v>
      </c>
      <c r="P108">
        <f>'Datastream-M'!P109</f>
        <v>1.1000000000000001</v>
      </c>
      <c r="S108" s="1">
        <f>'[2]Deutschland Monatsdaten'!C108</f>
        <v>1.0406937054827154</v>
      </c>
      <c r="T108" s="1">
        <v>1.4983188213656202</v>
      </c>
      <c r="U108">
        <f>'Datastream-M'!BL109</f>
        <v>4.8600000000000003</v>
      </c>
      <c r="W108">
        <f>'Datastream-M'!BM109</f>
        <v>3.68</v>
      </c>
      <c r="Y108" t="str">
        <f>'Datastream-M'!W109</f>
        <v>#NA</v>
      </c>
      <c r="Z108" t="str">
        <f>'Datastream-M'!X109</f>
        <v>#NA</v>
      </c>
      <c r="AA108" s="42" t="str">
        <f>'Datastream-M'!Y109</f>
        <v>#NA</v>
      </c>
      <c r="AE108">
        <f>'Datastream-M'!AC109</f>
        <v>0.488958</v>
      </c>
      <c r="AH108" t="str">
        <f>'Datastream-M'!AD109</f>
        <v>#NA</v>
      </c>
      <c r="AJ108">
        <f>'Datastream-M'!AF109</f>
        <v>87.385321000000005</v>
      </c>
      <c r="AK108">
        <f>'Datastream-M'!AG109</f>
        <v>2.23</v>
      </c>
      <c r="AL108">
        <f>'Datastream-M'!AH109</f>
        <v>29.9</v>
      </c>
      <c r="AQ108" s="2">
        <f>'Datastream-M'!AM109</f>
        <v>39.491700000000002</v>
      </c>
      <c r="AR108" s="2">
        <f>'Datastream-M'!AN109</f>
        <v>103.19110000000001</v>
      </c>
      <c r="AS108" s="8">
        <f>'West-Deutschland-Q'!AI109</f>
        <v>22.7</v>
      </c>
      <c r="AT108" s="8">
        <f>100-'West-Deutschland-Q'!AJ109</f>
        <v>88</v>
      </c>
      <c r="AV108" s="19">
        <f>'[5]Deutschland Monatsdaten'!K108</f>
        <v>1.311521693090353</v>
      </c>
      <c r="BH108" s="1">
        <f>'Datastream-M'!AX109</f>
        <v>4</v>
      </c>
      <c r="BI108" s="1">
        <f>'Datastream-M'!AY109</f>
        <v>7.6</v>
      </c>
      <c r="BJ108" s="1">
        <f>'Datastream-M'!AZ109</f>
        <v>24.5</v>
      </c>
      <c r="BK108">
        <f>'Datastream-M'!BA109</f>
        <v>30.1</v>
      </c>
      <c r="BL108">
        <f>'Datastream-M'!BB109</f>
        <v>19.899999999999999</v>
      </c>
      <c r="BQ108" s="30">
        <f t="shared" si="1"/>
        <v>4.5607189165531601</v>
      </c>
      <c r="BZ108" s="40"/>
      <c r="CN108" s="8">
        <f>'West-Deutschland-Q'!AP109</f>
        <v>25.7</v>
      </c>
      <c r="CO108" s="8">
        <f>'West-Deutschland-Q'!AQ109</f>
        <v>2.9</v>
      </c>
      <c r="CV108">
        <f>'Datastream-M'!CF109</f>
        <v>165847</v>
      </c>
      <c r="DE108" s="8">
        <f>'West-Deutschland-Q'!AR109</f>
        <v>72.3</v>
      </c>
      <c r="EF108" s="1" t="str">
        <f>'Datastream-M'!DQ109</f>
        <v>#NA</v>
      </c>
    </row>
    <row r="109" spans="1:136">
      <c r="A109" s="3">
        <v>25187</v>
      </c>
      <c r="B109" t="str">
        <f>'Datastream-M'!B110</f>
        <v>#NA</v>
      </c>
      <c r="F109">
        <f>'Datastream-M'!F110</f>
        <v>37.700000000000003</v>
      </c>
      <c r="G109">
        <f>'Datastream-M'!G110</f>
        <v>0.488958</v>
      </c>
      <c r="H109" t="str">
        <f>'Datastream-M'!H110</f>
        <v>#NA</v>
      </c>
      <c r="I109">
        <f>'Datastream-M'!I110</f>
        <v>72</v>
      </c>
      <c r="J109">
        <f>'Datastream-M'!J110</f>
        <v>4.1849999999999996</v>
      </c>
      <c r="K109" t="str">
        <f>'Datastream-M'!K110</f>
        <v>#NA</v>
      </c>
      <c r="L109">
        <f>'Datastream-M'!L110</f>
        <v>555.6</v>
      </c>
      <c r="M109">
        <f>'Datastream-M'!M110</f>
        <v>93465</v>
      </c>
      <c r="N109" t="str">
        <f>'Datastream-M'!N110</f>
        <v>#NA</v>
      </c>
      <c r="O109" t="str">
        <f>'Datastream-M'!O110</f>
        <v>#NA</v>
      </c>
      <c r="P109">
        <f>'Datastream-M'!P110</f>
        <v>1</v>
      </c>
      <c r="S109" s="1">
        <f>'[2]Deutschland Monatsdaten'!C109</f>
        <v>0.65723884021976409</v>
      </c>
      <c r="T109" s="1">
        <v>1.5091528547461452</v>
      </c>
      <c r="U109">
        <f>'Datastream-M'!BL110</f>
        <v>4.76</v>
      </c>
      <c r="W109">
        <f>'Datastream-M'!BM110</f>
        <v>3.73</v>
      </c>
      <c r="Y109" t="str">
        <f>'Datastream-M'!W110</f>
        <v>#NA</v>
      </c>
      <c r="Z109" t="str">
        <f>'Datastream-M'!X110</f>
        <v>#NA</v>
      </c>
      <c r="AA109" s="42" t="str">
        <f>'Datastream-M'!Y110</f>
        <v>#NA</v>
      </c>
      <c r="AE109">
        <f>'Datastream-M'!AC110</f>
        <v>0.488958</v>
      </c>
      <c r="AH109" t="str">
        <f>'Datastream-M'!AD110</f>
        <v>#NA</v>
      </c>
      <c r="AJ109">
        <f>'Datastream-M'!AF110</f>
        <v>88.302751999999998</v>
      </c>
      <c r="AK109">
        <f>'Datastream-M'!AG110</f>
        <v>2.23</v>
      </c>
      <c r="AL109">
        <f>'Datastream-M'!AH110</f>
        <v>30</v>
      </c>
      <c r="AQ109" s="2">
        <f>'Datastream-M'!AM110</f>
        <v>39.701500000000003</v>
      </c>
      <c r="AR109" s="2">
        <f>'Datastream-M'!AN110</f>
        <v>103.35</v>
      </c>
      <c r="AS109" s="8">
        <f>'West-Deutschland-Q'!AI110</f>
        <v>32.799999999999997</v>
      </c>
      <c r="AT109" s="8">
        <f>100-'West-Deutschland-Q'!AJ110</f>
        <v>45</v>
      </c>
      <c r="AV109" s="19">
        <f>'[5]Deutschland Monatsdaten'!K109</f>
        <v>1.3147402111797071</v>
      </c>
      <c r="BH109" s="1">
        <f>'Datastream-M'!AX110</f>
        <v>4</v>
      </c>
      <c r="BI109" s="1">
        <f>'Datastream-M'!AY110</f>
        <v>7.7</v>
      </c>
      <c r="BJ109" s="1">
        <f>'Datastream-M'!AZ110</f>
        <v>24.8</v>
      </c>
      <c r="BK109">
        <f>'Datastream-M'!BA110</f>
        <v>30.3</v>
      </c>
      <c r="BL109">
        <f>'Datastream-M'!BB110</f>
        <v>20.100000000000001</v>
      </c>
      <c r="BQ109" s="30">
        <f t="shared" si="1"/>
        <v>4.5607189165531601</v>
      </c>
      <c r="BZ109" s="40"/>
      <c r="CN109" s="8">
        <f>'West-Deutschland-Q'!AP110</f>
        <v>19.600000000000001</v>
      </c>
      <c r="CO109" s="8">
        <f>'West-Deutschland-Q'!AQ110</f>
        <v>8</v>
      </c>
      <c r="CV109">
        <f>'Datastream-M'!CF110</f>
        <v>171050</v>
      </c>
      <c r="DE109" s="8">
        <f>'West-Deutschland-Q'!AR110</f>
        <v>63.9</v>
      </c>
      <c r="EF109" s="1" t="str">
        <f>'Datastream-M'!DQ110</f>
        <v>#NA</v>
      </c>
    </row>
    <row r="110" spans="1:136">
      <c r="A110" s="3">
        <v>25218</v>
      </c>
      <c r="B110" t="str">
        <f>'Datastream-M'!B111</f>
        <v>#NA</v>
      </c>
      <c r="C110" s="9">
        <f>[7]Rawdata!D118</f>
        <v>113.48450176825465</v>
      </c>
      <c r="D110" s="9">
        <f>[7]Rawdata!G118</f>
        <v>119.65870017404595</v>
      </c>
      <c r="E110" s="9">
        <f>[7]Rawdata!J118</f>
        <v>107.65842916564719</v>
      </c>
      <c r="F110">
        <f>'Datastream-M'!F111</f>
        <v>38.9</v>
      </c>
      <c r="G110">
        <f>'Datastream-M'!G111</f>
        <v>0.48859900000000001</v>
      </c>
      <c r="H110" t="str">
        <f>'Datastream-M'!H111</f>
        <v>#NA</v>
      </c>
      <c r="I110">
        <f>'Datastream-M'!I111</f>
        <v>71</v>
      </c>
      <c r="J110">
        <f>'Datastream-M'!J111</f>
        <v>3.87</v>
      </c>
      <c r="K110" t="str">
        <f>'Datastream-M'!K111</f>
        <v>#NA</v>
      </c>
      <c r="L110">
        <f>'Datastream-M'!L111</f>
        <v>591.4</v>
      </c>
      <c r="M110">
        <f>'Datastream-M'!M111</f>
        <v>103944</v>
      </c>
      <c r="N110" t="str">
        <f>'Datastream-M'!N111</f>
        <v>#NA</v>
      </c>
      <c r="O110" t="str">
        <f>'Datastream-M'!O111</f>
        <v>#NA</v>
      </c>
      <c r="P110">
        <f>'Datastream-M'!P111</f>
        <v>0.8</v>
      </c>
      <c r="S110" s="1">
        <f>'[2]Deutschland Monatsdaten'!C110</f>
        <v>0.75943326736226635</v>
      </c>
      <c r="T110" s="1">
        <v>1.5290146825150677</v>
      </c>
      <c r="U110">
        <f>'Datastream-M'!BL111</f>
        <v>4.3499999999999996</v>
      </c>
      <c r="W110">
        <f>'Datastream-M'!BM111</f>
        <v>4.1399999999999997</v>
      </c>
      <c r="Y110" t="str">
        <f>'Datastream-M'!W111</f>
        <v>#NA</v>
      </c>
      <c r="Z110" t="str">
        <f>'Datastream-M'!X111</f>
        <v>#NA</v>
      </c>
      <c r="AA110" s="42" t="str">
        <f>'Datastream-M'!Y111</f>
        <v>#NA</v>
      </c>
      <c r="AE110">
        <f>'Datastream-M'!AC111</f>
        <v>0.48859900000000001</v>
      </c>
      <c r="AH110" t="str">
        <f>'Datastream-M'!AD111</f>
        <v>#NA</v>
      </c>
      <c r="AJ110">
        <f>'Datastream-M'!AF111</f>
        <v>89.521640000000005</v>
      </c>
      <c r="AK110">
        <f>'Datastream-M'!AG111</f>
        <v>2.23</v>
      </c>
      <c r="AL110">
        <f>'Datastream-M'!AH111</f>
        <v>30.1</v>
      </c>
      <c r="AQ110" s="2">
        <f>'Datastream-M'!AM111</f>
        <v>39.909999999999997</v>
      </c>
      <c r="AR110" s="2">
        <f>'Datastream-M'!AN111</f>
        <v>103.50190000000001</v>
      </c>
      <c r="AS110" s="8">
        <f>'West-Deutschland-Q'!AI111</f>
        <v>15.4</v>
      </c>
      <c r="AT110" s="8">
        <f>100-'West-Deutschland-Q'!AJ111</f>
        <v>35</v>
      </c>
      <c r="AV110" s="19">
        <f>'[5]Deutschland Monatsdaten'!K110</f>
        <v>1.3233728986227309</v>
      </c>
      <c r="BH110" s="1">
        <f>'Datastream-M'!AX111</f>
        <v>4</v>
      </c>
      <c r="BI110" s="1">
        <f>'Datastream-M'!AY111</f>
        <v>7.8</v>
      </c>
      <c r="BJ110" s="1">
        <f>'Datastream-M'!AZ111</f>
        <v>25.1</v>
      </c>
      <c r="BK110">
        <f>'Datastream-M'!BA111</f>
        <v>30.8</v>
      </c>
      <c r="BL110">
        <f>'Datastream-M'!BB111</f>
        <v>20.5</v>
      </c>
      <c r="BQ110" s="30">
        <f t="shared" si="1"/>
        <v>4.5640699223698782</v>
      </c>
      <c r="BZ110" s="40"/>
      <c r="CN110" s="8">
        <f>'West-Deutschland-Q'!AP111</f>
        <v>29.4</v>
      </c>
      <c r="CO110" s="8">
        <f>'West-Deutschland-Q'!AQ111</f>
        <v>7.4</v>
      </c>
      <c r="CV110">
        <f>'Datastream-M'!CF111</f>
        <v>171222</v>
      </c>
      <c r="DE110" s="8">
        <f>'West-Deutschland-Q'!AR111</f>
        <v>58</v>
      </c>
      <c r="EF110" s="1" t="str">
        <f>'Datastream-M'!DQ111</f>
        <v>#NA</v>
      </c>
    </row>
    <row r="111" spans="1:136">
      <c r="A111" s="3">
        <v>25249</v>
      </c>
      <c r="B111" t="str">
        <f>'Datastream-M'!B112</f>
        <v>#NA</v>
      </c>
      <c r="C111" s="9">
        <f>[7]Rawdata!D119</f>
        <v>113.33472019970876</v>
      </c>
      <c r="D111" s="9">
        <f>[7]Rawdata!G119</f>
        <v>119.14929744874134</v>
      </c>
      <c r="E111" s="9">
        <f>[7]Rawdata!J119</f>
        <v>107.75630046488867</v>
      </c>
      <c r="F111">
        <f>'Datastream-M'!F112</f>
        <v>38.6</v>
      </c>
      <c r="G111">
        <f>'Datastream-M'!G112</f>
        <v>0.48666799999999999</v>
      </c>
      <c r="H111" t="str">
        <f>'Datastream-M'!H112</f>
        <v>#NA</v>
      </c>
      <c r="I111">
        <f>'Datastream-M'!I112</f>
        <v>71.400000000000006</v>
      </c>
      <c r="J111">
        <f>'Datastream-M'!J112</f>
        <v>3.91</v>
      </c>
      <c r="K111" t="str">
        <f>'Datastream-M'!K112</f>
        <v>#NA</v>
      </c>
      <c r="L111">
        <f>'Datastream-M'!L112</f>
        <v>571.9</v>
      </c>
      <c r="M111">
        <f>'Datastream-M'!M112</f>
        <v>131553</v>
      </c>
      <c r="N111" t="str">
        <f>'Datastream-M'!N112</f>
        <v>#NA</v>
      </c>
      <c r="O111" t="str">
        <f>'Datastream-M'!O112</f>
        <v>#NA</v>
      </c>
      <c r="P111">
        <f>'Datastream-M'!P112</f>
        <v>0.8</v>
      </c>
      <c r="S111" s="1">
        <f>'[2]Deutschland Monatsdaten'!C111</f>
        <v>0.92215038691643259</v>
      </c>
      <c r="T111" s="1">
        <v>1.5255447049570969</v>
      </c>
      <c r="U111">
        <f>'Datastream-M'!BL112</f>
        <v>4.29</v>
      </c>
      <c r="W111">
        <f>'Datastream-M'!BM112</f>
        <v>3.78</v>
      </c>
      <c r="Y111" t="str">
        <f>'Datastream-M'!W112</f>
        <v>#NA</v>
      </c>
      <c r="Z111" t="str">
        <f>'Datastream-M'!X112</f>
        <v>#NA</v>
      </c>
      <c r="AA111" s="42" t="str">
        <f>'Datastream-M'!Y112</f>
        <v>#NA</v>
      </c>
      <c r="AE111">
        <f>'Datastream-M'!AC112</f>
        <v>0.48666799999999999</v>
      </c>
      <c r="AH111" t="str">
        <f>'Datastream-M'!AD112</f>
        <v>#NA</v>
      </c>
      <c r="AJ111">
        <f>'Datastream-M'!AF112</f>
        <v>89.342404000000002</v>
      </c>
      <c r="AK111">
        <f>'Datastream-M'!AG112</f>
        <v>2.23</v>
      </c>
      <c r="AL111">
        <f>'Datastream-M'!AH112</f>
        <v>30.2</v>
      </c>
      <c r="AQ111" s="2">
        <f>'Datastream-M'!AM112</f>
        <v>40.143099999999997</v>
      </c>
      <c r="AR111" s="2">
        <f>'Datastream-M'!AN112</f>
        <v>103.71339999999999</v>
      </c>
      <c r="AS111" s="8">
        <f>'West-Deutschland-Q'!AI112</f>
        <v>54.8</v>
      </c>
      <c r="AT111" s="8">
        <f>100-'West-Deutschland-Q'!AJ112</f>
        <v>10</v>
      </c>
      <c r="AV111" s="19">
        <f>'[5]Deutschland Monatsdaten'!K111</f>
        <v>1.3276689070501169</v>
      </c>
      <c r="BH111" s="1">
        <f>'Datastream-M'!AX112</f>
        <v>4</v>
      </c>
      <c r="BI111" s="1">
        <f>'Datastream-M'!AY112</f>
        <v>7.8</v>
      </c>
      <c r="BJ111" s="1">
        <f>'Datastream-M'!AZ112</f>
        <v>25.3</v>
      </c>
      <c r="BK111">
        <f>'Datastream-M'!BA112</f>
        <v>30.8</v>
      </c>
      <c r="BL111">
        <f>'Datastream-M'!BB112</f>
        <v>20.6</v>
      </c>
      <c r="BQ111" s="30">
        <f t="shared" si="1"/>
        <v>4.582179226906228</v>
      </c>
      <c r="BZ111" s="40"/>
      <c r="CN111" s="8">
        <f>'West-Deutschland-Q'!AP112</f>
        <v>21.2</v>
      </c>
      <c r="CO111" s="8">
        <f>'West-Deutschland-Q'!AQ112</f>
        <v>10.4</v>
      </c>
      <c r="CV111">
        <f>'Datastream-M'!CF112</f>
        <v>173447</v>
      </c>
      <c r="DE111" s="8">
        <f>'West-Deutschland-Q'!AR112</f>
        <v>45.8</v>
      </c>
      <c r="EF111" s="1" t="str">
        <f>'Datastream-M'!DQ112</f>
        <v>#NA</v>
      </c>
    </row>
    <row r="112" spans="1:136">
      <c r="A112" s="3">
        <v>25277</v>
      </c>
      <c r="B112" t="str">
        <f>'Datastream-M'!B113</f>
        <v>#NA</v>
      </c>
      <c r="C112" s="9">
        <f>[7]Rawdata!D120</f>
        <v>113.13501144164759</v>
      </c>
      <c r="D112" s="9">
        <f>[7]Rawdata!G120</f>
        <v>118.8436558135586</v>
      </c>
      <c r="E112" s="9">
        <f>[7]Rawdata!J120</f>
        <v>107.75630046488867</v>
      </c>
      <c r="F112">
        <f>'Datastream-M'!F113</f>
        <v>39.200000000000003</v>
      </c>
      <c r="G112">
        <f>'Datastream-M'!G113</f>
        <v>0.48667899999999997</v>
      </c>
      <c r="H112" t="str">
        <f>'Datastream-M'!H113</f>
        <v>#NA</v>
      </c>
      <c r="I112">
        <f>'Datastream-M'!I113</f>
        <v>71.8</v>
      </c>
      <c r="J112">
        <f>'Datastream-M'!J113</f>
        <v>4.21</v>
      </c>
      <c r="K112" t="str">
        <f>'Datastream-M'!K113</f>
        <v>#NA</v>
      </c>
      <c r="L112">
        <f>'Datastream-M'!L113</f>
        <v>581.4</v>
      </c>
      <c r="M112">
        <f>'Datastream-M'!M113</f>
        <v>197854</v>
      </c>
      <c r="N112" t="str">
        <f>'Datastream-M'!N113</f>
        <v>#NA</v>
      </c>
      <c r="O112" t="str">
        <f>'Datastream-M'!O113</f>
        <v>#NA</v>
      </c>
      <c r="P112">
        <f>'Datastream-M'!P113</f>
        <v>0.7</v>
      </c>
      <c r="S112" s="1">
        <f>'[2]Deutschland Monatsdaten'!C112</f>
        <v>0.94907885589040331</v>
      </c>
      <c r="T112" s="1">
        <v>1.548323094191606</v>
      </c>
      <c r="U112">
        <f>'Datastream-M'!BL113</f>
        <v>4.7</v>
      </c>
      <c r="W112">
        <f>'Datastream-M'!BM113</f>
        <v>4.04</v>
      </c>
      <c r="Y112" t="str">
        <f>'Datastream-M'!W113</f>
        <v>#NA</v>
      </c>
      <c r="Z112" t="str">
        <f>'Datastream-M'!X113</f>
        <v>#NA</v>
      </c>
      <c r="AA112" s="42" t="str">
        <f>'Datastream-M'!Y113</f>
        <v>#NA</v>
      </c>
      <c r="AE112">
        <f>'Datastream-M'!AC113</f>
        <v>0.48667899999999997</v>
      </c>
      <c r="AH112" t="str">
        <f>'Datastream-M'!AD113</f>
        <v>#NA</v>
      </c>
      <c r="AJ112">
        <f>'Datastream-M'!AF113</f>
        <v>89.164786000000007</v>
      </c>
      <c r="AK112">
        <f>'Datastream-M'!AG113</f>
        <v>2.23</v>
      </c>
      <c r="AL112">
        <f>'Datastream-M'!AH113</f>
        <v>30.3</v>
      </c>
      <c r="AQ112" s="2">
        <f>'Datastream-M'!AM113</f>
        <v>40.368000000000002</v>
      </c>
      <c r="AR112" s="2">
        <f>'Datastream-M'!AN113</f>
        <v>103.8999</v>
      </c>
      <c r="AS112" s="8">
        <f>'West-Deutschland-Q'!AI113</f>
        <v>34.4</v>
      </c>
      <c r="AT112" s="8">
        <f>100-'West-Deutschland-Q'!AJ113</f>
        <v>41</v>
      </c>
      <c r="AV112" s="19">
        <f>'[5]Deutschland Monatsdaten'!K112</f>
        <v>1.3325126785645789</v>
      </c>
      <c r="BH112" s="1">
        <f>'Datastream-M'!AX113</f>
        <v>4</v>
      </c>
      <c r="BI112" s="1">
        <f>'Datastream-M'!AY113</f>
        <v>7.9</v>
      </c>
      <c r="BJ112" s="1">
        <f>'Datastream-M'!AZ113</f>
        <v>25.6</v>
      </c>
      <c r="BK112">
        <f>'Datastream-M'!BA113</f>
        <v>31.2</v>
      </c>
      <c r="BL112">
        <f>'Datastream-M'!BB113</f>
        <v>20.9</v>
      </c>
      <c r="BQ112" s="30">
        <f t="shared" si="1"/>
        <v>4.5820756597264314</v>
      </c>
      <c r="BZ112" s="40"/>
      <c r="CN112" s="8">
        <f>'West-Deutschland-Q'!AP113</f>
        <v>28.1</v>
      </c>
      <c r="CO112" s="8">
        <f>'West-Deutschland-Q'!AQ113</f>
        <v>13.5</v>
      </c>
      <c r="CV112">
        <f>'Datastream-M'!CF113</f>
        <v>175747</v>
      </c>
      <c r="DE112" s="8">
        <f>'West-Deutschland-Q'!AR113</f>
        <v>56.4</v>
      </c>
      <c r="EF112" s="1" t="str">
        <f>'Datastream-M'!DQ113</f>
        <v>#NA</v>
      </c>
    </row>
    <row r="113" spans="1:136">
      <c r="A113" s="3">
        <v>25308</v>
      </c>
      <c r="B113" t="str">
        <f>'Datastream-M'!B114</f>
        <v>#NA</v>
      </c>
      <c r="C113" s="9">
        <f>[7]Rawdata!D121</f>
        <v>113.58435614728522</v>
      </c>
      <c r="D113" s="9">
        <f>[7]Rawdata!G121</f>
        <v>122.20571380056884</v>
      </c>
      <c r="E113" s="9">
        <f>[7]Rawdata!J121</f>
        <v>105.55419623195496</v>
      </c>
      <c r="F113">
        <f>'Datastream-M'!F114</f>
        <v>39.700000000000003</v>
      </c>
      <c r="G113">
        <f>'Datastream-M'!G114</f>
        <v>0.48772500000000002</v>
      </c>
      <c r="H113" t="str">
        <f>'Datastream-M'!H114</f>
        <v>#NA</v>
      </c>
      <c r="I113">
        <f>'Datastream-M'!I114</f>
        <v>72.3</v>
      </c>
      <c r="J113">
        <f>'Datastream-M'!J114</f>
        <v>4.4000000000000004</v>
      </c>
      <c r="K113" t="str">
        <f>'Datastream-M'!K114</f>
        <v>#NA</v>
      </c>
      <c r="L113">
        <f>'Datastream-M'!L114</f>
        <v>581.20000000000005</v>
      </c>
      <c r="M113">
        <f>'Datastream-M'!M114</f>
        <v>196503</v>
      </c>
      <c r="N113" t="str">
        <f>'Datastream-M'!N114</f>
        <v>#NA</v>
      </c>
      <c r="O113" t="str">
        <f>'Datastream-M'!O114</f>
        <v>#NA</v>
      </c>
      <c r="P113">
        <f>'Datastream-M'!P114</f>
        <v>0.7</v>
      </c>
      <c r="S113" s="1">
        <f>'[2]Deutschland Monatsdaten'!C113</f>
        <v>0.89209620255174615</v>
      </c>
      <c r="T113" s="1">
        <v>1.5547024090337027</v>
      </c>
      <c r="U113">
        <f>'Datastream-M'!BL114</f>
        <v>4.91</v>
      </c>
      <c r="W113">
        <f>'Datastream-M'!BM114</f>
        <v>4.1900000000000004</v>
      </c>
      <c r="Y113" t="str">
        <f>'Datastream-M'!W114</f>
        <v>#NA</v>
      </c>
      <c r="Z113" t="str">
        <f>'Datastream-M'!X114</f>
        <v>#NA</v>
      </c>
      <c r="AA113" s="42" t="str">
        <f>'Datastream-M'!Y114</f>
        <v>#NA</v>
      </c>
      <c r="AE113">
        <f>'Datastream-M'!AC114</f>
        <v>0.48772500000000002</v>
      </c>
      <c r="AH113" t="str">
        <f>'Datastream-M'!AD114</f>
        <v>#NA</v>
      </c>
      <c r="AJ113">
        <f>'Datastream-M'!AF114</f>
        <v>88.789237999999997</v>
      </c>
      <c r="AK113">
        <f>'Datastream-M'!AG114</f>
        <v>2.23</v>
      </c>
      <c r="AL113">
        <f>'Datastream-M'!AH114</f>
        <v>30.4</v>
      </c>
      <c r="AQ113" s="2">
        <f>'Datastream-M'!AM114</f>
        <v>40.576599999999999</v>
      </c>
      <c r="AR113" s="2">
        <f>'Datastream-M'!AN114</f>
        <v>104.041</v>
      </c>
      <c r="AS113" s="8">
        <f>'West-Deutschland-Q'!AI114</f>
        <v>36</v>
      </c>
      <c r="AT113" s="8">
        <f>100-'West-Deutschland-Q'!AJ114</f>
        <v>69</v>
      </c>
      <c r="AV113" s="19">
        <f>'[5]Deutschland Monatsdaten'!K113</f>
        <v>1.3400494339012128</v>
      </c>
      <c r="BH113" s="1">
        <f>'Datastream-M'!AX114</f>
        <v>4</v>
      </c>
      <c r="BI113" s="1">
        <f>'Datastream-M'!AY114</f>
        <v>7.9</v>
      </c>
      <c r="BJ113" s="1">
        <f>'Datastream-M'!AZ114</f>
        <v>26</v>
      </c>
      <c r="BK113">
        <f>'Datastream-M'!BA114</f>
        <v>31.1</v>
      </c>
      <c r="BL113">
        <f>'Datastream-M'!BB114</f>
        <v>21.5</v>
      </c>
      <c r="BQ113" s="30">
        <f t="shared" si="1"/>
        <v>4.5722487057255625</v>
      </c>
      <c r="BZ113" s="40"/>
      <c r="CN113" s="8">
        <f>'West-Deutschland-Q'!AP114</f>
        <v>24.1</v>
      </c>
      <c r="CO113" s="8">
        <f>'West-Deutschland-Q'!AQ114</f>
        <v>20</v>
      </c>
      <c r="CV113">
        <f>'Datastream-M'!CF114</f>
        <v>177150</v>
      </c>
      <c r="DE113" s="8">
        <f>'West-Deutschland-Q'!AR114</f>
        <v>68.5</v>
      </c>
      <c r="EF113" s="1" t="str">
        <f>'Datastream-M'!DQ114</f>
        <v>#NA</v>
      </c>
    </row>
    <row r="114" spans="1:136">
      <c r="A114" s="3">
        <v>25338</v>
      </c>
      <c r="B114" t="str">
        <f>'Datastream-M'!B115</f>
        <v>#NA</v>
      </c>
      <c r="C114" s="9">
        <f>[7]Rawdata!D122</f>
        <v>115.03224464322864</v>
      </c>
      <c r="D114" s="9">
        <f>[7]Rawdata!G122</f>
        <v>123.53016088636073</v>
      </c>
      <c r="E114" s="9">
        <f>[7]Rawdata!J122</f>
        <v>107.12013701981896</v>
      </c>
      <c r="F114">
        <f>'Datastream-M'!F115</f>
        <v>40</v>
      </c>
      <c r="G114">
        <f>'Datastream-M'!G115</f>
        <v>0.49025099999999999</v>
      </c>
      <c r="H114" t="str">
        <f>'Datastream-M'!H115</f>
        <v>#NA</v>
      </c>
      <c r="I114">
        <f>'Datastream-M'!I115</f>
        <v>74.8</v>
      </c>
      <c r="J114">
        <f>'Datastream-M'!J115</f>
        <v>4.38</v>
      </c>
      <c r="K114" t="str">
        <f>'Datastream-M'!K115</f>
        <v>#NA</v>
      </c>
      <c r="L114">
        <f>'Datastream-M'!L115</f>
        <v>622.29999999999995</v>
      </c>
      <c r="M114">
        <f>'Datastream-M'!M115</f>
        <v>182505</v>
      </c>
      <c r="N114" t="str">
        <f>'Datastream-M'!N115</f>
        <v>#NA</v>
      </c>
      <c r="O114" t="str">
        <f>'Datastream-M'!O115</f>
        <v>#NA</v>
      </c>
      <c r="P114">
        <f>'Datastream-M'!P115</f>
        <v>0.6</v>
      </c>
      <c r="S114" s="1">
        <f>'[2]Deutschland Monatsdaten'!C114</f>
        <v>0.81698067777915839</v>
      </c>
      <c r="T114" s="1">
        <v>1.5619110734665518</v>
      </c>
      <c r="U114">
        <f>'Datastream-M'!BL115</f>
        <v>4.96</v>
      </c>
      <c r="W114">
        <f>'Datastream-M'!BM115</f>
        <v>4.1900000000000004</v>
      </c>
      <c r="Y114" t="str">
        <f>'Datastream-M'!W115</f>
        <v>#NA</v>
      </c>
      <c r="Z114" t="str">
        <f>'Datastream-M'!X115</f>
        <v>#NA</v>
      </c>
      <c r="AA114" s="42" t="str">
        <f>'Datastream-M'!Y115</f>
        <v>#NA</v>
      </c>
      <c r="AE114">
        <f>'Datastream-M'!AC115</f>
        <v>0.49025099999999999</v>
      </c>
      <c r="AH114" t="str">
        <f>'Datastream-M'!AD115</f>
        <v>#NA</v>
      </c>
      <c r="AJ114">
        <f>'Datastream-M'!AF115</f>
        <v>89.013452999999998</v>
      </c>
      <c r="AK114">
        <f>'Datastream-M'!AG115</f>
        <v>2.23</v>
      </c>
      <c r="AL114">
        <f>'Datastream-M'!AH115</f>
        <v>30.4</v>
      </c>
      <c r="AQ114" s="2">
        <f>'Datastream-M'!AM115</f>
        <v>40.7532</v>
      </c>
      <c r="AR114" s="2">
        <f>'Datastream-M'!AN115</f>
        <v>104.0973</v>
      </c>
      <c r="AS114" s="8">
        <f>'West-Deutschland-Q'!AI115</f>
        <v>24.7</v>
      </c>
      <c r="AT114" s="8">
        <f>100-'West-Deutschland-Q'!AJ115</f>
        <v>94</v>
      </c>
      <c r="AV114" s="19">
        <f>'[5]Deutschland Monatsdaten'!K114</f>
        <v>1.344178558030503</v>
      </c>
      <c r="BH114" s="1">
        <f>'Datastream-M'!AX115</f>
        <v>4</v>
      </c>
      <c r="BI114" s="1">
        <f>'Datastream-M'!AY115</f>
        <v>8</v>
      </c>
      <c r="BJ114" s="1">
        <f>'Datastream-M'!AZ115</f>
        <v>26.4</v>
      </c>
      <c r="BK114">
        <f>'Datastream-M'!BA115</f>
        <v>31.1</v>
      </c>
      <c r="BL114">
        <f>'Datastream-M'!BB115</f>
        <v>22</v>
      </c>
      <c r="BQ114" s="30">
        <f t="shared" si="1"/>
        <v>4.5486903647315353</v>
      </c>
      <c r="BZ114" s="40"/>
      <c r="CN114" s="8">
        <f>'West-Deutschland-Q'!AP115</f>
        <v>30.4</v>
      </c>
      <c r="CO114" s="8">
        <f>'West-Deutschland-Q'!AQ115</f>
        <v>21</v>
      </c>
      <c r="CV114">
        <f>'Datastream-M'!CF115</f>
        <v>177715</v>
      </c>
      <c r="DE114" s="8">
        <f>'West-Deutschland-Q'!AR115</f>
        <v>76.599999999999994</v>
      </c>
      <c r="EF114" s="1" t="str">
        <f>'Datastream-M'!DQ115</f>
        <v>#NA</v>
      </c>
    </row>
    <row r="115" spans="1:136">
      <c r="A115" s="3">
        <v>25369</v>
      </c>
      <c r="B115" t="str">
        <f>'Datastream-M'!B116</f>
        <v>#NA</v>
      </c>
      <c r="C115" s="9">
        <f>[7]Rawdata!D123</f>
        <v>116.08071562304974</v>
      </c>
      <c r="D115" s="9">
        <f>[7]Rawdata!G123</f>
        <v>125.6187120601095</v>
      </c>
      <c r="E115" s="9">
        <f>[7]Rawdata!J123</f>
        <v>107.31587961830193</v>
      </c>
      <c r="F115">
        <f>'Datastream-M'!F116</f>
        <v>40</v>
      </c>
      <c r="G115">
        <f>'Datastream-M'!G116</f>
        <v>0.48884499999999997</v>
      </c>
      <c r="H115" t="str">
        <f>'Datastream-M'!H116</f>
        <v>#NA</v>
      </c>
      <c r="I115">
        <f>'Datastream-M'!I116</f>
        <v>74</v>
      </c>
      <c r="J115">
        <f>'Datastream-M'!J116</f>
        <v>5.5</v>
      </c>
      <c r="K115" t="str">
        <f>'Datastream-M'!K116</f>
        <v>#NA</v>
      </c>
      <c r="L115">
        <f>'Datastream-M'!L116</f>
        <v>588.79999999999995</v>
      </c>
      <c r="M115">
        <f>'Datastream-M'!M116</f>
        <v>164745</v>
      </c>
      <c r="N115" t="str">
        <f>'Datastream-M'!N116</f>
        <v>#NA</v>
      </c>
      <c r="O115" t="str">
        <f>'Datastream-M'!O116</f>
        <v>#NA</v>
      </c>
      <c r="P115">
        <f>'Datastream-M'!P116</f>
        <v>0.7</v>
      </c>
      <c r="S115" s="1">
        <f>'[2]Deutschland Monatsdaten'!C115</f>
        <v>6.9812559371950328E-2</v>
      </c>
      <c r="T115" s="1">
        <v>1.5809591023203038</v>
      </c>
      <c r="U115">
        <f>'Datastream-M'!BL116</f>
        <v>4.91</v>
      </c>
      <c r="W115">
        <f>'Datastream-M'!BM116</f>
        <v>4.1399999999999997</v>
      </c>
      <c r="Y115" t="str">
        <f>'Datastream-M'!W116</f>
        <v>#NA</v>
      </c>
      <c r="Z115" t="str">
        <f>'Datastream-M'!X116</f>
        <v>#NA</v>
      </c>
      <c r="AA115" s="42" t="str">
        <f>'Datastream-M'!Y116</f>
        <v>#NA</v>
      </c>
      <c r="AE115">
        <f>'Datastream-M'!AC116</f>
        <v>0.48884499999999997</v>
      </c>
      <c r="AH115" t="str">
        <f>'Datastream-M'!AD116</f>
        <v>#NA</v>
      </c>
      <c r="AJ115">
        <f>'Datastream-M'!AF116</f>
        <v>89.237667999999999</v>
      </c>
      <c r="AK115">
        <f>'Datastream-M'!AG116</f>
        <v>2.23</v>
      </c>
      <c r="AL115">
        <f>'Datastream-M'!AH116</f>
        <v>30.5</v>
      </c>
      <c r="AQ115" s="2">
        <f>'Datastream-M'!AM116</f>
        <v>40.882300000000001</v>
      </c>
      <c r="AR115" s="2">
        <f>'Datastream-M'!AN116</f>
        <v>104.0307</v>
      </c>
      <c r="AS115" s="8">
        <f>'West-Deutschland-Q'!AI116</f>
        <v>23.9</v>
      </c>
      <c r="AT115" s="8">
        <f>100-'West-Deutschland-Q'!AJ116</f>
        <v>94</v>
      </c>
      <c r="AV115" s="19">
        <f>'[5]Deutschland Monatsdaten'!K115</f>
        <v>1.346529713859089</v>
      </c>
      <c r="BH115" s="1">
        <f>'Datastream-M'!AX116</f>
        <v>4</v>
      </c>
      <c r="BI115" s="1">
        <f>'Datastream-M'!AY116</f>
        <v>8.1999999999999993</v>
      </c>
      <c r="BJ115" s="1">
        <f>'Datastream-M'!AZ116</f>
        <v>26.9</v>
      </c>
      <c r="BK115">
        <f>'Datastream-M'!BA116</f>
        <v>31.5</v>
      </c>
      <c r="BL115">
        <f>'Datastream-M'!BB116</f>
        <v>22.6</v>
      </c>
      <c r="BQ115" s="30">
        <f t="shared" si="1"/>
        <v>4.5617731591813362</v>
      </c>
      <c r="BZ115" s="40"/>
      <c r="CN115" s="8">
        <f>'West-Deutschland-Q'!AP116</f>
        <v>32.700000000000003</v>
      </c>
      <c r="CO115" s="8">
        <f>'West-Deutschland-Q'!AQ116</f>
        <v>19.899999999999999</v>
      </c>
      <c r="CV115">
        <f>'Datastream-M'!CF116</f>
        <v>180951</v>
      </c>
      <c r="DE115" s="8">
        <f>'West-Deutschland-Q'!AR116</f>
        <v>77.3</v>
      </c>
      <c r="EF115" s="1" t="str">
        <f>'Datastream-M'!DQ116</f>
        <v>#NA</v>
      </c>
    </row>
    <row r="116" spans="1:136">
      <c r="A116" s="3">
        <v>25399</v>
      </c>
      <c r="B116" t="str">
        <f>'Datastream-M'!B117</f>
        <v>#NA</v>
      </c>
      <c r="C116" s="9">
        <f>[7]Rawdata!D124</f>
        <v>115.48158934886625</v>
      </c>
      <c r="D116" s="9">
        <f>[7]Rawdata!G124</f>
        <v>125.36401069745722</v>
      </c>
      <c r="E116" s="9">
        <f>[7]Rawdata!J124</f>
        <v>106.38610227550771</v>
      </c>
      <c r="F116">
        <f>'Datastream-M'!F117</f>
        <v>41.6</v>
      </c>
      <c r="G116">
        <f>'Datastream-M'!G117</f>
        <v>0.48900900000000003</v>
      </c>
      <c r="H116" t="str">
        <f>'Datastream-M'!H117</f>
        <v>#NA</v>
      </c>
      <c r="I116">
        <f>'Datastream-M'!I117</f>
        <v>74.5</v>
      </c>
      <c r="J116">
        <f>'Datastream-M'!J117</f>
        <v>5.78</v>
      </c>
      <c r="K116" t="str">
        <f>'Datastream-M'!K117</f>
        <v>#NA</v>
      </c>
      <c r="L116">
        <f>'Datastream-M'!L117</f>
        <v>568.79999999999995</v>
      </c>
      <c r="M116">
        <f>'Datastream-M'!M117</f>
        <v>168342</v>
      </c>
      <c r="N116" t="str">
        <f>'Datastream-M'!N117</f>
        <v>#NA</v>
      </c>
      <c r="O116" t="str">
        <f>'Datastream-M'!O117</f>
        <v>#NA</v>
      </c>
      <c r="P116">
        <f>'Datastream-M'!P117</f>
        <v>0.6</v>
      </c>
      <c r="S116" s="1">
        <f>'[2]Deutschland Monatsdaten'!C116</f>
        <v>0.19947935409422746</v>
      </c>
      <c r="T116" s="1">
        <v>1.5875757535345978</v>
      </c>
      <c r="U116">
        <f>'Datastream-M'!BL117</f>
        <v>4.96</v>
      </c>
      <c r="W116">
        <f>'Datastream-M'!BM117</f>
        <v>4.1900000000000004</v>
      </c>
      <c r="Y116" t="str">
        <f>'Datastream-M'!W117</f>
        <v>#NA</v>
      </c>
      <c r="Z116" t="str">
        <f>'Datastream-M'!X117</f>
        <v>#NA</v>
      </c>
      <c r="AA116" s="42" t="str">
        <f>'Datastream-M'!Y117</f>
        <v>#NA</v>
      </c>
      <c r="AE116">
        <f>'Datastream-M'!AC117</f>
        <v>0.48900900000000003</v>
      </c>
      <c r="AH116" t="str">
        <f>'Datastream-M'!AD117</f>
        <v>#NA</v>
      </c>
      <c r="AJ116">
        <f>'Datastream-M'!AF117</f>
        <v>89.461883</v>
      </c>
      <c r="AK116">
        <f>'Datastream-M'!AG117</f>
        <v>2.23</v>
      </c>
      <c r="AL116">
        <f>'Datastream-M'!AH117</f>
        <v>30.6</v>
      </c>
      <c r="AQ116" s="2">
        <f>'Datastream-M'!AM117</f>
        <v>40.956200000000003</v>
      </c>
      <c r="AR116" s="2">
        <f>'Datastream-M'!AN117</f>
        <v>103.8231</v>
      </c>
      <c r="AS116" s="8">
        <f>'West-Deutschland-Q'!AI117</f>
        <v>22.7</v>
      </c>
      <c r="AT116" s="8">
        <f>100-'West-Deutschland-Q'!AJ117</f>
        <v>99</v>
      </c>
      <c r="AV116" s="19">
        <f>'[5]Deutschland Monatsdaten'!K116</f>
        <v>1.3502438577118674</v>
      </c>
      <c r="BH116" s="1">
        <f>'Datastream-M'!AX117</f>
        <v>4</v>
      </c>
      <c r="BI116" s="1">
        <f>'Datastream-M'!AY117</f>
        <v>8.1999999999999993</v>
      </c>
      <c r="BJ116" s="1">
        <f>'Datastream-M'!AZ117</f>
        <v>27.1</v>
      </c>
      <c r="BK116">
        <f>'Datastream-M'!BA117</f>
        <v>31.3</v>
      </c>
      <c r="BL116">
        <f>'Datastream-M'!BB117</f>
        <v>22.9</v>
      </c>
      <c r="BQ116" s="30">
        <f t="shared" si="1"/>
        <v>4.5602432675063236</v>
      </c>
      <c r="BZ116" s="40"/>
      <c r="CN116" s="8">
        <f>'West-Deutschland-Q'!AP117</f>
        <v>30.8</v>
      </c>
      <c r="CO116" s="8">
        <f>'West-Deutschland-Q'!AQ117</f>
        <v>22</v>
      </c>
      <c r="CV116">
        <f>'Datastream-M'!CF117</f>
        <v>182034</v>
      </c>
      <c r="DE116" s="8">
        <f>'West-Deutschland-Q'!AR117</f>
        <v>78.3</v>
      </c>
      <c r="EF116" s="1" t="str">
        <f>'Datastream-M'!DQ117</f>
        <v>#NA</v>
      </c>
    </row>
    <row r="117" spans="1:136">
      <c r="A117" s="3">
        <v>25430</v>
      </c>
      <c r="B117" t="str">
        <f>'Datastream-M'!B118</f>
        <v>#NA</v>
      </c>
      <c r="C117" s="9">
        <f>[7]Rawdata!D125</f>
        <v>114.43311836904515</v>
      </c>
      <c r="D117" s="9">
        <f>[7]Rawdata!G125</f>
        <v>124.59990660950035</v>
      </c>
      <c r="E117" s="9">
        <f>[7]Rawdata!J125</f>
        <v>105.0648397357475</v>
      </c>
      <c r="F117">
        <f>'Datastream-M'!F118</f>
        <v>42.8</v>
      </c>
      <c r="G117">
        <f>'Datastream-M'!G118</f>
        <v>0.49068499999999998</v>
      </c>
      <c r="H117" t="str">
        <f>'Datastream-M'!H118</f>
        <v>#NA</v>
      </c>
      <c r="I117">
        <f>'Datastream-M'!I118</f>
        <v>75.2</v>
      </c>
      <c r="J117">
        <f>'Datastream-M'!J118</f>
        <v>6.5</v>
      </c>
      <c r="K117" t="str">
        <f>'Datastream-M'!K118</f>
        <v>#NA</v>
      </c>
      <c r="L117">
        <f>'Datastream-M'!L118</f>
        <v>610.4</v>
      </c>
      <c r="M117">
        <f>'Datastream-M'!M118</f>
        <v>93678</v>
      </c>
      <c r="N117" t="str">
        <f>'Datastream-M'!N118</f>
        <v>#NA</v>
      </c>
      <c r="O117" t="str">
        <f>'Datastream-M'!O118</f>
        <v>#NA</v>
      </c>
      <c r="P117">
        <f>'Datastream-M'!P118</f>
        <v>0.6</v>
      </c>
      <c r="S117" s="1">
        <f>'[2]Deutschland Monatsdaten'!C117</f>
        <v>0.20068912731839317</v>
      </c>
      <c r="T117" s="1">
        <v>1.5976488668136355</v>
      </c>
      <c r="U117">
        <f>'Datastream-M'!BL118</f>
        <v>5.01</v>
      </c>
      <c r="W117">
        <f>'Datastream-M'!BM118</f>
        <v>4.24</v>
      </c>
      <c r="Y117" t="str">
        <f>'Datastream-M'!W118</f>
        <v>#NA</v>
      </c>
      <c r="Z117" t="str">
        <f>'Datastream-M'!X118</f>
        <v>#NA</v>
      </c>
      <c r="AA117" s="42" t="str">
        <f>'Datastream-M'!Y118</f>
        <v>#NA</v>
      </c>
      <c r="AE117">
        <f>'Datastream-M'!AC118</f>
        <v>0.49068499999999998</v>
      </c>
      <c r="AH117" t="str">
        <f>'Datastream-M'!AD118</f>
        <v>#NA</v>
      </c>
      <c r="AJ117">
        <f>'Datastream-M'!AF118</f>
        <v>89.910314</v>
      </c>
      <c r="AK117">
        <f>'Datastream-M'!AG118</f>
        <v>2.23</v>
      </c>
      <c r="AL117">
        <f>'Datastream-M'!AH118</f>
        <v>30.7</v>
      </c>
      <c r="AQ117" s="2">
        <f>'Datastream-M'!AM118</f>
        <v>40.9833</v>
      </c>
      <c r="AR117" s="2">
        <f>'Datastream-M'!AN118</f>
        <v>103.49769999999999</v>
      </c>
      <c r="AS117" s="8">
        <f>'West-Deutschland-Q'!AI118</f>
        <v>23.9</v>
      </c>
      <c r="AT117" s="8">
        <f>100-'West-Deutschland-Q'!AJ118</f>
        <v>95</v>
      </c>
      <c r="AV117" s="19">
        <f>'[5]Deutschland Monatsdaten'!K117</f>
        <v>1.3560867438338178</v>
      </c>
      <c r="BH117" s="1">
        <f>'Datastream-M'!AX118</f>
        <v>4</v>
      </c>
      <c r="BI117" s="1">
        <f>'Datastream-M'!AY118</f>
        <v>8.1999999999999993</v>
      </c>
      <c r="BJ117" s="1">
        <f>'Datastream-M'!AZ118</f>
        <v>27.3</v>
      </c>
      <c r="BK117">
        <f>'Datastream-M'!BA118</f>
        <v>30.5</v>
      </c>
      <c r="BL117">
        <f>'Datastream-M'!BB118</f>
        <v>23.6</v>
      </c>
      <c r="BQ117" s="30">
        <f t="shared" si="1"/>
        <v>4.5446671489856021</v>
      </c>
      <c r="BZ117" s="40"/>
      <c r="CN117" s="8">
        <f>'West-Deutschland-Q'!AP118</f>
        <v>20.399999999999999</v>
      </c>
      <c r="CO117" s="8">
        <f>'West-Deutschland-Q'!AQ118</f>
        <v>18.5</v>
      </c>
      <c r="CV117">
        <f>'Datastream-M'!CF118</f>
        <v>184209</v>
      </c>
      <c r="DE117" s="8">
        <f>'West-Deutschland-Q'!AR118</f>
        <v>77.099999999999994</v>
      </c>
      <c r="EF117" s="1" t="str">
        <f>'Datastream-M'!DQ118</f>
        <v>#NA</v>
      </c>
    </row>
    <row r="118" spans="1:136">
      <c r="A118" s="3">
        <v>25461</v>
      </c>
      <c r="B118" t="str">
        <f>'Datastream-M'!B119</f>
        <v>#NA</v>
      </c>
      <c r="C118" s="9">
        <f>[7]Rawdata!D126</f>
        <v>114.83253588516746</v>
      </c>
      <c r="D118" s="9">
        <f>[7]Rawdata!G126</f>
        <v>126.3828161480664</v>
      </c>
      <c r="E118" s="9">
        <f>[7]Rawdata!J126</f>
        <v>104.37974064105701</v>
      </c>
      <c r="F118">
        <f>'Datastream-M'!F119</f>
        <v>41.5</v>
      </c>
      <c r="G118">
        <f>'Datastream-M'!G119</f>
        <v>0.49290600000000001</v>
      </c>
      <c r="H118" t="str">
        <f>'Datastream-M'!H119</f>
        <v>#NA</v>
      </c>
      <c r="I118">
        <f>'Datastream-M'!I119</f>
        <v>77.7</v>
      </c>
      <c r="J118">
        <f>'Datastream-M'!J119</f>
        <v>6.94</v>
      </c>
      <c r="K118" t="str">
        <f>'Datastream-M'!K119</f>
        <v>#NA</v>
      </c>
      <c r="L118">
        <f>'Datastream-M'!L119</f>
        <v>601.5</v>
      </c>
      <c r="M118">
        <f>'Datastream-M'!M119</f>
        <v>149581</v>
      </c>
      <c r="N118" t="str">
        <f>'Datastream-M'!N119</f>
        <v>#NA</v>
      </c>
      <c r="O118" t="str">
        <f>'Datastream-M'!O119</f>
        <v>#NA</v>
      </c>
      <c r="P118">
        <f>'Datastream-M'!P119</f>
        <v>0.6</v>
      </c>
      <c r="S118" s="1">
        <f>'[2]Deutschland Monatsdaten'!C118</f>
        <v>0.10718245280755584</v>
      </c>
      <c r="T118" s="1">
        <v>1.5806907684828111</v>
      </c>
      <c r="U118">
        <f>'Datastream-M'!BL119</f>
        <v>5.0599999999999996</v>
      </c>
      <c r="W118">
        <f>'Datastream-M'!BM119</f>
        <v>4.4000000000000004</v>
      </c>
      <c r="Y118" t="str">
        <f>'Datastream-M'!W119</f>
        <v>#NA</v>
      </c>
      <c r="Z118" t="str">
        <f>'Datastream-M'!X119</f>
        <v>#NA</v>
      </c>
      <c r="AA118" s="42" t="str">
        <f>'Datastream-M'!Y119</f>
        <v>#NA</v>
      </c>
      <c r="AE118">
        <f>'Datastream-M'!AC119</f>
        <v>0.49290600000000001</v>
      </c>
      <c r="AH118" t="str">
        <f>'Datastream-M'!AD119</f>
        <v>#NA</v>
      </c>
      <c r="AJ118">
        <f>'Datastream-M'!AF119</f>
        <v>90.358744000000002</v>
      </c>
      <c r="AK118">
        <f>'Datastream-M'!AG119</f>
        <v>2.23</v>
      </c>
      <c r="AL118">
        <f>'Datastream-M'!AH119</f>
        <v>30.8</v>
      </c>
      <c r="AQ118" s="2">
        <f>'Datastream-M'!AM119</f>
        <v>40.9739</v>
      </c>
      <c r="AR118" s="2">
        <f>'Datastream-M'!AN119</f>
        <v>103.08199999999999</v>
      </c>
      <c r="AS118" s="8">
        <f>'West-Deutschland-Q'!AI119</f>
        <v>20.3</v>
      </c>
      <c r="AT118" s="8">
        <f>100-'West-Deutschland-Q'!AJ119</f>
        <v>100</v>
      </c>
      <c r="AV118" s="19">
        <f>'[5]Deutschland Monatsdaten'!K118</f>
        <v>1.3619020950410647</v>
      </c>
      <c r="BH118" s="1">
        <f>'Datastream-M'!AX119</f>
        <v>4</v>
      </c>
      <c r="BI118" s="1">
        <f>'Datastream-M'!AY119</f>
        <v>8.3000000000000007</v>
      </c>
      <c r="BJ118" s="1">
        <f>'Datastream-M'!AZ119</f>
        <v>27.5</v>
      </c>
      <c r="BK118">
        <f>'Datastream-M'!BA119</f>
        <v>31.2</v>
      </c>
      <c r="BL118">
        <f>'Datastream-M'!BB119</f>
        <v>23.6</v>
      </c>
      <c r="BQ118" s="30">
        <f t="shared" si="1"/>
        <v>4.5241891963173506</v>
      </c>
      <c r="BZ118" s="40"/>
      <c r="CN118" s="8">
        <f>'West-Deutschland-Q'!AP119</f>
        <v>31.6</v>
      </c>
      <c r="CO118" s="8">
        <f>'West-Deutschland-Q'!AQ119</f>
        <v>18.8</v>
      </c>
      <c r="CV118">
        <f>'Datastream-M'!CF119</f>
        <v>185939</v>
      </c>
      <c r="DE118" s="8">
        <f>'West-Deutschland-Q'!AR119</f>
        <v>78.400000000000006</v>
      </c>
      <c r="EF118" s="1" t="str">
        <f>'Datastream-M'!DQ119</f>
        <v>#NA</v>
      </c>
    </row>
    <row r="119" spans="1:136">
      <c r="A119" s="3">
        <v>25491</v>
      </c>
      <c r="B119" t="str">
        <f>'Datastream-M'!B120</f>
        <v>#NA</v>
      </c>
      <c r="C119" s="9">
        <f>[7]Rawdata!D127</f>
        <v>114.53297274807572</v>
      </c>
      <c r="D119" s="9">
        <f>[7]Rawdata!G127</f>
        <v>125.92435369529227</v>
      </c>
      <c r="E119" s="9">
        <f>[7]Rawdata!J127</f>
        <v>104.18399804257402</v>
      </c>
      <c r="F119">
        <f>'Datastream-M'!F120</f>
        <v>40.9</v>
      </c>
      <c r="G119">
        <f>'Datastream-M'!G120</f>
        <v>0.52287399999999995</v>
      </c>
      <c r="H119" t="str">
        <f>'Datastream-M'!H120</f>
        <v>#NA</v>
      </c>
      <c r="I119">
        <f>'Datastream-M'!I120</f>
        <v>78.3</v>
      </c>
      <c r="J119">
        <f>'Datastream-M'!J120</f>
        <v>7.42</v>
      </c>
      <c r="K119" t="str">
        <f>'Datastream-M'!K120</f>
        <v>#NA</v>
      </c>
      <c r="L119">
        <f>'Datastream-M'!L120</f>
        <v>627.29999999999995</v>
      </c>
      <c r="M119">
        <f>'Datastream-M'!M120</f>
        <v>181048</v>
      </c>
      <c r="N119" t="str">
        <f>'Datastream-M'!N120</f>
        <v>#NA</v>
      </c>
      <c r="O119" t="str">
        <f>'Datastream-M'!O120</f>
        <v>#NA</v>
      </c>
      <c r="P119">
        <f>'Datastream-M'!P120</f>
        <v>0.6</v>
      </c>
      <c r="S119" s="1">
        <f>'[2]Deutschland Monatsdaten'!C119</f>
        <v>0.17801760016461687</v>
      </c>
      <c r="T119" s="1">
        <v>1.5746603292878154</v>
      </c>
      <c r="U119">
        <f>'Datastream-M'!BL120</f>
        <v>5.0599999999999996</v>
      </c>
      <c r="W119">
        <f>'Datastream-M'!BM120</f>
        <v>4.45</v>
      </c>
      <c r="Y119" t="str">
        <f>'Datastream-M'!W120</f>
        <v>#NA</v>
      </c>
      <c r="Z119" t="str">
        <f>'Datastream-M'!X120</f>
        <v>#NA</v>
      </c>
      <c r="AA119" s="42" t="str">
        <f>'Datastream-M'!Y120</f>
        <v>#NA</v>
      </c>
      <c r="AE119">
        <f>'Datastream-M'!AC120</f>
        <v>0.52287399999999995</v>
      </c>
      <c r="AH119" t="str">
        <f>'Datastream-M'!AD120</f>
        <v>#NA</v>
      </c>
      <c r="AJ119">
        <f>'Datastream-M'!AF120</f>
        <v>93.071594000000005</v>
      </c>
      <c r="AK119">
        <f>'Datastream-M'!AG120</f>
        <v>2.23</v>
      </c>
      <c r="AL119">
        <f>'Datastream-M'!AH120</f>
        <v>30.9</v>
      </c>
      <c r="AQ119" s="2">
        <f>'Datastream-M'!AM120</f>
        <v>40.939300000000003</v>
      </c>
      <c r="AR119" s="2">
        <f>'Datastream-M'!AN120</f>
        <v>102.6054</v>
      </c>
      <c r="AS119" s="8">
        <f>'West-Deutschland-Q'!AI120</f>
        <v>16.899999999999999</v>
      </c>
      <c r="AT119" s="8">
        <f>100-'West-Deutschland-Q'!AJ120</f>
        <v>100</v>
      </c>
      <c r="AV119" s="19">
        <f>'[5]Deutschland Monatsdaten'!K119</f>
        <v>1.3674288333599252</v>
      </c>
      <c r="BH119" s="1">
        <f>'Datastream-M'!AX120</f>
        <v>4</v>
      </c>
      <c r="BI119" s="1">
        <f>'Datastream-M'!AY120</f>
        <v>8.4</v>
      </c>
      <c r="BJ119" s="1">
        <f>'Datastream-M'!AZ120</f>
        <v>27.9</v>
      </c>
      <c r="BK119">
        <f>'Datastream-M'!BA120</f>
        <v>32.200000000000003</v>
      </c>
      <c r="BL119">
        <f>'Datastream-M'!BB120</f>
        <v>23.7</v>
      </c>
      <c r="BQ119" s="30">
        <f t="shared" si="1"/>
        <v>4.2648898204921268</v>
      </c>
      <c r="BZ119" s="40"/>
      <c r="CN119" s="8">
        <f>'West-Deutschland-Q'!AP120</f>
        <v>39.5</v>
      </c>
      <c r="CO119" s="8">
        <f>'West-Deutschland-Q'!AQ120</f>
        <v>15.7</v>
      </c>
      <c r="CV119">
        <f>'Datastream-M'!CF120</f>
        <v>187932</v>
      </c>
      <c r="DE119" s="8">
        <f>'West-Deutschland-Q'!AR120</f>
        <v>78.7</v>
      </c>
      <c r="EF119" s="1" t="str">
        <f>'Datastream-M'!DQ120</f>
        <v>#NA</v>
      </c>
    </row>
    <row r="120" spans="1:136">
      <c r="A120" s="3">
        <v>25522</v>
      </c>
      <c r="B120" t="str">
        <f>'Datastream-M'!B121</f>
        <v>#NA</v>
      </c>
      <c r="C120" s="9">
        <f>[7]Rawdata!D128</f>
        <v>114.23340961098398</v>
      </c>
      <c r="D120" s="9">
        <f>[7]Rawdata!G128</f>
        <v>125.26213015239631</v>
      </c>
      <c r="E120" s="9">
        <f>[7]Rawdata!J128</f>
        <v>104.13506239295327</v>
      </c>
      <c r="F120">
        <f>'Datastream-M'!F121</f>
        <v>41.1</v>
      </c>
      <c r="G120">
        <f>'Datastream-M'!G121</f>
        <v>0.53003999999999996</v>
      </c>
      <c r="H120" t="str">
        <f>'Datastream-M'!H121</f>
        <v>#NA</v>
      </c>
      <c r="I120">
        <f>'Datastream-M'!I121</f>
        <v>76.8</v>
      </c>
      <c r="J120">
        <f>'Datastream-M'!J121</f>
        <v>7.75</v>
      </c>
      <c r="K120" t="str">
        <f>'Datastream-M'!K121</f>
        <v>#NA</v>
      </c>
      <c r="L120">
        <f>'Datastream-M'!L121</f>
        <v>656.7</v>
      </c>
      <c r="M120">
        <f>'Datastream-M'!M121</f>
        <v>140874</v>
      </c>
      <c r="N120" t="str">
        <f>'Datastream-M'!N121</f>
        <v>#NA</v>
      </c>
      <c r="O120" t="str">
        <f>'Datastream-M'!O121</f>
        <v>#NA</v>
      </c>
      <c r="P120">
        <f>'Datastream-M'!P121</f>
        <v>0.6</v>
      </c>
      <c r="S120" s="1">
        <f>'[2]Deutschland Monatsdaten'!C120</f>
        <v>8.7283352001883363E-2</v>
      </c>
      <c r="T120" s="1">
        <v>1.5793529084453539</v>
      </c>
      <c r="U120">
        <f>'Datastream-M'!BL121</f>
        <v>5.1100000000000003</v>
      </c>
      <c r="W120">
        <f>'Datastream-M'!BM121</f>
        <v>4.24</v>
      </c>
      <c r="Y120" t="str">
        <f>'Datastream-M'!W121</f>
        <v>#NA</v>
      </c>
      <c r="Z120" t="str">
        <f>'Datastream-M'!X121</f>
        <v>#NA</v>
      </c>
      <c r="AA120" s="42" t="str">
        <f>'Datastream-M'!Y121</f>
        <v>#NA</v>
      </c>
      <c r="AE120">
        <f>'Datastream-M'!AC121</f>
        <v>0.53003999999999996</v>
      </c>
      <c r="AH120" t="str">
        <f>'Datastream-M'!AD121</f>
        <v>#NA</v>
      </c>
      <c r="AJ120">
        <f>'Datastream-M'!AF121</f>
        <v>93.271462</v>
      </c>
      <c r="AK120">
        <f>'Datastream-M'!AG121</f>
        <v>2.23</v>
      </c>
      <c r="AL120">
        <f>'Datastream-M'!AH121</f>
        <v>31</v>
      </c>
      <c r="AQ120" s="2">
        <f>'Datastream-M'!AM121</f>
        <v>40.893500000000003</v>
      </c>
      <c r="AR120" s="2">
        <f>'Datastream-M'!AN121</f>
        <v>102.10380000000001</v>
      </c>
      <c r="AS120" s="8">
        <f>'West-Deutschland-Q'!AI121</f>
        <v>27.1</v>
      </c>
      <c r="AT120" s="8">
        <f>100-'West-Deutschland-Q'!AJ121</f>
        <v>81</v>
      </c>
      <c r="AV120" s="19">
        <f>'[5]Deutschland Monatsdaten'!K120</f>
        <v>1.3736134699926956</v>
      </c>
      <c r="BH120" s="1">
        <f>'Datastream-M'!AX121</f>
        <v>4</v>
      </c>
      <c r="BI120" s="1">
        <f>'Datastream-M'!AY121</f>
        <v>8.5</v>
      </c>
      <c r="BJ120" s="1">
        <f>'Datastream-M'!AZ121</f>
        <v>28.5</v>
      </c>
      <c r="BK120">
        <f>'Datastream-M'!BA121</f>
        <v>32.799999999999997</v>
      </c>
      <c r="BL120">
        <f>'Datastream-M'!BB121</f>
        <v>24.1</v>
      </c>
      <c r="BQ120" s="30">
        <f t="shared" si="1"/>
        <v>4.2072296430458085</v>
      </c>
      <c r="BZ120" s="40"/>
      <c r="CN120" s="8">
        <f>'West-Deutschland-Q'!AP121</f>
        <v>35.6</v>
      </c>
      <c r="CO120" s="8">
        <f>'West-Deutschland-Q'!AQ121</f>
        <v>14.7</v>
      </c>
      <c r="CV120">
        <f>'Datastream-M'!CF121</f>
        <v>192328</v>
      </c>
      <c r="DE120" s="8">
        <f>'West-Deutschland-Q'!AR121</f>
        <v>75.099999999999994</v>
      </c>
      <c r="EF120" s="1" t="str">
        <f>'Datastream-M'!DQ121</f>
        <v>#NA</v>
      </c>
    </row>
    <row r="121" spans="1:136">
      <c r="A121" s="3">
        <v>25552</v>
      </c>
      <c r="B121" t="str">
        <f>'Datastream-M'!B122</f>
        <v>#NA</v>
      </c>
      <c r="C121" s="9">
        <f>[7]Rawdata!D129</f>
        <v>113.13501144164759</v>
      </c>
      <c r="D121" s="9">
        <f>[7]Rawdata!G129</f>
        <v>124.75272742709174</v>
      </c>
      <c r="E121" s="9">
        <f>[7]Rawdata!J129</f>
        <v>102.66699290433081</v>
      </c>
      <c r="F121">
        <f>'Datastream-M'!F122</f>
        <v>40.4</v>
      </c>
      <c r="G121">
        <f>'Datastream-M'!G122</f>
        <v>0.53069699999999997</v>
      </c>
      <c r="H121" t="str">
        <f>'Datastream-M'!H122</f>
        <v>#NA</v>
      </c>
      <c r="I121">
        <f>'Datastream-M'!I122</f>
        <v>76.900000000000006</v>
      </c>
      <c r="J121">
        <f>'Datastream-M'!J122</f>
        <v>8.83</v>
      </c>
      <c r="K121" t="str">
        <f>'Datastream-M'!K122</f>
        <v>#NA</v>
      </c>
      <c r="L121">
        <f>'Datastream-M'!L122</f>
        <v>622.4</v>
      </c>
      <c r="M121">
        <f>'Datastream-M'!M122</f>
        <v>130421</v>
      </c>
      <c r="N121" t="str">
        <f>'Datastream-M'!N122</f>
        <v>#NA</v>
      </c>
      <c r="O121" t="str">
        <f>'Datastream-M'!O122</f>
        <v>#NA</v>
      </c>
      <c r="P121">
        <f>'Datastream-M'!P122</f>
        <v>0.6</v>
      </c>
      <c r="S121" s="1">
        <f>'[2]Deutschland Monatsdaten'!C121</f>
        <v>7.6460018430606014E-2</v>
      </c>
      <c r="T121" s="1">
        <v>1.575191133286973</v>
      </c>
      <c r="U121">
        <f>'Datastream-M'!BL122</f>
        <v>4.8099999999999996</v>
      </c>
      <c r="W121">
        <f>'Datastream-M'!BM122</f>
        <v>4.1900000000000004</v>
      </c>
      <c r="Y121" t="str">
        <f>'Datastream-M'!W122</f>
        <v>#NA</v>
      </c>
      <c r="Z121" t="str">
        <f>'Datastream-M'!X122</f>
        <v>#NA</v>
      </c>
      <c r="AA121" s="42" t="str">
        <f>'Datastream-M'!Y122</f>
        <v>#NA</v>
      </c>
      <c r="AE121">
        <f>'Datastream-M'!AC122</f>
        <v>0.53069699999999997</v>
      </c>
      <c r="AH121" t="str">
        <f>'Datastream-M'!AD122</f>
        <v>#NA</v>
      </c>
      <c r="AJ121">
        <f>'Datastream-M'!AF122</f>
        <v>92.201835000000003</v>
      </c>
      <c r="AK121">
        <f>'Datastream-M'!AG122</f>
        <v>2.23</v>
      </c>
      <c r="AL121">
        <f>'Datastream-M'!AH122</f>
        <v>31.1</v>
      </c>
      <c r="AQ121" s="2">
        <f>'Datastream-M'!AM122</f>
        <v>40.847000000000001</v>
      </c>
      <c r="AR121" s="2">
        <f>'Datastream-M'!AN122</f>
        <v>101.60380000000001</v>
      </c>
      <c r="AS121" s="8">
        <f>'West-Deutschland-Q'!AI122</f>
        <v>68.3</v>
      </c>
      <c r="AT121" s="8">
        <f>100-'West-Deutschland-Q'!AJ122</f>
        <v>13</v>
      </c>
      <c r="AV121" s="19">
        <f>'[5]Deutschland Monatsdaten'!K121</f>
        <v>1.3791018751125199</v>
      </c>
      <c r="BH121" s="1">
        <f>'Datastream-M'!AX122</f>
        <v>4</v>
      </c>
      <c r="BI121" s="1">
        <f>'Datastream-M'!AY122</f>
        <v>8.6</v>
      </c>
      <c r="BJ121" s="1">
        <f>'Datastream-M'!AZ122</f>
        <v>28.6</v>
      </c>
      <c r="BK121">
        <f>'Datastream-M'!BA122</f>
        <v>32.5</v>
      </c>
      <c r="BL121">
        <f>'Datastream-M'!BB122</f>
        <v>24.4</v>
      </c>
      <c r="BQ121" s="30">
        <f t="shared" si="1"/>
        <v>4.2020211156271845</v>
      </c>
      <c r="BZ121" s="40"/>
      <c r="CN121" s="8">
        <f>'West-Deutschland-Q'!AP122</f>
        <v>38.200000000000003</v>
      </c>
      <c r="CO121" s="8">
        <f>'West-Deutschland-Q'!AQ122</f>
        <v>15.8</v>
      </c>
      <c r="CV121">
        <f>'Datastream-M'!CF122</f>
        <v>197332</v>
      </c>
      <c r="DE121" s="8">
        <f>'West-Deutschland-Q'!AR122</f>
        <v>52.1</v>
      </c>
      <c r="EF121" s="1" t="str">
        <f>'Datastream-M'!DQ122</f>
        <v>#NA</v>
      </c>
    </row>
    <row r="122" spans="1:136">
      <c r="A122" s="3">
        <v>25583</v>
      </c>
      <c r="B122" t="str">
        <f>'Datastream-M'!B123</f>
        <v>#NA</v>
      </c>
      <c r="C122" s="9">
        <f>[7]Rawdata!D130</f>
        <v>111.53734137715831</v>
      </c>
      <c r="D122" s="9">
        <f>[7]Rawdata!G130</f>
        <v>121.54349025767289</v>
      </c>
      <c r="E122" s="9">
        <f>[7]Rawdata!J130</f>
        <v>102.42231465622706</v>
      </c>
      <c r="F122">
        <f>'Datastream-M'!F123</f>
        <v>40.1</v>
      </c>
      <c r="G122">
        <f>'Datastream-M'!G123</f>
        <v>0.53056499999999995</v>
      </c>
      <c r="H122" t="str">
        <f>'Datastream-M'!H123</f>
        <v>#NA</v>
      </c>
      <c r="I122">
        <f>'Datastream-M'!I123</f>
        <v>77.5</v>
      </c>
      <c r="J122">
        <f>'Datastream-M'!J123</f>
        <v>9.3800000000000008</v>
      </c>
      <c r="K122" t="str">
        <f>'Datastream-M'!K123</f>
        <v>#NA</v>
      </c>
      <c r="L122">
        <f>'Datastream-M'!L123</f>
        <v>582.20000000000005</v>
      </c>
      <c r="M122">
        <f>'Datastream-M'!M123</f>
        <v>122461</v>
      </c>
      <c r="N122" t="str">
        <f>'Datastream-M'!N123</f>
        <v>#NA</v>
      </c>
      <c r="O122" t="str">
        <f>'Datastream-M'!O123</f>
        <v>#NA</v>
      </c>
      <c r="P122">
        <f>'Datastream-M'!P123</f>
        <v>0.5</v>
      </c>
      <c r="S122" s="1">
        <f>'[2]Deutschland Monatsdaten'!C122</f>
        <v>-0.54930396330925757</v>
      </c>
      <c r="T122" s="1">
        <v>1.6178821452966643</v>
      </c>
      <c r="U122">
        <f>'Datastream-M'!BL123</f>
        <v>4.91</v>
      </c>
      <c r="V122" s="41" t="e">
        <f t="shared" ref="V122:V185" si="2">U122/BP122*100</f>
        <v>#DIV/0!</v>
      </c>
      <c r="W122">
        <f>'Datastream-M'!BM123</f>
        <v>4.6500000000000004</v>
      </c>
      <c r="X122" s="41" t="e">
        <f t="shared" ref="X122:X185" si="3">W122/BO122*100</f>
        <v>#DIV/0!</v>
      </c>
      <c r="Y122" t="str">
        <f>'Datastream-M'!W123</f>
        <v>#NA</v>
      </c>
      <c r="Z122" t="str">
        <f>'Datastream-M'!X123</f>
        <v>#NA</v>
      </c>
      <c r="AA122" s="42" t="str">
        <f>'Datastream-M'!Y123</f>
        <v>#NA</v>
      </c>
      <c r="AE122">
        <f>'Datastream-M'!AC123</f>
        <v>0.53056499999999995</v>
      </c>
      <c r="AH122" t="str">
        <f>'Datastream-M'!AD123</f>
        <v>#NA</v>
      </c>
      <c r="AJ122">
        <f>'Datastream-M'!AF123</f>
        <v>93.363844</v>
      </c>
      <c r="AK122">
        <f>'Datastream-M'!AG123</f>
        <v>2.23</v>
      </c>
      <c r="AL122">
        <f>'Datastream-M'!AH123</f>
        <v>31.2</v>
      </c>
      <c r="AQ122" s="2">
        <f>'Datastream-M'!AM123</f>
        <v>40.8232</v>
      </c>
      <c r="AR122" s="2">
        <f>'Datastream-M'!AN123</f>
        <v>101.16379999999999</v>
      </c>
      <c r="AS122" s="8">
        <f>'West-Deutschland-Q'!AI123</f>
        <v>44.5</v>
      </c>
      <c r="AT122" s="8">
        <f>100-'West-Deutschland-Q'!AJ123</f>
        <v>7</v>
      </c>
      <c r="AV122" s="19">
        <f>'[5]Deutschland Monatsdaten'!K122</f>
        <v>1.3861259060929214</v>
      </c>
      <c r="AW122" s="1"/>
      <c r="BE122" t="str">
        <f>'Datastream-M'!AU123</f>
        <v>#NA</v>
      </c>
      <c r="BF122">
        <f>'Datastream-M'!AV123</f>
        <v>43.2</v>
      </c>
      <c r="BH122" s="1">
        <f>'Datastream-M'!AX123</f>
        <v>4</v>
      </c>
      <c r="BI122" s="1">
        <f>'Datastream-M'!AY123</f>
        <v>8.6</v>
      </c>
      <c r="BJ122" s="1">
        <f>'Datastream-M'!AZ123</f>
        <v>28.9</v>
      </c>
      <c r="BK122">
        <f>'Datastream-M'!BA123</f>
        <v>33.200000000000003</v>
      </c>
      <c r="BL122">
        <f>'Datastream-M'!BB123</f>
        <v>24.4</v>
      </c>
      <c r="BM122" s="26">
        <f>'Datastream-M'!BC123</f>
        <v>40.6</v>
      </c>
      <c r="BN122" s="26"/>
      <c r="BQ122" s="30">
        <f t="shared" si="1"/>
        <v>4.2030665422709754</v>
      </c>
      <c r="BZ122" s="40"/>
      <c r="CF122" s="1">
        <v>-0.26094286474614969</v>
      </c>
      <c r="CN122" s="8">
        <f>'West-Deutschland-Q'!AP123</f>
        <v>34.9</v>
      </c>
      <c r="CO122" s="8">
        <f>'West-Deutschland-Q'!AQ123</f>
        <v>8.5</v>
      </c>
      <c r="CV122">
        <f>'Datastream-M'!CF123</f>
        <v>198278</v>
      </c>
      <c r="DE122" s="8">
        <f>'West-Deutschland-Q'!AR123</f>
        <v>37.4</v>
      </c>
      <c r="DK122">
        <f>'Datastream-M'!CW123</f>
        <v>1.33</v>
      </c>
      <c r="DW122" s="19">
        <f>'[8]weltindexip-usd'!B2</f>
        <v>1</v>
      </c>
      <c r="EF122" s="1" t="str">
        <f>'Datastream-M'!DQ123</f>
        <v>#NA</v>
      </c>
    </row>
    <row r="123" spans="1:136">
      <c r="A123" s="3">
        <v>25614</v>
      </c>
      <c r="B123" t="str">
        <f>'Datastream-M'!B124</f>
        <v>#NA</v>
      </c>
      <c r="C123" s="9">
        <f>[7]Rawdata!D131</f>
        <v>109.24069065945497</v>
      </c>
      <c r="D123" s="9">
        <f>[7]Rawdata!G131</f>
        <v>119.60775990151549</v>
      </c>
      <c r="E123" s="9">
        <f>[7]Rawdata!J131</f>
        <v>99.779789576706634</v>
      </c>
      <c r="F123">
        <f>'Datastream-M'!F124</f>
        <v>41</v>
      </c>
      <c r="G123">
        <f>'Datastream-M'!G124</f>
        <v>0.53023500000000001</v>
      </c>
      <c r="H123" t="str">
        <f>'Datastream-M'!H124</f>
        <v>#NA</v>
      </c>
      <c r="I123">
        <f>'Datastream-M'!I124</f>
        <v>77.900000000000006</v>
      </c>
      <c r="J123">
        <f>'Datastream-M'!J124</f>
        <v>9.51</v>
      </c>
      <c r="K123" t="str">
        <f>'Datastream-M'!K124</f>
        <v>#NA</v>
      </c>
      <c r="L123">
        <f>'Datastream-M'!L124</f>
        <v>564.5</v>
      </c>
      <c r="M123">
        <f>'Datastream-M'!M124</f>
        <v>153257</v>
      </c>
      <c r="N123" t="str">
        <f>'Datastream-M'!N124</f>
        <v>#NA</v>
      </c>
      <c r="O123" t="str">
        <f>'Datastream-M'!O124</f>
        <v>#NA</v>
      </c>
      <c r="P123">
        <f>'Datastream-M'!P124</f>
        <v>0.5</v>
      </c>
      <c r="S123" s="1">
        <f>'[2]Deutschland Monatsdaten'!C123</f>
        <v>-0.76874523545594253</v>
      </c>
      <c r="T123" s="1">
        <v>1.6344264789723604</v>
      </c>
      <c r="U123">
        <f>'Datastream-M'!BL124</f>
        <v>4.96</v>
      </c>
      <c r="V123" s="41">
        <f t="shared" si="2"/>
        <v>12.216748768472906</v>
      </c>
      <c r="W123">
        <f>'Datastream-M'!BM124</f>
        <v>4.24</v>
      </c>
      <c r="X123" s="41">
        <f t="shared" si="3"/>
        <v>9.8148148148148149</v>
      </c>
      <c r="Y123" t="str">
        <f>'Datastream-M'!W124</f>
        <v>#NA</v>
      </c>
      <c r="Z123" t="str">
        <f>'Datastream-M'!X124</f>
        <v>#NA</v>
      </c>
      <c r="AA123" s="42" t="str">
        <f>'Datastream-M'!Y124</f>
        <v>#NA</v>
      </c>
      <c r="AE123">
        <f>'Datastream-M'!AC124</f>
        <v>0.53023500000000001</v>
      </c>
      <c r="AH123" t="str">
        <f>'Datastream-M'!AD124</f>
        <v>#NA</v>
      </c>
      <c r="AJ123">
        <f>'Datastream-M'!AF124</f>
        <v>93.166286999999997</v>
      </c>
      <c r="AK123">
        <f>'Datastream-M'!AG124</f>
        <v>2.23</v>
      </c>
      <c r="AL123">
        <f>'Datastream-M'!AH124</f>
        <v>31.2</v>
      </c>
      <c r="AQ123" s="2">
        <f>'Datastream-M'!AM124</f>
        <v>40.8354</v>
      </c>
      <c r="AR123" s="2">
        <f>'Datastream-M'!AN124</f>
        <v>100.8158</v>
      </c>
      <c r="AS123" s="8">
        <f>'West-Deutschland-Q'!AI124</f>
        <v>59.7</v>
      </c>
      <c r="AT123" s="8">
        <f>100-'West-Deutschland-Q'!AJ124</f>
        <v>7</v>
      </c>
      <c r="AV123" s="19">
        <f>'[5]Deutschland Monatsdaten'!K123</f>
        <v>1.3909065578199291</v>
      </c>
      <c r="AW123" s="1"/>
      <c r="BE123" t="str">
        <f>'Datastream-M'!AU124</f>
        <v>#NA</v>
      </c>
      <c r="BF123">
        <f>'Datastream-M'!AV124</f>
        <v>43.3</v>
      </c>
      <c r="BH123" s="1">
        <f>'Datastream-M'!AX124</f>
        <v>4.0999999999999996</v>
      </c>
      <c r="BI123" s="1">
        <f>'Datastream-M'!AY124</f>
        <v>8.6999999999999993</v>
      </c>
      <c r="BJ123" s="1">
        <f>'Datastream-M'!AZ124</f>
        <v>28.8</v>
      </c>
      <c r="BK123">
        <f>'Datastream-M'!BA124</f>
        <v>33</v>
      </c>
      <c r="BL123">
        <f>'Datastream-M'!BB124</f>
        <v>24.5</v>
      </c>
      <c r="BM123" s="26">
        <f>'Datastream-M'!BC124</f>
        <v>40.700000000000003</v>
      </c>
      <c r="BN123" s="26"/>
      <c r="BO123">
        <f>'Datastream-M'!AV123</f>
        <v>43.2</v>
      </c>
      <c r="BP123" s="38">
        <f t="shared" ref="BP123:BP186" si="4">BM122</f>
        <v>40.6</v>
      </c>
      <c r="BQ123" s="30">
        <f t="shared" si="1"/>
        <v>4.2056823861118184</v>
      </c>
      <c r="BZ123" s="40"/>
      <c r="CF123" s="1">
        <v>-7.4206915925664682E-2</v>
      </c>
      <c r="CN123" s="8">
        <f>'West-Deutschland-Q'!AP124</f>
        <v>32.299999999999997</v>
      </c>
      <c r="CO123" s="8">
        <f>'West-Deutschland-Q'!AQ124</f>
        <v>6</v>
      </c>
      <c r="CV123">
        <f>'Datastream-M'!CF124</f>
        <v>200223</v>
      </c>
      <c r="DE123" s="8">
        <f>'West-Deutschland-Q'!AR124</f>
        <v>36.9</v>
      </c>
      <c r="DK123">
        <f>'Datastream-M'!CW124</f>
        <v>1.43</v>
      </c>
      <c r="DW123" s="19">
        <f>'[8]weltindexip-usd'!B3</f>
        <v>1.005849598411733</v>
      </c>
      <c r="EF123" s="1" t="str">
        <f>'Datastream-M'!DQ124</f>
        <v>#NA</v>
      </c>
    </row>
    <row r="124" spans="1:136">
      <c r="A124" s="3">
        <v>25642</v>
      </c>
      <c r="B124" t="str">
        <f>'Datastream-M'!B125</f>
        <v>#NA</v>
      </c>
      <c r="C124" s="9">
        <f>[7]Rawdata!D132</f>
        <v>106.89411275223632</v>
      </c>
      <c r="D124" s="9">
        <f>[7]Rawdata!G132</f>
        <v>117.31544763764485</v>
      </c>
      <c r="E124" s="9">
        <f>[7]Rawdata!J132</f>
        <v>97.430878394910692</v>
      </c>
      <c r="F124">
        <f>'Datastream-M'!F125</f>
        <v>40.6</v>
      </c>
      <c r="G124">
        <f>'Datastream-M'!G125</f>
        <v>0.53236000000000006</v>
      </c>
      <c r="H124" t="str">
        <f>'Datastream-M'!H125</f>
        <v>#NA</v>
      </c>
      <c r="I124">
        <f>'Datastream-M'!I125</f>
        <v>77.8</v>
      </c>
      <c r="J124">
        <f>'Datastream-M'!J125</f>
        <v>9.81</v>
      </c>
      <c r="K124" t="str">
        <f>'Datastream-M'!K125</f>
        <v>#NA</v>
      </c>
      <c r="L124">
        <f>'Datastream-M'!L125</f>
        <v>572.70000000000005</v>
      </c>
      <c r="M124">
        <f>'Datastream-M'!M125</f>
        <v>214968</v>
      </c>
      <c r="N124" t="str">
        <f>'Datastream-M'!N125</f>
        <v>#NA</v>
      </c>
      <c r="O124" t="str">
        <f>'Datastream-M'!O125</f>
        <v>#NA</v>
      </c>
      <c r="P124">
        <f>'Datastream-M'!P125</f>
        <v>0.6</v>
      </c>
      <c r="S124" s="1">
        <f>'[2]Deutschland Monatsdaten'!C124</f>
        <v>-0.21638278580101689</v>
      </c>
      <c r="T124" s="1">
        <v>1.6403903816660106</v>
      </c>
      <c r="U124">
        <f>'Datastream-M'!BL125</f>
        <v>5.32</v>
      </c>
      <c r="V124" s="41">
        <f t="shared" si="2"/>
        <v>13.071253071253071</v>
      </c>
      <c r="W124">
        <f>'Datastream-M'!BM125</f>
        <v>4.5999999999999996</v>
      </c>
      <c r="X124" s="41">
        <f t="shared" si="3"/>
        <v>10.623556581986143</v>
      </c>
      <c r="Y124" t="str">
        <f>'Datastream-M'!W125</f>
        <v>#NA</v>
      </c>
      <c r="Z124" t="str">
        <f>'Datastream-M'!X125</f>
        <v>#NA</v>
      </c>
      <c r="AA124" s="42" t="str">
        <f>'Datastream-M'!Y125</f>
        <v>#NA</v>
      </c>
      <c r="AE124">
        <f>'Datastream-M'!AC125</f>
        <v>0.53236000000000006</v>
      </c>
      <c r="AH124" t="str">
        <f>'Datastream-M'!AD125</f>
        <v>#NA</v>
      </c>
      <c r="AJ124">
        <f>'Datastream-M'!AF125</f>
        <v>92.970522000000003</v>
      </c>
      <c r="AK124">
        <f>'Datastream-M'!AG125</f>
        <v>2.23</v>
      </c>
      <c r="AL124">
        <f>'Datastream-M'!AH125</f>
        <v>31.3</v>
      </c>
      <c r="AQ124" s="2">
        <f>'Datastream-M'!AM125</f>
        <v>40.881900000000002</v>
      </c>
      <c r="AR124" s="2">
        <f>'Datastream-M'!AN125</f>
        <v>100.5548</v>
      </c>
      <c r="AS124" s="8">
        <f>'West-Deutschland-Q'!AI125</f>
        <v>62.2</v>
      </c>
      <c r="AT124" s="8">
        <f>100-'West-Deutschland-Q'!AJ125</f>
        <v>13</v>
      </c>
      <c r="AV124" s="19">
        <f>'[5]Deutschland Monatsdaten'!K124</f>
        <v>1.3968320342806857</v>
      </c>
      <c r="AW124" s="1"/>
      <c r="BE124" t="str">
        <f>'Datastream-M'!AU125</f>
        <v>#NA</v>
      </c>
      <c r="BF124">
        <f>'Datastream-M'!AV125</f>
        <v>43.4</v>
      </c>
      <c r="BH124" s="1">
        <f>'Datastream-M'!AX125</f>
        <v>4.0999999999999996</v>
      </c>
      <c r="BI124" s="1">
        <f>'Datastream-M'!AY125</f>
        <v>8.6999999999999993</v>
      </c>
      <c r="BJ124" s="1">
        <f>'Datastream-M'!AZ125</f>
        <v>29</v>
      </c>
      <c r="BK124">
        <f>'Datastream-M'!BA125</f>
        <v>33.6</v>
      </c>
      <c r="BL124">
        <f>'Datastream-M'!BB125</f>
        <v>24.5</v>
      </c>
      <c r="BM124" s="26">
        <f>'Datastream-M'!BC125</f>
        <v>40.700000000000003</v>
      </c>
      <c r="BN124" s="26"/>
      <c r="BO124">
        <f>'Datastream-M'!AV124</f>
        <v>43.3</v>
      </c>
      <c r="BP124" s="38">
        <f t="shared" si="4"/>
        <v>40.700000000000003</v>
      </c>
      <c r="BQ124" s="30">
        <f t="shared" si="1"/>
        <v>4.188894732887519</v>
      </c>
      <c r="BZ124" s="40"/>
      <c r="CF124" s="1">
        <v>-5.8546509562496143E-2</v>
      </c>
      <c r="CN124" s="8">
        <f>'West-Deutschland-Q'!AP125</f>
        <v>28.5</v>
      </c>
      <c r="CO124" s="8">
        <f>'West-Deutschland-Q'!AQ125</f>
        <v>7.5</v>
      </c>
      <c r="CV124">
        <f>'Datastream-M'!CF125</f>
        <v>201520</v>
      </c>
      <c r="DE124" s="8">
        <f>'West-Deutschland-Q'!AR125</f>
        <v>49.6</v>
      </c>
      <c r="DK124">
        <f>'Datastream-M'!CW125</f>
        <v>1.38</v>
      </c>
      <c r="DW124" s="19">
        <f>'[8]weltindexip-usd'!B4</f>
        <v>1.0056409838516309</v>
      </c>
      <c r="EF124" s="1" t="str">
        <f>'Datastream-M'!DQ125</f>
        <v>#NA</v>
      </c>
    </row>
    <row r="125" spans="1:136">
      <c r="A125" s="3">
        <v>25673</v>
      </c>
      <c r="B125" t="str">
        <f>'Datastream-M'!B126</f>
        <v>#NA</v>
      </c>
      <c r="C125" s="9">
        <f>[7]Rawdata!D133</f>
        <v>105.94549615144582</v>
      </c>
      <c r="D125" s="9">
        <f>[7]Rawdata!G133</f>
        <v>117.57014900029716</v>
      </c>
      <c r="E125" s="9">
        <f>[7]Rawdata!J133</f>
        <v>95.522388059701484</v>
      </c>
      <c r="F125">
        <f>'Datastream-M'!F126</f>
        <v>38.299999999999997</v>
      </c>
      <c r="G125">
        <f>'Datastream-M'!G126</f>
        <v>0.53712800000000005</v>
      </c>
      <c r="H125" t="str">
        <f>'Datastream-M'!H126</f>
        <v>#NA</v>
      </c>
      <c r="I125">
        <f>'Datastream-M'!I126</f>
        <v>78.8</v>
      </c>
      <c r="J125">
        <f>'Datastream-M'!J126</f>
        <v>9.86</v>
      </c>
      <c r="K125" t="str">
        <f>'Datastream-M'!K126</f>
        <v>#NA</v>
      </c>
      <c r="L125">
        <f>'Datastream-M'!L126</f>
        <v>532.9</v>
      </c>
      <c r="M125">
        <f>'Datastream-M'!M126</f>
        <v>240758</v>
      </c>
      <c r="N125" t="str">
        <f>'Datastream-M'!N126</f>
        <v>#NA</v>
      </c>
      <c r="O125" t="str">
        <f>'Datastream-M'!O126</f>
        <v>#NA</v>
      </c>
      <c r="P125">
        <f>'Datastream-M'!P126</f>
        <v>0.5</v>
      </c>
      <c r="S125" s="1">
        <f>'[2]Deutschland Monatsdaten'!C125</f>
        <v>-0.13317390663047224</v>
      </c>
      <c r="T125" s="1">
        <v>1.6412311900514267</v>
      </c>
      <c r="U125">
        <f>'Datastream-M'!BL126</f>
        <v>5.0599999999999996</v>
      </c>
      <c r="V125" s="41">
        <f t="shared" si="2"/>
        <v>12.43243243243243</v>
      </c>
      <c r="W125">
        <f>'Datastream-M'!BM126</f>
        <v>4.5</v>
      </c>
      <c r="X125" s="41">
        <f t="shared" si="3"/>
        <v>10.368663594470046</v>
      </c>
      <c r="Y125" t="str">
        <f>'Datastream-M'!W126</f>
        <v>#NA</v>
      </c>
      <c r="Z125" t="str">
        <f>'Datastream-M'!X126</f>
        <v>#NA</v>
      </c>
      <c r="AA125" s="42" t="str">
        <f>'Datastream-M'!Y126</f>
        <v>#NA</v>
      </c>
      <c r="AE125">
        <f>'Datastream-M'!AC126</f>
        <v>0.53712800000000005</v>
      </c>
      <c r="AH125" t="str">
        <f>'Datastream-M'!AD126</f>
        <v>#NA</v>
      </c>
      <c r="AJ125">
        <f>'Datastream-M'!AF126</f>
        <v>92.970522000000003</v>
      </c>
      <c r="AK125">
        <f>'Datastream-M'!AG126</f>
        <v>2.23</v>
      </c>
      <c r="AL125">
        <f>'Datastream-M'!AH126</f>
        <v>31.4</v>
      </c>
      <c r="AQ125" s="2">
        <f>'Datastream-M'!AM126</f>
        <v>40.958599999999997</v>
      </c>
      <c r="AR125" s="2">
        <f>'Datastream-M'!AN126</f>
        <v>100.3702</v>
      </c>
      <c r="AS125" s="8">
        <f>'West-Deutschland-Q'!AI126</f>
        <v>58.7</v>
      </c>
      <c r="AT125" s="8">
        <f>100-'West-Deutschland-Q'!AJ126</f>
        <v>46</v>
      </c>
      <c r="AV125" s="19">
        <f>'[5]Deutschland Monatsdaten'!K125</f>
        <v>1.4044234308886872</v>
      </c>
      <c r="AW125" s="1"/>
      <c r="BE125" t="str">
        <f>'Datastream-M'!AU126</f>
        <v>#NA</v>
      </c>
      <c r="BF125">
        <f>'Datastream-M'!AV126</f>
        <v>43.5</v>
      </c>
      <c r="BH125" s="1">
        <f>'Datastream-M'!AX126</f>
        <v>4.2</v>
      </c>
      <c r="BI125" s="1">
        <f>'Datastream-M'!AY126</f>
        <v>8.8000000000000007</v>
      </c>
      <c r="BJ125" s="1">
        <f>'Datastream-M'!AZ126</f>
        <v>29.1</v>
      </c>
      <c r="BK125">
        <f>'Datastream-M'!BA126</f>
        <v>33.9</v>
      </c>
      <c r="BL125">
        <f>'Datastream-M'!BB126</f>
        <v>24.5</v>
      </c>
      <c r="BM125" s="26">
        <f>'Datastream-M'!BC126</f>
        <v>40.700000000000003</v>
      </c>
      <c r="BN125" s="26"/>
      <c r="BO125">
        <f>'Datastream-M'!AV125</f>
        <v>43.4</v>
      </c>
      <c r="BP125" s="38">
        <f t="shared" si="4"/>
        <v>40.700000000000003</v>
      </c>
      <c r="BQ125" s="30">
        <f t="shared" si="1"/>
        <v>4.1517105792287872</v>
      </c>
      <c r="BZ125" s="40"/>
      <c r="CF125" s="1">
        <v>-0.19085841691893243</v>
      </c>
      <c r="CN125" s="8">
        <f>'West-Deutschland-Q'!AP126</f>
        <v>30.1</v>
      </c>
      <c r="CO125" s="8">
        <f>'West-Deutschland-Q'!AQ126</f>
        <v>11.9</v>
      </c>
      <c r="CV125">
        <f>'Datastream-M'!CF126</f>
        <v>202850</v>
      </c>
      <c r="DE125" s="8">
        <f>'West-Deutschland-Q'!AR126</f>
        <v>67.900000000000006</v>
      </c>
      <c r="DK125">
        <f>'Datastream-M'!CW126</f>
        <v>1.53</v>
      </c>
      <c r="DW125" s="19">
        <f>'[8]weltindexip-usd'!B5</f>
        <v>1.0090427666856869</v>
      </c>
      <c r="EF125" s="1" t="str">
        <f>'Datastream-M'!DQ126</f>
        <v>#NA</v>
      </c>
    </row>
    <row r="126" spans="1:136">
      <c r="A126" s="3">
        <v>25703</v>
      </c>
      <c r="B126" t="str">
        <f>'Datastream-M'!B127</f>
        <v>#NA</v>
      </c>
      <c r="C126" s="9">
        <f>[7]Rawdata!D134</f>
        <v>106.04535053047638</v>
      </c>
      <c r="D126" s="9">
        <f>[7]Rawdata!G134</f>
        <v>115.328777008957</v>
      </c>
      <c r="E126" s="9">
        <f>[7]Rawdata!J134</f>
        <v>97.479814044531437</v>
      </c>
      <c r="F126">
        <f>'Datastream-M'!F127</f>
        <v>39.5</v>
      </c>
      <c r="G126">
        <f>'Datastream-M'!G127</f>
        <v>0.53839599999999999</v>
      </c>
      <c r="H126" t="str">
        <f>'Datastream-M'!H127</f>
        <v>#NA</v>
      </c>
      <c r="I126">
        <f>'Datastream-M'!I127</f>
        <v>79.5</v>
      </c>
      <c r="J126">
        <f>'Datastream-M'!J127</f>
        <v>9.93</v>
      </c>
      <c r="K126" t="str">
        <f>'Datastream-M'!K127</f>
        <v>#NA</v>
      </c>
      <c r="L126">
        <f>'Datastream-M'!L127</f>
        <v>485.8</v>
      </c>
      <c r="M126">
        <f>'Datastream-M'!M127</f>
        <v>193993</v>
      </c>
      <c r="N126" t="str">
        <f>'Datastream-M'!N127</f>
        <v>#NA</v>
      </c>
      <c r="O126" t="str">
        <f>'Datastream-M'!O127</f>
        <v>#NA</v>
      </c>
      <c r="P126">
        <f>'Datastream-M'!P127</f>
        <v>0.6</v>
      </c>
      <c r="S126" s="1">
        <f>'[2]Deutschland Monatsdaten'!C126</f>
        <v>2.3918356116689354E-2</v>
      </c>
      <c r="T126" s="1">
        <v>1.6366167418399535</v>
      </c>
      <c r="U126">
        <f>'Datastream-M'!BL127</f>
        <v>5.37</v>
      </c>
      <c r="V126" s="41">
        <f t="shared" si="2"/>
        <v>13.194103194103194</v>
      </c>
      <c r="W126">
        <f>'Datastream-M'!BM127</f>
        <v>4.7</v>
      </c>
      <c r="X126" s="41">
        <f t="shared" si="3"/>
        <v>10.804597701149426</v>
      </c>
      <c r="Y126" t="str">
        <f>'Datastream-M'!W127</f>
        <v>#NA</v>
      </c>
      <c r="Z126" t="str">
        <f>'Datastream-M'!X127</f>
        <v>#NA</v>
      </c>
      <c r="AA126" s="42" t="str">
        <f>'Datastream-M'!Y127</f>
        <v>#NA</v>
      </c>
      <c r="AE126">
        <f>'Datastream-M'!AC127</f>
        <v>0.53839599999999999</v>
      </c>
      <c r="AH126" t="str">
        <f>'Datastream-M'!AD127</f>
        <v>#NA</v>
      </c>
      <c r="AJ126">
        <f>'Datastream-M'!AF127</f>
        <v>93.394076999999996</v>
      </c>
      <c r="AK126">
        <f>'Datastream-M'!AG127</f>
        <v>2.23</v>
      </c>
      <c r="AL126">
        <f>'Datastream-M'!AH127</f>
        <v>31.5</v>
      </c>
      <c r="AQ126" s="2">
        <f>'Datastream-M'!AM127</f>
        <v>41.061</v>
      </c>
      <c r="AR126" s="2">
        <f>'Datastream-M'!AN127</f>
        <v>100.25</v>
      </c>
      <c r="AS126" s="8">
        <f>'West-Deutschland-Q'!AI127</f>
        <v>34</v>
      </c>
      <c r="AT126" s="8">
        <f>100-'West-Deutschland-Q'!AJ127</f>
        <v>84</v>
      </c>
      <c r="AV126" s="19">
        <f>'[5]Deutschland Monatsdaten'!K126</f>
        <v>1.4076651109636058</v>
      </c>
      <c r="AW126" s="1"/>
      <c r="BE126" t="str">
        <f>'Datastream-M'!AU127</f>
        <v>#NA</v>
      </c>
      <c r="BF126">
        <f>'Datastream-M'!AV127</f>
        <v>43.7</v>
      </c>
      <c r="BH126" s="1">
        <f>'Datastream-M'!AX127</f>
        <v>4.4000000000000004</v>
      </c>
      <c r="BI126" s="1">
        <f>'Datastream-M'!AY127</f>
        <v>8.8000000000000007</v>
      </c>
      <c r="BJ126" s="1">
        <f>'Datastream-M'!AZ127</f>
        <v>28.7</v>
      </c>
      <c r="BK126">
        <f>'Datastream-M'!BA127</f>
        <v>33.9</v>
      </c>
      <c r="BL126">
        <f>'Datastream-M'!BB127</f>
        <v>23.9</v>
      </c>
      <c r="BM126" s="26">
        <f>'Datastream-M'!BC127</f>
        <v>40.799999999999997</v>
      </c>
      <c r="BN126" s="26"/>
      <c r="BO126">
        <f>'Datastream-M'!AV126</f>
        <v>43.5</v>
      </c>
      <c r="BP126" s="38">
        <f t="shared" si="4"/>
        <v>40.700000000000003</v>
      </c>
      <c r="BQ126" s="30">
        <f t="shared" si="1"/>
        <v>4.1419327038090925</v>
      </c>
      <c r="BZ126" s="40"/>
      <c r="CF126" s="1">
        <v>-7.1703498134705904E-2</v>
      </c>
      <c r="CN126" s="8">
        <f>'West-Deutschland-Q'!AP127</f>
        <v>27.8</v>
      </c>
      <c r="CO126" s="8">
        <f>'West-Deutschland-Q'!AQ127</f>
        <v>5.9</v>
      </c>
      <c r="CV126">
        <f>'Datastream-M'!CF127</f>
        <v>205051</v>
      </c>
      <c r="DE126" s="8">
        <f>'West-Deutschland-Q'!AR127</f>
        <v>75.8</v>
      </c>
      <c r="DK126">
        <f>'Datastream-M'!CW127</f>
        <v>1.43</v>
      </c>
      <c r="DW126" s="19">
        <f>'[8]weltindexip-usd'!B6</f>
        <v>1.0080047348812275</v>
      </c>
      <c r="EF126" s="1" t="str">
        <f>'Datastream-M'!DQ127</f>
        <v>#NA</v>
      </c>
    </row>
    <row r="127" spans="1:136">
      <c r="A127" s="3">
        <v>25734</v>
      </c>
      <c r="B127" t="str">
        <f>'Datastream-M'!B128</f>
        <v>#NA</v>
      </c>
      <c r="C127" s="9">
        <f>[7]Rawdata!D135</f>
        <v>104.64738922404825</v>
      </c>
      <c r="D127" s="9">
        <f>[7]Rawdata!G135</f>
        <v>114.66655346606103</v>
      </c>
      <c r="E127" s="9">
        <f>[7]Rawdata!J135</f>
        <v>95.522388059701484</v>
      </c>
      <c r="F127">
        <f>'Datastream-M'!F128</f>
        <v>38.9</v>
      </c>
      <c r="G127">
        <f>'Datastream-M'!G128</f>
        <v>0.53842599999999996</v>
      </c>
      <c r="H127" t="str">
        <f>'Datastream-M'!H128</f>
        <v>#NA</v>
      </c>
      <c r="I127">
        <f>'Datastream-M'!I128</f>
        <v>81.099999999999994</v>
      </c>
      <c r="J127">
        <f>'Datastream-M'!J128</f>
        <v>9.8800000000000008</v>
      </c>
      <c r="K127" t="str">
        <f>'Datastream-M'!K128</f>
        <v>#NA</v>
      </c>
      <c r="L127">
        <f>'Datastream-M'!L128</f>
        <v>464.8</v>
      </c>
      <c r="M127">
        <f>'Datastream-M'!M128</f>
        <v>213907</v>
      </c>
      <c r="N127" t="str">
        <f>'Datastream-M'!N128</f>
        <v>#NA</v>
      </c>
      <c r="O127" t="str">
        <f>'Datastream-M'!O128</f>
        <v>#NA</v>
      </c>
      <c r="P127">
        <f>'Datastream-M'!P128</f>
        <v>0.6</v>
      </c>
      <c r="S127" s="1">
        <f>'[2]Deutschland Monatsdaten'!C127</f>
        <v>0.39994720514509619</v>
      </c>
      <c r="T127" s="1">
        <v>1.635652896349076</v>
      </c>
      <c r="U127">
        <f>'Datastream-M'!BL128</f>
        <v>5.37</v>
      </c>
      <c r="V127" s="41">
        <f t="shared" si="2"/>
        <v>13.161764705882353</v>
      </c>
      <c r="W127">
        <f>'Datastream-M'!BM128</f>
        <v>4.5999999999999996</v>
      </c>
      <c r="X127" s="41">
        <f t="shared" si="3"/>
        <v>10.526315789473681</v>
      </c>
      <c r="Y127" t="str">
        <f>'Datastream-M'!W128</f>
        <v>#NA</v>
      </c>
      <c r="Z127" t="str">
        <f>'Datastream-M'!X128</f>
        <v>#NA</v>
      </c>
      <c r="AA127" s="42" t="str">
        <f>'Datastream-M'!Y128</f>
        <v>#NA</v>
      </c>
      <c r="AE127">
        <f>'Datastream-M'!AC128</f>
        <v>0.53842599999999996</v>
      </c>
      <c r="AH127" t="str">
        <f>'Datastream-M'!AD128</f>
        <v>#NA</v>
      </c>
      <c r="AJ127">
        <f>'Datastream-M'!AF128</f>
        <v>94.252874000000006</v>
      </c>
      <c r="AK127">
        <f>'Datastream-M'!AG128</f>
        <v>2.23</v>
      </c>
      <c r="AL127">
        <f>'Datastream-M'!AH128</f>
        <v>31.6</v>
      </c>
      <c r="AQ127" s="2">
        <f>'Datastream-M'!AM128</f>
        <v>41.178600000000003</v>
      </c>
      <c r="AR127" s="2">
        <f>'Datastream-M'!AN128</f>
        <v>100.1686</v>
      </c>
      <c r="AS127" s="8">
        <f>'West-Deutschland-Q'!AI128</f>
        <v>17.5</v>
      </c>
      <c r="AT127" s="8">
        <f>100-'West-Deutschland-Q'!AJ128</f>
        <v>99</v>
      </c>
      <c r="AV127" s="19">
        <f>'[5]Deutschland Monatsdaten'!K127</f>
        <v>1.4127304700283652</v>
      </c>
      <c r="AW127" s="1"/>
      <c r="BE127" t="str">
        <f>'Datastream-M'!AU128</f>
        <v>#NA</v>
      </c>
      <c r="BF127">
        <f>'Datastream-M'!AV128</f>
        <v>43.7</v>
      </c>
      <c r="BH127" s="1">
        <f>'Datastream-M'!AX128</f>
        <v>4.5</v>
      </c>
      <c r="BI127" s="1">
        <f>'Datastream-M'!AY128</f>
        <v>8.6999999999999993</v>
      </c>
      <c r="BJ127" s="1">
        <f>'Datastream-M'!AZ128</f>
        <v>28.4</v>
      </c>
      <c r="BK127">
        <f>'Datastream-M'!BA128</f>
        <v>34</v>
      </c>
      <c r="BL127">
        <f>'Datastream-M'!BB128</f>
        <v>23.4</v>
      </c>
      <c r="BM127" s="26">
        <f>'Datastream-M'!BC128</f>
        <v>40.9</v>
      </c>
      <c r="BN127" s="26"/>
      <c r="BO127">
        <f>'Datastream-M'!AV127</f>
        <v>43.7</v>
      </c>
      <c r="BP127" s="38">
        <f t="shared" si="4"/>
        <v>40.799999999999997</v>
      </c>
      <c r="BQ127" s="30">
        <f t="shared" si="1"/>
        <v>4.1417019237555399</v>
      </c>
      <c r="BZ127" s="40"/>
      <c r="CF127" s="1">
        <v>5.917517779733987E-2</v>
      </c>
      <c r="CN127" s="8">
        <f>'West-Deutschland-Q'!AP128</f>
        <v>30.5</v>
      </c>
      <c r="CO127" s="8">
        <f>'West-Deutschland-Q'!AQ128</f>
        <v>11.9</v>
      </c>
      <c r="CV127">
        <f>'Datastream-M'!CF128</f>
        <v>208171</v>
      </c>
      <c r="DE127" s="8">
        <f>'West-Deutschland-Q'!AR128</f>
        <v>78.099999999999994</v>
      </c>
      <c r="DK127">
        <f>'Datastream-M'!CW128</f>
        <v>1.43</v>
      </c>
      <c r="DW127" s="19">
        <f>'[8]weltindexip-usd'!B7</f>
        <v>1.0067587435782894</v>
      </c>
      <c r="EF127" s="1" t="str">
        <f>'Datastream-M'!DQ128</f>
        <v>#NA</v>
      </c>
    </row>
    <row r="128" spans="1:136">
      <c r="A128" s="3">
        <v>25764</v>
      </c>
      <c r="B128" t="str">
        <f>'Datastream-M'!B129</f>
        <v>#NA</v>
      </c>
      <c r="C128" s="9">
        <f>[7]Rawdata!D136</f>
        <v>104.19804451841065</v>
      </c>
      <c r="D128" s="9">
        <f>[7]Rawdata!G136</f>
        <v>114.05527019569554</v>
      </c>
      <c r="E128" s="9">
        <f>[7]Rawdata!J136</f>
        <v>95.228774161977</v>
      </c>
      <c r="F128">
        <f>'Datastream-M'!F129</f>
        <v>39.5</v>
      </c>
      <c r="G128">
        <f>'Datastream-M'!G129</f>
        <v>0.53862500000000002</v>
      </c>
      <c r="H128" t="str">
        <f>'Datastream-M'!H129</f>
        <v>#NA</v>
      </c>
      <c r="I128">
        <f>'Datastream-M'!I129</f>
        <v>83.5</v>
      </c>
      <c r="J128">
        <f>'Datastream-M'!J129</f>
        <v>9.59</v>
      </c>
      <c r="K128" t="str">
        <f>'Datastream-M'!K129</f>
        <v>#NA</v>
      </c>
      <c r="L128">
        <f>'Datastream-M'!L129</f>
        <v>492.5</v>
      </c>
      <c r="M128">
        <f>'Datastream-M'!M129</f>
        <v>207784</v>
      </c>
      <c r="N128" t="str">
        <f>'Datastream-M'!N129</f>
        <v>#NA</v>
      </c>
      <c r="O128" t="str">
        <f>'Datastream-M'!O129</f>
        <v>#NA</v>
      </c>
      <c r="P128">
        <f>'Datastream-M'!P129</f>
        <v>0.6</v>
      </c>
      <c r="S128" s="1">
        <f>'[2]Deutschland Monatsdaten'!C128</f>
        <v>0.12673058962428482</v>
      </c>
      <c r="T128" s="1">
        <v>1.6632950012987848</v>
      </c>
      <c r="U128">
        <f>'Datastream-M'!BL129</f>
        <v>5.57</v>
      </c>
      <c r="V128" s="41">
        <f t="shared" si="2"/>
        <v>13.618581907090466</v>
      </c>
      <c r="W128">
        <f>'Datastream-M'!BM129</f>
        <v>4.7</v>
      </c>
      <c r="X128" s="41">
        <f t="shared" si="3"/>
        <v>10.755148741418765</v>
      </c>
      <c r="Y128" t="str">
        <f>'Datastream-M'!W129</f>
        <v>#NA</v>
      </c>
      <c r="Z128" t="str">
        <f>'Datastream-M'!X129</f>
        <v>#NA</v>
      </c>
      <c r="AA128" s="42" t="str">
        <f>'Datastream-M'!Y129</f>
        <v>#NA</v>
      </c>
      <c r="AE128">
        <f>'Datastream-M'!AC129</f>
        <v>0.53862500000000002</v>
      </c>
      <c r="AH128" t="str">
        <f>'Datastream-M'!AD129</f>
        <v>#NA</v>
      </c>
      <c r="AJ128">
        <f>'Datastream-M'!AF129</f>
        <v>94.482759000000001</v>
      </c>
      <c r="AK128">
        <f>'Datastream-M'!AG129</f>
        <v>2.23</v>
      </c>
      <c r="AL128">
        <f>'Datastream-M'!AH129</f>
        <v>31.7</v>
      </c>
      <c r="AQ128" s="2">
        <f>'Datastream-M'!AM129</f>
        <v>41.306100000000001</v>
      </c>
      <c r="AR128" s="2">
        <f>'Datastream-M'!AN129</f>
        <v>100.1127</v>
      </c>
      <c r="AS128" s="8">
        <f>'West-Deutschland-Q'!AI129</f>
        <v>25</v>
      </c>
      <c r="AT128" s="8">
        <f>100-'West-Deutschland-Q'!AJ129</f>
        <v>97</v>
      </c>
      <c r="AV128" s="19">
        <f>'[5]Deutschland Monatsdaten'!K128</f>
        <v>1.4205762630226608</v>
      </c>
      <c r="AW128" s="1"/>
      <c r="BE128" t="str">
        <f>'Datastream-M'!AU129</f>
        <v>#NA</v>
      </c>
      <c r="BF128">
        <f>'Datastream-M'!AV129</f>
        <v>44</v>
      </c>
      <c r="BH128" s="1">
        <f>'Datastream-M'!AX129</f>
        <v>4.5</v>
      </c>
      <c r="BI128" s="1">
        <f>'Datastream-M'!AY129</f>
        <v>8.6</v>
      </c>
      <c r="BJ128" s="1">
        <f>'Datastream-M'!AZ129</f>
        <v>27.8</v>
      </c>
      <c r="BK128">
        <f>'Datastream-M'!BA129</f>
        <v>33.9</v>
      </c>
      <c r="BL128">
        <f>'Datastream-M'!BB129</f>
        <v>22.7</v>
      </c>
      <c r="BM128" s="26">
        <f>'Datastream-M'!BC129</f>
        <v>41.1</v>
      </c>
      <c r="BN128" s="26"/>
      <c r="BO128">
        <f>'Datastream-M'!AV128</f>
        <v>43.7</v>
      </c>
      <c r="BP128" s="38">
        <f t="shared" si="4"/>
        <v>40.9</v>
      </c>
      <c r="BQ128" s="30">
        <f t="shared" si="1"/>
        <v>4.1401717335808774</v>
      </c>
      <c r="BZ128" s="40"/>
      <c r="CF128" s="1">
        <v>0.10892046792329263</v>
      </c>
      <c r="CN128" s="8">
        <f>'West-Deutschland-Q'!AP129</f>
        <v>27.1</v>
      </c>
      <c r="CO128" s="8">
        <f>'West-Deutschland-Q'!AQ129</f>
        <v>12.4</v>
      </c>
      <c r="CV128">
        <f>'Datastream-M'!CF129</f>
        <v>209490</v>
      </c>
      <c r="DE128" s="8">
        <f>'West-Deutschland-Q'!AR129</f>
        <v>78.5</v>
      </c>
      <c r="DK128">
        <f>'Datastream-M'!CW129</f>
        <v>1.59</v>
      </c>
      <c r="DW128" s="19">
        <f>'[8]weltindexip-usd'!B8</f>
        <v>1.0133275769473091</v>
      </c>
      <c r="EF128" s="1" t="str">
        <f>'Datastream-M'!DQ129</f>
        <v>#NA</v>
      </c>
    </row>
    <row r="129" spans="1:136">
      <c r="A129" s="3">
        <v>25795</v>
      </c>
      <c r="B129" t="str">
        <f>'Datastream-M'!B130</f>
        <v>#NA</v>
      </c>
      <c r="C129" s="9">
        <f>[7]Rawdata!D137</f>
        <v>104.49760765550241</v>
      </c>
      <c r="D129" s="9">
        <f>[7]Rawdata!G137</f>
        <v>112.67988283737319</v>
      </c>
      <c r="E129" s="9">
        <f>[7]Rawdata!J137</f>
        <v>96.892586249082456</v>
      </c>
      <c r="F129">
        <f>'Datastream-M'!F130</f>
        <v>39.799999999999997</v>
      </c>
      <c r="G129">
        <f>'Datastream-M'!G130</f>
        <v>0.53866000000000003</v>
      </c>
      <c r="H129" t="str">
        <f>'Datastream-M'!H130</f>
        <v>#NA</v>
      </c>
      <c r="I129">
        <f>'Datastream-M'!I130</f>
        <v>83.2</v>
      </c>
      <c r="J129">
        <f>'Datastream-M'!J130</f>
        <v>9.16</v>
      </c>
      <c r="K129" t="str">
        <f>'Datastream-M'!K130</f>
        <v>#NA</v>
      </c>
      <c r="L129">
        <f>'Datastream-M'!L130</f>
        <v>496.6</v>
      </c>
      <c r="M129">
        <f>'Datastream-M'!M130</f>
        <v>103145</v>
      </c>
      <c r="N129" t="str">
        <f>'Datastream-M'!N130</f>
        <v>#NA</v>
      </c>
      <c r="O129" t="str">
        <f>'Datastream-M'!O130</f>
        <v>#NA</v>
      </c>
      <c r="P129">
        <f>'Datastream-M'!P130</f>
        <v>0.6</v>
      </c>
      <c r="S129" s="1">
        <f>'[2]Deutschland Monatsdaten'!C129</f>
        <v>8.361708883031016E-2</v>
      </c>
      <c r="T129" s="1">
        <v>1.646713531606776</v>
      </c>
      <c r="U129">
        <f>'Datastream-M'!BL130</f>
        <v>5.42</v>
      </c>
      <c r="V129" s="41">
        <f t="shared" si="2"/>
        <v>13.187347931873477</v>
      </c>
      <c r="W129">
        <f>'Datastream-M'!BM130</f>
        <v>4.76</v>
      </c>
      <c r="X129" s="41">
        <f t="shared" si="3"/>
        <v>10.818181818181817</v>
      </c>
      <c r="Y129" t="str">
        <f>'Datastream-M'!W130</f>
        <v>#NA</v>
      </c>
      <c r="Z129" t="str">
        <f>'Datastream-M'!X130</f>
        <v>#NA</v>
      </c>
      <c r="AA129" s="42" t="str">
        <f>'Datastream-M'!Y130</f>
        <v>#NA</v>
      </c>
      <c r="AE129">
        <f>'Datastream-M'!AC130</f>
        <v>0.53866000000000003</v>
      </c>
      <c r="AH129" t="str">
        <f>'Datastream-M'!AD130</f>
        <v>#NA</v>
      </c>
      <c r="AJ129">
        <f>'Datastream-M'!AF130</f>
        <v>95.150115</v>
      </c>
      <c r="AK129">
        <f>'Datastream-M'!AG130</f>
        <v>2.23</v>
      </c>
      <c r="AL129">
        <f>'Datastream-M'!AH130</f>
        <v>31.8</v>
      </c>
      <c r="AQ129" s="2">
        <f>'Datastream-M'!AM130</f>
        <v>41.434899999999999</v>
      </c>
      <c r="AR129" s="2">
        <f>'Datastream-M'!AN130</f>
        <v>100.0612</v>
      </c>
      <c r="AS129" s="8">
        <f>'West-Deutschland-Q'!AI130</f>
        <v>20.5</v>
      </c>
      <c r="AT129" s="8">
        <f>100-'West-Deutschland-Q'!AJ130</f>
        <v>99</v>
      </c>
      <c r="AV129" s="19">
        <f>'[5]Deutschland Monatsdaten'!K129</f>
        <v>1.4256172957872359</v>
      </c>
      <c r="AW129" s="1"/>
      <c r="BE129" t="str">
        <f>'Datastream-M'!AU130</f>
        <v>#NA</v>
      </c>
      <c r="BF129">
        <f>'Datastream-M'!AV130</f>
        <v>43.9</v>
      </c>
      <c r="BH129" s="1">
        <f>'Datastream-M'!AX130</f>
        <v>4.5999999999999996</v>
      </c>
      <c r="BI129" s="1">
        <f>'Datastream-M'!AY130</f>
        <v>8.6</v>
      </c>
      <c r="BJ129" s="1">
        <f>'Datastream-M'!AZ130</f>
        <v>27.5</v>
      </c>
      <c r="BK129">
        <f>'Datastream-M'!BA130</f>
        <v>34.200000000000003</v>
      </c>
      <c r="BL129">
        <f>'Datastream-M'!BB130</f>
        <v>22.1</v>
      </c>
      <c r="BM129" s="26">
        <f>'Datastream-M'!BC130</f>
        <v>41.2</v>
      </c>
      <c r="BN129" s="26"/>
      <c r="BO129">
        <f>'Datastream-M'!AV129</f>
        <v>44</v>
      </c>
      <c r="BP129" s="38">
        <f t="shared" si="4"/>
        <v>41.1</v>
      </c>
      <c r="BQ129" s="30">
        <f t="shared" si="1"/>
        <v>4.1399027215683359</v>
      </c>
      <c r="BZ129" s="40"/>
      <c r="CF129" s="1">
        <v>-8.1171404807182046E-2</v>
      </c>
      <c r="CN129" s="8">
        <f>'West-Deutschland-Q'!AP130</f>
        <v>23.8</v>
      </c>
      <c r="CO129" s="8">
        <f>'West-Deutschland-Q'!AQ130</f>
        <v>5.5</v>
      </c>
      <c r="CV129">
        <f>'Datastream-M'!CF130</f>
        <v>210661</v>
      </c>
      <c r="DE129" s="8">
        <f>'West-Deutschland-Q'!AR130</f>
        <v>75.400000000000006</v>
      </c>
      <c r="DK129">
        <f>'Datastream-M'!CW130</f>
        <v>1.64</v>
      </c>
      <c r="DW129" s="19">
        <f>'[8]weltindexip-usd'!B9</f>
        <v>1.0080581242425444</v>
      </c>
      <c r="EF129" s="1" t="str">
        <f>'Datastream-M'!DQ130</f>
        <v>#NA</v>
      </c>
    </row>
    <row r="130" spans="1:136">
      <c r="A130" s="3">
        <v>25826</v>
      </c>
      <c r="B130" t="str">
        <f>'Datastream-M'!B131</f>
        <v>#NA</v>
      </c>
      <c r="C130" s="9">
        <f>[7]Rawdata!D138</f>
        <v>101.35219471603911</v>
      </c>
      <c r="D130" s="9">
        <f>[7]Rawdata!G138</f>
        <v>110.18380948338074</v>
      </c>
      <c r="E130" s="9">
        <f>[7]Rawdata!J138</f>
        <v>93.222412527526316</v>
      </c>
      <c r="F130">
        <f>'Datastream-M'!F131</f>
        <v>39.5</v>
      </c>
      <c r="G130">
        <f>'Datastream-M'!G131</f>
        <v>0.53871199999999997</v>
      </c>
      <c r="H130" t="str">
        <f>'Datastream-M'!H131</f>
        <v>#NA</v>
      </c>
      <c r="I130">
        <f>'Datastream-M'!I131</f>
        <v>83</v>
      </c>
      <c r="J130">
        <f>'Datastream-M'!J131</f>
        <v>9.4</v>
      </c>
      <c r="K130" t="str">
        <f>'Datastream-M'!K131</f>
        <v>#NA</v>
      </c>
      <c r="L130">
        <f>'Datastream-M'!L131</f>
        <v>486.7</v>
      </c>
      <c r="M130">
        <f>'Datastream-M'!M131</f>
        <v>158306</v>
      </c>
      <c r="N130" t="str">
        <f>'Datastream-M'!N131</f>
        <v>#NA</v>
      </c>
      <c r="O130" t="str">
        <f>'Datastream-M'!O131</f>
        <v>#NA</v>
      </c>
      <c r="P130">
        <f>'Datastream-M'!P131</f>
        <v>0.6</v>
      </c>
      <c r="S130" s="1">
        <f>'[2]Deutschland Monatsdaten'!C130</f>
        <v>-0.4565445897957805</v>
      </c>
      <c r="T130" s="1">
        <v>1.6536550588768306</v>
      </c>
      <c r="U130">
        <f>'Datastream-M'!BL131</f>
        <v>5.37</v>
      </c>
      <c r="V130" s="41">
        <f t="shared" si="2"/>
        <v>13.03398058252427</v>
      </c>
      <c r="W130">
        <f>'Datastream-M'!BM131</f>
        <v>4.8099999999999996</v>
      </c>
      <c r="X130" s="41">
        <f t="shared" si="3"/>
        <v>10.956719817767652</v>
      </c>
      <c r="Y130" t="str">
        <f>'Datastream-M'!W131</f>
        <v>#NA</v>
      </c>
      <c r="Z130" t="str">
        <f>'Datastream-M'!X131</f>
        <v>#NA</v>
      </c>
      <c r="AA130" s="42" t="str">
        <f>'Datastream-M'!Y131</f>
        <v>#NA</v>
      </c>
      <c r="AE130">
        <f>'Datastream-M'!AC131</f>
        <v>0.53871199999999997</v>
      </c>
      <c r="AH130" t="str">
        <f>'Datastream-M'!AD131</f>
        <v>#NA</v>
      </c>
      <c r="AJ130">
        <f>'Datastream-M'!AF131</f>
        <v>94.712643999999997</v>
      </c>
      <c r="AK130">
        <f>'Datastream-M'!AG131</f>
        <v>2.23</v>
      </c>
      <c r="AL130">
        <f>'Datastream-M'!AH131</f>
        <v>31.9</v>
      </c>
      <c r="AQ130" s="2">
        <f>'Datastream-M'!AM131</f>
        <v>41.557200000000002</v>
      </c>
      <c r="AR130" s="2">
        <f>'Datastream-M'!AN131</f>
        <v>99.995500000000007</v>
      </c>
      <c r="AS130" s="8">
        <f>'West-Deutschland-Q'!AI131</f>
        <v>19.899999999999999</v>
      </c>
      <c r="AT130" s="8">
        <f>100-'West-Deutschland-Q'!AJ131</f>
        <v>100</v>
      </c>
      <c r="AV130" s="19">
        <f>'[5]Deutschland Monatsdaten'!K130</f>
        <v>1.431852312200129</v>
      </c>
      <c r="AW130" s="1"/>
      <c r="BE130" t="str">
        <f>'Datastream-M'!AU131</f>
        <v>#NA</v>
      </c>
      <c r="BF130">
        <f>'Datastream-M'!AV131</f>
        <v>44.1</v>
      </c>
      <c r="BH130" s="1">
        <f>'Datastream-M'!AX131</f>
        <v>4.5999999999999996</v>
      </c>
      <c r="BI130" s="1">
        <f>'Datastream-M'!AY131</f>
        <v>8.6</v>
      </c>
      <c r="BJ130" s="1">
        <f>'Datastream-M'!AZ131</f>
        <v>27.4</v>
      </c>
      <c r="BK130">
        <f>'Datastream-M'!BA131</f>
        <v>34.4</v>
      </c>
      <c r="BL130">
        <f>'Datastream-M'!BB131</f>
        <v>21.9</v>
      </c>
      <c r="BM130" s="26">
        <f>'Datastream-M'!BC131</f>
        <v>41.3</v>
      </c>
      <c r="BN130" s="26"/>
      <c r="BO130">
        <f>'Datastream-M'!AV130</f>
        <v>43.9</v>
      </c>
      <c r="BP130" s="38">
        <f t="shared" si="4"/>
        <v>41.2</v>
      </c>
      <c r="BQ130" s="30">
        <f t="shared" ref="BQ130:BQ193" si="5">AK130/AE130</f>
        <v>4.1395031111243119</v>
      </c>
      <c r="BZ130" s="40"/>
      <c r="CF130" s="1">
        <v>-1.7295192390120777E-2</v>
      </c>
      <c r="CN130" s="8">
        <f>'West-Deutschland-Q'!AP131</f>
        <v>27.2</v>
      </c>
      <c r="CO130" s="8">
        <f>'West-Deutschland-Q'!AQ131</f>
        <v>3.9</v>
      </c>
      <c r="CV130">
        <f>'Datastream-M'!CF131</f>
        <v>212567</v>
      </c>
      <c r="DE130" s="8">
        <f>'West-Deutschland-Q'!AR131</f>
        <v>76.599999999999994</v>
      </c>
      <c r="DK130">
        <f>'Datastream-M'!CW131</f>
        <v>1.64</v>
      </c>
      <c r="DW130" s="19">
        <f>'[8]weltindexip-usd'!B10</f>
        <v>1.0061622451592098</v>
      </c>
      <c r="EF130" s="1" t="str">
        <f>'Datastream-M'!DQ131</f>
        <v>#NA</v>
      </c>
    </row>
    <row r="131" spans="1:136">
      <c r="A131" s="3">
        <v>25856</v>
      </c>
      <c r="B131" t="str">
        <f>'Datastream-M'!B132</f>
        <v>#NA</v>
      </c>
      <c r="C131" s="9">
        <f>[7]Rawdata!D139</f>
        <v>100.75306844185563</v>
      </c>
      <c r="D131" s="9">
        <f>[7]Rawdata!G139</f>
        <v>108.60466103493653</v>
      </c>
      <c r="E131" s="9">
        <f>[7]Rawdata!J139</f>
        <v>93.5160264252508</v>
      </c>
      <c r="F131">
        <f>'Datastream-M'!F132</f>
        <v>38.4</v>
      </c>
      <c r="G131">
        <f>'Datastream-M'!G132</f>
        <v>0.53856400000000004</v>
      </c>
      <c r="H131" t="str">
        <f>'Datastream-M'!H132</f>
        <v>#NA</v>
      </c>
      <c r="I131">
        <f>'Datastream-M'!I132</f>
        <v>83.2</v>
      </c>
      <c r="J131">
        <f>'Datastream-M'!J132</f>
        <v>9.5299999999999994</v>
      </c>
      <c r="K131" t="str">
        <f>'Datastream-M'!K132</f>
        <v>#NA</v>
      </c>
      <c r="L131">
        <f>'Datastream-M'!L132</f>
        <v>477.2</v>
      </c>
      <c r="M131">
        <f>'Datastream-M'!M132</f>
        <v>179893</v>
      </c>
      <c r="N131" t="str">
        <f>'Datastream-M'!N132</f>
        <v>#NA</v>
      </c>
      <c r="O131" t="str">
        <f>'Datastream-M'!O132</f>
        <v>#NA</v>
      </c>
      <c r="P131">
        <f>'Datastream-M'!P132</f>
        <v>0.6</v>
      </c>
      <c r="S131" s="1">
        <f>'[2]Deutschland Monatsdaten'!C131</f>
        <v>-0.61961700064200342</v>
      </c>
      <c r="T131" s="1">
        <v>1.6509122964918195</v>
      </c>
      <c r="U131">
        <f>'Datastream-M'!BL132</f>
        <v>5.47</v>
      </c>
      <c r="V131" s="41">
        <f t="shared" si="2"/>
        <v>13.244552058111381</v>
      </c>
      <c r="W131">
        <f>'Datastream-M'!BM132</f>
        <v>4.76</v>
      </c>
      <c r="X131" s="41">
        <f t="shared" si="3"/>
        <v>10.793650793650793</v>
      </c>
      <c r="Y131" t="str">
        <f>'Datastream-M'!W132</f>
        <v>#NA</v>
      </c>
      <c r="Z131" t="str">
        <f>'Datastream-M'!X132</f>
        <v>#NA</v>
      </c>
      <c r="AA131" s="42" t="str">
        <f>'Datastream-M'!Y132</f>
        <v>#NA</v>
      </c>
      <c r="AE131">
        <f>'Datastream-M'!AC132</f>
        <v>0.53856400000000004</v>
      </c>
      <c r="AH131" t="str">
        <f>'Datastream-M'!AD132</f>
        <v>#NA</v>
      </c>
      <c r="AJ131">
        <f>'Datastream-M'!AF132</f>
        <v>95.183486000000002</v>
      </c>
      <c r="AK131">
        <f>'Datastream-M'!AG132</f>
        <v>2.23</v>
      </c>
      <c r="AL131">
        <f>'Datastream-M'!AH132</f>
        <v>32</v>
      </c>
      <c r="AQ131" s="2">
        <f>'Datastream-M'!AM132</f>
        <v>41.675600000000003</v>
      </c>
      <c r="AR131" s="2">
        <f>'Datastream-M'!AN132</f>
        <v>99.922399999999996</v>
      </c>
      <c r="AS131" s="8">
        <f>'West-Deutschland-Q'!AI132</f>
        <v>26.1</v>
      </c>
      <c r="AT131" s="8">
        <f>100-'West-Deutschland-Q'!AJ132</f>
        <v>90</v>
      </c>
      <c r="AV131" s="19">
        <f>'[5]Deutschland Monatsdaten'!K131</f>
        <v>1.4373779661978339</v>
      </c>
      <c r="AW131" s="1"/>
      <c r="BE131" t="str">
        <f>'Datastream-M'!AU132</f>
        <v>#NA</v>
      </c>
      <c r="BF131">
        <f>'Datastream-M'!AV132</f>
        <v>44.1</v>
      </c>
      <c r="BH131" s="1">
        <f>'Datastream-M'!AX132</f>
        <v>4.7</v>
      </c>
      <c r="BI131" s="1">
        <f>'Datastream-M'!AY132</f>
        <v>8.5</v>
      </c>
      <c r="BJ131" s="1">
        <f>'Datastream-M'!AZ132</f>
        <v>27.1</v>
      </c>
      <c r="BK131">
        <f>'Datastream-M'!BA132</f>
        <v>34.799999999999997</v>
      </c>
      <c r="BL131">
        <f>'Datastream-M'!BB132</f>
        <v>21.3</v>
      </c>
      <c r="BM131" s="26">
        <f>'Datastream-M'!BC132</f>
        <v>41.8</v>
      </c>
      <c r="BN131" s="26"/>
      <c r="BO131">
        <f>'Datastream-M'!AV131</f>
        <v>44.1</v>
      </c>
      <c r="BP131" s="38">
        <f t="shared" si="4"/>
        <v>41.3</v>
      </c>
      <c r="BQ131" s="30">
        <f t="shared" si="5"/>
        <v>4.1406406666617146</v>
      </c>
      <c r="BZ131" s="40"/>
      <c r="CF131" s="1">
        <v>1.0992380458304314E-2</v>
      </c>
      <c r="CN131" s="8">
        <f>'West-Deutschland-Q'!AP132</f>
        <v>29.5</v>
      </c>
      <c r="CO131" s="8">
        <f>'West-Deutschland-Q'!AQ132</f>
        <v>-1.6</v>
      </c>
      <c r="CV131">
        <f>'Datastream-M'!CF132</f>
        <v>213233</v>
      </c>
      <c r="DE131" s="8">
        <f>'West-Deutschland-Q'!AR132</f>
        <v>75.3</v>
      </c>
      <c r="DK131">
        <f>'Datastream-M'!CW132</f>
        <v>1.59</v>
      </c>
      <c r="DW131" s="19">
        <f>'[8]weltindexip-usd'!B11</f>
        <v>0.99570907298840639</v>
      </c>
      <c r="EF131" s="1" t="str">
        <f>'Datastream-M'!DQ132</f>
        <v>#NA</v>
      </c>
    </row>
    <row r="132" spans="1:136">
      <c r="A132" s="3">
        <v>25887</v>
      </c>
      <c r="B132" t="str">
        <f>'Datastream-M'!B133</f>
        <v>#NA</v>
      </c>
      <c r="C132" s="9">
        <f>[7]Rawdata!D140</f>
        <v>98.106927397545249</v>
      </c>
      <c r="D132" s="9">
        <f>[7]Rawdata!G140</f>
        <v>106.10858768094408</v>
      </c>
      <c r="E132" s="9">
        <f>[7]Rawdata!J140</f>
        <v>90.677758747247367</v>
      </c>
      <c r="F132">
        <f>'Datastream-M'!F133</f>
        <v>39.200000000000003</v>
      </c>
      <c r="G132">
        <f>'Datastream-M'!G133</f>
        <v>0.538744</v>
      </c>
      <c r="H132" t="str">
        <f>'Datastream-M'!H133</f>
        <v>#NA</v>
      </c>
      <c r="I132">
        <f>'Datastream-M'!I133</f>
        <v>83.7</v>
      </c>
      <c r="J132">
        <f>'Datastream-M'!J133</f>
        <v>8.84</v>
      </c>
      <c r="K132" t="str">
        <f>'Datastream-M'!K133</f>
        <v>#NA</v>
      </c>
      <c r="L132">
        <f>'Datastream-M'!L133</f>
        <v>458.2</v>
      </c>
      <c r="M132">
        <f>'Datastream-M'!M133</f>
        <v>164836</v>
      </c>
      <c r="N132" t="str">
        <f>'Datastream-M'!N133</f>
        <v>#NA</v>
      </c>
      <c r="O132" t="str">
        <f>'Datastream-M'!O133</f>
        <v>#NA</v>
      </c>
      <c r="P132">
        <f>'Datastream-M'!P133</f>
        <v>0.6</v>
      </c>
      <c r="S132" s="1">
        <f>'[2]Deutschland Monatsdaten'!C132</f>
        <v>-0.50981537304518054</v>
      </c>
      <c r="T132" s="1">
        <v>1.6551492519094997</v>
      </c>
      <c r="U132">
        <f>'Datastream-M'!BL133</f>
        <v>5.47</v>
      </c>
      <c r="V132" s="41">
        <f t="shared" si="2"/>
        <v>13.086124401913876</v>
      </c>
      <c r="W132">
        <f>'Datastream-M'!BM133</f>
        <v>4.91</v>
      </c>
      <c r="X132" s="41">
        <f t="shared" si="3"/>
        <v>11.133786848072562</v>
      </c>
      <c r="Y132" t="str">
        <f>'Datastream-M'!W133</f>
        <v>#NA</v>
      </c>
      <c r="Z132" t="str">
        <f>'Datastream-M'!X133</f>
        <v>#NA</v>
      </c>
      <c r="AA132" s="42" t="str">
        <f>'Datastream-M'!Y133</f>
        <v>#NA</v>
      </c>
      <c r="AE132">
        <f>'Datastream-M'!AC133</f>
        <v>0.538744</v>
      </c>
      <c r="AH132" t="str">
        <f>'Datastream-M'!AD133</f>
        <v>#NA</v>
      </c>
      <c r="AJ132">
        <f>'Datastream-M'!AF133</f>
        <v>95.412844000000007</v>
      </c>
      <c r="AK132">
        <f>'Datastream-M'!AG133</f>
        <v>2.23</v>
      </c>
      <c r="AL132">
        <f>'Datastream-M'!AH133</f>
        <v>32.1</v>
      </c>
      <c r="AQ132" s="2">
        <f>'Datastream-M'!AM133</f>
        <v>41.795699999999997</v>
      </c>
      <c r="AR132" s="2">
        <f>'Datastream-M'!AN133</f>
        <v>99.855400000000003</v>
      </c>
      <c r="AS132" s="8">
        <f>'West-Deutschland-Q'!AI133</f>
        <v>18.5</v>
      </c>
      <c r="AT132" s="8">
        <f>100-'West-Deutschland-Q'!AJ133</f>
        <v>85</v>
      </c>
      <c r="AV132" s="19">
        <f>'[5]Deutschland Monatsdaten'!K132</f>
        <v>1.4434188724404318</v>
      </c>
      <c r="AW132" s="1"/>
      <c r="BE132" t="str">
        <f>'Datastream-M'!AU133</f>
        <v>#NA</v>
      </c>
      <c r="BF132">
        <f>'Datastream-M'!AV133</f>
        <v>43.9</v>
      </c>
      <c r="BH132" s="1">
        <f>'Datastream-M'!AX133</f>
        <v>4.7</v>
      </c>
      <c r="BI132" s="1">
        <f>'Datastream-M'!AY133</f>
        <v>8.6</v>
      </c>
      <c r="BJ132" s="1">
        <f>'Datastream-M'!AZ133</f>
        <v>27.2</v>
      </c>
      <c r="BK132">
        <f>'Datastream-M'!BA133</f>
        <v>35.4</v>
      </c>
      <c r="BL132">
        <f>'Datastream-M'!BB133</f>
        <v>21.2</v>
      </c>
      <c r="BM132" s="26">
        <f>'Datastream-M'!BC133</f>
        <v>42</v>
      </c>
      <c r="BN132" s="26"/>
      <c r="BO132">
        <f>'Datastream-M'!AV132</f>
        <v>44.1</v>
      </c>
      <c r="BP132" s="38">
        <f t="shared" si="4"/>
        <v>41.8</v>
      </c>
      <c r="BQ132" s="30">
        <f t="shared" si="5"/>
        <v>4.1392572353474009</v>
      </c>
      <c r="BZ132" s="40"/>
      <c r="CF132" s="1">
        <v>-4.0577230794140551E-2</v>
      </c>
      <c r="CN132" s="8">
        <f>'West-Deutschland-Q'!AP133</f>
        <v>20.2</v>
      </c>
      <c r="CO132" s="8">
        <f>'West-Deutschland-Q'!AQ133</f>
        <v>-6.7</v>
      </c>
      <c r="CV132">
        <f>'Datastream-M'!CF133</f>
        <v>215524</v>
      </c>
      <c r="DE132" s="8">
        <f>'West-Deutschland-Q'!AR133</f>
        <v>72.599999999999994</v>
      </c>
      <c r="DK132">
        <f>'Datastream-M'!CW133</f>
        <v>1.59</v>
      </c>
      <c r="DW132" s="19">
        <f>'[8]weltindexip-usd'!B12</f>
        <v>0.99095381071258826</v>
      </c>
      <c r="EF132" s="1" t="str">
        <f>'Datastream-M'!DQ133</f>
        <v>#NA</v>
      </c>
    </row>
    <row r="133" spans="1:136">
      <c r="A133" s="3">
        <v>25917</v>
      </c>
      <c r="B133" t="str">
        <f>'Datastream-M'!B134</f>
        <v>#NA</v>
      </c>
      <c r="C133" s="9">
        <f>[7]Rawdata!D141</f>
        <v>96.309548574994807</v>
      </c>
      <c r="D133" s="9">
        <f>[7]Rawdata!G141</f>
        <v>104.78414059515218</v>
      </c>
      <c r="E133" s="9">
        <f>[7]Rawdata!J141</f>
        <v>88.524590163934434</v>
      </c>
      <c r="F133">
        <f>'Datastream-M'!F134</f>
        <v>40.1</v>
      </c>
      <c r="G133">
        <f>'Datastream-M'!G134</f>
        <v>0.54306600000000005</v>
      </c>
      <c r="H133" t="str">
        <f>'Datastream-M'!H134</f>
        <v>#NA</v>
      </c>
      <c r="I133">
        <f>'Datastream-M'!I134</f>
        <v>84.9</v>
      </c>
      <c r="J133">
        <f>'Datastream-M'!J134</f>
        <v>8.1199999999999992</v>
      </c>
      <c r="K133" t="str">
        <f>'Datastream-M'!K134</f>
        <v>#NA</v>
      </c>
      <c r="L133">
        <f>'Datastream-M'!L134</f>
        <v>443.9</v>
      </c>
      <c r="M133">
        <f>'Datastream-M'!M134</f>
        <v>153815</v>
      </c>
      <c r="N133" t="str">
        <f>'Datastream-M'!N134</f>
        <v>#NA</v>
      </c>
      <c r="O133" t="str">
        <f>'Datastream-M'!O134</f>
        <v>#NA</v>
      </c>
      <c r="P133">
        <f>'Datastream-M'!P134</f>
        <v>0.5</v>
      </c>
      <c r="S133" s="1">
        <f>'[2]Deutschland Monatsdaten'!C133</f>
        <v>-3.9074782741552461E-2</v>
      </c>
      <c r="T133" s="1">
        <v>1.6620871673541333</v>
      </c>
      <c r="U133">
        <f>'Datastream-M'!BL134</f>
        <v>5.68</v>
      </c>
      <c r="V133" s="41">
        <f t="shared" si="2"/>
        <v>13.523809523809524</v>
      </c>
      <c r="W133">
        <f>'Datastream-M'!BM134</f>
        <v>4.8600000000000003</v>
      </c>
      <c r="X133" s="41">
        <f t="shared" si="3"/>
        <v>11.070615034168565</v>
      </c>
      <c r="Y133" t="str">
        <f>'Datastream-M'!W134</f>
        <v>#NA</v>
      </c>
      <c r="Z133" t="str">
        <f>'Datastream-M'!X134</f>
        <v>#NA</v>
      </c>
      <c r="AA133" s="42" t="str">
        <f>'Datastream-M'!Y134</f>
        <v>#NA</v>
      </c>
      <c r="AE133">
        <f>'Datastream-M'!AC134</f>
        <v>0.54306600000000005</v>
      </c>
      <c r="AH133" t="str">
        <f>'Datastream-M'!AD134</f>
        <v>#NA</v>
      </c>
      <c r="AJ133">
        <f>'Datastream-M'!AF134</f>
        <v>95.412844000000007</v>
      </c>
      <c r="AK133">
        <f>'Datastream-M'!AG134</f>
        <v>2.23</v>
      </c>
      <c r="AL133">
        <f>'Datastream-M'!AH134</f>
        <v>32.1</v>
      </c>
      <c r="AQ133" s="2">
        <f>'Datastream-M'!AM134</f>
        <v>41.915599999999998</v>
      </c>
      <c r="AR133" s="2">
        <f>'Datastream-M'!AN134</f>
        <v>99.789699999999996</v>
      </c>
      <c r="AS133" s="8">
        <f>'West-Deutschland-Q'!AI134</f>
        <v>7.9</v>
      </c>
      <c r="AT133" s="8">
        <f>100-'West-Deutschland-Q'!AJ134</f>
        <v>76</v>
      </c>
      <c r="AV133" s="19">
        <f>'[5]Deutschland Monatsdaten'!K133</f>
        <v>1.452582130419324</v>
      </c>
      <c r="AW133" s="1"/>
      <c r="BE133" t="str">
        <f>'Datastream-M'!AU134</f>
        <v>#NA</v>
      </c>
      <c r="BF133">
        <f>'Datastream-M'!AV134</f>
        <v>43.7</v>
      </c>
      <c r="BH133" s="1">
        <f>'Datastream-M'!AX134</f>
        <v>4.7</v>
      </c>
      <c r="BI133" s="1">
        <f>'Datastream-M'!AY134</f>
        <v>8.6</v>
      </c>
      <c r="BJ133" s="1">
        <f>'Datastream-M'!AZ134</f>
        <v>27.3</v>
      </c>
      <c r="BK133">
        <f>'Datastream-M'!BA134</f>
        <v>35.6</v>
      </c>
      <c r="BL133">
        <f>'Datastream-M'!BB134</f>
        <v>21.2</v>
      </c>
      <c r="BM133" s="26">
        <f>'Datastream-M'!BC134</f>
        <v>42</v>
      </c>
      <c r="BN133" s="26"/>
      <c r="BO133">
        <f>'Datastream-M'!AV133</f>
        <v>43.9</v>
      </c>
      <c r="BP133" s="38">
        <f t="shared" si="4"/>
        <v>42</v>
      </c>
      <c r="BQ133" s="30">
        <f t="shared" si="5"/>
        <v>4.1063148862200904</v>
      </c>
      <c r="BZ133" s="40"/>
      <c r="CF133" s="1">
        <v>-0.12558528201848065</v>
      </c>
      <c r="CN133" s="8">
        <f>'West-Deutschland-Q'!AP134</f>
        <v>24</v>
      </c>
      <c r="CO133" s="8">
        <f>'West-Deutschland-Q'!AQ134</f>
        <v>-4.7</v>
      </c>
      <c r="CV133">
        <f>'Datastream-M'!CF134</f>
        <v>220777</v>
      </c>
      <c r="DE133" s="8">
        <f>'West-Deutschland-Q'!AR134</f>
        <v>67</v>
      </c>
      <c r="DK133">
        <f>'Datastream-M'!CW134</f>
        <v>1.48</v>
      </c>
      <c r="DW133" s="19">
        <f>'[8]weltindexip-usd'!B13</f>
        <v>1.0078948360619864</v>
      </c>
      <c r="EF133" s="1" t="str">
        <f>'Datastream-M'!DQ134</f>
        <v>#NA</v>
      </c>
    </row>
    <row r="134" spans="1:136">
      <c r="A134" s="3">
        <v>25948</v>
      </c>
      <c r="B134" t="str">
        <f>'Datastream-M'!B135</f>
        <v>#NA</v>
      </c>
      <c r="C134" s="9">
        <f>[7]Rawdata!D142</f>
        <v>97.058456417724159</v>
      </c>
      <c r="D134" s="9">
        <f>[7]Rawdata!G142</f>
        <v>102.44088805875111</v>
      </c>
      <c r="E134" s="9">
        <f>[7]Rawdata!J142</f>
        <v>91.90114998776609</v>
      </c>
      <c r="F134">
        <f>'Datastream-M'!F135</f>
        <v>39.200000000000003</v>
      </c>
      <c r="G134">
        <f>'Datastream-M'!G135</f>
        <v>0.53776299999999999</v>
      </c>
      <c r="H134" t="str">
        <f>'Datastream-M'!H135</f>
        <v>#NA</v>
      </c>
      <c r="I134">
        <f>'Datastream-M'!I135</f>
        <v>86.4</v>
      </c>
      <c r="J134">
        <f>'Datastream-M'!J135</f>
        <v>7.5</v>
      </c>
      <c r="K134" t="str">
        <f>'Datastream-M'!K135</f>
        <v>#NA</v>
      </c>
      <c r="L134">
        <f>'Datastream-M'!L135</f>
        <v>511.9</v>
      </c>
      <c r="M134">
        <f>'Datastream-M'!M135</f>
        <v>128210</v>
      </c>
      <c r="N134" t="str">
        <f>'Datastream-M'!N135</f>
        <v>#NA</v>
      </c>
      <c r="O134" t="str">
        <f>'Datastream-M'!O135</f>
        <v>#NA</v>
      </c>
      <c r="P134">
        <f>'Datastream-M'!P135</f>
        <v>0.6</v>
      </c>
      <c r="S134" s="1">
        <f>'[2]Deutschland Monatsdaten'!C134</f>
        <v>0.23557185542792974</v>
      </c>
      <c r="T134" s="1">
        <v>1.6969407157812078</v>
      </c>
      <c r="U134">
        <f>'Datastream-M'!BL135</f>
        <v>5.57</v>
      </c>
      <c r="V134" s="41">
        <f t="shared" si="2"/>
        <v>13.261904761904763</v>
      </c>
      <c r="W134">
        <f>'Datastream-M'!BM135</f>
        <v>4.91</v>
      </c>
      <c r="X134" s="41">
        <f t="shared" si="3"/>
        <v>11.235697940503432</v>
      </c>
      <c r="Y134" t="str">
        <f>'Datastream-M'!W135</f>
        <v>#NA</v>
      </c>
      <c r="Z134" t="str">
        <f>'Datastream-M'!X135</f>
        <v>#NA</v>
      </c>
      <c r="AA134" s="42" t="str">
        <f>'Datastream-M'!Y135</f>
        <v>#NA</v>
      </c>
      <c r="AE134">
        <f>'Datastream-M'!AC135</f>
        <v>0.53776299999999999</v>
      </c>
      <c r="AH134" t="str">
        <f>'Datastream-M'!AD135</f>
        <v>#NA</v>
      </c>
      <c r="AJ134">
        <f>'Datastream-M'!AF135</f>
        <v>95.701357000000002</v>
      </c>
      <c r="AK134">
        <f>'Datastream-M'!AG135</f>
        <v>2.25</v>
      </c>
      <c r="AL134">
        <f>'Datastream-M'!AH135</f>
        <v>32.200000000000003</v>
      </c>
      <c r="AQ134" s="2">
        <f>'Datastream-M'!AM135</f>
        <v>42.025300000000001</v>
      </c>
      <c r="AR134" s="2">
        <f>'Datastream-M'!AN135</f>
        <v>99.701899999999995</v>
      </c>
      <c r="AS134" s="8">
        <f>'West-Deutschland-Q'!AI135</f>
        <v>31.4</v>
      </c>
      <c r="AT134" s="8">
        <f>100-'West-Deutschland-Q'!AJ135</f>
        <v>21</v>
      </c>
      <c r="AV134" s="19">
        <f>'[5]Deutschland Monatsdaten'!K134</f>
        <v>1.4606613933442487</v>
      </c>
      <c r="AW134" s="1"/>
      <c r="BE134" t="str">
        <f>'Datastream-M'!AU135</f>
        <v>#NA</v>
      </c>
      <c r="BF134">
        <f>'Datastream-M'!AV135</f>
        <v>43.8</v>
      </c>
      <c r="BH134" s="1">
        <f>'Datastream-M'!AX135</f>
        <v>4.7</v>
      </c>
      <c r="BI134" s="1">
        <f>'Datastream-M'!AY135</f>
        <v>8.6</v>
      </c>
      <c r="BJ134" s="1">
        <f>'Datastream-M'!AZ135</f>
        <v>27.6</v>
      </c>
      <c r="BK134">
        <f>'Datastream-M'!BA135</f>
        <v>36.4</v>
      </c>
      <c r="BL134">
        <f>'Datastream-M'!BB135</f>
        <v>21.2</v>
      </c>
      <c r="BM134" s="26">
        <f>'Datastream-M'!BC135</f>
        <v>42.1</v>
      </c>
      <c r="BN134" s="26"/>
      <c r="BO134">
        <f>'Datastream-M'!AV134</f>
        <v>43.7</v>
      </c>
      <c r="BP134" s="38">
        <f t="shared" si="4"/>
        <v>42</v>
      </c>
      <c r="BQ134" s="30">
        <f t="shared" si="5"/>
        <v>4.1839992710543497</v>
      </c>
      <c r="BX134">
        <f>'Datastream-M'!BG135</f>
        <v>1.1200000000000001</v>
      </c>
      <c r="BY134">
        <f>'Datastream-M'!BH135</f>
        <v>1.1100000000000001</v>
      </c>
      <c r="BZ134" s="40"/>
      <c r="CF134" s="1">
        <v>-0.3746517224449557</v>
      </c>
      <c r="CN134" s="8">
        <f>'West-Deutschland-Q'!AP135</f>
        <v>25.7</v>
      </c>
      <c r="CO134" s="8">
        <f>'West-Deutschland-Q'!AQ135</f>
        <v>-8.5</v>
      </c>
      <c r="CV134">
        <f>'Datastream-M'!CF135</f>
        <v>220508</v>
      </c>
      <c r="DE134" s="8">
        <f>'West-Deutschland-Q'!AR135</f>
        <v>49.5</v>
      </c>
      <c r="DK134">
        <f>'Datastream-M'!CW135</f>
        <v>1.59</v>
      </c>
      <c r="DW134" s="19">
        <f>'[8]weltindexip-usd'!B14</f>
        <v>1.0188673541242077</v>
      </c>
      <c r="EF134" s="1" t="str">
        <f>'Datastream-M'!DQ135</f>
        <v>#NA</v>
      </c>
    </row>
    <row r="135" spans="1:136">
      <c r="A135" s="3">
        <v>25979</v>
      </c>
      <c r="B135" t="str">
        <f>'Datastream-M'!B136</f>
        <v>#NA</v>
      </c>
      <c r="C135" s="9">
        <f>[7]Rawdata!D143</f>
        <v>97.507801123361773</v>
      </c>
      <c r="D135" s="9">
        <f>[7]Rawdata!G143</f>
        <v>102.54276860381204</v>
      </c>
      <c r="E135" s="9">
        <f>[7]Rawdata!J143</f>
        <v>92.684120381698079</v>
      </c>
      <c r="F135">
        <f>'Datastream-M'!F136</f>
        <v>37.700000000000003</v>
      </c>
      <c r="G135">
        <f>'Datastream-M'!G136</f>
        <v>0.53871599999999997</v>
      </c>
      <c r="H135" t="str">
        <f>'Datastream-M'!H136</f>
        <v>#NA</v>
      </c>
      <c r="I135">
        <f>'Datastream-M'!I136</f>
        <v>87.3</v>
      </c>
      <c r="J135">
        <f>'Datastream-M'!J136</f>
        <v>7.47</v>
      </c>
      <c r="K135" t="str">
        <f>'Datastream-M'!K136</f>
        <v>#NA</v>
      </c>
      <c r="L135">
        <f>'Datastream-M'!L136</f>
        <v>533.5</v>
      </c>
      <c r="M135">
        <f>'Datastream-M'!M136</f>
        <v>166119</v>
      </c>
      <c r="N135" t="str">
        <f>'Datastream-M'!N136</f>
        <v>#NA</v>
      </c>
      <c r="O135" t="str">
        <f>'Datastream-M'!O136</f>
        <v>#NA</v>
      </c>
      <c r="P135">
        <f>'Datastream-M'!P136</f>
        <v>0.5</v>
      </c>
      <c r="S135" s="1">
        <f>'[2]Deutschland Monatsdaten'!C135</f>
        <v>1.012397334411923</v>
      </c>
      <c r="T135" s="1">
        <v>1.645957741973701</v>
      </c>
      <c r="U135">
        <f>'Datastream-M'!BL136</f>
        <v>5.68</v>
      </c>
      <c r="V135" s="41">
        <f t="shared" si="2"/>
        <v>13.4916864608076</v>
      </c>
      <c r="W135">
        <f>'Datastream-M'!BM136</f>
        <v>5.1100000000000003</v>
      </c>
      <c r="X135" s="41">
        <f t="shared" si="3"/>
        <v>11.666666666666668</v>
      </c>
      <c r="Y135" t="str">
        <f>'Datastream-M'!W136</f>
        <v>#NA</v>
      </c>
      <c r="Z135" t="str">
        <f>'Datastream-M'!X136</f>
        <v>#NA</v>
      </c>
      <c r="AA135" s="42" t="str">
        <f>'Datastream-M'!Y136</f>
        <v>#NA</v>
      </c>
      <c r="AE135">
        <f>'Datastream-M'!AC136</f>
        <v>0.53871599999999997</v>
      </c>
      <c r="AH135" t="str">
        <f>'Datastream-M'!AD136</f>
        <v>#NA</v>
      </c>
      <c r="AJ135">
        <f>'Datastream-M'!AF136</f>
        <v>95.280899000000005</v>
      </c>
      <c r="AK135">
        <f>'Datastream-M'!AG136</f>
        <v>2.5499999999999998</v>
      </c>
      <c r="AL135">
        <f>'Datastream-M'!AH136</f>
        <v>32.299999999999997</v>
      </c>
      <c r="AQ135" s="2">
        <f>'Datastream-M'!AM136</f>
        <v>42.12</v>
      </c>
      <c r="AR135" s="2">
        <f>'Datastream-M'!AN136</f>
        <v>99.581100000000006</v>
      </c>
      <c r="AS135" s="8">
        <f>'West-Deutschland-Q'!AI136</f>
        <v>13.5</v>
      </c>
      <c r="AT135" s="8">
        <f>100-'West-Deutschland-Q'!AJ136</f>
        <v>55</v>
      </c>
      <c r="AV135" s="19">
        <f>'[5]Deutschland Monatsdaten'!K135</f>
        <v>1.4664408436616398</v>
      </c>
      <c r="AW135" s="1"/>
      <c r="BE135" t="str">
        <f>'Datastream-M'!AU136</f>
        <v>#NA</v>
      </c>
      <c r="BF135">
        <f>'Datastream-M'!AV136</f>
        <v>43.8</v>
      </c>
      <c r="BH135" s="1">
        <f>'Datastream-M'!AX136</f>
        <v>4.7</v>
      </c>
      <c r="BI135" s="1">
        <f>'Datastream-M'!AY136</f>
        <v>8.6</v>
      </c>
      <c r="BJ135" s="1">
        <f>'Datastream-M'!AZ136</f>
        <v>27.5</v>
      </c>
      <c r="BK135">
        <f>'Datastream-M'!BA136</f>
        <v>36.200000000000003</v>
      </c>
      <c r="BL135">
        <f>'Datastream-M'!BB136</f>
        <v>21.2</v>
      </c>
      <c r="BM135" s="26">
        <f>'Datastream-M'!BC136</f>
        <v>42.2</v>
      </c>
      <c r="BN135" s="26"/>
      <c r="BO135">
        <f>'Datastream-M'!AV135</f>
        <v>43.8</v>
      </c>
      <c r="BP135" s="38">
        <f t="shared" si="4"/>
        <v>42.1</v>
      </c>
      <c r="BQ135" s="30">
        <f t="shared" si="5"/>
        <v>4.7334773795469225</v>
      </c>
      <c r="BX135">
        <f>'Datastream-M'!BG136</f>
        <v>1.19</v>
      </c>
      <c r="BY135">
        <f>'Datastream-M'!BH136</f>
        <v>1.1200000000000001</v>
      </c>
      <c r="BZ135" s="40"/>
      <c r="CF135" s="1">
        <v>-0.49513984834027264</v>
      </c>
      <c r="CN135" s="8">
        <f>'West-Deutschland-Q'!AP136</f>
        <v>26.6</v>
      </c>
      <c r="CO135" s="8">
        <f>'West-Deutschland-Q'!AQ136</f>
        <v>-1.5</v>
      </c>
      <c r="CV135">
        <f>'Datastream-M'!CF136</f>
        <v>222237</v>
      </c>
      <c r="DE135" s="8">
        <f>'West-Deutschland-Q'!AR136</f>
        <v>54.4</v>
      </c>
      <c r="DK135">
        <f>'Datastream-M'!CW136</f>
        <v>1.79</v>
      </c>
      <c r="DW135" s="19">
        <f>'[8]weltindexip-usd'!B15</f>
        <v>0.98721301336206435</v>
      </c>
      <c r="EF135" s="1" t="str">
        <f>'Datastream-M'!DQ136</f>
        <v>#NA</v>
      </c>
    </row>
    <row r="136" spans="1:136">
      <c r="A136" s="3">
        <v>26007</v>
      </c>
      <c r="B136" t="str">
        <f>'Datastream-M'!B137</f>
        <v>#NA</v>
      </c>
      <c r="C136" s="9">
        <f>[7]Rawdata!D144</f>
        <v>98.007073018514674</v>
      </c>
      <c r="D136" s="9">
        <f>[7]Rawdata!G144</f>
        <v>103.91815596213441</v>
      </c>
      <c r="E136" s="9">
        <f>[7]Rawdata!J144</f>
        <v>92.439442133594326</v>
      </c>
      <c r="F136">
        <f>'Datastream-M'!F137</f>
        <v>38.4</v>
      </c>
      <c r="G136">
        <f>'Datastream-M'!G137</f>
        <v>0.53868799999999994</v>
      </c>
      <c r="H136" t="str">
        <f>'Datastream-M'!H137</f>
        <v>#NA</v>
      </c>
      <c r="I136">
        <f>'Datastream-M'!I137</f>
        <v>88.9</v>
      </c>
      <c r="J136">
        <f>'Datastream-M'!J137</f>
        <v>7.46</v>
      </c>
      <c r="K136" t="str">
        <f>'Datastream-M'!K137</f>
        <v>#NA</v>
      </c>
      <c r="L136">
        <f>'Datastream-M'!L137</f>
        <v>538.5</v>
      </c>
      <c r="M136">
        <f>'Datastream-M'!M137</f>
        <v>262116</v>
      </c>
      <c r="N136" t="str">
        <f>'Datastream-M'!N137</f>
        <v>#NA</v>
      </c>
      <c r="O136" t="str">
        <f>'Datastream-M'!O137</f>
        <v>#NA</v>
      </c>
      <c r="P136">
        <f>'Datastream-M'!P137</f>
        <v>0.6</v>
      </c>
      <c r="S136" s="1">
        <f>'[2]Deutschland Monatsdaten'!C136</f>
        <v>0.34936781124083077</v>
      </c>
      <c r="T136" s="1">
        <v>1.6367709735028539</v>
      </c>
      <c r="U136">
        <f>'Datastream-M'!BL137</f>
        <v>5.83</v>
      </c>
      <c r="V136" s="41">
        <f t="shared" si="2"/>
        <v>13.81516587677725</v>
      </c>
      <c r="W136">
        <f>'Datastream-M'!BM137</f>
        <v>5.0599999999999996</v>
      </c>
      <c r="X136" s="41">
        <f t="shared" si="3"/>
        <v>11.552511415525114</v>
      </c>
      <c r="Y136" t="str">
        <f>'Datastream-M'!W137</f>
        <v>#NA</v>
      </c>
      <c r="Z136" t="str">
        <f>'Datastream-M'!X137</f>
        <v>#NA</v>
      </c>
      <c r="AA136" s="42" t="str">
        <f>'Datastream-M'!Y137</f>
        <v>#NA</v>
      </c>
      <c r="AE136">
        <f>'Datastream-M'!AC137</f>
        <v>0.53868799999999994</v>
      </c>
      <c r="AH136" t="str">
        <f>'Datastream-M'!AD137</f>
        <v>#NA</v>
      </c>
      <c r="AJ136">
        <f>'Datastream-M'!AF137</f>
        <v>94.866071000000005</v>
      </c>
      <c r="AK136">
        <f>'Datastream-M'!AG137</f>
        <v>2.5499999999999998</v>
      </c>
      <c r="AL136">
        <f>'Datastream-M'!AH137</f>
        <v>32.4</v>
      </c>
      <c r="AQ136" s="2">
        <f>'Datastream-M'!AM137</f>
        <v>42.191899999999997</v>
      </c>
      <c r="AR136" s="2">
        <f>'Datastream-M'!AN137</f>
        <v>99.409000000000006</v>
      </c>
      <c r="AS136" s="8">
        <f>'West-Deutschland-Q'!AI137</f>
        <v>32.700000000000003</v>
      </c>
      <c r="AT136" s="8">
        <f>100-'West-Deutschland-Q'!AJ137</f>
        <v>46</v>
      </c>
      <c r="AV136" s="19">
        <f>'[5]Deutschland Monatsdaten'!K136</f>
        <v>1.4706722511757107</v>
      </c>
      <c r="AW136" s="1"/>
      <c r="BE136" t="str">
        <f>'Datastream-M'!AU137</f>
        <v>#NA</v>
      </c>
      <c r="BF136">
        <f>'Datastream-M'!AV137</f>
        <v>44.1</v>
      </c>
      <c r="BH136" s="1">
        <f>'Datastream-M'!AX137</f>
        <v>4.7</v>
      </c>
      <c r="BI136" s="1">
        <f>'Datastream-M'!AY137</f>
        <v>8.6999999999999993</v>
      </c>
      <c r="BJ136" s="1">
        <f>'Datastream-M'!AZ137</f>
        <v>27.6</v>
      </c>
      <c r="BK136">
        <f>'Datastream-M'!BA137</f>
        <v>35.799999999999997</v>
      </c>
      <c r="BL136">
        <f>'Datastream-M'!BB137</f>
        <v>21.5</v>
      </c>
      <c r="BM136" s="26">
        <f>'Datastream-M'!BC137</f>
        <v>42.2</v>
      </c>
      <c r="BN136" s="26"/>
      <c r="BO136">
        <f>'Datastream-M'!AV136</f>
        <v>43.8</v>
      </c>
      <c r="BP136" s="38">
        <f t="shared" si="4"/>
        <v>42.2</v>
      </c>
      <c r="BQ136" s="30">
        <f t="shared" si="5"/>
        <v>4.7337234168943807</v>
      </c>
      <c r="BX136">
        <f>'Datastream-M'!BG137</f>
        <v>1.18</v>
      </c>
      <c r="BY136">
        <f>'Datastream-M'!BH137</f>
        <v>1.1499999999999999</v>
      </c>
      <c r="BZ136" s="40"/>
      <c r="CF136" s="1">
        <v>-0.30032318288725396</v>
      </c>
      <c r="CN136" s="8">
        <f>'West-Deutschland-Q'!AP137</f>
        <v>23.6</v>
      </c>
      <c r="CO136" s="8">
        <f>'West-Deutschland-Q'!AQ137</f>
        <v>7</v>
      </c>
      <c r="CV136">
        <f>'Datastream-M'!CF137</f>
        <v>224196</v>
      </c>
      <c r="DE136" s="8">
        <f>'West-Deutschland-Q'!AR137</f>
        <v>59.8</v>
      </c>
      <c r="DK136">
        <f>'Datastream-M'!CW137</f>
        <v>1.89</v>
      </c>
      <c r="DW136" s="19">
        <f>'[8]weltindexip-usd'!B16</f>
        <v>0.98683430980221987</v>
      </c>
      <c r="EF136" s="1" t="str">
        <f>'Datastream-M'!DQ137</f>
        <v>#NA</v>
      </c>
    </row>
    <row r="137" spans="1:136">
      <c r="A137" s="3">
        <v>26038</v>
      </c>
      <c r="B137" t="str">
        <f>'Datastream-M'!B138</f>
        <v>#NA</v>
      </c>
      <c r="C137" s="9">
        <f>[7]Rawdata!D145</f>
        <v>97.657582691907635</v>
      </c>
      <c r="D137" s="9">
        <f>[7]Rawdata!G145</f>
        <v>102.6955894214034</v>
      </c>
      <c r="E137" s="9">
        <f>[7]Rawdata!J145</f>
        <v>92.879862980181073</v>
      </c>
      <c r="F137">
        <f>'Datastream-M'!F138</f>
        <v>38.700000000000003</v>
      </c>
      <c r="G137">
        <f>'Datastream-M'!G138</f>
        <v>0.53822599999999998</v>
      </c>
      <c r="H137" t="str">
        <f>'Datastream-M'!H138</f>
        <v>#NA</v>
      </c>
      <c r="I137">
        <f>'Datastream-M'!I138</f>
        <v>90.9</v>
      </c>
      <c r="J137">
        <f>'Datastream-M'!J138</f>
        <v>6.36</v>
      </c>
      <c r="K137" t="str">
        <f>'Datastream-M'!K138</f>
        <v>#NA</v>
      </c>
      <c r="L137">
        <f>'Datastream-M'!L138</f>
        <v>503.9</v>
      </c>
      <c r="M137">
        <f>'Datastream-M'!M138</f>
        <v>236866</v>
      </c>
      <c r="N137" t="str">
        <f>'Datastream-M'!N138</f>
        <v>#NA</v>
      </c>
      <c r="O137" t="str">
        <f>'Datastream-M'!O138</f>
        <v>#NA</v>
      </c>
      <c r="P137">
        <f>'Datastream-M'!P138</f>
        <v>0.7</v>
      </c>
      <c r="S137" s="1">
        <f>'[2]Deutschland Monatsdaten'!C137</f>
        <v>0.40887740840570519</v>
      </c>
      <c r="T137" s="1">
        <v>1.6559712891244951</v>
      </c>
      <c r="U137">
        <f>'Datastream-M'!BL138</f>
        <v>5.73</v>
      </c>
      <c r="V137" s="41">
        <f t="shared" si="2"/>
        <v>13.578199052132703</v>
      </c>
      <c r="W137">
        <f>'Datastream-M'!BM138</f>
        <v>5.16</v>
      </c>
      <c r="X137" s="41">
        <f t="shared" si="3"/>
        <v>11.700680272108844</v>
      </c>
      <c r="Y137" t="str">
        <f>'Datastream-M'!W138</f>
        <v>#NA</v>
      </c>
      <c r="Z137" t="str">
        <f>'Datastream-M'!X138</f>
        <v>#NA</v>
      </c>
      <c r="AA137" s="42" t="str">
        <f>'Datastream-M'!Y138</f>
        <v>#NA</v>
      </c>
      <c r="AE137">
        <f>'Datastream-M'!AC138</f>
        <v>0.53822599999999998</v>
      </c>
      <c r="AH137" t="str">
        <f>'Datastream-M'!AD138</f>
        <v>#NA</v>
      </c>
      <c r="AJ137">
        <f>'Datastream-M'!AF138</f>
        <v>94.666667000000004</v>
      </c>
      <c r="AK137">
        <f>'Datastream-M'!AG138</f>
        <v>2.59</v>
      </c>
      <c r="AL137">
        <f>'Datastream-M'!AH138</f>
        <v>32.5</v>
      </c>
      <c r="AQ137" s="2">
        <f>'Datastream-M'!AM138</f>
        <v>42.238</v>
      </c>
      <c r="AR137" s="2">
        <f>'Datastream-M'!AN138</f>
        <v>99.179599999999994</v>
      </c>
      <c r="AS137" s="8">
        <f>'West-Deutschland-Q'!AI138</f>
        <v>6.7</v>
      </c>
      <c r="AT137" s="8">
        <f>100-'West-Deutschland-Q'!AJ138</f>
        <v>98</v>
      </c>
      <c r="AV137" s="19">
        <f>'[5]Deutschland Monatsdaten'!K137</f>
        <v>1.4763761193057319</v>
      </c>
      <c r="AW137" s="1"/>
      <c r="BE137" t="str">
        <f>'Datastream-M'!AU138</f>
        <v>#NA</v>
      </c>
      <c r="BF137">
        <f>'Datastream-M'!AV138</f>
        <v>44.4</v>
      </c>
      <c r="BH137" s="1">
        <f>'Datastream-M'!AX138</f>
        <v>4.7</v>
      </c>
      <c r="BI137" s="1">
        <f>'Datastream-M'!AY138</f>
        <v>8.6999999999999993</v>
      </c>
      <c r="BJ137" s="1">
        <f>'Datastream-M'!AZ138</f>
        <v>27.8</v>
      </c>
      <c r="BK137">
        <f>'Datastream-M'!BA138</f>
        <v>35.5</v>
      </c>
      <c r="BL137">
        <f>'Datastream-M'!BB138</f>
        <v>21.9</v>
      </c>
      <c r="BM137" s="26">
        <f>'Datastream-M'!BC138</f>
        <v>42.3</v>
      </c>
      <c r="BN137" s="26"/>
      <c r="BO137">
        <f>'Datastream-M'!AV137</f>
        <v>44.1</v>
      </c>
      <c r="BP137" s="38">
        <f t="shared" si="4"/>
        <v>42.2</v>
      </c>
      <c r="BQ137" s="30">
        <f t="shared" si="5"/>
        <v>4.8121049521948027</v>
      </c>
      <c r="BX137">
        <f>'Datastream-M'!BG138</f>
        <v>1.18</v>
      </c>
      <c r="BY137">
        <f>'Datastream-M'!BH138</f>
        <v>1.18</v>
      </c>
      <c r="BZ137" s="40"/>
      <c r="CF137" s="1">
        <v>-0.35121442582988288</v>
      </c>
      <c r="CN137" s="8">
        <f>'West-Deutschland-Q'!AP138</f>
        <v>26.7</v>
      </c>
      <c r="CO137" s="8">
        <f>'West-Deutschland-Q'!AQ138</f>
        <v>2.5</v>
      </c>
      <c r="CV137">
        <f>'Datastream-M'!CF138</f>
        <v>225546</v>
      </c>
      <c r="DE137" s="8">
        <f>'West-Deutschland-Q'!AR138</f>
        <v>71.400000000000006</v>
      </c>
      <c r="DK137">
        <f>'Datastream-M'!CW138</f>
        <v>1.89</v>
      </c>
      <c r="DW137" s="19">
        <f>'[8]weltindexip-usd'!B17</f>
        <v>0.99467999952283204</v>
      </c>
      <c r="EF137" s="1" t="str">
        <f>'Datastream-M'!DQ138</f>
        <v>#NA</v>
      </c>
    </row>
    <row r="138" spans="1:136">
      <c r="A138" s="3">
        <v>26068</v>
      </c>
      <c r="B138" t="str">
        <f>'Datastream-M'!B139</f>
        <v>#NA</v>
      </c>
      <c r="C138" s="9">
        <f>[7]Rawdata!D146</f>
        <v>94.811732889536103</v>
      </c>
      <c r="D138" s="9">
        <f>[7]Rawdata!G146</f>
        <v>100.81079933777646</v>
      </c>
      <c r="E138" s="9">
        <f>[7]Rawdata!J146</f>
        <v>89.160753609004161</v>
      </c>
      <c r="F138">
        <f>'Datastream-M'!F139</f>
        <v>38.200000000000003</v>
      </c>
      <c r="G138">
        <f>'Datastream-M'!G139</f>
        <v>0.54301600000000005</v>
      </c>
      <c r="H138" t="str">
        <f>'Datastream-M'!H139</f>
        <v>#NA</v>
      </c>
      <c r="I138">
        <f>'Datastream-M'!I139</f>
        <v>92.7</v>
      </c>
      <c r="J138">
        <f>'Datastream-M'!J139</f>
        <v>6.16</v>
      </c>
      <c r="K138" t="str">
        <f>'Datastream-M'!K139</f>
        <v>#NA</v>
      </c>
      <c r="L138">
        <f>'Datastream-M'!L139</f>
        <v>515.6</v>
      </c>
      <c r="M138">
        <f>'Datastream-M'!M139</f>
        <v>220447</v>
      </c>
      <c r="N138" t="str">
        <f>'Datastream-M'!N139</f>
        <v>#NA</v>
      </c>
      <c r="O138" t="str">
        <f>'Datastream-M'!O139</f>
        <v>#NA</v>
      </c>
      <c r="P138">
        <f>'Datastream-M'!P139</f>
        <v>0.7</v>
      </c>
      <c r="S138" s="1">
        <f>'[2]Deutschland Monatsdaten'!C138</f>
        <v>0.17030740900552466</v>
      </c>
      <c r="T138" s="1">
        <v>1.6759140430372577</v>
      </c>
      <c r="U138">
        <f>'Datastream-M'!BL139</f>
        <v>5.62</v>
      </c>
      <c r="V138" s="41">
        <f t="shared" si="2"/>
        <v>13.286052009456267</v>
      </c>
      <c r="W138">
        <f>'Datastream-M'!BM139</f>
        <v>4.96</v>
      </c>
      <c r="X138" s="41">
        <f t="shared" si="3"/>
        <v>11.171171171171171</v>
      </c>
      <c r="Y138" t="str">
        <f>'Datastream-M'!W139</f>
        <v>#NA</v>
      </c>
      <c r="Z138" t="str">
        <f>'Datastream-M'!X139</f>
        <v>#NA</v>
      </c>
      <c r="AA138" s="42" t="str">
        <f>'Datastream-M'!Y139</f>
        <v>#NA</v>
      </c>
      <c r="AE138">
        <f>'Datastream-M'!AC139</f>
        <v>0.54301600000000005</v>
      </c>
      <c r="AH138" t="str">
        <f>'Datastream-M'!AD139</f>
        <v>#NA</v>
      </c>
      <c r="AJ138">
        <f>'Datastream-M'!AF139</f>
        <v>95.291480000000007</v>
      </c>
      <c r="AK138">
        <f>'Datastream-M'!AG139</f>
        <v>3.45</v>
      </c>
      <c r="AL138">
        <f>'Datastream-M'!AH139</f>
        <v>32.6</v>
      </c>
      <c r="AQ138" s="2">
        <f>'Datastream-M'!AM139</f>
        <v>42.265900000000002</v>
      </c>
      <c r="AR138" s="2">
        <f>'Datastream-M'!AN139</f>
        <v>98.910700000000006</v>
      </c>
      <c r="AS138" s="8">
        <f>'West-Deutschland-Q'!AI139</f>
        <v>18.2</v>
      </c>
      <c r="AT138" s="8">
        <f>100-'West-Deutschland-Q'!AJ139</f>
        <v>99</v>
      </c>
      <c r="AV138" s="19">
        <f>'[5]Deutschland Monatsdaten'!K138</f>
        <v>1.4854296017602022</v>
      </c>
      <c r="AW138" s="1"/>
      <c r="BE138" t="str">
        <f>'Datastream-M'!AU139</f>
        <v>#NA</v>
      </c>
      <c r="BF138">
        <f>'Datastream-M'!AV139</f>
        <v>44.4</v>
      </c>
      <c r="BH138" s="1">
        <f>'Datastream-M'!AX139</f>
        <v>4.7</v>
      </c>
      <c r="BI138" s="1">
        <f>'Datastream-M'!AY139</f>
        <v>8.6999999999999993</v>
      </c>
      <c r="BJ138" s="1">
        <f>'Datastream-M'!AZ139</f>
        <v>27.5</v>
      </c>
      <c r="BK138">
        <f>'Datastream-M'!BA139</f>
        <v>34.799999999999997</v>
      </c>
      <c r="BL138">
        <f>'Datastream-M'!BB139</f>
        <v>21.8</v>
      </c>
      <c r="BM138" s="26">
        <f>'Datastream-M'!BC139</f>
        <v>42.3</v>
      </c>
      <c r="BN138" s="26"/>
      <c r="BO138">
        <f>'Datastream-M'!AV138</f>
        <v>44.4</v>
      </c>
      <c r="BP138" s="38">
        <f t="shared" si="4"/>
        <v>42.3</v>
      </c>
      <c r="BQ138" s="30">
        <f t="shared" si="5"/>
        <v>6.3534039512647871</v>
      </c>
      <c r="BX138">
        <f>'Datastream-M'!BG139</f>
        <v>1.25</v>
      </c>
      <c r="BY138">
        <f>'Datastream-M'!BH139</f>
        <v>1.1499999999999999</v>
      </c>
      <c r="BZ138" s="40"/>
      <c r="CF138" s="1">
        <v>-0.43209824320292545</v>
      </c>
      <c r="CN138" s="8">
        <f>'West-Deutschland-Q'!AP139</f>
        <v>18.899999999999999</v>
      </c>
      <c r="CO138" s="8">
        <f>'West-Deutschland-Q'!AQ139</f>
        <v>2</v>
      </c>
      <c r="CV138">
        <f>'Datastream-M'!CF139</f>
        <v>227256</v>
      </c>
      <c r="DE138" s="8">
        <f>'West-Deutschland-Q'!AR139</f>
        <v>74.3</v>
      </c>
      <c r="DK138">
        <f>'Datastream-M'!CW139</f>
        <v>1.99</v>
      </c>
      <c r="DW138" s="19">
        <f>'[8]weltindexip-usd'!B18</f>
        <v>0.99400087919968139</v>
      </c>
      <c r="EF138" s="1" t="str">
        <f>'Datastream-M'!DQ139</f>
        <v>#NA</v>
      </c>
    </row>
    <row r="139" spans="1:136">
      <c r="A139" s="3">
        <v>26099</v>
      </c>
      <c r="B139" t="str">
        <f>'Datastream-M'!B140</f>
        <v>#NA</v>
      </c>
      <c r="C139" s="9">
        <f>[7]Rawdata!D147</f>
        <v>95.960058248387767</v>
      </c>
      <c r="D139" s="9">
        <f>[7]Rawdata!G147</f>
        <v>100.25045633994142</v>
      </c>
      <c r="E139" s="9">
        <f>[7]Rawdata!J147</f>
        <v>91.803278688524586</v>
      </c>
      <c r="F139">
        <f>'Datastream-M'!F140</f>
        <v>39</v>
      </c>
      <c r="G139">
        <f>'Datastream-M'!G140</f>
        <v>0.55699900000000002</v>
      </c>
      <c r="H139" t="str">
        <f>'Datastream-M'!H140</f>
        <v>#NA</v>
      </c>
      <c r="I139">
        <f>'Datastream-M'!I140</f>
        <v>91.9</v>
      </c>
      <c r="J139">
        <f>'Datastream-M'!J140</f>
        <v>6.8</v>
      </c>
      <c r="K139" t="str">
        <f>'Datastream-M'!K140</f>
        <v>#NA</v>
      </c>
      <c r="L139">
        <f>'Datastream-M'!L140</f>
        <v>506.2</v>
      </c>
      <c r="M139">
        <f>'Datastream-M'!M140</f>
        <v>218511</v>
      </c>
      <c r="N139" t="str">
        <f>'Datastream-M'!N140</f>
        <v>#NA</v>
      </c>
      <c r="O139" t="str">
        <f>'Datastream-M'!O140</f>
        <v>#NA</v>
      </c>
      <c r="P139">
        <f>'Datastream-M'!P140</f>
        <v>0.7</v>
      </c>
      <c r="S139" s="1">
        <f>'[2]Deutschland Monatsdaten'!C139</f>
        <v>0.40340353420905151</v>
      </c>
      <c r="T139" s="1">
        <v>1.6853021253282949</v>
      </c>
      <c r="U139">
        <f>'Datastream-M'!BL140</f>
        <v>5.93</v>
      </c>
      <c r="V139" s="41">
        <f t="shared" si="2"/>
        <v>14.018912529550828</v>
      </c>
      <c r="W139">
        <f>'Datastream-M'!BM140</f>
        <v>5.22</v>
      </c>
      <c r="X139" s="41">
        <f t="shared" si="3"/>
        <v>11.756756756756756</v>
      </c>
      <c r="Y139" t="str">
        <f>'Datastream-M'!W140</f>
        <v>#NA</v>
      </c>
      <c r="Z139" t="str">
        <f>'Datastream-M'!X140</f>
        <v>#NA</v>
      </c>
      <c r="AA139" s="42" t="str">
        <f>'Datastream-M'!Y140</f>
        <v>#NA</v>
      </c>
      <c r="AE139">
        <f>'Datastream-M'!AC140</f>
        <v>0.55699900000000002</v>
      </c>
      <c r="AH139" t="str">
        <f>'Datastream-M'!AD140</f>
        <v>#NA</v>
      </c>
      <c r="AJ139">
        <f>'Datastream-M'!AF140</f>
        <v>95.936795000000004</v>
      </c>
      <c r="AK139">
        <f>'Datastream-M'!AG140</f>
        <v>3.45</v>
      </c>
      <c r="AL139">
        <f>'Datastream-M'!AH140</f>
        <v>32.700000000000003</v>
      </c>
      <c r="AQ139" s="2">
        <f>'Datastream-M'!AM140</f>
        <v>42.278100000000002</v>
      </c>
      <c r="AR139" s="2">
        <f>'Datastream-M'!AN140</f>
        <v>98.609099999999998</v>
      </c>
      <c r="AS139" s="8">
        <f>'West-Deutschland-Q'!AI140</f>
        <v>30.9</v>
      </c>
      <c r="AT139" s="8">
        <f>100-'West-Deutschland-Q'!AJ140</f>
        <v>85</v>
      </c>
      <c r="AV139" s="19">
        <f>'[5]Deutschland Monatsdaten'!K139</f>
        <v>1.4937110637977107</v>
      </c>
      <c r="AW139" s="1"/>
      <c r="BE139" t="str">
        <f>'Datastream-M'!AU140</f>
        <v>#NA</v>
      </c>
      <c r="BF139">
        <f>'Datastream-M'!AV140</f>
        <v>44.5</v>
      </c>
      <c r="BH139" s="1">
        <f>'Datastream-M'!AX140</f>
        <v>4.7</v>
      </c>
      <c r="BI139" s="1">
        <f>'Datastream-M'!AY140</f>
        <v>8.6</v>
      </c>
      <c r="BJ139" s="1">
        <f>'Datastream-M'!AZ140</f>
        <v>27.2</v>
      </c>
      <c r="BK139">
        <f>'Datastream-M'!BA140</f>
        <v>34.700000000000003</v>
      </c>
      <c r="BL139">
        <f>'Datastream-M'!BB140</f>
        <v>21.5</v>
      </c>
      <c r="BM139" s="26">
        <f>'Datastream-M'!BC140</f>
        <v>42.4</v>
      </c>
      <c r="BN139" s="26"/>
      <c r="BO139">
        <f>'Datastream-M'!AV139</f>
        <v>44.4</v>
      </c>
      <c r="BP139" s="38">
        <f t="shared" si="4"/>
        <v>42.3</v>
      </c>
      <c r="BQ139" s="30">
        <f t="shared" si="5"/>
        <v>6.1939069908563571</v>
      </c>
      <c r="BX139">
        <f>'Datastream-M'!BG140</f>
        <v>1.17</v>
      </c>
      <c r="BY139">
        <f>'Datastream-M'!BH140</f>
        <v>1.05</v>
      </c>
      <c r="BZ139" s="40"/>
      <c r="CF139" s="1">
        <v>-0.35903885514289036</v>
      </c>
      <c r="CN139" s="8">
        <f>'West-Deutschland-Q'!AP140</f>
        <v>20.6</v>
      </c>
      <c r="CO139" s="8">
        <f>'West-Deutschland-Q'!AQ140</f>
        <v>1.4</v>
      </c>
      <c r="CV139">
        <f>'Datastream-M'!CF140</f>
        <v>231389</v>
      </c>
      <c r="DE139" s="8">
        <f>'West-Deutschland-Q'!AR140</f>
        <v>71.400000000000006</v>
      </c>
      <c r="DK139">
        <f>'Datastream-M'!CW140</f>
        <v>2.0499999999999998</v>
      </c>
      <c r="DW139" s="19">
        <f>'[8]weltindexip-usd'!B19</f>
        <v>1.0016626126449177</v>
      </c>
      <c r="EF139" s="1" t="str">
        <f>'Datastream-M'!DQ140</f>
        <v>#NA</v>
      </c>
    </row>
    <row r="140" spans="1:136">
      <c r="A140" s="3">
        <v>26129</v>
      </c>
      <c r="B140" t="str">
        <f>'Datastream-M'!B141</f>
        <v>#NA</v>
      </c>
      <c r="C140" s="9">
        <f>[7]Rawdata!D148</f>
        <v>94.312460994383201</v>
      </c>
      <c r="D140" s="9">
        <f>[7]Rawdata!G148</f>
        <v>98.060024621131731</v>
      </c>
      <c r="E140" s="9">
        <f>[7]Rawdata!J148</f>
        <v>90.677758747247367</v>
      </c>
      <c r="F140">
        <f>'Datastream-M'!F141</f>
        <v>39.1</v>
      </c>
      <c r="G140">
        <f>'Datastream-M'!G141</f>
        <v>0.56180099999999999</v>
      </c>
      <c r="H140" t="str">
        <f>'Datastream-M'!H141</f>
        <v>#NA</v>
      </c>
      <c r="I140">
        <f>'Datastream-M'!I141</f>
        <v>93.1</v>
      </c>
      <c r="J140">
        <f>'Datastream-M'!J141</f>
        <v>7.66</v>
      </c>
      <c r="K140" t="str">
        <f>'Datastream-M'!K141</f>
        <v>#NA</v>
      </c>
      <c r="L140">
        <f>'Datastream-M'!L141</f>
        <v>523.70000000000005</v>
      </c>
      <c r="M140">
        <f>'Datastream-M'!M141</f>
        <v>209283</v>
      </c>
      <c r="N140" t="str">
        <f>'Datastream-M'!N141</f>
        <v>#NA</v>
      </c>
      <c r="O140" t="str">
        <f>'Datastream-M'!O141</f>
        <v>#NA</v>
      </c>
      <c r="P140">
        <f>'Datastream-M'!P141</f>
        <v>0.8</v>
      </c>
      <c r="S140" s="1">
        <f>'[2]Deutschland Monatsdaten'!C140</f>
        <v>0.31043839107348431</v>
      </c>
      <c r="T140" s="1">
        <v>1.6893319552985226</v>
      </c>
      <c r="U140">
        <f>'Datastream-M'!BL141</f>
        <v>6.08</v>
      </c>
      <c r="V140" s="41">
        <f t="shared" si="2"/>
        <v>14.339622641509434</v>
      </c>
      <c r="W140">
        <f>'Datastream-M'!BM141</f>
        <v>5.42</v>
      </c>
      <c r="X140" s="41">
        <f t="shared" si="3"/>
        <v>12.179775280898877</v>
      </c>
      <c r="Y140" t="str">
        <f>'Datastream-M'!W141</f>
        <v>#NA</v>
      </c>
      <c r="Z140" t="str">
        <f>'Datastream-M'!X141</f>
        <v>#NA</v>
      </c>
      <c r="AA140" s="42" t="str">
        <f>'Datastream-M'!Y141</f>
        <v>#NA</v>
      </c>
      <c r="AE140">
        <f>'Datastream-M'!AC141</f>
        <v>0.56180099999999999</v>
      </c>
      <c r="AH140" t="str">
        <f>'Datastream-M'!AD141</f>
        <v>#NA</v>
      </c>
      <c r="AJ140">
        <f>'Datastream-M'!AF141</f>
        <v>96.810934000000003</v>
      </c>
      <c r="AK140">
        <f>'Datastream-M'!AG141</f>
        <v>3.45</v>
      </c>
      <c r="AL140">
        <f>'Datastream-M'!AH141</f>
        <v>32.799999999999997</v>
      </c>
      <c r="AQ140" s="2">
        <f>'Datastream-M'!AM141</f>
        <v>42.279699999999998</v>
      </c>
      <c r="AR140" s="2">
        <f>'Datastream-M'!AN141</f>
        <v>98.286799999999999</v>
      </c>
      <c r="AS140" s="8">
        <f>'West-Deutschland-Q'!AI141</f>
        <v>21.5</v>
      </c>
      <c r="AT140" s="8">
        <f>100-'West-Deutschland-Q'!AJ141</f>
        <v>99</v>
      </c>
      <c r="AV140" s="19">
        <f>'[5]Deutschland Monatsdaten'!K140</f>
        <v>1.5015899831862625</v>
      </c>
      <c r="AW140" s="1"/>
      <c r="BE140" t="str">
        <f>'Datastream-M'!AU141</f>
        <v>#NA</v>
      </c>
      <c r="BF140">
        <f>'Datastream-M'!AV141</f>
        <v>44.3</v>
      </c>
      <c r="BH140" s="1">
        <f>'Datastream-M'!AX141</f>
        <v>5</v>
      </c>
      <c r="BI140" s="1">
        <f>'Datastream-M'!AY141</f>
        <v>8.8000000000000007</v>
      </c>
      <c r="BJ140" s="1">
        <f>'Datastream-M'!AZ141</f>
        <v>27.4</v>
      </c>
      <c r="BK140">
        <f>'Datastream-M'!BA141</f>
        <v>34.700000000000003</v>
      </c>
      <c r="BL140">
        <f>'Datastream-M'!BB141</f>
        <v>21.7</v>
      </c>
      <c r="BM140" s="26">
        <f>'Datastream-M'!BC141</f>
        <v>42.5</v>
      </c>
      <c r="BN140" s="26"/>
      <c r="BO140">
        <f>'Datastream-M'!AV140</f>
        <v>44.5</v>
      </c>
      <c r="BP140" s="38">
        <f t="shared" si="4"/>
        <v>42.4</v>
      </c>
      <c r="BQ140" s="30">
        <f t="shared" si="5"/>
        <v>6.1409645052251598</v>
      </c>
      <c r="BX140">
        <f>'Datastream-M'!BG141</f>
        <v>1.27</v>
      </c>
      <c r="BY140">
        <f>'Datastream-M'!BH141</f>
        <v>1.42</v>
      </c>
      <c r="BZ140" s="40"/>
      <c r="CF140" s="1">
        <v>-0.37611247185114155</v>
      </c>
      <c r="CN140" s="8">
        <f>'West-Deutschland-Q'!AP141</f>
        <v>20.100000000000001</v>
      </c>
      <c r="CO140" s="8">
        <f>'West-Deutschland-Q'!AQ141</f>
        <v>1.5</v>
      </c>
      <c r="CV140">
        <f>'Datastream-M'!CF141</f>
        <v>233218</v>
      </c>
      <c r="DE140" s="8">
        <f>'West-Deutschland-Q'!AR141</f>
        <v>73.5</v>
      </c>
      <c r="DK140">
        <f>'Datastream-M'!CW141</f>
        <v>1.99</v>
      </c>
      <c r="DW140" s="19">
        <f>'[8]weltindexip-usd'!B20</f>
        <v>1.0021990031485739</v>
      </c>
      <c r="EF140" s="1" t="str">
        <f>'Datastream-M'!DQ141</f>
        <v>#NA</v>
      </c>
    </row>
    <row r="141" spans="1:136">
      <c r="A141" s="3">
        <v>26160</v>
      </c>
      <c r="B141" t="str">
        <f>'Datastream-M'!B142</f>
        <v>#NA</v>
      </c>
      <c r="C141" s="9">
        <f>[7]Rawdata!D149</f>
        <v>94.412315373413776</v>
      </c>
      <c r="D141" s="9">
        <f>[7]Rawdata!G149</f>
        <v>100.19951606741095</v>
      </c>
      <c r="E141" s="9">
        <f>[7]Rawdata!J149</f>
        <v>88.965011010521181</v>
      </c>
      <c r="F141">
        <f>'Datastream-M'!F142</f>
        <v>37.5</v>
      </c>
      <c r="G141">
        <f>'Datastream-M'!G142</f>
        <v>0.57109600000000005</v>
      </c>
      <c r="H141" t="str">
        <f>'Datastream-M'!H142</f>
        <v>#NA</v>
      </c>
      <c r="I141">
        <f>'Datastream-M'!I142</f>
        <v>93.1</v>
      </c>
      <c r="J141">
        <f>'Datastream-M'!J142</f>
        <v>7.56</v>
      </c>
      <c r="K141" t="str">
        <f>'Datastream-M'!K142</f>
        <v>#NA</v>
      </c>
      <c r="L141">
        <f>'Datastream-M'!L142</f>
        <v>499.8</v>
      </c>
      <c r="M141">
        <f>'Datastream-M'!M142</f>
        <v>118674</v>
      </c>
      <c r="N141" t="str">
        <f>'Datastream-M'!N142</f>
        <v>#NA</v>
      </c>
      <c r="O141" t="str">
        <f>'Datastream-M'!O142</f>
        <v>#NA</v>
      </c>
      <c r="P141">
        <f>'Datastream-M'!P142</f>
        <v>0.8</v>
      </c>
      <c r="S141" s="1">
        <f>'[2]Deutschland Monatsdaten'!C141</f>
        <v>0.1960635745871</v>
      </c>
      <c r="T141" s="1">
        <v>1.6959941323843819</v>
      </c>
      <c r="U141">
        <f>'Datastream-M'!BL142</f>
        <v>5.93</v>
      </c>
      <c r="V141" s="41">
        <f t="shared" si="2"/>
        <v>13.952941176470587</v>
      </c>
      <c r="W141">
        <f>'Datastream-M'!BM142</f>
        <v>5.1100000000000003</v>
      </c>
      <c r="X141" s="41">
        <f t="shared" si="3"/>
        <v>11.534988713318286</v>
      </c>
      <c r="Y141" t="str">
        <f>'Datastream-M'!W142</f>
        <v>#NA</v>
      </c>
      <c r="Z141" t="str">
        <f>'Datastream-M'!X142</f>
        <v>#NA</v>
      </c>
      <c r="AA141" s="42" t="str">
        <f>'Datastream-M'!Y142</f>
        <v>#NA</v>
      </c>
      <c r="AE141">
        <f>'Datastream-M'!AC142</f>
        <v>0.57109600000000005</v>
      </c>
      <c r="AH141" t="str">
        <f>'Datastream-M'!AD142</f>
        <v>#NA</v>
      </c>
      <c r="AJ141">
        <f>'Datastream-M'!AF142</f>
        <v>98.160920000000004</v>
      </c>
      <c r="AK141">
        <f>'Datastream-M'!AG142</f>
        <v>3.42</v>
      </c>
      <c r="AL141">
        <f>'Datastream-M'!AH142</f>
        <v>32.9</v>
      </c>
      <c r="AQ141" s="2">
        <f>'Datastream-M'!AM142</f>
        <v>42.286999999999999</v>
      </c>
      <c r="AR141" s="2">
        <f>'Datastream-M'!AN142</f>
        <v>97.981999999999999</v>
      </c>
      <c r="AS141" s="8">
        <f>'West-Deutschland-Q'!AI142</f>
        <v>19.5</v>
      </c>
      <c r="AT141" s="8">
        <f>100-'West-Deutschland-Q'!AJ142</f>
        <v>100</v>
      </c>
      <c r="AV141" s="19">
        <f>'[5]Deutschland Monatsdaten'!K141</f>
        <v>1.5093485360603953</v>
      </c>
      <c r="AW141" s="1"/>
      <c r="BE141" t="str">
        <f>'Datastream-M'!AU142</f>
        <v>#NA</v>
      </c>
      <c r="BF141">
        <f>'Datastream-M'!AV142</f>
        <v>44</v>
      </c>
      <c r="BH141" s="1">
        <f>'Datastream-M'!AX142</f>
        <v>5.2</v>
      </c>
      <c r="BI141" s="1">
        <f>'Datastream-M'!AY142</f>
        <v>8.8000000000000007</v>
      </c>
      <c r="BJ141" s="1">
        <f>'Datastream-M'!AZ142</f>
        <v>27.3</v>
      </c>
      <c r="BK141">
        <f>'Datastream-M'!BA142</f>
        <v>34.4</v>
      </c>
      <c r="BL141">
        <f>'Datastream-M'!BB142</f>
        <v>21.7</v>
      </c>
      <c r="BM141" s="26">
        <f>'Datastream-M'!BC142</f>
        <v>42.7</v>
      </c>
      <c r="BN141" s="26"/>
      <c r="BO141">
        <f>'Datastream-M'!AV141</f>
        <v>44.3</v>
      </c>
      <c r="BP141" s="38">
        <f t="shared" si="4"/>
        <v>42.5</v>
      </c>
      <c r="BQ141" s="30">
        <f t="shared" si="5"/>
        <v>5.9884852984436936</v>
      </c>
      <c r="BX141">
        <f>'Datastream-M'!BG142</f>
        <v>1.24</v>
      </c>
      <c r="BY141">
        <f>'Datastream-M'!BH142</f>
        <v>1.1200000000000001</v>
      </c>
      <c r="BZ141" s="40"/>
      <c r="CF141" s="1">
        <v>-0.360902352225274</v>
      </c>
      <c r="CN141" s="8">
        <f>'West-Deutschland-Q'!AP142</f>
        <v>19.399999999999999</v>
      </c>
      <c r="CO141" s="8">
        <f>'West-Deutschland-Q'!AQ142</f>
        <v>-1</v>
      </c>
      <c r="CV141">
        <f>'Datastream-M'!CF142</f>
        <v>236103</v>
      </c>
      <c r="DE141" s="8">
        <f>'West-Deutschland-Q'!AR142</f>
        <v>67.3</v>
      </c>
      <c r="DK141">
        <f>'Datastream-M'!CW142</f>
        <v>2.15</v>
      </c>
      <c r="DW141" s="19">
        <f>'[8]weltindexip-usd'!B21</f>
        <v>0.99534356739443064</v>
      </c>
      <c r="EF141" s="1" t="str">
        <f>'Datastream-M'!DQ142</f>
        <v>#NA</v>
      </c>
    </row>
    <row r="142" spans="1:136">
      <c r="A142" s="3">
        <v>26191</v>
      </c>
      <c r="B142" t="str">
        <f>'Datastream-M'!B143</f>
        <v>#NA</v>
      </c>
      <c r="C142" s="9">
        <f>[7]Rawdata!D150</f>
        <v>92.065737466195145</v>
      </c>
      <c r="D142" s="9">
        <f>[7]Rawdata!G150</f>
        <v>97.907203803540341</v>
      </c>
      <c r="E142" s="9">
        <f>[7]Rawdata!J150</f>
        <v>86.616099828725226</v>
      </c>
      <c r="F142">
        <f>'Datastream-M'!F143</f>
        <v>38.1</v>
      </c>
      <c r="G142">
        <f>'Datastream-M'!G143</f>
        <v>0.58231699999999997</v>
      </c>
      <c r="H142" t="str">
        <f>'Datastream-M'!H143</f>
        <v>#NA</v>
      </c>
      <c r="I142">
        <f>'Datastream-M'!I143</f>
        <v>94.2</v>
      </c>
      <c r="J142">
        <f>'Datastream-M'!J143</f>
        <v>7.59</v>
      </c>
      <c r="K142" t="str">
        <f>'Datastream-M'!K143</f>
        <v>#NA</v>
      </c>
      <c r="L142">
        <f>'Datastream-M'!L143</f>
        <v>480</v>
      </c>
      <c r="M142">
        <f>'Datastream-M'!M143</f>
        <v>167763</v>
      </c>
      <c r="N142" t="str">
        <f>'Datastream-M'!N143</f>
        <v>#NA</v>
      </c>
      <c r="O142" t="str">
        <f>'Datastream-M'!O143</f>
        <v>#NA</v>
      </c>
      <c r="P142">
        <f>'Datastream-M'!P143</f>
        <v>0.8</v>
      </c>
      <c r="S142" s="1">
        <f>'[2]Deutschland Monatsdaten'!C142</f>
        <v>0.43466085272998983</v>
      </c>
      <c r="T142" s="1">
        <v>1.6987845488202753</v>
      </c>
      <c r="U142">
        <f>'Datastream-M'!BL143</f>
        <v>5.98</v>
      </c>
      <c r="V142" s="41">
        <f t="shared" si="2"/>
        <v>14.004683840749415</v>
      </c>
      <c r="W142">
        <f>'Datastream-M'!BM143</f>
        <v>5.1100000000000003</v>
      </c>
      <c r="X142" s="41">
        <f t="shared" si="3"/>
        <v>11.613636363636365</v>
      </c>
      <c r="Y142" t="str">
        <f>'Datastream-M'!W143</f>
        <v>#NA</v>
      </c>
      <c r="Z142" t="str">
        <f>'Datastream-M'!X143</f>
        <v>#NA</v>
      </c>
      <c r="AA142" s="42" t="str">
        <f>'Datastream-M'!Y143</f>
        <v>#NA</v>
      </c>
      <c r="AE142">
        <f>'Datastream-M'!AC143</f>
        <v>0.58231699999999997</v>
      </c>
      <c r="AH142" t="str">
        <f>'Datastream-M'!AD143</f>
        <v>#NA</v>
      </c>
      <c r="AJ142">
        <f>'Datastream-M'!AF143</f>
        <v>98.839906999999997</v>
      </c>
      <c r="AK142">
        <f>'Datastream-M'!AG143</f>
        <v>3.42</v>
      </c>
      <c r="AL142">
        <f>'Datastream-M'!AH143</f>
        <v>33</v>
      </c>
      <c r="AQ142" s="2">
        <f>'Datastream-M'!AM143</f>
        <v>42.336199999999998</v>
      </c>
      <c r="AR142" s="2">
        <f>'Datastream-M'!AN143</f>
        <v>97.778199999999998</v>
      </c>
      <c r="AS142" s="8">
        <f>'West-Deutschland-Q'!AI143</f>
        <v>19.5</v>
      </c>
      <c r="AT142" s="8">
        <f>100-'West-Deutschland-Q'!AJ143</f>
        <v>100</v>
      </c>
      <c r="AV142" s="19">
        <f>'[5]Deutschland Monatsdaten'!K142</f>
        <v>1.5173407771092753</v>
      </c>
      <c r="AW142" s="1"/>
      <c r="BE142" t="str">
        <f>'Datastream-M'!AU143</f>
        <v>#NA</v>
      </c>
      <c r="BF142">
        <f>'Datastream-M'!AV143</f>
        <v>43.7</v>
      </c>
      <c r="BH142" s="1">
        <f>'Datastream-M'!AX143</f>
        <v>5.2</v>
      </c>
      <c r="BI142" s="1">
        <f>'Datastream-M'!AY143</f>
        <v>8.8000000000000007</v>
      </c>
      <c r="BJ142" s="1">
        <f>'Datastream-M'!AZ143</f>
        <v>27.1</v>
      </c>
      <c r="BK142">
        <f>'Datastream-M'!BA143</f>
        <v>34</v>
      </c>
      <c r="BL142">
        <f>'Datastream-M'!BB143</f>
        <v>21.7</v>
      </c>
      <c r="BM142" s="26">
        <f>'Datastream-M'!BC143</f>
        <v>42.7</v>
      </c>
      <c r="BN142" s="26"/>
      <c r="BO142">
        <f>'Datastream-M'!AV142</f>
        <v>44</v>
      </c>
      <c r="BP142" s="38">
        <f t="shared" si="4"/>
        <v>42.7</v>
      </c>
      <c r="BQ142" s="30">
        <f t="shared" si="5"/>
        <v>5.8730897432154654</v>
      </c>
      <c r="BX142">
        <f>'Datastream-M'!BG143</f>
        <v>1.23</v>
      </c>
      <c r="BY142">
        <f>'Datastream-M'!BH143</f>
        <v>1.1000000000000001</v>
      </c>
      <c r="BZ142" s="40"/>
      <c r="CF142" s="1">
        <v>-0.41736621383963157</v>
      </c>
      <c r="CN142" s="8">
        <f>'West-Deutschland-Q'!AP143</f>
        <v>24.2</v>
      </c>
      <c r="CO142" s="8">
        <f>'West-Deutschland-Q'!AQ143</f>
        <v>-3.5</v>
      </c>
      <c r="CV142">
        <f>'Datastream-M'!CF143</f>
        <v>239905</v>
      </c>
      <c r="DE142" s="8">
        <f>'West-Deutschland-Q'!AR143</f>
        <v>71.099999999999994</v>
      </c>
      <c r="DK142">
        <f>'Datastream-M'!CW143</f>
        <v>2.15</v>
      </c>
      <c r="DW142" s="19">
        <f>'[8]weltindexip-usd'!B22</f>
        <v>1.007603740888851</v>
      </c>
      <c r="EF142" s="1" t="str">
        <f>'Datastream-M'!DQ143</f>
        <v>#NA</v>
      </c>
    </row>
    <row r="143" spans="1:136">
      <c r="A143" s="3">
        <v>26221</v>
      </c>
      <c r="B143" t="str">
        <f>'Datastream-M'!B144</f>
        <v>#NA</v>
      </c>
      <c r="C143" s="9">
        <f>[7]Rawdata!D151</f>
        <v>88.620761389640109</v>
      </c>
      <c r="D143" s="9">
        <f>[7]Rawdata!G151</f>
        <v>94.392324998938747</v>
      </c>
      <c r="E143" s="9">
        <f>[7]Rawdata!J151</f>
        <v>83.190604355272825</v>
      </c>
      <c r="F143">
        <f>'Datastream-M'!F144</f>
        <v>38</v>
      </c>
      <c r="G143">
        <f>'Datastream-M'!G144</f>
        <v>0.58811899999999995</v>
      </c>
      <c r="H143" t="str">
        <f>'Datastream-M'!H144</f>
        <v>#NA</v>
      </c>
      <c r="I143">
        <f>'Datastream-M'!I144</f>
        <v>95.3</v>
      </c>
      <c r="J143">
        <f>'Datastream-M'!J144</f>
        <v>7.8</v>
      </c>
      <c r="K143" t="str">
        <f>'Datastream-M'!K144</f>
        <v>#NA</v>
      </c>
      <c r="L143">
        <f>'Datastream-M'!L144</f>
        <v>441.6</v>
      </c>
      <c r="M143">
        <f>'Datastream-M'!M144</f>
        <v>179518</v>
      </c>
      <c r="N143" t="str">
        <f>'Datastream-M'!N144</f>
        <v>#NA</v>
      </c>
      <c r="O143" t="str">
        <f>'Datastream-M'!O144</f>
        <v>#NA</v>
      </c>
      <c r="P143">
        <f>'Datastream-M'!P144</f>
        <v>0.8</v>
      </c>
      <c r="S143" s="1">
        <f>'[2]Deutschland Monatsdaten'!C143</f>
        <v>0.65262356543262812</v>
      </c>
      <c r="T143" s="1">
        <v>1.7160111172435262</v>
      </c>
      <c r="U143">
        <f>'Datastream-M'!BL144</f>
        <v>5.83</v>
      </c>
      <c r="V143" s="41">
        <f t="shared" si="2"/>
        <v>13.653395784543324</v>
      </c>
      <c r="W143">
        <f>'Datastream-M'!BM144</f>
        <v>5.16</v>
      </c>
      <c r="X143" s="41">
        <f t="shared" si="3"/>
        <v>11.807780320366131</v>
      </c>
      <c r="Y143" t="str">
        <f>'Datastream-M'!W144</f>
        <v>#NA</v>
      </c>
      <c r="Z143" t="str">
        <f>'Datastream-M'!X144</f>
        <v>#NA</v>
      </c>
      <c r="AA143" s="42" t="str">
        <f>'Datastream-M'!Y144</f>
        <v>#NA</v>
      </c>
      <c r="AE143">
        <f>'Datastream-M'!AC144</f>
        <v>0.58811899999999995</v>
      </c>
      <c r="AH143" t="str">
        <f>'Datastream-M'!AD144</f>
        <v>#NA</v>
      </c>
      <c r="AJ143">
        <f>'Datastream-M'!AF144</f>
        <v>99.299064999999999</v>
      </c>
      <c r="AK143">
        <f>'Datastream-M'!AG144</f>
        <v>3.42</v>
      </c>
      <c r="AL143">
        <f>'Datastream-M'!AH144</f>
        <v>33.1</v>
      </c>
      <c r="AQ143" s="2">
        <f>'Datastream-M'!AM144</f>
        <v>42.452399999999997</v>
      </c>
      <c r="AR143" s="2">
        <f>'Datastream-M'!AN144</f>
        <v>97.732299999999995</v>
      </c>
      <c r="AS143" s="8">
        <f>'West-Deutschland-Q'!AI144</f>
        <v>15.7</v>
      </c>
      <c r="AT143" s="8">
        <f>100-'West-Deutschland-Q'!AJ144</f>
        <v>99</v>
      </c>
      <c r="AV143" s="19">
        <f>'[5]Deutschland Monatsdaten'!K143</f>
        <v>1.5230127605783548</v>
      </c>
      <c r="AW143" s="1"/>
      <c r="BE143" t="str">
        <f>'Datastream-M'!AU144</f>
        <v>#NA</v>
      </c>
      <c r="BF143">
        <f>'Datastream-M'!AV144</f>
        <v>43.3</v>
      </c>
      <c r="BH143" s="1">
        <f>'Datastream-M'!AX144</f>
        <v>5.2</v>
      </c>
      <c r="BI143" s="1">
        <f>'Datastream-M'!AY144</f>
        <v>8.8000000000000007</v>
      </c>
      <c r="BJ143" s="1">
        <f>'Datastream-M'!AZ144</f>
        <v>27.2</v>
      </c>
      <c r="BK143">
        <f>'Datastream-M'!BA144</f>
        <v>34.5</v>
      </c>
      <c r="BL143">
        <f>'Datastream-M'!BB144</f>
        <v>21.6</v>
      </c>
      <c r="BM143" s="26">
        <f>'Datastream-M'!BC144</f>
        <v>42.7</v>
      </c>
      <c r="BN143" s="26"/>
      <c r="BO143">
        <f>'Datastream-M'!AV143</f>
        <v>43.7</v>
      </c>
      <c r="BP143" s="38">
        <f t="shared" si="4"/>
        <v>42.7</v>
      </c>
      <c r="BQ143" s="30">
        <f t="shared" si="5"/>
        <v>5.8151496550868114</v>
      </c>
      <c r="BX143">
        <f>'Datastream-M'!BG144</f>
        <v>1.29</v>
      </c>
      <c r="BY143">
        <f>'Datastream-M'!BH144</f>
        <v>1.08</v>
      </c>
      <c r="BZ143" s="40"/>
      <c r="CF143" s="1">
        <v>-0.43703947742184129</v>
      </c>
      <c r="CN143" s="8">
        <f>'West-Deutschland-Q'!AP144</f>
        <v>14.1</v>
      </c>
      <c r="CO143" s="8">
        <f>'West-Deutschland-Q'!AQ144</f>
        <v>-13.1</v>
      </c>
      <c r="CV143">
        <f>'Datastream-M'!CF144</f>
        <v>242747</v>
      </c>
      <c r="DE143" s="8">
        <f>'West-Deutschland-Q'!AR144</f>
        <v>70.2</v>
      </c>
      <c r="DK143">
        <f>'Datastream-M'!CW144</f>
        <v>2.15</v>
      </c>
      <c r="DW143" s="19">
        <f>'[8]weltindexip-usd'!B23</f>
        <v>1.0120155609852544</v>
      </c>
      <c r="EF143" s="1" t="str">
        <f>'Datastream-M'!DQ144</f>
        <v>#NA</v>
      </c>
    </row>
    <row r="144" spans="1:136">
      <c r="A144" s="3">
        <v>26252</v>
      </c>
      <c r="B144" t="str">
        <f>'Datastream-M'!B145</f>
        <v>#NA</v>
      </c>
      <c r="C144" s="9">
        <f>[7]Rawdata!D152</f>
        <v>87.622217599334306</v>
      </c>
      <c r="D144" s="9">
        <f>[7]Rawdata!G152</f>
        <v>93.373519548329583</v>
      </c>
      <c r="E144" s="9">
        <f>[7]Rawdata!J152</f>
        <v>82.260827012478586</v>
      </c>
      <c r="F144">
        <f>'Datastream-M'!F145</f>
        <v>37.700000000000003</v>
      </c>
      <c r="G144">
        <f>'Datastream-M'!G145</f>
        <v>0.58714900000000003</v>
      </c>
      <c r="H144" t="str">
        <f>'Datastream-M'!H145</f>
        <v>#NA</v>
      </c>
      <c r="I144">
        <f>'Datastream-M'!I145</f>
        <v>95.6</v>
      </c>
      <c r="J144">
        <f>'Datastream-M'!J145</f>
        <v>6.79</v>
      </c>
      <c r="K144" t="str">
        <f>'Datastream-M'!K145</f>
        <v>#NA</v>
      </c>
      <c r="L144">
        <f>'Datastream-M'!L145</f>
        <v>447.5</v>
      </c>
      <c r="M144">
        <f>'Datastream-M'!M145</f>
        <v>144075</v>
      </c>
      <c r="N144" t="str">
        <f>'Datastream-M'!N145</f>
        <v>#NA</v>
      </c>
      <c r="O144" t="str">
        <f>'Datastream-M'!O145</f>
        <v>#NA</v>
      </c>
      <c r="P144">
        <f>'Datastream-M'!P145</f>
        <v>0.9</v>
      </c>
      <c r="S144" s="1">
        <f>'[2]Deutschland Monatsdaten'!C144</f>
        <v>-8.805740857151767E-2</v>
      </c>
      <c r="T144" s="1">
        <v>1.7122495258082129</v>
      </c>
      <c r="U144">
        <f>'Datastream-M'!BL145</f>
        <v>5.73</v>
      </c>
      <c r="V144" s="41">
        <f t="shared" si="2"/>
        <v>13.419203747072601</v>
      </c>
      <c r="W144">
        <f>'Datastream-M'!BM145</f>
        <v>5.0599999999999996</v>
      </c>
      <c r="X144" s="41">
        <f t="shared" si="3"/>
        <v>11.685912240184757</v>
      </c>
      <c r="Y144" t="str">
        <f>'Datastream-M'!W145</f>
        <v>#NA</v>
      </c>
      <c r="Z144" t="str">
        <f>'Datastream-M'!X145</f>
        <v>#NA</v>
      </c>
      <c r="AA144" s="42" t="str">
        <f>'Datastream-M'!Y145</f>
        <v>#NA</v>
      </c>
      <c r="AE144">
        <f>'Datastream-M'!AC145</f>
        <v>0.58714900000000003</v>
      </c>
      <c r="AH144" t="str">
        <f>'Datastream-M'!AD145</f>
        <v>#NA</v>
      </c>
      <c r="AJ144">
        <f>'Datastream-M'!AF145</f>
        <v>99.299064999999999</v>
      </c>
      <c r="AK144">
        <f>'Datastream-M'!AG145</f>
        <v>3.4</v>
      </c>
      <c r="AL144">
        <f>'Datastream-M'!AH145</f>
        <v>33.200000000000003</v>
      </c>
      <c r="AQ144" s="2">
        <f>'Datastream-M'!AM145</f>
        <v>42.648099999999999</v>
      </c>
      <c r="AR144" s="2">
        <f>'Datastream-M'!AN145</f>
        <v>97.871499999999997</v>
      </c>
      <c r="AS144" s="8">
        <f>'West-Deutschland-Q'!AI145</f>
        <v>39.5</v>
      </c>
      <c r="AT144" s="8">
        <f>100-'West-Deutschland-Q'!AJ145</f>
        <v>58</v>
      </c>
      <c r="AV144" s="19">
        <f>'[5]Deutschland Monatsdaten'!K144</f>
        <v>1.5282146944582997</v>
      </c>
      <c r="AW144" s="1"/>
      <c r="BE144" t="str">
        <f>'Datastream-M'!AU145</f>
        <v>#NA</v>
      </c>
      <c r="BF144">
        <f>'Datastream-M'!AV145</f>
        <v>43.1</v>
      </c>
      <c r="BH144" s="1">
        <f>'Datastream-M'!AX145</f>
        <v>5.2</v>
      </c>
      <c r="BI144" s="1">
        <f>'Datastream-M'!AY145</f>
        <v>8.8000000000000007</v>
      </c>
      <c r="BJ144" s="1">
        <f>'Datastream-M'!AZ145</f>
        <v>27.2</v>
      </c>
      <c r="BK144">
        <f>'Datastream-M'!BA145</f>
        <v>34.6</v>
      </c>
      <c r="BL144">
        <f>'Datastream-M'!BB145</f>
        <v>21.5</v>
      </c>
      <c r="BM144" s="26">
        <f>'Datastream-M'!BC145</f>
        <v>42.8</v>
      </c>
      <c r="BN144" s="26"/>
      <c r="BO144">
        <f>'Datastream-M'!AV144</f>
        <v>43.3</v>
      </c>
      <c r="BP144" s="38">
        <f t="shared" si="4"/>
        <v>42.7</v>
      </c>
      <c r="BQ144" s="30">
        <f t="shared" si="5"/>
        <v>5.7906936740077901</v>
      </c>
      <c r="BX144">
        <f>'Datastream-M'!BG145</f>
        <v>1.25</v>
      </c>
      <c r="BY144">
        <f>'Datastream-M'!BH145</f>
        <v>1.0900000000000001</v>
      </c>
      <c r="BZ144" s="40"/>
      <c r="CF144" s="1">
        <v>-0.35757926418815705</v>
      </c>
      <c r="CN144" s="8">
        <f>'West-Deutschland-Q'!AP145</f>
        <v>19.399999999999999</v>
      </c>
      <c r="CO144" s="8">
        <f>'West-Deutschland-Q'!AQ145</f>
        <v>-9.6999999999999993</v>
      </c>
      <c r="CV144">
        <f>'Datastream-M'!CF145</f>
        <v>245351</v>
      </c>
      <c r="DE144" s="8">
        <f>'West-Deutschland-Q'!AR145</f>
        <v>65.7</v>
      </c>
      <c r="DK144">
        <f>'Datastream-M'!CW145</f>
        <v>2.15</v>
      </c>
      <c r="DW144" s="19">
        <f>'[8]weltindexip-usd'!B24</f>
        <v>1.0140295546658356</v>
      </c>
      <c r="EF144" s="1" t="str">
        <f>'Datastream-M'!DQ145</f>
        <v>#NA</v>
      </c>
    </row>
    <row r="145" spans="1:136">
      <c r="A145" s="3">
        <v>26282</v>
      </c>
      <c r="B145" t="str">
        <f>'Datastream-M'!B146</f>
        <v>#NA</v>
      </c>
      <c r="C145" s="9">
        <f>[7]Rawdata!D153</f>
        <v>89.369669232369461</v>
      </c>
      <c r="D145" s="9">
        <f>[7]Rawdata!G153</f>
        <v>90.826505921806685</v>
      </c>
      <c r="E145" s="9">
        <f>[7]Rawdata!J153</f>
        <v>87.986298018106197</v>
      </c>
      <c r="F145">
        <f>'Datastream-M'!F146</f>
        <v>36.6</v>
      </c>
      <c r="G145">
        <f>'Datastream-M'!G146</f>
        <v>0.599159</v>
      </c>
      <c r="H145" t="str">
        <f>'Datastream-M'!H146</f>
        <v>#NA</v>
      </c>
      <c r="I145">
        <f>'Datastream-M'!I146</f>
        <v>97.1</v>
      </c>
      <c r="J145">
        <f>'Datastream-M'!J146</f>
        <v>6.63</v>
      </c>
      <c r="K145" t="str">
        <f>'Datastream-M'!K146</f>
        <v>#NA</v>
      </c>
      <c r="L145">
        <f>'Datastream-M'!L146</f>
        <v>473.5</v>
      </c>
      <c r="M145">
        <f>'Datastream-M'!M146</f>
        <v>99975</v>
      </c>
      <c r="N145" t="str">
        <f>'Datastream-M'!N146</f>
        <v>#NA</v>
      </c>
      <c r="O145" t="str">
        <f>'Datastream-M'!O146</f>
        <v>#NA</v>
      </c>
      <c r="P145">
        <f>'Datastream-M'!P146</f>
        <v>0.9</v>
      </c>
      <c r="S145" s="1">
        <f>'[2]Deutschland Monatsdaten'!C145</f>
        <v>0.54339014199356583</v>
      </c>
      <c r="T145" s="1">
        <v>1.7153702663207149</v>
      </c>
      <c r="U145">
        <f>'Datastream-M'!BL146</f>
        <v>5.42</v>
      </c>
      <c r="V145" s="41">
        <f t="shared" si="2"/>
        <v>12.66355140186916</v>
      </c>
      <c r="W145">
        <f>'Datastream-M'!BM146</f>
        <v>5.01</v>
      </c>
      <c r="X145" s="41">
        <f t="shared" si="3"/>
        <v>11.62412993039443</v>
      </c>
      <c r="Y145" t="str">
        <f>'Datastream-M'!W146</f>
        <v>#NA</v>
      </c>
      <c r="Z145" t="str">
        <f>'Datastream-M'!X146</f>
        <v>#NA</v>
      </c>
      <c r="AA145" s="42" t="str">
        <f>'Datastream-M'!Y146</f>
        <v>#NA</v>
      </c>
      <c r="AE145">
        <f>'Datastream-M'!AC146</f>
        <v>0.599159</v>
      </c>
      <c r="AH145" t="str">
        <f>'Datastream-M'!AD146</f>
        <v>#NA</v>
      </c>
      <c r="AJ145">
        <f>'Datastream-M'!AF146</f>
        <v>98.837209000000001</v>
      </c>
      <c r="AK145">
        <f>'Datastream-M'!AG146</f>
        <v>3.4</v>
      </c>
      <c r="AL145">
        <f>'Datastream-M'!AH146</f>
        <v>33.299999999999997</v>
      </c>
      <c r="AQ145" s="2">
        <f>'Datastream-M'!AM146</f>
        <v>42.918900000000001</v>
      </c>
      <c r="AR145" s="2">
        <f>'Datastream-M'!AN146</f>
        <v>98.183899999999994</v>
      </c>
      <c r="AS145" s="8">
        <f>'West-Deutschland-Q'!AI146</f>
        <v>8.5</v>
      </c>
      <c r="AT145" s="8">
        <f>100-'West-Deutschland-Q'!AJ146</f>
        <v>77</v>
      </c>
      <c r="AV145" s="19">
        <f>'[5]Deutschland Monatsdaten'!K145</f>
        <v>1.5353115273137201</v>
      </c>
      <c r="AW145" s="1"/>
      <c r="BE145" t="str">
        <f>'Datastream-M'!AU146</f>
        <v>#NA</v>
      </c>
      <c r="BF145">
        <f>'Datastream-M'!AV146</f>
        <v>43.1</v>
      </c>
      <c r="BH145" s="1">
        <f>'Datastream-M'!AX146</f>
        <v>5.2</v>
      </c>
      <c r="BI145" s="1">
        <f>'Datastream-M'!AY146</f>
        <v>9.1</v>
      </c>
      <c r="BJ145" s="1">
        <f>'Datastream-M'!AZ146</f>
        <v>28.4</v>
      </c>
      <c r="BK145">
        <f>'Datastream-M'!BA146</f>
        <v>36.4</v>
      </c>
      <c r="BL145">
        <f>'Datastream-M'!BB146</f>
        <v>22.4</v>
      </c>
      <c r="BM145" s="26">
        <f>'Datastream-M'!BC146</f>
        <v>42.8</v>
      </c>
      <c r="BN145" s="26"/>
      <c r="BO145">
        <f>'Datastream-M'!AV145</f>
        <v>43.1</v>
      </c>
      <c r="BP145" s="38">
        <f t="shared" si="4"/>
        <v>42.8</v>
      </c>
      <c r="BQ145" s="30">
        <f t="shared" si="5"/>
        <v>5.6746205931981324</v>
      </c>
      <c r="BX145">
        <f>'Datastream-M'!BG146</f>
        <v>1.21</v>
      </c>
      <c r="BY145">
        <f>'Datastream-M'!BH146</f>
        <v>1.03</v>
      </c>
      <c r="BZ145" s="40"/>
      <c r="CF145" s="1">
        <v>-0.20244945682552126</v>
      </c>
      <c r="CN145" s="8">
        <f>'West-Deutschland-Q'!AP146</f>
        <v>11.7</v>
      </c>
      <c r="CO145" s="8">
        <f>'West-Deutschland-Q'!AQ146</f>
        <v>-12.1</v>
      </c>
      <c r="CV145">
        <f>'Datastream-M'!CF146</f>
        <v>251544</v>
      </c>
      <c r="DE145" s="8">
        <f>'West-Deutschland-Q'!AR146</f>
        <v>61.4</v>
      </c>
      <c r="DK145">
        <f>'Datastream-M'!CW146</f>
        <v>2.1</v>
      </c>
      <c r="DW145" s="19">
        <f>'[8]weltindexip-usd'!B25</f>
        <v>1.0188087799557022</v>
      </c>
      <c r="EF145" s="1" t="str">
        <f>'Datastream-M'!DQ146</f>
        <v>#NA</v>
      </c>
    </row>
    <row r="146" spans="1:136">
      <c r="A146" s="3">
        <v>26313</v>
      </c>
      <c r="B146" t="str">
        <f>'Datastream-M'!B147</f>
        <v>#NA</v>
      </c>
      <c r="C146" s="9">
        <f>[7]Rawdata!D154</f>
        <v>90.867484917828165</v>
      </c>
      <c r="D146" s="9">
        <f>[7]Rawdata!G154</f>
        <v>91.081207284458969</v>
      </c>
      <c r="E146" s="9">
        <f>[7]Rawdata!J154</f>
        <v>90.628823097626622</v>
      </c>
      <c r="F146">
        <f>'Datastream-M'!F147</f>
        <v>37.6</v>
      </c>
      <c r="G146">
        <f>'Datastream-M'!G147</f>
        <v>0.60547099999999998</v>
      </c>
      <c r="H146" t="str">
        <f>'Datastream-M'!H147</f>
        <v>#NA</v>
      </c>
      <c r="I146">
        <f>'Datastream-M'!I147</f>
        <v>98.5</v>
      </c>
      <c r="J146">
        <f>'Datastream-M'!J147</f>
        <v>5.19</v>
      </c>
      <c r="K146" t="str">
        <f>'Datastream-M'!K147</f>
        <v>#NA</v>
      </c>
      <c r="L146">
        <f>'Datastream-M'!L147</f>
        <v>503.8</v>
      </c>
      <c r="M146">
        <f>'Datastream-M'!M147</f>
        <v>139340</v>
      </c>
      <c r="N146" t="str">
        <f>'Datastream-M'!N147</f>
        <v>#NA</v>
      </c>
      <c r="O146" t="str">
        <f>'Datastream-M'!O147</f>
        <v>#NA</v>
      </c>
      <c r="P146">
        <f>'Datastream-M'!P147</f>
        <v>0.9</v>
      </c>
      <c r="S146" s="1">
        <f>'[2]Deutschland Monatsdaten'!C146</f>
        <v>0.47511569263126868</v>
      </c>
      <c r="T146" s="1">
        <v>1.7252264551239889</v>
      </c>
      <c r="U146">
        <f>'Datastream-M'!BL147</f>
        <v>5.83</v>
      </c>
      <c r="V146" s="41">
        <f t="shared" si="2"/>
        <v>13.621495327102807</v>
      </c>
      <c r="W146">
        <f>'Datastream-M'!BM147</f>
        <v>5.0599999999999996</v>
      </c>
      <c r="X146" s="41">
        <f t="shared" si="3"/>
        <v>11.740139211136889</v>
      </c>
      <c r="Y146" t="str">
        <f>'Datastream-M'!W147</f>
        <v>#NA</v>
      </c>
      <c r="Z146" t="str">
        <f>'Datastream-M'!X147</f>
        <v>#NA</v>
      </c>
      <c r="AA146" s="42" t="str">
        <f>'Datastream-M'!Y147</f>
        <v>#NA</v>
      </c>
      <c r="AB146">
        <f>'Datastream-M'!Z147</f>
        <v>106.5</v>
      </c>
      <c r="AE146">
        <f>'Datastream-M'!AC147</f>
        <v>0.60547099999999998</v>
      </c>
      <c r="AH146" t="str">
        <f>'Datastream-M'!AD147</f>
        <v>#NA</v>
      </c>
      <c r="AJ146">
        <f>'Datastream-M'!AF147</f>
        <v>100</v>
      </c>
      <c r="AK146">
        <f>'Datastream-M'!AG147</f>
        <v>3.4</v>
      </c>
      <c r="AL146">
        <f>'Datastream-M'!AH147</f>
        <v>33.4</v>
      </c>
      <c r="AQ146" s="2">
        <f>'Datastream-M'!AM147</f>
        <v>43.246000000000002</v>
      </c>
      <c r="AR146" s="2">
        <f>'Datastream-M'!AN147</f>
        <v>98.625100000000003</v>
      </c>
      <c r="AS146" s="8">
        <f>'West-Deutschland-Q'!AI147</f>
        <v>26</v>
      </c>
      <c r="AT146" s="8">
        <f>100-'West-Deutschland-Q'!AJ147</f>
        <v>29</v>
      </c>
      <c r="AV146" s="19">
        <f>'[5]Deutschland Monatsdaten'!K146</f>
        <v>1.5417137334583</v>
      </c>
      <c r="AW146" s="1"/>
      <c r="BE146" t="str">
        <f>'Datastream-M'!AU147</f>
        <v>#NA</v>
      </c>
      <c r="BF146">
        <f>'Datastream-M'!AV147</f>
        <v>42.5</v>
      </c>
      <c r="BH146" s="1">
        <f>'Datastream-M'!AX147</f>
        <v>5.2</v>
      </c>
      <c r="BI146" s="1">
        <f>'Datastream-M'!AY147</f>
        <v>9.5</v>
      </c>
      <c r="BJ146" s="1">
        <f>'Datastream-M'!AZ147</f>
        <v>30</v>
      </c>
      <c r="BK146">
        <f>'Datastream-M'!BA147</f>
        <v>39.4</v>
      </c>
      <c r="BL146">
        <f>'Datastream-M'!BB147</f>
        <v>23.1</v>
      </c>
      <c r="BM146" s="26">
        <f>'Datastream-M'!BC147</f>
        <v>42.7</v>
      </c>
      <c r="BN146" s="26"/>
      <c r="BO146">
        <f>'Datastream-M'!AV146</f>
        <v>43.1</v>
      </c>
      <c r="BP146" s="38">
        <f t="shared" si="4"/>
        <v>42.8</v>
      </c>
      <c r="BQ146" s="30">
        <f t="shared" si="5"/>
        <v>5.6154630031826462</v>
      </c>
      <c r="BU146" s="40">
        <f>'Datastream-M'!CS147</f>
        <v>104.6</v>
      </c>
      <c r="BV146" s="40">
        <f>'Datastream-M'!CT147</f>
        <v>109</v>
      </c>
      <c r="BX146">
        <f>'Datastream-M'!BG147</f>
        <v>1.18</v>
      </c>
      <c r="BY146">
        <f>'Datastream-M'!BH147</f>
        <v>1.1399999999999999</v>
      </c>
      <c r="BZ146" s="40"/>
      <c r="CF146" s="1">
        <v>-0.37480335535663384</v>
      </c>
      <c r="CN146" s="8">
        <f>'West-Deutschland-Q'!AP147</f>
        <v>11</v>
      </c>
      <c r="CO146" s="8">
        <f>'West-Deutschland-Q'!AQ147</f>
        <v>-11.5</v>
      </c>
      <c r="CV146">
        <f>'Datastream-M'!CF147</f>
        <v>251524</v>
      </c>
      <c r="DE146" s="8">
        <f>'West-Deutschland-Q'!AR147</f>
        <v>50</v>
      </c>
      <c r="DK146">
        <f>'Datastream-M'!CW147</f>
        <v>2.2999999999999998</v>
      </c>
      <c r="DW146" s="19">
        <f>'[8]weltindexip-usd'!B26</f>
        <v>1.0245907811704831</v>
      </c>
      <c r="EF146" s="1" t="str">
        <f>'Datastream-M'!DQ147</f>
        <v>#NA</v>
      </c>
    </row>
    <row r="147" spans="1:136">
      <c r="A147" s="3">
        <v>26344</v>
      </c>
      <c r="B147" t="str">
        <f>'Datastream-M'!B148</f>
        <v>#NA</v>
      </c>
      <c r="C147" s="9">
        <f>[7]Rawdata!D155</f>
        <v>91.766174329103407</v>
      </c>
      <c r="D147" s="9">
        <f>[7]Rawdata!G155</f>
        <v>91.998132190007212</v>
      </c>
      <c r="E147" s="9">
        <f>[7]Rawdata!J155</f>
        <v>91.509664790800102</v>
      </c>
      <c r="F147">
        <f>'Datastream-M'!F148</f>
        <v>38</v>
      </c>
      <c r="G147">
        <f>'Datastream-M'!G148</f>
        <v>0.61427799999999999</v>
      </c>
      <c r="H147" t="str">
        <f>'Datastream-M'!H148</f>
        <v>#NA</v>
      </c>
      <c r="I147">
        <f>'Datastream-M'!I148</f>
        <v>99.5</v>
      </c>
      <c r="J147">
        <f>'Datastream-M'!J148</f>
        <v>4.88</v>
      </c>
      <c r="K147" t="str">
        <f>'Datastream-M'!K148</f>
        <v>#NA</v>
      </c>
      <c r="L147">
        <f>'Datastream-M'!L148</f>
        <v>544</v>
      </c>
      <c r="M147">
        <f>'Datastream-M'!M148</f>
        <v>160389</v>
      </c>
      <c r="N147" t="str">
        <f>'Datastream-M'!N148</f>
        <v>#NA</v>
      </c>
      <c r="O147" t="str">
        <f>'Datastream-M'!O148</f>
        <v>#NA</v>
      </c>
      <c r="P147">
        <f>'Datastream-M'!P148</f>
        <v>0.9</v>
      </c>
      <c r="S147" s="1">
        <f>'[2]Deutschland Monatsdaten'!C147</f>
        <v>0.51812054320951928</v>
      </c>
      <c r="T147" s="1">
        <v>1.698749636127741</v>
      </c>
      <c r="U147">
        <f>'Datastream-M'!BL148</f>
        <v>6.08</v>
      </c>
      <c r="V147" s="41">
        <f t="shared" si="2"/>
        <v>14.238875878220139</v>
      </c>
      <c r="W147">
        <f>'Datastream-M'!BM148</f>
        <v>5.1100000000000003</v>
      </c>
      <c r="X147" s="41">
        <f t="shared" si="3"/>
        <v>12.023529411764706</v>
      </c>
      <c r="Y147" t="str">
        <f>'Datastream-M'!W148</f>
        <v>#NA</v>
      </c>
      <c r="Z147" t="str">
        <f>'Datastream-M'!X148</f>
        <v>#NA</v>
      </c>
      <c r="AA147" s="42" t="str">
        <f>'Datastream-M'!Y148</f>
        <v>#NA</v>
      </c>
      <c r="AB147">
        <f>'Datastream-M'!Z148</f>
        <v>106.6</v>
      </c>
      <c r="AE147">
        <f>'Datastream-M'!AC148</f>
        <v>0.61427799999999999</v>
      </c>
      <c r="AH147" t="str">
        <f>'Datastream-M'!AD148</f>
        <v>#NA</v>
      </c>
      <c r="AJ147">
        <f>'Datastream-M'!AF148</f>
        <v>99.767442000000003</v>
      </c>
      <c r="AK147">
        <f>'Datastream-M'!AG148</f>
        <v>3.4</v>
      </c>
      <c r="AL147">
        <f>'Datastream-M'!AH148</f>
        <v>33.5</v>
      </c>
      <c r="AQ147" s="2">
        <f>'Datastream-M'!AM148</f>
        <v>43.6053</v>
      </c>
      <c r="AR147" s="2">
        <f>'Datastream-M'!AN148</f>
        <v>99.139399999999995</v>
      </c>
      <c r="AS147" s="8">
        <f>'West-Deutschland-Q'!AI148</f>
        <v>2.5</v>
      </c>
      <c r="AT147" s="8">
        <f>100-'West-Deutschland-Q'!AJ148</f>
        <v>68</v>
      </c>
      <c r="AV147" s="19">
        <f>'[5]Deutschland Monatsdaten'!K147</f>
        <v>1.547044719601915</v>
      </c>
      <c r="AW147" s="1"/>
      <c r="BE147" t="str">
        <f>'Datastream-M'!AU148</f>
        <v>#NA</v>
      </c>
      <c r="BF147">
        <f>'Datastream-M'!AV148</f>
        <v>42.4</v>
      </c>
      <c r="BH147" s="1">
        <f>'Datastream-M'!AX148</f>
        <v>5.2</v>
      </c>
      <c r="BI147" s="1">
        <f>'Datastream-M'!AY148</f>
        <v>9.6</v>
      </c>
      <c r="BJ147" s="1">
        <f>'Datastream-M'!AZ148</f>
        <v>30.6</v>
      </c>
      <c r="BK147">
        <f>'Datastream-M'!BA148</f>
        <v>39.9</v>
      </c>
      <c r="BL147">
        <f>'Datastream-M'!BB148</f>
        <v>23.8</v>
      </c>
      <c r="BM147" s="26">
        <f>'Datastream-M'!BC148</f>
        <v>42.7</v>
      </c>
      <c r="BN147" s="26"/>
      <c r="BO147">
        <f>'Datastream-M'!AV147</f>
        <v>42.5</v>
      </c>
      <c r="BP147" s="38">
        <f t="shared" si="4"/>
        <v>42.7</v>
      </c>
      <c r="BQ147" s="30">
        <f t="shared" si="5"/>
        <v>5.5349532296452093</v>
      </c>
      <c r="BU147" s="40">
        <f>'Datastream-M'!CS148</f>
        <v>104.7</v>
      </c>
      <c r="BV147" s="40">
        <f>'Datastream-M'!CT148</f>
        <v>109.2</v>
      </c>
      <c r="BX147">
        <f>'Datastream-M'!BG148</f>
        <v>1.25</v>
      </c>
      <c r="BY147">
        <f>'Datastream-M'!BH148</f>
        <v>1.01</v>
      </c>
      <c r="BZ147" s="40"/>
      <c r="CF147" s="1">
        <v>-0.38857714268419125</v>
      </c>
      <c r="CN147" s="8">
        <f>'West-Deutschland-Q'!AP148</f>
        <v>16.5</v>
      </c>
      <c r="CO147" s="8">
        <f>'West-Deutschland-Q'!AQ148</f>
        <v>-2.1</v>
      </c>
      <c r="CV147">
        <f>'Datastream-M'!CF148</f>
        <v>253828</v>
      </c>
      <c r="DE147" s="8">
        <f>'West-Deutschland-Q'!AR148</f>
        <v>55.2</v>
      </c>
      <c r="DK147">
        <f>'Datastream-M'!CW148</f>
        <v>2.25</v>
      </c>
      <c r="DW147" s="19">
        <f>'[8]weltindexip-usd'!B27</f>
        <v>1.0247333130540996</v>
      </c>
      <c r="EF147" s="1" t="str">
        <f>'Datastream-M'!DQ148</f>
        <v>#NA</v>
      </c>
    </row>
    <row r="148" spans="1:136">
      <c r="A148" s="3">
        <v>26373</v>
      </c>
      <c r="B148" t="str">
        <f>'Datastream-M'!B149</f>
        <v>#NA</v>
      </c>
      <c r="C148" s="9">
        <f>[7]Rawdata!D156</f>
        <v>96.159767006448931</v>
      </c>
      <c r="D148" s="9">
        <f>[7]Rawdata!G156</f>
        <v>95.360190177017429</v>
      </c>
      <c r="E148" s="9">
        <f>[7]Rawdata!J156</f>
        <v>96.941521898703215</v>
      </c>
      <c r="F148">
        <f>'Datastream-M'!F149</f>
        <v>38.5</v>
      </c>
      <c r="G148">
        <f>'Datastream-M'!G149</f>
        <v>0.61702900000000005</v>
      </c>
      <c r="H148" t="str">
        <f>'Datastream-M'!H149</f>
        <v>#NA</v>
      </c>
      <c r="I148">
        <f>'Datastream-M'!I149</f>
        <v>100.9</v>
      </c>
      <c r="J148">
        <f>'Datastream-M'!J149</f>
        <v>4.8</v>
      </c>
      <c r="K148" t="str">
        <f>'Datastream-M'!K149</f>
        <v>#NA</v>
      </c>
      <c r="L148">
        <f>'Datastream-M'!L149</f>
        <v>560.4</v>
      </c>
      <c r="M148">
        <f>'Datastream-M'!M149</f>
        <v>266675</v>
      </c>
      <c r="N148" t="str">
        <f>'Datastream-M'!N149</f>
        <v>#NA</v>
      </c>
      <c r="O148" t="str">
        <f>'Datastream-M'!O149</f>
        <v>#NA</v>
      </c>
      <c r="P148">
        <f>'Datastream-M'!P149</f>
        <v>0.8</v>
      </c>
      <c r="S148" s="1">
        <f>'[2]Deutschland Monatsdaten'!C148</f>
        <v>0.77887140576225389</v>
      </c>
      <c r="T148" s="1">
        <v>1.725477045734225</v>
      </c>
      <c r="U148">
        <f>'Datastream-M'!BL149</f>
        <v>6.03</v>
      </c>
      <c r="V148" s="41">
        <f t="shared" si="2"/>
        <v>14.121779859484777</v>
      </c>
      <c r="W148">
        <f>'Datastream-M'!BM149</f>
        <v>5.32</v>
      </c>
      <c r="X148" s="41">
        <f t="shared" si="3"/>
        <v>12.547169811320755</v>
      </c>
      <c r="Y148" t="str">
        <f>'Datastream-M'!W149</f>
        <v>#NA</v>
      </c>
      <c r="Z148" t="str">
        <f>'Datastream-M'!X149</f>
        <v>#NA</v>
      </c>
      <c r="AA148" s="42" t="str">
        <f>'Datastream-M'!Y149</f>
        <v>#NA</v>
      </c>
      <c r="AB148">
        <f>'Datastream-M'!Z149</f>
        <v>106.6</v>
      </c>
      <c r="AE148">
        <f>'Datastream-M'!AC149</f>
        <v>0.61702900000000005</v>
      </c>
      <c r="AH148" t="str">
        <f>'Datastream-M'!AD149</f>
        <v>#NA</v>
      </c>
      <c r="AJ148">
        <f>'Datastream-M'!AF149</f>
        <v>99.768518999999998</v>
      </c>
      <c r="AK148">
        <f>'Datastream-M'!AG149</f>
        <v>3.67</v>
      </c>
      <c r="AL148">
        <f>'Datastream-M'!AH149</f>
        <v>33.6</v>
      </c>
      <c r="AQ148" s="2">
        <f>'Datastream-M'!AM149</f>
        <v>43.979900000000001</v>
      </c>
      <c r="AR148" s="2">
        <f>'Datastream-M'!AN149</f>
        <v>99.688100000000006</v>
      </c>
      <c r="AS148" s="8">
        <f>'West-Deutschland-Q'!AI149</f>
        <v>-10.199999999999999</v>
      </c>
      <c r="AT148" s="8">
        <f>100-'West-Deutschland-Q'!AJ149</f>
        <v>94</v>
      </c>
      <c r="AV148" s="19">
        <f>'[5]Deutschland Monatsdaten'!K148</f>
        <v>1.5536698840348102</v>
      </c>
      <c r="AW148" s="1"/>
      <c r="BE148" t="str">
        <f>'Datastream-M'!AU149</f>
        <v>#NA</v>
      </c>
      <c r="BF148">
        <f>'Datastream-M'!AV149</f>
        <v>42.5</v>
      </c>
      <c r="BH148" s="1">
        <f>'Datastream-M'!AX149</f>
        <v>5.3</v>
      </c>
      <c r="BI148" s="1">
        <f>'Datastream-M'!AY149</f>
        <v>9.8000000000000007</v>
      </c>
      <c r="BJ148" s="1">
        <f>'Datastream-M'!AZ149</f>
        <v>31.2</v>
      </c>
      <c r="BK148">
        <f>'Datastream-M'!BA149</f>
        <v>40.5</v>
      </c>
      <c r="BL148">
        <f>'Datastream-M'!BB149</f>
        <v>24.3</v>
      </c>
      <c r="BM148" s="26">
        <f>'Datastream-M'!BC149</f>
        <v>42.8</v>
      </c>
      <c r="BN148" s="26"/>
      <c r="BO148">
        <f>'Datastream-M'!AV148</f>
        <v>42.4</v>
      </c>
      <c r="BP148" s="38">
        <f t="shared" si="4"/>
        <v>42.7</v>
      </c>
      <c r="BQ148" s="30">
        <f t="shared" si="5"/>
        <v>5.9478565837262103</v>
      </c>
      <c r="BU148" s="40">
        <f>'Datastream-M'!CS149</f>
        <v>104.7</v>
      </c>
      <c r="BV148" s="40">
        <f>'Datastream-M'!CT149</f>
        <v>109.3</v>
      </c>
      <c r="BX148">
        <f>'Datastream-M'!BG149</f>
        <v>1.33</v>
      </c>
      <c r="BY148">
        <f>'Datastream-M'!BH149</f>
        <v>1.05</v>
      </c>
      <c r="BZ148" s="40"/>
      <c r="CF148" s="1">
        <v>-0.44949349890948331</v>
      </c>
      <c r="CN148" s="8">
        <f>'West-Deutschland-Q'!AP149</f>
        <v>19.3</v>
      </c>
      <c r="CO148" s="8">
        <f>'West-Deutschland-Q'!AQ149</f>
        <v>4</v>
      </c>
      <c r="CV148">
        <f>'Datastream-M'!CF149</f>
        <v>257948</v>
      </c>
      <c r="DE148" s="8">
        <f>'West-Deutschland-Q'!AR149</f>
        <v>61.7</v>
      </c>
      <c r="DK148">
        <f>'Datastream-M'!CW149</f>
        <v>2.35</v>
      </c>
      <c r="DW148" s="19">
        <f>'[8]weltindexip-usd'!B28</f>
        <v>1.0401606263919358</v>
      </c>
      <c r="EF148" s="1" t="str">
        <f>'Datastream-M'!DQ149</f>
        <v>#NA</v>
      </c>
    </row>
    <row r="149" spans="1:136">
      <c r="A149" s="3">
        <v>26404</v>
      </c>
      <c r="B149" t="str">
        <f>'Datastream-M'!B150</f>
        <v>#NA</v>
      </c>
      <c r="C149" s="9">
        <f>[7]Rawdata!D157</f>
        <v>97.008529228208872</v>
      </c>
      <c r="D149" s="9">
        <f>[7]Rawdata!G157</f>
        <v>95.462070722078366</v>
      </c>
      <c r="E149" s="9">
        <f>[7]Rawdata!J157</f>
        <v>98.60533398580867</v>
      </c>
      <c r="F149">
        <f>'Datastream-M'!F150</f>
        <v>39.200000000000003</v>
      </c>
      <c r="G149">
        <f>'Datastream-M'!G150</f>
        <v>0.61547099999999999</v>
      </c>
      <c r="H149" t="str">
        <f>'Datastream-M'!H150</f>
        <v>#NA</v>
      </c>
      <c r="I149">
        <f>'Datastream-M'!I150</f>
        <v>101.3</v>
      </c>
      <c r="J149">
        <f>'Datastream-M'!J150</f>
        <v>4.78</v>
      </c>
      <c r="K149" t="str">
        <f>'Datastream-M'!K150</f>
        <v>#NA</v>
      </c>
      <c r="L149">
        <f>'Datastream-M'!L150</f>
        <v>548.5</v>
      </c>
      <c r="M149">
        <f>'Datastream-M'!M150</f>
        <v>200957</v>
      </c>
      <c r="N149" t="str">
        <f>'Datastream-M'!N150</f>
        <v>#NA</v>
      </c>
      <c r="O149" t="str">
        <f>'Datastream-M'!O150</f>
        <v>#NA</v>
      </c>
      <c r="P149">
        <f>'Datastream-M'!P150</f>
        <v>0.9</v>
      </c>
      <c r="S149" s="1">
        <f>'[2]Deutschland Monatsdaten'!C149</f>
        <v>0.90089779636638867</v>
      </c>
      <c r="T149" s="1">
        <v>1.7809473407321639</v>
      </c>
      <c r="U149">
        <f>'Datastream-M'!BL150</f>
        <v>6.14</v>
      </c>
      <c r="V149" s="41">
        <f t="shared" si="2"/>
        <v>14.345794392523365</v>
      </c>
      <c r="W149">
        <f>'Datastream-M'!BM150</f>
        <v>5.37</v>
      </c>
      <c r="X149" s="41">
        <f t="shared" si="3"/>
        <v>12.635294117647058</v>
      </c>
      <c r="Y149" t="str">
        <f>'Datastream-M'!W150</f>
        <v>#NA</v>
      </c>
      <c r="Z149" t="str">
        <f>'Datastream-M'!X150</f>
        <v>#NA</v>
      </c>
      <c r="AA149" s="42" t="str">
        <f>'Datastream-M'!Y150</f>
        <v>#NA</v>
      </c>
      <c r="AB149">
        <f>'Datastream-M'!Z150</f>
        <v>106.7</v>
      </c>
      <c r="AE149">
        <f>'Datastream-M'!AC150</f>
        <v>0.61547099999999999</v>
      </c>
      <c r="AH149" t="str">
        <f>'Datastream-M'!AD150</f>
        <v>#NA</v>
      </c>
      <c r="AJ149">
        <f>'Datastream-M'!AF150</f>
        <v>99.538105999999999</v>
      </c>
      <c r="AK149">
        <f>'Datastream-M'!AG150</f>
        <v>3.67</v>
      </c>
      <c r="AL149">
        <f>'Datastream-M'!AH150</f>
        <v>33.700000000000003</v>
      </c>
      <c r="AQ149" s="2">
        <f>'Datastream-M'!AM150</f>
        <v>44.353200000000001</v>
      </c>
      <c r="AR149" s="2">
        <f>'Datastream-M'!AN150</f>
        <v>100.23309999999999</v>
      </c>
      <c r="AS149" s="8">
        <f>'West-Deutschland-Q'!AI150</f>
        <v>11.4</v>
      </c>
      <c r="AT149" s="8">
        <f>100-'West-Deutschland-Q'!AJ150</f>
        <v>94</v>
      </c>
      <c r="AV149" s="19">
        <f>'[5]Deutschland Monatsdaten'!K149</f>
        <v>1.5594516088624331</v>
      </c>
      <c r="AW149" s="1"/>
      <c r="BE149" t="str">
        <f>'Datastream-M'!AU150</f>
        <v>#NA</v>
      </c>
      <c r="BF149">
        <f>'Datastream-M'!AV150</f>
        <v>42.7</v>
      </c>
      <c r="BH149" s="1">
        <f>'Datastream-M'!AX150</f>
        <v>5.5</v>
      </c>
      <c r="BI149" s="1">
        <f>'Datastream-M'!AY150</f>
        <v>9.8000000000000007</v>
      </c>
      <c r="BJ149" s="1">
        <f>'Datastream-M'!AZ150</f>
        <v>30.8</v>
      </c>
      <c r="BK149">
        <f>'Datastream-M'!BA150</f>
        <v>38.799999999999997</v>
      </c>
      <c r="BL149">
        <f>'Datastream-M'!BB150</f>
        <v>24.5</v>
      </c>
      <c r="BM149" s="26">
        <f>'Datastream-M'!BC150</f>
        <v>42.8</v>
      </c>
      <c r="BN149" s="26"/>
      <c r="BO149">
        <f>'Datastream-M'!AV149</f>
        <v>42.5</v>
      </c>
      <c r="BP149" s="38">
        <f t="shared" si="4"/>
        <v>42.8</v>
      </c>
      <c r="BQ149" s="30">
        <f t="shared" si="5"/>
        <v>5.9629129560937884</v>
      </c>
      <c r="BU149" s="40">
        <f>'Datastream-M'!CS150</f>
        <v>104.6</v>
      </c>
      <c r="BV149" s="40">
        <f>'Datastream-M'!CT150</f>
        <v>109.7</v>
      </c>
      <c r="BX149">
        <f>'Datastream-M'!BG150</f>
        <v>1.28</v>
      </c>
      <c r="BY149">
        <f>'Datastream-M'!BH150</f>
        <v>1.1399999999999999</v>
      </c>
      <c r="BZ149" s="40"/>
      <c r="CF149" s="1">
        <v>-0.47936771101405967</v>
      </c>
      <c r="CN149" s="8">
        <f>'West-Deutschland-Q'!AP150</f>
        <v>6.1</v>
      </c>
      <c r="CO149" s="8">
        <f>'West-Deutschland-Q'!AQ150</f>
        <v>2.9</v>
      </c>
      <c r="CV149">
        <f>'Datastream-M'!CF150</f>
        <v>261115</v>
      </c>
      <c r="DE149" s="8">
        <f>'West-Deutschland-Q'!AR150</f>
        <v>67.7</v>
      </c>
      <c r="DK149">
        <f>'Datastream-M'!CW150</f>
        <v>2.4</v>
      </c>
      <c r="DW149" s="19">
        <f>'[8]weltindexip-usd'!B29</f>
        <v>1.0527135351607264</v>
      </c>
      <c r="EF149" s="1" t="str">
        <f>'Datastream-M'!DQ150</f>
        <v>#NA</v>
      </c>
    </row>
    <row r="150" spans="1:136">
      <c r="A150" s="3">
        <v>26434</v>
      </c>
      <c r="B150" t="str">
        <f>'Datastream-M'!B151</f>
        <v>#NA</v>
      </c>
      <c r="C150" s="9">
        <f>[7]Rawdata!D158</f>
        <v>98.755980861244026</v>
      </c>
      <c r="D150" s="9">
        <f>[7]Rawdata!G158</f>
        <v>96.277115082565686</v>
      </c>
      <c r="E150" s="9">
        <f>[7]Rawdata!J158</f>
        <v>101.29679471494984</v>
      </c>
      <c r="F150">
        <f>'Datastream-M'!F151</f>
        <v>38.9</v>
      </c>
      <c r="G150">
        <f>'Datastream-M'!G151</f>
        <v>0.61526800000000004</v>
      </c>
      <c r="H150" t="str">
        <f>'Datastream-M'!H151</f>
        <v>#NA</v>
      </c>
      <c r="I150">
        <f>'Datastream-M'!I151</f>
        <v>101.5</v>
      </c>
      <c r="J150">
        <f>'Datastream-M'!J151</f>
        <v>4.71</v>
      </c>
      <c r="K150" t="str">
        <f>'Datastream-M'!K151</f>
        <v>#NA</v>
      </c>
      <c r="L150">
        <f>'Datastream-M'!L151</f>
        <v>562.5</v>
      </c>
      <c r="M150">
        <f>'Datastream-M'!M151</f>
        <v>232935</v>
      </c>
      <c r="N150" t="str">
        <f>'Datastream-M'!N151</f>
        <v>#NA</v>
      </c>
      <c r="O150" t="str">
        <f>'Datastream-M'!O151</f>
        <v>#NA</v>
      </c>
      <c r="P150">
        <f>'Datastream-M'!P151</f>
        <v>1</v>
      </c>
      <c r="S150" s="1">
        <f>'[2]Deutschland Monatsdaten'!C150</f>
        <v>0.97865169530261298</v>
      </c>
      <c r="T150" s="1">
        <v>1.7674243981201796</v>
      </c>
      <c r="U150">
        <f>'Datastream-M'!BL151</f>
        <v>6.19</v>
      </c>
      <c r="V150" s="41">
        <f t="shared" si="2"/>
        <v>14.462616822429908</v>
      </c>
      <c r="W150">
        <f>'Datastream-M'!BM151</f>
        <v>5.52</v>
      </c>
      <c r="X150" s="41">
        <f t="shared" si="3"/>
        <v>12.927400468384073</v>
      </c>
      <c r="Y150" t="str">
        <f>'Datastream-M'!W151</f>
        <v>#NA</v>
      </c>
      <c r="Z150" t="str">
        <f>'Datastream-M'!X151</f>
        <v>#NA</v>
      </c>
      <c r="AA150" s="42" t="str">
        <f>'Datastream-M'!Y151</f>
        <v>#NA</v>
      </c>
      <c r="AB150">
        <f>'Datastream-M'!Z151</f>
        <v>106.2</v>
      </c>
      <c r="AE150">
        <f>'Datastream-M'!AC151</f>
        <v>0.61526800000000004</v>
      </c>
      <c r="AH150" t="str">
        <f>'Datastream-M'!AD151</f>
        <v>#NA</v>
      </c>
      <c r="AJ150">
        <f>'Datastream-M'!AF151</f>
        <v>100</v>
      </c>
      <c r="AK150">
        <f>'Datastream-M'!AG151</f>
        <v>3.64</v>
      </c>
      <c r="AL150">
        <f>'Datastream-M'!AH151</f>
        <v>33.700000000000003</v>
      </c>
      <c r="AQ150" s="2">
        <f>'Datastream-M'!AM151</f>
        <v>44.715299999999999</v>
      </c>
      <c r="AR150" s="2">
        <f>'Datastream-M'!AN151</f>
        <v>100.7525</v>
      </c>
      <c r="AS150" s="8">
        <f>'West-Deutschland-Q'!AI151</f>
        <v>24.2</v>
      </c>
      <c r="AT150" s="8">
        <f>100-'West-Deutschland-Q'!AJ151</f>
        <v>92</v>
      </c>
      <c r="AV150" s="19">
        <f>'[5]Deutschland Monatsdaten'!K150</f>
        <v>1.5698917573251432</v>
      </c>
      <c r="AW150" s="1"/>
      <c r="BE150" t="str">
        <f>'Datastream-M'!AU151</f>
        <v>#NA</v>
      </c>
      <c r="BF150">
        <f>'Datastream-M'!AV151</f>
        <v>43</v>
      </c>
      <c r="BH150" s="1">
        <f>'Datastream-M'!AX151</f>
        <v>5.5</v>
      </c>
      <c r="BI150" s="1">
        <f>'Datastream-M'!AY151</f>
        <v>9.8000000000000007</v>
      </c>
      <c r="BJ150" s="1">
        <f>'Datastream-M'!AZ151</f>
        <v>30.8</v>
      </c>
      <c r="BK150">
        <f>'Datastream-M'!BA151</f>
        <v>38.5</v>
      </c>
      <c r="BL150">
        <f>'Datastream-M'!BB151</f>
        <v>24.8</v>
      </c>
      <c r="BM150" s="26">
        <f>'Datastream-M'!BC151</f>
        <v>43</v>
      </c>
      <c r="BN150" s="26"/>
      <c r="BO150">
        <f>'Datastream-M'!AV150</f>
        <v>42.7</v>
      </c>
      <c r="BP150" s="38">
        <f t="shared" si="4"/>
        <v>42.8</v>
      </c>
      <c r="BQ150" s="30">
        <f t="shared" si="5"/>
        <v>5.9161211049493874</v>
      </c>
      <c r="BU150" s="40">
        <f>'Datastream-M'!CS151</f>
        <v>104.1</v>
      </c>
      <c r="BV150" s="40">
        <f>'Datastream-M'!CT151</f>
        <v>109</v>
      </c>
      <c r="BX150">
        <f>'Datastream-M'!BG151</f>
        <v>1.35</v>
      </c>
      <c r="BY150">
        <f>'Datastream-M'!BH151</f>
        <v>1.05</v>
      </c>
      <c r="BZ150" s="40"/>
      <c r="CF150" s="1">
        <v>-0.56850820570201199</v>
      </c>
      <c r="CN150" s="8">
        <f>'West-Deutschland-Q'!AP151</f>
        <v>17.3</v>
      </c>
      <c r="CO150" s="8">
        <f>'West-Deutschland-Q'!AQ151</f>
        <v>4.9000000000000004</v>
      </c>
      <c r="CV150">
        <f>'Datastream-M'!CF151</f>
        <v>264380</v>
      </c>
      <c r="DE150" s="8">
        <f>'West-Deutschland-Q'!AR151</f>
        <v>69.099999999999994</v>
      </c>
      <c r="DK150">
        <f>'Datastream-M'!CW151</f>
        <v>2.2999999999999998</v>
      </c>
      <c r="DW150" s="19">
        <f>'[8]weltindexip-usd'!B30</f>
        <v>1.0544643841797467</v>
      </c>
      <c r="EF150" s="1" t="str">
        <f>'Datastream-M'!DQ151</f>
        <v>#NA</v>
      </c>
    </row>
    <row r="151" spans="1:136">
      <c r="A151" s="3">
        <v>26465</v>
      </c>
      <c r="B151" t="str">
        <f>'Datastream-M'!B152</f>
        <v>#NA</v>
      </c>
      <c r="C151" s="9">
        <f>[7]Rawdata!D159</f>
        <v>99.704597462034528</v>
      </c>
      <c r="D151" s="9">
        <f>[7]Rawdata!G159</f>
        <v>98.161905166192625</v>
      </c>
      <c r="E151" s="9">
        <f>[7]Rawdata!J159</f>
        <v>101.2478590653291</v>
      </c>
      <c r="F151">
        <f>'Datastream-M'!F152</f>
        <v>39.700000000000003</v>
      </c>
      <c r="G151">
        <f>'Datastream-M'!G152</f>
        <v>0.61623899999999998</v>
      </c>
      <c r="H151" t="str">
        <f>'Datastream-M'!H152</f>
        <v>#NA</v>
      </c>
      <c r="I151">
        <f>'Datastream-M'!I152</f>
        <v>105</v>
      </c>
      <c r="J151">
        <f>'Datastream-M'!J152</f>
        <v>4.6500000000000004</v>
      </c>
      <c r="K151" t="str">
        <f>'Datastream-M'!K152</f>
        <v>#NA</v>
      </c>
      <c r="L151">
        <f>'Datastream-M'!L152</f>
        <v>549.29999999999995</v>
      </c>
      <c r="M151">
        <f>'Datastream-M'!M152</f>
        <v>224050</v>
      </c>
      <c r="N151" t="str">
        <f>'Datastream-M'!N152</f>
        <v>#NA</v>
      </c>
      <c r="O151" t="str">
        <f>'Datastream-M'!O152</f>
        <v>#NA</v>
      </c>
      <c r="P151">
        <f>'Datastream-M'!P152</f>
        <v>1</v>
      </c>
      <c r="S151" s="1">
        <f>'[2]Deutschland Monatsdaten'!C151</f>
        <v>0.25492446391740986</v>
      </c>
      <c r="T151" s="1">
        <v>1.7830268458476337</v>
      </c>
      <c r="U151">
        <f>'Datastream-M'!BL152</f>
        <v>6.19</v>
      </c>
      <c r="V151" s="41">
        <f t="shared" si="2"/>
        <v>14.395348837209305</v>
      </c>
      <c r="W151">
        <f>'Datastream-M'!BM152</f>
        <v>5.37</v>
      </c>
      <c r="X151" s="41">
        <f t="shared" si="3"/>
        <v>12.488372093023257</v>
      </c>
      <c r="Y151" t="str">
        <f>'Datastream-M'!W152</f>
        <v>#NA</v>
      </c>
      <c r="Z151" t="str">
        <f>'Datastream-M'!X152</f>
        <v>#NA</v>
      </c>
      <c r="AA151" s="42" t="str">
        <f>'Datastream-M'!Y152</f>
        <v>#NA</v>
      </c>
      <c r="AB151">
        <f>'Datastream-M'!Z152</f>
        <v>106.2</v>
      </c>
      <c r="AE151">
        <f>'Datastream-M'!AC152</f>
        <v>0.61623899999999998</v>
      </c>
      <c r="AH151" t="str">
        <f>'Datastream-M'!AD152</f>
        <v>#NA</v>
      </c>
      <c r="AJ151">
        <f>'Datastream-M'!AF152</f>
        <v>100.46511599999999</v>
      </c>
      <c r="AK151">
        <f>'Datastream-M'!AG152</f>
        <v>3.64</v>
      </c>
      <c r="AL151">
        <f>'Datastream-M'!AH152</f>
        <v>33.799999999999997</v>
      </c>
      <c r="AQ151" s="2">
        <f>'Datastream-M'!AM152</f>
        <v>45.065600000000003</v>
      </c>
      <c r="AR151" s="2">
        <f>'Datastream-M'!AN152</f>
        <v>101.24509999999999</v>
      </c>
      <c r="AS151" s="8">
        <f>'West-Deutschland-Q'!AI152</f>
        <v>22.5</v>
      </c>
      <c r="AT151" s="8">
        <f>100-'West-Deutschland-Q'!AJ152</f>
        <v>92</v>
      </c>
      <c r="AV151" s="19">
        <f>'[5]Deutschland Monatsdaten'!K151</f>
        <v>1.578187923138763</v>
      </c>
      <c r="AW151" s="1"/>
      <c r="BE151" t="str">
        <f>'Datastream-M'!AU152</f>
        <v>#NA</v>
      </c>
      <c r="BF151">
        <f>'Datastream-M'!AV152</f>
        <v>43.1</v>
      </c>
      <c r="BH151" s="1">
        <f>'Datastream-M'!AX152</f>
        <v>5.4</v>
      </c>
      <c r="BI151" s="1">
        <f>'Datastream-M'!AY152</f>
        <v>9.6999999999999993</v>
      </c>
      <c r="BJ151" s="1">
        <f>'Datastream-M'!AZ152</f>
        <v>30.6</v>
      </c>
      <c r="BK151">
        <f>'Datastream-M'!BA152</f>
        <v>38.299999999999997</v>
      </c>
      <c r="BL151">
        <f>'Datastream-M'!BB152</f>
        <v>24.5</v>
      </c>
      <c r="BM151" s="26">
        <f>'Datastream-M'!BC152</f>
        <v>43.1</v>
      </c>
      <c r="BN151" s="26"/>
      <c r="BO151">
        <f>'Datastream-M'!AV151</f>
        <v>43</v>
      </c>
      <c r="BP151" s="38">
        <f t="shared" si="4"/>
        <v>43</v>
      </c>
      <c r="BQ151" s="30">
        <f t="shared" si="5"/>
        <v>5.906799147733266</v>
      </c>
      <c r="BU151" s="40">
        <f>'Datastream-M'!CS152</f>
        <v>104.1</v>
      </c>
      <c r="BV151" s="40">
        <f>'Datastream-M'!CT152</f>
        <v>109.1</v>
      </c>
      <c r="BX151">
        <f>'Datastream-M'!BG152</f>
        <v>1.23</v>
      </c>
      <c r="BY151">
        <f>'Datastream-M'!BH152</f>
        <v>1.1100000000000001</v>
      </c>
      <c r="BZ151" s="40"/>
      <c r="CF151" s="1">
        <v>-0.57165562963471095</v>
      </c>
      <c r="CN151" s="8">
        <f>'West-Deutschland-Q'!AP152</f>
        <v>14.5</v>
      </c>
      <c r="CO151" s="8">
        <f>'West-Deutschland-Q'!AQ152</f>
        <v>3.5</v>
      </c>
      <c r="CV151">
        <f>'Datastream-M'!CF152</f>
        <v>268583</v>
      </c>
      <c r="DE151" s="8">
        <f>'West-Deutschland-Q'!AR152</f>
        <v>70.599999999999994</v>
      </c>
      <c r="DK151">
        <f>'Datastream-M'!CW152</f>
        <v>2.5099999999999998</v>
      </c>
      <c r="DW151" s="19">
        <f>'[8]weltindexip-usd'!B31</f>
        <v>1.05925415121697</v>
      </c>
      <c r="EF151" s="1" t="str">
        <f>'Datastream-M'!DQ152</f>
        <v>#NA</v>
      </c>
    </row>
    <row r="152" spans="1:136">
      <c r="A152" s="3">
        <v>26495</v>
      </c>
      <c r="B152" t="str">
        <f>'Datastream-M'!B153</f>
        <v>#NA</v>
      </c>
      <c r="C152" s="9">
        <f>[7]Rawdata!D160</f>
        <v>100.70314125234034</v>
      </c>
      <c r="D152" s="9">
        <f>[7]Rawdata!G160</f>
        <v>97.958144076070809</v>
      </c>
      <c r="E152" s="9">
        <f>[7]Rawdata!J160</f>
        <v>103.54783459750428</v>
      </c>
      <c r="F152">
        <f>'Datastream-M'!F153</f>
        <v>39.200000000000003</v>
      </c>
      <c r="G152">
        <f>'Datastream-M'!G153</f>
        <v>0.619093</v>
      </c>
      <c r="H152" t="str">
        <f>'Datastream-M'!H153</f>
        <v>#NA</v>
      </c>
      <c r="I152">
        <f>'Datastream-M'!I153</f>
        <v>107.3</v>
      </c>
      <c r="J152">
        <f>'Datastream-M'!J153</f>
        <v>4.6500000000000004</v>
      </c>
      <c r="K152" t="str">
        <f>'Datastream-M'!K153</f>
        <v>#NA</v>
      </c>
      <c r="L152">
        <f>'Datastream-M'!L153</f>
        <v>586.5</v>
      </c>
      <c r="M152">
        <f>'Datastream-M'!M153</f>
        <v>170944</v>
      </c>
      <c r="N152" t="str">
        <f>'Datastream-M'!N153</f>
        <v>#NA</v>
      </c>
      <c r="O152" t="str">
        <f>'Datastream-M'!O153</f>
        <v>#NA</v>
      </c>
      <c r="P152">
        <f>'Datastream-M'!P153</f>
        <v>1</v>
      </c>
      <c r="S152" s="1">
        <f>'[2]Deutschland Monatsdaten'!C152</f>
        <v>0.77134403868521362</v>
      </c>
      <c r="T152" s="1">
        <v>1.7747905349583775</v>
      </c>
      <c r="U152">
        <f>'Datastream-M'!BL153</f>
        <v>6.19</v>
      </c>
      <c r="V152" s="41">
        <f t="shared" si="2"/>
        <v>14.361948955916473</v>
      </c>
      <c r="W152">
        <f>'Datastream-M'!BM153</f>
        <v>5.42</v>
      </c>
      <c r="X152" s="41">
        <f t="shared" si="3"/>
        <v>12.575406032482597</v>
      </c>
      <c r="Y152" t="str">
        <f>'Datastream-M'!W153</f>
        <v>#NA</v>
      </c>
      <c r="Z152" t="str">
        <f>'Datastream-M'!X153</f>
        <v>#NA</v>
      </c>
      <c r="AA152" s="42" t="str">
        <f>'Datastream-M'!Y153</f>
        <v>#NA</v>
      </c>
      <c r="AB152">
        <f>'Datastream-M'!Z153</f>
        <v>107.2</v>
      </c>
      <c r="AE152">
        <f>'Datastream-M'!AC153</f>
        <v>0.619093</v>
      </c>
      <c r="AH152" t="str">
        <f>'Datastream-M'!AD153</f>
        <v>#NA</v>
      </c>
      <c r="AJ152">
        <f>'Datastream-M'!AF153</f>
        <v>100.932401</v>
      </c>
      <c r="AK152">
        <f>'Datastream-M'!AG153</f>
        <v>3.64</v>
      </c>
      <c r="AL152">
        <f>'Datastream-M'!AH153</f>
        <v>33.9</v>
      </c>
      <c r="AQ152" s="2">
        <f>'Datastream-M'!AM153</f>
        <v>45.398899999999998</v>
      </c>
      <c r="AR152" s="2">
        <f>'Datastream-M'!AN153</f>
        <v>101.6999</v>
      </c>
      <c r="AS152" s="8">
        <f>'West-Deutschland-Q'!AI153</f>
        <v>19.399999999999999</v>
      </c>
      <c r="AT152" s="8">
        <f>100-'West-Deutschland-Q'!AJ153</f>
        <v>99</v>
      </c>
      <c r="AV152" s="19">
        <f>'[5]Deutschland Monatsdaten'!K152</f>
        <v>1.5886816332743072</v>
      </c>
      <c r="AW152" s="1"/>
      <c r="BE152" t="str">
        <f>'Datastream-M'!AU153</f>
        <v>#NA</v>
      </c>
      <c r="BF152">
        <f>'Datastream-M'!AV153</f>
        <v>43.3</v>
      </c>
      <c r="BH152" s="1">
        <f>'Datastream-M'!AX153</f>
        <v>5.4</v>
      </c>
      <c r="BI152" s="1">
        <f>'Datastream-M'!AY153</f>
        <v>9.4</v>
      </c>
      <c r="BJ152" s="1">
        <f>'Datastream-M'!AZ153</f>
        <v>29.4</v>
      </c>
      <c r="BK152">
        <f>'Datastream-M'!BA153</f>
        <v>36.4</v>
      </c>
      <c r="BL152">
        <f>'Datastream-M'!BB153</f>
        <v>23.6</v>
      </c>
      <c r="BM152" s="26">
        <f>'Datastream-M'!BC153</f>
        <v>43.3</v>
      </c>
      <c r="BN152" s="26"/>
      <c r="BO152">
        <f>'Datastream-M'!AV152</f>
        <v>43.1</v>
      </c>
      <c r="BP152" s="38">
        <f t="shared" si="4"/>
        <v>43.1</v>
      </c>
      <c r="BQ152" s="30">
        <f t="shared" si="5"/>
        <v>5.8795689823661395</v>
      </c>
      <c r="BU152" s="40">
        <f>'Datastream-M'!CS153</f>
        <v>104.5</v>
      </c>
      <c r="BV152" s="40">
        <f>'Datastream-M'!CT153</f>
        <v>111</v>
      </c>
      <c r="BX152">
        <f>'Datastream-M'!BG153</f>
        <v>1.24</v>
      </c>
      <c r="BY152">
        <f>'Datastream-M'!BH153</f>
        <v>1.22</v>
      </c>
      <c r="BZ152" s="40"/>
      <c r="CF152" s="1">
        <v>-0.64866191819540664</v>
      </c>
      <c r="CN152" s="8">
        <f>'West-Deutschland-Q'!AP153</f>
        <v>18.7</v>
      </c>
      <c r="CO152" s="8">
        <f>'West-Deutschland-Q'!AQ153</f>
        <v>3.8</v>
      </c>
      <c r="CV152">
        <f>'Datastream-M'!CF153</f>
        <v>269730</v>
      </c>
      <c r="DE152" s="8">
        <f>'West-Deutschland-Q'!AR153</f>
        <v>67</v>
      </c>
      <c r="DK152">
        <f>'Datastream-M'!CW153</f>
        <v>2.4500000000000002</v>
      </c>
      <c r="DW152" s="19">
        <f>'[8]weltindexip-usd'!B32</f>
        <v>1.0565642020651957</v>
      </c>
      <c r="EF152" s="1" t="str">
        <f>'Datastream-M'!DQ153</f>
        <v>#NA</v>
      </c>
    </row>
    <row r="153" spans="1:136">
      <c r="A153" s="3">
        <v>26526</v>
      </c>
      <c r="B153" t="str">
        <f>'Datastream-M'!B154</f>
        <v>#NA</v>
      </c>
      <c r="C153" s="9">
        <f>[7]Rawdata!D161</f>
        <v>101.9513209902226</v>
      </c>
      <c r="D153" s="9">
        <f>[7]Rawdata!G161</f>
        <v>100.30139661247188</v>
      </c>
      <c r="E153" s="9">
        <f>[7]Rawdata!J161</f>
        <v>103.69464154636654</v>
      </c>
      <c r="F153">
        <f>'Datastream-M'!F154</f>
        <v>39</v>
      </c>
      <c r="G153">
        <f>'Datastream-M'!G154</f>
        <v>0.61390500000000003</v>
      </c>
      <c r="H153" t="str">
        <f>'Datastream-M'!H154</f>
        <v>#NA</v>
      </c>
      <c r="I153">
        <f>'Datastream-M'!I154</f>
        <v>108</v>
      </c>
      <c r="J153">
        <f>'Datastream-M'!J154</f>
        <v>4.8</v>
      </c>
      <c r="K153" t="str">
        <f>'Datastream-M'!K154</f>
        <v>#NA</v>
      </c>
      <c r="L153">
        <f>'Datastream-M'!L154</f>
        <v>574.6</v>
      </c>
      <c r="M153">
        <f>'Datastream-M'!M154</f>
        <v>134344</v>
      </c>
      <c r="N153" t="str">
        <f>'Datastream-M'!N154</f>
        <v>#NA</v>
      </c>
      <c r="O153" t="str">
        <f>'Datastream-M'!O154</f>
        <v>#NA</v>
      </c>
      <c r="P153">
        <f>'Datastream-M'!P154</f>
        <v>1</v>
      </c>
      <c r="S153" s="1">
        <f>'[2]Deutschland Monatsdaten'!C153</f>
        <v>0.96378960965232019</v>
      </c>
      <c r="T153" s="1">
        <v>1.7910618722542979</v>
      </c>
      <c r="U153">
        <f>'Datastream-M'!BL154</f>
        <v>6.39</v>
      </c>
      <c r="V153" s="41">
        <f t="shared" si="2"/>
        <v>14.757505773672056</v>
      </c>
      <c r="W153">
        <f>'Datastream-M'!BM154</f>
        <v>5.57</v>
      </c>
      <c r="X153" s="41">
        <f t="shared" si="3"/>
        <v>12.863741339491918</v>
      </c>
      <c r="Y153" t="str">
        <f>'Datastream-M'!W154</f>
        <v>#NA</v>
      </c>
      <c r="Z153" t="str">
        <f>'Datastream-M'!X154</f>
        <v>#NA</v>
      </c>
      <c r="AA153" s="42" t="str">
        <f>'Datastream-M'!Y154</f>
        <v>#NA</v>
      </c>
      <c r="AB153">
        <f>'Datastream-M'!Z154</f>
        <v>106.4</v>
      </c>
      <c r="AE153">
        <f>'Datastream-M'!AC154</f>
        <v>0.61390500000000003</v>
      </c>
      <c r="AH153" t="str">
        <f>'Datastream-M'!AD154</f>
        <v>#NA</v>
      </c>
      <c r="AJ153">
        <f>'Datastream-M'!AF154</f>
        <v>100</v>
      </c>
      <c r="AK153">
        <f>'Datastream-M'!AG154</f>
        <v>3.62</v>
      </c>
      <c r="AL153">
        <f>'Datastream-M'!AH154</f>
        <v>34</v>
      </c>
      <c r="AQ153" s="2">
        <f>'Datastream-M'!AM154</f>
        <v>45.712000000000003</v>
      </c>
      <c r="AR153" s="2">
        <f>'Datastream-M'!AN154</f>
        <v>102.11020000000001</v>
      </c>
      <c r="AS153" s="8">
        <f>'West-Deutschland-Q'!AI154</f>
        <v>22.2</v>
      </c>
      <c r="AT153" s="8">
        <f>100-'West-Deutschland-Q'!AJ154</f>
        <v>97</v>
      </c>
      <c r="AV153" s="19">
        <f>'[5]Deutschland Monatsdaten'!K153</f>
        <v>1.5978124777917653</v>
      </c>
      <c r="AW153" s="1"/>
      <c r="BE153" t="str">
        <f>'Datastream-M'!AU154</f>
        <v>#NA</v>
      </c>
      <c r="BF153">
        <f>'Datastream-M'!AV154</f>
        <v>44</v>
      </c>
      <c r="BH153" s="1">
        <f>'Datastream-M'!AX154</f>
        <v>5.4</v>
      </c>
      <c r="BI153" s="1">
        <f>'Datastream-M'!AY154</f>
        <v>9.5</v>
      </c>
      <c r="BJ153" s="1">
        <f>'Datastream-M'!AZ154</f>
        <v>29.8</v>
      </c>
      <c r="BK153">
        <f>'Datastream-M'!BA154</f>
        <v>37.700000000000003</v>
      </c>
      <c r="BL153">
        <f>'Datastream-M'!BB154</f>
        <v>23.6</v>
      </c>
      <c r="BM153" s="26">
        <f>'Datastream-M'!BC154</f>
        <v>43.5</v>
      </c>
      <c r="BN153" s="26"/>
      <c r="BO153">
        <f>'Datastream-M'!AV153</f>
        <v>43.3</v>
      </c>
      <c r="BP153" s="38">
        <f t="shared" si="4"/>
        <v>43.3</v>
      </c>
      <c r="BQ153" s="30">
        <f t="shared" si="5"/>
        <v>5.896677824744871</v>
      </c>
      <c r="BU153" s="40">
        <f>'Datastream-M'!CS154</f>
        <v>103.8</v>
      </c>
      <c r="BV153" s="40">
        <f>'Datastream-M'!CT154</f>
        <v>110.1</v>
      </c>
      <c r="BX153">
        <f>'Datastream-M'!BG154</f>
        <v>1.34</v>
      </c>
      <c r="BY153">
        <f>'Datastream-M'!BH154</f>
        <v>1.25</v>
      </c>
      <c r="BZ153" s="40"/>
      <c r="CF153" s="1">
        <v>-0.68797500788901111</v>
      </c>
      <c r="CN153" s="8">
        <f>'West-Deutschland-Q'!AP154</f>
        <v>22.8</v>
      </c>
      <c r="CO153" s="8">
        <f>'West-Deutschland-Q'!AQ154</f>
        <v>5.5</v>
      </c>
      <c r="CV153">
        <f>'Datastream-M'!CF154</f>
        <v>271585</v>
      </c>
      <c r="DE153" s="8">
        <f>'West-Deutschland-Q'!AR154</f>
        <v>70.3</v>
      </c>
      <c r="DK153">
        <f>'Datastream-M'!CW154</f>
        <v>2.4500000000000002</v>
      </c>
      <c r="DW153" s="19">
        <f>'[8]weltindexip-usd'!B33</f>
        <v>1.0685861405650787</v>
      </c>
      <c r="EF153" s="1" t="str">
        <f>'Datastream-M'!DQ154</f>
        <v>#NA</v>
      </c>
    </row>
    <row r="154" spans="1:136">
      <c r="A154" s="3">
        <v>26557</v>
      </c>
      <c r="B154" t="str">
        <f>'Datastream-M'!B155</f>
        <v>#NA</v>
      </c>
      <c r="C154" s="9">
        <f>[7]Rawdata!D162</f>
        <v>101.45204909506968</v>
      </c>
      <c r="D154" s="9">
        <f>[7]Rawdata!G162</f>
        <v>100.1485757948805</v>
      </c>
      <c r="E154" s="9">
        <f>[7]Rawdata!J162</f>
        <v>102.81379985319306</v>
      </c>
      <c r="F154">
        <f>'Datastream-M'!F155</f>
        <v>40.6</v>
      </c>
      <c r="G154">
        <f>'Datastream-M'!G155</f>
        <v>0.612618</v>
      </c>
      <c r="H154" t="str">
        <f>'Datastream-M'!H155</f>
        <v>#NA</v>
      </c>
      <c r="I154">
        <f>'Datastream-M'!I155</f>
        <v>109.2</v>
      </c>
      <c r="J154">
        <f>'Datastream-M'!J155</f>
        <v>5.32</v>
      </c>
      <c r="K154" t="str">
        <f>'Datastream-M'!K155</f>
        <v>#NA</v>
      </c>
      <c r="L154">
        <f>'Datastream-M'!L155</f>
        <v>555</v>
      </c>
      <c r="M154">
        <f>'Datastream-M'!M155</f>
        <v>150613</v>
      </c>
      <c r="N154" t="str">
        <f>'Datastream-M'!N155</f>
        <v>#NA</v>
      </c>
      <c r="O154" t="str">
        <f>'Datastream-M'!O155</f>
        <v>#NA</v>
      </c>
      <c r="P154">
        <f>'Datastream-M'!P155</f>
        <v>1</v>
      </c>
      <c r="S154" s="1">
        <f>'[2]Deutschland Monatsdaten'!C154</f>
        <v>1.6260811215402409</v>
      </c>
      <c r="T154" s="1">
        <v>1.7998202748076582</v>
      </c>
      <c r="U154">
        <f>'Datastream-M'!BL155</f>
        <v>6.39</v>
      </c>
      <c r="V154" s="41">
        <f t="shared" si="2"/>
        <v>14.689655172413794</v>
      </c>
      <c r="W154">
        <f>'Datastream-M'!BM155</f>
        <v>5.62</v>
      </c>
      <c r="X154" s="41">
        <f t="shared" si="3"/>
        <v>12.772727272727272</v>
      </c>
      <c r="Y154" t="str">
        <f>'Datastream-M'!W155</f>
        <v>#NA</v>
      </c>
      <c r="Z154" t="str">
        <f>'Datastream-M'!X155</f>
        <v>#NA</v>
      </c>
      <c r="AA154" s="42" t="str">
        <f>'Datastream-M'!Y155</f>
        <v>#NA</v>
      </c>
      <c r="AB154">
        <f>'Datastream-M'!Z155</f>
        <v>106.6</v>
      </c>
      <c r="AE154">
        <f>'Datastream-M'!AC155</f>
        <v>0.612618</v>
      </c>
      <c r="AH154" t="str">
        <f>'Datastream-M'!AD155</f>
        <v>#NA</v>
      </c>
      <c r="AJ154">
        <f>'Datastream-M'!AF155</f>
        <v>100.229358</v>
      </c>
      <c r="AK154">
        <f>'Datastream-M'!AG155</f>
        <v>3.62</v>
      </c>
      <c r="AL154">
        <f>'Datastream-M'!AH155</f>
        <v>34.1</v>
      </c>
      <c r="AQ154" s="2">
        <f>'Datastream-M'!AM155</f>
        <v>46.001800000000003</v>
      </c>
      <c r="AR154" s="2">
        <f>'Datastream-M'!AN155</f>
        <v>102.4696</v>
      </c>
      <c r="AS154" s="8">
        <f>'West-Deutschland-Q'!AI155</f>
        <v>20.2</v>
      </c>
      <c r="AT154" s="8">
        <f>100-'West-Deutschland-Q'!AJ155</f>
        <v>99</v>
      </c>
      <c r="AV154" s="19">
        <f>'[5]Deutschland Monatsdaten'!K154</f>
        <v>1.6062484016970098</v>
      </c>
      <c r="AW154" s="1"/>
      <c r="BE154" t="str">
        <f>'Datastream-M'!AU155</f>
        <v>#NA</v>
      </c>
      <c r="BF154">
        <f>'Datastream-M'!AV155</f>
        <v>44.2</v>
      </c>
      <c r="BH154" s="1">
        <f>'Datastream-M'!AX155</f>
        <v>5.4</v>
      </c>
      <c r="BI154" s="1">
        <f>'Datastream-M'!AY155</f>
        <v>9.8000000000000007</v>
      </c>
      <c r="BJ154" s="1">
        <f>'Datastream-M'!AZ155</f>
        <v>30.8</v>
      </c>
      <c r="BK154">
        <f>'Datastream-M'!BA155</f>
        <v>40.200000000000003</v>
      </c>
      <c r="BL154">
        <f>'Datastream-M'!BB155</f>
        <v>23.9</v>
      </c>
      <c r="BM154" s="26">
        <f>'Datastream-M'!BC155</f>
        <v>43.8</v>
      </c>
      <c r="BN154" s="26"/>
      <c r="BO154">
        <f>'Datastream-M'!AV154</f>
        <v>44</v>
      </c>
      <c r="BP154" s="38">
        <f t="shared" si="4"/>
        <v>43.5</v>
      </c>
      <c r="BQ154" s="30">
        <f t="shared" si="5"/>
        <v>5.9090656820400316</v>
      </c>
      <c r="BU154" s="40">
        <f>'Datastream-M'!CS155</f>
        <v>103.7</v>
      </c>
      <c r="BV154" s="40">
        <f>'Datastream-M'!CT155</f>
        <v>110.6</v>
      </c>
      <c r="BX154">
        <f>'Datastream-M'!BG155</f>
        <v>1.32</v>
      </c>
      <c r="BY154">
        <f>'Datastream-M'!BH155</f>
        <v>1.18</v>
      </c>
      <c r="BZ154" s="40"/>
      <c r="CF154" s="1">
        <v>-0.59458896858855903</v>
      </c>
      <c r="CN154" s="8">
        <f>'West-Deutschland-Q'!AP155</f>
        <v>16.5</v>
      </c>
      <c r="CO154" s="8">
        <f>'West-Deutschland-Q'!AQ155</f>
        <v>4.5</v>
      </c>
      <c r="CV154">
        <f>'Datastream-M'!CF155</f>
        <v>276387</v>
      </c>
      <c r="DE154" s="8">
        <f>'West-Deutschland-Q'!AR155</f>
        <v>71.5</v>
      </c>
      <c r="DK154">
        <f>'Datastream-M'!CW155</f>
        <v>2.5099999999999998</v>
      </c>
      <c r="DW154" s="19">
        <f>'[8]weltindexip-usd'!B34</f>
        <v>1.0752712464812006</v>
      </c>
      <c r="EF154" s="1" t="str">
        <f>'Datastream-M'!DQ155</f>
        <v>#NA</v>
      </c>
    </row>
    <row r="155" spans="1:136">
      <c r="A155" s="3">
        <v>26587</v>
      </c>
      <c r="B155" t="str">
        <f>'Datastream-M'!B156</f>
        <v>#NA</v>
      </c>
      <c r="C155" s="9">
        <f>[7]Rawdata!D163</f>
        <v>101.9513209902226</v>
      </c>
      <c r="D155" s="9">
        <f>[7]Rawdata!G163</f>
        <v>102.28806724115975</v>
      </c>
      <c r="E155" s="9">
        <f>[7]Rawdata!J163</f>
        <v>101.59040861267434</v>
      </c>
      <c r="F155">
        <f>'Datastream-M'!F156</f>
        <v>42.1</v>
      </c>
      <c r="G155">
        <f>'Datastream-M'!G156</f>
        <v>0.61002000000000001</v>
      </c>
      <c r="H155" t="str">
        <f>'Datastream-M'!H156</f>
        <v>#NA</v>
      </c>
      <c r="I155">
        <f>'Datastream-M'!I156</f>
        <v>109.5</v>
      </c>
      <c r="J155">
        <f>'Datastream-M'!J156</f>
        <v>6.88</v>
      </c>
      <c r="K155" t="str">
        <f>'Datastream-M'!K156</f>
        <v>#NA</v>
      </c>
      <c r="L155">
        <f>'Datastream-M'!L156</f>
        <v>545.20000000000005</v>
      </c>
      <c r="M155">
        <f>'Datastream-M'!M156</f>
        <v>183555</v>
      </c>
      <c r="N155" t="str">
        <f>'Datastream-M'!N156</f>
        <v>#NA</v>
      </c>
      <c r="O155" t="str">
        <f>'Datastream-M'!O156</f>
        <v>#NA</v>
      </c>
      <c r="P155">
        <f>'Datastream-M'!P156</f>
        <v>1</v>
      </c>
      <c r="S155" s="1">
        <f>'[2]Deutschland Monatsdaten'!C155</f>
        <v>1.5440292513195333</v>
      </c>
      <c r="T155" s="1">
        <v>1.8325000636795055</v>
      </c>
      <c r="U155">
        <f>'Datastream-M'!BL156</f>
        <v>6.85</v>
      </c>
      <c r="V155" s="41">
        <f t="shared" si="2"/>
        <v>15.639269406392694</v>
      </c>
      <c r="W155">
        <f>'Datastream-M'!BM156</f>
        <v>5.73</v>
      </c>
      <c r="X155" s="41">
        <f t="shared" si="3"/>
        <v>12.963800904977377</v>
      </c>
      <c r="Y155" t="str">
        <f>'Datastream-M'!W156</f>
        <v>#NA</v>
      </c>
      <c r="Z155" t="str">
        <f>'Datastream-M'!X156</f>
        <v>#NA</v>
      </c>
      <c r="AA155" s="42" t="str">
        <f>'Datastream-M'!Y156</f>
        <v>#NA</v>
      </c>
      <c r="AB155">
        <f>'Datastream-M'!Z156</f>
        <v>106.5</v>
      </c>
      <c r="AE155">
        <f>'Datastream-M'!AC156</f>
        <v>0.61002000000000001</v>
      </c>
      <c r="AH155" t="str">
        <f>'Datastream-M'!AD156</f>
        <v>#NA</v>
      </c>
      <c r="AJ155">
        <f>'Datastream-M'!AF156</f>
        <v>98.426965999999993</v>
      </c>
      <c r="AK155">
        <f>'Datastream-M'!AG156</f>
        <v>3.62</v>
      </c>
      <c r="AL155">
        <f>'Datastream-M'!AH156</f>
        <v>34.200000000000003</v>
      </c>
      <c r="AQ155" s="2">
        <f>'Datastream-M'!AM156</f>
        <v>46.266300000000001</v>
      </c>
      <c r="AR155" s="2">
        <f>'Datastream-M'!AN156</f>
        <v>102.774</v>
      </c>
      <c r="AS155" s="8">
        <f>'West-Deutschland-Q'!AI156</f>
        <v>15.3</v>
      </c>
      <c r="AT155" s="8">
        <f>100-'West-Deutschland-Q'!AJ156</f>
        <v>99</v>
      </c>
      <c r="AV155" s="19">
        <f>'[5]Deutschland Monatsdaten'!K155</f>
        <v>1.615954018662227</v>
      </c>
      <c r="AW155" s="1"/>
      <c r="BE155" t="str">
        <f>'Datastream-M'!AU156</f>
        <v>#NA</v>
      </c>
      <c r="BF155">
        <f>'Datastream-M'!AV156</f>
        <v>45</v>
      </c>
      <c r="BH155" s="1">
        <f>'Datastream-M'!AX156</f>
        <v>5.4</v>
      </c>
      <c r="BI155" s="1">
        <f>'Datastream-M'!AY156</f>
        <v>10.1</v>
      </c>
      <c r="BJ155" s="1">
        <f>'Datastream-M'!AZ156</f>
        <v>32.1</v>
      </c>
      <c r="BK155">
        <f>'Datastream-M'!BA156</f>
        <v>41.2</v>
      </c>
      <c r="BL155">
        <f>'Datastream-M'!BB156</f>
        <v>25.2</v>
      </c>
      <c r="BM155" s="26">
        <f>'Datastream-M'!BC156</f>
        <v>44.1</v>
      </c>
      <c r="BN155" s="26"/>
      <c r="BO155">
        <f>'Datastream-M'!AV155</f>
        <v>44.2</v>
      </c>
      <c r="BP155" s="38">
        <f t="shared" si="4"/>
        <v>43.8</v>
      </c>
      <c r="BQ155" s="30">
        <f t="shared" si="5"/>
        <v>5.9342316645355888</v>
      </c>
      <c r="BU155" s="40">
        <f>'Datastream-M'!CS156</f>
        <v>103.4</v>
      </c>
      <c r="BV155" s="40">
        <f>'Datastream-M'!CT156</f>
        <v>110.8</v>
      </c>
      <c r="BX155">
        <f>'Datastream-M'!BG156</f>
        <v>1.29</v>
      </c>
      <c r="BY155">
        <f>'Datastream-M'!BH156</f>
        <v>1.23</v>
      </c>
      <c r="BZ155" s="40"/>
      <c r="CF155" s="1">
        <v>-0.55646528342071055</v>
      </c>
      <c r="CN155" s="8">
        <f>'West-Deutschland-Q'!AP156</f>
        <v>15.1</v>
      </c>
      <c r="CO155" s="8">
        <f>'West-Deutschland-Q'!AQ156</f>
        <v>7.5</v>
      </c>
      <c r="CV155">
        <f>'Datastream-M'!CF156</f>
        <v>278762</v>
      </c>
      <c r="DE155" s="8">
        <f>'West-Deutschland-Q'!AR156</f>
        <v>71.7</v>
      </c>
      <c r="DK155">
        <f>'Datastream-M'!CW156</f>
        <v>2.5099999999999998</v>
      </c>
      <c r="DW155" s="19">
        <f>'[8]weltindexip-usd'!B35</f>
        <v>1.0906086701978928</v>
      </c>
      <c r="EF155" s="1" t="str">
        <f>'Datastream-M'!DQ156</f>
        <v>#NA</v>
      </c>
    </row>
    <row r="156" spans="1:136">
      <c r="A156" s="3">
        <v>26618</v>
      </c>
      <c r="B156" t="str">
        <f>'Datastream-M'!B157</f>
        <v>#NA</v>
      </c>
      <c r="C156" s="9">
        <f>[7]Rawdata!D164</f>
        <v>102.4505928853755</v>
      </c>
      <c r="D156" s="9">
        <f>[7]Rawdata!G164</f>
        <v>101.98242560597699</v>
      </c>
      <c r="E156" s="9">
        <f>[7]Rawdata!J164</f>
        <v>102.91167115243456</v>
      </c>
      <c r="F156">
        <f>'Datastream-M'!F157</f>
        <v>42.9</v>
      </c>
      <c r="G156">
        <f>'Datastream-M'!G157</f>
        <v>0.61056100000000002</v>
      </c>
      <c r="H156" t="str">
        <f>'Datastream-M'!H157</f>
        <v>#NA</v>
      </c>
      <c r="I156">
        <f>'Datastream-M'!I157</f>
        <v>110.8</v>
      </c>
      <c r="J156">
        <f>'Datastream-M'!J157</f>
        <v>8.07</v>
      </c>
      <c r="K156" t="str">
        <f>'Datastream-M'!K157</f>
        <v>#NA</v>
      </c>
      <c r="L156">
        <f>'Datastream-M'!L157</f>
        <v>549.29999999999995</v>
      </c>
      <c r="M156">
        <f>'Datastream-M'!M157</f>
        <v>154319</v>
      </c>
      <c r="N156" t="str">
        <f>'Datastream-M'!N157</f>
        <v>#NA</v>
      </c>
      <c r="O156" t="str">
        <f>'Datastream-M'!O157</f>
        <v>#NA</v>
      </c>
      <c r="P156">
        <f>'Datastream-M'!P157</f>
        <v>1</v>
      </c>
      <c r="S156" s="1">
        <f>'[2]Deutschland Monatsdaten'!C156</f>
        <v>1.7980151410527161</v>
      </c>
      <c r="T156" s="1">
        <v>1.8321720127432792</v>
      </c>
      <c r="U156">
        <f>'Datastream-M'!BL157</f>
        <v>6.9</v>
      </c>
      <c r="V156" s="41">
        <f t="shared" si="2"/>
        <v>15.646258503401361</v>
      </c>
      <c r="W156">
        <f>'Datastream-M'!BM157</f>
        <v>5.83</v>
      </c>
      <c r="X156" s="41">
        <f t="shared" si="3"/>
        <v>12.955555555555556</v>
      </c>
      <c r="Y156" t="str">
        <f>'Datastream-M'!W157</f>
        <v>#NA</v>
      </c>
      <c r="Z156" t="str">
        <f>'Datastream-M'!X157</f>
        <v>#NA</v>
      </c>
      <c r="AA156" s="42" t="str">
        <f>'Datastream-M'!Y157</f>
        <v>#NA</v>
      </c>
      <c r="AB156">
        <f>'Datastream-M'!Z157</f>
        <v>106.7</v>
      </c>
      <c r="AE156">
        <f>'Datastream-M'!AC157</f>
        <v>0.61056100000000002</v>
      </c>
      <c r="AH156" t="str">
        <f>'Datastream-M'!AD157</f>
        <v>#NA</v>
      </c>
      <c r="AJ156">
        <f>'Datastream-M'!AF157</f>
        <v>98.206277999999998</v>
      </c>
      <c r="AK156">
        <f>'Datastream-M'!AG157</f>
        <v>3.62</v>
      </c>
      <c r="AL156">
        <f>'Datastream-M'!AH157</f>
        <v>34.299999999999997</v>
      </c>
      <c r="AQ156" s="2">
        <f>'Datastream-M'!AM157</f>
        <v>46.503799999999998</v>
      </c>
      <c r="AR156" s="2">
        <f>'Datastream-M'!AN157</f>
        <v>103.0202</v>
      </c>
      <c r="AS156" s="8">
        <f>'West-Deutschland-Q'!AI157</f>
        <v>13</v>
      </c>
      <c r="AT156" s="8">
        <f>100-'West-Deutschland-Q'!AJ157</f>
        <v>80</v>
      </c>
      <c r="AV156" s="19">
        <f>'[5]Deutschland Monatsdaten'!K156</f>
        <v>1.6268341165265405</v>
      </c>
      <c r="AW156" s="1">
        <f>'[5]Deutschland Monatsdaten'!J156</f>
        <v>0.97340621850751274</v>
      </c>
      <c r="BE156" t="str">
        <f>'Datastream-M'!AU157</f>
        <v>#NA</v>
      </c>
      <c r="BF156">
        <f>'Datastream-M'!AV157</f>
        <v>45</v>
      </c>
      <c r="BH156" s="1">
        <f>'Datastream-M'!AX157</f>
        <v>5.4</v>
      </c>
      <c r="BI156" s="1">
        <f>'Datastream-M'!AY157</f>
        <v>10.1</v>
      </c>
      <c r="BJ156" s="1">
        <f>'Datastream-M'!AZ157</f>
        <v>32.5</v>
      </c>
      <c r="BK156">
        <f>'Datastream-M'!BA157</f>
        <v>41.7</v>
      </c>
      <c r="BL156">
        <f>'Datastream-M'!BB157</f>
        <v>25.5</v>
      </c>
      <c r="BM156" s="26">
        <f>'Datastream-M'!BC157</f>
        <v>44.2</v>
      </c>
      <c r="BN156" s="26"/>
      <c r="BO156">
        <f>'Datastream-M'!AV156</f>
        <v>45</v>
      </c>
      <c r="BP156" s="38">
        <f t="shared" si="4"/>
        <v>44.1</v>
      </c>
      <c r="BQ156" s="30">
        <f t="shared" si="5"/>
        <v>5.9289735177975667</v>
      </c>
      <c r="BU156" s="40">
        <f>'Datastream-M'!CS157</f>
        <v>103.4</v>
      </c>
      <c r="BV156" s="40">
        <f>'Datastream-M'!CT157</f>
        <v>111.2</v>
      </c>
      <c r="BX156">
        <f>'Datastream-M'!BG157</f>
        <v>1.52</v>
      </c>
      <c r="BY156">
        <f>'Datastream-M'!BH157</f>
        <v>1.3</v>
      </c>
      <c r="BZ156" s="40"/>
      <c r="CF156" s="1">
        <v>-0.56812081941645476</v>
      </c>
      <c r="CN156" s="8">
        <f>'West-Deutschland-Q'!AP157</f>
        <v>9.4</v>
      </c>
      <c r="CO156" s="8">
        <f>'West-Deutschland-Q'!AQ157</f>
        <v>5</v>
      </c>
      <c r="CV156">
        <f>'Datastream-M'!CF157</f>
        <v>283550</v>
      </c>
      <c r="DE156" s="8">
        <f>'West-Deutschland-Q'!AR157</f>
        <v>68.099999999999994</v>
      </c>
      <c r="DK156">
        <f>'Datastream-M'!CW157</f>
        <v>2.61</v>
      </c>
      <c r="DW156" s="19">
        <f>'[8]weltindexip-usd'!B36</f>
        <v>1.1007240837026724</v>
      </c>
      <c r="EF156" s="1" t="str">
        <f>'Datastream-M'!DQ157</f>
        <v>#NA</v>
      </c>
    </row>
    <row r="157" spans="1:136">
      <c r="A157" s="3">
        <v>26648</v>
      </c>
      <c r="B157" t="str">
        <f>'Datastream-M'!B158</f>
        <v>#NA</v>
      </c>
      <c r="C157" s="9">
        <f>[7]Rawdata!D165</f>
        <v>105.14666111920117</v>
      </c>
      <c r="D157" s="9">
        <f>[7]Rawdata!G165</f>
        <v>104.58037950503036</v>
      </c>
      <c r="E157" s="9">
        <f>[7]Rawdata!J165</f>
        <v>105.74993883043797</v>
      </c>
      <c r="F157">
        <f>'Datastream-M'!F158</f>
        <v>45.2</v>
      </c>
      <c r="G157">
        <f>'Datastream-M'!G158</f>
        <v>0.61141800000000002</v>
      </c>
      <c r="H157" t="str">
        <f>'Datastream-M'!H158</f>
        <v>#NA</v>
      </c>
      <c r="I157">
        <f>'Datastream-M'!I158</f>
        <v>113.2</v>
      </c>
      <c r="J157">
        <f>'Datastream-M'!J158</f>
        <v>8.6</v>
      </c>
      <c r="K157" t="str">
        <f>'Datastream-M'!K158</f>
        <v>#NA</v>
      </c>
      <c r="L157">
        <f>'Datastream-M'!L158</f>
        <v>536.4</v>
      </c>
      <c r="M157">
        <f>'Datastream-M'!M158</f>
        <v>124842</v>
      </c>
      <c r="N157" t="str">
        <f>'Datastream-M'!N158</f>
        <v>#NA</v>
      </c>
      <c r="O157" t="str">
        <f>'Datastream-M'!O158</f>
        <v>#NA</v>
      </c>
      <c r="P157">
        <f>'Datastream-M'!P158</f>
        <v>0.9</v>
      </c>
      <c r="S157" s="1">
        <f>'[2]Deutschland Monatsdaten'!C157</f>
        <v>1.4088448695355622</v>
      </c>
      <c r="T157" s="1">
        <v>1.9231386370417276</v>
      </c>
      <c r="U157">
        <f>'Datastream-M'!BL158</f>
        <v>7</v>
      </c>
      <c r="V157" s="41">
        <f t="shared" si="2"/>
        <v>15.837104072398189</v>
      </c>
      <c r="W157">
        <f>'Datastream-M'!BM158</f>
        <v>5.98</v>
      </c>
      <c r="X157" s="41">
        <f t="shared" si="3"/>
        <v>13.28888888888889</v>
      </c>
      <c r="Y157" t="str">
        <f>'Datastream-M'!W158</f>
        <v>#NA</v>
      </c>
      <c r="Z157" t="str">
        <f>'Datastream-M'!X158</f>
        <v>#NA</v>
      </c>
      <c r="AA157" s="42" t="str">
        <f>'Datastream-M'!Y158</f>
        <v>#NA</v>
      </c>
      <c r="AB157">
        <f>'Datastream-M'!Z158</f>
        <v>106.6</v>
      </c>
      <c r="AE157">
        <f>'Datastream-M'!AC158</f>
        <v>0.61141800000000002</v>
      </c>
      <c r="AH157" t="str">
        <f>'Datastream-M'!AD158</f>
        <v>#NA</v>
      </c>
      <c r="AJ157">
        <f>'Datastream-M'!AF158</f>
        <v>96.696034999999995</v>
      </c>
      <c r="AK157">
        <f>'Datastream-M'!AG158</f>
        <v>3.62</v>
      </c>
      <c r="AL157">
        <f>'Datastream-M'!AH158</f>
        <v>34.4</v>
      </c>
      <c r="AQ157" s="2">
        <f>'Datastream-M'!AM158</f>
        <v>46.700800000000001</v>
      </c>
      <c r="AR157" s="2">
        <f>'Datastream-M'!AN158</f>
        <v>103.1793</v>
      </c>
      <c r="AS157" s="8">
        <f>'West-Deutschland-Q'!AI158</f>
        <v>9.6</v>
      </c>
      <c r="AT157" s="8">
        <f>100-'West-Deutschland-Q'!AJ158</f>
        <v>76</v>
      </c>
      <c r="AV157" s="19">
        <f>'[5]Deutschland Monatsdaten'!K157</f>
        <v>1.6373022242809263</v>
      </c>
      <c r="AW157" s="1">
        <f>'[5]Deutschland Monatsdaten'!J157</f>
        <v>0.96905552585422616</v>
      </c>
      <c r="BE157" t="str">
        <f>'Datastream-M'!AU158</f>
        <v>#NA</v>
      </c>
      <c r="BF157">
        <f>'Datastream-M'!AV158</f>
        <v>45.5</v>
      </c>
      <c r="BH157" s="1">
        <f>'Datastream-M'!AX158</f>
        <v>5.4</v>
      </c>
      <c r="BI157" s="1">
        <f>'Datastream-M'!AY158</f>
        <v>10.6</v>
      </c>
      <c r="BJ157" s="1">
        <f>'Datastream-M'!AZ158</f>
        <v>34.6</v>
      </c>
      <c r="BK157">
        <f>'Datastream-M'!BA158</f>
        <v>46</v>
      </c>
      <c r="BL157">
        <f>'Datastream-M'!BB158</f>
        <v>26.4</v>
      </c>
      <c r="BM157" s="26">
        <f>'Datastream-M'!BC158</f>
        <v>44.4</v>
      </c>
      <c r="BN157" s="26"/>
      <c r="BO157">
        <f>'Datastream-M'!AV157</f>
        <v>45</v>
      </c>
      <c r="BP157" s="38">
        <f t="shared" si="4"/>
        <v>44.2</v>
      </c>
      <c r="BQ157" s="30">
        <f t="shared" si="5"/>
        <v>5.9206631142687982</v>
      </c>
      <c r="BU157" s="40">
        <f>'Datastream-M'!CS158</f>
        <v>103.3</v>
      </c>
      <c r="BV157" s="40">
        <f>'Datastream-M'!CT158</f>
        <v>111.3</v>
      </c>
      <c r="BX157">
        <f>'Datastream-M'!BG158</f>
        <v>1.47</v>
      </c>
      <c r="BY157">
        <f>'Datastream-M'!BH158</f>
        <v>1.25</v>
      </c>
      <c r="BZ157" s="40"/>
      <c r="CF157" s="1">
        <v>-0.53435701426111237</v>
      </c>
      <c r="CN157" s="8">
        <f>'West-Deutschland-Q'!AP158</f>
        <v>22.9</v>
      </c>
      <c r="CO157" s="8">
        <f>'West-Deutschland-Q'!AQ158</f>
        <v>9.5</v>
      </c>
      <c r="CV157">
        <f>'Datastream-M'!CF158</f>
        <v>291603</v>
      </c>
      <c r="DE157" s="8">
        <f>'West-Deutschland-Q'!AR158</f>
        <v>63.2</v>
      </c>
      <c r="DK157">
        <f>'Datastream-M'!CW158</f>
        <v>2.61</v>
      </c>
      <c r="DW157" s="19">
        <f>'[8]weltindexip-usd'!B37</f>
        <v>1.1252575520818622</v>
      </c>
      <c r="EF157" s="1" t="str">
        <f>'Datastream-M'!DQ158</f>
        <v>#NA</v>
      </c>
    </row>
    <row r="158" spans="1:136">
      <c r="A158" s="3">
        <v>26679</v>
      </c>
      <c r="B158" t="str">
        <f>'Datastream-M'!B159</f>
        <v>#NA</v>
      </c>
      <c r="C158" s="9">
        <f>[7]Rawdata!D166</f>
        <v>104.94695236114001</v>
      </c>
      <c r="D158" s="9">
        <f>[7]Rawdata!G166</f>
        <v>105.59918495563952</v>
      </c>
      <c r="E158" s="9">
        <f>[7]Rawdata!J166</f>
        <v>104.33080499143625</v>
      </c>
      <c r="F158">
        <f>'Datastream-M'!F159</f>
        <v>49</v>
      </c>
      <c r="G158">
        <f>'Datastream-M'!G159</f>
        <v>0.61172499999999996</v>
      </c>
      <c r="H158">
        <f>'Datastream-M'!H159</f>
        <v>65.400000000000006</v>
      </c>
      <c r="I158">
        <f>'Datastream-M'!I159</f>
        <v>115.3</v>
      </c>
      <c r="J158">
        <f>'Datastream-M'!J159</f>
        <v>7.89</v>
      </c>
      <c r="K158" t="str">
        <f>'Datastream-M'!K159</f>
        <v>#NA</v>
      </c>
      <c r="L158">
        <f>'Datastream-M'!L159</f>
        <v>558.1</v>
      </c>
      <c r="M158">
        <f>'Datastream-M'!M159</f>
        <v>167419</v>
      </c>
      <c r="N158" t="str">
        <f>'Datastream-M'!N159</f>
        <v>#NA</v>
      </c>
      <c r="O158" t="str">
        <f>'Datastream-M'!O159</f>
        <v>#NA</v>
      </c>
      <c r="P158">
        <f>'Datastream-M'!P159</f>
        <v>0.8</v>
      </c>
      <c r="S158" s="1">
        <f>'[2]Deutschland Monatsdaten'!C158</f>
        <v>1.9441199715320732</v>
      </c>
      <c r="T158" s="1">
        <v>1.8493664338915652</v>
      </c>
      <c r="U158">
        <f>'Datastream-M'!BL159</f>
        <v>7.11</v>
      </c>
      <c r="V158" s="41">
        <f t="shared" si="2"/>
        <v>16.013513513513512</v>
      </c>
      <c r="W158">
        <f>'Datastream-M'!BM159</f>
        <v>6.08</v>
      </c>
      <c r="X158" s="41">
        <f t="shared" si="3"/>
        <v>13.362637362637365</v>
      </c>
      <c r="Y158" t="str">
        <f>'Datastream-M'!W159</f>
        <v>#NA</v>
      </c>
      <c r="Z158" t="str">
        <f>'Datastream-M'!X159</f>
        <v>#NA</v>
      </c>
      <c r="AA158" s="42" t="str">
        <f>'Datastream-M'!Y159</f>
        <v>#NA</v>
      </c>
      <c r="AB158">
        <f>'Datastream-M'!Z159</f>
        <v>106.6</v>
      </c>
      <c r="AE158">
        <f>'Datastream-M'!AC159</f>
        <v>0.61172499999999996</v>
      </c>
      <c r="AH158" t="str">
        <f>'Datastream-M'!AD159</f>
        <v>#NA</v>
      </c>
      <c r="AJ158">
        <f>'Datastream-M'!AF159</f>
        <v>95.116772999999995</v>
      </c>
      <c r="AK158">
        <f>'Datastream-M'!AG159</f>
        <v>3.63</v>
      </c>
      <c r="AL158">
        <f>'Datastream-M'!AH159</f>
        <v>34.5</v>
      </c>
      <c r="AQ158" s="2">
        <f>'Datastream-M'!AM159</f>
        <v>46.833399999999997</v>
      </c>
      <c r="AR158" s="2">
        <f>'Datastream-M'!AN159</f>
        <v>103.199</v>
      </c>
      <c r="AS158" s="8">
        <f>'West-Deutschland-Q'!AI159</f>
        <v>-5.9</v>
      </c>
      <c r="AT158" s="8">
        <f>100-'West-Deutschland-Q'!AJ159</f>
        <v>62</v>
      </c>
      <c r="AV158" s="19">
        <f>'[5]Deutschland Monatsdaten'!K158</f>
        <v>1.6468906745397407</v>
      </c>
      <c r="AW158" s="1">
        <f>'[5]Deutschland Monatsdaten'!J158</f>
        <v>0.82016635292658457</v>
      </c>
      <c r="BE158" t="str">
        <f>'Datastream-M'!AU159</f>
        <v>#NA</v>
      </c>
      <c r="BF158">
        <f>'Datastream-M'!AV159</f>
        <v>46.7</v>
      </c>
      <c r="BH158" s="1">
        <f>'Datastream-M'!AX159</f>
        <v>5.7</v>
      </c>
      <c r="BI158" s="1">
        <f>'Datastream-M'!AY159</f>
        <v>11.4</v>
      </c>
      <c r="BJ158" s="1">
        <f>'Datastream-M'!AZ159</f>
        <v>37.1</v>
      </c>
      <c r="BK158">
        <f>'Datastream-M'!BA159</f>
        <v>47.3</v>
      </c>
      <c r="BL158">
        <f>'Datastream-M'!BB159</f>
        <v>29.3</v>
      </c>
      <c r="BM158" s="26">
        <f>'Datastream-M'!BC159</f>
        <v>44.7</v>
      </c>
      <c r="BN158" s="26"/>
      <c r="BO158">
        <f>'Datastream-M'!AV158</f>
        <v>45.5</v>
      </c>
      <c r="BP158" s="38">
        <f t="shared" si="4"/>
        <v>44.4</v>
      </c>
      <c r="BQ158" s="30">
        <f t="shared" si="5"/>
        <v>5.9340389881074014</v>
      </c>
      <c r="BU158" s="40">
        <f>'Datastream-M'!CS159</f>
        <v>103.3</v>
      </c>
      <c r="BV158" s="40">
        <f>'Datastream-M'!CT159</f>
        <v>111.2</v>
      </c>
      <c r="BX158" s="41">
        <f>'Datastream-M'!BG159</f>
        <v>1.38</v>
      </c>
      <c r="BY158" s="41">
        <f>'Datastream-M'!BH159</f>
        <v>1.1499999999999999</v>
      </c>
      <c r="BZ158" s="40"/>
      <c r="CF158" s="1">
        <v>-0.45965381719095105</v>
      </c>
      <c r="CN158" s="8">
        <f>'West-Deutschland-Q'!AP159</f>
        <v>19.100000000000001</v>
      </c>
      <c r="CO158" s="8">
        <f>'West-Deutschland-Q'!AQ159</f>
        <v>13</v>
      </c>
      <c r="CV158">
        <f>'Datastream-M'!CF159</f>
        <v>291776</v>
      </c>
      <c r="DE158" s="8">
        <f>'West-Deutschland-Q'!AR159</f>
        <v>55.7</v>
      </c>
      <c r="DK158">
        <f>'Datastream-M'!CW159</f>
        <v>2.61</v>
      </c>
      <c r="DW158" s="19">
        <f>'[8]weltindexip-usd'!B38</f>
        <v>1.126014561275823</v>
      </c>
      <c r="EF158" s="1" t="str">
        <f>'Datastream-M'!DQ159</f>
        <v>#NA</v>
      </c>
    </row>
    <row r="159" spans="1:136">
      <c r="A159" s="3">
        <v>26710</v>
      </c>
      <c r="B159" t="str">
        <f>'Datastream-M'!B160</f>
        <v>#NA</v>
      </c>
      <c r="C159" s="9">
        <f>[7]Rawdata!D167</f>
        <v>106.29498647805285</v>
      </c>
      <c r="D159" s="9">
        <f>[7]Rawdata!G167</f>
        <v>109.26688457783249</v>
      </c>
      <c r="E159" s="9">
        <f>[7]Rawdata!J167</f>
        <v>103.40102764864206</v>
      </c>
      <c r="F159">
        <f>'Datastream-M'!F160</f>
        <v>45.7</v>
      </c>
      <c r="G159">
        <f>'Datastream-M'!G160</f>
        <v>0.62053199999999997</v>
      </c>
      <c r="H159">
        <f>'Datastream-M'!H160</f>
        <v>65.8</v>
      </c>
      <c r="I159">
        <f>'Datastream-M'!I160</f>
        <v>117.7</v>
      </c>
      <c r="J159">
        <f>'Datastream-M'!J160</f>
        <v>7.96</v>
      </c>
      <c r="K159" t="str">
        <f>'Datastream-M'!K160</f>
        <v>#NA</v>
      </c>
      <c r="L159">
        <f>'Datastream-M'!L160</f>
        <v>543.20000000000005</v>
      </c>
      <c r="M159">
        <f>'Datastream-M'!M160</f>
        <v>192617</v>
      </c>
      <c r="N159" t="str">
        <f>'Datastream-M'!N160</f>
        <v>#NA</v>
      </c>
      <c r="O159" t="str">
        <f>'Datastream-M'!O160</f>
        <v>#NA</v>
      </c>
      <c r="P159">
        <f>'Datastream-M'!P160</f>
        <v>0.8</v>
      </c>
      <c r="S159" s="1">
        <f>'[2]Deutschland Monatsdaten'!C159</f>
        <v>1.6744461796270369</v>
      </c>
      <c r="T159" s="1">
        <v>1.8662062752336961</v>
      </c>
      <c r="U159">
        <f>'Datastream-M'!BL160</f>
        <v>7.21</v>
      </c>
      <c r="V159" s="41">
        <f t="shared" si="2"/>
        <v>16.129753914988811</v>
      </c>
      <c r="W159">
        <f>'Datastream-M'!BM160</f>
        <v>6.14</v>
      </c>
      <c r="X159" s="41">
        <f t="shared" si="3"/>
        <v>13.147751605995717</v>
      </c>
      <c r="Y159" t="str">
        <f>'Datastream-M'!W160</f>
        <v>#NA</v>
      </c>
      <c r="Z159" t="str">
        <f>'Datastream-M'!X160</f>
        <v>#NA</v>
      </c>
      <c r="AA159" s="42" t="str">
        <f>'Datastream-M'!Y160</f>
        <v>#NA</v>
      </c>
      <c r="AB159">
        <f>'Datastream-M'!Z160</f>
        <v>108.2</v>
      </c>
      <c r="AE159">
        <f>'Datastream-M'!AC160</f>
        <v>0.62053199999999997</v>
      </c>
      <c r="AH159" t="str">
        <f>'Datastream-M'!AD160</f>
        <v>#NA</v>
      </c>
      <c r="AJ159">
        <f>'Datastream-M'!AF160</f>
        <v>95.348837000000003</v>
      </c>
      <c r="AK159">
        <f>'Datastream-M'!AG160</f>
        <v>3.78</v>
      </c>
      <c r="AL159">
        <f>'Datastream-M'!AH160</f>
        <v>34.6</v>
      </c>
      <c r="AQ159" s="2">
        <f>'Datastream-M'!AM160</f>
        <v>46.799799999999998</v>
      </c>
      <c r="AR159" s="2">
        <f>'Datastream-M'!AN160</f>
        <v>102.85680000000001</v>
      </c>
      <c r="AS159" s="8">
        <f>'West-Deutschland-Q'!AI160</f>
        <v>15.4</v>
      </c>
      <c r="AT159" s="8">
        <f>100-'West-Deutschland-Q'!AJ160</f>
        <v>56</v>
      </c>
      <c r="AV159" s="19">
        <f>'[5]Deutschland Monatsdaten'!K159</f>
        <v>1.6576765386162609</v>
      </c>
      <c r="AW159" s="1">
        <f>'[5]Deutschland Monatsdaten'!J159</f>
        <v>0.56032111482086155</v>
      </c>
      <c r="BE159" t="str">
        <f>'Datastream-M'!AU160</f>
        <v>#NA</v>
      </c>
      <c r="BF159">
        <f>'Datastream-M'!AV160</f>
        <v>46.6</v>
      </c>
      <c r="BH159" s="1">
        <f>'Datastream-M'!AX160</f>
        <v>5.8</v>
      </c>
      <c r="BI159" s="1">
        <f>'Datastream-M'!AY160</f>
        <v>11.9</v>
      </c>
      <c r="BJ159" s="1">
        <f>'Datastream-M'!AZ160</f>
        <v>39.4</v>
      </c>
      <c r="BK159">
        <f>'Datastream-M'!BA160</f>
        <v>49.8</v>
      </c>
      <c r="BL159">
        <f>'Datastream-M'!BB160</f>
        <v>31.8</v>
      </c>
      <c r="BM159" s="26">
        <f>'Datastream-M'!BC160</f>
        <v>44.9</v>
      </c>
      <c r="BN159" s="26"/>
      <c r="BO159">
        <f>'Datastream-M'!AV159</f>
        <v>46.7</v>
      </c>
      <c r="BP159" s="38">
        <f t="shared" si="4"/>
        <v>44.7</v>
      </c>
      <c r="BQ159" s="30">
        <f t="shared" si="5"/>
        <v>6.091547253002263</v>
      </c>
      <c r="BU159" s="40">
        <f>'Datastream-M'!CS160</f>
        <v>104.7</v>
      </c>
      <c r="BV159" s="40">
        <f>'Datastream-M'!CT160</f>
        <v>113.1</v>
      </c>
      <c r="BX159" s="41">
        <f>'Datastream-M'!BG160</f>
        <v>1.38</v>
      </c>
      <c r="BY159" s="41">
        <f>'Datastream-M'!BH160</f>
        <v>1.28</v>
      </c>
      <c r="BZ159" s="40"/>
      <c r="CF159" s="1">
        <v>-0.463836620095751</v>
      </c>
      <c r="CN159" s="8">
        <f>'West-Deutschland-Q'!AP160</f>
        <v>17</v>
      </c>
      <c r="CO159" s="8">
        <f>'West-Deutschland-Q'!AQ160</f>
        <v>12</v>
      </c>
      <c r="CV159">
        <f>'Datastream-M'!CF160</f>
        <v>296169</v>
      </c>
      <c r="DE159" s="8">
        <f>'West-Deutschland-Q'!AR160</f>
        <v>56.6</v>
      </c>
      <c r="DK159">
        <f>'Datastream-M'!CW160</f>
        <v>2.5099999999999998</v>
      </c>
      <c r="DW159" s="19">
        <f>'[8]weltindexip-usd'!B39</f>
        <v>1.1353993968229663</v>
      </c>
      <c r="EF159" s="1" t="str">
        <f>'Datastream-M'!DQ160</f>
        <v>#NA</v>
      </c>
    </row>
    <row r="160" spans="1:136">
      <c r="A160" s="3">
        <v>26738</v>
      </c>
      <c r="B160" t="str">
        <f>'Datastream-M'!B161</f>
        <v>#NA</v>
      </c>
      <c r="C160" s="9">
        <f>[7]Rawdata!D168</f>
        <v>104.89702517162472</v>
      </c>
      <c r="D160" s="9">
        <f>[7]Rawdata!G168</f>
        <v>107.73867640191874</v>
      </c>
      <c r="E160" s="9">
        <f>[7]Rawdata!J168</f>
        <v>102.12870075850257</v>
      </c>
      <c r="F160">
        <f>'Datastream-M'!F161</f>
        <v>44.7</v>
      </c>
      <c r="G160">
        <f>'Datastream-M'!G161</f>
        <v>0.69510899999999998</v>
      </c>
      <c r="H160">
        <f>'Datastream-M'!H161</f>
        <v>68.2</v>
      </c>
      <c r="I160">
        <f>'Datastream-M'!I161</f>
        <v>121.3</v>
      </c>
      <c r="J160">
        <f>'Datastream-M'!J161</f>
        <v>8.77</v>
      </c>
      <c r="K160" t="str">
        <f>'Datastream-M'!K161</f>
        <v>#NA</v>
      </c>
      <c r="L160">
        <f>'Datastream-M'!L161</f>
        <v>572.5</v>
      </c>
      <c r="M160">
        <f>'Datastream-M'!M161</f>
        <v>253566</v>
      </c>
      <c r="N160" t="str">
        <f>'Datastream-M'!N161</f>
        <v>#NA</v>
      </c>
      <c r="O160" t="str">
        <f>'Datastream-M'!O161</f>
        <v>#NA</v>
      </c>
      <c r="P160">
        <f>'Datastream-M'!P161</f>
        <v>0.9</v>
      </c>
      <c r="S160" s="1">
        <f>'[2]Deutschland Monatsdaten'!C160</f>
        <v>1.5488218804057472</v>
      </c>
      <c r="T160" s="1">
        <v>1.8754259311422243</v>
      </c>
      <c r="U160">
        <f>'Datastream-M'!BL161</f>
        <v>6.95</v>
      </c>
      <c r="V160" s="41">
        <f t="shared" si="2"/>
        <v>15.478841870824054</v>
      </c>
      <c r="W160">
        <f>'Datastream-M'!BM161</f>
        <v>5.93</v>
      </c>
      <c r="X160" s="41">
        <f t="shared" si="3"/>
        <v>12.725321888412017</v>
      </c>
      <c r="Y160" t="str">
        <f>'Datastream-M'!W161</f>
        <v>#NA</v>
      </c>
      <c r="Z160" t="str">
        <f>'Datastream-M'!X161</f>
        <v>#NA</v>
      </c>
      <c r="AA160" s="42" t="str">
        <f>'Datastream-M'!Y161</f>
        <v>#NA</v>
      </c>
      <c r="AB160">
        <f>'Datastream-M'!Z161</f>
        <v>111</v>
      </c>
      <c r="AE160">
        <f>'Datastream-M'!AC161</f>
        <v>0.69510899999999998</v>
      </c>
      <c r="AH160" t="str">
        <f>'Datastream-M'!AD161</f>
        <v>#NA</v>
      </c>
      <c r="AJ160">
        <f>'Datastream-M'!AF161</f>
        <v>95.762711999999993</v>
      </c>
      <c r="AK160">
        <f>'Datastream-M'!AG161</f>
        <v>3.78</v>
      </c>
      <c r="AL160">
        <f>'Datastream-M'!AH161</f>
        <v>34.700000000000003</v>
      </c>
      <c r="AQ160" s="2">
        <f>'Datastream-M'!AM161</f>
        <v>46.697299999999998</v>
      </c>
      <c r="AR160" s="2">
        <f>'Datastream-M'!AN161</f>
        <v>102.3691</v>
      </c>
      <c r="AS160" s="8">
        <f>'West-Deutschland-Q'!AI161</f>
        <v>10.199999999999999</v>
      </c>
      <c r="AT160" s="8">
        <f>100-'West-Deutschland-Q'!AJ161</f>
        <v>79</v>
      </c>
      <c r="AV160" s="19">
        <f>'[5]Deutschland Monatsdaten'!K160</f>
        <v>1.6715894112749392</v>
      </c>
      <c r="AW160" s="1">
        <f>'[5]Deutschland Monatsdaten'!J160</f>
        <v>0.49358208476334436</v>
      </c>
      <c r="BE160" t="str">
        <f>'Datastream-M'!AU161</f>
        <v>#NA</v>
      </c>
      <c r="BF160">
        <f>'Datastream-M'!AV161</f>
        <v>46.5</v>
      </c>
      <c r="BH160" s="1">
        <f>'Datastream-M'!AX161</f>
        <v>5.8</v>
      </c>
      <c r="BI160" s="1">
        <f>'Datastream-M'!AY161</f>
        <v>12.4</v>
      </c>
      <c r="BJ160" s="1">
        <f>'Datastream-M'!AZ161</f>
        <v>41.7</v>
      </c>
      <c r="BK160">
        <f>'Datastream-M'!BA161</f>
        <v>50.8</v>
      </c>
      <c r="BL160">
        <f>'Datastream-M'!BB161</f>
        <v>33.9</v>
      </c>
      <c r="BM160" s="26">
        <f>'Datastream-M'!BC161</f>
        <v>44.9</v>
      </c>
      <c r="BN160" s="26"/>
      <c r="BO160">
        <f>'Datastream-M'!AV160</f>
        <v>46.6</v>
      </c>
      <c r="BP160" s="38">
        <f t="shared" si="4"/>
        <v>44.9</v>
      </c>
      <c r="BQ160" s="30">
        <f t="shared" si="5"/>
        <v>5.4379960552949251</v>
      </c>
      <c r="BU160" s="40">
        <f>'Datastream-M'!CS161</f>
        <v>107</v>
      </c>
      <c r="BV160" s="40">
        <f>'Datastream-M'!CT161</f>
        <v>116.7</v>
      </c>
      <c r="BX160" s="41">
        <f>'Datastream-M'!BG161</f>
        <v>1.37</v>
      </c>
      <c r="BY160" s="41">
        <f>'Datastream-M'!BH161</f>
        <v>1.08</v>
      </c>
      <c r="BZ160" s="40"/>
      <c r="CF160" s="1">
        <v>-0.33157682496515645</v>
      </c>
      <c r="CN160" s="8">
        <f>'West-Deutschland-Q'!AP161</f>
        <v>9.9</v>
      </c>
      <c r="CO160" s="8">
        <f>'West-Deutschland-Q'!AQ161</f>
        <v>10.5</v>
      </c>
      <c r="CV160">
        <f>'Datastream-M'!CF161</f>
        <v>299699</v>
      </c>
      <c r="DE160" s="8">
        <f>'West-Deutschland-Q'!AR161</f>
        <v>62.7</v>
      </c>
      <c r="DK160">
        <f>'Datastream-M'!CW161</f>
        <v>2.71</v>
      </c>
      <c r="DW160" s="19">
        <f>'[8]weltindexip-usd'!B40</f>
        <v>1.144050514786598</v>
      </c>
      <c r="EF160" s="1" t="str">
        <f>'Datastream-M'!DQ161</f>
        <v>#NA</v>
      </c>
    </row>
    <row r="161" spans="1:136">
      <c r="A161" s="3">
        <v>26769</v>
      </c>
      <c r="B161" t="str">
        <f>'Datastream-M'!B162</f>
        <v>#NA</v>
      </c>
      <c r="C161" s="9">
        <f>[7]Rawdata!D169</f>
        <v>105.29644268774705</v>
      </c>
      <c r="D161" s="9">
        <f>[7]Rawdata!G169</f>
        <v>109.26688457783249</v>
      </c>
      <c r="E161" s="9">
        <f>[7]Rawdata!J169</f>
        <v>101.4436016638121</v>
      </c>
      <c r="F161">
        <f>'Datastream-M'!F162</f>
        <v>44.5</v>
      </c>
      <c r="G161">
        <f>'Datastream-M'!G162</f>
        <v>0.689747</v>
      </c>
      <c r="H161">
        <f>'Datastream-M'!H162</f>
        <v>68.5</v>
      </c>
      <c r="I161">
        <f>'Datastream-M'!I162</f>
        <v>121.6</v>
      </c>
      <c r="J161">
        <f>'Datastream-M'!J162</f>
        <v>10.62</v>
      </c>
      <c r="K161" t="str">
        <f>'Datastream-M'!K162</f>
        <v>#NA</v>
      </c>
      <c r="L161">
        <f>'Datastream-M'!L162</f>
        <v>542.5</v>
      </c>
      <c r="M161">
        <f>'Datastream-M'!M162</f>
        <v>234100</v>
      </c>
      <c r="N161" t="str">
        <f>'Datastream-M'!N162</f>
        <v>#NA</v>
      </c>
      <c r="O161" t="str">
        <f>'Datastream-M'!O162</f>
        <v>#NA</v>
      </c>
      <c r="P161">
        <f>'Datastream-M'!P162</f>
        <v>0.9</v>
      </c>
      <c r="S161" s="1">
        <f>'[2]Deutschland Monatsdaten'!C161</f>
        <v>1.0927701687845652</v>
      </c>
      <c r="T161" s="1">
        <v>1.9077494612345816</v>
      </c>
      <c r="U161">
        <f>'Datastream-M'!BL162</f>
        <v>7.46</v>
      </c>
      <c r="V161" s="41">
        <f t="shared" si="2"/>
        <v>16.614699331848552</v>
      </c>
      <c r="W161">
        <f>'Datastream-M'!BM162</f>
        <v>5.98</v>
      </c>
      <c r="X161" s="41">
        <f t="shared" si="3"/>
        <v>12.86021505376344</v>
      </c>
      <c r="Y161" t="str">
        <f>'Datastream-M'!W162</f>
        <v>#NA</v>
      </c>
      <c r="Z161" t="str">
        <f>'Datastream-M'!X162</f>
        <v>#NA</v>
      </c>
      <c r="AA161" s="42" t="str">
        <f>'Datastream-M'!Y162</f>
        <v>#NA</v>
      </c>
      <c r="AB161">
        <f>'Datastream-M'!Z162</f>
        <v>111.2</v>
      </c>
      <c r="AE161">
        <f>'Datastream-M'!AC162</f>
        <v>0.689747</v>
      </c>
      <c r="AH161" t="str">
        <f>'Datastream-M'!AD162</f>
        <v>#NA</v>
      </c>
      <c r="AJ161">
        <f>'Datastream-M'!AF162</f>
        <v>95.606695000000002</v>
      </c>
      <c r="AK161">
        <f>'Datastream-M'!AG162</f>
        <v>3.79</v>
      </c>
      <c r="AL161">
        <f>'Datastream-M'!AH162</f>
        <v>34.799999999999997</v>
      </c>
      <c r="AQ161" s="2">
        <f>'Datastream-M'!AM162</f>
        <v>46.546500000000002</v>
      </c>
      <c r="AR161" s="2">
        <f>'Datastream-M'!AN162</f>
        <v>101.78149999999999</v>
      </c>
      <c r="AS161" s="8">
        <f>'West-Deutschland-Q'!AI162</f>
        <v>23.2</v>
      </c>
      <c r="AT161" s="8">
        <f>100-'West-Deutschland-Q'!AJ162</f>
        <v>84</v>
      </c>
      <c r="AV161" s="19">
        <f>'[5]Deutschland Monatsdaten'!K161</f>
        <v>1.6835882575481884</v>
      </c>
      <c r="AW161" s="1">
        <f>'[5]Deutschland Monatsdaten'!J161</f>
        <v>0.27884910581999611</v>
      </c>
      <c r="BE161" t="str">
        <f>'Datastream-M'!AU162</f>
        <v>#NA</v>
      </c>
      <c r="BF161">
        <f>'Datastream-M'!AV162</f>
        <v>47.2</v>
      </c>
      <c r="BH161" s="1">
        <f>'Datastream-M'!AX162</f>
        <v>6</v>
      </c>
      <c r="BI161" s="1">
        <f>'Datastream-M'!AY162</f>
        <v>12.6</v>
      </c>
      <c r="BJ161" s="1">
        <f>'Datastream-M'!AZ162</f>
        <v>42.4</v>
      </c>
      <c r="BK161">
        <f>'Datastream-M'!BA162</f>
        <v>51.4</v>
      </c>
      <c r="BL161">
        <f>'Datastream-M'!BB162</f>
        <v>34.4</v>
      </c>
      <c r="BM161" s="26">
        <f>'Datastream-M'!BC162</f>
        <v>45.4</v>
      </c>
      <c r="BN161" s="26"/>
      <c r="BO161">
        <f>'Datastream-M'!AV161</f>
        <v>46.5</v>
      </c>
      <c r="BP161" s="38">
        <f t="shared" si="4"/>
        <v>44.9</v>
      </c>
      <c r="BQ161" s="30">
        <f t="shared" si="5"/>
        <v>5.4947683715913227</v>
      </c>
      <c r="BU161" s="40">
        <f>'Datastream-M'!CS162</f>
        <v>107.4</v>
      </c>
      <c r="BV161" s="40">
        <f>'Datastream-M'!CT162</f>
        <v>116.5</v>
      </c>
      <c r="BX161" s="41">
        <f>'Datastream-M'!BG162</f>
        <v>1.56</v>
      </c>
      <c r="BY161" s="41">
        <f>'Datastream-M'!BH162</f>
        <v>1.47</v>
      </c>
      <c r="BZ161" s="40"/>
      <c r="CF161" s="1">
        <v>-0.22374918203842087</v>
      </c>
      <c r="CN161" s="8">
        <f>'West-Deutschland-Q'!AP162</f>
        <v>14.6</v>
      </c>
      <c r="CO161" s="8">
        <f>'West-Deutschland-Q'!AQ162</f>
        <v>14</v>
      </c>
      <c r="CV161">
        <f>'Datastream-M'!CF162</f>
        <v>301801</v>
      </c>
      <c r="DE161" s="8">
        <f>'West-Deutschland-Q'!AR162</f>
        <v>66.8</v>
      </c>
      <c r="DK161">
        <f>'Datastream-M'!CW162</f>
        <v>2.4500000000000002</v>
      </c>
      <c r="DW161" s="19">
        <f>'[8]weltindexip-usd'!B41</f>
        <v>1.1440715910755059</v>
      </c>
      <c r="EF161" s="1" t="str">
        <f>'Datastream-M'!DQ162</f>
        <v>#NA</v>
      </c>
    </row>
    <row r="162" spans="1:136">
      <c r="A162" s="3">
        <v>26799</v>
      </c>
      <c r="B162" t="str">
        <f>'Datastream-M'!B163</f>
        <v>#NA</v>
      </c>
      <c r="C162" s="9">
        <f>[7]Rawdata!D170</f>
        <v>104.64738922404825</v>
      </c>
      <c r="D162" s="9">
        <f>[7]Rawdata!G170</f>
        <v>110.99885384386808</v>
      </c>
      <c r="E162" s="9">
        <f>[7]Rawdata!J170</f>
        <v>98.654269635429415</v>
      </c>
      <c r="F162">
        <f>'Datastream-M'!F163</f>
        <v>49</v>
      </c>
      <c r="G162">
        <f>'Datastream-M'!G163</f>
        <v>0.70113400000000003</v>
      </c>
      <c r="H162">
        <f>'Datastream-M'!H163</f>
        <v>66.900000000000006</v>
      </c>
      <c r="I162">
        <f>'Datastream-M'!I163</f>
        <v>123</v>
      </c>
      <c r="J162">
        <f>'Datastream-M'!J163</f>
        <v>12.42</v>
      </c>
      <c r="K162" t="str">
        <f>'Datastream-M'!K163</f>
        <v>#NA</v>
      </c>
      <c r="L162">
        <f>'Datastream-M'!L163</f>
        <v>485.7</v>
      </c>
      <c r="M162">
        <f>'Datastream-M'!M163</f>
        <v>215575</v>
      </c>
      <c r="N162" t="str">
        <f>'Datastream-M'!N163</f>
        <v>#NA</v>
      </c>
      <c r="O162" t="str">
        <f>'Datastream-M'!O163</f>
        <v>#NA</v>
      </c>
      <c r="P162">
        <f>'Datastream-M'!P163</f>
        <v>1</v>
      </c>
      <c r="S162" s="1">
        <f>'[2]Deutschland Monatsdaten'!C162</f>
        <v>0.42115850446055902</v>
      </c>
      <c r="T162" s="1">
        <v>1.9167284894156038</v>
      </c>
      <c r="U162">
        <f>'Datastream-M'!BL163</f>
        <v>7.57</v>
      </c>
      <c r="V162" s="41">
        <f t="shared" si="2"/>
        <v>16.674008810572687</v>
      </c>
      <c r="W162">
        <f>'Datastream-M'!BM163</f>
        <v>6.24</v>
      </c>
      <c r="X162" s="41">
        <f t="shared" si="3"/>
        <v>13.220338983050848</v>
      </c>
      <c r="Y162" t="str">
        <f>'Datastream-M'!W163</f>
        <v>#NA</v>
      </c>
      <c r="Z162" t="str">
        <f>'Datastream-M'!X163</f>
        <v>#NA</v>
      </c>
      <c r="AA162" s="42" t="str">
        <f>'Datastream-M'!Y163</f>
        <v>#NA</v>
      </c>
      <c r="AB162">
        <f>'Datastream-M'!Z163</f>
        <v>111.5</v>
      </c>
      <c r="AE162">
        <f>'Datastream-M'!AC163</f>
        <v>0.70113400000000003</v>
      </c>
      <c r="AH162" t="str">
        <f>'Datastream-M'!AD163</f>
        <v>#NA</v>
      </c>
      <c r="AJ162">
        <f>'Datastream-M'!AF163</f>
        <v>94.057377000000002</v>
      </c>
      <c r="AK162">
        <f>'Datastream-M'!AG163</f>
        <v>4.0199999999999996</v>
      </c>
      <c r="AL162">
        <f>'Datastream-M'!AH163</f>
        <v>34.9</v>
      </c>
      <c r="AQ162" s="2">
        <f>'Datastream-M'!AM163</f>
        <v>46.363399999999999</v>
      </c>
      <c r="AR162" s="2">
        <f>'Datastream-M'!AN163</f>
        <v>101.13</v>
      </c>
      <c r="AS162" s="8">
        <f>'West-Deutschland-Q'!AI163</f>
        <v>17.100000000000001</v>
      </c>
      <c r="AT162" s="8">
        <f>100-'West-Deutschland-Q'!AJ163</f>
        <v>98</v>
      </c>
      <c r="AV162" s="19">
        <f>'[5]Deutschland Monatsdaten'!K162</f>
        <v>1.6985761026805639</v>
      </c>
      <c r="AW162" s="1">
        <f>'[5]Deutschland Monatsdaten'!J162</f>
        <v>0.27476052134892359</v>
      </c>
      <c r="BE162" t="str">
        <f>'Datastream-M'!AU163</f>
        <v>#NA</v>
      </c>
      <c r="BF162">
        <f>'Datastream-M'!AV163</f>
        <v>48.5</v>
      </c>
      <c r="BH162" s="1">
        <f>'Datastream-M'!AX163</f>
        <v>6</v>
      </c>
      <c r="BI162" s="1">
        <f>'Datastream-M'!AY163</f>
        <v>13.4</v>
      </c>
      <c r="BJ162" s="1">
        <f>'Datastream-M'!AZ163</f>
        <v>46.2</v>
      </c>
      <c r="BK162">
        <f>'Datastream-M'!BA163</f>
        <v>59.5</v>
      </c>
      <c r="BL162">
        <f>'Datastream-M'!BB163</f>
        <v>36</v>
      </c>
      <c r="BM162" s="26">
        <f>'Datastream-M'!BC163</f>
        <v>45.7</v>
      </c>
      <c r="BN162" s="26"/>
      <c r="BO162">
        <f>'Datastream-M'!AV162</f>
        <v>47.2</v>
      </c>
      <c r="BP162" s="38">
        <f t="shared" si="4"/>
        <v>45.4</v>
      </c>
      <c r="BQ162" s="30">
        <f t="shared" si="5"/>
        <v>5.7335687614635713</v>
      </c>
      <c r="BU162" s="40">
        <f>'Datastream-M'!CS163</f>
        <v>107.6</v>
      </c>
      <c r="BV162" s="40">
        <f>'Datastream-M'!CT163</f>
        <v>116.9</v>
      </c>
      <c r="BX162" s="41">
        <f>'Datastream-M'!BG163</f>
        <v>1.48</v>
      </c>
      <c r="BY162" s="41">
        <f>'Datastream-M'!BH163</f>
        <v>1.27</v>
      </c>
      <c r="BZ162" s="40"/>
      <c r="CF162" s="1">
        <v>-8.8769553455919928E-2</v>
      </c>
      <c r="CN162" s="8">
        <f>'West-Deutschland-Q'!AP163</f>
        <v>10.8</v>
      </c>
      <c r="CO162" s="8">
        <f>'West-Deutschland-Q'!AQ163</f>
        <v>8.3000000000000007</v>
      </c>
      <c r="CV162">
        <f>'Datastream-M'!CF163</f>
        <v>304003</v>
      </c>
      <c r="DE162" s="8">
        <f>'West-Deutschland-Q'!AR163</f>
        <v>69.400000000000006</v>
      </c>
      <c r="DK162">
        <f>'Datastream-M'!CW163</f>
        <v>2.71</v>
      </c>
      <c r="DW162" s="19">
        <f>'[8]weltindexip-usd'!B42</f>
        <v>1.1558594791055361</v>
      </c>
      <c r="EF162" s="1" t="str">
        <f>'Datastream-M'!DQ163</f>
        <v>#NA</v>
      </c>
    </row>
    <row r="163" spans="1:136">
      <c r="A163" s="3">
        <v>26830</v>
      </c>
      <c r="B163" t="str">
        <f>'Datastream-M'!B164</f>
        <v>#NA</v>
      </c>
      <c r="C163" s="9">
        <f>[7]Rawdata!D171</f>
        <v>101.90139380070731</v>
      </c>
      <c r="D163" s="9">
        <f>[7]Rawdata!G171</f>
        <v>109.72534703060661</v>
      </c>
      <c r="E163" s="9">
        <f>[7]Rawdata!J171</f>
        <v>94.690482016148763</v>
      </c>
      <c r="F163">
        <f>'Datastream-M'!F164</f>
        <v>44.6</v>
      </c>
      <c r="G163">
        <f>'Datastream-M'!G164</f>
        <v>0.75871599999999995</v>
      </c>
      <c r="H163">
        <f>'Datastream-M'!H164</f>
        <v>68.2</v>
      </c>
      <c r="I163">
        <f>'Datastream-M'!I164</f>
        <v>124.2</v>
      </c>
      <c r="J163">
        <f>'Datastream-M'!J164</f>
        <v>13.62</v>
      </c>
      <c r="K163" t="str">
        <f>'Datastream-M'!K164</f>
        <v>#NA</v>
      </c>
      <c r="L163">
        <f>'Datastream-M'!L164</f>
        <v>474.8</v>
      </c>
      <c r="M163">
        <f>'Datastream-M'!M164</f>
        <v>198757</v>
      </c>
      <c r="N163" t="str">
        <f>'Datastream-M'!N164</f>
        <v>#NA</v>
      </c>
      <c r="O163" t="str">
        <f>'Datastream-M'!O164</f>
        <v>#NA</v>
      </c>
      <c r="P163">
        <f>'Datastream-M'!P164</f>
        <v>1</v>
      </c>
      <c r="S163" s="1">
        <f>'[2]Deutschland Monatsdaten'!C163</f>
        <v>0.53144141972717951</v>
      </c>
      <c r="T163" s="1">
        <v>1.9432813856849325</v>
      </c>
      <c r="U163">
        <f>'Datastream-M'!BL164</f>
        <v>7.31</v>
      </c>
      <c r="V163" s="41">
        <f t="shared" si="2"/>
        <v>15.99562363238512</v>
      </c>
      <c r="W163">
        <f>'Datastream-M'!BM164</f>
        <v>6.14</v>
      </c>
      <c r="X163" s="41">
        <f t="shared" si="3"/>
        <v>12.659793814432991</v>
      </c>
      <c r="Y163" t="str">
        <f>'Datastream-M'!W164</f>
        <v>#NA</v>
      </c>
      <c r="Z163" t="str">
        <f>'Datastream-M'!X164</f>
        <v>#NA</v>
      </c>
      <c r="AA163" s="42" t="str">
        <f>'Datastream-M'!Y164</f>
        <v>#NA</v>
      </c>
      <c r="AB163">
        <f>'Datastream-M'!Z164</f>
        <v>117.6</v>
      </c>
      <c r="AE163">
        <f>'Datastream-M'!AC164</f>
        <v>0.75871599999999995</v>
      </c>
      <c r="AH163" t="str">
        <f>'Datastream-M'!AD164</f>
        <v>#NA</v>
      </c>
      <c r="AJ163">
        <f>'Datastream-M'!AF164</f>
        <v>94.262294999999995</v>
      </c>
      <c r="AK163">
        <f>'Datastream-M'!AG164</f>
        <v>4.03</v>
      </c>
      <c r="AL163">
        <f>'Datastream-M'!AH164</f>
        <v>35</v>
      </c>
      <c r="AQ163" s="2">
        <f>'Datastream-M'!AM164</f>
        <v>46.170999999999999</v>
      </c>
      <c r="AR163" s="2">
        <f>'Datastream-M'!AN164</f>
        <v>100.4648</v>
      </c>
      <c r="AS163" s="8">
        <f>'West-Deutschland-Q'!AI164</f>
        <v>15.3</v>
      </c>
      <c r="AT163" s="8">
        <f>100-'West-Deutschland-Q'!AJ164</f>
        <v>99</v>
      </c>
      <c r="AV163" s="19">
        <f>'[5]Deutschland Monatsdaten'!K163</f>
        <v>1.7136547712766503</v>
      </c>
      <c r="AW163" s="1">
        <f>'[5]Deutschland Monatsdaten'!J163</f>
        <v>0.30917526258194328</v>
      </c>
      <c r="BE163" t="str">
        <f>'Datastream-M'!AU164</f>
        <v>#NA</v>
      </c>
      <c r="BF163">
        <f>'Datastream-M'!AV164</f>
        <v>48.9</v>
      </c>
      <c r="BH163" s="1">
        <f>'Datastream-M'!AX164</f>
        <v>6.4</v>
      </c>
      <c r="BI163" s="1">
        <f>'Datastream-M'!AY164</f>
        <v>14.4</v>
      </c>
      <c r="BJ163" s="1">
        <f>'Datastream-M'!AZ164</f>
        <v>50.3</v>
      </c>
      <c r="BK163">
        <f>'Datastream-M'!BA164</f>
        <v>65.7</v>
      </c>
      <c r="BL163">
        <f>'Datastream-M'!BB164</f>
        <v>38.799999999999997</v>
      </c>
      <c r="BM163" s="26">
        <f>'Datastream-M'!BC164</f>
        <v>45.9</v>
      </c>
      <c r="BN163" s="26"/>
      <c r="BO163">
        <f>'Datastream-M'!AV163</f>
        <v>48.5</v>
      </c>
      <c r="BP163" s="38">
        <f t="shared" si="4"/>
        <v>45.7</v>
      </c>
      <c r="BQ163" s="30">
        <f t="shared" si="5"/>
        <v>5.3116053964856427</v>
      </c>
      <c r="BU163" s="40">
        <f>'Datastream-M'!CS164</f>
        <v>112.5</v>
      </c>
      <c r="BV163" s="40">
        <f>'Datastream-M'!CT164</f>
        <v>124.7</v>
      </c>
      <c r="BX163" s="41">
        <f>'Datastream-M'!BG164</f>
        <v>1.51</v>
      </c>
      <c r="BY163" s="41">
        <f>'Datastream-M'!BH164</f>
        <v>1.24</v>
      </c>
      <c r="BZ163" s="40"/>
      <c r="CF163" s="1">
        <v>0.66676859029509483</v>
      </c>
      <c r="CN163" s="8">
        <f>'West-Deutschland-Q'!AP164</f>
        <v>6.5</v>
      </c>
      <c r="CO163" s="8">
        <f>'West-Deutschland-Q'!AQ164</f>
        <v>3.9</v>
      </c>
      <c r="CV163">
        <f>'Datastream-M'!CF164</f>
        <v>308327</v>
      </c>
      <c r="DE163" s="8">
        <f>'West-Deutschland-Q'!AR164</f>
        <v>70</v>
      </c>
      <c r="DK163">
        <f>'Datastream-M'!CW164</f>
        <v>2.4500000000000002</v>
      </c>
      <c r="DW163" s="19">
        <f>'[8]weltindexip-usd'!B43</f>
        <v>1.1601627629605524</v>
      </c>
      <c r="EF163" s="1" t="str">
        <f>'Datastream-M'!DQ164</f>
        <v>#NA</v>
      </c>
    </row>
    <row r="164" spans="1:136">
      <c r="A164" s="3">
        <v>26860</v>
      </c>
      <c r="B164" t="str">
        <f>'Datastream-M'!B165</f>
        <v>#NA</v>
      </c>
      <c r="C164" s="9">
        <f>[7]Rawdata!D172</f>
        <v>98.057000208029962</v>
      </c>
      <c r="D164" s="9">
        <f>[7]Rawdata!G172</f>
        <v>106.4651695886573</v>
      </c>
      <c r="E164" s="9">
        <f>[7]Rawdata!J172</f>
        <v>90.286273550281379</v>
      </c>
      <c r="F164">
        <f>'Datastream-M'!F165</f>
        <v>44.7</v>
      </c>
      <c r="G164">
        <f>'Datastream-M'!G165</f>
        <v>0.83713499999999996</v>
      </c>
      <c r="H164">
        <f>'Datastream-M'!H165</f>
        <v>68</v>
      </c>
      <c r="I164">
        <f>'Datastream-M'!I165</f>
        <v>125.8</v>
      </c>
      <c r="J164">
        <f>'Datastream-M'!J165</f>
        <v>14.3</v>
      </c>
      <c r="K164" t="str">
        <f>'Datastream-M'!K165</f>
        <v>#NA</v>
      </c>
      <c r="L164">
        <f>'Datastream-M'!L165</f>
        <v>448.9</v>
      </c>
      <c r="M164">
        <f>'Datastream-M'!M165</f>
        <v>166218</v>
      </c>
      <c r="N164" t="str">
        <f>'Datastream-M'!N165</f>
        <v>#NA</v>
      </c>
      <c r="O164" t="str">
        <f>'Datastream-M'!O165</f>
        <v>#NA</v>
      </c>
      <c r="P164">
        <f>'Datastream-M'!P165</f>
        <v>1.1000000000000001</v>
      </c>
      <c r="S164" s="1">
        <f>'[2]Deutschland Monatsdaten'!C164</f>
        <v>-0.40668426288579457</v>
      </c>
      <c r="T164" s="1">
        <v>1.9477266284472474</v>
      </c>
      <c r="U164">
        <f>'Datastream-M'!BL165</f>
        <v>7.46</v>
      </c>
      <c r="V164" s="41">
        <f t="shared" si="2"/>
        <v>16.252723311546841</v>
      </c>
      <c r="W164">
        <f>'Datastream-M'!BM165</f>
        <v>5.98</v>
      </c>
      <c r="X164" s="41">
        <f t="shared" si="3"/>
        <v>12.229038854805726</v>
      </c>
      <c r="Y164" t="str">
        <f>'Datastream-M'!W165</f>
        <v>#NA</v>
      </c>
      <c r="Z164" t="str">
        <f>'Datastream-M'!X165</f>
        <v>#NA</v>
      </c>
      <c r="AA164" s="42" t="str">
        <f>'Datastream-M'!Y165</f>
        <v>#NA</v>
      </c>
      <c r="AB164">
        <f>'Datastream-M'!Z165</f>
        <v>125.3</v>
      </c>
      <c r="AE164">
        <f>'Datastream-M'!AC165</f>
        <v>0.83713499999999996</v>
      </c>
      <c r="AH164" t="str">
        <f>'Datastream-M'!AD165</f>
        <v>#NA</v>
      </c>
      <c r="AJ164">
        <f>'Datastream-M'!AF165</f>
        <v>95.850622000000001</v>
      </c>
      <c r="AK164">
        <f>'Datastream-M'!AG165</f>
        <v>4.26</v>
      </c>
      <c r="AL164">
        <f>'Datastream-M'!AH165</f>
        <v>35.1</v>
      </c>
      <c r="AQ164" s="2">
        <f>'Datastream-M'!AM165</f>
        <v>45.998399999999997</v>
      </c>
      <c r="AR164" s="2">
        <f>'Datastream-M'!AN165</f>
        <v>99.8489</v>
      </c>
      <c r="AS164" s="8">
        <f>'West-Deutschland-Q'!AI165</f>
        <v>18.5</v>
      </c>
      <c r="AT164" s="8">
        <f>100-'West-Deutschland-Q'!AJ165</f>
        <v>98</v>
      </c>
      <c r="AV164" s="19">
        <f>'[5]Deutschland Monatsdaten'!K164</f>
        <v>1.7207664959977376</v>
      </c>
      <c r="AW164" s="1">
        <f>'[5]Deutschland Monatsdaten'!J164</f>
        <v>0.29276718365092896</v>
      </c>
      <c r="BE164" t="str">
        <f>'Datastream-M'!AU165</f>
        <v>#NA</v>
      </c>
      <c r="BF164">
        <f>'Datastream-M'!AV165</f>
        <v>48.6</v>
      </c>
      <c r="BH164" s="1">
        <f>'Datastream-M'!AX165</f>
        <v>6.6</v>
      </c>
      <c r="BI164" s="1">
        <f>'Datastream-M'!AY165</f>
        <v>15.4</v>
      </c>
      <c r="BJ164" s="1">
        <f>'Datastream-M'!AZ165</f>
        <v>54.3</v>
      </c>
      <c r="BK164">
        <f>'Datastream-M'!BA165</f>
        <v>67.5</v>
      </c>
      <c r="BL164">
        <f>'Datastream-M'!BB165</f>
        <v>43.4</v>
      </c>
      <c r="BM164" s="26">
        <f>'Datastream-M'!BC165</f>
        <v>46.2</v>
      </c>
      <c r="BN164" s="26"/>
      <c r="BO164">
        <f>'Datastream-M'!AV164</f>
        <v>48.9</v>
      </c>
      <c r="BP164" s="38">
        <f t="shared" si="4"/>
        <v>45.9</v>
      </c>
      <c r="BQ164" s="30">
        <f t="shared" si="5"/>
        <v>5.0887849629987993</v>
      </c>
      <c r="BU164" s="40">
        <f>'Datastream-M'!CS165</f>
        <v>118.3</v>
      </c>
      <c r="BV164" s="40">
        <f>'Datastream-M'!CT165</f>
        <v>135.19999999999999</v>
      </c>
      <c r="BX164" s="41">
        <f>'Datastream-M'!BG165</f>
        <v>1.49</v>
      </c>
      <c r="BY164" s="41">
        <f>'Datastream-M'!BH165</f>
        <v>1.21</v>
      </c>
      <c r="BZ164" s="40"/>
      <c r="CF164" s="1">
        <v>1.4338067518359596</v>
      </c>
      <c r="CN164" s="8">
        <f>'West-Deutschland-Q'!AP165</f>
        <v>-0.5</v>
      </c>
      <c r="CO164" s="8">
        <f>'West-Deutschland-Q'!AQ165</f>
        <v>-3</v>
      </c>
      <c r="CV164">
        <f>'Datastream-M'!CF165</f>
        <v>308744</v>
      </c>
      <c r="DE164" s="8">
        <f>'West-Deutschland-Q'!AR165</f>
        <v>66.599999999999994</v>
      </c>
      <c r="DK164">
        <f>'Datastream-M'!CW165</f>
        <v>2.56</v>
      </c>
      <c r="DW164" s="19">
        <f>'[8]weltindexip-usd'!B44</f>
        <v>1.1547066720740833</v>
      </c>
      <c r="EF164" s="1" t="str">
        <f>'Datastream-M'!DQ165</f>
        <v>#NA</v>
      </c>
    </row>
    <row r="165" spans="1:136">
      <c r="A165" s="3">
        <v>26891</v>
      </c>
      <c r="B165" t="str">
        <f>'Datastream-M'!B166</f>
        <v>#NA</v>
      </c>
      <c r="C165" s="9">
        <f>[7]Rawdata!D173</f>
        <v>96.359475764510094</v>
      </c>
      <c r="D165" s="9">
        <f>[7]Rawdata!G173</f>
        <v>104.12191705225624</v>
      </c>
      <c r="E165" s="9">
        <f>[7]Rawdata!J173</f>
        <v>89.111817959383416</v>
      </c>
      <c r="F165">
        <f>'Datastream-M'!F166</f>
        <v>44</v>
      </c>
      <c r="G165">
        <f>'Datastream-M'!G166</f>
        <v>0.80702799999999997</v>
      </c>
      <c r="H165">
        <f>'Datastream-M'!H166</f>
        <v>65.900000000000006</v>
      </c>
      <c r="I165">
        <f>'Datastream-M'!I166</f>
        <v>126.8</v>
      </c>
      <c r="J165">
        <f>'Datastream-M'!J166</f>
        <v>14.57</v>
      </c>
      <c r="K165" t="str">
        <f>'Datastream-M'!K166</f>
        <v>#NA</v>
      </c>
      <c r="L165">
        <f>'Datastream-M'!L166</f>
        <v>448.9</v>
      </c>
      <c r="M165">
        <f>'Datastream-M'!M166</f>
        <v>115441</v>
      </c>
      <c r="N165" t="str">
        <f>'Datastream-M'!N166</f>
        <v>#NA</v>
      </c>
      <c r="O165" t="str">
        <f>'Datastream-M'!O166</f>
        <v>#NA</v>
      </c>
      <c r="P165">
        <f>'Datastream-M'!P166</f>
        <v>1.1000000000000001</v>
      </c>
      <c r="S165" s="1">
        <f>'[2]Deutschland Monatsdaten'!C165</f>
        <v>0.46354759550760671</v>
      </c>
      <c r="T165" s="1">
        <v>1.9531875405773802</v>
      </c>
      <c r="U165">
        <f>'Datastream-M'!BL166</f>
        <v>7.87</v>
      </c>
      <c r="V165" s="41">
        <f t="shared" si="2"/>
        <v>17.034632034632033</v>
      </c>
      <c r="W165">
        <f>'Datastream-M'!BM166</f>
        <v>5.98</v>
      </c>
      <c r="X165" s="41">
        <f t="shared" si="3"/>
        <v>12.304526748971194</v>
      </c>
      <c r="Y165" t="str">
        <f>'Datastream-M'!W166</f>
        <v>#NA</v>
      </c>
      <c r="Z165" t="str">
        <f>'Datastream-M'!X166</f>
        <v>#NA</v>
      </c>
      <c r="AA165" s="42" t="str">
        <f>'Datastream-M'!Y166</f>
        <v>#NA</v>
      </c>
      <c r="AB165">
        <f>'Datastream-M'!Z166</f>
        <v>122.7</v>
      </c>
      <c r="AE165">
        <f>'Datastream-M'!AC166</f>
        <v>0.80702799999999997</v>
      </c>
      <c r="AH165" t="str">
        <f>'Datastream-M'!AD166</f>
        <v>#NA</v>
      </c>
      <c r="AJ165">
        <f>'Datastream-M'!AF166</f>
        <v>96.066253000000003</v>
      </c>
      <c r="AK165">
        <f>'Datastream-M'!AG166</f>
        <v>4.43</v>
      </c>
      <c r="AL165">
        <f>'Datastream-M'!AH166</f>
        <v>35.200000000000003</v>
      </c>
      <c r="AQ165" s="2">
        <f>'Datastream-M'!AM166</f>
        <v>45.8675</v>
      </c>
      <c r="AR165" s="2">
        <f>'Datastream-M'!AN166</f>
        <v>99.329599999999999</v>
      </c>
      <c r="AS165" s="8">
        <f>'West-Deutschland-Q'!AI166</f>
        <v>18.7</v>
      </c>
      <c r="AT165" s="8">
        <f>100-'West-Deutschland-Q'!AJ166</f>
        <v>100</v>
      </c>
      <c r="AV165" s="19">
        <f>'[5]Deutschland Monatsdaten'!K165</f>
        <v>1.740126344111345</v>
      </c>
      <c r="AW165" s="1">
        <f>'[5]Deutschland Monatsdaten'!J165</f>
        <v>-4.4263117033472377E-3</v>
      </c>
      <c r="BE165" t="str">
        <f>'Datastream-M'!AU166</f>
        <v>#NA</v>
      </c>
      <c r="BF165">
        <f>'Datastream-M'!AV166</f>
        <v>48.8</v>
      </c>
      <c r="BH165" s="1">
        <f>'Datastream-M'!AX166</f>
        <v>6.7</v>
      </c>
      <c r="BI165" s="1">
        <f>'Datastream-M'!AY166</f>
        <v>15.7</v>
      </c>
      <c r="BJ165" s="1">
        <f>'Datastream-M'!AZ166</f>
        <v>55.8</v>
      </c>
      <c r="BK165">
        <f>'Datastream-M'!BA166</f>
        <v>68.2</v>
      </c>
      <c r="BL165">
        <f>'Datastream-M'!BB166</f>
        <v>45.1</v>
      </c>
      <c r="BM165" s="26">
        <f>'Datastream-M'!BC166</f>
        <v>46.4</v>
      </c>
      <c r="BN165" s="26"/>
      <c r="BO165">
        <f>'Datastream-M'!AV165</f>
        <v>48.6</v>
      </c>
      <c r="BP165" s="38">
        <f t="shared" si="4"/>
        <v>46.2</v>
      </c>
      <c r="BQ165" s="30">
        <f t="shared" si="5"/>
        <v>5.4892767041540065</v>
      </c>
      <c r="BU165" s="40">
        <f>'Datastream-M'!CS166</f>
        <v>116.4</v>
      </c>
      <c r="BV165" s="40">
        <f>'Datastream-M'!CT166</f>
        <v>131.80000000000001</v>
      </c>
      <c r="BX165" s="41">
        <f>'Datastream-M'!BG166</f>
        <v>1.49</v>
      </c>
      <c r="BY165" s="41">
        <f>'Datastream-M'!BH166</f>
        <v>1.3</v>
      </c>
      <c r="BZ165" s="40"/>
      <c r="CF165" s="1">
        <v>3.6498621309815262</v>
      </c>
      <c r="CN165" s="8">
        <f>'West-Deutschland-Q'!AP166</f>
        <v>-12.8</v>
      </c>
      <c r="CO165" s="8">
        <f>'West-Deutschland-Q'!AQ166</f>
        <v>-8.5</v>
      </c>
      <c r="CV165">
        <f>'Datastream-M'!CF166</f>
        <v>311022</v>
      </c>
      <c r="DE165" s="8">
        <f>'West-Deutschland-Q'!AR166</f>
        <v>66.599999999999994</v>
      </c>
      <c r="DK165">
        <f>'Datastream-M'!CW166</f>
        <v>2.5099999999999998</v>
      </c>
      <c r="DW165" s="19">
        <f>'[8]weltindexip-usd'!B45</f>
        <v>1.1696675150864879</v>
      </c>
      <c r="EF165" s="1" t="str">
        <f>'Datastream-M'!DQ166</f>
        <v>#NA</v>
      </c>
    </row>
    <row r="166" spans="1:136">
      <c r="A166" s="3">
        <v>26922</v>
      </c>
      <c r="B166" t="str">
        <f>'Datastream-M'!B167</f>
        <v>#NA</v>
      </c>
      <c r="C166" s="9">
        <f>[7]Rawdata!D174</f>
        <v>94.012897857291449</v>
      </c>
      <c r="D166" s="9">
        <f>[7]Rawdata!G174</f>
        <v>101.42208260814193</v>
      </c>
      <c r="E166" s="9">
        <f>[7]Rawdata!J174</f>
        <v>87.154391974553462</v>
      </c>
      <c r="F166">
        <f>'Datastream-M'!F167</f>
        <v>44.5</v>
      </c>
      <c r="G166">
        <f>'Datastream-M'!G167</f>
        <v>0.80652199999999996</v>
      </c>
      <c r="H166">
        <f>'Datastream-M'!H167</f>
        <v>66</v>
      </c>
      <c r="I166">
        <f>'Datastream-M'!I167</f>
        <v>128.1</v>
      </c>
      <c r="J166">
        <f>'Datastream-M'!J167</f>
        <v>14.25</v>
      </c>
      <c r="K166" t="str">
        <f>'Datastream-M'!K167</f>
        <v>#NA</v>
      </c>
      <c r="L166">
        <f>'Datastream-M'!L167</f>
        <v>435.5</v>
      </c>
      <c r="M166">
        <f>'Datastream-M'!M167</f>
        <v>137405</v>
      </c>
      <c r="N166" t="str">
        <f>'Datastream-M'!N167</f>
        <v>#NA</v>
      </c>
      <c r="O166" t="str">
        <f>'Datastream-M'!O167</f>
        <v>#NA</v>
      </c>
      <c r="P166">
        <f>'Datastream-M'!P167</f>
        <v>1.1000000000000001</v>
      </c>
      <c r="S166" s="1">
        <f>'[2]Deutschland Monatsdaten'!C166</f>
        <v>0.36347737700619676</v>
      </c>
      <c r="T166" s="1">
        <v>1.9822019194157949</v>
      </c>
      <c r="U166">
        <f>'Datastream-M'!BL167</f>
        <v>8.18</v>
      </c>
      <c r="V166" s="41">
        <f t="shared" si="2"/>
        <v>17.629310344827587</v>
      </c>
      <c r="W166">
        <f>'Datastream-M'!BM167</f>
        <v>6.19</v>
      </c>
      <c r="X166" s="41">
        <f t="shared" si="3"/>
        <v>12.684426229508198</v>
      </c>
      <c r="Y166" t="str">
        <f>'Datastream-M'!W167</f>
        <v>#NA</v>
      </c>
      <c r="Z166" t="str">
        <f>'Datastream-M'!X167</f>
        <v>#NA</v>
      </c>
      <c r="AA166" s="42" t="str">
        <f>'Datastream-M'!Y167</f>
        <v>#NA</v>
      </c>
      <c r="AB166">
        <f>'Datastream-M'!Z167</f>
        <v>122.3</v>
      </c>
      <c r="AE166">
        <f>'Datastream-M'!AC167</f>
        <v>0.80652199999999996</v>
      </c>
      <c r="AH166" t="str">
        <f>'Datastream-M'!AD167</f>
        <v>#NA</v>
      </c>
      <c r="AJ166">
        <f>'Datastream-M'!AF167</f>
        <v>96.680498</v>
      </c>
      <c r="AK166">
        <f>'Datastream-M'!AG167</f>
        <v>4.58</v>
      </c>
      <c r="AL166">
        <f>'Datastream-M'!AH167</f>
        <v>35.299999999999997</v>
      </c>
      <c r="AQ166" s="2">
        <f>'Datastream-M'!AM167</f>
        <v>45.784199999999998</v>
      </c>
      <c r="AR166" s="2">
        <f>'Datastream-M'!AN167</f>
        <v>98.918599999999998</v>
      </c>
      <c r="AS166" s="8">
        <f>'West-Deutschland-Q'!AI167</f>
        <v>18.600000000000001</v>
      </c>
      <c r="AT166" s="8">
        <f>100-'West-Deutschland-Q'!AJ167</f>
        <v>100</v>
      </c>
      <c r="AV166" s="19">
        <f>'[5]Deutschland Monatsdaten'!K166</f>
        <v>1.7492357815727499</v>
      </c>
      <c r="AW166" s="1">
        <f>'[5]Deutschland Monatsdaten'!J166</f>
        <v>-7.8486342497565531E-2</v>
      </c>
      <c r="BE166" t="str">
        <f>'Datastream-M'!AU167</f>
        <v>#NA</v>
      </c>
      <c r="BF166">
        <f>'Datastream-M'!AV167</f>
        <v>48.8</v>
      </c>
      <c r="BH166" s="1">
        <f>'Datastream-M'!AX167</f>
        <v>6.9</v>
      </c>
      <c r="BI166" s="1">
        <f>'Datastream-M'!AY167</f>
        <v>15.6</v>
      </c>
      <c r="BJ166" s="1">
        <f>'Datastream-M'!AZ167</f>
        <v>54.3</v>
      </c>
      <c r="BK166">
        <f>'Datastream-M'!BA167</f>
        <v>63.8</v>
      </c>
      <c r="BL166">
        <f>'Datastream-M'!BB167</f>
        <v>45.1</v>
      </c>
      <c r="BM166" s="26">
        <f>'Datastream-M'!BC167</f>
        <v>46.7</v>
      </c>
      <c r="BN166" s="26"/>
      <c r="BO166">
        <f>'Datastream-M'!AV166</f>
        <v>48.8</v>
      </c>
      <c r="BP166" s="38">
        <f t="shared" si="4"/>
        <v>46.4</v>
      </c>
      <c r="BQ166" s="30">
        <f t="shared" si="5"/>
        <v>5.6787043626832254</v>
      </c>
      <c r="BU166" s="40">
        <f>'Datastream-M'!CS167</f>
        <v>115.2</v>
      </c>
      <c r="BV166" s="40">
        <f>'Datastream-M'!CT167</f>
        <v>132.5</v>
      </c>
      <c r="BX166" s="41">
        <f>'Datastream-M'!BG167</f>
        <v>1.41</v>
      </c>
      <c r="BY166" s="41">
        <f>'Datastream-M'!BH167</f>
        <v>1.19</v>
      </c>
      <c r="BZ166" s="40"/>
      <c r="CF166" s="1">
        <v>2.6668940811923592</v>
      </c>
      <c r="CN166" s="8">
        <f>'West-Deutschland-Q'!AP167</f>
        <v>-15.2</v>
      </c>
      <c r="CO166" s="8">
        <f>'West-Deutschland-Q'!AQ167</f>
        <v>-10.6</v>
      </c>
      <c r="CV166">
        <f>'Datastream-M'!CF167</f>
        <v>314731</v>
      </c>
      <c r="DE166" s="8">
        <f>'West-Deutschland-Q'!AR167</f>
        <v>64.099999999999994</v>
      </c>
      <c r="DK166">
        <f>'Datastream-M'!CW167</f>
        <v>2.25</v>
      </c>
      <c r="DW166" s="19">
        <f>'[8]weltindexip-usd'!B46</f>
        <v>1.1732835433071487</v>
      </c>
      <c r="EF166" s="1" t="str">
        <f>'Datastream-M'!DQ167</f>
        <v>#NA</v>
      </c>
    </row>
    <row r="167" spans="1:136">
      <c r="A167" s="3">
        <v>26952</v>
      </c>
      <c r="B167" t="str">
        <f>'Datastream-M'!B168</f>
        <v>#NA</v>
      </c>
      <c r="C167" s="9">
        <f>[7]Rawdata!D175</f>
        <v>92.61493655086332</v>
      </c>
      <c r="D167" s="9">
        <f>[7]Rawdata!G175</f>
        <v>101.37114233561148</v>
      </c>
      <c r="E167" s="9">
        <f>[7]Rawdata!J175</f>
        <v>84.658673843895286</v>
      </c>
      <c r="F167">
        <f>'Datastream-M'!F168</f>
        <v>42.6</v>
      </c>
      <c r="G167">
        <f>'Datastream-M'!G168</f>
        <v>0.810697</v>
      </c>
      <c r="H167">
        <f>'Datastream-M'!H168</f>
        <v>65.599999999999994</v>
      </c>
      <c r="I167">
        <f>'Datastream-M'!I168</f>
        <v>128.80000000000001</v>
      </c>
      <c r="J167">
        <f>'Datastream-M'!J168</f>
        <v>14.49</v>
      </c>
      <c r="K167" t="str">
        <f>'Datastream-M'!K168</f>
        <v>#NA</v>
      </c>
      <c r="L167">
        <f>'Datastream-M'!L168</f>
        <v>470.7</v>
      </c>
      <c r="M167">
        <f>'Datastream-M'!M168</f>
        <v>157488</v>
      </c>
      <c r="N167" t="str">
        <f>'Datastream-M'!N168</f>
        <v>#NA</v>
      </c>
      <c r="O167" t="str">
        <f>'Datastream-M'!O168</f>
        <v>#NA</v>
      </c>
      <c r="P167">
        <f>'Datastream-M'!P168</f>
        <v>1.2</v>
      </c>
      <c r="S167" s="1">
        <f>'[2]Deutschland Monatsdaten'!C167</f>
        <v>0.77698777517058049</v>
      </c>
      <c r="T167" s="1">
        <v>1.9788870688298152</v>
      </c>
      <c r="U167">
        <f>'Datastream-M'!BL168</f>
        <v>8.23</v>
      </c>
      <c r="V167" s="41">
        <f t="shared" si="2"/>
        <v>17.623126338329765</v>
      </c>
      <c r="W167">
        <f>'Datastream-M'!BM168</f>
        <v>6.54</v>
      </c>
      <c r="X167" s="41">
        <f t="shared" si="3"/>
        <v>13.401639344262295</v>
      </c>
      <c r="Y167" t="str">
        <f>'Datastream-M'!W168</f>
        <v>#NA</v>
      </c>
      <c r="Z167" t="str">
        <f>'Datastream-M'!X168</f>
        <v>#NA</v>
      </c>
      <c r="AA167" s="42" t="str">
        <f>'Datastream-M'!Y168</f>
        <v>#NA</v>
      </c>
      <c r="AB167">
        <f>'Datastream-M'!Z168</f>
        <v>121.7</v>
      </c>
      <c r="AE167">
        <f>'Datastream-M'!AC168</f>
        <v>0.810697</v>
      </c>
      <c r="AH167" t="str">
        <f>'Datastream-M'!AD168</f>
        <v>#NA</v>
      </c>
      <c r="AJ167">
        <f>'Datastream-M'!AF168</f>
        <v>94.354838999999998</v>
      </c>
      <c r="AK167">
        <f>'Datastream-M'!AG168</f>
        <v>4.58</v>
      </c>
      <c r="AL167">
        <f>'Datastream-M'!AH168</f>
        <v>35.4</v>
      </c>
      <c r="AQ167" s="2">
        <f>'Datastream-M'!AM168</f>
        <v>45.752200000000002</v>
      </c>
      <c r="AR167" s="2">
        <f>'Datastream-M'!AN168</f>
        <v>98.622799999999998</v>
      </c>
      <c r="AS167" s="8">
        <f>'West-Deutschland-Q'!AI168</f>
        <v>22.3</v>
      </c>
      <c r="AT167" s="8">
        <f>100-'West-Deutschland-Q'!AJ168</f>
        <v>92</v>
      </c>
      <c r="AV167" s="19">
        <f>'[5]Deutschland Monatsdaten'!K167</f>
        <v>1.7669282909348727</v>
      </c>
      <c r="AW167" s="1">
        <f>'[5]Deutschland Monatsdaten'!J167</f>
        <v>0.16723910746172063</v>
      </c>
      <c r="BE167" t="str">
        <f>'Datastream-M'!AU168</f>
        <v>#NA</v>
      </c>
      <c r="BF167">
        <f>'Datastream-M'!AV168</f>
        <v>50.1</v>
      </c>
      <c r="BH167" s="1">
        <f>'Datastream-M'!AX168</f>
        <v>7.4</v>
      </c>
      <c r="BI167" s="1">
        <f>'Datastream-M'!AY168</f>
        <v>16.100000000000001</v>
      </c>
      <c r="BJ167" s="1">
        <f>'Datastream-M'!AZ168</f>
        <v>55.1</v>
      </c>
      <c r="BK167">
        <f>'Datastream-M'!BA168</f>
        <v>62.6</v>
      </c>
      <c r="BL167">
        <f>'Datastream-M'!BB168</f>
        <v>46.7</v>
      </c>
      <c r="BM167" s="26">
        <f>'Datastream-M'!BC168</f>
        <v>47.1</v>
      </c>
      <c r="BN167" s="26"/>
      <c r="BO167">
        <f>'Datastream-M'!AV167</f>
        <v>48.8</v>
      </c>
      <c r="BP167" s="38">
        <f t="shared" si="4"/>
        <v>46.7</v>
      </c>
      <c r="BQ167" s="30">
        <f t="shared" si="5"/>
        <v>5.6494596624879581</v>
      </c>
      <c r="BU167" s="40">
        <f>'Datastream-M'!CS168</f>
        <v>114.4</v>
      </c>
      <c r="BV167" s="40">
        <f>'Datastream-M'!CT168</f>
        <v>132.30000000000001</v>
      </c>
      <c r="BX167" s="41">
        <f>'Datastream-M'!BG168</f>
        <v>1.54</v>
      </c>
      <c r="BY167" s="41">
        <f>'Datastream-M'!BH168</f>
        <v>1.25</v>
      </c>
      <c r="BZ167" s="40"/>
      <c r="CF167" s="1">
        <v>2.2475413410361931</v>
      </c>
      <c r="CN167" s="8">
        <f>'West-Deutschland-Q'!AP168</f>
        <v>-9.6</v>
      </c>
      <c r="CO167" s="8">
        <f>'West-Deutschland-Q'!AQ168</f>
        <v>-14.3</v>
      </c>
      <c r="CV167">
        <f>'Datastream-M'!CF168</f>
        <v>315283</v>
      </c>
      <c r="DE167" s="8">
        <f>'West-Deutschland-Q'!AR168</f>
        <v>63</v>
      </c>
      <c r="DK167">
        <f>'Datastream-M'!CW168</f>
        <v>1.99</v>
      </c>
      <c r="DW167" s="19">
        <f>'[8]weltindexip-usd'!B47</f>
        <v>1.1775177726022414</v>
      </c>
      <c r="EF167" s="1" t="str">
        <f>'Datastream-M'!DQ168</f>
        <v>#NA</v>
      </c>
    </row>
    <row r="168" spans="1:136">
      <c r="A168" s="3">
        <v>26983</v>
      </c>
      <c r="B168" t="str">
        <f>'Datastream-M'!B169</f>
        <v>#NA</v>
      </c>
      <c r="C168" s="9">
        <f>[7]Rawdata!D176</f>
        <v>85.724984397753275</v>
      </c>
      <c r="D168" s="9">
        <f>[7]Rawdata!G176</f>
        <v>97.958144076070809</v>
      </c>
      <c r="E168" s="9">
        <f>[7]Rawdata!J176</f>
        <v>75.018350868607783</v>
      </c>
      <c r="F168">
        <f>'Datastream-M'!F169</f>
        <v>43.6</v>
      </c>
      <c r="G168">
        <f>'Datastream-M'!G169</f>
        <v>0.75807800000000003</v>
      </c>
      <c r="H168">
        <f>'Datastream-M'!H169</f>
        <v>70.400000000000006</v>
      </c>
      <c r="I168">
        <f>'Datastream-M'!I169</f>
        <v>129.6</v>
      </c>
      <c r="J168">
        <f>'Datastream-M'!J169</f>
        <v>13.62</v>
      </c>
      <c r="K168" t="str">
        <f>'Datastream-M'!K169</f>
        <v>#NA</v>
      </c>
      <c r="L168">
        <f>'Datastream-M'!L169</f>
        <v>409.6</v>
      </c>
      <c r="M168">
        <f>'Datastream-M'!M169</f>
        <v>122277</v>
      </c>
      <c r="N168" t="str">
        <f>'Datastream-M'!N169</f>
        <v>#NA</v>
      </c>
      <c r="O168" t="str">
        <f>'Datastream-M'!O169</f>
        <v>#NA</v>
      </c>
      <c r="P168">
        <f>'Datastream-M'!P169</f>
        <v>1.3</v>
      </c>
      <c r="S168" s="1">
        <f>'[2]Deutschland Monatsdaten'!C168</f>
        <v>0.7723722494499573</v>
      </c>
      <c r="T168" s="1">
        <v>1.9797699455519961</v>
      </c>
      <c r="U168">
        <f>'Datastream-M'!BL169</f>
        <v>8.5399999999999991</v>
      </c>
      <c r="V168" s="41">
        <f t="shared" si="2"/>
        <v>18.131634819532909</v>
      </c>
      <c r="W168">
        <f>'Datastream-M'!BM169</f>
        <v>6.7</v>
      </c>
      <c r="X168" s="41">
        <f t="shared" si="3"/>
        <v>13.373253493013973</v>
      </c>
      <c r="Y168" t="str">
        <f>'Datastream-M'!W169</f>
        <v>#NA</v>
      </c>
      <c r="Z168" t="str">
        <f>'Datastream-M'!X169</f>
        <v>#NA</v>
      </c>
      <c r="AA168" s="42" t="str">
        <f>'Datastream-M'!Y169</f>
        <v>#NA</v>
      </c>
      <c r="AB168">
        <f>'Datastream-M'!Z169</f>
        <v>118.2</v>
      </c>
      <c r="AE168">
        <f>'Datastream-M'!AC169</f>
        <v>0.75807800000000003</v>
      </c>
      <c r="AH168" t="str">
        <f>'Datastream-M'!AD169</f>
        <v>#NA</v>
      </c>
      <c r="AJ168">
        <f>'Datastream-M'!AF169</f>
        <v>89.453861000000003</v>
      </c>
      <c r="AK168">
        <f>'Datastream-M'!AG169</f>
        <v>4.5999999999999996</v>
      </c>
      <c r="AL168">
        <f>'Datastream-M'!AH169</f>
        <v>35.5</v>
      </c>
      <c r="AQ168" s="2">
        <f>'Datastream-M'!AM169</f>
        <v>45.7819</v>
      </c>
      <c r="AR168" s="2">
        <f>'Datastream-M'!AN169</f>
        <v>98.463999999999999</v>
      </c>
      <c r="AS168" s="8">
        <f>'West-Deutschland-Q'!AI169</f>
        <v>23.3</v>
      </c>
      <c r="AT168" s="8">
        <f>100-'West-Deutschland-Q'!AJ169</f>
        <v>68</v>
      </c>
      <c r="AV168" s="19">
        <f>'[5]Deutschland Monatsdaten'!K168</f>
        <v>1.7841868149581215</v>
      </c>
      <c r="AW168" s="1">
        <f>'[5]Deutschland Monatsdaten'!J168</f>
        <v>9.8094065497557004E-2</v>
      </c>
      <c r="BE168" t="str">
        <f>'Datastream-M'!AU169</f>
        <v>#NA</v>
      </c>
      <c r="BF168">
        <f>'Datastream-M'!AV169</f>
        <v>53.5</v>
      </c>
      <c r="BH168" s="1">
        <f>'Datastream-M'!AX169</f>
        <v>10</v>
      </c>
      <c r="BI168" s="1">
        <f>'Datastream-M'!AY169</f>
        <v>18.3</v>
      </c>
      <c r="BJ168" s="1">
        <f>'Datastream-M'!AZ169</f>
        <v>56</v>
      </c>
      <c r="BK168">
        <f>'Datastream-M'!BA169</f>
        <v>63.5</v>
      </c>
      <c r="BL168">
        <f>'Datastream-M'!BB169</f>
        <v>47.5</v>
      </c>
      <c r="BM168" s="26">
        <f>'Datastream-M'!BC169</f>
        <v>47.9</v>
      </c>
      <c r="BN168" s="26"/>
      <c r="BO168">
        <f>'Datastream-M'!AV168</f>
        <v>50.1</v>
      </c>
      <c r="BP168" s="38">
        <f t="shared" si="4"/>
        <v>47.1</v>
      </c>
      <c r="BQ168" s="30">
        <f t="shared" si="5"/>
        <v>6.0679771738528219</v>
      </c>
      <c r="BU168" s="40">
        <f>'Datastream-M'!CS169</f>
        <v>112.1</v>
      </c>
      <c r="BV168" s="40">
        <f>'Datastream-M'!CT169</f>
        <v>126.9</v>
      </c>
      <c r="BX168" s="41">
        <f>'Datastream-M'!BG169</f>
        <v>1.52</v>
      </c>
      <c r="BY168" s="41">
        <f>'Datastream-M'!BH169</f>
        <v>1.19</v>
      </c>
      <c r="BZ168" s="40"/>
      <c r="CF168" s="1">
        <v>1.1927682029687827</v>
      </c>
      <c r="CN168" s="8">
        <f>'West-Deutschland-Q'!AP169</f>
        <v>-14.5</v>
      </c>
      <c r="CO168" s="8">
        <f>'West-Deutschland-Q'!AQ169</f>
        <v>-19.3</v>
      </c>
      <c r="CV168">
        <f>'Datastream-M'!CF169</f>
        <v>317774</v>
      </c>
      <c r="DE168" s="8">
        <f>'West-Deutschland-Q'!AR169</f>
        <v>57.8</v>
      </c>
      <c r="DK168">
        <f>'Datastream-M'!CW169</f>
        <v>1.94</v>
      </c>
      <c r="DW168" s="19">
        <f>'[8]weltindexip-usd'!B48</f>
        <v>1.183436491372915</v>
      </c>
      <c r="EF168" s="1" t="str">
        <f>'Datastream-M'!DQ169</f>
        <v>#NA</v>
      </c>
    </row>
    <row r="169" spans="1:136">
      <c r="A169" s="3">
        <v>27013</v>
      </c>
      <c r="B169" t="str">
        <f>'Datastream-M'!B170</f>
        <v>#NA</v>
      </c>
      <c r="C169" s="9">
        <f>[7]Rawdata!D177</f>
        <v>85.774911587268576</v>
      </c>
      <c r="D169" s="9">
        <f>[7]Rawdata!G177</f>
        <v>95.462070722078366</v>
      </c>
      <c r="E169" s="9">
        <f>[7]Rawdata!J177</f>
        <v>77.073648152679226</v>
      </c>
      <c r="F169">
        <f>'Datastream-M'!F170</f>
        <v>44.7</v>
      </c>
      <c r="G169">
        <f>'Datastream-M'!G170</f>
        <v>0.73627900000000002</v>
      </c>
      <c r="H169">
        <f>'Datastream-M'!H170</f>
        <v>73.099999999999994</v>
      </c>
      <c r="I169">
        <f>'Datastream-M'!I170</f>
        <v>129.19999999999999</v>
      </c>
      <c r="J169">
        <f>'Datastream-M'!J170</f>
        <v>13.2</v>
      </c>
      <c r="K169" t="str">
        <f>'Datastream-M'!K170</f>
        <v>#NA</v>
      </c>
      <c r="L169">
        <f>'Datastream-M'!L170</f>
        <v>396.3</v>
      </c>
      <c r="M169">
        <f>'Datastream-M'!M170</f>
        <v>70138</v>
      </c>
      <c r="N169" t="str">
        <f>'Datastream-M'!N170</f>
        <v>#NA</v>
      </c>
      <c r="O169" t="str">
        <f>'Datastream-M'!O170</f>
        <v>#NA</v>
      </c>
      <c r="P169">
        <f>'Datastream-M'!P170</f>
        <v>1.6</v>
      </c>
      <c r="S169" s="1">
        <f>'[2]Deutschland Monatsdaten'!C169</f>
        <v>0.29071344340417671</v>
      </c>
      <c r="T169" s="1">
        <v>2.0024881739555878</v>
      </c>
      <c r="U169">
        <f>'Datastream-M'!BL170</f>
        <v>7.72</v>
      </c>
      <c r="V169" s="41">
        <f t="shared" si="2"/>
        <v>16.116910229645093</v>
      </c>
      <c r="W169">
        <f>'Datastream-M'!BM170</f>
        <v>6.49</v>
      </c>
      <c r="X169" s="41">
        <f t="shared" si="3"/>
        <v>12.130841121495326</v>
      </c>
      <c r="Y169" t="str">
        <f>'Datastream-M'!W170</f>
        <v>#NA</v>
      </c>
      <c r="Z169" t="str">
        <f>'Datastream-M'!X170</f>
        <v>#NA</v>
      </c>
      <c r="AA169" s="42" t="str">
        <f>'Datastream-M'!Y170</f>
        <v>#NA</v>
      </c>
      <c r="AB169">
        <f>'Datastream-M'!Z170</f>
        <v>117.2</v>
      </c>
      <c r="AE169">
        <f>'Datastream-M'!AC170</f>
        <v>0.73627900000000002</v>
      </c>
      <c r="AH169" t="str">
        <f>'Datastream-M'!AD170</f>
        <v>#NA</v>
      </c>
      <c r="AJ169">
        <f>'Datastream-M'!AF170</f>
        <v>86.980108000000001</v>
      </c>
      <c r="AK169">
        <f>'Datastream-M'!AG170</f>
        <v>4.5999999999999996</v>
      </c>
      <c r="AL169">
        <f>'Datastream-M'!AH170</f>
        <v>35.6</v>
      </c>
      <c r="AQ169" s="2">
        <f>'Datastream-M'!AM170</f>
        <v>45.877000000000002</v>
      </c>
      <c r="AR169" s="2">
        <f>'Datastream-M'!AN170</f>
        <v>98.448700000000002</v>
      </c>
      <c r="AS169" s="8">
        <f>'West-Deutschland-Q'!AI170</f>
        <v>43</v>
      </c>
      <c r="AT169" s="8">
        <f>100-'West-Deutschland-Q'!AJ170</f>
        <v>41</v>
      </c>
      <c r="AV169" s="19">
        <f>'[5]Deutschland Monatsdaten'!K169</f>
        <v>1.8060065008395951</v>
      </c>
      <c r="AW169" s="1">
        <f>'[5]Deutschland Monatsdaten'!J169</f>
        <v>-0.80081150766735631</v>
      </c>
      <c r="BE169" t="str">
        <f>'Datastream-M'!AU170</f>
        <v>#NA</v>
      </c>
      <c r="BF169">
        <f>'Datastream-M'!AV170</f>
        <v>55.5</v>
      </c>
      <c r="BH169" s="1">
        <f>'Datastream-M'!AX170</f>
        <v>10</v>
      </c>
      <c r="BI169" s="1">
        <f>'Datastream-M'!AY170</f>
        <v>18.600000000000001</v>
      </c>
      <c r="BJ169" s="1">
        <f>'Datastream-M'!AZ170</f>
        <v>57.8</v>
      </c>
      <c r="BK169">
        <f>'Datastream-M'!BA170</f>
        <v>67.900000000000006</v>
      </c>
      <c r="BL169">
        <f>'Datastream-M'!BB170</f>
        <v>48</v>
      </c>
      <c r="BM169" s="26">
        <f>'Datastream-M'!BC170</f>
        <v>48.6</v>
      </c>
      <c r="BN169" s="26"/>
      <c r="BO169">
        <f>'Datastream-M'!AV169</f>
        <v>53.5</v>
      </c>
      <c r="BP169" s="38">
        <f t="shared" si="4"/>
        <v>47.9</v>
      </c>
      <c r="BQ169" s="30">
        <f t="shared" si="5"/>
        <v>6.2476316722329432</v>
      </c>
      <c r="BU169" s="40">
        <f>'Datastream-M'!CS170</f>
        <v>112.1</v>
      </c>
      <c r="BV169" s="40">
        <f>'Datastream-M'!CT170</f>
        <v>124.3</v>
      </c>
      <c r="BX169" s="41">
        <f>'Datastream-M'!BG170</f>
        <v>1.49</v>
      </c>
      <c r="BY169" s="41">
        <f>'Datastream-M'!BH170</f>
        <v>1.1000000000000001</v>
      </c>
      <c r="BZ169" s="40"/>
      <c r="CF169" s="1">
        <v>1.595978273535257</v>
      </c>
      <c r="CN169" s="8">
        <f>'West-Deutschland-Q'!AP170</f>
        <v>-21.1</v>
      </c>
      <c r="CO169" s="8">
        <f>'West-Deutschland-Q'!AQ170</f>
        <v>-22.3</v>
      </c>
      <c r="CV169">
        <f>'Datastream-M'!CF170</f>
        <v>323367</v>
      </c>
      <c r="DE169" s="8">
        <f>'West-Deutschland-Q'!AR170</f>
        <v>50.5</v>
      </c>
      <c r="DK169">
        <f>'Datastream-M'!CW170</f>
        <v>1.69</v>
      </c>
      <c r="DW169" s="19">
        <f>'[8]weltindexip-usd'!B49</f>
        <v>1.1816644804364902</v>
      </c>
      <c r="EF169" s="1" t="str">
        <f>'Datastream-M'!DQ170</f>
        <v>#NA</v>
      </c>
    </row>
    <row r="170" spans="1:136">
      <c r="A170" s="3">
        <v>27044</v>
      </c>
      <c r="B170" t="str">
        <f>'Datastream-M'!B171</f>
        <v>#NA</v>
      </c>
      <c r="C170" s="9">
        <f>[7]Rawdata!D178</f>
        <v>87.47243603078843</v>
      </c>
      <c r="D170" s="9">
        <f>[7]Rawdata!G178</f>
        <v>95.71677208473065</v>
      </c>
      <c r="E170" s="9">
        <f>[7]Rawdata!J178</f>
        <v>79.911915830682659</v>
      </c>
      <c r="F170">
        <f>'Datastream-M'!F171</f>
        <v>45.3</v>
      </c>
      <c r="G170">
        <f>'Datastream-M'!G171</f>
        <v>0.69539600000000001</v>
      </c>
      <c r="H170">
        <f>'Datastream-M'!H171</f>
        <v>66.2</v>
      </c>
      <c r="I170">
        <f>'Datastream-M'!I171</f>
        <v>131.69999999999999</v>
      </c>
      <c r="J170">
        <f>'Datastream-M'!J171</f>
        <v>12.09</v>
      </c>
      <c r="K170" t="str">
        <f>'Datastream-M'!K171</f>
        <v>#NA</v>
      </c>
      <c r="L170">
        <f>'Datastream-M'!L171</f>
        <v>433.4</v>
      </c>
      <c r="M170">
        <f>'Datastream-M'!M171</f>
        <v>105379</v>
      </c>
      <c r="N170" t="str">
        <f>'Datastream-M'!N171</f>
        <v>#NA</v>
      </c>
      <c r="O170" t="str">
        <f>'Datastream-M'!O171</f>
        <v>#NA</v>
      </c>
      <c r="P170">
        <f>'Datastream-M'!P171</f>
        <v>1.6</v>
      </c>
      <c r="S170" s="1">
        <f>'[2]Deutschland Monatsdaten'!C170</f>
        <v>0.21331700211621993</v>
      </c>
      <c r="T170" s="1">
        <v>1.9919100842910327</v>
      </c>
      <c r="U170">
        <f>'Datastream-M'!BL171</f>
        <v>9.36</v>
      </c>
      <c r="V170" s="41">
        <f t="shared" si="2"/>
        <v>19.259259259259256</v>
      </c>
      <c r="W170">
        <f>'Datastream-M'!BM171</f>
        <v>7.21</v>
      </c>
      <c r="X170" s="41">
        <f t="shared" si="3"/>
        <v>12.990990990990991</v>
      </c>
      <c r="Y170" t="str">
        <f>'Datastream-M'!W171</f>
        <v>#NA</v>
      </c>
      <c r="Z170" t="str">
        <f>'Datastream-M'!X171</f>
        <v>#NA</v>
      </c>
      <c r="AA170" s="42" t="str">
        <f>'Datastream-M'!Y171</f>
        <v>#NA</v>
      </c>
      <c r="AB170">
        <f>'Datastream-M'!Z171</f>
        <v>115.1</v>
      </c>
      <c r="AE170">
        <f>'Datastream-M'!AC171</f>
        <v>0.69539600000000001</v>
      </c>
      <c r="AH170" t="str">
        <f>'Datastream-M'!AD171</f>
        <v>#NA</v>
      </c>
      <c r="AJ170">
        <f>'Datastream-M'!AF171</f>
        <v>81.715209999999999</v>
      </c>
      <c r="AK170">
        <f>'Datastream-M'!AG171</f>
        <v>5.07</v>
      </c>
      <c r="AL170">
        <f>'Datastream-M'!AH171</f>
        <v>35.700000000000003</v>
      </c>
      <c r="AQ170" s="2">
        <f>'Datastream-M'!AM171</f>
        <v>46.031399999999998</v>
      </c>
      <c r="AR170" s="2">
        <f>'Datastream-M'!AN171</f>
        <v>98.562799999999996</v>
      </c>
      <c r="AS170" s="8">
        <f>'West-Deutschland-Q'!AI171</f>
        <v>-13.5</v>
      </c>
      <c r="AT170" s="8">
        <f>100-'West-Deutschland-Q'!AJ171</f>
        <v>71</v>
      </c>
      <c r="AV170" s="19">
        <f>'[5]Deutschland Monatsdaten'!K170</f>
        <v>1.8236715447176461</v>
      </c>
      <c r="AW170" s="1">
        <f>'[5]Deutschland Monatsdaten'!J170</f>
        <v>-0.80239952320129482</v>
      </c>
      <c r="BE170" t="str">
        <f>'Datastream-M'!AU171</f>
        <v>#NA</v>
      </c>
      <c r="BF170">
        <f>'Datastream-M'!AV171</f>
        <v>61.3</v>
      </c>
      <c r="BH170" s="1">
        <f>'Datastream-M'!AX171</f>
        <v>21.8</v>
      </c>
      <c r="BI170" s="1">
        <f>'Datastream-M'!AY171</f>
        <v>28.1</v>
      </c>
      <c r="BJ170" s="1">
        <f>'Datastream-M'!AZ171</f>
        <v>59.2</v>
      </c>
      <c r="BK170">
        <f>'Datastream-M'!BA171</f>
        <v>73.400000000000006</v>
      </c>
      <c r="BL170">
        <f>'Datastream-M'!BB171</f>
        <v>47.6</v>
      </c>
      <c r="BM170" s="26">
        <f>'Datastream-M'!BC171</f>
        <v>50.4</v>
      </c>
      <c r="BN170" s="26"/>
      <c r="BO170">
        <f>'Datastream-M'!AV170</f>
        <v>55.5</v>
      </c>
      <c r="BP170" s="38">
        <f t="shared" si="4"/>
        <v>48.6</v>
      </c>
      <c r="BQ170" s="30">
        <f t="shared" si="5"/>
        <v>7.2908098407238464</v>
      </c>
      <c r="BU170" s="40">
        <f>'Datastream-M'!CS171</f>
        <v>111.6</v>
      </c>
      <c r="BV170" s="40">
        <f>'Datastream-M'!CT171</f>
        <v>119.9</v>
      </c>
      <c r="BX170" s="41">
        <f>'Datastream-M'!BG171</f>
        <v>1.64</v>
      </c>
      <c r="BY170" s="41">
        <f>'Datastream-M'!BH171</f>
        <v>1.35</v>
      </c>
      <c r="BZ170" s="40"/>
      <c r="CF170" s="1">
        <v>1.5246349972194766</v>
      </c>
      <c r="CN170" s="8">
        <f>'West-Deutschland-Q'!AP171</f>
        <v>-21.2</v>
      </c>
      <c r="CO170" s="8">
        <f>'West-Deutschland-Q'!AQ171</f>
        <v>-20.9</v>
      </c>
      <c r="CV170">
        <f>'Datastream-M'!CF171</f>
        <v>322506</v>
      </c>
      <c r="DE170" s="8">
        <f>'West-Deutschland-Q'!AR171</f>
        <v>50.1</v>
      </c>
      <c r="DK170">
        <f>'Datastream-M'!CW171</f>
        <v>1.69</v>
      </c>
      <c r="DW170" s="19">
        <f>'[8]weltindexip-usd'!B50</f>
        <v>1.1779262201098091</v>
      </c>
      <c r="EF170" s="1" t="str">
        <f>'Datastream-M'!DQ171</f>
        <v>#NA</v>
      </c>
    </row>
    <row r="171" spans="1:136">
      <c r="A171" s="3">
        <v>27075</v>
      </c>
      <c r="B171" t="str">
        <f>'Datastream-M'!B172</f>
        <v>#NA</v>
      </c>
      <c r="C171" s="9">
        <f>[7]Rawdata!D179</f>
        <v>87.322654462242568</v>
      </c>
      <c r="D171" s="9">
        <f>[7]Rawdata!G179</f>
        <v>94.239504181347371</v>
      </c>
      <c r="E171" s="9">
        <f>[7]Rawdata!J179</f>
        <v>80.890628823097629</v>
      </c>
      <c r="F171">
        <f>'Datastream-M'!F172</f>
        <v>46.2</v>
      </c>
      <c r="G171">
        <f>'Datastream-M'!G172</f>
        <v>0.72069700000000003</v>
      </c>
      <c r="H171">
        <f>'Datastream-M'!H172</f>
        <v>67</v>
      </c>
      <c r="I171">
        <f>'Datastream-M'!I172</f>
        <v>132.69999999999999</v>
      </c>
      <c r="J171">
        <f>'Datastream-M'!J172</f>
        <v>10.67</v>
      </c>
      <c r="K171" t="str">
        <f>'Datastream-M'!K172</f>
        <v>#NA</v>
      </c>
      <c r="L171">
        <f>'Datastream-M'!L172</f>
        <v>400.3</v>
      </c>
      <c r="M171">
        <f>'Datastream-M'!M172</f>
        <v>123652</v>
      </c>
      <c r="N171" t="str">
        <f>'Datastream-M'!N172</f>
        <v>#NA</v>
      </c>
      <c r="O171" t="str">
        <f>'Datastream-M'!O172</f>
        <v>#NA</v>
      </c>
      <c r="P171">
        <f>'Datastream-M'!P172</f>
        <v>1.7</v>
      </c>
      <c r="S171" s="1">
        <f>'[2]Deutschland Monatsdaten'!C171</f>
        <v>5.640138652852339E-2</v>
      </c>
      <c r="T171" s="1">
        <v>1.979975359574595</v>
      </c>
      <c r="U171">
        <f>'Datastream-M'!BL172</f>
        <v>9.31</v>
      </c>
      <c r="V171" s="41">
        <f t="shared" si="2"/>
        <v>18.472222222222221</v>
      </c>
      <c r="W171">
        <f>'Datastream-M'!BM172</f>
        <v>6.49</v>
      </c>
      <c r="X171" s="41">
        <f t="shared" si="3"/>
        <v>10.587275693311584</v>
      </c>
      <c r="Y171" t="str">
        <f>'Datastream-M'!W172</f>
        <v>#NA</v>
      </c>
      <c r="Z171" t="str">
        <f>'Datastream-M'!X172</f>
        <v>#NA</v>
      </c>
      <c r="AA171" s="42" t="str">
        <f>'Datastream-M'!Y172</f>
        <v>#NA</v>
      </c>
      <c r="AB171">
        <f>'Datastream-M'!Z172</f>
        <v>116.1</v>
      </c>
      <c r="AE171">
        <f>'Datastream-M'!AC172</f>
        <v>0.72069700000000003</v>
      </c>
      <c r="AH171" t="str">
        <f>'Datastream-M'!AD172</f>
        <v>#NA</v>
      </c>
      <c r="AJ171">
        <f>'Datastream-M'!AF172</f>
        <v>81.803797000000003</v>
      </c>
      <c r="AK171">
        <f>'Datastream-M'!AG172</f>
        <v>15.5</v>
      </c>
      <c r="AL171">
        <f>'Datastream-M'!AH172</f>
        <v>35.799999999999997</v>
      </c>
      <c r="AQ171" s="2">
        <f>'Datastream-M'!AM172</f>
        <v>46.218400000000003</v>
      </c>
      <c r="AR171" s="2">
        <f>'Datastream-M'!AN172</f>
        <v>98.748599999999996</v>
      </c>
      <c r="AS171" s="8">
        <f>'West-Deutschland-Q'!AI172</f>
        <v>-13.5</v>
      </c>
      <c r="AT171" s="8">
        <f>100-'West-Deutschland-Q'!AJ172</f>
        <v>84</v>
      </c>
      <c r="AV171" s="19">
        <f>'[5]Deutschland Monatsdaten'!K171</f>
        <v>1.8514578804713007</v>
      </c>
      <c r="AW171" s="1">
        <f>'[5]Deutschland Monatsdaten'!J171</f>
        <v>-1.0086351646489966</v>
      </c>
      <c r="BE171" t="str">
        <f>'Datastream-M'!AU172</f>
        <v>#NA</v>
      </c>
      <c r="BF171">
        <f>'Datastream-M'!AV172</f>
        <v>62.5</v>
      </c>
      <c r="BH171" s="1">
        <f>'Datastream-M'!AX172</f>
        <v>21.9</v>
      </c>
      <c r="BI171" s="1">
        <f>'Datastream-M'!AY172</f>
        <v>28.9</v>
      </c>
      <c r="BJ171" s="1">
        <f>'Datastream-M'!AZ172</f>
        <v>63.3</v>
      </c>
      <c r="BK171">
        <f>'Datastream-M'!BA172</f>
        <v>81.7</v>
      </c>
      <c r="BL171">
        <f>'Datastream-M'!BB172</f>
        <v>49.5</v>
      </c>
      <c r="BM171" s="26">
        <f>'Datastream-M'!BC172</f>
        <v>51.6</v>
      </c>
      <c r="BN171" s="26"/>
      <c r="BO171">
        <f>'Datastream-M'!AV171</f>
        <v>61.3</v>
      </c>
      <c r="BP171" s="38">
        <f t="shared" si="4"/>
        <v>50.4</v>
      </c>
      <c r="BQ171" s="30">
        <f t="shared" si="5"/>
        <v>21.506957847750162</v>
      </c>
      <c r="BU171" s="40">
        <f>'Datastream-M'!CS172</f>
        <v>112.9</v>
      </c>
      <c r="BV171" s="40">
        <f>'Datastream-M'!CT172</f>
        <v>120.6</v>
      </c>
      <c r="BX171" s="41">
        <f>'Datastream-M'!BG172</f>
        <v>1.65</v>
      </c>
      <c r="BY171" s="41">
        <f>'Datastream-M'!BH172</f>
        <v>1.48</v>
      </c>
      <c r="BZ171" s="40"/>
      <c r="CF171" s="1">
        <v>0.77644592545387581</v>
      </c>
      <c r="CN171" s="8">
        <f>'West-Deutschland-Q'!AP172</f>
        <v>-24.4</v>
      </c>
      <c r="CO171" s="8">
        <f>'West-Deutschland-Q'!AQ172</f>
        <v>-25.6</v>
      </c>
      <c r="CV171">
        <f>'Datastream-M'!CF172</f>
        <v>324114</v>
      </c>
      <c r="DE171" s="8">
        <f>'West-Deutschland-Q'!AR172</f>
        <v>51</v>
      </c>
      <c r="DK171">
        <f>'Datastream-M'!CW172</f>
        <v>1.59</v>
      </c>
      <c r="DW171" s="19">
        <f>'[8]weltindexip-usd'!B51</f>
        <v>1.1700170089874686</v>
      </c>
      <c r="EF171" s="1" t="str">
        <f>'Datastream-M'!DQ172</f>
        <v>#NA</v>
      </c>
    </row>
    <row r="172" spans="1:136">
      <c r="A172" s="3">
        <v>27103</v>
      </c>
      <c r="B172" t="str">
        <f>'Datastream-M'!B173</f>
        <v>#NA</v>
      </c>
      <c r="C172" s="9">
        <f>[7]Rawdata!D180</f>
        <v>89.469523611400035</v>
      </c>
      <c r="D172" s="9">
        <f>[7]Rawdata!G180</f>
        <v>94.952667996773783</v>
      </c>
      <c r="E172" s="9">
        <f>[7]Rawdata!J180</f>
        <v>84.316124296550043</v>
      </c>
      <c r="F172">
        <f>'Datastream-M'!F173</f>
        <v>45.4</v>
      </c>
      <c r="G172">
        <f>'Datastream-M'!G173</f>
        <v>0.74780800000000003</v>
      </c>
      <c r="H172">
        <f>'Datastream-M'!H173</f>
        <v>68</v>
      </c>
      <c r="I172">
        <f>'Datastream-M'!I173</f>
        <v>133.69999999999999</v>
      </c>
      <c r="J172">
        <f>'Datastream-M'!J173</f>
        <v>11.2</v>
      </c>
      <c r="K172" t="str">
        <f>'Datastream-M'!K173</f>
        <v>#NA</v>
      </c>
      <c r="L172">
        <f>'Datastream-M'!L173</f>
        <v>399.9</v>
      </c>
      <c r="M172">
        <f>'Datastream-M'!M173</f>
        <v>180953</v>
      </c>
      <c r="N172" t="str">
        <f>'Datastream-M'!N173</f>
        <v>#NA</v>
      </c>
      <c r="O172" t="str">
        <f>'Datastream-M'!O173</f>
        <v>#NA</v>
      </c>
      <c r="P172">
        <f>'Datastream-M'!P173</f>
        <v>1.8</v>
      </c>
      <c r="S172" s="1">
        <f>'[2]Deutschland Monatsdaten'!C172</f>
        <v>1.5588674096722849E-2</v>
      </c>
      <c r="T172" s="1">
        <v>2.0010974883663963</v>
      </c>
      <c r="U172">
        <f>'Datastream-M'!BL173</f>
        <v>9.56</v>
      </c>
      <c r="V172" s="41">
        <f t="shared" si="2"/>
        <v>18.527131782945737</v>
      </c>
      <c r="W172">
        <f>'Datastream-M'!BM173</f>
        <v>7.41</v>
      </c>
      <c r="X172" s="41">
        <f t="shared" si="3"/>
        <v>11.856</v>
      </c>
      <c r="Y172" t="str">
        <f>'Datastream-M'!W173</f>
        <v>#NA</v>
      </c>
      <c r="Z172" t="str">
        <f>'Datastream-M'!X173</f>
        <v>#NA</v>
      </c>
      <c r="AA172" s="42" t="str">
        <f>'Datastream-M'!Y173</f>
        <v>#NA</v>
      </c>
      <c r="AB172">
        <f>'Datastream-M'!Z173</f>
        <v>116.7</v>
      </c>
      <c r="AE172">
        <f>'Datastream-M'!AC173</f>
        <v>0.74780800000000003</v>
      </c>
      <c r="AH172" t="str">
        <f>'Datastream-M'!AD173</f>
        <v>#NA</v>
      </c>
      <c r="AJ172">
        <f>'Datastream-M'!AF173</f>
        <v>82.731554000000003</v>
      </c>
      <c r="AK172">
        <f>'Datastream-M'!AG173</f>
        <v>15.5</v>
      </c>
      <c r="AL172">
        <f>'Datastream-M'!AH173</f>
        <v>35.9</v>
      </c>
      <c r="AQ172" s="2">
        <f>'Datastream-M'!AM173</f>
        <v>46.405099999999997</v>
      </c>
      <c r="AR172" s="2">
        <f>'Datastream-M'!AN173</f>
        <v>98.934700000000007</v>
      </c>
      <c r="AS172" s="8">
        <f>'West-Deutschland-Q'!AI173</f>
        <v>-0.5</v>
      </c>
      <c r="AT172" s="8">
        <f>100-'West-Deutschland-Q'!AJ173</f>
        <v>93</v>
      </c>
      <c r="AV172" s="19">
        <f>'[5]Deutschland Monatsdaten'!K172</f>
        <v>1.8768151435044089</v>
      </c>
      <c r="AW172" s="1">
        <f>'[5]Deutschland Monatsdaten'!J172</f>
        <v>-1.0746332801390133</v>
      </c>
      <c r="BE172" t="str">
        <f>'Datastream-M'!AU173</f>
        <v>#NA</v>
      </c>
      <c r="BF172">
        <f>'Datastream-M'!AV173</f>
        <v>63</v>
      </c>
      <c r="BH172" s="1">
        <f>'Datastream-M'!AX173</f>
        <v>21.9</v>
      </c>
      <c r="BI172" s="1">
        <f>'Datastream-M'!AY173</f>
        <v>29.5</v>
      </c>
      <c r="BJ172" s="1">
        <f>'Datastream-M'!AZ173</f>
        <v>66</v>
      </c>
      <c r="BK172">
        <f>'Datastream-M'!BA173</f>
        <v>81.599999999999994</v>
      </c>
      <c r="BL172">
        <f>'Datastream-M'!BB173</f>
        <v>53.3</v>
      </c>
      <c r="BM172" s="26">
        <f>'Datastream-M'!BC173</f>
        <v>52.4</v>
      </c>
      <c r="BN172" s="26"/>
      <c r="BO172">
        <f>'Datastream-M'!AV172</f>
        <v>62.5</v>
      </c>
      <c r="BP172" s="38">
        <f t="shared" si="4"/>
        <v>51.6</v>
      </c>
      <c r="BQ172" s="30">
        <f t="shared" si="5"/>
        <v>20.727245496170138</v>
      </c>
      <c r="BU172" s="40">
        <f>'Datastream-M'!CS173</f>
        <v>112.9</v>
      </c>
      <c r="BV172" s="40">
        <f>'Datastream-M'!CT173</f>
        <v>121.9</v>
      </c>
      <c r="BX172" s="41">
        <f>'Datastream-M'!BG173</f>
        <v>1.7</v>
      </c>
      <c r="BY172" s="41">
        <f>'Datastream-M'!BH173</f>
        <v>1.39</v>
      </c>
      <c r="BZ172" s="40"/>
      <c r="CF172" s="1">
        <v>1.1216279478512126</v>
      </c>
      <c r="CN172" s="8">
        <f>'West-Deutschland-Q'!AP173</f>
        <v>-18.7</v>
      </c>
      <c r="CO172" s="8">
        <f>'West-Deutschland-Q'!AQ173</f>
        <v>-22</v>
      </c>
      <c r="CV172">
        <f>'Datastream-M'!CF173</f>
        <v>326266</v>
      </c>
      <c r="DE172" s="8">
        <f>'West-Deutschland-Q'!AR173</f>
        <v>53.7</v>
      </c>
      <c r="DK172">
        <f>'Datastream-M'!CW173</f>
        <v>1.74</v>
      </c>
      <c r="DW172" s="19">
        <f>'[8]weltindexip-usd'!B52</f>
        <v>1.1723150467995658</v>
      </c>
      <c r="EF172" s="1" t="str">
        <f>'Datastream-M'!DQ173</f>
        <v>#NA</v>
      </c>
    </row>
    <row r="173" spans="1:136">
      <c r="A173" s="3">
        <v>27134</v>
      </c>
      <c r="B173" t="str">
        <f>'Datastream-M'!B174</f>
        <v>#NA</v>
      </c>
      <c r="C173" s="9">
        <f>[7]Rawdata!D181</f>
        <v>89.669232369461199</v>
      </c>
      <c r="D173" s="9">
        <f>[7]Rawdata!G181</f>
        <v>93.984802818695073</v>
      </c>
      <c r="E173" s="9">
        <f>[7]Rawdata!J181</f>
        <v>85.539515537068766</v>
      </c>
      <c r="F173">
        <f>'Datastream-M'!F174</f>
        <v>44.1</v>
      </c>
      <c r="G173">
        <f>'Datastream-M'!G174</f>
        <v>0.77639000000000002</v>
      </c>
      <c r="H173">
        <f>'Datastream-M'!H174</f>
        <v>68.900000000000006</v>
      </c>
      <c r="I173">
        <f>'Datastream-M'!I174</f>
        <v>136</v>
      </c>
      <c r="J173">
        <f>'Datastream-M'!J174</f>
        <v>10.07</v>
      </c>
      <c r="K173" t="str">
        <f>'Datastream-M'!K174</f>
        <v>#NA</v>
      </c>
      <c r="L173">
        <f>'Datastream-M'!L174</f>
        <v>425</v>
      </c>
      <c r="M173">
        <f>'Datastream-M'!M174</f>
        <v>191383</v>
      </c>
      <c r="N173" t="str">
        <f>'Datastream-M'!N174</f>
        <v>#NA</v>
      </c>
      <c r="O173" t="str">
        <f>'Datastream-M'!O174</f>
        <v>#NA</v>
      </c>
      <c r="P173">
        <f>'Datastream-M'!P174</f>
        <v>1.9</v>
      </c>
      <c r="S173" s="1">
        <f>'[2]Deutschland Monatsdaten'!C173</f>
        <v>-0.13525378632761004</v>
      </c>
      <c r="T173" s="1">
        <v>2.0056384620413366</v>
      </c>
      <c r="U173">
        <f>'Datastream-M'!BL174</f>
        <v>9.7100000000000009</v>
      </c>
      <c r="V173" s="41">
        <f t="shared" si="2"/>
        <v>18.53053435114504</v>
      </c>
      <c r="W173">
        <f>'Datastream-M'!BM174</f>
        <v>7.41</v>
      </c>
      <c r="X173" s="41">
        <f t="shared" si="3"/>
        <v>11.761904761904763</v>
      </c>
      <c r="Y173" t="str">
        <f>'Datastream-M'!W174</f>
        <v>#NA</v>
      </c>
      <c r="Z173" t="str">
        <f>'Datastream-M'!X174</f>
        <v>#NA</v>
      </c>
      <c r="AA173" s="42" t="str">
        <f>'Datastream-M'!Y174</f>
        <v>#NA</v>
      </c>
      <c r="AB173">
        <f>'Datastream-M'!Z174</f>
        <v>118.7</v>
      </c>
      <c r="AE173">
        <f>'Datastream-M'!AC174</f>
        <v>0.77639000000000002</v>
      </c>
      <c r="AH173" t="str">
        <f>'Datastream-M'!AD174</f>
        <v>#NA</v>
      </c>
      <c r="AJ173">
        <f>'Datastream-M'!AF174</f>
        <v>84.360190000000003</v>
      </c>
      <c r="AK173">
        <f>'Datastream-M'!AG174</f>
        <v>15.39</v>
      </c>
      <c r="AL173">
        <f>'Datastream-M'!AH174</f>
        <v>36</v>
      </c>
      <c r="AQ173" s="2">
        <f>'Datastream-M'!AM174</f>
        <v>46.56</v>
      </c>
      <c r="AR173" s="2">
        <f>'Datastream-M'!AN174</f>
        <v>99.054400000000001</v>
      </c>
      <c r="AS173" s="8">
        <f>'West-Deutschland-Q'!AI174</f>
        <v>9.6999999999999993</v>
      </c>
      <c r="AT173" s="8">
        <f>100-'West-Deutschland-Q'!AJ174</f>
        <v>98</v>
      </c>
      <c r="AV173" s="19">
        <f>'[5]Deutschland Monatsdaten'!K173</f>
        <v>1.8936311018780592</v>
      </c>
      <c r="AW173" s="1">
        <f>'[5]Deutschland Monatsdaten'!J173</f>
        <v>-0.38713667588512585</v>
      </c>
      <c r="BE173" t="str">
        <f>'Datastream-M'!AU174</f>
        <v>#NA</v>
      </c>
      <c r="BF173">
        <f>'Datastream-M'!AV174</f>
        <v>62.7</v>
      </c>
      <c r="BH173" s="1">
        <f>'Datastream-M'!AX174</f>
        <v>22</v>
      </c>
      <c r="BI173" s="1">
        <f>'Datastream-M'!AY174</f>
        <v>29.7</v>
      </c>
      <c r="BJ173" s="1">
        <f>'Datastream-M'!AZ174</f>
        <v>66.7</v>
      </c>
      <c r="BK173">
        <f>'Datastream-M'!BA174</f>
        <v>79.900000000000006</v>
      </c>
      <c r="BL173">
        <f>'Datastream-M'!BB174</f>
        <v>55</v>
      </c>
      <c r="BM173" s="26">
        <f>'Datastream-M'!BC174</f>
        <v>53</v>
      </c>
      <c r="BN173" s="26"/>
      <c r="BO173">
        <f>'Datastream-M'!AV173</f>
        <v>63</v>
      </c>
      <c r="BP173" s="38">
        <f t="shared" si="4"/>
        <v>52.4</v>
      </c>
      <c r="BQ173" s="30">
        <f t="shared" si="5"/>
        <v>19.822511881915016</v>
      </c>
      <c r="BU173" s="40">
        <f>'Datastream-M'!CS174</f>
        <v>114.8</v>
      </c>
      <c r="BV173" s="40">
        <f>'Datastream-M'!CT174</f>
        <v>124.3</v>
      </c>
      <c r="BX173" s="41">
        <f>'Datastream-M'!BG174</f>
        <v>1.61</v>
      </c>
      <c r="BY173" s="41">
        <f>'Datastream-M'!BH174</f>
        <v>1.39</v>
      </c>
      <c r="BZ173" s="40"/>
      <c r="CF173" s="1">
        <v>0.85622694616643513</v>
      </c>
      <c r="CN173" s="8">
        <f>'West-Deutschland-Q'!AP174</f>
        <v>-20.2</v>
      </c>
      <c r="CO173" s="8">
        <f>'West-Deutschland-Q'!AQ174</f>
        <v>-19.100000000000001</v>
      </c>
      <c r="CV173">
        <f>'Datastream-M'!CF174</f>
        <v>326671</v>
      </c>
      <c r="DE173" s="8">
        <f>'West-Deutschland-Q'!AR174</f>
        <v>57.2</v>
      </c>
      <c r="DK173">
        <f>'Datastream-M'!CW174</f>
        <v>1.79</v>
      </c>
      <c r="DW173" s="19">
        <f>'[8]weltindexip-usd'!B53</f>
        <v>1.1731226594361344</v>
      </c>
      <c r="EF173" s="1" t="str">
        <f>'Datastream-M'!DQ174</f>
        <v>#NA</v>
      </c>
    </row>
    <row r="174" spans="1:136">
      <c r="A174" s="3">
        <v>27164</v>
      </c>
      <c r="B174" t="str">
        <f>'Datastream-M'!B175</f>
        <v>#NA</v>
      </c>
      <c r="C174" s="9">
        <f>[7]Rawdata!D182</f>
        <v>89.419596421884748</v>
      </c>
      <c r="D174" s="9">
        <f>[7]Rawdata!G182</f>
        <v>94.239504181347371</v>
      </c>
      <c r="E174" s="9">
        <f>[7]Rawdata!J182</f>
        <v>84.805480792757535</v>
      </c>
      <c r="F174">
        <f>'Datastream-M'!F175</f>
        <v>44.2</v>
      </c>
      <c r="G174">
        <f>'Datastream-M'!G175</f>
        <v>0.79517800000000005</v>
      </c>
      <c r="H174">
        <f>'Datastream-M'!H175</f>
        <v>69.900000000000006</v>
      </c>
      <c r="I174">
        <f>'Datastream-M'!I175</f>
        <v>134.9</v>
      </c>
      <c r="J174">
        <f>'Datastream-M'!J175</f>
        <v>9.1</v>
      </c>
      <c r="K174" t="str">
        <f>'Datastream-M'!K175</f>
        <v>#NA</v>
      </c>
      <c r="L174">
        <f>'Datastream-M'!L175</f>
        <v>413.1</v>
      </c>
      <c r="M174">
        <f>'Datastream-M'!M175</f>
        <v>190324</v>
      </c>
      <c r="N174" t="str">
        <f>'Datastream-M'!N175</f>
        <v>#NA</v>
      </c>
      <c r="O174" t="str">
        <f>'Datastream-M'!O175</f>
        <v>#NA</v>
      </c>
      <c r="P174">
        <f>'Datastream-M'!P175</f>
        <v>2</v>
      </c>
      <c r="S174" s="1">
        <f>'[2]Deutschland Monatsdaten'!C174</f>
        <v>-0.45941354713978577</v>
      </c>
      <c r="T174" s="1">
        <v>2.0087580660687783</v>
      </c>
      <c r="U174">
        <f>'Datastream-M'!BL175</f>
        <v>10.07</v>
      </c>
      <c r="V174" s="41">
        <f t="shared" si="2"/>
        <v>19</v>
      </c>
      <c r="W174">
        <f>'Datastream-M'!BM175</f>
        <v>7.82</v>
      </c>
      <c r="X174" s="41">
        <f t="shared" si="3"/>
        <v>12.472089314194577</v>
      </c>
      <c r="Y174" t="str">
        <f>'Datastream-M'!W175</f>
        <v>#NA</v>
      </c>
      <c r="Z174" t="str">
        <f>'Datastream-M'!X175</f>
        <v>#NA</v>
      </c>
      <c r="AA174" s="42" t="str">
        <f>'Datastream-M'!Y175</f>
        <v>#NA</v>
      </c>
      <c r="AB174">
        <f>'Datastream-M'!Z175</f>
        <v>119.4</v>
      </c>
      <c r="AE174">
        <f>'Datastream-M'!AC175</f>
        <v>0.79517800000000005</v>
      </c>
      <c r="AH174" t="str">
        <f>'Datastream-M'!AD175</f>
        <v>#NA</v>
      </c>
      <c r="AJ174">
        <f>'Datastream-M'!AF175</f>
        <v>85.079364999999996</v>
      </c>
      <c r="AK174">
        <f>'Datastream-M'!AG175</f>
        <v>13</v>
      </c>
      <c r="AL174">
        <f>'Datastream-M'!AH175</f>
        <v>36.1</v>
      </c>
      <c r="AQ174" s="2">
        <f>'Datastream-M'!AM175</f>
        <v>46.658700000000003</v>
      </c>
      <c r="AR174" s="2">
        <f>'Datastream-M'!AN175</f>
        <v>99.055999999999997</v>
      </c>
      <c r="AS174" s="8">
        <f>'West-Deutschland-Q'!AI175</f>
        <v>16.3</v>
      </c>
      <c r="AT174" s="8">
        <f>100-'West-Deutschland-Q'!AJ175</f>
        <v>99</v>
      </c>
      <c r="AV174" s="19">
        <f>'[5]Deutschland Monatsdaten'!K174</f>
        <v>1.9137704846476995</v>
      </c>
      <c r="AW174" s="1">
        <f>'[5]Deutschland Monatsdaten'!J174</f>
        <v>-0.44929272095167061</v>
      </c>
      <c r="BE174" t="str">
        <f>'Datastream-M'!AU175</f>
        <v>#NA</v>
      </c>
      <c r="BF174">
        <f>'Datastream-M'!AV175</f>
        <v>62.7</v>
      </c>
      <c r="BH174" s="1">
        <f>'Datastream-M'!AX175</f>
        <v>22.2</v>
      </c>
      <c r="BI174" s="1">
        <f>'Datastream-M'!AY175</f>
        <v>29.7</v>
      </c>
      <c r="BJ174" s="1">
        <f>'Datastream-M'!AZ175</f>
        <v>66.2</v>
      </c>
      <c r="BK174">
        <f>'Datastream-M'!BA175</f>
        <v>80.2</v>
      </c>
      <c r="BL174">
        <f>'Datastream-M'!BB175</f>
        <v>54.1</v>
      </c>
      <c r="BM174" s="26">
        <f>'Datastream-M'!BC175</f>
        <v>53.3</v>
      </c>
      <c r="BN174" s="26"/>
      <c r="BO174">
        <f>'Datastream-M'!AV174</f>
        <v>62.7</v>
      </c>
      <c r="BP174" s="38">
        <f t="shared" si="4"/>
        <v>53</v>
      </c>
      <c r="BQ174" s="30">
        <f t="shared" si="5"/>
        <v>16.348540829851931</v>
      </c>
      <c r="BU174" s="40">
        <f>'Datastream-M'!CS175</f>
        <v>115.1</v>
      </c>
      <c r="BV174" s="40">
        <f>'Datastream-M'!CT175</f>
        <v>125.4</v>
      </c>
      <c r="BX174" s="41">
        <f>'Datastream-M'!BG175</f>
        <v>1.72</v>
      </c>
      <c r="BY174" s="41">
        <f>'Datastream-M'!BH175</f>
        <v>1.48</v>
      </c>
      <c r="BZ174" s="40"/>
      <c r="CF174" s="1">
        <v>0.5773265075397469</v>
      </c>
      <c r="CN174" s="8">
        <f>'West-Deutschland-Q'!AP175</f>
        <v>-14.8</v>
      </c>
      <c r="CO174" s="8">
        <f>'West-Deutschland-Q'!AQ175</f>
        <v>-19.7</v>
      </c>
      <c r="CV174">
        <f>'Datastream-M'!CF175</f>
        <v>327987</v>
      </c>
      <c r="DE174" s="8">
        <f>'West-Deutschland-Q'!AR175</f>
        <v>57.3</v>
      </c>
      <c r="DK174">
        <f>'Datastream-M'!CW175</f>
        <v>1.99</v>
      </c>
      <c r="DW174" s="19">
        <f>'[8]weltindexip-usd'!B54</f>
        <v>1.1788012133658259</v>
      </c>
      <c r="EF174" s="1" t="str">
        <f>'Datastream-M'!DQ175</f>
        <v>#NA</v>
      </c>
    </row>
    <row r="175" spans="1:136">
      <c r="A175" s="3">
        <v>27195</v>
      </c>
      <c r="B175" t="str">
        <f>'Datastream-M'!B176</f>
        <v>#NA</v>
      </c>
      <c r="C175" s="9">
        <f>[7]Rawdata!D183</f>
        <v>88.221343873517782</v>
      </c>
      <c r="D175" s="9">
        <f>[7]Rawdata!G183</f>
        <v>91.84531137241585</v>
      </c>
      <c r="E175" s="9">
        <f>[7]Rawdata!J183</f>
        <v>84.707609493516017</v>
      </c>
      <c r="F175">
        <f>'Datastream-M'!F176</f>
        <v>44.5</v>
      </c>
      <c r="G175">
        <f>'Datastream-M'!G176</f>
        <v>0.775231</v>
      </c>
      <c r="H175">
        <f>'Datastream-M'!H176</f>
        <v>72</v>
      </c>
      <c r="I175">
        <f>'Datastream-M'!I176</f>
        <v>134.9</v>
      </c>
      <c r="J175">
        <f>'Datastream-M'!J176</f>
        <v>9.4600000000000009</v>
      </c>
      <c r="K175" t="str">
        <f>'Datastream-M'!K176</f>
        <v>#NA</v>
      </c>
      <c r="L175">
        <f>'Datastream-M'!L176</f>
        <v>397.3</v>
      </c>
      <c r="M175">
        <f>'Datastream-M'!M176</f>
        <v>147152</v>
      </c>
      <c r="N175" t="str">
        <f>'Datastream-M'!N176</f>
        <v>#NA</v>
      </c>
      <c r="O175" t="str">
        <f>'Datastream-M'!O176</f>
        <v>#NA</v>
      </c>
      <c r="P175">
        <f>'Datastream-M'!P176</f>
        <v>2.1</v>
      </c>
      <c r="S175" s="1">
        <f>'[2]Deutschland Monatsdaten'!C175</f>
        <v>-0.58787578818145347</v>
      </c>
      <c r="T175" s="1">
        <v>2.0325003607883878</v>
      </c>
      <c r="U175">
        <f>'Datastream-M'!BL176</f>
        <v>9.77</v>
      </c>
      <c r="V175" s="41">
        <f t="shared" si="2"/>
        <v>18.330206378986865</v>
      </c>
      <c r="W175">
        <f>'Datastream-M'!BM176</f>
        <v>7.93</v>
      </c>
      <c r="X175" s="41">
        <f t="shared" si="3"/>
        <v>12.647527910685804</v>
      </c>
      <c r="Y175" t="str">
        <f>'Datastream-M'!W176</f>
        <v>#NA</v>
      </c>
      <c r="Z175" t="str">
        <f>'Datastream-M'!X176</f>
        <v>#NA</v>
      </c>
      <c r="AA175" s="42" t="str">
        <f>'Datastream-M'!Y176</f>
        <v>#NA</v>
      </c>
      <c r="AB175">
        <f>'Datastream-M'!Z176</f>
        <v>117.2</v>
      </c>
      <c r="AE175">
        <f>'Datastream-M'!AC176</f>
        <v>0.775231</v>
      </c>
      <c r="AH175" t="str">
        <f>'Datastream-M'!AD176</f>
        <v>#NA</v>
      </c>
      <c r="AJ175">
        <f>'Datastream-M'!AF176</f>
        <v>86.698718</v>
      </c>
      <c r="AK175">
        <f>'Datastream-M'!AG176</f>
        <v>13</v>
      </c>
      <c r="AL175">
        <f>'Datastream-M'!AH176</f>
        <v>36.200000000000003</v>
      </c>
      <c r="AQ175" s="2">
        <f>'Datastream-M'!AM176</f>
        <v>46.685000000000002</v>
      </c>
      <c r="AR175" s="2">
        <f>'Datastream-M'!AN176</f>
        <v>98.9054</v>
      </c>
      <c r="AS175" s="8">
        <f>'West-Deutschland-Q'!AI176</f>
        <v>16</v>
      </c>
      <c r="AT175" s="8">
        <f>100-'West-Deutschland-Q'!AJ176</f>
        <v>99</v>
      </c>
      <c r="AV175" s="19">
        <f>'[5]Deutschland Monatsdaten'!K175</f>
        <v>1.9359197544887639</v>
      </c>
      <c r="AW175" s="1">
        <f>'[5]Deutschland Monatsdaten'!J175</f>
        <v>-0.523549613238522</v>
      </c>
      <c r="BE175" t="str">
        <f>'Datastream-M'!AU176</f>
        <v>#NA</v>
      </c>
      <c r="BF175">
        <f>'Datastream-M'!AV176</f>
        <v>62.5</v>
      </c>
      <c r="BH175" s="1">
        <f>'Datastream-M'!AX176</f>
        <v>22.1</v>
      </c>
      <c r="BI175" s="1">
        <f>'Datastream-M'!AY176</f>
        <v>29</v>
      </c>
      <c r="BJ175" s="1">
        <f>'Datastream-M'!AZ176</f>
        <v>63</v>
      </c>
      <c r="BK175">
        <f>'Datastream-M'!BA176</f>
        <v>79.2</v>
      </c>
      <c r="BL175">
        <f>'Datastream-M'!BB176</f>
        <v>50.3</v>
      </c>
      <c r="BM175" s="26">
        <f>'Datastream-M'!BC176</f>
        <v>54</v>
      </c>
      <c r="BN175" s="26"/>
      <c r="BO175">
        <f>'Datastream-M'!AV175</f>
        <v>62.7</v>
      </c>
      <c r="BP175" s="38">
        <f t="shared" si="4"/>
        <v>53.3</v>
      </c>
      <c r="BQ175" s="30">
        <f t="shared" si="5"/>
        <v>16.76919524632013</v>
      </c>
      <c r="BU175" s="40">
        <f>'Datastream-M'!CS176</f>
        <v>112.9</v>
      </c>
      <c r="BV175" s="40">
        <f>'Datastream-M'!CT176</f>
        <v>123.1</v>
      </c>
      <c r="BX175" s="41">
        <f>'Datastream-M'!BG176</f>
        <v>1.62</v>
      </c>
      <c r="BY175" s="41">
        <f>'Datastream-M'!BH176</f>
        <v>1.36</v>
      </c>
      <c r="BZ175" s="40"/>
      <c r="CF175" s="1">
        <v>0.56152916819405196</v>
      </c>
      <c r="CN175" s="8">
        <f>'West-Deutschland-Q'!AP176</f>
        <v>-17.600000000000001</v>
      </c>
      <c r="CO175" s="8">
        <f>'West-Deutschland-Q'!AQ176</f>
        <v>-30</v>
      </c>
      <c r="CV175">
        <f>'Datastream-M'!CF176</f>
        <v>332973</v>
      </c>
      <c r="DE175" s="8">
        <f>'West-Deutschland-Q'!AR176</f>
        <v>59.5</v>
      </c>
      <c r="DK175">
        <f>'Datastream-M'!CW176</f>
        <v>1.84</v>
      </c>
      <c r="DW175" s="19">
        <f>'[8]weltindexip-usd'!B55</f>
        <v>1.1751416410413691</v>
      </c>
      <c r="EF175" s="1" t="str">
        <f>'Datastream-M'!DQ176</f>
        <v>#NA</v>
      </c>
    </row>
    <row r="176" spans="1:136">
      <c r="A176" s="3">
        <v>27225</v>
      </c>
      <c r="B176" t="str">
        <f>'Datastream-M'!B177</f>
        <v>#NA</v>
      </c>
      <c r="C176" s="9">
        <f>[7]Rawdata!D184</f>
        <v>87.572290409819018</v>
      </c>
      <c r="D176" s="9">
        <f>[7]Rawdata!G184</f>
        <v>92.252833552659496</v>
      </c>
      <c r="E176" s="9">
        <f>[7]Rawdata!J184</f>
        <v>83.141668705652066</v>
      </c>
      <c r="F176">
        <f>'Datastream-M'!F177</f>
        <v>42.3</v>
      </c>
      <c r="G176">
        <f>'Datastream-M'!G177</f>
        <v>0.76639400000000002</v>
      </c>
      <c r="H176">
        <f>'Datastream-M'!H177</f>
        <v>72.900000000000006</v>
      </c>
      <c r="I176">
        <f>'Datastream-M'!I177</f>
        <v>135.1</v>
      </c>
      <c r="J176">
        <f>'Datastream-M'!J177</f>
        <v>9.48</v>
      </c>
      <c r="K176" t="str">
        <f>'Datastream-M'!K177</f>
        <v>#NA</v>
      </c>
      <c r="L176">
        <f>'Datastream-M'!L177</f>
        <v>395.7</v>
      </c>
      <c r="M176">
        <f>'Datastream-M'!M177</f>
        <v>153784</v>
      </c>
      <c r="N176" t="str">
        <f>'Datastream-M'!N177</f>
        <v>#NA</v>
      </c>
      <c r="O176" t="str">
        <f>'Datastream-M'!O177</f>
        <v>#NA</v>
      </c>
      <c r="P176">
        <f>'Datastream-M'!P177</f>
        <v>2.2000000000000002</v>
      </c>
      <c r="S176" s="1">
        <f>'[2]Deutschland Monatsdaten'!C176</f>
        <v>-0.46684264006545995</v>
      </c>
      <c r="T176" s="1">
        <v>2.00642136735476</v>
      </c>
      <c r="U176">
        <f>'Datastream-M'!BL177</f>
        <v>10.07</v>
      </c>
      <c r="V176" s="41">
        <f t="shared" si="2"/>
        <v>18.648148148148149</v>
      </c>
      <c r="W176">
        <f>'Datastream-M'!BM177</f>
        <v>7.98</v>
      </c>
      <c r="X176" s="41">
        <f t="shared" si="3"/>
        <v>12.768000000000001</v>
      </c>
      <c r="Y176" t="str">
        <f>'Datastream-M'!W177</f>
        <v>#NA</v>
      </c>
      <c r="Z176" t="str">
        <f>'Datastream-M'!X177</f>
        <v>#NA</v>
      </c>
      <c r="AA176" s="42" t="str">
        <f>'Datastream-M'!Y177</f>
        <v>#NA</v>
      </c>
      <c r="AB176">
        <f>'Datastream-M'!Z177</f>
        <v>114.6</v>
      </c>
      <c r="AE176">
        <f>'Datastream-M'!AC177</f>
        <v>0.76639400000000002</v>
      </c>
      <c r="AH176" t="str">
        <f>'Datastream-M'!AD177</f>
        <v>#NA</v>
      </c>
      <c r="AJ176">
        <f>'Datastream-M'!AF177</f>
        <v>87.281398999999993</v>
      </c>
      <c r="AK176">
        <f>'Datastream-M'!AG177</f>
        <v>12.93</v>
      </c>
      <c r="AL176">
        <f>'Datastream-M'!AH177</f>
        <v>36.299999999999997</v>
      </c>
      <c r="AQ176" s="2">
        <f>'Datastream-M'!AM177</f>
        <v>46.641199999999998</v>
      </c>
      <c r="AR176" s="2">
        <f>'Datastream-M'!AN177</f>
        <v>98.608500000000006</v>
      </c>
      <c r="AS176" s="8">
        <f>'West-Deutschland-Q'!AI177</f>
        <v>24.7</v>
      </c>
      <c r="AT176" s="8">
        <f>100-'West-Deutschland-Q'!AJ177</f>
        <v>91</v>
      </c>
      <c r="AV176" s="19">
        <f>'[5]Deutschland Monatsdaten'!K176</f>
        <v>1.9572040870151537</v>
      </c>
      <c r="AW176" s="1">
        <f>'[5]Deutschland Monatsdaten'!J176</f>
        <v>-0.51754442893205765</v>
      </c>
      <c r="BE176" t="str">
        <f>'Datastream-M'!AU177</f>
        <v>#NA</v>
      </c>
      <c r="BF176">
        <f>'Datastream-M'!AV177</f>
        <v>63.3</v>
      </c>
      <c r="BH176" s="1">
        <f>'Datastream-M'!AX177</f>
        <v>22.3</v>
      </c>
      <c r="BI176" s="1">
        <f>'Datastream-M'!AY177</f>
        <v>29.2</v>
      </c>
      <c r="BJ176" s="1">
        <f>'Datastream-M'!AZ177</f>
        <v>63</v>
      </c>
      <c r="BK176">
        <f>'Datastream-M'!BA177</f>
        <v>84.5</v>
      </c>
      <c r="BL176">
        <f>'Datastream-M'!BB177</f>
        <v>48</v>
      </c>
      <c r="BM176" s="26">
        <f>'Datastream-M'!BC177</f>
        <v>54.9</v>
      </c>
      <c r="BN176" s="26"/>
      <c r="BO176">
        <f>'Datastream-M'!AV176</f>
        <v>62.5</v>
      </c>
      <c r="BP176" s="38">
        <f t="shared" si="4"/>
        <v>54</v>
      </c>
      <c r="BQ176" s="30">
        <f t="shared" si="5"/>
        <v>16.87121767654757</v>
      </c>
      <c r="BU176" s="40">
        <f>'Datastream-M'!CS177</f>
        <v>109.7</v>
      </c>
      <c r="BV176" s="40">
        <f>'Datastream-M'!CT177</f>
        <v>121.5</v>
      </c>
      <c r="BX176" s="41">
        <f>'Datastream-M'!BG177</f>
        <v>1.63</v>
      </c>
      <c r="BY176" s="41">
        <f>'Datastream-M'!BH177</f>
        <v>1.79</v>
      </c>
      <c r="BZ176" s="40"/>
      <c r="CF176" s="1">
        <v>0.5850910857830427</v>
      </c>
      <c r="CN176" s="8">
        <f>'West-Deutschland-Q'!AP177</f>
        <v>-12.9</v>
      </c>
      <c r="CO176" s="8">
        <f>'West-Deutschland-Q'!AQ177</f>
        <v>-27.1</v>
      </c>
      <c r="CV176">
        <f>'Datastream-M'!CF177</f>
        <v>333413</v>
      </c>
      <c r="DE176" s="8">
        <f>'West-Deutschland-Q'!AR177</f>
        <v>56.7</v>
      </c>
      <c r="DK176">
        <f>'Datastream-M'!CW177</f>
        <v>1.84</v>
      </c>
      <c r="DW176" s="19">
        <f>'[8]weltindexip-usd'!B56</f>
        <v>1.1687212385544232</v>
      </c>
      <c r="EF176" s="1" t="str">
        <f>'Datastream-M'!DQ177</f>
        <v>#NA</v>
      </c>
    </row>
    <row r="177" spans="1:136">
      <c r="A177" s="3">
        <v>27256</v>
      </c>
      <c r="B177" t="str">
        <f>'Datastream-M'!B178</f>
        <v>#NA</v>
      </c>
      <c r="C177" s="9">
        <f>[7]Rawdata!D185</f>
        <v>87.572290409819018</v>
      </c>
      <c r="D177" s="9">
        <f>[7]Rawdata!G185</f>
        <v>90.826505921806685</v>
      </c>
      <c r="E177" s="9">
        <f>[7]Rawdata!J185</f>
        <v>84.413995595791533</v>
      </c>
      <c r="F177">
        <f>'Datastream-M'!F178</f>
        <v>44.1</v>
      </c>
      <c r="G177">
        <f>'Datastream-M'!G178</f>
        <v>0.747367</v>
      </c>
      <c r="H177">
        <f>'Datastream-M'!H178</f>
        <v>72.2</v>
      </c>
      <c r="I177">
        <f>'Datastream-M'!I178</f>
        <v>133.9</v>
      </c>
      <c r="J177">
        <f>'Datastream-M'!J178</f>
        <v>9.65</v>
      </c>
      <c r="K177" t="str">
        <f>'Datastream-M'!K178</f>
        <v>#NA</v>
      </c>
      <c r="L177">
        <f>'Datastream-M'!L178</f>
        <v>395.4</v>
      </c>
      <c r="M177">
        <f>'Datastream-M'!M178</f>
        <v>106191</v>
      </c>
      <c r="N177" t="str">
        <f>'Datastream-M'!N178</f>
        <v>#NA</v>
      </c>
      <c r="O177" t="str">
        <f>'Datastream-M'!O178</f>
        <v>#NA</v>
      </c>
      <c r="P177">
        <f>'Datastream-M'!P178</f>
        <v>2.2999999999999998</v>
      </c>
      <c r="S177" s="1">
        <f>'[2]Deutschland Monatsdaten'!C177</f>
        <v>-0.49092455215743941</v>
      </c>
      <c r="T177" s="1">
        <v>2.0174925921038369</v>
      </c>
      <c r="U177">
        <f>'Datastream-M'!BL178</f>
        <v>10.63</v>
      </c>
      <c r="V177" s="41">
        <f t="shared" si="2"/>
        <v>19.362477231329692</v>
      </c>
      <c r="W177">
        <f>'Datastream-M'!BM178</f>
        <v>8.5399999999999991</v>
      </c>
      <c r="X177" s="41">
        <f t="shared" si="3"/>
        <v>13.491311216429699</v>
      </c>
      <c r="Y177" t="str">
        <f>'Datastream-M'!W178</f>
        <v>#NA</v>
      </c>
      <c r="Z177" t="str">
        <f>'Datastream-M'!X178</f>
        <v>#NA</v>
      </c>
      <c r="AA177" s="42" t="str">
        <f>'Datastream-M'!Y178</f>
        <v>#NA</v>
      </c>
      <c r="AB177">
        <f>'Datastream-M'!Z178</f>
        <v>112.2</v>
      </c>
      <c r="AE177">
        <f>'Datastream-M'!AC178</f>
        <v>0.747367</v>
      </c>
      <c r="AH177" t="str">
        <f>'Datastream-M'!AD178</f>
        <v>#NA</v>
      </c>
      <c r="AJ177">
        <f>'Datastream-M'!AF178</f>
        <v>86.929134000000005</v>
      </c>
      <c r="AK177">
        <f>'Datastream-M'!AG178</f>
        <v>11.5</v>
      </c>
      <c r="AL177">
        <f>'Datastream-M'!AH178</f>
        <v>36.5</v>
      </c>
      <c r="AQ177" s="2">
        <f>'Datastream-M'!AM178</f>
        <v>46.5366</v>
      </c>
      <c r="AR177" s="2">
        <f>'Datastream-M'!AN178</f>
        <v>98.185500000000005</v>
      </c>
      <c r="AS177" s="8">
        <f>'West-Deutschland-Q'!AI178</f>
        <v>19</v>
      </c>
      <c r="AT177" s="8">
        <f>100-'West-Deutschland-Q'!AJ178</f>
        <v>99</v>
      </c>
      <c r="AV177" s="19">
        <f>'[5]Deutschland Monatsdaten'!K177</f>
        <v>1.9835424713540819</v>
      </c>
      <c r="AW177" s="1">
        <f>'[5]Deutschland Monatsdaten'!J177</f>
        <v>-0.87629193463267319</v>
      </c>
      <c r="BE177" t="str">
        <f>'Datastream-M'!AU178</f>
        <v>#NA</v>
      </c>
      <c r="BF177">
        <f>'Datastream-M'!AV178</f>
        <v>64.099999999999994</v>
      </c>
      <c r="BH177" s="1">
        <f>'Datastream-M'!AX178</f>
        <v>22.3</v>
      </c>
      <c r="BI177" s="1">
        <f>'Datastream-M'!AY178</f>
        <v>29.5</v>
      </c>
      <c r="BJ177" s="1">
        <f>'Datastream-M'!AZ178</f>
        <v>64.5</v>
      </c>
      <c r="BK177">
        <f>'Datastream-M'!BA178</f>
        <v>92.4</v>
      </c>
      <c r="BL177">
        <f>'Datastream-M'!BB178</f>
        <v>46.5</v>
      </c>
      <c r="BM177" s="26">
        <f>'Datastream-M'!BC178</f>
        <v>55.2</v>
      </c>
      <c r="BN177" s="26"/>
      <c r="BO177">
        <f>'Datastream-M'!AV177</f>
        <v>63.3</v>
      </c>
      <c r="BP177" s="38">
        <f t="shared" si="4"/>
        <v>54.9</v>
      </c>
      <c r="BQ177" s="30">
        <f t="shared" si="5"/>
        <v>15.387353201305382</v>
      </c>
      <c r="BU177" s="40">
        <f>'Datastream-M'!CS178</f>
        <v>107.4</v>
      </c>
      <c r="BV177" s="40">
        <f>'Datastream-M'!CT178</f>
        <v>119</v>
      </c>
      <c r="BX177" s="41">
        <f>'Datastream-M'!BG178</f>
        <v>1.77</v>
      </c>
      <c r="BY177" s="41">
        <f>'Datastream-M'!BH178</f>
        <v>1.37</v>
      </c>
      <c r="BZ177" s="40"/>
      <c r="CF177" s="1">
        <v>0.45880621839409413</v>
      </c>
      <c r="CN177" s="8">
        <f>'West-Deutschland-Q'!AP178</f>
        <v>-6.9</v>
      </c>
      <c r="CO177" s="8">
        <f>'West-Deutschland-Q'!AQ178</f>
        <v>-26.5</v>
      </c>
      <c r="CV177">
        <f>'Datastream-M'!CF178</f>
        <v>334951</v>
      </c>
      <c r="DE177" s="8">
        <f>'West-Deutschland-Q'!AR178</f>
        <v>56.2</v>
      </c>
      <c r="DK177">
        <f>'Datastream-M'!CW178</f>
        <v>1.94</v>
      </c>
      <c r="DW177" s="19">
        <f>'[8]weltindexip-usd'!B57</f>
        <v>1.1618297498227697</v>
      </c>
      <c r="EF177" s="1" t="str">
        <f>'Datastream-M'!DQ178</f>
        <v>#NA</v>
      </c>
    </row>
    <row r="178" spans="1:136">
      <c r="A178" s="3">
        <v>27287</v>
      </c>
      <c r="B178" t="str">
        <f>'Datastream-M'!B179</f>
        <v>#NA</v>
      </c>
      <c r="C178" s="9">
        <f>[7]Rawdata!D186</f>
        <v>84.327023091325159</v>
      </c>
      <c r="D178" s="9">
        <f>[7]Rawdata!G186</f>
        <v>87.311627117205077</v>
      </c>
      <c r="E178" s="9">
        <f>[7]Rawdata!J186</f>
        <v>81.477856618546625</v>
      </c>
      <c r="F178">
        <f>'Datastream-M'!F179</f>
        <v>41.1</v>
      </c>
      <c r="G178">
        <f>'Datastream-M'!G179</f>
        <v>0.73517399999999999</v>
      </c>
      <c r="H178">
        <f>'Datastream-M'!H179</f>
        <v>72.3</v>
      </c>
      <c r="I178">
        <f>'Datastream-M'!I179</f>
        <v>133.69999999999999</v>
      </c>
      <c r="J178">
        <f>'Datastream-M'!J179</f>
        <v>9.69</v>
      </c>
      <c r="K178" t="str">
        <f>'Datastream-M'!K179</f>
        <v>#NA</v>
      </c>
      <c r="L178">
        <f>'Datastream-M'!L179</f>
        <v>376.6</v>
      </c>
      <c r="M178">
        <f>'Datastream-M'!M179</f>
        <v>133479</v>
      </c>
      <c r="N178" t="str">
        <f>'Datastream-M'!N179</f>
        <v>#NA</v>
      </c>
      <c r="O178" t="str">
        <f>'Datastream-M'!O179</f>
        <v>#NA</v>
      </c>
      <c r="P178">
        <f>'Datastream-M'!P179</f>
        <v>2.6</v>
      </c>
      <c r="S178" s="1">
        <f>'[2]Deutschland Monatsdaten'!C178</f>
        <v>-1.2981239560086526</v>
      </c>
      <c r="T178" s="1">
        <v>1.9978514508809442</v>
      </c>
      <c r="U178">
        <f>'Datastream-M'!BL179</f>
        <v>9.92</v>
      </c>
      <c r="V178" s="41">
        <f t="shared" si="2"/>
        <v>17.971014492753625</v>
      </c>
      <c r="W178">
        <f>'Datastream-M'!BM179</f>
        <v>7.93</v>
      </c>
      <c r="X178" s="41">
        <f t="shared" si="3"/>
        <v>12.371294851794072</v>
      </c>
      <c r="Y178" t="str">
        <f>'Datastream-M'!W179</f>
        <v>#NA</v>
      </c>
      <c r="Z178" t="str">
        <f>'Datastream-M'!X179</f>
        <v>#NA</v>
      </c>
      <c r="AA178" s="42" t="str">
        <f>'Datastream-M'!Y179</f>
        <v>#NA</v>
      </c>
      <c r="AB178">
        <f>'Datastream-M'!Z179</f>
        <v>110.5</v>
      </c>
      <c r="AE178">
        <f>'Datastream-M'!AC179</f>
        <v>0.73517399999999999</v>
      </c>
      <c r="AH178" t="str">
        <f>'Datastream-M'!AD179</f>
        <v>#NA</v>
      </c>
      <c r="AJ178">
        <f>'Datastream-M'!AF179</f>
        <v>86.697965999999994</v>
      </c>
      <c r="AK178">
        <f>'Datastream-M'!AG179</f>
        <v>11.5</v>
      </c>
      <c r="AL178">
        <f>'Datastream-M'!AH179</f>
        <v>36.6</v>
      </c>
      <c r="AQ178" s="2">
        <f>'Datastream-M'!AM179</f>
        <v>46.3994</v>
      </c>
      <c r="AR178" s="2">
        <f>'Datastream-M'!AN179</f>
        <v>97.696100000000001</v>
      </c>
      <c r="AS178" s="8">
        <f>'West-Deutschland-Q'!AI179</f>
        <v>20.8</v>
      </c>
      <c r="AT178" s="8">
        <f>100-'West-Deutschland-Q'!AJ179</f>
        <v>98</v>
      </c>
      <c r="AV178" s="19">
        <f>'[5]Deutschland Monatsdaten'!K178</f>
        <v>2.0119858898481708</v>
      </c>
      <c r="AW178" s="1">
        <f>'[5]Deutschland Monatsdaten'!J178</f>
        <v>-0.92417631296649783</v>
      </c>
      <c r="BE178" t="str">
        <f>'Datastream-M'!AU179</f>
        <v>#NA</v>
      </c>
      <c r="BF178">
        <f>'Datastream-M'!AV179</f>
        <v>64.599999999999994</v>
      </c>
      <c r="BH178" s="1">
        <f>'Datastream-M'!AX179</f>
        <v>22.4</v>
      </c>
      <c r="BI178" s="1">
        <f>'Datastream-M'!AY179</f>
        <v>29.2</v>
      </c>
      <c r="BJ178" s="1">
        <f>'Datastream-M'!AZ179</f>
        <v>62.8</v>
      </c>
      <c r="BK178">
        <f>'Datastream-M'!BA179</f>
        <v>93</v>
      </c>
      <c r="BL178">
        <f>'Datastream-M'!BB179</f>
        <v>43.9</v>
      </c>
      <c r="BM178" s="26">
        <f>'Datastream-M'!BC179</f>
        <v>55.5</v>
      </c>
      <c r="BN178" s="26"/>
      <c r="BO178">
        <f>'Datastream-M'!AV178</f>
        <v>64.099999999999994</v>
      </c>
      <c r="BP178" s="38">
        <f t="shared" si="4"/>
        <v>55.2</v>
      </c>
      <c r="BQ178" s="30">
        <f t="shared" si="5"/>
        <v>15.642555367844892</v>
      </c>
      <c r="BU178" s="40">
        <f>'Datastream-M'!CS179</f>
        <v>105.9</v>
      </c>
      <c r="BV178" s="40">
        <f>'Datastream-M'!CT179</f>
        <v>117.1</v>
      </c>
      <c r="BX178" s="41">
        <f>'Datastream-M'!BG179</f>
        <v>1.76</v>
      </c>
      <c r="BY178" s="41">
        <f>'Datastream-M'!BH179</f>
        <v>1.49</v>
      </c>
      <c r="BZ178" s="40"/>
      <c r="CF178" s="1">
        <v>0.50683446555384071</v>
      </c>
      <c r="CN178" s="8">
        <f>'West-Deutschland-Q'!AP179</f>
        <v>-8.5</v>
      </c>
      <c r="CO178" s="8">
        <f>'West-Deutschland-Q'!AQ179</f>
        <v>-26.5</v>
      </c>
      <c r="CV178">
        <f>'Datastream-M'!CF179</f>
        <v>337794</v>
      </c>
      <c r="DE178" s="8">
        <f>'West-Deutschland-Q'!AR179</f>
        <v>56.2</v>
      </c>
      <c r="DK178">
        <f>'Datastream-M'!CW179</f>
        <v>1.84</v>
      </c>
      <c r="DW178" s="19">
        <f>'[8]weltindexip-usd'!B58</f>
        <v>1.1547681655058317</v>
      </c>
      <c r="EF178" s="1" t="str">
        <f>'Datastream-M'!DQ179</f>
        <v>#NA</v>
      </c>
    </row>
    <row r="179" spans="1:136">
      <c r="A179" s="3">
        <v>27317</v>
      </c>
      <c r="B179" t="str">
        <f>'Datastream-M'!B180</f>
        <v>#NA</v>
      </c>
      <c r="C179" s="9">
        <f>[7]Rawdata!D187</f>
        <v>84.57665903890161</v>
      </c>
      <c r="D179" s="9">
        <f>[7]Rawdata!G187</f>
        <v>86.089060576474083</v>
      </c>
      <c r="E179" s="9">
        <f>[7]Rawdata!J187</f>
        <v>83.092733056031335</v>
      </c>
      <c r="F179">
        <f>'Datastream-M'!F180</f>
        <v>41.2</v>
      </c>
      <c r="G179">
        <f>'Datastream-M'!G180</f>
        <v>0.75464500000000001</v>
      </c>
      <c r="H179">
        <f>'Datastream-M'!H180</f>
        <v>71.7</v>
      </c>
      <c r="I179">
        <f>'Datastream-M'!I180</f>
        <v>132.80000000000001</v>
      </c>
      <c r="J179">
        <f>'Datastream-M'!J180</f>
        <v>9.7799999999999994</v>
      </c>
      <c r="K179" t="str">
        <f>'Datastream-M'!K180</f>
        <v>#NA</v>
      </c>
      <c r="L179">
        <f>'Datastream-M'!L180</f>
        <v>384.9</v>
      </c>
      <c r="M179">
        <f>'Datastream-M'!M180</f>
        <v>145843</v>
      </c>
      <c r="N179" t="str">
        <f>'Datastream-M'!N180</f>
        <v>#NA</v>
      </c>
      <c r="O179" t="str">
        <f>'Datastream-M'!O180</f>
        <v>#NA</v>
      </c>
      <c r="P179">
        <f>'Datastream-M'!P180</f>
        <v>2.8</v>
      </c>
      <c r="S179" s="1">
        <f>'[2]Deutschland Monatsdaten'!C179</f>
        <v>-1.790127119948133</v>
      </c>
      <c r="T179" s="1">
        <v>1.9639328138335521</v>
      </c>
      <c r="U179">
        <f>'Datastream-M'!BL180</f>
        <v>9.82</v>
      </c>
      <c r="V179" s="41">
        <f t="shared" si="2"/>
        <v>17.693693693693692</v>
      </c>
      <c r="W179">
        <f>'Datastream-M'!BM180</f>
        <v>7.93</v>
      </c>
      <c r="X179" s="41">
        <f t="shared" si="3"/>
        <v>12.275541795665635</v>
      </c>
      <c r="Y179" t="str">
        <f>'Datastream-M'!W180</f>
        <v>#NA</v>
      </c>
      <c r="Z179" t="str">
        <f>'Datastream-M'!X180</f>
        <v>#NA</v>
      </c>
      <c r="AA179" s="42" t="str">
        <f>'Datastream-M'!Y180</f>
        <v>#NA</v>
      </c>
      <c r="AB179">
        <f>'Datastream-M'!Z180</f>
        <v>111.5</v>
      </c>
      <c r="AE179">
        <f>'Datastream-M'!AC180</f>
        <v>0.75464500000000001</v>
      </c>
      <c r="AH179" t="str">
        <f>'Datastream-M'!AD180</f>
        <v>#NA</v>
      </c>
      <c r="AJ179">
        <f>'Datastream-M'!AF180</f>
        <v>86.854460000000003</v>
      </c>
      <c r="AK179">
        <f>'Datastream-M'!AG180</f>
        <v>11.51</v>
      </c>
      <c r="AL179">
        <f>'Datastream-M'!AH180</f>
        <v>36.700000000000003</v>
      </c>
      <c r="AQ179" s="2">
        <f>'Datastream-M'!AM180</f>
        <v>46.273499999999999</v>
      </c>
      <c r="AR179" s="2">
        <f>'Datastream-M'!AN180</f>
        <v>97.232900000000001</v>
      </c>
      <c r="AS179" s="8">
        <f>'West-Deutschland-Q'!AI180</f>
        <v>46.7</v>
      </c>
      <c r="AT179" s="8">
        <f>100-'West-Deutschland-Q'!AJ180</f>
        <v>69</v>
      </c>
      <c r="AV179" s="19">
        <f>'[5]Deutschland Monatsdaten'!K179</f>
        <v>2.036762321679864</v>
      </c>
      <c r="AW179" s="1">
        <f>'[5]Deutschland Monatsdaten'!J179</f>
        <v>-1.4773321926545964</v>
      </c>
      <c r="BE179" t="str">
        <f>'Datastream-M'!AU180</f>
        <v>#NA</v>
      </c>
      <c r="BF179">
        <f>'Datastream-M'!AV180</f>
        <v>64.599999999999994</v>
      </c>
      <c r="BH179" s="1">
        <f>'Datastream-M'!AX180</f>
        <v>22.6</v>
      </c>
      <c r="BI179" s="1">
        <f>'Datastream-M'!AY180</f>
        <v>29.8</v>
      </c>
      <c r="BJ179" s="1">
        <f>'Datastream-M'!AZ180</f>
        <v>65.5</v>
      </c>
      <c r="BK179">
        <f>'Datastream-M'!BA180</f>
        <v>103.1</v>
      </c>
      <c r="BL179">
        <f>'Datastream-M'!BB180</f>
        <v>43.1</v>
      </c>
      <c r="BM179" s="26">
        <f>'Datastream-M'!BC180</f>
        <v>55.8</v>
      </c>
      <c r="BN179" s="26"/>
      <c r="BO179">
        <f>'Datastream-M'!AV179</f>
        <v>64.599999999999994</v>
      </c>
      <c r="BP179" s="38">
        <f t="shared" si="4"/>
        <v>55.5</v>
      </c>
      <c r="BQ179" s="30">
        <f t="shared" si="5"/>
        <v>15.252204679021261</v>
      </c>
      <c r="BU179" s="40">
        <f>'Datastream-M'!CS180</f>
        <v>106.8</v>
      </c>
      <c r="BV179" s="40">
        <f>'Datastream-M'!CT180</f>
        <v>118.1</v>
      </c>
      <c r="BX179" s="41">
        <f>'Datastream-M'!BG180</f>
        <v>1.74</v>
      </c>
      <c r="BY179" s="41">
        <f>'Datastream-M'!BH180</f>
        <v>1.58</v>
      </c>
      <c r="BZ179" s="40"/>
      <c r="CF179" s="1">
        <v>0.78548098868558491</v>
      </c>
      <c r="CN179" s="8">
        <f>'West-Deutschland-Q'!AP180</f>
        <v>-7.4</v>
      </c>
      <c r="CO179" s="8">
        <f>'West-Deutschland-Q'!AQ180</f>
        <v>-27.1</v>
      </c>
      <c r="CV179">
        <f>'Datastream-M'!CF180</f>
        <v>337571</v>
      </c>
      <c r="DE179" s="8">
        <f>'West-Deutschland-Q'!AR180</f>
        <v>54.1</v>
      </c>
      <c r="DK179">
        <f>'Datastream-M'!CW180</f>
        <v>1.79</v>
      </c>
      <c r="DW179" s="19">
        <f>'[8]weltindexip-usd'!B59</f>
        <v>1.1435589761302212</v>
      </c>
      <c r="EF179" s="1" t="str">
        <f>'Datastream-M'!DQ180</f>
        <v>#NA</v>
      </c>
    </row>
    <row r="180" spans="1:136">
      <c r="A180" s="3">
        <v>27348</v>
      </c>
      <c r="B180" t="str">
        <f>'Datastream-M'!B181</f>
        <v>#NA</v>
      </c>
      <c r="C180" s="9">
        <f>[7]Rawdata!D188</f>
        <v>83.328479301019357</v>
      </c>
      <c r="D180" s="9">
        <f>[7]Rawdata!G188</f>
        <v>84.153330220316676</v>
      </c>
      <c r="E180" s="9">
        <f>[7]Rawdata!J188</f>
        <v>82.505505260582339</v>
      </c>
      <c r="F180">
        <f>'Datastream-M'!F181</f>
        <v>39.799999999999997</v>
      </c>
      <c r="G180">
        <f>'Datastream-M'!G181</f>
        <v>0.77795199999999998</v>
      </c>
      <c r="H180">
        <f>'Datastream-M'!H181</f>
        <v>78.599999999999994</v>
      </c>
      <c r="I180">
        <f>'Datastream-M'!I181</f>
        <v>134.5</v>
      </c>
      <c r="J180">
        <f>'Datastream-M'!J181</f>
        <v>9.0399999999999991</v>
      </c>
      <c r="K180" t="str">
        <f>'Datastream-M'!K181</f>
        <v>#NA</v>
      </c>
      <c r="L180">
        <f>'Datastream-M'!L181</f>
        <v>401.1</v>
      </c>
      <c r="M180">
        <f>'Datastream-M'!M181</f>
        <v>118056</v>
      </c>
      <c r="N180" t="str">
        <f>'Datastream-M'!N181</f>
        <v>#NA</v>
      </c>
      <c r="O180" t="str">
        <f>'Datastream-M'!O181</f>
        <v>#NA</v>
      </c>
      <c r="P180">
        <f>'Datastream-M'!P181</f>
        <v>3.1</v>
      </c>
      <c r="S180" s="1">
        <f>'[2]Deutschland Monatsdaten'!C180</f>
        <v>-2.4283673939197006</v>
      </c>
      <c r="T180" s="1">
        <v>1.9440552644212519</v>
      </c>
      <c r="U180">
        <f>'Datastream-M'!BL181</f>
        <v>10.43</v>
      </c>
      <c r="V180" s="41">
        <f t="shared" si="2"/>
        <v>18.691756272401435</v>
      </c>
      <c r="W180">
        <f>'Datastream-M'!BM181</f>
        <v>8.1300000000000008</v>
      </c>
      <c r="X180" s="41">
        <f t="shared" si="3"/>
        <v>12.585139318885453</v>
      </c>
      <c r="Y180" t="str">
        <f>'Datastream-M'!W181</f>
        <v>#NA</v>
      </c>
      <c r="Z180" t="str">
        <f>'Datastream-M'!X181</f>
        <v>#NA</v>
      </c>
      <c r="AA180" s="42" t="str">
        <f>'Datastream-M'!Y181</f>
        <v>#NA</v>
      </c>
      <c r="AB180">
        <f>'Datastream-M'!Z181</f>
        <v>112.8</v>
      </c>
      <c r="AE180">
        <f>'Datastream-M'!AC181</f>
        <v>0.77795199999999998</v>
      </c>
      <c r="AH180" t="str">
        <f>'Datastream-M'!AD181</f>
        <v>#NA</v>
      </c>
      <c r="AJ180">
        <f>'Datastream-M'!AF181</f>
        <v>87.127159000000006</v>
      </c>
      <c r="AK180">
        <f>'Datastream-M'!AG181</f>
        <v>11.7</v>
      </c>
      <c r="AL180">
        <f>'Datastream-M'!AH181</f>
        <v>36.799999999999997</v>
      </c>
      <c r="AQ180" s="2">
        <f>'Datastream-M'!AM181</f>
        <v>46.188699999999997</v>
      </c>
      <c r="AR180" s="2">
        <f>'Datastream-M'!AN181</f>
        <v>96.858000000000004</v>
      </c>
      <c r="AS180" s="8">
        <f>'West-Deutschland-Q'!AI181</f>
        <v>31.6</v>
      </c>
      <c r="AT180" s="8">
        <f>100-'West-Deutschland-Q'!AJ181</f>
        <v>60</v>
      </c>
      <c r="AV180" s="19">
        <f>'[5]Deutschland Monatsdaten'!K180</f>
        <v>2.0593344608795388</v>
      </c>
      <c r="AW180" s="1">
        <f>'[5]Deutschland Monatsdaten'!J180</f>
        <v>-1.51690567381556</v>
      </c>
      <c r="BE180" t="str">
        <f>'Datastream-M'!AU181</f>
        <v>#NA</v>
      </c>
      <c r="BF180">
        <f>'Datastream-M'!AV181</f>
        <v>64.2</v>
      </c>
      <c r="BH180" s="1">
        <f>'Datastream-M'!AX181</f>
        <v>22.6</v>
      </c>
      <c r="BI180" s="1">
        <f>'Datastream-M'!AY181</f>
        <v>30.4</v>
      </c>
      <c r="BJ180" s="1">
        <f>'Datastream-M'!AZ181</f>
        <v>68</v>
      </c>
      <c r="BK180">
        <f>'Datastream-M'!BA181</f>
        <v>112.4</v>
      </c>
      <c r="BL180">
        <f>'Datastream-M'!BB181</f>
        <v>42.3</v>
      </c>
      <c r="BM180" s="26">
        <f>'Datastream-M'!BC181</f>
        <v>55.9</v>
      </c>
      <c r="BN180" s="26"/>
      <c r="BO180">
        <f>'Datastream-M'!AV180</f>
        <v>64.599999999999994</v>
      </c>
      <c r="BP180" s="38">
        <f t="shared" si="4"/>
        <v>55.8</v>
      </c>
      <c r="BQ180" s="30">
        <f t="shared" si="5"/>
        <v>15.039488297478508</v>
      </c>
      <c r="BU180" s="40">
        <f>'Datastream-M'!CS181</f>
        <v>107.7</v>
      </c>
      <c r="BV180" s="40">
        <f>'Datastream-M'!CT181</f>
        <v>120</v>
      </c>
      <c r="BX180" s="41">
        <f>'Datastream-M'!BG181</f>
        <v>1.83</v>
      </c>
      <c r="BY180" s="41">
        <f>'Datastream-M'!BH181</f>
        <v>1.47</v>
      </c>
      <c r="BZ180" s="40"/>
      <c r="CF180" s="1">
        <v>0.8096538820474386</v>
      </c>
      <c r="CN180" s="8">
        <f>'West-Deutschland-Q'!AP181</f>
        <v>-10.4</v>
      </c>
      <c r="CO180" s="8">
        <f>'West-Deutschland-Q'!AQ181</f>
        <v>-31.6</v>
      </c>
      <c r="CV180">
        <f>'Datastream-M'!CF181</f>
        <v>339928</v>
      </c>
      <c r="DE180" s="8">
        <f>'West-Deutschland-Q'!AR181</f>
        <v>51.5</v>
      </c>
      <c r="DK180">
        <f>'Datastream-M'!CW181</f>
        <v>1.53</v>
      </c>
      <c r="DW180" s="19">
        <f>'[8]weltindexip-usd'!B60</f>
        <v>1.1196645811214949</v>
      </c>
      <c r="EF180" s="1" t="str">
        <f>'Datastream-M'!DQ181</f>
        <v>#NA</v>
      </c>
    </row>
    <row r="181" spans="1:136">
      <c r="A181" s="3">
        <v>27378</v>
      </c>
      <c r="B181" t="str">
        <f>'Datastream-M'!B182</f>
        <v>#NA</v>
      </c>
      <c r="C181" s="9">
        <f>[7]Rawdata!D189</f>
        <v>82.329935510713554</v>
      </c>
      <c r="D181" s="9">
        <f>[7]Rawdata!G189</f>
        <v>81.759137411385154</v>
      </c>
      <c r="E181" s="9">
        <f>[7]Rawdata!J189</f>
        <v>82.896990457548327</v>
      </c>
      <c r="F181">
        <f>'Datastream-M'!F182</f>
        <v>37.799999999999997</v>
      </c>
      <c r="G181">
        <f>'Datastream-M'!G182</f>
        <v>0.79756899999999997</v>
      </c>
      <c r="H181">
        <f>'Datastream-M'!H182</f>
        <v>81</v>
      </c>
      <c r="I181">
        <f>'Datastream-M'!I182</f>
        <v>135.19999999999999</v>
      </c>
      <c r="J181">
        <f>'Datastream-M'!J182</f>
        <v>8.6</v>
      </c>
      <c r="K181" t="str">
        <f>'Datastream-M'!K182</f>
        <v>#NA</v>
      </c>
      <c r="L181">
        <f>'Datastream-M'!L182</f>
        <v>401.8</v>
      </c>
      <c r="M181">
        <f>'Datastream-M'!M182</f>
        <v>96814</v>
      </c>
      <c r="N181" t="str">
        <f>'Datastream-M'!N182</f>
        <v>#NA</v>
      </c>
      <c r="O181" t="str">
        <f>'Datastream-M'!O182</f>
        <v>#NA</v>
      </c>
      <c r="P181">
        <f>'Datastream-M'!P182</f>
        <v>3.2</v>
      </c>
      <c r="S181" s="1">
        <f>'[2]Deutschland Monatsdaten'!C181</f>
        <v>-2.9171270126248543</v>
      </c>
      <c r="T181" s="1">
        <v>1.8877790336508529</v>
      </c>
      <c r="U181">
        <f>'Datastream-M'!BL182</f>
        <v>9.9700000000000006</v>
      </c>
      <c r="V181" s="41">
        <f t="shared" si="2"/>
        <v>17.835420393559932</v>
      </c>
      <c r="W181">
        <f>'Datastream-M'!BM182</f>
        <v>7.77</v>
      </c>
      <c r="X181" s="41">
        <f t="shared" si="3"/>
        <v>12.102803738317757</v>
      </c>
      <c r="Y181" t="str">
        <f>'Datastream-M'!W182</f>
        <v>#NA</v>
      </c>
      <c r="Z181" t="str">
        <f>'Datastream-M'!X182</f>
        <v>#NA</v>
      </c>
      <c r="AA181" s="42" t="str">
        <f>'Datastream-M'!Y182</f>
        <v>#NA</v>
      </c>
      <c r="AB181">
        <f>'Datastream-M'!Z182</f>
        <v>113</v>
      </c>
      <c r="AE181">
        <f>'Datastream-M'!AC182</f>
        <v>0.79756899999999997</v>
      </c>
      <c r="AH181" t="str">
        <f>'Datastream-M'!AD182</f>
        <v>#NA</v>
      </c>
      <c r="AJ181">
        <f>'Datastream-M'!AF182</f>
        <v>87.797146999999995</v>
      </c>
      <c r="AK181">
        <f>'Datastream-M'!AG182</f>
        <v>11.7</v>
      </c>
      <c r="AL181">
        <f>'Datastream-M'!AH182</f>
        <v>36.9</v>
      </c>
      <c r="AQ181" s="2">
        <f>'Datastream-M'!AM182</f>
        <v>46.165199999999999</v>
      </c>
      <c r="AR181" s="2">
        <f>'Datastream-M'!AN182</f>
        <v>96.612799999999993</v>
      </c>
      <c r="AS181" s="8">
        <f>'West-Deutschland-Q'!AI182</f>
        <v>27.8</v>
      </c>
      <c r="AT181" s="8">
        <f>100-'West-Deutschland-Q'!AJ182</f>
        <v>54</v>
      </c>
      <c r="AV181" s="19">
        <f>'[5]Deutschland Monatsdaten'!K181</f>
        <v>2.074870227795254</v>
      </c>
      <c r="AW181" s="1">
        <f>'[5]Deutschland Monatsdaten'!J181</f>
        <v>-1.7663021648718509</v>
      </c>
      <c r="BE181" t="str">
        <f>'Datastream-M'!AU182</f>
        <v>#NA</v>
      </c>
      <c r="BF181">
        <f>'Datastream-M'!AV182</f>
        <v>63.2</v>
      </c>
      <c r="BH181" s="1">
        <f>'Datastream-M'!AX182</f>
        <v>22.7</v>
      </c>
      <c r="BI181" s="1">
        <f>'Datastream-M'!AY182</f>
        <v>29.6</v>
      </c>
      <c r="BJ181" s="1">
        <f>'Datastream-M'!AZ182</f>
        <v>63.7</v>
      </c>
      <c r="BK181">
        <f>'Datastream-M'!BA182</f>
        <v>101.3</v>
      </c>
      <c r="BL181">
        <f>'Datastream-M'!BB182</f>
        <v>41.5</v>
      </c>
      <c r="BM181" s="26">
        <f>'Datastream-M'!BC182</f>
        <v>55.9</v>
      </c>
      <c r="BN181" s="26"/>
      <c r="BO181">
        <f>'Datastream-M'!AV181</f>
        <v>64.2</v>
      </c>
      <c r="BP181" s="38">
        <f t="shared" si="4"/>
        <v>55.9</v>
      </c>
      <c r="BQ181" s="30">
        <f t="shared" si="5"/>
        <v>14.669577177648579</v>
      </c>
      <c r="BU181" s="40">
        <f>'Datastream-M'!CS182</f>
        <v>107.6</v>
      </c>
      <c r="BV181" s="40">
        <f>'Datastream-M'!CT182</f>
        <v>120.6</v>
      </c>
      <c r="BX181" s="41">
        <f>'Datastream-M'!BG182</f>
        <v>1.67</v>
      </c>
      <c r="BY181" s="41">
        <f>'Datastream-M'!BH182</f>
        <v>1.49</v>
      </c>
      <c r="BZ181" s="40"/>
      <c r="CF181" s="1">
        <v>0.21589712925422405</v>
      </c>
      <c r="CN181" s="8">
        <f>'West-Deutschland-Q'!AP182</f>
        <v>-11.3</v>
      </c>
      <c r="CO181" s="8">
        <f>'West-Deutschland-Q'!AQ182</f>
        <v>-33.5</v>
      </c>
      <c r="CV181">
        <f>'Datastream-M'!CF182</f>
        <v>344115</v>
      </c>
      <c r="DE181" s="8">
        <f>'West-Deutschland-Q'!AR182</f>
        <v>49.6</v>
      </c>
      <c r="DK181">
        <f>'Datastream-M'!CW182</f>
        <v>1.79</v>
      </c>
      <c r="DW181" s="19">
        <f>'[8]weltindexip-usd'!B61</f>
        <v>1.0860106927404418</v>
      </c>
      <c r="EF181" s="1" t="str">
        <f>'Datastream-M'!DQ182</f>
        <v>#NA</v>
      </c>
    </row>
    <row r="182" spans="1:136">
      <c r="A182" s="3">
        <v>27409</v>
      </c>
      <c r="B182" t="str">
        <f>'Datastream-M'!B183</f>
        <v>#NA</v>
      </c>
      <c r="C182" s="9">
        <f>[7]Rawdata!D190</f>
        <v>81.031828583316013</v>
      </c>
      <c r="D182" s="9">
        <f>[7]Rawdata!G190</f>
        <v>79.721526510166825</v>
      </c>
      <c r="E182" s="9">
        <f>[7]Rawdata!J190</f>
        <v>82.35869831172009</v>
      </c>
      <c r="F182">
        <f>'Datastream-M'!F183</f>
        <v>40.200000000000003</v>
      </c>
      <c r="G182">
        <f>'Datastream-M'!G183</f>
        <v>0.827515</v>
      </c>
      <c r="H182">
        <f>'Datastream-M'!H183</f>
        <v>73.900000000000006</v>
      </c>
      <c r="I182">
        <f>'Datastream-M'!I183</f>
        <v>136.69999999999999</v>
      </c>
      <c r="J182">
        <f>'Datastream-M'!J183</f>
        <v>7.74</v>
      </c>
      <c r="K182" t="str">
        <f>'Datastream-M'!K183</f>
        <v>#NA</v>
      </c>
      <c r="L182">
        <f>'Datastream-M'!L183</f>
        <v>446.6</v>
      </c>
      <c r="M182">
        <f>'Datastream-M'!M183</f>
        <v>129327</v>
      </c>
      <c r="N182" t="str">
        <f>'Datastream-M'!N183</f>
        <v>#NA</v>
      </c>
      <c r="O182">
        <f>'Datastream-M'!O183</f>
        <v>637</v>
      </c>
      <c r="P182">
        <f>'Datastream-M'!P183</f>
        <v>3.4</v>
      </c>
      <c r="S182" s="1">
        <f>'[2]Deutschland Monatsdaten'!C182</f>
        <v>-2.5811402800284329</v>
      </c>
      <c r="T182" s="1">
        <v>1.8582259617360561</v>
      </c>
      <c r="U182">
        <f>'Datastream-M'!BL183</f>
        <v>9.41</v>
      </c>
      <c r="V182" s="41">
        <f t="shared" si="2"/>
        <v>16.833631484794275</v>
      </c>
      <c r="W182">
        <f>'Datastream-M'!BM183</f>
        <v>7.21</v>
      </c>
      <c r="X182" s="41">
        <f t="shared" si="3"/>
        <v>11.408227848101266</v>
      </c>
      <c r="Y182" t="str">
        <f>'Datastream-M'!W183</f>
        <v>#NA</v>
      </c>
      <c r="Z182" t="str">
        <f>'Datastream-M'!X183</f>
        <v>#NA</v>
      </c>
      <c r="AA182" s="42" t="str">
        <f>'Datastream-M'!Y183</f>
        <v>#NA</v>
      </c>
      <c r="AB182">
        <f>'Datastream-M'!Z183</f>
        <v>113.9</v>
      </c>
      <c r="AE182">
        <f>'Datastream-M'!AC183</f>
        <v>0.827515</v>
      </c>
      <c r="AH182" t="str">
        <f>'Datastream-M'!AD183</f>
        <v>#NA</v>
      </c>
      <c r="AJ182">
        <f>'Datastream-M'!AF183</f>
        <v>89.855072000000007</v>
      </c>
      <c r="AK182">
        <f>'Datastream-M'!AG183</f>
        <v>11.69</v>
      </c>
      <c r="AL182">
        <f>'Datastream-M'!AH183</f>
        <v>37</v>
      </c>
      <c r="AQ182" s="2">
        <f>'Datastream-M'!AM183</f>
        <v>46.223799999999997</v>
      </c>
      <c r="AR182" s="2">
        <f>'Datastream-M'!AN183</f>
        <v>96.539500000000004</v>
      </c>
      <c r="AS182" s="8">
        <f>'West-Deutschland-Q'!AI183</f>
        <v>-14.8</v>
      </c>
      <c r="AT182" s="8">
        <f>100-'West-Deutschland-Q'!AJ183</f>
        <v>72</v>
      </c>
      <c r="AV182" s="19">
        <f>'[5]Deutschland Monatsdaten'!K182</f>
        <v>2.0956566512567432</v>
      </c>
      <c r="AW182" s="1">
        <f>'[5]Deutschland Monatsdaten'!J182</f>
        <v>-1.7271244479466481</v>
      </c>
      <c r="BE182" t="str">
        <f>'Datastream-M'!AU183</f>
        <v>#NA</v>
      </c>
      <c r="BF182">
        <f>'Datastream-M'!AV183</f>
        <v>61.7</v>
      </c>
      <c r="BH182" s="1">
        <f>'Datastream-M'!AX183</f>
        <v>22.8</v>
      </c>
      <c r="BI182" s="1">
        <f>'Datastream-M'!AY183</f>
        <v>29.4</v>
      </c>
      <c r="BJ182" s="1">
        <f>'Datastream-M'!AZ183</f>
        <v>62.5</v>
      </c>
      <c r="BK182">
        <f>'Datastream-M'!BA183</f>
        <v>91.9</v>
      </c>
      <c r="BL182">
        <f>'Datastream-M'!BB183</f>
        <v>44</v>
      </c>
      <c r="BM182" s="26">
        <f>'Datastream-M'!BC183</f>
        <v>55.7</v>
      </c>
      <c r="BN182" s="26"/>
      <c r="BO182">
        <f>'Datastream-M'!AV182</f>
        <v>63.2</v>
      </c>
      <c r="BP182" s="38">
        <f t="shared" si="4"/>
        <v>55.9</v>
      </c>
      <c r="BQ182" s="30">
        <f t="shared" si="5"/>
        <v>14.126632145640864</v>
      </c>
      <c r="BU182" s="40">
        <f>'Datastream-M'!CS183</f>
        <v>107.6</v>
      </c>
      <c r="BV182" s="40">
        <f>'Datastream-M'!CT183</f>
        <v>123</v>
      </c>
      <c r="BX182" s="41">
        <f>'Datastream-M'!BG183</f>
        <v>1.87</v>
      </c>
      <c r="BY182" s="41">
        <f>'Datastream-M'!BH183</f>
        <v>1.72</v>
      </c>
      <c r="BZ182" s="40"/>
      <c r="CF182" s="1">
        <v>0.43443081510048093</v>
      </c>
      <c r="CN182" s="8">
        <f>'West-Deutschland-Q'!AP183</f>
        <v>-3.6</v>
      </c>
      <c r="CO182" s="8">
        <f>'West-Deutschland-Q'!AQ183</f>
        <v>-32</v>
      </c>
      <c r="CV182">
        <f>'Datastream-M'!CF183</f>
        <v>341208</v>
      </c>
      <c r="DE182" s="8">
        <f>'West-Deutschland-Q'!AR183</f>
        <v>46.8</v>
      </c>
      <c r="DK182">
        <f>'Datastream-M'!CW183</f>
        <v>1.64</v>
      </c>
      <c r="DW182" s="19">
        <f>'[8]weltindexip-usd'!B62</f>
        <v>1.0750969516561035</v>
      </c>
      <c r="EF182" s="1" t="str">
        <f>'Datastream-M'!DQ183</f>
        <v>#NA</v>
      </c>
    </row>
    <row r="183" spans="1:136">
      <c r="A183" s="3">
        <v>27440</v>
      </c>
      <c r="B183" t="str">
        <f>'Datastream-M'!B184</f>
        <v>#NA</v>
      </c>
      <c r="C183" s="9">
        <f>[7]Rawdata!D191</f>
        <v>81.630954857499489</v>
      </c>
      <c r="D183" s="9">
        <f>[7]Rawdata!G191</f>
        <v>78.702721059557661</v>
      </c>
      <c r="E183" s="9">
        <f>[7]Rawdata!J191</f>
        <v>84.658673843895286</v>
      </c>
      <c r="F183">
        <f>'Datastream-M'!F184</f>
        <v>39.9</v>
      </c>
      <c r="G183">
        <f>'Datastream-M'!G184</f>
        <v>0.84029799999999999</v>
      </c>
      <c r="H183">
        <f>'Datastream-M'!H184</f>
        <v>74.099999999999994</v>
      </c>
      <c r="I183">
        <f>'Datastream-M'!I184</f>
        <v>136.30000000000001</v>
      </c>
      <c r="J183">
        <f>'Datastream-M'!J184</f>
        <v>6.43</v>
      </c>
      <c r="K183" t="str">
        <f>'Datastream-M'!K184</f>
        <v>#NA</v>
      </c>
      <c r="L183">
        <f>'Datastream-M'!L184</f>
        <v>488.3</v>
      </c>
      <c r="M183">
        <f>'Datastream-M'!M184</f>
        <v>152826</v>
      </c>
      <c r="N183" t="str">
        <f>'Datastream-M'!N184</f>
        <v>#NA</v>
      </c>
      <c r="O183">
        <f>'Datastream-M'!O184</f>
        <v>583</v>
      </c>
      <c r="P183">
        <f>'Datastream-M'!P184</f>
        <v>3.6</v>
      </c>
      <c r="S183" s="1">
        <f>'[2]Deutschland Monatsdaten'!C183</f>
        <v>-2.6819070677518226</v>
      </c>
      <c r="T183" s="1">
        <v>1.8495952802540665</v>
      </c>
      <c r="U183">
        <f>'Datastream-M'!BL184</f>
        <v>9.51</v>
      </c>
      <c r="V183" s="41">
        <f t="shared" si="2"/>
        <v>17.073608617594253</v>
      </c>
      <c r="W183">
        <f>'Datastream-M'!BM184</f>
        <v>7.57</v>
      </c>
      <c r="X183" s="41">
        <f t="shared" si="3"/>
        <v>12.269043760129659</v>
      </c>
      <c r="Y183" t="str">
        <f>'Datastream-M'!W184</f>
        <v>#NA</v>
      </c>
      <c r="Z183" t="str">
        <f>'Datastream-M'!X184</f>
        <v>#NA</v>
      </c>
      <c r="AA183" s="42" t="str">
        <f>'Datastream-M'!Y184</f>
        <v>#NA</v>
      </c>
      <c r="AB183">
        <f>'Datastream-M'!Z184</f>
        <v>113.6</v>
      </c>
      <c r="AE183">
        <f>'Datastream-M'!AC184</f>
        <v>0.84029799999999999</v>
      </c>
      <c r="AH183" t="str">
        <f>'Datastream-M'!AD184</f>
        <v>#NA</v>
      </c>
      <c r="AJ183">
        <f>'Datastream-M'!AF184</f>
        <v>90.716611999999998</v>
      </c>
      <c r="AK183">
        <f>'Datastream-M'!AG184</f>
        <v>11.5</v>
      </c>
      <c r="AL183">
        <f>'Datastream-M'!AH184</f>
        <v>37.1</v>
      </c>
      <c r="AQ183" s="2">
        <f>'Datastream-M'!AM184</f>
        <v>46.3628</v>
      </c>
      <c r="AR183" s="2">
        <f>'Datastream-M'!AN184</f>
        <v>96.633700000000005</v>
      </c>
      <c r="AS183" s="8">
        <f>'West-Deutschland-Q'!AI184</f>
        <v>-12.9</v>
      </c>
      <c r="AT183" s="8">
        <f>100-'West-Deutschland-Q'!AJ184</f>
        <v>80</v>
      </c>
      <c r="AV183" s="19">
        <f>'[5]Deutschland Monatsdaten'!K183</f>
        <v>2.1108363161480561</v>
      </c>
      <c r="AW183" s="1">
        <f>'[5]Deutschland Monatsdaten'!J183</f>
        <v>-1.4065726748168483</v>
      </c>
      <c r="BE183" t="str">
        <f>'Datastream-M'!AU184</f>
        <v>#NA</v>
      </c>
      <c r="BF183">
        <f>'Datastream-M'!AV184</f>
        <v>60.7</v>
      </c>
      <c r="BH183" s="1">
        <f>'Datastream-M'!AX184</f>
        <v>22.6</v>
      </c>
      <c r="BI183" s="1">
        <f>'Datastream-M'!AY184</f>
        <v>28.7</v>
      </c>
      <c r="BJ183" s="1">
        <f>'Datastream-M'!AZ184</f>
        <v>59.2</v>
      </c>
      <c r="BK183">
        <f>'Datastream-M'!BA184</f>
        <v>84.5</v>
      </c>
      <c r="BL183">
        <f>'Datastream-M'!BB184</f>
        <v>42.8</v>
      </c>
      <c r="BM183" s="26">
        <f>'Datastream-M'!BC184</f>
        <v>55.5</v>
      </c>
      <c r="BN183" s="26"/>
      <c r="BO183">
        <f>'Datastream-M'!AV183</f>
        <v>61.7</v>
      </c>
      <c r="BP183" s="38">
        <f t="shared" si="4"/>
        <v>55.7</v>
      </c>
      <c r="BQ183" s="30">
        <f t="shared" si="5"/>
        <v>13.685621053483407</v>
      </c>
      <c r="BU183" s="40">
        <f>'Datastream-M'!CS184</f>
        <v>107.1</v>
      </c>
      <c r="BV183" s="40">
        <f>'Datastream-M'!CT184</f>
        <v>122.9</v>
      </c>
      <c r="BX183" s="41">
        <f>'Datastream-M'!BG184</f>
        <v>1.94</v>
      </c>
      <c r="BY183" s="41">
        <f>'Datastream-M'!BH184</f>
        <v>1.75</v>
      </c>
      <c r="BZ183" s="40"/>
      <c r="CF183" s="1">
        <v>0.27093778254171358</v>
      </c>
      <c r="CN183" s="8">
        <f>'West-Deutschland-Q'!AP184</f>
        <v>-3.2</v>
      </c>
      <c r="CO183" s="8">
        <f>'West-Deutschland-Q'!AQ184</f>
        <v>-32.5</v>
      </c>
      <c r="CV183">
        <f>'Datastream-M'!CF184</f>
        <v>340767</v>
      </c>
      <c r="DE183" s="8">
        <f>'West-Deutschland-Q'!AR184</f>
        <v>47.8</v>
      </c>
      <c r="DK183">
        <f>'Datastream-M'!CW184</f>
        <v>1.64</v>
      </c>
      <c r="DW183" s="19">
        <f>'[8]weltindexip-usd'!B63</f>
        <v>1.0613562927200491</v>
      </c>
      <c r="EF183" s="1" t="str">
        <f>'Datastream-M'!DQ184</f>
        <v>#NA</v>
      </c>
    </row>
    <row r="184" spans="1:136">
      <c r="A184" s="3">
        <v>27468</v>
      </c>
      <c r="B184" t="str">
        <f>'Datastream-M'!B185</f>
        <v>#NA</v>
      </c>
      <c r="C184" s="9">
        <f>[7]Rawdata!D192</f>
        <v>81.73080923653005</v>
      </c>
      <c r="D184" s="9">
        <f>[7]Rawdata!G192</f>
        <v>76.257587978095671</v>
      </c>
      <c r="E184" s="9">
        <f>[7]Rawdata!J192</f>
        <v>87.545877171519464</v>
      </c>
      <c r="F184">
        <f>'Datastream-M'!F185</f>
        <v>38.9</v>
      </c>
      <c r="G184">
        <f>'Datastream-M'!G185</f>
        <v>0.84468699999999997</v>
      </c>
      <c r="H184">
        <f>'Datastream-M'!H185</f>
        <v>76.3</v>
      </c>
      <c r="I184">
        <f>'Datastream-M'!I185</f>
        <v>135.9</v>
      </c>
      <c r="J184">
        <f>'Datastream-M'!J185</f>
        <v>5.71</v>
      </c>
      <c r="K184" t="str">
        <f>'Datastream-M'!K185</f>
        <v>#NA</v>
      </c>
      <c r="L184">
        <f>'Datastream-M'!L185</f>
        <v>499.3</v>
      </c>
      <c r="M184">
        <f>'Datastream-M'!M185</f>
        <v>207110</v>
      </c>
      <c r="N184" t="str">
        <f>'Datastream-M'!N185</f>
        <v>#NA</v>
      </c>
      <c r="O184">
        <f>'Datastream-M'!O185</f>
        <v>606</v>
      </c>
      <c r="P184">
        <f>'Datastream-M'!P185</f>
        <v>3.8</v>
      </c>
      <c r="S184" s="1">
        <f>'[2]Deutschland Monatsdaten'!C184</f>
        <v>-2.5655210330788503</v>
      </c>
      <c r="T184" s="1">
        <v>1.8388907572282984</v>
      </c>
      <c r="U184">
        <f>'Datastream-M'!BL185</f>
        <v>9.1999999999999993</v>
      </c>
      <c r="V184" s="41">
        <f t="shared" si="2"/>
        <v>16.576576576576578</v>
      </c>
      <c r="W184">
        <f>'Datastream-M'!BM185</f>
        <v>7.41</v>
      </c>
      <c r="X184" s="41">
        <f t="shared" si="3"/>
        <v>12.207578253706753</v>
      </c>
      <c r="Y184" t="str">
        <f>'Datastream-M'!W185</f>
        <v>#NA</v>
      </c>
      <c r="Z184" t="str">
        <f>'Datastream-M'!X185</f>
        <v>#NA</v>
      </c>
      <c r="AA184" s="42" t="str">
        <f>'Datastream-M'!Y185</f>
        <v>#NA</v>
      </c>
      <c r="AB184">
        <f>'Datastream-M'!Z185</f>
        <v>112.5</v>
      </c>
      <c r="AE184">
        <f>'Datastream-M'!AC185</f>
        <v>0.84468699999999997</v>
      </c>
      <c r="AH184" t="str">
        <f>'Datastream-M'!AD185</f>
        <v>#NA</v>
      </c>
      <c r="AJ184">
        <f>'Datastream-M'!AF185</f>
        <v>91.353997000000007</v>
      </c>
      <c r="AK184">
        <f>'Datastream-M'!AG185</f>
        <v>11.5</v>
      </c>
      <c r="AL184">
        <f>'Datastream-M'!AH185</f>
        <v>37.200000000000003</v>
      </c>
      <c r="AQ184" s="2">
        <f>'Datastream-M'!AM185</f>
        <v>46.572000000000003</v>
      </c>
      <c r="AR184" s="2">
        <f>'Datastream-M'!AN185</f>
        <v>96.872600000000006</v>
      </c>
      <c r="AS184" s="8">
        <f>'West-Deutschland-Q'!AI185</f>
        <v>20</v>
      </c>
      <c r="AT184" s="8">
        <f>100-'West-Deutschland-Q'!AJ185</f>
        <v>73</v>
      </c>
      <c r="AV184" s="19">
        <f>'[5]Deutschland Monatsdaten'!K184</f>
        <v>2.1242842256928842</v>
      </c>
      <c r="AW184" s="1">
        <f>'[5]Deutschland Monatsdaten'!J184</f>
        <v>-1.3206622511243753</v>
      </c>
      <c r="BE184" t="str">
        <f>'Datastream-M'!AU185</f>
        <v>#NA</v>
      </c>
      <c r="BF184">
        <f>'Datastream-M'!AV185</f>
        <v>60.6</v>
      </c>
      <c r="BH184" s="1">
        <f>'Datastream-M'!AX185</f>
        <v>22.6</v>
      </c>
      <c r="BI184" s="1">
        <f>'Datastream-M'!AY185</f>
        <v>28.3</v>
      </c>
      <c r="BJ184" s="1">
        <f>'Datastream-M'!AZ185</f>
        <v>57.4</v>
      </c>
      <c r="BK184">
        <f>'Datastream-M'!BA185</f>
        <v>77.5</v>
      </c>
      <c r="BL184">
        <f>'Datastream-M'!BB185</f>
        <v>43.4</v>
      </c>
      <c r="BM184" s="26">
        <f>'Datastream-M'!BC185</f>
        <v>55.7</v>
      </c>
      <c r="BN184" s="26"/>
      <c r="BO184">
        <f>'Datastream-M'!AV184</f>
        <v>60.7</v>
      </c>
      <c r="BP184" s="38">
        <f t="shared" si="4"/>
        <v>55.5</v>
      </c>
      <c r="BQ184" s="30">
        <f t="shared" si="5"/>
        <v>13.614510463639196</v>
      </c>
      <c r="BU184" s="40">
        <f>'Datastream-M'!CS185</f>
        <v>105.9</v>
      </c>
      <c r="BV184" s="40">
        <f>'Datastream-M'!CT185</f>
        <v>122</v>
      </c>
      <c r="BX184" s="41">
        <f>'Datastream-M'!BG185</f>
        <v>1.93</v>
      </c>
      <c r="BY184" s="41">
        <f>'Datastream-M'!BH185</f>
        <v>1.62</v>
      </c>
      <c r="BZ184" s="40"/>
      <c r="CF184" s="1">
        <v>-0.2463898808758323</v>
      </c>
      <c r="CN184" s="8">
        <f>'West-Deutschland-Q'!AP185</f>
        <v>-5.4</v>
      </c>
      <c r="CO184" s="8">
        <f>'West-Deutschland-Q'!AQ185</f>
        <v>-31.1</v>
      </c>
      <c r="CV184">
        <f>'Datastream-M'!CF185</f>
        <v>343241</v>
      </c>
      <c r="DE184" s="8">
        <f>'West-Deutschland-Q'!AR185</f>
        <v>47.6</v>
      </c>
      <c r="DK184">
        <f>'Datastream-M'!CW185</f>
        <v>1.69</v>
      </c>
      <c r="DW184" s="19">
        <f>'[8]weltindexip-usd'!B64</f>
        <v>1.0553457429418245</v>
      </c>
      <c r="EF184" s="1" t="str">
        <f>'Datastream-M'!DQ185</f>
        <v>#NA</v>
      </c>
    </row>
    <row r="185" spans="1:136">
      <c r="A185" s="3">
        <v>27499</v>
      </c>
      <c r="B185" t="str">
        <f>'Datastream-M'!B186</f>
        <v>#NA</v>
      </c>
      <c r="C185" s="9">
        <f>[7]Rawdata!D193</f>
        <v>82.329935510713554</v>
      </c>
      <c r="D185" s="9">
        <f>[7]Rawdata!G193</f>
        <v>76.461349068217515</v>
      </c>
      <c r="E185" s="9">
        <f>[7]Rawdata!J193</f>
        <v>88.720332762417428</v>
      </c>
      <c r="F185">
        <f>'Datastream-M'!F186</f>
        <v>39.200000000000003</v>
      </c>
      <c r="G185">
        <f>'Datastream-M'!G186</f>
        <v>0.82376799999999994</v>
      </c>
      <c r="H185">
        <f>'Datastream-M'!H186</f>
        <v>77.599999999999994</v>
      </c>
      <c r="I185">
        <f>'Datastream-M'!I186</f>
        <v>133.19999999999999</v>
      </c>
      <c r="J185">
        <f>'Datastream-M'!J186</f>
        <v>4.8899999999999997</v>
      </c>
      <c r="K185" t="str">
        <f>'Datastream-M'!K186</f>
        <v>#NA</v>
      </c>
      <c r="L185">
        <f>'Datastream-M'!L186</f>
        <v>515.6</v>
      </c>
      <c r="M185">
        <f>'Datastream-M'!M186</f>
        <v>238467</v>
      </c>
      <c r="N185" t="str">
        <f>'Datastream-M'!N186</f>
        <v>#NA</v>
      </c>
      <c r="O185">
        <f>'Datastream-M'!O186</f>
        <v>597</v>
      </c>
      <c r="P185">
        <f>'Datastream-M'!P186</f>
        <v>4</v>
      </c>
      <c r="S185" s="1">
        <f>'[2]Deutschland Monatsdaten'!C185</f>
        <v>-2.1174199868293524</v>
      </c>
      <c r="T185" s="1">
        <v>1.8155497542089329</v>
      </c>
      <c r="U185">
        <f>'Datastream-M'!BL186</f>
        <v>9.15</v>
      </c>
      <c r="V185" s="41">
        <f t="shared" si="2"/>
        <v>16.427289048473966</v>
      </c>
      <c r="W185">
        <f>'Datastream-M'!BM186</f>
        <v>7.93</v>
      </c>
      <c r="X185" s="41">
        <f t="shared" si="3"/>
        <v>13.085808580858085</v>
      </c>
      <c r="Y185" t="str">
        <f>'Datastream-M'!W186</f>
        <v>#NA</v>
      </c>
      <c r="Z185" t="str">
        <f>'Datastream-M'!X186</f>
        <v>#NA</v>
      </c>
      <c r="AA185" s="42" t="str">
        <f>'Datastream-M'!Y186</f>
        <v>#NA</v>
      </c>
      <c r="AB185">
        <f>'Datastream-M'!Z186</f>
        <v>111.1</v>
      </c>
      <c r="AE185">
        <f>'Datastream-M'!AC186</f>
        <v>0.82376799999999994</v>
      </c>
      <c r="AH185" t="str">
        <f>'Datastream-M'!AD186</f>
        <v>#NA</v>
      </c>
      <c r="AJ185">
        <f>'Datastream-M'!AF186</f>
        <v>91.653028000000006</v>
      </c>
      <c r="AK185">
        <f>'Datastream-M'!AG186</f>
        <v>11.5</v>
      </c>
      <c r="AL185">
        <f>'Datastream-M'!AH186</f>
        <v>37.299999999999997</v>
      </c>
      <c r="AQ185" s="2">
        <f>'Datastream-M'!AM186</f>
        <v>46.8414</v>
      </c>
      <c r="AR185" s="2">
        <f>'Datastream-M'!AN186</f>
        <v>97.234499999999997</v>
      </c>
      <c r="AS185" s="8">
        <f>'West-Deutschland-Q'!AI186</f>
        <v>21.6</v>
      </c>
      <c r="AT185" s="8">
        <f>100-'West-Deutschland-Q'!AJ186</f>
        <v>87</v>
      </c>
      <c r="AV185" s="19">
        <f>'[5]Deutschland Monatsdaten'!K185</f>
        <v>2.1444992602410933</v>
      </c>
      <c r="AW185" s="1">
        <f>'[5]Deutschland Monatsdaten'!J185</f>
        <v>-0.98482110828610958</v>
      </c>
      <c r="BE185" t="str">
        <f>'Datastream-M'!AU186</f>
        <v>#NA</v>
      </c>
      <c r="BF185">
        <f>'Datastream-M'!AV186</f>
        <v>60.5</v>
      </c>
      <c r="BH185" s="1">
        <f>'Datastream-M'!AX186</f>
        <v>22.5</v>
      </c>
      <c r="BI185" s="1">
        <f>'Datastream-M'!AY186</f>
        <v>28</v>
      </c>
      <c r="BJ185" s="1">
        <f>'Datastream-M'!AZ186</f>
        <v>56.1</v>
      </c>
      <c r="BK185">
        <f>'Datastream-M'!BA186</f>
        <v>74.2</v>
      </c>
      <c r="BL185">
        <f>'Datastream-M'!BB186</f>
        <v>43.2</v>
      </c>
      <c r="BM185" s="26">
        <f>'Datastream-M'!BC186</f>
        <v>55.6</v>
      </c>
      <c r="BN185" s="26"/>
      <c r="BO185">
        <f>'Datastream-M'!AV185</f>
        <v>60.6</v>
      </c>
      <c r="BP185" s="38">
        <f t="shared" si="4"/>
        <v>55.7</v>
      </c>
      <c r="BQ185" s="30">
        <f t="shared" si="5"/>
        <v>13.960241232968507</v>
      </c>
      <c r="BU185" s="40">
        <f>'Datastream-M'!CS186</f>
        <v>104.5</v>
      </c>
      <c r="BV185" s="40">
        <f>'Datastream-M'!CT186</f>
        <v>120.7</v>
      </c>
      <c r="BX185" s="41">
        <f>'Datastream-M'!BG186</f>
        <v>1.9</v>
      </c>
      <c r="BY185" s="41">
        <f>'Datastream-M'!BH186</f>
        <v>1.7</v>
      </c>
      <c r="BZ185" s="40"/>
      <c r="CF185" s="1">
        <v>-0.30307691970527034</v>
      </c>
      <c r="CN185" s="8">
        <f>'West-Deutschland-Q'!AP186</f>
        <v>-4.2</v>
      </c>
      <c r="CO185" s="8">
        <f>'West-Deutschland-Q'!AQ186</f>
        <v>-29</v>
      </c>
      <c r="CV185">
        <f>'Datastream-M'!CF186</f>
        <v>341843</v>
      </c>
      <c r="DE185" s="8">
        <f>'West-Deutschland-Q'!AR186</f>
        <v>51.9</v>
      </c>
      <c r="DK185">
        <f>'Datastream-M'!CW186</f>
        <v>1.59</v>
      </c>
      <c r="DW185" s="19">
        <f>'[8]weltindexip-usd'!B65</f>
        <v>1.0518898118311648</v>
      </c>
      <c r="EF185" s="1" t="str">
        <f>'Datastream-M'!DQ186</f>
        <v>#NA</v>
      </c>
    </row>
    <row r="186" spans="1:136">
      <c r="A186" s="3">
        <v>27529</v>
      </c>
      <c r="B186" t="str">
        <f>'Datastream-M'!B187</f>
        <v>#NA</v>
      </c>
      <c r="C186" s="9">
        <f>[7]Rawdata!D194</f>
        <v>81.830663615560653</v>
      </c>
      <c r="D186" s="9">
        <f>[7]Rawdata!G194</f>
        <v>76.104767160504309</v>
      </c>
      <c r="E186" s="9">
        <f>[7]Rawdata!J194</f>
        <v>88.084169317347687</v>
      </c>
      <c r="F186">
        <f>'Datastream-M'!F187</f>
        <v>38.5</v>
      </c>
      <c r="G186">
        <f>'Datastream-M'!G187</f>
        <v>0.83231299999999997</v>
      </c>
      <c r="H186">
        <f>'Datastream-M'!H187</f>
        <v>79.8</v>
      </c>
      <c r="I186">
        <f>'Datastream-M'!I187</f>
        <v>130.9</v>
      </c>
      <c r="J186">
        <f>'Datastream-M'!J187</f>
        <v>4.99</v>
      </c>
      <c r="K186" t="str">
        <f>'Datastream-M'!K187</f>
        <v>#NA</v>
      </c>
      <c r="L186">
        <f>'Datastream-M'!L187</f>
        <v>480.1</v>
      </c>
      <c r="M186">
        <f>'Datastream-M'!M187</f>
        <v>202768</v>
      </c>
      <c r="N186" t="str">
        <f>'Datastream-M'!N187</f>
        <v>#NA</v>
      </c>
      <c r="O186">
        <f>'Datastream-M'!O187</f>
        <v>530</v>
      </c>
      <c r="P186">
        <f>'Datastream-M'!P187</f>
        <v>4.2</v>
      </c>
      <c r="S186" s="1">
        <f>'[2]Deutschland Monatsdaten'!C186</f>
        <v>-1.732947587886138</v>
      </c>
      <c r="T186" s="1">
        <v>1.8198505763072981</v>
      </c>
      <c r="U186">
        <f>'Datastream-M'!BL187</f>
        <v>9.36</v>
      </c>
      <c r="V186" s="41">
        <f t="shared" ref="V186:V249" si="6">U186/BP186*100</f>
        <v>16.834532374100718</v>
      </c>
      <c r="W186">
        <f>'Datastream-M'!BM187</f>
        <v>7.57</v>
      </c>
      <c r="X186" s="41">
        <f t="shared" ref="X186:X249" si="7">W186/BO186*100</f>
        <v>12.512396694214878</v>
      </c>
      <c r="Y186" t="str">
        <f>'Datastream-M'!W187</f>
        <v>#NA</v>
      </c>
      <c r="Z186" t="str">
        <f>'Datastream-M'!X187</f>
        <v>#NA</v>
      </c>
      <c r="AA186" s="42" t="str">
        <f>'Datastream-M'!Y187</f>
        <v>#NA</v>
      </c>
      <c r="AB186">
        <f>'Datastream-M'!Z187</f>
        <v>110.9</v>
      </c>
      <c r="AE186">
        <f>'Datastream-M'!AC187</f>
        <v>0.83231299999999997</v>
      </c>
      <c r="AH186" t="str">
        <f>'Datastream-M'!AD187</f>
        <v>#NA</v>
      </c>
      <c r="AJ186">
        <f>'Datastream-M'!AF187</f>
        <v>92.105262999999994</v>
      </c>
      <c r="AK186">
        <f>'Datastream-M'!AG187</f>
        <v>11.4</v>
      </c>
      <c r="AL186">
        <f>'Datastream-M'!AH187</f>
        <v>37.4</v>
      </c>
      <c r="AQ186" s="2">
        <f>'Datastream-M'!AM187</f>
        <v>47.155900000000003</v>
      </c>
      <c r="AR186" s="2">
        <f>'Datastream-M'!AN187</f>
        <v>97.687299999999993</v>
      </c>
      <c r="AS186" s="8">
        <f>'West-Deutschland-Q'!AI187</f>
        <v>15.9</v>
      </c>
      <c r="AT186" s="8">
        <f>100-'West-Deutschland-Q'!AJ187</f>
        <v>100</v>
      </c>
      <c r="AV186" s="19">
        <f>'[5]Deutschland Monatsdaten'!K186</f>
        <v>2.1611701963395076</v>
      </c>
      <c r="AW186" s="1">
        <f>'[5]Deutschland Monatsdaten'!J186</f>
        <v>-0.92571669579273874</v>
      </c>
      <c r="BE186" t="str">
        <f>'Datastream-M'!AU187</f>
        <v>#NA</v>
      </c>
      <c r="BF186">
        <f>'Datastream-M'!AV187</f>
        <v>60.5</v>
      </c>
      <c r="BH186" s="1">
        <f>'Datastream-M'!AX187</f>
        <v>22.5</v>
      </c>
      <c r="BI186" s="1">
        <f>'Datastream-M'!AY187</f>
        <v>27.4</v>
      </c>
      <c r="BJ186" s="1">
        <f>'Datastream-M'!AZ187</f>
        <v>53.2</v>
      </c>
      <c r="BK186">
        <f>'Datastream-M'!BA187</f>
        <v>65.2</v>
      </c>
      <c r="BL186">
        <f>'Datastream-M'!BB187</f>
        <v>43.1</v>
      </c>
      <c r="BM186" s="26">
        <f>'Datastream-M'!BC187</f>
        <v>55.7</v>
      </c>
      <c r="BN186" s="26"/>
      <c r="BO186">
        <f>'Datastream-M'!AV186</f>
        <v>60.5</v>
      </c>
      <c r="BP186" s="38">
        <f t="shared" si="4"/>
        <v>55.6</v>
      </c>
      <c r="BQ186" s="30">
        <f t="shared" si="5"/>
        <v>13.69677032558665</v>
      </c>
      <c r="BU186" s="40">
        <f>'Datastream-M'!CS187</f>
        <v>103.9</v>
      </c>
      <c r="BV186" s="40">
        <f>'Datastream-M'!CT187</f>
        <v>121</v>
      </c>
      <c r="BX186" s="41">
        <f>'Datastream-M'!BG187</f>
        <v>1.86</v>
      </c>
      <c r="BY186" s="41">
        <f>'Datastream-M'!BH187</f>
        <v>1.54</v>
      </c>
      <c r="BZ186" s="40"/>
      <c r="CF186" s="1">
        <v>-9.3082433083325283E-2</v>
      </c>
      <c r="CN186" s="8">
        <f>'West-Deutschland-Q'!AP187</f>
        <v>-4.0999999999999996</v>
      </c>
      <c r="CO186" s="8">
        <f>'West-Deutschland-Q'!AQ187</f>
        <v>-29.5</v>
      </c>
      <c r="CV186">
        <f>'Datastream-M'!CF187</f>
        <v>343707</v>
      </c>
      <c r="DE186" s="8">
        <f>'West-Deutschland-Q'!AR187</f>
        <v>55.3</v>
      </c>
      <c r="DK186">
        <f>'Datastream-M'!CW187</f>
        <v>1.59</v>
      </c>
      <c r="DW186" s="19">
        <f>'[8]weltindexip-usd'!B66</f>
        <v>1.0508400708109575</v>
      </c>
      <c r="EF186" s="1" t="str">
        <f>'Datastream-M'!DQ187</f>
        <v>#NA</v>
      </c>
    </row>
    <row r="187" spans="1:136">
      <c r="A187" s="3">
        <v>27560</v>
      </c>
      <c r="B187" t="str">
        <f>'Datastream-M'!B188</f>
        <v>#NA</v>
      </c>
      <c r="C187" s="9">
        <f>[7]Rawdata!D195</f>
        <v>83.028916163927619</v>
      </c>
      <c r="D187" s="9">
        <f>[7]Rawdata!G195</f>
        <v>77.734855881478964</v>
      </c>
      <c r="E187" s="9">
        <f>[7]Rawdata!J195</f>
        <v>88.671397112796669</v>
      </c>
      <c r="F187">
        <f>'Datastream-M'!F188</f>
        <v>48.9</v>
      </c>
      <c r="G187">
        <f>'Datastream-M'!G188</f>
        <v>0.83584599999999998</v>
      </c>
      <c r="H187">
        <f>'Datastream-M'!H188</f>
        <v>82.1</v>
      </c>
      <c r="I187">
        <f>'Datastream-M'!I188</f>
        <v>130.5</v>
      </c>
      <c r="J187">
        <f>'Datastream-M'!J188</f>
        <v>4.88</v>
      </c>
      <c r="K187" t="str">
        <f>'Datastream-M'!K188</f>
        <v>#NA</v>
      </c>
      <c r="L187">
        <f>'Datastream-M'!L188</f>
        <v>485.1</v>
      </c>
      <c r="M187">
        <f>'Datastream-M'!M188</f>
        <v>199172</v>
      </c>
      <c r="N187" t="str">
        <f>'Datastream-M'!N188</f>
        <v>#NA</v>
      </c>
      <c r="O187">
        <f>'Datastream-M'!O188</f>
        <v>539</v>
      </c>
      <c r="P187">
        <f>'Datastream-M'!P188</f>
        <v>4.3</v>
      </c>
      <c r="S187" s="1">
        <f>'[2]Deutschland Monatsdaten'!C187</f>
        <v>-0.97855802862678187</v>
      </c>
      <c r="T187" s="1">
        <v>1.8265418541979899</v>
      </c>
      <c r="U187">
        <f>'Datastream-M'!BL188</f>
        <v>9.56</v>
      </c>
      <c r="V187" s="41">
        <f t="shared" si="6"/>
        <v>17.163375224416516</v>
      </c>
      <c r="W187">
        <f>'Datastream-M'!BM188</f>
        <v>7.72</v>
      </c>
      <c r="X187" s="41">
        <f t="shared" si="7"/>
        <v>12.760330578512397</v>
      </c>
      <c r="Y187" t="str">
        <f>'Datastream-M'!W188</f>
        <v>#NA</v>
      </c>
      <c r="Z187" t="str">
        <f>'Datastream-M'!X188</f>
        <v>#NA</v>
      </c>
      <c r="AA187" s="42" t="str">
        <f>'Datastream-M'!Y188</f>
        <v>#NA</v>
      </c>
      <c r="AB187">
        <f>'Datastream-M'!Z188</f>
        <v>110.9</v>
      </c>
      <c r="AE187">
        <f>'Datastream-M'!AC188</f>
        <v>0.83584599999999998</v>
      </c>
      <c r="AH187" t="str">
        <f>'Datastream-M'!AD188</f>
        <v>#NA</v>
      </c>
      <c r="AJ187">
        <f>'Datastream-M'!AF188</f>
        <v>92.231404999999995</v>
      </c>
      <c r="AK187">
        <f>'Datastream-M'!AG188</f>
        <v>11.4</v>
      </c>
      <c r="AL187">
        <f>'Datastream-M'!AH188</f>
        <v>37.5</v>
      </c>
      <c r="AQ187" s="2">
        <f>'Datastream-M'!AM188</f>
        <v>47.512</v>
      </c>
      <c r="AR187" s="2">
        <f>'Datastream-M'!AN188</f>
        <v>98.222700000000003</v>
      </c>
      <c r="AS187" s="8">
        <f>'West-Deutschland-Q'!AI188</f>
        <v>19.600000000000001</v>
      </c>
      <c r="AT187" s="8">
        <f>100-'West-Deutschland-Q'!AJ188</f>
        <v>97</v>
      </c>
      <c r="AV187" s="19">
        <f>'[5]Deutschland Monatsdaten'!K187</f>
        <v>2.1774498145031989</v>
      </c>
      <c r="AW187" s="1">
        <f>'[5]Deutschland Monatsdaten'!J187</f>
        <v>-0.76760984835840951</v>
      </c>
      <c r="BE187" t="str">
        <f>'Datastream-M'!AU188</f>
        <v>#NA</v>
      </c>
      <c r="BF187">
        <f>'Datastream-M'!AV188</f>
        <v>60.5</v>
      </c>
      <c r="BH187" s="1">
        <f>'Datastream-M'!AX188</f>
        <v>22.5</v>
      </c>
      <c r="BI187" s="1">
        <f>'Datastream-M'!AY188</f>
        <v>27.2</v>
      </c>
      <c r="BJ187" s="1">
        <f>'Datastream-M'!AZ188</f>
        <v>51.9</v>
      </c>
      <c r="BK187">
        <f>'Datastream-M'!BA188</f>
        <v>62.7</v>
      </c>
      <c r="BL187">
        <f>'Datastream-M'!BB188</f>
        <v>42.4</v>
      </c>
      <c r="BM187" s="26">
        <f>'Datastream-M'!BC188</f>
        <v>55.7</v>
      </c>
      <c r="BN187" s="26"/>
      <c r="BO187">
        <f>'Datastream-M'!AV187</f>
        <v>60.5</v>
      </c>
      <c r="BP187" s="38">
        <f t="shared" ref="BP187:BP250" si="8">BM186</f>
        <v>55.7</v>
      </c>
      <c r="BQ187" s="30">
        <f t="shared" si="5"/>
        <v>13.638876060901172</v>
      </c>
      <c r="BU187" s="40">
        <f>'Datastream-M'!CS188</f>
        <v>103.5</v>
      </c>
      <c r="BV187" s="40">
        <f>'Datastream-M'!CT188</f>
        <v>121.8</v>
      </c>
      <c r="BX187" s="41">
        <f>'Datastream-M'!BG188</f>
        <v>1.98</v>
      </c>
      <c r="BY187" s="41">
        <f>'Datastream-M'!BH188</f>
        <v>1.58</v>
      </c>
      <c r="BZ187" s="40"/>
      <c r="CF187" s="1">
        <v>-0.38646202805510727</v>
      </c>
      <c r="CN187" s="8">
        <f>'West-Deutschland-Q'!AP188</f>
        <v>5.8</v>
      </c>
      <c r="CO187" s="8">
        <f>'West-Deutschland-Q'!AQ188</f>
        <v>-27.5</v>
      </c>
      <c r="CV187">
        <f>'Datastream-M'!CF188</f>
        <v>346622</v>
      </c>
      <c r="DE187" s="8">
        <f>'West-Deutschland-Q'!AR188</f>
        <v>55.8</v>
      </c>
      <c r="DK187">
        <f>'Datastream-M'!CW188</f>
        <v>1.69</v>
      </c>
      <c r="DW187" s="19">
        <f>'[8]weltindexip-usd'!B67</f>
        <v>1.0552773562045723</v>
      </c>
      <c r="EF187" s="1" t="str">
        <f>'Datastream-M'!DQ188</f>
        <v>#NA</v>
      </c>
    </row>
    <row r="188" spans="1:136">
      <c r="A188" s="3">
        <v>27590</v>
      </c>
      <c r="B188" t="str">
        <f>'Datastream-M'!B189</f>
        <v>#NA</v>
      </c>
      <c r="C188" s="9">
        <f>[7]Rawdata!D196</f>
        <v>84.127314333263996</v>
      </c>
      <c r="D188" s="9">
        <f>[7]Rawdata!G196</f>
        <v>77.123572611113474</v>
      </c>
      <c r="E188" s="9">
        <f>[7]Rawdata!J196</f>
        <v>91.85221433814533</v>
      </c>
      <c r="F188">
        <f>'Datastream-M'!F189</f>
        <v>41.2</v>
      </c>
      <c r="G188">
        <f>'Datastream-M'!G189</f>
        <v>0.79263099999999997</v>
      </c>
      <c r="H188">
        <f>'Datastream-M'!H189</f>
        <v>82.2</v>
      </c>
      <c r="I188">
        <f>'Datastream-M'!I189</f>
        <v>130.6</v>
      </c>
      <c r="J188">
        <f>'Datastream-M'!J189</f>
        <v>4.66</v>
      </c>
      <c r="K188" t="str">
        <f>'Datastream-M'!K189</f>
        <v>#NA</v>
      </c>
      <c r="L188">
        <f>'Datastream-M'!L189</f>
        <v>531.9</v>
      </c>
      <c r="M188">
        <f>'Datastream-M'!M189</f>
        <v>175592</v>
      </c>
      <c r="N188" t="str">
        <f>'Datastream-M'!N189</f>
        <v>#NA</v>
      </c>
      <c r="O188">
        <f>'Datastream-M'!O189</f>
        <v>668</v>
      </c>
      <c r="P188">
        <f>'Datastream-M'!P189</f>
        <v>4.3</v>
      </c>
      <c r="S188" s="1">
        <f>'[2]Deutschland Monatsdaten'!C188</f>
        <v>-0.40467488578823546</v>
      </c>
      <c r="T188" s="1">
        <v>1.8226933698444787</v>
      </c>
      <c r="U188">
        <f>'Datastream-M'!BL189</f>
        <v>9.41</v>
      </c>
      <c r="V188" s="41">
        <f t="shared" si="6"/>
        <v>16.894075403949728</v>
      </c>
      <c r="W188">
        <f>'Datastream-M'!BM189</f>
        <v>7.62</v>
      </c>
      <c r="X188" s="41">
        <f t="shared" si="7"/>
        <v>12.595041322314049</v>
      </c>
      <c r="Y188" t="str">
        <f>'Datastream-M'!W189</f>
        <v>#NA</v>
      </c>
      <c r="Z188" t="str">
        <f>'Datastream-M'!X189</f>
        <v>#NA</v>
      </c>
      <c r="AA188" s="42" t="str">
        <f>'Datastream-M'!Y189</f>
        <v>#NA</v>
      </c>
      <c r="AB188">
        <f>'Datastream-M'!Z189</f>
        <v>109.1</v>
      </c>
      <c r="AE188">
        <f>'Datastream-M'!AC189</f>
        <v>0.79263099999999997</v>
      </c>
      <c r="AH188" t="str">
        <f>'Datastream-M'!AD189</f>
        <v>#NA</v>
      </c>
      <c r="AJ188">
        <f>'Datastream-M'!AF189</f>
        <v>91.489362</v>
      </c>
      <c r="AK188">
        <f>'Datastream-M'!AG189</f>
        <v>11.4</v>
      </c>
      <c r="AL188">
        <f>'Datastream-M'!AH189</f>
        <v>37.6</v>
      </c>
      <c r="AQ188" s="2">
        <f>'Datastream-M'!AM189</f>
        <v>47.894199999999998</v>
      </c>
      <c r="AR188" s="2">
        <f>'Datastream-M'!AN189</f>
        <v>98.808499999999995</v>
      </c>
      <c r="AS188" s="8">
        <f>'West-Deutschland-Q'!AI189</f>
        <v>18.2</v>
      </c>
      <c r="AT188" s="8">
        <f>100-'West-Deutschland-Q'!AJ189</f>
        <v>98</v>
      </c>
      <c r="AV188" s="19">
        <f>'[5]Deutschland Monatsdaten'!K188</f>
        <v>2.1995322864784002</v>
      </c>
      <c r="AW188" s="1">
        <f>'[5]Deutschland Monatsdaten'!J188</f>
        <v>-0.75212079347014105</v>
      </c>
      <c r="BE188" t="str">
        <f>'Datastream-M'!AU189</f>
        <v>#NA</v>
      </c>
      <c r="BF188">
        <f>'Datastream-M'!AV189</f>
        <v>61.5</v>
      </c>
      <c r="BH188" s="1">
        <f>'Datastream-M'!AX189</f>
        <v>22.4</v>
      </c>
      <c r="BI188" s="1">
        <f>'Datastream-M'!AY189</f>
        <v>27.2</v>
      </c>
      <c r="BJ188" s="1">
        <f>'Datastream-M'!AZ189</f>
        <v>52.4</v>
      </c>
      <c r="BK188">
        <f>'Datastream-M'!BA189</f>
        <v>66.599999999999994</v>
      </c>
      <c r="BL188">
        <f>'Datastream-M'!BB189</f>
        <v>41.4</v>
      </c>
      <c r="BM188" s="26">
        <f>'Datastream-M'!BC189</f>
        <v>55.9</v>
      </c>
      <c r="BN188" s="26"/>
      <c r="BO188">
        <f>'Datastream-M'!AV188</f>
        <v>60.5</v>
      </c>
      <c r="BP188" s="38">
        <f t="shared" si="8"/>
        <v>55.7</v>
      </c>
      <c r="BQ188" s="30">
        <f t="shared" si="5"/>
        <v>14.382480624653844</v>
      </c>
      <c r="BU188" s="40">
        <f>'Datastream-M'!CS189</f>
        <v>102.7</v>
      </c>
      <c r="BV188" s="40">
        <f>'Datastream-M'!CT189</f>
        <v>118.3</v>
      </c>
      <c r="BX188" s="41">
        <f>'Datastream-M'!BG189</f>
        <v>1.93</v>
      </c>
      <c r="BY188" s="41">
        <f>'Datastream-M'!BH189</f>
        <v>1.53</v>
      </c>
      <c r="BZ188" s="40"/>
      <c r="CF188" s="1">
        <v>-0.32640642548817961</v>
      </c>
      <c r="CN188" s="8">
        <f>'West-Deutschland-Q'!AP189</f>
        <v>-5.3</v>
      </c>
      <c r="CO188" s="8">
        <f>'West-Deutschland-Q'!AQ189</f>
        <v>-27.6</v>
      </c>
      <c r="CV188">
        <f>'Datastream-M'!CF189</f>
        <v>345120</v>
      </c>
      <c r="DE188" s="8">
        <f>'West-Deutschland-Q'!AR189</f>
        <v>54.2</v>
      </c>
      <c r="DK188">
        <f>'Datastream-M'!CW189</f>
        <v>1.64</v>
      </c>
      <c r="DW188" s="19">
        <f>'[8]weltindexip-usd'!B68</f>
        <v>1.0596800438181064</v>
      </c>
      <c r="EF188" s="1" t="str">
        <f>'Datastream-M'!DQ189</f>
        <v>#NA</v>
      </c>
    </row>
    <row r="189" spans="1:136">
      <c r="A189" s="3">
        <v>27621</v>
      </c>
      <c r="B189" t="str">
        <f>'Datastream-M'!B190</f>
        <v>#NA</v>
      </c>
      <c r="C189" s="9">
        <f>[7]Rawdata!D197</f>
        <v>85.6251300187227</v>
      </c>
      <c r="D189" s="9">
        <f>[7]Rawdata!G197</f>
        <v>78.040497516661716</v>
      </c>
      <c r="E189" s="9">
        <f>[7]Rawdata!J197</f>
        <v>93.956447271837533</v>
      </c>
      <c r="F189">
        <f>'Datastream-M'!F190</f>
        <v>38.4</v>
      </c>
      <c r="G189">
        <f>'Datastream-M'!G190</f>
        <v>0.76026099999999996</v>
      </c>
      <c r="H189">
        <f>'Datastream-M'!H190</f>
        <v>82.6</v>
      </c>
      <c r="I189">
        <f>'Datastream-M'!I190</f>
        <v>131.69999999999999</v>
      </c>
      <c r="J189">
        <f>'Datastream-M'!J190</f>
        <v>3.88</v>
      </c>
      <c r="K189" t="str">
        <f>'Datastream-M'!K190</f>
        <v>#NA</v>
      </c>
      <c r="L189">
        <f>'Datastream-M'!L190</f>
        <v>503</v>
      </c>
      <c r="M189">
        <f>'Datastream-M'!M190</f>
        <v>119604</v>
      </c>
      <c r="N189" t="str">
        <f>'Datastream-M'!N190</f>
        <v>#NA</v>
      </c>
      <c r="O189">
        <f>'Datastream-M'!O190</f>
        <v>545</v>
      </c>
      <c r="P189">
        <f>'Datastream-M'!P190</f>
        <v>4.3</v>
      </c>
      <c r="S189" s="1">
        <f>'[2]Deutschland Monatsdaten'!C189</f>
        <v>-0.20499409274680397</v>
      </c>
      <c r="T189" s="1">
        <v>1.8260439591689732</v>
      </c>
      <c r="U189">
        <f>'Datastream-M'!BL190</f>
        <v>9.36</v>
      </c>
      <c r="V189" s="41">
        <f t="shared" si="6"/>
        <v>16.744186046511629</v>
      </c>
      <c r="W189">
        <f>'Datastream-M'!BM190</f>
        <v>8.08</v>
      </c>
      <c r="X189" s="41">
        <f t="shared" si="7"/>
        <v>13.138211382113822</v>
      </c>
      <c r="Y189" t="str">
        <f>'Datastream-M'!W190</f>
        <v>#NA</v>
      </c>
      <c r="Z189" t="str">
        <f>'Datastream-M'!X190</f>
        <v>#NA</v>
      </c>
      <c r="AA189" s="42" t="str">
        <f>'Datastream-M'!Y190</f>
        <v>#NA</v>
      </c>
      <c r="AB189">
        <f>'Datastream-M'!Z190</f>
        <v>106.4</v>
      </c>
      <c r="AE189">
        <f>'Datastream-M'!AC190</f>
        <v>0.76026099999999996</v>
      </c>
      <c r="AH189" t="str">
        <f>'Datastream-M'!AD190</f>
        <v>#NA</v>
      </c>
      <c r="AJ189">
        <f>'Datastream-M'!AF190</f>
        <v>89.903846000000001</v>
      </c>
      <c r="AK189">
        <f>'Datastream-M'!AG190</f>
        <v>11.5</v>
      </c>
      <c r="AL189">
        <f>'Datastream-M'!AH190</f>
        <v>37.700000000000003</v>
      </c>
      <c r="AQ189" s="2">
        <f>'Datastream-M'!AM190</f>
        <v>48.293100000000003</v>
      </c>
      <c r="AR189" s="2">
        <f>'Datastream-M'!AN190</f>
        <v>99.424599999999998</v>
      </c>
      <c r="AS189" s="8">
        <f>'West-Deutschland-Q'!AI190</f>
        <v>19.399999999999999</v>
      </c>
      <c r="AT189" s="8">
        <f>100-'West-Deutschland-Q'!AJ190</f>
        <v>99</v>
      </c>
      <c r="AV189" s="19">
        <f>'[5]Deutschland Monatsdaten'!K189</f>
        <v>2.2152490975228223</v>
      </c>
      <c r="AW189" s="1">
        <f>'[5]Deutschland Monatsdaten'!J189</f>
        <v>-0.53883276516068024</v>
      </c>
      <c r="BE189" t="str">
        <f>'Datastream-M'!AU190</f>
        <v>#NA</v>
      </c>
      <c r="BF189">
        <f>'Datastream-M'!AV190</f>
        <v>62.9</v>
      </c>
      <c r="BH189" s="1">
        <f>'Datastream-M'!AX190</f>
        <v>22.3</v>
      </c>
      <c r="BI189" s="1">
        <f>'Datastream-M'!AY190</f>
        <v>27.7</v>
      </c>
      <c r="BJ189" s="1">
        <f>'Datastream-M'!AZ190</f>
        <v>55.1</v>
      </c>
      <c r="BK189">
        <f>'Datastream-M'!BA190</f>
        <v>76</v>
      </c>
      <c r="BL189">
        <f>'Datastream-M'!BB190</f>
        <v>41</v>
      </c>
      <c r="BM189" s="26">
        <f>'Datastream-M'!BC190</f>
        <v>56.1</v>
      </c>
      <c r="BN189" s="26"/>
      <c r="BO189">
        <f>'Datastream-M'!AV189</f>
        <v>61.5</v>
      </c>
      <c r="BP189" s="38">
        <f t="shared" si="8"/>
        <v>55.9</v>
      </c>
      <c r="BQ189" s="30">
        <f t="shared" si="5"/>
        <v>15.126384228574135</v>
      </c>
      <c r="BU189" s="40">
        <f>'Datastream-M'!CS190</f>
        <v>100.8</v>
      </c>
      <c r="BV189" s="40">
        <f>'Datastream-M'!CT190</f>
        <v>114.5</v>
      </c>
      <c r="BX189" s="41">
        <f>'Datastream-M'!BG190</f>
        <v>2.06</v>
      </c>
      <c r="BY189" s="41">
        <f>'Datastream-M'!BH190</f>
        <v>1.66</v>
      </c>
      <c r="BZ189" s="40"/>
      <c r="CF189" s="1">
        <v>-0.51572417214318966</v>
      </c>
      <c r="CN189" s="8">
        <f>'West-Deutschland-Q'!AP190</f>
        <v>-4.5</v>
      </c>
      <c r="CO189" s="8">
        <f>'West-Deutschland-Q'!AQ190</f>
        <v>-29.1</v>
      </c>
      <c r="CV189">
        <f>'Datastream-M'!CF190</f>
        <v>345703</v>
      </c>
      <c r="DE189" s="8">
        <f>'West-Deutschland-Q'!AR190</f>
        <v>56.5</v>
      </c>
      <c r="DK189">
        <f>'Datastream-M'!CW190</f>
        <v>1.74</v>
      </c>
      <c r="DW189" s="19">
        <f>'[8]weltindexip-usd'!B69</f>
        <v>1.0685258259566039</v>
      </c>
      <c r="EF189" s="1" t="str">
        <f>'Datastream-M'!DQ190</f>
        <v>#NA</v>
      </c>
    </row>
    <row r="190" spans="1:136">
      <c r="A190" s="3">
        <v>27652</v>
      </c>
      <c r="B190" t="str">
        <f>'Datastream-M'!B191</f>
        <v>#NA</v>
      </c>
      <c r="C190" s="9">
        <f>[7]Rawdata!D198</f>
        <v>89.12003328479301</v>
      </c>
      <c r="D190" s="9">
        <f>[7]Rawdata!G198</f>
        <v>82.268540136689722</v>
      </c>
      <c r="E190" s="9">
        <f>[7]Rawdata!J198</f>
        <v>96.501101052116468</v>
      </c>
      <c r="F190">
        <f>'Datastream-M'!F191</f>
        <v>40.799999999999997</v>
      </c>
      <c r="G190">
        <f>'Datastream-M'!G191</f>
        <v>0.74772000000000005</v>
      </c>
      <c r="H190">
        <f>'Datastream-M'!H191</f>
        <v>84.1</v>
      </c>
      <c r="I190">
        <f>'Datastream-M'!I191</f>
        <v>131.9</v>
      </c>
      <c r="J190">
        <f>'Datastream-M'!J191</f>
        <v>3.93</v>
      </c>
      <c r="K190" t="str">
        <f>'Datastream-M'!K191</f>
        <v>#NA</v>
      </c>
      <c r="L190">
        <f>'Datastream-M'!L191</f>
        <v>491.6</v>
      </c>
      <c r="M190">
        <f>'Datastream-M'!M191</f>
        <v>186151</v>
      </c>
      <c r="N190" t="str">
        <f>'Datastream-M'!N191</f>
        <v>#NA</v>
      </c>
      <c r="O190">
        <f>'Datastream-M'!O191</f>
        <v>505</v>
      </c>
      <c r="P190">
        <f>'Datastream-M'!P191</f>
        <v>4.4000000000000004</v>
      </c>
      <c r="S190" s="1">
        <f>'[2]Deutschland Monatsdaten'!C190</f>
        <v>-0.93820299034186361</v>
      </c>
      <c r="T190" s="1">
        <v>1.8291816360551629</v>
      </c>
      <c r="U190">
        <f>'Datastream-M'!BL191</f>
        <v>9.36</v>
      </c>
      <c r="V190" s="41">
        <f t="shared" si="6"/>
        <v>16.684491978609625</v>
      </c>
      <c r="W190">
        <f>'Datastream-M'!BM191</f>
        <v>8.1300000000000008</v>
      </c>
      <c r="X190" s="41">
        <f t="shared" si="7"/>
        <v>12.925278219395869</v>
      </c>
      <c r="Y190" t="str">
        <f>'Datastream-M'!W191</f>
        <v>#NA</v>
      </c>
      <c r="Z190" t="str">
        <f>'Datastream-M'!X191</f>
        <v>#NA</v>
      </c>
      <c r="AA190" s="42" t="str">
        <f>'Datastream-M'!Y191</f>
        <v>#NA</v>
      </c>
      <c r="AB190">
        <f>'Datastream-M'!Z191</f>
        <v>106.4</v>
      </c>
      <c r="AE190">
        <f>'Datastream-M'!AC191</f>
        <v>0.74772000000000005</v>
      </c>
      <c r="AH190" t="str">
        <f>'Datastream-M'!AD191</f>
        <v>#NA</v>
      </c>
      <c r="AJ190">
        <f>'Datastream-M'!AF191</f>
        <v>88.906497999999999</v>
      </c>
      <c r="AK190">
        <f>'Datastream-M'!AG191</f>
        <v>11.5</v>
      </c>
      <c r="AL190">
        <f>'Datastream-M'!AH191</f>
        <v>37.799999999999997</v>
      </c>
      <c r="AQ190" s="2">
        <f>'Datastream-M'!AM191</f>
        <v>48.698</v>
      </c>
      <c r="AR190" s="2">
        <f>'Datastream-M'!AN191</f>
        <v>100.0488</v>
      </c>
      <c r="AS190" s="8">
        <f>'West-Deutschland-Q'!AI191</f>
        <v>20.5</v>
      </c>
      <c r="AT190" s="8">
        <f>100-'West-Deutschland-Q'!AJ191</f>
        <v>99</v>
      </c>
      <c r="AV190" s="19">
        <f>'[5]Deutschland Monatsdaten'!K190</f>
        <v>2.2303626660119305</v>
      </c>
      <c r="AW190" s="1">
        <f>'[5]Deutschland Monatsdaten'!J190</f>
        <v>-0.57646052678109516</v>
      </c>
      <c r="BE190" t="str">
        <f>'Datastream-M'!AU191</f>
        <v>#NA</v>
      </c>
      <c r="BF190">
        <f>'Datastream-M'!AV191</f>
        <v>63.7</v>
      </c>
      <c r="BH190" s="1">
        <f>'Datastream-M'!AX191</f>
        <v>22.3</v>
      </c>
      <c r="BI190" s="1">
        <f>'Datastream-M'!AY191</f>
        <v>27.4</v>
      </c>
      <c r="BJ190" s="1">
        <f>'Datastream-M'!AZ191</f>
        <v>53.6</v>
      </c>
      <c r="BK190">
        <f>'Datastream-M'!BA191</f>
        <v>72.3</v>
      </c>
      <c r="BL190">
        <f>'Datastream-M'!BB191</f>
        <v>40.6</v>
      </c>
      <c r="BM190" s="26">
        <f>'Datastream-M'!BC191</f>
        <v>56.2</v>
      </c>
      <c r="BN190" s="26"/>
      <c r="BO190">
        <f>'Datastream-M'!AV190</f>
        <v>62.9</v>
      </c>
      <c r="BP190" s="38">
        <f t="shared" si="8"/>
        <v>56.1</v>
      </c>
      <c r="BQ190" s="30">
        <f t="shared" si="5"/>
        <v>15.380088803295351</v>
      </c>
      <c r="BU190" s="40">
        <f>'Datastream-M'!CS191</f>
        <v>101.2</v>
      </c>
      <c r="BV190" s="40">
        <f>'Datastream-M'!CT191</f>
        <v>113.7</v>
      </c>
      <c r="BX190" s="41">
        <f>'Datastream-M'!BG191</f>
        <v>1.91</v>
      </c>
      <c r="BY190" s="41">
        <f>'Datastream-M'!BH191</f>
        <v>1.71</v>
      </c>
      <c r="BZ190" s="40"/>
      <c r="CF190" s="1">
        <v>-0.17880582093615827</v>
      </c>
      <c r="CN190" s="8">
        <f>'West-Deutschland-Q'!AP191</f>
        <v>-3.4</v>
      </c>
      <c r="CO190" s="8">
        <f>'West-Deutschland-Q'!AQ191</f>
        <v>-18.600000000000001</v>
      </c>
      <c r="CV190">
        <f>'Datastream-M'!CF191</f>
        <v>348631</v>
      </c>
      <c r="DE190" s="8">
        <f>'West-Deutschland-Q'!AR191</f>
        <v>57.8</v>
      </c>
      <c r="DK190">
        <f>'Datastream-M'!CW191</f>
        <v>1.84</v>
      </c>
      <c r="DW190" s="19">
        <f>'[8]weltindexip-usd'!B70</f>
        <v>1.0762620774042844</v>
      </c>
      <c r="EF190" s="1" t="str">
        <f>'Datastream-M'!DQ191</f>
        <v>#NA</v>
      </c>
    </row>
    <row r="191" spans="1:136">
      <c r="A191" s="3">
        <v>27682</v>
      </c>
      <c r="B191" t="str">
        <f>'Datastream-M'!B192</f>
        <v>#NA</v>
      </c>
      <c r="C191" s="9">
        <f>[7]Rawdata!D199</f>
        <v>91.666319950072818</v>
      </c>
      <c r="D191" s="9">
        <f>[7]Rawdata!G199</f>
        <v>84.102389947786222</v>
      </c>
      <c r="E191" s="9">
        <f>[7]Rawdata!J199</f>
        <v>99.926596525568883</v>
      </c>
      <c r="F191">
        <f>'Datastream-M'!F192</f>
        <v>40.9</v>
      </c>
      <c r="G191">
        <f>'Datastream-M'!G192</f>
        <v>0.75822999999999996</v>
      </c>
      <c r="H191">
        <f>'Datastream-M'!H192</f>
        <v>83.8</v>
      </c>
      <c r="I191">
        <f>'Datastream-M'!I192</f>
        <v>133.4</v>
      </c>
      <c r="J191">
        <f>'Datastream-M'!J192</f>
        <v>4.07</v>
      </c>
      <c r="K191" t="str">
        <f>'Datastream-M'!K192</f>
        <v>#NA</v>
      </c>
      <c r="L191">
        <f>'Datastream-M'!L192</f>
        <v>534.29999999999995</v>
      </c>
      <c r="M191">
        <f>'Datastream-M'!M192</f>
        <v>205828</v>
      </c>
      <c r="N191" t="str">
        <f>'Datastream-M'!N192</f>
        <v>#NA</v>
      </c>
      <c r="O191">
        <f>'Datastream-M'!O192</f>
        <v>651</v>
      </c>
      <c r="P191">
        <f>'Datastream-M'!P192</f>
        <v>4.3</v>
      </c>
      <c r="S191" s="1">
        <f>'[2]Deutschland Monatsdaten'!C191</f>
        <v>-0.33463730200781849</v>
      </c>
      <c r="T191" s="1">
        <v>1.8451114409057243</v>
      </c>
      <c r="U191">
        <f>'Datastream-M'!BL192</f>
        <v>9.41</v>
      </c>
      <c r="V191" s="41">
        <f t="shared" si="6"/>
        <v>16.743772241992882</v>
      </c>
      <c r="W191">
        <f>'Datastream-M'!BM192</f>
        <v>8.33</v>
      </c>
      <c r="X191" s="41">
        <f t="shared" si="7"/>
        <v>13.076923076923078</v>
      </c>
      <c r="Y191" t="str">
        <f>'Datastream-M'!W192</f>
        <v>#NA</v>
      </c>
      <c r="Z191" t="str">
        <f>'Datastream-M'!X192</f>
        <v>#NA</v>
      </c>
      <c r="AA191" s="42" t="str">
        <f>'Datastream-M'!Y192</f>
        <v>#NA</v>
      </c>
      <c r="AB191">
        <f>'Datastream-M'!Z192</f>
        <v>106.8</v>
      </c>
      <c r="AE191">
        <f>'Datastream-M'!AC192</f>
        <v>0.75822999999999996</v>
      </c>
      <c r="AH191" t="str">
        <f>'Datastream-M'!AD192</f>
        <v>#NA</v>
      </c>
      <c r="AJ191">
        <f>'Datastream-M'!AF192</f>
        <v>88.383045999999993</v>
      </c>
      <c r="AK191">
        <f>'Datastream-M'!AG192</f>
        <v>11.5</v>
      </c>
      <c r="AL191">
        <f>'Datastream-M'!AH192</f>
        <v>37.9</v>
      </c>
      <c r="AQ191" s="2">
        <f>'Datastream-M'!AM192</f>
        <v>49.086199999999998</v>
      </c>
      <c r="AR191" s="2">
        <f>'Datastream-M'!AN192</f>
        <v>100.6345</v>
      </c>
      <c r="AS191" s="8">
        <f>'West-Deutschland-Q'!AI192</f>
        <v>18.8</v>
      </c>
      <c r="AT191" s="8">
        <f>100-'West-Deutschland-Q'!AJ192</f>
        <v>99</v>
      </c>
      <c r="AV191" s="19">
        <f>'[5]Deutschland Monatsdaten'!K191</f>
        <v>2.2460241558679166</v>
      </c>
      <c r="AW191" s="1">
        <f>'[5]Deutschland Monatsdaten'!J191</f>
        <v>-0.72284844118707092</v>
      </c>
      <c r="BE191" t="str">
        <f>'Datastream-M'!AU192</f>
        <v>#NA</v>
      </c>
      <c r="BF191">
        <f>'Datastream-M'!AV192</f>
        <v>64.3</v>
      </c>
      <c r="BH191" s="1">
        <f>'Datastream-M'!AX192</f>
        <v>24.2</v>
      </c>
      <c r="BI191" s="1">
        <f>'Datastream-M'!AY192</f>
        <v>28.7</v>
      </c>
      <c r="BJ191" s="1">
        <f>'Datastream-M'!AZ192</f>
        <v>52.8</v>
      </c>
      <c r="BK191">
        <f>'Datastream-M'!BA192</f>
        <v>70</v>
      </c>
      <c r="BL191">
        <f>'Datastream-M'!BB192</f>
        <v>40.5</v>
      </c>
      <c r="BM191" s="26">
        <f>'Datastream-M'!BC192</f>
        <v>56.6</v>
      </c>
      <c r="BN191" s="26"/>
      <c r="BO191">
        <f>'Datastream-M'!AV191</f>
        <v>63.7</v>
      </c>
      <c r="BP191" s="38">
        <f t="shared" si="8"/>
        <v>56.2</v>
      </c>
      <c r="BQ191" s="30">
        <f t="shared" si="5"/>
        <v>15.166901863550638</v>
      </c>
      <c r="BU191" s="40">
        <f>'Datastream-M'!CS192</f>
        <v>101.1</v>
      </c>
      <c r="BV191" s="40">
        <f>'Datastream-M'!CT192</f>
        <v>115</v>
      </c>
      <c r="BX191" s="41">
        <f>'Datastream-M'!BG192</f>
        <v>2.35</v>
      </c>
      <c r="BY191" s="41">
        <f>'Datastream-M'!BH192</f>
        <v>1.7</v>
      </c>
      <c r="BZ191" s="40"/>
      <c r="CF191" s="1">
        <v>-0.65329032115125085</v>
      </c>
      <c r="CN191" s="8">
        <f>'West-Deutschland-Q'!AP192</f>
        <v>0.5</v>
      </c>
      <c r="CO191" s="8">
        <f>'West-Deutschland-Q'!AQ192</f>
        <v>-18</v>
      </c>
      <c r="CV191">
        <f>'Datastream-M'!CF192</f>
        <v>350884</v>
      </c>
      <c r="DE191" s="8">
        <f>'West-Deutschland-Q'!AR192</f>
        <v>57.7</v>
      </c>
      <c r="DK191">
        <f>'Datastream-M'!CW192</f>
        <v>1.84</v>
      </c>
      <c r="DW191" s="19">
        <f>'[8]weltindexip-usd'!B71</f>
        <v>1.0826539814219052</v>
      </c>
      <c r="EF191" s="1" t="str">
        <f>'Datastream-M'!DQ192</f>
        <v>#NA</v>
      </c>
    </row>
    <row r="192" spans="1:136">
      <c r="A192" s="3">
        <v>27713</v>
      </c>
      <c r="B192" t="str">
        <f>'Datastream-M'!B193</f>
        <v>#NA</v>
      </c>
      <c r="C192" s="9">
        <f>[7]Rawdata!D200</f>
        <v>93.613480341169137</v>
      </c>
      <c r="D192" s="9">
        <f>[7]Rawdata!G200</f>
        <v>85.37589676104767</v>
      </c>
      <c r="E192" s="9">
        <f>[7]Rawdata!J200</f>
        <v>102.66699290433081</v>
      </c>
      <c r="F192">
        <f>'Datastream-M'!F193</f>
        <v>41.3</v>
      </c>
      <c r="G192">
        <f>'Datastream-M'!G193</f>
        <v>0.75632500000000003</v>
      </c>
      <c r="H192">
        <f>'Datastream-M'!H193</f>
        <v>91.1</v>
      </c>
      <c r="I192">
        <f>'Datastream-M'!I193</f>
        <v>134</v>
      </c>
      <c r="J192">
        <f>'Datastream-M'!J193</f>
        <v>4.12</v>
      </c>
      <c r="K192" t="str">
        <f>'Datastream-M'!K193</f>
        <v>#NA</v>
      </c>
      <c r="L192">
        <f>'Datastream-M'!L193</f>
        <v>561.5</v>
      </c>
      <c r="M192">
        <f>'Datastream-M'!M193</f>
        <v>154674</v>
      </c>
      <c r="N192" t="str">
        <f>'Datastream-M'!N193</f>
        <v>#NA</v>
      </c>
      <c r="O192">
        <f>'Datastream-M'!O193</f>
        <v>575</v>
      </c>
      <c r="P192">
        <f>'Datastream-M'!P193</f>
        <v>4.2</v>
      </c>
      <c r="S192" s="1">
        <f>'[2]Deutschland Monatsdaten'!C192</f>
        <v>-9.3454227301754733E-2</v>
      </c>
      <c r="T192" s="1">
        <v>1.8839031191643503</v>
      </c>
      <c r="U192">
        <f>'Datastream-M'!BL193</f>
        <v>10.17</v>
      </c>
      <c r="V192" s="41">
        <f t="shared" si="6"/>
        <v>17.968197879858657</v>
      </c>
      <c r="W192">
        <f>'Datastream-M'!BM193</f>
        <v>8.2799999999999994</v>
      </c>
      <c r="X192" s="41">
        <f t="shared" si="7"/>
        <v>12.877138413685849</v>
      </c>
      <c r="Y192" t="str">
        <f>'Datastream-M'!W193</f>
        <v>#NA</v>
      </c>
      <c r="Z192" t="str">
        <f>'Datastream-M'!X193</f>
        <v>#NA</v>
      </c>
      <c r="AA192" s="42" t="str">
        <f>'Datastream-M'!Y193</f>
        <v>#NA</v>
      </c>
      <c r="AB192">
        <f>'Datastream-M'!Z193</f>
        <v>106.2</v>
      </c>
      <c r="AE192">
        <f>'Datastream-M'!AC193</f>
        <v>0.75632500000000003</v>
      </c>
      <c r="AH192" t="str">
        <f>'Datastream-M'!AD193</f>
        <v>#NA</v>
      </c>
      <c r="AJ192">
        <f>'Datastream-M'!AF193</f>
        <v>88.383045999999993</v>
      </c>
      <c r="AK192">
        <f>'Datastream-M'!AG193</f>
        <v>11.6</v>
      </c>
      <c r="AL192">
        <f>'Datastream-M'!AH193</f>
        <v>38</v>
      </c>
      <c r="AQ192" s="2">
        <f>'Datastream-M'!AM193</f>
        <v>49.438000000000002</v>
      </c>
      <c r="AR192" s="2">
        <f>'Datastream-M'!AN193</f>
        <v>101.1413</v>
      </c>
      <c r="AS192" s="8">
        <f>'West-Deutschland-Q'!AI193</f>
        <v>15.1</v>
      </c>
      <c r="AT192" s="8">
        <f>100-'West-Deutschland-Q'!AJ193</f>
        <v>78</v>
      </c>
      <c r="AV192" s="19">
        <f>'[5]Deutschland Monatsdaten'!K192</f>
        <v>2.2670134261399162</v>
      </c>
      <c r="AW192" s="1">
        <f>'[5]Deutschland Monatsdaten'!J192</f>
        <v>-0.75647697998018182</v>
      </c>
      <c r="BE192" t="str">
        <f>'Datastream-M'!AU193</f>
        <v>#NA</v>
      </c>
      <c r="BF192">
        <f>'Datastream-M'!AV193</f>
        <v>64.2</v>
      </c>
      <c r="BH192" s="1">
        <f>'Datastream-M'!AX193</f>
        <v>24.2</v>
      </c>
      <c r="BI192" s="1">
        <f>'Datastream-M'!AY193</f>
        <v>28.5</v>
      </c>
      <c r="BJ192" s="1">
        <f>'Datastream-M'!AZ193</f>
        <v>51.8</v>
      </c>
      <c r="BK192">
        <f>'Datastream-M'!BA193</f>
        <v>66.3</v>
      </c>
      <c r="BL192">
        <f>'Datastream-M'!BB193</f>
        <v>40.700000000000003</v>
      </c>
      <c r="BM192" s="26">
        <f>'Datastream-M'!BC193</f>
        <v>56.7</v>
      </c>
      <c r="BN192" s="26"/>
      <c r="BO192">
        <f>'Datastream-M'!AV192</f>
        <v>64.3</v>
      </c>
      <c r="BP192" s="38">
        <f t="shared" si="8"/>
        <v>56.6</v>
      </c>
      <c r="BQ192" s="30">
        <f t="shared" si="5"/>
        <v>15.337321918487422</v>
      </c>
      <c r="BU192" s="40">
        <f>'Datastream-M'!CS193</f>
        <v>100.6</v>
      </c>
      <c r="BV192" s="40">
        <f>'Datastream-M'!CT193</f>
        <v>114.1</v>
      </c>
      <c r="BX192" s="41">
        <f>'Datastream-M'!BG193</f>
        <v>2.1</v>
      </c>
      <c r="BY192" s="41">
        <f>'Datastream-M'!BH193</f>
        <v>1.96</v>
      </c>
      <c r="BZ192" s="40"/>
      <c r="CF192" s="1">
        <v>-0.88030991567329908</v>
      </c>
      <c r="CN192" s="8">
        <f>'West-Deutschland-Q'!AP193</f>
        <v>0</v>
      </c>
      <c r="CO192" s="8">
        <f>'West-Deutschland-Q'!AQ193</f>
        <v>-20</v>
      </c>
      <c r="CV192">
        <f>'Datastream-M'!CF193</f>
        <v>355082</v>
      </c>
      <c r="DE192" s="8">
        <f>'West-Deutschland-Q'!AR193</f>
        <v>55.6</v>
      </c>
      <c r="DK192">
        <f>'Datastream-M'!CW193</f>
        <v>2.0499999999999998</v>
      </c>
      <c r="DW192" s="19">
        <f>'[8]weltindexip-usd'!B72</f>
        <v>1.0879711245572632</v>
      </c>
      <c r="EF192" s="1" t="str">
        <f>'Datastream-M'!DQ193</f>
        <v>#NA</v>
      </c>
    </row>
    <row r="193" spans="1:136">
      <c r="A193" s="3">
        <v>27743</v>
      </c>
      <c r="B193" t="str">
        <f>'Datastream-M'!B194</f>
        <v>#NA</v>
      </c>
      <c r="C193" s="9">
        <f>[7]Rawdata!D201</f>
        <v>94.86166007905139</v>
      </c>
      <c r="D193" s="9">
        <f>[7]Rawdata!G201</f>
        <v>87.260686844674623</v>
      </c>
      <c r="E193" s="9">
        <f>[7]Rawdata!J201</f>
        <v>103.20528505015905</v>
      </c>
      <c r="F193">
        <f>'Datastream-M'!F194</f>
        <v>40.9</v>
      </c>
      <c r="G193">
        <f>'Datastream-M'!G194</f>
        <v>0.74642600000000003</v>
      </c>
      <c r="H193">
        <f>'Datastream-M'!H194</f>
        <v>92</v>
      </c>
      <c r="I193">
        <f>'Datastream-M'!I194</f>
        <v>135.80000000000001</v>
      </c>
      <c r="J193">
        <f>'Datastream-M'!J194</f>
        <v>4.21</v>
      </c>
      <c r="K193" t="str">
        <f>'Datastream-M'!K194</f>
        <v>#NA</v>
      </c>
      <c r="L193">
        <f>'Datastream-M'!L194</f>
        <v>563.29999999999995</v>
      </c>
      <c r="M193">
        <f>'Datastream-M'!M194</f>
        <v>134529</v>
      </c>
      <c r="N193" t="str">
        <f>'Datastream-M'!N194</f>
        <v>#NA</v>
      </c>
      <c r="O193">
        <f>'Datastream-M'!O194</f>
        <v>517</v>
      </c>
      <c r="P193">
        <f>'Datastream-M'!P194</f>
        <v>4.2</v>
      </c>
      <c r="S193" s="1">
        <f>'[2]Deutschland Monatsdaten'!C193</f>
        <v>0.23672005373061011</v>
      </c>
      <c r="T193" s="1">
        <v>1.8785442745999035</v>
      </c>
      <c r="U193">
        <f>'Datastream-M'!BL194</f>
        <v>9.8699999999999992</v>
      </c>
      <c r="V193" s="41">
        <f t="shared" si="6"/>
        <v>17.407407407407405</v>
      </c>
      <c r="W193">
        <f>'Datastream-M'!BM194</f>
        <v>8.74</v>
      </c>
      <c r="X193" s="41">
        <f t="shared" si="7"/>
        <v>13.613707165109034</v>
      </c>
      <c r="Y193" t="str">
        <f>'Datastream-M'!W194</f>
        <v>#NA</v>
      </c>
      <c r="Z193" t="str">
        <f>'Datastream-M'!X194</f>
        <v>#NA</v>
      </c>
      <c r="AA193" s="42" t="str">
        <f>'Datastream-M'!Y194</f>
        <v>#NA</v>
      </c>
      <c r="AB193">
        <f>'Datastream-M'!Z194</f>
        <v>105.2</v>
      </c>
      <c r="AE193">
        <f>'Datastream-M'!AC194</f>
        <v>0.74642600000000003</v>
      </c>
      <c r="AH193" t="str">
        <f>'Datastream-M'!AD194</f>
        <v>#NA</v>
      </c>
      <c r="AJ193">
        <f>'Datastream-M'!AF194</f>
        <v>87.713841000000002</v>
      </c>
      <c r="AK193">
        <f>'Datastream-M'!AG194</f>
        <v>11.6</v>
      </c>
      <c r="AL193">
        <f>'Datastream-M'!AH194</f>
        <v>38.200000000000003</v>
      </c>
      <c r="AQ193" s="2">
        <f>'Datastream-M'!AM194</f>
        <v>49.741700000000002</v>
      </c>
      <c r="AR193" s="2">
        <f>'Datastream-M'!AN194</f>
        <v>101.54600000000001</v>
      </c>
      <c r="AS193" s="8">
        <f>'West-Deutschland-Q'!AI194</f>
        <v>13.3</v>
      </c>
      <c r="AT193" s="8">
        <f>100-'West-Deutschland-Q'!AJ194</f>
        <v>66</v>
      </c>
      <c r="AV193" s="19">
        <f>'[5]Deutschland Monatsdaten'!K193</f>
        <v>2.2824095051944919</v>
      </c>
      <c r="AW193" s="1">
        <f>'[5]Deutschland Monatsdaten'!J193</f>
        <v>-0.41247476004599609</v>
      </c>
      <c r="BE193" t="str">
        <f>'Datastream-M'!AU194</f>
        <v>#NA</v>
      </c>
      <c r="BF193">
        <f>'Datastream-M'!AV194</f>
        <v>64.5</v>
      </c>
      <c r="BH193" s="1">
        <f>'Datastream-M'!AX194</f>
        <v>24.2</v>
      </c>
      <c r="BI193" s="1">
        <f>'Datastream-M'!AY194</f>
        <v>28.5</v>
      </c>
      <c r="BJ193" s="1">
        <f>'Datastream-M'!AZ194</f>
        <v>51.9</v>
      </c>
      <c r="BK193">
        <f>'Datastream-M'!BA194</f>
        <v>65.8</v>
      </c>
      <c r="BL193">
        <f>'Datastream-M'!BB194</f>
        <v>41.2</v>
      </c>
      <c r="BM193" s="26">
        <f>'Datastream-M'!BC194</f>
        <v>56.9</v>
      </c>
      <c r="BN193" s="26"/>
      <c r="BO193">
        <f>'Datastream-M'!AV193</f>
        <v>64.2</v>
      </c>
      <c r="BP193" s="38">
        <f t="shared" si="8"/>
        <v>56.7</v>
      </c>
      <c r="BQ193" s="30">
        <f t="shared" si="5"/>
        <v>15.540723393879633</v>
      </c>
      <c r="BU193" s="40">
        <f>'Datastream-M'!CS194</f>
        <v>99.9</v>
      </c>
      <c r="BV193" s="40">
        <f>'Datastream-M'!CT194</f>
        <v>112.9</v>
      </c>
      <c r="BX193" s="41">
        <f>'Datastream-M'!BG194</f>
        <v>1.97</v>
      </c>
      <c r="BY193" s="41">
        <f>'Datastream-M'!BH194</f>
        <v>1.76</v>
      </c>
      <c r="BZ193" s="40"/>
      <c r="CF193" s="1">
        <v>-0.84738755943942601</v>
      </c>
      <c r="CN193" s="8">
        <f>'West-Deutschland-Q'!AP194</f>
        <v>6.9</v>
      </c>
      <c r="CO193" s="8">
        <f>'West-Deutschland-Q'!AQ194</f>
        <v>-10</v>
      </c>
      <c r="CV193">
        <f>'Datastream-M'!CF194</f>
        <v>359885</v>
      </c>
      <c r="DE193" s="8">
        <f>'West-Deutschland-Q'!AR194</f>
        <v>51.9</v>
      </c>
      <c r="DK193">
        <f>'Datastream-M'!CW194</f>
        <v>1.94</v>
      </c>
      <c r="DW193" s="19">
        <f>'[8]weltindexip-usd'!B73</f>
        <v>1.0976898873021923</v>
      </c>
      <c r="EF193" s="1" t="str">
        <f>'Datastream-M'!DQ194</f>
        <v>#NA</v>
      </c>
    </row>
    <row r="194" spans="1:136">
      <c r="A194" s="3">
        <v>27774</v>
      </c>
      <c r="B194" t="str">
        <f>'Datastream-M'!B195</f>
        <v>#NA</v>
      </c>
      <c r="C194" s="9">
        <f>[7]Rawdata!D202</f>
        <v>95.660495111296029</v>
      </c>
      <c r="D194" s="9">
        <f>[7]Rawdata!G202</f>
        <v>89.145476928301576</v>
      </c>
      <c r="E194" s="9">
        <f>[7]Rawdata!J202</f>
        <v>102.71592855395156</v>
      </c>
      <c r="F194">
        <f>'Datastream-M'!F195</f>
        <v>43.1</v>
      </c>
      <c r="G194">
        <f>'Datastream-M'!G195</f>
        <v>0.75172300000000003</v>
      </c>
      <c r="H194">
        <f>'Datastream-M'!H195</f>
        <v>84.7</v>
      </c>
      <c r="I194">
        <f>'Datastream-M'!I195</f>
        <v>135.19999999999999</v>
      </c>
      <c r="J194">
        <f>'Datastream-M'!J195</f>
        <v>3.93</v>
      </c>
      <c r="K194" t="str">
        <f>'Datastream-M'!K195</f>
        <v>#NA</v>
      </c>
      <c r="L194">
        <f>'Datastream-M'!L195</f>
        <v>572</v>
      </c>
      <c r="M194">
        <f>'Datastream-M'!M195</f>
        <v>160319</v>
      </c>
      <c r="N194" t="str">
        <f>'Datastream-M'!N195</f>
        <v>#NA</v>
      </c>
      <c r="O194">
        <f>'Datastream-M'!O195</f>
        <v>543</v>
      </c>
      <c r="P194">
        <f>'Datastream-M'!P195</f>
        <v>4.0999999999999996</v>
      </c>
      <c r="S194" s="1">
        <f>'[2]Deutschland Monatsdaten'!C194</f>
        <v>0.34480238169008431</v>
      </c>
      <c r="T194" s="1">
        <v>1.9092810749178903</v>
      </c>
      <c r="U194">
        <f>'Datastream-M'!BL195</f>
        <v>10.43</v>
      </c>
      <c r="V194" s="41">
        <f t="shared" si="6"/>
        <v>18.330404217926187</v>
      </c>
      <c r="W194">
        <f>'Datastream-M'!BM195</f>
        <v>8.59</v>
      </c>
      <c r="X194" s="41">
        <f t="shared" si="7"/>
        <v>13.317829457364342</v>
      </c>
      <c r="Y194" t="str">
        <f>'Datastream-M'!W195</f>
        <v>#NA</v>
      </c>
      <c r="Z194" t="str">
        <f>'Datastream-M'!X195</f>
        <v>#NA</v>
      </c>
      <c r="AA194" s="42" t="str">
        <f>'Datastream-M'!Y195</f>
        <v>#NA</v>
      </c>
      <c r="AB194">
        <f>'Datastream-M'!Z195</f>
        <v>105.3</v>
      </c>
      <c r="AE194">
        <f>'Datastream-M'!AC195</f>
        <v>0.75172300000000003</v>
      </c>
      <c r="AH194" t="str">
        <f>'Datastream-M'!AD195</f>
        <v>#NA</v>
      </c>
      <c r="AJ194">
        <f>'Datastream-M'!AF195</f>
        <v>88.580247</v>
      </c>
      <c r="AK194">
        <f>'Datastream-M'!AG195</f>
        <v>11.66</v>
      </c>
      <c r="AL194">
        <f>'Datastream-M'!AH195</f>
        <v>38.299999999999997</v>
      </c>
      <c r="AQ194" s="2">
        <f>'Datastream-M'!AM195</f>
        <v>49.993600000000001</v>
      </c>
      <c r="AR194" s="2">
        <f>'Datastream-M'!AN195</f>
        <v>101.8416</v>
      </c>
      <c r="AS194" s="8">
        <f>'West-Deutschland-Q'!AI195</f>
        <v>24.2</v>
      </c>
      <c r="AT194" s="8">
        <f>100-'West-Deutschland-Q'!AJ195</f>
        <v>31</v>
      </c>
      <c r="AV194" s="19">
        <f>'[5]Deutschland Monatsdaten'!K194</f>
        <v>2.3020176475686633</v>
      </c>
      <c r="AW194" s="1">
        <f>'[5]Deutschland Monatsdaten'!J194</f>
        <v>-0.38668957938406934</v>
      </c>
      <c r="BE194" t="str">
        <f>'Datastream-M'!AU195</f>
        <v>#NA</v>
      </c>
      <c r="BF194">
        <f>'Datastream-M'!AV195</f>
        <v>64.5</v>
      </c>
      <c r="BH194" s="1">
        <f>'Datastream-M'!AX195</f>
        <v>24.2</v>
      </c>
      <c r="BI194" s="1">
        <f>'Datastream-M'!AY195</f>
        <v>28.8</v>
      </c>
      <c r="BJ194" s="1">
        <f>'Datastream-M'!AZ195</f>
        <v>53.4</v>
      </c>
      <c r="BK194">
        <f>'Datastream-M'!BA195</f>
        <v>68.3</v>
      </c>
      <c r="BL194">
        <f>'Datastream-M'!BB195</f>
        <v>42.1</v>
      </c>
      <c r="BM194" s="26">
        <f>'Datastream-M'!BC195</f>
        <v>57.3</v>
      </c>
      <c r="BN194" s="26"/>
      <c r="BO194">
        <f>'Datastream-M'!AV194</f>
        <v>64.5</v>
      </c>
      <c r="BP194" s="38">
        <f t="shared" si="8"/>
        <v>56.9</v>
      </c>
      <c r="BQ194" s="30">
        <f t="shared" ref="BQ194:BQ257" si="9">AK194/AE194</f>
        <v>15.511032654315486</v>
      </c>
      <c r="BU194" s="40">
        <f>'Datastream-M'!CS195</f>
        <v>100</v>
      </c>
      <c r="BV194" s="40">
        <f>'Datastream-M'!CT195</f>
        <v>112.9</v>
      </c>
      <c r="BX194" s="41">
        <f>'Datastream-M'!BG195</f>
        <v>2.2200000000000002</v>
      </c>
      <c r="BY194" s="41">
        <f>'Datastream-M'!BH195</f>
        <v>1.72</v>
      </c>
      <c r="BZ194" s="40"/>
      <c r="CF194" s="1">
        <v>-0.74595537997760031</v>
      </c>
      <c r="CN194" s="8">
        <f>'West-Deutschland-Q'!AP195</f>
        <v>4.2</v>
      </c>
      <c r="CO194" s="8">
        <f>'West-Deutschland-Q'!AQ195</f>
        <v>-11.2</v>
      </c>
      <c r="CV194">
        <f>'Datastream-M'!CF195</f>
        <v>358655</v>
      </c>
      <c r="DE194" s="8">
        <f>'West-Deutschland-Q'!AR195</f>
        <v>46.9</v>
      </c>
      <c r="DK194">
        <f>'Datastream-M'!CW195</f>
        <v>2.2000000000000002</v>
      </c>
      <c r="DW194" s="19">
        <f>'[8]weltindexip-usd'!B74</f>
        <v>1.1122432978104124</v>
      </c>
      <c r="EF194" s="1" t="str">
        <f>'Datastream-M'!DQ195</f>
        <v>#NA</v>
      </c>
    </row>
    <row r="195" spans="1:136">
      <c r="A195" s="3">
        <v>27805</v>
      </c>
      <c r="B195" t="str">
        <f>'Datastream-M'!B196</f>
        <v>#NA</v>
      </c>
      <c r="C195" s="9">
        <f>[7]Rawdata!D203</f>
        <v>95.360931974204291</v>
      </c>
      <c r="D195" s="9">
        <f>[7]Rawdata!G203</f>
        <v>90.724625376745763</v>
      </c>
      <c r="E195" s="9">
        <f>[7]Rawdata!J203</f>
        <v>100.17127477367262</v>
      </c>
      <c r="F195">
        <f>'Datastream-M'!F196</f>
        <v>42.3</v>
      </c>
      <c r="G195">
        <f>'Datastream-M'!G196</f>
        <v>0.76400699999999999</v>
      </c>
      <c r="H195">
        <f>'Datastream-M'!H196</f>
        <v>84.6</v>
      </c>
      <c r="I195">
        <f>'Datastream-M'!I196</f>
        <v>135.5</v>
      </c>
      <c r="J195">
        <f>'Datastream-M'!J196</f>
        <v>3.72</v>
      </c>
      <c r="K195" t="str">
        <f>'Datastream-M'!K196</f>
        <v>#NA</v>
      </c>
      <c r="L195">
        <f>'Datastream-M'!L196</f>
        <v>567.79999999999995</v>
      </c>
      <c r="M195">
        <f>'Datastream-M'!M196</f>
        <v>194710</v>
      </c>
      <c r="N195" t="str">
        <f>'Datastream-M'!N196</f>
        <v>#NA</v>
      </c>
      <c r="O195">
        <f>'Datastream-M'!O196</f>
        <v>580</v>
      </c>
      <c r="P195">
        <f>'Datastream-M'!P196</f>
        <v>4.2</v>
      </c>
      <c r="S195" s="1">
        <f>'[2]Deutschland Monatsdaten'!C195</f>
        <v>0.93844511142274711</v>
      </c>
      <c r="T195" s="1">
        <v>1.9108172939829469</v>
      </c>
      <c r="U195">
        <f>'Datastream-M'!BL196</f>
        <v>10.119999999999999</v>
      </c>
      <c r="V195" s="41">
        <f t="shared" si="6"/>
        <v>17.661431064572426</v>
      </c>
      <c r="W195">
        <f>'Datastream-M'!BM196</f>
        <v>8.9</v>
      </c>
      <c r="X195" s="41">
        <f t="shared" si="7"/>
        <v>13.798449612403102</v>
      </c>
      <c r="Y195" t="str">
        <f>'Datastream-M'!W196</f>
        <v>#NA</v>
      </c>
      <c r="Z195" t="str">
        <f>'Datastream-M'!X196</f>
        <v>#NA</v>
      </c>
      <c r="AA195" s="42" t="str">
        <f>'Datastream-M'!Y196</f>
        <v>#NA</v>
      </c>
      <c r="AB195">
        <f>'Datastream-M'!Z196</f>
        <v>108</v>
      </c>
      <c r="AE195">
        <f>'Datastream-M'!AC196</f>
        <v>0.76400699999999999</v>
      </c>
      <c r="AH195" t="str">
        <f>'Datastream-M'!AD196</f>
        <v>#NA</v>
      </c>
      <c r="AJ195">
        <f>'Datastream-M'!AF196</f>
        <v>88.479263000000003</v>
      </c>
      <c r="AK195">
        <f>'Datastream-M'!AG196</f>
        <v>12.9</v>
      </c>
      <c r="AL195">
        <f>'Datastream-M'!AH196</f>
        <v>38.4</v>
      </c>
      <c r="AQ195" s="2">
        <f>'Datastream-M'!AM196</f>
        <v>50.191200000000002</v>
      </c>
      <c r="AR195" s="2">
        <f>'Datastream-M'!AN196</f>
        <v>102.02379999999999</v>
      </c>
      <c r="AS195" s="8">
        <f>'West-Deutschland-Q'!AI196</f>
        <v>25.9</v>
      </c>
      <c r="AT195" s="8">
        <f>100-'West-Deutschland-Q'!AJ196</f>
        <v>37</v>
      </c>
      <c r="AV195" s="19">
        <f>'[5]Deutschland Monatsdaten'!K195</f>
        <v>2.3189836120385254</v>
      </c>
      <c r="AW195" s="1">
        <f>'[5]Deutschland Monatsdaten'!J195</f>
        <v>-0.15321735729997366</v>
      </c>
      <c r="BE195" t="str">
        <f>'Datastream-M'!AU196</f>
        <v>#NA</v>
      </c>
      <c r="BF195">
        <f>'Datastream-M'!AV196</f>
        <v>64.400000000000006</v>
      </c>
      <c r="BH195" s="1">
        <f>'Datastream-M'!AX196</f>
        <v>24.2</v>
      </c>
      <c r="BI195" s="1">
        <f>'Datastream-M'!AY196</f>
        <v>29.1</v>
      </c>
      <c r="BJ195" s="1">
        <f>'Datastream-M'!AZ196</f>
        <v>54.6</v>
      </c>
      <c r="BK195">
        <f>'Datastream-M'!BA196</f>
        <v>69.8</v>
      </c>
      <c r="BL195">
        <f>'Datastream-M'!BB196</f>
        <v>43.1</v>
      </c>
      <c r="BM195" s="26">
        <f>'Datastream-M'!BC196</f>
        <v>57.4</v>
      </c>
      <c r="BN195" s="26"/>
      <c r="BO195">
        <f>'Datastream-M'!AV195</f>
        <v>64.5</v>
      </c>
      <c r="BP195" s="38">
        <f t="shared" si="8"/>
        <v>57.3</v>
      </c>
      <c r="BQ195" s="30">
        <f t="shared" si="9"/>
        <v>16.884662051525705</v>
      </c>
      <c r="BU195" s="40">
        <f>'Datastream-M'!CS196</f>
        <v>103.7</v>
      </c>
      <c r="BV195" s="40">
        <f>'Datastream-M'!CT196</f>
        <v>114.1</v>
      </c>
      <c r="BX195" s="41">
        <f>'Datastream-M'!BG196</f>
        <v>2.12</v>
      </c>
      <c r="BY195" s="41">
        <f>'Datastream-M'!BH196</f>
        <v>1.61</v>
      </c>
      <c r="BZ195" s="40"/>
      <c r="CF195" s="1">
        <v>-0.49914673471765147</v>
      </c>
      <c r="CN195" s="8">
        <f>'West-Deutschland-Q'!AP196</f>
        <v>-0.6</v>
      </c>
      <c r="CO195" s="8">
        <f>'West-Deutschland-Q'!AQ196</f>
        <v>-8.6</v>
      </c>
      <c r="CV195">
        <f>'Datastream-M'!CF196</f>
        <v>360103</v>
      </c>
      <c r="DE195" s="8">
        <f>'West-Deutschland-Q'!AR196</f>
        <v>45.6</v>
      </c>
      <c r="DK195">
        <f>'Datastream-M'!CW196</f>
        <v>2.25</v>
      </c>
      <c r="DW195" s="19">
        <f>'[8]weltindexip-usd'!B75</f>
        <v>1.1244350730094994</v>
      </c>
      <c r="EF195" s="1" t="str">
        <f>'Datastream-M'!DQ196</f>
        <v>#NA</v>
      </c>
    </row>
    <row r="196" spans="1:136">
      <c r="A196" s="3">
        <v>27834</v>
      </c>
      <c r="B196" t="str">
        <f>'Datastream-M'!B197</f>
        <v>#NA</v>
      </c>
      <c r="C196" s="9">
        <f>[7]Rawdata!D204</f>
        <v>96.359475764510094</v>
      </c>
      <c r="D196" s="9">
        <f>[7]Rawdata!G204</f>
        <v>92.405654370250872</v>
      </c>
      <c r="E196" s="9">
        <f>[7]Rawdata!J204</f>
        <v>100.46488867139712</v>
      </c>
      <c r="F196">
        <f>'Datastream-M'!F197</f>
        <v>43.5</v>
      </c>
      <c r="G196">
        <f>'Datastream-M'!G197</f>
        <v>0.76463400000000004</v>
      </c>
      <c r="H196">
        <f>'Datastream-M'!H197</f>
        <v>85.3</v>
      </c>
      <c r="I196">
        <f>'Datastream-M'!I197</f>
        <v>136.30000000000001</v>
      </c>
      <c r="J196">
        <f>'Datastream-M'!J197</f>
        <v>3.74</v>
      </c>
      <c r="K196" t="str">
        <f>'Datastream-M'!K197</f>
        <v>#NA</v>
      </c>
      <c r="L196">
        <f>'Datastream-M'!L197</f>
        <v>583.70000000000005</v>
      </c>
      <c r="M196">
        <f>'Datastream-M'!M197</f>
        <v>271310</v>
      </c>
      <c r="N196" t="str">
        <f>'Datastream-M'!N197</f>
        <v>#NA</v>
      </c>
      <c r="O196">
        <f>'Datastream-M'!O197</f>
        <v>569</v>
      </c>
      <c r="P196">
        <f>'Datastream-M'!P197</f>
        <v>4.0999999999999996</v>
      </c>
      <c r="S196" s="1">
        <f>'[2]Deutschland Monatsdaten'!C196</f>
        <v>0.38549083214149055</v>
      </c>
      <c r="T196" s="1">
        <v>1.9086006610427051</v>
      </c>
      <c r="U196">
        <f>'Datastream-M'!BL197</f>
        <v>10.43</v>
      </c>
      <c r="V196" s="41">
        <f t="shared" si="6"/>
        <v>18.170731707317074</v>
      </c>
      <c r="W196">
        <f>'Datastream-M'!BM197</f>
        <v>8.85</v>
      </c>
      <c r="X196" s="41">
        <f t="shared" si="7"/>
        <v>13.74223602484472</v>
      </c>
      <c r="Y196" t="str">
        <f>'Datastream-M'!W197</f>
        <v>#NA</v>
      </c>
      <c r="Z196" t="str">
        <f>'Datastream-M'!X197</f>
        <v>#NA</v>
      </c>
      <c r="AA196" s="42" t="str">
        <f>'Datastream-M'!Y197</f>
        <v>#NA</v>
      </c>
      <c r="AB196">
        <f>'Datastream-M'!Z197</f>
        <v>109.6</v>
      </c>
      <c r="AE196">
        <f>'Datastream-M'!AC197</f>
        <v>0.76463400000000004</v>
      </c>
      <c r="AH196" t="str">
        <f>'Datastream-M'!AD197</f>
        <v>#NA</v>
      </c>
      <c r="AJ196">
        <f>'Datastream-M'!AF197</f>
        <v>88.786482000000007</v>
      </c>
      <c r="AK196">
        <f>'Datastream-M'!AG197</f>
        <v>12.9</v>
      </c>
      <c r="AL196">
        <f>'Datastream-M'!AH197</f>
        <v>38.5</v>
      </c>
      <c r="AQ196" s="2">
        <f>'Datastream-M'!AM197</f>
        <v>50.345399999999998</v>
      </c>
      <c r="AR196" s="2">
        <f>'Datastream-M'!AN197</f>
        <v>102.11539999999999</v>
      </c>
      <c r="AS196" s="8">
        <f>'West-Deutschland-Q'!AI197</f>
        <v>30.1</v>
      </c>
      <c r="AT196" s="8">
        <f>100-'West-Deutschland-Q'!AJ197</f>
        <v>61</v>
      </c>
      <c r="AV196" s="19">
        <f>'[5]Deutschland Monatsdaten'!K196</f>
        <v>2.339093021611081</v>
      </c>
      <c r="AW196" s="1">
        <f>'[5]Deutschland Monatsdaten'!J196</f>
        <v>2.4116165766381148E-2</v>
      </c>
      <c r="BE196" t="str">
        <f>'Datastream-M'!AU197</f>
        <v>#NA</v>
      </c>
      <c r="BF196">
        <f>'Datastream-M'!AV197</f>
        <v>64.400000000000006</v>
      </c>
      <c r="BH196" s="1">
        <f>'Datastream-M'!AX197</f>
        <v>24.2</v>
      </c>
      <c r="BI196" s="1">
        <f>'Datastream-M'!AY197</f>
        <v>29.3</v>
      </c>
      <c r="BJ196" s="1">
        <f>'Datastream-M'!AZ197</f>
        <v>55.8</v>
      </c>
      <c r="BK196">
        <f>'Datastream-M'!BA197</f>
        <v>70.3</v>
      </c>
      <c r="BL196">
        <f>'Datastream-M'!BB197</f>
        <v>44.3</v>
      </c>
      <c r="BM196" s="26">
        <f>'Datastream-M'!BC197</f>
        <v>57.5</v>
      </c>
      <c r="BN196" s="26"/>
      <c r="BO196">
        <f>'Datastream-M'!AV196</f>
        <v>64.400000000000006</v>
      </c>
      <c r="BP196" s="38">
        <f t="shared" si="8"/>
        <v>57.4</v>
      </c>
      <c r="BQ196" s="30">
        <f t="shared" si="9"/>
        <v>16.870816625993612</v>
      </c>
      <c r="BU196" s="40">
        <f>'Datastream-M'!CS197</f>
        <v>105.8</v>
      </c>
      <c r="BV196" s="40">
        <f>'Datastream-M'!CT197</f>
        <v>115</v>
      </c>
      <c r="BX196" s="41">
        <f>'Datastream-M'!BG197</f>
        <v>2</v>
      </c>
      <c r="BY196" s="41">
        <f>'Datastream-M'!BH197</f>
        <v>2.0699999999999998</v>
      </c>
      <c r="BZ196" s="40"/>
      <c r="CF196" s="1">
        <v>-0.17892951008285576</v>
      </c>
      <c r="CN196" s="8">
        <f>'West-Deutschland-Q'!AP197</f>
        <v>-2</v>
      </c>
      <c r="CO196" s="8">
        <f>'West-Deutschland-Q'!AQ197</f>
        <v>-2.1</v>
      </c>
      <c r="CV196">
        <f>'Datastream-M'!CF197</f>
        <v>361764</v>
      </c>
      <c r="DE196" s="8">
        <f>'West-Deutschland-Q'!AR197</f>
        <v>52.4</v>
      </c>
      <c r="DK196">
        <f>'Datastream-M'!CW197</f>
        <v>2.1</v>
      </c>
      <c r="DW196" s="19">
        <f>'[8]weltindexip-usd'!B76</f>
        <v>1.1276923091266386</v>
      </c>
      <c r="EB196">
        <f>'Datastream-M'!DN197</f>
        <v>0.261463</v>
      </c>
      <c r="EF196" s="1" t="str">
        <f>'Datastream-M'!DQ197</f>
        <v>#NA</v>
      </c>
    </row>
    <row r="197" spans="1:136">
      <c r="A197" s="3">
        <v>27865</v>
      </c>
      <c r="B197" t="str">
        <f>'Datastream-M'!B198</f>
        <v>#NA</v>
      </c>
      <c r="C197" s="9">
        <f>[7]Rawdata!D205</f>
        <v>96.95860203869357</v>
      </c>
      <c r="D197" s="9">
        <f>[7]Rawdata!G205</f>
        <v>93.526340365920959</v>
      </c>
      <c r="E197" s="9">
        <f>[7]Rawdata!J205</f>
        <v>100.51382432101788</v>
      </c>
      <c r="F197">
        <f>'Datastream-M'!F198</f>
        <v>42.8</v>
      </c>
      <c r="G197">
        <f>'Datastream-M'!G198</f>
        <v>0.77101900000000001</v>
      </c>
      <c r="H197">
        <f>'Datastream-M'!H198</f>
        <v>86.8</v>
      </c>
      <c r="I197">
        <f>'Datastream-M'!I198</f>
        <v>138.30000000000001</v>
      </c>
      <c r="J197">
        <f>'Datastream-M'!J198</f>
        <v>3.62</v>
      </c>
      <c r="K197" t="str">
        <f>'Datastream-M'!K198</f>
        <v>#NA</v>
      </c>
      <c r="L197">
        <f>'Datastream-M'!L198</f>
        <v>547.29999999999995</v>
      </c>
      <c r="M197">
        <f>'Datastream-M'!M198</f>
        <v>255652</v>
      </c>
      <c r="N197" t="str">
        <f>'Datastream-M'!N198</f>
        <v>#NA</v>
      </c>
      <c r="O197">
        <f>'Datastream-M'!O198</f>
        <v>607</v>
      </c>
      <c r="P197">
        <f>'Datastream-M'!P198</f>
        <v>4.0999999999999996</v>
      </c>
      <c r="S197" s="1">
        <f>'[2]Deutschland Monatsdaten'!C197</f>
        <v>0.97985908783193076</v>
      </c>
      <c r="T197" s="1">
        <v>1.9248274306935116</v>
      </c>
      <c r="U197">
        <f>'Datastream-M'!BL198</f>
        <v>10.43</v>
      </c>
      <c r="V197" s="41">
        <f t="shared" si="6"/>
        <v>18.139130434782608</v>
      </c>
      <c r="W197">
        <f>'Datastream-M'!BM198</f>
        <v>9.36</v>
      </c>
      <c r="X197" s="41">
        <f t="shared" si="7"/>
        <v>14.534161490683228</v>
      </c>
      <c r="Y197" t="str">
        <f>'Datastream-M'!W198</f>
        <v>#NA</v>
      </c>
      <c r="Z197" t="str">
        <f>'Datastream-M'!X198</f>
        <v>#NA</v>
      </c>
      <c r="AA197" s="42" t="str">
        <f>'Datastream-M'!Y198</f>
        <v>#NA</v>
      </c>
      <c r="AB197">
        <f>'Datastream-M'!Z198</f>
        <v>111.4</v>
      </c>
      <c r="AE197">
        <f>'Datastream-M'!AC198</f>
        <v>0.77101900000000001</v>
      </c>
      <c r="AH197" t="str">
        <f>'Datastream-M'!AD198</f>
        <v>#NA</v>
      </c>
      <c r="AJ197">
        <f>'Datastream-M'!AF198</f>
        <v>88.549617999999995</v>
      </c>
      <c r="AK197">
        <f>'Datastream-M'!AG198</f>
        <v>12.9</v>
      </c>
      <c r="AL197">
        <f>'Datastream-M'!AH198</f>
        <v>38.6</v>
      </c>
      <c r="AQ197" s="2">
        <f>'Datastream-M'!AM198</f>
        <v>50.474400000000003</v>
      </c>
      <c r="AR197" s="2">
        <f>'Datastream-M'!AN198</f>
        <v>102.15389999999999</v>
      </c>
      <c r="AS197" s="8">
        <f>'West-Deutschland-Q'!AI198</f>
        <v>13.5</v>
      </c>
      <c r="AT197" s="8">
        <f>100-'West-Deutschland-Q'!AJ198</f>
        <v>96</v>
      </c>
      <c r="AV197" s="19">
        <f>'[5]Deutschland Monatsdaten'!K197</f>
        <v>2.3635619349601198</v>
      </c>
      <c r="AW197" s="1">
        <f>'[5]Deutschland Monatsdaten'!J197</f>
        <v>1.3278978739651934E-3</v>
      </c>
      <c r="BE197" t="str">
        <f>'Datastream-M'!AU198</f>
        <v>#NA</v>
      </c>
      <c r="BF197">
        <f>'Datastream-M'!AV198</f>
        <v>64.900000000000006</v>
      </c>
      <c r="BH197" s="1">
        <f>'Datastream-M'!AX198</f>
        <v>24.2</v>
      </c>
      <c r="BI197" s="1">
        <f>'Datastream-M'!AY198</f>
        <v>29.7</v>
      </c>
      <c r="BJ197" s="1">
        <f>'Datastream-M'!AZ198</f>
        <v>58</v>
      </c>
      <c r="BK197">
        <f>'Datastream-M'!BA198</f>
        <v>73.599999999999994</v>
      </c>
      <c r="BL197">
        <f>'Datastream-M'!BB198</f>
        <v>46</v>
      </c>
      <c r="BM197" s="26">
        <f>'Datastream-M'!BC198</f>
        <v>57.6</v>
      </c>
      <c r="BN197" s="26"/>
      <c r="BO197">
        <f>'Datastream-M'!AV197</f>
        <v>64.400000000000006</v>
      </c>
      <c r="BP197" s="38">
        <f t="shared" si="8"/>
        <v>57.5</v>
      </c>
      <c r="BQ197" s="30">
        <f t="shared" si="9"/>
        <v>16.73110519974216</v>
      </c>
      <c r="BU197" s="40">
        <f>'Datastream-M'!CS198</f>
        <v>107.5</v>
      </c>
      <c r="BV197" s="40">
        <f>'Datastream-M'!CT198</f>
        <v>116.8</v>
      </c>
      <c r="BX197" s="41">
        <f>'Datastream-M'!BG198</f>
        <v>2.29</v>
      </c>
      <c r="BY197" s="41">
        <f>'Datastream-M'!BH198</f>
        <v>1.76</v>
      </c>
      <c r="BZ197" s="40"/>
      <c r="CF197" s="1">
        <v>-0.28904561126852779</v>
      </c>
      <c r="CN197" s="8">
        <f>'West-Deutschland-Q'!AP198</f>
        <v>5.7</v>
      </c>
      <c r="CO197" s="8">
        <f>'West-Deutschland-Q'!AQ198</f>
        <v>-3.1</v>
      </c>
      <c r="CV197">
        <f>'Datastream-M'!CF198</f>
        <v>364270</v>
      </c>
      <c r="DE197" s="8">
        <f>'West-Deutschland-Q'!AR198</f>
        <v>57.9</v>
      </c>
      <c r="DK197">
        <f>'Datastream-M'!CW198</f>
        <v>2.0499999999999998</v>
      </c>
      <c r="DW197" s="19">
        <f>'[8]weltindexip-usd'!B77</f>
        <v>1.1378650706958342</v>
      </c>
      <c r="EB197">
        <f>'Datastream-M'!DN198</f>
        <v>0.26802199999999998</v>
      </c>
      <c r="EF197" s="1" t="str">
        <f>'Datastream-M'!DQ198</f>
        <v>#NA</v>
      </c>
    </row>
    <row r="198" spans="1:136">
      <c r="A198" s="3">
        <v>27895</v>
      </c>
      <c r="B198" t="str">
        <f>'Datastream-M'!B199</f>
        <v>#NA</v>
      </c>
      <c r="C198" s="9">
        <f>[7]Rawdata!D206</f>
        <v>97.008529228208872</v>
      </c>
      <c r="D198" s="9">
        <f>[7]Rawdata!G206</f>
        <v>93.47540009339049</v>
      </c>
      <c r="E198" s="9">
        <f>[7]Rawdata!J206</f>
        <v>100.6606312698801</v>
      </c>
      <c r="F198">
        <f>'Datastream-M'!F199</f>
        <v>42.5</v>
      </c>
      <c r="G198">
        <f>'Datastream-M'!G199</f>
        <v>0.76366500000000004</v>
      </c>
      <c r="H198">
        <f>'Datastream-M'!H199</f>
        <v>89.7</v>
      </c>
      <c r="I198">
        <f>'Datastream-M'!I199</f>
        <v>137.69999999999999</v>
      </c>
      <c r="J198">
        <f>'Datastream-M'!J199</f>
        <v>3.77</v>
      </c>
      <c r="K198" t="str">
        <f>'Datastream-M'!K199</f>
        <v>#NA</v>
      </c>
      <c r="L198">
        <f>'Datastream-M'!L199</f>
        <v>542.4</v>
      </c>
      <c r="M198">
        <f>'Datastream-M'!M199</f>
        <v>227581</v>
      </c>
      <c r="N198" t="str">
        <f>'Datastream-M'!N199</f>
        <v>#NA</v>
      </c>
      <c r="O198">
        <f>'Datastream-M'!O199</f>
        <v>504</v>
      </c>
      <c r="P198">
        <f>'Datastream-M'!P199</f>
        <v>4</v>
      </c>
      <c r="S198" s="1">
        <f>'[2]Deutschland Monatsdaten'!C198</f>
        <v>0.63426140936537989</v>
      </c>
      <c r="T198" s="1">
        <v>1.9686343667028496</v>
      </c>
      <c r="U198">
        <f>'Datastream-M'!BL199</f>
        <v>10.69</v>
      </c>
      <c r="V198" s="41">
        <f t="shared" si="6"/>
        <v>18.559027777777775</v>
      </c>
      <c r="W198">
        <f>'Datastream-M'!BM199</f>
        <v>9.1</v>
      </c>
      <c r="X198" s="41">
        <f t="shared" si="7"/>
        <v>14.021571648690291</v>
      </c>
      <c r="Y198" t="str">
        <f>'Datastream-M'!W199</f>
        <v>#NA</v>
      </c>
      <c r="Z198" t="str">
        <f>'Datastream-M'!X199</f>
        <v>#NA</v>
      </c>
      <c r="AA198" s="42" t="str">
        <f>'Datastream-M'!Y199</f>
        <v>#NA</v>
      </c>
      <c r="AB198">
        <f>'Datastream-M'!Z199</f>
        <v>109.5</v>
      </c>
      <c r="AE198">
        <f>'Datastream-M'!AC199</f>
        <v>0.76366500000000004</v>
      </c>
      <c r="AH198" t="str">
        <f>'Datastream-M'!AD199</f>
        <v>#NA</v>
      </c>
      <c r="AJ198">
        <f>'Datastream-M'!AF199</f>
        <v>88.736682000000002</v>
      </c>
      <c r="AK198">
        <f>'Datastream-M'!AG199</f>
        <v>12.95</v>
      </c>
      <c r="AL198">
        <f>'Datastream-M'!AH199</f>
        <v>38.700000000000003</v>
      </c>
      <c r="AQ198" s="2">
        <f>'Datastream-M'!AM199</f>
        <v>50.586300000000001</v>
      </c>
      <c r="AR198" s="2">
        <f>'Datastream-M'!AN199</f>
        <v>102.15600000000001</v>
      </c>
      <c r="AS198" s="8">
        <f>'West-Deutschland-Q'!AI199</f>
        <v>18.600000000000001</v>
      </c>
      <c r="AT198" s="8">
        <f>100-'West-Deutschland-Q'!AJ199</f>
        <v>99</v>
      </c>
      <c r="AV198" s="19">
        <f>'[5]Deutschland Monatsdaten'!K198</f>
        <v>2.3893928195639291</v>
      </c>
      <c r="AW198" s="1">
        <f>'[5]Deutschland Monatsdaten'!J198</f>
        <v>0.20514452903330896</v>
      </c>
      <c r="BE198" t="str">
        <f>'Datastream-M'!AU199</f>
        <v>#NA</v>
      </c>
      <c r="BF198">
        <f>'Datastream-M'!AV199</f>
        <v>65.400000000000006</v>
      </c>
      <c r="BH198" s="1">
        <f>'Datastream-M'!AX199</f>
        <v>24.2</v>
      </c>
      <c r="BI198" s="1">
        <f>'Datastream-M'!AY199</f>
        <v>30.1</v>
      </c>
      <c r="BJ198" s="1">
        <f>'Datastream-M'!AZ199</f>
        <v>59.8</v>
      </c>
      <c r="BK198">
        <f>'Datastream-M'!BA199</f>
        <v>78.3</v>
      </c>
      <c r="BL198">
        <f>'Datastream-M'!BB199</f>
        <v>46.4</v>
      </c>
      <c r="BM198" s="26">
        <f>'Datastream-M'!BC199</f>
        <v>58</v>
      </c>
      <c r="BN198" s="26"/>
      <c r="BO198">
        <f>'Datastream-M'!AV198</f>
        <v>64.900000000000006</v>
      </c>
      <c r="BP198" s="38">
        <f t="shared" si="8"/>
        <v>57.6</v>
      </c>
      <c r="BQ198" s="30">
        <f t="shared" si="9"/>
        <v>16.957697419680095</v>
      </c>
      <c r="BU198" s="40">
        <f>'Datastream-M'!CS199</f>
        <v>105.3</v>
      </c>
      <c r="BV198" s="40">
        <f>'Datastream-M'!CT199</f>
        <v>115.3</v>
      </c>
      <c r="BX198" s="41">
        <f>'Datastream-M'!BG199</f>
        <v>2.15</v>
      </c>
      <c r="BY198" s="41">
        <f>'Datastream-M'!BH199</f>
        <v>1.85</v>
      </c>
      <c r="BZ198" s="40"/>
      <c r="CF198" s="1">
        <v>-0.450022481150822</v>
      </c>
      <c r="CN198" s="8">
        <f>'West-Deutschland-Q'!AP199</f>
        <v>-7.8</v>
      </c>
      <c r="CO198" s="8">
        <f>'West-Deutschland-Q'!AQ199</f>
        <v>-4.5999999999999996</v>
      </c>
      <c r="CV198">
        <f>'Datastream-M'!CF199</f>
        <v>366325</v>
      </c>
      <c r="DE198" s="8">
        <f>'West-Deutschland-Q'!AR199</f>
        <v>61.4</v>
      </c>
      <c r="DK198">
        <f>'Datastream-M'!CW199</f>
        <v>2.1</v>
      </c>
      <c r="DW198" s="19">
        <f>'[8]weltindexip-usd'!B78</f>
        <v>1.1486827144855056</v>
      </c>
      <c r="EB198">
        <f>'Datastream-M'!DN199</f>
        <v>0.27923500000000001</v>
      </c>
      <c r="EF198" s="1" t="str">
        <f>'Datastream-M'!DQ199</f>
        <v>#NA</v>
      </c>
    </row>
    <row r="199" spans="1:136">
      <c r="A199" s="3">
        <v>27926</v>
      </c>
      <c r="B199" t="str">
        <f>'Datastream-M'!B200</f>
        <v>#NA</v>
      </c>
      <c r="C199" s="9">
        <f>[7]Rawdata!D207</f>
        <v>97.55772831287706</v>
      </c>
      <c r="D199" s="9">
        <f>[7]Rawdata!G207</f>
        <v>93.831982001103697</v>
      </c>
      <c r="E199" s="9">
        <f>[7]Rawdata!J207</f>
        <v>101.49253731343283</v>
      </c>
      <c r="F199">
        <f>'Datastream-M'!F200</f>
        <v>43</v>
      </c>
      <c r="G199">
        <f>'Datastream-M'!G200</f>
        <v>0.75922900000000004</v>
      </c>
      <c r="H199">
        <f>'Datastream-M'!H200</f>
        <v>92.1</v>
      </c>
      <c r="I199">
        <f>'Datastream-M'!I200</f>
        <v>141.30000000000001</v>
      </c>
      <c r="J199">
        <f>'Datastream-M'!J200</f>
        <v>4.1399999999999997</v>
      </c>
      <c r="K199" t="str">
        <f>'Datastream-M'!K200</f>
        <v>#NA</v>
      </c>
      <c r="L199">
        <f>'Datastream-M'!L200</f>
        <v>542.29999999999995</v>
      </c>
      <c r="M199">
        <f>'Datastream-M'!M200</f>
        <v>210394</v>
      </c>
      <c r="N199" t="str">
        <f>'Datastream-M'!N200</f>
        <v>#NA</v>
      </c>
      <c r="O199">
        <f>'Datastream-M'!O200</f>
        <v>505</v>
      </c>
      <c r="P199">
        <f>'Datastream-M'!P200</f>
        <v>4</v>
      </c>
      <c r="S199" s="1">
        <f>'[2]Deutschland Monatsdaten'!C199</f>
        <v>0.44378929611198115</v>
      </c>
      <c r="T199" s="1">
        <v>1.9720589993730278</v>
      </c>
      <c r="U199">
        <f>'Datastream-M'!BL200</f>
        <v>10.58</v>
      </c>
      <c r="V199" s="41">
        <f t="shared" si="6"/>
        <v>18.241379310344826</v>
      </c>
      <c r="W199">
        <f>'Datastream-M'!BM200</f>
        <v>9.31</v>
      </c>
      <c r="X199" s="41">
        <f t="shared" si="7"/>
        <v>14.235474006116208</v>
      </c>
      <c r="Y199" t="str">
        <f>'Datastream-M'!W200</f>
        <v>#NA</v>
      </c>
      <c r="Z199" t="str">
        <f>'Datastream-M'!X200</f>
        <v>#NA</v>
      </c>
      <c r="AA199" s="42" t="str">
        <f>'Datastream-M'!Y200</f>
        <v>#NA</v>
      </c>
      <c r="AB199">
        <f>'Datastream-M'!Z200</f>
        <v>109.2</v>
      </c>
      <c r="AE199">
        <f>'Datastream-M'!AC200</f>
        <v>0.75922900000000004</v>
      </c>
      <c r="AH199" t="str">
        <f>'Datastream-M'!AD200</f>
        <v>#NA</v>
      </c>
      <c r="AJ199">
        <f>'Datastream-M'!AF200</f>
        <v>88.084464999999994</v>
      </c>
      <c r="AK199">
        <f>'Datastream-M'!AG200</f>
        <v>12.95</v>
      </c>
      <c r="AL199">
        <f>'Datastream-M'!AH200</f>
        <v>38.799999999999997</v>
      </c>
      <c r="AQ199" s="2">
        <f>'Datastream-M'!AM200</f>
        <v>50.677399999999999</v>
      </c>
      <c r="AR199" s="2">
        <f>'Datastream-M'!AN200</f>
        <v>102.1146</v>
      </c>
      <c r="AS199" s="8">
        <f>'West-Deutschland-Q'!AI200</f>
        <v>18.3</v>
      </c>
      <c r="AT199" s="8">
        <f>100-'West-Deutschland-Q'!AJ200</f>
        <v>100</v>
      </c>
      <c r="AV199" s="19">
        <f>'[5]Deutschland Monatsdaten'!K199</f>
        <v>2.4039215189522243</v>
      </c>
      <c r="AW199" s="1">
        <f>'[5]Deutschland Monatsdaten'!J199</f>
        <v>0.44958083308790375</v>
      </c>
      <c r="BE199" t="str">
        <f>'Datastream-M'!AU200</f>
        <v>#NA</v>
      </c>
      <c r="BF199">
        <f>'Datastream-M'!AV200</f>
        <v>66.3</v>
      </c>
      <c r="BH199" s="1">
        <f>'Datastream-M'!AX200</f>
        <v>24.2</v>
      </c>
      <c r="BI199" s="1">
        <f>'Datastream-M'!AY200</f>
        <v>30.5</v>
      </c>
      <c r="BJ199" s="1">
        <f>'Datastream-M'!AZ200</f>
        <v>62.1</v>
      </c>
      <c r="BK199">
        <f>'Datastream-M'!BA200</f>
        <v>82.6</v>
      </c>
      <c r="BL199">
        <f>'Datastream-M'!BB200</f>
        <v>47.5</v>
      </c>
      <c r="BM199" s="26">
        <f>'Datastream-M'!BC200</f>
        <v>58.3</v>
      </c>
      <c r="BN199" s="26"/>
      <c r="BO199">
        <f>'Datastream-M'!AV199</f>
        <v>65.400000000000006</v>
      </c>
      <c r="BP199" s="38">
        <f t="shared" si="8"/>
        <v>58</v>
      </c>
      <c r="BQ199" s="30">
        <f t="shared" si="9"/>
        <v>17.056777335955289</v>
      </c>
      <c r="BU199" s="40">
        <f>'Datastream-M'!CS200</f>
        <v>104.8</v>
      </c>
      <c r="BV199" s="40">
        <f>'Datastream-M'!CT200</f>
        <v>115.3</v>
      </c>
      <c r="BX199" s="41">
        <f>'Datastream-M'!BG200</f>
        <v>2.11</v>
      </c>
      <c r="BY199" s="41">
        <f>'Datastream-M'!BH200</f>
        <v>2.15</v>
      </c>
      <c r="BZ199" s="40"/>
      <c r="CF199" s="1">
        <v>-0.26032148502211538</v>
      </c>
      <c r="CN199" s="8">
        <f>'West-Deutschland-Q'!AP200</f>
        <v>-6</v>
      </c>
      <c r="CO199" s="8">
        <f>'West-Deutschland-Q'!AQ200</f>
        <v>-6</v>
      </c>
      <c r="CV199">
        <f>'Datastream-M'!CF200</f>
        <v>372158</v>
      </c>
      <c r="DE199" s="8">
        <f>'West-Deutschland-Q'!AR200</f>
        <v>62.3</v>
      </c>
      <c r="DK199">
        <f>'Datastream-M'!CW200</f>
        <v>1.94</v>
      </c>
      <c r="DW199" s="19">
        <f>'[8]weltindexip-usd'!B79</f>
        <v>1.1529205353324092</v>
      </c>
      <c r="EB199">
        <f>'Datastream-M'!DN200</f>
        <v>0.28747499999999998</v>
      </c>
      <c r="EF199" s="1" t="str">
        <f>'Datastream-M'!DQ200</f>
        <v>#NA</v>
      </c>
    </row>
    <row r="200" spans="1:136">
      <c r="A200" s="3">
        <v>27956</v>
      </c>
      <c r="B200" t="str">
        <f>'Datastream-M'!B201</f>
        <v>#NA</v>
      </c>
      <c r="C200" s="9">
        <f>[7]Rawdata!D208</f>
        <v>97.158310796754733</v>
      </c>
      <c r="D200" s="9">
        <f>[7]Rawdata!G208</f>
        <v>94.596086089060577</v>
      </c>
      <c r="E200" s="9">
        <f>[7]Rawdata!J208</f>
        <v>99.779789576706634</v>
      </c>
      <c r="F200">
        <f>'Datastream-M'!F201</f>
        <v>52.6</v>
      </c>
      <c r="G200">
        <f>'Datastream-M'!G201</f>
        <v>0.75991500000000001</v>
      </c>
      <c r="H200">
        <f>'Datastream-M'!H201</f>
        <v>91.7</v>
      </c>
      <c r="I200">
        <f>'Datastream-M'!I201</f>
        <v>140.6</v>
      </c>
      <c r="J200">
        <f>'Datastream-M'!J201</f>
        <v>4.47</v>
      </c>
      <c r="K200" t="str">
        <f>'Datastream-M'!K201</f>
        <v>#NA</v>
      </c>
      <c r="L200">
        <f>'Datastream-M'!L201</f>
        <v>534</v>
      </c>
      <c r="M200">
        <f>'Datastream-M'!M201</f>
        <v>162672</v>
      </c>
      <c r="N200" t="str">
        <f>'Datastream-M'!N201</f>
        <v>#NA</v>
      </c>
      <c r="O200">
        <f>'Datastream-M'!O201</f>
        <v>508</v>
      </c>
      <c r="P200">
        <f>'Datastream-M'!P201</f>
        <v>3.9</v>
      </c>
      <c r="S200" s="1">
        <f>'[2]Deutschland Monatsdaten'!C200</f>
        <v>0.3693234331811529</v>
      </c>
      <c r="T200" s="1">
        <v>1.9773168303254036</v>
      </c>
      <c r="U200">
        <f>'Datastream-M'!BL201</f>
        <v>10.94</v>
      </c>
      <c r="V200" s="41">
        <f t="shared" si="6"/>
        <v>18.765008576329333</v>
      </c>
      <c r="W200">
        <f>'Datastream-M'!BM201</f>
        <v>9.61</v>
      </c>
      <c r="X200" s="41">
        <f t="shared" si="7"/>
        <v>14.494720965309199</v>
      </c>
      <c r="Y200" t="str">
        <f>'Datastream-M'!W201</f>
        <v>#NA</v>
      </c>
      <c r="Z200" t="str">
        <f>'Datastream-M'!X201</f>
        <v>#NA</v>
      </c>
      <c r="AA200" s="42" t="str">
        <f>'Datastream-M'!Y201</f>
        <v>#NA</v>
      </c>
      <c r="AB200">
        <f>'Datastream-M'!Z201</f>
        <v>108.8</v>
      </c>
      <c r="AE200">
        <f>'Datastream-M'!AC201</f>
        <v>0.75991500000000001</v>
      </c>
      <c r="AH200" t="str">
        <f>'Datastream-M'!AD201</f>
        <v>#NA</v>
      </c>
      <c r="AJ200">
        <f>'Datastream-M'!AF201</f>
        <v>87.574849999999998</v>
      </c>
      <c r="AK200">
        <f>'Datastream-M'!AG201</f>
        <v>12.96</v>
      </c>
      <c r="AL200">
        <f>'Datastream-M'!AH201</f>
        <v>38.9</v>
      </c>
      <c r="AQ200" s="2">
        <f>'Datastream-M'!AM201</f>
        <v>50.744799999999998</v>
      </c>
      <c r="AR200" s="2">
        <f>'Datastream-M'!AN201</f>
        <v>102.0239</v>
      </c>
      <c r="AS200" s="8">
        <f>'West-Deutschland-Q'!AI201</f>
        <v>20.100000000000001</v>
      </c>
      <c r="AT200" s="8">
        <f>100-'West-Deutschland-Q'!AJ201</f>
        <v>98</v>
      </c>
      <c r="AV200" s="19">
        <f>'[5]Deutschland Monatsdaten'!K200</f>
        <v>2.415476742100036</v>
      </c>
      <c r="AW200" s="1">
        <f>'[5]Deutschland Monatsdaten'!J200</f>
        <v>0.53220924629520372</v>
      </c>
      <c r="BE200" t="str">
        <f>'Datastream-M'!AU201</f>
        <v>#NA</v>
      </c>
      <c r="BF200">
        <f>'Datastream-M'!AV201</f>
        <v>67.2</v>
      </c>
      <c r="BH200" s="1">
        <f>'Datastream-M'!AX201</f>
        <v>24.3</v>
      </c>
      <c r="BI200" s="1">
        <f>'Datastream-M'!AY201</f>
        <v>30.8</v>
      </c>
      <c r="BJ200" s="1">
        <f>'Datastream-M'!AZ201</f>
        <v>63.1</v>
      </c>
      <c r="BK200">
        <f>'Datastream-M'!BA201</f>
        <v>82.9</v>
      </c>
      <c r="BL200">
        <f>'Datastream-M'!BB201</f>
        <v>48.8</v>
      </c>
      <c r="BM200" s="26">
        <f>'Datastream-M'!BC201</f>
        <v>58.5</v>
      </c>
      <c r="BN200" s="26"/>
      <c r="BO200">
        <f>'Datastream-M'!AV200</f>
        <v>66.3</v>
      </c>
      <c r="BP200" s="38">
        <f t="shared" si="8"/>
        <v>58.3</v>
      </c>
      <c r="BQ200" s="30">
        <f t="shared" si="9"/>
        <v>17.054538994492805</v>
      </c>
      <c r="BU200" s="40">
        <f>'Datastream-M'!CS201</f>
        <v>104.7</v>
      </c>
      <c r="BV200" s="40">
        <f>'Datastream-M'!CT201</f>
        <v>114.6</v>
      </c>
      <c r="BX200" s="41">
        <f>'Datastream-M'!BG201</f>
        <v>2.0699999999999998</v>
      </c>
      <c r="BY200" s="41">
        <f>'Datastream-M'!BH201</f>
        <v>1.82</v>
      </c>
      <c r="BZ200" s="40"/>
      <c r="CF200" s="1">
        <v>-0.71751582742714848</v>
      </c>
      <c r="CN200" s="8">
        <f>'West-Deutschland-Q'!AP201</f>
        <v>0.9</v>
      </c>
      <c r="CO200" s="8">
        <f>'West-Deutschland-Q'!AQ201</f>
        <v>-8</v>
      </c>
      <c r="CV200">
        <f>'Datastream-M'!CF201</f>
        <v>373398</v>
      </c>
      <c r="DE200" s="8">
        <f>'West-Deutschland-Q'!AR201</f>
        <v>61.1</v>
      </c>
      <c r="DK200">
        <f>'Datastream-M'!CW201</f>
        <v>1.94</v>
      </c>
      <c r="DW200" s="19">
        <f>'[8]weltindexip-usd'!B80</f>
        <v>1.1530133227889161</v>
      </c>
      <c r="EB200">
        <f>'Datastream-M'!DN201</f>
        <v>0.28595700000000002</v>
      </c>
      <c r="EF200" s="1" t="str">
        <f>'Datastream-M'!DQ201</f>
        <v>#NA</v>
      </c>
    </row>
    <row r="201" spans="1:136">
      <c r="A201" s="3">
        <v>27987</v>
      </c>
      <c r="B201" t="str">
        <f>'Datastream-M'!B202</f>
        <v>#NA</v>
      </c>
      <c r="C201" s="9">
        <f>[7]Rawdata!D209</f>
        <v>95.960058248387767</v>
      </c>
      <c r="D201" s="9">
        <f>[7]Rawdata!G209</f>
        <v>93.984802818695073</v>
      </c>
      <c r="E201" s="9">
        <f>[7]Rawdata!J209</f>
        <v>97.969170540738929</v>
      </c>
      <c r="F201">
        <f>'Datastream-M'!F202</f>
        <v>45.7</v>
      </c>
      <c r="G201">
        <f>'Datastream-M'!G202</f>
        <v>0.77356999999999998</v>
      </c>
      <c r="H201">
        <f>'Datastream-M'!H202</f>
        <v>91.3</v>
      </c>
      <c r="I201">
        <f>'Datastream-M'!I202</f>
        <v>142.6</v>
      </c>
      <c r="J201">
        <f>'Datastream-M'!J202</f>
        <v>4.5599999999999996</v>
      </c>
      <c r="K201" t="str">
        <f>'Datastream-M'!K202</f>
        <v>#NA</v>
      </c>
      <c r="L201">
        <f>'Datastream-M'!L202</f>
        <v>530.29999999999995</v>
      </c>
      <c r="M201">
        <f>'Datastream-M'!M202</f>
        <v>121828</v>
      </c>
      <c r="N201" t="str">
        <f>'Datastream-M'!N202</f>
        <v>#NA</v>
      </c>
      <c r="O201">
        <f>'Datastream-M'!O202</f>
        <v>581</v>
      </c>
      <c r="P201">
        <f>'Datastream-M'!P202</f>
        <v>3.9</v>
      </c>
      <c r="S201" s="1">
        <f>'[2]Deutschland Monatsdaten'!C201</f>
        <v>-0.11535244938206482</v>
      </c>
      <c r="T201" s="1">
        <v>1.9681935438036597</v>
      </c>
      <c r="U201">
        <f>'Datastream-M'!BL202</f>
        <v>11.15</v>
      </c>
      <c r="V201" s="41">
        <f t="shared" si="6"/>
        <v>19.059829059829063</v>
      </c>
      <c r="W201">
        <f>'Datastream-M'!BM202</f>
        <v>10.17</v>
      </c>
      <c r="X201" s="41">
        <f t="shared" si="7"/>
        <v>15.133928571428571</v>
      </c>
      <c r="Y201" t="str">
        <f>'Datastream-M'!W202</f>
        <v>#NA</v>
      </c>
      <c r="Z201" t="str">
        <f>'Datastream-M'!X202</f>
        <v>#NA</v>
      </c>
      <c r="AA201" s="42" t="str">
        <f>'Datastream-M'!Y202</f>
        <v>#NA</v>
      </c>
      <c r="AB201">
        <f>'Datastream-M'!Z202</f>
        <v>110.3</v>
      </c>
      <c r="AE201">
        <f>'Datastream-M'!AC202</f>
        <v>0.77356999999999998</v>
      </c>
      <c r="AH201" t="str">
        <f>'Datastream-M'!AD202</f>
        <v>#NA</v>
      </c>
      <c r="AJ201">
        <f>'Datastream-M'!AF202</f>
        <v>88.421053000000001</v>
      </c>
      <c r="AK201">
        <f>'Datastream-M'!AG202</f>
        <v>13.15</v>
      </c>
      <c r="AL201">
        <f>'Datastream-M'!AH202</f>
        <v>39</v>
      </c>
      <c r="AQ201" s="2">
        <f>'Datastream-M'!AM202</f>
        <v>50.783999999999999</v>
      </c>
      <c r="AR201" s="2">
        <f>'Datastream-M'!AN202</f>
        <v>101.8758</v>
      </c>
      <c r="AS201" s="8">
        <f>'West-Deutschland-Q'!AI202</f>
        <v>19.2</v>
      </c>
      <c r="AT201" s="8">
        <f>100-'West-Deutschland-Q'!AJ202</f>
        <v>100</v>
      </c>
      <c r="AV201" s="19">
        <f>'[5]Deutschland Monatsdaten'!K201</f>
        <v>2.4371544683484054</v>
      </c>
      <c r="AW201" s="1">
        <f>'[5]Deutschland Monatsdaten'!J201</f>
        <v>0.5666424225749308</v>
      </c>
      <c r="BE201" t="str">
        <f>'Datastream-M'!AU202</f>
        <v>#NA</v>
      </c>
      <c r="BF201">
        <f>'Datastream-M'!AV202</f>
        <v>67</v>
      </c>
      <c r="BH201" s="1">
        <f>'Datastream-M'!AX202</f>
        <v>24.4</v>
      </c>
      <c r="BI201" s="1">
        <f>'Datastream-M'!AY202</f>
        <v>30.5</v>
      </c>
      <c r="BJ201" s="1">
        <f>'Datastream-M'!AZ202</f>
        <v>61.8</v>
      </c>
      <c r="BK201">
        <f>'Datastream-M'!BA202</f>
        <v>80.400000000000006</v>
      </c>
      <c r="BL201">
        <f>'Datastream-M'!BB202</f>
        <v>48.1</v>
      </c>
      <c r="BM201" s="26">
        <f>'Datastream-M'!BC202</f>
        <v>58.8</v>
      </c>
      <c r="BN201" s="26"/>
      <c r="BO201">
        <f>'Datastream-M'!AV201</f>
        <v>67.2</v>
      </c>
      <c r="BP201" s="38">
        <f t="shared" si="8"/>
        <v>58.5</v>
      </c>
      <c r="BQ201" s="30">
        <f t="shared" si="9"/>
        <v>16.999108031593781</v>
      </c>
      <c r="BU201" s="40">
        <f>'Datastream-M'!CS202</f>
        <v>106.3</v>
      </c>
      <c r="BV201" s="40">
        <f>'Datastream-M'!CT202</f>
        <v>115.9</v>
      </c>
      <c r="BX201" s="41">
        <f>'Datastream-M'!BG202</f>
        <v>2.15</v>
      </c>
      <c r="BY201" s="41">
        <f>'Datastream-M'!BH202</f>
        <v>1.79</v>
      </c>
      <c r="BZ201" s="40"/>
      <c r="CF201" s="1">
        <v>-0.60445528156243189</v>
      </c>
      <c r="CN201" s="8">
        <f>'West-Deutschland-Q'!AP202</f>
        <v>-3.4</v>
      </c>
      <c r="CO201" s="8">
        <f>'West-Deutschland-Q'!AQ202</f>
        <v>-8.6</v>
      </c>
      <c r="CV201">
        <f>'Datastream-M'!CF202</f>
        <v>375983</v>
      </c>
      <c r="DE201" s="8">
        <f>'West-Deutschland-Q'!AR202</f>
        <v>61.8</v>
      </c>
      <c r="DK201">
        <f>'Datastream-M'!CW202</f>
        <v>1.79</v>
      </c>
      <c r="DW201" s="19">
        <f>'[8]weltindexip-usd'!B81</f>
        <v>1.1586147759388938</v>
      </c>
      <c r="EB201">
        <f>'Datastream-M'!DN202</f>
        <v>0.28713</v>
      </c>
      <c r="EF201" s="1" t="str">
        <f>'Datastream-M'!DQ202</f>
        <v>#NA</v>
      </c>
    </row>
    <row r="202" spans="1:136">
      <c r="A202" s="3">
        <v>28018</v>
      </c>
      <c r="B202" t="str">
        <f>'Datastream-M'!B203</f>
        <v>#NA</v>
      </c>
      <c r="C202" s="9">
        <f>[7]Rawdata!D210</f>
        <v>95.510713542750167</v>
      </c>
      <c r="D202" s="9">
        <f>[7]Rawdata!G210</f>
        <v>94.035743091225527</v>
      </c>
      <c r="E202" s="9">
        <f>[7]Rawdata!J210</f>
        <v>97.039393197944719</v>
      </c>
      <c r="F202">
        <f>'Datastream-M'!F203</f>
        <v>44.7</v>
      </c>
      <c r="G202">
        <f>'Datastream-M'!G203</f>
        <v>0.78459900000000005</v>
      </c>
      <c r="H202">
        <f>'Datastream-M'!H203</f>
        <v>90.4</v>
      </c>
      <c r="I202">
        <f>'Datastream-M'!I203</f>
        <v>143.6</v>
      </c>
      <c r="J202">
        <f>'Datastream-M'!J203</f>
        <v>4.5599999999999996</v>
      </c>
      <c r="K202" t="str">
        <f>'Datastream-M'!K203</f>
        <v>#NA</v>
      </c>
      <c r="L202">
        <f>'Datastream-M'!L203</f>
        <v>531.1</v>
      </c>
      <c r="M202">
        <f>'Datastream-M'!M203</f>
        <v>191610</v>
      </c>
      <c r="N202" t="str">
        <f>'Datastream-M'!N203</f>
        <v>#NA</v>
      </c>
      <c r="O202">
        <f>'Datastream-M'!O203</f>
        <v>601</v>
      </c>
      <c r="P202">
        <f>'Datastream-M'!P203</f>
        <v>3.9</v>
      </c>
      <c r="S202" s="1">
        <f>'[2]Deutschland Monatsdaten'!C202</f>
        <v>-0.26678242252107476</v>
      </c>
      <c r="T202" s="1">
        <v>2.0052896493642587</v>
      </c>
      <c r="U202">
        <f>'Datastream-M'!BL203</f>
        <v>11.66</v>
      </c>
      <c r="V202" s="41">
        <f t="shared" si="6"/>
        <v>19.829931972789115</v>
      </c>
      <c r="W202">
        <f>'Datastream-M'!BM203</f>
        <v>9.56</v>
      </c>
      <c r="X202" s="41">
        <f t="shared" si="7"/>
        <v>14.26865671641791</v>
      </c>
      <c r="Y202" t="str">
        <f>'Datastream-M'!W203</f>
        <v>#NA</v>
      </c>
      <c r="Z202" t="str">
        <f>'Datastream-M'!X203</f>
        <v>#NA</v>
      </c>
      <c r="AA202" s="42" t="str">
        <f>'Datastream-M'!Y203</f>
        <v>#NA</v>
      </c>
      <c r="AB202">
        <f>'Datastream-M'!Z203</f>
        <v>110.6</v>
      </c>
      <c r="AE202">
        <f>'Datastream-M'!AC203</f>
        <v>0.78459900000000005</v>
      </c>
      <c r="AH202" t="str">
        <f>'Datastream-M'!AD203</f>
        <v>#NA</v>
      </c>
      <c r="AJ202">
        <f>'Datastream-M'!AF203</f>
        <v>88.421053000000001</v>
      </c>
      <c r="AK202">
        <f>'Datastream-M'!AG203</f>
        <v>13.15</v>
      </c>
      <c r="AL202">
        <f>'Datastream-M'!AH203</f>
        <v>39.200000000000003</v>
      </c>
      <c r="AQ202" s="2">
        <f>'Datastream-M'!AM203</f>
        <v>50.787500000000001</v>
      </c>
      <c r="AR202" s="2">
        <f>'Datastream-M'!AN203</f>
        <v>101.6554</v>
      </c>
      <c r="AS202" s="8">
        <f>'West-Deutschland-Q'!AI203</f>
        <v>21.4</v>
      </c>
      <c r="AT202" s="8">
        <f>100-'West-Deutschland-Q'!AJ203</f>
        <v>99</v>
      </c>
      <c r="AV202" s="19">
        <f>'[5]Deutschland Monatsdaten'!K202</f>
        <v>2.4561391515068882</v>
      </c>
      <c r="AW202" s="1">
        <f>'[5]Deutschland Monatsdaten'!J202</f>
        <v>0.52497080493550041</v>
      </c>
      <c r="BE202" t="str">
        <f>'Datastream-M'!AU203</f>
        <v>#NA</v>
      </c>
      <c r="BF202">
        <f>'Datastream-M'!AV203</f>
        <v>67</v>
      </c>
      <c r="BH202" s="1">
        <f>'Datastream-M'!AX203</f>
        <v>24.4</v>
      </c>
      <c r="BI202" s="1">
        <f>'Datastream-M'!AY203</f>
        <v>30.6</v>
      </c>
      <c r="BJ202" s="1">
        <f>'Datastream-M'!AZ203</f>
        <v>62.2</v>
      </c>
      <c r="BK202">
        <f>'Datastream-M'!BA203</f>
        <v>82.2</v>
      </c>
      <c r="BL202">
        <f>'Datastream-M'!BB203</f>
        <v>47.9</v>
      </c>
      <c r="BM202" s="26">
        <f>'Datastream-M'!BC203</f>
        <v>58.9</v>
      </c>
      <c r="BN202" s="26"/>
      <c r="BO202">
        <f>'Datastream-M'!AV202</f>
        <v>67</v>
      </c>
      <c r="BP202" s="38">
        <f t="shared" si="8"/>
        <v>58.8</v>
      </c>
      <c r="BQ202" s="30">
        <f t="shared" si="9"/>
        <v>16.760153913017987</v>
      </c>
      <c r="BU202" s="40">
        <f>'Datastream-M'!CS203</f>
        <v>106</v>
      </c>
      <c r="BV202" s="40">
        <f>'Datastream-M'!CT203</f>
        <v>117.2</v>
      </c>
      <c r="BX202" s="41">
        <f>'Datastream-M'!BG203</f>
        <v>2.23</v>
      </c>
      <c r="BY202" s="41">
        <f>'Datastream-M'!BH203</f>
        <v>1.75</v>
      </c>
      <c r="BZ202" s="40"/>
      <c r="CF202" s="1">
        <v>-0.60108894144644787</v>
      </c>
      <c r="CN202" s="8">
        <f>'West-Deutschland-Q'!AP203</f>
        <v>0.6</v>
      </c>
      <c r="CO202" s="8">
        <f>'West-Deutschland-Q'!AQ203</f>
        <v>-13.6</v>
      </c>
      <c r="CV202">
        <f>'Datastream-M'!CF203</f>
        <v>380015</v>
      </c>
      <c r="DE202" s="8">
        <f>'West-Deutschland-Q'!AR203</f>
        <v>62.7</v>
      </c>
      <c r="DK202">
        <f>'Datastream-M'!CW203</f>
        <v>1.79</v>
      </c>
      <c r="DW202" s="19">
        <f>'[8]weltindexip-usd'!B82</f>
        <v>1.1657382997069499</v>
      </c>
      <c r="EB202">
        <f>'Datastream-M'!DN203</f>
        <v>0.29241299999999998</v>
      </c>
      <c r="EF202" s="1" t="str">
        <f>'Datastream-M'!DQ203</f>
        <v>#NA</v>
      </c>
    </row>
    <row r="203" spans="1:136">
      <c r="A203" s="3">
        <v>28048</v>
      </c>
      <c r="B203" t="str">
        <f>'Datastream-M'!B204</f>
        <v>#NA</v>
      </c>
      <c r="C203" s="9">
        <f>[7]Rawdata!D211</f>
        <v>93.913043478260875</v>
      </c>
      <c r="D203" s="9">
        <f>[7]Rawdata!G211</f>
        <v>92.558475187842248</v>
      </c>
      <c r="E203" s="9">
        <f>[7]Rawdata!J211</f>
        <v>95.326645461218504</v>
      </c>
      <c r="F203">
        <f>'Datastream-M'!F204</f>
        <v>43.9</v>
      </c>
      <c r="G203">
        <f>'Datastream-M'!G204</f>
        <v>0.80532400000000004</v>
      </c>
      <c r="H203">
        <f>'Datastream-M'!H204</f>
        <v>91.1</v>
      </c>
      <c r="I203">
        <f>'Datastream-M'!I204</f>
        <v>145.9</v>
      </c>
      <c r="J203">
        <f>'Datastream-M'!J204</f>
        <v>4.8499999999999996</v>
      </c>
      <c r="K203" t="str">
        <f>'Datastream-M'!K204</f>
        <v>#NA</v>
      </c>
      <c r="L203">
        <f>'Datastream-M'!L204</f>
        <v>487.4</v>
      </c>
      <c r="M203">
        <f>'Datastream-M'!M204</f>
        <v>184462</v>
      </c>
      <c r="N203" t="str">
        <f>'Datastream-M'!N204</f>
        <v>#NA</v>
      </c>
      <c r="O203">
        <f>'Datastream-M'!O204</f>
        <v>632</v>
      </c>
      <c r="P203">
        <f>'Datastream-M'!P204</f>
        <v>3.8</v>
      </c>
      <c r="S203" s="1">
        <f>'[2]Deutschland Monatsdaten'!C203</f>
        <v>0.4072400467122913</v>
      </c>
      <c r="T203" s="1">
        <v>2.0075516595651388</v>
      </c>
      <c r="U203">
        <f>'Datastream-M'!BL204</f>
        <v>11.4</v>
      </c>
      <c r="V203" s="41">
        <f t="shared" si="6"/>
        <v>19.35483870967742</v>
      </c>
      <c r="W203">
        <f>'Datastream-M'!BM204</f>
        <v>9.77</v>
      </c>
      <c r="X203" s="41">
        <f t="shared" si="7"/>
        <v>14.582089552238806</v>
      </c>
      <c r="Y203" t="str">
        <f>'Datastream-M'!W204</f>
        <v>#NA</v>
      </c>
      <c r="Z203" t="str">
        <f>'Datastream-M'!X204</f>
        <v>#NA</v>
      </c>
      <c r="AA203" s="42" t="str">
        <f>'Datastream-M'!Y204</f>
        <v>#NA</v>
      </c>
      <c r="AB203">
        <f>'Datastream-M'!Z204</f>
        <v>113</v>
      </c>
      <c r="AE203">
        <f>'Datastream-M'!AC204</f>
        <v>0.80532400000000004</v>
      </c>
      <c r="AH203" t="str">
        <f>'Datastream-M'!AD204</f>
        <v>#NA</v>
      </c>
      <c r="AJ203">
        <f>'Datastream-M'!AF204</f>
        <v>89.193303</v>
      </c>
      <c r="AK203">
        <f>'Datastream-M'!AG204</f>
        <v>13.17</v>
      </c>
      <c r="AL203">
        <f>'Datastream-M'!AH204</f>
        <v>39.299999999999997</v>
      </c>
      <c r="AQ203" s="2">
        <f>'Datastream-M'!AM204</f>
        <v>50.76</v>
      </c>
      <c r="AR203" s="2">
        <f>'Datastream-M'!AN204</f>
        <v>101.37260000000001</v>
      </c>
      <c r="AS203" s="8">
        <f>'West-Deutschland-Q'!AI204</f>
        <v>21</v>
      </c>
      <c r="AT203" s="8">
        <f>100-'West-Deutschland-Q'!AJ204</f>
        <v>99</v>
      </c>
      <c r="AV203" s="19">
        <f>'[5]Deutschland Monatsdaten'!K203</f>
        <v>2.4824143304823902</v>
      </c>
      <c r="AW203" s="1">
        <f>'[5]Deutschland Monatsdaten'!J203</f>
        <v>0.26933321596776921</v>
      </c>
      <c r="BE203" t="str">
        <f>'Datastream-M'!AU204</f>
        <v>#NA</v>
      </c>
      <c r="BF203">
        <f>'Datastream-M'!AV204</f>
        <v>66.3</v>
      </c>
      <c r="BH203" s="1">
        <f>'Datastream-M'!AX204</f>
        <v>24.5</v>
      </c>
      <c r="BI203" s="1">
        <f>'Datastream-M'!AY204</f>
        <v>30.6</v>
      </c>
      <c r="BJ203" s="1">
        <f>'Datastream-M'!AZ204</f>
        <v>61.5</v>
      </c>
      <c r="BK203">
        <f>'Datastream-M'!BA204</f>
        <v>81.8</v>
      </c>
      <c r="BL203">
        <f>'Datastream-M'!BB204</f>
        <v>47.1</v>
      </c>
      <c r="BM203" s="26">
        <f>'Datastream-M'!BC204</f>
        <v>58.9</v>
      </c>
      <c r="BN203" s="26"/>
      <c r="BO203">
        <f>'Datastream-M'!AV203</f>
        <v>67</v>
      </c>
      <c r="BP203" s="38">
        <f t="shared" si="8"/>
        <v>58.9</v>
      </c>
      <c r="BQ203" s="30">
        <f t="shared" si="9"/>
        <v>16.353666350437834</v>
      </c>
      <c r="BU203" s="40">
        <f>'Datastream-M'!CS204</f>
        <v>107.4</v>
      </c>
      <c r="BV203" s="40">
        <f>'Datastream-M'!CT204</f>
        <v>121.1</v>
      </c>
      <c r="BX203" s="41">
        <f>'Datastream-M'!BG204</f>
        <v>2.33</v>
      </c>
      <c r="BY203" s="41">
        <f>'Datastream-M'!BH204</f>
        <v>1.79</v>
      </c>
      <c r="BZ203" s="40"/>
      <c r="CF203" s="1">
        <v>-0.63982203341137989</v>
      </c>
      <c r="CN203" s="8">
        <f>'West-Deutschland-Q'!AP204</f>
        <v>-6.5</v>
      </c>
      <c r="CO203" s="8">
        <f>'West-Deutschland-Q'!AQ204</f>
        <v>-16</v>
      </c>
      <c r="CV203">
        <f>'Datastream-M'!CF204</f>
        <v>383859</v>
      </c>
      <c r="DE203" s="8">
        <f>'West-Deutschland-Q'!AR204</f>
        <v>61.6</v>
      </c>
      <c r="DK203">
        <f>'Datastream-M'!CW204</f>
        <v>1.79</v>
      </c>
      <c r="DW203" s="19">
        <f>'[8]weltindexip-usd'!B83</f>
        <v>1.1692356183085182</v>
      </c>
      <c r="EB203">
        <f>'Datastream-M'!DN204</f>
        <v>0.30591800000000002</v>
      </c>
      <c r="EF203" s="1" t="str">
        <f>'Datastream-M'!DQ204</f>
        <v>#NA</v>
      </c>
    </row>
    <row r="204" spans="1:136">
      <c r="A204" s="3">
        <v>28079</v>
      </c>
      <c r="B204" t="str">
        <f>'Datastream-M'!B205</f>
        <v>#NA</v>
      </c>
      <c r="C204" s="9">
        <f>[7]Rawdata!D212</f>
        <v>94.711878510505514</v>
      </c>
      <c r="D204" s="9">
        <f>[7]Rawdata!G212</f>
        <v>94.188563908816917</v>
      </c>
      <c r="E204" s="9">
        <f>[7]Rawdata!J212</f>
        <v>95.277709811597745</v>
      </c>
      <c r="F204">
        <f>'Datastream-M'!F205</f>
        <v>43.7</v>
      </c>
      <c r="G204">
        <f>'Datastream-M'!G205</f>
        <v>0.81102300000000005</v>
      </c>
      <c r="H204">
        <f>'Datastream-M'!H205</f>
        <v>97.7</v>
      </c>
      <c r="I204">
        <f>'Datastream-M'!I205</f>
        <v>145.80000000000001</v>
      </c>
      <c r="J204">
        <f>'Datastream-M'!J205</f>
        <v>4.6900000000000004</v>
      </c>
      <c r="K204" t="str">
        <f>'Datastream-M'!K205</f>
        <v>#NA</v>
      </c>
      <c r="L204">
        <f>'Datastream-M'!L205</f>
        <v>509.5</v>
      </c>
      <c r="M204">
        <f>'Datastream-M'!M205</f>
        <v>177124</v>
      </c>
      <c r="N204" t="str">
        <f>'Datastream-M'!N205</f>
        <v>#NA</v>
      </c>
      <c r="O204">
        <f>'Datastream-M'!O205</f>
        <v>574</v>
      </c>
      <c r="P204">
        <f>'Datastream-M'!P205</f>
        <v>3.8</v>
      </c>
      <c r="S204" s="1">
        <f>'[2]Deutschland Monatsdaten'!C204</f>
        <v>-0.10562121104435532</v>
      </c>
      <c r="T204" s="1">
        <v>2.0140652019968108</v>
      </c>
      <c r="U204">
        <f>'Datastream-M'!BL205</f>
        <v>11.2</v>
      </c>
      <c r="V204" s="41">
        <f t="shared" si="6"/>
        <v>19.015280135823428</v>
      </c>
      <c r="W204">
        <f>'Datastream-M'!BM205</f>
        <v>9.61</v>
      </c>
      <c r="X204" s="41">
        <f t="shared" si="7"/>
        <v>14.494720965309199</v>
      </c>
      <c r="Y204" t="str">
        <f>'Datastream-M'!W205</f>
        <v>#NA</v>
      </c>
      <c r="Z204" t="str">
        <f>'Datastream-M'!X205</f>
        <v>#NA</v>
      </c>
      <c r="AA204" s="42" t="str">
        <f>'Datastream-M'!Y205</f>
        <v>#NA</v>
      </c>
      <c r="AB204">
        <f>'Datastream-M'!Z205</f>
        <v>113</v>
      </c>
      <c r="AE204">
        <f>'Datastream-M'!AC205</f>
        <v>0.81102300000000005</v>
      </c>
      <c r="AH204" t="str">
        <f>'Datastream-M'!AD205</f>
        <v>#NA</v>
      </c>
      <c r="AJ204">
        <f>'Datastream-M'!AF205</f>
        <v>89.041095999999996</v>
      </c>
      <c r="AK204">
        <f>'Datastream-M'!AG205</f>
        <v>13.56</v>
      </c>
      <c r="AL204">
        <f>'Datastream-M'!AH205</f>
        <v>39.4</v>
      </c>
      <c r="AQ204" s="2">
        <f>'Datastream-M'!AM205</f>
        <v>50.7087</v>
      </c>
      <c r="AR204" s="2">
        <f>'Datastream-M'!AN205</f>
        <v>101.0425</v>
      </c>
      <c r="AS204" s="8">
        <f>'West-Deutschland-Q'!AI205</f>
        <v>11.3</v>
      </c>
      <c r="AT204" s="8">
        <f>100-'West-Deutschland-Q'!AJ205</f>
        <v>83</v>
      </c>
      <c r="AV204" s="19">
        <f>'[5]Deutschland Monatsdaten'!K204</f>
        <v>2.5026496246771304</v>
      </c>
      <c r="AW204" s="1">
        <f>'[5]Deutschland Monatsdaten'!J204</f>
        <v>0.13419897847730058</v>
      </c>
      <c r="BE204" t="str">
        <f>'Datastream-M'!AU205</f>
        <v>#NA</v>
      </c>
      <c r="BF204">
        <f>'Datastream-M'!AV205</f>
        <v>66.2</v>
      </c>
      <c r="BH204" s="1">
        <f>'Datastream-M'!AX205</f>
        <v>24.5</v>
      </c>
      <c r="BI204" s="1">
        <f>'Datastream-M'!AY205</f>
        <v>30.7</v>
      </c>
      <c r="BJ204" s="1">
        <f>'Datastream-M'!AZ205</f>
        <v>62.2</v>
      </c>
      <c r="BK204">
        <f>'Datastream-M'!BA205</f>
        <v>84.8</v>
      </c>
      <c r="BL204">
        <f>'Datastream-M'!BB205</f>
        <v>46.7</v>
      </c>
      <c r="BM204" s="26">
        <f>'Datastream-M'!BC205</f>
        <v>58.9</v>
      </c>
      <c r="BN204" s="26"/>
      <c r="BO204">
        <f>'Datastream-M'!AV204</f>
        <v>66.3</v>
      </c>
      <c r="BP204" s="38">
        <f t="shared" si="8"/>
        <v>58.9</v>
      </c>
      <c r="BQ204" s="30">
        <f t="shared" si="9"/>
        <v>16.719624474275083</v>
      </c>
      <c r="BU204" s="40">
        <f>'Datastream-M'!CS205</f>
        <v>107</v>
      </c>
      <c r="BV204" s="40">
        <f>'Datastream-M'!CT205</f>
        <v>121.5</v>
      </c>
      <c r="BX204" s="41">
        <f>'Datastream-M'!BG205</f>
        <v>2.09</v>
      </c>
      <c r="BY204" s="41">
        <f>'Datastream-M'!BH205</f>
        <v>2.0499999999999998</v>
      </c>
      <c r="BZ204" s="40"/>
      <c r="CF204" s="1">
        <v>-8.8159124722766227E-2</v>
      </c>
      <c r="CN204" s="8">
        <f>'West-Deutschland-Q'!AP205</f>
        <v>3</v>
      </c>
      <c r="CO204" s="8">
        <f>'West-Deutschland-Q'!AQ205</f>
        <v>-12.5</v>
      </c>
      <c r="CV204">
        <f>'Datastream-M'!CF205</f>
        <v>387383</v>
      </c>
      <c r="DE204" s="8">
        <f>'West-Deutschland-Q'!AR205</f>
        <v>56.4</v>
      </c>
      <c r="DK204">
        <f>'Datastream-M'!CW205</f>
        <v>1.84</v>
      </c>
      <c r="DW204" s="19">
        <f>'[8]weltindexip-usd'!B84</f>
        <v>1.1819928591221183</v>
      </c>
      <c r="EB204">
        <f>'Datastream-M'!DN205</f>
        <v>0.308417</v>
      </c>
      <c r="EF204" s="1" t="str">
        <f>'Datastream-M'!DQ205</f>
        <v>#NA</v>
      </c>
    </row>
    <row r="205" spans="1:136">
      <c r="A205" s="3">
        <v>28109</v>
      </c>
      <c r="B205" t="str">
        <f>'Datastream-M'!B206</f>
        <v>#NA</v>
      </c>
      <c r="C205" s="9">
        <f>[7]Rawdata!D213</f>
        <v>93.46369877262326</v>
      </c>
      <c r="D205" s="9">
        <f>[7]Rawdata!G213</f>
        <v>93.526340365920959</v>
      </c>
      <c r="E205" s="9">
        <f>[7]Rawdata!J213</f>
        <v>93.369219476388551</v>
      </c>
      <c r="F205">
        <f>'Datastream-M'!F206</f>
        <v>44.8</v>
      </c>
      <c r="G205">
        <f>'Datastream-M'!G206</f>
        <v>0.82006100000000004</v>
      </c>
      <c r="H205">
        <f>'Datastream-M'!H206</f>
        <v>95.6</v>
      </c>
      <c r="I205">
        <f>'Datastream-M'!I206</f>
        <v>145.19999999999999</v>
      </c>
      <c r="J205">
        <f>'Datastream-M'!J206</f>
        <v>4.93</v>
      </c>
      <c r="K205" t="str">
        <f>'Datastream-M'!K206</f>
        <v>#NA</v>
      </c>
      <c r="L205">
        <f>'Datastream-M'!L206</f>
        <v>509</v>
      </c>
      <c r="M205">
        <f>'Datastream-M'!M206</f>
        <v>154405</v>
      </c>
      <c r="N205" t="str">
        <f>'Datastream-M'!N206</f>
        <v>#NA</v>
      </c>
      <c r="O205">
        <f>'Datastream-M'!O206</f>
        <v>604</v>
      </c>
      <c r="P205">
        <f>'Datastream-M'!P206</f>
        <v>3.8</v>
      </c>
      <c r="S205" s="1">
        <f>'[2]Deutschland Monatsdaten'!C205</f>
        <v>-0.37179333618797911</v>
      </c>
      <c r="T205" s="1">
        <v>2.0285027638304913</v>
      </c>
      <c r="U205">
        <f>'Datastream-M'!BL206</f>
        <v>10.94</v>
      </c>
      <c r="V205" s="41">
        <f t="shared" si="6"/>
        <v>18.573853989813244</v>
      </c>
      <c r="W205">
        <f>'Datastream-M'!BM206</f>
        <v>9.92</v>
      </c>
      <c r="X205" s="41">
        <f t="shared" si="7"/>
        <v>14.984894259818729</v>
      </c>
      <c r="Y205" t="str">
        <f>'Datastream-M'!W206</f>
        <v>#NA</v>
      </c>
      <c r="Z205" t="str">
        <f>'Datastream-M'!X206</f>
        <v>#NA</v>
      </c>
      <c r="AA205" s="42" t="str">
        <f>'Datastream-M'!Y206</f>
        <v>#NA</v>
      </c>
      <c r="AB205">
        <f>'Datastream-M'!Z206</f>
        <v>113.1</v>
      </c>
      <c r="AE205">
        <f>'Datastream-M'!AC206</f>
        <v>0.82006100000000004</v>
      </c>
      <c r="AH205" t="str">
        <f>'Datastream-M'!AD206</f>
        <v>#NA</v>
      </c>
      <c r="AJ205">
        <f>'Datastream-M'!AF206</f>
        <v>88.368579999999994</v>
      </c>
      <c r="AK205">
        <f>'Datastream-M'!AG206</f>
        <v>13.56</v>
      </c>
      <c r="AL205">
        <f>'Datastream-M'!AH206</f>
        <v>39.5</v>
      </c>
      <c r="AQ205" s="2">
        <f>'Datastream-M'!AM206</f>
        <v>50.639099999999999</v>
      </c>
      <c r="AR205" s="2">
        <f>'Datastream-M'!AN206</f>
        <v>100.6765</v>
      </c>
      <c r="AS205" s="8">
        <f>'West-Deutschland-Q'!AI206</f>
        <v>20.8</v>
      </c>
      <c r="AT205" s="8">
        <f>100-'West-Deutschland-Q'!AJ206</f>
        <v>56</v>
      </c>
      <c r="AV205" s="19">
        <f>'[5]Deutschland Monatsdaten'!K205</f>
        <v>2.522113640644069</v>
      </c>
      <c r="AW205" s="1">
        <f>'[5]Deutschland Monatsdaten'!J205</f>
        <v>0.2177468844073463</v>
      </c>
      <c r="BE205" t="str">
        <f>'Datastream-M'!AU206</f>
        <v>#NA</v>
      </c>
      <c r="BF205">
        <f>'Datastream-M'!AV206</f>
        <v>66.400000000000006</v>
      </c>
      <c r="BH205" s="1">
        <f>'Datastream-M'!AX206</f>
        <v>24.5</v>
      </c>
      <c r="BI205" s="1">
        <f>'Datastream-M'!AY206</f>
        <v>31.1</v>
      </c>
      <c r="BJ205" s="1">
        <f>'Datastream-M'!AZ206</f>
        <v>64</v>
      </c>
      <c r="BK205">
        <f>'Datastream-M'!BA206</f>
        <v>89.8</v>
      </c>
      <c r="BL205">
        <f>'Datastream-M'!BB206</f>
        <v>46.9</v>
      </c>
      <c r="BM205" s="26">
        <f>'Datastream-M'!BC206</f>
        <v>59.1</v>
      </c>
      <c r="BN205" s="26"/>
      <c r="BO205">
        <f>'Datastream-M'!AV205</f>
        <v>66.2</v>
      </c>
      <c r="BP205" s="38">
        <f t="shared" si="8"/>
        <v>58.9</v>
      </c>
      <c r="BQ205" s="30">
        <f t="shared" si="9"/>
        <v>16.535355296740121</v>
      </c>
      <c r="BU205" s="40">
        <f>'Datastream-M'!CS206</f>
        <v>107.2</v>
      </c>
      <c r="BV205" s="40">
        <f>'Datastream-M'!CT206</f>
        <v>121.6</v>
      </c>
      <c r="BX205" s="41">
        <f>'Datastream-M'!BG206</f>
        <v>2.23</v>
      </c>
      <c r="BY205" s="41">
        <f>'Datastream-M'!BH206</f>
        <v>1.98</v>
      </c>
      <c r="BZ205" s="40"/>
      <c r="CF205" s="1">
        <v>-0.27038296564072356</v>
      </c>
      <c r="CN205" s="8">
        <f>'West-Deutschland-Q'!AP206</f>
        <v>-3.9</v>
      </c>
      <c r="CO205" s="8">
        <f>'West-Deutschland-Q'!AQ206</f>
        <v>-16.5</v>
      </c>
      <c r="CV205">
        <f>'Datastream-M'!CF206</f>
        <v>393565</v>
      </c>
      <c r="DE205" s="8">
        <f>'West-Deutschland-Q'!AR206</f>
        <v>52.1</v>
      </c>
      <c r="DK205">
        <f>'Datastream-M'!CW206</f>
        <v>1.89</v>
      </c>
      <c r="DW205" s="19">
        <f>'[8]weltindexip-usd'!B85</f>
        <v>1.188834451015609</v>
      </c>
      <c r="EB205">
        <f>'Datastream-M'!DN206</f>
        <v>0.30319400000000002</v>
      </c>
      <c r="EF205" s="1" t="str">
        <f>'Datastream-M'!DQ206</f>
        <v>#NA</v>
      </c>
    </row>
    <row r="206" spans="1:136">
      <c r="A206" s="3">
        <v>28140</v>
      </c>
      <c r="B206" t="str">
        <f>'Datastream-M'!B207</f>
        <v>#NA</v>
      </c>
      <c r="C206" s="9">
        <f>[7]Rawdata!D214</f>
        <v>92.015810276679858</v>
      </c>
      <c r="D206" s="9">
        <f>[7]Rawdata!G214</f>
        <v>92.100012735068134</v>
      </c>
      <c r="E206" s="9">
        <f>[7]Rawdata!J214</f>
        <v>91.90114998776609</v>
      </c>
      <c r="F206">
        <f>'Datastream-M'!F207</f>
        <v>42.9</v>
      </c>
      <c r="G206">
        <f>'Datastream-M'!G207</f>
        <v>0.81675699999999996</v>
      </c>
      <c r="H206">
        <f>'Datastream-M'!H207</f>
        <v>91.1</v>
      </c>
      <c r="I206">
        <f>'Datastream-M'!I207</f>
        <v>145.6</v>
      </c>
      <c r="J206">
        <f>'Datastream-M'!J207</f>
        <v>4.78</v>
      </c>
      <c r="K206" t="str">
        <f>'Datastream-M'!K207</f>
        <v>#NA</v>
      </c>
      <c r="L206">
        <f>'Datastream-M'!L207</f>
        <v>512.29999999999995</v>
      </c>
      <c r="M206">
        <f>'Datastream-M'!M207</f>
        <v>181483</v>
      </c>
      <c r="N206" t="str">
        <f>'Datastream-M'!N207</f>
        <v>#NA</v>
      </c>
      <c r="O206">
        <f>'Datastream-M'!O207</f>
        <v>625</v>
      </c>
      <c r="P206">
        <f>'Datastream-M'!P207</f>
        <v>3.8</v>
      </c>
      <c r="Q206" s="8">
        <v>14</v>
      </c>
      <c r="R206" s="8">
        <v>12</v>
      </c>
      <c r="S206" s="1">
        <f>'[2]Deutschland Monatsdaten'!C206</f>
        <v>-0.23320202383871758</v>
      </c>
      <c r="T206" s="1">
        <v>2.0435532850778255</v>
      </c>
      <c r="U206">
        <f>'Datastream-M'!BL207</f>
        <v>11.15</v>
      </c>
      <c r="V206" s="41">
        <f t="shared" si="6"/>
        <v>18.866328257191199</v>
      </c>
      <c r="W206">
        <f>'Datastream-M'!BM207</f>
        <v>9.56</v>
      </c>
      <c r="X206" s="41">
        <f t="shared" si="7"/>
        <v>14.397590361445783</v>
      </c>
      <c r="Y206" t="str">
        <f>'Datastream-M'!W207</f>
        <v>#NA</v>
      </c>
      <c r="Z206" t="str">
        <f>'Datastream-M'!X207</f>
        <v>#NA</v>
      </c>
      <c r="AA206" s="42" t="str">
        <f>'Datastream-M'!Y207</f>
        <v>#NA</v>
      </c>
      <c r="AB206">
        <f>'Datastream-M'!Z207</f>
        <v>112.5</v>
      </c>
      <c r="AE206">
        <f>'Datastream-M'!AC207</f>
        <v>0.81675699999999996</v>
      </c>
      <c r="AH206" t="str">
        <f>'Datastream-M'!AD207</f>
        <v>#NA</v>
      </c>
      <c r="AJ206">
        <f>'Datastream-M'!AF207</f>
        <v>87.761194000000003</v>
      </c>
      <c r="AK206">
        <f>'Datastream-M'!AG207</f>
        <v>13.6</v>
      </c>
      <c r="AL206">
        <f>'Datastream-M'!AH207</f>
        <v>39.6</v>
      </c>
      <c r="AQ206" s="2">
        <f>'Datastream-M'!AM207</f>
        <v>50.566699999999997</v>
      </c>
      <c r="AR206" s="2">
        <f>'Datastream-M'!AN207</f>
        <v>100.30540000000001</v>
      </c>
      <c r="AS206" s="8">
        <f>'West-Deutschland-Q'!AI207</f>
        <v>23.9</v>
      </c>
      <c r="AT206" s="8">
        <f>100-'West-Deutschland-Q'!AJ207</f>
        <v>28</v>
      </c>
      <c r="AV206" s="19">
        <f>'[5]Deutschland Monatsdaten'!K206</f>
        <v>2.5398391987417051</v>
      </c>
      <c r="AW206" s="1">
        <f>'[5]Deutschland Monatsdaten'!J206</f>
        <v>6.4365992365391533E-2</v>
      </c>
      <c r="BE206" t="str">
        <f>'Datastream-M'!AU207</f>
        <v>#NA</v>
      </c>
      <c r="BF206">
        <f>'Datastream-M'!AV207</f>
        <v>66.7</v>
      </c>
      <c r="BH206" s="1">
        <f>'Datastream-M'!AX207</f>
        <v>26.1</v>
      </c>
      <c r="BI206" s="1">
        <f>'Datastream-M'!AY207</f>
        <v>32.799999999999997</v>
      </c>
      <c r="BJ206" s="1">
        <f>'Datastream-M'!AZ207</f>
        <v>66.900000000000006</v>
      </c>
      <c r="BK206">
        <f>'Datastream-M'!BA207</f>
        <v>96.7</v>
      </c>
      <c r="BL206">
        <f>'Datastream-M'!BB207</f>
        <v>47.8</v>
      </c>
      <c r="BM206" s="26">
        <f>'Datastream-M'!BC207</f>
        <v>58.7</v>
      </c>
      <c r="BN206" s="26"/>
      <c r="BO206">
        <f>'Datastream-M'!AV206</f>
        <v>66.400000000000006</v>
      </c>
      <c r="BP206" s="38">
        <f t="shared" si="8"/>
        <v>59.1</v>
      </c>
      <c r="BQ206" s="30">
        <f t="shared" si="9"/>
        <v>16.651219395732145</v>
      </c>
      <c r="BU206" s="40">
        <f>'Datastream-M'!CS207</f>
        <v>107</v>
      </c>
      <c r="BV206" s="40">
        <f>'Datastream-M'!CT207</f>
        <v>120.2</v>
      </c>
      <c r="BX206" s="41">
        <f>'Datastream-M'!BG207</f>
        <v>2.2200000000000002</v>
      </c>
      <c r="BY206" s="41">
        <f>'Datastream-M'!BH207</f>
        <v>1.86</v>
      </c>
      <c r="BZ206" s="40"/>
      <c r="CF206" s="1">
        <v>-0.30529463398357981</v>
      </c>
      <c r="CN206" s="8">
        <f>'West-Deutschland-Q'!AP207</f>
        <v>-9.5</v>
      </c>
      <c r="CO206" s="8">
        <f>'West-Deutschland-Q'!AQ207</f>
        <v>-21</v>
      </c>
      <c r="CV206">
        <f>'Datastream-M'!CF207</f>
        <v>391024</v>
      </c>
      <c r="DE206" s="8">
        <f>'West-Deutschland-Q'!AR207</f>
        <v>44.9</v>
      </c>
      <c r="DK206">
        <f>'Datastream-M'!CW207</f>
        <v>1.79</v>
      </c>
      <c r="DW206" s="19">
        <f>'[8]weltindexip-usd'!B86</f>
        <v>1.1939743871587378</v>
      </c>
      <c r="EB206">
        <f>'Datastream-M'!DN207</f>
        <v>0.29910599999999998</v>
      </c>
      <c r="EF206" s="1" t="str">
        <f>'Datastream-M'!DQ207</f>
        <v>#NA</v>
      </c>
    </row>
    <row r="207" spans="1:136">
      <c r="A207" s="3">
        <v>28171</v>
      </c>
      <c r="B207" t="str">
        <f>'Datastream-M'!B208</f>
        <v>#NA</v>
      </c>
      <c r="C207" s="9">
        <f>[7]Rawdata!D215</f>
        <v>89.918868317037663</v>
      </c>
      <c r="D207" s="9">
        <f>[7]Rawdata!G215</f>
        <v>91.386848919641722</v>
      </c>
      <c r="E207" s="9">
        <f>[7]Rawdata!J215</f>
        <v>88.475654514313689</v>
      </c>
      <c r="F207">
        <f>'Datastream-M'!F208</f>
        <v>42.4</v>
      </c>
      <c r="G207">
        <f>'Datastream-M'!G208</f>
        <v>0.81353399999999998</v>
      </c>
      <c r="H207">
        <f>'Datastream-M'!H208</f>
        <v>91.7</v>
      </c>
      <c r="I207">
        <f>'Datastream-M'!I208</f>
        <v>146.5</v>
      </c>
      <c r="J207">
        <f>'Datastream-M'!J208</f>
        <v>4.71</v>
      </c>
      <c r="K207" t="str">
        <f>'Datastream-M'!K208</f>
        <v>#NA</v>
      </c>
      <c r="L207">
        <f>'Datastream-M'!L208</f>
        <v>496.2</v>
      </c>
      <c r="M207">
        <f>'Datastream-M'!M208</f>
        <v>208641</v>
      </c>
      <c r="N207" t="str">
        <f>'Datastream-M'!N208</f>
        <v>#NA</v>
      </c>
      <c r="O207">
        <f>'Datastream-M'!O208</f>
        <v>645</v>
      </c>
      <c r="P207">
        <f>'Datastream-M'!P208</f>
        <v>3.8</v>
      </c>
      <c r="Q207" s="8">
        <v>12</v>
      </c>
      <c r="R207" s="8">
        <v>12</v>
      </c>
      <c r="S207" s="1">
        <f>'[2]Deutschland Monatsdaten'!C207</f>
        <v>-0.21556932450600758</v>
      </c>
      <c r="T207" s="1">
        <v>2.0320809119370176</v>
      </c>
      <c r="U207">
        <f>'Datastream-M'!BL208</f>
        <v>11.25</v>
      </c>
      <c r="V207" s="41">
        <f t="shared" si="6"/>
        <v>19.16524701873935</v>
      </c>
      <c r="W207">
        <f>'Datastream-M'!BM208</f>
        <v>9.7100000000000009</v>
      </c>
      <c r="X207" s="41">
        <f t="shared" si="7"/>
        <v>14.557721139430285</v>
      </c>
      <c r="Y207" t="str">
        <f>'Datastream-M'!W208</f>
        <v>#NA</v>
      </c>
      <c r="Z207" t="str">
        <f>'Datastream-M'!X208</f>
        <v>#NA</v>
      </c>
      <c r="AA207" s="42" t="str">
        <f>'Datastream-M'!Y208</f>
        <v>#NA</v>
      </c>
      <c r="AB207">
        <f>'Datastream-M'!Z208</f>
        <v>111.4</v>
      </c>
      <c r="AE207">
        <f>'Datastream-M'!AC208</f>
        <v>0.81353399999999998</v>
      </c>
      <c r="AH207" t="str">
        <f>'Datastream-M'!AD208</f>
        <v>#NA</v>
      </c>
      <c r="AJ207">
        <f>'Datastream-M'!AF208</f>
        <v>87.187039999999996</v>
      </c>
      <c r="AK207">
        <f>'Datastream-M'!AG208</f>
        <v>14.45</v>
      </c>
      <c r="AL207">
        <f>'Datastream-M'!AH208</f>
        <v>39.700000000000003</v>
      </c>
      <c r="AQ207" s="2">
        <f>'Datastream-M'!AM208</f>
        <v>50.514800000000001</v>
      </c>
      <c r="AR207" s="2">
        <f>'Datastream-M'!AN208</f>
        <v>99.975899999999996</v>
      </c>
      <c r="AS207" s="8">
        <f>'West-Deutschland-Q'!AI208</f>
        <v>11.8</v>
      </c>
      <c r="AT207" s="8">
        <f>100-'West-Deutschland-Q'!AJ208</f>
        <v>47</v>
      </c>
      <c r="AV207" s="19">
        <f>'[5]Deutschland Monatsdaten'!K207</f>
        <v>2.562302593316649</v>
      </c>
      <c r="AW207" s="1">
        <f>'[5]Deutschland Monatsdaten'!J207</f>
        <v>-4.9182365113297682E-2</v>
      </c>
      <c r="BE207" t="str">
        <f>'Datastream-M'!AU208</f>
        <v>#NA</v>
      </c>
      <c r="BF207">
        <f>'Datastream-M'!AV208</f>
        <v>67.2</v>
      </c>
      <c r="BH207" s="1">
        <f>'Datastream-M'!AX208</f>
        <v>26.1</v>
      </c>
      <c r="BI207" s="1">
        <f>'Datastream-M'!AY208</f>
        <v>33.299999999999997</v>
      </c>
      <c r="BJ207" s="1">
        <f>'Datastream-M'!AZ208</f>
        <v>69.3</v>
      </c>
      <c r="BK207">
        <f>'Datastream-M'!BA208</f>
        <v>102.8</v>
      </c>
      <c r="BL207">
        <f>'Datastream-M'!BB208</f>
        <v>48.4</v>
      </c>
      <c r="BM207" s="26">
        <f>'Datastream-M'!BC208</f>
        <v>59</v>
      </c>
      <c r="BN207" s="26"/>
      <c r="BO207">
        <f>'Datastream-M'!AV207</f>
        <v>66.7</v>
      </c>
      <c r="BP207" s="38">
        <f t="shared" si="8"/>
        <v>58.7</v>
      </c>
      <c r="BQ207" s="30">
        <f t="shared" si="9"/>
        <v>17.762011175931185</v>
      </c>
      <c r="BU207" s="40">
        <f>'Datastream-M'!CS208</f>
        <v>106</v>
      </c>
      <c r="BV207" s="40">
        <f>'Datastream-M'!CT208</f>
        <v>119</v>
      </c>
      <c r="BX207" s="41">
        <f>'Datastream-M'!BG208</f>
        <v>2.14</v>
      </c>
      <c r="BY207" s="41">
        <f>'Datastream-M'!BH208</f>
        <v>1.84</v>
      </c>
      <c r="BZ207" s="40"/>
      <c r="CF207" s="1">
        <v>-0.28071999812936504</v>
      </c>
      <c r="CN207" s="8">
        <f>'West-Deutschland-Q'!AP208</f>
        <v>-3.9</v>
      </c>
      <c r="CO207" s="8">
        <f>'West-Deutschland-Q'!AQ208</f>
        <v>-23</v>
      </c>
      <c r="CV207">
        <f>'Datastream-M'!CF208</f>
        <v>392656</v>
      </c>
      <c r="DE207" s="8">
        <f>'West-Deutschland-Q'!AR208</f>
        <v>48.3</v>
      </c>
      <c r="DK207">
        <f>'Datastream-M'!CW208</f>
        <v>1.84</v>
      </c>
      <c r="DW207" s="19">
        <f>'[8]weltindexip-usd'!B87</f>
        <v>1.1961314451171785</v>
      </c>
      <c r="EB207">
        <f>'Datastream-M'!DN208</f>
        <v>0.30234100000000003</v>
      </c>
      <c r="EF207" s="1" t="str">
        <f>'Datastream-M'!DQ208</f>
        <v>#NA</v>
      </c>
    </row>
    <row r="208" spans="1:136">
      <c r="A208" s="3">
        <v>28199</v>
      </c>
      <c r="B208" t="str">
        <f>'Datastream-M'!B209</f>
        <v>#NA</v>
      </c>
      <c r="C208" s="9">
        <f>[7]Rawdata!D216</f>
        <v>90.268358643644703</v>
      </c>
      <c r="D208" s="9">
        <f>[7]Rawdata!G216</f>
        <v>91.998132190007212</v>
      </c>
      <c r="E208" s="9">
        <f>[7]Rawdata!J216</f>
        <v>88.573525813555179</v>
      </c>
      <c r="F208">
        <f>'Datastream-M'!F209</f>
        <v>44.6</v>
      </c>
      <c r="G208">
        <f>'Datastream-M'!G209</f>
        <v>0.81790600000000002</v>
      </c>
      <c r="H208">
        <f>'Datastream-M'!H209</f>
        <v>91.9</v>
      </c>
      <c r="I208">
        <f>'Datastream-M'!I209</f>
        <v>148</v>
      </c>
      <c r="J208">
        <f>'Datastream-M'!J209</f>
        <v>4.7300000000000004</v>
      </c>
      <c r="K208" t="str">
        <f>'Datastream-M'!K209</f>
        <v>#NA</v>
      </c>
      <c r="L208">
        <f>'Datastream-M'!L209</f>
        <v>509.8</v>
      </c>
      <c r="M208">
        <f>'Datastream-M'!M209</f>
        <v>309143</v>
      </c>
      <c r="N208" t="str">
        <f>'Datastream-M'!N209</f>
        <v>#NA</v>
      </c>
      <c r="O208">
        <f>'Datastream-M'!O209</f>
        <v>653</v>
      </c>
      <c r="P208">
        <f>'Datastream-M'!P209</f>
        <v>3.8</v>
      </c>
      <c r="Q208" s="8">
        <v>10</v>
      </c>
      <c r="R208" s="8">
        <v>16</v>
      </c>
      <c r="S208" s="1">
        <f>'[2]Deutschland Monatsdaten'!C208</f>
        <v>0.32516033423413548</v>
      </c>
      <c r="T208" s="1">
        <v>2.0170630418422295</v>
      </c>
      <c r="U208">
        <f>'Datastream-M'!BL209</f>
        <v>11.56</v>
      </c>
      <c r="V208" s="41">
        <f t="shared" si="6"/>
        <v>19.593220338983052</v>
      </c>
      <c r="W208">
        <f>'Datastream-M'!BM209</f>
        <v>9.92</v>
      </c>
      <c r="X208" s="41">
        <f t="shared" si="7"/>
        <v>14.761904761904763</v>
      </c>
      <c r="Y208" t="str">
        <f>'Datastream-M'!W209</f>
        <v>#NA</v>
      </c>
      <c r="Z208" t="str">
        <f>'Datastream-M'!X209</f>
        <v>#NA</v>
      </c>
      <c r="AA208" s="42" t="str">
        <f>'Datastream-M'!Y209</f>
        <v>#NA</v>
      </c>
      <c r="AB208">
        <f>'Datastream-M'!Z209</f>
        <v>111.3</v>
      </c>
      <c r="AE208">
        <f>'Datastream-M'!AC209</f>
        <v>0.81790600000000002</v>
      </c>
      <c r="AH208" t="str">
        <f>'Datastream-M'!AD209</f>
        <v>#NA</v>
      </c>
      <c r="AJ208">
        <f>'Datastream-M'!AF209</f>
        <v>86.988303999999999</v>
      </c>
      <c r="AK208">
        <f>'Datastream-M'!AG209</f>
        <v>14.45</v>
      </c>
      <c r="AL208">
        <f>'Datastream-M'!AH209</f>
        <v>39.799999999999997</v>
      </c>
      <c r="AQ208" s="2">
        <f>'Datastream-M'!AM209</f>
        <v>50.488999999999997</v>
      </c>
      <c r="AR208" s="2">
        <f>'Datastream-M'!AN209</f>
        <v>99.698599999999999</v>
      </c>
      <c r="AS208" s="8">
        <f>'West-Deutschland-Q'!AI209</f>
        <v>10.4</v>
      </c>
      <c r="AT208" s="8">
        <f>100-'West-Deutschland-Q'!AJ209</f>
        <v>79</v>
      </c>
      <c r="AV208" s="19">
        <f>'[5]Deutschland Monatsdaten'!K208</f>
        <v>2.5807009386851383</v>
      </c>
      <c r="AW208" s="1">
        <f>'[5]Deutschland Monatsdaten'!J208</f>
        <v>-6.6376000398683348E-3</v>
      </c>
      <c r="BE208" t="str">
        <f>'Datastream-M'!AU209</f>
        <v>#NA</v>
      </c>
      <c r="BF208">
        <f>'Datastream-M'!AV209</f>
        <v>67.8</v>
      </c>
      <c r="BH208" s="1">
        <f>'Datastream-M'!AX209</f>
        <v>26.1</v>
      </c>
      <c r="BI208" s="1">
        <f>'Datastream-M'!AY209</f>
        <v>34.5</v>
      </c>
      <c r="BJ208" s="1">
        <f>'Datastream-M'!AZ209</f>
        <v>75.599999999999994</v>
      </c>
      <c r="BK208">
        <f>'Datastream-M'!BA209</f>
        <v>119.8</v>
      </c>
      <c r="BL208">
        <f>'Datastream-M'!BB209</f>
        <v>49.5</v>
      </c>
      <c r="BM208" s="26">
        <f>'Datastream-M'!BC209</f>
        <v>59.2</v>
      </c>
      <c r="BN208" s="26"/>
      <c r="BO208">
        <f>'Datastream-M'!AV208</f>
        <v>67.2</v>
      </c>
      <c r="BP208" s="38">
        <f t="shared" si="8"/>
        <v>59</v>
      </c>
      <c r="BQ208" s="30">
        <f t="shared" si="9"/>
        <v>17.667066875655635</v>
      </c>
      <c r="BU208" s="40">
        <f>'Datastream-M'!CS209</f>
        <v>106</v>
      </c>
      <c r="BV208" s="40">
        <f>'Datastream-M'!CT209</f>
        <v>118.9</v>
      </c>
      <c r="BX208" s="41">
        <f>'Datastream-M'!BG209</f>
        <v>2.2400000000000002</v>
      </c>
      <c r="BY208" s="41">
        <f>'Datastream-M'!BH209</f>
        <v>1.75</v>
      </c>
      <c r="BZ208" s="40"/>
      <c r="CF208" s="1">
        <v>8.0775565343885677E-2</v>
      </c>
      <c r="CN208" s="8">
        <f>'West-Deutschland-Q'!AP209</f>
        <v>-2.8</v>
      </c>
      <c r="CO208" s="8">
        <f>'West-Deutschland-Q'!AQ209</f>
        <v>-19.5</v>
      </c>
      <c r="CV208">
        <f>'Datastream-M'!CF209</f>
        <v>395721</v>
      </c>
      <c r="DE208" s="8">
        <f>'West-Deutschland-Q'!AR209</f>
        <v>52.7</v>
      </c>
      <c r="DK208">
        <f>'Datastream-M'!CW209</f>
        <v>1.84</v>
      </c>
      <c r="DW208" s="19">
        <f>'[8]weltindexip-usd'!B88</f>
        <v>1.2038652209028105</v>
      </c>
      <c r="EB208">
        <f>'Datastream-M'!DN209</f>
        <v>0.30931500000000001</v>
      </c>
      <c r="EF208" s="1" t="str">
        <f>'Datastream-M'!DQ209</f>
        <v>#NA</v>
      </c>
    </row>
    <row r="209" spans="1:136">
      <c r="A209" s="3">
        <v>28230</v>
      </c>
      <c r="B209" t="str">
        <f>'Datastream-M'!B210</f>
        <v>#NA</v>
      </c>
      <c r="C209" s="9">
        <f>[7]Rawdata!D217</f>
        <v>88.770542958185999</v>
      </c>
      <c r="D209" s="9">
        <f>[7]Rawdata!G217</f>
        <v>88.687014475527434</v>
      </c>
      <c r="E209" s="9">
        <f>[7]Rawdata!J217</f>
        <v>88.867139711279663</v>
      </c>
      <c r="F209">
        <f>'Datastream-M'!F210</f>
        <v>43.4</v>
      </c>
      <c r="G209">
        <f>'Datastream-M'!G210</f>
        <v>0.824133</v>
      </c>
      <c r="H209">
        <f>'Datastream-M'!H210</f>
        <v>93.4</v>
      </c>
      <c r="I209">
        <f>'Datastream-M'!I210</f>
        <v>149.5</v>
      </c>
      <c r="J209">
        <f>'Datastream-M'!J210</f>
        <v>4.62</v>
      </c>
      <c r="K209" t="str">
        <f>'Datastream-M'!K210</f>
        <v>#NA</v>
      </c>
      <c r="L209">
        <f>'Datastream-M'!L210</f>
        <v>551.9</v>
      </c>
      <c r="M209">
        <f>'Datastream-M'!M210</f>
        <v>261325</v>
      </c>
      <c r="N209" t="str">
        <f>'Datastream-M'!N210</f>
        <v>#NA</v>
      </c>
      <c r="O209">
        <f>'Datastream-M'!O210</f>
        <v>553</v>
      </c>
      <c r="P209">
        <f>'Datastream-M'!P210</f>
        <v>3.9</v>
      </c>
      <c r="Q209" s="8">
        <v>10</v>
      </c>
      <c r="R209" s="8">
        <v>12</v>
      </c>
      <c r="S209" s="1">
        <f>'[2]Deutschland Monatsdaten'!C209</f>
        <v>7.4382896587169289E-2</v>
      </c>
      <c r="T209" s="1">
        <v>2.0407428239883338</v>
      </c>
      <c r="U209">
        <f>'Datastream-M'!BL210</f>
        <v>11.35</v>
      </c>
      <c r="V209" s="41">
        <f t="shared" si="6"/>
        <v>19.172297297297298</v>
      </c>
      <c r="W209">
        <f>'Datastream-M'!BM210</f>
        <v>9.82</v>
      </c>
      <c r="X209" s="41">
        <f t="shared" si="7"/>
        <v>14.483775811209441</v>
      </c>
      <c r="Y209" t="str">
        <f>'Datastream-M'!W210</f>
        <v>#NA</v>
      </c>
      <c r="Z209" t="str">
        <f>'Datastream-M'!X210</f>
        <v>#NA</v>
      </c>
      <c r="AA209" s="42" t="str">
        <f>'Datastream-M'!Y210</f>
        <v>#NA</v>
      </c>
      <c r="AB209">
        <f>'Datastream-M'!Z210</f>
        <v>111.2</v>
      </c>
      <c r="AE209">
        <f>'Datastream-M'!AC210</f>
        <v>0.824133</v>
      </c>
      <c r="AH209" t="str">
        <f>'Datastream-M'!AD210</f>
        <v>#NA</v>
      </c>
      <c r="AJ209">
        <f>'Datastream-M'!AF210</f>
        <v>87.153284999999997</v>
      </c>
      <c r="AK209">
        <f>'Datastream-M'!AG210</f>
        <v>14.45</v>
      </c>
      <c r="AL209">
        <f>'Datastream-M'!AH210</f>
        <v>39.9</v>
      </c>
      <c r="AQ209" s="2">
        <f>'Datastream-M'!AM210</f>
        <v>50.4925</v>
      </c>
      <c r="AR209" s="2">
        <f>'Datastream-M'!AN210</f>
        <v>99.479699999999994</v>
      </c>
      <c r="AS209" s="8">
        <f>'West-Deutschland-Q'!AI210</f>
        <v>25.9</v>
      </c>
      <c r="AT209" s="8">
        <f>100-'West-Deutschland-Q'!AJ210</f>
        <v>85</v>
      </c>
      <c r="AV209" s="19">
        <f>'[5]Deutschland Monatsdaten'!K209</f>
        <v>2.6050537977890471</v>
      </c>
      <c r="AW209" s="1">
        <f>'[5]Deutschland Monatsdaten'!J209</f>
        <v>2.4760834594945144E-2</v>
      </c>
      <c r="BE209" t="str">
        <f>'Datastream-M'!AU210</f>
        <v>#NA</v>
      </c>
      <c r="BF209">
        <f>'Datastream-M'!AV210</f>
        <v>67.900000000000006</v>
      </c>
      <c r="BH209" s="1">
        <f>'Datastream-M'!AX210</f>
        <v>26.1</v>
      </c>
      <c r="BI209" s="1">
        <f>'Datastream-M'!AY210</f>
        <v>34.5</v>
      </c>
      <c r="BJ209" s="1">
        <f>'Datastream-M'!AZ210</f>
        <v>76</v>
      </c>
      <c r="BK209">
        <f>'Datastream-M'!BA210</f>
        <v>123.3</v>
      </c>
      <c r="BL209">
        <f>'Datastream-M'!BB210</f>
        <v>48.3</v>
      </c>
      <c r="BM209" s="26">
        <f>'Datastream-M'!BC210</f>
        <v>59.4</v>
      </c>
      <c r="BN209" s="26"/>
      <c r="BO209">
        <f>'Datastream-M'!AV209</f>
        <v>67.8</v>
      </c>
      <c r="BP209" s="38">
        <f t="shared" si="8"/>
        <v>59.2</v>
      </c>
      <c r="BQ209" s="30">
        <f t="shared" si="9"/>
        <v>17.533577711364547</v>
      </c>
      <c r="BU209" s="40">
        <f>'Datastream-M'!CS210</f>
        <v>105.7</v>
      </c>
      <c r="BV209" s="40">
        <f>'Datastream-M'!CT210</f>
        <v>119</v>
      </c>
      <c r="BX209" s="41">
        <f>'Datastream-M'!BG210</f>
        <v>2.31</v>
      </c>
      <c r="BY209" s="41">
        <f>'Datastream-M'!BH210</f>
        <v>1.87</v>
      </c>
      <c r="BZ209" s="40"/>
      <c r="CF209" s="1">
        <v>3.9981350075447798E-3</v>
      </c>
      <c r="CN209" s="8">
        <f>'West-Deutschland-Q'!AP210</f>
        <v>-12</v>
      </c>
      <c r="CO209" s="8">
        <f>'West-Deutschland-Q'!AQ210</f>
        <v>-17</v>
      </c>
      <c r="CV209">
        <f>'Datastream-M'!CF210</f>
        <v>398856</v>
      </c>
      <c r="DE209" s="8">
        <f>'West-Deutschland-Q'!AR210</f>
        <v>56.4</v>
      </c>
      <c r="DK209">
        <f>'Datastream-M'!CW210</f>
        <v>1.84</v>
      </c>
      <c r="DW209" s="19">
        <f>'[8]weltindexip-usd'!B89</f>
        <v>1.209235334329557</v>
      </c>
      <c r="EB209">
        <f>'Datastream-M'!DN210</f>
        <v>0.31204300000000001</v>
      </c>
      <c r="EF209" s="1" t="str">
        <f>'Datastream-M'!DQ210</f>
        <v>#NA</v>
      </c>
    </row>
    <row r="210" spans="1:136">
      <c r="A210" s="3">
        <v>28260</v>
      </c>
      <c r="B210" t="str">
        <f>'Datastream-M'!B211</f>
        <v>#NA</v>
      </c>
      <c r="C210" s="9">
        <f>[7]Rawdata!D218</f>
        <v>90.268358643644703</v>
      </c>
      <c r="D210" s="9">
        <f>[7]Rawdata!G218</f>
        <v>89.24735747336247</v>
      </c>
      <c r="E210" s="9">
        <f>[7]Rawdata!J218</f>
        <v>91.313922192317094</v>
      </c>
      <c r="F210">
        <f>'Datastream-M'!F211</f>
        <v>43.4</v>
      </c>
      <c r="G210">
        <f>'Datastream-M'!G211</f>
        <v>0.82948999999999995</v>
      </c>
      <c r="H210">
        <f>'Datastream-M'!H211</f>
        <v>95.6</v>
      </c>
      <c r="I210">
        <f>'Datastream-M'!I211</f>
        <v>149.9</v>
      </c>
      <c r="J210">
        <f>'Datastream-M'!J211</f>
        <v>4.4400000000000004</v>
      </c>
      <c r="K210" t="str">
        <f>'Datastream-M'!K211</f>
        <v>#NA</v>
      </c>
      <c r="L210">
        <f>'Datastream-M'!L211</f>
        <v>539.9</v>
      </c>
      <c r="M210">
        <f>'Datastream-M'!M211</f>
        <v>252815</v>
      </c>
      <c r="N210" t="str">
        <f>'Datastream-M'!N211</f>
        <v>#NA</v>
      </c>
      <c r="O210">
        <f>'Datastream-M'!O211</f>
        <v>590</v>
      </c>
      <c r="P210">
        <f>'Datastream-M'!P211</f>
        <v>4</v>
      </c>
      <c r="Q210" s="8">
        <v>7</v>
      </c>
      <c r="R210" s="8">
        <v>12</v>
      </c>
      <c r="S210" s="1">
        <f>'[2]Deutschland Monatsdaten'!C210</f>
        <v>0.63730248773375531</v>
      </c>
      <c r="T210" s="1">
        <v>2.0254380045401681</v>
      </c>
      <c r="U210">
        <f>'Datastream-M'!BL211</f>
        <v>11.4</v>
      </c>
      <c r="V210" s="41">
        <f t="shared" si="6"/>
        <v>19.191919191919194</v>
      </c>
      <c r="W210">
        <f>'Datastream-M'!BM211</f>
        <v>9.66</v>
      </c>
      <c r="X210" s="41">
        <f t="shared" si="7"/>
        <v>14.226804123711339</v>
      </c>
      <c r="Y210" t="str">
        <f>'Datastream-M'!W211</f>
        <v>#NA</v>
      </c>
      <c r="Z210" t="str">
        <f>'Datastream-M'!X211</f>
        <v>#NA</v>
      </c>
      <c r="AA210" s="42" t="str">
        <f>'Datastream-M'!Y211</f>
        <v>#NA</v>
      </c>
      <c r="AB210">
        <f>'Datastream-M'!Z211</f>
        <v>111.3</v>
      </c>
      <c r="AE210">
        <f>'Datastream-M'!AC211</f>
        <v>0.82948999999999995</v>
      </c>
      <c r="AH210" t="str">
        <f>'Datastream-M'!AD211</f>
        <v>#NA</v>
      </c>
      <c r="AJ210">
        <f>'Datastream-M'!AF211</f>
        <v>87.262079</v>
      </c>
      <c r="AK210">
        <f>'Datastream-M'!AG211</f>
        <v>14.45</v>
      </c>
      <c r="AL210">
        <f>'Datastream-M'!AH211</f>
        <v>40.1</v>
      </c>
      <c r="AQ210" s="2">
        <f>'Datastream-M'!AM211</f>
        <v>50.530299999999997</v>
      </c>
      <c r="AR210" s="2">
        <f>'Datastream-M'!AN211</f>
        <v>99.328599999999994</v>
      </c>
      <c r="AS210" s="8">
        <f>'West-Deutschland-Q'!AI211</f>
        <v>20.5</v>
      </c>
      <c r="AT210" s="8">
        <f>100-'West-Deutschland-Q'!AJ211</f>
        <v>99</v>
      </c>
      <c r="AV210" s="19">
        <f>'[5]Deutschland Monatsdaten'!K210</f>
        <v>2.6261928568453339</v>
      </c>
      <c r="AW210" s="1">
        <f>'[5]Deutschland Monatsdaten'!J210</f>
        <v>0.15957195252931042</v>
      </c>
      <c r="BE210" t="str">
        <f>'Datastream-M'!AU211</f>
        <v>#NA</v>
      </c>
      <c r="BF210">
        <f>'Datastream-M'!AV211</f>
        <v>68</v>
      </c>
      <c r="BH210" s="1">
        <f>'Datastream-M'!AX211</f>
        <v>26.1</v>
      </c>
      <c r="BI210" s="1">
        <f>'Datastream-M'!AY211</f>
        <v>34</v>
      </c>
      <c r="BJ210" s="1">
        <f>'Datastream-M'!AZ211</f>
        <v>72.900000000000006</v>
      </c>
      <c r="BK210">
        <f>'Datastream-M'!BA211</f>
        <v>115.4</v>
      </c>
      <c r="BL210">
        <f>'Datastream-M'!BB211</f>
        <v>47.7</v>
      </c>
      <c r="BM210" s="26">
        <f>'Datastream-M'!BC211</f>
        <v>59.3</v>
      </c>
      <c r="BN210" s="26"/>
      <c r="BO210">
        <f>'Datastream-M'!AV210</f>
        <v>67.900000000000006</v>
      </c>
      <c r="BP210" s="38">
        <f t="shared" si="8"/>
        <v>59.4</v>
      </c>
      <c r="BQ210" s="30">
        <f t="shared" si="9"/>
        <v>17.420342620164199</v>
      </c>
      <c r="BU210" s="40">
        <f>'Datastream-M'!CS211</f>
        <v>105.4</v>
      </c>
      <c r="BV210" s="40">
        <f>'Datastream-M'!CT211</f>
        <v>119.7</v>
      </c>
      <c r="BX210" s="41">
        <f>'Datastream-M'!BG211</f>
        <v>2.29</v>
      </c>
      <c r="BY210" s="41">
        <f>'Datastream-M'!BH211</f>
        <v>1.96</v>
      </c>
      <c r="BZ210" s="40"/>
      <c r="CF210" s="1">
        <v>-0.1618399878295452</v>
      </c>
      <c r="CN210" s="8">
        <f>'West-Deutschland-Q'!AP211</f>
        <v>-8.9</v>
      </c>
      <c r="CO210" s="8">
        <f>'West-Deutschland-Q'!AQ211</f>
        <v>-16</v>
      </c>
      <c r="CV210">
        <f>'Datastream-M'!CF211</f>
        <v>400816</v>
      </c>
      <c r="DE210" s="8">
        <f>'West-Deutschland-Q'!AR211</f>
        <v>58.2</v>
      </c>
      <c r="DK210">
        <f>'Datastream-M'!CW211</f>
        <v>1.99</v>
      </c>
      <c r="DW210" s="19">
        <f>'[8]weltindexip-usd'!B90</f>
        <v>1.2093963116093871</v>
      </c>
      <c r="EB210">
        <f>'Datastream-M'!DN211</f>
        <v>0.31570700000000002</v>
      </c>
      <c r="EF210" s="1" t="str">
        <f>'Datastream-M'!DQ211</f>
        <v>#NA</v>
      </c>
    </row>
    <row r="211" spans="1:136">
      <c r="A211" s="3">
        <v>28291</v>
      </c>
      <c r="B211" t="str">
        <f>'Datastream-M'!B212</f>
        <v>#NA</v>
      </c>
      <c r="C211" s="9">
        <f>[7]Rawdata!D219</f>
        <v>90.617848970251728</v>
      </c>
      <c r="D211" s="9">
        <f>[7]Rawdata!G219</f>
        <v>90.011461561319351</v>
      </c>
      <c r="E211" s="9">
        <f>[7]Rawdata!J219</f>
        <v>91.264986542696363</v>
      </c>
      <c r="F211">
        <f>'Datastream-M'!F212</f>
        <v>42.7</v>
      </c>
      <c r="G211">
        <f>'Datastream-M'!G212</f>
        <v>0.83074499999999996</v>
      </c>
      <c r="H211">
        <f>'Datastream-M'!H212</f>
        <v>97.4</v>
      </c>
      <c r="I211">
        <f>'Datastream-M'!I212</f>
        <v>150.80000000000001</v>
      </c>
      <c r="J211">
        <f>'Datastream-M'!J212</f>
        <v>4.28</v>
      </c>
      <c r="K211" t="str">
        <f>'Datastream-M'!K212</f>
        <v>#NA</v>
      </c>
      <c r="L211">
        <f>'Datastream-M'!L212</f>
        <v>524.9</v>
      </c>
      <c r="M211">
        <f>'Datastream-M'!M212</f>
        <v>237805</v>
      </c>
      <c r="N211" t="str">
        <f>'Datastream-M'!N212</f>
        <v>#NA</v>
      </c>
      <c r="O211">
        <f>'Datastream-M'!O212</f>
        <v>563</v>
      </c>
      <c r="P211">
        <f>'Datastream-M'!P212</f>
        <v>4</v>
      </c>
      <c r="Q211" s="8">
        <v>7</v>
      </c>
      <c r="R211" s="8">
        <v>14</v>
      </c>
      <c r="S211" s="1">
        <f>'[2]Deutschland Monatsdaten'!C211</f>
        <v>5.7990192555861492E-2</v>
      </c>
      <c r="T211" s="1">
        <v>2.0212031311623271</v>
      </c>
      <c r="U211">
        <f>'Datastream-M'!BL212</f>
        <v>11.86</v>
      </c>
      <c r="V211" s="41">
        <f t="shared" si="6"/>
        <v>20</v>
      </c>
      <c r="W211">
        <f>'Datastream-M'!BM212</f>
        <v>10.17</v>
      </c>
      <c r="X211" s="41">
        <f t="shared" si="7"/>
        <v>14.955882352941178</v>
      </c>
      <c r="Y211" t="str">
        <f>'Datastream-M'!W212</f>
        <v>#NA</v>
      </c>
      <c r="Z211" t="str">
        <f>'Datastream-M'!X212</f>
        <v>#NA</v>
      </c>
      <c r="AA211" s="42" t="str">
        <f>'Datastream-M'!Y212</f>
        <v>#NA</v>
      </c>
      <c r="AB211">
        <f>'Datastream-M'!Z212</f>
        <v>111</v>
      </c>
      <c r="AE211">
        <f>'Datastream-M'!AC212</f>
        <v>0.83074499999999996</v>
      </c>
      <c r="AH211" t="str">
        <f>'Datastream-M'!AD212</f>
        <v>#NA</v>
      </c>
      <c r="AJ211">
        <f>'Datastream-M'!AF212</f>
        <v>88.558691999999994</v>
      </c>
      <c r="AK211">
        <f>'Datastream-M'!AG212</f>
        <v>14.45</v>
      </c>
      <c r="AL211">
        <f>'Datastream-M'!AH212</f>
        <v>40.200000000000003</v>
      </c>
      <c r="AQ211" s="2">
        <f>'Datastream-M'!AM212</f>
        <v>50.6021</v>
      </c>
      <c r="AR211" s="2">
        <f>'Datastream-M'!AN212</f>
        <v>99.244399999999999</v>
      </c>
      <c r="AS211" s="8">
        <f>'West-Deutschland-Q'!AI212</f>
        <v>19.899999999999999</v>
      </c>
      <c r="AT211" s="8">
        <f>100-'West-Deutschland-Q'!AJ212</f>
        <v>99</v>
      </c>
      <c r="AV211" s="19">
        <f>'[5]Deutschland Monatsdaten'!K211</f>
        <v>2.6503801758459984</v>
      </c>
      <c r="AW211" s="1">
        <f>'[5]Deutschland Monatsdaten'!J211</f>
        <v>0.36537714931443022</v>
      </c>
      <c r="BE211" t="str">
        <f>'Datastream-M'!AU212</f>
        <v>#NA</v>
      </c>
      <c r="BF211">
        <f>'Datastream-M'!AV212</f>
        <v>67.3</v>
      </c>
      <c r="BH211" s="1">
        <f>'Datastream-M'!AX212</f>
        <v>26.1</v>
      </c>
      <c r="BI211" s="1">
        <f>'Datastream-M'!AY212</f>
        <v>33.299999999999997</v>
      </c>
      <c r="BJ211" s="1">
        <f>'Datastream-M'!AZ212</f>
        <v>69.5</v>
      </c>
      <c r="BK211">
        <f>'Datastream-M'!BA212</f>
        <v>107.9</v>
      </c>
      <c r="BL211">
        <f>'Datastream-M'!BB212</f>
        <v>46.4</v>
      </c>
      <c r="BM211" s="26">
        <f>'Datastream-M'!BC212</f>
        <v>59.5</v>
      </c>
      <c r="BN211" s="26"/>
      <c r="BO211">
        <f>'Datastream-M'!AV211</f>
        <v>68</v>
      </c>
      <c r="BP211" s="38">
        <f t="shared" si="8"/>
        <v>59.3</v>
      </c>
      <c r="BQ211" s="30">
        <f t="shared" si="9"/>
        <v>17.39402584427231</v>
      </c>
      <c r="BU211" s="40">
        <f>'Datastream-M'!CS212</f>
        <v>105.2</v>
      </c>
      <c r="BV211" s="40">
        <f>'Datastream-M'!CT212</f>
        <v>119.2</v>
      </c>
      <c r="BX211" s="41">
        <f>'Datastream-M'!BG212</f>
        <v>2.23</v>
      </c>
      <c r="BY211" s="41">
        <f>'Datastream-M'!BH212</f>
        <v>2.09</v>
      </c>
      <c r="BZ211" s="40"/>
      <c r="CF211" s="1">
        <v>-0.10243307919866761</v>
      </c>
      <c r="CN211" s="8">
        <f>'West-Deutschland-Q'!AP212</f>
        <v>-2.2000000000000002</v>
      </c>
      <c r="CO211" s="8">
        <f>'West-Deutschland-Q'!AQ212</f>
        <v>-18</v>
      </c>
      <c r="CV211">
        <f>'Datastream-M'!CF212</f>
        <v>406690</v>
      </c>
      <c r="DE211" s="8">
        <f>'West-Deutschland-Q'!AR212</f>
        <v>60.5</v>
      </c>
      <c r="DK211">
        <f>'Datastream-M'!CW212</f>
        <v>1.84</v>
      </c>
      <c r="DW211" s="19">
        <f>'[8]weltindexip-usd'!B91</f>
        <v>1.2139367669344665</v>
      </c>
      <c r="EB211">
        <f>'Datastream-M'!DN212</f>
        <v>0.31953900000000002</v>
      </c>
      <c r="EF211" s="1" t="str">
        <f>'Datastream-M'!DQ212</f>
        <v>#NA</v>
      </c>
    </row>
    <row r="212" spans="1:136">
      <c r="A212" s="3">
        <v>28321</v>
      </c>
      <c r="B212" t="str">
        <f>'Datastream-M'!B213</f>
        <v>#NA</v>
      </c>
      <c r="C212" s="9">
        <f>[7]Rawdata!D220</f>
        <v>89.769086748491787</v>
      </c>
      <c r="D212" s="9">
        <f>[7]Rawdata!G220</f>
        <v>88.585133930466526</v>
      </c>
      <c r="E212" s="9">
        <f>[7]Rawdata!J220</f>
        <v>90.971372644971865</v>
      </c>
      <c r="F212">
        <f>'Datastream-M'!F213</f>
        <v>42.3</v>
      </c>
      <c r="G212">
        <f>'Datastream-M'!G213</f>
        <v>0.85635899999999998</v>
      </c>
      <c r="H212">
        <f>'Datastream-M'!H213</f>
        <v>99.1</v>
      </c>
      <c r="I212">
        <f>'Datastream-M'!I213</f>
        <v>152.9</v>
      </c>
      <c r="J212">
        <f>'Datastream-M'!J213</f>
        <v>4.29</v>
      </c>
      <c r="K212" t="str">
        <f>'Datastream-M'!K213</f>
        <v>#NA</v>
      </c>
      <c r="L212">
        <f>'Datastream-M'!L213</f>
        <v>530.29999999999995</v>
      </c>
      <c r="M212">
        <f>'Datastream-M'!M213</f>
        <v>198670</v>
      </c>
      <c r="N212" t="str">
        <f>'Datastream-M'!N213</f>
        <v>#NA</v>
      </c>
      <c r="O212">
        <f>'Datastream-M'!O213</f>
        <v>495</v>
      </c>
      <c r="P212">
        <f>'Datastream-M'!P213</f>
        <v>4</v>
      </c>
      <c r="Q212" s="8">
        <v>9</v>
      </c>
      <c r="R212" s="8">
        <v>15</v>
      </c>
      <c r="S212" s="1">
        <f>'[2]Deutschland Monatsdaten'!C212</f>
        <v>0.1368099307437117</v>
      </c>
      <c r="T212" s="1">
        <v>2.0316450265260046</v>
      </c>
      <c r="U212">
        <f>'Datastream-M'!BL213</f>
        <v>11.3</v>
      </c>
      <c r="V212" s="41">
        <f t="shared" si="6"/>
        <v>18.991596638655466</v>
      </c>
      <c r="W212">
        <f>'Datastream-M'!BM213</f>
        <v>10.28</v>
      </c>
      <c r="X212" s="41">
        <f t="shared" si="7"/>
        <v>15.274888558692421</v>
      </c>
      <c r="Y212" t="str">
        <f>'Datastream-M'!W213</f>
        <v>#NA</v>
      </c>
      <c r="Z212" t="str">
        <f>'Datastream-M'!X213</f>
        <v>#NA</v>
      </c>
      <c r="AA212" s="42" t="str">
        <f>'Datastream-M'!Y213</f>
        <v>#NA</v>
      </c>
      <c r="AB212">
        <f>'Datastream-M'!Z213</f>
        <v>113.3</v>
      </c>
      <c r="AE212">
        <f>'Datastream-M'!AC213</f>
        <v>0.85635899999999998</v>
      </c>
      <c r="AH212" t="str">
        <f>'Datastream-M'!AD213</f>
        <v>#NA</v>
      </c>
      <c r="AJ212">
        <f>'Datastream-M'!AF213</f>
        <v>89.608434000000003</v>
      </c>
      <c r="AK212">
        <f>'Datastream-M'!AG213</f>
        <v>14.44</v>
      </c>
      <c r="AL212">
        <f>'Datastream-M'!AH213</f>
        <v>40.299999999999997</v>
      </c>
      <c r="AQ212" s="2">
        <f>'Datastream-M'!AM213</f>
        <v>50.708500000000001</v>
      </c>
      <c r="AR212" s="2">
        <f>'Datastream-M'!AN213</f>
        <v>99.228200000000001</v>
      </c>
      <c r="AS212" s="8">
        <f>'West-Deutschland-Q'!AI213</f>
        <v>21.4</v>
      </c>
      <c r="AT212" s="8">
        <f>100-'West-Deutschland-Q'!AJ213</f>
        <v>98</v>
      </c>
      <c r="AV212" s="19">
        <f>'[5]Deutschland Monatsdaten'!K212</f>
        <v>2.6654196994165527</v>
      </c>
      <c r="AW212" s="1">
        <f>'[5]Deutschland Monatsdaten'!J212</f>
        <v>0.41662162681440912</v>
      </c>
      <c r="BE212" t="str">
        <f>'Datastream-M'!AU213</f>
        <v>#NA</v>
      </c>
      <c r="BF212">
        <f>'Datastream-M'!AV213</f>
        <v>66.7</v>
      </c>
      <c r="BH212" s="1">
        <f>'Datastream-M'!AX213</f>
        <v>26.9</v>
      </c>
      <c r="BI212" s="1">
        <f>'Datastream-M'!AY213</f>
        <v>33.299999999999997</v>
      </c>
      <c r="BJ212" s="1">
        <f>'Datastream-M'!AZ213</f>
        <v>66.400000000000006</v>
      </c>
      <c r="BK212">
        <f>'Datastream-M'!BA213</f>
        <v>99.6</v>
      </c>
      <c r="BL212">
        <f>'Datastream-M'!BB213</f>
        <v>45.9</v>
      </c>
      <c r="BM212" s="26">
        <f>'Datastream-M'!BC213</f>
        <v>59.5</v>
      </c>
      <c r="BN212" s="26"/>
      <c r="BO212">
        <f>'Datastream-M'!AV212</f>
        <v>67.3</v>
      </c>
      <c r="BP212" s="38">
        <f t="shared" si="8"/>
        <v>59.5</v>
      </c>
      <c r="BQ212" s="30">
        <f t="shared" si="9"/>
        <v>16.862087045269565</v>
      </c>
      <c r="BU212" s="40">
        <f>'Datastream-M'!CS213</f>
        <v>107.8</v>
      </c>
      <c r="BV212" s="40">
        <f>'Datastream-M'!CT213</f>
        <v>121</v>
      </c>
      <c r="BX212" s="41">
        <f>'Datastream-M'!BG213</f>
        <v>2.57</v>
      </c>
      <c r="BY212" s="41">
        <f>'Datastream-M'!BH213</f>
        <v>1.94</v>
      </c>
      <c r="BZ212" s="40"/>
      <c r="CF212" s="1">
        <v>-0.28203451306071298</v>
      </c>
      <c r="CN212" s="8">
        <f>'West-Deutschland-Q'!AP213</f>
        <v>-5.4</v>
      </c>
      <c r="CO212" s="8">
        <f>'West-Deutschland-Q'!AQ213</f>
        <v>-21</v>
      </c>
      <c r="CV212">
        <f>'Datastream-M'!CF213</f>
        <v>407641</v>
      </c>
      <c r="DE212" s="8">
        <f>'West-Deutschland-Q'!AR213</f>
        <v>61.2</v>
      </c>
      <c r="DK212">
        <f>'Datastream-M'!CW213</f>
        <v>1.99</v>
      </c>
      <c r="DW212" s="19">
        <f>'[8]weltindexip-usd'!B92</f>
        <v>1.2067070692386443</v>
      </c>
      <c r="EB212">
        <f>'Datastream-M'!DN213</f>
        <v>0.31618800000000002</v>
      </c>
      <c r="EF212" s="1" t="str">
        <f>'Datastream-M'!DQ213</f>
        <v>#NA</v>
      </c>
    </row>
    <row r="213" spans="1:136">
      <c r="A213" s="3">
        <v>28352</v>
      </c>
      <c r="B213" t="str">
        <f>'Datastream-M'!B214</f>
        <v>#NA</v>
      </c>
      <c r="C213" s="9">
        <f>[7]Rawdata!D221</f>
        <v>89.619305179945911</v>
      </c>
      <c r="D213" s="9">
        <f>[7]Rawdata!G221</f>
        <v>88.941715838179718</v>
      </c>
      <c r="E213" s="9">
        <f>[7]Rawdata!J221</f>
        <v>90.237337900660634</v>
      </c>
      <c r="F213">
        <f>'Datastream-M'!F214</f>
        <v>43.7</v>
      </c>
      <c r="G213">
        <f>'Datastream-M'!G214</f>
        <v>0.84477500000000005</v>
      </c>
      <c r="H213">
        <f>'Datastream-M'!H214</f>
        <v>98.2</v>
      </c>
      <c r="I213">
        <f>'Datastream-M'!I214</f>
        <v>153.30000000000001</v>
      </c>
      <c r="J213">
        <f>'Datastream-M'!J214</f>
        <v>4.12</v>
      </c>
      <c r="K213" t="str">
        <f>'Datastream-M'!K214</f>
        <v>#NA</v>
      </c>
      <c r="L213">
        <f>'Datastream-M'!L214</f>
        <v>540.9</v>
      </c>
      <c r="M213">
        <f>'Datastream-M'!M214</f>
        <v>144227</v>
      </c>
      <c r="N213" t="str">
        <f>'Datastream-M'!N214</f>
        <v>#NA</v>
      </c>
      <c r="O213">
        <f>'Datastream-M'!O214</f>
        <v>632</v>
      </c>
      <c r="P213">
        <f>'Datastream-M'!P214</f>
        <v>4</v>
      </c>
      <c r="Q213" s="8">
        <v>11</v>
      </c>
      <c r="R213" s="8">
        <v>17</v>
      </c>
      <c r="S213" s="1">
        <f>'[2]Deutschland Monatsdaten'!C213</f>
        <v>5.7309513920655974E-2</v>
      </c>
      <c r="T213" s="1">
        <v>2.0273906185265149</v>
      </c>
      <c r="U213">
        <f>'Datastream-M'!BL214</f>
        <v>11.76</v>
      </c>
      <c r="V213" s="41">
        <f t="shared" si="6"/>
        <v>19.764705882352938</v>
      </c>
      <c r="W213">
        <f>'Datastream-M'!BM214</f>
        <v>10.119999999999999</v>
      </c>
      <c r="X213" s="41">
        <f t="shared" si="7"/>
        <v>15.172413793103445</v>
      </c>
      <c r="Y213" t="str">
        <f>'Datastream-M'!W214</f>
        <v>#NA</v>
      </c>
      <c r="Z213" t="str">
        <f>'Datastream-M'!X214</f>
        <v>#NA</v>
      </c>
      <c r="AA213" s="42" t="str">
        <f>'Datastream-M'!Y214</f>
        <v>#NA</v>
      </c>
      <c r="AB213">
        <f>'Datastream-M'!Z214</f>
        <v>112.1</v>
      </c>
      <c r="AE213">
        <f>'Datastream-M'!AC214</f>
        <v>0.84477500000000005</v>
      </c>
      <c r="AH213" t="str">
        <f>'Datastream-M'!AD214</f>
        <v>#NA</v>
      </c>
      <c r="AJ213">
        <f>'Datastream-M'!AF214</f>
        <v>90.136571000000004</v>
      </c>
      <c r="AK213">
        <f>'Datastream-M'!AG214</f>
        <v>14.28</v>
      </c>
      <c r="AL213">
        <f>'Datastream-M'!AH214</f>
        <v>40.4</v>
      </c>
      <c r="AQ213" s="2">
        <f>'Datastream-M'!AM214</f>
        <v>50.846499999999999</v>
      </c>
      <c r="AR213" s="2">
        <f>'Datastream-M'!AN214</f>
        <v>99.273399999999995</v>
      </c>
      <c r="AS213" s="8">
        <f>'West-Deutschland-Q'!AI214</f>
        <v>32.200000000000003</v>
      </c>
      <c r="AT213" s="8">
        <f>100-'West-Deutschland-Q'!AJ214</f>
        <v>89</v>
      </c>
      <c r="AV213" s="19">
        <f>'[5]Deutschland Monatsdaten'!K213</f>
        <v>2.6823999583372564</v>
      </c>
      <c r="AW213" s="1">
        <f>'[5]Deutschland Monatsdaten'!J213</f>
        <v>0.47595994957439425</v>
      </c>
      <c r="BE213" t="str">
        <f>'Datastream-M'!AU214</f>
        <v>#NA</v>
      </c>
      <c r="BF213">
        <f>'Datastream-M'!AV214</f>
        <v>66.3</v>
      </c>
      <c r="BH213" s="1">
        <f>'Datastream-M'!AX214</f>
        <v>26.8</v>
      </c>
      <c r="BI213" s="1">
        <f>'Datastream-M'!AY214</f>
        <v>32.799999999999997</v>
      </c>
      <c r="BJ213" s="1">
        <f>'Datastream-M'!AZ214</f>
        <v>63.7</v>
      </c>
      <c r="BK213">
        <f>'Datastream-M'!BA214</f>
        <v>93.7</v>
      </c>
      <c r="BL213">
        <f>'Datastream-M'!BB214</f>
        <v>44.9</v>
      </c>
      <c r="BM213" s="26">
        <f>'Datastream-M'!BC214</f>
        <v>59.4</v>
      </c>
      <c r="BN213" s="26"/>
      <c r="BO213">
        <f>'Datastream-M'!AV213</f>
        <v>66.7</v>
      </c>
      <c r="BP213" s="38">
        <f t="shared" si="8"/>
        <v>59.5</v>
      </c>
      <c r="BQ213" s="30">
        <f t="shared" si="9"/>
        <v>16.903909324968186</v>
      </c>
      <c r="BU213" s="40">
        <f>'Datastream-M'!CS214</f>
        <v>106.8</v>
      </c>
      <c r="BV213" s="40">
        <f>'Datastream-M'!CT214</f>
        <v>119.4</v>
      </c>
      <c r="BX213" s="41">
        <f>'Datastream-M'!BG214</f>
        <v>2.39</v>
      </c>
      <c r="BY213" s="41">
        <f>'Datastream-M'!BH214</f>
        <v>1.96</v>
      </c>
      <c r="BZ213" s="40"/>
      <c r="CF213" s="1">
        <v>-0.3074407243001997</v>
      </c>
      <c r="CN213" s="8">
        <f>'West-Deutschland-Q'!AP214</f>
        <v>-2</v>
      </c>
      <c r="CO213" s="8">
        <f>'West-Deutschland-Q'!AQ214</f>
        <v>-23.6</v>
      </c>
      <c r="CV213">
        <f>'Datastream-M'!CF214</f>
        <v>409533</v>
      </c>
      <c r="DE213" s="8">
        <f>'West-Deutschland-Q'!AR214</f>
        <v>60.4</v>
      </c>
      <c r="DK213">
        <f>'Datastream-M'!CW214</f>
        <v>1.99</v>
      </c>
      <c r="DW213" s="19">
        <f>'[8]weltindexip-usd'!B93</f>
        <v>1.218536553782164</v>
      </c>
      <c r="EB213">
        <f>'Datastream-M'!DN214</f>
        <v>0.31547399999999998</v>
      </c>
      <c r="EF213" s="1" t="str">
        <f>'Datastream-M'!DQ214</f>
        <v>#NA</v>
      </c>
    </row>
    <row r="214" spans="1:136">
      <c r="A214" s="3">
        <v>28383</v>
      </c>
      <c r="B214" t="str">
        <f>'Datastream-M'!B215</f>
        <v>#NA</v>
      </c>
      <c r="C214" s="9">
        <f>[7]Rawdata!D222</f>
        <v>91.466611192011655</v>
      </c>
      <c r="D214" s="9">
        <f>[7]Rawdata!G222</f>
        <v>90.826505921806685</v>
      </c>
      <c r="E214" s="9">
        <f>[7]Rawdata!J222</f>
        <v>92.096892586249083</v>
      </c>
      <c r="F214">
        <f>'Datastream-M'!F215</f>
        <v>44</v>
      </c>
      <c r="G214">
        <f>'Datastream-M'!G215</f>
        <v>0.84182800000000002</v>
      </c>
      <c r="H214">
        <f>'Datastream-M'!H215</f>
        <v>98.7</v>
      </c>
      <c r="I214">
        <f>'Datastream-M'!I215</f>
        <v>155.5</v>
      </c>
      <c r="J214">
        <f>'Datastream-M'!J215</f>
        <v>4.1500000000000004</v>
      </c>
      <c r="K214" t="str">
        <f>'Datastream-M'!K215</f>
        <v>#NA</v>
      </c>
      <c r="L214">
        <f>'Datastream-M'!L215</f>
        <v>541.29999999999995</v>
      </c>
      <c r="M214">
        <f>'Datastream-M'!M215</f>
        <v>199517</v>
      </c>
      <c r="N214" t="str">
        <f>'Datastream-M'!N215</f>
        <v>#NA</v>
      </c>
      <c r="O214">
        <f>'Datastream-M'!O215</f>
        <v>553</v>
      </c>
      <c r="P214">
        <f>'Datastream-M'!P215</f>
        <v>4</v>
      </c>
      <c r="Q214" s="8">
        <v>7</v>
      </c>
      <c r="R214" s="8">
        <v>17</v>
      </c>
      <c r="S214" s="1">
        <f>'[2]Deutschland Monatsdaten'!C214</f>
        <v>8.3603777520798325E-2</v>
      </c>
      <c r="T214" s="1">
        <v>2.0341061607811861</v>
      </c>
      <c r="U214">
        <f>'Datastream-M'!BL215</f>
        <v>11.71</v>
      </c>
      <c r="V214" s="41">
        <f t="shared" si="6"/>
        <v>19.713804713804716</v>
      </c>
      <c r="W214">
        <f>'Datastream-M'!BM215</f>
        <v>10.07</v>
      </c>
      <c r="X214" s="41">
        <f t="shared" si="7"/>
        <v>15.188536953242837</v>
      </c>
      <c r="Y214" t="str">
        <f>'Datastream-M'!W215</f>
        <v>#NA</v>
      </c>
      <c r="Z214" t="str">
        <f>'Datastream-M'!X215</f>
        <v>#NA</v>
      </c>
      <c r="AA214" s="42" t="str">
        <f>'Datastream-M'!Y215</f>
        <v>#NA</v>
      </c>
      <c r="AB214">
        <f>'Datastream-M'!Z215</f>
        <v>111.9</v>
      </c>
      <c r="AE214">
        <f>'Datastream-M'!AC215</f>
        <v>0.84182800000000002</v>
      </c>
      <c r="AH214" t="str">
        <f>'Datastream-M'!AD215</f>
        <v>#NA</v>
      </c>
      <c r="AJ214">
        <f>'Datastream-M'!AF215</f>
        <v>90.136571000000004</v>
      </c>
      <c r="AK214">
        <f>'Datastream-M'!AG215</f>
        <v>14.28</v>
      </c>
      <c r="AL214">
        <f>'Datastream-M'!AH215</f>
        <v>40.5</v>
      </c>
      <c r="AQ214" s="2">
        <f>'Datastream-M'!AM215</f>
        <v>51.002200000000002</v>
      </c>
      <c r="AR214" s="2">
        <f>'Datastream-M'!AN215</f>
        <v>99.353099999999998</v>
      </c>
      <c r="AS214" s="8">
        <f>'West-Deutschland-Q'!AI215</f>
        <v>24</v>
      </c>
      <c r="AT214" s="8">
        <f>100-'West-Deutschland-Q'!AJ215</f>
        <v>98</v>
      </c>
      <c r="AV214" s="19">
        <f>'[5]Deutschland Monatsdaten'!K214</f>
        <v>2.6982999298064501</v>
      </c>
      <c r="AW214" s="1">
        <f>'[5]Deutschland Monatsdaten'!J214</f>
        <v>0.41046761590356373</v>
      </c>
      <c r="BE214" t="str">
        <f>'Datastream-M'!AU215</f>
        <v>#NA</v>
      </c>
      <c r="BF214">
        <f>'Datastream-M'!AV215</f>
        <v>66.3</v>
      </c>
      <c r="BH214" s="1">
        <f>'Datastream-M'!AX215</f>
        <v>26.8</v>
      </c>
      <c r="BI214" s="1">
        <f>'Datastream-M'!AY215</f>
        <v>32.5</v>
      </c>
      <c r="BJ214" s="1">
        <f>'Datastream-M'!AZ215</f>
        <v>62.4</v>
      </c>
      <c r="BK214">
        <f>'Datastream-M'!BA215</f>
        <v>91.7</v>
      </c>
      <c r="BL214">
        <f>'Datastream-M'!BB215</f>
        <v>43.9</v>
      </c>
      <c r="BM214" s="26">
        <f>'Datastream-M'!BC215</f>
        <v>59.5</v>
      </c>
      <c r="BN214" s="26"/>
      <c r="BO214">
        <f>'Datastream-M'!AV214</f>
        <v>66.3</v>
      </c>
      <c r="BP214" s="38">
        <f t="shared" si="8"/>
        <v>59.4</v>
      </c>
      <c r="BQ214" s="30">
        <f t="shared" si="9"/>
        <v>16.963085095767781</v>
      </c>
      <c r="BU214" s="40">
        <f>'Datastream-M'!CS215</f>
        <v>106.6</v>
      </c>
      <c r="BV214" s="40">
        <f>'Datastream-M'!CT215</f>
        <v>119.3</v>
      </c>
      <c r="BX214" s="41">
        <f>'Datastream-M'!BG215</f>
        <v>2.2999999999999998</v>
      </c>
      <c r="BY214" s="41">
        <f>'Datastream-M'!BH215</f>
        <v>1.9</v>
      </c>
      <c r="BZ214" s="40"/>
      <c r="CF214" s="1">
        <v>-0.29940536722465377</v>
      </c>
      <c r="CN214" s="8">
        <f>'West-Deutschland-Q'!AP215</f>
        <v>-0.4</v>
      </c>
      <c r="CO214" s="8">
        <f>'West-Deutschland-Q'!AQ215</f>
        <v>-17.5</v>
      </c>
      <c r="CV214">
        <f>'Datastream-M'!CF215</f>
        <v>414159</v>
      </c>
      <c r="DE214" s="8">
        <f>'West-Deutschland-Q'!AR215</f>
        <v>63</v>
      </c>
      <c r="DK214">
        <f>'Datastream-M'!CW215</f>
        <v>2.0499999999999998</v>
      </c>
      <c r="DW214" s="19">
        <f>'[8]weltindexip-usd'!B94</f>
        <v>1.2216592329285805</v>
      </c>
      <c r="EB214">
        <f>'Datastream-M'!DN215</f>
        <v>0.31464399999999998</v>
      </c>
      <c r="EF214" s="1" t="str">
        <f>'Datastream-M'!DQ215</f>
        <v>#NA</v>
      </c>
    </row>
    <row r="215" spans="1:136">
      <c r="A215" s="3">
        <v>28413</v>
      </c>
      <c r="B215" t="str">
        <f>'Datastream-M'!B216</f>
        <v>#NA</v>
      </c>
      <c r="C215" s="9">
        <f>[7]Rawdata!D223</f>
        <v>90.817557728312877</v>
      </c>
      <c r="D215" s="9">
        <f>[7]Rawdata!G223</f>
        <v>89.40017829095386</v>
      </c>
      <c r="E215" s="9">
        <f>[7]Rawdata!J223</f>
        <v>92.243699535111332</v>
      </c>
      <c r="F215">
        <f>'Datastream-M'!F216</f>
        <v>45.4</v>
      </c>
      <c r="G215">
        <f>'Datastream-M'!G216</f>
        <v>0.85897400000000002</v>
      </c>
      <c r="H215">
        <f>'Datastream-M'!H216</f>
        <v>99.7</v>
      </c>
      <c r="I215">
        <f>'Datastream-M'!I216</f>
        <v>156.9</v>
      </c>
      <c r="J215">
        <f>'Datastream-M'!J216</f>
        <v>4.13</v>
      </c>
      <c r="K215" t="str">
        <f>'Datastream-M'!K216</f>
        <v>#NA</v>
      </c>
      <c r="L215">
        <f>'Datastream-M'!L216</f>
        <v>554.20000000000005</v>
      </c>
      <c r="M215">
        <f>'Datastream-M'!M216</f>
        <v>199229</v>
      </c>
      <c r="N215" t="str">
        <f>'Datastream-M'!N216</f>
        <v>#NA</v>
      </c>
      <c r="O215">
        <f>'Datastream-M'!O216</f>
        <v>539</v>
      </c>
      <c r="P215">
        <f>'Datastream-M'!P216</f>
        <v>3.9</v>
      </c>
      <c r="Q215" s="8">
        <v>6</v>
      </c>
      <c r="R215" s="8">
        <v>17</v>
      </c>
      <c r="S215" s="1">
        <f>'[2]Deutschland Monatsdaten'!C215</f>
        <v>0.13151329731993083</v>
      </c>
      <c r="T215" s="1">
        <v>2.0459060027374538</v>
      </c>
      <c r="U215">
        <f>'Datastream-M'!BL216</f>
        <v>12.32</v>
      </c>
      <c r="V215" s="41">
        <f t="shared" si="6"/>
        <v>20.705882352941178</v>
      </c>
      <c r="W215">
        <f>'Datastream-M'!BM216</f>
        <v>10.07</v>
      </c>
      <c r="X215" s="41">
        <f t="shared" si="7"/>
        <v>15.188536953242837</v>
      </c>
      <c r="Y215" t="str">
        <f>'Datastream-M'!W216</f>
        <v>#NA</v>
      </c>
      <c r="Z215" t="str">
        <f>'Datastream-M'!X216</f>
        <v>#NA</v>
      </c>
      <c r="AA215" s="42" t="str">
        <f>'Datastream-M'!Y216</f>
        <v>#NA</v>
      </c>
      <c r="AB215">
        <f>'Datastream-M'!Z216</f>
        <v>112.2</v>
      </c>
      <c r="AE215">
        <f>'Datastream-M'!AC216</f>
        <v>0.85897400000000002</v>
      </c>
      <c r="AH215" t="str">
        <f>'Datastream-M'!AD216</f>
        <v>#NA</v>
      </c>
      <c r="AJ215">
        <f>'Datastream-M'!AF216</f>
        <v>90.396341000000007</v>
      </c>
      <c r="AK215">
        <f>'Datastream-M'!AG216</f>
        <v>14.27</v>
      </c>
      <c r="AL215">
        <f>'Datastream-M'!AH216</f>
        <v>40.6</v>
      </c>
      <c r="AQ215" s="2">
        <f>'Datastream-M'!AM216</f>
        <v>51.158999999999999</v>
      </c>
      <c r="AR215" s="2">
        <f>'Datastream-M'!AN216</f>
        <v>99.4345</v>
      </c>
      <c r="AS215" s="8">
        <f>'West-Deutschland-Q'!AI216</f>
        <v>23</v>
      </c>
      <c r="AT215" s="8">
        <f>100-'West-Deutschland-Q'!AJ216</f>
        <v>99</v>
      </c>
      <c r="AV215" s="19">
        <f>'[5]Deutschland Monatsdaten'!K215</f>
        <v>2.7129615198663082</v>
      </c>
      <c r="AW215" s="1">
        <f>'[5]Deutschland Monatsdaten'!J215</f>
        <v>0.34415170448643939</v>
      </c>
      <c r="BE215" t="str">
        <f>'Datastream-M'!AU216</f>
        <v>#NA</v>
      </c>
      <c r="BF215">
        <f>'Datastream-M'!AV216</f>
        <v>66.2</v>
      </c>
      <c r="BH215" s="1">
        <f>'Datastream-M'!AX216</f>
        <v>26.9</v>
      </c>
      <c r="BI215" s="1">
        <f>'Datastream-M'!AY216</f>
        <v>32.4</v>
      </c>
      <c r="BJ215" s="1">
        <f>'Datastream-M'!AZ216</f>
        <v>61.6</v>
      </c>
      <c r="BK215">
        <f>'Datastream-M'!BA216</f>
        <v>90.1</v>
      </c>
      <c r="BL215">
        <f>'Datastream-M'!BB216</f>
        <v>43.5</v>
      </c>
      <c r="BM215" s="26">
        <f>'Datastream-M'!BC216</f>
        <v>59.6</v>
      </c>
      <c r="BN215" s="26"/>
      <c r="BO215">
        <f>'Datastream-M'!AV215</f>
        <v>66.3</v>
      </c>
      <c r="BP215" s="38">
        <f t="shared" si="8"/>
        <v>59.5</v>
      </c>
      <c r="BQ215" s="30">
        <f t="shared" si="9"/>
        <v>16.612842763576079</v>
      </c>
      <c r="BU215" s="40">
        <f>'Datastream-M'!CS216</f>
        <v>107.2</v>
      </c>
      <c r="BV215" s="40">
        <f>'Datastream-M'!CT216</f>
        <v>119.2</v>
      </c>
      <c r="BX215" s="41">
        <f>'Datastream-M'!BG216</f>
        <v>2.29</v>
      </c>
      <c r="BY215" s="41">
        <f>'Datastream-M'!BH216</f>
        <v>2.08</v>
      </c>
      <c r="BZ215" s="40"/>
      <c r="CF215" s="1">
        <v>-0.3364340239333603</v>
      </c>
      <c r="CN215" s="8">
        <f>'West-Deutschland-Q'!AP216</f>
        <v>-8.4</v>
      </c>
      <c r="CO215" s="8">
        <f>'West-Deutschland-Q'!AQ216</f>
        <v>-17.5</v>
      </c>
      <c r="CV215">
        <f>'Datastream-M'!CF216</f>
        <v>417717</v>
      </c>
      <c r="DE215" s="8">
        <f>'West-Deutschland-Q'!AR216</f>
        <v>61.4</v>
      </c>
      <c r="DK215">
        <f>'Datastream-M'!CW216</f>
        <v>2.25</v>
      </c>
      <c r="DW215" s="19">
        <f>'[8]weltindexip-usd'!B95</f>
        <v>1.2223072383107649</v>
      </c>
      <c r="EB215">
        <f>'Datastream-M'!DN216</f>
        <v>0.32581100000000002</v>
      </c>
      <c r="EF215" s="1" t="str">
        <f>'Datastream-M'!DQ216</f>
        <v>#NA</v>
      </c>
    </row>
    <row r="216" spans="1:136">
      <c r="A216" s="3">
        <v>28444</v>
      </c>
      <c r="B216" t="str">
        <f>'Datastream-M'!B217</f>
        <v>#NA</v>
      </c>
      <c r="C216" s="9">
        <f>[7]Rawdata!D224</f>
        <v>92.015810276679858</v>
      </c>
      <c r="D216" s="9">
        <f>[7]Rawdata!G224</f>
        <v>91.488729464702629</v>
      </c>
      <c r="E216" s="9">
        <f>[7]Rawdata!J224</f>
        <v>92.537313432835816</v>
      </c>
      <c r="F216">
        <f>'Datastream-M'!F217</f>
        <v>47</v>
      </c>
      <c r="G216">
        <f>'Datastream-M'!G217</f>
        <v>0.87275199999999997</v>
      </c>
      <c r="H216">
        <f>'Datastream-M'!H217</f>
        <v>107.8</v>
      </c>
      <c r="I216">
        <f>'Datastream-M'!I217</f>
        <v>159.69999999999999</v>
      </c>
      <c r="J216">
        <f>'Datastream-M'!J217</f>
        <v>4.1500000000000004</v>
      </c>
      <c r="K216" t="str">
        <f>'Datastream-M'!K217</f>
        <v>#NA</v>
      </c>
      <c r="L216">
        <f>'Datastream-M'!L217</f>
        <v>557.5</v>
      </c>
      <c r="M216">
        <f>'Datastream-M'!M217</f>
        <v>186276</v>
      </c>
      <c r="N216" t="str">
        <f>'Datastream-M'!N217</f>
        <v>#NA</v>
      </c>
      <c r="O216">
        <f>'Datastream-M'!O217</f>
        <v>534</v>
      </c>
      <c r="P216">
        <f>'Datastream-M'!P217</f>
        <v>3.9</v>
      </c>
      <c r="Q216" s="8">
        <v>5</v>
      </c>
      <c r="R216" s="8">
        <v>18</v>
      </c>
      <c r="S216" s="1">
        <f>'[2]Deutschland Monatsdaten'!C216</f>
        <v>8.1814173892325426E-2</v>
      </c>
      <c r="T216" s="1">
        <v>2.0218952812990563</v>
      </c>
      <c r="U216">
        <f>'Datastream-M'!BL217</f>
        <v>11.76</v>
      </c>
      <c r="V216" s="41">
        <f t="shared" si="6"/>
        <v>19.731543624161073</v>
      </c>
      <c r="W216">
        <f>'Datastream-M'!BM217</f>
        <v>10.17</v>
      </c>
      <c r="X216" s="41">
        <f t="shared" si="7"/>
        <v>15.362537764350453</v>
      </c>
      <c r="Y216" t="str">
        <f>'Datastream-M'!W217</f>
        <v>#NA</v>
      </c>
      <c r="Z216" t="str">
        <f>'Datastream-M'!X217</f>
        <v>#NA</v>
      </c>
      <c r="AA216" s="42" t="str">
        <f>'Datastream-M'!Y217</f>
        <v>#NA</v>
      </c>
      <c r="AB216">
        <f>'Datastream-M'!Z217</f>
        <v>112.3</v>
      </c>
      <c r="AE216">
        <f>'Datastream-M'!AC217</f>
        <v>0.87275199999999997</v>
      </c>
      <c r="AH216" t="str">
        <f>'Datastream-M'!AD217</f>
        <v>#NA</v>
      </c>
      <c r="AJ216">
        <f>'Datastream-M'!AF217</f>
        <v>90.534351000000001</v>
      </c>
      <c r="AK216">
        <f>'Datastream-M'!AG217</f>
        <v>14.05</v>
      </c>
      <c r="AL216">
        <f>'Datastream-M'!AH217</f>
        <v>40.700000000000003</v>
      </c>
      <c r="AQ216" s="2">
        <f>'Datastream-M'!AM217</f>
        <v>51.3001</v>
      </c>
      <c r="AR216" s="2">
        <f>'Datastream-M'!AN217</f>
        <v>99.485600000000005</v>
      </c>
      <c r="AS216" s="8">
        <f>'West-Deutschland-Q'!AI217</f>
        <v>39</v>
      </c>
      <c r="AT216" s="8">
        <f>100-'West-Deutschland-Q'!AJ217</f>
        <v>56</v>
      </c>
      <c r="AV216" s="19">
        <f>'[5]Deutschland Monatsdaten'!K216</f>
        <v>2.7273646897132697</v>
      </c>
      <c r="AW216" s="1">
        <f>'[5]Deutschland Monatsdaten'!J216</f>
        <v>0.39197159302988138</v>
      </c>
      <c r="BE216" t="str">
        <f>'Datastream-M'!AU217</f>
        <v>#NA</v>
      </c>
      <c r="BF216">
        <f>'Datastream-M'!AV217</f>
        <v>66</v>
      </c>
      <c r="BH216" s="1">
        <f>'Datastream-M'!AX217</f>
        <v>26.9</v>
      </c>
      <c r="BI216" s="1">
        <f>'Datastream-M'!AY217</f>
        <v>32.1</v>
      </c>
      <c r="BJ216" s="1">
        <f>'Datastream-M'!AZ217</f>
        <v>59.6</v>
      </c>
      <c r="BK216">
        <f>'Datastream-M'!BA217</f>
        <v>85.6</v>
      </c>
      <c r="BL216">
        <f>'Datastream-M'!BB217</f>
        <v>42.9</v>
      </c>
      <c r="BM216" s="26">
        <f>'Datastream-M'!BC217</f>
        <v>59.7</v>
      </c>
      <c r="BN216" s="26"/>
      <c r="BO216">
        <f>'Datastream-M'!AV216</f>
        <v>66.2</v>
      </c>
      <c r="BP216" s="38">
        <f t="shared" si="8"/>
        <v>59.6</v>
      </c>
      <c r="BQ216" s="30">
        <f t="shared" si="9"/>
        <v>16.098502209104076</v>
      </c>
      <c r="BU216" s="40">
        <f>'Datastream-M'!CS217</f>
        <v>107.8</v>
      </c>
      <c r="BV216" s="40">
        <f>'Datastream-M'!CT217</f>
        <v>118.6</v>
      </c>
      <c r="BX216" s="41">
        <f>'Datastream-M'!BG217</f>
        <v>2.2799999999999998</v>
      </c>
      <c r="BY216" s="41">
        <f>'Datastream-M'!BH217</f>
        <v>1.97</v>
      </c>
      <c r="BZ216" s="40"/>
      <c r="CF216" s="1">
        <v>-0.55795251322137851</v>
      </c>
      <c r="CN216" s="8">
        <f>'West-Deutschland-Q'!AP217</f>
        <v>-6.1</v>
      </c>
      <c r="CO216" s="8">
        <f>'West-Deutschland-Q'!AQ217</f>
        <v>-16.5</v>
      </c>
      <c r="CV216">
        <f>'Datastream-M'!CF217</f>
        <v>421945</v>
      </c>
      <c r="DE216" s="8">
        <f>'West-Deutschland-Q'!AR217</f>
        <v>60.1</v>
      </c>
      <c r="DK216">
        <f>'Datastream-M'!CW217</f>
        <v>2.1</v>
      </c>
      <c r="DW216" s="19">
        <f>'[8]weltindexip-usd'!B96</f>
        <v>1.2212521423970224</v>
      </c>
      <c r="EB216">
        <f>'Datastream-M'!DN217</f>
        <v>0.330397</v>
      </c>
      <c r="EF216" s="1" t="str">
        <f>'Datastream-M'!DQ217</f>
        <v>#NA</v>
      </c>
    </row>
    <row r="217" spans="1:136">
      <c r="A217" s="3">
        <v>28474</v>
      </c>
      <c r="B217" t="str">
        <f>'Datastream-M'!B218</f>
        <v>#NA</v>
      </c>
      <c r="C217" s="9">
        <f>[7]Rawdata!D225</f>
        <v>91.616392760557531</v>
      </c>
      <c r="D217" s="9">
        <f>[7]Rawdata!G225</f>
        <v>91.590610009763552</v>
      </c>
      <c r="E217" s="9">
        <f>[7]Rawdata!J225</f>
        <v>91.656471739662351</v>
      </c>
      <c r="F217">
        <f>'Datastream-M'!F218</f>
        <v>45.8</v>
      </c>
      <c r="G217">
        <f>'Datastream-M'!G218</f>
        <v>0.90860300000000005</v>
      </c>
      <c r="H217">
        <f>'Datastream-M'!H218</f>
        <v>106.4</v>
      </c>
      <c r="I217">
        <f>'Datastream-M'!I218</f>
        <v>161.4</v>
      </c>
      <c r="J217">
        <f>'Datastream-M'!J218</f>
        <v>3.98</v>
      </c>
      <c r="K217" t="str">
        <f>'Datastream-M'!K218</f>
        <v>#NA</v>
      </c>
      <c r="L217">
        <f>'Datastream-M'!L218</f>
        <v>549.29999999999995</v>
      </c>
      <c r="M217">
        <f>'Datastream-M'!M218</f>
        <v>182147</v>
      </c>
      <c r="N217" t="str">
        <f>'Datastream-M'!N218</f>
        <v>#NA</v>
      </c>
      <c r="O217">
        <f>'Datastream-M'!O218</f>
        <v>547</v>
      </c>
      <c r="P217">
        <f>'Datastream-M'!P218</f>
        <v>3.9</v>
      </c>
      <c r="Q217" s="8">
        <v>8</v>
      </c>
      <c r="R217" s="8">
        <v>13</v>
      </c>
      <c r="S217" s="1">
        <f>'[2]Deutschland Monatsdaten'!C217</f>
        <v>0.15480124519774935</v>
      </c>
      <c r="T217" s="1">
        <v>2.0461330804690401</v>
      </c>
      <c r="U217">
        <f>'Datastream-M'!BL218</f>
        <v>11.96</v>
      </c>
      <c r="V217" s="41">
        <f t="shared" si="6"/>
        <v>20.033500837520936</v>
      </c>
      <c r="W217">
        <f>'Datastream-M'!BM218</f>
        <v>10.33</v>
      </c>
      <c r="X217" s="41">
        <f t="shared" si="7"/>
        <v>15.651515151515152</v>
      </c>
      <c r="Y217" t="str">
        <f>'Datastream-M'!W218</f>
        <v>#NA</v>
      </c>
      <c r="Z217" t="str">
        <f>'Datastream-M'!X218</f>
        <v>#NA</v>
      </c>
      <c r="AA217" s="42" t="str">
        <f>'Datastream-M'!Y218</f>
        <v>#NA</v>
      </c>
      <c r="AB217">
        <f>'Datastream-M'!Z218</f>
        <v>114.4</v>
      </c>
      <c r="AE217">
        <f>'Datastream-M'!AC218</f>
        <v>0.90860300000000005</v>
      </c>
      <c r="AH217" t="str">
        <f>'Datastream-M'!AD218</f>
        <v>#NA</v>
      </c>
      <c r="AJ217">
        <f>'Datastream-M'!AF218</f>
        <v>90.783410000000003</v>
      </c>
      <c r="AK217">
        <f>'Datastream-M'!AG218</f>
        <v>14.05</v>
      </c>
      <c r="AL217">
        <f>'Datastream-M'!AH218</f>
        <v>40.9</v>
      </c>
      <c r="AQ217" s="2">
        <f>'Datastream-M'!AM218</f>
        <v>51.4193</v>
      </c>
      <c r="AR217" s="2">
        <f>'Datastream-M'!AN218</f>
        <v>99.494399999999999</v>
      </c>
      <c r="AS217" s="8">
        <f>'West-Deutschland-Q'!AI218</f>
        <v>20.9</v>
      </c>
      <c r="AT217" s="8">
        <f>100-'West-Deutschland-Q'!AJ218</f>
        <v>52</v>
      </c>
      <c r="AV217" s="19">
        <f>'[5]Deutschland Monatsdaten'!K217</f>
        <v>2.7435602189488004</v>
      </c>
      <c r="AW217" s="1">
        <f>'[5]Deutschland Monatsdaten'!J217</f>
        <v>0.63482384376345402</v>
      </c>
      <c r="BE217" t="str">
        <f>'Datastream-M'!AU218</f>
        <v>#NA</v>
      </c>
      <c r="BF217">
        <f>'Datastream-M'!AV218</f>
        <v>65.400000000000006</v>
      </c>
      <c r="BH217" s="1">
        <f>'Datastream-M'!AX218</f>
        <v>27</v>
      </c>
      <c r="BI217" s="1">
        <f>'Datastream-M'!AY218</f>
        <v>32.299999999999997</v>
      </c>
      <c r="BJ217" s="1">
        <f>'Datastream-M'!AZ218</f>
        <v>60.1</v>
      </c>
      <c r="BK217">
        <f>'Datastream-M'!BA218</f>
        <v>85.5</v>
      </c>
      <c r="BL217">
        <f>'Datastream-M'!BB218</f>
        <v>43.5</v>
      </c>
      <c r="BM217" s="26">
        <f>'Datastream-M'!BC218</f>
        <v>59.6</v>
      </c>
      <c r="BN217" s="26"/>
      <c r="BO217">
        <f>'Datastream-M'!AV217</f>
        <v>66</v>
      </c>
      <c r="BP217" s="38">
        <f t="shared" si="8"/>
        <v>59.7</v>
      </c>
      <c r="BQ217" s="30">
        <f t="shared" si="9"/>
        <v>15.46329915265523</v>
      </c>
      <c r="BU217" s="40">
        <f>'Datastream-M'!CS218</f>
        <v>109.6</v>
      </c>
      <c r="BV217" s="40">
        <f>'Datastream-M'!CT218</f>
        <v>121.1</v>
      </c>
      <c r="BX217" s="41">
        <f>'Datastream-M'!BG218</f>
        <v>2.33</v>
      </c>
      <c r="BY217" s="41">
        <f>'Datastream-M'!BH218</f>
        <v>1.96</v>
      </c>
      <c r="BZ217" s="40"/>
      <c r="CF217" s="1">
        <v>-0.49514775913906184</v>
      </c>
      <c r="CN217" s="8">
        <f>'West-Deutschland-Q'!AP218</f>
        <v>-5.9</v>
      </c>
      <c r="CO217" s="8">
        <f>'West-Deutschland-Q'!AQ218</f>
        <v>-16</v>
      </c>
      <c r="CV217">
        <f>'Datastream-M'!CF218</f>
        <v>429106</v>
      </c>
      <c r="DE217" s="8">
        <f>'West-Deutschland-Q'!AR218</f>
        <v>55.7</v>
      </c>
      <c r="DK217">
        <f>'Datastream-M'!CW218</f>
        <v>2.2999999999999998</v>
      </c>
      <c r="DW217" s="19">
        <f>'[8]weltindexip-usd'!B97</f>
        <v>1.2337417789338927</v>
      </c>
      <c r="EB217">
        <f>'Datastream-M'!DN218</f>
        <v>0.342302</v>
      </c>
      <c r="EF217" s="1" t="str">
        <f>'Datastream-M'!DQ218</f>
        <v>#NA</v>
      </c>
    </row>
    <row r="218" spans="1:136">
      <c r="A218" s="3">
        <v>28505</v>
      </c>
      <c r="B218" t="str">
        <f>'Datastream-M'!B219</f>
        <v>#NA</v>
      </c>
      <c r="C218" s="9">
        <f>[7]Rawdata!D226</f>
        <v>91.716247139588106</v>
      </c>
      <c r="D218" s="9">
        <f>[7]Rawdata!G226</f>
        <v>92.100012735068134</v>
      </c>
      <c r="E218" s="9">
        <f>[7]Rawdata!J226</f>
        <v>91.362857841937853</v>
      </c>
      <c r="F218">
        <f>'Datastream-M'!F219</f>
        <v>45.1</v>
      </c>
      <c r="G218">
        <f>'Datastream-M'!G219</f>
        <v>0.92403999999999997</v>
      </c>
      <c r="H218">
        <f>'Datastream-M'!H219</f>
        <v>103.2</v>
      </c>
      <c r="I218">
        <f>'Datastream-M'!I219</f>
        <v>162.5</v>
      </c>
      <c r="J218">
        <f>'Datastream-M'!J219</f>
        <v>3.58</v>
      </c>
      <c r="K218" t="str">
        <f>'Datastream-M'!K219</f>
        <v>#NA</v>
      </c>
      <c r="L218">
        <f>'Datastream-M'!L219</f>
        <v>549.4</v>
      </c>
      <c r="M218">
        <f>'Datastream-M'!M219</f>
        <v>205994</v>
      </c>
      <c r="N218" t="str">
        <f>'Datastream-M'!N219</f>
        <v>#NA</v>
      </c>
      <c r="O218">
        <f>'Datastream-M'!O219</f>
        <v>533</v>
      </c>
      <c r="P218">
        <f>'Datastream-M'!P219</f>
        <v>3.8</v>
      </c>
      <c r="Q218" s="8">
        <v>12</v>
      </c>
      <c r="R218" s="8">
        <v>11</v>
      </c>
      <c r="S218" s="1">
        <f>'[2]Deutschland Monatsdaten'!C218</f>
        <v>0.24036653803429409</v>
      </c>
      <c r="T218" s="1">
        <v>2.0489128607788221</v>
      </c>
      <c r="U218">
        <f>'Datastream-M'!BL219</f>
        <v>11.66</v>
      </c>
      <c r="V218" s="41">
        <f t="shared" si="6"/>
        <v>19.563758389261746</v>
      </c>
      <c r="W218">
        <f>'Datastream-M'!BM219</f>
        <v>10.07</v>
      </c>
      <c r="X218" s="41">
        <f t="shared" si="7"/>
        <v>15.397553516819571</v>
      </c>
      <c r="Y218" t="str">
        <f>'Datastream-M'!W219</f>
        <v>#NA</v>
      </c>
      <c r="Z218" t="str">
        <f>'Datastream-M'!X219</f>
        <v>#NA</v>
      </c>
      <c r="AA218" s="42" t="str">
        <f>'Datastream-M'!Y219</f>
        <v>#NA</v>
      </c>
      <c r="AB218">
        <f>'Datastream-M'!Z219</f>
        <v>113.6</v>
      </c>
      <c r="AE218">
        <f>'Datastream-M'!AC219</f>
        <v>0.92403999999999997</v>
      </c>
      <c r="AH218" t="str">
        <f>'Datastream-M'!AD219</f>
        <v>#NA</v>
      </c>
      <c r="AJ218">
        <f>'Datastream-M'!AF219</f>
        <v>92.129630000000006</v>
      </c>
      <c r="AK218">
        <f>'Datastream-M'!AG219</f>
        <v>14.05</v>
      </c>
      <c r="AL218">
        <f>'Datastream-M'!AH219</f>
        <v>41</v>
      </c>
      <c r="AQ218" s="2">
        <f>'Datastream-M'!AM219</f>
        <v>51.517200000000003</v>
      </c>
      <c r="AR218" s="2">
        <f>'Datastream-M'!AN219</f>
        <v>99.462599999999995</v>
      </c>
      <c r="AS218" s="8">
        <f>'West-Deutschland-Q'!AI219</f>
        <v>13.3</v>
      </c>
      <c r="AT218" s="8">
        <f>100-'West-Deutschland-Q'!AJ219</f>
        <v>36</v>
      </c>
      <c r="AV218" s="19">
        <f>'[5]Deutschland Monatsdaten'!K218</f>
        <v>2.7570847295928527</v>
      </c>
      <c r="AW218" s="1">
        <f>'[5]Deutschland Monatsdaten'!J218</f>
        <v>0.61788461085558499</v>
      </c>
      <c r="BE218" t="str">
        <f>'Datastream-M'!AU219</f>
        <v>#NA</v>
      </c>
      <c r="BF218">
        <f>'Datastream-M'!AV219</f>
        <v>64.599999999999994</v>
      </c>
      <c r="BH218" s="1">
        <f>'Datastream-M'!AX219</f>
        <v>27</v>
      </c>
      <c r="BI218" s="1">
        <f>'Datastream-M'!AY219</f>
        <v>32.299999999999997</v>
      </c>
      <c r="BJ218" s="1">
        <f>'Datastream-M'!AZ219</f>
        <v>60.3</v>
      </c>
      <c r="BK218">
        <f>'Datastream-M'!BA219</f>
        <v>87.1</v>
      </c>
      <c r="BL218">
        <f>'Datastream-M'!BB219</f>
        <v>43.1</v>
      </c>
      <c r="BM218" s="26">
        <f>'Datastream-M'!BC219</f>
        <v>59.6</v>
      </c>
      <c r="BN218" s="26"/>
      <c r="BO218">
        <f>'Datastream-M'!AV218</f>
        <v>65.400000000000006</v>
      </c>
      <c r="BP218" s="38">
        <f t="shared" si="8"/>
        <v>59.6</v>
      </c>
      <c r="BQ218" s="30">
        <f t="shared" si="9"/>
        <v>15.204969481840614</v>
      </c>
      <c r="BU218" s="40">
        <f>'Datastream-M'!CS219</f>
        <v>109.1</v>
      </c>
      <c r="BV218" s="40">
        <f>'Datastream-M'!CT219</f>
        <v>120</v>
      </c>
      <c r="BX218" s="41">
        <f>'Datastream-M'!BG219</f>
        <v>2.09</v>
      </c>
      <c r="BY218" s="41">
        <f>'Datastream-M'!BH219</f>
        <v>1.94</v>
      </c>
      <c r="BZ218" s="40"/>
      <c r="CF218" s="1">
        <v>-0.26390709602669354</v>
      </c>
      <c r="CN218" s="8">
        <f>'West-Deutschland-Q'!AP219</f>
        <v>-4.2</v>
      </c>
      <c r="CO218" s="8">
        <f>'West-Deutschland-Q'!AQ219</f>
        <v>-11.5</v>
      </c>
      <c r="CV218">
        <f>'Datastream-M'!CF219</f>
        <v>424246</v>
      </c>
      <c r="DE218" s="8">
        <f>'West-Deutschland-Q'!AR219</f>
        <v>50.2</v>
      </c>
      <c r="DK218">
        <f>'Datastream-M'!CW219</f>
        <v>2.25</v>
      </c>
      <c r="DW218" s="19">
        <f>'[8]weltindexip-usd'!B98</f>
        <v>1.2355707985633051</v>
      </c>
      <c r="EB218">
        <f>'Datastream-M'!DN219</f>
        <v>0.34080199999999999</v>
      </c>
      <c r="EF218" s="1" t="str">
        <f>'Datastream-M'!DQ219</f>
        <v>#NA</v>
      </c>
    </row>
    <row r="219" spans="1:136">
      <c r="A219" s="3">
        <v>28536</v>
      </c>
      <c r="B219" t="str">
        <f>'Datastream-M'!B220</f>
        <v>#NA</v>
      </c>
      <c r="C219" s="9">
        <f>[7]Rawdata!D227</f>
        <v>91.965883087164542</v>
      </c>
      <c r="D219" s="9">
        <f>[7]Rawdata!G227</f>
        <v>91.896251644946304</v>
      </c>
      <c r="E219" s="9">
        <f>[7]Rawdata!J227</f>
        <v>92.047956936628339</v>
      </c>
      <c r="F219">
        <f>'Datastream-M'!F220</f>
        <v>42.9</v>
      </c>
      <c r="G219">
        <f>'Datastream-M'!G220</f>
        <v>0.94217799999999996</v>
      </c>
      <c r="H219">
        <f>'Datastream-M'!H220</f>
        <v>103.8</v>
      </c>
      <c r="I219">
        <f>'Datastream-M'!I220</f>
        <v>162.6</v>
      </c>
      <c r="J219">
        <f>'Datastream-M'!J220</f>
        <v>3.46</v>
      </c>
      <c r="K219" t="str">
        <f>'Datastream-M'!K220</f>
        <v>#NA</v>
      </c>
      <c r="L219">
        <f>'Datastream-M'!L220</f>
        <v>552.9</v>
      </c>
      <c r="M219">
        <f>'Datastream-M'!M220</f>
        <v>205140</v>
      </c>
      <c r="N219" t="str">
        <f>'Datastream-M'!N220</f>
        <v>#NA</v>
      </c>
      <c r="O219">
        <f>'Datastream-M'!O220</f>
        <v>514</v>
      </c>
      <c r="P219">
        <f>'Datastream-M'!P220</f>
        <v>3.9</v>
      </c>
      <c r="Q219" s="8">
        <v>12</v>
      </c>
      <c r="R219" s="8">
        <v>9</v>
      </c>
      <c r="S219" s="1">
        <f>'[2]Deutschland Monatsdaten'!C219</f>
        <v>-0.18243134321758256</v>
      </c>
      <c r="T219" s="1">
        <v>2.0497994610091119</v>
      </c>
      <c r="U219">
        <f>'Datastream-M'!BL220</f>
        <v>11.56</v>
      </c>
      <c r="V219" s="41">
        <f t="shared" si="6"/>
        <v>19.395973154362416</v>
      </c>
      <c r="W219">
        <f>'Datastream-M'!BM220</f>
        <v>9.9700000000000006</v>
      </c>
      <c r="X219" s="41">
        <f t="shared" si="7"/>
        <v>15.433436532507741</v>
      </c>
      <c r="Y219" t="str">
        <f>'Datastream-M'!W220</f>
        <v>#NA</v>
      </c>
      <c r="Z219" t="str">
        <f>'Datastream-M'!X220</f>
        <v>#NA</v>
      </c>
      <c r="AA219" s="42" t="str">
        <f>'Datastream-M'!Y220</f>
        <v>#NA</v>
      </c>
      <c r="AB219">
        <f>'Datastream-M'!Z220</f>
        <v>115.1</v>
      </c>
      <c r="AE219">
        <f>'Datastream-M'!AC220</f>
        <v>0.94217799999999996</v>
      </c>
      <c r="AH219" t="str">
        <f>'Datastream-M'!AD220</f>
        <v>#NA</v>
      </c>
      <c r="AJ219">
        <f>'Datastream-M'!AF220</f>
        <v>93.012422000000001</v>
      </c>
      <c r="AK219">
        <f>'Datastream-M'!AG220</f>
        <v>14.05</v>
      </c>
      <c r="AL219">
        <f>'Datastream-M'!AH220</f>
        <v>41.1</v>
      </c>
      <c r="AQ219" s="2">
        <f>'Datastream-M'!AM220</f>
        <v>51.622500000000002</v>
      </c>
      <c r="AR219" s="2">
        <f>'Datastream-M'!AN220</f>
        <v>99.445700000000002</v>
      </c>
      <c r="AS219" s="8">
        <f>'West-Deutschland-Q'!AI220</f>
        <v>34.299999999999997</v>
      </c>
      <c r="AT219" s="8">
        <f>100-'West-Deutschland-Q'!AJ220</f>
        <v>21</v>
      </c>
      <c r="AV219" s="19">
        <f>'[5]Deutschland Monatsdaten'!K219</f>
        <v>2.7698159950282482</v>
      </c>
      <c r="AW219" s="1">
        <f>'[5]Deutschland Monatsdaten'!J219</f>
        <v>0.61194729288916072</v>
      </c>
      <c r="BE219" t="str">
        <f>'Datastream-M'!AU220</f>
        <v>#NA</v>
      </c>
      <c r="BF219">
        <f>'Datastream-M'!AV220</f>
        <v>63.8</v>
      </c>
      <c r="BH219" s="1">
        <f>'Datastream-M'!AX220</f>
        <v>27</v>
      </c>
      <c r="BI219" s="1">
        <f>'Datastream-M'!AY220</f>
        <v>32.200000000000003</v>
      </c>
      <c r="BJ219" s="1">
        <f>'Datastream-M'!AZ220</f>
        <v>59.7</v>
      </c>
      <c r="BK219">
        <f>'Datastream-M'!BA220</f>
        <v>85.6</v>
      </c>
      <c r="BL219">
        <f>'Datastream-M'!BB220</f>
        <v>43</v>
      </c>
      <c r="BM219" s="26">
        <f>'Datastream-M'!BC220</f>
        <v>59.7</v>
      </c>
      <c r="BN219" s="26"/>
      <c r="BO219">
        <f>'Datastream-M'!AV219</f>
        <v>64.599999999999994</v>
      </c>
      <c r="BP219" s="38">
        <f t="shared" si="8"/>
        <v>59.6</v>
      </c>
      <c r="BQ219" s="30">
        <f t="shared" si="9"/>
        <v>14.912256495057198</v>
      </c>
      <c r="BU219" s="40">
        <f>'Datastream-M'!CS220</f>
        <v>110.6</v>
      </c>
      <c r="BV219" s="40">
        <f>'Datastream-M'!CT220</f>
        <v>121.6</v>
      </c>
      <c r="BX219" s="41">
        <f>'Datastream-M'!BG220</f>
        <v>2.27</v>
      </c>
      <c r="BY219" s="41">
        <f>'Datastream-M'!BH220</f>
        <v>1.88</v>
      </c>
      <c r="BZ219" s="40"/>
      <c r="CF219" s="1">
        <v>-0.31926131093375248</v>
      </c>
      <c r="CN219" s="8">
        <f>'West-Deutschland-Q'!AP220</f>
        <v>-1.4</v>
      </c>
      <c r="CO219" s="8">
        <f>'West-Deutschland-Q'!AQ220</f>
        <v>-11.5</v>
      </c>
      <c r="CV219">
        <f>'Datastream-M'!CF220</f>
        <v>426658</v>
      </c>
      <c r="DE219" s="8">
        <f>'West-Deutschland-Q'!AR220</f>
        <v>47.4</v>
      </c>
      <c r="DK219">
        <f>'Datastream-M'!CW220</f>
        <v>2.2000000000000002</v>
      </c>
      <c r="DW219" s="19">
        <f>'[8]weltindexip-usd'!B99</f>
        <v>1.2305107073938573</v>
      </c>
      <c r="EB219">
        <f>'Datastream-M'!DN220</f>
        <v>0.34771400000000002</v>
      </c>
      <c r="EF219" s="1" t="str">
        <f>'Datastream-M'!DQ220</f>
        <v>#NA</v>
      </c>
    </row>
    <row r="220" spans="1:136">
      <c r="A220" s="3">
        <v>28564</v>
      </c>
      <c r="B220" t="str">
        <f>'Datastream-M'!B221</f>
        <v>#NA</v>
      </c>
      <c r="C220" s="9">
        <f>[7]Rawdata!D228</f>
        <v>90.068649885583525</v>
      </c>
      <c r="D220" s="9">
        <f>[7]Rawdata!G228</f>
        <v>89.705819926136598</v>
      </c>
      <c r="E220" s="9">
        <f>[7]Rawdata!J228</f>
        <v>90.482016148764373</v>
      </c>
      <c r="F220">
        <f>'Datastream-M'!F221</f>
        <v>44.8</v>
      </c>
      <c r="G220">
        <f>'Datastream-M'!G221</f>
        <v>0.96198600000000001</v>
      </c>
      <c r="H220">
        <f>'Datastream-M'!H221</f>
        <v>104.4</v>
      </c>
      <c r="I220">
        <f>'Datastream-M'!I221</f>
        <v>162.80000000000001</v>
      </c>
      <c r="J220">
        <f>'Datastream-M'!J221</f>
        <v>3.51</v>
      </c>
      <c r="K220" t="str">
        <f>'Datastream-M'!K221</f>
        <v>#NA</v>
      </c>
      <c r="L220">
        <f>'Datastream-M'!L221</f>
        <v>549.70000000000005</v>
      </c>
      <c r="M220">
        <f>'Datastream-M'!M221</f>
        <v>305830</v>
      </c>
      <c r="N220" t="str">
        <f>'Datastream-M'!N221</f>
        <v>#NA</v>
      </c>
      <c r="O220">
        <f>'Datastream-M'!O221</f>
        <v>614</v>
      </c>
      <c r="P220">
        <f>'Datastream-M'!P221</f>
        <v>3.9</v>
      </c>
      <c r="Q220" s="8">
        <v>9</v>
      </c>
      <c r="R220" s="8">
        <v>12</v>
      </c>
      <c r="S220" s="1">
        <f>'[2]Deutschland Monatsdaten'!C220</f>
        <v>-0.17259490499118904</v>
      </c>
      <c r="T220" s="1">
        <v>2.044704071422915</v>
      </c>
      <c r="U220">
        <f>'Datastream-M'!BL221</f>
        <v>11.86</v>
      </c>
      <c r="V220" s="41">
        <f t="shared" si="6"/>
        <v>19.865996649916244</v>
      </c>
      <c r="W220">
        <f>'Datastream-M'!BM221</f>
        <v>9.9700000000000006</v>
      </c>
      <c r="X220" s="41">
        <f t="shared" si="7"/>
        <v>15.626959247648905</v>
      </c>
      <c r="Y220" t="str">
        <f>'Datastream-M'!W221</f>
        <v>#NA</v>
      </c>
      <c r="Z220" t="str">
        <f>'Datastream-M'!X221</f>
        <v>#NA</v>
      </c>
      <c r="AA220" s="42" t="str">
        <f>'Datastream-M'!Y221</f>
        <v>#NA</v>
      </c>
      <c r="AB220">
        <f>'Datastream-M'!Z221</f>
        <v>115.8</v>
      </c>
      <c r="AE220">
        <f>'Datastream-M'!AC221</f>
        <v>0.96198600000000001</v>
      </c>
      <c r="AH220" t="str">
        <f>'Datastream-M'!AD221</f>
        <v>#NA</v>
      </c>
      <c r="AJ220">
        <f>'Datastream-M'!AF221</f>
        <v>93.157076000000004</v>
      </c>
      <c r="AK220">
        <f>'Datastream-M'!AG221</f>
        <v>14</v>
      </c>
      <c r="AL220">
        <f>'Datastream-M'!AH221</f>
        <v>41.2</v>
      </c>
      <c r="AQ220" s="2">
        <f>'Datastream-M'!AM221</f>
        <v>51.766500000000001</v>
      </c>
      <c r="AR220" s="2">
        <f>'Datastream-M'!AN221</f>
        <v>99.504300000000001</v>
      </c>
      <c r="AS220" s="8">
        <f>'West-Deutschland-Q'!AI221</f>
        <v>33.200000000000003</v>
      </c>
      <c r="AT220" s="8">
        <f>100-'West-Deutschland-Q'!AJ221</f>
        <v>56</v>
      </c>
      <c r="AV220" s="19">
        <f>'[5]Deutschland Monatsdaten'!K220</f>
        <v>2.7860836316715885</v>
      </c>
      <c r="AW220" s="1">
        <f>'[5]Deutschland Monatsdaten'!J220</f>
        <v>0.55053660173044172</v>
      </c>
      <c r="BE220" t="str">
        <f>'Datastream-M'!AU221</f>
        <v>#NA</v>
      </c>
      <c r="BF220">
        <f>'Datastream-M'!AV221</f>
        <v>63.8</v>
      </c>
      <c r="BH220" s="1">
        <f>'Datastream-M'!AX221</f>
        <v>27</v>
      </c>
      <c r="BI220" s="1">
        <f>'Datastream-M'!AY221</f>
        <v>32.299999999999997</v>
      </c>
      <c r="BJ220" s="1">
        <f>'Datastream-M'!AZ221</f>
        <v>60.2</v>
      </c>
      <c r="BK220">
        <f>'Datastream-M'!BA221</f>
        <v>86.5</v>
      </c>
      <c r="BL220">
        <f>'Datastream-M'!BB221</f>
        <v>43.3</v>
      </c>
      <c r="BM220" s="26">
        <f>'Datastream-M'!BC221</f>
        <v>59.6</v>
      </c>
      <c r="BN220" s="26"/>
      <c r="BO220">
        <f>'Datastream-M'!AV220</f>
        <v>63.8</v>
      </c>
      <c r="BP220" s="38">
        <f t="shared" si="8"/>
        <v>59.7</v>
      </c>
      <c r="BQ220" s="30">
        <f t="shared" si="9"/>
        <v>14.553226346329364</v>
      </c>
      <c r="BU220" s="40">
        <f>'Datastream-M'!CS221</f>
        <v>110.7</v>
      </c>
      <c r="BV220" s="40">
        <f>'Datastream-M'!CT221</f>
        <v>123.2</v>
      </c>
      <c r="BX220" s="41">
        <f>'Datastream-M'!BG221</f>
        <v>2.5499999999999998</v>
      </c>
      <c r="BY220" s="41">
        <f>'Datastream-M'!BH221</f>
        <v>2.4900000000000002</v>
      </c>
      <c r="BZ220" s="40"/>
      <c r="CF220" s="1">
        <v>-0.28357062821673024</v>
      </c>
      <c r="CN220" s="8">
        <f>'West-Deutschland-Q'!AP221</f>
        <v>-3.2</v>
      </c>
      <c r="CO220" s="8">
        <f>'West-Deutschland-Q'!AQ221</f>
        <v>-10</v>
      </c>
      <c r="CV220">
        <f>'Datastream-M'!CF221</f>
        <v>430452</v>
      </c>
      <c r="DE220" s="8">
        <f>'West-Deutschland-Q'!AR221</f>
        <v>56.7</v>
      </c>
      <c r="DK220">
        <f>'Datastream-M'!CW221</f>
        <v>2.2000000000000002</v>
      </c>
      <c r="DW220" s="19">
        <f>'[8]weltindexip-usd'!B100</f>
        <v>1.2411853915595557</v>
      </c>
      <c r="EB220">
        <f>'Datastream-M'!DN221</f>
        <v>0.35366300000000001</v>
      </c>
      <c r="EF220" s="1" t="str">
        <f>'Datastream-M'!DQ221</f>
        <v>#NA</v>
      </c>
    </row>
    <row r="221" spans="1:136">
      <c r="A221" s="3">
        <v>28595</v>
      </c>
      <c r="B221" t="str">
        <f>'Datastream-M'!B222</f>
        <v>#NA</v>
      </c>
      <c r="C221" s="9">
        <f>[7]Rawdata!D229</f>
        <v>90.468067401705838</v>
      </c>
      <c r="D221" s="9">
        <f>[7]Rawdata!G229</f>
        <v>90.113342106380273</v>
      </c>
      <c r="E221" s="9">
        <f>[7]Rawdata!J229</f>
        <v>90.873501345730361</v>
      </c>
      <c r="F221">
        <f>'Datastream-M'!F222</f>
        <v>44.5</v>
      </c>
      <c r="G221">
        <f>'Datastream-M'!G222</f>
        <v>0.95849700000000004</v>
      </c>
      <c r="H221">
        <f>'Datastream-M'!H222</f>
        <v>106.3</v>
      </c>
      <c r="I221">
        <f>'Datastream-M'!I222</f>
        <v>164.5</v>
      </c>
      <c r="J221">
        <f>'Datastream-M'!J222</f>
        <v>3.56</v>
      </c>
      <c r="K221" t="str">
        <f>'Datastream-M'!K222</f>
        <v>#NA</v>
      </c>
      <c r="L221">
        <f>'Datastream-M'!L222</f>
        <v>532.1</v>
      </c>
      <c r="M221">
        <f>'Datastream-M'!M222</f>
        <v>271208</v>
      </c>
      <c r="N221" t="str">
        <f>'Datastream-M'!N222</f>
        <v>#NA</v>
      </c>
      <c r="O221">
        <f>'Datastream-M'!O222</f>
        <v>511</v>
      </c>
      <c r="P221">
        <f>'Datastream-M'!P222</f>
        <v>3.8</v>
      </c>
      <c r="Q221" s="8">
        <v>8</v>
      </c>
      <c r="R221" s="8">
        <v>11</v>
      </c>
      <c r="S221" s="1">
        <f>'[2]Deutschland Monatsdaten'!C221</f>
        <v>0.15235041596706986</v>
      </c>
      <c r="T221" s="1">
        <v>2.0888365750494571</v>
      </c>
      <c r="U221">
        <f>'Datastream-M'!BL222</f>
        <v>11.91</v>
      </c>
      <c r="V221" s="41">
        <f t="shared" si="6"/>
        <v>19.983221476510067</v>
      </c>
      <c r="W221">
        <f>'Datastream-M'!BM222</f>
        <v>10.33</v>
      </c>
      <c r="X221" s="41">
        <f t="shared" si="7"/>
        <v>16.191222570532915</v>
      </c>
      <c r="Y221" t="str">
        <f>'Datastream-M'!W222</f>
        <v>#NA</v>
      </c>
      <c r="Z221" t="str">
        <f>'Datastream-M'!X222</f>
        <v>#NA</v>
      </c>
      <c r="AA221" s="42" t="str">
        <f>'Datastream-M'!Y222</f>
        <v>#NA</v>
      </c>
      <c r="AB221">
        <f>'Datastream-M'!Z222</f>
        <v>114.8</v>
      </c>
      <c r="AE221">
        <f>'Datastream-M'!AC222</f>
        <v>0.95849700000000004</v>
      </c>
      <c r="AH221" t="str">
        <f>'Datastream-M'!AD222</f>
        <v>#NA</v>
      </c>
      <c r="AJ221">
        <f>'Datastream-M'!AF222</f>
        <v>93.468118000000004</v>
      </c>
      <c r="AK221">
        <f>'Datastream-M'!AG222</f>
        <v>13.94</v>
      </c>
      <c r="AL221">
        <f>'Datastream-M'!AH222</f>
        <v>41.3</v>
      </c>
      <c r="AQ221" s="2">
        <f>'Datastream-M'!AM222</f>
        <v>51.965899999999998</v>
      </c>
      <c r="AR221" s="2">
        <f>'Datastream-M'!AN222</f>
        <v>99.67</v>
      </c>
      <c r="AS221" s="8">
        <f>'West-Deutschland-Q'!AI222</f>
        <v>15.4</v>
      </c>
      <c r="AT221" s="8">
        <f>100-'West-Deutschland-Q'!AJ222</f>
        <v>96</v>
      </c>
      <c r="AV221" s="19">
        <f>'[5]Deutschland Monatsdaten'!K221</f>
        <v>2.8037424625080871</v>
      </c>
      <c r="AW221" s="1">
        <f>'[5]Deutschland Monatsdaten'!J221</f>
        <v>0.63584333144574356</v>
      </c>
      <c r="BE221" t="str">
        <f>'Datastream-M'!AU222</f>
        <v>#NA</v>
      </c>
      <c r="BF221">
        <f>'Datastream-M'!AV222</f>
        <v>63.8</v>
      </c>
      <c r="BH221" s="1">
        <f>'Datastream-M'!AX222</f>
        <v>26.9</v>
      </c>
      <c r="BI221" s="1">
        <f>'Datastream-M'!AY222</f>
        <v>32.4</v>
      </c>
      <c r="BJ221" s="1">
        <f>'Datastream-M'!AZ222</f>
        <v>61</v>
      </c>
      <c r="BK221">
        <f>'Datastream-M'!BA222</f>
        <v>87.8</v>
      </c>
      <c r="BL221">
        <f>'Datastream-M'!BB222</f>
        <v>43.8</v>
      </c>
      <c r="BM221" s="26">
        <f>'Datastream-M'!BC222</f>
        <v>59.8</v>
      </c>
      <c r="BN221" s="26"/>
      <c r="BO221">
        <f>'Datastream-M'!AV221</f>
        <v>63.8</v>
      </c>
      <c r="BP221" s="38">
        <f t="shared" si="8"/>
        <v>59.6</v>
      </c>
      <c r="BQ221" s="30">
        <f t="shared" si="9"/>
        <v>14.543603162033891</v>
      </c>
      <c r="BU221" s="40">
        <f>'Datastream-M'!CS222</f>
        <v>109.3</v>
      </c>
      <c r="BV221" s="40">
        <f>'Datastream-M'!CT222</f>
        <v>122.7</v>
      </c>
      <c r="BX221" s="41">
        <f>'Datastream-M'!BG222</f>
        <v>2.29</v>
      </c>
      <c r="BY221" s="41">
        <f>'Datastream-M'!BH222</f>
        <v>1.92</v>
      </c>
      <c r="BZ221" s="40"/>
      <c r="CF221" s="1">
        <v>-0.18678764431972431</v>
      </c>
      <c r="CN221" s="8">
        <f>'West-Deutschland-Q'!AP222</f>
        <v>0.5</v>
      </c>
      <c r="CO221" s="8">
        <f>'West-Deutschland-Q'!AQ222</f>
        <v>-12.5</v>
      </c>
      <c r="CV221">
        <f>'Datastream-M'!CF222</f>
        <v>433311</v>
      </c>
      <c r="DE221" s="8">
        <f>'West-Deutschland-Q'!AR222</f>
        <v>64.900000000000006</v>
      </c>
      <c r="DK221">
        <f>'Datastream-M'!CW222</f>
        <v>2.25</v>
      </c>
      <c r="DW221" s="19">
        <f>'[8]weltindexip-usd'!B101</f>
        <v>1.2636428202342094</v>
      </c>
      <c r="EB221">
        <f>'Datastream-M'!DN222</f>
        <v>0.37045600000000001</v>
      </c>
      <c r="EF221" s="1" t="str">
        <f>'Datastream-M'!DQ222</f>
        <v>#NA</v>
      </c>
    </row>
    <row r="222" spans="1:136">
      <c r="A222" s="3">
        <v>28625</v>
      </c>
      <c r="B222" t="str">
        <f>'Datastream-M'!B223</f>
        <v>#NA</v>
      </c>
      <c r="C222" s="9">
        <f>[7]Rawdata!D230</f>
        <v>92.664863740378607</v>
      </c>
      <c r="D222" s="9">
        <f>[7]Rawdata!G230</f>
        <v>91.437789192172175</v>
      </c>
      <c r="E222" s="9">
        <f>[7]Rawdata!J230</f>
        <v>93.956447271837533</v>
      </c>
      <c r="F222">
        <f>'Datastream-M'!F223</f>
        <v>44.9</v>
      </c>
      <c r="G222">
        <f>'Datastream-M'!G223</f>
        <v>0.92877699999999996</v>
      </c>
      <c r="H222">
        <f>'Datastream-M'!H223</f>
        <v>108.5</v>
      </c>
      <c r="I222">
        <f>'Datastream-M'!I223</f>
        <v>165.8</v>
      </c>
      <c r="J222">
        <f>'Datastream-M'!J223</f>
        <v>3.6</v>
      </c>
      <c r="K222" t="str">
        <f>'Datastream-M'!K223</f>
        <v>#NA</v>
      </c>
      <c r="L222">
        <f>'Datastream-M'!L223</f>
        <v>545.5</v>
      </c>
      <c r="M222">
        <f>'Datastream-M'!M223</f>
        <v>242568</v>
      </c>
      <c r="N222" t="str">
        <f>'Datastream-M'!N223</f>
        <v>#NA</v>
      </c>
      <c r="O222">
        <f>'Datastream-M'!O223</f>
        <v>492</v>
      </c>
      <c r="P222">
        <f>'Datastream-M'!P223</f>
        <v>3.9</v>
      </c>
      <c r="Q222" s="8">
        <v>8</v>
      </c>
      <c r="R222" s="8">
        <v>11</v>
      </c>
      <c r="S222" s="1">
        <f>'[2]Deutschland Monatsdaten'!C222</f>
        <v>0.22269188100510251</v>
      </c>
      <c r="T222" s="1">
        <v>2.0627352856280781</v>
      </c>
      <c r="U222">
        <f>'Datastream-M'!BL223</f>
        <v>11.66</v>
      </c>
      <c r="V222" s="41">
        <f t="shared" si="6"/>
        <v>19.498327759197327</v>
      </c>
      <c r="W222">
        <f>'Datastream-M'!BM223</f>
        <v>10.07</v>
      </c>
      <c r="X222" s="41">
        <f t="shared" si="7"/>
        <v>15.78369905956113</v>
      </c>
      <c r="Y222" t="str">
        <f>'Datastream-M'!W223</f>
        <v>#NA</v>
      </c>
      <c r="Z222" t="str">
        <f>'Datastream-M'!X223</f>
        <v>#NA</v>
      </c>
      <c r="AA222" s="42" t="str">
        <f>'Datastream-M'!Y223</f>
        <v>#NA</v>
      </c>
      <c r="AB222">
        <f>'Datastream-M'!Z223</f>
        <v>112.7</v>
      </c>
      <c r="AE222">
        <f>'Datastream-M'!AC223</f>
        <v>0.92877699999999996</v>
      </c>
      <c r="AH222" t="str">
        <f>'Datastream-M'!AD223</f>
        <v>#NA</v>
      </c>
      <c r="AJ222">
        <f>'Datastream-M'!AF223</f>
        <v>93.199382</v>
      </c>
      <c r="AK222">
        <f>'Datastream-M'!AG223</f>
        <v>13.83</v>
      </c>
      <c r="AL222">
        <f>'Datastream-M'!AH223</f>
        <v>41.5</v>
      </c>
      <c r="AQ222" s="2">
        <f>'Datastream-M'!AM223</f>
        <v>52.222200000000001</v>
      </c>
      <c r="AR222" s="2">
        <f>'Datastream-M'!AN223</f>
        <v>99.944999999999993</v>
      </c>
      <c r="AS222" s="8">
        <f>'West-Deutschland-Q'!AI223</f>
        <v>33.6</v>
      </c>
      <c r="AT222" s="8">
        <f>100-'West-Deutschland-Q'!AJ223</f>
        <v>88</v>
      </c>
      <c r="AV222" s="19">
        <f>'[5]Deutschland Monatsdaten'!K222</f>
        <v>2.819924505790151</v>
      </c>
      <c r="AW222" s="1">
        <f>'[5]Deutschland Monatsdaten'!J222</f>
        <v>0.50604655210677041</v>
      </c>
      <c r="BE222" t="str">
        <f>'Datastream-M'!AU223</f>
        <v>#NA</v>
      </c>
      <c r="BF222">
        <f>'Datastream-M'!AV223</f>
        <v>64.400000000000006</v>
      </c>
      <c r="BH222" s="1">
        <f>'Datastream-M'!AX223</f>
        <v>26.9</v>
      </c>
      <c r="BI222" s="1">
        <f>'Datastream-M'!AY223</f>
        <v>32.200000000000003</v>
      </c>
      <c r="BJ222" s="1">
        <f>'Datastream-M'!AZ223</f>
        <v>60.5</v>
      </c>
      <c r="BK222">
        <f>'Datastream-M'!BA223</f>
        <v>85.4</v>
      </c>
      <c r="BL222">
        <f>'Datastream-M'!BB223</f>
        <v>44.1</v>
      </c>
      <c r="BM222" s="26">
        <f>'Datastream-M'!BC223</f>
        <v>60</v>
      </c>
      <c r="BN222" s="26"/>
      <c r="BO222">
        <f>'Datastream-M'!AV222</f>
        <v>63.8</v>
      </c>
      <c r="BP222" s="38">
        <f t="shared" si="8"/>
        <v>59.8</v>
      </c>
      <c r="BQ222" s="30">
        <f t="shared" si="9"/>
        <v>14.890549615246718</v>
      </c>
      <c r="BU222" s="40">
        <f>'Datastream-M'!CS223</f>
        <v>107.5</v>
      </c>
      <c r="BV222" s="40">
        <f>'Datastream-M'!CT223</f>
        <v>120.1</v>
      </c>
      <c r="BX222" s="41">
        <f>'Datastream-M'!BG223</f>
        <v>2.35</v>
      </c>
      <c r="BY222" s="41">
        <f>'Datastream-M'!BH223</f>
        <v>2.11</v>
      </c>
      <c r="BZ222" s="40"/>
      <c r="CF222" s="1">
        <v>-0.16788713815434711</v>
      </c>
      <c r="CN222" s="8">
        <f>'West-Deutschland-Q'!AP223</f>
        <v>2</v>
      </c>
      <c r="CO222" s="8">
        <f>'West-Deutschland-Q'!AQ223</f>
        <v>-9</v>
      </c>
      <c r="CV222">
        <f>'Datastream-M'!CF223</f>
        <v>437302</v>
      </c>
      <c r="DE222" s="8">
        <f>'West-Deutschland-Q'!AR223</f>
        <v>67.3</v>
      </c>
      <c r="DK222">
        <f>'Datastream-M'!CW223</f>
        <v>2.4500000000000002</v>
      </c>
      <c r="DW222" s="19">
        <f>'[8]weltindexip-usd'!B102</f>
        <v>1.2624042911163014</v>
      </c>
      <c r="EB222">
        <f>'Datastream-M'!DN223</f>
        <v>0.38511099999999998</v>
      </c>
      <c r="EF222" s="1" t="str">
        <f>'Datastream-M'!DQ223</f>
        <v>#NA</v>
      </c>
    </row>
    <row r="223" spans="1:136">
      <c r="A223" s="3">
        <v>28656</v>
      </c>
      <c r="B223" t="str">
        <f>'Datastream-M'!B224</f>
        <v>#NA</v>
      </c>
      <c r="C223" s="9">
        <f>[7]Rawdata!D231</f>
        <v>94.362388183898489</v>
      </c>
      <c r="D223" s="9">
        <f>[7]Rawdata!G231</f>
        <v>92.813176550494532</v>
      </c>
      <c r="E223" s="9">
        <f>[7]Rawdata!J231</f>
        <v>95.962808906288231</v>
      </c>
      <c r="F223">
        <f>'Datastream-M'!F224</f>
        <v>44.7</v>
      </c>
      <c r="G223">
        <f>'Datastream-M'!G224</f>
        <v>0.93828800000000001</v>
      </c>
      <c r="H223">
        <f>'Datastream-M'!H224</f>
        <v>110.1</v>
      </c>
      <c r="I223">
        <f>'Datastream-M'!I224</f>
        <v>167.3</v>
      </c>
      <c r="J223">
        <f>'Datastream-M'!J224</f>
        <v>3.68</v>
      </c>
      <c r="K223" t="str">
        <f>'Datastream-M'!K224</f>
        <v>#NA</v>
      </c>
      <c r="L223">
        <f>'Datastream-M'!L224</f>
        <v>553</v>
      </c>
      <c r="M223">
        <f>'Datastream-M'!M224</f>
        <v>272191</v>
      </c>
      <c r="N223" t="str">
        <f>'Datastream-M'!N224</f>
        <v>#NA</v>
      </c>
      <c r="O223">
        <f>'Datastream-M'!O224</f>
        <v>508</v>
      </c>
      <c r="P223">
        <f>'Datastream-M'!P224</f>
        <v>3.8</v>
      </c>
      <c r="Q223" s="8">
        <v>9</v>
      </c>
      <c r="R223" s="8">
        <v>10</v>
      </c>
      <c r="S223" s="1">
        <f>'[2]Deutschland Monatsdaten'!C223</f>
        <v>0.41912798768027493</v>
      </c>
      <c r="T223" s="1">
        <v>2.0825552029153744</v>
      </c>
      <c r="U223">
        <f>'Datastream-M'!BL224</f>
        <v>12.12</v>
      </c>
      <c r="V223" s="41">
        <f t="shared" si="6"/>
        <v>20.2</v>
      </c>
      <c r="W223">
        <f>'Datastream-M'!BM224</f>
        <v>10.17</v>
      </c>
      <c r="X223" s="41">
        <f t="shared" si="7"/>
        <v>15.791925465838508</v>
      </c>
      <c r="Y223" t="str">
        <f>'Datastream-M'!W224</f>
        <v>#NA</v>
      </c>
      <c r="Z223" t="str">
        <f>'Datastream-M'!X224</f>
        <v>#NA</v>
      </c>
      <c r="AA223" s="42" t="str">
        <f>'Datastream-M'!Y224</f>
        <v>#NA</v>
      </c>
      <c r="AB223">
        <f>'Datastream-M'!Z224</f>
        <v>112</v>
      </c>
      <c r="AE223">
        <f>'Datastream-M'!AC224</f>
        <v>0.93828800000000001</v>
      </c>
      <c r="AH223" t="str">
        <f>'Datastream-M'!AD224</f>
        <v>#NA</v>
      </c>
      <c r="AJ223">
        <f>'Datastream-M'!AF224</f>
        <v>93.199382</v>
      </c>
      <c r="AK223">
        <f>'Datastream-M'!AG224</f>
        <v>13.9</v>
      </c>
      <c r="AL223">
        <f>'Datastream-M'!AH224</f>
        <v>41.6</v>
      </c>
      <c r="AQ223" s="2">
        <f>'Datastream-M'!AM224</f>
        <v>52.525599999999997</v>
      </c>
      <c r="AR223" s="2">
        <f>'Datastream-M'!AN224</f>
        <v>100.31019999999999</v>
      </c>
      <c r="AS223" s="8">
        <f>'West-Deutschland-Q'!AI224</f>
        <v>27.8</v>
      </c>
      <c r="AT223" s="8">
        <f>100-'West-Deutschland-Q'!AJ224</f>
        <v>92</v>
      </c>
      <c r="AV223" s="19">
        <f>'[5]Deutschland Monatsdaten'!K223</f>
        <v>2.8361072187187202</v>
      </c>
      <c r="AW223" s="1">
        <f>'[5]Deutschland Monatsdaten'!J223</f>
        <v>0.55302203421308793</v>
      </c>
      <c r="BE223" t="str">
        <f>'Datastream-M'!AU224</f>
        <v>#NA</v>
      </c>
      <c r="BF223">
        <f>'Datastream-M'!AV224</f>
        <v>64.599999999999994</v>
      </c>
      <c r="BH223" s="1">
        <f>'Datastream-M'!AX224</f>
        <v>26.9</v>
      </c>
      <c r="BI223" s="1">
        <f>'Datastream-M'!AY224</f>
        <v>32.4</v>
      </c>
      <c r="BJ223" s="1">
        <f>'Datastream-M'!AZ224</f>
        <v>61</v>
      </c>
      <c r="BK223">
        <f>'Datastream-M'!BA224</f>
        <v>85</v>
      </c>
      <c r="BL223">
        <f>'Datastream-M'!BB224</f>
        <v>45</v>
      </c>
      <c r="BM223" s="26">
        <f>'Datastream-M'!BC224</f>
        <v>60.2</v>
      </c>
      <c r="BN223" s="26"/>
      <c r="BO223">
        <f>'Datastream-M'!AV223</f>
        <v>64.400000000000006</v>
      </c>
      <c r="BP223" s="38">
        <f t="shared" si="8"/>
        <v>60</v>
      </c>
      <c r="BQ223" s="30">
        <f t="shared" si="9"/>
        <v>14.814214825298842</v>
      </c>
      <c r="BU223" s="40">
        <f>'Datastream-M'!CS224</f>
        <v>107.1</v>
      </c>
      <c r="BV223" s="40">
        <f>'Datastream-M'!CT224</f>
        <v>118.9</v>
      </c>
      <c r="BX223" s="41">
        <f>'Datastream-M'!BG224</f>
        <v>2.5</v>
      </c>
      <c r="BY223" s="41">
        <f>'Datastream-M'!BH224</f>
        <v>2.0099999999999998</v>
      </c>
      <c r="BZ223" s="40"/>
      <c r="CF223" s="1">
        <v>-0.18029091960950736</v>
      </c>
      <c r="CN223" s="8">
        <f>'West-Deutschland-Q'!AP224</f>
        <v>-0.5</v>
      </c>
      <c r="CO223" s="8">
        <f>'West-Deutschland-Q'!AQ224</f>
        <v>-7</v>
      </c>
      <c r="CV223">
        <f>'Datastream-M'!CF224</f>
        <v>443587</v>
      </c>
      <c r="DE223" s="8">
        <f>'West-Deutschland-Q'!AR224</f>
        <v>68.3</v>
      </c>
      <c r="DK223">
        <f>'Datastream-M'!CW224</f>
        <v>2.61</v>
      </c>
      <c r="DW223" s="19">
        <f>'[8]weltindexip-usd'!B103</f>
        <v>1.2688895519033432</v>
      </c>
      <c r="EB223">
        <f>'Datastream-M'!DN224</f>
        <v>0.39664199999999999</v>
      </c>
      <c r="EF223" s="1" t="str">
        <f>'Datastream-M'!DQ224</f>
        <v>#NA</v>
      </c>
    </row>
    <row r="224" spans="1:136">
      <c r="A224" s="3">
        <v>28686</v>
      </c>
      <c r="B224" t="str">
        <f>'Datastream-M'!B225</f>
        <v>#NA</v>
      </c>
      <c r="C224" s="9">
        <f>[7]Rawdata!D232</f>
        <v>96.009985437903069</v>
      </c>
      <c r="D224" s="9">
        <f>[7]Rawdata!G232</f>
        <v>94.137623636286463</v>
      </c>
      <c r="E224" s="9">
        <f>[7]Rawdata!J232</f>
        <v>97.969170540738929</v>
      </c>
      <c r="F224">
        <f>'Datastream-M'!F225</f>
        <v>44.7</v>
      </c>
      <c r="G224">
        <f>'Datastream-M'!G225</f>
        <v>0.95223000000000002</v>
      </c>
      <c r="H224">
        <f>'Datastream-M'!H225</f>
        <v>111.8</v>
      </c>
      <c r="I224">
        <f>'Datastream-M'!I225</f>
        <v>169.5</v>
      </c>
      <c r="J224">
        <f>'Datastream-M'!J225</f>
        <v>3.75</v>
      </c>
      <c r="K224" t="str">
        <f>'Datastream-M'!K225</f>
        <v>#NA</v>
      </c>
      <c r="L224">
        <f>'Datastream-M'!L225</f>
        <v>582.1</v>
      </c>
      <c r="M224">
        <f>'Datastream-M'!M225</f>
        <v>216166</v>
      </c>
      <c r="N224" t="str">
        <f>'Datastream-M'!N225</f>
        <v>#NA</v>
      </c>
      <c r="O224">
        <f>'Datastream-M'!O225</f>
        <v>459</v>
      </c>
      <c r="P224">
        <f>'Datastream-M'!P225</f>
        <v>3.8</v>
      </c>
      <c r="Q224" s="8">
        <v>12</v>
      </c>
      <c r="R224" s="8">
        <v>7</v>
      </c>
      <c r="S224" s="1">
        <f>'[2]Deutschland Monatsdaten'!C224</f>
        <v>0.43570674647932706</v>
      </c>
      <c r="T224" s="1">
        <v>2.10065692274779</v>
      </c>
      <c r="U224">
        <f>'Datastream-M'!BL225</f>
        <v>11.4</v>
      </c>
      <c r="V224" s="41">
        <f t="shared" si="6"/>
        <v>18.93687707641196</v>
      </c>
      <c r="W224">
        <f>'Datastream-M'!BM225</f>
        <v>10.38</v>
      </c>
      <c r="X224" s="41">
        <f t="shared" si="7"/>
        <v>16.068111455108362</v>
      </c>
      <c r="Y224" t="str">
        <f>'Datastream-M'!W225</f>
        <v>#NA</v>
      </c>
      <c r="Z224" t="str">
        <f>'Datastream-M'!X225</f>
        <v>#NA</v>
      </c>
      <c r="AA224" s="42" t="str">
        <f>'Datastream-M'!Y225</f>
        <v>#NA</v>
      </c>
      <c r="AB224">
        <f>'Datastream-M'!Z225</f>
        <v>110.5</v>
      </c>
      <c r="AE224">
        <f>'Datastream-M'!AC225</f>
        <v>0.95223000000000002</v>
      </c>
      <c r="AH224" t="str">
        <f>'Datastream-M'!AD225</f>
        <v>#NA</v>
      </c>
      <c r="AJ224">
        <f>'Datastream-M'!AF225</f>
        <v>93.779160000000005</v>
      </c>
      <c r="AK224">
        <f>'Datastream-M'!AG225</f>
        <v>13.95</v>
      </c>
      <c r="AL224">
        <f>'Datastream-M'!AH225</f>
        <v>41.7</v>
      </c>
      <c r="AQ224" s="2">
        <f>'Datastream-M'!AM225</f>
        <v>52.851900000000001</v>
      </c>
      <c r="AR224" s="2">
        <f>'Datastream-M'!AN225</f>
        <v>100.7187</v>
      </c>
      <c r="AS224" s="8">
        <f>'West-Deutschland-Q'!AI225</f>
        <v>23.5</v>
      </c>
      <c r="AT224" s="8">
        <f>100-'West-Deutschland-Q'!AJ225</f>
        <v>97</v>
      </c>
      <c r="AV224" s="19">
        <f>'[5]Deutschland Monatsdaten'!K224</f>
        <v>2.8562267772891898</v>
      </c>
      <c r="AW224" s="1">
        <f>'[5]Deutschland Monatsdaten'!J224</f>
        <v>0.4072888911950433</v>
      </c>
      <c r="BE224" t="str">
        <f>'Datastream-M'!AU225</f>
        <v>#NA</v>
      </c>
      <c r="BF224">
        <f>'Datastream-M'!AV225</f>
        <v>64.5</v>
      </c>
      <c r="BH224" s="1">
        <f>'Datastream-M'!AX225</f>
        <v>26.9</v>
      </c>
      <c r="BI224" s="1">
        <f>'Datastream-M'!AY225</f>
        <v>32</v>
      </c>
      <c r="BJ224" s="1">
        <f>'Datastream-M'!AZ225</f>
        <v>59.4</v>
      </c>
      <c r="BK224">
        <f>'Datastream-M'!BA225</f>
        <v>79.099999999999994</v>
      </c>
      <c r="BL224">
        <f>'Datastream-M'!BB225</f>
        <v>45.5</v>
      </c>
      <c r="BM224" s="26">
        <f>'Datastream-M'!BC225</f>
        <v>60.3</v>
      </c>
      <c r="BN224" s="26"/>
      <c r="BO224">
        <f>'Datastream-M'!AV224</f>
        <v>64.599999999999994</v>
      </c>
      <c r="BP224" s="38">
        <f t="shared" si="8"/>
        <v>60.2</v>
      </c>
      <c r="BQ224" s="30">
        <f t="shared" si="9"/>
        <v>14.649821996786489</v>
      </c>
      <c r="BU224" s="40">
        <f>'Datastream-M'!CS225</f>
        <v>106</v>
      </c>
      <c r="BV224" s="40">
        <f>'Datastream-M'!CT225</f>
        <v>116.9</v>
      </c>
      <c r="BX224" s="41">
        <f>'Datastream-M'!BG225</f>
        <v>2.4900000000000002</v>
      </c>
      <c r="BY224" s="41">
        <f>'Datastream-M'!BH225</f>
        <v>2.2400000000000002</v>
      </c>
      <c r="BZ224" s="40"/>
      <c r="CF224" s="1">
        <v>-0.40172996526850474</v>
      </c>
      <c r="CN224" s="8">
        <f>'West-Deutschland-Q'!AP225</f>
        <v>-2.2999999999999998</v>
      </c>
      <c r="CO224" s="8">
        <f>'West-Deutschland-Q'!AQ225</f>
        <v>-2.6</v>
      </c>
      <c r="CV224">
        <f>'Datastream-M'!CF225</f>
        <v>446000</v>
      </c>
      <c r="DE224" s="8">
        <f>'West-Deutschland-Q'!AR225</f>
        <v>69.400000000000006</v>
      </c>
      <c r="DK224">
        <f>'Datastream-M'!CW225</f>
        <v>2.5099999999999998</v>
      </c>
      <c r="DW224" s="19">
        <f>'[8]weltindexip-usd'!B104</f>
        <v>1.2769306333833974</v>
      </c>
      <c r="EB224">
        <f>'Datastream-M'!DN225</f>
        <v>0.39848800000000001</v>
      </c>
      <c r="EF224" s="1" t="str">
        <f>'Datastream-M'!DQ225</f>
        <v>#NA</v>
      </c>
    </row>
    <row r="225" spans="1:136">
      <c r="A225" s="3">
        <v>28717</v>
      </c>
      <c r="B225" t="str">
        <f>'Datastream-M'!B226</f>
        <v>#NA</v>
      </c>
      <c r="C225" s="9">
        <f>[7]Rawdata!D233</f>
        <v>97.507801123361773</v>
      </c>
      <c r="D225" s="9">
        <f>[7]Rawdata!G233</f>
        <v>95.258309631956521</v>
      </c>
      <c r="E225" s="9">
        <f>[7]Rawdata!J233</f>
        <v>99.828725226327393</v>
      </c>
      <c r="F225">
        <f>'Datastream-M'!F226</f>
        <v>46.8</v>
      </c>
      <c r="G225">
        <f>'Datastream-M'!G226</f>
        <v>0.98069300000000004</v>
      </c>
      <c r="H225">
        <f>'Datastream-M'!H226</f>
        <v>111.3</v>
      </c>
      <c r="I225">
        <f>'Datastream-M'!I226</f>
        <v>172.4</v>
      </c>
      <c r="J225">
        <f>'Datastream-M'!J226</f>
        <v>3.7</v>
      </c>
      <c r="K225" t="str">
        <f>'Datastream-M'!K226</f>
        <v>#NA</v>
      </c>
      <c r="L225">
        <f>'Datastream-M'!L226</f>
        <v>583.1</v>
      </c>
      <c r="M225">
        <f>'Datastream-M'!M226</f>
        <v>152794</v>
      </c>
      <c r="N225" t="str">
        <f>'Datastream-M'!N226</f>
        <v>#NA</v>
      </c>
      <c r="O225">
        <f>'Datastream-M'!O226</f>
        <v>462</v>
      </c>
      <c r="P225">
        <f>'Datastream-M'!P226</f>
        <v>3.8</v>
      </c>
      <c r="Q225" s="8">
        <v>12</v>
      </c>
      <c r="R225" s="8">
        <v>9</v>
      </c>
      <c r="S225" s="1">
        <f>'[2]Deutschland Monatsdaten'!C225</f>
        <v>0.23582429485380557</v>
      </c>
      <c r="T225" s="1">
        <v>2.0965940862887948</v>
      </c>
      <c r="U225">
        <f>'Datastream-M'!BL226</f>
        <v>12.32</v>
      </c>
      <c r="V225" s="41">
        <f t="shared" si="6"/>
        <v>20.431177446102822</v>
      </c>
      <c r="W225">
        <f>'Datastream-M'!BM226</f>
        <v>10.38</v>
      </c>
      <c r="X225" s="41">
        <f t="shared" si="7"/>
        <v>16.093023255813954</v>
      </c>
      <c r="Y225" t="str">
        <f>'Datastream-M'!W226</f>
        <v>#NA</v>
      </c>
      <c r="Z225" t="str">
        <f>'Datastream-M'!X226</f>
        <v>#NA</v>
      </c>
      <c r="AA225" s="42" t="str">
        <f>'Datastream-M'!Y226</f>
        <v>#NA</v>
      </c>
      <c r="AB225">
        <f>'Datastream-M'!Z226</f>
        <v>110.3</v>
      </c>
      <c r="AE225">
        <f>'Datastream-M'!AC226</f>
        <v>0.98069300000000004</v>
      </c>
      <c r="AH225" t="str">
        <f>'Datastream-M'!AD226</f>
        <v>#NA</v>
      </c>
      <c r="AJ225">
        <f>'Datastream-M'!AF226</f>
        <v>94.227768999999995</v>
      </c>
      <c r="AK225">
        <f>'Datastream-M'!AG226</f>
        <v>13.89</v>
      </c>
      <c r="AL225">
        <f>'Datastream-M'!AH226</f>
        <v>41.8</v>
      </c>
      <c r="AQ225" s="2">
        <f>'Datastream-M'!AM226</f>
        <v>53.1798</v>
      </c>
      <c r="AR225" s="2">
        <f>'Datastream-M'!AN226</f>
        <v>101.1305</v>
      </c>
      <c r="AS225" s="8">
        <f>'West-Deutschland-Q'!AI226</f>
        <v>23.9</v>
      </c>
      <c r="AT225" s="8">
        <f>100-'West-Deutschland-Q'!AJ226</f>
        <v>99</v>
      </c>
      <c r="AV225" s="19">
        <f>'[5]Deutschland Monatsdaten'!K225</f>
        <v>2.8738010230327102</v>
      </c>
      <c r="AW225" s="1">
        <f>'[5]Deutschland Monatsdaten'!J225</f>
        <v>0.38586232354784794</v>
      </c>
      <c r="BE225" t="str">
        <f>'Datastream-M'!AU226</f>
        <v>#NA</v>
      </c>
      <c r="BF225">
        <f>'Datastream-M'!AV226</f>
        <v>64.400000000000006</v>
      </c>
      <c r="BH225" s="1">
        <f>'Datastream-M'!AX226</f>
        <v>27</v>
      </c>
      <c r="BI225" s="1">
        <f>'Datastream-M'!AY226</f>
        <v>32.4</v>
      </c>
      <c r="BJ225" s="1">
        <f>'Datastream-M'!AZ226</f>
        <v>61</v>
      </c>
      <c r="BK225">
        <f>'Datastream-M'!BA226</f>
        <v>80</v>
      </c>
      <c r="BL225">
        <f>'Datastream-M'!BB226</f>
        <v>47.1</v>
      </c>
      <c r="BM225" s="26">
        <f>'Datastream-M'!BC226</f>
        <v>60.4</v>
      </c>
      <c r="BN225" s="26"/>
      <c r="BO225">
        <f>'Datastream-M'!AV225</f>
        <v>64.5</v>
      </c>
      <c r="BP225" s="38">
        <f t="shared" si="8"/>
        <v>60.3</v>
      </c>
      <c r="BQ225" s="30">
        <f t="shared" si="9"/>
        <v>14.163453802566144</v>
      </c>
      <c r="BU225" s="40">
        <f>'Datastream-M'!CS226</f>
        <v>105.9</v>
      </c>
      <c r="BV225" s="40">
        <f>'Datastream-M'!CT226</f>
        <v>116.4</v>
      </c>
      <c r="BX225" s="41">
        <f>'Datastream-M'!BG226</f>
        <v>2.54</v>
      </c>
      <c r="BY225" s="41">
        <f>'Datastream-M'!BH226</f>
        <v>2.0699999999999998</v>
      </c>
      <c r="BZ225" s="40"/>
      <c r="CF225" s="1">
        <v>-0.40034654708808864</v>
      </c>
      <c r="CN225" s="8">
        <f>'West-Deutschland-Q'!AP226</f>
        <v>0.1</v>
      </c>
      <c r="CO225" s="8">
        <f>'West-Deutschland-Q'!AQ226</f>
        <v>-3.1</v>
      </c>
      <c r="CV225">
        <f>'Datastream-M'!CF226</f>
        <v>447958</v>
      </c>
      <c r="DE225" s="8">
        <f>'West-Deutschland-Q'!AR226</f>
        <v>69.3</v>
      </c>
      <c r="DK225">
        <f>'Datastream-M'!CW226</f>
        <v>2.5099999999999998</v>
      </c>
      <c r="DW225" s="19">
        <f>'[8]weltindexip-usd'!B105</f>
        <v>1.2845502980023416</v>
      </c>
      <c r="EB225">
        <f>'Datastream-M'!DN226</f>
        <v>0.397374</v>
      </c>
      <c r="EF225" s="1" t="str">
        <f>'Datastream-M'!DQ226</f>
        <v>#NA</v>
      </c>
    </row>
    <row r="226" spans="1:136">
      <c r="A226" s="3">
        <v>28748</v>
      </c>
      <c r="B226" t="str">
        <f>'Datastream-M'!B227</f>
        <v>#NA</v>
      </c>
      <c r="C226" s="9">
        <f>[7]Rawdata!D234</f>
        <v>98.156854587060536</v>
      </c>
      <c r="D226" s="9">
        <f>[7]Rawdata!G234</f>
        <v>95.665831812200196</v>
      </c>
      <c r="E226" s="9">
        <f>[7]Rawdata!J234</f>
        <v>100.70956691950086</v>
      </c>
      <c r="F226">
        <f>'Datastream-M'!F227</f>
        <v>47.8</v>
      </c>
      <c r="G226">
        <f>'Datastream-M'!G227</f>
        <v>0.99281600000000003</v>
      </c>
      <c r="H226">
        <f>'Datastream-M'!H227</f>
        <v>111.2</v>
      </c>
      <c r="I226">
        <f>'Datastream-M'!I227</f>
        <v>174.8</v>
      </c>
      <c r="J226">
        <f>'Datastream-M'!J227</f>
        <v>3.7</v>
      </c>
      <c r="K226" t="str">
        <f>'Datastream-M'!K227</f>
        <v>#NA</v>
      </c>
      <c r="L226">
        <f>'Datastream-M'!L227</f>
        <v>598.29999999999995</v>
      </c>
      <c r="M226">
        <f>'Datastream-M'!M227</f>
        <v>210845</v>
      </c>
      <c r="N226" t="str">
        <f>'Datastream-M'!N227</f>
        <v>#NA</v>
      </c>
      <c r="O226">
        <f>'Datastream-M'!O227</f>
        <v>511</v>
      </c>
      <c r="P226">
        <f>'Datastream-M'!P227</f>
        <v>3.7</v>
      </c>
      <c r="Q226" s="8">
        <v>14</v>
      </c>
      <c r="R226" s="8">
        <v>11</v>
      </c>
      <c r="S226" s="1">
        <f>'[2]Deutschland Monatsdaten'!C226</f>
        <v>0.10368897995527226</v>
      </c>
      <c r="T226" s="1">
        <v>2.108288105898334</v>
      </c>
      <c r="U226">
        <f>'Datastream-M'!BL227</f>
        <v>12.99</v>
      </c>
      <c r="V226" s="41">
        <f t="shared" si="6"/>
        <v>21.506622516556291</v>
      </c>
      <c r="W226">
        <f>'Datastream-M'!BM227</f>
        <v>10.74</v>
      </c>
      <c r="X226" s="41">
        <f t="shared" si="7"/>
        <v>16.677018633540371</v>
      </c>
      <c r="Y226" t="str">
        <f>'Datastream-M'!W227</f>
        <v>#NA</v>
      </c>
      <c r="Z226" t="str">
        <f>'Datastream-M'!X227</f>
        <v>#NA</v>
      </c>
      <c r="AA226" s="42" t="str">
        <f>'Datastream-M'!Y227</f>
        <v>#NA</v>
      </c>
      <c r="AB226">
        <f>'Datastream-M'!Z227</f>
        <v>110.2</v>
      </c>
      <c r="AE226">
        <f>'Datastream-M'!AC227</f>
        <v>0.99281600000000003</v>
      </c>
      <c r="AH226" t="str">
        <f>'Datastream-M'!AD227</f>
        <v>#NA</v>
      </c>
      <c r="AJ226">
        <f>'Datastream-M'!AF227</f>
        <v>94.383775</v>
      </c>
      <c r="AK226">
        <f>'Datastream-M'!AG227</f>
        <v>13.97</v>
      </c>
      <c r="AL226">
        <f>'Datastream-M'!AH227</f>
        <v>41.9</v>
      </c>
      <c r="AQ226" s="2">
        <f>'Datastream-M'!AM227</f>
        <v>53.483899999999998</v>
      </c>
      <c r="AR226" s="2">
        <f>'Datastream-M'!AN227</f>
        <v>101.4971</v>
      </c>
      <c r="AS226" s="8">
        <f>'West-Deutschland-Q'!AI227</f>
        <v>33.1</v>
      </c>
      <c r="AT226" s="8">
        <f>100-'West-Deutschland-Q'!AJ227</f>
        <v>91</v>
      </c>
      <c r="AV226" s="19">
        <f>'[5]Deutschland Monatsdaten'!K226</f>
        <v>2.8927171859792944</v>
      </c>
      <c r="AW226" s="1">
        <f>'[5]Deutschland Monatsdaten'!J226</f>
        <v>0.25695969681233916</v>
      </c>
      <c r="BE226" t="str">
        <f>'Datastream-M'!AU227</f>
        <v>#NA</v>
      </c>
      <c r="BF226">
        <f>'Datastream-M'!AV227</f>
        <v>64.400000000000006</v>
      </c>
      <c r="BH226" s="1">
        <f>'Datastream-M'!AX227</f>
        <v>27</v>
      </c>
      <c r="BI226" s="1">
        <f>'Datastream-M'!AY227</f>
        <v>32.9</v>
      </c>
      <c r="BJ226" s="1">
        <f>'Datastream-M'!AZ227</f>
        <v>63.7</v>
      </c>
      <c r="BK226">
        <f>'Datastream-M'!BA227</f>
        <v>85.9</v>
      </c>
      <c r="BL226">
        <f>'Datastream-M'!BB227</f>
        <v>48.3</v>
      </c>
      <c r="BM226" s="26">
        <f>'Datastream-M'!BC227</f>
        <v>60.6</v>
      </c>
      <c r="BN226" s="26"/>
      <c r="BO226">
        <f>'Datastream-M'!AV226</f>
        <v>64.400000000000006</v>
      </c>
      <c r="BP226" s="38">
        <f t="shared" si="8"/>
        <v>60.4</v>
      </c>
      <c r="BQ226" s="30">
        <f t="shared" si="9"/>
        <v>14.071086686757667</v>
      </c>
      <c r="BU226" s="40">
        <f>'Datastream-M'!CS227</f>
        <v>105.8</v>
      </c>
      <c r="BV226" s="40">
        <f>'Datastream-M'!CT227</f>
        <v>116.3</v>
      </c>
      <c r="BX226" s="41">
        <f>'Datastream-M'!BG227</f>
        <v>2.85</v>
      </c>
      <c r="BY226" s="41">
        <f>'Datastream-M'!BH227</f>
        <v>2.5499999999999998</v>
      </c>
      <c r="BZ226" s="40"/>
      <c r="CF226" s="1">
        <v>-0.4277199113440785</v>
      </c>
      <c r="CN226" s="8">
        <f>'West-Deutschland-Q'!AP227</f>
        <v>-1.6</v>
      </c>
      <c r="CO226" s="8">
        <f>'West-Deutschland-Q'!AQ227</f>
        <v>-6.1</v>
      </c>
      <c r="CV226">
        <f>'Datastream-M'!CF227</f>
        <v>455244</v>
      </c>
      <c r="DE226" s="8">
        <f>'West-Deutschland-Q'!AR227</f>
        <v>71.2</v>
      </c>
      <c r="DK226">
        <f>'Datastream-M'!CW227</f>
        <v>2.61</v>
      </c>
      <c r="DW226" s="19">
        <f>'[8]weltindexip-usd'!B106</f>
        <v>1.2926887706315209</v>
      </c>
      <c r="EB226">
        <f>'Datastream-M'!DN227</f>
        <v>0.41136800000000001</v>
      </c>
      <c r="EF226" s="1" t="str">
        <f>'Datastream-M'!DQ227</f>
        <v>#NA</v>
      </c>
    </row>
    <row r="227" spans="1:136">
      <c r="A227" s="3">
        <v>28778</v>
      </c>
      <c r="B227" t="str">
        <f>'Datastream-M'!B228</f>
        <v>#NA</v>
      </c>
      <c r="C227" s="9">
        <f>[7]Rawdata!D235</f>
        <v>100.10401497815687</v>
      </c>
      <c r="D227" s="9">
        <f>[7]Rawdata!G235</f>
        <v>98.416606528844923</v>
      </c>
      <c r="E227" s="9">
        <f>[7]Rawdata!J235</f>
        <v>101.83508686077806</v>
      </c>
      <c r="F227">
        <f>'Datastream-M'!F228</f>
        <v>46.8</v>
      </c>
      <c r="G227">
        <f>'Datastream-M'!G228</f>
        <v>1.062811</v>
      </c>
      <c r="H227">
        <f>'Datastream-M'!H228</f>
        <v>113</v>
      </c>
      <c r="I227">
        <f>'Datastream-M'!I228</f>
        <v>178.9</v>
      </c>
      <c r="J227">
        <f>'Datastream-M'!J228</f>
        <v>3.95</v>
      </c>
      <c r="K227" t="str">
        <f>'Datastream-M'!K228</f>
        <v>#NA</v>
      </c>
      <c r="L227">
        <f>'Datastream-M'!L228</f>
        <v>585.6</v>
      </c>
      <c r="M227">
        <f>'Datastream-M'!M228</f>
        <v>230355</v>
      </c>
      <c r="N227" t="str">
        <f>'Datastream-M'!N228</f>
        <v>#NA</v>
      </c>
      <c r="O227">
        <f>'Datastream-M'!O228</f>
        <v>476</v>
      </c>
      <c r="P227">
        <f>'Datastream-M'!P228</f>
        <v>3.7</v>
      </c>
      <c r="Q227" s="8">
        <v>9</v>
      </c>
      <c r="R227" s="8">
        <v>12</v>
      </c>
      <c r="S227" s="1">
        <f>'[2]Deutschland Monatsdaten'!C227</f>
        <v>-0.11797657603496958</v>
      </c>
      <c r="T227" s="1">
        <v>2.1148961913472957</v>
      </c>
      <c r="U227">
        <f>'Datastream-M'!BL228</f>
        <v>12.78</v>
      </c>
      <c r="V227" s="41">
        <f t="shared" si="6"/>
        <v>21.089108910891088</v>
      </c>
      <c r="W227">
        <f>'Datastream-M'!BM228</f>
        <v>10.69</v>
      </c>
      <c r="X227" s="41">
        <f t="shared" si="7"/>
        <v>16.599378881987576</v>
      </c>
      <c r="Y227" t="str">
        <f>'Datastream-M'!W228</f>
        <v>#NA</v>
      </c>
      <c r="Z227" t="str">
        <f>'Datastream-M'!X228</f>
        <v>#NA</v>
      </c>
      <c r="AA227" s="42" t="str">
        <f>'Datastream-M'!Y228</f>
        <v>#NA</v>
      </c>
      <c r="AB227">
        <f>'Datastream-M'!Z228</f>
        <v>113.5</v>
      </c>
      <c r="AE227">
        <f>'Datastream-M'!AC228</f>
        <v>1.062811</v>
      </c>
      <c r="AH227" t="str">
        <f>'Datastream-M'!AD228</f>
        <v>#NA</v>
      </c>
      <c r="AJ227">
        <f>'Datastream-M'!AF228</f>
        <v>94.514106999999996</v>
      </c>
      <c r="AK227">
        <f>'Datastream-M'!AG228</f>
        <v>14.1</v>
      </c>
      <c r="AL227">
        <f>'Datastream-M'!AH228</f>
        <v>42.1</v>
      </c>
      <c r="AQ227" s="2">
        <f>'Datastream-M'!AM228</f>
        <v>53.755200000000002</v>
      </c>
      <c r="AR227" s="2">
        <f>'Datastream-M'!AN228</f>
        <v>101.8022</v>
      </c>
      <c r="AS227" s="8">
        <f>'West-Deutschland-Q'!AI228</f>
        <v>28.3</v>
      </c>
      <c r="AT227" s="8">
        <f>100-'West-Deutschland-Q'!AJ228</f>
        <v>94</v>
      </c>
      <c r="AV227" s="19">
        <f>'[5]Deutschland Monatsdaten'!K227</f>
        <v>2.9057395742315872</v>
      </c>
      <c r="AW227" s="1">
        <f>'[5]Deutschland Monatsdaten'!J227</f>
        <v>0.20409414356049435</v>
      </c>
      <c r="BE227" t="str">
        <f>'Datastream-M'!AU228</f>
        <v>#NA</v>
      </c>
      <c r="BF227">
        <f>'Datastream-M'!AV228</f>
        <v>64.3</v>
      </c>
      <c r="BH227" s="1">
        <f>'Datastream-M'!AX228</f>
        <v>27.4</v>
      </c>
      <c r="BI227" s="1">
        <f>'Datastream-M'!AY228</f>
        <v>33.700000000000003</v>
      </c>
      <c r="BJ227" s="1">
        <f>'Datastream-M'!AZ228</f>
        <v>66.2</v>
      </c>
      <c r="BK227">
        <f>'Datastream-M'!BA228</f>
        <v>88.5</v>
      </c>
      <c r="BL227">
        <f>'Datastream-M'!BB228</f>
        <v>50.8</v>
      </c>
      <c r="BM227" s="26">
        <f>'Datastream-M'!BC228</f>
        <v>60.6</v>
      </c>
      <c r="BN227" s="26"/>
      <c r="BO227">
        <f>'Datastream-M'!AV227</f>
        <v>64.400000000000006</v>
      </c>
      <c r="BP227" s="38">
        <f t="shared" si="8"/>
        <v>60.6</v>
      </c>
      <c r="BQ227" s="30">
        <f t="shared" si="9"/>
        <v>13.266704992703312</v>
      </c>
      <c r="BU227" s="40">
        <f>'Datastream-M'!CS228</f>
        <v>107.8</v>
      </c>
      <c r="BV227" s="40">
        <f>'Datastream-M'!CT228</f>
        <v>121.6</v>
      </c>
      <c r="BX227" s="41">
        <f>'Datastream-M'!BG228</f>
        <v>2.52</v>
      </c>
      <c r="BY227" s="41">
        <f>'Datastream-M'!BH228</f>
        <v>2.29</v>
      </c>
      <c r="BZ227" s="40"/>
      <c r="CF227" s="1">
        <v>-0.32712684077525594</v>
      </c>
      <c r="CN227" s="8">
        <f>'West-Deutschland-Q'!AP228</f>
        <v>5.5</v>
      </c>
      <c r="CO227" s="8">
        <f>'West-Deutschland-Q'!AQ228</f>
        <v>1</v>
      </c>
      <c r="CV227">
        <f>'Datastream-M'!CF228</f>
        <v>458180</v>
      </c>
      <c r="DE227" s="8">
        <f>'West-Deutschland-Q'!AR228</f>
        <v>71.7</v>
      </c>
      <c r="DK227">
        <f>'Datastream-M'!CW228</f>
        <v>2.66</v>
      </c>
      <c r="DW227" s="19">
        <f>'[8]weltindexip-usd'!B107</f>
        <v>1.2935664998180267</v>
      </c>
      <c r="EB227">
        <f>'Datastream-M'!DN228</f>
        <v>0.42501800000000001</v>
      </c>
      <c r="EF227" s="1" t="str">
        <f>'Datastream-M'!DQ228</f>
        <v>#NA</v>
      </c>
    </row>
    <row r="228" spans="1:136">
      <c r="A228" s="3">
        <v>28809</v>
      </c>
      <c r="B228" t="str">
        <f>'Datastream-M'!B229</f>
        <v>#NA</v>
      </c>
      <c r="C228" s="9">
        <f>[7]Rawdata!D236</f>
        <v>100.60328687330977</v>
      </c>
      <c r="D228" s="9">
        <f>[7]Rawdata!G236</f>
        <v>99.53729252451501</v>
      </c>
      <c r="E228" s="9">
        <f>[7]Rawdata!J236</f>
        <v>101.63934426229508</v>
      </c>
      <c r="F228">
        <f>'Datastream-M'!F229</f>
        <v>47.7</v>
      </c>
      <c r="G228">
        <f>'Datastream-M'!G229</f>
        <v>1.028057</v>
      </c>
      <c r="H228">
        <f>'Datastream-M'!H229</f>
        <v>121.4</v>
      </c>
      <c r="I228">
        <f>'Datastream-M'!I229</f>
        <v>182.4</v>
      </c>
      <c r="J228">
        <f>'Datastream-M'!J229</f>
        <v>3.85</v>
      </c>
      <c r="K228" t="str">
        <f>'Datastream-M'!K229</f>
        <v>#NA</v>
      </c>
      <c r="L228">
        <f>'Datastream-M'!L229</f>
        <v>581.79999999999995</v>
      </c>
      <c r="M228">
        <f>'Datastream-M'!M229</f>
        <v>195217</v>
      </c>
      <c r="N228" t="str">
        <f>'Datastream-M'!N229</f>
        <v>#NA</v>
      </c>
      <c r="O228">
        <f>'Datastream-M'!O229</f>
        <v>429</v>
      </c>
      <c r="P228">
        <f>'Datastream-M'!P229</f>
        <v>3.6</v>
      </c>
      <c r="Q228" s="8">
        <v>12</v>
      </c>
      <c r="R228" s="8">
        <v>9</v>
      </c>
      <c r="S228" s="1">
        <f>'[2]Deutschland Monatsdaten'!C228</f>
        <v>-0.11527377331211947</v>
      </c>
      <c r="T228" s="1">
        <v>2.1332408491662664</v>
      </c>
      <c r="U228">
        <f>'Datastream-M'!BL229</f>
        <v>12.63</v>
      </c>
      <c r="V228" s="41">
        <f t="shared" si="6"/>
        <v>20.841584158415845</v>
      </c>
      <c r="W228">
        <f>'Datastream-M'!BM229</f>
        <v>10.89</v>
      </c>
      <c r="X228" s="41">
        <f t="shared" si="7"/>
        <v>16.93623639191291</v>
      </c>
      <c r="Y228" t="str">
        <f>'Datastream-M'!W229</f>
        <v>#NA</v>
      </c>
      <c r="Z228" t="str">
        <f>'Datastream-M'!X229</f>
        <v>#NA</v>
      </c>
      <c r="AA228" s="42" t="str">
        <f>'Datastream-M'!Y229</f>
        <v>#NA</v>
      </c>
      <c r="AB228">
        <f>'Datastream-M'!Z229</f>
        <v>113.2</v>
      </c>
      <c r="AE228">
        <f>'Datastream-M'!AC229</f>
        <v>1.028057</v>
      </c>
      <c r="AH228" t="str">
        <f>'Datastream-M'!AD229</f>
        <v>#NA</v>
      </c>
      <c r="AJ228">
        <f>'Datastream-M'!AF229</f>
        <v>94.236760000000004</v>
      </c>
      <c r="AK228">
        <f>'Datastream-M'!AG229</f>
        <v>14.37</v>
      </c>
      <c r="AL228">
        <f>'Datastream-M'!AH229</f>
        <v>42.2</v>
      </c>
      <c r="AQ228" s="2">
        <f>'Datastream-M'!AM229</f>
        <v>53.997599999999998</v>
      </c>
      <c r="AR228" s="2">
        <f>'Datastream-M'!AN229</f>
        <v>102.0535</v>
      </c>
      <c r="AS228" s="8">
        <f>'West-Deutschland-Q'!AI229</f>
        <v>10.199999999999999</v>
      </c>
      <c r="AT228" s="8">
        <f>100-'West-Deutschland-Q'!AJ229</f>
        <v>84</v>
      </c>
      <c r="AV228" s="19">
        <f>'[5]Deutschland Monatsdaten'!K228</f>
        <v>2.9206771377582941</v>
      </c>
      <c r="AW228" s="1">
        <f>'[5]Deutschland Monatsdaten'!J228</f>
        <v>-0.11675370751456216</v>
      </c>
      <c r="BE228" t="str">
        <f>'Datastream-M'!AU229</f>
        <v>#NA</v>
      </c>
      <c r="BF228">
        <f>'Datastream-M'!AV229</f>
        <v>64.7</v>
      </c>
      <c r="BH228" s="1">
        <f>'Datastream-M'!AX229</f>
        <v>30.3</v>
      </c>
      <c r="BI228" s="1">
        <f>'Datastream-M'!AY229</f>
        <v>36.1</v>
      </c>
      <c r="BJ228" s="1">
        <f>'Datastream-M'!AZ229</f>
        <v>65.8</v>
      </c>
      <c r="BK228">
        <f>'Datastream-M'!BA229</f>
        <v>86.9</v>
      </c>
      <c r="BL228">
        <f>'Datastream-M'!BB229</f>
        <v>51.1</v>
      </c>
      <c r="BM228" s="26">
        <f>'Datastream-M'!BC229</f>
        <v>60.8</v>
      </c>
      <c r="BN228" s="26"/>
      <c r="BO228">
        <f>'Datastream-M'!AV228</f>
        <v>64.3</v>
      </c>
      <c r="BP228" s="38">
        <f t="shared" si="8"/>
        <v>60.6</v>
      </c>
      <c r="BQ228" s="30">
        <f t="shared" si="9"/>
        <v>13.977824186791199</v>
      </c>
      <c r="BU228" s="40">
        <f>'Datastream-M'!CS229</f>
        <v>107.6</v>
      </c>
      <c r="BV228" s="40">
        <f>'Datastream-M'!CT229</f>
        <v>121</v>
      </c>
      <c r="BX228" s="41">
        <f>'Datastream-M'!BG229</f>
        <v>2.58</v>
      </c>
      <c r="BY228" s="41">
        <f>'Datastream-M'!BH229</f>
        <v>1.98</v>
      </c>
      <c r="BZ228" s="40"/>
      <c r="CF228" s="1">
        <v>-1.5970257240111228E-2</v>
      </c>
      <c r="CN228" s="8">
        <f>'West-Deutschland-Q'!AP229</f>
        <v>2.6</v>
      </c>
      <c r="CO228" s="8">
        <f>'West-Deutschland-Q'!AQ229</f>
        <v>2</v>
      </c>
      <c r="CV228">
        <f>'Datastream-M'!CF229</f>
        <v>464264</v>
      </c>
      <c r="DE228" s="8">
        <f>'West-Deutschland-Q'!AR229</f>
        <v>70.400000000000006</v>
      </c>
      <c r="DK228">
        <f>'Datastream-M'!CW229</f>
        <v>2.81</v>
      </c>
      <c r="DW228" s="19">
        <f>'[8]weltindexip-usd'!B108</f>
        <v>1.3023940913553211</v>
      </c>
      <c r="EB228">
        <f>'Datastream-M'!DN229</f>
        <v>0.44140699999999999</v>
      </c>
      <c r="EF228" s="1" t="str">
        <f>'Datastream-M'!DQ229</f>
        <v>#NA</v>
      </c>
    </row>
    <row r="229" spans="1:136">
      <c r="A229" s="3">
        <v>28839</v>
      </c>
      <c r="B229" t="str">
        <f>'Datastream-M'!B230</f>
        <v>#NA</v>
      </c>
      <c r="C229" s="9">
        <f>[7]Rawdata!D237</f>
        <v>100.90285001040149</v>
      </c>
      <c r="D229" s="9">
        <f>[7]Rawdata!G237</f>
        <v>99.74105361463684</v>
      </c>
      <c r="E229" s="9">
        <f>[7]Rawdata!J237</f>
        <v>102.07976510888182</v>
      </c>
      <c r="F229">
        <f>'Datastream-M'!F230</f>
        <v>46.6</v>
      </c>
      <c r="G229">
        <f>'Datastream-M'!G230</f>
        <v>1.0405230000000001</v>
      </c>
      <c r="H229">
        <f>'Datastream-M'!H230</f>
        <v>121.6</v>
      </c>
      <c r="I229">
        <f>'Datastream-M'!I230</f>
        <v>182.3</v>
      </c>
      <c r="J229">
        <f>'Datastream-M'!J230</f>
        <v>4.0599999999999996</v>
      </c>
      <c r="K229" t="str">
        <f>'Datastream-M'!K230</f>
        <v>#NA</v>
      </c>
      <c r="L229">
        <f>'Datastream-M'!L230</f>
        <v>575.20000000000005</v>
      </c>
      <c r="M229">
        <f>'Datastream-M'!M230</f>
        <v>155446</v>
      </c>
      <c r="N229" t="str">
        <f>'Datastream-M'!N230</f>
        <v>#NA</v>
      </c>
      <c r="O229">
        <f>'Datastream-M'!O230</f>
        <v>440</v>
      </c>
      <c r="P229">
        <f>'Datastream-M'!P230</f>
        <v>3.6</v>
      </c>
      <c r="Q229" s="8">
        <v>19</v>
      </c>
      <c r="R229" s="8">
        <v>8</v>
      </c>
      <c r="S229" s="1">
        <f>'[2]Deutschland Monatsdaten'!C229</f>
        <v>0.10004687705458026</v>
      </c>
      <c r="T229" s="1">
        <v>2.1850389560552248</v>
      </c>
      <c r="U229">
        <f>'Datastream-M'!BL230</f>
        <v>12.83</v>
      </c>
      <c r="V229" s="41">
        <f t="shared" si="6"/>
        <v>21.101973684210527</v>
      </c>
      <c r="W229">
        <f>'Datastream-M'!BM230</f>
        <v>11.04</v>
      </c>
      <c r="X229" s="41">
        <f t="shared" si="7"/>
        <v>17.063369397217926</v>
      </c>
      <c r="Y229" t="str">
        <f>'Datastream-M'!W230</f>
        <v>#NA</v>
      </c>
      <c r="Z229" t="str">
        <f>'Datastream-M'!X230</f>
        <v>#NA</v>
      </c>
      <c r="AA229" s="42" t="str">
        <f>'Datastream-M'!Y230</f>
        <v>#NA</v>
      </c>
      <c r="AB229">
        <f>'Datastream-M'!Z230</f>
        <v>113.5</v>
      </c>
      <c r="AE229">
        <f>'Datastream-M'!AC230</f>
        <v>1.0405230000000001</v>
      </c>
      <c r="AH229" t="str">
        <f>'Datastream-M'!AD230</f>
        <v>#NA</v>
      </c>
      <c r="AJ229">
        <f>'Datastream-M'!AF230</f>
        <v>94.099378999999999</v>
      </c>
      <c r="AK229">
        <f>'Datastream-M'!AG230</f>
        <v>14.96</v>
      </c>
      <c r="AL229">
        <f>'Datastream-M'!AH230</f>
        <v>42.3</v>
      </c>
      <c r="AQ229" s="2">
        <f>'Datastream-M'!AM230</f>
        <v>54.217199999999998</v>
      </c>
      <c r="AR229" s="2">
        <f>'Datastream-M'!AN230</f>
        <v>102.2634</v>
      </c>
      <c r="AS229" s="8">
        <f>'West-Deutschland-Q'!AI230</f>
        <v>38.200000000000003</v>
      </c>
      <c r="AT229" s="8">
        <f>100-'West-Deutschland-Q'!AJ230</f>
        <v>31</v>
      </c>
      <c r="AV229" s="19">
        <f>'[5]Deutschland Monatsdaten'!K229</f>
        <v>2.9382699922100732</v>
      </c>
      <c r="AW229" s="1">
        <f>'[5]Deutschland Monatsdaten'!J229</f>
        <v>3.534586165517286E-2</v>
      </c>
      <c r="BE229" t="str">
        <f>'Datastream-M'!AU230</f>
        <v>#NA</v>
      </c>
      <c r="BF229">
        <f>'Datastream-M'!AV230</f>
        <v>64.7</v>
      </c>
      <c r="BH229" s="1">
        <f>'Datastream-M'!AX230</f>
        <v>31.2</v>
      </c>
      <c r="BI229" s="1">
        <f>'Datastream-M'!AY230</f>
        <v>36.6</v>
      </c>
      <c r="BJ229" s="1">
        <f>'Datastream-M'!AZ230</f>
        <v>64.5</v>
      </c>
      <c r="BK229">
        <f>'Datastream-M'!BA230</f>
        <v>84.3</v>
      </c>
      <c r="BL229">
        <f>'Datastream-M'!BB230</f>
        <v>50.7</v>
      </c>
      <c r="BM229" s="26">
        <f>'Datastream-M'!BC230</f>
        <v>61</v>
      </c>
      <c r="BN229" s="26"/>
      <c r="BO229">
        <f>'Datastream-M'!AV229</f>
        <v>64.7</v>
      </c>
      <c r="BP229" s="38">
        <f t="shared" si="8"/>
        <v>60.8</v>
      </c>
      <c r="BQ229" s="30">
        <f t="shared" si="9"/>
        <v>14.377385218779402</v>
      </c>
      <c r="BU229" s="40">
        <f>'Datastream-M'!CS230</f>
        <v>107.6</v>
      </c>
      <c r="BV229" s="40">
        <f>'Datastream-M'!CT230</f>
        <v>122</v>
      </c>
      <c r="BX229" s="41">
        <f>'Datastream-M'!BG230</f>
        <v>2.64</v>
      </c>
      <c r="BY229" s="41">
        <f>'Datastream-M'!BH230</f>
        <v>2.21</v>
      </c>
      <c r="BZ229" s="40"/>
      <c r="CF229" s="1">
        <v>-0.19456090643285195</v>
      </c>
      <c r="CN229" s="8">
        <f>'West-Deutschland-Q'!AP230</f>
        <v>1.9</v>
      </c>
      <c r="CO229" s="8">
        <f>'West-Deutschland-Q'!AQ230</f>
        <v>1.5</v>
      </c>
      <c r="CV229">
        <f>'Datastream-M'!CF230</f>
        <v>474251</v>
      </c>
      <c r="DE229" s="8">
        <f>'West-Deutschland-Q'!AR230</f>
        <v>60</v>
      </c>
      <c r="DK229">
        <f>'Datastream-M'!CW230</f>
        <v>3.17</v>
      </c>
      <c r="DW229" s="19">
        <f>'[8]weltindexip-usd'!B109</f>
        <v>1.3218700145863385</v>
      </c>
      <c r="EB229">
        <f>'Datastream-M'!DN230</f>
        <v>0.45504</v>
      </c>
      <c r="EF229" s="1" t="str">
        <f>'Datastream-M'!DQ230</f>
        <v>#NA</v>
      </c>
    </row>
    <row r="230" spans="1:136">
      <c r="A230" s="3">
        <v>28870</v>
      </c>
      <c r="B230" t="str">
        <f>'Datastream-M'!B231</f>
        <v>#NA</v>
      </c>
      <c r="C230" s="9">
        <f>[7]Rawdata!D238</f>
        <v>100.80299563137092</v>
      </c>
      <c r="D230" s="9">
        <f>[7]Rawdata!G238</f>
        <v>100.40327715753278</v>
      </c>
      <c r="E230" s="9">
        <f>[7]Rawdata!J238</f>
        <v>101.19892341570835</v>
      </c>
      <c r="F230">
        <f>'Datastream-M'!F231</f>
        <v>46</v>
      </c>
      <c r="G230">
        <f>'Datastream-M'!G231</f>
        <v>1.0576140000000001</v>
      </c>
      <c r="H230">
        <f>'Datastream-M'!H231</f>
        <v>114.5</v>
      </c>
      <c r="I230">
        <f>'Datastream-M'!I231</f>
        <v>181.2</v>
      </c>
      <c r="J230">
        <f>'Datastream-M'!J231</f>
        <v>3.89</v>
      </c>
      <c r="K230" t="str">
        <f>'Datastream-M'!K231</f>
        <v>#NA</v>
      </c>
      <c r="L230">
        <f>'Datastream-M'!L231</f>
        <v>580.20000000000005</v>
      </c>
      <c r="M230">
        <f>'Datastream-M'!M231</f>
        <v>198373</v>
      </c>
      <c r="N230" t="str">
        <f>'Datastream-M'!N231</f>
        <v>#NA</v>
      </c>
      <c r="O230">
        <f>'Datastream-M'!O231</f>
        <v>529</v>
      </c>
      <c r="P230">
        <f>'Datastream-M'!P231</f>
        <v>3.6</v>
      </c>
      <c r="Q230" s="8">
        <v>16</v>
      </c>
      <c r="R230" s="8">
        <v>7</v>
      </c>
      <c r="S230" s="1">
        <f>'[2]Deutschland Monatsdaten'!C230</f>
        <v>6.1620368318267713E-2</v>
      </c>
      <c r="T230" s="1">
        <v>2.1261728130671869</v>
      </c>
      <c r="U230">
        <f>'Datastream-M'!BL231</f>
        <v>12.27</v>
      </c>
      <c r="V230" s="41">
        <f t="shared" si="6"/>
        <v>20.114754098360656</v>
      </c>
      <c r="W230">
        <f>'Datastream-M'!BM231</f>
        <v>10.84</v>
      </c>
      <c r="X230" s="41">
        <f t="shared" si="7"/>
        <v>16.754250386398763</v>
      </c>
      <c r="Y230" t="str">
        <f>'Datastream-M'!W231</f>
        <v>#NA</v>
      </c>
      <c r="Z230" t="str">
        <f>'Datastream-M'!X231</f>
        <v>#NA</v>
      </c>
      <c r="AA230" s="42" t="str">
        <f>'Datastream-M'!Y231</f>
        <v>#NA</v>
      </c>
      <c r="AB230">
        <f>'Datastream-M'!Z231</f>
        <v>114.2</v>
      </c>
      <c r="AE230">
        <f>'Datastream-M'!AC231</f>
        <v>1.0576140000000001</v>
      </c>
      <c r="AH230" t="str">
        <f>'Datastream-M'!AD231</f>
        <v>#NA</v>
      </c>
      <c r="AJ230">
        <f>'Datastream-M'!AF231</f>
        <v>93.140243999999996</v>
      </c>
      <c r="AK230">
        <f>'Datastream-M'!AG231</f>
        <v>16.37</v>
      </c>
      <c r="AL230">
        <f>'Datastream-M'!AH231</f>
        <v>42.4</v>
      </c>
      <c r="AQ230" s="2">
        <f>'Datastream-M'!AM231</f>
        <v>54.426200000000001</v>
      </c>
      <c r="AR230" s="2">
        <f>'Datastream-M'!AN231</f>
        <v>102.45489999999999</v>
      </c>
      <c r="AS230" s="8">
        <f>'West-Deutschland-Q'!AI231</f>
        <v>43.7</v>
      </c>
      <c r="AT230" s="8">
        <f>100-'West-Deutschland-Q'!AJ231</f>
        <v>4</v>
      </c>
      <c r="AV230" s="19">
        <f>'[5]Deutschland Monatsdaten'!K230</f>
        <v>2.9532201067033998</v>
      </c>
      <c r="AW230" s="1">
        <f>'[5]Deutschland Monatsdaten'!J230</f>
        <v>5.8631079771567035E-2</v>
      </c>
      <c r="BE230">
        <f>'Datastream-M'!AU231</f>
        <v>73.680000000000007</v>
      </c>
      <c r="BF230">
        <f>'Datastream-M'!AV231</f>
        <v>65.400000000000006</v>
      </c>
      <c r="BH230" s="1">
        <f>'Datastream-M'!AX231</f>
        <v>36.5</v>
      </c>
      <c r="BI230" s="1">
        <f>'Datastream-M'!AY231</f>
        <v>41.1</v>
      </c>
      <c r="BJ230" s="1">
        <f>'Datastream-M'!AZ231</f>
        <v>65.099999999999994</v>
      </c>
      <c r="BK230">
        <f>'Datastream-M'!BA231</f>
        <v>83.6</v>
      </c>
      <c r="BL230">
        <f>'Datastream-M'!BB231</f>
        <v>52.1</v>
      </c>
      <c r="BM230" s="26">
        <f>'Datastream-M'!BC231</f>
        <v>61</v>
      </c>
      <c r="BN230" s="26"/>
      <c r="BO230">
        <f>'Datastream-M'!AV230</f>
        <v>64.7</v>
      </c>
      <c r="BP230" s="38">
        <f t="shared" si="8"/>
        <v>61</v>
      </c>
      <c r="BQ230" s="30">
        <f t="shared" si="9"/>
        <v>15.478236861463634</v>
      </c>
      <c r="BU230" s="40">
        <f>'Datastream-M'!CS231</f>
        <v>107.6</v>
      </c>
      <c r="BV230" s="40">
        <f>'Datastream-M'!CT231</f>
        <v>123.7</v>
      </c>
      <c r="BX230" s="41">
        <f>'Datastream-M'!BG231</f>
        <v>2.33</v>
      </c>
      <c r="BY230" s="41">
        <f>'Datastream-M'!BH231</f>
        <v>2.06</v>
      </c>
      <c r="BZ230" s="40"/>
      <c r="CF230" s="1">
        <v>-0.5420676234286278</v>
      </c>
      <c r="CN230" s="8">
        <f>'West-Deutschland-Q'!AP231</f>
        <v>0.7</v>
      </c>
      <c r="CO230" s="8">
        <f>'West-Deutschland-Q'!AQ231</f>
        <v>1.9</v>
      </c>
      <c r="CV230">
        <f>'Datastream-M'!CF231</f>
        <v>470584</v>
      </c>
      <c r="DE230" s="8">
        <f>'West-Deutschland-Q'!AR231</f>
        <v>31.4</v>
      </c>
      <c r="DK230">
        <f>'Datastream-M'!CW231</f>
        <v>2.66</v>
      </c>
      <c r="DW230" s="19">
        <f>'[8]weltindexip-usd'!B110</f>
        <v>1.3012026199470705</v>
      </c>
      <c r="EB230">
        <f>'Datastream-M'!DN231</f>
        <v>0.45691100000000001</v>
      </c>
      <c r="EF230" s="1" t="str">
        <f>'Datastream-M'!DQ231</f>
        <v>#NA</v>
      </c>
    </row>
    <row r="231" spans="1:136">
      <c r="A231" s="3">
        <v>28901</v>
      </c>
      <c r="B231" t="str">
        <f>'Datastream-M'!B232</f>
        <v>#NA</v>
      </c>
      <c r="C231" s="9">
        <f>[7]Rawdata!D239</f>
        <v>100.45350530476389</v>
      </c>
      <c r="D231" s="9">
        <f>[7]Rawdata!G239</f>
        <v>100.35233688500233</v>
      </c>
      <c r="E231" s="9">
        <f>[7]Rawdata!J239</f>
        <v>100.56275997063861</v>
      </c>
      <c r="F231">
        <f>'Datastream-M'!F232</f>
        <v>46.8</v>
      </c>
      <c r="G231">
        <f>'Datastream-M'!G232</f>
        <v>1.0533619999999999</v>
      </c>
      <c r="H231">
        <f>'Datastream-M'!H232</f>
        <v>115.3</v>
      </c>
      <c r="I231">
        <f>'Datastream-M'!I232</f>
        <v>183.2</v>
      </c>
      <c r="J231">
        <f>'Datastream-M'!J232</f>
        <v>4.1500000000000004</v>
      </c>
      <c r="K231" t="str">
        <f>'Datastream-M'!K232</f>
        <v>#NA</v>
      </c>
      <c r="L231">
        <f>'Datastream-M'!L232</f>
        <v>563.9</v>
      </c>
      <c r="M231">
        <f>'Datastream-M'!M232</f>
        <v>211327</v>
      </c>
      <c r="N231" t="str">
        <f>'Datastream-M'!N232</f>
        <v>#NA</v>
      </c>
      <c r="O231">
        <f>'Datastream-M'!O232</f>
        <v>464</v>
      </c>
      <c r="P231">
        <f>'Datastream-M'!P232</f>
        <v>3.6</v>
      </c>
      <c r="Q231" s="8">
        <v>19</v>
      </c>
      <c r="R231" s="8">
        <v>6</v>
      </c>
      <c r="S231" s="1">
        <f>'[2]Deutschland Monatsdaten'!C231</f>
        <v>4.9145010344805062E-2</v>
      </c>
      <c r="T231" s="1">
        <v>2.1468202175385787</v>
      </c>
      <c r="U231">
        <f>'Datastream-M'!BL232</f>
        <v>12.48</v>
      </c>
      <c r="V231" s="41">
        <f t="shared" si="6"/>
        <v>20.459016393442624</v>
      </c>
      <c r="W231">
        <f>'Datastream-M'!BM232</f>
        <v>11.1</v>
      </c>
      <c r="X231" s="41">
        <f t="shared" si="7"/>
        <v>16.972477064220183</v>
      </c>
      <c r="Y231" t="str">
        <f>'Datastream-M'!W232</f>
        <v>#NA</v>
      </c>
      <c r="Z231" t="str">
        <f>'Datastream-M'!X232</f>
        <v>#NA</v>
      </c>
      <c r="AA231" s="42" t="str">
        <f>'Datastream-M'!Y232</f>
        <v>#NA</v>
      </c>
      <c r="AB231">
        <f>'Datastream-M'!Z232</f>
        <v>113.5</v>
      </c>
      <c r="AE231">
        <f>'Datastream-M'!AC232</f>
        <v>1.0533619999999999</v>
      </c>
      <c r="AH231" t="str">
        <f>'Datastream-M'!AD232</f>
        <v>#NA</v>
      </c>
      <c r="AJ231">
        <f>'Datastream-M'!AF232</f>
        <v>91.407407000000006</v>
      </c>
      <c r="AK231">
        <f>'Datastream-M'!AG232</f>
        <v>19.100000000000001</v>
      </c>
      <c r="AL231">
        <f>'Datastream-M'!AH232</f>
        <v>42.5</v>
      </c>
      <c r="AQ231" s="2">
        <f>'Datastream-M'!AM232</f>
        <v>54.630099999999999</v>
      </c>
      <c r="AR231" s="2">
        <f>'Datastream-M'!AN232</f>
        <v>102.6388</v>
      </c>
      <c r="AS231" s="8">
        <f>'West-Deutschland-Q'!AI232</f>
        <v>45.2</v>
      </c>
      <c r="AT231" s="8">
        <f>100-'West-Deutschland-Q'!AJ232</f>
        <v>8</v>
      </c>
      <c r="AV231" s="19">
        <f>'[5]Deutschland Monatsdaten'!K231</f>
        <v>2.9715285745339886</v>
      </c>
      <c r="AW231" s="1">
        <f>'[5]Deutschland Monatsdaten'!J231</f>
        <v>0.20738088856928683</v>
      </c>
      <c r="BE231">
        <f>'Datastream-M'!AU232</f>
        <v>73.650000000000006</v>
      </c>
      <c r="BF231">
        <f>'Datastream-M'!AV232</f>
        <v>66.8</v>
      </c>
      <c r="BH231" s="1">
        <f>'Datastream-M'!AX232</f>
        <v>47.5</v>
      </c>
      <c r="BI231" s="1">
        <f>'Datastream-M'!AY232</f>
        <v>50.8</v>
      </c>
      <c r="BJ231" s="1">
        <f>'Datastream-M'!AZ232</f>
        <v>67.599999999999994</v>
      </c>
      <c r="BK231">
        <f>'Datastream-M'!BA232</f>
        <v>84.6</v>
      </c>
      <c r="BL231">
        <f>'Datastream-M'!BB232</f>
        <v>55.8</v>
      </c>
      <c r="BM231" s="26">
        <f>'Datastream-M'!BC232</f>
        <v>61.5</v>
      </c>
      <c r="BN231" s="26"/>
      <c r="BO231">
        <f>'Datastream-M'!AV231</f>
        <v>65.400000000000006</v>
      </c>
      <c r="BP231" s="38">
        <f t="shared" si="8"/>
        <v>61</v>
      </c>
      <c r="BQ231" s="30">
        <f t="shared" si="9"/>
        <v>18.132417915208638</v>
      </c>
      <c r="BU231" s="40">
        <f>'Datastream-M'!CS232</f>
        <v>106.9</v>
      </c>
      <c r="BV231" s="40">
        <f>'Datastream-M'!CT232</f>
        <v>122.8</v>
      </c>
      <c r="BX231" s="41">
        <f>'Datastream-M'!BG232</f>
        <v>2.54</v>
      </c>
      <c r="BY231" s="41">
        <f>'Datastream-M'!BH232</f>
        <v>2.2999999999999998</v>
      </c>
      <c r="BZ231" s="40"/>
      <c r="CF231" s="1">
        <v>-0.50009253810113574</v>
      </c>
      <c r="CN231" s="8">
        <f>'West-Deutschland-Q'!AP232</f>
        <v>-1.5</v>
      </c>
      <c r="CO231" s="8">
        <f>'West-Deutschland-Q'!AQ232</f>
        <v>0.3</v>
      </c>
      <c r="CV231">
        <f>'Datastream-M'!CF232</f>
        <v>475935</v>
      </c>
      <c r="DE231" s="8">
        <f>'West-Deutschland-Q'!AR232</f>
        <v>35.799999999999997</v>
      </c>
      <c r="DK231">
        <f>'Datastream-M'!CW232</f>
        <v>2.71</v>
      </c>
      <c r="DW231" s="19">
        <f>'[8]weltindexip-usd'!B111</f>
        <v>1.3097885607082593</v>
      </c>
      <c r="EB231">
        <f>'Datastream-M'!DN232</f>
        <v>0.46554299999999998</v>
      </c>
      <c r="EF231" s="1" t="str">
        <f>'Datastream-M'!DQ232</f>
        <v>#NA</v>
      </c>
    </row>
    <row r="232" spans="1:136">
      <c r="A232" s="3">
        <v>28929</v>
      </c>
      <c r="B232" t="str">
        <f>'Datastream-M'!B233</f>
        <v>#NA</v>
      </c>
      <c r="C232" s="9">
        <f>[7]Rawdata!D240</f>
        <v>100.85292282088621</v>
      </c>
      <c r="D232" s="9">
        <f>[7]Rawdata!G240</f>
        <v>103.00123105658614</v>
      </c>
      <c r="E232" s="9">
        <f>[7]Rawdata!J240</f>
        <v>98.801076584291664</v>
      </c>
      <c r="F232">
        <f>'Datastream-M'!F233</f>
        <v>47.3</v>
      </c>
      <c r="G232">
        <f>'Datastream-M'!G233</f>
        <v>1.051536</v>
      </c>
      <c r="H232">
        <f>'Datastream-M'!H233</f>
        <v>115.3</v>
      </c>
      <c r="I232">
        <f>'Datastream-M'!I233</f>
        <v>183.2</v>
      </c>
      <c r="J232">
        <f>'Datastream-M'!J233</f>
        <v>4.47</v>
      </c>
      <c r="K232" t="str">
        <f>'Datastream-M'!K233</f>
        <v>#NA</v>
      </c>
      <c r="L232">
        <f>'Datastream-M'!L233</f>
        <v>555</v>
      </c>
      <c r="M232">
        <f>'Datastream-M'!M233</f>
        <v>361956</v>
      </c>
      <c r="N232" t="str">
        <f>'Datastream-M'!N233</f>
        <v>#NA</v>
      </c>
      <c r="O232">
        <f>'Datastream-M'!O233</f>
        <v>479</v>
      </c>
      <c r="P232">
        <f>'Datastream-M'!P233</f>
        <v>3.4</v>
      </c>
      <c r="Q232" s="8">
        <v>15</v>
      </c>
      <c r="R232" s="8">
        <v>7</v>
      </c>
      <c r="S232" s="1">
        <f>'[2]Deutschland Monatsdaten'!C232</f>
        <v>8.676237996345583E-2</v>
      </c>
      <c r="T232" s="1">
        <v>2.1625101790562482</v>
      </c>
      <c r="U232">
        <f>'Datastream-M'!BL233</f>
        <v>13.04</v>
      </c>
      <c r="V232" s="41">
        <f t="shared" si="6"/>
        <v>21.203252032520322</v>
      </c>
      <c r="W232">
        <f>'Datastream-M'!BM233</f>
        <v>11.61</v>
      </c>
      <c r="X232" s="41">
        <f t="shared" si="7"/>
        <v>17.380239520958082</v>
      </c>
      <c r="Y232" t="str">
        <f>'Datastream-M'!W233</f>
        <v>#NA</v>
      </c>
      <c r="Z232" t="str">
        <f>'Datastream-M'!X233</f>
        <v>#NA</v>
      </c>
      <c r="AA232" s="42" t="str">
        <f>'Datastream-M'!Y233</f>
        <v>#NA</v>
      </c>
      <c r="AB232">
        <f>'Datastream-M'!Z233</f>
        <v>113</v>
      </c>
      <c r="AE232">
        <f>'Datastream-M'!AC233</f>
        <v>1.051536</v>
      </c>
      <c r="AH232" t="str">
        <f>'Datastream-M'!AD233</f>
        <v>#NA</v>
      </c>
      <c r="AJ232">
        <f>'Datastream-M'!AF233</f>
        <v>90.629575000000003</v>
      </c>
      <c r="AK232">
        <f>'Datastream-M'!AG233</f>
        <v>22.06</v>
      </c>
      <c r="AL232">
        <f>'Datastream-M'!AH233</f>
        <v>42.7</v>
      </c>
      <c r="AQ232" s="2">
        <f>'Datastream-M'!AM233</f>
        <v>54.814599999999999</v>
      </c>
      <c r="AR232" s="2">
        <f>'Datastream-M'!AN233</f>
        <v>102.7884</v>
      </c>
      <c r="AS232" s="8">
        <f>'West-Deutschland-Q'!AI233</f>
        <v>44.1</v>
      </c>
      <c r="AT232" s="8">
        <f>100-'West-Deutschland-Q'!AJ233</f>
        <v>46</v>
      </c>
      <c r="AV232" s="19">
        <f>'[5]Deutschland Monatsdaten'!K232</f>
        <v>2.9921421931115786</v>
      </c>
      <c r="AW232" s="1">
        <f>'[5]Deutschland Monatsdaten'!J232</f>
        <v>0.2011757917015364</v>
      </c>
      <c r="BE232">
        <f>'Datastream-M'!AU233</f>
        <v>73.63</v>
      </c>
      <c r="BF232">
        <f>'Datastream-M'!AV233</f>
        <v>67.8</v>
      </c>
      <c r="BH232" s="1">
        <f>'Datastream-M'!AX233</f>
        <v>46.2</v>
      </c>
      <c r="BI232" s="1">
        <f>'Datastream-M'!AY233</f>
        <v>50</v>
      </c>
      <c r="BJ232" s="1">
        <f>'Datastream-M'!AZ233</f>
        <v>69.8</v>
      </c>
      <c r="BK232">
        <f>'Datastream-M'!BA233</f>
        <v>86.1</v>
      </c>
      <c r="BL232">
        <f>'Datastream-M'!BB233</f>
        <v>58.5</v>
      </c>
      <c r="BM232" s="26">
        <f>'Datastream-M'!BC233</f>
        <v>61.7</v>
      </c>
      <c r="BN232" s="26"/>
      <c r="BO232">
        <f>'Datastream-M'!AV232</f>
        <v>66.8</v>
      </c>
      <c r="BP232" s="38">
        <f t="shared" si="8"/>
        <v>61.5</v>
      </c>
      <c r="BQ232" s="30">
        <f t="shared" si="9"/>
        <v>20.978834771229895</v>
      </c>
      <c r="BU232" s="40">
        <f>'Datastream-M'!CS233</f>
        <v>106.5</v>
      </c>
      <c r="BV232" s="40">
        <f>'Datastream-M'!CT233</f>
        <v>122.4</v>
      </c>
      <c r="BX232" s="41">
        <f>'Datastream-M'!BG233</f>
        <v>2.67</v>
      </c>
      <c r="BY232" s="41">
        <f>'Datastream-M'!BH233</f>
        <v>2.2000000000000002</v>
      </c>
      <c r="BZ232" s="40"/>
      <c r="CF232" s="1">
        <v>-0.59000873737765336</v>
      </c>
      <c r="CN232" s="8">
        <f>'West-Deutschland-Q'!AP233</f>
        <v>1.3</v>
      </c>
      <c r="CO232" s="8">
        <f>'West-Deutschland-Q'!AQ233</f>
        <v>3.5</v>
      </c>
      <c r="CV232">
        <f>'Datastream-M'!CF233</f>
        <v>481669</v>
      </c>
      <c r="DE232" s="8">
        <f>'West-Deutschland-Q'!AR233</f>
        <v>57.9</v>
      </c>
      <c r="DK232">
        <f>'Datastream-M'!CW233</f>
        <v>2.5099999999999998</v>
      </c>
      <c r="DW232" s="19">
        <f>'[8]weltindexip-usd'!B112</f>
        <v>1.3175951253084863</v>
      </c>
      <c r="EB232">
        <f>'Datastream-M'!DN233</f>
        <v>0.47370899999999999</v>
      </c>
      <c r="EF232" s="1" t="str">
        <f>'Datastream-M'!DQ233</f>
        <v>#NA</v>
      </c>
    </row>
    <row r="233" spans="1:136">
      <c r="A233" s="3">
        <v>28960</v>
      </c>
      <c r="B233" t="str">
        <f>'Datastream-M'!B234</f>
        <v>#NA</v>
      </c>
      <c r="C233" s="9">
        <f>[7]Rawdata!D241</f>
        <v>101.35219471603911</v>
      </c>
      <c r="D233" s="9">
        <f>[7]Rawdata!G241</f>
        <v>105.14072250286539</v>
      </c>
      <c r="E233" s="9">
        <f>[7]Rawdata!J241</f>
        <v>97.724492292635176</v>
      </c>
      <c r="F233">
        <f>'Datastream-M'!F234</f>
        <v>49.2</v>
      </c>
      <c r="G233">
        <f>'Datastream-M'!G234</f>
        <v>1.0326150000000001</v>
      </c>
      <c r="H233">
        <f>'Datastream-M'!H234</f>
        <v>116.7</v>
      </c>
      <c r="I233">
        <f>'Datastream-M'!I234</f>
        <v>184.5</v>
      </c>
      <c r="J233">
        <f>'Datastream-M'!J234</f>
        <v>5.54</v>
      </c>
      <c r="K233" t="str">
        <f>'Datastream-M'!K234</f>
        <v>#NA</v>
      </c>
      <c r="L233">
        <f>'Datastream-M'!L234</f>
        <v>554.70000000000005</v>
      </c>
      <c r="M233">
        <f>'Datastream-M'!M234</f>
        <v>290536</v>
      </c>
      <c r="N233" t="str">
        <f>'Datastream-M'!N234</f>
        <v>#NA</v>
      </c>
      <c r="O233">
        <f>'Datastream-M'!O234</f>
        <v>427</v>
      </c>
      <c r="P233">
        <f>'Datastream-M'!P234</f>
        <v>3.4</v>
      </c>
      <c r="Q233" s="8">
        <v>12</v>
      </c>
      <c r="R233" s="8">
        <v>5</v>
      </c>
      <c r="S233" s="1">
        <f>'[2]Deutschland Monatsdaten'!C233</f>
        <v>6.4814885431066116E-2</v>
      </c>
      <c r="T233" s="1">
        <v>2.1743398799913991</v>
      </c>
      <c r="U233">
        <f>'Datastream-M'!BL234</f>
        <v>13.45</v>
      </c>
      <c r="V233" s="41">
        <f t="shared" si="6"/>
        <v>21.799027552674229</v>
      </c>
      <c r="W233">
        <f>'Datastream-M'!BM234</f>
        <v>11.66</v>
      </c>
      <c r="X233" s="41">
        <f t="shared" si="7"/>
        <v>17.197640117994101</v>
      </c>
      <c r="Y233" t="str">
        <f>'Datastream-M'!W234</f>
        <v>#NA</v>
      </c>
      <c r="Z233" t="str">
        <f>'Datastream-M'!X234</f>
        <v>#NA</v>
      </c>
      <c r="AA233" s="42" t="str">
        <f>'Datastream-M'!Y234</f>
        <v>#NA</v>
      </c>
      <c r="AB233">
        <f>'Datastream-M'!Z234</f>
        <v>112</v>
      </c>
      <c r="AE233">
        <f>'Datastream-M'!AC234</f>
        <v>1.0326150000000001</v>
      </c>
      <c r="AH233" t="str">
        <f>'Datastream-M'!AD234</f>
        <v>#NA</v>
      </c>
      <c r="AJ233">
        <f>'Datastream-M'!AF234</f>
        <v>89.670013999999995</v>
      </c>
      <c r="AK233">
        <f>'Datastream-M'!AG234</f>
        <v>23.27</v>
      </c>
      <c r="AL233">
        <f>'Datastream-M'!AH234</f>
        <v>42.8</v>
      </c>
      <c r="AQ233" s="2">
        <f>'Datastream-M'!AM234</f>
        <v>54.956099999999999</v>
      </c>
      <c r="AR233" s="2">
        <f>'Datastream-M'!AN234</f>
        <v>102.8601</v>
      </c>
      <c r="AS233" s="8">
        <f>'West-Deutschland-Q'!AI234</f>
        <v>56.1</v>
      </c>
      <c r="AT233" s="8">
        <f>100-'West-Deutschland-Q'!AJ234</f>
        <v>57</v>
      </c>
      <c r="AV233" s="19">
        <f>'[5]Deutschland Monatsdaten'!K233</f>
        <v>3.0135235785979146</v>
      </c>
      <c r="AW233" s="1">
        <f>'[5]Deutschland Monatsdaten'!J233</f>
        <v>0.23942903223675097</v>
      </c>
      <c r="BE233">
        <f>'Datastream-M'!AU234</f>
        <v>73.08</v>
      </c>
      <c r="BF233">
        <f>'Datastream-M'!AV234</f>
        <v>69.3</v>
      </c>
      <c r="BH233" s="1">
        <f>'Datastream-M'!AX234</f>
        <v>43.7</v>
      </c>
      <c r="BI233" s="1">
        <f>'Datastream-M'!AY234</f>
        <v>48.1</v>
      </c>
      <c r="BJ233" s="1">
        <f>'Datastream-M'!AZ234</f>
        <v>70.900000000000006</v>
      </c>
      <c r="BK233">
        <f>'Datastream-M'!BA234</f>
        <v>87.2</v>
      </c>
      <c r="BL233">
        <f>'Datastream-M'!BB234</f>
        <v>59.6</v>
      </c>
      <c r="BM233" s="26">
        <f>'Datastream-M'!BC234</f>
        <v>62.2</v>
      </c>
      <c r="BN233" s="26"/>
      <c r="BO233">
        <f>'Datastream-M'!AV233</f>
        <v>67.8</v>
      </c>
      <c r="BP233" s="38">
        <f t="shared" si="8"/>
        <v>61.7</v>
      </c>
      <c r="BQ233" s="30">
        <f t="shared" si="9"/>
        <v>22.535020312507562</v>
      </c>
      <c r="BU233" s="40">
        <f>'Datastream-M'!CS234</f>
        <v>105.8</v>
      </c>
      <c r="BV233" s="40">
        <f>'Datastream-M'!CT234</f>
        <v>121</v>
      </c>
      <c r="BX233" s="41">
        <f>'Datastream-M'!BG234</f>
        <v>2.85</v>
      </c>
      <c r="BY233" s="41">
        <f>'Datastream-M'!BH234</f>
        <v>2.2000000000000002</v>
      </c>
      <c r="BZ233" s="40"/>
      <c r="CF233" s="1">
        <v>-0.76401164054452242</v>
      </c>
      <c r="CN233" s="8">
        <f>'West-Deutschland-Q'!AP234</f>
        <v>1.1000000000000001</v>
      </c>
      <c r="CO233" s="8">
        <f>'West-Deutschland-Q'!AQ234</f>
        <v>2.5</v>
      </c>
      <c r="CV233">
        <f>'Datastream-M'!CF234</f>
        <v>485700</v>
      </c>
      <c r="DE233" s="8">
        <f>'West-Deutschland-Q'!AR234</f>
        <v>69</v>
      </c>
      <c r="DK233">
        <f>'Datastream-M'!CW234</f>
        <v>2.5099999999999998</v>
      </c>
      <c r="DW233" s="19">
        <f>'[8]weltindexip-usd'!B113</f>
        <v>1.318894252516466</v>
      </c>
      <c r="EB233">
        <f>'Datastream-M'!DN234</f>
        <v>0.49804199999999998</v>
      </c>
      <c r="EF233" s="1" t="str">
        <f>'Datastream-M'!DQ234</f>
        <v>#NA</v>
      </c>
    </row>
    <row r="234" spans="1:136">
      <c r="A234" s="3">
        <v>28990</v>
      </c>
      <c r="B234" t="str">
        <f>'Datastream-M'!B235</f>
        <v>#NA</v>
      </c>
      <c r="C234" s="9">
        <f>[7]Rawdata!D242</f>
        <v>102.30081131682962</v>
      </c>
      <c r="D234" s="9">
        <f>[7]Rawdata!G242</f>
        <v>107.63679585685783</v>
      </c>
      <c r="E234" s="9">
        <f>[7]Rawdata!J242</f>
        <v>97.235135796427699</v>
      </c>
      <c r="F234">
        <f>'Datastream-M'!F235</f>
        <v>49.5</v>
      </c>
      <c r="G234">
        <f>'Datastream-M'!G235</f>
        <v>1.0251920000000001</v>
      </c>
      <c r="H234">
        <f>'Datastream-M'!H235</f>
        <v>117.9</v>
      </c>
      <c r="I234">
        <f>'Datastream-M'!I235</f>
        <v>186.9</v>
      </c>
      <c r="J234">
        <f>'Datastream-M'!J235</f>
        <v>5.92</v>
      </c>
      <c r="K234" t="str">
        <f>'Datastream-M'!K235</f>
        <v>#NA</v>
      </c>
      <c r="L234">
        <f>'Datastream-M'!L235</f>
        <v>526.1</v>
      </c>
      <c r="M234">
        <f>'Datastream-M'!M235</f>
        <v>282208</v>
      </c>
      <c r="N234" t="str">
        <f>'Datastream-M'!N235</f>
        <v>#NA</v>
      </c>
      <c r="O234">
        <f>'Datastream-M'!O235</f>
        <v>417</v>
      </c>
      <c r="P234">
        <f>'Datastream-M'!P235</f>
        <v>3.3</v>
      </c>
      <c r="Q234" s="8">
        <v>10</v>
      </c>
      <c r="R234" s="8">
        <v>6</v>
      </c>
      <c r="S234" s="1">
        <f>'[2]Deutschland Monatsdaten'!C234</f>
        <v>3.6822839022681575E-3</v>
      </c>
      <c r="T234" s="1">
        <v>2.1722572568397909</v>
      </c>
      <c r="U234">
        <f>'Datastream-M'!BL235</f>
        <v>13.14</v>
      </c>
      <c r="V234" s="41">
        <f t="shared" si="6"/>
        <v>21.125401929260452</v>
      </c>
      <c r="W234">
        <f>'Datastream-M'!BM235</f>
        <v>12.27</v>
      </c>
      <c r="X234" s="41">
        <f t="shared" si="7"/>
        <v>17.705627705627705</v>
      </c>
      <c r="Y234" t="str">
        <f>'Datastream-M'!W235</f>
        <v>#NA</v>
      </c>
      <c r="Z234" t="str">
        <f>'Datastream-M'!X235</f>
        <v>#NA</v>
      </c>
      <c r="AA234" s="42" t="str">
        <f>'Datastream-M'!Y235</f>
        <v>#NA</v>
      </c>
      <c r="AB234">
        <f>'Datastream-M'!Z235</f>
        <v>111.5</v>
      </c>
      <c r="AE234">
        <f>'Datastream-M'!AC235</f>
        <v>1.0251920000000001</v>
      </c>
      <c r="AH234" t="str">
        <f>'Datastream-M'!AD235</f>
        <v>#NA</v>
      </c>
      <c r="AJ234">
        <f>'Datastream-M'!AF235</f>
        <v>88.716502000000006</v>
      </c>
      <c r="AK234">
        <f>'Datastream-M'!AG235</f>
        <v>24.05</v>
      </c>
      <c r="AL234">
        <f>'Datastream-M'!AH235</f>
        <v>42.9</v>
      </c>
      <c r="AQ234" s="2">
        <f>'Datastream-M'!AM235</f>
        <v>55.0396</v>
      </c>
      <c r="AR234" s="2">
        <f>'Datastream-M'!AN235</f>
        <v>102.8262</v>
      </c>
      <c r="AS234" s="8">
        <f>'West-Deutschland-Q'!AI235</f>
        <v>24.9</v>
      </c>
      <c r="AT234" s="8">
        <f>100-'West-Deutschland-Q'!AJ235</f>
        <v>98</v>
      </c>
      <c r="AV234" s="19">
        <f>'[5]Deutschland Monatsdaten'!K234</f>
        <v>3.0367045903556154</v>
      </c>
      <c r="AW234" s="1">
        <f>'[5]Deutschland Monatsdaten'!J234</f>
        <v>0.27926776931002495</v>
      </c>
      <c r="BE234">
        <f>'Datastream-M'!AU235</f>
        <v>73.2</v>
      </c>
      <c r="BF234">
        <f>'Datastream-M'!AV235</f>
        <v>70.599999999999994</v>
      </c>
      <c r="BH234" s="1">
        <f>'Datastream-M'!AX235</f>
        <v>59.5</v>
      </c>
      <c r="BI234" s="1">
        <f>'Datastream-M'!AY235</f>
        <v>61.5</v>
      </c>
      <c r="BJ234" s="1">
        <f>'Datastream-M'!AZ235</f>
        <v>71.900000000000006</v>
      </c>
      <c r="BK234">
        <f>'Datastream-M'!BA235</f>
        <v>88.8</v>
      </c>
      <c r="BL234">
        <f>'Datastream-M'!BB235</f>
        <v>60.1</v>
      </c>
      <c r="BM234" s="26">
        <f>'Datastream-M'!BC235</f>
        <v>62.6</v>
      </c>
      <c r="BN234" s="26"/>
      <c r="BO234">
        <f>'Datastream-M'!AV234</f>
        <v>69.3</v>
      </c>
      <c r="BP234" s="38">
        <f t="shared" si="8"/>
        <v>62.2</v>
      </c>
      <c r="BQ234" s="30">
        <f t="shared" si="9"/>
        <v>23.459020359113218</v>
      </c>
      <c r="BU234" s="40">
        <f>'Datastream-M'!CS235</f>
        <v>105.5</v>
      </c>
      <c r="BV234" s="40">
        <f>'Datastream-M'!CT235</f>
        <v>120.1</v>
      </c>
      <c r="BX234" s="41">
        <f>'Datastream-M'!BG235</f>
        <v>2.67</v>
      </c>
      <c r="BY234" s="41">
        <f>'Datastream-M'!BH235</f>
        <v>2.14</v>
      </c>
      <c r="BZ234" s="40"/>
      <c r="CF234" s="1">
        <v>-0.9221311314850783</v>
      </c>
      <c r="CN234" s="8">
        <f>'West-Deutschland-Q'!AP235</f>
        <v>3.5</v>
      </c>
      <c r="CO234" s="8">
        <f>'West-Deutschland-Q'!AQ235</f>
        <v>7.5</v>
      </c>
      <c r="CV234">
        <f>'Datastream-M'!CF235</f>
        <v>491022</v>
      </c>
      <c r="DE234" s="8">
        <f>'West-Deutschland-Q'!AR235</f>
        <v>74.099999999999994</v>
      </c>
      <c r="DK234">
        <f>'Datastream-M'!CW235</f>
        <v>2.4500000000000002</v>
      </c>
      <c r="DW234" s="19">
        <f>'[8]weltindexip-usd'!B114</f>
        <v>1.3274951743770127</v>
      </c>
      <c r="EB234">
        <f>'Datastream-M'!DN235</f>
        <v>0.52369399999999999</v>
      </c>
      <c r="EF234" s="1" t="str">
        <f>'Datastream-M'!DQ235</f>
        <v>#NA</v>
      </c>
    </row>
    <row r="235" spans="1:136">
      <c r="A235" s="3">
        <v>29021</v>
      </c>
      <c r="B235" t="str">
        <f>'Datastream-M'!B236</f>
        <v>#NA</v>
      </c>
      <c r="C235" s="9">
        <f>[7]Rawdata!D243</f>
        <v>101.75161223216145</v>
      </c>
      <c r="D235" s="9">
        <f>[7]Rawdata!G243</f>
        <v>106.97457231396189</v>
      </c>
      <c r="E235" s="9">
        <f>[7]Rawdata!J243</f>
        <v>96.843650599461711</v>
      </c>
      <c r="F235">
        <f>'Datastream-M'!F236</f>
        <v>50.1</v>
      </c>
      <c r="G235">
        <f>'Datastream-M'!G236</f>
        <v>1.0386010000000001</v>
      </c>
      <c r="H235">
        <f>'Datastream-M'!H236</f>
        <v>119.2</v>
      </c>
      <c r="I235">
        <f>'Datastream-M'!I236</f>
        <v>189.3</v>
      </c>
      <c r="J235">
        <f>'Datastream-M'!J236</f>
        <v>6.46</v>
      </c>
      <c r="K235" t="str">
        <f>'Datastream-M'!K236</f>
        <v>#NA</v>
      </c>
      <c r="L235">
        <f>'Datastream-M'!L236</f>
        <v>512.6</v>
      </c>
      <c r="M235">
        <f>'Datastream-M'!M236</f>
        <v>249678</v>
      </c>
      <c r="N235" t="str">
        <f>'Datastream-M'!N236</f>
        <v>#NA</v>
      </c>
      <c r="O235">
        <f>'Datastream-M'!O236</f>
        <v>446</v>
      </c>
      <c r="P235">
        <f>'Datastream-M'!P236</f>
        <v>3.3</v>
      </c>
      <c r="Q235" s="8">
        <v>11</v>
      </c>
      <c r="R235" s="8">
        <v>5</v>
      </c>
      <c r="S235" s="1">
        <f>'[2]Deutschland Monatsdaten'!C235</f>
        <v>-0.19132600898471191</v>
      </c>
      <c r="T235" s="1">
        <v>2.1751995573469451</v>
      </c>
      <c r="U235">
        <f>'Datastream-M'!BL236</f>
        <v>13.5</v>
      </c>
      <c r="V235" s="41">
        <f t="shared" si="6"/>
        <v>21.56549520766773</v>
      </c>
      <c r="W235">
        <f>'Datastream-M'!BM236</f>
        <v>12.42</v>
      </c>
      <c r="X235" s="41">
        <f t="shared" si="7"/>
        <v>17.592067988668557</v>
      </c>
      <c r="Y235" t="str">
        <f>'Datastream-M'!W236</f>
        <v>#NA</v>
      </c>
      <c r="Z235" t="str">
        <f>'Datastream-M'!X236</f>
        <v>#NA</v>
      </c>
      <c r="AA235" s="42" t="str">
        <f>'Datastream-M'!Y236</f>
        <v>#NA</v>
      </c>
      <c r="AB235">
        <f>'Datastream-M'!Z236</f>
        <v>111.4</v>
      </c>
      <c r="AE235">
        <f>'Datastream-M'!AC236</f>
        <v>1.0386010000000001</v>
      </c>
      <c r="AH235" t="str">
        <f>'Datastream-M'!AD236</f>
        <v>#NA</v>
      </c>
      <c r="AJ235">
        <f>'Datastream-M'!AF236</f>
        <v>86.914601000000005</v>
      </c>
      <c r="AK235">
        <f>'Datastream-M'!AG236</f>
        <v>32.93</v>
      </c>
      <c r="AL235">
        <f>'Datastream-M'!AH236</f>
        <v>43</v>
      </c>
      <c r="AQ235" s="2">
        <f>'Datastream-M'!AM236</f>
        <v>55.0625</v>
      </c>
      <c r="AR235" s="2">
        <f>'Datastream-M'!AN236</f>
        <v>102.6828</v>
      </c>
      <c r="AS235" s="8">
        <f>'West-Deutschland-Q'!AI236</f>
        <v>20.6</v>
      </c>
      <c r="AT235" s="8">
        <f>100-'West-Deutschland-Q'!AJ236</f>
        <v>99</v>
      </c>
      <c r="AV235" s="19">
        <f>'[5]Deutschland Monatsdaten'!K235</f>
        <v>3.0590014700219172</v>
      </c>
      <c r="AW235" s="1">
        <f>'[5]Deutschland Monatsdaten'!J235</f>
        <v>0.13197109720232528</v>
      </c>
      <c r="BE235">
        <f>'Datastream-M'!AU236</f>
        <v>73.58</v>
      </c>
      <c r="BF235">
        <f>'Datastream-M'!AV236</f>
        <v>72.5</v>
      </c>
      <c r="BH235" s="1">
        <f>'Datastream-M'!AX236</f>
        <v>70.900000000000006</v>
      </c>
      <c r="BI235" s="1">
        <f>'Datastream-M'!AY236</f>
        <v>71.900000000000006</v>
      </c>
      <c r="BJ235" s="1">
        <f>'Datastream-M'!AZ236</f>
        <v>77.5</v>
      </c>
      <c r="BK235">
        <f>'Datastream-M'!BA236</f>
        <v>100</v>
      </c>
      <c r="BL235">
        <f>'Datastream-M'!BB236</f>
        <v>61.9</v>
      </c>
      <c r="BM235" s="26">
        <f>'Datastream-M'!BC236</f>
        <v>63</v>
      </c>
      <c r="BN235" s="26"/>
      <c r="BO235">
        <f>'Datastream-M'!AV235</f>
        <v>70.599999999999994</v>
      </c>
      <c r="BP235" s="38">
        <f t="shared" si="8"/>
        <v>62.6</v>
      </c>
      <c r="BQ235" s="30">
        <f t="shared" si="9"/>
        <v>31.706112356910879</v>
      </c>
      <c r="BU235" s="40">
        <f>'Datastream-M'!CS236</f>
        <v>105.5</v>
      </c>
      <c r="BV235" s="40">
        <f>'Datastream-M'!CT236</f>
        <v>119.9</v>
      </c>
      <c r="BX235" s="41">
        <f>'Datastream-M'!BG236</f>
        <v>2.98</v>
      </c>
      <c r="BY235" s="41">
        <f>'Datastream-M'!BH236</f>
        <v>1.87</v>
      </c>
      <c r="BZ235" s="40"/>
      <c r="CF235" s="1">
        <v>-0.69130057890973851</v>
      </c>
      <c r="CN235" s="8">
        <f>'West-Deutschland-Q'!AP236</f>
        <v>-1</v>
      </c>
      <c r="CO235" s="8">
        <f>'West-Deutschland-Q'!AQ236</f>
        <v>5.4</v>
      </c>
      <c r="CV235">
        <f>'Datastream-M'!CF236</f>
        <v>500184</v>
      </c>
      <c r="DE235" s="8">
        <f>'West-Deutschland-Q'!AR236</f>
        <v>76.400000000000006</v>
      </c>
      <c r="DK235">
        <f>'Datastream-M'!CW236</f>
        <v>2.5099999999999998</v>
      </c>
      <c r="DW235" s="19">
        <f>'[8]weltindexip-usd'!B115</f>
        <v>1.331955482374972</v>
      </c>
      <c r="EB235">
        <f>'Datastream-M'!DN236</f>
        <v>0.537331</v>
      </c>
      <c r="EF235" s="1" t="str">
        <f>'Datastream-M'!DQ236</f>
        <v>#NA</v>
      </c>
    </row>
    <row r="236" spans="1:136">
      <c r="A236" s="3">
        <v>29051</v>
      </c>
      <c r="B236" t="str">
        <f>'Datastream-M'!B237</f>
        <v>#NA</v>
      </c>
      <c r="C236" s="9">
        <f>[7]Rawdata!D244</f>
        <v>102.05117536925319</v>
      </c>
      <c r="D236" s="9">
        <f>[7]Rawdata!G244</f>
        <v>106.8217514963705</v>
      </c>
      <c r="E236" s="9">
        <f>[7]Rawdata!J244</f>
        <v>97.479814044531437</v>
      </c>
      <c r="F236">
        <f>'Datastream-M'!F237</f>
        <v>49.5</v>
      </c>
      <c r="G236">
        <f>'Datastream-M'!G237</f>
        <v>1.0723849999999999</v>
      </c>
      <c r="H236">
        <f>'Datastream-M'!H237</f>
        <v>119.5</v>
      </c>
      <c r="I236">
        <f>'Datastream-M'!I237</f>
        <v>189.8</v>
      </c>
      <c r="J236">
        <f>'Datastream-M'!J237</f>
        <v>6.84</v>
      </c>
      <c r="K236" t="str">
        <f>'Datastream-M'!K237</f>
        <v>#NA</v>
      </c>
      <c r="L236">
        <f>'Datastream-M'!L237</f>
        <v>532</v>
      </c>
      <c r="M236">
        <f>'Datastream-M'!M237</f>
        <v>202044</v>
      </c>
      <c r="N236" t="str">
        <f>'Datastream-M'!N237</f>
        <v>#NA</v>
      </c>
      <c r="O236">
        <f>'Datastream-M'!O237</f>
        <v>481</v>
      </c>
      <c r="P236">
        <f>'Datastream-M'!P237</f>
        <v>3.3</v>
      </c>
      <c r="Q236" s="8">
        <v>10</v>
      </c>
      <c r="R236" s="8">
        <v>5</v>
      </c>
      <c r="S236" s="1">
        <f>'[2]Deutschland Monatsdaten'!C236</f>
        <v>-0.2997934262946047</v>
      </c>
      <c r="T236" s="1">
        <v>2.1823346535829984</v>
      </c>
      <c r="U236">
        <f>'Datastream-M'!BL237</f>
        <v>13.6</v>
      </c>
      <c r="V236" s="41">
        <f t="shared" si="6"/>
        <v>21.587301587301585</v>
      </c>
      <c r="W236">
        <f>'Datastream-M'!BM237</f>
        <v>13.14</v>
      </c>
      <c r="X236" s="41">
        <f t="shared" si="7"/>
        <v>18.124137931034483</v>
      </c>
      <c r="Y236" t="str">
        <f>'Datastream-M'!W237</f>
        <v>#NA</v>
      </c>
      <c r="Z236" t="str">
        <f>'Datastream-M'!X237</f>
        <v>#NA</v>
      </c>
      <c r="AA236" s="42" t="str">
        <f>'Datastream-M'!Y237</f>
        <v>#NA</v>
      </c>
      <c r="AB236">
        <f>'Datastream-M'!Z237</f>
        <v>111.4</v>
      </c>
      <c r="AE236">
        <f>'Datastream-M'!AC237</f>
        <v>1.0723849999999999</v>
      </c>
      <c r="AH236" t="str">
        <f>'Datastream-M'!AD237</f>
        <v>#NA</v>
      </c>
      <c r="AJ236">
        <f>'Datastream-M'!AF237</f>
        <v>86.277174000000002</v>
      </c>
      <c r="AK236">
        <f>'Datastream-M'!AG237</f>
        <v>36.43</v>
      </c>
      <c r="AL236">
        <f>'Datastream-M'!AH237</f>
        <v>43.1</v>
      </c>
      <c r="AQ236" s="2">
        <f>'Datastream-M'!AM237</f>
        <v>55.032899999999998</v>
      </c>
      <c r="AR236" s="2">
        <f>'Datastream-M'!AN237</f>
        <v>102.44540000000001</v>
      </c>
      <c r="AS236" s="8">
        <f>'West-Deutschland-Q'!AI237</f>
        <v>22.4</v>
      </c>
      <c r="AT236" s="8">
        <f>100-'West-Deutschland-Q'!AJ237</f>
        <v>98</v>
      </c>
      <c r="AV236" s="19">
        <f>'[5]Deutschland Monatsdaten'!K236</f>
        <v>3.0866805259575756</v>
      </c>
      <c r="AW236" s="1">
        <f>'[5]Deutschland Monatsdaten'!J236</f>
        <v>-0.21698789061290494</v>
      </c>
      <c r="BE236">
        <f>'Datastream-M'!AU237</f>
        <v>73.88</v>
      </c>
      <c r="BF236">
        <f>'Datastream-M'!AV237</f>
        <v>73.7</v>
      </c>
      <c r="BH236" s="1">
        <f>'Datastream-M'!AX237</f>
        <v>67.2</v>
      </c>
      <c r="BI236" s="1">
        <f>'Datastream-M'!AY237</f>
        <v>68.900000000000006</v>
      </c>
      <c r="BJ236" s="1">
        <f>'Datastream-M'!AZ237</f>
        <v>78.099999999999994</v>
      </c>
      <c r="BK236">
        <f>'Datastream-M'!BA237</f>
        <v>103.2</v>
      </c>
      <c r="BL236">
        <f>'Datastream-M'!BB237</f>
        <v>60.8</v>
      </c>
      <c r="BM236" s="26">
        <f>'Datastream-M'!BC237</f>
        <v>63.5</v>
      </c>
      <c r="BN236" s="26"/>
      <c r="BO236">
        <f>'Datastream-M'!AV236</f>
        <v>72.5</v>
      </c>
      <c r="BP236" s="38">
        <f t="shared" si="8"/>
        <v>63</v>
      </c>
      <c r="BQ236" s="30">
        <f t="shared" si="9"/>
        <v>33.971008546370939</v>
      </c>
      <c r="BU236" s="40">
        <f>'Datastream-M'!CS237</f>
        <v>105.7</v>
      </c>
      <c r="BV236" s="40">
        <f>'Datastream-M'!CT237</f>
        <v>119.5</v>
      </c>
      <c r="BX236" s="41">
        <f>'Datastream-M'!BG237</f>
        <v>2.78</v>
      </c>
      <c r="BY236" s="41">
        <f>'Datastream-M'!BH237</f>
        <v>2.57</v>
      </c>
      <c r="BZ236" s="40"/>
      <c r="CF236" s="1">
        <v>-0.60906580376446706</v>
      </c>
      <c r="CN236" s="8">
        <f>'West-Deutschland-Q'!AP237</f>
        <v>-1.8</v>
      </c>
      <c r="CO236" s="8">
        <f>'West-Deutschland-Q'!AQ237</f>
        <v>4.5</v>
      </c>
      <c r="CV236">
        <f>'Datastream-M'!CF237</f>
        <v>501438</v>
      </c>
      <c r="DE236" s="8">
        <f>'West-Deutschland-Q'!AR237</f>
        <v>74.099999999999994</v>
      </c>
      <c r="DK236">
        <f>'Datastream-M'!CW237</f>
        <v>2.4500000000000002</v>
      </c>
      <c r="DW236" s="19">
        <f>'[8]weltindexip-usd'!B116</f>
        <v>1.3326725335351062</v>
      </c>
      <c r="EB236">
        <f>'Datastream-M'!DN237</f>
        <v>0.54535800000000001</v>
      </c>
      <c r="EF236" s="1" t="str">
        <f>'Datastream-M'!DQ237</f>
        <v>#NA</v>
      </c>
    </row>
    <row r="237" spans="1:136">
      <c r="A237" s="3">
        <v>29082</v>
      </c>
      <c r="B237" t="str">
        <f>'Datastream-M'!B238</f>
        <v>#NA</v>
      </c>
      <c r="C237" s="9">
        <f>[7]Rawdata!D245</f>
        <v>101.65175785313085</v>
      </c>
      <c r="D237" s="9">
        <f>[7]Rawdata!G245</f>
        <v>107.68773612938828</v>
      </c>
      <c r="E237" s="9">
        <f>[7]Rawdata!J245</f>
        <v>95.962808906288231</v>
      </c>
      <c r="F237">
        <f>'Datastream-M'!F238</f>
        <v>48.6</v>
      </c>
      <c r="G237">
        <f>'Datastream-M'!G238</f>
        <v>1.069091</v>
      </c>
      <c r="H237">
        <f>'Datastream-M'!H238</f>
        <v>118.3</v>
      </c>
      <c r="I237">
        <f>'Datastream-M'!I238</f>
        <v>191.1</v>
      </c>
      <c r="J237">
        <f>'Datastream-M'!J238</f>
        <v>7.09</v>
      </c>
      <c r="K237" t="str">
        <f>'Datastream-M'!K238</f>
        <v>#NA</v>
      </c>
      <c r="L237">
        <f>'Datastream-M'!L238</f>
        <v>538</v>
      </c>
      <c r="M237">
        <f>'Datastream-M'!M238</f>
        <v>147024</v>
      </c>
      <c r="N237" t="str">
        <f>'Datastream-M'!N238</f>
        <v>#NA</v>
      </c>
      <c r="O237">
        <f>'Datastream-M'!O238</f>
        <v>477</v>
      </c>
      <c r="P237">
        <f>'Datastream-M'!P238</f>
        <v>3.2</v>
      </c>
      <c r="Q237" s="8">
        <v>14</v>
      </c>
      <c r="R237" s="8">
        <v>5</v>
      </c>
      <c r="S237" s="1">
        <f>'[2]Deutschland Monatsdaten'!C237</f>
        <v>-0.39065598554245529</v>
      </c>
      <c r="T237" s="1">
        <v>2.1994628582122195</v>
      </c>
      <c r="U237">
        <f>'Datastream-M'!BL238</f>
        <v>13.91</v>
      </c>
      <c r="V237" s="41">
        <f t="shared" si="6"/>
        <v>21.905511811023622</v>
      </c>
      <c r="W237">
        <f>'Datastream-M'!BM238</f>
        <v>13.09</v>
      </c>
      <c r="X237" s="41">
        <f t="shared" si="7"/>
        <v>17.761194029850746</v>
      </c>
      <c r="Y237" t="str">
        <f>'Datastream-M'!W238</f>
        <v>#NA</v>
      </c>
      <c r="Z237" t="str">
        <f>'Datastream-M'!X238</f>
        <v>#NA</v>
      </c>
      <c r="AA237" s="42" t="str">
        <f>'Datastream-M'!Y238</f>
        <v>#NA</v>
      </c>
      <c r="AB237">
        <f>'Datastream-M'!Z238</f>
        <v>110.9</v>
      </c>
      <c r="AE237">
        <f>'Datastream-M'!AC238</f>
        <v>1.069091</v>
      </c>
      <c r="AH237" t="str">
        <f>'Datastream-M'!AD238</f>
        <v>#NA</v>
      </c>
      <c r="AJ237">
        <f>'Datastream-M'!AF238</f>
        <v>86.548912999999999</v>
      </c>
      <c r="AK237">
        <f>'Datastream-M'!AG238</f>
        <v>35.03</v>
      </c>
      <c r="AL237">
        <f>'Datastream-M'!AH238</f>
        <v>43.3</v>
      </c>
      <c r="AQ237" s="2">
        <f>'Datastream-M'!AM238</f>
        <v>54.965800000000002</v>
      </c>
      <c r="AR237" s="2">
        <f>'Datastream-M'!AN238</f>
        <v>102.1427</v>
      </c>
      <c r="AS237" s="8">
        <f>'West-Deutschland-Q'!AI238</f>
        <v>26.7</v>
      </c>
      <c r="AT237" s="8">
        <f>100-'West-Deutschland-Q'!AJ238</f>
        <v>98</v>
      </c>
      <c r="AV237" s="19">
        <f>'[5]Deutschland Monatsdaten'!K237</f>
        <v>3.1122262648885974</v>
      </c>
      <c r="AW237" s="1">
        <f>'[5]Deutschland Monatsdaten'!J237</f>
        <v>-0.35296637952794535</v>
      </c>
      <c r="BE237">
        <f>'Datastream-M'!AU238</f>
        <v>73.849999999999994</v>
      </c>
      <c r="BF237">
        <f>'Datastream-M'!AV238</f>
        <v>74</v>
      </c>
      <c r="BH237" s="1">
        <f>'Datastream-M'!AX238</f>
        <v>68.599999999999994</v>
      </c>
      <c r="BI237" s="1">
        <f>'Datastream-M'!AY238</f>
        <v>69.8</v>
      </c>
      <c r="BJ237" s="1">
        <f>'Datastream-M'!AZ238</f>
        <v>76.099999999999994</v>
      </c>
      <c r="BK237">
        <f>'Datastream-M'!BA238</f>
        <v>98.8</v>
      </c>
      <c r="BL237">
        <f>'Datastream-M'!BB238</f>
        <v>60.3</v>
      </c>
      <c r="BM237" s="26">
        <f>'Datastream-M'!BC238</f>
        <v>63.7</v>
      </c>
      <c r="BN237" s="26"/>
      <c r="BO237">
        <f>'Datastream-M'!AV237</f>
        <v>73.7</v>
      </c>
      <c r="BP237" s="38">
        <f t="shared" si="8"/>
        <v>63.5</v>
      </c>
      <c r="BQ237" s="30">
        <f t="shared" si="9"/>
        <v>32.766153676347479</v>
      </c>
      <c r="BU237" s="40">
        <f>'Datastream-M'!CS238</f>
        <v>105</v>
      </c>
      <c r="BV237" s="40">
        <f>'Datastream-M'!CT238</f>
        <v>119.4</v>
      </c>
      <c r="BX237" s="41">
        <f>'Datastream-M'!BG238</f>
        <v>2.85</v>
      </c>
      <c r="BY237" s="41">
        <f>'Datastream-M'!BH238</f>
        <v>2.2400000000000002</v>
      </c>
      <c r="BZ237" s="40"/>
      <c r="CF237" s="1">
        <v>-0.58158352835093541</v>
      </c>
      <c r="CN237" s="8">
        <f>'West-Deutschland-Q'!AP238</f>
        <v>-2.1</v>
      </c>
      <c r="CO237" s="8">
        <f>'West-Deutschland-Q'!AQ238</f>
        <v>4.5</v>
      </c>
      <c r="CV237">
        <f>'Datastream-M'!CF238</f>
        <v>504720</v>
      </c>
      <c r="DE237" s="8">
        <f>'West-Deutschland-Q'!AR238</f>
        <v>72</v>
      </c>
      <c r="DK237">
        <f>'Datastream-M'!CW238</f>
        <v>2.4500000000000002</v>
      </c>
      <c r="DW237" s="19">
        <f>'[8]weltindexip-usd'!B117</f>
        <v>1.3350773124835216</v>
      </c>
      <c r="EB237">
        <f>'Datastream-M'!DN238</f>
        <v>0.543574</v>
      </c>
      <c r="EF237" s="1" t="str">
        <f>'Datastream-M'!DQ238</f>
        <v>#NA</v>
      </c>
    </row>
    <row r="238" spans="1:136">
      <c r="A238" s="3">
        <v>29113</v>
      </c>
      <c r="B238" t="str">
        <f>'Datastream-M'!B239</f>
        <v>#NA</v>
      </c>
      <c r="C238" s="9">
        <f>[7]Rawdata!D246</f>
        <v>101.00270438943208</v>
      </c>
      <c r="D238" s="9">
        <f>[7]Rawdata!G246</f>
        <v>107.63679585685783</v>
      </c>
      <c r="E238" s="9">
        <f>[7]Rawdata!J246</f>
        <v>94.788353315390268</v>
      </c>
      <c r="F238">
        <f>'Datastream-M'!F239</f>
        <v>49.9</v>
      </c>
      <c r="G238">
        <f>'Datastream-M'!G239</f>
        <v>1.0894999999999999</v>
      </c>
      <c r="H238">
        <f>'Datastream-M'!H239</f>
        <v>117.7</v>
      </c>
      <c r="I238">
        <f>'Datastream-M'!I239</f>
        <v>191.7</v>
      </c>
      <c r="J238">
        <f>'Datastream-M'!J239</f>
        <v>7.89</v>
      </c>
      <c r="K238" t="str">
        <f>'Datastream-M'!K239</f>
        <v>#NA</v>
      </c>
      <c r="L238">
        <f>'Datastream-M'!L239</f>
        <v>535.6</v>
      </c>
      <c r="M238">
        <f>'Datastream-M'!M239</f>
        <v>175642</v>
      </c>
      <c r="N238" t="str">
        <f>'Datastream-M'!N239</f>
        <v>#NA</v>
      </c>
      <c r="O238">
        <f>'Datastream-M'!O239</f>
        <v>469</v>
      </c>
      <c r="P238">
        <f>'Datastream-M'!P239</f>
        <v>3.2</v>
      </c>
      <c r="Q238" s="8">
        <v>8</v>
      </c>
      <c r="R238" s="8">
        <v>11</v>
      </c>
      <c r="S238" s="1">
        <f>'[2]Deutschland Monatsdaten'!C238</f>
        <v>-0.56267344956143428</v>
      </c>
      <c r="T238" s="1">
        <v>2.2157078802820513</v>
      </c>
      <c r="U238">
        <f>'Datastream-M'!BL239</f>
        <v>13.65</v>
      </c>
      <c r="V238" s="41">
        <f t="shared" si="6"/>
        <v>21.428571428571427</v>
      </c>
      <c r="W238">
        <f>'Datastream-M'!BM239</f>
        <v>12.78</v>
      </c>
      <c r="X238" s="41">
        <f t="shared" si="7"/>
        <v>17.27027027027027</v>
      </c>
      <c r="Y238" t="str">
        <f>'Datastream-M'!W239</f>
        <v>#NA</v>
      </c>
      <c r="Z238" t="str">
        <f>'Datastream-M'!X239</f>
        <v>#NA</v>
      </c>
      <c r="AA238" s="42" t="str">
        <f>'Datastream-M'!Y239</f>
        <v>#NA</v>
      </c>
      <c r="AB238">
        <f>'Datastream-M'!Z239</f>
        <v>111.8</v>
      </c>
      <c r="AE238">
        <f>'Datastream-M'!AC239</f>
        <v>1.0894999999999999</v>
      </c>
      <c r="AH238" t="str">
        <f>'Datastream-M'!AD239</f>
        <v>#NA</v>
      </c>
      <c r="AJ238">
        <f>'Datastream-M'!AF239</f>
        <v>86.486485999999999</v>
      </c>
      <c r="AK238">
        <f>'Datastream-M'!AG239</f>
        <v>35.79</v>
      </c>
      <c r="AL238">
        <f>'Datastream-M'!AH239</f>
        <v>43.4</v>
      </c>
      <c r="AQ238" s="2">
        <f>'Datastream-M'!AM239</f>
        <v>54.882800000000003</v>
      </c>
      <c r="AR238" s="2">
        <f>'Datastream-M'!AN239</f>
        <v>101.8151</v>
      </c>
      <c r="AS238" s="8">
        <f>'West-Deutschland-Q'!AI239</f>
        <v>25.4</v>
      </c>
      <c r="AT238" s="8">
        <f>100-'West-Deutschland-Q'!AJ239</f>
        <v>100</v>
      </c>
      <c r="AV238" s="19">
        <f>'[5]Deutschland Monatsdaten'!K238</f>
        <v>3.1386748767420078</v>
      </c>
      <c r="AW238" s="1">
        <f>'[5]Deutschland Monatsdaten'!J238</f>
        <v>-0.24204378097760737</v>
      </c>
      <c r="BE238">
        <f>'Datastream-M'!AU239</f>
        <v>74.760000000000005</v>
      </c>
      <c r="BF238">
        <f>'Datastream-M'!AV239</f>
        <v>74.2</v>
      </c>
      <c r="BH238" s="1">
        <f>'Datastream-M'!AX239</f>
        <v>71</v>
      </c>
      <c r="BI238" s="1">
        <f>'Datastream-M'!AY239</f>
        <v>72</v>
      </c>
      <c r="BJ238" s="1">
        <f>'Datastream-M'!AZ239</f>
        <v>77</v>
      </c>
      <c r="BK238">
        <f>'Datastream-M'!BA239</f>
        <v>100</v>
      </c>
      <c r="BL238">
        <f>'Datastream-M'!BB239</f>
        <v>61.1</v>
      </c>
      <c r="BM238" s="26">
        <f>'Datastream-M'!BC239</f>
        <v>64</v>
      </c>
      <c r="BN238" s="26"/>
      <c r="BO238">
        <f>'Datastream-M'!AV238</f>
        <v>74</v>
      </c>
      <c r="BP238" s="38">
        <f t="shared" si="8"/>
        <v>63.7</v>
      </c>
      <c r="BQ238" s="30">
        <f t="shared" si="9"/>
        <v>32.84993116108307</v>
      </c>
      <c r="BU238" s="40">
        <f>'Datastream-M'!CS239</f>
        <v>105</v>
      </c>
      <c r="BV238" s="40">
        <f>'Datastream-M'!CT239</f>
        <v>121.5</v>
      </c>
      <c r="BX238" s="41">
        <f>'Datastream-M'!BG239</f>
        <v>2.89</v>
      </c>
      <c r="BY238" s="41">
        <f>'Datastream-M'!BH239</f>
        <v>2.64</v>
      </c>
      <c r="BZ238" s="40"/>
      <c r="CF238" s="1">
        <v>-0.59690660619635927</v>
      </c>
      <c r="CN238" s="8">
        <f>'West-Deutschland-Q'!AP239</f>
        <v>-12.9</v>
      </c>
      <c r="CO238" s="8">
        <f>'West-Deutschland-Q'!AQ239</f>
        <v>4</v>
      </c>
      <c r="CV238">
        <f>'Datastream-M'!CF239</f>
        <v>511887</v>
      </c>
      <c r="DE238" s="8">
        <f>'West-Deutschland-Q'!AR239</f>
        <v>75.8</v>
      </c>
      <c r="DK238">
        <f>'Datastream-M'!CW239</f>
        <v>2.61</v>
      </c>
      <c r="DW238" s="19">
        <f>'[8]weltindexip-usd'!B118</f>
        <v>1.3331388521723613</v>
      </c>
      <c r="EB238">
        <f>'Datastream-M'!DN239</f>
        <v>0.56002600000000002</v>
      </c>
      <c r="EF238" s="1" t="str">
        <f>'Datastream-M'!DQ239</f>
        <v>#NA</v>
      </c>
    </row>
    <row r="239" spans="1:136">
      <c r="A239" s="3">
        <v>29143</v>
      </c>
      <c r="B239" t="str">
        <f>'Datastream-M'!B240</f>
        <v>#NA</v>
      </c>
      <c r="C239" s="9">
        <f>[7]Rawdata!D247</f>
        <v>101.501976284585</v>
      </c>
      <c r="D239" s="9">
        <f>[7]Rawdata!G247</f>
        <v>109.06312348771066</v>
      </c>
      <c r="E239" s="9">
        <f>[7]Rawdata!J247</f>
        <v>94.543675067286514</v>
      </c>
      <c r="F239">
        <f>'Datastream-M'!F240</f>
        <v>50</v>
      </c>
      <c r="G239">
        <f>'Datastream-M'!G240</f>
        <v>1.0933170000000001</v>
      </c>
      <c r="H239">
        <f>'Datastream-M'!H240</f>
        <v>118</v>
      </c>
      <c r="I239">
        <f>'Datastream-M'!I240</f>
        <v>192.1</v>
      </c>
      <c r="J239">
        <f>'Datastream-M'!J240</f>
        <v>8.76</v>
      </c>
      <c r="K239" t="str">
        <f>'Datastream-M'!K240</f>
        <v>#NA</v>
      </c>
      <c r="L239">
        <f>'Datastream-M'!L240</f>
        <v>506.3</v>
      </c>
      <c r="M239">
        <f>'Datastream-M'!M240</f>
        <v>206940</v>
      </c>
      <c r="N239" t="str">
        <f>'Datastream-M'!N240</f>
        <v>#NA</v>
      </c>
      <c r="O239">
        <f>'Datastream-M'!O240</f>
        <v>452</v>
      </c>
      <c r="P239">
        <f>'Datastream-M'!P240</f>
        <v>3.2</v>
      </c>
      <c r="Q239" s="8">
        <v>7</v>
      </c>
      <c r="R239" s="8">
        <v>11</v>
      </c>
      <c r="S239" s="1">
        <f>'[2]Deutschland Monatsdaten'!C239</f>
        <v>-0.12373459997685871</v>
      </c>
      <c r="T239" s="1">
        <v>2.2095120037024296</v>
      </c>
      <c r="U239">
        <f>'Datastream-M'!BL240</f>
        <v>13.8</v>
      </c>
      <c r="V239" s="41">
        <f t="shared" si="6"/>
        <v>21.5625</v>
      </c>
      <c r="W239">
        <f>'Datastream-M'!BM240</f>
        <v>13.4</v>
      </c>
      <c r="X239" s="41">
        <f t="shared" si="7"/>
        <v>18.059299191374663</v>
      </c>
      <c r="Y239" t="str">
        <f>'Datastream-M'!W240</f>
        <v>#NA</v>
      </c>
      <c r="Z239" t="str">
        <f>'Datastream-M'!X240</f>
        <v>#NA</v>
      </c>
      <c r="AA239" s="42" t="str">
        <f>'Datastream-M'!Y240</f>
        <v>#NA</v>
      </c>
      <c r="AB239">
        <f>'Datastream-M'!Z240</f>
        <v>112.4</v>
      </c>
      <c r="AE239">
        <f>'Datastream-M'!AC240</f>
        <v>1.0933170000000001</v>
      </c>
      <c r="AH239" t="str">
        <f>'Datastream-M'!AD240</f>
        <v>#NA</v>
      </c>
      <c r="AJ239">
        <f>'Datastream-M'!AF240</f>
        <v>86.040267999999998</v>
      </c>
      <c r="AK239">
        <f>'Datastream-M'!AG240</f>
        <v>36.590000000000003</v>
      </c>
      <c r="AL239">
        <f>'Datastream-M'!AH240</f>
        <v>43.5</v>
      </c>
      <c r="AQ239" s="2">
        <f>'Datastream-M'!AM240</f>
        <v>54.8001</v>
      </c>
      <c r="AR239" s="2">
        <f>'Datastream-M'!AN240</f>
        <v>101.4926</v>
      </c>
      <c r="AS239" s="8">
        <f>'West-Deutschland-Q'!AI240</f>
        <v>22.3</v>
      </c>
      <c r="AT239" s="8">
        <f>100-'West-Deutschland-Q'!AJ240</f>
        <v>99</v>
      </c>
      <c r="AV239" s="19">
        <f>'[5]Deutschland Monatsdaten'!K239</f>
        <v>3.1680133284330645</v>
      </c>
      <c r="AW239" s="1">
        <f>'[5]Deutschland Monatsdaten'!J239</f>
        <v>-0.19283882307874725</v>
      </c>
      <c r="BE239">
        <f>'Datastream-M'!AU240</f>
        <v>75.64</v>
      </c>
      <c r="BF239">
        <f>'Datastream-M'!AV240</f>
        <v>75.099999999999994</v>
      </c>
      <c r="BH239" s="1">
        <f>'Datastream-M'!AX240</f>
        <v>76.900000000000006</v>
      </c>
      <c r="BI239" s="1">
        <f>'Datastream-M'!AY240</f>
        <v>77.099999999999994</v>
      </c>
      <c r="BJ239" s="1">
        <f>'Datastream-M'!AZ240</f>
        <v>78</v>
      </c>
      <c r="BK239">
        <f>'Datastream-M'!BA240</f>
        <v>100</v>
      </c>
      <c r="BL239">
        <f>'Datastream-M'!BB240</f>
        <v>62.7</v>
      </c>
      <c r="BM239" s="26">
        <f>'Datastream-M'!BC240</f>
        <v>64.400000000000006</v>
      </c>
      <c r="BN239" s="26"/>
      <c r="BO239">
        <f>'Datastream-M'!AV239</f>
        <v>74.2</v>
      </c>
      <c r="BP239" s="38">
        <f t="shared" si="8"/>
        <v>64</v>
      </c>
      <c r="BQ239" s="30">
        <f t="shared" si="9"/>
        <v>33.466963378416324</v>
      </c>
      <c r="BU239" s="40">
        <f>'Datastream-M'!CS240</f>
        <v>105.1</v>
      </c>
      <c r="BV239" s="40">
        <f>'Datastream-M'!CT240</f>
        <v>122.9</v>
      </c>
      <c r="BX239" s="41">
        <f>'Datastream-M'!BG240</f>
        <v>2.89</v>
      </c>
      <c r="BY239" s="41">
        <f>'Datastream-M'!BH240</f>
        <v>2.34</v>
      </c>
      <c r="BZ239" s="40"/>
      <c r="CF239" s="1">
        <v>-0.52871319069252765</v>
      </c>
      <c r="CN239" s="8">
        <f>'West-Deutschland-Q'!AP240</f>
        <v>1.3</v>
      </c>
      <c r="CO239" s="8">
        <f>'West-Deutschland-Q'!AQ240</f>
        <v>4.8</v>
      </c>
      <c r="CV239">
        <f>'Datastream-M'!CF240</f>
        <v>515007</v>
      </c>
      <c r="DE239" s="8">
        <f>'West-Deutschland-Q'!AR240</f>
        <v>75.7</v>
      </c>
      <c r="DK239">
        <f>'Datastream-M'!CW240</f>
        <v>2.56</v>
      </c>
      <c r="DW239" s="19">
        <f>'[8]weltindexip-usd'!B119</f>
        <v>1.3364671124926857</v>
      </c>
      <c r="EB239">
        <f>'Datastream-M'!DN240</f>
        <v>0.58709</v>
      </c>
      <c r="EF239" s="1" t="str">
        <f>'Datastream-M'!DQ240</f>
        <v>#NA</v>
      </c>
    </row>
    <row r="240" spans="1:136">
      <c r="A240" s="3">
        <v>29174</v>
      </c>
      <c r="B240" t="str">
        <f>'Datastream-M'!B241</f>
        <v>#NA</v>
      </c>
      <c r="C240" s="9">
        <f>[7]Rawdata!D248</f>
        <v>99.954233409610978</v>
      </c>
      <c r="D240" s="9">
        <f>[7]Rawdata!G248</f>
        <v>107.63679585685783</v>
      </c>
      <c r="E240" s="9">
        <f>[7]Rawdata!J248</f>
        <v>92.879862980181073</v>
      </c>
      <c r="F240">
        <f>'Datastream-M'!F241</f>
        <v>49.4</v>
      </c>
      <c r="G240">
        <f>'Datastream-M'!G241</f>
        <v>1.1035429999999999</v>
      </c>
      <c r="H240">
        <f>'Datastream-M'!H241</f>
        <v>126.9</v>
      </c>
      <c r="I240">
        <f>'Datastream-M'!I241</f>
        <v>195.1</v>
      </c>
      <c r="J240">
        <f>'Datastream-M'!J241</f>
        <v>9.65</v>
      </c>
      <c r="K240" t="str">
        <f>'Datastream-M'!K241</f>
        <v>#NA</v>
      </c>
      <c r="L240">
        <f>'Datastream-M'!L241</f>
        <v>508.7</v>
      </c>
      <c r="M240">
        <f>'Datastream-M'!M241</f>
        <v>174845</v>
      </c>
      <c r="N240" t="str">
        <f>'Datastream-M'!N241</f>
        <v>#NA</v>
      </c>
      <c r="O240">
        <f>'Datastream-M'!O241</f>
        <v>416</v>
      </c>
      <c r="P240">
        <f>'Datastream-M'!P241</f>
        <v>3.1</v>
      </c>
      <c r="Q240" s="8">
        <v>8</v>
      </c>
      <c r="R240" s="8">
        <v>14</v>
      </c>
      <c r="S240" s="1">
        <f>'[2]Deutschland Monatsdaten'!C240</f>
        <v>-0.17150954192310486</v>
      </c>
      <c r="T240" s="1">
        <v>2.2251365670393866</v>
      </c>
      <c r="U240">
        <f>'Datastream-M'!BL241</f>
        <v>14.27</v>
      </c>
      <c r="V240" s="41">
        <f t="shared" si="6"/>
        <v>22.158385093167698</v>
      </c>
      <c r="W240">
        <f>'Datastream-M'!BM241</f>
        <v>13.55</v>
      </c>
      <c r="X240" s="41">
        <f t="shared" si="7"/>
        <v>18.042609853528628</v>
      </c>
      <c r="Y240" t="str">
        <f>'Datastream-M'!W241</f>
        <v>#NA</v>
      </c>
      <c r="Z240" t="str">
        <f>'Datastream-M'!X241</f>
        <v>#NA</v>
      </c>
      <c r="AA240" s="42" t="str">
        <f>'Datastream-M'!Y241</f>
        <v>#NA</v>
      </c>
      <c r="AB240">
        <f>'Datastream-M'!Z241</f>
        <v>113.3</v>
      </c>
      <c r="AE240">
        <f>'Datastream-M'!AC241</f>
        <v>1.1035429999999999</v>
      </c>
      <c r="AH240" t="str">
        <f>'Datastream-M'!AD241</f>
        <v>#NA</v>
      </c>
      <c r="AJ240">
        <f>'Datastream-M'!AF241</f>
        <v>85.145888999999997</v>
      </c>
      <c r="AK240">
        <f>'Datastream-M'!AG241</f>
        <v>38.659999999999997</v>
      </c>
      <c r="AL240">
        <f>'Datastream-M'!AH241</f>
        <v>43.6</v>
      </c>
      <c r="AQ240" s="2">
        <f>'Datastream-M'!AM241</f>
        <v>54.725200000000001</v>
      </c>
      <c r="AR240" s="2">
        <f>'Datastream-M'!AN241</f>
        <v>101.1893</v>
      </c>
      <c r="AS240" s="8">
        <f>'West-Deutschland-Q'!AI241</f>
        <v>20.7</v>
      </c>
      <c r="AT240" s="8">
        <f>100-'West-Deutschland-Q'!AJ241</f>
        <v>73</v>
      </c>
      <c r="AV240" s="19">
        <f>'[5]Deutschland Monatsdaten'!K240</f>
        <v>3.1935731115113586</v>
      </c>
      <c r="AW240" s="1">
        <f>'[5]Deutschland Monatsdaten'!J240</f>
        <v>-0.2523180494192151</v>
      </c>
      <c r="BE240">
        <f>'Datastream-M'!AU241</f>
        <v>76.58</v>
      </c>
      <c r="BF240">
        <f>'Datastream-M'!AV241</f>
        <v>75.900000000000006</v>
      </c>
      <c r="BH240" s="1">
        <f>'Datastream-M'!AX241</f>
        <v>83.2</v>
      </c>
      <c r="BI240" s="1">
        <f>'Datastream-M'!AY241</f>
        <v>82.5</v>
      </c>
      <c r="BJ240" s="1">
        <f>'Datastream-M'!AZ241</f>
        <v>78.900000000000006</v>
      </c>
      <c r="BK240">
        <f>'Datastream-M'!BA241</f>
        <v>99.6</v>
      </c>
      <c r="BL240">
        <f>'Datastream-M'!BB241</f>
        <v>64.599999999999994</v>
      </c>
      <c r="BM240" s="26">
        <f>'Datastream-M'!BC241</f>
        <v>64.599999999999994</v>
      </c>
      <c r="BN240" s="26"/>
      <c r="BO240">
        <f>'Datastream-M'!AV240</f>
        <v>75.099999999999994</v>
      </c>
      <c r="BP240" s="38">
        <f t="shared" si="8"/>
        <v>64.400000000000006</v>
      </c>
      <c r="BQ240" s="30">
        <f t="shared" si="9"/>
        <v>35.032617668726999</v>
      </c>
      <c r="BU240" s="40">
        <f>'Datastream-M'!CS241</f>
        <v>105.2</v>
      </c>
      <c r="BV240" s="40">
        <f>'Datastream-M'!CT241</f>
        <v>125.2</v>
      </c>
      <c r="BX240" s="41">
        <f>'Datastream-M'!BG241</f>
        <v>3</v>
      </c>
      <c r="BY240" s="41">
        <f>'Datastream-M'!BH241</f>
        <v>2.4</v>
      </c>
      <c r="BZ240" s="40"/>
      <c r="CF240" s="1">
        <v>0.13046505420002563</v>
      </c>
      <c r="CN240" s="8">
        <f>'West-Deutschland-Q'!AP241</f>
        <v>1.4</v>
      </c>
      <c r="CO240" s="8">
        <f>'West-Deutschland-Q'!AQ241</f>
        <v>4.3</v>
      </c>
      <c r="CV240">
        <f>'Datastream-M'!CF241</f>
        <v>520966</v>
      </c>
      <c r="DE240" s="8">
        <f>'West-Deutschland-Q'!AR241</f>
        <v>72.400000000000006</v>
      </c>
      <c r="DK240">
        <f>'Datastream-M'!CW241</f>
        <v>2.66</v>
      </c>
      <c r="DW240" s="19">
        <f>'[8]weltindexip-usd'!B120</f>
        <v>1.3453743638801283</v>
      </c>
      <c r="EB240">
        <f>'Datastream-M'!DN241</f>
        <v>0.606325</v>
      </c>
      <c r="EF240" s="1" t="str">
        <f>'Datastream-M'!DQ241</f>
        <v>#NA</v>
      </c>
    </row>
    <row r="241" spans="1:136">
      <c r="A241" s="3">
        <v>29204</v>
      </c>
      <c r="B241" t="str">
        <f>'Datastream-M'!B242</f>
        <v>#NA</v>
      </c>
      <c r="C241" s="9">
        <f>[7]Rawdata!D249</f>
        <v>98.007073018514674</v>
      </c>
      <c r="D241" s="9">
        <f>[7]Rawdata!G249</f>
        <v>105.44636413804812</v>
      </c>
      <c r="E241" s="9">
        <f>[7]Rawdata!J249</f>
        <v>91.069243944213369</v>
      </c>
      <c r="F241">
        <f>'Datastream-M'!F242</f>
        <v>49.2</v>
      </c>
      <c r="G241">
        <f>'Datastream-M'!G242</f>
        <v>1.127831</v>
      </c>
      <c r="H241">
        <f>'Datastream-M'!H242</f>
        <v>122.9</v>
      </c>
      <c r="I241">
        <f>'Datastream-M'!I242</f>
        <v>197.2</v>
      </c>
      <c r="J241">
        <f>'Datastream-M'!J242</f>
        <v>9.58</v>
      </c>
      <c r="K241" t="str">
        <f>'Datastream-M'!K242</f>
        <v>#NA</v>
      </c>
      <c r="L241">
        <f>'Datastream-M'!L242</f>
        <v>497.8</v>
      </c>
      <c r="M241">
        <f>'Datastream-M'!M242</f>
        <v>122826</v>
      </c>
      <c r="N241" t="str">
        <f>'Datastream-M'!N242</f>
        <v>#NA</v>
      </c>
      <c r="O241">
        <f>'Datastream-M'!O242</f>
        <v>426</v>
      </c>
      <c r="P241">
        <f>'Datastream-M'!P242</f>
        <v>3</v>
      </c>
      <c r="Q241" s="8">
        <v>9</v>
      </c>
      <c r="R241" s="8">
        <v>12</v>
      </c>
      <c r="S241" s="1">
        <f>'[2]Deutschland Monatsdaten'!C241</f>
        <v>-0.2803807848067344</v>
      </c>
      <c r="T241" s="1">
        <v>2.2343263780110254</v>
      </c>
      <c r="U241">
        <f>'Datastream-M'!BL242</f>
        <v>14.27</v>
      </c>
      <c r="V241" s="41">
        <f t="shared" si="6"/>
        <v>22.089783281733748</v>
      </c>
      <c r="W241">
        <f>'Datastream-M'!BM242</f>
        <v>13.86</v>
      </c>
      <c r="X241" s="41">
        <f t="shared" si="7"/>
        <v>18.260869565217387</v>
      </c>
      <c r="Y241" t="str">
        <f>'Datastream-M'!W242</f>
        <v>#NA</v>
      </c>
      <c r="Z241" t="str">
        <f>'Datastream-M'!X242</f>
        <v>#NA</v>
      </c>
      <c r="AA241" s="42" t="str">
        <f>'Datastream-M'!Y242</f>
        <v>#NA</v>
      </c>
      <c r="AB241">
        <f>'Datastream-M'!Z242</f>
        <v>113.3</v>
      </c>
      <c r="AE241">
        <f>'Datastream-M'!AC242</f>
        <v>1.127831</v>
      </c>
      <c r="AH241" t="str">
        <f>'Datastream-M'!AD242</f>
        <v>#NA</v>
      </c>
      <c r="AJ241">
        <f>'Datastream-M'!AF242</f>
        <v>84.052288000000004</v>
      </c>
      <c r="AK241">
        <f>'Datastream-M'!AG242</f>
        <v>41.93</v>
      </c>
      <c r="AL241">
        <f>'Datastream-M'!AH242</f>
        <v>43.8</v>
      </c>
      <c r="AQ241" s="2">
        <f>'Datastream-M'!AM242</f>
        <v>54.667900000000003</v>
      </c>
      <c r="AR241" s="2">
        <f>'Datastream-M'!AN242</f>
        <v>100.9229</v>
      </c>
      <c r="AS241" s="8">
        <f>'West-Deutschland-Q'!AI242</f>
        <v>22</v>
      </c>
      <c r="AT241" s="8">
        <f>100-'West-Deutschland-Q'!AJ242</f>
        <v>45</v>
      </c>
      <c r="AV241" s="19">
        <f>'[5]Deutschland Monatsdaten'!K241</f>
        <v>3.2286617899811958</v>
      </c>
      <c r="AW241" s="1">
        <f>'[5]Deutschland Monatsdaten'!J241</f>
        <v>-0.2155415486260174</v>
      </c>
      <c r="BE241">
        <f>'Datastream-M'!AU242</f>
        <v>76.98</v>
      </c>
      <c r="BF241">
        <f>'Datastream-M'!AV242</f>
        <v>76.8</v>
      </c>
      <c r="BH241" s="1">
        <f>'Datastream-M'!AX242</f>
        <v>82.8</v>
      </c>
      <c r="BI241" s="1">
        <f>'Datastream-M'!AY242</f>
        <v>82.4</v>
      </c>
      <c r="BJ241" s="1">
        <f>'Datastream-M'!AZ242</f>
        <v>80.2</v>
      </c>
      <c r="BK241">
        <f>'Datastream-M'!BA242</f>
        <v>100.7</v>
      </c>
      <c r="BL241">
        <f>'Datastream-M'!BB242</f>
        <v>65.900000000000006</v>
      </c>
      <c r="BM241" s="26">
        <f>'Datastream-M'!BC242</f>
        <v>64.8</v>
      </c>
      <c r="BN241" s="26"/>
      <c r="BO241">
        <f>'Datastream-M'!AV241</f>
        <v>75.900000000000006</v>
      </c>
      <c r="BP241" s="38">
        <f t="shared" si="8"/>
        <v>64.599999999999994</v>
      </c>
      <c r="BQ241" s="30">
        <f t="shared" si="9"/>
        <v>37.177555857216198</v>
      </c>
      <c r="BU241" s="40">
        <f>'Datastream-M'!CS242</f>
        <v>104.9</v>
      </c>
      <c r="BV241" s="40">
        <f>'Datastream-M'!CT242</f>
        <v>125.6</v>
      </c>
      <c r="BX241" s="41">
        <f>'Datastream-M'!BG242</f>
        <v>2.98</v>
      </c>
      <c r="BY241" s="41">
        <f>'Datastream-M'!BH242</f>
        <v>2.2599999999999998</v>
      </c>
      <c r="BZ241" s="40"/>
      <c r="CF241" s="1">
        <v>-1.658409086705994E-2</v>
      </c>
      <c r="CN241" s="8">
        <f>'West-Deutschland-Q'!AP242</f>
        <v>-8.6</v>
      </c>
      <c r="CO241" s="8">
        <f>'West-Deutschland-Q'!AQ242</f>
        <v>2.4</v>
      </c>
      <c r="CV241">
        <f>'Datastream-M'!CF242</f>
        <v>531987</v>
      </c>
      <c r="DE241" s="8">
        <f>'West-Deutschland-Q'!AR242</f>
        <v>65.099999999999994</v>
      </c>
      <c r="DK241">
        <f>'Datastream-M'!CW242</f>
        <v>2.91</v>
      </c>
      <c r="DW241" s="19">
        <f>'[8]weltindexip-usd'!B121</f>
        <v>1.3483372132067768</v>
      </c>
      <c r="EB241">
        <f>'Datastream-M'!DN242</f>
        <v>0.63280000000000003</v>
      </c>
      <c r="EF241" s="1" t="str">
        <f>'Datastream-M'!DQ242</f>
        <v>#NA</v>
      </c>
    </row>
    <row r="242" spans="1:136">
      <c r="A242" s="3">
        <v>29235</v>
      </c>
      <c r="B242" t="str">
        <f>'Datastream-M'!B243</f>
        <v>#NA</v>
      </c>
      <c r="C242" s="9">
        <f>[7]Rawdata!D250</f>
        <v>98.955689619305176</v>
      </c>
      <c r="D242" s="9">
        <f>[7]Rawdata!G250</f>
        <v>108.65560130746701</v>
      </c>
      <c r="E242" s="9">
        <f>[7]Rawdata!J250</f>
        <v>90.090530951798385</v>
      </c>
      <c r="F242">
        <f>'Datastream-M'!F243</f>
        <v>49.6</v>
      </c>
      <c r="G242">
        <f>'Datastream-M'!G243</f>
        <v>1.134541</v>
      </c>
      <c r="H242">
        <f>'Datastream-M'!H243</f>
        <v>121</v>
      </c>
      <c r="I242">
        <f>'Datastream-M'!I243</f>
        <v>197.6</v>
      </c>
      <c r="J242">
        <f>'Datastream-M'!J243</f>
        <v>8.86</v>
      </c>
      <c r="K242" t="str">
        <f>'Datastream-M'!K243</f>
        <v>#NA</v>
      </c>
      <c r="L242">
        <f>'Datastream-M'!L243</f>
        <v>504</v>
      </c>
      <c r="M242">
        <f>'Datastream-M'!M243</f>
        <v>198902</v>
      </c>
      <c r="N242" t="str">
        <f>'Datastream-M'!N243</f>
        <v>#NA</v>
      </c>
      <c r="O242">
        <f>'Datastream-M'!O243</f>
        <v>487</v>
      </c>
      <c r="P242">
        <f>'Datastream-M'!P243</f>
        <v>3.1</v>
      </c>
      <c r="Q242" s="8">
        <v>11</v>
      </c>
      <c r="R242" s="8">
        <v>8</v>
      </c>
      <c r="S242" s="1">
        <f>'[2]Deutschland Monatsdaten'!C242</f>
        <v>-0.22262411890609468</v>
      </c>
      <c r="T242" s="1">
        <v>2.249607639044207</v>
      </c>
      <c r="U242">
        <f>'Datastream-M'!BL243</f>
        <v>14.98</v>
      </c>
      <c r="V242" s="41">
        <f t="shared" si="6"/>
        <v>23.117283950617285</v>
      </c>
      <c r="W242">
        <f>'Datastream-M'!BM243</f>
        <v>14.16</v>
      </c>
      <c r="X242" s="41">
        <f t="shared" si="7"/>
        <v>18.4375</v>
      </c>
      <c r="Y242" t="str">
        <f>'Datastream-M'!W243</f>
        <v>#NA</v>
      </c>
      <c r="Z242" t="str">
        <f>'Datastream-M'!X243</f>
        <v>#NA</v>
      </c>
      <c r="AA242" s="42" t="str">
        <f>'Datastream-M'!Y243</f>
        <v>#NA</v>
      </c>
      <c r="AB242">
        <f>'Datastream-M'!Z243</f>
        <v>111.5</v>
      </c>
      <c r="AE242">
        <f>'Datastream-M'!AC243</f>
        <v>1.134541</v>
      </c>
      <c r="AH242" t="str">
        <f>'Datastream-M'!AD243</f>
        <v>#NA</v>
      </c>
      <c r="AJ242">
        <f>'Datastream-M'!AF243</f>
        <v>82.352941000000001</v>
      </c>
      <c r="AK242">
        <f>'Datastream-M'!AG243</f>
        <v>40.479999999999997</v>
      </c>
      <c r="AL242">
        <f>'Datastream-M'!AH243</f>
        <v>43.9</v>
      </c>
      <c r="AQ242" s="2">
        <f>'Datastream-M'!AM243</f>
        <v>54.6173</v>
      </c>
      <c r="AR242" s="2">
        <f>'Datastream-M'!AN243</f>
        <v>100.6734</v>
      </c>
      <c r="AS242" s="8">
        <f>'West-Deutschland-Q'!AI243</f>
        <v>32.9</v>
      </c>
      <c r="AT242" s="8">
        <f>100-'West-Deutschland-Q'!AJ243</f>
        <v>14</v>
      </c>
      <c r="AV242" s="19">
        <f>'[5]Deutschland Monatsdaten'!K242</f>
        <v>3.2709693610613502</v>
      </c>
      <c r="AW242" s="1">
        <f>'[5]Deutschland Monatsdaten'!J242</f>
        <v>-0.26145692154003947</v>
      </c>
      <c r="BE242">
        <f>'Datastream-M'!AU243</f>
        <v>76.790000000000006</v>
      </c>
      <c r="BF242">
        <f>'Datastream-M'!AV243</f>
        <v>79.7</v>
      </c>
      <c r="BH242" s="1">
        <f>'Datastream-M'!AX243</f>
        <v>76.099999999999994</v>
      </c>
      <c r="BI242" s="1">
        <f>'Datastream-M'!AY243</f>
        <v>77.2</v>
      </c>
      <c r="BJ242" s="1">
        <f>'Datastream-M'!AZ243</f>
        <v>82.9</v>
      </c>
      <c r="BK242">
        <f>'Datastream-M'!BA243</f>
        <v>99.5</v>
      </c>
      <c r="BL242">
        <f>'Datastream-M'!BB243</f>
        <v>71.5</v>
      </c>
      <c r="BM242" s="26">
        <f>'Datastream-M'!BC243</f>
        <v>65.7</v>
      </c>
      <c r="BN242" s="26"/>
      <c r="BO242">
        <f>'Datastream-M'!AV242</f>
        <v>76.8</v>
      </c>
      <c r="BP242" s="38">
        <f t="shared" si="8"/>
        <v>64.8</v>
      </c>
      <c r="BQ242" s="30">
        <f t="shared" si="9"/>
        <v>35.679627267767316</v>
      </c>
      <c r="BU242" s="40">
        <f>'Datastream-M'!CS243</f>
        <v>103.2</v>
      </c>
      <c r="BV242" s="40">
        <f>'Datastream-M'!CT243</f>
        <v>123.7</v>
      </c>
      <c r="BX242" s="41">
        <f>'Datastream-M'!BG243</f>
        <v>3.05</v>
      </c>
      <c r="BY242" s="41">
        <f>'Datastream-M'!BH243</f>
        <v>2.57</v>
      </c>
      <c r="BZ242" s="40"/>
      <c r="CE242" s="1">
        <v>-0.39981824326316229</v>
      </c>
      <c r="CF242" s="1">
        <v>-0.38440078289518281</v>
      </c>
      <c r="CN242" s="8">
        <f>'West-Deutschland-Q'!AP243</f>
        <v>4.5999999999999996</v>
      </c>
      <c r="CO242" s="8">
        <f>'West-Deutschland-Q'!AQ243</f>
        <v>1.4</v>
      </c>
      <c r="CV242">
        <f>'Datastream-M'!CF243</f>
        <v>526588</v>
      </c>
      <c r="DE242" s="8">
        <f>'West-Deutschland-Q'!AR243</f>
        <v>47.6</v>
      </c>
      <c r="DK242">
        <f>'Datastream-M'!CW243</f>
        <v>2.61</v>
      </c>
      <c r="DW242" s="19">
        <f>'[8]weltindexip-usd'!B122</f>
        <v>1.3548079848148036</v>
      </c>
      <c r="EB242">
        <f>'Datastream-M'!DN243</f>
        <v>0.67661400000000005</v>
      </c>
      <c r="EF242" s="1" t="str">
        <f>'Datastream-M'!DQ243</f>
        <v>#NA</v>
      </c>
    </row>
    <row r="243" spans="1:136">
      <c r="A243" s="3">
        <v>29266</v>
      </c>
      <c r="B243" t="str">
        <f>'Datastream-M'!B244</f>
        <v>#NA</v>
      </c>
      <c r="C243" s="9">
        <f>[7]Rawdata!D251</f>
        <v>98.3565633451217</v>
      </c>
      <c r="D243" s="9">
        <f>[7]Rawdata!G251</f>
        <v>107.28021394914462</v>
      </c>
      <c r="E243" s="9">
        <f>[7]Rawdata!J251</f>
        <v>90.188402251039889</v>
      </c>
      <c r="F243">
        <f>'Datastream-M'!F244</f>
        <v>49.9</v>
      </c>
      <c r="G243">
        <f>'Datastream-M'!G244</f>
        <v>1.119335</v>
      </c>
      <c r="H243">
        <f>'Datastream-M'!H244</f>
        <v>119</v>
      </c>
      <c r="I243">
        <f>'Datastream-M'!I244</f>
        <v>201.2</v>
      </c>
      <c r="J243">
        <f>'Datastream-M'!J244</f>
        <v>8.9700000000000006</v>
      </c>
      <c r="K243" t="str">
        <f>'Datastream-M'!K244</f>
        <v>#NA</v>
      </c>
      <c r="L243">
        <f>'Datastream-M'!L244</f>
        <v>521.5</v>
      </c>
      <c r="M243">
        <f>'Datastream-M'!M244</f>
        <v>221878</v>
      </c>
      <c r="N243" t="str">
        <f>'Datastream-M'!N244</f>
        <v>#NA</v>
      </c>
      <c r="O243">
        <f>'Datastream-M'!O244</f>
        <v>573</v>
      </c>
      <c r="P243">
        <f>'Datastream-M'!P244</f>
        <v>3</v>
      </c>
      <c r="Q243" s="8">
        <v>11</v>
      </c>
      <c r="R243" s="8">
        <v>7</v>
      </c>
      <c r="S243" s="1">
        <f>'[2]Deutschland Monatsdaten'!C243</f>
        <v>0.17671498716242884</v>
      </c>
      <c r="T243" s="1">
        <v>2.2297939291469744</v>
      </c>
      <c r="U243">
        <f>'Datastream-M'!BL244</f>
        <v>15.29</v>
      </c>
      <c r="V243" s="41">
        <f t="shared" si="6"/>
        <v>23.272450532724502</v>
      </c>
      <c r="W243">
        <f>'Datastream-M'!BM244</f>
        <v>14.98</v>
      </c>
      <c r="X243" s="41">
        <f t="shared" si="7"/>
        <v>18.795483061480553</v>
      </c>
      <c r="Y243" t="str">
        <f>'Datastream-M'!W244</f>
        <v>#NA</v>
      </c>
      <c r="Z243" t="str">
        <f>'Datastream-M'!X244</f>
        <v>#NA</v>
      </c>
      <c r="AA243" s="42" t="str">
        <f>'Datastream-M'!Y244</f>
        <v>#NA</v>
      </c>
      <c r="AB243">
        <f>'Datastream-M'!Z244</f>
        <v>110.8</v>
      </c>
      <c r="AE243">
        <f>'Datastream-M'!AC244</f>
        <v>1.119335</v>
      </c>
      <c r="AH243" t="str">
        <f>'Datastream-M'!AD244</f>
        <v>#NA</v>
      </c>
      <c r="AJ243">
        <f>'Datastream-M'!AF244</f>
        <v>81.851851999999994</v>
      </c>
      <c r="AK243">
        <f>'Datastream-M'!AG244</f>
        <v>39.93</v>
      </c>
      <c r="AL243">
        <f>'Datastream-M'!AH244</f>
        <v>44</v>
      </c>
      <c r="AQ243" s="2">
        <f>'Datastream-M'!AM244</f>
        <v>54.554499999999997</v>
      </c>
      <c r="AR243" s="2">
        <f>'Datastream-M'!AN244</f>
        <v>100.4057</v>
      </c>
      <c r="AS243" s="8">
        <f>'West-Deutschland-Q'!AI244</f>
        <v>1.6</v>
      </c>
      <c r="AT243" s="8">
        <f>100-'West-Deutschland-Q'!AJ244</f>
        <v>51</v>
      </c>
      <c r="AV243" s="19">
        <f>'[5]Deutschland Monatsdaten'!K243</f>
        <v>3.3044915409568998</v>
      </c>
      <c r="AW243" s="1">
        <f>'[5]Deutschland Monatsdaten'!J243</f>
        <v>-0.23204046836939426</v>
      </c>
      <c r="BE243">
        <f>'Datastream-M'!AU244</f>
        <v>76.42</v>
      </c>
      <c r="BF243">
        <f>'Datastream-M'!AV244</f>
        <v>80.400000000000006</v>
      </c>
      <c r="BH243" s="1">
        <f>'Datastream-M'!AX244</f>
        <v>71.900000000000006</v>
      </c>
      <c r="BI243" s="1">
        <f>'Datastream-M'!AY244</f>
        <v>74.400000000000006</v>
      </c>
      <c r="BJ243" s="1">
        <f>'Datastream-M'!AZ244</f>
        <v>87.1</v>
      </c>
      <c r="BK243">
        <f>'Datastream-M'!BA244</f>
        <v>100.2</v>
      </c>
      <c r="BL243">
        <f>'Datastream-M'!BB244</f>
        <v>78</v>
      </c>
      <c r="BM243" s="26">
        <f>'Datastream-M'!BC244</f>
        <v>66.099999999999994</v>
      </c>
      <c r="BN243" s="26"/>
      <c r="BO243">
        <f>'Datastream-M'!AV243</f>
        <v>79.7</v>
      </c>
      <c r="BP243" s="38">
        <f t="shared" si="8"/>
        <v>65.7</v>
      </c>
      <c r="BQ243" s="30">
        <f t="shared" si="9"/>
        <v>35.672966538167749</v>
      </c>
      <c r="BU243" s="40">
        <f>'Datastream-M'!CS244</f>
        <v>102.7</v>
      </c>
      <c r="BV243" s="40">
        <f>'Datastream-M'!CT244</f>
        <v>122.7</v>
      </c>
      <c r="BX243" s="41">
        <f>'Datastream-M'!BG244</f>
        <v>3.03</v>
      </c>
      <c r="BY243" s="41">
        <f>'Datastream-M'!BH244</f>
        <v>2.61</v>
      </c>
      <c r="BZ243" s="40"/>
      <c r="CE243" s="1">
        <v>-0.38619992541537224</v>
      </c>
      <c r="CF243" s="1">
        <v>-0.8094387644928448</v>
      </c>
      <c r="CN243" s="8">
        <f>'West-Deutschland-Q'!AP244</f>
        <v>8.6999999999999993</v>
      </c>
      <c r="CO243" s="8">
        <f>'West-Deutschland-Q'!AQ244</f>
        <v>-1</v>
      </c>
      <c r="CV243">
        <f>'Datastream-M'!CF244</f>
        <v>530984</v>
      </c>
      <c r="DE243" s="8">
        <f>'West-Deutschland-Q'!AR244</f>
        <v>57.3</v>
      </c>
      <c r="DK243">
        <f>'Datastream-M'!CW244</f>
        <v>2.91</v>
      </c>
      <c r="DW243" s="19">
        <f>'[8]weltindexip-usd'!B123</f>
        <v>1.3615365863542246</v>
      </c>
      <c r="EB243">
        <f>'Datastream-M'!DN244</f>
        <v>0.73606899999999997</v>
      </c>
      <c r="EF243" s="1" t="str">
        <f>'Datastream-M'!DQ244</f>
        <v>#NA</v>
      </c>
    </row>
    <row r="244" spans="1:136">
      <c r="A244" s="3">
        <v>29295</v>
      </c>
      <c r="B244" t="str">
        <f>'Datastream-M'!B245</f>
        <v>#NA</v>
      </c>
      <c r="C244" s="9">
        <f>[7]Rawdata!D252</f>
        <v>96.559184522571258</v>
      </c>
      <c r="D244" s="9">
        <f>[7]Rawdata!G252</f>
        <v>105.75200577323088</v>
      </c>
      <c r="E244" s="9">
        <f>[7]Rawdata!J252</f>
        <v>88.182040616589191</v>
      </c>
      <c r="F244">
        <f>'Datastream-M'!F245</f>
        <v>50.3</v>
      </c>
      <c r="G244">
        <f>'Datastream-M'!G245</f>
        <v>1.057375</v>
      </c>
      <c r="H244">
        <f>'Datastream-M'!H245</f>
        <v>122.1</v>
      </c>
      <c r="I244">
        <f>'Datastream-M'!I245</f>
        <v>202.6</v>
      </c>
      <c r="J244">
        <f>'Datastream-M'!J245</f>
        <v>9.64</v>
      </c>
      <c r="K244" t="str">
        <f>'Datastream-M'!K245</f>
        <v>#NA</v>
      </c>
      <c r="L244">
        <f>'Datastream-M'!L245</f>
        <v>475.2</v>
      </c>
      <c r="M244">
        <f>'Datastream-M'!M245</f>
        <v>283372</v>
      </c>
      <c r="N244" t="str">
        <f>'Datastream-M'!N245</f>
        <v>#NA</v>
      </c>
      <c r="O244">
        <f>'Datastream-M'!O245</f>
        <v>501</v>
      </c>
      <c r="P244">
        <f>'Datastream-M'!P245</f>
        <v>3.1</v>
      </c>
      <c r="Q244" s="8">
        <v>11</v>
      </c>
      <c r="R244" s="8">
        <v>9</v>
      </c>
      <c r="S244" s="1">
        <f>'[2]Deutschland Monatsdaten'!C244</f>
        <v>-0.35244949744342585</v>
      </c>
      <c r="T244" s="1">
        <v>2.2644602188398526</v>
      </c>
      <c r="U244">
        <f>'Datastream-M'!BL245</f>
        <v>15.08</v>
      </c>
      <c r="V244" s="41">
        <f t="shared" si="6"/>
        <v>22.813918305597582</v>
      </c>
      <c r="W244">
        <f>'Datastream-M'!BM245</f>
        <v>14.32</v>
      </c>
      <c r="X244" s="41">
        <f t="shared" si="7"/>
        <v>17.810945273631841</v>
      </c>
      <c r="Y244" t="str">
        <f>'Datastream-M'!W245</f>
        <v>#NA</v>
      </c>
      <c r="Z244" t="str">
        <f>'Datastream-M'!X245</f>
        <v>#NA</v>
      </c>
      <c r="AA244" s="42" t="str">
        <f>'Datastream-M'!Y245</f>
        <v>#NA</v>
      </c>
      <c r="AB244">
        <f>'Datastream-M'!Z245</f>
        <v>109</v>
      </c>
      <c r="AE244">
        <f>'Datastream-M'!AC245</f>
        <v>1.057375</v>
      </c>
      <c r="AH244" t="str">
        <f>'Datastream-M'!AD245</f>
        <v>#NA</v>
      </c>
      <c r="AJ244">
        <f>'Datastream-M'!AF245</f>
        <v>81.120585000000005</v>
      </c>
      <c r="AK244">
        <f>'Datastream-M'!AG245</f>
        <v>38.49</v>
      </c>
      <c r="AL244">
        <f>'Datastream-M'!AH245</f>
        <v>44.1</v>
      </c>
      <c r="AQ244" s="2">
        <f>'Datastream-M'!AM245</f>
        <v>54.463200000000001</v>
      </c>
      <c r="AR244" s="2">
        <f>'Datastream-M'!AN245</f>
        <v>100.0899</v>
      </c>
      <c r="AS244" s="8">
        <f>'West-Deutschland-Q'!AI245</f>
        <v>14.1</v>
      </c>
      <c r="AT244" s="8">
        <f>100-'West-Deutschland-Q'!AJ245</f>
        <v>77</v>
      </c>
      <c r="AV244" s="19">
        <f>'[5]Deutschland Monatsdaten'!K244</f>
        <v>3.3317990462120259</v>
      </c>
      <c r="AW244" s="1">
        <f>'[5]Deutschland Monatsdaten'!J244</f>
        <v>-0.2976810491008553</v>
      </c>
      <c r="BE244">
        <f>'Datastream-M'!AU245</f>
        <v>75.290000000000006</v>
      </c>
      <c r="BF244">
        <f>'Datastream-M'!AV245</f>
        <v>81.599999999999994</v>
      </c>
      <c r="BH244" s="1">
        <f>'Datastream-M'!AX245</f>
        <v>72.2</v>
      </c>
      <c r="BI244" s="1">
        <f>'Datastream-M'!AY245</f>
        <v>74</v>
      </c>
      <c r="BJ244" s="1">
        <f>'Datastream-M'!AZ245</f>
        <v>83</v>
      </c>
      <c r="BK244">
        <f>'Datastream-M'!BA245</f>
        <v>99.5</v>
      </c>
      <c r="BL244">
        <f>'Datastream-M'!BB245</f>
        <v>71.400000000000006</v>
      </c>
      <c r="BM244" s="26">
        <f>'Datastream-M'!BC245</f>
        <v>66.400000000000006</v>
      </c>
      <c r="BN244" s="26"/>
      <c r="BO244">
        <f>'Datastream-M'!AV244</f>
        <v>80.400000000000006</v>
      </c>
      <c r="BP244" s="38">
        <f t="shared" si="8"/>
        <v>66.099999999999994</v>
      </c>
      <c r="BQ244" s="30">
        <f t="shared" si="9"/>
        <v>36.401465894313752</v>
      </c>
      <c r="BU244" s="40">
        <f>'Datastream-M'!CS245</f>
        <v>102.1</v>
      </c>
      <c r="BV244" s="40">
        <f>'Datastream-M'!CT245</f>
        <v>118.9</v>
      </c>
      <c r="BX244" s="41">
        <f>'Datastream-M'!BG245</f>
        <v>3.25</v>
      </c>
      <c r="BY244" s="41">
        <f>'Datastream-M'!BH245</f>
        <v>2.89</v>
      </c>
      <c r="BZ244" s="40"/>
      <c r="CE244" s="1">
        <v>-0.92276429835896323</v>
      </c>
      <c r="CF244" s="1">
        <v>-0.72300626186877714</v>
      </c>
      <c r="CN244" s="8">
        <f>'West-Deutschland-Q'!AP245</f>
        <v>1.6</v>
      </c>
      <c r="CO244" s="8">
        <f>'West-Deutschland-Q'!AQ245</f>
        <v>-5</v>
      </c>
      <c r="CV244">
        <f>'Datastream-M'!CF245</f>
        <v>536405</v>
      </c>
      <c r="DE244" s="8">
        <f>'West-Deutschland-Q'!AR245</f>
        <v>65.3</v>
      </c>
      <c r="DK244">
        <f>'Datastream-M'!CW245</f>
        <v>2.71</v>
      </c>
      <c r="DW244" s="19">
        <f>'[8]weltindexip-usd'!B124</f>
        <v>1.3567933479905865</v>
      </c>
      <c r="EB244">
        <f>'Datastream-M'!DN245</f>
        <v>0.798516</v>
      </c>
      <c r="EF244" s="1" t="str">
        <f>'Datastream-M'!DQ245</f>
        <v>#NA</v>
      </c>
    </row>
    <row r="245" spans="1:136">
      <c r="A245" s="3">
        <v>29326</v>
      </c>
      <c r="B245" t="str">
        <f>'Datastream-M'!B246</f>
        <v>#NA</v>
      </c>
      <c r="C245" s="9">
        <f>[7]Rawdata!D253</f>
        <v>94.661951320990227</v>
      </c>
      <c r="D245" s="9">
        <f>[7]Rawdata!G253</f>
        <v>103.45969350936026</v>
      </c>
      <c r="E245" s="9">
        <f>[7]Rawdata!J253</f>
        <v>86.616099828725226</v>
      </c>
      <c r="F245">
        <f>'Datastream-M'!F246</f>
        <v>48.1</v>
      </c>
      <c r="G245">
        <f>'Datastream-M'!G246</f>
        <v>1.0462260000000001</v>
      </c>
      <c r="H245">
        <f>'Datastream-M'!H246</f>
        <v>119.3</v>
      </c>
      <c r="I245">
        <f>'Datastream-M'!I246</f>
        <v>203.6</v>
      </c>
      <c r="J245">
        <f>'Datastream-M'!J246</f>
        <v>10.220000000000001</v>
      </c>
      <c r="K245" t="str">
        <f>'Datastream-M'!K246</f>
        <v>#NA</v>
      </c>
      <c r="L245">
        <f>'Datastream-M'!L246</f>
        <v>496.1</v>
      </c>
      <c r="M245">
        <f>'Datastream-M'!M246</f>
        <v>255051</v>
      </c>
      <c r="N245" t="str">
        <f>'Datastream-M'!N246</f>
        <v>#NA</v>
      </c>
      <c r="O245">
        <f>'Datastream-M'!O246</f>
        <v>448</v>
      </c>
      <c r="P245">
        <f>'Datastream-M'!P246</f>
        <v>3.2</v>
      </c>
      <c r="Q245" s="8">
        <v>7</v>
      </c>
      <c r="R245" s="8">
        <v>10</v>
      </c>
      <c r="S245" s="1">
        <f>'[2]Deutschland Monatsdaten'!C245</f>
        <v>-1.305790938550083</v>
      </c>
      <c r="T245" s="1">
        <v>2.2199054833129988</v>
      </c>
      <c r="U245">
        <f>'Datastream-M'!BL246</f>
        <v>15.03</v>
      </c>
      <c r="V245" s="41">
        <f t="shared" si="6"/>
        <v>22.635542168674696</v>
      </c>
      <c r="W245">
        <f>'Datastream-M'!BM246</f>
        <v>14.47</v>
      </c>
      <c r="X245" s="41">
        <f t="shared" si="7"/>
        <v>17.732843137254903</v>
      </c>
      <c r="Y245" t="str">
        <f>'Datastream-M'!W246</f>
        <v>#NA</v>
      </c>
      <c r="Z245" t="str">
        <f>'Datastream-M'!X246</f>
        <v>#NA</v>
      </c>
      <c r="AA245" s="42" t="str">
        <f>'Datastream-M'!Y246</f>
        <v>#NA</v>
      </c>
      <c r="AB245">
        <f>'Datastream-M'!Z246</f>
        <v>107.6</v>
      </c>
      <c r="AE245">
        <f>'Datastream-M'!AC246</f>
        <v>1.0462260000000001</v>
      </c>
      <c r="AH245" t="str">
        <f>'Datastream-M'!AD246</f>
        <v>#NA</v>
      </c>
      <c r="AJ245">
        <f>'Datastream-M'!AF246</f>
        <v>80.579010999999994</v>
      </c>
      <c r="AK245">
        <f>'Datastream-M'!AG246</f>
        <v>38.25</v>
      </c>
      <c r="AL245">
        <f>'Datastream-M'!AH246</f>
        <v>44.3</v>
      </c>
      <c r="AQ245" s="2">
        <f>'Datastream-M'!AM246</f>
        <v>54.344700000000003</v>
      </c>
      <c r="AR245" s="2">
        <f>'Datastream-M'!AN246</f>
        <v>99.728300000000004</v>
      </c>
      <c r="AS245" s="8">
        <f>'West-Deutschland-Q'!AI246</f>
        <v>33.4</v>
      </c>
      <c r="AT245" s="8">
        <f>100-'West-Deutschland-Q'!AJ246</f>
        <v>81</v>
      </c>
      <c r="AV245" s="19">
        <f>'[5]Deutschland Monatsdaten'!K245</f>
        <v>3.3623519434780396</v>
      </c>
      <c r="AW245" s="1">
        <f>'[5]Deutschland Monatsdaten'!J245</f>
        <v>-0.68789368038749077</v>
      </c>
      <c r="BE245">
        <f>'Datastream-M'!AU246</f>
        <v>74.900000000000006</v>
      </c>
      <c r="BF245">
        <f>'Datastream-M'!AV246</f>
        <v>82.5</v>
      </c>
      <c r="BH245" s="1">
        <f>'Datastream-M'!AX246</f>
        <v>73</v>
      </c>
      <c r="BI245" s="1">
        <f>'Datastream-M'!AY246</f>
        <v>74.3</v>
      </c>
      <c r="BJ245" s="1">
        <f>'Datastream-M'!AZ246</f>
        <v>80.900000000000006</v>
      </c>
      <c r="BK245">
        <f>'Datastream-M'!BA246</f>
        <v>97.5</v>
      </c>
      <c r="BL245">
        <f>'Datastream-M'!BB246</f>
        <v>69.3</v>
      </c>
      <c r="BM245" s="26">
        <f>'Datastream-M'!BC246</f>
        <v>66.5</v>
      </c>
      <c r="BN245" s="26"/>
      <c r="BO245">
        <f>'Datastream-M'!AV245</f>
        <v>81.599999999999994</v>
      </c>
      <c r="BP245" s="38">
        <f t="shared" si="8"/>
        <v>66.400000000000006</v>
      </c>
      <c r="BQ245" s="30">
        <f t="shared" si="9"/>
        <v>36.559978436781343</v>
      </c>
      <c r="BU245" s="40">
        <f>'Datastream-M'!CS246</f>
        <v>101.4</v>
      </c>
      <c r="BV245" s="40">
        <f>'Datastream-M'!CT246</f>
        <v>116.4</v>
      </c>
      <c r="BX245" s="41">
        <f>'Datastream-M'!BG246</f>
        <v>3.28</v>
      </c>
      <c r="BY245" s="41">
        <f>'Datastream-M'!BH246</f>
        <v>2.5499999999999998</v>
      </c>
      <c r="BZ245" s="40"/>
      <c r="CE245" s="1">
        <v>-6.4321739700161862E-2</v>
      </c>
      <c r="CF245" s="1">
        <v>0.50551237811435101</v>
      </c>
      <c r="CN245" s="8">
        <f>'West-Deutschland-Q'!AP246</f>
        <v>-5.6</v>
      </c>
      <c r="CO245" s="8">
        <f>'West-Deutschland-Q'!AQ246</f>
        <v>-3.6</v>
      </c>
      <c r="CV245">
        <f>'Datastream-M'!CF246</f>
        <v>540607</v>
      </c>
      <c r="DE245" s="8">
        <f>'West-Deutschland-Q'!AR246</f>
        <v>69.3</v>
      </c>
      <c r="DK245">
        <f>'Datastream-M'!CW246</f>
        <v>2.61</v>
      </c>
      <c r="DW245" s="19">
        <f>'[8]weltindexip-usd'!B125</f>
        <v>1.3409487640561859</v>
      </c>
      <c r="EB245">
        <f>'Datastream-M'!DN246</f>
        <v>0.82741900000000002</v>
      </c>
      <c r="EF245" s="1" t="str">
        <f>'Datastream-M'!DQ246</f>
        <v>#NA</v>
      </c>
    </row>
    <row r="246" spans="1:136">
      <c r="A246" s="3">
        <v>29356</v>
      </c>
      <c r="B246" t="str">
        <f>'Datastream-M'!B247</f>
        <v>#NA</v>
      </c>
      <c r="C246" s="9">
        <f>[7]Rawdata!D254</f>
        <v>92.76471811940921</v>
      </c>
      <c r="D246" s="9">
        <f>[7]Rawdata!G254</f>
        <v>99.94481470475867</v>
      </c>
      <c r="E246" s="9">
        <f>[7]Rawdata!J254</f>
        <v>86.077807682897003</v>
      </c>
      <c r="F246">
        <f>'Datastream-M'!F247</f>
        <v>49.2</v>
      </c>
      <c r="G246">
        <f>'Datastream-M'!G247</f>
        <v>1.0924199999999999</v>
      </c>
      <c r="H246">
        <f>'Datastream-M'!H247</f>
        <v>120.3</v>
      </c>
      <c r="I246">
        <f>'Datastream-M'!I247</f>
        <v>205.5</v>
      </c>
      <c r="J246">
        <f>'Datastream-M'!J247</f>
        <v>10.26</v>
      </c>
      <c r="K246" t="str">
        <f>'Datastream-M'!K247</f>
        <v>#NA</v>
      </c>
      <c r="L246">
        <f>'Datastream-M'!L247</f>
        <v>501.5</v>
      </c>
      <c r="M246">
        <f>'Datastream-M'!M247</f>
        <v>225065</v>
      </c>
      <c r="N246" t="str">
        <f>'Datastream-M'!N247</f>
        <v>#NA</v>
      </c>
      <c r="O246">
        <f>'Datastream-M'!O247</f>
        <v>500</v>
      </c>
      <c r="P246">
        <f>'Datastream-M'!P247</f>
        <v>3.3</v>
      </c>
      <c r="Q246" s="8">
        <v>6</v>
      </c>
      <c r="R246" s="8">
        <v>15</v>
      </c>
      <c r="S246" s="1">
        <f>'[2]Deutschland Monatsdaten'!C246</f>
        <v>-1.9791000755015713</v>
      </c>
      <c r="T246" s="1">
        <v>2.2068366274091229</v>
      </c>
      <c r="U246">
        <f>'Datastream-M'!BL247</f>
        <v>15.19</v>
      </c>
      <c r="V246" s="41">
        <f t="shared" si="6"/>
        <v>22.842105263157894</v>
      </c>
      <c r="W246">
        <f>'Datastream-M'!BM247</f>
        <v>15.03</v>
      </c>
      <c r="X246" s="41">
        <f t="shared" si="7"/>
        <v>18.218181818181815</v>
      </c>
      <c r="Y246" t="str">
        <f>'Datastream-M'!W247</f>
        <v>#NA</v>
      </c>
      <c r="Z246" t="str">
        <f>'Datastream-M'!X247</f>
        <v>#NA</v>
      </c>
      <c r="AA246" s="42" t="str">
        <f>'Datastream-M'!Y247</f>
        <v>#NA</v>
      </c>
      <c r="AB246">
        <f>'Datastream-M'!Z247</f>
        <v>108.2</v>
      </c>
      <c r="AE246">
        <f>'Datastream-M'!AC247</f>
        <v>1.0924199999999999</v>
      </c>
      <c r="AH246" t="str">
        <f>'Datastream-M'!AD247</f>
        <v>#NA</v>
      </c>
      <c r="AJ246">
        <f>'Datastream-M'!AF247</f>
        <v>81.067960999999997</v>
      </c>
      <c r="AK246">
        <f>'Datastream-M'!AG247</f>
        <v>38.17</v>
      </c>
      <c r="AL246">
        <f>'Datastream-M'!AH247</f>
        <v>44.4</v>
      </c>
      <c r="AQ246" s="2">
        <f>'Datastream-M'!AM247</f>
        <v>54.2181</v>
      </c>
      <c r="AR246" s="2">
        <f>'Datastream-M'!AN247</f>
        <v>99.356399999999994</v>
      </c>
      <c r="AS246" s="8">
        <f>'West-Deutschland-Q'!AI247</f>
        <v>25.2</v>
      </c>
      <c r="AT246" s="8">
        <f>100-'West-Deutschland-Q'!AJ247</f>
        <v>98</v>
      </c>
      <c r="AV246" s="19">
        <f>'[5]Deutschland Monatsdaten'!K246</f>
        <v>3.3889592770122481</v>
      </c>
      <c r="AW246" s="1">
        <f>'[5]Deutschland Monatsdaten'!J246</f>
        <v>-0.87483372339159859</v>
      </c>
      <c r="BE246">
        <f>'Datastream-M'!AU247</f>
        <v>75.28</v>
      </c>
      <c r="BF246">
        <f>'Datastream-M'!AV247</f>
        <v>82.1</v>
      </c>
      <c r="BH246" s="1">
        <f>'Datastream-M'!AX247</f>
        <v>73.2</v>
      </c>
      <c r="BI246" s="1">
        <f>'Datastream-M'!AY247</f>
        <v>74.8</v>
      </c>
      <c r="BJ246" s="1">
        <f>'Datastream-M'!AZ247</f>
        <v>83</v>
      </c>
      <c r="BK246">
        <f>'Datastream-M'!BA247</f>
        <v>104.2</v>
      </c>
      <c r="BL246">
        <f>'Datastream-M'!BB247</f>
        <v>68.2</v>
      </c>
      <c r="BM246" s="26">
        <f>'Datastream-M'!BC247</f>
        <v>66.5</v>
      </c>
      <c r="BN246" s="26"/>
      <c r="BO246">
        <f>'Datastream-M'!AV246</f>
        <v>82.5</v>
      </c>
      <c r="BP246" s="38">
        <f t="shared" si="8"/>
        <v>66.5</v>
      </c>
      <c r="BQ246" s="30">
        <f t="shared" si="9"/>
        <v>34.940773695098954</v>
      </c>
      <c r="BU246" s="40">
        <f>'Datastream-M'!CS247</f>
        <v>102</v>
      </c>
      <c r="BV246" s="40">
        <f>'Datastream-M'!CT247</f>
        <v>117.1</v>
      </c>
      <c r="BX246" s="41">
        <f>'Datastream-M'!BG247</f>
        <v>3.19</v>
      </c>
      <c r="BY246" s="41">
        <f>'Datastream-M'!BH247</f>
        <v>2.6</v>
      </c>
      <c r="BZ246" s="40"/>
      <c r="CE246" s="1">
        <v>0.14357771083162177</v>
      </c>
      <c r="CF246" s="1">
        <v>0.4234538491466408</v>
      </c>
      <c r="CN246" s="8">
        <f>'West-Deutschland-Q'!AP247</f>
        <v>-7.6</v>
      </c>
      <c r="CO246" s="8">
        <f>'West-Deutschland-Q'!AQ247</f>
        <v>-10.1</v>
      </c>
      <c r="CV246">
        <f>'Datastream-M'!CF247</f>
        <v>544544</v>
      </c>
      <c r="DE246" s="8">
        <f>'West-Deutschland-Q'!AR247</f>
        <v>72.099999999999994</v>
      </c>
      <c r="DK246">
        <f>'Datastream-M'!CW247</f>
        <v>2.61</v>
      </c>
      <c r="DW246" s="19">
        <f>'[8]weltindexip-usd'!B126</f>
        <v>1.3252487549392031</v>
      </c>
      <c r="EB246">
        <f>'Datastream-M'!DN247</f>
        <v>0.85797699999999999</v>
      </c>
      <c r="EF246" s="1" t="str">
        <f>'Datastream-M'!DQ247</f>
        <v>#NA</v>
      </c>
    </row>
    <row r="247" spans="1:136">
      <c r="A247" s="3">
        <v>29387</v>
      </c>
      <c r="B247" t="str">
        <f>'Datastream-M'!B248</f>
        <v>#NA</v>
      </c>
      <c r="C247" s="9">
        <f>[7]Rawdata!D255</f>
        <v>89.769086748491787</v>
      </c>
      <c r="D247" s="9">
        <f>[7]Rawdata!G255</f>
        <v>97.295920533174851</v>
      </c>
      <c r="E247" s="9">
        <f>[7]Rawdata!J255</f>
        <v>82.848054807927582</v>
      </c>
      <c r="F247">
        <f>'Datastream-M'!F248</f>
        <v>47.8</v>
      </c>
      <c r="G247">
        <f>'Datastream-M'!G248</f>
        <v>1.1067400000000001</v>
      </c>
      <c r="H247">
        <f>'Datastream-M'!H248</f>
        <v>126.4</v>
      </c>
      <c r="I247">
        <f>'Datastream-M'!I248</f>
        <v>205.4</v>
      </c>
      <c r="J247">
        <f>'Datastream-M'!J248</f>
        <v>10.11</v>
      </c>
      <c r="K247" t="str">
        <f>'Datastream-M'!K248</f>
        <v>#NA</v>
      </c>
      <c r="L247">
        <f>'Datastream-M'!L248</f>
        <v>515.5</v>
      </c>
      <c r="M247">
        <f>'Datastream-M'!M248</f>
        <v>216700</v>
      </c>
      <c r="N247" t="str">
        <f>'Datastream-M'!N248</f>
        <v>#NA</v>
      </c>
      <c r="O247">
        <f>'Datastream-M'!O248</f>
        <v>529</v>
      </c>
      <c r="P247">
        <f>'Datastream-M'!P248</f>
        <v>3.3</v>
      </c>
      <c r="Q247" s="8">
        <v>5</v>
      </c>
      <c r="R247" s="8">
        <v>22</v>
      </c>
      <c r="S247" s="1">
        <f>'[2]Deutschland Monatsdaten'!C247</f>
        <v>-2.2263853966845257</v>
      </c>
      <c r="T247" s="1">
        <v>2.2001884179215536</v>
      </c>
      <c r="U247">
        <f>'Datastream-M'!BL248</f>
        <v>14.88</v>
      </c>
      <c r="V247" s="41">
        <f t="shared" si="6"/>
        <v>22.375939849624061</v>
      </c>
      <c r="W247">
        <f>'Datastream-M'!BM248</f>
        <v>14.62</v>
      </c>
      <c r="X247" s="41">
        <f t="shared" si="7"/>
        <v>17.807551766138854</v>
      </c>
      <c r="Y247" t="str">
        <f>'Datastream-M'!W248</f>
        <v>#NA</v>
      </c>
      <c r="Z247" t="str">
        <f>'Datastream-M'!X248</f>
        <v>#NA</v>
      </c>
      <c r="AA247" s="42" t="str">
        <f>'Datastream-M'!Y248</f>
        <v>#NA</v>
      </c>
      <c r="AB247">
        <f>'Datastream-M'!Z248</f>
        <v>107.5</v>
      </c>
      <c r="AE247">
        <f>'Datastream-M'!AC248</f>
        <v>1.1067400000000001</v>
      </c>
      <c r="AH247" t="str">
        <f>'Datastream-M'!AD248</f>
        <v>#NA</v>
      </c>
      <c r="AJ247">
        <f>'Datastream-M'!AF248</f>
        <v>81.485992999999993</v>
      </c>
      <c r="AK247">
        <f>'Datastream-M'!AG248</f>
        <v>38.479999999999997</v>
      </c>
      <c r="AL247">
        <f>'Datastream-M'!AH248</f>
        <v>44.5</v>
      </c>
      <c r="AQ247" s="2">
        <f>'Datastream-M'!AM248</f>
        <v>54.111400000000003</v>
      </c>
      <c r="AR247" s="2">
        <f>'Datastream-M'!AN248</f>
        <v>99.025000000000006</v>
      </c>
      <c r="AS247" s="8">
        <f>'West-Deutschland-Q'!AI248</f>
        <v>47</v>
      </c>
      <c r="AT247" s="8">
        <f>100-'West-Deutschland-Q'!AJ248</f>
        <v>73</v>
      </c>
      <c r="AV247" s="19">
        <f>'[5]Deutschland Monatsdaten'!K247</f>
        <v>3.418416903561535</v>
      </c>
      <c r="AW247" s="1">
        <f>'[5]Deutschland Monatsdaten'!J247</f>
        <v>-0.73493310568869641</v>
      </c>
      <c r="BE247">
        <f>'Datastream-M'!AU248</f>
        <v>75.13</v>
      </c>
      <c r="BF247">
        <f>'Datastream-M'!AV248</f>
        <v>82</v>
      </c>
      <c r="BH247" s="1">
        <f>'Datastream-M'!AX248</f>
        <v>72.2</v>
      </c>
      <c r="BI247" s="1">
        <f>'Datastream-M'!AY248</f>
        <v>73.599999999999994</v>
      </c>
      <c r="BJ247" s="1">
        <f>'Datastream-M'!AZ248</f>
        <v>81.2</v>
      </c>
      <c r="BK247">
        <f>'Datastream-M'!BA248</f>
        <v>102.2</v>
      </c>
      <c r="BL247">
        <f>'Datastream-M'!BB248</f>
        <v>66.599999999999994</v>
      </c>
      <c r="BM247" s="26">
        <f>'Datastream-M'!BC248</f>
        <v>66.8</v>
      </c>
      <c r="BN247" s="26"/>
      <c r="BO247">
        <f>'Datastream-M'!AV247</f>
        <v>82.1</v>
      </c>
      <c r="BP247" s="38">
        <f t="shared" si="8"/>
        <v>66.5</v>
      </c>
      <c r="BQ247" s="30">
        <f t="shared" si="9"/>
        <v>34.768780382022875</v>
      </c>
      <c r="BU247" s="40">
        <f>'Datastream-M'!CS248</f>
        <v>101.3</v>
      </c>
      <c r="BV247" s="40">
        <f>'Datastream-M'!CT248</f>
        <v>116.4</v>
      </c>
      <c r="BX247" s="41">
        <f>'Datastream-M'!BG248</f>
        <v>3.13</v>
      </c>
      <c r="BY247" s="41">
        <f>'Datastream-M'!BH248</f>
        <v>2.75</v>
      </c>
      <c r="BZ247" s="40"/>
      <c r="CE247" s="1">
        <v>0.31047932760393787</v>
      </c>
      <c r="CF247" s="1">
        <v>0.67393487677906405</v>
      </c>
      <c r="CN247" s="8">
        <f>'West-Deutschland-Q'!AP248</f>
        <v>-14.6</v>
      </c>
      <c r="CO247" s="8">
        <f>'West-Deutschland-Q'!AQ248</f>
        <v>-17.600000000000001</v>
      </c>
      <c r="CV247">
        <f>'Datastream-M'!CF248</f>
        <v>551523</v>
      </c>
      <c r="DE247" s="8">
        <f>'West-Deutschland-Q'!AR248</f>
        <v>72.400000000000006</v>
      </c>
      <c r="DK247">
        <f>'Datastream-M'!CW248</f>
        <v>2.5099999999999998</v>
      </c>
      <c r="DW247" s="19">
        <f>'[8]weltindexip-usd'!B127</f>
        <v>1.3160681751717864</v>
      </c>
      <c r="EB247">
        <f>'Datastream-M'!DN248</f>
        <v>0.86216199999999998</v>
      </c>
      <c r="EF247" s="1" t="str">
        <f>'Datastream-M'!DQ248</f>
        <v>#NA</v>
      </c>
    </row>
    <row r="248" spans="1:136">
      <c r="A248" s="3">
        <v>29417</v>
      </c>
      <c r="B248" t="str">
        <f>'Datastream-M'!B249</f>
        <v>#NA</v>
      </c>
      <c r="C248" s="9">
        <f>[7]Rawdata!D256</f>
        <v>89.469523611400035</v>
      </c>
      <c r="D248" s="9">
        <f>[7]Rawdata!G256</f>
        <v>96.429935900157076</v>
      </c>
      <c r="E248" s="9">
        <f>[7]Rawdata!J256</f>
        <v>82.994861756789817</v>
      </c>
      <c r="F248">
        <f>'Datastream-M'!F249</f>
        <v>46.7</v>
      </c>
      <c r="G248">
        <f>'Datastream-M'!G249</f>
        <v>1.1195649999999999</v>
      </c>
      <c r="H248">
        <f>'Datastream-M'!H249</f>
        <v>125.6</v>
      </c>
      <c r="I248">
        <f>'Datastream-M'!I249</f>
        <v>206.9</v>
      </c>
      <c r="J248">
        <f>'Datastream-M'!J249</f>
        <v>9.6999999999999993</v>
      </c>
      <c r="K248" t="str">
        <f>'Datastream-M'!K249</f>
        <v>#NA</v>
      </c>
      <c r="L248">
        <f>'Datastream-M'!L249</f>
        <v>524.70000000000005</v>
      </c>
      <c r="M248">
        <f>'Datastream-M'!M249</f>
        <v>198780</v>
      </c>
      <c r="N248" t="str">
        <f>'Datastream-M'!N249</f>
        <v>#NA</v>
      </c>
      <c r="O248">
        <f>'Datastream-M'!O249</f>
        <v>515</v>
      </c>
      <c r="P248">
        <f>'Datastream-M'!P249</f>
        <v>3.4</v>
      </c>
      <c r="Q248" s="8">
        <v>7</v>
      </c>
      <c r="R248" s="8">
        <v>18</v>
      </c>
      <c r="S248" s="1">
        <f>'[2]Deutschland Monatsdaten'!C248</f>
        <v>-1.3600877765624615</v>
      </c>
      <c r="T248" s="1">
        <v>2.1643013956899257</v>
      </c>
      <c r="U248">
        <f>'Datastream-M'!BL249</f>
        <v>14.47</v>
      </c>
      <c r="V248" s="41">
        <f t="shared" si="6"/>
        <v>21.661676646706589</v>
      </c>
      <c r="W248">
        <f>'Datastream-M'!BM249</f>
        <v>14.37</v>
      </c>
      <c r="X248" s="41">
        <f t="shared" si="7"/>
        <v>17.524390243902438</v>
      </c>
      <c r="Y248" t="str">
        <f>'Datastream-M'!W249</f>
        <v>#NA</v>
      </c>
      <c r="Z248" t="str">
        <f>'Datastream-M'!X249</f>
        <v>#NA</v>
      </c>
      <c r="AA248" s="42" t="str">
        <f>'Datastream-M'!Y249</f>
        <v>#NA</v>
      </c>
      <c r="AB248">
        <f>'Datastream-M'!Z249</f>
        <v>107.2</v>
      </c>
      <c r="AE248">
        <f>'Datastream-M'!AC249</f>
        <v>1.1195649999999999</v>
      </c>
      <c r="AH248" t="str">
        <f>'Datastream-M'!AD249</f>
        <v>#NA</v>
      </c>
      <c r="AJ248">
        <f>'Datastream-M'!AF249</f>
        <v>81.684982000000005</v>
      </c>
      <c r="AK248">
        <f>'Datastream-M'!AG249</f>
        <v>37.97</v>
      </c>
      <c r="AL248">
        <f>'Datastream-M'!AH249</f>
        <v>44.7</v>
      </c>
      <c r="AQ248" s="2">
        <f>'Datastream-M'!AM249</f>
        <v>54.046700000000001</v>
      </c>
      <c r="AR248" s="2">
        <f>'Datastream-M'!AN249</f>
        <v>98.774500000000003</v>
      </c>
      <c r="AS248" s="8">
        <f>'West-Deutschland-Q'!AI249</f>
        <v>45.3</v>
      </c>
      <c r="AT248" s="8">
        <f>100-'West-Deutschland-Q'!AJ249</f>
        <v>75</v>
      </c>
      <c r="AV248" s="19">
        <f>'[5]Deutschland Monatsdaten'!K248</f>
        <v>3.4552091653118655</v>
      </c>
      <c r="AW248" s="1">
        <f>'[5]Deutschland Monatsdaten'!J248</f>
        <v>-0.53440954051174072</v>
      </c>
      <c r="BE248">
        <f>'Datastream-M'!AU249</f>
        <v>75.41</v>
      </c>
      <c r="BF248">
        <f>'Datastream-M'!AV249</f>
        <v>82</v>
      </c>
      <c r="BH248" s="1">
        <f>'Datastream-M'!AX249</f>
        <v>70.099999999999994</v>
      </c>
      <c r="BI248" s="1">
        <f>'Datastream-M'!AY249</f>
        <v>72</v>
      </c>
      <c r="BJ248" s="1">
        <f>'Datastream-M'!AZ249</f>
        <v>81.8</v>
      </c>
      <c r="BK248">
        <f>'Datastream-M'!BA249</f>
        <v>102.4</v>
      </c>
      <c r="BL248">
        <f>'Datastream-M'!BB249</f>
        <v>67.5</v>
      </c>
      <c r="BM248" s="26">
        <f>'Datastream-M'!BC249</f>
        <v>66.900000000000006</v>
      </c>
      <c r="BN248" s="26"/>
      <c r="BO248">
        <f>'Datastream-M'!AV248</f>
        <v>82</v>
      </c>
      <c r="BP248" s="38">
        <f t="shared" si="8"/>
        <v>66.8</v>
      </c>
      <c r="BQ248" s="30">
        <f t="shared" si="9"/>
        <v>33.914958041739425</v>
      </c>
      <c r="BU248" s="40">
        <f>'Datastream-M'!CS249</f>
        <v>100.6</v>
      </c>
      <c r="BV248" s="40">
        <f>'Datastream-M'!CT249</f>
        <v>116.6</v>
      </c>
      <c r="BX248" s="41">
        <f>'Datastream-M'!BG249</f>
        <v>3.16</v>
      </c>
      <c r="BY248" s="41">
        <f>'Datastream-M'!BH249</f>
        <v>2.59</v>
      </c>
      <c r="BZ248" s="40"/>
      <c r="CE248" s="1">
        <v>-0.5093651527188372</v>
      </c>
      <c r="CF248" s="1">
        <v>0.36784666567977448</v>
      </c>
      <c r="CN248" s="8">
        <f>'West-Deutschland-Q'!AP249</f>
        <v>-4.4000000000000004</v>
      </c>
      <c r="CO248" s="8">
        <f>'West-Deutschland-Q'!AQ249</f>
        <v>-15.6</v>
      </c>
      <c r="CV248">
        <f>'Datastream-M'!CF249</f>
        <v>552504</v>
      </c>
      <c r="DE248" s="8">
        <f>'West-Deutschland-Q'!AR249</f>
        <v>68.5</v>
      </c>
      <c r="DK248">
        <f>'Datastream-M'!CW249</f>
        <v>2.56</v>
      </c>
      <c r="DW248" s="19">
        <f>'[8]weltindexip-usd'!B128</f>
        <v>1.3074552404446644</v>
      </c>
      <c r="EB248">
        <f>'Datastream-M'!DN249</f>
        <v>0.86387999999999998</v>
      </c>
      <c r="EF248" s="1" t="str">
        <f>'Datastream-M'!DQ249</f>
        <v>#NA</v>
      </c>
    </row>
    <row r="249" spans="1:136">
      <c r="A249" s="3">
        <v>29448</v>
      </c>
      <c r="B249" t="str">
        <f>'Datastream-M'!B250</f>
        <v>#NA</v>
      </c>
      <c r="C249" s="9">
        <f>[7]Rawdata!D257</f>
        <v>88.121489494487221</v>
      </c>
      <c r="D249" s="9">
        <f>[7]Rawdata!G257</f>
        <v>92.252833552659496</v>
      </c>
      <c r="E249" s="9">
        <f>[7]Rawdata!J257</f>
        <v>84.218252997308539</v>
      </c>
      <c r="F249">
        <f>'Datastream-M'!F250</f>
        <v>45.7</v>
      </c>
      <c r="G249">
        <f>'Datastream-M'!G250</f>
        <v>1.0929500000000001</v>
      </c>
      <c r="H249">
        <f>'Datastream-M'!H250</f>
        <v>124.7</v>
      </c>
      <c r="I249">
        <f>'Datastream-M'!I250</f>
        <v>208</v>
      </c>
      <c r="J249">
        <f>'Datastream-M'!J250</f>
        <v>8.98</v>
      </c>
      <c r="K249" t="str">
        <f>'Datastream-M'!K250</f>
        <v>#NA</v>
      </c>
      <c r="L249">
        <f>'Datastream-M'!L250</f>
        <v>511.5</v>
      </c>
      <c r="M249">
        <f>'Datastream-M'!M250</f>
        <v>140764</v>
      </c>
      <c r="N249" t="str">
        <f>'Datastream-M'!N250</f>
        <v>#NA</v>
      </c>
      <c r="O249">
        <f>'Datastream-M'!O250</f>
        <v>505</v>
      </c>
      <c r="P249">
        <f>'Datastream-M'!P250</f>
        <v>3.5</v>
      </c>
      <c r="Q249" s="8">
        <v>9</v>
      </c>
      <c r="R249" s="8">
        <v>21</v>
      </c>
      <c r="S249" s="1">
        <f>'[2]Deutschland Monatsdaten'!C249</f>
        <v>-9.7553135694178103E-2</v>
      </c>
      <c r="T249" s="1">
        <v>2.1732033822103047</v>
      </c>
      <c r="U249">
        <f>'Datastream-M'!BL250</f>
        <v>14.73</v>
      </c>
      <c r="V249" s="41">
        <f t="shared" si="6"/>
        <v>22.017937219730939</v>
      </c>
      <c r="W249">
        <f>'Datastream-M'!BM250</f>
        <v>14.32</v>
      </c>
      <c r="X249" s="41">
        <f t="shared" si="7"/>
        <v>17.463414634146343</v>
      </c>
      <c r="Y249" t="str">
        <f>'Datastream-M'!W250</f>
        <v>#NA</v>
      </c>
      <c r="Z249" t="str">
        <f>'Datastream-M'!X250</f>
        <v>#NA</v>
      </c>
      <c r="AA249" s="42" t="str">
        <f>'Datastream-M'!Y250</f>
        <v>#NA</v>
      </c>
      <c r="AB249">
        <f>'Datastream-M'!Z250</f>
        <v>105.8</v>
      </c>
      <c r="AE249">
        <f>'Datastream-M'!AC250</f>
        <v>1.0929500000000001</v>
      </c>
      <c r="AH249" t="str">
        <f>'Datastream-M'!AD250</f>
        <v>#NA</v>
      </c>
      <c r="AJ249">
        <f>'Datastream-M'!AF250</f>
        <v>81.707317000000003</v>
      </c>
      <c r="AK249">
        <f>'Datastream-M'!AG250</f>
        <v>37.22</v>
      </c>
      <c r="AL249">
        <f>'Datastream-M'!AH250</f>
        <v>44.8</v>
      </c>
      <c r="AQ249" s="2">
        <f>'Datastream-M'!AM250</f>
        <v>54.023099999999999</v>
      </c>
      <c r="AR249" s="2">
        <f>'Datastream-M'!AN250</f>
        <v>98.602599999999995</v>
      </c>
      <c r="AS249" s="8">
        <f>'West-Deutschland-Q'!AI250</f>
        <v>27.9</v>
      </c>
      <c r="AT249" s="8">
        <f>100-'West-Deutschland-Q'!AJ250</f>
        <v>97</v>
      </c>
      <c r="AV249" s="19">
        <f>'[5]Deutschland Monatsdaten'!K249</f>
        <v>3.4843549537725642</v>
      </c>
      <c r="AW249" s="1">
        <f>'[5]Deutschland Monatsdaten'!J249</f>
        <v>-0.42260003090717196</v>
      </c>
      <c r="BE249">
        <f>'Datastream-M'!AU250</f>
        <v>74.760000000000005</v>
      </c>
      <c r="BF249">
        <f>'Datastream-M'!AV250</f>
        <v>82.4</v>
      </c>
      <c r="BH249" s="1">
        <f>'Datastream-M'!AX250</f>
        <v>63.9</v>
      </c>
      <c r="BI249" s="1">
        <f>'Datastream-M'!AY250</f>
        <v>67</v>
      </c>
      <c r="BJ249" s="1">
        <f>'Datastream-M'!AZ250</f>
        <v>83</v>
      </c>
      <c r="BK249">
        <f>'Datastream-M'!BA250</f>
        <v>103.7</v>
      </c>
      <c r="BL249">
        <f>'Datastream-M'!BB250</f>
        <v>68.5</v>
      </c>
      <c r="BM249" s="26">
        <f>'Datastream-M'!BC250</f>
        <v>67</v>
      </c>
      <c r="BN249" s="26"/>
      <c r="BO249">
        <f>'Datastream-M'!AV249</f>
        <v>82</v>
      </c>
      <c r="BP249" s="38">
        <f t="shared" si="8"/>
        <v>66.900000000000006</v>
      </c>
      <c r="BQ249" s="30">
        <f t="shared" si="9"/>
        <v>34.054622809826611</v>
      </c>
      <c r="BU249" s="40">
        <f>'Datastream-M'!CS250</f>
        <v>99.7</v>
      </c>
      <c r="BV249" s="40">
        <f>'Datastream-M'!CT250</f>
        <v>114.6</v>
      </c>
      <c r="BX249" s="41">
        <f>'Datastream-M'!BG250</f>
        <v>3.19</v>
      </c>
      <c r="BY249" s="41">
        <f>'Datastream-M'!BH250</f>
        <v>2.42</v>
      </c>
      <c r="BZ249" s="40"/>
      <c r="CE249" s="1">
        <v>-0.64251002406426705</v>
      </c>
      <c r="CF249" s="1">
        <v>-0.11608910398835964</v>
      </c>
      <c r="CN249" s="8">
        <f>'West-Deutschland-Q'!AP250</f>
        <v>-6.2</v>
      </c>
      <c r="CO249" s="8">
        <f>'West-Deutschland-Q'!AQ250</f>
        <v>-22.5</v>
      </c>
      <c r="CV249">
        <f>'Datastream-M'!CF250</f>
        <v>554450</v>
      </c>
      <c r="DE249" s="8">
        <f>'West-Deutschland-Q'!AR250</f>
        <v>66.2</v>
      </c>
      <c r="DK249">
        <f>'Datastream-M'!CW250</f>
        <v>2.5099999999999998</v>
      </c>
      <c r="DW249" s="19">
        <f>'[8]weltindexip-usd'!B129</f>
        <v>1.3049122452925739</v>
      </c>
      <c r="EB249">
        <f>'Datastream-M'!DN250</f>
        <v>0.84402299999999997</v>
      </c>
      <c r="EF249" s="1" t="str">
        <f>'Datastream-M'!DQ250</f>
        <v>#NA</v>
      </c>
    </row>
    <row r="250" spans="1:136">
      <c r="A250" s="3">
        <v>29479</v>
      </c>
      <c r="B250" t="str">
        <f>'Datastream-M'!B251</f>
        <v>#NA</v>
      </c>
      <c r="C250" s="9">
        <f>[7]Rawdata!D258</f>
        <v>88.820470147701286</v>
      </c>
      <c r="D250" s="9">
        <f>[7]Rawdata!G258</f>
        <v>92.100012735068134</v>
      </c>
      <c r="E250" s="9">
        <f>[7]Rawdata!J258</f>
        <v>85.686322485931001</v>
      </c>
      <c r="F250">
        <f>'Datastream-M'!F251</f>
        <v>46.2</v>
      </c>
      <c r="G250">
        <f>'Datastream-M'!G251</f>
        <v>1.0930439999999999</v>
      </c>
      <c r="H250">
        <f>'Datastream-M'!H251</f>
        <v>126.8</v>
      </c>
      <c r="I250">
        <f>'Datastream-M'!I251</f>
        <v>208.3</v>
      </c>
      <c r="J250">
        <f>'Datastream-M'!J251</f>
        <v>8.9700000000000006</v>
      </c>
      <c r="K250" t="str">
        <f>'Datastream-M'!K251</f>
        <v>#NA</v>
      </c>
      <c r="L250">
        <f>'Datastream-M'!L251</f>
        <v>508.8</v>
      </c>
      <c r="M250">
        <f>'Datastream-M'!M251</f>
        <v>185266</v>
      </c>
      <c r="N250" t="str">
        <f>'Datastream-M'!N251</f>
        <v>#NA</v>
      </c>
      <c r="O250">
        <f>'Datastream-M'!O251</f>
        <v>579</v>
      </c>
      <c r="P250">
        <f>'Datastream-M'!P251</f>
        <v>3.5</v>
      </c>
      <c r="Q250" s="8">
        <v>7</v>
      </c>
      <c r="R250" s="8">
        <v>19</v>
      </c>
      <c r="S250" s="1">
        <f>'[2]Deutschland Monatsdaten'!C250</f>
        <v>-0.33606223644092459</v>
      </c>
      <c r="T250" s="1">
        <v>2.1311630119831455</v>
      </c>
      <c r="U250">
        <f>'Datastream-M'!BL251</f>
        <v>14.73</v>
      </c>
      <c r="V250" s="41">
        <f t="shared" ref="V250:V313" si="10">U250/BP250*100</f>
        <v>21.985074626865671</v>
      </c>
      <c r="W250">
        <f>'Datastream-M'!BM251</f>
        <v>14.32</v>
      </c>
      <c r="X250" s="41">
        <f t="shared" ref="X250:X313" si="11">W250/BO250*100</f>
        <v>17.378640776699029</v>
      </c>
      <c r="Y250" t="str">
        <f>'Datastream-M'!W251</f>
        <v>#NA</v>
      </c>
      <c r="Z250" t="str">
        <f>'Datastream-M'!X251</f>
        <v>#NA</v>
      </c>
      <c r="AA250" s="42" t="str">
        <f>'Datastream-M'!Y251</f>
        <v>#NA</v>
      </c>
      <c r="AB250">
        <f>'Datastream-M'!Z251</f>
        <v>104.9</v>
      </c>
      <c r="AE250">
        <f>'Datastream-M'!AC251</f>
        <v>1.0930439999999999</v>
      </c>
      <c r="AH250" t="str">
        <f>'Datastream-M'!AD251</f>
        <v>#NA</v>
      </c>
      <c r="AJ250">
        <f>'Datastream-M'!AF251</f>
        <v>81.751824999999997</v>
      </c>
      <c r="AK250">
        <f>'Datastream-M'!AG251</f>
        <v>33.590000000000003</v>
      </c>
      <c r="AL250">
        <f>'Datastream-M'!AH251</f>
        <v>44.9</v>
      </c>
      <c r="AQ250" s="2">
        <f>'Datastream-M'!AM251</f>
        <v>54.023499999999999</v>
      </c>
      <c r="AR250" s="2">
        <f>'Datastream-M'!AN251</f>
        <v>98.477599999999995</v>
      </c>
      <c r="AS250" s="8">
        <f>'West-Deutschland-Q'!AI251</f>
        <v>26.4</v>
      </c>
      <c r="AT250" s="8">
        <f>100-'West-Deutschland-Q'!AJ251</f>
        <v>99</v>
      </c>
      <c r="AV250" s="19">
        <f>'[5]Deutschland Monatsdaten'!K250</f>
        <v>3.5153177124341255</v>
      </c>
      <c r="AW250" s="1">
        <f>'[5]Deutschland Monatsdaten'!J250</f>
        <v>-0.27024522562945713</v>
      </c>
      <c r="BE250">
        <f>'Datastream-M'!AU251</f>
        <v>74.45</v>
      </c>
      <c r="BF250">
        <f>'Datastream-M'!AV251</f>
        <v>82.3</v>
      </c>
      <c r="BH250" s="1">
        <f>'Datastream-M'!AX251</f>
        <v>66.8</v>
      </c>
      <c r="BI250" s="1">
        <f>'Datastream-M'!AY251</f>
        <v>69.599999999999994</v>
      </c>
      <c r="BJ250" s="1">
        <f>'Datastream-M'!AZ251</f>
        <v>84.2</v>
      </c>
      <c r="BK250">
        <f>'Datastream-M'!BA251</f>
        <v>107.8</v>
      </c>
      <c r="BL250">
        <f>'Datastream-M'!BB251</f>
        <v>67.8</v>
      </c>
      <c r="BM250" s="26">
        <f>'Datastream-M'!BC251</f>
        <v>67.2</v>
      </c>
      <c r="BN250" s="26"/>
      <c r="BO250">
        <f>'Datastream-M'!AV250</f>
        <v>82.4</v>
      </c>
      <c r="BP250" s="38">
        <f t="shared" si="8"/>
        <v>67</v>
      </c>
      <c r="BQ250" s="30">
        <f t="shared" si="9"/>
        <v>30.730693366415263</v>
      </c>
      <c r="BU250" s="40">
        <f>'Datastream-M'!CS251</f>
        <v>99.4</v>
      </c>
      <c r="BV250" s="40">
        <f>'Datastream-M'!CT251</f>
        <v>112.7</v>
      </c>
      <c r="BX250" s="41">
        <f>'Datastream-M'!BG251</f>
        <v>3.21</v>
      </c>
      <c r="BY250" s="41">
        <f>'Datastream-M'!BH251</f>
        <v>2.74</v>
      </c>
      <c r="BZ250" s="40"/>
      <c r="CE250" s="1">
        <v>-0.49426304636820584</v>
      </c>
      <c r="CF250" s="1">
        <v>-0.15804848339812391</v>
      </c>
      <c r="CN250" s="8">
        <f>'West-Deutschland-Q'!AP251</f>
        <v>-6.9</v>
      </c>
      <c r="CO250" s="8">
        <f>'West-Deutschland-Q'!AQ251</f>
        <v>-15.6</v>
      </c>
      <c r="CV250">
        <f>'Datastream-M'!CF251</f>
        <v>559741</v>
      </c>
      <c r="DE250" s="8">
        <f>'West-Deutschland-Q'!AR251</f>
        <v>70.099999999999994</v>
      </c>
      <c r="DK250">
        <f>'Datastream-M'!CW251</f>
        <v>2.61</v>
      </c>
      <c r="DW250" s="19">
        <f>'[8]weltindexip-usd'!B130</f>
        <v>1.3032188806402407</v>
      </c>
      <c r="EB250">
        <f>'Datastream-M'!DN251</f>
        <v>0.845059</v>
      </c>
      <c r="EF250" s="1" t="str">
        <f>'Datastream-M'!DQ251</f>
        <v>#NA</v>
      </c>
    </row>
    <row r="251" spans="1:136">
      <c r="A251" s="3">
        <v>29509</v>
      </c>
      <c r="B251" t="str">
        <f>'Datastream-M'!B252</f>
        <v>#NA</v>
      </c>
      <c r="C251" s="9">
        <f>[7]Rawdata!D259</f>
        <v>86.573746619513216</v>
      </c>
      <c r="D251" s="9">
        <f>[7]Rawdata!G259</f>
        <v>90.011461561319351</v>
      </c>
      <c r="E251" s="9">
        <f>[7]Rawdata!J259</f>
        <v>83.23954000489357</v>
      </c>
      <c r="F251">
        <f>'Datastream-M'!F252</f>
        <v>47.3</v>
      </c>
      <c r="G251">
        <f>'Datastream-M'!G252</f>
        <v>1.062214</v>
      </c>
      <c r="H251">
        <f>'Datastream-M'!H252</f>
        <v>123</v>
      </c>
      <c r="I251">
        <f>'Datastream-M'!I252</f>
        <v>209.1</v>
      </c>
      <c r="J251">
        <f>'Datastream-M'!J252</f>
        <v>9.08</v>
      </c>
      <c r="K251" t="str">
        <f>'Datastream-M'!K252</f>
        <v>#NA</v>
      </c>
      <c r="L251">
        <f>'Datastream-M'!L252</f>
        <v>489.8</v>
      </c>
      <c r="M251">
        <f>'Datastream-M'!M252</f>
        <v>200488</v>
      </c>
      <c r="N251" t="str">
        <f>'Datastream-M'!N252</f>
        <v>#NA</v>
      </c>
      <c r="O251">
        <f>'Datastream-M'!O252</f>
        <v>597</v>
      </c>
      <c r="P251">
        <f>'Datastream-M'!P252</f>
        <v>3.6</v>
      </c>
      <c r="Q251" s="8">
        <v>5</v>
      </c>
      <c r="R251" s="8">
        <v>27</v>
      </c>
      <c r="S251" s="1">
        <f>'[2]Deutschland Monatsdaten'!C251</f>
        <v>0.30130982791232175</v>
      </c>
      <c r="T251" s="1">
        <v>2.1604872483879842</v>
      </c>
      <c r="U251">
        <f>'Datastream-M'!BL252</f>
        <v>14.78</v>
      </c>
      <c r="V251" s="41">
        <f t="shared" si="10"/>
        <v>21.994047619047617</v>
      </c>
      <c r="W251">
        <f>'Datastream-M'!BM252</f>
        <v>14.47</v>
      </c>
      <c r="X251" s="41">
        <f t="shared" si="11"/>
        <v>17.582017010935601</v>
      </c>
      <c r="Y251" t="str">
        <f>'Datastream-M'!W252</f>
        <v>#NA</v>
      </c>
      <c r="Z251" t="str">
        <f>'Datastream-M'!X252</f>
        <v>#NA</v>
      </c>
      <c r="AA251" s="42" t="str">
        <f>'Datastream-M'!Y252</f>
        <v>#NA</v>
      </c>
      <c r="AB251">
        <f>'Datastream-M'!Z252</f>
        <v>102.9</v>
      </c>
      <c r="AE251">
        <f>'Datastream-M'!AC252</f>
        <v>1.062214</v>
      </c>
      <c r="AH251" t="str">
        <f>'Datastream-M'!AD252</f>
        <v>#NA</v>
      </c>
      <c r="AJ251">
        <f>'Datastream-M'!AF252</f>
        <v>80.787588999999997</v>
      </c>
      <c r="AK251">
        <f>'Datastream-M'!AG252</f>
        <v>33.6</v>
      </c>
      <c r="AL251">
        <f>'Datastream-M'!AH252</f>
        <v>45</v>
      </c>
      <c r="AQ251" s="2">
        <f>'Datastream-M'!AM252</f>
        <v>54.030700000000003</v>
      </c>
      <c r="AR251" s="2">
        <f>'Datastream-M'!AN252</f>
        <v>98.367999999999995</v>
      </c>
      <c r="AS251" s="8">
        <f>'West-Deutschland-Q'!AI252</f>
        <v>29.3</v>
      </c>
      <c r="AT251" s="8">
        <f>100-'West-Deutschland-Q'!AJ252</f>
        <v>90</v>
      </c>
      <c r="AV251" s="19">
        <f>'[5]Deutschland Monatsdaten'!K251</f>
        <v>3.5507441483033797</v>
      </c>
      <c r="AW251" s="1">
        <f>'[5]Deutschland Monatsdaten'!J251</f>
        <v>-0.24704969831485896</v>
      </c>
      <c r="BE251">
        <f>'Datastream-M'!AU252</f>
        <v>73.25</v>
      </c>
      <c r="BF251">
        <f>'Datastream-M'!AV252</f>
        <v>84.3</v>
      </c>
      <c r="BH251" s="1">
        <f>'Datastream-M'!AX252</f>
        <v>75.400000000000006</v>
      </c>
      <c r="BI251" s="1">
        <f>'Datastream-M'!AY252</f>
        <v>76.8</v>
      </c>
      <c r="BJ251" s="1">
        <f>'Datastream-M'!AZ252</f>
        <v>84.3</v>
      </c>
      <c r="BK251">
        <f>'Datastream-M'!BA252</f>
        <v>109.8</v>
      </c>
      <c r="BL251">
        <f>'Datastream-M'!BB252</f>
        <v>66.599999999999994</v>
      </c>
      <c r="BM251" s="26">
        <f>'Datastream-M'!BC252</f>
        <v>68</v>
      </c>
      <c r="BN251" s="26"/>
      <c r="BO251">
        <f>'Datastream-M'!AV251</f>
        <v>82.3</v>
      </c>
      <c r="BP251" s="38">
        <f t="shared" ref="BP251:BP314" si="12">BM250</f>
        <v>67.2</v>
      </c>
      <c r="BQ251" s="30">
        <f t="shared" si="9"/>
        <v>31.632044013729814</v>
      </c>
      <c r="BU251" s="40">
        <f>'Datastream-M'!CS252</f>
        <v>98.4</v>
      </c>
      <c r="BV251" s="40">
        <f>'Datastream-M'!CT252</f>
        <v>109.2</v>
      </c>
      <c r="BX251" s="41">
        <f>'Datastream-M'!BG252</f>
        <v>3.31</v>
      </c>
      <c r="BY251" s="41">
        <f>'Datastream-M'!BH252</f>
        <v>2.5</v>
      </c>
      <c r="BZ251" s="40"/>
      <c r="CE251" s="1">
        <v>-0.36406595950798987</v>
      </c>
      <c r="CF251" s="1">
        <v>-2.4146202846423988E-2</v>
      </c>
      <c r="CN251" s="8">
        <f>'West-Deutschland-Q'!AP252</f>
        <v>-1.9</v>
      </c>
      <c r="CO251" s="8">
        <f>'West-Deutschland-Q'!AQ252</f>
        <v>-23.1</v>
      </c>
      <c r="CV251">
        <f>'Datastream-M'!CF252</f>
        <v>564087</v>
      </c>
      <c r="DE251" s="8">
        <f>'West-Deutschland-Q'!AR252</f>
        <v>68.2</v>
      </c>
      <c r="DK251">
        <f>'Datastream-M'!CW252</f>
        <v>2.81</v>
      </c>
      <c r="DW251" s="19">
        <f>'[8]weltindexip-usd'!B131</f>
        <v>1.3149130519603793</v>
      </c>
      <c r="EB251">
        <f>'Datastream-M'!DN252</f>
        <v>0.84400299999999995</v>
      </c>
      <c r="EF251" s="1" t="str">
        <f>'Datastream-M'!DQ252</f>
        <v>#NA</v>
      </c>
    </row>
    <row r="252" spans="1:136">
      <c r="A252" s="3">
        <v>29540</v>
      </c>
      <c r="B252" t="str">
        <f>'Datastream-M'!B253</f>
        <v>#NA</v>
      </c>
      <c r="C252" s="9">
        <f>[7]Rawdata!D260</f>
        <v>86.473892240482627</v>
      </c>
      <c r="D252" s="9">
        <f>[7]Rawdata!G260</f>
        <v>87.922910387570568</v>
      </c>
      <c r="E252" s="9">
        <f>[7]Rawdata!J260</f>
        <v>85.099094690482019</v>
      </c>
      <c r="F252">
        <f>'Datastream-M'!F253</f>
        <v>45.6</v>
      </c>
      <c r="G252">
        <f>'Datastream-M'!G253</f>
        <v>1.0204549999999999</v>
      </c>
      <c r="H252">
        <f>'Datastream-M'!H253</f>
        <v>137.19999999999999</v>
      </c>
      <c r="I252">
        <f>'Datastream-M'!I253</f>
        <v>214.5</v>
      </c>
      <c r="J252">
        <f>'Datastream-M'!J253</f>
        <v>9.4499999999999993</v>
      </c>
      <c r="K252" t="str">
        <f>'Datastream-M'!K253</f>
        <v>#NA</v>
      </c>
      <c r="L252">
        <f>'Datastream-M'!L253</f>
        <v>495.3</v>
      </c>
      <c r="M252">
        <f>'Datastream-M'!M253</f>
        <v>160936</v>
      </c>
      <c r="N252" t="str">
        <f>'Datastream-M'!N253</f>
        <v>#NA</v>
      </c>
      <c r="O252">
        <f>'Datastream-M'!O253</f>
        <v>486</v>
      </c>
      <c r="P252">
        <f>'Datastream-M'!P253</f>
        <v>3.8</v>
      </c>
      <c r="Q252" s="8">
        <v>5</v>
      </c>
      <c r="R252" s="8">
        <v>28</v>
      </c>
      <c r="S252" s="1">
        <f>'[2]Deutschland Monatsdaten'!C252</f>
        <v>0.51614610100914327</v>
      </c>
      <c r="T252" s="1">
        <v>2.1961004451306811</v>
      </c>
      <c r="U252">
        <f>'Datastream-M'!BL253</f>
        <v>15.03</v>
      </c>
      <c r="V252" s="41">
        <f t="shared" si="10"/>
        <v>22.102941176470587</v>
      </c>
      <c r="W252">
        <f>'Datastream-M'!BM253</f>
        <v>14.78</v>
      </c>
      <c r="X252" s="41">
        <f t="shared" si="11"/>
        <v>17.532621589561089</v>
      </c>
      <c r="Y252" t="str">
        <f>'Datastream-M'!W253</f>
        <v>#NA</v>
      </c>
      <c r="Z252" t="str">
        <f>'Datastream-M'!X253</f>
        <v>#NA</v>
      </c>
      <c r="AA252" s="42" t="str">
        <f>'Datastream-M'!Y253</f>
        <v>#NA</v>
      </c>
      <c r="AB252">
        <f>'Datastream-M'!Z253</f>
        <v>101.2</v>
      </c>
      <c r="AE252">
        <f>'Datastream-M'!AC253</f>
        <v>1.0204549999999999</v>
      </c>
      <c r="AH252" t="str">
        <f>'Datastream-M'!AD253</f>
        <v>#NA</v>
      </c>
      <c r="AJ252">
        <f>'Datastream-M'!AF253</f>
        <v>79.508196999999996</v>
      </c>
      <c r="AK252">
        <f>'Datastream-M'!AG253</f>
        <v>38.049999999999997</v>
      </c>
      <c r="AL252">
        <f>'Datastream-M'!AH253</f>
        <v>45.2</v>
      </c>
      <c r="AQ252" s="2">
        <f>'Datastream-M'!AM253</f>
        <v>54.0426</v>
      </c>
      <c r="AR252" s="2">
        <f>'Datastream-M'!AN253</f>
        <v>98.269800000000004</v>
      </c>
      <c r="AS252" s="8">
        <f>'West-Deutschland-Q'!AI253</f>
        <v>40.9</v>
      </c>
      <c r="AT252" s="8">
        <f>100-'West-Deutschland-Q'!AJ253</f>
        <v>53</v>
      </c>
      <c r="AV252" s="19">
        <f>'[5]Deutschland Monatsdaten'!K252</f>
        <v>3.5847962882806961</v>
      </c>
      <c r="AW252" s="1">
        <f>'[5]Deutschland Monatsdaten'!J252</f>
        <v>-0.24877398675838958</v>
      </c>
      <c r="BE252">
        <f>'Datastream-M'!AU253</f>
        <v>72.38</v>
      </c>
      <c r="BF252">
        <f>'Datastream-M'!AV253</f>
        <v>85.9</v>
      </c>
      <c r="BH252" s="1">
        <f>'Datastream-M'!AX253</f>
        <v>82.2</v>
      </c>
      <c r="BI252" s="1">
        <f>'Datastream-M'!AY253</f>
        <v>82.4</v>
      </c>
      <c r="BJ252" s="1">
        <f>'Datastream-M'!AZ253</f>
        <v>83.6</v>
      </c>
      <c r="BK252">
        <f>'Datastream-M'!BA253</f>
        <v>109.9</v>
      </c>
      <c r="BL252">
        <f>'Datastream-M'!BB253</f>
        <v>65.3</v>
      </c>
      <c r="BM252" s="26">
        <f>'Datastream-M'!BC253</f>
        <v>68.3</v>
      </c>
      <c r="BN252" s="26"/>
      <c r="BO252">
        <f>'Datastream-M'!AV252</f>
        <v>84.3</v>
      </c>
      <c r="BP252" s="38">
        <f t="shared" si="12"/>
        <v>68</v>
      </c>
      <c r="BQ252" s="30">
        <f t="shared" si="9"/>
        <v>37.287288513457234</v>
      </c>
      <c r="BU252" s="40">
        <f>'Datastream-M'!CS253</f>
        <v>97.8</v>
      </c>
      <c r="BV252" s="40">
        <f>'Datastream-M'!CT253</f>
        <v>105.9</v>
      </c>
      <c r="BX252" s="41">
        <f>'Datastream-M'!BG253</f>
        <v>3.29</v>
      </c>
      <c r="BY252" s="41">
        <f>'Datastream-M'!BH253</f>
        <v>2.46</v>
      </c>
      <c r="BZ252" s="40"/>
      <c r="CE252" s="1">
        <v>-0.66997118252629273</v>
      </c>
      <c r="CF252" s="1">
        <v>0.28226913740747367</v>
      </c>
      <c r="CN252" s="8">
        <f>'West-Deutschland-Q'!AP253</f>
        <v>-13.6</v>
      </c>
      <c r="CO252" s="8">
        <f>'West-Deutschland-Q'!AQ253</f>
        <v>-26.6</v>
      </c>
      <c r="CV252">
        <f>'Datastream-M'!CF253</f>
        <v>571125</v>
      </c>
      <c r="DE252" s="8">
        <f>'West-Deutschland-Q'!AR253</f>
        <v>63.3</v>
      </c>
      <c r="DK252">
        <f>'Datastream-M'!CW253</f>
        <v>2.5099999999999998</v>
      </c>
      <c r="DW252" s="19">
        <f>'[8]weltindexip-usd'!B132</f>
        <v>1.3285841177696049</v>
      </c>
      <c r="EB252">
        <f>'Datastream-M'!DN253</f>
        <v>0.83941500000000002</v>
      </c>
      <c r="EF252" s="1" t="str">
        <f>'Datastream-M'!DQ253</f>
        <v>#NA</v>
      </c>
    </row>
    <row r="253" spans="1:136">
      <c r="A253" s="3">
        <v>29570</v>
      </c>
      <c r="B253" t="str">
        <f>'Datastream-M'!B254</f>
        <v>#NA</v>
      </c>
      <c r="C253" s="9">
        <f>[7]Rawdata!D261</f>
        <v>86.024547534845027</v>
      </c>
      <c r="D253" s="9">
        <f>[7]Rawdata!G261</f>
        <v>88.890775565649278</v>
      </c>
      <c r="E253" s="9">
        <f>[7]Rawdata!J261</f>
        <v>83.23954000489357</v>
      </c>
      <c r="F253">
        <f>'Datastream-M'!F254</f>
        <v>46.2</v>
      </c>
      <c r="G253">
        <f>'Datastream-M'!G254</f>
        <v>0.99311300000000002</v>
      </c>
      <c r="H253">
        <f>'Datastream-M'!H254</f>
        <v>127.6</v>
      </c>
      <c r="I253">
        <f>'Datastream-M'!I254</f>
        <v>215.1</v>
      </c>
      <c r="J253">
        <f>'Datastream-M'!J254</f>
        <v>10.27</v>
      </c>
      <c r="K253" t="str">
        <f>'Datastream-M'!K254</f>
        <v>#NA</v>
      </c>
      <c r="L253">
        <f>'Datastream-M'!L254</f>
        <v>480.9</v>
      </c>
      <c r="M253">
        <f>'Datastream-M'!M254</f>
        <v>138985</v>
      </c>
      <c r="N253" t="str">
        <f>'Datastream-M'!N254</f>
        <v>#NA</v>
      </c>
      <c r="O253">
        <f>'Datastream-M'!O254</f>
        <v>595</v>
      </c>
      <c r="P253">
        <f>'Datastream-M'!P254</f>
        <v>3.9</v>
      </c>
      <c r="Q253" s="8">
        <v>9</v>
      </c>
      <c r="R253" s="8">
        <v>23</v>
      </c>
      <c r="S253" s="1">
        <f>'[2]Deutschland Monatsdaten'!C253</f>
        <v>-0.35390537580545856</v>
      </c>
      <c r="T253" s="1">
        <v>2.1881333915065553</v>
      </c>
      <c r="U253">
        <f>'Datastream-M'!BL254</f>
        <v>15.08</v>
      </c>
      <c r="V253" s="41">
        <f t="shared" si="10"/>
        <v>22.079062957540266</v>
      </c>
      <c r="W253">
        <f>'Datastream-M'!BM254</f>
        <v>14.67</v>
      </c>
      <c r="X253" s="41">
        <f t="shared" si="11"/>
        <v>17.077997671711291</v>
      </c>
      <c r="Y253" t="str">
        <f>'Datastream-M'!W254</f>
        <v>#NA</v>
      </c>
      <c r="Z253" t="str">
        <f>'Datastream-M'!X254</f>
        <v>#NA</v>
      </c>
      <c r="AA253" s="42" t="str">
        <f>'Datastream-M'!Y254</f>
        <v>#NA</v>
      </c>
      <c r="AB253">
        <f>'Datastream-M'!Z254</f>
        <v>100.4</v>
      </c>
      <c r="AE253">
        <f>'Datastream-M'!AC254</f>
        <v>0.99311300000000002</v>
      </c>
      <c r="AH253" t="str">
        <f>'Datastream-M'!AD254</f>
        <v>#NA</v>
      </c>
      <c r="AJ253">
        <f>'Datastream-M'!AF254</f>
        <v>78.794901999999993</v>
      </c>
      <c r="AK253">
        <f>'Datastream-M'!AG254</f>
        <v>40.82</v>
      </c>
      <c r="AL253">
        <f>'Datastream-M'!AH254</f>
        <v>45.3</v>
      </c>
      <c r="AQ253" s="2">
        <f>'Datastream-M'!AM254</f>
        <v>54.064999999999998</v>
      </c>
      <c r="AR253" s="2">
        <f>'Datastream-M'!AN254</f>
        <v>98.193200000000004</v>
      </c>
      <c r="AS253" s="8">
        <f>'West-Deutschland-Q'!AI254</f>
        <v>48.3</v>
      </c>
      <c r="AT253" s="8">
        <f>100-'West-Deutschland-Q'!AJ254</f>
        <v>19</v>
      </c>
      <c r="AV253" s="19">
        <f>'[5]Deutschland Monatsdaten'!K253</f>
        <v>3.6150568806705183</v>
      </c>
      <c r="AW253" s="1">
        <f>'[5]Deutschland Monatsdaten'!J253</f>
        <v>-0.45759120972490164</v>
      </c>
      <c r="BE253">
        <f>'Datastream-M'!AU254</f>
        <v>71.87</v>
      </c>
      <c r="BF253">
        <f>'Datastream-M'!AV254</f>
        <v>86.6</v>
      </c>
      <c r="BH253" s="1">
        <f>'Datastream-M'!AX254</f>
        <v>80</v>
      </c>
      <c r="BI253" s="1">
        <f>'Datastream-M'!AY254</f>
        <v>79.900000000000006</v>
      </c>
      <c r="BJ253" s="1">
        <f>'Datastream-M'!AZ254</f>
        <v>79</v>
      </c>
      <c r="BK253">
        <f>'Datastream-M'!BA254</f>
        <v>102.8</v>
      </c>
      <c r="BL253">
        <f>'Datastream-M'!BB254</f>
        <v>62.5</v>
      </c>
      <c r="BM253" s="26">
        <f>'Datastream-M'!BC254</f>
        <v>68.5</v>
      </c>
      <c r="BN253" s="26"/>
      <c r="BO253">
        <f>'Datastream-M'!AV253</f>
        <v>85.9</v>
      </c>
      <c r="BP253" s="38">
        <f t="shared" si="12"/>
        <v>68.3</v>
      </c>
      <c r="BQ253" s="30">
        <f t="shared" si="9"/>
        <v>41.103076890545182</v>
      </c>
      <c r="BU253" s="40">
        <f>'Datastream-M'!CS254</f>
        <v>97.6</v>
      </c>
      <c r="BV253" s="40">
        <f>'Datastream-M'!CT254</f>
        <v>104.3</v>
      </c>
      <c r="BX253" s="41">
        <f>'Datastream-M'!BG254</f>
        <v>3.38</v>
      </c>
      <c r="BY253" s="41">
        <f>'Datastream-M'!BH254</f>
        <v>2.44</v>
      </c>
      <c r="BZ253" s="40"/>
      <c r="CE253" s="1">
        <v>-0.9307433502438297</v>
      </c>
      <c r="CF253" s="1">
        <v>0.33469801042321867</v>
      </c>
      <c r="CN253" s="8">
        <f>'West-Deutschland-Q'!AP254</f>
        <v>-12.8</v>
      </c>
      <c r="CO253" s="8">
        <f>'West-Deutschland-Q'!AQ254</f>
        <v>-25.1</v>
      </c>
      <c r="CV253">
        <f>'Datastream-M'!CF254</f>
        <v>583095</v>
      </c>
      <c r="DE253" s="8">
        <f>'West-Deutschland-Q'!AR254</f>
        <v>53.7</v>
      </c>
      <c r="DK253">
        <f>'Datastream-M'!CW254</f>
        <v>2.71</v>
      </c>
      <c r="DW253" s="19">
        <f>'[8]weltindexip-usd'!B133</f>
        <v>1.3301975126586687</v>
      </c>
      <c r="EB253">
        <f>'Datastream-M'!DN254</f>
        <v>0.83577100000000004</v>
      </c>
      <c r="EF253" s="1" t="str">
        <f>'Datastream-M'!DQ254</f>
        <v>#NA</v>
      </c>
    </row>
    <row r="254" spans="1:136">
      <c r="A254" s="3">
        <v>29601</v>
      </c>
      <c r="B254" t="str">
        <f>'Datastream-M'!B255</f>
        <v>#NA</v>
      </c>
      <c r="C254" s="9">
        <f>[7]Rawdata!D262</f>
        <v>84.277095901809872</v>
      </c>
      <c r="D254" s="9">
        <f>[7]Rawdata!G262</f>
        <v>86.140000849004537</v>
      </c>
      <c r="E254" s="9">
        <f>[7]Rawdata!J262</f>
        <v>82.505505260582339</v>
      </c>
      <c r="F254">
        <f>'Datastream-M'!F255</f>
        <v>47</v>
      </c>
      <c r="G254">
        <f>'Datastream-M'!G255</f>
        <v>0.97394599999999998</v>
      </c>
      <c r="H254">
        <f>'Datastream-M'!H255</f>
        <v>123.2</v>
      </c>
      <c r="I254">
        <f>'Datastream-M'!I255</f>
        <v>217</v>
      </c>
      <c r="J254">
        <f>'Datastream-M'!J255</f>
        <v>9.4700000000000006</v>
      </c>
      <c r="K254" t="str">
        <f>'Datastream-M'!K255</f>
        <v>#NA</v>
      </c>
      <c r="L254">
        <f>'Datastream-M'!L255</f>
        <v>468.4</v>
      </c>
      <c r="M254">
        <f>'Datastream-M'!M255</f>
        <v>168069</v>
      </c>
      <c r="N254" t="str">
        <f>'Datastream-M'!N255</f>
        <v>#NA</v>
      </c>
      <c r="O254">
        <f>'Datastream-M'!O255</f>
        <v>585</v>
      </c>
      <c r="P254">
        <f>'Datastream-M'!P255</f>
        <v>4</v>
      </c>
      <c r="Q254" s="8">
        <v>7</v>
      </c>
      <c r="R254" s="8">
        <v>22</v>
      </c>
      <c r="S254" s="1">
        <f>'[2]Deutschland Monatsdaten'!C254</f>
        <v>-0.52057713592193999</v>
      </c>
      <c r="T254" s="1">
        <v>2.1747679532172786</v>
      </c>
      <c r="U254">
        <f>'Datastream-M'!BL255</f>
        <v>15.29</v>
      </c>
      <c r="V254" s="41">
        <f t="shared" si="10"/>
        <v>22.321167883211679</v>
      </c>
      <c r="W254">
        <f>'Datastream-M'!BM255</f>
        <v>14.98</v>
      </c>
      <c r="X254" s="41">
        <f t="shared" si="11"/>
        <v>17.297921478060047</v>
      </c>
      <c r="Y254" t="str">
        <f>'Datastream-M'!W255</f>
        <v>#NA</v>
      </c>
      <c r="Z254" t="str">
        <f>'Datastream-M'!X255</f>
        <v>#NA</v>
      </c>
      <c r="AA254" s="42" t="str">
        <f>'Datastream-M'!Y255</f>
        <v>#NA</v>
      </c>
      <c r="AB254">
        <f>'Datastream-M'!Z255</f>
        <v>98.8</v>
      </c>
      <c r="AE254">
        <f>'Datastream-M'!AC255</f>
        <v>0.97394599999999998</v>
      </c>
      <c r="AH254" t="str">
        <f>'Datastream-M'!AD255</f>
        <v>#NA</v>
      </c>
      <c r="AJ254">
        <f>'Datastream-M'!AF255</f>
        <v>77.165353999999994</v>
      </c>
      <c r="AK254">
        <f>'Datastream-M'!AG255</f>
        <v>40.159999999999997</v>
      </c>
      <c r="AL254">
        <f>'Datastream-M'!AH255</f>
        <v>45.4</v>
      </c>
      <c r="AQ254" s="2">
        <f>'Datastream-M'!AM255</f>
        <v>54.091900000000003</v>
      </c>
      <c r="AR254" s="2">
        <f>'Datastream-M'!AN255</f>
        <v>98.127399999999994</v>
      </c>
      <c r="AS254" s="8">
        <f>'West-Deutschland-Q'!AI255</f>
        <v>38.1</v>
      </c>
      <c r="AT254" s="8">
        <f>100-'West-Deutschland-Q'!AJ255</f>
        <v>9</v>
      </c>
      <c r="AV254" s="19">
        <f>'[5]Deutschland Monatsdaten'!K254</f>
        <v>3.6533878935438788</v>
      </c>
      <c r="AW254" s="1">
        <f>'[5]Deutschland Monatsdaten'!J254</f>
        <v>-0.58076487814130473</v>
      </c>
      <c r="BE254">
        <f>'Datastream-M'!AU255</f>
        <v>71.02</v>
      </c>
      <c r="BF254">
        <f>'Datastream-M'!AV255</f>
        <v>88.7</v>
      </c>
      <c r="BH254" s="1">
        <f>'Datastream-M'!AX255</f>
        <v>79</v>
      </c>
      <c r="BI254" s="1">
        <f>'Datastream-M'!AY255</f>
        <v>79</v>
      </c>
      <c r="BJ254" s="1">
        <f>'Datastream-M'!AZ255</f>
        <v>78.900000000000006</v>
      </c>
      <c r="BK254">
        <f>'Datastream-M'!BA255</f>
        <v>103.1</v>
      </c>
      <c r="BL254">
        <f>'Datastream-M'!BB255</f>
        <v>62.1</v>
      </c>
      <c r="BM254" s="26">
        <f>'Datastream-M'!BC255</f>
        <v>68.599999999999994</v>
      </c>
      <c r="BN254" s="26"/>
      <c r="BO254">
        <f>'Datastream-M'!AV254</f>
        <v>86.6</v>
      </c>
      <c r="BP254" s="38">
        <f t="shared" si="12"/>
        <v>68.5</v>
      </c>
      <c r="BQ254" s="30">
        <f t="shared" si="9"/>
        <v>41.234318945814245</v>
      </c>
      <c r="BU254" s="40">
        <f>'Datastream-M'!CS255</f>
        <v>97</v>
      </c>
      <c r="BV254" s="40">
        <f>'Datastream-M'!CT255</f>
        <v>101.3</v>
      </c>
      <c r="BX254" s="41">
        <f>'Datastream-M'!BG255</f>
        <v>3.36</v>
      </c>
      <c r="BY254" s="41">
        <f>'Datastream-M'!BH255</f>
        <v>2.73</v>
      </c>
      <c r="BZ254" s="40"/>
      <c r="CE254" s="1">
        <v>-0.96265917257690559</v>
      </c>
      <c r="CF254" s="1">
        <v>-0.1896774538762131</v>
      </c>
      <c r="CN254" s="8">
        <f>'West-Deutschland-Q'!AP255</f>
        <v>-22.2</v>
      </c>
      <c r="CO254" s="8">
        <f>'West-Deutschland-Q'!AQ255</f>
        <v>-33</v>
      </c>
      <c r="CV254">
        <f>'Datastream-M'!CF255</f>
        <v>580988</v>
      </c>
      <c r="DE254" s="8">
        <f>'West-Deutschland-Q'!AR255</f>
        <v>37.799999999999997</v>
      </c>
      <c r="DK254">
        <f>'Datastream-M'!CW255</f>
        <v>2.71</v>
      </c>
      <c r="DW254" s="19">
        <f>'[8]weltindexip-usd'!B134</f>
        <v>1.3262097686502363</v>
      </c>
      <c r="EB254">
        <f>'Datastream-M'!DN255</f>
        <v>0.80140599999999995</v>
      </c>
      <c r="EF254" s="1" t="str">
        <f>'Datastream-M'!DQ255</f>
        <v>#NA</v>
      </c>
    </row>
    <row r="255" spans="1:136">
      <c r="A255" s="3">
        <v>29632</v>
      </c>
      <c r="B255" t="str">
        <f>'Datastream-M'!B256</f>
        <v>#NA</v>
      </c>
      <c r="C255" s="9">
        <f>[7]Rawdata!D263</f>
        <v>84.177241522779283</v>
      </c>
      <c r="D255" s="9">
        <f>[7]Rawdata!G263</f>
        <v>86.343761939126367</v>
      </c>
      <c r="E255" s="9">
        <f>[7]Rawdata!J263</f>
        <v>82.114020063616351</v>
      </c>
      <c r="F255">
        <f>'Datastream-M'!F256</f>
        <v>47.9</v>
      </c>
      <c r="G255">
        <f>'Datastream-M'!G256</f>
        <v>0.911555</v>
      </c>
      <c r="H255">
        <f>'Datastream-M'!H256</f>
        <v>123.2</v>
      </c>
      <c r="I255">
        <f>'Datastream-M'!I256</f>
        <v>219.2</v>
      </c>
      <c r="J255">
        <f>'Datastream-M'!J256</f>
        <v>10.67</v>
      </c>
      <c r="K255" t="str">
        <f>'Datastream-M'!K256</f>
        <v>#NA</v>
      </c>
      <c r="L255">
        <f>'Datastream-M'!L256</f>
        <v>473.3</v>
      </c>
      <c r="M255">
        <f>'Datastream-M'!M256</f>
        <v>200597</v>
      </c>
      <c r="N255" t="str">
        <f>'Datastream-M'!N256</f>
        <v>#NA</v>
      </c>
      <c r="O255">
        <f>'Datastream-M'!O256</f>
        <v>671</v>
      </c>
      <c r="P255">
        <f>'Datastream-M'!P256</f>
        <v>4.0999999999999996</v>
      </c>
      <c r="Q255" s="8">
        <v>7</v>
      </c>
      <c r="R255" s="8">
        <v>17</v>
      </c>
      <c r="S255" s="1">
        <f>'[2]Deutschland Monatsdaten'!C255</f>
        <v>-0.35578138542686527</v>
      </c>
      <c r="T255" s="1">
        <v>2.1931328095122291</v>
      </c>
      <c r="U255">
        <f>'Datastream-M'!BL256</f>
        <v>15.95</v>
      </c>
      <c r="V255" s="41">
        <f t="shared" si="10"/>
        <v>23.250728862973762</v>
      </c>
      <c r="W255">
        <f>'Datastream-M'!BM256</f>
        <v>15.29</v>
      </c>
      <c r="X255" s="41">
        <f t="shared" si="11"/>
        <v>17.237880496054114</v>
      </c>
      <c r="Y255" t="str">
        <f>'Datastream-M'!W256</f>
        <v>#NA</v>
      </c>
      <c r="Z255" t="str">
        <f>'Datastream-M'!X256</f>
        <v>#NA</v>
      </c>
      <c r="AA255" s="42" t="str">
        <f>'Datastream-M'!Y256</f>
        <v>#NA</v>
      </c>
      <c r="AB255">
        <f>'Datastream-M'!Z256</f>
        <v>97.1</v>
      </c>
      <c r="AE255">
        <f>'Datastream-M'!AC256</f>
        <v>0.911555</v>
      </c>
      <c r="AH255" t="str">
        <f>'Datastream-M'!AD256</f>
        <v>#NA</v>
      </c>
      <c r="AJ255">
        <f>'Datastream-M'!AF256</f>
        <v>76.180021999999994</v>
      </c>
      <c r="AK255">
        <f>'Datastream-M'!AG256</f>
        <v>40.22</v>
      </c>
      <c r="AL255">
        <f>'Datastream-M'!AH256</f>
        <v>45.6</v>
      </c>
      <c r="AQ255" s="2">
        <f>'Datastream-M'!AM256</f>
        <v>54.116500000000002</v>
      </c>
      <c r="AR255" s="2">
        <f>'Datastream-M'!AN256</f>
        <v>98.059600000000003</v>
      </c>
      <c r="AS255" s="8">
        <f>'West-Deutschland-Q'!AI256</f>
        <v>42.7</v>
      </c>
      <c r="AT255" s="8">
        <f>100-'West-Deutschland-Q'!AJ256</f>
        <v>11</v>
      </c>
      <c r="AV255" s="19">
        <f>'[5]Deutschland Monatsdaten'!K255</f>
        <v>3.691138508601032</v>
      </c>
      <c r="AW255" s="1">
        <f>'[5]Deutschland Monatsdaten'!J255</f>
        <v>-0.72765565741180838</v>
      </c>
      <c r="BE255">
        <f>'Datastream-M'!AU256</f>
        <v>69.91</v>
      </c>
      <c r="BF255">
        <f>'Datastream-M'!AV256</f>
        <v>90.4</v>
      </c>
      <c r="BH255" s="1">
        <f>'Datastream-M'!AX256</f>
        <v>74.599999999999994</v>
      </c>
      <c r="BI255" s="1">
        <f>'Datastream-M'!AY256</f>
        <v>75</v>
      </c>
      <c r="BJ255" s="1">
        <f>'Datastream-M'!AZ256</f>
        <v>77</v>
      </c>
      <c r="BK255">
        <f>'Datastream-M'!BA256</f>
        <v>99.9</v>
      </c>
      <c r="BL255">
        <f>'Datastream-M'!BB256</f>
        <v>61</v>
      </c>
      <c r="BM255" s="26">
        <f>'Datastream-M'!BC256</f>
        <v>69.2</v>
      </c>
      <c r="BN255" s="26"/>
      <c r="BO255">
        <f>'Datastream-M'!AV255</f>
        <v>88.7</v>
      </c>
      <c r="BP255" s="38">
        <f t="shared" si="12"/>
        <v>68.599999999999994</v>
      </c>
      <c r="BQ255" s="30">
        <f t="shared" si="9"/>
        <v>44.122406217946256</v>
      </c>
      <c r="BU255" s="40">
        <f>'Datastream-M'!CS256</f>
        <v>96.8</v>
      </c>
      <c r="BV255" s="40">
        <f>'Datastream-M'!CT256</f>
        <v>97.5</v>
      </c>
      <c r="BX255" s="41">
        <f>'Datastream-M'!BG256</f>
        <v>3.51</v>
      </c>
      <c r="BY255" s="41">
        <f>'Datastream-M'!BH256</f>
        <v>2.87</v>
      </c>
      <c r="BZ255" s="40"/>
      <c r="CE255" s="1">
        <v>-0.61642676465406143</v>
      </c>
      <c r="CF255" s="1">
        <v>-0.6973798208171853</v>
      </c>
      <c r="CN255" s="8">
        <f>'West-Deutschland-Q'!AP256</f>
        <v>-18.3</v>
      </c>
      <c r="CO255" s="8">
        <f>'West-Deutschland-Q'!AQ256</f>
        <v>-32.6</v>
      </c>
      <c r="CV255">
        <f>'Datastream-M'!CF256</f>
        <v>587462</v>
      </c>
      <c r="DE255" s="8">
        <f>'West-Deutschland-Q'!AR256</f>
        <v>39.6</v>
      </c>
      <c r="DK255">
        <f>'Datastream-M'!CW256</f>
        <v>2.5099999999999998</v>
      </c>
      <c r="DW255" s="19">
        <f>'[8]weltindexip-usd'!B135</f>
        <v>1.3296835662667994</v>
      </c>
      <c r="EB255">
        <f>'Datastream-M'!DN256</f>
        <v>0.79254999999999998</v>
      </c>
      <c r="EF255" s="1" t="str">
        <f>'Datastream-M'!DQ256</f>
        <v>#NA</v>
      </c>
    </row>
    <row r="256" spans="1:136">
      <c r="A256" s="3">
        <v>29660</v>
      </c>
      <c r="B256" t="str">
        <f>'Datastream-M'!B257</f>
        <v>#NA</v>
      </c>
      <c r="C256" s="9">
        <f>[7]Rawdata!D264</f>
        <v>83.278552111504069</v>
      </c>
      <c r="D256" s="9">
        <f>[7]Rawdata!G264</f>
        <v>84.560852400560336</v>
      </c>
      <c r="E256" s="9">
        <f>[7]Rawdata!J264</f>
        <v>82.016148764374847</v>
      </c>
      <c r="F256">
        <f>'Datastream-M'!F257</f>
        <v>47.4</v>
      </c>
      <c r="G256">
        <f>'Datastream-M'!G257</f>
        <v>0.92846799999999996</v>
      </c>
      <c r="H256">
        <f>'Datastream-M'!H257</f>
        <v>124.3</v>
      </c>
      <c r="I256">
        <f>'Datastream-M'!I257</f>
        <v>219.7</v>
      </c>
      <c r="J256">
        <f>'Datastream-M'!J257</f>
        <v>13.6</v>
      </c>
      <c r="K256" t="str">
        <f>'Datastream-M'!K257</f>
        <v>#NA</v>
      </c>
      <c r="L256">
        <f>'Datastream-M'!L257</f>
        <v>483.8</v>
      </c>
      <c r="M256">
        <f>'Datastream-M'!M257</f>
        <v>292759</v>
      </c>
      <c r="N256" t="str">
        <f>'Datastream-M'!N257</f>
        <v>#NA</v>
      </c>
      <c r="O256">
        <f>'Datastream-M'!O257</f>
        <v>680</v>
      </c>
      <c r="P256">
        <f>'Datastream-M'!P257</f>
        <v>4.3</v>
      </c>
      <c r="Q256" s="8">
        <v>7</v>
      </c>
      <c r="R256" s="8">
        <v>19</v>
      </c>
      <c r="S256" s="1">
        <f>'[2]Deutschland Monatsdaten'!C256</f>
        <v>-0.45902931047081219</v>
      </c>
      <c r="T256" s="1">
        <v>2.1768551109141163</v>
      </c>
      <c r="U256">
        <f>'Datastream-M'!BL257</f>
        <v>15.9</v>
      </c>
      <c r="V256" s="41">
        <f t="shared" si="10"/>
        <v>22.97687861271676</v>
      </c>
      <c r="W256">
        <f>'Datastream-M'!BM257</f>
        <v>16.260000000000002</v>
      </c>
      <c r="X256" s="41">
        <f t="shared" si="11"/>
        <v>17.986725663716815</v>
      </c>
      <c r="Y256" t="str">
        <f>'Datastream-M'!W257</f>
        <v>#NA</v>
      </c>
      <c r="Z256" t="str">
        <f>'Datastream-M'!X257</f>
        <v>#NA</v>
      </c>
      <c r="AA256" s="42" t="str">
        <f>'Datastream-M'!Y257</f>
        <v>#NA</v>
      </c>
      <c r="AB256">
        <f>'Datastream-M'!Z257</f>
        <v>98.8</v>
      </c>
      <c r="AE256">
        <f>'Datastream-M'!AC257</f>
        <v>0.92846799999999996</v>
      </c>
      <c r="AH256" t="str">
        <f>'Datastream-M'!AD257</f>
        <v>#NA</v>
      </c>
      <c r="AJ256">
        <f>'Datastream-M'!AF257</f>
        <v>76.341730999999996</v>
      </c>
      <c r="AK256">
        <f>'Datastream-M'!AG257</f>
        <v>38.68</v>
      </c>
      <c r="AL256">
        <f>'Datastream-M'!AH257</f>
        <v>45.7</v>
      </c>
      <c r="AQ256" s="2">
        <f>'Datastream-M'!AM257</f>
        <v>54.133800000000001</v>
      </c>
      <c r="AR256" s="2">
        <f>'Datastream-M'!AN257</f>
        <v>97.980500000000006</v>
      </c>
      <c r="AS256" s="8">
        <f>'West-Deutschland-Q'!AI257</f>
        <v>29.5</v>
      </c>
      <c r="AT256" s="8">
        <f>100-'West-Deutschland-Q'!AJ257</f>
        <v>62</v>
      </c>
      <c r="AV256" s="19">
        <f>'[5]Deutschland Monatsdaten'!K256</f>
        <v>3.7268423481529012</v>
      </c>
      <c r="AW256" s="1">
        <f>'[5]Deutschland Monatsdaten'!J256</f>
        <v>-0.62370398891517187</v>
      </c>
      <c r="BE256">
        <f>'Datastream-M'!AU257</f>
        <v>71.33</v>
      </c>
      <c r="BF256">
        <f>'Datastream-M'!AV257</f>
        <v>90.9</v>
      </c>
      <c r="BH256" s="1">
        <f>'Datastream-M'!AX257</f>
        <v>74</v>
      </c>
      <c r="BI256" s="1">
        <f>'Datastream-M'!AY257</f>
        <v>74.3</v>
      </c>
      <c r="BJ256" s="1">
        <f>'Datastream-M'!AZ257</f>
        <v>76.2</v>
      </c>
      <c r="BK256">
        <f>'Datastream-M'!BA257</f>
        <v>97.9</v>
      </c>
      <c r="BL256">
        <f>'Datastream-M'!BB257</f>
        <v>61.1</v>
      </c>
      <c r="BM256" s="26">
        <f>'Datastream-M'!BC257</f>
        <v>69.599999999999994</v>
      </c>
      <c r="BN256" s="26"/>
      <c r="BO256">
        <f>'Datastream-M'!AV256</f>
        <v>90.4</v>
      </c>
      <c r="BP256" s="38">
        <f t="shared" si="12"/>
        <v>69.2</v>
      </c>
      <c r="BQ256" s="30">
        <f t="shared" si="9"/>
        <v>41.660024901235154</v>
      </c>
      <c r="BU256" s="40">
        <f>'Datastream-M'!CS257</f>
        <v>98.1</v>
      </c>
      <c r="BV256" s="40">
        <f>'Datastream-M'!CT257</f>
        <v>99.7</v>
      </c>
      <c r="BX256" s="41">
        <f>'Datastream-M'!BG257</f>
        <v>3.38</v>
      </c>
      <c r="BY256" s="41">
        <f>'Datastream-M'!BH257</f>
        <v>2.62</v>
      </c>
      <c r="BZ256" s="40"/>
      <c r="CE256" s="1">
        <v>-0.64930536642255732</v>
      </c>
      <c r="CF256" s="1">
        <v>1.0206406904427665</v>
      </c>
      <c r="CN256" s="8">
        <f>'West-Deutschland-Q'!AP257</f>
        <v>-26.7</v>
      </c>
      <c r="CO256" s="8">
        <f>'West-Deutschland-Q'!AQ257</f>
        <v>-30.6</v>
      </c>
      <c r="CV256">
        <f>'Datastream-M'!CF257</f>
        <v>590993</v>
      </c>
      <c r="DE256" s="8">
        <f>'West-Deutschland-Q'!AR257</f>
        <v>55.2</v>
      </c>
      <c r="DK256">
        <f>'Datastream-M'!CW257</f>
        <v>2.81</v>
      </c>
      <c r="DW256" s="19">
        <f>'[8]weltindexip-usd'!B136</f>
        <v>1.332495439837222</v>
      </c>
      <c r="EB256">
        <f>'Datastream-M'!DN257</f>
        <v>0.780802</v>
      </c>
      <c r="EF256" s="1" t="str">
        <f>'Datastream-M'!DQ257</f>
        <v>#NA</v>
      </c>
    </row>
    <row r="257" spans="1:136">
      <c r="A257" s="3">
        <v>29691</v>
      </c>
      <c r="B257" t="str">
        <f>'Datastream-M'!B258</f>
        <v>#NA</v>
      </c>
      <c r="C257" s="9">
        <f>[7]Rawdata!D265</f>
        <v>83.727896817141669</v>
      </c>
      <c r="D257" s="9">
        <f>[7]Rawdata!G265</f>
        <v>84.255210765377598</v>
      </c>
      <c r="E257" s="9">
        <f>[7]Rawdata!J265</f>
        <v>83.23954000489357</v>
      </c>
      <c r="F257">
        <f>'Datastream-M'!F258</f>
        <v>50.5</v>
      </c>
      <c r="G257">
        <f>'Datastream-M'!G258</f>
        <v>0.905366</v>
      </c>
      <c r="H257">
        <f>'Datastream-M'!H258</f>
        <v>120.3</v>
      </c>
      <c r="I257">
        <f>'Datastream-M'!I258</f>
        <v>225.1</v>
      </c>
      <c r="J257">
        <f>'Datastream-M'!J258</f>
        <v>13.19</v>
      </c>
      <c r="K257" t="str">
        <f>'Datastream-M'!K258</f>
        <v>#NA</v>
      </c>
      <c r="L257">
        <f>'Datastream-M'!L258</f>
        <v>510.4</v>
      </c>
      <c r="M257">
        <f>'Datastream-M'!M258</f>
        <v>249080</v>
      </c>
      <c r="N257" t="str">
        <f>'Datastream-M'!N258</f>
        <v>#NA</v>
      </c>
      <c r="O257">
        <f>'Datastream-M'!O258</f>
        <v>603</v>
      </c>
      <c r="P257">
        <f>'Datastream-M'!P258</f>
        <v>4.4000000000000004</v>
      </c>
      <c r="Q257" s="8">
        <v>6</v>
      </c>
      <c r="R257" s="8">
        <v>19</v>
      </c>
      <c r="S257" s="1">
        <f>'[2]Deutschland Monatsdaten'!C257</f>
        <v>-0.39817346663365077</v>
      </c>
      <c r="T257" s="1">
        <v>2.1770077085324129</v>
      </c>
      <c r="U257">
        <f>'Datastream-M'!BL258</f>
        <v>16.77</v>
      </c>
      <c r="V257" s="41">
        <f t="shared" si="10"/>
        <v>24.0948275862069</v>
      </c>
      <c r="W257">
        <f>'Datastream-M'!BM258</f>
        <v>15.13</v>
      </c>
      <c r="X257" s="41">
        <f t="shared" si="11"/>
        <v>16.644664466446642</v>
      </c>
      <c r="Y257" t="str">
        <f>'Datastream-M'!W258</f>
        <v>#NA</v>
      </c>
      <c r="Z257" t="str">
        <f>'Datastream-M'!X258</f>
        <v>#NA</v>
      </c>
      <c r="AA257" s="42" t="str">
        <f>'Datastream-M'!Y258</f>
        <v>#NA</v>
      </c>
      <c r="AB257">
        <f>'Datastream-M'!Z258</f>
        <v>98.5</v>
      </c>
      <c r="AE257">
        <f>'Datastream-M'!AC258</f>
        <v>0.905366</v>
      </c>
      <c r="AH257" t="str">
        <f>'Datastream-M'!AD258</f>
        <v>#NA</v>
      </c>
      <c r="AJ257">
        <f>'Datastream-M'!AF258</f>
        <v>76.056337999999997</v>
      </c>
      <c r="AK257">
        <f>'Datastream-M'!AG258</f>
        <v>38.299999999999997</v>
      </c>
      <c r="AL257">
        <f>'Datastream-M'!AH258</f>
        <v>45.8</v>
      </c>
      <c r="AQ257" s="2">
        <f>'Datastream-M'!AM258</f>
        <v>54.151200000000003</v>
      </c>
      <c r="AR257" s="2">
        <f>'Datastream-M'!AN258</f>
        <v>97.903700000000001</v>
      </c>
      <c r="AS257" s="8">
        <f>'West-Deutschland-Q'!AI258</f>
        <v>24</v>
      </c>
      <c r="AT257" s="8">
        <f>100-'West-Deutschland-Q'!AJ258</f>
        <v>92</v>
      </c>
      <c r="AV257" s="19">
        <f>'[5]Deutschland Monatsdaten'!K257</f>
        <v>3.7566366193759562</v>
      </c>
      <c r="AW257" s="1">
        <f>'[5]Deutschland Monatsdaten'!J257</f>
        <v>-0.62197563012014023</v>
      </c>
      <c r="BE257">
        <f>'Datastream-M'!AU258</f>
        <v>71.260000000000005</v>
      </c>
      <c r="BF257">
        <f>'Datastream-M'!AV258</f>
        <v>92</v>
      </c>
      <c r="BH257" s="1">
        <f>'Datastream-M'!AX258</f>
        <v>72.7</v>
      </c>
      <c r="BI257" s="1">
        <f>'Datastream-M'!AY258</f>
        <v>73.099999999999994</v>
      </c>
      <c r="BJ257" s="1">
        <f>'Datastream-M'!AZ258</f>
        <v>74.900000000000006</v>
      </c>
      <c r="BK257">
        <f>'Datastream-M'!BA258</f>
        <v>97.2</v>
      </c>
      <c r="BL257">
        <f>'Datastream-M'!BB258</f>
        <v>59.4</v>
      </c>
      <c r="BM257" s="26">
        <f>'Datastream-M'!BC258</f>
        <v>69.900000000000006</v>
      </c>
      <c r="BN257" s="26"/>
      <c r="BO257">
        <f>'Datastream-M'!AV257</f>
        <v>90.9</v>
      </c>
      <c r="BP257" s="38">
        <f t="shared" si="12"/>
        <v>69.599999999999994</v>
      </c>
      <c r="BQ257" s="30">
        <f t="shared" si="9"/>
        <v>42.303333679418046</v>
      </c>
      <c r="BU257" s="40">
        <f>'Datastream-M'!CS258</f>
        <v>98.3</v>
      </c>
      <c r="BV257" s="40">
        <f>'Datastream-M'!CT258</f>
        <v>98.9</v>
      </c>
      <c r="BX257" s="41">
        <f>'Datastream-M'!BG258</f>
        <v>3.51</v>
      </c>
      <c r="BY257" s="41">
        <f>'Datastream-M'!BH258</f>
        <v>2.77</v>
      </c>
      <c r="BZ257" s="40"/>
      <c r="CE257" s="1">
        <v>-0.54953584235794806</v>
      </c>
      <c r="CF257" s="1">
        <v>0.72887777652859842</v>
      </c>
      <c r="CN257" s="8">
        <f>'West-Deutschland-Q'!AP258</f>
        <v>-19</v>
      </c>
      <c r="CO257" s="8">
        <f>'West-Deutschland-Q'!AQ258</f>
        <v>-27</v>
      </c>
      <c r="CV257">
        <f>'Datastream-M'!CF258</f>
        <v>592827</v>
      </c>
      <c r="DE257" s="8">
        <f>'West-Deutschland-Q'!AR258</f>
        <v>63.7</v>
      </c>
      <c r="DK257">
        <f>'Datastream-M'!CW258</f>
        <v>2.56</v>
      </c>
      <c r="DW257" s="19">
        <f>'[8]weltindexip-usd'!B137</f>
        <v>1.3301609736036772</v>
      </c>
      <c r="EB257">
        <f>'Datastream-M'!DN258</f>
        <v>0.78970499999999999</v>
      </c>
      <c r="EF257" s="1" t="str">
        <f>'Datastream-M'!DQ258</f>
        <v>#NA</v>
      </c>
    </row>
    <row r="258" spans="1:136">
      <c r="A258" s="3">
        <v>29721</v>
      </c>
      <c r="B258" t="str">
        <f>'Datastream-M'!B259</f>
        <v>#NA</v>
      </c>
      <c r="C258" s="9">
        <f>[7]Rawdata!D266</f>
        <v>83.578115248595807</v>
      </c>
      <c r="D258" s="9">
        <f>[7]Rawdata!G266</f>
        <v>83.185465042237979</v>
      </c>
      <c r="E258" s="9">
        <f>[7]Rawdata!J266</f>
        <v>84.022510398825546</v>
      </c>
      <c r="F258">
        <f>'Datastream-M'!F259</f>
        <v>46.7</v>
      </c>
      <c r="G258">
        <f>'Datastream-M'!G259</f>
        <v>0.85263999999999995</v>
      </c>
      <c r="H258">
        <f>'Datastream-M'!H259</f>
        <v>125.2</v>
      </c>
      <c r="I258">
        <f>'Datastream-M'!I259</f>
        <v>226.8</v>
      </c>
      <c r="J258">
        <f>'Datastream-M'!J259</f>
        <v>13.2</v>
      </c>
      <c r="K258" t="str">
        <f>'Datastream-M'!K259</f>
        <v>#NA</v>
      </c>
      <c r="L258">
        <f>'Datastream-M'!L259</f>
        <v>497.9</v>
      </c>
      <c r="M258">
        <f>'Datastream-M'!M259</f>
        <v>216857</v>
      </c>
      <c r="N258" t="str">
        <f>'Datastream-M'!N259</f>
        <v>#NA</v>
      </c>
      <c r="O258">
        <f>'Datastream-M'!O259</f>
        <v>593</v>
      </c>
      <c r="P258">
        <f>'Datastream-M'!P259</f>
        <v>4.5999999999999996</v>
      </c>
      <c r="Q258" s="8">
        <v>5</v>
      </c>
      <c r="R258" s="8">
        <v>20</v>
      </c>
      <c r="S258" s="1">
        <f>'[2]Deutschland Monatsdaten'!C258</f>
        <v>-0.13927316591278593</v>
      </c>
      <c r="T258" s="1">
        <v>2.1890614480762083</v>
      </c>
      <c r="U258">
        <f>'Datastream-M'!BL259</f>
        <v>16.41</v>
      </c>
      <c r="V258" s="41">
        <f t="shared" si="10"/>
        <v>23.476394849785407</v>
      </c>
      <c r="W258">
        <f>'Datastream-M'!BM259</f>
        <v>15.65</v>
      </c>
      <c r="X258" s="41">
        <f t="shared" si="11"/>
        <v>17.010869565217394</v>
      </c>
      <c r="Y258" t="str">
        <f>'Datastream-M'!W259</f>
        <v>#NA</v>
      </c>
      <c r="Z258" t="str">
        <f>'Datastream-M'!X259</f>
        <v>#NA</v>
      </c>
      <c r="AA258" s="42" t="str">
        <f>'Datastream-M'!Y259</f>
        <v>#NA</v>
      </c>
      <c r="AB258">
        <f>'Datastream-M'!Z259</f>
        <v>96.8</v>
      </c>
      <c r="AE258">
        <f>'Datastream-M'!AC259</f>
        <v>0.85263999999999995</v>
      </c>
      <c r="AH258" t="str">
        <f>'Datastream-M'!AD259</f>
        <v>#NA</v>
      </c>
      <c r="AJ258">
        <f>'Datastream-M'!AF259</f>
        <v>75.240127999999999</v>
      </c>
      <c r="AK258">
        <f>'Datastream-M'!AG259</f>
        <v>37.090000000000003</v>
      </c>
      <c r="AL258">
        <f>'Datastream-M'!AH259</f>
        <v>45.9</v>
      </c>
      <c r="AQ258" s="2">
        <f>'Datastream-M'!AM259</f>
        <v>54.171500000000002</v>
      </c>
      <c r="AR258" s="2">
        <f>'Datastream-M'!AN259</f>
        <v>97.8339</v>
      </c>
      <c r="AS258" s="8">
        <f>'West-Deutschland-Q'!AI259</f>
        <v>25.7</v>
      </c>
      <c r="AT258" s="8">
        <f>100-'West-Deutschland-Q'!AJ259</f>
        <v>96</v>
      </c>
      <c r="AV258" s="19">
        <f>'[5]Deutschland Monatsdaten'!K258</f>
        <v>3.7884760809707569</v>
      </c>
      <c r="AW258" s="1">
        <f>'[5]Deutschland Monatsdaten'!J258</f>
        <v>-0.59137923376978285</v>
      </c>
      <c r="BE258">
        <f>'Datastream-M'!AU259</f>
        <v>70.31</v>
      </c>
      <c r="BF258">
        <f>'Datastream-M'!AV259</f>
        <v>93.4</v>
      </c>
      <c r="BH258" s="1">
        <f>'Datastream-M'!AX259</f>
        <v>67.7</v>
      </c>
      <c r="BI258" s="1">
        <f>'Datastream-M'!AY259</f>
        <v>68</v>
      </c>
      <c r="BJ258" s="1">
        <f>'Datastream-M'!AZ259</f>
        <v>69.8</v>
      </c>
      <c r="BK258">
        <f>'Datastream-M'!BA259</f>
        <v>87.1</v>
      </c>
      <c r="BL258">
        <f>'Datastream-M'!BB259</f>
        <v>57.7</v>
      </c>
      <c r="BM258" s="26">
        <f>'Datastream-M'!BC259</f>
        <v>70.2</v>
      </c>
      <c r="BN258" s="26"/>
      <c r="BO258">
        <f>'Datastream-M'!AV258</f>
        <v>92</v>
      </c>
      <c r="BP258" s="38">
        <f t="shared" si="12"/>
        <v>69.900000000000006</v>
      </c>
      <c r="BQ258" s="30">
        <f t="shared" ref="BQ258:BQ321" si="13">AK258/AE258</f>
        <v>43.500187652467638</v>
      </c>
      <c r="BU258" s="40">
        <f>'Datastream-M'!CS259</f>
        <v>97.9</v>
      </c>
      <c r="BV258" s="40">
        <f>'Datastream-M'!CT259</f>
        <v>95.5</v>
      </c>
      <c r="BX258" s="41">
        <f>'Datastream-M'!BG259</f>
        <v>3.44</v>
      </c>
      <c r="BY258" s="41">
        <f>'Datastream-M'!BH259</f>
        <v>2.93</v>
      </c>
      <c r="BZ258" s="40"/>
      <c r="CE258" s="1">
        <v>-0.58534843641993173</v>
      </c>
      <c r="CF258" s="1">
        <v>0.16157385463361154</v>
      </c>
      <c r="CN258" s="8">
        <f>'West-Deutschland-Q'!AP259</f>
        <v>-21.3</v>
      </c>
      <c r="CO258" s="8">
        <f>'West-Deutschland-Q'!AQ259</f>
        <v>-31</v>
      </c>
      <c r="CV258">
        <f>'Datastream-M'!CF259</f>
        <v>595140</v>
      </c>
      <c r="DE258" s="8">
        <f>'West-Deutschland-Q'!AR259</f>
        <v>65.3</v>
      </c>
      <c r="DK258">
        <f>'Datastream-M'!CW259</f>
        <v>2.81</v>
      </c>
      <c r="DW258" s="19">
        <f>'[8]weltindexip-usd'!B138</f>
        <v>1.3339628732801967</v>
      </c>
      <c r="EB258">
        <f>'Datastream-M'!DN259</f>
        <v>0.79106500000000002</v>
      </c>
      <c r="EF258" s="1" t="str">
        <f>'Datastream-M'!DQ259</f>
        <v>#NA</v>
      </c>
    </row>
    <row r="259" spans="1:136">
      <c r="A259" s="3">
        <v>29752</v>
      </c>
      <c r="B259" t="str">
        <f>'Datastream-M'!B260</f>
        <v>#NA</v>
      </c>
      <c r="C259" s="9">
        <f>[7]Rawdata!D267</f>
        <v>84.127314333263996</v>
      </c>
      <c r="D259" s="9">
        <f>[7]Rawdata!G267</f>
        <v>83.134524769707511</v>
      </c>
      <c r="E259" s="9">
        <f>[7]Rawdata!J267</f>
        <v>85.099094690482019</v>
      </c>
      <c r="F259">
        <f>'Datastream-M'!F260</f>
        <v>46.9</v>
      </c>
      <c r="G259">
        <f>'Datastream-M'!G260</f>
        <v>0.82294100000000003</v>
      </c>
      <c r="H259">
        <f>'Datastream-M'!H260</f>
        <v>128.80000000000001</v>
      </c>
      <c r="I259">
        <f>'Datastream-M'!I260</f>
        <v>229</v>
      </c>
      <c r="J259">
        <f>'Datastream-M'!J260</f>
        <v>13.09</v>
      </c>
      <c r="K259" t="str">
        <f>'Datastream-M'!K260</f>
        <v>#NA</v>
      </c>
      <c r="L259">
        <f>'Datastream-M'!L260</f>
        <v>533.6</v>
      </c>
      <c r="M259">
        <f>'Datastream-M'!M260</f>
        <v>202698</v>
      </c>
      <c r="N259" t="str">
        <f>'Datastream-M'!N260</f>
        <v>#NA</v>
      </c>
      <c r="O259">
        <f>'Datastream-M'!O260</f>
        <v>644</v>
      </c>
      <c r="P259">
        <f>'Datastream-M'!P260</f>
        <v>4.7</v>
      </c>
      <c r="Q259" s="8">
        <v>6</v>
      </c>
      <c r="R259" s="8">
        <v>21</v>
      </c>
      <c r="S259" s="1">
        <f>'[2]Deutschland Monatsdaten'!C259</f>
        <v>-0.58263069833390335</v>
      </c>
      <c r="T259" s="1">
        <v>2.1787680047991205</v>
      </c>
      <c r="U259">
        <f>'Datastream-M'!BL260</f>
        <v>16.87</v>
      </c>
      <c r="V259" s="41">
        <f t="shared" si="10"/>
        <v>24.031339031339034</v>
      </c>
      <c r="W259">
        <f>'Datastream-M'!BM260</f>
        <v>15.95</v>
      </c>
      <c r="X259" s="41">
        <f t="shared" si="11"/>
        <v>17.077087794432547</v>
      </c>
      <c r="Y259" t="str">
        <f>'Datastream-M'!W260</f>
        <v>#NA</v>
      </c>
      <c r="Z259" t="str">
        <f>'Datastream-M'!X260</f>
        <v>#NA</v>
      </c>
      <c r="AA259" s="42" t="str">
        <f>'Datastream-M'!Y260</f>
        <v>#NA</v>
      </c>
      <c r="AB259">
        <f>'Datastream-M'!Z260</f>
        <v>95.7</v>
      </c>
      <c r="AE259">
        <f>'Datastream-M'!AC260</f>
        <v>0.82294100000000003</v>
      </c>
      <c r="AH259" t="str">
        <f>'Datastream-M'!AD260</f>
        <v>#NA</v>
      </c>
      <c r="AJ259">
        <f>'Datastream-M'!AF260</f>
        <v>74.710221000000004</v>
      </c>
      <c r="AK259">
        <f>'Datastream-M'!AG260</f>
        <v>35.1</v>
      </c>
      <c r="AL259">
        <f>'Datastream-M'!AH260</f>
        <v>46.1</v>
      </c>
      <c r="AQ259" s="2">
        <f>'Datastream-M'!AM260</f>
        <v>54.21</v>
      </c>
      <c r="AR259" s="2">
        <f>'Datastream-M'!AN260</f>
        <v>97.798299999999998</v>
      </c>
      <c r="AS259" s="8">
        <f>'West-Deutschland-Q'!AI260</f>
        <v>21.1</v>
      </c>
      <c r="AT259" s="8">
        <f>100-'West-Deutschland-Q'!AJ260</f>
        <v>98</v>
      </c>
      <c r="AV259" s="19">
        <f>'[5]Deutschland Monatsdaten'!K259</f>
        <v>3.8238148795058962</v>
      </c>
      <c r="AW259" s="1">
        <f>'[5]Deutschland Monatsdaten'!J259</f>
        <v>-0.72161334045985503</v>
      </c>
      <c r="BE259">
        <f>'Datastream-M'!AU260</f>
        <v>69.78</v>
      </c>
      <c r="BF259">
        <f>'Datastream-M'!AV260</f>
        <v>94.8</v>
      </c>
      <c r="BH259" s="1">
        <f>'Datastream-M'!AX260</f>
        <v>63.8</v>
      </c>
      <c r="BI259" s="1">
        <f>'Datastream-M'!AY260</f>
        <v>64.400000000000006</v>
      </c>
      <c r="BJ259" s="1">
        <f>'Datastream-M'!AZ260</f>
        <v>67.3</v>
      </c>
      <c r="BK259">
        <f>'Datastream-M'!BA260</f>
        <v>82.3</v>
      </c>
      <c r="BL259">
        <f>'Datastream-M'!BB260</f>
        <v>56.9</v>
      </c>
      <c r="BM259" s="26">
        <f>'Datastream-M'!BC260</f>
        <v>70.8</v>
      </c>
      <c r="BN259" s="26"/>
      <c r="BO259">
        <f>'Datastream-M'!AV259</f>
        <v>93.4</v>
      </c>
      <c r="BP259" s="38">
        <f t="shared" si="12"/>
        <v>70.2</v>
      </c>
      <c r="BQ259" s="30">
        <f t="shared" si="13"/>
        <v>42.6519033563767</v>
      </c>
      <c r="BU259" s="40">
        <f>'Datastream-M'!CS260</f>
        <v>97.2</v>
      </c>
      <c r="BV259" s="40">
        <f>'Datastream-M'!CT260</f>
        <v>93.8</v>
      </c>
      <c r="BX259" s="41">
        <f>'Datastream-M'!BG260</f>
        <v>3.45</v>
      </c>
      <c r="BY259" s="41">
        <f>'Datastream-M'!BH260</f>
        <v>2.6</v>
      </c>
      <c r="BZ259" s="40"/>
      <c r="CE259" s="1">
        <v>-0.80769707451236084</v>
      </c>
      <c r="CF259" s="1">
        <v>0.66660737871586373</v>
      </c>
      <c r="CN259" s="8">
        <f>'West-Deutschland-Q'!AP260</f>
        <v>-26.8</v>
      </c>
      <c r="CO259" s="8">
        <f>'West-Deutschland-Q'!AQ260</f>
        <v>-31.5</v>
      </c>
      <c r="CV259">
        <f>'Datastream-M'!CF260</f>
        <v>603086</v>
      </c>
      <c r="DE259" s="8">
        <f>'West-Deutschland-Q'!AR260</f>
        <v>64.5</v>
      </c>
      <c r="DK259">
        <f>'Datastream-M'!CW260</f>
        <v>2.61</v>
      </c>
      <c r="DW259" s="19">
        <f>'[8]weltindexip-usd'!B139</f>
        <v>1.3428134932802733</v>
      </c>
      <c r="EB259">
        <f>'Datastream-M'!DN260</f>
        <v>0.77998599999999996</v>
      </c>
      <c r="EF259" s="1" t="str">
        <f>'Datastream-M'!DQ260</f>
        <v>#NA</v>
      </c>
    </row>
    <row r="260" spans="1:136">
      <c r="A260" s="3">
        <v>29782</v>
      </c>
      <c r="B260" t="str">
        <f>'Datastream-M'!B261</f>
        <v>#NA</v>
      </c>
      <c r="C260" s="9">
        <f>[7]Rawdata!D268</f>
        <v>84.926149365508635</v>
      </c>
      <c r="D260" s="9">
        <f>[7]Rawdata!G268</f>
        <v>83.643927495012093</v>
      </c>
      <c r="E260" s="9">
        <f>[7]Rawdata!J268</f>
        <v>86.224614631759238</v>
      </c>
      <c r="F260">
        <f>'Datastream-M'!F261</f>
        <v>48.1</v>
      </c>
      <c r="G260">
        <f>'Datastream-M'!G261</f>
        <v>0.80181800000000003</v>
      </c>
      <c r="H260">
        <f>'Datastream-M'!H261</f>
        <v>122.8</v>
      </c>
      <c r="I260">
        <f>'Datastream-M'!I261</f>
        <v>231.5</v>
      </c>
      <c r="J260">
        <f>'Datastream-M'!J261</f>
        <v>12.96</v>
      </c>
      <c r="K260" t="str">
        <f>'Datastream-M'!K261</f>
        <v>#NA</v>
      </c>
      <c r="L260">
        <f>'Datastream-M'!L261</f>
        <v>542.70000000000005</v>
      </c>
      <c r="M260">
        <f>'Datastream-M'!M261</f>
        <v>196735</v>
      </c>
      <c r="N260" t="str">
        <f>'Datastream-M'!N261</f>
        <v>#NA</v>
      </c>
      <c r="O260">
        <f>'Datastream-M'!O261</f>
        <v>771</v>
      </c>
      <c r="P260">
        <f>'Datastream-M'!P261</f>
        <v>4.9000000000000004</v>
      </c>
      <c r="Q260" s="8">
        <v>7</v>
      </c>
      <c r="R260" s="8">
        <v>17</v>
      </c>
      <c r="S260" s="1">
        <f>'[2]Deutschland Monatsdaten'!C260</f>
        <v>-0.66562446522005625</v>
      </c>
      <c r="T260" s="1">
        <v>2.196309394738293</v>
      </c>
      <c r="U260">
        <f>'Datastream-M'!BL261</f>
        <v>17.899999999999999</v>
      </c>
      <c r="V260" s="41">
        <f t="shared" si="10"/>
        <v>25.282485875706211</v>
      </c>
      <c r="W260">
        <f>'Datastream-M'!BM261</f>
        <v>16.05</v>
      </c>
      <c r="X260" s="41">
        <f t="shared" si="11"/>
        <v>16.930379746835445</v>
      </c>
      <c r="Y260" t="str">
        <f>'Datastream-M'!W261</f>
        <v>#NA</v>
      </c>
      <c r="Z260" t="str">
        <f>'Datastream-M'!X261</f>
        <v>#NA</v>
      </c>
      <c r="AA260" s="42" t="str">
        <f>'Datastream-M'!Y261</f>
        <v>#NA</v>
      </c>
      <c r="AB260">
        <f>'Datastream-M'!Z261</f>
        <v>95.3</v>
      </c>
      <c r="AE260">
        <f>'Datastream-M'!AC261</f>
        <v>0.80181800000000003</v>
      </c>
      <c r="AH260" t="str">
        <f>'Datastream-M'!AD261</f>
        <v>#NA</v>
      </c>
      <c r="AJ260">
        <f>'Datastream-M'!AF261</f>
        <v>74.170124000000001</v>
      </c>
      <c r="AK260">
        <f>'Datastream-M'!AG261</f>
        <v>33.33</v>
      </c>
      <c r="AL260">
        <f>'Datastream-M'!AH261</f>
        <v>46.2</v>
      </c>
      <c r="AQ260" s="2">
        <f>'Datastream-M'!AM261</f>
        <v>54.274099999999997</v>
      </c>
      <c r="AR260" s="2">
        <f>'Datastream-M'!AN261</f>
        <v>97.810400000000001</v>
      </c>
      <c r="AS260" s="8">
        <f>'West-Deutschland-Q'!AI261</f>
        <v>22.6</v>
      </c>
      <c r="AT260" s="8">
        <f>100-'West-Deutschland-Q'!AJ261</f>
        <v>97</v>
      </c>
      <c r="AV260" s="19">
        <f>'[5]Deutschland Monatsdaten'!K260</f>
        <v>3.8634147446709117</v>
      </c>
      <c r="AW260" s="1">
        <f>'[5]Deutschland Monatsdaten'!J260</f>
        <v>-0.7678289491152841</v>
      </c>
      <c r="BE260">
        <f>'Datastream-M'!AU261</f>
        <v>69.66</v>
      </c>
      <c r="BF260">
        <f>'Datastream-M'!AV261</f>
        <v>96.5</v>
      </c>
      <c r="BH260" s="1">
        <f>'Datastream-M'!AX261</f>
        <v>66.599999999999994</v>
      </c>
      <c r="BI260" s="1">
        <f>'Datastream-M'!AY261</f>
        <v>66.599999999999994</v>
      </c>
      <c r="BJ260" s="1">
        <f>'Datastream-M'!AZ261</f>
        <v>67.099999999999994</v>
      </c>
      <c r="BK260">
        <f>'Datastream-M'!BA261</f>
        <v>84.3</v>
      </c>
      <c r="BL260">
        <f>'Datastream-M'!BB261</f>
        <v>55.1</v>
      </c>
      <c r="BM260" s="26">
        <f>'Datastream-M'!BC261</f>
        <v>71.400000000000006</v>
      </c>
      <c r="BN260" s="26"/>
      <c r="BO260">
        <f>'Datastream-M'!AV260</f>
        <v>94.8</v>
      </c>
      <c r="BP260" s="38">
        <f t="shared" si="12"/>
        <v>70.8</v>
      </c>
      <c r="BQ260" s="30">
        <f t="shared" si="13"/>
        <v>41.568036636742995</v>
      </c>
      <c r="BU260" s="40">
        <f>'Datastream-M'!CS261</f>
        <v>96.7</v>
      </c>
      <c r="BV260" s="40">
        <f>'Datastream-M'!CT261</f>
        <v>93.5</v>
      </c>
      <c r="BX260" s="41">
        <f>'Datastream-M'!BG261</f>
        <v>3.72</v>
      </c>
      <c r="BY260" s="41">
        <f>'Datastream-M'!BH261</f>
        <v>2.95</v>
      </c>
      <c r="BZ260" s="40"/>
      <c r="CE260" s="1">
        <v>-0.90770579555830111</v>
      </c>
      <c r="CF260" s="1">
        <v>0.3693944228825925</v>
      </c>
      <c r="CN260" s="8">
        <f>'West-Deutschland-Q'!AP261</f>
        <v>-29.6</v>
      </c>
      <c r="CO260" s="8">
        <f>'West-Deutschland-Q'!AQ261</f>
        <v>-30.5</v>
      </c>
      <c r="CV260">
        <f>'Datastream-M'!CF261</f>
        <v>603539</v>
      </c>
      <c r="DE260" s="8">
        <f>'West-Deutschland-Q'!AR261</f>
        <v>60.8</v>
      </c>
      <c r="DK260">
        <f>'Datastream-M'!CW261</f>
        <v>2.5099999999999998</v>
      </c>
      <c r="DW260" s="19">
        <f>'[8]weltindexip-usd'!B140</f>
        <v>1.3519986185626172</v>
      </c>
      <c r="EB260">
        <f>'Datastream-M'!DN261</f>
        <v>0.76835299999999995</v>
      </c>
      <c r="EF260" s="1" t="str">
        <f>'Datastream-M'!DQ261</f>
        <v>#NA</v>
      </c>
    </row>
    <row r="261" spans="1:136">
      <c r="A261" s="3">
        <v>29813</v>
      </c>
      <c r="B261" t="str">
        <f>'Datastream-M'!B262</f>
        <v>#NA</v>
      </c>
      <c r="C261" s="9">
        <f>[7]Rawdata!D269</f>
        <v>84.526731849386323</v>
      </c>
      <c r="D261" s="9">
        <f>[7]Rawdata!G269</f>
        <v>82.828883134524773</v>
      </c>
      <c r="E261" s="9">
        <f>[7]Rawdata!J269</f>
        <v>86.224614631759238</v>
      </c>
      <c r="F261">
        <f>'Datastream-M'!F262</f>
        <v>47.5</v>
      </c>
      <c r="G261">
        <f>'Datastream-M'!G262</f>
        <v>0.78173099999999995</v>
      </c>
      <c r="H261">
        <f>'Datastream-M'!H262</f>
        <v>125.9</v>
      </c>
      <c r="I261">
        <f>'Datastream-M'!I262</f>
        <v>232.9</v>
      </c>
      <c r="J261">
        <f>'Datastream-M'!J262</f>
        <v>12.9</v>
      </c>
      <c r="K261" t="str">
        <f>'Datastream-M'!K262</f>
        <v>#NA</v>
      </c>
      <c r="L261">
        <f>'Datastream-M'!L262</f>
        <v>533.29999999999995</v>
      </c>
      <c r="M261">
        <f>'Datastream-M'!M262</f>
        <v>126421</v>
      </c>
      <c r="N261" t="str">
        <f>'Datastream-M'!N262</f>
        <v>#NA</v>
      </c>
      <c r="O261">
        <f>'Datastream-M'!O262</f>
        <v>681</v>
      </c>
      <c r="P261">
        <f>'Datastream-M'!P262</f>
        <v>5.0999999999999996</v>
      </c>
      <c r="Q261" s="8">
        <v>10</v>
      </c>
      <c r="R261" s="8">
        <v>18</v>
      </c>
      <c r="S261" s="1">
        <f>'[2]Deutschland Monatsdaten'!C261</f>
        <v>-0.71809518270013195</v>
      </c>
      <c r="T261" s="1">
        <v>2.1596840662897581</v>
      </c>
      <c r="U261">
        <f>'Datastream-M'!BL262</f>
        <v>17.03</v>
      </c>
      <c r="V261" s="41">
        <f t="shared" si="10"/>
        <v>23.851540616246496</v>
      </c>
      <c r="W261">
        <f>'Datastream-M'!BM262</f>
        <v>16.36</v>
      </c>
      <c r="X261" s="41">
        <f t="shared" si="11"/>
        <v>16.953367875647668</v>
      </c>
      <c r="Y261" t="str">
        <f>'Datastream-M'!W262</f>
        <v>#NA</v>
      </c>
      <c r="Z261" t="str">
        <f>'Datastream-M'!X262</f>
        <v>#NA</v>
      </c>
      <c r="AA261" s="42" t="str">
        <f>'Datastream-M'!Y262</f>
        <v>#NA</v>
      </c>
      <c r="AB261">
        <f>'Datastream-M'!Z262</f>
        <v>94.7</v>
      </c>
      <c r="AE261">
        <f>'Datastream-M'!AC262</f>
        <v>0.78173099999999995</v>
      </c>
      <c r="AH261" t="str">
        <f>'Datastream-M'!AD262</f>
        <v>#NA</v>
      </c>
      <c r="AJ261">
        <f>'Datastream-M'!AF262</f>
        <v>73.571428999999995</v>
      </c>
      <c r="AK261">
        <f>'Datastream-M'!AG262</f>
        <v>35.1</v>
      </c>
      <c r="AL261">
        <f>'Datastream-M'!AH262</f>
        <v>46.3</v>
      </c>
      <c r="AQ261" s="2">
        <f>'Datastream-M'!AM262</f>
        <v>54.356499999999997</v>
      </c>
      <c r="AR261" s="2">
        <f>'Datastream-M'!AN262</f>
        <v>97.856399999999994</v>
      </c>
      <c r="AS261" s="8">
        <f>'West-Deutschland-Q'!AI262</f>
        <v>25.8</v>
      </c>
      <c r="AT261" s="8">
        <f>100-'West-Deutschland-Q'!AJ262</f>
        <v>99</v>
      </c>
      <c r="AV261" s="19">
        <f>'[5]Deutschland Monatsdaten'!K261</f>
        <v>3.8959772188837327</v>
      </c>
      <c r="AW261" s="1">
        <f>'[5]Deutschland Monatsdaten'!J261</f>
        <v>-0.77293868946409705</v>
      </c>
      <c r="BE261">
        <f>'Datastream-M'!AU262</f>
        <v>69.41</v>
      </c>
      <c r="BF261">
        <f>'Datastream-M'!AV262</f>
        <v>98.4</v>
      </c>
      <c r="BH261" s="1">
        <f>'Datastream-M'!AX262</f>
        <v>67.5</v>
      </c>
      <c r="BI261" s="1">
        <f>'Datastream-M'!AY262</f>
        <v>67.400000000000006</v>
      </c>
      <c r="BJ261" s="1">
        <f>'Datastream-M'!AZ262</f>
        <v>66.8</v>
      </c>
      <c r="BK261">
        <f>'Datastream-M'!BA262</f>
        <v>82.1</v>
      </c>
      <c r="BL261">
        <f>'Datastream-M'!BB262</f>
        <v>56.1</v>
      </c>
      <c r="BM261" s="26">
        <f>'Datastream-M'!BC262</f>
        <v>72.099999999999994</v>
      </c>
      <c r="BN261" s="26"/>
      <c r="BO261">
        <f>'Datastream-M'!AV261</f>
        <v>96.5</v>
      </c>
      <c r="BP261" s="38">
        <f t="shared" si="12"/>
        <v>71.400000000000006</v>
      </c>
      <c r="BQ261" s="30">
        <f t="shared" si="13"/>
        <v>44.90035574897248</v>
      </c>
      <c r="BU261" s="40">
        <f>'Datastream-M'!CS262</f>
        <v>96.3</v>
      </c>
      <c r="BV261" s="40">
        <f>'Datastream-M'!CT262</f>
        <v>92.5</v>
      </c>
      <c r="BX261" s="41">
        <f>'Datastream-M'!BG262</f>
        <v>3.71</v>
      </c>
      <c r="BY261" s="41">
        <f>'Datastream-M'!BH262</f>
        <v>3.25</v>
      </c>
      <c r="BZ261" s="40"/>
      <c r="CE261" s="1">
        <v>-0.73271239616312867</v>
      </c>
      <c r="CF261" s="1">
        <v>2.4660003924625563E-3</v>
      </c>
      <c r="CN261" s="8">
        <f>'West-Deutschland-Q'!AP262</f>
        <v>-27.1</v>
      </c>
      <c r="CO261" s="8">
        <f>'West-Deutschland-Q'!AQ262</f>
        <v>-34.5</v>
      </c>
      <c r="CV261">
        <f>'Datastream-M'!CF262</f>
        <v>606599</v>
      </c>
      <c r="DE261" s="8">
        <f>'West-Deutschland-Q'!AR262</f>
        <v>60.4</v>
      </c>
      <c r="DK261">
        <f>'Datastream-M'!CW262</f>
        <v>2.61</v>
      </c>
      <c r="DW261" s="19">
        <f>'[8]weltindexip-usd'!B141</f>
        <v>1.3423388851476985</v>
      </c>
      <c r="EB261">
        <f>'Datastream-M'!DN262</f>
        <v>0.74464200000000003</v>
      </c>
      <c r="EF261" s="1" t="str">
        <f>'Datastream-M'!DQ262</f>
        <v>#NA</v>
      </c>
    </row>
    <row r="262" spans="1:136">
      <c r="A262" s="3">
        <v>29844</v>
      </c>
      <c r="B262" t="str">
        <f>'Datastream-M'!B263</f>
        <v>#NA</v>
      </c>
      <c r="C262" s="9">
        <f>[7]Rawdata!D270</f>
        <v>85.824838776783864</v>
      </c>
      <c r="D262" s="9">
        <f>[7]Rawdata!G270</f>
        <v>83.287345587298887</v>
      </c>
      <c r="E262" s="9">
        <f>[7]Rawdata!J270</f>
        <v>88.475654514313689</v>
      </c>
      <c r="F262">
        <f>'Datastream-M'!F263</f>
        <v>47.1</v>
      </c>
      <c r="G262">
        <f>'Datastream-M'!G263</f>
        <v>0.83050800000000002</v>
      </c>
      <c r="H262">
        <f>'Datastream-M'!H263</f>
        <v>125.3</v>
      </c>
      <c r="I262">
        <f>'Datastream-M'!I263</f>
        <v>234.5</v>
      </c>
      <c r="J262">
        <f>'Datastream-M'!J263</f>
        <v>12.5</v>
      </c>
      <c r="K262" t="str">
        <f>'Datastream-M'!K263</f>
        <v>#NA</v>
      </c>
      <c r="L262">
        <f>'Datastream-M'!L263</f>
        <v>495.3</v>
      </c>
      <c r="M262">
        <f>'Datastream-M'!M263</f>
        <v>176212</v>
      </c>
      <c r="N262" t="str">
        <f>'Datastream-M'!N263</f>
        <v>#NA</v>
      </c>
      <c r="O262">
        <f>'Datastream-M'!O263</f>
        <v>722</v>
      </c>
      <c r="P262">
        <f>'Datastream-M'!P263</f>
        <v>5.3</v>
      </c>
      <c r="Q262" s="8">
        <v>6</v>
      </c>
      <c r="R262" s="8">
        <v>19</v>
      </c>
      <c r="S262" s="1">
        <f>'[2]Deutschland Monatsdaten'!C262</f>
        <v>-1.1064297510090355</v>
      </c>
      <c r="T262" s="1">
        <v>2.1856742576856698</v>
      </c>
      <c r="U262">
        <f>'Datastream-M'!BL263</f>
        <v>17.18</v>
      </c>
      <c r="V262" s="41">
        <f t="shared" si="10"/>
        <v>23.828016643550626</v>
      </c>
      <c r="W262">
        <f>'Datastream-M'!BM263</f>
        <v>15.9</v>
      </c>
      <c r="X262" s="41">
        <f t="shared" si="11"/>
        <v>16.158536585365855</v>
      </c>
      <c r="Y262" t="str">
        <f>'Datastream-M'!W263</f>
        <v>#NA</v>
      </c>
      <c r="Z262" t="str">
        <f>'Datastream-M'!X263</f>
        <v>#NA</v>
      </c>
      <c r="AA262" s="42" t="str">
        <f>'Datastream-M'!Y263</f>
        <v>#NA</v>
      </c>
      <c r="AB262">
        <f>'Datastream-M'!Z263</f>
        <v>96.8</v>
      </c>
      <c r="AE262">
        <f>'Datastream-M'!AC263</f>
        <v>0.83050800000000002</v>
      </c>
      <c r="AH262" t="str">
        <f>'Datastream-M'!AD263</f>
        <v>#NA</v>
      </c>
      <c r="AJ262">
        <f>'Datastream-M'!AF263</f>
        <v>74.715025999999995</v>
      </c>
      <c r="AK262">
        <f>'Datastream-M'!AG263</f>
        <v>35.799999999999997</v>
      </c>
      <c r="AL262">
        <f>'Datastream-M'!AH263</f>
        <v>46.5</v>
      </c>
      <c r="AQ262" s="2">
        <f>'Datastream-M'!AM263</f>
        <v>54.457299999999996</v>
      </c>
      <c r="AR262" s="2">
        <f>'Datastream-M'!AN263</f>
        <v>97.936099999999996</v>
      </c>
      <c r="AS262" s="8">
        <f>'West-Deutschland-Q'!AI263</f>
        <v>25.1</v>
      </c>
      <c r="AT262" s="8">
        <f>100-'West-Deutschland-Q'!AJ263</f>
        <v>99</v>
      </c>
      <c r="AV262" s="19">
        <f>'[5]Deutschland Monatsdaten'!K262</f>
        <v>3.9327123326722635</v>
      </c>
      <c r="AW262" s="1">
        <f>'[5]Deutschland Monatsdaten'!J262</f>
        <v>-0.95556315497159727</v>
      </c>
      <c r="BE262">
        <f>'Datastream-M'!AU263</f>
        <v>71.06</v>
      </c>
      <c r="BF262">
        <f>'Datastream-M'!AV263</f>
        <v>96.5</v>
      </c>
      <c r="BH262" s="1">
        <f>'Datastream-M'!AX263</f>
        <v>67.400000000000006</v>
      </c>
      <c r="BI262" s="1">
        <f>'Datastream-M'!AY263</f>
        <v>66.900000000000006</v>
      </c>
      <c r="BJ262" s="1">
        <f>'Datastream-M'!AZ263</f>
        <v>64.400000000000006</v>
      </c>
      <c r="BK262">
        <f>'Datastream-M'!BA263</f>
        <v>78.5</v>
      </c>
      <c r="BL262">
        <f>'Datastream-M'!BB263</f>
        <v>54.5</v>
      </c>
      <c r="BM262" s="26">
        <f>'Datastream-M'!BC263</f>
        <v>72.099999999999994</v>
      </c>
      <c r="BN262" s="26"/>
      <c r="BO262">
        <f>'Datastream-M'!AV262</f>
        <v>98.4</v>
      </c>
      <c r="BP262" s="38">
        <f t="shared" si="12"/>
        <v>72.099999999999994</v>
      </c>
      <c r="BQ262" s="30">
        <f t="shared" si="13"/>
        <v>43.106147081063632</v>
      </c>
      <c r="BU262" s="40">
        <f>'Datastream-M'!CS263</f>
        <v>96.8</v>
      </c>
      <c r="BV262" s="40">
        <f>'Datastream-M'!CT263</f>
        <v>96.8</v>
      </c>
      <c r="BX262" s="41">
        <f>'Datastream-M'!BG263</f>
        <v>3.51</v>
      </c>
      <c r="BY262" s="41">
        <f>'Datastream-M'!BH263</f>
        <v>3.15</v>
      </c>
      <c r="BZ262" s="40"/>
      <c r="CE262" s="1">
        <v>-0.56264304245124175</v>
      </c>
      <c r="CF262" s="1">
        <v>0.49261226444328188</v>
      </c>
      <c r="CN262" s="8">
        <f>'West-Deutschland-Q'!AP263</f>
        <v>-27.7</v>
      </c>
      <c r="CO262" s="8">
        <f>'West-Deutschland-Q'!AQ263</f>
        <v>-30</v>
      </c>
      <c r="CV262">
        <f>'Datastream-M'!CF263</f>
        <v>611663</v>
      </c>
      <c r="DE262" s="8">
        <f>'West-Deutschland-Q'!AR263</f>
        <v>60.1</v>
      </c>
      <c r="DK262">
        <f>'Datastream-M'!CW263</f>
        <v>2.4</v>
      </c>
      <c r="DW262" s="19">
        <f>'[8]weltindexip-usd'!B142</f>
        <v>1.3487027686038613</v>
      </c>
      <c r="EB262">
        <f>'Datastream-M'!DN263</f>
        <v>0.75577700000000003</v>
      </c>
      <c r="EF262" s="1" t="str">
        <f>'Datastream-M'!DQ263</f>
        <v>#NA</v>
      </c>
    </row>
    <row r="263" spans="1:136">
      <c r="A263" s="3">
        <v>29874</v>
      </c>
      <c r="B263" t="str">
        <f>'Datastream-M'!B264</f>
        <v>#NA</v>
      </c>
      <c r="C263" s="9">
        <f>[7]Rawdata!D271</f>
        <v>85.575202829207413</v>
      </c>
      <c r="D263" s="9">
        <f>[7]Rawdata!G271</f>
        <v>82.676062316933397</v>
      </c>
      <c r="E263" s="9">
        <f>[7]Rawdata!J271</f>
        <v>88.573525813555179</v>
      </c>
      <c r="F263">
        <f>'Datastream-M'!F264</f>
        <v>47.3</v>
      </c>
      <c r="G263">
        <f>'Datastream-M'!G264</f>
        <v>0.86948300000000001</v>
      </c>
      <c r="H263">
        <f>'Datastream-M'!H264</f>
        <v>120.7</v>
      </c>
      <c r="I263">
        <f>'Datastream-M'!I264</f>
        <v>232.6</v>
      </c>
      <c r="J263">
        <f>'Datastream-M'!J264</f>
        <v>11.78</v>
      </c>
      <c r="K263" t="str">
        <f>'Datastream-M'!K264</f>
        <v>#NA</v>
      </c>
      <c r="L263">
        <f>'Datastream-M'!L264</f>
        <v>496.3</v>
      </c>
      <c r="M263">
        <f>'Datastream-M'!M264</f>
        <v>191087</v>
      </c>
      <c r="N263" t="str">
        <f>'Datastream-M'!N264</f>
        <v>#NA</v>
      </c>
      <c r="O263">
        <f>'Datastream-M'!O264</f>
        <v>797</v>
      </c>
      <c r="P263">
        <f>'Datastream-M'!P264</f>
        <v>5.5</v>
      </c>
      <c r="Q263" s="8">
        <v>4</v>
      </c>
      <c r="R263" s="8">
        <v>20</v>
      </c>
      <c r="S263" s="1">
        <f>'[2]Deutschland Monatsdaten'!C263</f>
        <v>-1.2443486413356775</v>
      </c>
      <c r="T263" s="1">
        <v>2.2107972377978662</v>
      </c>
      <c r="U263">
        <f>'Datastream-M'!BL264</f>
        <v>18.05</v>
      </c>
      <c r="V263" s="41">
        <f t="shared" si="10"/>
        <v>25.034674063800281</v>
      </c>
      <c r="W263">
        <f>'Datastream-M'!BM264</f>
        <v>15.95</v>
      </c>
      <c r="X263" s="41">
        <f t="shared" si="11"/>
        <v>16.528497409326423</v>
      </c>
      <c r="Y263" t="str">
        <f>'Datastream-M'!W264</f>
        <v>#NA</v>
      </c>
      <c r="Z263" t="str">
        <f>'Datastream-M'!X264</f>
        <v>#NA</v>
      </c>
      <c r="AA263" s="42" t="str">
        <f>'Datastream-M'!Y264</f>
        <v>#NA</v>
      </c>
      <c r="AB263">
        <f>'Datastream-M'!Z264</f>
        <v>99.3</v>
      </c>
      <c r="AE263">
        <f>'Datastream-M'!AC264</f>
        <v>0.86948300000000001</v>
      </c>
      <c r="AH263" t="str">
        <f>'Datastream-M'!AD264</f>
        <v>#NA</v>
      </c>
      <c r="AJ263">
        <f>'Datastream-M'!AF264</f>
        <v>75.630251999999999</v>
      </c>
      <c r="AK263">
        <f>'Datastream-M'!AG264</f>
        <v>35.94</v>
      </c>
      <c r="AL263">
        <f>'Datastream-M'!AH264</f>
        <v>46.6</v>
      </c>
      <c r="AQ263" s="2">
        <f>'Datastream-M'!AM264</f>
        <v>54.561599999999999</v>
      </c>
      <c r="AR263" s="2">
        <f>'Datastream-M'!AN264</f>
        <v>98.022599999999997</v>
      </c>
      <c r="AS263" s="8">
        <f>'West-Deutschland-Q'!AI264</f>
        <v>40.9</v>
      </c>
      <c r="AT263" s="8">
        <f>100-'West-Deutschland-Q'!AJ264</f>
        <v>77</v>
      </c>
      <c r="AV263" s="19">
        <f>'[5]Deutschland Monatsdaten'!K263</f>
        <v>3.9666246603498734</v>
      </c>
      <c r="AW263" s="1">
        <f>'[5]Deutschland Monatsdaten'!J263</f>
        <v>-1.0142313147519801</v>
      </c>
      <c r="BE263">
        <f>'Datastream-M'!AU264</f>
        <v>73.27</v>
      </c>
      <c r="BF263">
        <f>'Datastream-M'!AV264</f>
        <v>95.7</v>
      </c>
      <c r="BH263" s="1">
        <f>'Datastream-M'!AX264</f>
        <v>68.8</v>
      </c>
      <c r="BI263" s="1">
        <f>'Datastream-M'!AY264</f>
        <v>68.099999999999994</v>
      </c>
      <c r="BJ263" s="1">
        <f>'Datastream-M'!AZ264</f>
        <v>64.3</v>
      </c>
      <c r="BK263">
        <f>'Datastream-M'!BA264</f>
        <v>80.599999999999994</v>
      </c>
      <c r="BL263">
        <f>'Datastream-M'!BB264</f>
        <v>53</v>
      </c>
      <c r="BM263" s="26">
        <f>'Datastream-M'!BC264</f>
        <v>72.3</v>
      </c>
      <c r="BN263" s="26"/>
      <c r="BO263">
        <f>'Datastream-M'!AV263</f>
        <v>96.5</v>
      </c>
      <c r="BP263" s="38">
        <f t="shared" si="12"/>
        <v>72.099999999999994</v>
      </c>
      <c r="BQ263" s="30">
        <f t="shared" si="13"/>
        <v>41.33490821557178</v>
      </c>
      <c r="BU263" s="40">
        <f>'Datastream-M'!CS264</f>
        <v>98.8</v>
      </c>
      <c r="BV263" s="40">
        <f>'Datastream-M'!CT264</f>
        <v>100.1</v>
      </c>
      <c r="BX263" s="41">
        <f>'Datastream-M'!BG264</f>
        <v>3.86</v>
      </c>
      <c r="BY263" s="41">
        <f>'Datastream-M'!BH264</f>
        <v>3.12</v>
      </c>
      <c r="BZ263" s="40"/>
      <c r="CE263" s="1">
        <v>-0.40216532716749853</v>
      </c>
      <c r="CF263" s="1">
        <v>0.56601001831736697</v>
      </c>
      <c r="CN263" s="8">
        <f>'West-Deutschland-Q'!AP264</f>
        <v>-30.2</v>
      </c>
      <c r="CO263" s="8">
        <f>'West-Deutschland-Q'!AQ264</f>
        <v>-35.6</v>
      </c>
      <c r="CV263">
        <f>'Datastream-M'!CF264</f>
        <v>614322</v>
      </c>
      <c r="DE263" s="8">
        <f>'West-Deutschland-Q'!AR264</f>
        <v>58.1</v>
      </c>
      <c r="DK263">
        <f>'Datastream-M'!CW264</f>
        <v>2.4500000000000002</v>
      </c>
      <c r="DW263" s="19">
        <f>'[8]weltindexip-usd'!B143</f>
        <v>1.3514172172732031</v>
      </c>
      <c r="EB263">
        <f>'Datastream-M'!DN264</f>
        <v>0.76542399999999999</v>
      </c>
      <c r="EF263" s="1" t="str">
        <f>'Datastream-M'!DQ264</f>
        <v>#NA</v>
      </c>
    </row>
    <row r="264" spans="1:136">
      <c r="A264" s="3">
        <v>29905</v>
      </c>
      <c r="B264" t="str">
        <f>'Datastream-M'!B265</f>
        <v>#NA</v>
      </c>
      <c r="C264" s="9">
        <f>[7]Rawdata!D272</f>
        <v>84.976076555023923</v>
      </c>
      <c r="D264" s="9">
        <f>[7]Rawdata!G272</f>
        <v>82.727002589463851</v>
      </c>
      <c r="E264" s="9">
        <f>[7]Rawdata!J272</f>
        <v>87.301198923415711</v>
      </c>
      <c r="F264">
        <f>'Datastream-M'!F265</f>
        <v>47.3</v>
      </c>
      <c r="G264">
        <f>'Datastream-M'!G265</f>
        <v>0.878807</v>
      </c>
      <c r="H264">
        <f>'Datastream-M'!H265</f>
        <v>134.6</v>
      </c>
      <c r="I264">
        <f>'Datastream-M'!I265</f>
        <v>234.3</v>
      </c>
      <c r="J264">
        <f>'Datastream-M'!J265</f>
        <v>11.08</v>
      </c>
      <c r="K264" t="str">
        <f>'Datastream-M'!K265</f>
        <v>#NA</v>
      </c>
      <c r="L264">
        <f>'Datastream-M'!L265</f>
        <v>509.1</v>
      </c>
      <c r="M264">
        <f>'Datastream-M'!M265</f>
        <v>164106</v>
      </c>
      <c r="N264" t="str">
        <f>'Datastream-M'!N265</f>
        <v>#NA</v>
      </c>
      <c r="O264">
        <f>'Datastream-M'!O265</f>
        <v>816</v>
      </c>
      <c r="P264">
        <f>'Datastream-M'!P265</f>
        <v>5.8</v>
      </c>
      <c r="Q264" s="8">
        <v>5</v>
      </c>
      <c r="R264" s="8">
        <v>22</v>
      </c>
      <c r="S264" s="1">
        <f>'[2]Deutschland Monatsdaten'!C264</f>
        <v>-1.7340665303181779</v>
      </c>
      <c r="T264" s="1">
        <v>2.1929437604149249</v>
      </c>
      <c r="U264">
        <f>'Datastream-M'!BL265</f>
        <v>18.149999999999999</v>
      </c>
      <c r="V264" s="41">
        <f t="shared" si="10"/>
        <v>25.103734439834025</v>
      </c>
      <c r="W264">
        <f>'Datastream-M'!BM265</f>
        <v>16.260000000000002</v>
      </c>
      <c r="X264" s="41">
        <f t="shared" si="11"/>
        <v>16.990595611285269</v>
      </c>
      <c r="Y264" t="str">
        <f>'Datastream-M'!W265</f>
        <v>#NA</v>
      </c>
      <c r="Z264" t="str">
        <f>'Datastream-M'!X265</f>
        <v>#NA</v>
      </c>
      <c r="AA264" s="42" t="str">
        <f>'Datastream-M'!Y265</f>
        <v>#NA</v>
      </c>
      <c r="AB264">
        <f>'Datastream-M'!Z265</f>
        <v>98.7</v>
      </c>
      <c r="AE264">
        <f>'Datastream-M'!AC265</f>
        <v>0.878807</v>
      </c>
      <c r="AH264" t="str">
        <f>'Datastream-M'!AD265</f>
        <v>#NA</v>
      </c>
      <c r="AJ264">
        <f>'Datastream-M'!AF265</f>
        <v>76.029567</v>
      </c>
      <c r="AK264">
        <f>'Datastream-M'!AG265</f>
        <v>36.57</v>
      </c>
      <c r="AL264">
        <f>'Datastream-M'!AH265</f>
        <v>46.7</v>
      </c>
      <c r="AQ264" s="2">
        <f>'Datastream-M'!AM265</f>
        <v>54.652000000000001</v>
      </c>
      <c r="AR264" s="2">
        <f>'Datastream-M'!AN265</f>
        <v>98.084500000000006</v>
      </c>
      <c r="AS264" s="8">
        <f>'West-Deutschland-Q'!AI265</f>
        <v>41.4</v>
      </c>
      <c r="AT264" s="8">
        <f>100-'West-Deutschland-Q'!AJ265</f>
        <v>54</v>
      </c>
      <c r="AV264" s="19">
        <f>'[5]Deutschland Monatsdaten'!K264</f>
        <v>4.0015352050258519</v>
      </c>
      <c r="AW264" s="1">
        <f>'[5]Deutschland Monatsdaten'!J264</f>
        <v>-1.1899795391308385</v>
      </c>
      <c r="BE264">
        <f>'Datastream-M'!AU265</f>
        <v>73.17</v>
      </c>
      <c r="BF264">
        <f>'Datastream-M'!AV265</f>
        <v>95.2</v>
      </c>
      <c r="BH264" s="1">
        <f>'Datastream-M'!AX265</f>
        <v>71.2</v>
      </c>
      <c r="BI264" s="1">
        <f>'Datastream-M'!AY265</f>
        <v>70</v>
      </c>
      <c r="BJ264" s="1">
        <f>'Datastream-M'!AZ265</f>
        <v>63.8</v>
      </c>
      <c r="BK264">
        <f>'Datastream-M'!BA265</f>
        <v>80.599999999999994</v>
      </c>
      <c r="BL264">
        <f>'Datastream-M'!BB265</f>
        <v>52.1</v>
      </c>
      <c r="BM264" s="26">
        <f>'Datastream-M'!BC265</f>
        <v>72.3</v>
      </c>
      <c r="BN264" s="26"/>
      <c r="BO264">
        <f>'Datastream-M'!AV264</f>
        <v>95.7</v>
      </c>
      <c r="BP264" s="38">
        <f t="shared" si="12"/>
        <v>72.3</v>
      </c>
      <c r="BQ264" s="30">
        <f t="shared" si="13"/>
        <v>41.613232484493182</v>
      </c>
      <c r="BU264" s="40">
        <f>'Datastream-M'!CS265</f>
        <v>98.6</v>
      </c>
      <c r="BV264" s="40">
        <f>'Datastream-M'!CT265</f>
        <v>98.8</v>
      </c>
      <c r="BX264" s="41">
        <f>'Datastream-M'!BG265</f>
        <v>3.72</v>
      </c>
      <c r="BY264" s="41">
        <f>'Datastream-M'!BH265</f>
        <v>3.35</v>
      </c>
      <c r="BZ264" s="40"/>
      <c r="CE264" s="1">
        <v>-0.60258164759913879</v>
      </c>
      <c r="CF264" s="1">
        <v>1.2214475895716952</v>
      </c>
      <c r="CN264" s="8">
        <f>'West-Deutschland-Q'!AP265</f>
        <v>-31.8</v>
      </c>
      <c r="CO264" s="8">
        <f>'West-Deutschland-Q'!AQ265</f>
        <v>-37.6</v>
      </c>
      <c r="CV264">
        <f>'Datastream-M'!CF265</f>
        <v>615964</v>
      </c>
      <c r="DE264" s="8">
        <f>'West-Deutschland-Q'!AR265</f>
        <v>53.9</v>
      </c>
      <c r="DK264">
        <f>'Datastream-M'!CW265</f>
        <v>2.25</v>
      </c>
      <c r="DW264" s="19">
        <f>'[8]weltindexip-usd'!B144</f>
        <v>1.3421207581081254</v>
      </c>
      <c r="EB264">
        <f>'Datastream-M'!DN265</f>
        <v>0.782335</v>
      </c>
      <c r="EF264" s="1" t="str">
        <f>'Datastream-M'!DQ265</f>
        <v>#NA</v>
      </c>
    </row>
    <row r="265" spans="1:136">
      <c r="A265" s="3">
        <v>29935</v>
      </c>
      <c r="B265" t="str">
        <f>'Datastream-M'!B266</f>
        <v>#NA</v>
      </c>
      <c r="C265" s="9">
        <f>[7]Rawdata!D273</f>
        <v>86.124401913875602</v>
      </c>
      <c r="D265" s="9">
        <f>[7]Rawdata!G273</f>
        <v>84.051449675255768</v>
      </c>
      <c r="E265" s="9">
        <f>[7]Rawdata!J273</f>
        <v>88.279911915830695</v>
      </c>
      <c r="F265">
        <f>'Datastream-M'!F266</f>
        <v>47.7</v>
      </c>
      <c r="G265">
        <f>'Datastream-M'!G266</f>
        <v>0.86656900000000003</v>
      </c>
      <c r="H265">
        <f>'Datastream-M'!H266</f>
        <v>125.9</v>
      </c>
      <c r="I265">
        <f>'Datastream-M'!I266</f>
        <v>234.2</v>
      </c>
      <c r="J265">
        <f>'Datastream-M'!J266</f>
        <v>10.82</v>
      </c>
      <c r="K265" t="str">
        <f>'Datastream-M'!K266</f>
        <v>#NA</v>
      </c>
      <c r="L265">
        <f>'Datastream-M'!L266</f>
        <v>490.4</v>
      </c>
      <c r="M265">
        <f>'Datastream-M'!M266</f>
        <v>145714</v>
      </c>
      <c r="N265" t="str">
        <f>'Datastream-M'!N266</f>
        <v>#NA</v>
      </c>
      <c r="O265">
        <f>'Datastream-M'!O266</f>
        <v>931</v>
      </c>
      <c r="P265">
        <f>'Datastream-M'!P266</f>
        <v>6</v>
      </c>
      <c r="Q265" s="8">
        <v>8</v>
      </c>
      <c r="R265" s="8">
        <v>19</v>
      </c>
      <c r="S265" s="1">
        <f>'[2]Deutschland Monatsdaten'!C265</f>
        <v>-1.1883982612711701</v>
      </c>
      <c r="T265" s="1">
        <v>2.1726467918095911</v>
      </c>
      <c r="U265">
        <f>'Datastream-M'!BL266</f>
        <v>17.23</v>
      </c>
      <c r="V265" s="41">
        <f t="shared" si="10"/>
        <v>23.831258644536653</v>
      </c>
      <c r="W265">
        <f>'Datastream-M'!BM266</f>
        <v>15.03</v>
      </c>
      <c r="X265" s="41">
        <f t="shared" si="11"/>
        <v>15.78781512605042</v>
      </c>
      <c r="Y265" t="str">
        <f>'Datastream-M'!W266</f>
        <v>#NA</v>
      </c>
      <c r="Z265" t="str">
        <f>'Datastream-M'!X266</f>
        <v>#NA</v>
      </c>
      <c r="AA265" s="42" t="str">
        <f>'Datastream-M'!Y266</f>
        <v>#NA</v>
      </c>
      <c r="AB265">
        <f>'Datastream-M'!Z266</f>
        <v>97.9</v>
      </c>
      <c r="AE265">
        <f>'Datastream-M'!AC266</f>
        <v>0.86656900000000003</v>
      </c>
      <c r="AH265" t="str">
        <f>'Datastream-M'!AD266</f>
        <v>#NA</v>
      </c>
      <c r="AJ265">
        <f>'Datastream-M'!AF266</f>
        <v>75.974710000000002</v>
      </c>
      <c r="AK265">
        <f>'Datastream-M'!AG266</f>
        <v>37.1</v>
      </c>
      <c r="AL265">
        <f>'Datastream-M'!AH266</f>
        <v>46.9</v>
      </c>
      <c r="AQ265" s="2">
        <f>'Datastream-M'!AM266</f>
        <v>54.721699999999998</v>
      </c>
      <c r="AR265" s="2">
        <f>'Datastream-M'!AN266</f>
        <v>98.109399999999994</v>
      </c>
      <c r="AS265" s="8">
        <f>'West-Deutschland-Q'!AI266</f>
        <v>52.4</v>
      </c>
      <c r="AT265" s="8">
        <f>100-'West-Deutschland-Q'!AJ266</f>
        <v>18</v>
      </c>
      <c r="AV265" s="19">
        <f>'[5]Deutschland Monatsdaten'!K265</f>
        <v>4.0359857958654803</v>
      </c>
      <c r="AW265" s="1">
        <f>'[5]Deutschland Monatsdaten'!J265</f>
        <v>-1.1785554864686738</v>
      </c>
      <c r="BE265">
        <f>'Datastream-M'!AU266</f>
        <v>72.739999999999995</v>
      </c>
      <c r="BF265">
        <f>'Datastream-M'!AV266</f>
        <v>95.2</v>
      </c>
      <c r="BH265" s="1">
        <f>'Datastream-M'!AX266</f>
        <v>70.8</v>
      </c>
      <c r="BI265" s="1">
        <f>'Datastream-M'!AY266</f>
        <v>69.599999999999994</v>
      </c>
      <c r="BJ265" s="1">
        <f>'Datastream-M'!AZ266</f>
        <v>63.8</v>
      </c>
      <c r="BK265">
        <f>'Datastream-M'!BA266</f>
        <v>80</v>
      </c>
      <c r="BL265">
        <f>'Datastream-M'!BB266</f>
        <v>52.6</v>
      </c>
      <c r="BM265" s="26">
        <f>'Datastream-M'!BC266</f>
        <v>72.599999999999994</v>
      </c>
      <c r="BN265" s="26"/>
      <c r="BO265">
        <f>'Datastream-M'!AV265</f>
        <v>95.2</v>
      </c>
      <c r="BP265" s="38">
        <f t="shared" si="12"/>
        <v>72.3</v>
      </c>
      <c r="BQ265" s="30">
        <f t="shared" si="13"/>
        <v>42.812516949025408</v>
      </c>
      <c r="BU265" s="40">
        <f>'Datastream-M'!CS266</f>
        <v>98.4</v>
      </c>
      <c r="BV265" s="40">
        <f>'Datastream-M'!CT266</f>
        <v>97.4</v>
      </c>
      <c r="BX265" s="41">
        <f>'Datastream-M'!BG266</f>
        <v>3.68</v>
      </c>
      <c r="BY265" s="41">
        <f>'Datastream-M'!BH266</f>
        <v>3.91</v>
      </c>
      <c r="BZ265" s="40"/>
      <c r="CE265" s="1">
        <v>-0.74706392578529091</v>
      </c>
      <c r="CF265" s="1">
        <v>0.28960788646398217</v>
      </c>
      <c r="CN265" s="8">
        <f>'West-Deutschland-Q'!AP266</f>
        <v>-28.2</v>
      </c>
      <c r="CO265" s="8">
        <f>'West-Deutschland-Q'!AQ266</f>
        <v>-34.700000000000003</v>
      </c>
      <c r="CV265">
        <f>'Datastream-M'!CF266</f>
        <v>625437</v>
      </c>
      <c r="DE265" s="8">
        <f>'West-Deutschland-Q'!AR266</f>
        <v>45.2</v>
      </c>
      <c r="DK265">
        <f>'Datastream-M'!CW266</f>
        <v>2.4</v>
      </c>
      <c r="DW265" s="19">
        <f>'[8]weltindexip-usd'!B145</f>
        <v>1.3289432632818174</v>
      </c>
      <c r="EB265">
        <f>'Datastream-M'!DN266</f>
        <v>0.77517899999999995</v>
      </c>
      <c r="EF265" s="1" t="str">
        <f>'Datastream-M'!DQ266</f>
        <v>#NA</v>
      </c>
    </row>
    <row r="266" spans="1:136">
      <c r="A266" s="3">
        <v>29966</v>
      </c>
      <c r="B266" t="str">
        <f>'Datastream-M'!B267</f>
        <v>#NA</v>
      </c>
      <c r="C266" s="9">
        <f>[7]Rawdata!D274</f>
        <v>84.376950280840447</v>
      </c>
      <c r="D266" s="9">
        <f>[7]Rawdata!G274</f>
        <v>82.013838774037438</v>
      </c>
      <c r="E266" s="9">
        <f>[7]Rawdata!J274</f>
        <v>86.762906777587474</v>
      </c>
      <c r="F266">
        <f>'Datastream-M'!F267</f>
        <v>46.6</v>
      </c>
      <c r="G266">
        <f>'Datastream-M'!G267</f>
        <v>0.85331299999999999</v>
      </c>
      <c r="H266">
        <f>'Datastream-M'!H267</f>
        <v>125.8</v>
      </c>
      <c r="I266">
        <f>'Datastream-M'!I267</f>
        <v>237.1</v>
      </c>
      <c r="J266">
        <f>'Datastream-M'!J267</f>
        <v>10.46</v>
      </c>
      <c r="K266" t="str">
        <f>'Datastream-M'!K267</f>
        <v>#NA</v>
      </c>
      <c r="L266">
        <f>'Datastream-M'!L267</f>
        <v>502.1</v>
      </c>
      <c r="M266">
        <f>'Datastream-M'!M267</f>
        <v>147515</v>
      </c>
      <c r="N266" t="str">
        <f>'Datastream-M'!N267</f>
        <v>#NA</v>
      </c>
      <c r="O266">
        <f>'Datastream-M'!O267</f>
        <v>843</v>
      </c>
      <c r="P266">
        <f>'Datastream-M'!P267</f>
        <v>6.1</v>
      </c>
      <c r="Q266" s="8">
        <v>8</v>
      </c>
      <c r="R266" s="8">
        <v>16</v>
      </c>
      <c r="S266" s="1">
        <f>'[2]Deutschland Monatsdaten'!C266</f>
        <v>-1.3674879281668568</v>
      </c>
      <c r="T266" s="1">
        <v>2.2002326615102463</v>
      </c>
      <c r="U266">
        <f>'Datastream-M'!BL267</f>
        <v>18.36</v>
      </c>
      <c r="V266" s="41">
        <f t="shared" si="10"/>
        <v>25.289256198347111</v>
      </c>
      <c r="W266">
        <f>'Datastream-M'!BM267</f>
        <v>16.57</v>
      </c>
      <c r="X266" s="41">
        <f t="shared" si="11"/>
        <v>17.405462184873947</v>
      </c>
      <c r="Y266" t="str">
        <f>'Datastream-M'!W267</f>
        <v>#NA</v>
      </c>
      <c r="Z266" t="str">
        <f>'Datastream-M'!X267</f>
        <v>#NA</v>
      </c>
      <c r="AA266" s="42" t="str">
        <f>'Datastream-M'!Y267</f>
        <v>#NA</v>
      </c>
      <c r="AB266">
        <f>'Datastream-M'!Z267</f>
        <v>97.6</v>
      </c>
      <c r="AE266">
        <f>'Datastream-M'!AC267</f>
        <v>0.85331299999999999</v>
      </c>
      <c r="AH266" t="str">
        <f>'Datastream-M'!AD267</f>
        <v>#NA</v>
      </c>
      <c r="AJ266">
        <f>'Datastream-M'!AF267</f>
        <v>76.384535</v>
      </c>
      <c r="AK266">
        <f>'Datastream-M'!AG267</f>
        <v>35.869999999999997</v>
      </c>
      <c r="AL266">
        <f>'Datastream-M'!AH267</f>
        <v>47</v>
      </c>
      <c r="AQ266" s="2">
        <f>'Datastream-M'!AM267</f>
        <v>54.766599999999997</v>
      </c>
      <c r="AR266" s="2">
        <f>'Datastream-M'!AN267</f>
        <v>98.09</v>
      </c>
      <c r="AS266" s="8">
        <f>'West-Deutschland-Q'!AI267</f>
        <v>81.8</v>
      </c>
      <c r="AT266" s="8">
        <f>100-'West-Deutschland-Q'!AJ267</f>
        <v>8</v>
      </c>
      <c r="AV266" s="19">
        <f>'[5]Deutschland Monatsdaten'!K266</f>
        <v>4.0694352564838416</v>
      </c>
      <c r="AW266" s="1">
        <f>'[5]Deutschland Monatsdaten'!J266</f>
        <v>-1.1777482141463935</v>
      </c>
      <c r="BE266">
        <f>'Datastream-M'!AU267</f>
        <v>72.7</v>
      </c>
      <c r="BF266">
        <f>'Datastream-M'!AV267</f>
        <v>95.5</v>
      </c>
      <c r="BH266" s="1">
        <f>'Datastream-M'!AX267</f>
        <v>69.599999999999994</v>
      </c>
      <c r="BI266" s="1">
        <f>'Datastream-M'!AY267</f>
        <v>68.8</v>
      </c>
      <c r="BJ266" s="1">
        <f>'Datastream-M'!AZ267</f>
        <v>64.8</v>
      </c>
      <c r="BK266">
        <f>'Datastream-M'!BA267</f>
        <v>80.7</v>
      </c>
      <c r="BL266">
        <f>'Datastream-M'!BB267</f>
        <v>53.7</v>
      </c>
      <c r="BM266" s="26">
        <f>'Datastream-M'!BC267</f>
        <v>73.099999999999994</v>
      </c>
      <c r="BN266" s="26"/>
      <c r="BO266">
        <f>'Datastream-M'!AV266</f>
        <v>95.2</v>
      </c>
      <c r="BP266" s="38">
        <f t="shared" si="12"/>
        <v>72.599999999999994</v>
      </c>
      <c r="BQ266" s="30">
        <f t="shared" si="13"/>
        <v>42.036157892824789</v>
      </c>
      <c r="BU266" s="40">
        <f>'Datastream-M'!CS267</f>
        <v>98.1</v>
      </c>
      <c r="BV266" s="40">
        <f>'Datastream-M'!CT267</f>
        <v>96.9</v>
      </c>
      <c r="BX266" s="41">
        <f>'Datastream-M'!BG267</f>
        <v>3.71</v>
      </c>
      <c r="BY266" s="41">
        <f>'Datastream-M'!BH267</f>
        <v>3.15</v>
      </c>
      <c r="BZ266" s="40"/>
      <c r="CE266" s="1">
        <v>-0.83850691904220687</v>
      </c>
      <c r="CF266" s="1">
        <v>0.25181939884495141</v>
      </c>
      <c r="CN266" s="8">
        <f>'West-Deutschland-Q'!AP267</f>
        <v>-27.7</v>
      </c>
      <c r="CO266" s="8">
        <f>'West-Deutschland-Q'!AQ267</f>
        <v>-40</v>
      </c>
      <c r="CV266">
        <f>'Datastream-M'!CF267</f>
        <v>622118</v>
      </c>
      <c r="DE266" s="8">
        <f>'West-Deutschland-Q'!AR267</f>
        <v>33.9</v>
      </c>
      <c r="DK266">
        <f>'Datastream-M'!CW267</f>
        <v>2.56</v>
      </c>
      <c r="DW266" s="19">
        <f>'[8]weltindexip-usd'!B146</f>
        <v>1.3243013970748183</v>
      </c>
      <c r="EB266">
        <f>'Datastream-M'!DN267</f>
        <v>0.75096700000000005</v>
      </c>
      <c r="EF266" s="1" t="str">
        <f>'Datastream-M'!DQ267</f>
        <v>#NA</v>
      </c>
    </row>
    <row r="267" spans="1:136">
      <c r="A267" s="3">
        <v>29997</v>
      </c>
      <c r="B267" t="str">
        <f>'Datastream-M'!B268</f>
        <v>#NA</v>
      </c>
      <c r="C267" s="9">
        <f>[7]Rawdata!D275</f>
        <v>83.178697732473466</v>
      </c>
      <c r="D267" s="9">
        <f>[7]Rawdata!G275</f>
        <v>81.35161523114148</v>
      </c>
      <c r="E267" s="9">
        <f>[7]Rawdata!J275</f>
        <v>85.099094690482019</v>
      </c>
      <c r="F267">
        <f>'Datastream-M'!F268</f>
        <v>45.9</v>
      </c>
      <c r="G267">
        <f>'Datastream-M'!G268</f>
        <v>0.82617300000000005</v>
      </c>
      <c r="H267">
        <f>'Datastream-M'!H268</f>
        <v>126.1</v>
      </c>
      <c r="I267">
        <f>'Datastream-M'!I268</f>
        <v>238.1</v>
      </c>
      <c r="J267">
        <f>'Datastream-M'!J268</f>
        <v>10.27</v>
      </c>
      <c r="K267" t="str">
        <f>'Datastream-M'!K268</f>
        <v>#NA</v>
      </c>
      <c r="L267">
        <f>'Datastream-M'!L268</f>
        <v>515.5</v>
      </c>
      <c r="M267">
        <f>'Datastream-M'!M268</f>
        <v>181801</v>
      </c>
      <c r="N267" t="str">
        <f>'Datastream-M'!N268</f>
        <v>#NA</v>
      </c>
      <c r="O267">
        <f>'Datastream-M'!O268</f>
        <v>1031</v>
      </c>
      <c r="P267">
        <f>'Datastream-M'!P268</f>
        <v>6.2</v>
      </c>
      <c r="Q267" s="8">
        <v>8</v>
      </c>
      <c r="R267" s="8">
        <v>16</v>
      </c>
      <c r="S267" s="1">
        <f>'[2]Deutschland Monatsdaten'!C267</f>
        <v>-1.6459067226871971</v>
      </c>
      <c r="T267" s="1">
        <v>2.1796023231665238</v>
      </c>
      <c r="U267">
        <f>'Datastream-M'!BL268</f>
        <v>18.46</v>
      </c>
      <c r="V267" s="41">
        <f t="shared" si="10"/>
        <v>25.253077975376197</v>
      </c>
      <c r="W267">
        <f>'Datastream-M'!BM268</f>
        <v>16.309999999999999</v>
      </c>
      <c r="X267" s="41">
        <f t="shared" si="11"/>
        <v>17.078534031413611</v>
      </c>
      <c r="Y267" t="str">
        <f>'Datastream-M'!W268</f>
        <v>#NA</v>
      </c>
      <c r="Z267" t="str">
        <f>'Datastream-M'!X268</f>
        <v>#NA</v>
      </c>
      <c r="AA267" s="42" t="str">
        <f>'Datastream-M'!Y268</f>
        <v>#NA</v>
      </c>
      <c r="AB267">
        <f>'Datastream-M'!Z268</f>
        <v>96.8</v>
      </c>
      <c r="AE267">
        <f>'Datastream-M'!AC268</f>
        <v>0.82617300000000005</v>
      </c>
      <c r="AH267" t="str">
        <f>'Datastream-M'!AD268</f>
        <v>#NA</v>
      </c>
      <c r="AJ267">
        <f>'Datastream-M'!AF268</f>
        <v>76.165802999999997</v>
      </c>
      <c r="AK267">
        <f>'Datastream-M'!AG268</f>
        <v>31.24</v>
      </c>
      <c r="AL267">
        <f>'Datastream-M'!AH268</f>
        <v>47.1</v>
      </c>
      <c r="AQ267" s="2">
        <f>'Datastream-M'!AM268</f>
        <v>54.785299999999999</v>
      </c>
      <c r="AR267" s="2">
        <f>'Datastream-M'!AN268</f>
        <v>98.023399999999995</v>
      </c>
      <c r="AS267" s="8">
        <f>'West-Deutschland-Q'!AI268</f>
        <v>45.1</v>
      </c>
      <c r="AT267" s="8">
        <f>100-'West-Deutschland-Q'!AJ268</f>
        <v>26</v>
      </c>
      <c r="AV267" s="19">
        <f>'[5]Deutschland Monatsdaten'!K267</f>
        <v>4.097346448801888</v>
      </c>
      <c r="AW267" s="1">
        <f>'[5]Deutschland Monatsdaten'!J267</f>
        <v>-1.1835364490715865</v>
      </c>
      <c r="BE267">
        <f>'Datastream-M'!AU268</f>
        <v>72.459999999999994</v>
      </c>
      <c r="BF267">
        <f>'Datastream-M'!AV268</f>
        <v>95.9</v>
      </c>
      <c r="BH267" s="1">
        <f>'Datastream-M'!AX268</f>
        <v>60.8</v>
      </c>
      <c r="BI267" s="1">
        <f>'Datastream-M'!AY268</f>
        <v>61.4</v>
      </c>
      <c r="BJ267" s="1">
        <f>'Datastream-M'!AZ268</f>
        <v>64.7</v>
      </c>
      <c r="BK267">
        <f>'Datastream-M'!BA268</f>
        <v>81.900000000000006</v>
      </c>
      <c r="BL267">
        <f>'Datastream-M'!BB268</f>
        <v>52.8</v>
      </c>
      <c r="BM267" s="26">
        <f>'Datastream-M'!BC268</f>
        <v>73.3</v>
      </c>
      <c r="BN267" s="26"/>
      <c r="BO267">
        <f>'Datastream-M'!AV267</f>
        <v>95.5</v>
      </c>
      <c r="BP267" s="38">
        <f t="shared" si="12"/>
        <v>73.099999999999994</v>
      </c>
      <c r="BQ267" s="30">
        <f t="shared" si="13"/>
        <v>37.812903592831034</v>
      </c>
      <c r="BU267" s="40">
        <f>'Datastream-M'!CS268</f>
        <v>97.6</v>
      </c>
      <c r="BV267" s="40">
        <f>'Datastream-M'!CT268</f>
        <v>95.7</v>
      </c>
      <c r="BX267" s="41">
        <f>'Datastream-M'!BG268</f>
        <v>3.74</v>
      </c>
      <c r="BY267" s="41">
        <f>'Datastream-M'!BH268</f>
        <v>3.09</v>
      </c>
      <c r="BZ267" s="40"/>
      <c r="CE267" s="1">
        <v>-0.93434414291752821</v>
      </c>
      <c r="CF267" s="1">
        <v>9.5249087650642175E-2</v>
      </c>
      <c r="CN267" s="8">
        <f>'West-Deutschland-Q'!AP268</f>
        <v>-32.5</v>
      </c>
      <c r="CO267" s="8">
        <f>'West-Deutschland-Q'!AQ268</f>
        <v>-43</v>
      </c>
      <c r="CV267">
        <f>'Datastream-M'!CF268</f>
        <v>622916</v>
      </c>
      <c r="DE267" s="8">
        <f>'West-Deutschland-Q'!AR268</f>
        <v>40.200000000000003</v>
      </c>
      <c r="DK267">
        <f>'Datastream-M'!CW268</f>
        <v>2.4500000000000002</v>
      </c>
      <c r="DW267" s="19">
        <f>'[8]weltindexip-usd'!B147</f>
        <v>1.3294394568905441</v>
      </c>
      <c r="EB267">
        <f>'Datastream-M'!DN268</f>
        <v>0.74251699999999998</v>
      </c>
      <c r="EF267" s="1" t="str">
        <f>'Datastream-M'!DQ268</f>
        <v>#NA</v>
      </c>
    </row>
    <row r="268" spans="1:136">
      <c r="A268" s="3">
        <v>30025</v>
      </c>
      <c r="B268" t="str">
        <f>'Datastream-M'!B269</f>
        <v>#NA</v>
      </c>
      <c r="C268" s="9">
        <f>[7]Rawdata!D276</f>
        <v>82.978988974412317</v>
      </c>
      <c r="D268" s="9">
        <f>[7]Rawdata!G276</f>
        <v>81.759137411385154</v>
      </c>
      <c r="E268" s="9">
        <f>[7]Rawdata!J276</f>
        <v>84.267188646929284</v>
      </c>
      <c r="F268">
        <f>'Datastream-M'!F269</f>
        <v>46.1</v>
      </c>
      <c r="G268">
        <f>'Datastream-M'!G269</f>
        <v>0.82218500000000005</v>
      </c>
      <c r="H268">
        <f>'Datastream-M'!H269</f>
        <v>125.7</v>
      </c>
      <c r="I268">
        <f>'Datastream-M'!I269</f>
        <v>240</v>
      </c>
      <c r="J268">
        <f>'Datastream-M'!J269</f>
        <v>9.8699999999999992</v>
      </c>
      <c r="K268" t="str">
        <f>'Datastream-M'!K269</f>
        <v>#NA</v>
      </c>
      <c r="L268">
        <f>'Datastream-M'!L269</f>
        <v>525.70000000000005</v>
      </c>
      <c r="M268">
        <f>'Datastream-M'!M269</f>
        <v>283505</v>
      </c>
      <c r="N268" t="str">
        <f>'Datastream-M'!N269</f>
        <v>#NA</v>
      </c>
      <c r="O268">
        <f>'Datastream-M'!O269</f>
        <v>964</v>
      </c>
      <c r="P268">
        <f>'Datastream-M'!P269</f>
        <v>6.3</v>
      </c>
      <c r="Q268" s="8">
        <v>8</v>
      </c>
      <c r="R268" s="8">
        <v>15</v>
      </c>
      <c r="S268" s="1">
        <f>'[2]Deutschland Monatsdaten'!C268</f>
        <v>-1.7205817100053082</v>
      </c>
      <c r="T268" s="1">
        <v>2.1737167370120116</v>
      </c>
      <c r="U268">
        <f>'Datastream-M'!BL269</f>
        <v>18.61</v>
      </c>
      <c r="V268" s="41">
        <f t="shared" si="10"/>
        <v>25.388813096862211</v>
      </c>
      <c r="W268">
        <f>'Datastream-M'!BM269</f>
        <v>16.16</v>
      </c>
      <c r="X268" s="41">
        <f t="shared" si="11"/>
        <v>16.850886339937436</v>
      </c>
      <c r="Y268" t="str">
        <f>'Datastream-M'!W269</f>
        <v>#NA</v>
      </c>
      <c r="Z268" t="str">
        <f>'Datastream-M'!X269</f>
        <v>#NA</v>
      </c>
      <c r="AA268" s="42" t="str">
        <f>'Datastream-M'!Y269</f>
        <v>#NA</v>
      </c>
      <c r="AB268">
        <f>'Datastream-M'!Z269</f>
        <v>97.6</v>
      </c>
      <c r="AE268">
        <f>'Datastream-M'!AC269</f>
        <v>0.82218500000000005</v>
      </c>
      <c r="AH268" t="str">
        <f>'Datastream-M'!AD269</f>
        <v>#NA</v>
      </c>
      <c r="AJ268">
        <f>'Datastream-M'!AF269</f>
        <v>76.715176999999997</v>
      </c>
      <c r="AK268">
        <f>'Datastream-M'!AG269</f>
        <v>29.26</v>
      </c>
      <c r="AL268">
        <f>'Datastream-M'!AH269</f>
        <v>47.3</v>
      </c>
      <c r="AQ268" s="2">
        <f>'Datastream-M'!AM269</f>
        <v>54.763300000000001</v>
      </c>
      <c r="AR268" s="2">
        <f>'Datastream-M'!AN269</f>
        <v>97.884100000000004</v>
      </c>
      <c r="AS268" s="8">
        <f>'West-Deutschland-Q'!AI269</f>
        <v>2.5</v>
      </c>
      <c r="AT268" s="8">
        <f>100-'West-Deutschland-Q'!AJ269</f>
        <v>84</v>
      </c>
      <c r="AV268" s="19">
        <f>'[5]Deutschland Monatsdaten'!K268</f>
        <v>4.1260666602126674</v>
      </c>
      <c r="AW268" s="1">
        <f>'[5]Deutschland Monatsdaten'!J268</f>
        <v>-1.2504902935524007</v>
      </c>
      <c r="BE268">
        <f>'Datastream-M'!AU269</f>
        <v>73.56</v>
      </c>
      <c r="BF268">
        <f>'Datastream-M'!AV269</f>
        <v>95.9</v>
      </c>
      <c r="BH268" s="1">
        <f>'Datastream-M'!AX269</f>
        <v>57.7</v>
      </c>
      <c r="BI268" s="1">
        <f>'Datastream-M'!AY269</f>
        <v>58.5</v>
      </c>
      <c r="BJ268" s="1">
        <f>'Datastream-M'!AZ269</f>
        <v>62.6</v>
      </c>
      <c r="BK268">
        <f>'Datastream-M'!BA269</f>
        <v>78.2</v>
      </c>
      <c r="BL268">
        <f>'Datastream-M'!BB269</f>
        <v>51.7</v>
      </c>
      <c r="BM268" s="26">
        <f>'Datastream-M'!BC269</f>
        <v>73.599999999999994</v>
      </c>
      <c r="BN268" s="26"/>
      <c r="BO268">
        <f>'Datastream-M'!AV268</f>
        <v>95.9</v>
      </c>
      <c r="BP268" s="38">
        <f t="shared" si="12"/>
        <v>73.3</v>
      </c>
      <c r="BQ268" s="30">
        <f t="shared" si="13"/>
        <v>35.58809756928185</v>
      </c>
      <c r="BU268" s="40">
        <f>'Datastream-M'!CS269</f>
        <v>98.8</v>
      </c>
      <c r="BV268" s="40">
        <f>'Datastream-M'!CT269</f>
        <v>96</v>
      </c>
      <c r="BX268" s="41">
        <f>'Datastream-M'!BG269</f>
        <v>3.96</v>
      </c>
      <c r="BY268" s="41">
        <f>'Datastream-M'!BH269</f>
        <v>3.07</v>
      </c>
      <c r="BZ268" s="40"/>
      <c r="CE268" s="1">
        <v>-0.86203358728164658</v>
      </c>
      <c r="CF268" s="1">
        <v>8.4832454171151511E-2</v>
      </c>
      <c r="CN268" s="8">
        <f>'West-Deutschland-Q'!AP269</f>
        <v>-26.5</v>
      </c>
      <c r="CO268" s="8">
        <f>'West-Deutschland-Q'!AQ269</f>
        <v>-32</v>
      </c>
      <c r="CV268">
        <f>'Datastream-M'!CF269</f>
        <v>624883</v>
      </c>
      <c r="DE268" s="8">
        <f>'West-Deutschland-Q'!AR269</f>
        <v>49.8</v>
      </c>
      <c r="DK268">
        <f>'Datastream-M'!CW269</f>
        <v>2.4</v>
      </c>
      <c r="DW268" s="19">
        <f>'[8]weltindexip-usd'!B148</f>
        <v>1.3281618109458837</v>
      </c>
      <c r="EB268">
        <f>'Datastream-M'!DN269</f>
        <v>0.75290500000000005</v>
      </c>
      <c r="EF268" s="1" t="str">
        <f>'Datastream-M'!DQ269</f>
        <v>#NA</v>
      </c>
    </row>
    <row r="269" spans="1:136">
      <c r="A269" s="3">
        <v>30056</v>
      </c>
      <c r="B269" t="str">
        <f>'Datastream-M'!B270</f>
        <v>#NA</v>
      </c>
      <c r="C269" s="9">
        <f>[7]Rawdata!D277</f>
        <v>83.278552111504069</v>
      </c>
      <c r="D269" s="9">
        <f>[7]Rawdata!G277</f>
        <v>80.587511143184614</v>
      </c>
      <c r="E269" s="9">
        <f>[7]Rawdata!J277</f>
        <v>86.126743332517748</v>
      </c>
      <c r="F269">
        <f>'Datastream-M'!F270</f>
        <v>45.5</v>
      </c>
      <c r="G269">
        <f>'Datastream-M'!G270</f>
        <v>0.81705000000000005</v>
      </c>
      <c r="H269">
        <f>'Datastream-M'!H270</f>
        <v>123</v>
      </c>
      <c r="I269">
        <f>'Datastream-M'!I270</f>
        <v>241.9</v>
      </c>
      <c r="J269">
        <f>'Datastream-M'!J270</f>
        <v>9.33</v>
      </c>
      <c r="K269" t="str">
        <f>'Datastream-M'!K270</f>
        <v>#NA</v>
      </c>
      <c r="L269">
        <f>'Datastream-M'!L270</f>
        <v>518.20000000000005</v>
      </c>
      <c r="M269">
        <f>'Datastream-M'!M270</f>
        <v>236077</v>
      </c>
      <c r="N269" t="str">
        <f>'Datastream-M'!N270</f>
        <v>#NA</v>
      </c>
      <c r="O269">
        <f>'Datastream-M'!O270</f>
        <v>955</v>
      </c>
      <c r="P269">
        <f>'Datastream-M'!P270</f>
        <v>6.4</v>
      </c>
      <c r="Q269" s="8">
        <v>6</v>
      </c>
      <c r="R269" s="8">
        <v>18</v>
      </c>
      <c r="S269" s="1">
        <f>'[2]Deutschland Monatsdaten'!C269</f>
        <v>-1.6867203353417302</v>
      </c>
      <c r="T269" s="1">
        <v>2.170257699056251</v>
      </c>
      <c r="U269">
        <f>'Datastream-M'!BL270</f>
        <v>18.3</v>
      </c>
      <c r="V269" s="41">
        <f t="shared" si="10"/>
        <v>24.864130434782609</v>
      </c>
      <c r="W269">
        <f>'Datastream-M'!BM270</f>
        <v>16.510000000000002</v>
      </c>
      <c r="X269" s="41">
        <f t="shared" si="11"/>
        <v>17.215849843587069</v>
      </c>
      <c r="Y269" t="str">
        <f>'Datastream-M'!W270</f>
        <v>#NA</v>
      </c>
      <c r="Z269" t="str">
        <f>'Datastream-M'!X270</f>
        <v>#NA</v>
      </c>
      <c r="AA269" s="42" t="str">
        <f>'Datastream-M'!Y270</f>
        <v>#NA</v>
      </c>
      <c r="AB269">
        <f>'Datastream-M'!Z270</f>
        <v>97.9</v>
      </c>
      <c r="AE269">
        <f>'Datastream-M'!AC270</f>
        <v>0.81705000000000005</v>
      </c>
      <c r="AH269" t="str">
        <f>'Datastream-M'!AD270</f>
        <v>#NA</v>
      </c>
      <c r="AJ269">
        <f>'Datastream-M'!AF270</f>
        <v>77.267987000000005</v>
      </c>
      <c r="AK269">
        <f>'Datastream-M'!AG270</f>
        <v>31.04</v>
      </c>
      <c r="AL269">
        <f>'Datastream-M'!AH270</f>
        <v>47.4</v>
      </c>
      <c r="AQ269" s="2">
        <f>'Datastream-M'!AM270</f>
        <v>54.6937</v>
      </c>
      <c r="AR269" s="2">
        <f>'Datastream-M'!AN270</f>
        <v>97.659300000000002</v>
      </c>
      <c r="AS269" s="8">
        <f>'West-Deutschland-Q'!AI270</f>
        <v>15.3</v>
      </c>
      <c r="AT269" s="8">
        <f>100-'West-Deutschland-Q'!AJ270</f>
        <v>97</v>
      </c>
      <c r="AV269" s="19">
        <f>'[5]Deutschland Monatsdaten'!K269</f>
        <v>4.1612756464535456</v>
      </c>
      <c r="AW269" s="1">
        <f>'[5]Deutschland Monatsdaten'!J269</f>
        <v>-1.2192525574404487</v>
      </c>
      <c r="BE269">
        <f>'Datastream-M'!AU270</f>
        <v>74.2</v>
      </c>
      <c r="BF269">
        <f>'Datastream-M'!AV270</f>
        <v>95.7</v>
      </c>
      <c r="BH269" s="1">
        <f>'Datastream-M'!AX270</f>
        <v>64.7</v>
      </c>
      <c r="BI269" s="1">
        <f>'Datastream-M'!AY270</f>
        <v>64.2</v>
      </c>
      <c r="BJ269" s="1">
        <f>'Datastream-M'!AZ270</f>
        <v>61.8</v>
      </c>
      <c r="BK269">
        <f>'Datastream-M'!BA270</f>
        <v>77.099999999999994</v>
      </c>
      <c r="BL269">
        <f>'Datastream-M'!BB270</f>
        <v>51.1</v>
      </c>
      <c r="BM269" s="26">
        <f>'Datastream-M'!BC270</f>
        <v>73.8</v>
      </c>
      <c r="BN269" s="26"/>
      <c r="BO269">
        <f>'Datastream-M'!AV269</f>
        <v>95.9</v>
      </c>
      <c r="BP269" s="38">
        <f t="shared" si="12"/>
        <v>73.599999999999994</v>
      </c>
      <c r="BQ269" s="30">
        <f t="shared" si="13"/>
        <v>37.990331069090018</v>
      </c>
      <c r="BU269" s="40">
        <f>'Datastream-M'!CS270</f>
        <v>99.1</v>
      </c>
      <c r="BV269" s="40">
        <f>'Datastream-M'!CT270</f>
        <v>96.3</v>
      </c>
      <c r="BX269" s="41">
        <f>'Datastream-M'!BG270</f>
        <v>3.74</v>
      </c>
      <c r="BY269" s="41">
        <f>'Datastream-M'!BH270</f>
        <v>3.36</v>
      </c>
      <c r="BZ269" s="40"/>
      <c r="CE269" s="1">
        <v>-0.77209812501968234</v>
      </c>
      <c r="CF269" s="1">
        <v>-5.0756503791744338E-2</v>
      </c>
      <c r="CN269" s="8">
        <f>'West-Deutschland-Q'!AP270</f>
        <v>-28.1</v>
      </c>
      <c r="CO269" s="8">
        <f>'West-Deutschland-Q'!AQ270</f>
        <v>-35</v>
      </c>
      <c r="CV269">
        <f>'Datastream-M'!CF270</f>
        <v>625545</v>
      </c>
      <c r="DE269" s="8">
        <f>'West-Deutschland-Q'!AR270</f>
        <v>56.3</v>
      </c>
      <c r="DK269">
        <f>'Datastream-M'!CW270</f>
        <v>2.2999999999999998</v>
      </c>
      <c r="DW269" s="19">
        <f>'[8]weltindexip-usd'!B149</f>
        <v>1.3216074427146682</v>
      </c>
      <c r="EB269">
        <f>'Datastream-M'!DN270</f>
        <v>0.79193000000000002</v>
      </c>
      <c r="EF269" s="1" t="str">
        <f>'Datastream-M'!DQ270</f>
        <v>#NA</v>
      </c>
    </row>
    <row r="270" spans="1:136">
      <c r="A270" s="3">
        <v>30086</v>
      </c>
      <c r="B270" t="str">
        <f>'Datastream-M'!B271</f>
        <v>#NA</v>
      </c>
      <c r="C270" s="9">
        <f>[7]Rawdata!D278</f>
        <v>82.379862700228841</v>
      </c>
      <c r="D270" s="9">
        <f>[7]Rawdata!G278</f>
        <v>79.212123784862243</v>
      </c>
      <c r="E270" s="9">
        <f>[7]Rawdata!J278</f>
        <v>85.686322485931001</v>
      </c>
      <c r="F270">
        <f>'Datastream-M'!F271</f>
        <v>44.2</v>
      </c>
      <c r="G270">
        <f>'Datastream-M'!G271</f>
        <v>0.846997</v>
      </c>
      <c r="H270">
        <f>'Datastream-M'!H271</f>
        <v>128.6</v>
      </c>
      <c r="I270">
        <f>'Datastream-M'!I271</f>
        <v>242.9</v>
      </c>
      <c r="J270">
        <f>'Datastream-M'!J271</f>
        <v>9.18</v>
      </c>
      <c r="K270" t="str">
        <f>'Datastream-M'!K271</f>
        <v>#NA</v>
      </c>
      <c r="L270">
        <f>'Datastream-M'!L271</f>
        <v>512.20000000000005</v>
      </c>
      <c r="M270">
        <f>'Datastream-M'!M271</f>
        <v>206589</v>
      </c>
      <c r="N270" t="str">
        <f>'Datastream-M'!N271</f>
        <v>#NA</v>
      </c>
      <c r="O270">
        <f>'Datastream-M'!O271</f>
        <v>893</v>
      </c>
      <c r="P270">
        <f>'Datastream-M'!P271</f>
        <v>6.5</v>
      </c>
      <c r="Q270" s="8">
        <v>4</v>
      </c>
      <c r="R270" s="8">
        <v>22</v>
      </c>
      <c r="S270" s="1">
        <f>'[2]Deutschland Monatsdaten'!C270</f>
        <v>-1.8713232142995517</v>
      </c>
      <c r="T270" s="1">
        <v>2.1542200372523501</v>
      </c>
      <c r="U270">
        <f>'Datastream-M'!BL271</f>
        <v>18.66</v>
      </c>
      <c r="V270" s="41">
        <f t="shared" si="10"/>
        <v>25.284552845528456</v>
      </c>
      <c r="W270">
        <f>'Datastream-M'!BM271</f>
        <v>16.11</v>
      </c>
      <c r="X270" s="41">
        <f t="shared" si="11"/>
        <v>16.83385579937304</v>
      </c>
      <c r="Y270" t="str">
        <f>'Datastream-M'!W271</f>
        <v>#NA</v>
      </c>
      <c r="Z270" t="str">
        <f>'Datastream-M'!X271</f>
        <v>#NA</v>
      </c>
      <c r="AA270" s="42" t="str">
        <f>'Datastream-M'!Y271</f>
        <v>#NA</v>
      </c>
      <c r="AB270">
        <f>'Datastream-M'!Z271</f>
        <v>99</v>
      </c>
      <c r="AE270">
        <f>'Datastream-M'!AC271</f>
        <v>0.846997</v>
      </c>
      <c r="AH270" t="str">
        <f>'Datastream-M'!AD271</f>
        <v>#NA</v>
      </c>
      <c r="AJ270">
        <f>'Datastream-M'!AF271</f>
        <v>77.953586000000001</v>
      </c>
      <c r="AK270">
        <f>'Datastream-M'!AG271</f>
        <v>34.130000000000003</v>
      </c>
      <c r="AL270">
        <f>'Datastream-M'!AH271</f>
        <v>47.5</v>
      </c>
      <c r="AQ270" s="2">
        <f>'Datastream-M'!AM271</f>
        <v>54.592599999999997</v>
      </c>
      <c r="AR270" s="2">
        <f>'Datastream-M'!AN271</f>
        <v>97.378100000000003</v>
      </c>
      <c r="AS270" s="8">
        <f>'West-Deutschland-Q'!AI271</f>
        <v>14.5</v>
      </c>
      <c r="AT270" s="8">
        <f>100-'West-Deutschland-Q'!AJ271</f>
        <v>100</v>
      </c>
      <c r="AV270" s="19">
        <f>'[5]Deutschland Monatsdaten'!K270</f>
        <v>4.2040520235625092</v>
      </c>
      <c r="AW270" s="1">
        <f>'[5]Deutschland Monatsdaten'!J270</f>
        <v>-1.1468746266786292</v>
      </c>
      <c r="BE270">
        <f>'Datastream-M'!AU271</f>
        <v>75.05</v>
      </c>
      <c r="BF270">
        <f>'Datastream-M'!AV271</f>
        <v>94.6</v>
      </c>
      <c r="BH270" s="1">
        <f>'Datastream-M'!AX271</f>
        <v>68.3</v>
      </c>
      <c r="BI270" s="1">
        <f>'Datastream-M'!AY271</f>
        <v>67.099999999999994</v>
      </c>
      <c r="BJ270" s="1">
        <f>'Datastream-M'!AZ271</f>
        <v>61</v>
      </c>
      <c r="BK270">
        <f>'Datastream-M'!BA271</f>
        <v>75.099999999999994</v>
      </c>
      <c r="BL270">
        <f>'Datastream-M'!BB271</f>
        <v>51.1</v>
      </c>
      <c r="BM270" s="26">
        <f>'Datastream-M'!BC271</f>
        <v>73.7</v>
      </c>
      <c r="BN270" s="26"/>
      <c r="BO270">
        <f>'Datastream-M'!AV270</f>
        <v>95.7</v>
      </c>
      <c r="BP270" s="38">
        <f t="shared" si="12"/>
        <v>73.8</v>
      </c>
      <c r="BQ270" s="30">
        <f t="shared" si="13"/>
        <v>40.295302108508061</v>
      </c>
      <c r="BU270" s="40">
        <f>'Datastream-M'!CS271</f>
        <v>99.3</v>
      </c>
      <c r="BV270" s="40">
        <f>'Datastream-M'!CT271</f>
        <v>98.6</v>
      </c>
      <c r="BX270" s="41">
        <f>'Datastream-M'!BG271</f>
        <v>3.93</v>
      </c>
      <c r="BY270" s="41">
        <f>'Datastream-M'!BH271</f>
        <v>3.19</v>
      </c>
      <c r="BZ270" s="40"/>
      <c r="CE270" s="1">
        <v>-0.9448652093044837</v>
      </c>
      <c r="CF270" s="1">
        <v>-0.22017486068468128</v>
      </c>
      <c r="CN270" s="8">
        <f>'West-Deutschland-Q'!AP271</f>
        <v>-24.8</v>
      </c>
      <c r="CO270" s="8">
        <f>'West-Deutschland-Q'!AQ271</f>
        <v>-36.5</v>
      </c>
      <c r="CV270">
        <f>'Datastream-M'!CF271</f>
        <v>627880</v>
      </c>
      <c r="DE270" s="8">
        <f>'West-Deutschland-Q'!AR271</f>
        <v>58.8</v>
      </c>
      <c r="DK270">
        <f>'Datastream-M'!CW271</f>
        <v>2.2999999999999998</v>
      </c>
      <c r="DW270" s="19">
        <f>'[8]weltindexip-usd'!B150</f>
        <v>1.3137491969591153</v>
      </c>
      <c r="EB270">
        <f>'Datastream-M'!DN271</f>
        <v>0.81932499999999997</v>
      </c>
      <c r="EF270" s="1" t="str">
        <f>'Datastream-M'!DQ271</f>
        <v>#NA</v>
      </c>
    </row>
    <row r="271" spans="1:136">
      <c r="A271" s="3">
        <v>30117</v>
      </c>
      <c r="B271" t="str">
        <f>'Datastream-M'!B272</f>
        <v>#NA</v>
      </c>
      <c r="C271" s="9">
        <f>[7]Rawdata!D279</f>
        <v>81.481173288953613</v>
      </c>
      <c r="D271" s="9">
        <f>[7]Rawdata!G279</f>
        <v>78.448019696905376</v>
      </c>
      <c r="E271" s="9">
        <f>[7]Rawdata!J279</f>
        <v>84.658673843895286</v>
      </c>
      <c r="F271">
        <f>'Datastream-M'!F272</f>
        <v>44.3</v>
      </c>
      <c r="G271">
        <f>'Datastream-M'!G272</f>
        <v>0.80608599999999997</v>
      </c>
      <c r="H271">
        <f>'Datastream-M'!H272</f>
        <v>132.6</v>
      </c>
      <c r="I271">
        <f>'Datastream-M'!I272</f>
        <v>244.6</v>
      </c>
      <c r="J271">
        <f>'Datastream-M'!J272</f>
        <v>9.2799999999999994</v>
      </c>
      <c r="K271" t="str">
        <f>'Datastream-M'!K272</f>
        <v>#NA</v>
      </c>
      <c r="L271">
        <f>'Datastream-M'!L272</f>
        <v>501.1</v>
      </c>
      <c r="M271">
        <f>'Datastream-M'!M272</f>
        <v>194198</v>
      </c>
      <c r="N271" t="str">
        <f>'Datastream-M'!N272</f>
        <v>#NA</v>
      </c>
      <c r="O271">
        <f>'Datastream-M'!O272</f>
        <v>990</v>
      </c>
      <c r="P271">
        <f>'Datastream-M'!P272</f>
        <v>6.6</v>
      </c>
      <c r="Q271" s="8">
        <v>4</v>
      </c>
      <c r="R271" s="8">
        <v>21</v>
      </c>
      <c r="S271" s="1">
        <f>'[2]Deutschland Monatsdaten'!C271</f>
        <v>-1.4538719775969153</v>
      </c>
      <c r="T271" s="1">
        <v>2.1273864545080268</v>
      </c>
      <c r="U271">
        <f>'Datastream-M'!BL272</f>
        <v>18.2</v>
      </c>
      <c r="V271" s="41">
        <f t="shared" si="10"/>
        <v>24.694708276797826</v>
      </c>
      <c r="W271">
        <f>'Datastream-M'!BM272</f>
        <v>15.9</v>
      </c>
      <c r="X271" s="41">
        <f t="shared" si="11"/>
        <v>16.807610993657505</v>
      </c>
      <c r="Y271" t="str">
        <f>'Datastream-M'!W272</f>
        <v>#NA</v>
      </c>
      <c r="Z271" t="str">
        <f>'Datastream-M'!X272</f>
        <v>#NA</v>
      </c>
      <c r="AA271" s="42" t="str">
        <f>'Datastream-M'!Y272</f>
        <v>#NA</v>
      </c>
      <c r="AB271">
        <f>'Datastream-M'!Z272</f>
        <v>99.1</v>
      </c>
      <c r="AE271">
        <f>'Datastream-M'!AC272</f>
        <v>0.80608599999999997</v>
      </c>
      <c r="AH271" t="str">
        <f>'Datastream-M'!AD272</f>
        <v>#NA</v>
      </c>
      <c r="AJ271">
        <f>'Datastream-M'!AF272</f>
        <v>77.405857999999995</v>
      </c>
      <c r="AK271">
        <f>'Datastream-M'!AG272</f>
        <v>34.49</v>
      </c>
      <c r="AL271">
        <f>'Datastream-M'!AH272</f>
        <v>47.7</v>
      </c>
      <c r="AQ271" s="2">
        <f>'Datastream-M'!AM272</f>
        <v>54.485399999999998</v>
      </c>
      <c r="AR271" s="2">
        <f>'Datastream-M'!AN272</f>
        <v>97.085499999999996</v>
      </c>
      <c r="AS271" s="8">
        <f>'West-Deutschland-Q'!AI272</f>
        <v>17.3</v>
      </c>
      <c r="AT271" s="8">
        <f>100-'West-Deutschland-Q'!AJ272</f>
        <v>99</v>
      </c>
      <c r="AV271" s="19">
        <f>'[5]Deutschland Monatsdaten'!K271</f>
        <v>4.246101661951931</v>
      </c>
      <c r="AW271" s="1">
        <f>'[5]Deutschland Monatsdaten'!J271</f>
        <v>-1.3139209708084802</v>
      </c>
      <c r="BE271">
        <f>'Datastream-M'!AU272</f>
        <v>74.959999999999994</v>
      </c>
      <c r="BF271">
        <f>'Datastream-M'!AV272</f>
        <v>95.5</v>
      </c>
      <c r="BH271" s="1">
        <f>'Datastream-M'!AX272</f>
        <v>67</v>
      </c>
      <c r="BI271" s="1">
        <f>'Datastream-M'!AY272</f>
        <v>65.599999999999994</v>
      </c>
      <c r="BJ271" s="1">
        <f>'Datastream-M'!AZ272</f>
        <v>58.3</v>
      </c>
      <c r="BK271">
        <f>'Datastream-M'!BA272</f>
        <v>73.400000000000006</v>
      </c>
      <c r="BL271">
        <f>'Datastream-M'!BB272</f>
        <v>47.9</v>
      </c>
      <c r="BM271" s="26">
        <f>'Datastream-M'!BC272</f>
        <v>73.900000000000006</v>
      </c>
      <c r="BN271" s="26"/>
      <c r="BO271">
        <f>'Datastream-M'!AV271</f>
        <v>94.6</v>
      </c>
      <c r="BP271" s="38">
        <f t="shared" si="12"/>
        <v>73.7</v>
      </c>
      <c r="BQ271" s="30">
        <f t="shared" si="13"/>
        <v>42.786997913374009</v>
      </c>
      <c r="BU271" s="40">
        <f>'Datastream-M'!CS272</f>
        <v>100.6</v>
      </c>
      <c r="BV271" s="40">
        <f>'Datastream-M'!CT272</f>
        <v>97.1</v>
      </c>
      <c r="BX271" s="41">
        <f>'Datastream-M'!BG272</f>
        <v>3.89</v>
      </c>
      <c r="BY271" s="41">
        <f>'Datastream-M'!BH272</f>
        <v>3.17</v>
      </c>
      <c r="BZ271" s="40"/>
      <c r="CE271" s="1">
        <v>-0.59163509399020675</v>
      </c>
      <c r="CF271" s="1">
        <v>-0.50563296037584748</v>
      </c>
      <c r="CN271" s="8">
        <f>'West-Deutschland-Q'!AP272</f>
        <v>-28.8</v>
      </c>
      <c r="CO271" s="8">
        <f>'West-Deutschland-Q'!AQ272</f>
        <v>-44</v>
      </c>
      <c r="CV271">
        <f>'Datastream-M'!CF272</f>
        <v>635435</v>
      </c>
      <c r="DE271" s="8">
        <f>'West-Deutschland-Q'!AR272</f>
        <v>58.4</v>
      </c>
      <c r="DK271">
        <f>'Datastream-M'!CW272</f>
        <v>2.35</v>
      </c>
      <c r="DW271" s="19">
        <f>'[8]weltindexip-usd'!B151</f>
        <v>1.304627590382031</v>
      </c>
      <c r="EB271">
        <f>'Datastream-M'!DN272</f>
        <v>0.81306800000000001</v>
      </c>
      <c r="EF271" s="1" t="str">
        <f>'Datastream-M'!DQ272</f>
        <v>#NA</v>
      </c>
    </row>
    <row r="272" spans="1:136">
      <c r="A272" s="3">
        <v>30147</v>
      </c>
      <c r="B272" t="str">
        <f>'Datastream-M'!B273</f>
        <v>#NA</v>
      </c>
      <c r="C272" s="9">
        <f>[7]Rawdata!D280</f>
        <v>79.534012897857295</v>
      </c>
      <c r="D272" s="9">
        <f>[7]Rawdata!G280</f>
        <v>76.512289340747969</v>
      </c>
      <c r="E272" s="9">
        <f>[7]Rawdata!J280</f>
        <v>82.652312209444588</v>
      </c>
      <c r="F272">
        <f>'Datastream-M'!F273</f>
        <v>43.8</v>
      </c>
      <c r="G272">
        <f>'Datastream-M'!G273</f>
        <v>0.79330699999999998</v>
      </c>
      <c r="H272">
        <f>'Datastream-M'!H273</f>
        <v>127.3</v>
      </c>
      <c r="I272">
        <f>'Datastream-M'!I273</f>
        <v>245.4</v>
      </c>
      <c r="J272">
        <f>'Datastream-M'!J273</f>
        <v>9.4600000000000009</v>
      </c>
      <c r="K272" t="str">
        <f>'Datastream-M'!K273</f>
        <v>#NA</v>
      </c>
      <c r="L272">
        <f>'Datastream-M'!L273</f>
        <v>508.5</v>
      </c>
      <c r="M272">
        <f>'Datastream-M'!M273</f>
        <v>162762</v>
      </c>
      <c r="N272" t="str">
        <f>'Datastream-M'!N273</f>
        <v>#NA</v>
      </c>
      <c r="O272">
        <f>'Datastream-M'!O273</f>
        <v>917</v>
      </c>
      <c r="P272">
        <f>'Datastream-M'!P273</f>
        <v>6.7</v>
      </c>
      <c r="Q272" s="8">
        <v>5</v>
      </c>
      <c r="R272" s="8">
        <v>24</v>
      </c>
      <c r="S272" s="1">
        <f>'[2]Deutschland Monatsdaten'!C272</f>
        <v>-1.6226938944080891</v>
      </c>
      <c r="T272" s="1">
        <v>2.1484783058783128</v>
      </c>
      <c r="U272">
        <f>'Datastream-M'!BL273</f>
        <v>17.690000000000001</v>
      </c>
      <c r="V272" s="41">
        <f t="shared" si="10"/>
        <v>23.937753721244924</v>
      </c>
      <c r="W272">
        <f>'Datastream-M'!BM273</f>
        <v>15.65</v>
      </c>
      <c r="X272" s="41">
        <f t="shared" si="11"/>
        <v>16.387434554973822</v>
      </c>
      <c r="Y272" t="str">
        <f>'Datastream-M'!W273</f>
        <v>#NA</v>
      </c>
      <c r="Z272" t="str">
        <f>'Datastream-M'!X273</f>
        <v>#NA</v>
      </c>
      <c r="AA272" s="42" t="str">
        <f>'Datastream-M'!Y273</f>
        <v>#NA</v>
      </c>
      <c r="AB272">
        <f>'Datastream-M'!Z273</f>
        <v>99.1</v>
      </c>
      <c r="AE272">
        <f>'Datastream-M'!AC273</f>
        <v>0.79330699999999998</v>
      </c>
      <c r="AH272" t="str">
        <f>'Datastream-M'!AD273</f>
        <v>#NA</v>
      </c>
      <c r="AJ272">
        <f>'Datastream-M'!AF273</f>
        <v>77.267987000000005</v>
      </c>
      <c r="AK272">
        <f>'Datastream-M'!AG273</f>
        <v>33.35</v>
      </c>
      <c r="AL272">
        <f>'Datastream-M'!AH273</f>
        <v>47.8</v>
      </c>
      <c r="AQ272" s="2">
        <f>'Datastream-M'!AM273</f>
        <v>54.401299999999999</v>
      </c>
      <c r="AR272" s="2">
        <f>'Datastream-M'!AN273</f>
        <v>96.833600000000004</v>
      </c>
      <c r="AS272" s="8">
        <f>'West-Deutschland-Q'!AI273</f>
        <v>17.2</v>
      </c>
      <c r="AT272" s="8">
        <f>100-'West-Deutschland-Q'!AJ273</f>
        <v>100</v>
      </c>
      <c r="AV272" s="19">
        <f>'[5]Deutschland Monatsdaten'!K272</f>
        <v>4.2809426375581596</v>
      </c>
      <c r="AW272" s="1">
        <f>'[5]Deutschland Monatsdaten'!J272</f>
        <v>-1.2844327817558661</v>
      </c>
      <c r="BE272">
        <f>'Datastream-M'!AU273</f>
        <v>75.17</v>
      </c>
      <c r="BF272">
        <f>'Datastream-M'!AV273</f>
        <v>95.9</v>
      </c>
      <c r="BH272" s="1">
        <f>'Datastream-M'!AX273</f>
        <v>65</v>
      </c>
      <c r="BI272" s="1">
        <f>'Datastream-M'!AY273</f>
        <v>63.9</v>
      </c>
      <c r="BJ272" s="1">
        <f>'Datastream-M'!AZ273</f>
        <v>57.9</v>
      </c>
      <c r="BK272">
        <f>'Datastream-M'!BA273</f>
        <v>71.400000000000006</v>
      </c>
      <c r="BL272">
        <f>'Datastream-M'!BB273</f>
        <v>48.6</v>
      </c>
      <c r="BM272" s="26">
        <f>'Datastream-M'!BC273</f>
        <v>74.099999999999994</v>
      </c>
      <c r="BN272" s="26"/>
      <c r="BO272">
        <f>'Datastream-M'!AV272</f>
        <v>95.5</v>
      </c>
      <c r="BP272" s="38">
        <f t="shared" si="12"/>
        <v>73.900000000000006</v>
      </c>
      <c r="BQ272" s="30">
        <f t="shared" si="13"/>
        <v>42.03921054522398</v>
      </c>
      <c r="BU272" s="40">
        <f>'Datastream-M'!CS273</f>
        <v>101.2</v>
      </c>
      <c r="BV272" s="40">
        <f>'Datastream-M'!CT273</f>
        <v>96.5</v>
      </c>
      <c r="BX272" s="41">
        <f>'Datastream-M'!BG273</f>
        <v>3.68</v>
      </c>
      <c r="BY272" s="41">
        <f>'Datastream-M'!BH273</f>
        <v>3.11</v>
      </c>
      <c r="BZ272" s="40"/>
      <c r="CE272" s="1">
        <v>-0.39625627820514336</v>
      </c>
      <c r="CF272" s="1">
        <v>-9.5363183928296819E-2</v>
      </c>
      <c r="CN272" s="8">
        <f>'West-Deutschland-Q'!AP273</f>
        <v>-35.799999999999997</v>
      </c>
      <c r="CO272" s="8">
        <f>'West-Deutschland-Q'!AQ273</f>
        <v>-44.6</v>
      </c>
      <c r="CV272">
        <f>'Datastream-M'!CF273</f>
        <v>637611</v>
      </c>
      <c r="DE272" s="8">
        <f>'West-Deutschland-Q'!AR273</f>
        <v>56.3</v>
      </c>
      <c r="DK272">
        <f>'Datastream-M'!CW273</f>
        <v>2.35</v>
      </c>
      <c r="DW272" s="19">
        <f>'[8]weltindexip-usd'!B152</f>
        <v>1.3025179086833405</v>
      </c>
      <c r="EB272">
        <f>'Datastream-M'!DN273</f>
        <v>0.79328399999999999</v>
      </c>
      <c r="EF272" s="1" t="str">
        <f>'Datastream-M'!DQ273</f>
        <v>#NA</v>
      </c>
    </row>
    <row r="273" spans="1:136">
      <c r="A273" s="3">
        <v>30178</v>
      </c>
      <c r="B273" t="str">
        <f>'Datastream-M'!B274</f>
        <v>#NA</v>
      </c>
      <c r="C273" s="9">
        <f>[7]Rawdata!D281</f>
        <v>78.335760349490329</v>
      </c>
      <c r="D273" s="9">
        <f>[7]Rawdata!G281</f>
        <v>75.901006070382465</v>
      </c>
      <c r="E273" s="9">
        <f>[7]Rawdata!J281</f>
        <v>80.939564472718388</v>
      </c>
      <c r="F273">
        <f>'Datastream-M'!F274</f>
        <v>43.1</v>
      </c>
      <c r="G273">
        <f>'Datastream-M'!G274</f>
        <v>0.78960300000000005</v>
      </c>
      <c r="H273">
        <f>'Datastream-M'!H274</f>
        <v>131.6</v>
      </c>
      <c r="I273">
        <f>'Datastream-M'!I274</f>
        <v>245.1</v>
      </c>
      <c r="J273">
        <f>'Datastream-M'!J274</f>
        <v>9</v>
      </c>
      <c r="K273" t="str">
        <f>'Datastream-M'!K274</f>
        <v>#NA</v>
      </c>
      <c r="L273">
        <f>'Datastream-M'!L274</f>
        <v>502.9</v>
      </c>
      <c r="M273">
        <f>'Datastream-M'!M274</f>
        <v>119557</v>
      </c>
      <c r="N273" t="str">
        <f>'Datastream-M'!N274</f>
        <v>#NA</v>
      </c>
      <c r="O273">
        <f>'Datastream-M'!O274</f>
        <v>938</v>
      </c>
      <c r="P273">
        <f>'Datastream-M'!P274</f>
        <v>6.9</v>
      </c>
      <c r="Q273" s="8">
        <v>5</v>
      </c>
      <c r="R273" s="8">
        <v>30</v>
      </c>
      <c r="S273" s="1">
        <f>'[2]Deutschland Monatsdaten'!C273</f>
        <v>-1.9156153326584573</v>
      </c>
      <c r="T273" s="1">
        <v>2.1190774871286258</v>
      </c>
      <c r="U273">
        <f>'Datastream-M'!BL274</f>
        <v>17.84</v>
      </c>
      <c r="V273" s="41">
        <f t="shared" si="10"/>
        <v>24.075573549257761</v>
      </c>
      <c r="W273">
        <f>'Datastream-M'!BM274</f>
        <v>15.8</v>
      </c>
      <c r="X273" s="41">
        <f t="shared" si="11"/>
        <v>16.475495307612096</v>
      </c>
      <c r="Y273" t="str">
        <f>'Datastream-M'!W274</f>
        <v>#NA</v>
      </c>
      <c r="Z273" t="str">
        <f>'Datastream-M'!X274</f>
        <v>#NA</v>
      </c>
      <c r="AA273" s="42" t="str">
        <f>'Datastream-M'!Y274</f>
        <v>#NA</v>
      </c>
      <c r="AB273">
        <f>'Datastream-M'!Z274</f>
        <v>98.8</v>
      </c>
      <c r="AE273">
        <f>'Datastream-M'!AC274</f>
        <v>0.78960300000000005</v>
      </c>
      <c r="AH273" t="str">
        <f>'Datastream-M'!AD274</f>
        <v>#NA</v>
      </c>
      <c r="AJ273">
        <f>'Datastream-M'!AF274</f>
        <v>77.211237999999994</v>
      </c>
      <c r="AK273">
        <f>'Datastream-M'!AG274</f>
        <v>32.369999999999997</v>
      </c>
      <c r="AL273">
        <f>'Datastream-M'!AH274</f>
        <v>48</v>
      </c>
      <c r="AQ273" s="2">
        <f>'Datastream-M'!AM274</f>
        <v>54.388500000000001</v>
      </c>
      <c r="AR273" s="2">
        <f>'Datastream-M'!AN274</f>
        <v>96.707499999999996</v>
      </c>
      <c r="AS273" s="8">
        <f>'West-Deutschland-Q'!AI274</f>
        <v>18</v>
      </c>
      <c r="AT273" s="8">
        <f>100-'West-Deutschland-Q'!AJ274</f>
        <v>100</v>
      </c>
      <c r="AV273" s="19">
        <f>'[5]Deutschland Monatsdaten'!K273</f>
        <v>4.3185068307239201</v>
      </c>
      <c r="AW273" s="1">
        <f>'[5]Deutschland Monatsdaten'!J273</f>
        <v>-1.4874364320500526</v>
      </c>
      <c r="BE273">
        <f>'Datastream-M'!AU274</f>
        <v>75.209999999999994</v>
      </c>
      <c r="BF273">
        <f>'Datastream-M'!AV274</f>
        <v>96.4</v>
      </c>
      <c r="BH273" s="1">
        <f>'Datastream-M'!AX274</f>
        <v>63.7</v>
      </c>
      <c r="BI273" s="1">
        <f>'Datastream-M'!AY274</f>
        <v>62.6</v>
      </c>
      <c r="BJ273" s="1">
        <f>'Datastream-M'!AZ274</f>
        <v>56.7</v>
      </c>
      <c r="BK273">
        <f>'Datastream-M'!BA274</f>
        <v>68.3</v>
      </c>
      <c r="BL273">
        <f>'Datastream-M'!BB274</f>
        <v>48.6</v>
      </c>
      <c r="BM273" s="26">
        <f>'Datastream-M'!BC274</f>
        <v>74.2</v>
      </c>
      <c r="BN273" s="26"/>
      <c r="BO273">
        <f>'Datastream-M'!AV273</f>
        <v>95.9</v>
      </c>
      <c r="BP273" s="38">
        <f t="shared" si="12"/>
        <v>74.099999999999994</v>
      </c>
      <c r="BQ273" s="30">
        <f t="shared" si="13"/>
        <v>40.995284972321528</v>
      </c>
      <c r="BU273" s="40">
        <f>'Datastream-M'!CS274</f>
        <v>100.8</v>
      </c>
      <c r="BV273" s="40">
        <f>'Datastream-M'!CT274</f>
        <v>96.2</v>
      </c>
      <c r="BX273" s="41">
        <f>'Datastream-M'!BG274</f>
        <v>3.7</v>
      </c>
      <c r="BY273" s="41">
        <f>'Datastream-M'!BH274</f>
        <v>3.35</v>
      </c>
      <c r="BZ273" s="40"/>
      <c r="CE273" s="1">
        <v>-0.25625076590222801</v>
      </c>
      <c r="CF273" s="1">
        <v>4.1982391065696782E-2</v>
      </c>
      <c r="CN273" s="8">
        <f>'West-Deutschland-Q'!AP274</f>
        <v>-44.1</v>
      </c>
      <c r="CO273" s="8">
        <f>'West-Deutschland-Q'!AQ274</f>
        <v>-48</v>
      </c>
      <c r="CV273">
        <f>'Datastream-M'!CF274</f>
        <v>639546</v>
      </c>
      <c r="DE273" s="8">
        <f>'West-Deutschland-Q'!AR274</f>
        <v>56.5</v>
      </c>
      <c r="DK273">
        <f>'Datastream-M'!CW274</f>
        <v>2.35</v>
      </c>
      <c r="DW273" s="19">
        <f>'[8]weltindexip-usd'!B153</f>
        <v>1.2949220385967601</v>
      </c>
      <c r="EB273">
        <f>'Datastream-M'!DN274</f>
        <v>0.76973400000000003</v>
      </c>
      <c r="EF273" s="1" t="str">
        <f>'Datastream-M'!DQ274</f>
        <v>#NA</v>
      </c>
    </row>
    <row r="274" spans="1:136">
      <c r="A274" s="3">
        <v>30209</v>
      </c>
      <c r="B274" t="str">
        <f>'Datastream-M'!B275</f>
        <v>#NA</v>
      </c>
      <c r="C274" s="9">
        <f>[7]Rawdata!D282</f>
        <v>78.435614728520903</v>
      </c>
      <c r="D274" s="9">
        <f>[7]Rawdata!G282</f>
        <v>74.118096531816448</v>
      </c>
      <c r="E274" s="9">
        <f>[7]Rawdata!J282</f>
        <v>83.043797406410562</v>
      </c>
      <c r="F274">
        <f>'Datastream-M'!F275</f>
        <v>42.5</v>
      </c>
      <c r="G274">
        <f>'Datastream-M'!G275</f>
        <v>0.78164800000000001</v>
      </c>
      <c r="H274">
        <f>'Datastream-M'!H275</f>
        <v>131.80000000000001</v>
      </c>
      <c r="I274">
        <f>'Datastream-M'!I275</f>
        <v>247.7</v>
      </c>
      <c r="J274">
        <f>'Datastream-M'!J275</f>
        <v>8.18</v>
      </c>
      <c r="K274" t="str">
        <f>'Datastream-M'!K275</f>
        <v>#NA</v>
      </c>
      <c r="L274">
        <f>'Datastream-M'!L275</f>
        <v>526.9</v>
      </c>
      <c r="M274">
        <f>'Datastream-M'!M275</f>
        <v>158614</v>
      </c>
      <c r="N274" t="str">
        <f>'Datastream-M'!N275</f>
        <v>#NA</v>
      </c>
      <c r="O274">
        <f>'Datastream-M'!O275</f>
        <v>1001</v>
      </c>
      <c r="P274">
        <f>'Datastream-M'!P275</f>
        <v>7.2</v>
      </c>
      <c r="Q274" s="8">
        <v>4</v>
      </c>
      <c r="R274" s="8">
        <v>35</v>
      </c>
      <c r="S274" s="1">
        <f>'[2]Deutschland Monatsdaten'!C274</f>
        <v>-1.8064500598521587</v>
      </c>
      <c r="T274" s="1">
        <v>2.1278621693549598</v>
      </c>
      <c r="U274">
        <f>'Datastream-M'!BL275</f>
        <v>18.100000000000001</v>
      </c>
      <c r="V274" s="41">
        <f t="shared" si="10"/>
        <v>24.393530997304584</v>
      </c>
      <c r="W274">
        <f>'Datastream-M'!BM275</f>
        <v>15.95</v>
      </c>
      <c r="X274" s="41">
        <f t="shared" si="11"/>
        <v>16.545643153526971</v>
      </c>
      <c r="Y274" t="str">
        <f>'Datastream-M'!W275</f>
        <v>#NA</v>
      </c>
      <c r="Z274" t="str">
        <f>'Datastream-M'!X275</f>
        <v>#NA</v>
      </c>
      <c r="AA274" s="42" t="str">
        <f>'Datastream-M'!Y275</f>
        <v>#NA</v>
      </c>
      <c r="AB274">
        <f>'Datastream-M'!Z275</f>
        <v>98.9</v>
      </c>
      <c r="AE274">
        <f>'Datastream-M'!AC275</f>
        <v>0.78164800000000001</v>
      </c>
      <c r="AH274" t="str">
        <f>'Datastream-M'!AD275</f>
        <v>#NA</v>
      </c>
      <c r="AJ274">
        <f>'Datastream-M'!AF275</f>
        <v>76.938986999999997</v>
      </c>
      <c r="AK274">
        <f>'Datastream-M'!AG275</f>
        <v>33.74</v>
      </c>
      <c r="AL274">
        <f>'Datastream-M'!AH275</f>
        <v>48.1</v>
      </c>
      <c r="AQ274" s="2">
        <f>'Datastream-M'!AM275</f>
        <v>54.482399999999998</v>
      </c>
      <c r="AR274" s="2">
        <f>'Datastream-M'!AN275</f>
        <v>96.769900000000007</v>
      </c>
      <c r="AS274" s="8">
        <f>'West-Deutschland-Q'!AI275</f>
        <v>16.899999999999999</v>
      </c>
      <c r="AT274" s="8">
        <f>100-'West-Deutschland-Q'!AJ275</f>
        <v>100</v>
      </c>
      <c r="AV274" s="19">
        <f>'[5]Deutschland Monatsdaten'!K274</f>
        <v>4.3549522146117718</v>
      </c>
      <c r="AW274" s="1">
        <f>'[5]Deutschland Monatsdaten'!J274</f>
        <v>-1.4930518926011982</v>
      </c>
      <c r="BE274">
        <f>'Datastream-M'!AU275</f>
        <v>75.349999999999994</v>
      </c>
      <c r="BF274">
        <f>'Datastream-M'!AV275</f>
        <v>96.6</v>
      </c>
      <c r="BH274" s="1">
        <f>'Datastream-M'!AX275</f>
        <v>67.2</v>
      </c>
      <c r="BI274" s="1">
        <f>'Datastream-M'!AY275</f>
        <v>65.5</v>
      </c>
      <c r="BJ274" s="1">
        <f>'Datastream-M'!AZ275</f>
        <v>56.7</v>
      </c>
      <c r="BK274">
        <f>'Datastream-M'!BA275</f>
        <v>68.400000000000006</v>
      </c>
      <c r="BL274">
        <f>'Datastream-M'!BB275</f>
        <v>48.5</v>
      </c>
      <c r="BM274" s="26">
        <f>'Datastream-M'!BC275</f>
        <v>74.400000000000006</v>
      </c>
      <c r="BN274" s="26"/>
      <c r="BO274">
        <f>'Datastream-M'!AV274</f>
        <v>96.4</v>
      </c>
      <c r="BP274" s="38">
        <f t="shared" si="12"/>
        <v>74.2</v>
      </c>
      <c r="BQ274" s="30">
        <f t="shared" si="13"/>
        <v>43.165209915460672</v>
      </c>
      <c r="BU274" s="40">
        <f>'Datastream-M'!CS275</f>
        <v>101</v>
      </c>
      <c r="BV274" s="40">
        <f>'Datastream-M'!CT275</f>
        <v>96.2</v>
      </c>
      <c r="BX274" s="41">
        <f>'Datastream-M'!BG275</f>
        <v>4.29</v>
      </c>
      <c r="BY274" s="41">
        <f>'Datastream-M'!BH275</f>
        <v>4.16</v>
      </c>
      <c r="BZ274" s="40"/>
      <c r="CE274" s="1">
        <v>-0.19701917806309044</v>
      </c>
      <c r="CF274" s="1">
        <v>-0.10679879027871116</v>
      </c>
      <c r="CN274" s="8">
        <f>'West-Deutschland-Q'!AP275</f>
        <v>-43.6</v>
      </c>
      <c r="CO274" s="8">
        <f>'West-Deutschland-Q'!AQ275</f>
        <v>-44</v>
      </c>
      <c r="CV274">
        <f>'Datastream-M'!CF275</f>
        <v>644528</v>
      </c>
      <c r="DE274" s="8">
        <f>'West-Deutschland-Q'!AR275</f>
        <v>55.7</v>
      </c>
      <c r="DK274">
        <f>'Datastream-M'!CW275</f>
        <v>2.35</v>
      </c>
      <c r="DW274" s="19">
        <f>'[8]weltindexip-usd'!B154</f>
        <v>1.2966007328933378</v>
      </c>
      <c r="EB274">
        <f>'Datastream-M'!DN275</f>
        <v>0.77599399999999996</v>
      </c>
      <c r="EF274" s="1" t="str">
        <f>'Datastream-M'!DQ275</f>
        <v>#NA</v>
      </c>
    </row>
    <row r="275" spans="1:136">
      <c r="A275" s="3">
        <v>30239</v>
      </c>
      <c r="B275" t="str">
        <f>'Datastream-M'!B276</f>
        <v>#NA</v>
      </c>
      <c r="C275" s="9">
        <f>[7]Rawdata!D283</f>
        <v>78.185978780944453</v>
      </c>
      <c r="D275" s="9">
        <f>[7]Rawdata!G283</f>
        <v>72.997410536146361</v>
      </c>
      <c r="E275" s="9">
        <f>[7]Rawdata!J283</f>
        <v>83.826767800342566</v>
      </c>
      <c r="F275">
        <f>'Datastream-M'!F276</f>
        <v>42.7</v>
      </c>
      <c r="G275">
        <f>'Datastream-M'!G276</f>
        <v>0.77349400000000001</v>
      </c>
      <c r="H275">
        <f>'Datastream-M'!H276</f>
        <v>129.1</v>
      </c>
      <c r="I275">
        <f>'Datastream-M'!I276</f>
        <v>246.4</v>
      </c>
      <c r="J275">
        <f>'Datastream-M'!J276</f>
        <v>7.58</v>
      </c>
      <c r="K275" t="str">
        <f>'Datastream-M'!K276</f>
        <v>#NA</v>
      </c>
      <c r="L275">
        <f>'Datastream-M'!L276</f>
        <v>511.6</v>
      </c>
      <c r="M275">
        <f>'Datastream-M'!M276</f>
        <v>176611</v>
      </c>
      <c r="N275" t="str">
        <f>'Datastream-M'!N276</f>
        <v>#NA</v>
      </c>
      <c r="O275">
        <f>'Datastream-M'!O276</f>
        <v>1027</v>
      </c>
      <c r="P275">
        <f>'Datastream-M'!P276</f>
        <v>7.4</v>
      </c>
      <c r="Q275" s="8">
        <v>2</v>
      </c>
      <c r="R275" s="8">
        <v>32</v>
      </c>
      <c r="S275" s="1">
        <f>'[2]Deutschland Monatsdaten'!C275</f>
        <v>-1.7565007630181895</v>
      </c>
      <c r="T275" s="1">
        <v>2.1129194834207592</v>
      </c>
      <c r="U275">
        <f>'Datastream-M'!BL276</f>
        <v>17.84</v>
      </c>
      <c r="V275" s="41">
        <f t="shared" si="10"/>
        <v>23.978494623655912</v>
      </c>
      <c r="W275">
        <f>'Datastream-M'!BM276</f>
        <v>16.16</v>
      </c>
      <c r="X275" s="41">
        <f t="shared" si="11"/>
        <v>16.728778467908903</v>
      </c>
      <c r="Y275" t="str">
        <f>'Datastream-M'!W276</f>
        <v>#NA</v>
      </c>
      <c r="Z275" t="str">
        <f>'Datastream-M'!X276</f>
        <v>#NA</v>
      </c>
      <c r="AA275" s="42" t="str">
        <f>'Datastream-M'!Y276</f>
        <v>#NA</v>
      </c>
      <c r="AB275">
        <f>'Datastream-M'!Z276</f>
        <v>99.4</v>
      </c>
      <c r="AE275">
        <f>'Datastream-M'!AC276</f>
        <v>0.77349400000000001</v>
      </c>
      <c r="AH275" t="str">
        <f>'Datastream-M'!AD276</f>
        <v>#NA</v>
      </c>
      <c r="AJ275">
        <f>'Datastream-M'!AF276</f>
        <v>76.416066000000001</v>
      </c>
      <c r="AK275">
        <f>'Datastream-M'!AG276</f>
        <v>34.409999999999997</v>
      </c>
      <c r="AL275">
        <f>'Datastream-M'!AH276</f>
        <v>48.2</v>
      </c>
      <c r="AQ275" s="2">
        <f>'Datastream-M'!AM276</f>
        <v>54.702199999999998</v>
      </c>
      <c r="AR275" s="2">
        <f>'Datastream-M'!AN276</f>
        <v>97.053700000000006</v>
      </c>
      <c r="AS275" s="8">
        <f>'West-Deutschland-Q'!AI276</f>
        <v>17.600000000000001</v>
      </c>
      <c r="AT275" s="8">
        <f>100-'West-Deutschland-Q'!AJ276</f>
        <v>97</v>
      </c>
      <c r="AV275" s="19">
        <f>'[5]Deutschland Monatsdaten'!K275</f>
        <v>4.393484799733451</v>
      </c>
      <c r="AW275" s="1">
        <f>'[5]Deutschland Monatsdaten'!J275</f>
        <v>-1.5633233931464832</v>
      </c>
      <c r="BE275">
        <f>'Datastream-M'!AU276</f>
        <v>75.97</v>
      </c>
      <c r="BF275">
        <f>'Datastream-M'!AV276</f>
        <v>97.5</v>
      </c>
      <c r="BH275" s="1">
        <f>'Datastream-M'!AX276</f>
        <v>67.599999999999994</v>
      </c>
      <c r="BI275" s="1">
        <f>'Datastream-M'!AY276</f>
        <v>65.7</v>
      </c>
      <c r="BJ275" s="1">
        <f>'Datastream-M'!AZ276</f>
        <v>55.9</v>
      </c>
      <c r="BK275">
        <f>'Datastream-M'!BA276</f>
        <v>68.3</v>
      </c>
      <c r="BL275">
        <f>'Datastream-M'!BB276</f>
        <v>47.2</v>
      </c>
      <c r="BM275" s="26">
        <f>'Datastream-M'!BC276</f>
        <v>74.5</v>
      </c>
      <c r="BN275" s="26"/>
      <c r="BO275">
        <f>'Datastream-M'!AV275</f>
        <v>96.6</v>
      </c>
      <c r="BP275" s="38">
        <f t="shared" si="12"/>
        <v>74.400000000000006</v>
      </c>
      <c r="BQ275" s="30">
        <f t="shared" si="13"/>
        <v>44.486447212260209</v>
      </c>
      <c r="BU275" s="40">
        <f>'Datastream-M'!CS276</f>
        <v>101.3</v>
      </c>
      <c r="BV275" s="40">
        <f>'Datastream-M'!CT276</f>
        <v>97</v>
      </c>
      <c r="BX275" s="41">
        <f>'Datastream-M'!BG276</f>
        <v>3.6</v>
      </c>
      <c r="BY275" s="41">
        <f>'Datastream-M'!BH276</f>
        <v>3.05</v>
      </c>
      <c r="BZ275" s="40"/>
      <c r="CE275" s="1">
        <v>-0.72700951481832587</v>
      </c>
      <c r="CF275" s="1">
        <v>-0.3267054977543466</v>
      </c>
      <c r="CN275" s="8">
        <f>'West-Deutschland-Q'!AP276</f>
        <v>-42.3</v>
      </c>
      <c r="CO275" s="8">
        <f>'West-Deutschland-Q'!AQ276</f>
        <v>-47</v>
      </c>
      <c r="CV275">
        <f>'Datastream-M'!CF276</f>
        <v>647957</v>
      </c>
      <c r="DE275" s="8">
        <f>'West-Deutschland-Q'!AR276</f>
        <v>55.3</v>
      </c>
      <c r="DK275">
        <f>'Datastream-M'!CW276</f>
        <v>2.4500000000000002</v>
      </c>
      <c r="DW275" s="19">
        <f>'[8]weltindexip-usd'!B155</f>
        <v>1.2805278454040545</v>
      </c>
      <c r="EB275">
        <f>'Datastream-M'!DN276</f>
        <v>0.774536</v>
      </c>
      <c r="EF275" s="1" t="str">
        <f>'Datastream-M'!DQ276</f>
        <v>#NA</v>
      </c>
    </row>
    <row r="276" spans="1:136">
      <c r="A276" s="3">
        <v>30270</v>
      </c>
      <c r="B276" t="str">
        <f>'Datastream-M'!B277</f>
        <v>#NA</v>
      </c>
      <c r="C276" s="9">
        <f>[7]Rawdata!D284</f>
        <v>80.532556688163098</v>
      </c>
      <c r="D276" s="9">
        <f>[7]Rawdata!G284</f>
        <v>74.933140892303769</v>
      </c>
      <c r="E276" s="9">
        <f>[7]Rawdata!J284</f>
        <v>86.518228529483736</v>
      </c>
      <c r="F276">
        <f>'Datastream-M'!F277</f>
        <v>44.6</v>
      </c>
      <c r="G276">
        <f>'Datastream-M'!G277</f>
        <v>0.76536499999999996</v>
      </c>
      <c r="H276">
        <f>'Datastream-M'!H277</f>
        <v>142.6</v>
      </c>
      <c r="I276">
        <f>'Datastream-M'!I277</f>
        <v>245.6</v>
      </c>
      <c r="J276">
        <f>'Datastream-M'!J277</f>
        <v>7.31</v>
      </c>
      <c r="K276" t="str">
        <f>'Datastream-M'!K277</f>
        <v>#NA</v>
      </c>
      <c r="L276">
        <f>'Datastream-M'!L277</f>
        <v>518.5</v>
      </c>
      <c r="M276">
        <f>'Datastream-M'!M277</f>
        <v>147659</v>
      </c>
      <c r="N276" t="str">
        <f>'Datastream-M'!N277</f>
        <v>#NA</v>
      </c>
      <c r="O276">
        <f>'Datastream-M'!O277</f>
        <v>1099</v>
      </c>
      <c r="P276">
        <f>'Datastream-M'!P277</f>
        <v>7.6</v>
      </c>
      <c r="Q276" s="8">
        <v>2</v>
      </c>
      <c r="R276" s="8">
        <v>32</v>
      </c>
      <c r="S276" s="1">
        <f>'[2]Deutschland Monatsdaten'!C276</f>
        <v>-1.6884441568982753</v>
      </c>
      <c r="T276" s="1">
        <v>2.0982274340556968</v>
      </c>
      <c r="U276">
        <f>'Datastream-M'!BL277</f>
        <v>18.149999999999999</v>
      </c>
      <c r="V276" s="41">
        <f t="shared" si="10"/>
        <v>24.362416107382547</v>
      </c>
      <c r="W276">
        <f>'Datastream-M'!BM277</f>
        <v>15.85</v>
      </c>
      <c r="X276" s="41">
        <f t="shared" si="11"/>
        <v>16.256410256410255</v>
      </c>
      <c r="Y276" t="str">
        <f>'Datastream-M'!W277</f>
        <v>#NA</v>
      </c>
      <c r="Z276" t="str">
        <f>'Datastream-M'!X277</f>
        <v>#NA</v>
      </c>
      <c r="AA276" s="42" t="str">
        <f>'Datastream-M'!Y277</f>
        <v>#NA</v>
      </c>
      <c r="AB276">
        <f>'Datastream-M'!Z277</f>
        <v>99.7</v>
      </c>
      <c r="AE276">
        <f>'Datastream-M'!AC277</f>
        <v>0.76536499999999996</v>
      </c>
      <c r="AH276" t="str">
        <f>'Datastream-M'!AD277</f>
        <v>#NA</v>
      </c>
      <c r="AJ276">
        <f>'Datastream-M'!AF277</f>
        <v>76.258993000000004</v>
      </c>
      <c r="AK276">
        <f>'Datastream-M'!AG277</f>
        <v>33.729999999999997</v>
      </c>
      <c r="AL276">
        <f>'Datastream-M'!AH277</f>
        <v>48.4</v>
      </c>
      <c r="AQ276" s="2">
        <f>'Datastream-M'!AM277</f>
        <v>55.031399999999998</v>
      </c>
      <c r="AR276" s="2">
        <f>'Datastream-M'!AN277</f>
        <v>97.528800000000004</v>
      </c>
      <c r="AS276" s="8">
        <f>'West-Deutschland-Q'!AI277</f>
        <v>3.7</v>
      </c>
      <c r="AT276" s="8">
        <f>100-'West-Deutschland-Q'!AJ277</f>
        <v>93</v>
      </c>
      <c r="AV276" s="19">
        <f>'[5]Deutschland Monatsdaten'!K276</f>
        <v>4.4192079060971103</v>
      </c>
      <c r="AW276" s="1">
        <f>'[5]Deutschland Monatsdaten'!J276</f>
        <v>-1.4747403218015624</v>
      </c>
      <c r="BE276">
        <f>'Datastream-M'!AU277</f>
        <v>76.16</v>
      </c>
      <c r="BF276">
        <f>'Datastream-M'!AV277</f>
        <v>97.7</v>
      </c>
      <c r="BH276" s="1">
        <f>'Datastream-M'!AX277</f>
        <v>64</v>
      </c>
      <c r="BI276" s="1">
        <f>'Datastream-M'!AY277</f>
        <v>62.7</v>
      </c>
      <c r="BJ276" s="1">
        <f>'Datastream-M'!AZ277</f>
        <v>56.1</v>
      </c>
      <c r="BK276">
        <f>'Datastream-M'!BA277</f>
        <v>70</v>
      </c>
      <c r="BL276">
        <f>'Datastream-M'!BB277</f>
        <v>46.5</v>
      </c>
      <c r="BM276" s="26">
        <f>'Datastream-M'!BC277</f>
        <v>74.5</v>
      </c>
      <c r="BN276" s="26"/>
      <c r="BO276">
        <f>'Datastream-M'!AV276</f>
        <v>97.5</v>
      </c>
      <c r="BP276" s="38">
        <f t="shared" si="12"/>
        <v>74.5</v>
      </c>
      <c r="BQ276" s="30">
        <f t="shared" si="13"/>
        <v>44.070476178032699</v>
      </c>
      <c r="BU276" s="40">
        <f>'Datastream-M'!CS277</f>
        <v>101.6</v>
      </c>
      <c r="BV276" s="40">
        <f>'Datastream-M'!CT277</f>
        <v>97.3</v>
      </c>
      <c r="BX276" s="41">
        <f>'Datastream-M'!BG277</f>
        <v>3.6</v>
      </c>
      <c r="BY276" s="41">
        <f>'Datastream-M'!BH277</f>
        <v>3.33</v>
      </c>
      <c r="BZ276" s="40"/>
      <c r="CE276" s="1">
        <v>-0.60902762999412718</v>
      </c>
      <c r="CF276" s="1">
        <v>-0.46025285144662248</v>
      </c>
      <c r="CN276" s="8">
        <f>'West-Deutschland-Q'!AP277</f>
        <v>-37.299999999999997</v>
      </c>
      <c r="CO276" s="8">
        <f>'West-Deutschland-Q'!AQ277</f>
        <v>-44</v>
      </c>
      <c r="CV276">
        <f>'Datastream-M'!CF277</f>
        <v>648111</v>
      </c>
      <c r="DE276" s="8">
        <f>'West-Deutschland-Q'!AR277</f>
        <v>52.5</v>
      </c>
      <c r="DK276">
        <f>'Datastream-M'!CW277</f>
        <v>2.4</v>
      </c>
      <c r="DW276" s="19">
        <f>'[8]weltindexip-usd'!B156</f>
        <v>1.2795211217022819</v>
      </c>
      <c r="EB276">
        <f>'Datastream-M'!DN277</f>
        <v>0.78202400000000005</v>
      </c>
      <c r="EF276" s="1" t="str">
        <f>'Datastream-M'!DQ277</f>
        <v>#NA</v>
      </c>
    </row>
    <row r="277" spans="1:136">
      <c r="A277" s="3">
        <v>30300</v>
      </c>
      <c r="B277" t="str">
        <f>'Datastream-M'!B278</f>
        <v>#NA</v>
      </c>
      <c r="C277" s="9">
        <f>[7]Rawdata!D285</f>
        <v>82.978988974412317</v>
      </c>
      <c r="D277" s="9">
        <f>[7]Rawdata!G285</f>
        <v>78.142378061722624</v>
      </c>
      <c r="E277" s="9">
        <f>[7]Rawdata!J285</f>
        <v>88.035233667726942</v>
      </c>
      <c r="F277">
        <f>'Datastream-M'!F278</f>
        <v>46.9</v>
      </c>
      <c r="G277">
        <f>'Datastream-M'!G278</f>
        <v>0.80752900000000005</v>
      </c>
      <c r="H277">
        <f>'Datastream-M'!H278</f>
        <v>135.1</v>
      </c>
      <c r="I277">
        <f>'Datastream-M'!I278</f>
        <v>246.2</v>
      </c>
      <c r="J277">
        <f>'Datastream-M'!J278</f>
        <v>6.62</v>
      </c>
      <c r="K277" t="str">
        <f>'Datastream-M'!K278</f>
        <v>#NA</v>
      </c>
      <c r="L277">
        <f>'Datastream-M'!L278</f>
        <v>552.79999999999995</v>
      </c>
      <c r="M277">
        <f>'Datastream-M'!M278</f>
        <v>140649</v>
      </c>
      <c r="N277" t="str">
        <f>'Datastream-M'!N278</f>
        <v>#NA</v>
      </c>
      <c r="O277">
        <f>'Datastream-M'!O278</f>
        <v>1257</v>
      </c>
      <c r="P277">
        <f>'Datastream-M'!P278</f>
        <v>7.7</v>
      </c>
      <c r="Q277" s="8">
        <v>6</v>
      </c>
      <c r="R277" s="8">
        <v>22</v>
      </c>
      <c r="S277" s="1">
        <f>'[2]Deutschland Monatsdaten'!C277</f>
        <v>-1.0565182093682455</v>
      </c>
      <c r="T277" s="1">
        <v>2.0946225663040918</v>
      </c>
      <c r="U277">
        <f>'Datastream-M'!BL278</f>
        <v>17.59</v>
      </c>
      <c r="V277" s="41">
        <f t="shared" si="10"/>
        <v>23.610738255033556</v>
      </c>
      <c r="W277">
        <f>'Datastream-M'!BM278</f>
        <v>14.98</v>
      </c>
      <c r="X277" s="41">
        <f t="shared" si="11"/>
        <v>15.33265097236438</v>
      </c>
      <c r="Y277" t="str">
        <f>'Datastream-M'!W278</f>
        <v>#NA</v>
      </c>
      <c r="Z277" t="str">
        <f>'Datastream-M'!X278</f>
        <v>#NA</v>
      </c>
      <c r="AA277" s="42" t="str">
        <f>'Datastream-M'!Y278</f>
        <v>#NA</v>
      </c>
      <c r="AB277">
        <f>'Datastream-M'!Z278</f>
        <v>101.6</v>
      </c>
      <c r="AE277">
        <f>'Datastream-M'!AC278</f>
        <v>0.80752900000000005</v>
      </c>
      <c r="AH277" t="str">
        <f>'Datastream-M'!AD278</f>
        <v>#NA</v>
      </c>
      <c r="AJ277">
        <f>'Datastream-M'!AF278</f>
        <v>77.510459999999995</v>
      </c>
      <c r="AK277">
        <f>'Datastream-M'!AG278</f>
        <v>31.74</v>
      </c>
      <c r="AL277">
        <f>'Datastream-M'!AH278</f>
        <v>48.5</v>
      </c>
      <c r="AQ277" s="2">
        <f>'Datastream-M'!AM278</f>
        <v>55.427999999999997</v>
      </c>
      <c r="AR277" s="2">
        <f>'Datastream-M'!AN278</f>
        <v>98.1203</v>
      </c>
      <c r="AS277" s="8">
        <f>'West-Deutschland-Q'!AI278</f>
        <v>4.2</v>
      </c>
      <c r="AT277" s="8">
        <f>100-'West-Deutschland-Q'!AJ278</f>
        <v>74</v>
      </c>
      <c r="AV277" s="19">
        <f>'[5]Deutschland Monatsdaten'!K277</f>
        <v>4.445600316265736</v>
      </c>
      <c r="AW277" s="1">
        <f>'[5]Deutschland Monatsdaten'!J277</f>
        <v>-1.3678288316190141</v>
      </c>
      <c r="BE277">
        <f>'Datastream-M'!AU278</f>
        <v>77.62</v>
      </c>
      <c r="BF277">
        <f>'Datastream-M'!AV278</f>
        <v>95.9</v>
      </c>
      <c r="BH277" s="1">
        <f>'Datastream-M'!AX278</f>
        <v>60.9</v>
      </c>
      <c r="BI277" s="1">
        <f>'Datastream-M'!AY278</f>
        <v>60.2</v>
      </c>
      <c r="BJ277" s="1">
        <f>'Datastream-M'!AZ278</f>
        <v>56.6</v>
      </c>
      <c r="BK277">
        <f>'Datastream-M'!BA278</f>
        <v>70.900000000000006</v>
      </c>
      <c r="BL277">
        <f>'Datastream-M'!BB278</f>
        <v>46.7</v>
      </c>
      <c r="BM277" s="26">
        <f>'Datastream-M'!BC278</f>
        <v>74.599999999999994</v>
      </c>
      <c r="BN277" s="26"/>
      <c r="BO277">
        <f>'Datastream-M'!AV277</f>
        <v>97.7</v>
      </c>
      <c r="BP277" s="38">
        <f t="shared" si="12"/>
        <v>74.5</v>
      </c>
      <c r="BQ277" s="30">
        <f t="shared" si="13"/>
        <v>39.305089972000999</v>
      </c>
      <c r="BU277" s="40">
        <f>'Datastream-M'!CS278</f>
        <v>102.6</v>
      </c>
      <c r="BV277" s="40">
        <f>'Datastream-M'!CT278</f>
        <v>100.2</v>
      </c>
      <c r="BX277" s="41">
        <f>'Datastream-M'!BG278</f>
        <v>3.99</v>
      </c>
      <c r="BY277" s="41">
        <f>'Datastream-M'!BH278</f>
        <v>3.64</v>
      </c>
      <c r="BZ277" s="40"/>
      <c r="CE277" s="1">
        <v>-0.79821972873080849</v>
      </c>
      <c r="CF277" s="1">
        <v>-0.48219005440764007</v>
      </c>
      <c r="CN277" s="8">
        <f>'West-Deutschland-Q'!AP278</f>
        <v>-36.200000000000003</v>
      </c>
      <c r="CO277" s="8">
        <f>'West-Deutschland-Q'!AQ278</f>
        <v>-37.6</v>
      </c>
      <c r="CV277">
        <f>'Datastream-M'!CF278</f>
        <v>659232</v>
      </c>
      <c r="DE277" s="8">
        <f>'West-Deutschland-Q'!AR278</f>
        <v>48</v>
      </c>
      <c r="DK277">
        <f>'Datastream-M'!CW278</f>
        <v>2.35</v>
      </c>
      <c r="DW277" s="19">
        <f>'[8]weltindexip-usd'!B157</f>
        <v>1.2726200258357354</v>
      </c>
      <c r="EB277">
        <f>'Datastream-M'!DN278</f>
        <v>0.78300599999999998</v>
      </c>
      <c r="EF277" s="1" t="str">
        <f>'Datastream-M'!DQ278</f>
        <v>#NA</v>
      </c>
    </row>
    <row r="278" spans="1:136">
      <c r="A278" s="3">
        <v>30331</v>
      </c>
      <c r="B278" t="str">
        <f>'Datastream-M'!B279</f>
        <v>#NA</v>
      </c>
      <c r="C278" s="9">
        <f>[7]Rawdata!D286</f>
        <v>84.127314333263996</v>
      </c>
      <c r="D278" s="9">
        <f>[7]Rawdata!G286</f>
        <v>79.670586237636371</v>
      </c>
      <c r="E278" s="9">
        <f>[7]Rawdata!J286</f>
        <v>88.867139711279663</v>
      </c>
      <c r="F278">
        <f>'Datastream-M'!F279</f>
        <v>48.1</v>
      </c>
      <c r="G278">
        <f>'Datastream-M'!G279</f>
        <v>0.81859700000000002</v>
      </c>
      <c r="H278">
        <f>'Datastream-M'!H279</f>
        <v>136.30000000000001</v>
      </c>
      <c r="I278">
        <f>'Datastream-M'!I279</f>
        <v>247.3</v>
      </c>
      <c r="J278">
        <f>'Datastream-M'!J279</f>
        <v>5.82</v>
      </c>
      <c r="K278" t="str">
        <f>'Datastream-M'!K279</f>
        <v>#NA</v>
      </c>
      <c r="L278">
        <f>'Datastream-M'!L279</f>
        <v>549.1</v>
      </c>
      <c r="M278">
        <f>'Datastream-M'!M279</f>
        <v>158739</v>
      </c>
      <c r="N278" t="str">
        <f>'Datastream-M'!N279</f>
        <v>#NA</v>
      </c>
      <c r="O278">
        <f>'Datastream-M'!O279</f>
        <v>1065</v>
      </c>
      <c r="P278">
        <f>'Datastream-M'!P279</f>
        <v>7.8</v>
      </c>
      <c r="Q278" s="8">
        <v>11</v>
      </c>
      <c r="R278" s="8">
        <v>13</v>
      </c>
      <c r="S278" s="1">
        <f>'[2]Deutschland Monatsdaten'!C278</f>
        <v>-1.0646332472809612</v>
      </c>
      <c r="T278" s="1">
        <v>2.1227273510849649</v>
      </c>
      <c r="U278">
        <f>'Datastream-M'!BL279</f>
        <v>18.05</v>
      </c>
      <c r="V278" s="41">
        <f t="shared" si="10"/>
        <v>24.195710455764079</v>
      </c>
      <c r="W278">
        <f>'Datastream-M'!BM279</f>
        <v>15.75</v>
      </c>
      <c r="X278" s="41">
        <f t="shared" si="11"/>
        <v>16.423357664233578</v>
      </c>
      <c r="Y278" t="str">
        <f>'Datastream-M'!W279</f>
        <v>#NA</v>
      </c>
      <c r="Z278" t="str">
        <f>'Datastream-M'!X279</f>
        <v>#NA</v>
      </c>
      <c r="AA278" s="42" t="str">
        <f>'Datastream-M'!Y279</f>
        <v>#NA</v>
      </c>
      <c r="AB278">
        <f>'Datastream-M'!Z279</f>
        <v>101.5</v>
      </c>
      <c r="AE278">
        <f>'Datastream-M'!AC279</f>
        <v>0.81859700000000002</v>
      </c>
      <c r="AH278" t="str">
        <f>'Datastream-M'!AD279</f>
        <v>#NA</v>
      </c>
      <c r="AJ278">
        <f>'Datastream-M'!AF279</f>
        <v>78.398313999999999</v>
      </c>
      <c r="AK278">
        <f>'Datastream-M'!AG279</f>
        <v>31.48</v>
      </c>
      <c r="AL278">
        <f>'Datastream-M'!AH279</f>
        <v>48.6</v>
      </c>
      <c r="AQ278" s="2">
        <f>'Datastream-M'!AM279</f>
        <v>55.840400000000002</v>
      </c>
      <c r="AR278" s="2">
        <f>'Datastream-M'!AN279</f>
        <v>98.736199999999997</v>
      </c>
      <c r="AS278" s="8">
        <f>'West-Deutschland-Q'!AI279</f>
        <v>-16.100000000000001</v>
      </c>
      <c r="AT278" s="8">
        <f>100-'West-Deutschland-Q'!AJ279</f>
        <v>60</v>
      </c>
      <c r="AV278" s="19">
        <f>'[5]Deutschland Monatsdaten'!K278</f>
        <v>4.4722873653180324</v>
      </c>
      <c r="AW278" s="1">
        <f>'[5]Deutschland Monatsdaten'!J278</f>
        <v>-1.2760078716532479</v>
      </c>
      <c r="BE278">
        <f>'Datastream-M'!AU279</f>
        <v>77.760000000000005</v>
      </c>
      <c r="BF278">
        <f>'Datastream-M'!AV279</f>
        <v>94.7</v>
      </c>
      <c r="BH278" s="1">
        <f>'Datastream-M'!AX279</f>
        <v>59.7</v>
      </c>
      <c r="BI278" s="1">
        <f>'Datastream-M'!AY279</f>
        <v>59.3</v>
      </c>
      <c r="BJ278" s="1">
        <f>'Datastream-M'!AZ279</f>
        <v>57.2</v>
      </c>
      <c r="BK278">
        <f>'Datastream-M'!BA279</f>
        <v>71.3</v>
      </c>
      <c r="BL278">
        <f>'Datastream-M'!BB279</f>
        <v>47.3</v>
      </c>
      <c r="BM278" s="26">
        <f>'Datastream-M'!BC279</f>
        <v>74.400000000000006</v>
      </c>
      <c r="BN278" s="26"/>
      <c r="BO278">
        <f>'Datastream-M'!AV278</f>
        <v>95.9</v>
      </c>
      <c r="BP278" s="38">
        <f t="shared" si="12"/>
        <v>74.599999999999994</v>
      </c>
      <c r="BQ278" s="30">
        <f t="shared" si="13"/>
        <v>38.456041251067376</v>
      </c>
      <c r="BU278" s="40">
        <f>'Datastream-M'!CS279</f>
        <v>102.1</v>
      </c>
      <c r="BV278" s="40">
        <f>'Datastream-M'!CT279</f>
        <v>100.6</v>
      </c>
      <c r="BX278" s="41">
        <f>'Datastream-M'!BG279</f>
        <v>3.75</v>
      </c>
      <c r="BY278" s="41">
        <f>'Datastream-M'!BH279</f>
        <v>3.37</v>
      </c>
      <c r="BZ278" s="40"/>
      <c r="CE278" s="1">
        <v>-0.71675993718557962</v>
      </c>
      <c r="CF278" s="1">
        <v>-0.5429362633495185</v>
      </c>
      <c r="CN278" s="8">
        <f>'West-Deutschland-Q'!AP279</f>
        <v>-28.6</v>
      </c>
      <c r="CO278" s="8">
        <f>'West-Deutschland-Q'!AQ279</f>
        <v>-34.6</v>
      </c>
      <c r="CV278">
        <f>'Datastream-M'!CF279</f>
        <v>652802</v>
      </c>
      <c r="DE278" s="8">
        <f>'West-Deutschland-Q'!AR279</f>
        <v>42.3</v>
      </c>
      <c r="DK278">
        <f>'Datastream-M'!CW279</f>
        <v>2.76</v>
      </c>
      <c r="DW278" s="19">
        <f>'[8]weltindexip-usd'!B158</f>
        <v>1.2895668033241106</v>
      </c>
      <c r="EB278">
        <f>'Datastream-M'!DN279</f>
        <v>0.770621</v>
      </c>
      <c r="EF278" s="1" t="str">
        <f>'Datastream-M'!DQ279</f>
        <v>#NA</v>
      </c>
    </row>
    <row r="279" spans="1:136">
      <c r="A279" s="3">
        <v>30362</v>
      </c>
      <c r="B279" t="str">
        <f>'Datastream-M'!B280</f>
        <v>#NA</v>
      </c>
      <c r="C279" s="9">
        <f>[7]Rawdata!D287</f>
        <v>88.620761389640109</v>
      </c>
      <c r="D279" s="9">
        <f>[7]Rawdata!G287</f>
        <v>80.995033323428274</v>
      </c>
      <c r="E279" s="9">
        <f>[7]Rawdata!J287</f>
        <v>96.990457548323946</v>
      </c>
      <c r="F279">
        <f>'Datastream-M'!F280</f>
        <v>43.5</v>
      </c>
      <c r="G279">
        <f>'Datastream-M'!G280</f>
        <v>0.80653699999999995</v>
      </c>
      <c r="H279">
        <f>'Datastream-M'!H280</f>
        <v>137.69999999999999</v>
      </c>
      <c r="I279">
        <f>'Datastream-M'!I280</f>
        <v>247.8</v>
      </c>
      <c r="J279">
        <f>'Datastream-M'!J280</f>
        <v>5.83</v>
      </c>
      <c r="K279" t="str">
        <f>'Datastream-M'!K280</f>
        <v>#NA</v>
      </c>
      <c r="L279">
        <f>'Datastream-M'!L280</f>
        <v>602.5</v>
      </c>
      <c r="M279">
        <f>'Datastream-M'!M280</f>
        <v>180169</v>
      </c>
      <c r="N279" t="str">
        <f>'Datastream-M'!N280</f>
        <v>#NA</v>
      </c>
      <c r="O279">
        <f>'Datastream-M'!O280</f>
        <v>1091</v>
      </c>
      <c r="P279">
        <f>'Datastream-M'!P280</f>
        <v>8.1</v>
      </c>
      <c r="Q279" s="8">
        <v>18</v>
      </c>
      <c r="R279" s="8">
        <v>12</v>
      </c>
      <c r="S279" s="1">
        <f>'[2]Deutschland Monatsdaten'!C279</f>
        <v>-0.39955979279434761</v>
      </c>
      <c r="T279" s="1">
        <v>2.1361565893368688</v>
      </c>
      <c r="U279">
        <f>'Datastream-M'!BL280</f>
        <v>17.739999999999998</v>
      </c>
      <c r="V279" s="41">
        <f t="shared" si="10"/>
        <v>23.844086021505372</v>
      </c>
      <c r="W279">
        <f>'Datastream-M'!BM280</f>
        <v>15.54</v>
      </c>
      <c r="X279" s="41">
        <f t="shared" si="11"/>
        <v>16.409714889123546</v>
      </c>
      <c r="Y279" t="str">
        <f>'Datastream-M'!W280</f>
        <v>#NA</v>
      </c>
      <c r="Z279" t="str">
        <f>'Datastream-M'!X280</f>
        <v>#NA</v>
      </c>
      <c r="AA279" s="42" t="str">
        <f>'Datastream-M'!Y280</f>
        <v>#NA</v>
      </c>
      <c r="AB279">
        <f>'Datastream-M'!Z280</f>
        <v>101</v>
      </c>
      <c r="AE279">
        <f>'Datastream-M'!AC280</f>
        <v>0.80653699999999995</v>
      </c>
      <c r="AH279" t="str">
        <f>'Datastream-M'!AD280</f>
        <v>#NA</v>
      </c>
      <c r="AJ279">
        <f>'Datastream-M'!AF280</f>
        <v>78.775079000000005</v>
      </c>
      <c r="AK279">
        <f>'Datastream-M'!AG280</f>
        <v>29.48</v>
      </c>
      <c r="AL279">
        <f>'Datastream-M'!AH280</f>
        <v>48.8</v>
      </c>
      <c r="AQ279" s="2">
        <f>'Datastream-M'!AM280</f>
        <v>56.222200000000001</v>
      </c>
      <c r="AR279" s="2">
        <f>'Datastream-M'!AN280</f>
        <v>99.294499999999999</v>
      </c>
      <c r="AS279" s="8">
        <f>'West-Deutschland-Q'!AI280</f>
        <v>17.5</v>
      </c>
      <c r="AT279" s="8">
        <f>100-'West-Deutschland-Q'!AJ280</f>
        <v>42</v>
      </c>
      <c r="AV279" s="19">
        <f>'[5]Deutschland Monatsdaten'!K279</f>
        <v>4.4971591209182602</v>
      </c>
      <c r="AW279" s="1">
        <f>'[5]Deutschland Monatsdaten'!J279</f>
        <v>-0.97665681514786751</v>
      </c>
      <c r="BE279">
        <f>'Datastream-M'!AU280</f>
        <v>77.739999999999995</v>
      </c>
      <c r="BF279">
        <f>'Datastream-M'!AV280</f>
        <v>94.2</v>
      </c>
      <c r="BH279" s="1">
        <f>'Datastream-M'!AX280</f>
        <v>56.8</v>
      </c>
      <c r="BI279" s="1">
        <f>'Datastream-M'!AY280</f>
        <v>57.2</v>
      </c>
      <c r="BJ279" s="1">
        <f>'Datastream-M'!AZ280</f>
        <v>59.1</v>
      </c>
      <c r="BK279">
        <f>'Datastream-M'!BA280</f>
        <v>72</v>
      </c>
      <c r="BL279">
        <f>'Datastream-M'!BB280</f>
        <v>50.1</v>
      </c>
      <c r="BM279" s="26">
        <f>'Datastream-M'!BC280</f>
        <v>74.5</v>
      </c>
      <c r="BN279" s="26"/>
      <c r="BO279">
        <f>'Datastream-M'!AV279</f>
        <v>94.7</v>
      </c>
      <c r="BP279" s="38">
        <f t="shared" si="12"/>
        <v>74.400000000000006</v>
      </c>
      <c r="BQ279" s="30">
        <f t="shared" si="13"/>
        <v>36.551329945185408</v>
      </c>
      <c r="BU279" s="40">
        <f>'Datastream-M'!CS280</f>
        <v>101.6</v>
      </c>
      <c r="BV279" s="40">
        <f>'Datastream-M'!CT280</f>
        <v>100.3</v>
      </c>
      <c r="BX279" s="41">
        <f>'Datastream-M'!BG280</f>
        <v>3.7</v>
      </c>
      <c r="BY279" s="41">
        <f>'Datastream-M'!BH280</f>
        <v>3.02</v>
      </c>
      <c r="BZ279" s="40"/>
      <c r="CE279" s="1">
        <v>-0.30884416131488152</v>
      </c>
      <c r="CF279" s="1">
        <v>-0.53260275918411248</v>
      </c>
      <c r="CN279" s="8">
        <f>'West-Deutschland-Q'!AP280</f>
        <v>-20.7</v>
      </c>
      <c r="CO279" s="8">
        <f>'West-Deutschland-Q'!AQ280</f>
        <v>-29</v>
      </c>
      <c r="CV279">
        <f>'Datastream-M'!CF280</f>
        <v>654010</v>
      </c>
      <c r="DE279" s="8">
        <f>'West-Deutschland-Q'!AR280</f>
        <v>43.1</v>
      </c>
      <c r="DK279">
        <f>'Datastream-M'!CW280</f>
        <v>2.66</v>
      </c>
      <c r="DW279" s="19">
        <f>'[8]weltindexip-usd'!B159</f>
        <v>1.2872893989365415</v>
      </c>
      <c r="EB279">
        <f>'Datastream-M'!DN280</f>
        <v>0.77024700000000001</v>
      </c>
      <c r="EF279" s="1" t="str">
        <f>'Datastream-M'!DQ280</f>
        <v>#NA</v>
      </c>
    </row>
    <row r="280" spans="1:136">
      <c r="A280" s="3">
        <v>30390</v>
      </c>
      <c r="B280" t="str">
        <f>'Datastream-M'!B281</f>
        <v>#NA</v>
      </c>
      <c r="C280" s="9">
        <f>[7]Rawdata!D288</f>
        <v>90.817557728312877</v>
      </c>
      <c r="D280" s="9">
        <f>[7]Rawdata!G288</f>
        <v>84.000509402725314</v>
      </c>
      <c r="E280" s="9">
        <f>[7]Rawdata!J288</f>
        <v>98.213848788842668</v>
      </c>
      <c r="F280">
        <f>'Datastream-M'!F281</f>
        <v>44.6</v>
      </c>
      <c r="G280">
        <f>'Datastream-M'!G281</f>
        <v>0.81230400000000003</v>
      </c>
      <c r="H280">
        <f>'Datastream-M'!H281</f>
        <v>133.9</v>
      </c>
      <c r="I280">
        <f>'Datastream-M'!I281</f>
        <v>249.8</v>
      </c>
      <c r="J280">
        <f>'Datastream-M'!J281</f>
        <v>5.45</v>
      </c>
      <c r="K280" t="str">
        <f>'Datastream-M'!K281</f>
        <v>#NA</v>
      </c>
      <c r="L280">
        <f>'Datastream-M'!L281</f>
        <v>661.4</v>
      </c>
      <c r="M280">
        <f>'Datastream-M'!M281</f>
        <v>317113</v>
      </c>
      <c r="N280" t="str">
        <f>'Datastream-M'!N281</f>
        <v>#NA</v>
      </c>
      <c r="O280">
        <f>'Datastream-M'!O281</f>
        <v>1075</v>
      </c>
      <c r="P280">
        <f>'Datastream-M'!P281</f>
        <v>8.1999999999999993</v>
      </c>
      <c r="Q280" s="8">
        <v>16</v>
      </c>
      <c r="R280" s="8">
        <v>8</v>
      </c>
      <c r="S280" s="1">
        <f>'[2]Deutschland Monatsdaten'!C280</f>
        <v>-0.2994897137990894</v>
      </c>
      <c r="T280" s="1">
        <v>2.1302660162065439</v>
      </c>
      <c r="U280">
        <f>'Datastream-M'!BL281</f>
        <v>17.899999999999999</v>
      </c>
      <c r="V280" s="41">
        <f t="shared" si="10"/>
        <v>24.026845637583889</v>
      </c>
      <c r="W280">
        <f>'Datastream-M'!BM281</f>
        <v>15.8</v>
      </c>
      <c r="X280" s="41">
        <f t="shared" si="11"/>
        <v>16.772823779193207</v>
      </c>
      <c r="Y280" t="str">
        <f>'Datastream-M'!W281</f>
        <v>#NA</v>
      </c>
      <c r="Z280" t="str">
        <f>'Datastream-M'!X281</f>
        <v>#NA</v>
      </c>
      <c r="AA280" s="42" t="str">
        <f>'Datastream-M'!Y281</f>
        <v>#NA</v>
      </c>
      <c r="AB280">
        <f>'Datastream-M'!Z281</f>
        <v>102.5</v>
      </c>
      <c r="AE280">
        <f>'Datastream-M'!AC281</f>
        <v>0.81230400000000003</v>
      </c>
      <c r="AH280" t="str">
        <f>'Datastream-M'!AD281</f>
        <v>#NA</v>
      </c>
      <c r="AJ280">
        <f>'Datastream-M'!AF281</f>
        <v>79.849946000000003</v>
      </c>
      <c r="AK280">
        <f>'Datastream-M'!AG281</f>
        <v>28.17</v>
      </c>
      <c r="AL280">
        <f>'Datastream-M'!AH281</f>
        <v>48.9</v>
      </c>
      <c r="AQ280" s="2">
        <f>'Datastream-M'!AM281</f>
        <v>56.552900000000001</v>
      </c>
      <c r="AR280" s="2">
        <f>'Datastream-M'!AN281</f>
        <v>99.759</v>
      </c>
      <c r="AS280" s="8">
        <f>'West-Deutschland-Q'!AI281</f>
        <v>18.2</v>
      </c>
      <c r="AT280" s="8">
        <f>100-'West-Deutschland-Q'!AJ281</f>
        <v>70</v>
      </c>
      <c r="AV280" s="19">
        <f>'[5]Deutschland Monatsdaten'!K280</f>
        <v>4.5187223001443284</v>
      </c>
      <c r="AW280" s="1">
        <f>'[5]Deutschland Monatsdaten'!J280</f>
        <v>-0.57668769051046154</v>
      </c>
      <c r="BE280">
        <f>'Datastream-M'!AU281</f>
        <v>79.16</v>
      </c>
      <c r="BF280">
        <f>'Datastream-M'!AV281</f>
        <v>93.1</v>
      </c>
      <c r="BH280" s="1">
        <f>'Datastream-M'!AX281</f>
        <v>55.5</v>
      </c>
      <c r="BI280" s="1">
        <f>'Datastream-M'!AY281</f>
        <v>56.4</v>
      </c>
      <c r="BJ280" s="1">
        <f>'Datastream-M'!AZ281</f>
        <v>61</v>
      </c>
      <c r="BK280">
        <f>'Datastream-M'!BA281</f>
        <v>72.099999999999994</v>
      </c>
      <c r="BL280">
        <f>'Datastream-M'!BB281</f>
        <v>53.3</v>
      </c>
      <c r="BM280" s="26">
        <f>'Datastream-M'!BC281</f>
        <v>74.3</v>
      </c>
      <c r="BN280" s="26"/>
      <c r="BO280">
        <f>'Datastream-M'!AV280</f>
        <v>94.2</v>
      </c>
      <c r="BP280" s="38">
        <f t="shared" si="12"/>
        <v>74.5</v>
      </c>
      <c r="BQ280" s="30">
        <f t="shared" si="13"/>
        <v>34.679134905158662</v>
      </c>
      <c r="BU280" s="40">
        <f>'Datastream-M'!CS281</f>
        <v>102.8</v>
      </c>
      <c r="BV280" s="40">
        <f>'Datastream-M'!CT281</f>
        <v>102.2</v>
      </c>
      <c r="BX280" s="41">
        <f>'Datastream-M'!BG281</f>
        <v>3.88</v>
      </c>
      <c r="BY280" s="41">
        <f>'Datastream-M'!BH281</f>
        <v>3.42</v>
      </c>
      <c r="BZ280" s="40"/>
      <c r="CE280" s="1">
        <v>-0.37066553149713721</v>
      </c>
      <c r="CF280" s="1">
        <v>-0.53441054257528564</v>
      </c>
      <c r="CN280" s="8">
        <f>'West-Deutschland-Q'!AP281</f>
        <v>-12.9</v>
      </c>
      <c r="CO280" s="8">
        <f>'West-Deutschland-Q'!AQ281</f>
        <v>-21.8</v>
      </c>
      <c r="CV280">
        <f>'Datastream-M'!CF281</f>
        <v>656635</v>
      </c>
      <c r="DE280" s="8">
        <f>'West-Deutschland-Q'!AR281</f>
        <v>50.5</v>
      </c>
      <c r="DK280">
        <f>'Datastream-M'!CW281</f>
        <v>2.81</v>
      </c>
      <c r="DW280" s="19">
        <f>'[8]weltindexip-usd'!B160</f>
        <v>1.2967396850372019</v>
      </c>
      <c r="EB280">
        <f>'Datastream-M'!DN281</f>
        <v>0.77420599999999995</v>
      </c>
      <c r="EF280" s="1" t="str">
        <f>'Datastream-M'!DQ281</f>
        <v>#NA</v>
      </c>
    </row>
    <row r="281" spans="1:136">
      <c r="A281" s="3">
        <v>30421</v>
      </c>
      <c r="B281" t="str">
        <f>'Datastream-M'!B282</f>
        <v>#NA</v>
      </c>
      <c r="C281" s="9">
        <f>[7]Rawdata!D289</f>
        <v>89.619305179945911</v>
      </c>
      <c r="D281" s="9">
        <f>[7]Rawdata!G289</f>
        <v>83.491106677420717</v>
      </c>
      <c r="E281" s="9">
        <f>[7]Rawdata!J289</f>
        <v>96.256422804012715</v>
      </c>
      <c r="F281">
        <f>'Datastream-M'!F282</f>
        <v>44.5</v>
      </c>
      <c r="G281">
        <f>'Datastream-M'!G282</f>
        <v>0.80146899999999999</v>
      </c>
      <c r="H281">
        <f>'Datastream-M'!H282</f>
        <v>135.9</v>
      </c>
      <c r="I281">
        <f>'Datastream-M'!I282</f>
        <v>249</v>
      </c>
      <c r="J281">
        <f>'Datastream-M'!J282</f>
        <v>5.2</v>
      </c>
      <c r="K281" t="str">
        <f>'Datastream-M'!K282</f>
        <v>#NA</v>
      </c>
      <c r="L281">
        <f>'Datastream-M'!L282</f>
        <v>707</v>
      </c>
      <c r="M281">
        <f>'Datastream-M'!M282</f>
        <v>244780</v>
      </c>
      <c r="N281" t="str">
        <f>'Datastream-M'!N282</f>
        <v>#NA</v>
      </c>
      <c r="O281">
        <f>'Datastream-M'!O282</f>
        <v>1070</v>
      </c>
      <c r="P281">
        <f>'Datastream-M'!P282</f>
        <v>8.3000000000000007</v>
      </c>
      <c r="Q281" s="8">
        <v>13</v>
      </c>
      <c r="R281" s="8">
        <v>9</v>
      </c>
      <c r="S281" s="1">
        <f>'[2]Deutschland Monatsdaten'!C281</f>
        <v>-0.13733076452757098</v>
      </c>
      <c r="T281" s="1">
        <v>2.1636223372658394</v>
      </c>
      <c r="U281">
        <f>'Datastream-M'!BL282</f>
        <v>17.739999999999998</v>
      </c>
      <c r="V281" s="41">
        <f t="shared" si="10"/>
        <v>23.876177658142662</v>
      </c>
      <c r="W281">
        <f>'Datastream-M'!BM282</f>
        <v>16.05</v>
      </c>
      <c r="X281" s="41">
        <f t="shared" si="11"/>
        <v>17.23952738990333</v>
      </c>
      <c r="Y281" t="str">
        <f>'Datastream-M'!W282</f>
        <v>#NA</v>
      </c>
      <c r="Z281" t="str">
        <f>'Datastream-M'!X282</f>
        <v>#NA</v>
      </c>
      <c r="AA281" s="42" t="str">
        <f>'Datastream-M'!Y282</f>
        <v>#NA</v>
      </c>
      <c r="AB281">
        <f>'Datastream-M'!Z282</f>
        <v>101.9</v>
      </c>
      <c r="AE281">
        <f>'Datastream-M'!AC282</f>
        <v>0.80146899999999999</v>
      </c>
      <c r="AH281" t="str">
        <f>'Datastream-M'!AD282</f>
        <v>#NA</v>
      </c>
      <c r="AJ281">
        <f>'Datastream-M'!AF282</f>
        <v>79.978587000000005</v>
      </c>
      <c r="AK281">
        <f>'Datastream-M'!AG282</f>
        <v>29.24</v>
      </c>
      <c r="AL281">
        <f>'Datastream-M'!AH282</f>
        <v>49.1</v>
      </c>
      <c r="AQ281" s="2">
        <f>'Datastream-M'!AM282</f>
        <v>56.8172</v>
      </c>
      <c r="AR281" s="2">
        <f>'Datastream-M'!AN282</f>
        <v>100.1026</v>
      </c>
      <c r="AS281" s="8">
        <f>'West-Deutschland-Q'!AI282</f>
        <v>21</v>
      </c>
      <c r="AT281" s="8">
        <f>100-'West-Deutschland-Q'!AJ282</f>
        <v>92</v>
      </c>
      <c r="AV281" s="19">
        <f>'[5]Deutschland Monatsdaten'!K281</f>
        <v>4.5517438954967728</v>
      </c>
      <c r="AW281" s="1">
        <f>'[5]Deutschland Monatsdaten'!J281</f>
        <v>-0.33704430499850124</v>
      </c>
      <c r="BE281">
        <f>'Datastream-M'!AU282</f>
        <v>79.02</v>
      </c>
      <c r="BF281">
        <f>'Datastream-M'!AV282</f>
        <v>93.3</v>
      </c>
      <c r="BH281" s="1">
        <f>'Datastream-M'!AX282</f>
        <v>58.1</v>
      </c>
      <c r="BI281" s="1">
        <f>'Datastream-M'!AY282</f>
        <v>58.9</v>
      </c>
      <c r="BJ281" s="1">
        <f>'Datastream-M'!AZ282</f>
        <v>63.2</v>
      </c>
      <c r="BK281">
        <f>'Datastream-M'!BA282</f>
        <v>74.900000000000006</v>
      </c>
      <c r="BL281">
        <f>'Datastream-M'!BB282</f>
        <v>55.2</v>
      </c>
      <c r="BM281" s="26">
        <f>'Datastream-M'!BC282</f>
        <v>74.5</v>
      </c>
      <c r="BN281" s="26"/>
      <c r="BO281">
        <f>'Datastream-M'!AV281</f>
        <v>93.1</v>
      </c>
      <c r="BP281" s="38">
        <f t="shared" si="12"/>
        <v>74.3</v>
      </c>
      <c r="BQ281" s="30">
        <f t="shared" si="13"/>
        <v>36.483008076419672</v>
      </c>
      <c r="BU281" s="40">
        <f>'Datastream-M'!CS282</f>
        <v>103.5</v>
      </c>
      <c r="BV281" s="40">
        <f>'Datastream-M'!CT282</f>
        <v>99.9</v>
      </c>
      <c r="BX281" s="41">
        <f>'Datastream-M'!BG282</f>
        <v>3.9</v>
      </c>
      <c r="BY281" s="41">
        <f>'Datastream-M'!BH282</f>
        <v>3.24</v>
      </c>
      <c r="BZ281" s="40"/>
      <c r="CE281" s="1">
        <v>-0.18809524224861782</v>
      </c>
      <c r="CF281" s="1">
        <v>-0.97523098511113859</v>
      </c>
      <c r="CN281" s="8">
        <f>'West-Deutschland-Q'!AP282</f>
        <v>-21.6</v>
      </c>
      <c r="CO281" s="8">
        <f>'West-Deutschland-Q'!AQ282</f>
        <v>-26.2</v>
      </c>
      <c r="CV281">
        <f>'Datastream-M'!CF282</f>
        <v>658986</v>
      </c>
      <c r="DE281" s="8">
        <f>'West-Deutschland-Q'!AR282</f>
        <v>57</v>
      </c>
      <c r="DK281">
        <f>'Datastream-M'!CW282</f>
        <v>3.12</v>
      </c>
      <c r="DW281" s="19">
        <f>'[8]weltindexip-usd'!B161</f>
        <v>1.3083782216126325</v>
      </c>
      <c r="EB281">
        <f>'Datastream-M'!DN282</f>
        <v>0.813218</v>
      </c>
      <c r="EF281" s="1" t="str">
        <f>'Datastream-M'!DQ282</f>
        <v>#NA</v>
      </c>
    </row>
    <row r="282" spans="1:136">
      <c r="A282" s="3">
        <v>30451</v>
      </c>
      <c r="B282" t="str">
        <f>'Datastream-M'!B283</f>
        <v>#NA</v>
      </c>
      <c r="C282" s="9">
        <f>[7]Rawdata!D290</f>
        <v>90.218431454129387</v>
      </c>
      <c r="D282" s="9">
        <f>[7]Rawdata!G290</f>
        <v>85.274016215986762</v>
      </c>
      <c r="E282" s="9">
        <f>[7]Rawdata!J290</f>
        <v>95.424516760459994</v>
      </c>
      <c r="F282">
        <f>'Datastream-M'!F283</f>
        <v>44.6</v>
      </c>
      <c r="G282">
        <f>'Datastream-M'!G283</f>
        <v>0.79322300000000001</v>
      </c>
      <c r="H282">
        <f>'Datastream-M'!H283</f>
        <v>142.80000000000001</v>
      </c>
      <c r="I282">
        <f>'Datastream-M'!I283</f>
        <v>248.5</v>
      </c>
      <c r="J282">
        <f>'Datastream-M'!J283</f>
        <v>5.33</v>
      </c>
      <c r="K282" t="str">
        <f>'Datastream-M'!K283</f>
        <v>#NA</v>
      </c>
      <c r="L282">
        <f>'Datastream-M'!L283</f>
        <v>675.7</v>
      </c>
      <c r="M282">
        <f>'Datastream-M'!M283</f>
        <v>244549</v>
      </c>
      <c r="N282" t="str">
        <f>'Datastream-M'!N283</f>
        <v>#NA</v>
      </c>
      <c r="O282">
        <f>'Datastream-M'!O283</f>
        <v>932</v>
      </c>
      <c r="P282">
        <f>'Datastream-M'!P283</f>
        <v>8.3000000000000007</v>
      </c>
      <c r="Q282" s="8">
        <v>9</v>
      </c>
      <c r="R282" s="8">
        <v>12</v>
      </c>
      <c r="S282" s="1">
        <f>'[2]Deutschland Monatsdaten'!C282</f>
        <v>0.3432768858925706</v>
      </c>
      <c r="T282" s="1">
        <v>2.1647094264074132</v>
      </c>
      <c r="U282">
        <f>'Datastream-M'!BL283</f>
        <v>17.95</v>
      </c>
      <c r="V282" s="41">
        <f t="shared" si="10"/>
        <v>24.093959731543624</v>
      </c>
      <c r="W282">
        <f>'Datastream-M'!BM283</f>
        <v>16.260000000000002</v>
      </c>
      <c r="X282" s="41">
        <f t="shared" si="11"/>
        <v>17.427652733118972</v>
      </c>
      <c r="Y282" t="str">
        <f>'Datastream-M'!W283</f>
        <v>#NA</v>
      </c>
      <c r="Z282" t="str">
        <f>'Datastream-M'!X283</f>
        <v>#NA</v>
      </c>
      <c r="AA282" s="42" t="str">
        <f>'Datastream-M'!Y283</f>
        <v>#NA</v>
      </c>
      <c r="AB282">
        <f>'Datastream-M'!Z283</f>
        <v>100.9</v>
      </c>
      <c r="AE282">
        <f>'Datastream-M'!AC283</f>
        <v>0.79322300000000001</v>
      </c>
      <c r="AH282" t="str">
        <f>'Datastream-M'!AD283</f>
        <v>#NA</v>
      </c>
      <c r="AJ282">
        <f>'Datastream-M'!AF283</f>
        <v>79.957356000000004</v>
      </c>
      <c r="AK282">
        <f>'Datastream-M'!AG283</f>
        <v>29.6</v>
      </c>
      <c r="AL282">
        <f>'Datastream-M'!AH283</f>
        <v>49.2</v>
      </c>
      <c r="AQ282" s="2">
        <f>'Datastream-M'!AM283</f>
        <v>57.032600000000002</v>
      </c>
      <c r="AR282" s="2">
        <f>'Datastream-M'!AN283</f>
        <v>100.3571</v>
      </c>
      <c r="AS282" s="8">
        <f>'West-Deutschland-Q'!AI283</f>
        <v>36.200000000000003</v>
      </c>
      <c r="AT282" s="8">
        <f>100-'West-Deutschland-Q'!AJ283</f>
        <v>81</v>
      </c>
      <c r="AV282" s="19">
        <f>'[5]Deutschland Monatsdaten'!K282</f>
        <v>4.583356611929478</v>
      </c>
      <c r="AW282" s="1">
        <f>'[5]Deutschland Monatsdaten'!J282</f>
        <v>-0.13580284190446321</v>
      </c>
      <c r="BE282">
        <f>'Datastream-M'!AU283</f>
        <v>78.41</v>
      </c>
      <c r="BF282">
        <f>'Datastream-M'!AV283</f>
        <v>93.7</v>
      </c>
      <c r="BH282" s="1">
        <f>'Datastream-M'!AX283</f>
        <v>57.5</v>
      </c>
      <c r="BI282" s="1">
        <f>'Datastream-M'!AY283</f>
        <v>58.7</v>
      </c>
      <c r="BJ282" s="1">
        <f>'Datastream-M'!AZ283</f>
        <v>64.599999999999994</v>
      </c>
      <c r="BK282">
        <f>'Datastream-M'!BA283</f>
        <v>76.900000000000006</v>
      </c>
      <c r="BL282">
        <f>'Datastream-M'!BB283</f>
        <v>56.1</v>
      </c>
      <c r="BM282" s="26">
        <f>'Datastream-M'!BC283</f>
        <v>74.8</v>
      </c>
      <c r="BN282" s="26"/>
      <c r="BO282">
        <f>'Datastream-M'!AV282</f>
        <v>93.3</v>
      </c>
      <c r="BP282" s="38">
        <f t="shared" si="12"/>
        <v>74.5</v>
      </c>
      <c r="BQ282" s="30">
        <f t="shared" si="13"/>
        <v>37.316114131839342</v>
      </c>
      <c r="BU282" s="40">
        <f>'Datastream-M'!CS283</f>
        <v>103.2</v>
      </c>
      <c r="BV282" s="40">
        <f>'Datastream-M'!CT283</f>
        <v>97.8</v>
      </c>
      <c r="BX282" s="41">
        <f>'Datastream-M'!BG283</f>
        <v>3.57</v>
      </c>
      <c r="BY282" s="41">
        <f>'Datastream-M'!BH283</f>
        <v>3.22</v>
      </c>
      <c r="BZ282" s="40"/>
      <c r="CE282" s="1">
        <v>-0.37377394975830674</v>
      </c>
      <c r="CF282" s="1">
        <v>-1.3313000365848839</v>
      </c>
      <c r="CN282" s="8">
        <f>'West-Deutschland-Q'!AP283</f>
        <v>-15.5</v>
      </c>
      <c r="CO282" s="8">
        <f>'West-Deutschland-Q'!AQ283</f>
        <v>-26.1</v>
      </c>
      <c r="CV282">
        <f>'Datastream-M'!CF283</f>
        <v>662557</v>
      </c>
      <c r="DE282" s="8">
        <f>'West-Deutschland-Q'!AR283</f>
        <v>58.5</v>
      </c>
      <c r="DK282">
        <f>'Datastream-M'!CW283</f>
        <v>3.07</v>
      </c>
      <c r="DW282" s="19">
        <f>'[8]weltindexip-usd'!B162</f>
        <v>1.3117956446622281</v>
      </c>
      <c r="EB282">
        <f>'Datastream-M'!DN283</f>
        <v>0.84794999999999998</v>
      </c>
      <c r="EF282" s="1" t="str">
        <f>'Datastream-M'!DQ283</f>
        <v>#NA</v>
      </c>
    </row>
    <row r="283" spans="1:136">
      <c r="A283" s="3">
        <v>30482</v>
      </c>
      <c r="B283" t="str">
        <f>'Datastream-M'!B284</f>
        <v>#NA</v>
      </c>
      <c r="C283" s="9">
        <f>[7]Rawdata!D291</f>
        <v>92.16559184522572</v>
      </c>
      <c r="D283" s="9">
        <f>[7]Rawdata!G291</f>
        <v>87.617268752387815</v>
      </c>
      <c r="E283" s="9">
        <f>[7]Rawdata!J291</f>
        <v>96.990457548323946</v>
      </c>
      <c r="F283">
        <f>'Datastream-M'!F284</f>
        <v>45.7</v>
      </c>
      <c r="G283">
        <f>'Datastream-M'!G284</f>
        <v>0.76742100000000002</v>
      </c>
      <c r="H283">
        <f>'Datastream-M'!H284</f>
        <v>146.4</v>
      </c>
      <c r="I283">
        <f>'Datastream-M'!I284</f>
        <v>250</v>
      </c>
      <c r="J283">
        <f>'Datastream-M'!J284</f>
        <v>5.57</v>
      </c>
      <c r="K283" t="str">
        <f>'Datastream-M'!K284</f>
        <v>#NA</v>
      </c>
      <c r="L283">
        <f>'Datastream-M'!L284</f>
        <v>719.7</v>
      </c>
      <c r="M283">
        <f>'Datastream-M'!M284</f>
        <v>262750</v>
      </c>
      <c r="N283" t="str">
        <f>'Datastream-M'!N284</f>
        <v>#NA</v>
      </c>
      <c r="O283">
        <f>'Datastream-M'!O284</f>
        <v>1003</v>
      </c>
      <c r="P283">
        <f>'Datastream-M'!P284</f>
        <v>8.3000000000000007</v>
      </c>
      <c r="Q283" s="8">
        <v>11</v>
      </c>
      <c r="R283" s="8">
        <v>12</v>
      </c>
      <c r="S283" s="1">
        <f>'[2]Deutschland Monatsdaten'!C283</f>
        <v>0.36875335770160145</v>
      </c>
      <c r="T283" s="1">
        <v>2.1597469833677758</v>
      </c>
      <c r="U283">
        <f>'Datastream-M'!BL284</f>
        <v>18.510000000000002</v>
      </c>
      <c r="V283" s="41">
        <f t="shared" si="10"/>
        <v>24.745989304812838</v>
      </c>
      <c r="W283">
        <f>'Datastream-M'!BM284</f>
        <v>16.670000000000002</v>
      </c>
      <c r="X283" s="41">
        <f t="shared" si="11"/>
        <v>17.79082177161153</v>
      </c>
      <c r="Y283" t="str">
        <f>'Datastream-M'!W284</f>
        <v>#NA</v>
      </c>
      <c r="Z283" t="str">
        <f>'Datastream-M'!X284</f>
        <v>#NA</v>
      </c>
      <c r="AA283" s="42" t="str">
        <f>'Datastream-M'!Y284</f>
        <v>#NA</v>
      </c>
      <c r="AB283">
        <f>'Datastream-M'!Z284</f>
        <v>99.9</v>
      </c>
      <c r="AE283">
        <f>'Datastream-M'!AC284</f>
        <v>0.76742100000000002</v>
      </c>
      <c r="AH283" t="str">
        <f>'Datastream-M'!AD284</f>
        <v>#NA</v>
      </c>
      <c r="AJ283">
        <f>'Datastream-M'!AF284</f>
        <v>79.303061999999997</v>
      </c>
      <c r="AK283">
        <f>'Datastream-M'!AG284</f>
        <v>30.01</v>
      </c>
      <c r="AL283">
        <f>'Datastream-M'!AH284</f>
        <v>49.3</v>
      </c>
      <c r="AQ283" s="2">
        <f>'Datastream-M'!AM284</f>
        <v>57.216200000000001</v>
      </c>
      <c r="AR283" s="2">
        <f>'Datastream-M'!AN284</f>
        <v>100.55249999999999</v>
      </c>
      <c r="AS283" s="8">
        <f>'West-Deutschland-Q'!AI284</f>
        <v>17.399999999999999</v>
      </c>
      <c r="AT283" s="8">
        <f>100-'West-Deutschland-Q'!AJ284</f>
        <v>99</v>
      </c>
      <c r="AV283" s="19">
        <f>'[5]Deutschland Monatsdaten'!K283</f>
        <v>4.6098248862075319</v>
      </c>
      <c r="AW283" s="1">
        <f>'[5]Deutschland Monatsdaten'!J283</f>
        <v>-0.1159721846911375</v>
      </c>
      <c r="BE283">
        <f>'Datastream-M'!AU284</f>
        <v>77.739999999999995</v>
      </c>
      <c r="BF283">
        <f>'Datastream-M'!AV284</f>
        <v>94.6</v>
      </c>
      <c r="BH283" s="1">
        <f>'Datastream-M'!AX284</f>
        <v>58.9</v>
      </c>
      <c r="BI283" s="1">
        <f>'Datastream-M'!AY284</f>
        <v>59.9</v>
      </c>
      <c r="BJ283" s="1">
        <f>'Datastream-M'!AZ284</f>
        <v>65</v>
      </c>
      <c r="BK283">
        <f>'Datastream-M'!BA284</f>
        <v>76.900000000000006</v>
      </c>
      <c r="BL283">
        <f>'Datastream-M'!BB284</f>
        <v>56.7</v>
      </c>
      <c r="BM283" s="26">
        <f>'Datastream-M'!BC284</f>
        <v>75</v>
      </c>
      <c r="BN283" s="26"/>
      <c r="BO283">
        <f>'Datastream-M'!AV283</f>
        <v>93.7</v>
      </c>
      <c r="BP283" s="38">
        <f t="shared" si="12"/>
        <v>74.8</v>
      </c>
      <c r="BQ283" s="30">
        <f t="shared" si="13"/>
        <v>39.105002339002972</v>
      </c>
      <c r="BU283" s="40">
        <f>'Datastream-M'!CS284</f>
        <v>102.8</v>
      </c>
      <c r="BV283" s="40">
        <f>'Datastream-M'!CT284</f>
        <v>96.3</v>
      </c>
      <c r="BX283" s="41">
        <f>'Datastream-M'!BG284</f>
        <v>3.67</v>
      </c>
      <c r="BY283" s="41">
        <f>'Datastream-M'!BH284</f>
        <v>3.33</v>
      </c>
      <c r="BZ283" s="40"/>
      <c r="CE283" s="1">
        <v>-0.41809871930291526</v>
      </c>
      <c r="CF283" s="1">
        <v>-0.92972664143493755</v>
      </c>
      <c r="CN283" s="8">
        <f>'West-Deutschland-Q'!AP284</f>
        <v>-10.9</v>
      </c>
      <c r="CO283" s="8">
        <f>'West-Deutschland-Q'!AQ284</f>
        <v>-20.6</v>
      </c>
      <c r="CV283">
        <f>'Datastream-M'!CF284</f>
        <v>672085</v>
      </c>
      <c r="DE283" s="8">
        <f>'West-Deutschland-Q'!AR284</f>
        <v>60.9</v>
      </c>
      <c r="DK283">
        <f>'Datastream-M'!CW284</f>
        <v>3.17</v>
      </c>
      <c r="DW283" s="19">
        <f>'[8]weltindexip-usd'!B163</f>
        <v>1.3224217422389293</v>
      </c>
      <c r="EB283">
        <f>'Datastream-M'!DN284</f>
        <v>0.87558599999999998</v>
      </c>
      <c r="EF283" s="1" t="str">
        <f>'Datastream-M'!DQ284</f>
        <v>#NA</v>
      </c>
    </row>
    <row r="284" spans="1:136">
      <c r="A284" s="3">
        <v>30512</v>
      </c>
      <c r="B284" t="str">
        <f>'Datastream-M'!B285</f>
        <v>#NA</v>
      </c>
      <c r="C284" s="9">
        <f>[7]Rawdata!D292</f>
        <v>92.115664655710432</v>
      </c>
      <c r="D284" s="9">
        <f>[7]Rawdata!G292</f>
        <v>87.515388207326922</v>
      </c>
      <c r="E284" s="9">
        <f>[7]Rawdata!J292</f>
        <v>96.990457548323946</v>
      </c>
      <c r="F284">
        <f>'Datastream-M'!F285</f>
        <v>44.7</v>
      </c>
      <c r="G284">
        <f>'Datastream-M'!G285</f>
        <v>0.75654100000000002</v>
      </c>
      <c r="H284">
        <f>'Datastream-M'!H285</f>
        <v>146.1</v>
      </c>
      <c r="I284">
        <f>'Datastream-M'!I285</f>
        <v>251.3</v>
      </c>
      <c r="J284">
        <f>'Datastream-M'!J285</f>
        <v>5.57</v>
      </c>
      <c r="K284" t="str">
        <f>'Datastream-M'!K285</f>
        <v>#NA</v>
      </c>
      <c r="L284">
        <f>'Datastream-M'!L285</f>
        <v>737.7</v>
      </c>
      <c r="M284">
        <f>'Datastream-M'!M285</f>
        <v>174319</v>
      </c>
      <c r="N284" t="str">
        <f>'Datastream-M'!N285</f>
        <v>#NA</v>
      </c>
      <c r="O284">
        <f>'Datastream-M'!O285</f>
        <v>905</v>
      </c>
      <c r="P284">
        <f>'Datastream-M'!P285</f>
        <v>8.1999999999999993</v>
      </c>
      <c r="Q284" s="8">
        <v>12</v>
      </c>
      <c r="R284" s="8">
        <v>12</v>
      </c>
      <c r="S284" s="1">
        <f>'[2]Deutschland Monatsdaten'!C284</f>
        <v>1.0695946836076036</v>
      </c>
      <c r="T284" s="1">
        <v>2.1875630517387821</v>
      </c>
      <c r="U284">
        <f>'Datastream-M'!BL285</f>
        <v>17.739999999999998</v>
      </c>
      <c r="V284" s="41">
        <f t="shared" si="10"/>
        <v>23.653333333333332</v>
      </c>
      <c r="W284">
        <f>'Datastream-M'!BM285</f>
        <v>16.36</v>
      </c>
      <c r="X284" s="41">
        <f t="shared" si="11"/>
        <v>17.2938689217759</v>
      </c>
      <c r="Y284" t="str">
        <f>'Datastream-M'!W285</f>
        <v>#NA</v>
      </c>
      <c r="Z284" t="str">
        <f>'Datastream-M'!X285</f>
        <v>#NA</v>
      </c>
      <c r="AA284" s="42" t="str">
        <f>'Datastream-M'!Y285</f>
        <v>#NA</v>
      </c>
      <c r="AB284">
        <f>'Datastream-M'!Z285</f>
        <v>99.7</v>
      </c>
      <c r="AE284">
        <f>'Datastream-M'!AC285</f>
        <v>0.75654100000000002</v>
      </c>
      <c r="AH284" t="str">
        <f>'Datastream-M'!AD285</f>
        <v>#NA</v>
      </c>
      <c r="AJ284">
        <f>'Datastream-M'!AF285</f>
        <v>78.765690000000006</v>
      </c>
      <c r="AK284">
        <f>'Datastream-M'!AG285</f>
        <v>30.69</v>
      </c>
      <c r="AL284">
        <f>'Datastream-M'!AH285</f>
        <v>49.5</v>
      </c>
      <c r="AQ284" s="2">
        <f>'Datastream-M'!AM285</f>
        <v>57.3855</v>
      </c>
      <c r="AR284" s="2">
        <f>'Datastream-M'!AN285</f>
        <v>100.7195</v>
      </c>
      <c r="AS284" s="8">
        <f>'West-Deutschland-Q'!AI285</f>
        <v>18.2</v>
      </c>
      <c r="AT284" s="8">
        <f>100-'West-Deutschland-Q'!AJ285</f>
        <v>99</v>
      </c>
      <c r="AV284" s="19">
        <f>'[5]Deutschland Monatsdaten'!K284</f>
        <v>4.6413400668913587</v>
      </c>
      <c r="AW284" s="1">
        <f>'[5]Deutschland Monatsdaten'!J284</f>
        <v>-0.10538550104055903</v>
      </c>
      <c r="BE284">
        <f>'Datastream-M'!AU285</f>
        <v>77.36</v>
      </c>
      <c r="BF284">
        <f>'Datastream-M'!AV285</f>
        <v>95.6</v>
      </c>
      <c r="BH284" s="1">
        <f>'Datastream-M'!AX285</f>
        <v>59.3</v>
      </c>
      <c r="BI284" s="1">
        <f>'Datastream-M'!AY285</f>
        <v>60.4</v>
      </c>
      <c r="BJ284" s="1">
        <f>'Datastream-M'!AZ285</f>
        <v>66.099999999999994</v>
      </c>
      <c r="BK284">
        <f>'Datastream-M'!BA285</f>
        <v>78.7</v>
      </c>
      <c r="BL284">
        <f>'Datastream-M'!BB285</f>
        <v>57.3</v>
      </c>
      <c r="BM284" s="26">
        <f>'Datastream-M'!BC285</f>
        <v>75.2</v>
      </c>
      <c r="BN284" s="26"/>
      <c r="BO284">
        <f>'Datastream-M'!AV284</f>
        <v>94.6</v>
      </c>
      <c r="BP284" s="38">
        <f t="shared" si="12"/>
        <v>75</v>
      </c>
      <c r="BQ284" s="30">
        <f t="shared" si="13"/>
        <v>40.566208572965643</v>
      </c>
      <c r="BU284" s="40">
        <f>'Datastream-M'!CS285</f>
        <v>103</v>
      </c>
      <c r="BV284" s="40">
        <f>'Datastream-M'!CT285</f>
        <v>95.4</v>
      </c>
      <c r="BX284" s="41">
        <f>'Datastream-M'!BG285</f>
        <v>3.89</v>
      </c>
      <c r="BY284" s="41">
        <f>'Datastream-M'!BH285</f>
        <v>3.17</v>
      </c>
      <c r="BZ284" s="40"/>
      <c r="CE284" s="1">
        <v>-0.6448246276269628</v>
      </c>
      <c r="CF284" s="1">
        <v>-1.1371160045127191</v>
      </c>
      <c r="CN284" s="8">
        <f>'West-Deutschland-Q'!AP285</f>
        <v>-19.899999999999999</v>
      </c>
      <c r="CO284" s="8">
        <f>'West-Deutschland-Q'!AQ285</f>
        <v>-24.6</v>
      </c>
      <c r="CV284">
        <f>'Datastream-M'!CF285</f>
        <v>673557</v>
      </c>
      <c r="DE284" s="8">
        <f>'West-Deutschland-Q'!AR285</f>
        <v>60.7</v>
      </c>
      <c r="DK284">
        <f>'Datastream-M'!CW285</f>
        <v>2.91</v>
      </c>
      <c r="DW284" s="19">
        <f>'[8]weltindexip-usd'!B164</f>
        <v>1.3286429100005861</v>
      </c>
      <c r="EB284">
        <f>'Datastream-M'!DN285</f>
        <v>0.89133499999999999</v>
      </c>
      <c r="EF284" s="1" t="str">
        <f>'Datastream-M'!DQ285</f>
        <v>#NA</v>
      </c>
    </row>
    <row r="285" spans="1:136">
      <c r="A285" s="3">
        <v>30543</v>
      </c>
      <c r="B285" t="str">
        <f>'Datastream-M'!B286</f>
        <v>#NA</v>
      </c>
      <c r="C285" s="9">
        <f>[7]Rawdata!D293</f>
        <v>93.413771583107973</v>
      </c>
      <c r="D285" s="9">
        <f>[7]Rawdata!G293</f>
        <v>88.78889502058837</v>
      </c>
      <c r="E285" s="9">
        <f>[7]Rawdata!J293</f>
        <v>98.262784438463427</v>
      </c>
      <c r="F285">
        <f>'Datastream-M'!F286</f>
        <v>45.4</v>
      </c>
      <c r="G285">
        <f>'Datastream-M'!G286</f>
        <v>0.73152399999999995</v>
      </c>
      <c r="H285">
        <f>'Datastream-M'!H286</f>
        <v>144.6</v>
      </c>
      <c r="I285">
        <f>'Datastream-M'!I286</f>
        <v>251.6</v>
      </c>
      <c r="J285">
        <f>'Datastream-M'!J286</f>
        <v>5.71</v>
      </c>
      <c r="K285" t="str">
        <f>'Datastream-M'!K286</f>
        <v>#NA</v>
      </c>
      <c r="L285">
        <f>'Datastream-M'!L286</f>
        <v>698.4</v>
      </c>
      <c r="M285">
        <f>'Datastream-M'!M286</f>
        <v>143269</v>
      </c>
      <c r="N285" t="str">
        <f>'Datastream-M'!N286</f>
        <v>#NA</v>
      </c>
      <c r="O285">
        <f>'Datastream-M'!O286</f>
        <v>961</v>
      </c>
      <c r="P285">
        <f>'Datastream-M'!P286</f>
        <v>8.1999999999999993</v>
      </c>
      <c r="Q285" s="8">
        <v>15</v>
      </c>
      <c r="R285" s="8">
        <v>12</v>
      </c>
      <c r="S285" s="1">
        <f>'[2]Deutschland Monatsdaten'!C285</f>
        <v>0.77089720180224164</v>
      </c>
      <c r="T285" s="1">
        <v>2.1617990574397239</v>
      </c>
      <c r="U285">
        <f>'Datastream-M'!BL286</f>
        <v>18.3</v>
      </c>
      <c r="V285" s="41">
        <f t="shared" si="10"/>
        <v>24.335106382978726</v>
      </c>
      <c r="W285">
        <f>'Datastream-M'!BM286</f>
        <v>16.57</v>
      </c>
      <c r="X285" s="41">
        <f t="shared" si="11"/>
        <v>17.3326359832636</v>
      </c>
      <c r="Y285" t="str">
        <f>'Datastream-M'!W286</f>
        <v>#NA</v>
      </c>
      <c r="Z285" t="str">
        <f>'Datastream-M'!X286</f>
        <v>#NA</v>
      </c>
      <c r="AA285" s="42" t="str">
        <f>'Datastream-M'!Y286</f>
        <v>#NA</v>
      </c>
      <c r="AB285">
        <f>'Datastream-M'!Z286</f>
        <v>98.9</v>
      </c>
      <c r="AE285">
        <f>'Datastream-M'!AC286</f>
        <v>0.73152399999999995</v>
      </c>
      <c r="AH285" t="str">
        <f>'Datastream-M'!AD286</f>
        <v>#NA</v>
      </c>
      <c r="AJ285">
        <f>'Datastream-M'!AF286</f>
        <v>77.697841999999994</v>
      </c>
      <c r="AK285">
        <f>'Datastream-M'!AG286</f>
        <v>31.23</v>
      </c>
      <c r="AL285">
        <f>'Datastream-M'!AH286</f>
        <v>49.6</v>
      </c>
      <c r="AQ285" s="2">
        <f>'Datastream-M'!AM286</f>
        <v>57.558300000000003</v>
      </c>
      <c r="AR285" s="2">
        <f>'Datastream-M'!AN286</f>
        <v>100.88939999999999</v>
      </c>
      <c r="AS285" s="8">
        <f>'West-Deutschland-Q'!AI286</f>
        <v>18.100000000000001</v>
      </c>
      <c r="AT285" s="8">
        <f>100-'West-Deutschland-Q'!AJ286</f>
        <v>100</v>
      </c>
      <c r="AV285" s="19">
        <f>'[5]Deutschland Monatsdaten'!K285</f>
        <v>4.672519446145615</v>
      </c>
      <c r="AW285" s="1">
        <f>'[5]Deutschland Monatsdaten'!J285</f>
        <v>-7.7291202973439804E-2</v>
      </c>
      <c r="BE285">
        <f>'Datastream-M'!AU286</f>
        <v>76.7</v>
      </c>
      <c r="BF285">
        <f>'Datastream-M'!AV286</f>
        <v>97.6</v>
      </c>
      <c r="BH285" s="1">
        <f>'Datastream-M'!AX286</f>
        <v>59.6</v>
      </c>
      <c r="BI285" s="1">
        <f>'Datastream-M'!AY286</f>
        <v>61.2</v>
      </c>
      <c r="BJ285" s="1">
        <f>'Datastream-M'!AZ286</f>
        <v>69.400000000000006</v>
      </c>
      <c r="BK285">
        <f>'Datastream-M'!BA286</f>
        <v>85.9</v>
      </c>
      <c r="BL285">
        <f>'Datastream-M'!BB286</f>
        <v>57.9</v>
      </c>
      <c r="BM285" s="26">
        <f>'Datastream-M'!BC286</f>
        <v>75.599999999999994</v>
      </c>
      <c r="BN285" s="26"/>
      <c r="BO285">
        <f>'Datastream-M'!AV285</f>
        <v>95.6</v>
      </c>
      <c r="BP285" s="38">
        <f t="shared" si="12"/>
        <v>75.2</v>
      </c>
      <c r="BQ285" s="30">
        <f t="shared" si="13"/>
        <v>42.691695692827579</v>
      </c>
      <c r="BU285" s="40">
        <f>'Datastream-M'!CS286</f>
        <v>102.8</v>
      </c>
      <c r="BV285" s="40">
        <f>'Datastream-M'!CT286</f>
        <v>93.9</v>
      </c>
      <c r="BX285" s="41">
        <f>'Datastream-M'!BG286</f>
        <v>3.68</v>
      </c>
      <c r="BY285" s="41">
        <f>'Datastream-M'!BH286</f>
        <v>3.37</v>
      </c>
      <c r="BZ285" s="40"/>
      <c r="CE285" s="1">
        <v>-0.77415009227333709</v>
      </c>
      <c r="CF285" s="1">
        <v>-1.1576584074511858</v>
      </c>
      <c r="CN285" s="8">
        <f>'West-Deutschland-Q'!AP286</f>
        <v>-22.6</v>
      </c>
      <c r="CO285" s="8">
        <f>'West-Deutschland-Q'!AQ286</f>
        <v>-20.100000000000001</v>
      </c>
      <c r="CV285">
        <f>'Datastream-M'!CF286</f>
        <v>677393</v>
      </c>
      <c r="DE285" s="8">
        <f>'West-Deutschland-Q'!AR286</f>
        <v>61.3</v>
      </c>
      <c r="DK285">
        <f>'Datastream-M'!CW286</f>
        <v>3.12</v>
      </c>
      <c r="DW285" s="19">
        <f>'[8]weltindexip-usd'!B165</f>
        <v>1.3358882391961815</v>
      </c>
      <c r="EB285">
        <f>'Datastream-M'!DN286</f>
        <v>0.91076299999999999</v>
      </c>
      <c r="EF285" s="1" t="str">
        <f>'Datastream-M'!DQ286</f>
        <v>#NA</v>
      </c>
    </row>
    <row r="286" spans="1:136">
      <c r="A286" s="3">
        <v>30574</v>
      </c>
      <c r="B286" t="str">
        <f>'Datastream-M'!B287</f>
        <v>#NA</v>
      </c>
      <c r="C286" s="9">
        <f>[7]Rawdata!D294</f>
        <v>95.211150405658415</v>
      </c>
      <c r="D286" s="9">
        <f>[7]Rawdata!G294</f>
        <v>91.539669737233083</v>
      </c>
      <c r="E286" s="9">
        <f>[7]Rawdata!J294</f>
        <v>99.094690482016162</v>
      </c>
      <c r="F286">
        <f>'Datastream-M'!F287</f>
        <v>46.6</v>
      </c>
      <c r="G286">
        <f>'Datastream-M'!G287</f>
        <v>0.73302100000000003</v>
      </c>
      <c r="H286">
        <f>'Datastream-M'!H287</f>
        <v>139.80000000000001</v>
      </c>
      <c r="I286">
        <f>'Datastream-M'!I287</f>
        <v>253</v>
      </c>
      <c r="J286">
        <f>'Datastream-M'!J287</f>
        <v>5.88</v>
      </c>
      <c r="K286" t="str">
        <f>'Datastream-M'!K287</f>
        <v>#NA</v>
      </c>
      <c r="L286">
        <f>'Datastream-M'!L287</f>
        <v>719.3</v>
      </c>
      <c r="M286">
        <f>'Datastream-M'!M287</f>
        <v>195675</v>
      </c>
      <c r="N286" t="str">
        <f>'Datastream-M'!N287</f>
        <v>#NA</v>
      </c>
      <c r="O286">
        <f>'Datastream-M'!O287</f>
        <v>895</v>
      </c>
      <c r="P286">
        <f>'Datastream-M'!P287</f>
        <v>8.1999999999999993</v>
      </c>
      <c r="Q286" s="8">
        <v>12</v>
      </c>
      <c r="R286" s="8">
        <v>13</v>
      </c>
      <c r="S286" s="1">
        <f>'[2]Deutschland Monatsdaten'!C286</f>
        <v>0.90170005289060762</v>
      </c>
      <c r="T286" s="1">
        <v>2.1918955965101157</v>
      </c>
      <c r="U286">
        <f>'Datastream-M'!BL287</f>
        <v>18.920000000000002</v>
      </c>
      <c r="V286" s="41">
        <f t="shared" si="10"/>
        <v>25.026455026455029</v>
      </c>
      <c r="W286">
        <f>'Datastream-M'!BM287</f>
        <v>17.59</v>
      </c>
      <c r="X286" s="41">
        <f t="shared" si="11"/>
        <v>18.022540983606557</v>
      </c>
      <c r="Y286" t="str">
        <f>'Datastream-M'!W287</f>
        <v>#NA</v>
      </c>
      <c r="Z286" t="str">
        <f>'Datastream-M'!X287</f>
        <v>#NA</v>
      </c>
      <c r="AA286" s="42" t="str">
        <f>'Datastream-M'!Y287</f>
        <v>#NA</v>
      </c>
      <c r="AB286">
        <f>'Datastream-M'!Z287</f>
        <v>98.8</v>
      </c>
      <c r="AE286">
        <f>'Datastream-M'!AC287</f>
        <v>0.73302100000000003</v>
      </c>
      <c r="AH286" t="str">
        <f>'Datastream-M'!AD287</f>
        <v>#NA</v>
      </c>
      <c r="AJ286">
        <f>'Datastream-M'!AF287</f>
        <v>77.528090000000006</v>
      </c>
      <c r="AK286">
        <f>'Datastream-M'!AG287</f>
        <v>30.44</v>
      </c>
      <c r="AL286">
        <f>'Datastream-M'!AH287</f>
        <v>49.8</v>
      </c>
      <c r="AQ286" s="2">
        <f>'Datastream-M'!AM287</f>
        <v>57.731000000000002</v>
      </c>
      <c r="AR286" s="2">
        <f>'Datastream-M'!AN287</f>
        <v>101.0562</v>
      </c>
      <c r="AS286" s="8">
        <f>'West-Deutschland-Q'!AI287</f>
        <v>17.100000000000001</v>
      </c>
      <c r="AT286" s="8">
        <f>100-'West-Deutschland-Q'!AJ287</f>
        <v>100</v>
      </c>
      <c r="AV286" s="19">
        <f>'[5]Deutschland Monatsdaten'!K286</f>
        <v>4.703705111977138</v>
      </c>
      <c r="AW286" s="1">
        <f>'[5]Deutschland Monatsdaten'!J286</f>
        <v>-6.3730191765084779E-2</v>
      </c>
      <c r="BE286">
        <f>'Datastream-M'!AU287</f>
        <v>76.95</v>
      </c>
      <c r="BF286">
        <f>'Datastream-M'!AV287</f>
        <v>97.8</v>
      </c>
      <c r="BH286" s="1">
        <f>'Datastream-M'!AX287</f>
        <v>58.5</v>
      </c>
      <c r="BI286" s="1">
        <f>'Datastream-M'!AY287</f>
        <v>60.5</v>
      </c>
      <c r="BJ286" s="1">
        <f>'Datastream-M'!AZ287</f>
        <v>70.7</v>
      </c>
      <c r="BK286">
        <f>'Datastream-M'!BA287</f>
        <v>88.9</v>
      </c>
      <c r="BL286">
        <f>'Datastream-M'!BB287</f>
        <v>58</v>
      </c>
      <c r="BM286" s="26">
        <f>'Datastream-M'!BC287</f>
        <v>75.8</v>
      </c>
      <c r="BN286" s="26"/>
      <c r="BO286">
        <f>'Datastream-M'!AV286</f>
        <v>97.6</v>
      </c>
      <c r="BP286" s="38">
        <f t="shared" si="12"/>
        <v>75.599999999999994</v>
      </c>
      <c r="BQ286" s="30">
        <f t="shared" si="13"/>
        <v>41.526777541161849</v>
      </c>
      <c r="BU286" s="40">
        <f>'Datastream-M'!CS287</f>
        <v>102.7</v>
      </c>
      <c r="BV286" s="40">
        <f>'Datastream-M'!CT287</f>
        <v>93.8</v>
      </c>
      <c r="BX286" s="41">
        <f>'Datastream-M'!BG287</f>
        <v>4.05</v>
      </c>
      <c r="BY286" s="41">
        <f>'Datastream-M'!BH287</f>
        <v>3.21</v>
      </c>
      <c r="BZ286" s="40"/>
      <c r="CE286" s="1">
        <v>-0.77452865237650992</v>
      </c>
      <c r="CF286" s="1">
        <v>-0.97426727074951158</v>
      </c>
      <c r="CN286" s="8">
        <f>'West-Deutschland-Q'!AP287</f>
        <v>-17.600000000000001</v>
      </c>
      <c r="CO286" s="8">
        <f>'West-Deutschland-Q'!AQ287</f>
        <v>-13</v>
      </c>
      <c r="CV286">
        <f>'Datastream-M'!CF287</f>
        <v>685091</v>
      </c>
      <c r="DE286" s="8">
        <f>'West-Deutschland-Q'!AR287</f>
        <v>62.4</v>
      </c>
      <c r="DK286">
        <f>'Datastream-M'!CW287</f>
        <v>2.81</v>
      </c>
      <c r="DW286" s="19">
        <f>'[8]weltindexip-usd'!B166</f>
        <v>1.3581926756981921</v>
      </c>
      <c r="EB286">
        <f>'Datastream-M'!DN287</f>
        <v>0.95234799999999997</v>
      </c>
      <c r="EF286" s="1" t="str">
        <f>'Datastream-M'!DQ287</f>
        <v>#NA</v>
      </c>
    </row>
    <row r="287" spans="1:136">
      <c r="A287" s="3">
        <v>30604</v>
      </c>
      <c r="B287" t="str">
        <f>'Datastream-M'!B288</f>
        <v>#NA</v>
      </c>
      <c r="C287" s="9">
        <f>[7]Rawdata!D295</f>
        <v>95.261077595173717</v>
      </c>
      <c r="D287" s="9">
        <f>[7]Rawdata!G295</f>
        <v>91.030267011928515</v>
      </c>
      <c r="E287" s="9">
        <f>[7]Rawdata!J295</f>
        <v>99.632982627844385</v>
      </c>
      <c r="F287">
        <f>'Datastream-M'!F288</f>
        <v>47.1</v>
      </c>
      <c r="G287">
        <f>'Datastream-M'!G288</f>
        <v>0.75170899999999996</v>
      </c>
      <c r="H287">
        <f>'Datastream-M'!H288</f>
        <v>141.80000000000001</v>
      </c>
      <c r="I287">
        <f>'Datastream-M'!I288</f>
        <v>252.5</v>
      </c>
      <c r="J287">
        <f>'Datastream-M'!J288</f>
        <v>6.18</v>
      </c>
      <c r="K287" t="str">
        <f>'Datastream-M'!K288</f>
        <v>#NA</v>
      </c>
      <c r="L287">
        <f>'Datastream-M'!L288</f>
        <v>753.8</v>
      </c>
      <c r="M287">
        <f>'Datastream-M'!M288</f>
        <v>190586</v>
      </c>
      <c r="N287" t="str">
        <f>'Datastream-M'!N288</f>
        <v>#NA</v>
      </c>
      <c r="O287">
        <f>'Datastream-M'!O288</f>
        <v>974</v>
      </c>
      <c r="P287">
        <f>'Datastream-M'!P288</f>
        <v>8.1999999999999993</v>
      </c>
      <c r="Q287" s="8">
        <v>11</v>
      </c>
      <c r="R287" s="8">
        <v>12</v>
      </c>
      <c r="S287" s="1">
        <f>'[2]Deutschland Monatsdaten'!C287</f>
        <v>1.0559723738166931</v>
      </c>
      <c r="T287" s="1">
        <v>2.2056085246849748</v>
      </c>
      <c r="U287">
        <f>'Datastream-M'!BL288</f>
        <v>18.66</v>
      </c>
      <c r="V287" s="41">
        <f t="shared" si="10"/>
        <v>24.61741424802111</v>
      </c>
      <c r="W287">
        <f>'Datastream-M'!BM288</f>
        <v>16.82</v>
      </c>
      <c r="X287" s="41">
        <f t="shared" si="11"/>
        <v>17.198364008179958</v>
      </c>
      <c r="Y287" t="str">
        <f>'Datastream-M'!W288</f>
        <v>#NA</v>
      </c>
      <c r="Z287" t="str">
        <f>'Datastream-M'!X288</f>
        <v>#NA</v>
      </c>
      <c r="AA287" s="42" t="str">
        <f>'Datastream-M'!Y288</f>
        <v>#NA</v>
      </c>
      <c r="AB287">
        <f>'Datastream-M'!Z288</f>
        <v>99.4</v>
      </c>
      <c r="AE287">
        <f>'Datastream-M'!AC288</f>
        <v>0.75170899999999996</v>
      </c>
      <c r="AH287" t="str">
        <f>'Datastream-M'!AD288</f>
        <v>#NA</v>
      </c>
      <c r="AJ287">
        <f>'Datastream-M'!AF288</f>
        <v>78.224974000000003</v>
      </c>
      <c r="AK287">
        <f>'Datastream-M'!AG288</f>
        <v>29.73</v>
      </c>
      <c r="AL287">
        <f>'Datastream-M'!AH288</f>
        <v>49.9</v>
      </c>
      <c r="AQ287" s="2">
        <f>'Datastream-M'!AM288</f>
        <v>57.901800000000001</v>
      </c>
      <c r="AR287" s="2">
        <f>'Datastream-M'!AN288</f>
        <v>101.2162</v>
      </c>
      <c r="AS287" s="8">
        <f>'West-Deutschland-Q'!AI288</f>
        <v>14.4</v>
      </c>
      <c r="AT287" s="8">
        <f>100-'West-Deutschland-Q'!AJ288</f>
        <v>100</v>
      </c>
      <c r="AV287" s="19">
        <f>'[5]Deutschland Monatsdaten'!K287</f>
        <v>4.7359446545724673</v>
      </c>
      <c r="AW287" s="1">
        <f>'[5]Deutschland Monatsdaten'!J287</f>
        <v>2.8908722728562125E-3</v>
      </c>
      <c r="BE287">
        <f>'Datastream-M'!AU288</f>
        <v>77.8</v>
      </c>
      <c r="BF287">
        <f>'Datastream-M'!AV288</f>
        <v>97.2</v>
      </c>
      <c r="BH287" s="1">
        <f>'Datastream-M'!AX288</f>
        <v>57.5</v>
      </c>
      <c r="BI287" s="1">
        <f>'Datastream-M'!AY288</f>
        <v>59.6</v>
      </c>
      <c r="BJ287" s="1">
        <f>'Datastream-M'!AZ288</f>
        <v>70.7</v>
      </c>
      <c r="BK287">
        <f>'Datastream-M'!BA288</f>
        <v>89.4</v>
      </c>
      <c r="BL287">
        <f>'Datastream-M'!BB288</f>
        <v>57.7</v>
      </c>
      <c r="BM287" s="26">
        <f>'Datastream-M'!BC288</f>
        <v>76</v>
      </c>
      <c r="BN287" s="26"/>
      <c r="BO287">
        <f>'Datastream-M'!AV287</f>
        <v>97.8</v>
      </c>
      <c r="BP287" s="38">
        <f t="shared" si="12"/>
        <v>75.8</v>
      </c>
      <c r="BQ287" s="30">
        <f t="shared" si="13"/>
        <v>39.549879009031422</v>
      </c>
      <c r="BU287" s="40">
        <f>'Datastream-M'!CS288</f>
        <v>103</v>
      </c>
      <c r="BV287" s="40">
        <f>'Datastream-M'!CT288</f>
        <v>94.7</v>
      </c>
      <c r="BX287" s="41">
        <f>'Datastream-M'!BG288</f>
        <v>3.75</v>
      </c>
      <c r="BY287" s="41">
        <f>'Datastream-M'!BH288</f>
        <v>3.43</v>
      </c>
      <c r="BZ287" s="40"/>
      <c r="CE287" s="1">
        <v>-0.67328695336723854</v>
      </c>
      <c r="CF287" s="1">
        <v>-0.70200308846272108</v>
      </c>
      <c r="CN287" s="8">
        <f>'West-Deutschland-Q'!AP288</f>
        <v>-20</v>
      </c>
      <c r="CO287" s="8">
        <f>'West-Deutschland-Q'!AQ288</f>
        <v>-16</v>
      </c>
      <c r="CV287">
        <f>'Datastream-M'!CF288</f>
        <v>688401</v>
      </c>
      <c r="DE287" s="8">
        <f>'West-Deutschland-Q'!AR288</f>
        <v>60.9</v>
      </c>
      <c r="DK287">
        <f>'Datastream-M'!CW288</f>
        <v>3.07</v>
      </c>
      <c r="DW287" s="19">
        <f>'[8]weltindexip-usd'!B167</f>
        <v>1.3636302561909639</v>
      </c>
      <c r="EB287">
        <f>'Datastream-M'!DN288</f>
        <v>0.99762799999999996</v>
      </c>
      <c r="EF287" s="1" t="str">
        <f>'Datastream-M'!DQ288</f>
        <v>#NA</v>
      </c>
    </row>
    <row r="288" spans="1:136">
      <c r="A288" s="3">
        <v>30635</v>
      </c>
      <c r="B288" t="str">
        <f>'Datastream-M'!B289</f>
        <v>#NA</v>
      </c>
      <c r="C288" s="9">
        <f>[7]Rawdata!D296</f>
        <v>97.30809236530061</v>
      </c>
      <c r="D288" s="9">
        <f>[7]Rawdata!G296</f>
        <v>93.322579275799129</v>
      </c>
      <c r="E288" s="9">
        <f>[7]Rawdata!J296</f>
        <v>101.4436016638121</v>
      </c>
      <c r="F288">
        <f>'Datastream-M'!F289</f>
        <v>48.3</v>
      </c>
      <c r="G288">
        <f>'Datastream-M'!G289</f>
        <v>0.72886099999999998</v>
      </c>
      <c r="H288">
        <f>'Datastream-M'!H289</f>
        <v>154.5</v>
      </c>
      <c r="I288">
        <f>'Datastream-M'!I289</f>
        <v>252.1</v>
      </c>
      <c r="J288">
        <f>'Datastream-M'!J289</f>
        <v>6.3</v>
      </c>
      <c r="K288" t="str">
        <f>'Datastream-M'!K289</f>
        <v>#NA</v>
      </c>
      <c r="L288">
        <f>'Datastream-M'!L289</f>
        <v>753.5</v>
      </c>
      <c r="M288">
        <f>'Datastream-M'!M289</f>
        <v>168876</v>
      </c>
      <c r="N288" t="str">
        <f>'Datastream-M'!N289</f>
        <v>#NA</v>
      </c>
      <c r="O288">
        <f>'Datastream-M'!O289</f>
        <v>864</v>
      </c>
      <c r="P288">
        <f>'Datastream-M'!P289</f>
        <v>8.1</v>
      </c>
      <c r="Q288" s="8">
        <v>11</v>
      </c>
      <c r="R288" s="8">
        <v>13</v>
      </c>
      <c r="S288" s="1">
        <f>'[2]Deutschland Monatsdaten'!C288</f>
        <v>0.98058707517863519</v>
      </c>
      <c r="T288" s="1">
        <v>2.2166817795603579</v>
      </c>
      <c r="U288">
        <f>'Datastream-M'!BL289</f>
        <v>19.22</v>
      </c>
      <c r="V288" s="41">
        <f t="shared" si="10"/>
        <v>25.289473684210524</v>
      </c>
      <c r="W288">
        <f>'Datastream-M'!BM289</f>
        <v>17.64</v>
      </c>
      <c r="X288" s="41">
        <f t="shared" si="11"/>
        <v>18.148148148148149</v>
      </c>
      <c r="Y288" t="str">
        <f>'Datastream-M'!W289</f>
        <v>#NA</v>
      </c>
      <c r="Z288" t="str">
        <f>'Datastream-M'!X289</f>
        <v>#NA</v>
      </c>
      <c r="AA288" s="42" t="str">
        <f>'Datastream-M'!Y289</f>
        <v>#NA</v>
      </c>
      <c r="AB288">
        <f>'Datastream-M'!Z289</f>
        <v>98</v>
      </c>
      <c r="AE288">
        <f>'Datastream-M'!AC289</f>
        <v>0.72886099999999998</v>
      </c>
      <c r="AH288" t="str">
        <f>'Datastream-M'!AD289</f>
        <v>#NA</v>
      </c>
      <c r="AJ288">
        <f>'Datastream-M'!AF289</f>
        <v>77.370030999999997</v>
      </c>
      <c r="AK288">
        <f>'Datastream-M'!AG289</f>
        <v>28.99</v>
      </c>
      <c r="AL288">
        <f>'Datastream-M'!AH289</f>
        <v>50.1</v>
      </c>
      <c r="AQ288" s="2">
        <f>'Datastream-M'!AM289</f>
        <v>58.068100000000001</v>
      </c>
      <c r="AR288" s="2">
        <f>'Datastream-M'!AN289</f>
        <v>101.3651</v>
      </c>
      <c r="AS288" s="8">
        <f>'West-Deutschland-Q'!AI289</f>
        <v>18.5</v>
      </c>
      <c r="AT288" s="8">
        <f>100-'West-Deutschland-Q'!AJ289</f>
        <v>79</v>
      </c>
      <c r="AV288" s="19">
        <f>'[5]Deutschland Monatsdaten'!K288</f>
        <v>4.7700480322095764</v>
      </c>
      <c r="AW288" s="1">
        <f>'[5]Deutschland Monatsdaten'!J288</f>
        <v>0.16681299164693691</v>
      </c>
      <c r="BE288">
        <f>'Datastream-M'!AU289</f>
        <v>76.989999999999995</v>
      </c>
      <c r="BF288">
        <f>'Datastream-M'!AV289</f>
        <v>98.4</v>
      </c>
      <c r="BH288" s="1">
        <f>'Datastream-M'!AX289</f>
        <v>56.3</v>
      </c>
      <c r="BI288" s="1">
        <f>'Datastream-M'!AY289</f>
        <v>58.5</v>
      </c>
      <c r="BJ288" s="1">
        <f>'Datastream-M'!AZ289</f>
        <v>70.099999999999994</v>
      </c>
      <c r="BK288">
        <f>'Datastream-M'!BA289</f>
        <v>89.8</v>
      </c>
      <c r="BL288">
        <f>'Datastream-M'!BB289</f>
        <v>56.4</v>
      </c>
      <c r="BM288" s="26">
        <f>'Datastream-M'!BC289</f>
        <v>76.2</v>
      </c>
      <c r="BN288" s="26"/>
      <c r="BO288">
        <f>'Datastream-M'!AV288</f>
        <v>97.2</v>
      </c>
      <c r="BP288" s="38">
        <f t="shared" si="12"/>
        <v>76</v>
      </c>
      <c r="BQ288" s="30">
        <f t="shared" si="13"/>
        <v>39.774387709041918</v>
      </c>
      <c r="BU288" s="40">
        <f>'Datastream-M'!CS289</f>
        <v>102.1</v>
      </c>
      <c r="BV288" s="40">
        <f>'Datastream-M'!CT289</f>
        <v>92.8</v>
      </c>
      <c r="BX288" s="41">
        <f>'Datastream-M'!BG289</f>
        <v>3.87</v>
      </c>
      <c r="BY288" s="41">
        <f>'Datastream-M'!BH289</f>
        <v>3.28</v>
      </c>
      <c r="BZ288" s="40"/>
      <c r="CE288" s="1">
        <v>-0.77443529627973506</v>
      </c>
      <c r="CF288" s="1">
        <v>-0.91683425514133177</v>
      </c>
      <c r="CN288" s="8">
        <f>'West-Deutschland-Q'!AP289</f>
        <v>-18.399999999999999</v>
      </c>
      <c r="CO288" s="8">
        <f>'West-Deutschland-Q'!AQ289</f>
        <v>-16.5</v>
      </c>
      <c r="CV288">
        <f>'Datastream-M'!CF289</f>
        <v>692360</v>
      </c>
      <c r="DE288" s="8">
        <f>'West-Deutschland-Q'!AR289</f>
        <v>57</v>
      </c>
      <c r="DK288">
        <f>'Datastream-M'!CW289</f>
        <v>3.17</v>
      </c>
      <c r="DW288" s="19">
        <f>'[8]weltindexip-usd'!B168</f>
        <v>1.3708154366814498</v>
      </c>
      <c r="EB288">
        <f>'Datastream-M'!DN289</f>
        <v>1.039428</v>
      </c>
      <c r="EF288" s="1" t="str">
        <f>'Datastream-M'!DQ289</f>
        <v>#NA</v>
      </c>
    </row>
    <row r="289" spans="1:136">
      <c r="A289" s="3">
        <v>30665</v>
      </c>
      <c r="B289" t="str">
        <f>'Datastream-M'!B290</f>
        <v>#NA</v>
      </c>
      <c r="C289" s="9">
        <f>[7]Rawdata!D297</f>
        <v>98.706053671728739</v>
      </c>
      <c r="D289" s="9">
        <f>[7]Rawdata!G297</f>
        <v>94.799847179182407</v>
      </c>
      <c r="E289" s="9">
        <f>[7]Rawdata!J297</f>
        <v>102.71592855395156</v>
      </c>
      <c r="F289">
        <f>'Datastream-M'!F290</f>
        <v>47</v>
      </c>
      <c r="G289">
        <f>'Datastream-M'!G290</f>
        <v>0.71186400000000005</v>
      </c>
      <c r="H289">
        <f>'Datastream-M'!H290</f>
        <v>146.4</v>
      </c>
      <c r="I289">
        <f>'Datastream-M'!I290</f>
        <v>252.6</v>
      </c>
      <c r="J289">
        <f>'Datastream-M'!J290</f>
        <v>6.48</v>
      </c>
      <c r="K289" t="str">
        <f>'Datastream-M'!K290</f>
        <v>#NA</v>
      </c>
      <c r="L289">
        <f>'Datastream-M'!L290</f>
        <v>774</v>
      </c>
      <c r="M289">
        <f>'Datastream-M'!M290</f>
        <v>145949</v>
      </c>
      <c r="N289" t="str">
        <f>'Datastream-M'!N290</f>
        <v>#NA</v>
      </c>
      <c r="O289">
        <f>'Datastream-M'!O290</f>
        <v>1010</v>
      </c>
      <c r="P289">
        <f>'Datastream-M'!P290</f>
        <v>8.1</v>
      </c>
      <c r="Q289" s="8">
        <v>17</v>
      </c>
      <c r="R289" s="8">
        <v>9</v>
      </c>
      <c r="S289" s="1">
        <f>'[2]Deutschland Monatsdaten'!C289</f>
        <v>1.455142293160125</v>
      </c>
      <c r="T289" s="1">
        <v>2.2200313241139855</v>
      </c>
      <c r="U289">
        <f>'Datastream-M'!BL290</f>
        <v>19.63</v>
      </c>
      <c r="V289" s="41">
        <f t="shared" si="10"/>
        <v>25.761154855643042</v>
      </c>
      <c r="W289">
        <f>'Datastream-M'!BM290</f>
        <v>18</v>
      </c>
      <c r="X289" s="41">
        <f t="shared" si="11"/>
        <v>18.292682926829269</v>
      </c>
      <c r="Y289" t="str">
        <f>'Datastream-M'!W290</f>
        <v>#NA</v>
      </c>
      <c r="Z289" t="str">
        <f>'Datastream-M'!X290</f>
        <v>#NA</v>
      </c>
      <c r="AA289" s="42" t="str">
        <f>'Datastream-M'!Y290</f>
        <v>#NA</v>
      </c>
      <c r="AB289">
        <f>'Datastream-M'!Z290</f>
        <v>97.2</v>
      </c>
      <c r="AE289">
        <f>'Datastream-M'!AC290</f>
        <v>0.71186400000000005</v>
      </c>
      <c r="AH289" t="str">
        <f>'Datastream-M'!AD290</f>
        <v>#NA</v>
      </c>
      <c r="AJ289">
        <f>'Datastream-M'!AF290</f>
        <v>76.969696999999996</v>
      </c>
      <c r="AK289">
        <f>'Datastream-M'!AG290</f>
        <v>28.66</v>
      </c>
      <c r="AL289">
        <f>'Datastream-M'!AH290</f>
        <v>50.2</v>
      </c>
      <c r="AQ289" s="2">
        <f>'Datastream-M'!AM290</f>
        <v>58.207999999999998</v>
      </c>
      <c r="AR289" s="2">
        <f>'Datastream-M'!AN290</f>
        <v>101.46469999999999</v>
      </c>
      <c r="AS289" s="8">
        <f>'West-Deutschland-Q'!AI290</f>
        <v>26.5</v>
      </c>
      <c r="AT289" s="8">
        <f>100-'West-Deutschland-Q'!AJ290</f>
        <v>57</v>
      </c>
      <c r="AV289" s="19">
        <f>'[5]Deutschland Monatsdaten'!K289</f>
        <v>4.8000397544185693</v>
      </c>
      <c r="AW289" s="1">
        <f>'[5]Deutschland Monatsdaten'!J289</f>
        <v>0.39437135264123563</v>
      </c>
      <c r="BE289">
        <f>'Datastream-M'!AU290</f>
        <v>76.599999999999994</v>
      </c>
      <c r="BF289">
        <f>'Datastream-M'!AV290</f>
        <v>99.3</v>
      </c>
      <c r="BH289" s="1">
        <f>'Datastream-M'!AX290</f>
        <v>55.4</v>
      </c>
      <c r="BI289" s="1">
        <f>'Datastream-M'!AY290</f>
        <v>57.8</v>
      </c>
      <c r="BJ289" s="1">
        <f>'Datastream-M'!AZ290</f>
        <v>70</v>
      </c>
      <c r="BK289">
        <f>'Datastream-M'!BA290</f>
        <v>89.3</v>
      </c>
      <c r="BL289">
        <f>'Datastream-M'!BB290</f>
        <v>56.6</v>
      </c>
      <c r="BM289" s="26">
        <f>'Datastream-M'!BC290</f>
        <v>76.7</v>
      </c>
      <c r="BN289" s="26"/>
      <c r="BO289">
        <f>'Datastream-M'!AV289</f>
        <v>98.4</v>
      </c>
      <c r="BP289" s="38">
        <f t="shared" si="12"/>
        <v>76.2</v>
      </c>
      <c r="BQ289" s="30">
        <f t="shared" si="13"/>
        <v>40.260499196475728</v>
      </c>
      <c r="BU289" s="40">
        <f>'Datastream-M'!CS290</f>
        <v>101.8</v>
      </c>
      <c r="BV289" s="40">
        <f>'Datastream-M'!CT290</f>
        <v>91.5</v>
      </c>
      <c r="BX289" s="41">
        <f>'Datastream-M'!BG290</f>
        <v>3.9</v>
      </c>
      <c r="BY289" s="41">
        <f>'Datastream-M'!BH290</f>
        <v>3.61</v>
      </c>
      <c r="BZ289" s="40"/>
      <c r="CE289" s="1">
        <v>-0.67970746815797245</v>
      </c>
      <c r="CF289" s="1">
        <v>-0.75756030966223886</v>
      </c>
      <c r="CN289" s="8">
        <f>'West-Deutschland-Q'!AP290</f>
        <v>-13.6</v>
      </c>
      <c r="CO289" s="8">
        <f>'West-Deutschland-Q'!AQ290</f>
        <v>-11.6</v>
      </c>
      <c r="CV289">
        <f>'Datastream-M'!CF290</f>
        <v>705854</v>
      </c>
      <c r="DE289" s="8">
        <f>'West-Deutschland-Q'!AR290</f>
        <v>50.8</v>
      </c>
      <c r="DK289">
        <f>'Datastream-M'!CW290</f>
        <v>3.07</v>
      </c>
      <c r="DW289" s="19">
        <f>'[8]weltindexip-usd'!B169</f>
        <v>1.3828323599691539</v>
      </c>
      <c r="EB289">
        <f>'Datastream-M'!DN290</f>
        <v>1.078379</v>
      </c>
      <c r="EF289" s="1" t="str">
        <f>'Datastream-M'!DQ290</f>
        <v>#NA</v>
      </c>
    </row>
    <row r="290" spans="1:136">
      <c r="A290" s="3">
        <v>30696</v>
      </c>
      <c r="B290" t="str">
        <f>'Datastream-M'!B291</f>
        <v>#NA</v>
      </c>
      <c r="C290" s="9">
        <f>[7]Rawdata!D298</f>
        <v>98.506344913667576</v>
      </c>
      <c r="D290" s="9">
        <f>[7]Rawdata!G298</f>
        <v>95.767712357261118</v>
      </c>
      <c r="E290" s="9">
        <f>[7]Rawdata!J298</f>
        <v>101.3457303645706</v>
      </c>
      <c r="F290">
        <f>'Datastream-M'!F291</f>
        <v>48.6</v>
      </c>
      <c r="G290">
        <f>'Datastream-M'!G291</f>
        <v>0.69585699999999995</v>
      </c>
      <c r="H290">
        <f>'Datastream-M'!H291</f>
        <v>145.6</v>
      </c>
      <c r="I290">
        <f>'Datastream-M'!I291</f>
        <v>252.6</v>
      </c>
      <c r="J290">
        <f>'Datastream-M'!J291</f>
        <v>6.12</v>
      </c>
      <c r="K290" t="str">
        <f>'Datastream-M'!K291</f>
        <v>#NA</v>
      </c>
      <c r="L290">
        <f>'Datastream-M'!L291</f>
        <v>807.2</v>
      </c>
      <c r="M290">
        <f>'Datastream-M'!M291</f>
        <v>183795</v>
      </c>
      <c r="N290" t="str">
        <f>'Datastream-M'!N291</f>
        <v>#NA</v>
      </c>
      <c r="O290">
        <f>'Datastream-M'!O291</f>
        <v>1018</v>
      </c>
      <c r="P290">
        <f>'Datastream-M'!P291</f>
        <v>8</v>
      </c>
      <c r="Q290" s="8">
        <v>19</v>
      </c>
      <c r="R290" s="8">
        <v>9</v>
      </c>
      <c r="S290" s="1">
        <f>'[2]Deutschland Monatsdaten'!C290</f>
        <v>0.6842229580916861</v>
      </c>
      <c r="T290" s="1">
        <v>2.2532386633741948</v>
      </c>
      <c r="U290">
        <f>'Datastream-M'!BL291</f>
        <v>19.63</v>
      </c>
      <c r="V290" s="41">
        <f t="shared" si="10"/>
        <v>25.593220338983048</v>
      </c>
      <c r="W290">
        <f>'Datastream-M'!BM291</f>
        <v>17.79</v>
      </c>
      <c r="X290" s="41">
        <f t="shared" si="11"/>
        <v>17.915407854984895</v>
      </c>
      <c r="Y290" t="str">
        <f>'Datastream-M'!W291</f>
        <v>#NA</v>
      </c>
      <c r="Z290" t="str">
        <f>'Datastream-M'!X291</f>
        <v>#NA</v>
      </c>
      <c r="AA290" s="42" t="str">
        <f>'Datastream-M'!Y291</f>
        <v>#NA</v>
      </c>
      <c r="AB290">
        <f>'Datastream-M'!Z291</f>
        <v>96.4</v>
      </c>
      <c r="AE290">
        <f>'Datastream-M'!AC291</f>
        <v>0.69585699999999995</v>
      </c>
      <c r="AH290" t="str">
        <f>'Datastream-M'!AD291</f>
        <v>#NA</v>
      </c>
      <c r="AJ290">
        <f>'Datastream-M'!AF291</f>
        <v>76.417910000000006</v>
      </c>
      <c r="AK290">
        <f>'Datastream-M'!AG291</f>
        <v>29.38</v>
      </c>
      <c r="AL290">
        <f>'Datastream-M'!AH291</f>
        <v>50.3</v>
      </c>
      <c r="AQ290" s="2">
        <f>'Datastream-M'!AM291</f>
        <v>58.300400000000003</v>
      </c>
      <c r="AR290" s="2">
        <f>'Datastream-M'!AN291</f>
        <v>101.4786</v>
      </c>
      <c r="AS290" s="8">
        <f>'West-Deutschland-Q'!AI291</f>
        <v>38.5</v>
      </c>
      <c r="AT290" s="8">
        <f>100-'West-Deutschland-Q'!AJ291</f>
        <v>31</v>
      </c>
      <c r="AV290" s="19">
        <f>'[5]Deutschland Monatsdaten'!K290</f>
        <v>4.8401891292434671</v>
      </c>
      <c r="AW290" s="1">
        <f>'[5]Deutschland Monatsdaten'!J290</f>
        <v>0.47210903170639196</v>
      </c>
      <c r="BE290">
        <f>'Datastream-M'!AU291</f>
        <v>76.23</v>
      </c>
      <c r="BF290">
        <f>'Datastream-M'!AV291</f>
        <v>100.3</v>
      </c>
      <c r="BH290" s="1">
        <f>'Datastream-M'!AX291</f>
        <v>56.5</v>
      </c>
      <c r="BI290" s="1">
        <f>'Datastream-M'!AY291</f>
        <v>58.8</v>
      </c>
      <c r="BJ290" s="1">
        <f>'Datastream-M'!AZ291</f>
        <v>70.599999999999994</v>
      </c>
      <c r="BK290">
        <f>'Datastream-M'!BA291</f>
        <v>90.6</v>
      </c>
      <c r="BL290">
        <f>'Datastream-M'!BB291</f>
        <v>56.8</v>
      </c>
      <c r="BM290" s="26">
        <f>'Datastream-M'!BC291</f>
        <v>76.8</v>
      </c>
      <c r="BN290" s="26"/>
      <c r="BO290">
        <f>'Datastream-M'!AV290</f>
        <v>99.3</v>
      </c>
      <c r="BP290" s="38">
        <f t="shared" si="12"/>
        <v>76.7</v>
      </c>
      <c r="BQ290" s="30">
        <f t="shared" si="13"/>
        <v>42.221318460545774</v>
      </c>
      <c r="BU290" s="40">
        <f>'Datastream-M'!CS291</f>
        <v>101.2</v>
      </c>
      <c r="BV290" s="40">
        <f>'Datastream-M'!CT291</f>
        <v>90.3</v>
      </c>
      <c r="BX290" s="41">
        <f>'Datastream-M'!BG291</f>
        <v>3.97</v>
      </c>
      <c r="BY290" s="41">
        <f>'Datastream-M'!BH291</f>
        <v>3.66</v>
      </c>
      <c r="BZ290" s="40"/>
      <c r="CE290" s="1">
        <v>-0.48663264185998328</v>
      </c>
      <c r="CF290" s="1">
        <v>-0.745788751623085</v>
      </c>
      <c r="CN290" s="8">
        <f>'West-Deutschland-Q'!AP291</f>
        <v>-12.5</v>
      </c>
      <c r="CO290" s="8">
        <f>'West-Deutschland-Q'!AQ291</f>
        <v>-10.6</v>
      </c>
      <c r="CV290">
        <f>'Datastream-M'!CF291</f>
        <v>700230</v>
      </c>
      <c r="DE290" s="8">
        <f>'West-Deutschland-Q'!AR291</f>
        <v>42.9</v>
      </c>
      <c r="DK290">
        <f>'Datastream-M'!CW291</f>
        <v>3.02</v>
      </c>
      <c r="DW290" s="19">
        <f>'[8]weltindexip-usd'!B170</f>
        <v>1.3947070831295005</v>
      </c>
      <c r="EB290">
        <f>'Datastream-M'!DN291</f>
        <v>1.30782</v>
      </c>
      <c r="EF290" s="1" t="str">
        <f>'Datastream-M'!DQ291</f>
        <v>#NA</v>
      </c>
    </row>
    <row r="291" spans="1:136">
      <c r="A291" s="3">
        <v>30727</v>
      </c>
      <c r="B291" t="str">
        <f>'Datastream-M'!B292</f>
        <v>#NA</v>
      </c>
      <c r="C291" s="9">
        <f>[7]Rawdata!D299</f>
        <v>99.055543998335764</v>
      </c>
      <c r="D291" s="9">
        <f>[7]Rawdata!G299</f>
        <v>98.824128709088583</v>
      </c>
      <c r="E291" s="9">
        <f>[7]Rawdata!J299</f>
        <v>99.339368730119887</v>
      </c>
      <c r="F291">
        <f>'Datastream-M'!F292</f>
        <v>49</v>
      </c>
      <c r="G291">
        <f>'Datastream-M'!G292</f>
        <v>0.72429600000000005</v>
      </c>
      <c r="H291">
        <f>'Datastream-M'!H292</f>
        <v>145.1</v>
      </c>
      <c r="I291">
        <f>'Datastream-M'!I292</f>
        <v>253.3</v>
      </c>
      <c r="J291">
        <f>'Datastream-M'!J292</f>
        <v>5.95</v>
      </c>
      <c r="K291" t="str">
        <f>'Datastream-M'!K292</f>
        <v>#NA</v>
      </c>
      <c r="L291">
        <f>'Datastream-M'!L292</f>
        <v>766.2</v>
      </c>
      <c r="M291">
        <f>'Datastream-M'!M292</f>
        <v>209590</v>
      </c>
      <c r="N291" t="str">
        <f>'Datastream-M'!N292</f>
        <v>#NA</v>
      </c>
      <c r="O291">
        <f>'Datastream-M'!O292</f>
        <v>988</v>
      </c>
      <c r="P291">
        <f>'Datastream-M'!P292</f>
        <v>8</v>
      </c>
      <c r="Q291" s="8">
        <v>19</v>
      </c>
      <c r="R291" s="8">
        <v>8</v>
      </c>
      <c r="S291" s="1">
        <f>'[2]Deutschland Monatsdaten'!C291</f>
        <v>0.85092030864768031</v>
      </c>
      <c r="T291" s="1">
        <v>2.2334431766630405</v>
      </c>
      <c r="U291">
        <f>'Datastream-M'!BL292</f>
        <v>20.86</v>
      </c>
      <c r="V291" s="41">
        <f t="shared" si="10"/>
        <v>27.161458333333332</v>
      </c>
      <c r="W291">
        <f>'Datastream-M'!BM292</f>
        <v>18.36</v>
      </c>
      <c r="X291" s="41">
        <f t="shared" si="11"/>
        <v>18.305084745762713</v>
      </c>
      <c r="Y291" t="str">
        <f>'Datastream-M'!W292</f>
        <v>#NA</v>
      </c>
      <c r="Z291" t="str">
        <f>'Datastream-M'!X292</f>
        <v>#NA</v>
      </c>
      <c r="AA291" s="42" t="str">
        <f>'Datastream-M'!Y292</f>
        <v>#NA</v>
      </c>
      <c r="AB291">
        <f>'Datastream-M'!Z292</f>
        <v>97.5</v>
      </c>
      <c r="AE291">
        <f>'Datastream-M'!AC292</f>
        <v>0.72429600000000005</v>
      </c>
      <c r="AH291" t="str">
        <f>'Datastream-M'!AD292</f>
        <v>#NA</v>
      </c>
      <c r="AJ291">
        <f>'Datastream-M'!AF292</f>
        <v>77.231695000000002</v>
      </c>
      <c r="AK291">
        <f>'Datastream-M'!AG292</f>
        <v>29.73</v>
      </c>
      <c r="AL291">
        <f>'Datastream-M'!AH292</f>
        <v>50.5</v>
      </c>
      <c r="AQ291" s="2">
        <f>'Datastream-M'!AM292</f>
        <v>58.335799999999999</v>
      </c>
      <c r="AR291" s="2">
        <f>'Datastream-M'!AN292</f>
        <v>101.3905</v>
      </c>
      <c r="AS291" s="8">
        <f>'West-Deutschland-Q'!AI292</f>
        <v>23.6</v>
      </c>
      <c r="AT291" s="8">
        <f>100-'West-Deutschland-Q'!AJ292</f>
        <v>40</v>
      </c>
      <c r="AV291" s="19">
        <f>'[5]Deutschland Monatsdaten'!K291</f>
        <v>4.870809495583198</v>
      </c>
      <c r="AW291" s="1">
        <f>'[5]Deutschland Monatsdaten'!J291</f>
        <v>0.44553158628481415</v>
      </c>
      <c r="BE291">
        <f>'Datastream-M'!AU292</f>
        <v>77.430000000000007</v>
      </c>
      <c r="BF291">
        <f>'Datastream-M'!AV292</f>
        <v>99.3</v>
      </c>
      <c r="BH291" s="1">
        <f>'Datastream-M'!AX292</f>
        <v>56.7</v>
      </c>
      <c r="BI291" s="1">
        <f>'Datastream-M'!AY292</f>
        <v>58.9</v>
      </c>
      <c r="BJ291" s="1">
        <f>'Datastream-M'!AZ292</f>
        <v>70.400000000000006</v>
      </c>
      <c r="BK291">
        <f>'Datastream-M'!BA292</f>
        <v>90</v>
      </c>
      <c r="BL291">
        <f>'Datastream-M'!BB292</f>
        <v>56.8</v>
      </c>
      <c r="BM291" s="26">
        <f>'Datastream-M'!BC292</f>
        <v>76.900000000000006</v>
      </c>
      <c r="BN291" s="26"/>
      <c r="BO291">
        <f>'Datastream-M'!AV291</f>
        <v>100.3</v>
      </c>
      <c r="BP291" s="38">
        <f t="shared" si="12"/>
        <v>76.8</v>
      </c>
      <c r="BQ291" s="30">
        <f t="shared" si="13"/>
        <v>41.046754365618476</v>
      </c>
      <c r="BU291" s="40">
        <f>'Datastream-M'!CS292</f>
        <v>101.5</v>
      </c>
      <c r="BV291" s="40">
        <f>'Datastream-M'!CT292</f>
        <v>92.4</v>
      </c>
      <c r="BX291" s="41">
        <f>'Datastream-M'!BG292</f>
        <v>3.83</v>
      </c>
      <c r="BY291" s="41">
        <f>'Datastream-M'!BH292</f>
        <v>3.62</v>
      </c>
      <c r="BZ291" s="40"/>
      <c r="CE291" s="1">
        <v>-0.60872039956571344</v>
      </c>
      <c r="CF291" s="1">
        <v>-0.7375279909376764</v>
      </c>
      <c r="CN291" s="8">
        <f>'West-Deutschland-Q'!AP292</f>
        <v>-11.2</v>
      </c>
      <c r="CO291" s="8">
        <f>'West-Deutschland-Q'!AQ292</f>
        <v>-4.0999999999999996</v>
      </c>
      <c r="CV291">
        <f>'Datastream-M'!CF292</f>
        <v>703358</v>
      </c>
      <c r="DE291" s="8">
        <f>'West-Deutschland-Q'!AR292</f>
        <v>43.3</v>
      </c>
      <c r="DK291">
        <f>'Datastream-M'!CW292</f>
        <v>2.86</v>
      </c>
      <c r="DW291" s="19">
        <f>'[8]weltindexip-usd'!B171</f>
        <v>1.4008726687710773</v>
      </c>
      <c r="EB291">
        <f>'Datastream-M'!DN292</f>
        <v>1.58277</v>
      </c>
      <c r="EF291" s="1" t="str">
        <f>'Datastream-M'!DQ292</f>
        <v>#NA</v>
      </c>
    </row>
    <row r="292" spans="1:136">
      <c r="A292" s="3">
        <v>30756</v>
      </c>
      <c r="B292" t="str">
        <f>'Datastream-M'!B293</f>
        <v>#NA</v>
      </c>
      <c r="C292" s="9">
        <f>[7]Rawdata!D300</f>
        <v>96.009985437903069</v>
      </c>
      <c r="D292" s="9">
        <f>[7]Rawdata!G300</f>
        <v>95.309249904486975</v>
      </c>
      <c r="E292" s="9">
        <f>[7]Rawdata!J300</f>
        <v>96.745779300220207</v>
      </c>
      <c r="F292">
        <f>'Datastream-M'!F293</f>
        <v>49</v>
      </c>
      <c r="G292">
        <f>'Datastream-M'!G293</f>
        <v>0.75346800000000003</v>
      </c>
      <c r="H292">
        <f>'Datastream-M'!H293</f>
        <v>139.1</v>
      </c>
      <c r="I292">
        <f>'Datastream-M'!I293</f>
        <v>253.6</v>
      </c>
      <c r="J292">
        <f>'Datastream-M'!J293</f>
        <v>5.86</v>
      </c>
      <c r="K292" t="str">
        <f>'Datastream-M'!K293</f>
        <v>#NA</v>
      </c>
      <c r="L292">
        <f>'Datastream-M'!L293</f>
        <v>774.3</v>
      </c>
      <c r="M292">
        <f>'Datastream-M'!M293</f>
        <v>294451</v>
      </c>
      <c r="N292" t="str">
        <f>'Datastream-M'!N293</f>
        <v>#NA</v>
      </c>
      <c r="O292">
        <f>'Datastream-M'!O293</f>
        <v>1078</v>
      </c>
      <c r="P292">
        <f>'Datastream-M'!P293</f>
        <v>8</v>
      </c>
      <c r="Q292" s="8">
        <v>14</v>
      </c>
      <c r="R292" s="8">
        <v>7</v>
      </c>
      <c r="S292" s="1">
        <f>'[2]Deutschland Monatsdaten'!C292</f>
        <v>0.69946734919547038</v>
      </c>
      <c r="T292" s="1">
        <v>2.2539316114358883</v>
      </c>
      <c r="U292">
        <f>'Datastream-M'!BL293</f>
        <v>19.940000000000001</v>
      </c>
      <c r="V292" s="41">
        <f t="shared" si="10"/>
        <v>25.929778933680105</v>
      </c>
      <c r="W292">
        <f>'Datastream-M'!BM293</f>
        <v>18.05</v>
      </c>
      <c r="X292" s="41">
        <f t="shared" si="11"/>
        <v>18.177240684793556</v>
      </c>
      <c r="Y292" t="str">
        <f>'Datastream-M'!W293</f>
        <v>#NA</v>
      </c>
      <c r="Z292" t="str">
        <f>'Datastream-M'!X293</f>
        <v>#NA</v>
      </c>
      <c r="AA292" s="42" t="str">
        <f>'Datastream-M'!Y293</f>
        <v>#NA</v>
      </c>
      <c r="AB292">
        <f>'Datastream-M'!Z293</f>
        <v>98.4</v>
      </c>
      <c r="AE292">
        <f>'Datastream-M'!AC293</f>
        <v>0.75346800000000003</v>
      </c>
      <c r="AH292" t="str">
        <f>'Datastream-M'!AD293</f>
        <v>#NA</v>
      </c>
      <c r="AJ292">
        <f>'Datastream-M'!AF293</f>
        <v>77.979798000000002</v>
      </c>
      <c r="AK292">
        <f>'Datastream-M'!AG293</f>
        <v>30</v>
      </c>
      <c r="AL292">
        <f>'Datastream-M'!AH293</f>
        <v>50.6</v>
      </c>
      <c r="AQ292" s="2">
        <f>'Datastream-M'!AM293</f>
        <v>58.325200000000002</v>
      </c>
      <c r="AR292" s="2">
        <f>'Datastream-M'!AN293</f>
        <v>101.2199</v>
      </c>
      <c r="AS292" s="8">
        <f>'West-Deutschland-Q'!AI293</f>
        <v>21.4</v>
      </c>
      <c r="AT292" s="8">
        <f>100-'West-Deutschland-Q'!AJ293</f>
        <v>67</v>
      </c>
      <c r="AV292" s="19">
        <f>'[5]Deutschland Monatsdaten'!K292</f>
        <v>4.9006237040408225</v>
      </c>
      <c r="AW292" s="1">
        <f>'[5]Deutschland Monatsdaten'!J292</f>
        <v>0.43945053038558518</v>
      </c>
      <c r="BE292">
        <f>'Datastream-M'!AU293</f>
        <v>78.38</v>
      </c>
      <c r="BF292">
        <f>'Datastream-M'!AV293</f>
        <v>99</v>
      </c>
      <c r="BH292" s="1">
        <f>'Datastream-M'!AX293</f>
        <v>57.4</v>
      </c>
      <c r="BI292" s="1">
        <f>'Datastream-M'!AY293</f>
        <v>59.7</v>
      </c>
      <c r="BJ292" s="1">
        <f>'Datastream-M'!AZ293</f>
        <v>71.400000000000006</v>
      </c>
      <c r="BK292">
        <f>'Datastream-M'!BA293</f>
        <v>92.3</v>
      </c>
      <c r="BL292">
        <f>'Datastream-M'!BB293</f>
        <v>56.8</v>
      </c>
      <c r="BM292" s="26">
        <f>'Datastream-M'!BC293</f>
        <v>77.099999999999994</v>
      </c>
      <c r="BN292" s="26"/>
      <c r="BO292">
        <f>'Datastream-M'!AV292</f>
        <v>99.3</v>
      </c>
      <c r="BP292" s="38">
        <f t="shared" si="12"/>
        <v>76.900000000000006</v>
      </c>
      <c r="BQ292" s="30">
        <f t="shared" si="13"/>
        <v>39.815891318543052</v>
      </c>
      <c r="BU292" s="40">
        <f>'Datastream-M'!CS293</f>
        <v>101.4</v>
      </c>
      <c r="BV292" s="40">
        <f>'Datastream-M'!CT293</f>
        <v>94.6</v>
      </c>
      <c r="BX292" s="41">
        <f>'Datastream-M'!BG293</f>
        <v>3.61</v>
      </c>
      <c r="BY292" s="41">
        <f>'Datastream-M'!BH293</f>
        <v>3.27</v>
      </c>
      <c r="BZ292" s="40"/>
      <c r="CE292" s="1">
        <v>-0.83756661264648946</v>
      </c>
      <c r="CF292" s="1">
        <v>-0.5411057617646875</v>
      </c>
      <c r="CN292" s="8">
        <f>'West-Deutschland-Q'!AP293</f>
        <v>-24.9</v>
      </c>
      <c r="CO292" s="8">
        <f>'West-Deutschland-Q'!AQ293</f>
        <v>-7.6</v>
      </c>
      <c r="CV292">
        <f>'Datastream-M'!CF293</f>
        <v>707865</v>
      </c>
      <c r="DE292" s="8">
        <f>'West-Deutschland-Q'!AR293</f>
        <v>48.7</v>
      </c>
      <c r="DK292">
        <f>'Datastream-M'!CW293</f>
        <v>2.91</v>
      </c>
      <c r="DW292" s="19">
        <f>'[8]weltindexip-usd'!B172</f>
        <v>1.4054136057174051</v>
      </c>
      <c r="EB292">
        <f>'Datastream-M'!DN293</f>
        <v>1.889262</v>
      </c>
      <c r="EF292" s="1" t="str">
        <f>'Datastream-M'!DQ293</f>
        <v>#NA</v>
      </c>
    </row>
    <row r="293" spans="1:136">
      <c r="A293" s="3">
        <v>30787</v>
      </c>
      <c r="B293" t="str">
        <f>'Datastream-M'!B294</f>
        <v>#NA</v>
      </c>
      <c r="C293" s="9">
        <f>[7]Rawdata!D301</f>
        <v>94.212606615352612</v>
      </c>
      <c r="D293" s="9">
        <f>[7]Rawdata!G301</f>
        <v>93.322579275799129</v>
      </c>
      <c r="E293" s="9">
        <f>[7]Rawdata!J301</f>
        <v>95.13090286273551</v>
      </c>
      <c r="F293">
        <f>'Datastream-M'!F294</f>
        <v>48.4</v>
      </c>
      <c r="G293">
        <f>'Datastream-M'!G294</f>
        <v>0.740811</v>
      </c>
      <c r="H293">
        <f>'Datastream-M'!H294</f>
        <v>142.1</v>
      </c>
      <c r="I293">
        <f>'Datastream-M'!I294</f>
        <v>256.5</v>
      </c>
      <c r="J293">
        <f>'Datastream-M'!J294</f>
        <v>5.84</v>
      </c>
      <c r="K293" t="str">
        <f>'Datastream-M'!K294</f>
        <v>#NA</v>
      </c>
      <c r="L293">
        <f>'Datastream-M'!L294</f>
        <v>776.1</v>
      </c>
      <c r="M293">
        <f>'Datastream-M'!M294</f>
        <v>257478</v>
      </c>
      <c r="N293" t="str">
        <f>'Datastream-M'!N294</f>
        <v>#NA</v>
      </c>
      <c r="O293">
        <f>'Datastream-M'!O294</f>
        <v>958</v>
      </c>
      <c r="P293">
        <f>'Datastream-M'!P294</f>
        <v>8.1</v>
      </c>
      <c r="Q293" s="8">
        <v>13</v>
      </c>
      <c r="R293" s="8">
        <v>10</v>
      </c>
      <c r="S293" s="1">
        <f>'[2]Deutschland Monatsdaten'!C293</f>
        <v>0.90975936261318147</v>
      </c>
      <c r="T293" s="1">
        <v>2.2406206699393847</v>
      </c>
      <c r="U293">
        <f>'Datastream-M'!BL294</f>
        <v>20.09</v>
      </c>
      <c r="V293" s="41">
        <f t="shared" si="10"/>
        <v>26.057068741893648</v>
      </c>
      <c r="W293">
        <f>'Datastream-M'!BM294</f>
        <v>18.36</v>
      </c>
      <c r="X293" s="41">
        <f t="shared" si="11"/>
        <v>18.545454545454547</v>
      </c>
      <c r="Y293" t="str">
        <f>'Datastream-M'!W294</f>
        <v>#NA</v>
      </c>
      <c r="Z293" t="str">
        <f>'Datastream-M'!X294</f>
        <v>#NA</v>
      </c>
      <c r="AA293" s="42" t="str">
        <f>'Datastream-M'!Y294</f>
        <v>#NA</v>
      </c>
      <c r="AB293">
        <f>'Datastream-M'!Z294</f>
        <v>97.7</v>
      </c>
      <c r="AE293">
        <f>'Datastream-M'!AC294</f>
        <v>0.740811</v>
      </c>
      <c r="AH293" t="str">
        <f>'Datastream-M'!AD294</f>
        <v>#NA</v>
      </c>
      <c r="AJ293">
        <f>'Datastream-M'!AF294</f>
        <v>77.710842999999997</v>
      </c>
      <c r="AK293">
        <f>'Datastream-M'!AG294</f>
        <v>30.06</v>
      </c>
      <c r="AL293">
        <f>'Datastream-M'!AH294</f>
        <v>50.8</v>
      </c>
      <c r="AQ293" s="2">
        <f>'Datastream-M'!AM294</f>
        <v>58.300800000000002</v>
      </c>
      <c r="AR293" s="2">
        <f>'Datastream-M'!AN294</f>
        <v>101.023</v>
      </c>
      <c r="AS293" s="8">
        <f>'West-Deutschland-Q'!AI294</f>
        <v>13.4</v>
      </c>
      <c r="AT293" s="8">
        <f>100-'West-Deutschland-Q'!AJ294</f>
        <v>98</v>
      </c>
      <c r="AV293" s="19">
        <f>'[5]Deutschland Monatsdaten'!K293</f>
        <v>4.9306007645120182</v>
      </c>
      <c r="AW293" s="1">
        <f>'[5]Deutschland Monatsdaten'!J293</f>
        <v>0.52306734538499144</v>
      </c>
      <c r="BE293">
        <f>'Datastream-M'!AU294</f>
        <v>77.97</v>
      </c>
      <c r="BF293">
        <f>'Datastream-M'!AV294</f>
        <v>99.5</v>
      </c>
      <c r="BH293" s="1">
        <f>'Datastream-M'!AX294</f>
        <v>57.4</v>
      </c>
      <c r="BI293" s="1">
        <f>'Datastream-M'!AY294</f>
        <v>59.5</v>
      </c>
      <c r="BJ293" s="1">
        <f>'Datastream-M'!AZ294</f>
        <v>70.599999999999994</v>
      </c>
      <c r="BK293">
        <f>'Datastream-M'!BA294</f>
        <v>91.2</v>
      </c>
      <c r="BL293">
        <f>'Datastream-M'!BB294</f>
        <v>56.2</v>
      </c>
      <c r="BM293" s="26">
        <f>'Datastream-M'!BC294</f>
        <v>77.2</v>
      </c>
      <c r="BN293" s="26"/>
      <c r="BO293">
        <f>'Datastream-M'!AV293</f>
        <v>99</v>
      </c>
      <c r="BP293" s="38">
        <f t="shared" si="12"/>
        <v>77.099999999999994</v>
      </c>
      <c r="BQ293" s="30">
        <f t="shared" si="13"/>
        <v>40.577151257203255</v>
      </c>
      <c r="BU293" s="40">
        <f>'Datastream-M'!CS294</f>
        <v>100.7</v>
      </c>
      <c r="BV293" s="40">
        <f>'Datastream-M'!CT294</f>
        <v>93.8</v>
      </c>
      <c r="BX293" s="41">
        <f>'Datastream-M'!BG294</f>
        <v>3.81</v>
      </c>
      <c r="BY293" s="41">
        <f>'Datastream-M'!BH294</f>
        <v>3.17</v>
      </c>
      <c r="BZ293" s="40"/>
      <c r="CE293" s="1">
        <v>-0.89661715271498188</v>
      </c>
      <c r="CF293" s="1">
        <v>-0.44476212596535608</v>
      </c>
      <c r="CN293" s="8">
        <f>'West-Deutschland-Q'!AP294</f>
        <v>-20</v>
      </c>
      <c r="CO293" s="8">
        <f>'West-Deutschland-Q'!AQ294</f>
        <v>-13.1</v>
      </c>
      <c r="CV293">
        <f>'Datastream-M'!CF294</f>
        <v>709482</v>
      </c>
      <c r="DE293" s="8">
        <f>'West-Deutschland-Q'!AR294</f>
        <v>56.4</v>
      </c>
      <c r="DK293">
        <f>'Datastream-M'!CW294</f>
        <v>2.35</v>
      </c>
      <c r="DW293" s="19">
        <f>'[8]weltindexip-usd'!B173</f>
        <v>1.4040303496999669</v>
      </c>
      <c r="EB293">
        <f>'Datastream-M'!DN294</f>
        <v>2.0286930000000001</v>
      </c>
      <c r="EF293" s="1" t="str">
        <f>'Datastream-M'!DQ294</f>
        <v>#NA</v>
      </c>
    </row>
    <row r="294" spans="1:136">
      <c r="A294" s="3">
        <v>30817</v>
      </c>
      <c r="B294" t="str">
        <f>'Datastream-M'!B295</f>
        <v>#NA</v>
      </c>
      <c r="C294" s="9">
        <f>[7]Rawdata!D302</f>
        <v>91.516538381526942</v>
      </c>
      <c r="D294" s="9">
        <f>[7]Rawdata!G302</f>
        <v>91.081207284458969</v>
      </c>
      <c r="E294" s="9">
        <f>[7]Rawdata!J302</f>
        <v>91.999021287007594</v>
      </c>
      <c r="F294">
        <f>'Datastream-M'!F295</f>
        <v>49.1</v>
      </c>
      <c r="G294">
        <f>'Datastream-M'!G295</f>
        <v>0.71169000000000004</v>
      </c>
      <c r="H294">
        <f>'Datastream-M'!H295</f>
        <v>146.19999999999999</v>
      </c>
      <c r="I294">
        <f>'Datastream-M'!I295</f>
        <v>257.10000000000002</v>
      </c>
      <c r="J294">
        <f>'Datastream-M'!J295</f>
        <v>6.1</v>
      </c>
      <c r="K294" t="str">
        <f>'Datastream-M'!K295</f>
        <v>#NA</v>
      </c>
      <c r="L294">
        <f>'Datastream-M'!L295</f>
        <v>739.6</v>
      </c>
      <c r="M294">
        <f>'Datastream-M'!M295</f>
        <v>263106</v>
      </c>
      <c r="N294" t="str">
        <f>'Datastream-M'!N295</f>
        <v>#NA</v>
      </c>
      <c r="O294">
        <f>'Datastream-M'!O295</f>
        <v>918</v>
      </c>
      <c r="P294">
        <f>'Datastream-M'!P295</f>
        <v>8.1</v>
      </c>
      <c r="Q294" s="8">
        <v>12</v>
      </c>
      <c r="R294" s="8">
        <v>15</v>
      </c>
      <c r="S294" s="1">
        <f>'[2]Deutschland Monatsdaten'!C294</f>
        <v>0.42991375334422233</v>
      </c>
      <c r="T294" s="1">
        <v>2.264229027278942</v>
      </c>
      <c r="U294">
        <f>'Datastream-M'!BL295</f>
        <v>20.2</v>
      </c>
      <c r="V294" s="41">
        <f t="shared" si="10"/>
        <v>26.165803108808287</v>
      </c>
      <c r="W294">
        <f>'Datastream-M'!BM295</f>
        <v>18.2</v>
      </c>
      <c r="X294" s="41">
        <f t="shared" si="11"/>
        <v>18.291457286432163</v>
      </c>
      <c r="Y294" t="str">
        <f>'Datastream-M'!W295</f>
        <v>#NA</v>
      </c>
      <c r="Z294" t="str">
        <f>'Datastream-M'!X295</f>
        <v>#NA</v>
      </c>
      <c r="AA294" s="42" t="str">
        <f>'Datastream-M'!Y295</f>
        <v>#NA</v>
      </c>
      <c r="AB294">
        <f>'Datastream-M'!Z295</f>
        <v>96.2</v>
      </c>
      <c r="AE294">
        <f>'Datastream-M'!AC295</f>
        <v>0.71169000000000004</v>
      </c>
      <c r="AH294" t="str">
        <f>'Datastream-M'!AD295</f>
        <v>#NA</v>
      </c>
      <c r="AJ294">
        <f>'Datastream-M'!AF295</f>
        <v>76.877470000000002</v>
      </c>
      <c r="AK294">
        <f>'Datastream-M'!AG295</f>
        <v>29.76</v>
      </c>
      <c r="AL294">
        <f>'Datastream-M'!AH295</f>
        <v>50.9</v>
      </c>
      <c r="AQ294" s="2">
        <f>'Datastream-M'!AM295</f>
        <v>58.290500000000002</v>
      </c>
      <c r="AR294" s="2">
        <f>'Datastream-M'!AN295</f>
        <v>100.84829999999999</v>
      </c>
      <c r="AS294" s="8">
        <f>'West-Deutschland-Q'!AI295</f>
        <v>32.4</v>
      </c>
      <c r="AT294" s="8">
        <f>100-'West-Deutschland-Q'!AJ295</f>
        <v>85</v>
      </c>
      <c r="AV294" s="19">
        <f>'[5]Deutschland Monatsdaten'!K294</f>
        <v>4.956939899225838</v>
      </c>
      <c r="AW294" s="1">
        <f>'[5]Deutschland Monatsdaten'!J294</f>
        <v>0.47703874090662735</v>
      </c>
      <c r="BE294">
        <f>'Datastream-M'!AU295</f>
        <v>77.13</v>
      </c>
      <c r="BF294">
        <f>'Datastream-M'!AV295</f>
        <v>101.1</v>
      </c>
      <c r="BH294" s="1">
        <f>'Datastream-M'!AX295</f>
        <v>57.2</v>
      </c>
      <c r="BI294" s="1">
        <f>'Datastream-M'!AY295</f>
        <v>59.4</v>
      </c>
      <c r="BJ294" s="1">
        <f>'Datastream-M'!AZ295</f>
        <v>70.5</v>
      </c>
      <c r="BK294">
        <f>'Datastream-M'!BA295</f>
        <v>94.6</v>
      </c>
      <c r="BL294">
        <f>'Datastream-M'!BB295</f>
        <v>53.8</v>
      </c>
      <c r="BM294" s="26">
        <f>'Datastream-M'!BC295</f>
        <v>77.599999999999994</v>
      </c>
      <c r="BN294" s="26"/>
      <c r="BO294">
        <f>'Datastream-M'!AV294</f>
        <v>99.5</v>
      </c>
      <c r="BP294" s="38">
        <f t="shared" si="12"/>
        <v>77.2</v>
      </c>
      <c r="BQ294" s="30">
        <f t="shared" si="13"/>
        <v>41.815959195717234</v>
      </c>
      <c r="BU294" s="40">
        <f>'Datastream-M'!CS295</f>
        <v>99.8</v>
      </c>
      <c r="BV294" s="40">
        <f>'Datastream-M'!CT295</f>
        <v>91.6</v>
      </c>
      <c r="BX294" s="41">
        <f>'Datastream-M'!BG295</f>
        <v>3.8</v>
      </c>
      <c r="BY294" s="41">
        <f>'Datastream-M'!BH295</f>
        <v>3.45</v>
      </c>
      <c r="BZ294" s="40"/>
      <c r="CE294" s="1">
        <v>-0.69972073603339091</v>
      </c>
      <c r="CF294" s="1">
        <v>-0.62449274438714175</v>
      </c>
      <c r="CN294" s="8">
        <f>'West-Deutschland-Q'!AP295</f>
        <v>-27.7</v>
      </c>
      <c r="CO294" s="8">
        <f>'West-Deutschland-Q'!AQ295</f>
        <v>-18</v>
      </c>
      <c r="CV294">
        <f>'Datastream-M'!CF295</f>
        <v>713883</v>
      </c>
      <c r="DE294" s="8">
        <f>'West-Deutschland-Q'!AR295</f>
        <v>57.7</v>
      </c>
      <c r="DK294">
        <f>'Datastream-M'!CW295</f>
        <v>2.56</v>
      </c>
      <c r="DW294" s="19">
        <f>'[8]weltindexip-usd'!B174</f>
        <v>1.4189842418353538</v>
      </c>
      <c r="EB294">
        <f>'Datastream-M'!DN295</f>
        <v>2.1415760000000001</v>
      </c>
      <c r="EF294" s="1" t="str">
        <f>'Datastream-M'!DQ295</f>
        <v>#NA</v>
      </c>
    </row>
    <row r="295" spans="1:136">
      <c r="A295" s="3">
        <v>30848</v>
      </c>
      <c r="B295" t="str">
        <f>'Datastream-M'!B296</f>
        <v>#NA</v>
      </c>
      <c r="C295" s="9">
        <f>[7]Rawdata!D303</f>
        <v>90.867484917828165</v>
      </c>
      <c r="D295" s="9">
        <f>[7]Rawdata!G303</f>
        <v>89.298297745892938</v>
      </c>
      <c r="E295" s="9">
        <f>[7]Rawdata!J303</f>
        <v>92.439442133594326</v>
      </c>
      <c r="F295">
        <f>'Datastream-M'!F296</f>
        <v>44.7</v>
      </c>
      <c r="G295">
        <f>'Datastream-M'!G296</f>
        <v>0.71419900000000003</v>
      </c>
      <c r="H295">
        <f>'Datastream-M'!H296</f>
        <v>145.1</v>
      </c>
      <c r="I295">
        <f>'Datastream-M'!I296</f>
        <v>258.60000000000002</v>
      </c>
      <c r="J295">
        <f>'Datastream-M'!J296</f>
        <v>6.13</v>
      </c>
      <c r="K295" t="str">
        <f>'Datastream-M'!K296</f>
        <v>#NA</v>
      </c>
      <c r="L295">
        <f>'Datastream-M'!L296</f>
        <v>763.3</v>
      </c>
      <c r="M295">
        <f>'Datastream-M'!M296</f>
        <v>155624</v>
      </c>
      <c r="N295" t="str">
        <f>'Datastream-M'!N296</f>
        <v>#NA</v>
      </c>
      <c r="O295">
        <f>'Datastream-M'!O296</f>
        <v>1066</v>
      </c>
      <c r="P295">
        <f>'Datastream-M'!P296</f>
        <v>8.1</v>
      </c>
      <c r="Q295" s="8">
        <v>13</v>
      </c>
      <c r="R295" s="8">
        <v>13</v>
      </c>
      <c r="S295" s="1">
        <f>'[2]Deutschland Monatsdaten'!C295</f>
        <v>0.58391237095188109</v>
      </c>
      <c r="T295" s="1">
        <v>2.272262218086742</v>
      </c>
      <c r="U295">
        <f>'Datastream-M'!BL296</f>
        <v>18.510000000000002</v>
      </c>
      <c r="V295" s="41">
        <f t="shared" si="10"/>
        <v>23.853092783505158</v>
      </c>
      <c r="W295">
        <f>'Datastream-M'!BM296</f>
        <v>17.899999999999999</v>
      </c>
      <c r="X295" s="41">
        <f t="shared" si="11"/>
        <v>17.705242334322453</v>
      </c>
      <c r="Y295" t="str">
        <f>'Datastream-M'!W296</f>
        <v>#NA</v>
      </c>
      <c r="Z295" t="str">
        <f>'Datastream-M'!X296</f>
        <v>#NA</v>
      </c>
      <c r="AA295" s="42" t="str">
        <f>'Datastream-M'!Y296</f>
        <v>#NA</v>
      </c>
      <c r="AB295">
        <f>'Datastream-M'!Z296</f>
        <v>96.7</v>
      </c>
      <c r="AE295">
        <f>'Datastream-M'!AC296</f>
        <v>0.71419900000000003</v>
      </c>
      <c r="AH295" t="str">
        <f>'Datastream-M'!AD296</f>
        <v>#NA</v>
      </c>
      <c r="AJ295">
        <f>'Datastream-M'!AF296</f>
        <v>77.106046000000006</v>
      </c>
      <c r="AK295">
        <f>'Datastream-M'!AG296</f>
        <v>29.06</v>
      </c>
      <c r="AL295">
        <f>'Datastream-M'!AH296</f>
        <v>51.1</v>
      </c>
      <c r="AQ295" s="2">
        <f>'Datastream-M'!AM296</f>
        <v>58.312100000000001</v>
      </c>
      <c r="AR295" s="2">
        <f>'Datastream-M'!AN296</f>
        <v>100.72620000000001</v>
      </c>
      <c r="AS295" s="8">
        <f>'West-Deutschland-Q'!AI296</f>
        <v>28.7</v>
      </c>
      <c r="AT295" s="8">
        <f>100-'West-Deutschland-Q'!AJ296</f>
        <v>89</v>
      </c>
      <c r="AV295" s="19">
        <f>'[5]Deutschland Monatsdaten'!K295</f>
        <v>4.9876809854958264</v>
      </c>
      <c r="AW295" s="1">
        <f>'[5]Deutschland Monatsdaten'!J295</f>
        <v>0.50758046999748641</v>
      </c>
      <c r="BE295">
        <f>'Datastream-M'!AU296</f>
        <v>77.599999999999994</v>
      </c>
      <c r="BF295">
        <f>'Datastream-M'!AV296</f>
        <v>100.9</v>
      </c>
      <c r="BH295" s="1">
        <f>'Datastream-M'!AX296</f>
        <v>56.3</v>
      </c>
      <c r="BI295" s="1">
        <f>'Datastream-M'!AY296</f>
        <v>58.2</v>
      </c>
      <c r="BJ295" s="1">
        <f>'Datastream-M'!AZ296</f>
        <v>68</v>
      </c>
      <c r="BK295">
        <f>'Datastream-M'!BA296</f>
        <v>90.5</v>
      </c>
      <c r="BL295">
        <f>'Datastream-M'!BB296</f>
        <v>52.4</v>
      </c>
      <c r="BM295" s="26">
        <f>'Datastream-M'!BC296</f>
        <v>77.7</v>
      </c>
      <c r="BN295" s="26"/>
      <c r="BO295">
        <f>'Datastream-M'!AV295</f>
        <v>101.1</v>
      </c>
      <c r="BP295" s="38">
        <f t="shared" si="12"/>
        <v>77.599999999999994</v>
      </c>
      <c r="BQ295" s="30">
        <f t="shared" si="13"/>
        <v>40.688939637271965</v>
      </c>
      <c r="BU295" s="40">
        <f>'Datastream-M'!CS296</f>
        <v>99.8</v>
      </c>
      <c r="BV295" s="40">
        <f>'Datastream-M'!CT296</f>
        <v>92.7</v>
      </c>
      <c r="BX295" s="41">
        <f>'Datastream-M'!BG296</f>
        <v>3.83</v>
      </c>
      <c r="BY295" s="41">
        <f>'Datastream-M'!BH296</f>
        <v>3.93</v>
      </c>
      <c r="BZ295" s="40"/>
      <c r="CE295" s="1">
        <v>-0.7534863356194238</v>
      </c>
      <c r="CF295" s="1">
        <v>-0.5375982542138914</v>
      </c>
      <c r="CN295" s="8">
        <f>'West-Deutschland-Q'!AP296</f>
        <v>-24.8</v>
      </c>
      <c r="CO295" s="8">
        <f>'West-Deutschland-Q'!AQ296</f>
        <v>-26</v>
      </c>
      <c r="CV295">
        <f>'Datastream-M'!CF296</f>
        <v>721111</v>
      </c>
      <c r="DE295" s="8">
        <f>'West-Deutschland-Q'!AR296</f>
        <v>59.2</v>
      </c>
      <c r="DK295">
        <f>'Datastream-M'!CW296</f>
        <v>2.2999999999999998</v>
      </c>
      <c r="DW295" s="19">
        <f>'[8]weltindexip-usd'!B175</f>
        <v>1.4126369217653338</v>
      </c>
      <c r="EB295">
        <f>'Datastream-M'!DN296</f>
        <v>2.188294</v>
      </c>
      <c r="EF295" s="1" t="str">
        <f>'Datastream-M'!DQ296</f>
        <v>#NA</v>
      </c>
    </row>
    <row r="296" spans="1:136">
      <c r="A296" s="3">
        <v>30878</v>
      </c>
      <c r="B296" t="str">
        <f>'Datastream-M'!B297</f>
        <v>#NA</v>
      </c>
      <c r="C296" s="9">
        <f>[7]Rawdata!D304</f>
        <v>93.46369877262326</v>
      </c>
      <c r="D296" s="9">
        <f>[7]Rawdata!G304</f>
        <v>93.220698730738206</v>
      </c>
      <c r="E296" s="9">
        <f>[7]Rawdata!J304</f>
        <v>93.711769023733794</v>
      </c>
      <c r="F296">
        <f>'Datastream-M'!F297</f>
        <v>48.9</v>
      </c>
      <c r="G296">
        <f>'Datastream-M'!G297</f>
        <v>0.68682799999999999</v>
      </c>
      <c r="H296">
        <f>'Datastream-M'!H297</f>
        <v>148.6</v>
      </c>
      <c r="I296">
        <f>'Datastream-M'!I297</f>
        <v>259.60000000000002</v>
      </c>
      <c r="J296">
        <f>'Datastream-M'!J297</f>
        <v>6.13</v>
      </c>
      <c r="K296" t="str">
        <f>'Datastream-M'!K297</f>
        <v>#NA</v>
      </c>
      <c r="L296">
        <f>'Datastream-M'!L297</f>
        <v>717.5</v>
      </c>
      <c r="M296">
        <f>'Datastream-M'!M297</f>
        <v>154003</v>
      </c>
      <c r="N296" t="str">
        <f>'Datastream-M'!N297</f>
        <v>#NA</v>
      </c>
      <c r="O296">
        <f>'Datastream-M'!O297</f>
        <v>981</v>
      </c>
      <c r="P296">
        <f>'Datastream-M'!P297</f>
        <v>8.1999999999999993</v>
      </c>
      <c r="Q296" s="8">
        <v>14</v>
      </c>
      <c r="R296" s="8">
        <v>8</v>
      </c>
      <c r="S296" s="1">
        <f>'[2]Deutschland Monatsdaten'!C296</f>
        <v>-3.9537605307157851E-2</v>
      </c>
      <c r="T296" s="1">
        <v>2.2509418031560315</v>
      </c>
      <c r="U296">
        <f>'Datastream-M'!BL297</f>
        <v>20.25</v>
      </c>
      <c r="V296" s="41">
        <f t="shared" si="10"/>
        <v>26.061776061776058</v>
      </c>
      <c r="W296">
        <f>'Datastream-M'!BM297</f>
        <v>18.66</v>
      </c>
      <c r="X296" s="41">
        <f t="shared" si="11"/>
        <v>18.493557978196232</v>
      </c>
      <c r="Y296" t="str">
        <f>'Datastream-M'!W297</f>
        <v>#NA</v>
      </c>
      <c r="Z296" t="str">
        <f>'Datastream-M'!X297</f>
        <v>#NA</v>
      </c>
      <c r="AA296" s="42" t="str">
        <f>'Datastream-M'!Y297</f>
        <v>#NA</v>
      </c>
      <c r="AB296">
        <f>'Datastream-M'!Z297</f>
        <v>95.8</v>
      </c>
      <c r="AE296">
        <f>'Datastream-M'!AC297</f>
        <v>0.68682799999999999</v>
      </c>
      <c r="AH296" t="str">
        <f>'Datastream-M'!AD297</f>
        <v>#NA</v>
      </c>
      <c r="AJ296">
        <f>'Datastream-M'!AF297</f>
        <v>76.900295999999997</v>
      </c>
      <c r="AK296">
        <f>'Datastream-M'!AG297</f>
        <v>27.93</v>
      </c>
      <c r="AL296">
        <f>'Datastream-M'!AH297</f>
        <v>51.2</v>
      </c>
      <c r="AQ296" s="2">
        <f>'Datastream-M'!AM297</f>
        <v>58.3752</v>
      </c>
      <c r="AR296" s="2">
        <f>'Datastream-M'!AN297</f>
        <v>100.6733</v>
      </c>
      <c r="AS296" s="8">
        <f>'West-Deutschland-Q'!AI297</f>
        <v>21.3</v>
      </c>
      <c r="AT296" s="8">
        <f>100-'West-Deutschland-Q'!AJ297</f>
        <v>96</v>
      </c>
      <c r="AV296" s="19">
        <f>'[5]Deutschland Monatsdaten'!K296</f>
        <v>5.0121007218541163</v>
      </c>
      <c r="AW296" s="1">
        <f>'[5]Deutschland Monatsdaten'!J296</f>
        <v>0.41151322929595413</v>
      </c>
      <c r="BE296">
        <f>'Datastream-M'!AU297</f>
        <v>77.08</v>
      </c>
      <c r="BF296">
        <f>'Datastream-M'!AV297</f>
        <v>101.3</v>
      </c>
      <c r="BH296" s="1">
        <f>'Datastream-M'!AX297</f>
        <v>54.5</v>
      </c>
      <c r="BI296" s="1">
        <f>'Datastream-M'!AY297</f>
        <v>56.1</v>
      </c>
      <c r="BJ296" s="1">
        <f>'Datastream-M'!AZ297</f>
        <v>63.9</v>
      </c>
      <c r="BK296">
        <f>'Datastream-M'!BA297</f>
        <v>83</v>
      </c>
      <c r="BL296">
        <f>'Datastream-M'!BB297</f>
        <v>50.7</v>
      </c>
      <c r="BM296" s="26">
        <f>'Datastream-M'!BC297</f>
        <v>77.8</v>
      </c>
      <c r="BN296" s="26"/>
      <c r="BO296">
        <f>'Datastream-M'!AV296</f>
        <v>100.9</v>
      </c>
      <c r="BP296" s="38">
        <f t="shared" si="12"/>
        <v>77.7</v>
      </c>
      <c r="BQ296" s="30">
        <f t="shared" si="13"/>
        <v>40.665202932903142</v>
      </c>
      <c r="BU296" s="40">
        <f>'Datastream-M'!CS297</f>
        <v>99.2</v>
      </c>
      <c r="BV296" s="40">
        <f>'Datastream-M'!CT297</f>
        <v>91.4</v>
      </c>
      <c r="BX296" s="41">
        <f>'Datastream-M'!BG297</f>
        <v>4.01</v>
      </c>
      <c r="BY296" s="41">
        <f>'Datastream-M'!BH297</f>
        <v>3.67</v>
      </c>
      <c r="BZ296" s="40"/>
      <c r="CE296" s="1">
        <v>-0.61530619771885064</v>
      </c>
      <c r="CF296" s="1">
        <v>-0.69618584576423004</v>
      </c>
      <c r="CN296" s="8">
        <f>'West-Deutschland-Q'!AP297</f>
        <v>-22.6</v>
      </c>
      <c r="CO296" s="8">
        <f>'West-Deutschland-Q'!AQ297</f>
        <v>-21</v>
      </c>
      <c r="CV296">
        <f>'Datastream-M'!CF297</f>
        <v>722985</v>
      </c>
      <c r="DE296" s="8">
        <f>'West-Deutschland-Q'!AR297</f>
        <v>57.9</v>
      </c>
      <c r="DK296">
        <f>'Datastream-M'!CW297</f>
        <v>2.56</v>
      </c>
      <c r="DW296" s="19">
        <f>'[8]weltindexip-usd'!B176</f>
        <v>1.4246514805434711</v>
      </c>
      <c r="EB296">
        <f>'Datastream-M'!DN297</f>
        <v>2.2243019999999998</v>
      </c>
      <c r="EF296" s="1" t="str">
        <f>'Datastream-M'!DQ297</f>
        <v>#NA</v>
      </c>
    </row>
    <row r="297" spans="1:136">
      <c r="A297" s="3">
        <v>30909</v>
      </c>
      <c r="B297" t="str">
        <f>'Datastream-M'!B298</f>
        <v>#NA</v>
      </c>
      <c r="C297" s="9">
        <f>[7]Rawdata!D305</f>
        <v>93.563553151653849</v>
      </c>
      <c r="D297" s="9">
        <f>[7]Rawdata!G305</f>
        <v>93.577280638451413</v>
      </c>
      <c r="E297" s="9">
        <f>[7]Rawdata!J305</f>
        <v>93.467090775630041</v>
      </c>
      <c r="F297">
        <f>'Datastream-M'!F298</f>
        <v>49.3</v>
      </c>
      <c r="G297">
        <f>'Datastream-M'!G298</f>
        <v>0.67791100000000004</v>
      </c>
      <c r="H297">
        <f>'Datastream-M'!H298</f>
        <v>142.5</v>
      </c>
      <c r="I297">
        <f>'Datastream-M'!I298</f>
        <v>261.60000000000002</v>
      </c>
      <c r="J297">
        <f>'Datastream-M'!J298</f>
        <v>6.02</v>
      </c>
      <c r="K297" t="str">
        <f>'Datastream-M'!K298</f>
        <v>#NA</v>
      </c>
      <c r="L297">
        <f>'Datastream-M'!L298</f>
        <v>751.1</v>
      </c>
      <c r="M297">
        <f>'Datastream-M'!M298</f>
        <v>156797</v>
      </c>
      <c r="N297" t="str">
        <f>'Datastream-M'!N298</f>
        <v>#NA</v>
      </c>
      <c r="O297">
        <f>'Datastream-M'!O298</f>
        <v>994</v>
      </c>
      <c r="P297">
        <f>'Datastream-M'!P298</f>
        <v>8.1999999999999993</v>
      </c>
      <c r="Q297" s="8">
        <v>18</v>
      </c>
      <c r="R297" s="8">
        <v>12</v>
      </c>
      <c r="S297" s="1">
        <f>'[2]Deutschland Monatsdaten'!C297</f>
        <v>6.394658623868392E-3</v>
      </c>
      <c r="T297" s="1">
        <v>2.2943625696500209</v>
      </c>
      <c r="U297">
        <f>'Datastream-M'!BL298</f>
        <v>21.37</v>
      </c>
      <c r="V297" s="41">
        <f t="shared" si="10"/>
        <v>27.467866323907458</v>
      </c>
      <c r="W297">
        <f>'Datastream-M'!BM298</f>
        <v>18.920000000000002</v>
      </c>
      <c r="X297" s="41">
        <f t="shared" si="11"/>
        <v>18.67719644619941</v>
      </c>
      <c r="Y297" t="str">
        <f>'Datastream-M'!W298</f>
        <v>#NA</v>
      </c>
      <c r="Z297" t="str">
        <f>'Datastream-M'!X298</f>
        <v>#NA</v>
      </c>
      <c r="AA297" s="42" t="str">
        <f>'Datastream-M'!Y298</f>
        <v>#NA</v>
      </c>
      <c r="AB297">
        <f>'Datastream-M'!Z298</f>
        <v>95.1</v>
      </c>
      <c r="AE297">
        <f>'Datastream-M'!AC298</f>
        <v>0.67791100000000004</v>
      </c>
      <c r="AH297" t="str">
        <f>'Datastream-M'!AD298</f>
        <v>#NA</v>
      </c>
      <c r="AJ297">
        <f>'Datastream-M'!AF298</f>
        <v>76.719057000000006</v>
      </c>
      <c r="AK297">
        <f>'Datastream-M'!AG298</f>
        <v>28.22</v>
      </c>
      <c r="AL297">
        <f>'Datastream-M'!AH298</f>
        <v>51.4</v>
      </c>
      <c r="AQ297" s="2">
        <f>'Datastream-M'!AM298</f>
        <v>58.464199999999998</v>
      </c>
      <c r="AR297" s="2">
        <f>'Datastream-M'!AN298</f>
        <v>100.66240000000001</v>
      </c>
      <c r="AS297" s="8">
        <f>'West-Deutschland-Q'!AI298</f>
        <v>17.600000000000001</v>
      </c>
      <c r="AT297" s="8">
        <f>100-'West-Deutschland-Q'!AJ298</f>
        <v>100</v>
      </c>
      <c r="AV297" s="19">
        <f>'[5]Deutschland Monatsdaten'!K297</f>
        <v>5.0425414160309154</v>
      </c>
      <c r="AW297" s="1">
        <f>'[5]Deutschland Monatsdaten'!J297</f>
        <v>0.48725611218594239</v>
      </c>
      <c r="BE297">
        <f>'Datastream-M'!AU298</f>
        <v>76.67</v>
      </c>
      <c r="BF297">
        <f>'Datastream-M'!AV298</f>
        <v>102.1</v>
      </c>
      <c r="BH297" s="1">
        <f>'Datastream-M'!AX298</f>
        <v>55.2</v>
      </c>
      <c r="BI297" s="1">
        <f>'Datastream-M'!AY298</f>
        <v>56.4</v>
      </c>
      <c r="BJ297" s="1">
        <f>'Datastream-M'!AZ298</f>
        <v>62.5</v>
      </c>
      <c r="BK297">
        <f>'Datastream-M'!BA298</f>
        <v>80.8</v>
      </c>
      <c r="BL297">
        <f>'Datastream-M'!BB298</f>
        <v>49.7</v>
      </c>
      <c r="BM297" s="26">
        <f>'Datastream-M'!BC298</f>
        <v>78.099999999999994</v>
      </c>
      <c r="BN297" s="26"/>
      <c r="BO297">
        <f>'Datastream-M'!AV297</f>
        <v>101.3</v>
      </c>
      <c r="BP297" s="38">
        <f t="shared" si="12"/>
        <v>77.8</v>
      </c>
      <c r="BQ297" s="30">
        <f t="shared" si="13"/>
        <v>41.627883306215708</v>
      </c>
      <c r="BU297" s="40">
        <f>'Datastream-M'!CS298</f>
        <v>98.8</v>
      </c>
      <c r="BV297" s="40">
        <f>'Datastream-M'!CT298</f>
        <v>90.3</v>
      </c>
      <c r="BX297" s="41">
        <f>'Datastream-M'!BG298</f>
        <v>3.89</v>
      </c>
      <c r="BY297" s="41">
        <f>'Datastream-M'!BH298</f>
        <v>3.36</v>
      </c>
      <c r="BZ297" s="40"/>
      <c r="CE297" s="1">
        <v>-0.77128273534591363</v>
      </c>
      <c r="CF297" s="1">
        <v>-0.39793304256219975</v>
      </c>
      <c r="CN297" s="8">
        <f>'West-Deutschland-Q'!AP298</f>
        <v>-26.5</v>
      </c>
      <c r="CO297" s="8">
        <f>'West-Deutschland-Q'!AQ298</f>
        <v>-24</v>
      </c>
      <c r="CV297">
        <f>'Datastream-M'!CF298</f>
        <v>726289</v>
      </c>
      <c r="DE297" s="8">
        <f>'West-Deutschland-Q'!AR298</f>
        <v>56.8</v>
      </c>
      <c r="DK297">
        <f>'Datastream-M'!CW298</f>
        <v>2.2999999999999998</v>
      </c>
      <c r="DW297" s="19">
        <f>'[8]weltindexip-usd'!B177</f>
        <v>1.4351040989330022</v>
      </c>
      <c r="EB297">
        <f>'Datastream-M'!DN298</f>
        <v>2.2369080000000001</v>
      </c>
      <c r="EF297" s="1" t="str">
        <f>'Datastream-M'!DQ298</f>
        <v>#NA</v>
      </c>
    </row>
    <row r="298" spans="1:136">
      <c r="A298" s="3">
        <v>30940</v>
      </c>
      <c r="B298" t="str">
        <f>'Datastream-M'!B299</f>
        <v>#NA</v>
      </c>
      <c r="C298" s="9">
        <f>[7]Rawdata!D306</f>
        <v>93.913043478260875</v>
      </c>
      <c r="D298" s="9">
        <f>[7]Rawdata!G306</f>
        <v>94.188563908816917</v>
      </c>
      <c r="E298" s="9">
        <f>[7]Rawdata!J306</f>
        <v>93.662833374113035</v>
      </c>
      <c r="F298">
        <f>'Datastream-M'!F299</f>
        <v>50</v>
      </c>
      <c r="G298">
        <f>'Datastream-M'!G299</f>
        <v>0.64663599999999999</v>
      </c>
      <c r="H298">
        <f>'Datastream-M'!H299</f>
        <v>148.69999999999999</v>
      </c>
      <c r="I298">
        <f>'Datastream-M'!I299</f>
        <v>263.8</v>
      </c>
      <c r="J298">
        <f>'Datastream-M'!J299</f>
        <v>5.82</v>
      </c>
      <c r="K298" t="str">
        <f>'Datastream-M'!K299</f>
        <v>#NA</v>
      </c>
      <c r="L298">
        <f>'Datastream-M'!L299</f>
        <v>799</v>
      </c>
      <c r="M298">
        <f>'Datastream-M'!M299</f>
        <v>194055</v>
      </c>
      <c r="N298" t="str">
        <f>'Datastream-M'!N299</f>
        <v>#NA</v>
      </c>
      <c r="O298">
        <f>'Datastream-M'!O299</f>
        <v>968</v>
      </c>
      <c r="P298">
        <f>'Datastream-M'!P299</f>
        <v>8.1999999999999993</v>
      </c>
      <c r="Q298" s="8">
        <v>12</v>
      </c>
      <c r="R298" s="8">
        <v>12</v>
      </c>
      <c r="S298" s="1">
        <f>'[2]Deutschland Monatsdaten'!C298</f>
        <v>-0.31864118803283215</v>
      </c>
      <c r="T298" s="1">
        <v>2.3001669931960369</v>
      </c>
      <c r="U298">
        <f>'Datastream-M'!BL299</f>
        <v>21.93</v>
      </c>
      <c r="V298" s="41">
        <f t="shared" si="10"/>
        <v>28.079385403329066</v>
      </c>
      <c r="W298">
        <f>'Datastream-M'!BM299</f>
        <v>19.38</v>
      </c>
      <c r="X298" s="41">
        <f t="shared" si="11"/>
        <v>18.981390793339862</v>
      </c>
      <c r="Y298" t="str">
        <f>'Datastream-M'!W299</f>
        <v>#NA</v>
      </c>
      <c r="Z298" t="str">
        <f>'Datastream-M'!X299</f>
        <v>#NA</v>
      </c>
      <c r="AA298" s="42" t="str">
        <f>'Datastream-M'!Y299</f>
        <v>#NA</v>
      </c>
      <c r="AB298">
        <f>'Datastream-M'!Z299</f>
        <v>93.6</v>
      </c>
      <c r="AE298">
        <f>'Datastream-M'!AC299</f>
        <v>0.64663599999999999</v>
      </c>
      <c r="AH298" t="str">
        <f>'Datastream-M'!AD299</f>
        <v>#NA</v>
      </c>
      <c r="AJ298">
        <f>'Datastream-M'!AF299</f>
        <v>75.895449999999997</v>
      </c>
      <c r="AK298">
        <f>'Datastream-M'!AG299</f>
        <v>28.22</v>
      </c>
      <c r="AL298">
        <f>'Datastream-M'!AH299</f>
        <v>51.5</v>
      </c>
      <c r="AQ298" s="2">
        <f>'Datastream-M'!AM299</f>
        <v>58.564900000000002</v>
      </c>
      <c r="AR298" s="2">
        <f>'Datastream-M'!AN299</f>
        <v>100.6687</v>
      </c>
      <c r="AS298" s="8">
        <f>'West-Deutschland-Q'!AI299</f>
        <v>28.8</v>
      </c>
      <c r="AT298" s="8">
        <f>100-'West-Deutschland-Q'!AJ299</f>
        <v>89</v>
      </c>
      <c r="AV298" s="19">
        <f>'[5]Deutschland Monatsdaten'!K298</f>
        <v>5.0661389286173169</v>
      </c>
      <c r="AW298" s="1">
        <f>'[5]Deutschland Monatsdaten'!J298</f>
        <v>0.40678343667357392</v>
      </c>
      <c r="BE298">
        <f>'Datastream-M'!AU299</f>
        <v>75.78</v>
      </c>
      <c r="BF298">
        <f>'Datastream-M'!AV299</f>
        <v>103.1</v>
      </c>
      <c r="BH298" s="1">
        <f>'Datastream-M'!AX299</f>
        <v>55.3</v>
      </c>
      <c r="BI298" s="1">
        <f>'Datastream-M'!AY299</f>
        <v>56.3</v>
      </c>
      <c r="BJ298" s="1">
        <f>'Datastream-M'!AZ299</f>
        <v>61.3</v>
      </c>
      <c r="BK298">
        <f>'Datastream-M'!BA299</f>
        <v>81</v>
      </c>
      <c r="BL298">
        <f>'Datastream-M'!BB299</f>
        <v>47.7</v>
      </c>
      <c r="BM298" s="26">
        <f>'Datastream-M'!BC299</f>
        <v>78.3</v>
      </c>
      <c r="BN298" s="26"/>
      <c r="BO298">
        <f>'Datastream-M'!AV298</f>
        <v>102.1</v>
      </c>
      <c r="BP298" s="38">
        <f t="shared" si="12"/>
        <v>78.099999999999994</v>
      </c>
      <c r="BQ298" s="30">
        <f t="shared" si="13"/>
        <v>43.641244842538924</v>
      </c>
      <c r="BU298" s="40">
        <f>'Datastream-M'!CS299</f>
        <v>98.3</v>
      </c>
      <c r="BV298" s="40">
        <f>'Datastream-M'!CT299</f>
        <v>87.8</v>
      </c>
      <c r="BX298" s="41">
        <f>'Datastream-M'!BG299</f>
        <v>3.85</v>
      </c>
      <c r="BY298" s="41">
        <f>'Datastream-M'!BH299</f>
        <v>3.23</v>
      </c>
      <c r="BZ298" s="40"/>
      <c r="CE298" s="1">
        <v>-0.81459115525312509</v>
      </c>
      <c r="CF298" s="1">
        <v>-0.53031437343600185</v>
      </c>
      <c r="CN298" s="8">
        <f>'West-Deutschland-Q'!AP299</f>
        <v>-22.5</v>
      </c>
      <c r="CO298" s="8">
        <f>'West-Deutschland-Q'!AQ299</f>
        <v>-26</v>
      </c>
      <c r="CV298">
        <f>'Datastream-M'!CF299</f>
        <v>733878</v>
      </c>
      <c r="DE298" s="8">
        <f>'West-Deutschland-Q'!AR299</f>
        <v>57.8</v>
      </c>
      <c r="DK298">
        <f>'Datastream-M'!CW299</f>
        <v>2.35</v>
      </c>
      <c r="DW298" s="19">
        <f>'[8]weltindexip-usd'!B178</f>
        <v>1.4337353544804932</v>
      </c>
      <c r="EB298">
        <f>'Datastream-M'!DN299</f>
        <v>2.28532</v>
      </c>
      <c r="EF298" s="1" t="str">
        <f>'Datastream-M'!DQ299</f>
        <v>#NA</v>
      </c>
    </row>
    <row r="299" spans="1:136">
      <c r="A299" s="3">
        <v>30970</v>
      </c>
      <c r="B299" t="str">
        <f>'Datastream-M'!B300</f>
        <v>#NA</v>
      </c>
      <c r="C299" s="9">
        <f>[7]Rawdata!D307</f>
        <v>94.661951320990227</v>
      </c>
      <c r="D299" s="9">
        <f>[7]Rawdata!G307</f>
        <v>95.51301099460882</v>
      </c>
      <c r="E299" s="9">
        <f>[7]Rawdata!J307</f>
        <v>93.809640322975284</v>
      </c>
      <c r="F299">
        <f>'Datastream-M'!F300</f>
        <v>50.1</v>
      </c>
      <c r="G299">
        <f>'Datastream-M'!G300</f>
        <v>0.63759100000000002</v>
      </c>
      <c r="H299">
        <f>'Datastream-M'!H300</f>
        <v>144.5</v>
      </c>
      <c r="I299">
        <f>'Datastream-M'!I300</f>
        <v>263.10000000000002</v>
      </c>
      <c r="J299">
        <f>'Datastream-M'!J300</f>
        <v>6.07</v>
      </c>
      <c r="K299" t="str">
        <f>'Datastream-M'!K300</f>
        <v>#NA</v>
      </c>
      <c r="L299">
        <f>'Datastream-M'!L300</f>
        <v>802.3</v>
      </c>
      <c r="M299">
        <f>'Datastream-M'!M300</f>
        <v>214579</v>
      </c>
      <c r="N299" t="str">
        <f>'Datastream-M'!N300</f>
        <v>#NA</v>
      </c>
      <c r="O299">
        <f>'Datastream-M'!O300</f>
        <v>952</v>
      </c>
      <c r="P299">
        <f>'Datastream-M'!P300</f>
        <v>8.1999999999999993</v>
      </c>
      <c r="Q299" s="8">
        <v>11</v>
      </c>
      <c r="R299" s="8">
        <v>15</v>
      </c>
      <c r="S299" s="1">
        <f>'[2]Deutschland Monatsdaten'!C299</f>
        <v>1.9767397771822591E-2</v>
      </c>
      <c r="T299" s="1">
        <v>2.277191780858141</v>
      </c>
      <c r="U299">
        <f>'Datastream-M'!BL300</f>
        <v>21.99</v>
      </c>
      <c r="V299" s="41">
        <f t="shared" si="10"/>
        <v>28.084291187739463</v>
      </c>
      <c r="W299">
        <f>'Datastream-M'!BM300</f>
        <v>18.3</v>
      </c>
      <c r="X299" s="41">
        <f t="shared" si="11"/>
        <v>17.749757516973812</v>
      </c>
      <c r="Y299" t="str">
        <f>'Datastream-M'!W300</f>
        <v>#NA</v>
      </c>
      <c r="Z299" t="str">
        <f>'Datastream-M'!X300</f>
        <v>#NA</v>
      </c>
      <c r="AA299" s="42" t="str">
        <f>'Datastream-M'!Y300</f>
        <v>#NA</v>
      </c>
      <c r="AB299">
        <f>'Datastream-M'!Z300</f>
        <v>93.7</v>
      </c>
      <c r="AE299">
        <f>'Datastream-M'!AC300</f>
        <v>0.63759100000000002</v>
      </c>
      <c r="AH299" t="str">
        <f>'Datastream-M'!AD300</f>
        <v>#NA</v>
      </c>
      <c r="AJ299">
        <f>'Datastream-M'!AF300</f>
        <v>75.818882000000002</v>
      </c>
      <c r="AK299">
        <f>'Datastream-M'!AG300</f>
        <v>27.96</v>
      </c>
      <c r="AL299">
        <f>'Datastream-M'!AH300</f>
        <v>51.7</v>
      </c>
      <c r="AQ299" s="2">
        <f>'Datastream-M'!AM300</f>
        <v>58.6676</v>
      </c>
      <c r="AR299" s="2">
        <f>'Datastream-M'!AN300</f>
        <v>100.6756</v>
      </c>
      <c r="AS299" s="8">
        <f>'West-Deutschland-Q'!AI300</f>
        <v>18.399999999999999</v>
      </c>
      <c r="AT299" s="8">
        <f>100-'West-Deutschland-Q'!AJ300</f>
        <v>96</v>
      </c>
      <c r="AV299" s="19">
        <f>'[5]Deutschland Monatsdaten'!K299</f>
        <v>5.102820357108226</v>
      </c>
      <c r="AW299" s="1">
        <f>'[5]Deutschland Monatsdaten'!J299</f>
        <v>0.36397651474366294</v>
      </c>
      <c r="BE299">
        <f>'Datastream-M'!AU300</f>
        <v>75.7</v>
      </c>
      <c r="BF299">
        <f>'Datastream-M'!AV300</f>
        <v>104</v>
      </c>
      <c r="BH299" s="1">
        <f>'Datastream-M'!AX300</f>
        <v>54.4</v>
      </c>
      <c r="BI299" s="1">
        <f>'Datastream-M'!AY300</f>
        <v>55.4</v>
      </c>
      <c r="BJ299" s="1">
        <f>'Datastream-M'!AZ300</f>
        <v>60.5</v>
      </c>
      <c r="BK299">
        <f>'Datastream-M'!BA300</f>
        <v>80</v>
      </c>
      <c r="BL299">
        <f>'Datastream-M'!BB300</f>
        <v>47</v>
      </c>
      <c r="BM299" s="26">
        <f>'Datastream-M'!BC300</f>
        <v>78.900000000000006</v>
      </c>
      <c r="BN299" s="26"/>
      <c r="BO299">
        <f>'Datastream-M'!AV299</f>
        <v>103.1</v>
      </c>
      <c r="BP299" s="38">
        <f t="shared" si="12"/>
        <v>78.3</v>
      </c>
      <c r="BQ299" s="30">
        <f t="shared" si="13"/>
        <v>43.852563790894166</v>
      </c>
      <c r="BU299" s="40">
        <f>'Datastream-M'!CS300</f>
        <v>98.4</v>
      </c>
      <c r="BV299" s="40">
        <f>'Datastream-M'!CT300</f>
        <v>87.8</v>
      </c>
      <c r="BX299" s="41">
        <f>'Datastream-M'!BG300</f>
        <v>4.08</v>
      </c>
      <c r="BY299" s="41">
        <f>'Datastream-M'!BH300</f>
        <v>3.72</v>
      </c>
      <c r="BZ299" s="40"/>
      <c r="CE299" s="1">
        <v>-0.73391318956232876</v>
      </c>
      <c r="CF299" s="1">
        <v>-0.33776877937671212</v>
      </c>
      <c r="CN299" s="8">
        <f>'West-Deutschland-Q'!AP300</f>
        <v>-26.5</v>
      </c>
      <c r="CO299" s="8">
        <f>'West-Deutschland-Q'!AQ300</f>
        <v>-25.5</v>
      </c>
      <c r="CV299">
        <f>'Datastream-M'!CF300</f>
        <v>736247</v>
      </c>
      <c r="DE299" s="8">
        <f>'West-Deutschland-Q'!AR300</f>
        <v>56.3</v>
      </c>
      <c r="DK299">
        <f>'Datastream-M'!CW300</f>
        <v>2.15</v>
      </c>
      <c r="DW299" s="19">
        <f>'[8]weltindexip-usd'!B179</f>
        <v>1.4334526261298781</v>
      </c>
      <c r="EB299">
        <f>'Datastream-M'!DN300</f>
        <v>2.30532</v>
      </c>
      <c r="EF299" s="1" t="str">
        <f>'Datastream-M'!DQ300</f>
        <v>#NA</v>
      </c>
    </row>
    <row r="300" spans="1:136">
      <c r="A300" s="3">
        <v>31001</v>
      </c>
      <c r="B300" t="str">
        <f>'Datastream-M'!B301</f>
        <v>#NA</v>
      </c>
      <c r="C300" s="9">
        <f>[7]Rawdata!D308</f>
        <v>95.360931974204291</v>
      </c>
      <c r="D300" s="9">
        <f>[7]Rawdata!G308</f>
        <v>96.277115082565686</v>
      </c>
      <c r="E300" s="9">
        <f>[7]Rawdata!J308</f>
        <v>94.39686811842428</v>
      </c>
      <c r="F300">
        <f>'Datastream-M'!F301</f>
        <v>49.6</v>
      </c>
      <c r="G300">
        <f>'Datastream-M'!G301</f>
        <v>0.65383899999999995</v>
      </c>
      <c r="H300">
        <f>'Datastream-M'!H301</f>
        <v>153.19999999999999</v>
      </c>
      <c r="I300">
        <f>'Datastream-M'!I301</f>
        <v>263.89999999999998</v>
      </c>
      <c r="J300">
        <f>'Datastream-M'!J301</f>
        <v>5.96</v>
      </c>
      <c r="K300" t="str">
        <f>'Datastream-M'!K301</f>
        <v>#NA</v>
      </c>
      <c r="L300">
        <f>'Datastream-M'!L301</f>
        <v>811.1</v>
      </c>
      <c r="M300">
        <f>'Datastream-M'!M301</f>
        <v>171800</v>
      </c>
      <c r="N300" t="str">
        <f>'Datastream-M'!N301</f>
        <v>#NA</v>
      </c>
      <c r="O300">
        <f>'Datastream-M'!O301</f>
        <v>982</v>
      </c>
      <c r="P300">
        <f>'Datastream-M'!P301</f>
        <v>8.1</v>
      </c>
      <c r="Q300" s="8">
        <v>11</v>
      </c>
      <c r="R300" s="8">
        <v>14</v>
      </c>
      <c r="S300" s="1">
        <f>'[2]Deutschland Monatsdaten'!C300</f>
        <v>-8.9783204884511317E-2</v>
      </c>
      <c r="T300" s="1">
        <v>2.2738354111178483</v>
      </c>
      <c r="U300">
        <f>'Datastream-M'!BL301</f>
        <v>22.34</v>
      </c>
      <c r="V300" s="41">
        <f t="shared" si="10"/>
        <v>28.314321926489221</v>
      </c>
      <c r="W300">
        <f>'Datastream-M'!BM301</f>
        <v>18.97</v>
      </c>
      <c r="X300" s="41">
        <f t="shared" si="11"/>
        <v>18.240384615384613</v>
      </c>
      <c r="Y300" t="str">
        <f>'Datastream-M'!W301</f>
        <v>#NA</v>
      </c>
      <c r="Z300" t="str">
        <f>'Datastream-M'!X301</f>
        <v>#NA</v>
      </c>
      <c r="AA300" s="42" t="str">
        <f>'Datastream-M'!Y301</f>
        <v>#NA</v>
      </c>
      <c r="AB300">
        <f>'Datastream-M'!Z301</f>
        <v>94</v>
      </c>
      <c r="AE300">
        <f>'Datastream-M'!AC301</f>
        <v>0.65383899999999995</v>
      </c>
      <c r="AH300" t="str">
        <f>'Datastream-M'!AD301</f>
        <v>#NA</v>
      </c>
      <c r="AJ300">
        <f>'Datastream-M'!AF301</f>
        <v>76.185866000000004</v>
      </c>
      <c r="AK300">
        <f>'Datastream-M'!AG301</f>
        <v>27.63</v>
      </c>
      <c r="AL300">
        <f>'Datastream-M'!AH301</f>
        <v>51.8</v>
      </c>
      <c r="AQ300" s="2">
        <f>'Datastream-M'!AM301</f>
        <v>58.768000000000001</v>
      </c>
      <c r="AR300" s="2">
        <f>'Datastream-M'!AN301</f>
        <v>100.67570000000001</v>
      </c>
      <c r="AS300" s="8">
        <f>'West-Deutschland-Q'!AI301</f>
        <v>4.8</v>
      </c>
      <c r="AT300" s="8">
        <f>100-'West-Deutschland-Q'!AJ301</f>
        <v>92</v>
      </c>
      <c r="AV300" s="19">
        <f>'[5]Deutschland Monatsdaten'!K300</f>
        <v>5.1278269387916433</v>
      </c>
      <c r="AW300" s="1">
        <f>'[5]Deutschland Monatsdaten'!J300</f>
        <v>0.49287636438082177</v>
      </c>
      <c r="BE300">
        <f>'Datastream-M'!AU301</f>
        <v>76.239999999999995</v>
      </c>
      <c r="BF300">
        <f>'Datastream-M'!AV301</f>
        <v>103.6</v>
      </c>
      <c r="BH300" s="1">
        <f>'Datastream-M'!AX301</f>
        <v>53.9</v>
      </c>
      <c r="BI300" s="1">
        <f>'Datastream-M'!AY301</f>
        <v>55.1</v>
      </c>
      <c r="BJ300" s="1">
        <f>'Datastream-M'!AZ301</f>
        <v>61.2</v>
      </c>
      <c r="BK300">
        <f>'Datastream-M'!BA301</f>
        <v>79.2</v>
      </c>
      <c r="BL300">
        <f>'Datastream-M'!BB301</f>
        <v>48.7</v>
      </c>
      <c r="BM300" s="26">
        <f>'Datastream-M'!BC301</f>
        <v>79</v>
      </c>
      <c r="BN300" s="26"/>
      <c r="BO300">
        <f>'Datastream-M'!AV300</f>
        <v>104</v>
      </c>
      <c r="BP300" s="38">
        <f t="shared" si="12"/>
        <v>78.900000000000006</v>
      </c>
      <c r="BQ300" s="30">
        <f t="shared" si="13"/>
        <v>42.258109412255926</v>
      </c>
      <c r="BU300" s="40">
        <f>'Datastream-M'!CS301</f>
        <v>98.2</v>
      </c>
      <c r="BV300" s="40">
        <f>'Datastream-M'!CT301</f>
        <v>88.7</v>
      </c>
      <c r="BX300" s="41">
        <f>'Datastream-M'!BG301</f>
        <v>3.99</v>
      </c>
      <c r="BY300" s="41">
        <f>'Datastream-M'!BH301</f>
        <v>3.78</v>
      </c>
      <c r="BZ300" s="40"/>
      <c r="CE300" s="1">
        <v>-1.0420945217340225</v>
      </c>
      <c r="CF300" s="1">
        <v>-0.34327612377544753</v>
      </c>
      <c r="CN300" s="8">
        <f>'West-Deutschland-Q'!AP301</f>
        <v>-27.1</v>
      </c>
      <c r="CO300" s="8">
        <f>'West-Deutschland-Q'!AQ301</f>
        <v>-22</v>
      </c>
      <c r="CV300">
        <f>'Datastream-M'!CF301</f>
        <v>739752</v>
      </c>
      <c r="DE300" s="8">
        <f>'West-Deutschland-Q'!AR301</f>
        <v>54</v>
      </c>
      <c r="DK300">
        <f>'Datastream-M'!CW301</f>
        <v>2.0499999999999998</v>
      </c>
      <c r="DW300" s="19">
        <f>'[8]weltindexip-usd'!B180</f>
        <v>1.437092396291431</v>
      </c>
      <c r="EB300">
        <f>'Datastream-M'!DN301</f>
        <v>2.3172969999999999</v>
      </c>
      <c r="EF300" s="1" t="str">
        <f>'Datastream-M'!DQ301</f>
        <v>#NA</v>
      </c>
    </row>
    <row r="301" spans="1:136">
      <c r="A301" s="3">
        <v>31031</v>
      </c>
      <c r="B301" t="str">
        <f>'Datastream-M'!B302</f>
        <v>#NA</v>
      </c>
      <c r="C301" s="9">
        <f>[7]Rawdata!D309</f>
        <v>95.011441647597266</v>
      </c>
      <c r="D301" s="9">
        <f>[7]Rawdata!G309</f>
        <v>95.665831812200196</v>
      </c>
      <c r="E301" s="9">
        <f>[7]Rawdata!J309</f>
        <v>94.298996819182761</v>
      </c>
      <c r="F301">
        <f>'Datastream-M'!F302</f>
        <v>51.8</v>
      </c>
      <c r="G301">
        <f>'Datastream-M'!G302</f>
        <v>0.63000500000000004</v>
      </c>
      <c r="H301">
        <f>'Datastream-M'!H302</f>
        <v>155.19999999999999</v>
      </c>
      <c r="I301">
        <f>'Datastream-M'!I302</f>
        <v>264.8</v>
      </c>
      <c r="J301">
        <f>'Datastream-M'!J302</f>
        <v>5.83</v>
      </c>
      <c r="K301" t="str">
        <f>'Datastream-M'!K302</f>
        <v>#NA</v>
      </c>
      <c r="L301">
        <f>'Datastream-M'!L302</f>
        <v>820.9</v>
      </c>
      <c r="M301">
        <f>'Datastream-M'!M302</f>
        <v>138661</v>
      </c>
      <c r="N301" t="str">
        <f>'Datastream-M'!N302</f>
        <v>#NA</v>
      </c>
      <c r="O301">
        <f>'Datastream-M'!O302</f>
        <v>1115</v>
      </c>
      <c r="P301">
        <f>'Datastream-M'!P302</f>
        <v>8.1</v>
      </c>
      <c r="Q301" s="8">
        <v>14</v>
      </c>
      <c r="R301" s="8">
        <v>11</v>
      </c>
      <c r="S301" s="1">
        <f>'[2]Deutschland Monatsdaten'!C301</f>
        <v>-0.10609499821234365</v>
      </c>
      <c r="T301" s="1">
        <v>2.2931330852109579</v>
      </c>
      <c r="U301">
        <f>'Datastream-M'!BL302</f>
        <v>22.8</v>
      </c>
      <c r="V301" s="41">
        <f t="shared" si="10"/>
        <v>28.860759493670884</v>
      </c>
      <c r="W301">
        <f>'Datastream-M'!BM302</f>
        <v>19.48</v>
      </c>
      <c r="X301" s="41">
        <f t="shared" si="11"/>
        <v>18.803088803088805</v>
      </c>
      <c r="Y301" t="str">
        <f>'Datastream-M'!W302</f>
        <v>#NA</v>
      </c>
      <c r="Z301" t="str">
        <f>'Datastream-M'!X302</f>
        <v>#NA</v>
      </c>
      <c r="AA301" s="42" t="str">
        <f>'Datastream-M'!Y302</f>
        <v>#NA</v>
      </c>
      <c r="AB301">
        <f>'Datastream-M'!Z302</f>
        <v>93</v>
      </c>
      <c r="AE301">
        <f>'Datastream-M'!AC302</f>
        <v>0.63000500000000004</v>
      </c>
      <c r="AH301" t="str">
        <f>'Datastream-M'!AD302</f>
        <v>#NA</v>
      </c>
      <c r="AJ301">
        <f>'Datastream-M'!AF302</f>
        <v>75.915222</v>
      </c>
      <c r="AK301">
        <f>'Datastream-M'!AG302</f>
        <v>26.95</v>
      </c>
      <c r="AL301">
        <f>'Datastream-M'!AH302</f>
        <v>52</v>
      </c>
      <c r="AQ301" s="2">
        <f>'Datastream-M'!AM302</f>
        <v>58.868499999999997</v>
      </c>
      <c r="AR301" s="2">
        <f>'Datastream-M'!AN302</f>
        <v>100.67319999999999</v>
      </c>
      <c r="AS301" s="8">
        <f>'West-Deutschland-Q'!AI302</f>
        <v>11.5</v>
      </c>
      <c r="AT301" s="8">
        <f>100-'West-Deutschland-Q'!AJ302</f>
        <v>69</v>
      </c>
      <c r="AV301" s="19">
        <f>'[5]Deutschland Monatsdaten'!K301</f>
        <v>5.1546762750584056</v>
      </c>
      <c r="AW301" s="1">
        <f>'[5]Deutschland Monatsdaten'!J301</f>
        <v>0.30379495394827366</v>
      </c>
      <c r="BE301">
        <f>'Datastream-M'!AU302</f>
        <v>75.56</v>
      </c>
      <c r="BF301">
        <f>'Datastream-M'!AV302</f>
        <v>104</v>
      </c>
      <c r="BH301" s="1">
        <f>'Datastream-M'!AX302</f>
        <v>52.5</v>
      </c>
      <c r="BI301" s="1">
        <f>'Datastream-M'!AY302</f>
        <v>53.6</v>
      </c>
      <c r="BJ301" s="1">
        <f>'Datastream-M'!AZ302</f>
        <v>59</v>
      </c>
      <c r="BK301">
        <f>'Datastream-M'!BA302</f>
        <v>75.900000000000006</v>
      </c>
      <c r="BL301">
        <f>'Datastream-M'!BB302</f>
        <v>47.3</v>
      </c>
      <c r="BM301" s="26">
        <f>'Datastream-M'!BC302</f>
        <v>79.2</v>
      </c>
      <c r="BN301" s="26"/>
      <c r="BO301">
        <f>'Datastream-M'!AV301</f>
        <v>103.6</v>
      </c>
      <c r="BP301" s="38">
        <f t="shared" si="12"/>
        <v>79</v>
      </c>
      <c r="BQ301" s="30">
        <f t="shared" si="13"/>
        <v>42.777438274299406</v>
      </c>
      <c r="BU301" s="40">
        <f>'Datastream-M'!CS302</f>
        <v>97.5</v>
      </c>
      <c r="BV301" s="40">
        <f>'Datastream-M'!CT302</f>
        <v>87.4</v>
      </c>
      <c r="BX301" s="41">
        <f>'Datastream-M'!BG302</f>
        <v>3.84</v>
      </c>
      <c r="BY301" s="41">
        <f>'Datastream-M'!BH302</f>
        <v>3.88</v>
      </c>
      <c r="BZ301" s="40"/>
      <c r="CE301" s="1">
        <v>-0.91326968476823467</v>
      </c>
      <c r="CF301" s="1">
        <v>-0.35793937593873421</v>
      </c>
      <c r="CN301" s="8">
        <f>'West-Deutschland-Q'!AP302</f>
        <v>-25.1</v>
      </c>
      <c r="CO301" s="8">
        <f>'West-Deutschland-Q'!AQ302</f>
        <v>-21.5</v>
      </c>
      <c r="CV301">
        <f>'Datastream-M'!CF302</f>
        <v>750968</v>
      </c>
      <c r="DE301" s="8">
        <f>'West-Deutschland-Q'!AR302</f>
        <v>48.4</v>
      </c>
      <c r="DK301">
        <f>'Datastream-M'!CW302</f>
        <v>1.94</v>
      </c>
      <c r="DW301" s="19">
        <f>'[8]weltindexip-usd'!B181</f>
        <v>1.4418340442282405</v>
      </c>
      <c r="EB301">
        <f>'Datastream-M'!DN302</f>
        <v>2.2891870000000001</v>
      </c>
      <c r="EF301" s="1" t="str">
        <f>'Datastream-M'!DQ302</f>
        <v>#NA</v>
      </c>
    </row>
    <row r="302" spans="1:136">
      <c r="A302" s="3">
        <v>31062</v>
      </c>
      <c r="B302" t="str">
        <f>'Datastream-M'!B303</f>
        <v>#NA</v>
      </c>
      <c r="C302" s="9">
        <f>[7]Rawdata!D310</f>
        <v>96.409402954025381</v>
      </c>
      <c r="D302" s="9">
        <f>[7]Rawdata!G310</f>
        <v>98.263785711253561</v>
      </c>
      <c r="E302" s="9">
        <f>[7]Rawdata!J310</f>
        <v>94.592610716907274</v>
      </c>
      <c r="F302">
        <f>'Datastream-M'!F303</f>
        <v>51.6</v>
      </c>
      <c r="G302">
        <f>'Datastream-M'!G303</f>
        <v>0.61709499999999995</v>
      </c>
      <c r="H302">
        <f>'Datastream-M'!H303</f>
        <v>150.1</v>
      </c>
      <c r="I302">
        <f>'Datastream-M'!I303</f>
        <v>264.39999999999998</v>
      </c>
      <c r="J302">
        <f>'Datastream-M'!J303</f>
        <v>5.87</v>
      </c>
      <c r="K302" t="str">
        <f>'Datastream-M'!K303</f>
        <v>#NA</v>
      </c>
      <c r="L302">
        <f>'Datastream-M'!L303</f>
        <v>838.1</v>
      </c>
      <c r="M302">
        <f>'Datastream-M'!M303</f>
        <v>160935</v>
      </c>
      <c r="N302" t="str">
        <f>'Datastream-M'!N303</f>
        <v>#NA</v>
      </c>
      <c r="O302">
        <f>'Datastream-M'!O303</f>
        <v>1098</v>
      </c>
      <c r="P302">
        <f>'Datastream-M'!P303</f>
        <v>8.1999999999999993</v>
      </c>
      <c r="Q302" s="8">
        <v>16</v>
      </c>
      <c r="R302" s="8">
        <v>7</v>
      </c>
      <c r="S302" s="1">
        <f>'[2]Deutschland Monatsdaten'!C302</f>
        <v>3.8880330838456434E-2</v>
      </c>
      <c r="T302" s="1">
        <v>2.334439262053837</v>
      </c>
      <c r="U302">
        <f>'Datastream-M'!BL303</f>
        <v>22.19</v>
      </c>
      <c r="V302" s="41">
        <f t="shared" si="10"/>
        <v>28.017676767676768</v>
      </c>
      <c r="W302">
        <f>'Datastream-M'!BM303</f>
        <v>20.14</v>
      </c>
      <c r="X302" s="41">
        <f t="shared" si="11"/>
        <v>19.365384615384613</v>
      </c>
      <c r="Y302" t="str">
        <f>'Datastream-M'!W303</f>
        <v>#NA</v>
      </c>
      <c r="Z302" t="str">
        <f>'Datastream-M'!X303</f>
        <v>#NA</v>
      </c>
      <c r="AA302" s="42" t="str">
        <f>'Datastream-M'!Y303</f>
        <v>#NA</v>
      </c>
      <c r="AB302">
        <f>'Datastream-M'!Z303</f>
        <v>92.9</v>
      </c>
      <c r="AE302">
        <f>'Datastream-M'!AC303</f>
        <v>0.61709499999999995</v>
      </c>
      <c r="AH302" t="str">
        <f>'Datastream-M'!AD303</f>
        <v>#NA</v>
      </c>
      <c r="AJ302">
        <f>'Datastream-M'!AF303</f>
        <v>75.619048000000006</v>
      </c>
      <c r="AK302">
        <f>'Datastream-M'!AG303</f>
        <v>26.89</v>
      </c>
      <c r="AL302">
        <f>'Datastream-M'!AH303</f>
        <v>52.1</v>
      </c>
      <c r="AQ302" s="2">
        <f>'Datastream-M'!AM303</f>
        <v>58.966299999999997</v>
      </c>
      <c r="AR302" s="2">
        <f>'Datastream-M'!AN303</f>
        <v>100.66330000000001</v>
      </c>
      <c r="AS302" s="8">
        <f>'West-Deutschland-Q'!AI303</f>
        <v>67</v>
      </c>
      <c r="AT302" s="8">
        <f>100-'West-Deutschland-Q'!AJ303</f>
        <v>17</v>
      </c>
      <c r="AV302" s="19">
        <f>'[5]Deutschland Monatsdaten'!K302</f>
        <v>5.180477058299565</v>
      </c>
      <c r="AW302" s="1">
        <f>'[5]Deutschland Monatsdaten'!J302</f>
        <v>-0.57228719205308276</v>
      </c>
      <c r="AY302">
        <f>'Datastream-M'!AS303</f>
        <v>-8.4</v>
      </c>
      <c r="AZ302">
        <f>'Datastream-M'!AT303</f>
        <v>97</v>
      </c>
      <c r="BE302">
        <f>'Datastream-M'!AU303</f>
        <v>75.62</v>
      </c>
      <c r="BF302">
        <f>'Datastream-M'!AV303</f>
        <v>104.8</v>
      </c>
      <c r="BH302" s="1">
        <f>'Datastream-M'!AX303</f>
        <v>52.2</v>
      </c>
      <c r="BI302" s="1">
        <f>'Datastream-M'!AY303</f>
        <v>53.3</v>
      </c>
      <c r="BJ302" s="1">
        <f>'Datastream-M'!AZ303</f>
        <v>58.7</v>
      </c>
      <c r="BK302">
        <f>'Datastream-M'!BA303</f>
        <v>76.099999999999994</v>
      </c>
      <c r="BL302">
        <f>'Datastream-M'!BB303</f>
        <v>46.6</v>
      </c>
      <c r="BM302" s="26">
        <f>'Datastream-M'!BC303</f>
        <v>79.400000000000006</v>
      </c>
      <c r="BN302" s="26"/>
      <c r="BO302">
        <f>'Datastream-M'!AV302</f>
        <v>104</v>
      </c>
      <c r="BP302" s="38">
        <f t="shared" si="12"/>
        <v>79.2</v>
      </c>
      <c r="BQ302" s="30">
        <f t="shared" si="13"/>
        <v>43.575138349848892</v>
      </c>
      <c r="BU302" s="40">
        <f>'Datastream-M'!CS303</f>
        <v>97.2</v>
      </c>
      <c r="BV302" s="40">
        <f>'Datastream-M'!CT303</f>
        <v>87.6</v>
      </c>
      <c r="BX302" s="41">
        <f>'Datastream-M'!BG303</f>
        <v>3.97</v>
      </c>
      <c r="BY302" s="41">
        <f>'Datastream-M'!BH303</f>
        <v>3.79</v>
      </c>
      <c r="BZ302" s="40"/>
      <c r="CE302" s="1">
        <v>-0.53996331557970678</v>
      </c>
      <c r="CF302" s="1">
        <v>-0.61815924302384895</v>
      </c>
      <c r="CN302" s="8">
        <f>'West-Deutschland-Q'!AP303</f>
        <v>-16.5</v>
      </c>
      <c r="CO302" s="8">
        <f>'West-Deutschland-Q'!AQ303</f>
        <v>-11.5</v>
      </c>
      <c r="CV302">
        <f>'Datastream-M'!CF303</f>
        <v>746891</v>
      </c>
      <c r="DE302" s="8">
        <f>'West-Deutschland-Q'!AR303</f>
        <v>33.299999999999997</v>
      </c>
      <c r="DK302">
        <f>'Datastream-M'!CW303</f>
        <v>2.0499999999999998</v>
      </c>
      <c r="DW302" s="19">
        <f>'[8]weltindexip-usd'!B182</f>
        <v>1.444486328091916</v>
      </c>
      <c r="EB302">
        <f>'Datastream-M'!DN303</f>
        <v>2.1613609999999999</v>
      </c>
      <c r="EF302" s="1" t="str">
        <f>'Datastream-M'!DQ303</f>
        <v>#NA</v>
      </c>
    </row>
    <row r="303" spans="1:136">
      <c r="A303" s="3">
        <v>31093</v>
      </c>
      <c r="B303" t="str">
        <f>'Datastream-M'!B304</f>
        <v>#NA</v>
      </c>
      <c r="C303" s="9">
        <f>[7]Rawdata!D311</f>
        <v>94.462242562929049</v>
      </c>
      <c r="D303" s="9">
        <f>[7]Rawdata!G311</f>
        <v>95.105488814365145</v>
      </c>
      <c r="E303" s="9">
        <f>[7]Rawdata!J311</f>
        <v>93.809640322975284</v>
      </c>
      <c r="F303">
        <f>'Datastream-M'!F304</f>
        <v>51.1</v>
      </c>
      <c r="G303">
        <f>'Datastream-M'!G304</f>
        <v>0.59260299999999999</v>
      </c>
      <c r="H303">
        <f>'Datastream-M'!H304</f>
        <v>150.5</v>
      </c>
      <c r="I303">
        <f>'Datastream-M'!I304</f>
        <v>265.60000000000002</v>
      </c>
      <c r="J303">
        <f>'Datastream-M'!J304</f>
        <v>6.16</v>
      </c>
      <c r="K303" t="str">
        <f>'Datastream-M'!K304</f>
        <v>#NA</v>
      </c>
      <c r="L303">
        <f>'Datastream-M'!L304</f>
        <v>855.4</v>
      </c>
      <c r="M303">
        <f>'Datastream-M'!M304</f>
        <v>164469</v>
      </c>
      <c r="N303" t="str">
        <f>'Datastream-M'!N304</f>
        <v>#NA</v>
      </c>
      <c r="O303">
        <f>'Datastream-M'!O304</f>
        <v>1195</v>
      </c>
      <c r="P303">
        <f>'Datastream-M'!P304</f>
        <v>8.1999999999999993</v>
      </c>
      <c r="Q303" s="8">
        <v>17</v>
      </c>
      <c r="R303" s="8">
        <v>7</v>
      </c>
      <c r="S303" s="1">
        <f>'[2]Deutschland Monatsdaten'!C303</f>
        <v>-5.2061678686063075E-2</v>
      </c>
      <c r="T303" s="1">
        <v>2.3285818992377294</v>
      </c>
      <c r="U303">
        <f>'Datastream-M'!BL304</f>
        <v>22.91</v>
      </c>
      <c r="V303" s="41">
        <f t="shared" si="10"/>
        <v>28.853904282115867</v>
      </c>
      <c r="W303">
        <f>'Datastream-M'!BM304</f>
        <v>20.14</v>
      </c>
      <c r="X303" s="41">
        <f t="shared" si="11"/>
        <v>19.217557251908399</v>
      </c>
      <c r="Y303" t="str">
        <f>'Datastream-M'!W304</f>
        <v>#NA</v>
      </c>
      <c r="Z303" t="str">
        <f>'Datastream-M'!X304</f>
        <v>#NA</v>
      </c>
      <c r="AA303" s="42" t="str">
        <f>'Datastream-M'!Y304</f>
        <v>#NA</v>
      </c>
      <c r="AB303">
        <f>'Datastream-M'!Z304</f>
        <v>92.2</v>
      </c>
      <c r="AE303">
        <f>'Datastream-M'!AC304</f>
        <v>0.59260299999999999</v>
      </c>
      <c r="AH303" t="str">
        <f>'Datastream-M'!AD304</f>
        <v>#NA</v>
      </c>
      <c r="AJ303">
        <f>'Datastream-M'!AF304</f>
        <v>74.672897000000006</v>
      </c>
      <c r="AK303">
        <f>'Datastream-M'!AG304</f>
        <v>28.4</v>
      </c>
      <c r="AL303">
        <f>'Datastream-M'!AH304</f>
        <v>52.2</v>
      </c>
      <c r="AQ303" s="2">
        <f>'Datastream-M'!AM304</f>
        <v>59.0593</v>
      </c>
      <c r="AR303" s="2">
        <f>'Datastream-M'!AN304</f>
        <v>100.64239999999999</v>
      </c>
      <c r="AS303" s="8">
        <f>'West-Deutschland-Q'!AI304</f>
        <v>62.6</v>
      </c>
      <c r="AT303" s="8">
        <f>100-'West-Deutschland-Q'!AJ304</f>
        <v>20</v>
      </c>
      <c r="AV303" s="19">
        <f>'[5]Deutschland Monatsdaten'!K303</f>
        <v>5.2267413938381075</v>
      </c>
      <c r="AW303" s="1">
        <f>'[5]Deutschland Monatsdaten'!J303</f>
        <v>-0.66189303970890889</v>
      </c>
      <c r="AY303">
        <f>'Datastream-M'!AS304</f>
        <v>-8.3000000000000007</v>
      </c>
      <c r="AZ303">
        <f>'Datastream-M'!AT304</f>
        <v>96.3</v>
      </c>
      <c r="BE303">
        <f>'Datastream-M'!AU304</f>
        <v>75.14</v>
      </c>
      <c r="BF303">
        <f>'Datastream-M'!AV304</f>
        <v>106.6</v>
      </c>
      <c r="BH303" s="1">
        <f>'Datastream-M'!AX304</f>
        <v>53.9</v>
      </c>
      <c r="BI303" s="1">
        <f>'Datastream-M'!AY304</f>
        <v>54.6</v>
      </c>
      <c r="BJ303" s="1">
        <f>'Datastream-M'!AZ304</f>
        <v>58.2</v>
      </c>
      <c r="BK303">
        <f>'Datastream-M'!BA304</f>
        <v>74.8</v>
      </c>
      <c r="BL303">
        <f>'Datastream-M'!BB304</f>
        <v>46.6</v>
      </c>
      <c r="BM303" s="26">
        <f>'Datastream-M'!BC304</f>
        <v>79.900000000000006</v>
      </c>
      <c r="BN303" s="26"/>
      <c r="BO303">
        <f>'Datastream-M'!AV303</f>
        <v>104.8</v>
      </c>
      <c r="BP303" s="38">
        <f t="shared" si="12"/>
        <v>79.400000000000006</v>
      </c>
      <c r="BQ303" s="30">
        <f t="shared" si="13"/>
        <v>47.924158331969295</v>
      </c>
      <c r="BU303" s="40">
        <f>'Datastream-M'!CS304</f>
        <v>97</v>
      </c>
      <c r="BV303" s="40">
        <f>'Datastream-M'!CT304</f>
        <v>86.2</v>
      </c>
      <c r="BX303" s="41">
        <f>'Datastream-M'!BG304</f>
        <v>4.2300000000000004</v>
      </c>
      <c r="BY303" s="41">
        <f>'Datastream-M'!BH304</f>
        <v>3.94</v>
      </c>
      <c r="BZ303" s="40"/>
      <c r="CE303" s="1">
        <v>-0.18368818534504586</v>
      </c>
      <c r="CF303" s="1">
        <v>-1.0578462743977373</v>
      </c>
      <c r="CN303" s="8">
        <f>'West-Deutschland-Q'!AP304</f>
        <v>-25.6</v>
      </c>
      <c r="CO303" s="8">
        <f>'West-Deutschland-Q'!AQ304</f>
        <v>-17.100000000000001</v>
      </c>
      <c r="CV303">
        <f>'Datastream-M'!CF304</f>
        <v>751124</v>
      </c>
      <c r="DE303" s="8">
        <f>'West-Deutschland-Q'!AR304</f>
        <v>34.1</v>
      </c>
      <c r="DK303">
        <f>'Datastream-M'!CW304</f>
        <v>2.15</v>
      </c>
      <c r="DW303" s="19">
        <f>'[8]weltindexip-usd'!B183</f>
        <v>1.4498459727528452</v>
      </c>
      <c r="EB303">
        <f>'Datastream-M'!DN304</f>
        <v>2.0323769999999999</v>
      </c>
      <c r="EF303" s="1" t="str">
        <f>'Datastream-M'!DQ304</f>
        <v>#NA</v>
      </c>
    </row>
    <row r="304" spans="1:136">
      <c r="A304" s="3">
        <v>31121</v>
      </c>
      <c r="B304" t="str">
        <f>'Datastream-M'!B305</f>
        <v>#NA</v>
      </c>
      <c r="C304" s="9">
        <f>[7]Rawdata!D312</f>
        <v>93.363844393592672</v>
      </c>
      <c r="D304" s="9">
        <f>[7]Rawdata!G312</f>
        <v>94.341384726408279</v>
      </c>
      <c r="E304" s="9">
        <f>[7]Rawdata!J312</f>
        <v>92.439442133594326</v>
      </c>
      <c r="F304">
        <f>'Datastream-M'!F305</f>
        <v>51.7</v>
      </c>
      <c r="G304">
        <f>'Datastream-M'!G305</f>
        <v>0.59324900000000003</v>
      </c>
      <c r="H304">
        <f>'Datastream-M'!H305</f>
        <v>148.30000000000001</v>
      </c>
      <c r="I304">
        <f>'Datastream-M'!I305</f>
        <v>266.39999999999998</v>
      </c>
      <c r="J304">
        <f>'Datastream-M'!J305</f>
        <v>6.39</v>
      </c>
      <c r="K304" t="str">
        <f>'Datastream-M'!K305</f>
        <v>#NA</v>
      </c>
      <c r="L304">
        <f>'Datastream-M'!L305</f>
        <v>858.9</v>
      </c>
      <c r="M304">
        <f>'Datastream-M'!M305</f>
        <v>244716</v>
      </c>
      <c r="N304" t="str">
        <f>'Datastream-M'!N305</f>
        <v>#NA</v>
      </c>
      <c r="O304">
        <f>'Datastream-M'!O305</f>
        <v>1142</v>
      </c>
      <c r="P304">
        <f>'Datastream-M'!P305</f>
        <v>8.1999999999999993</v>
      </c>
      <c r="Q304" s="8">
        <v>15</v>
      </c>
      <c r="R304" s="8">
        <v>7</v>
      </c>
      <c r="S304" s="1">
        <f>'[2]Deutschland Monatsdaten'!C304</f>
        <v>-0.21797052355109151</v>
      </c>
      <c r="T304" s="1">
        <v>2.3432042745612423</v>
      </c>
      <c r="U304">
        <f>'Datastream-M'!BL305</f>
        <v>23.57</v>
      </c>
      <c r="V304" s="41">
        <f t="shared" si="10"/>
        <v>29.49937421777221</v>
      </c>
      <c r="W304">
        <f>'Datastream-M'!BM305</f>
        <v>20.71</v>
      </c>
      <c r="X304" s="41">
        <f t="shared" si="11"/>
        <v>19.427767354596625</v>
      </c>
      <c r="Y304" t="str">
        <f>'Datastream-M'!W305</f>
        <v>#NA</v>
      </c>
      <c r="Z304" t="str">
        <f>'Datastream-M'!X305</f>
        <v>#NA</v>
      </c>
      <c r="AA304" s="42" t="str">
        <f>'Datastream-M'!Y305</f>
        <v>#NA</v>
      </c>
      <c r="AB304">
        <f>'Datastream-M'!Z305</f>
        <v>91.9</v>
      </c>
      <c r="AE304">
        <f>'Datastream-M'!AC305</f>
        <v>0.59324900000000003</v>
      </c>
      <c r="AH304" t="str">
        <f>'Datastream-M'!AD305</f>
        <v>#NA</v>
      </c>
      <c r="AJ304">
        <f>'Datastream-M'!AF305</f>
        <v>74.743708999999996</v>
      </c>
      <c r="AK304">
        <f>'Datastream-M'!AG305</f>
        <v>28.17</v>
      </c>
      <c r="AL304">
        <f>'Datastream-M'!AH305</f>
        <v>52.4</v>
      </c>
      <c r="AQ304" s="2">
        <f>'Datastream-M'!AM305</f>
        <v>59.1509</v>
      </c>
      <c r="AR304" s="2">
        <f>'Datastream-M'!AN305</f>
        <v>100.6165</v>
      </c>
      <c r="AS304" s="8">
        <f>'West-Deutschland-Q'!AI305</f>
        <v>33.1</v>
      </c>
      <c r="AT304" s="8">
        <f>100-'West-Deutschland-Q'!AJ305</f>
        <v>58</v>
      </c>
      <c r="AV304" s="19">
        <f>'[5]Deutschland Monatsdaten'!K304</f>
        <v>5.2653592450087237</v>
      </c>
      <c r="AW304" s="1">
        <f>'[5]Deutschland Monatsdaten'!J304</f>
        <v>-0.68127654453479747</v>
      </c>
      <c r="AY304">
        <f>'Datastream-M'!AS305</f>
        <v>-8.6999999999999993</v>
      </c>
      <c r="AZ304">
        <f>'Datastream-M'!AT305</f>
        <v>95.5</v>
      </c>
      <c r="BE304">
        <f>'Datastream-M'!AU305</f>
        <v>75.03</v>
      </c>
      <c r="BF304">
        <f>'Datastream-M'!AV305</f>
        <v>107.2</v>
      </c>
      <c r="BH304" s="1">
        <f>'Datastream-M'!AX305</f>
        <v>54.5</v>
      </c>
      <c r="BI304" s="1">
        <f>'Datastream-M'!AY305</f>
        <v>55.1</v>
      </c>
      <c r="BJ304" s="1">
        <f>'Datastream-M'!AZ305</f>
        <v>58.2</v>
      </c>
      <c r="BK304">
        <f>'Datastream-M'!BA305</f>
        <v>75.2</v>
      </c>
      <c r="BL304">
        <f>'Datastream-M'!BB305</f>
        <v>46.5</v>
      </c>
      <c r="BM304" s="26">
        <f>'Datastream-M'!BC305</f>
        <v>80.099999999999994</v>
      </c>
      <c r="BN304" s="26"/>
      <c r="BO304">
        <f>'Datastream-M'!AV304</f>
        <v>106.6</v>
      </c>
      <c r="BP304" s="38">
        <f t="shared" si="12"/>
        <v>79.900000000000006</v>
      </c>
      <c r="BQ304" s="30">
        <f t="shared" si="13"/>
        <v>47.484277259632968</v>
      </c>
      <c r="BU304" s="40">
        <f>'Datastream-M'!CS305</f>
        <v>97.1</v>
      </c>
      <c r="BV304" s="40">
        <f>'Datastream-M'!CT305</f>
        <v>85.3</v>
      </c>
      <c r="BX304" s="41">
        <f>'Datastream-M'!BG305</f>
        <v>4.1399999999999997</v>
      </c>
      <c r="BY304" s="41">
        <f>'Datastream-M'!BH305</f>
        <v>3.75</v>
      </c>
      <c r="BZ304" s="40"/>
      <c r="CE304" s="1">
        <v>-0.35140220122284793</v>
      </c>
      <c r="CF304" s="1">
        <v>-0.654519225052825</v>
      </c>
      <c r="CN304" s="8">
        <f>'West-Deutschland-Q'!AP305</f>
        <v>-20.399999999999999</v>
      </c>
      <c r="CO304" s="8">
        <f>'West-Deutschland-Q'!AQ305</f>
        <v>-23.5</v>
      </c>
      <c r="CV304">
        <f>'Datastream-M'!CF305</f>
        <v>756818</v>
      </c>
      <c r="DE304" s="8">
        <f>'West-Deutschland-Q'!AR305</f>
        <v>43.8</v>
      </c>
      <c r="DK304">
        <f>'Datastream-M'!CW305</f>
        <v>1.94</v>
      </c>
      <c r="DW304" s="19">
        <f>'[8]weltindexip-usd'!B184</f>
        <v>1.4521888071346163</v>
      </c>
      <c r="EB304">
        <f>'Datastream-M'!DN305</f>
        <v>1.917926</v>
      </c>
      <c r="EF304" s="1" t="str">
        <f>'Datastream-M'!DQ305</f>
        <v>#NA</v>
      </c>
    </row>
    <row r="305" spans="1:136">
      <c r="A305" s="3">
        <v>31152</v>
      </c>
      <c r="B305" t="str">
        <f>'Datastream-M'!B306</f>
        <v>#NA</v>
      </c>
      <c r="C305" s="9">
        <f>[7]Rawdata!D313</f>
        <v>95.111296026627841</v>
      </c>
      <c r="D305" s="9">
        <f>[7]Rawdata!G313</f>
        <v>95.92053317485248</v>
      </c>
      <c r="E305" s="9">
        <f>[7]Rawdata!J313</f>
        <v>94.298996819182761</v>
      </c>
      <c r="F305">
        <f>'Datastream-M'!F306</f>
        <v>51.7</v>
      </c>
      <c r="G305">
        <f>'Datastream-M'!G306</f>
        <v>0.63444400000000001</v>
      </c>
      <c r="H305">
        <f>'Datastream-M'!H306</f>
        <v>144.4</v>
      </c>
      <c r="I305">
        <f>'Datastream-M'!I306</f>
        <v>267.39999999999998</v>
      </c>
      <c r="J305">
        <f>'Datastream-M'!J306</f>
        <v>6.02</v>
      </c>
      <c r="K305" t="str">
        <f>'Datastream-M'!K306</f>
        <v>#NA</v>
      </c>
      <c r="L305">
        <f>'Datastream-M'!L306</f>
        <v>873.1</v>
      </c>
      <c r="M305">
        <f>'Datastream-M'!M306</f>
        <v>259143</v>
      </c>
      <c r="N305" t="str">
        <f>'Datastream-M'!N306</f>
        <v>#NA</v>
      </c>
      <c r="O305">
        <f>'Datastream-M'!O306</f>
        <v>1136</v>
      </c>
      <c r="P305">
        <f>'Datastream-M'!P306</f>
        <v>8.3000000000000007</v>
      </c>
      <c r="Q305" s="8">
        <v>13</v>
      </c>
      <c r="R305" s="8">
        <v>6</v>
      </c>
      <c r="S305" s="1">
        <f>'[2]Deutschland Monatsdaten'!C305</f>
        <v>-0.3249422124433084</v>
      </c>
      <c r="T305" s="1">
        <v>2.3222156408846879</v>
      </c>
      <c r="U305">
        <f>'Datastream-M'!BL306</f>
        <v>22.85</v>
      </c>
      <c r="V305" s="41">
        <f t="shared" si="10"/>
        <v>28.526841448189767</v>
      </c>
      <c r="W305">
        <f>'Datastream-M'!BM306</f>
        <v>19.579999999999998</v>
      </c>
      <c r="X305" s="41">
        <f t="shared" si="11"/>
        <v>18.264925373134329</v>
      </c>
      <c r="Y305" t="str">
        <f>'Datastream-M'!W306</f>
        <v>#NA</v>
      </c>
      <c r="Z305" t="str">
        <f>'Datastream-M'!X306</f>
        <v>#NA</v>
      </c>
      <c r="AA305" s="42" t="str">
        <f>'Datastream-M'!Y306</f>
        <v>#NA</v>
      </c>
      <c r="AB305">
        <f>'Datastream-M'!Z306</f>
        <v>92.6</v>
      </c>
      <c r="AE305">
        <f>'Datastream-M'!AC306</f>
        <v>0.63444400000000001</v>
      </c>
      <c r="AH305" t="str">
        <f>'Datastream-M'!AD306</f>
        <v>#NA</v>
      </c>
      <c r="AJ305">
        <f>'Datastream-M'!AF306</f>
        <v>75.826250999999999</v>
      </c>
      <c r="AK305">
        <f>'Datastream-M'!AG306</f>
        <v>28.01</v>
      </c>
      <c r="AL305">
        <f>'Datastream-M'!AH306</f>
        <v>52.5</v>
      </c>
      <c r="AQ305" s="2">
        <f>'Datastream-M'!AM306</f>
        <v>59.245100000000001</v>
      </c>
      <c r="AR305" s="2">
        <f>'Datastream-M'!AN306</f>
        <v>100.59220000000001</v>
      </c>
      <c r="AS305" s="8">
        <f>'West-Deutschland-Q'!AI306</f>
        <v>32</v>
      </c>
      <c r="AT305" s="8">
        <f>100-'West-Deutschland-Q'!AJ306</f>
        <v>81</v>
      </c>
      <c r="AV305" s="19">
        <f>'[5]Deutschland Monatsdaten'!K305</f>
        <v>5.2972216471041742</v>
      </c>
      <c r="AW305" s="1">
        <f>'[5]Deutschland Monatsdaten'!J305</f>
        <v>-0.53187184461055181</v>
      </c>
      <c r="AY305">
        <f>'Datastream-M'!AS306</f>
        <v>-8.5</v>
      </c>
      <c r="AZ305">
        <f>'Datastream-M'!AT306</f>
        <v>96.6</v>
      </c>
      <c r="BE305">
        <f>'Datastream-M'!AU306</f>
        <v>75.989999999999995</v>
      </c>
      <c r="BF305">
        <f>'Datastream-M'!AV306</f>
        <v>105.8</v>
      </c>
      <c r="BH305" s="1">
        <f>'Datastream-M'!AX306</f>
        <v>54</v>
      </c>
      <c r="BI305" s="1">
        <f>'Datastream-M'!AY306</f>
        <v>54.8</v>
      </c>
      <c r="BJ305" s="1">
        <f>'Datastream-M'!AZ306</f>
        <v>59.2</v>
      </c>
      <c r="BK305">
        <f>'Datastream-M'!BA306</f>
        <v>75.3</v>
      </c>
      <c r="BL305">
        <f>'Datastream-M'!BB306</f>
        <v>48</v>
      </c>
      <c r="BM305" s="26">
        <f>'Datastream-M'!BC306</f>
        <v>80.099999999999994</v>
      </c>
      <c r="BN305" s="26"/>
      <c r="BO305">
        <f>'Datastream-M'!AV305</f>
        <v>107.2</v>
      </c>
      <c r="BP305" s="38">
        <f t="shared" si="12"/>
        <v>80.099999999999994</v>
      </c>
      <c r="BQ305" s="30">
        <f t="shared" si="13"/>
        <v>44.148892573655047</v>
      </c>
      <c r="BU305" s="40">
        <f>'Datastream-M'!CS306</f>
        <v>97</v>
      </c>
      <c r="BV305" s="40">
        <f>'Datastream-M'!CT306</f>
        <v>86.9</v>
      </c>
      <c r="BX305" s="41">
        <f>'Datastream-M'!BG306</f>
        <v>4.07</v>
      </c>
      <c r="BY305" s="41">
        <f>'Datastream-M'!BH306</f>
        <v>3.74</v>
      </c>
      <c r="BZ305" s="40"/>
      <c r="CE305" s="1">
        <v>-0.36611497832194234</v>
      </c>
      <c r="CF305" s="1">
        <v>-0.66377585322029231</v>
      </c>
      <c r="CN305" s="8">
        <f>'West-Deutschland-Q'!AP306</f>
        <v>-14.1</v>
      </c>
      <c r="CO305" s="8">
        <f>'West-Deutschland-Q'!AQ306</f>
        <v>-16</v>
      </c>
      <c r="CV305">
        <f>'Datastream-M'!CF306</f>
        <v>757160</v>
      </c>
      <c r="DE305" s="8">
        <f>'West-Deutschland-Q'!AR306</f>
        <v>52.4</v>
      </c>
      <c r="DK305">
        <f>'Datastream-M'!CW306</f>
        <v>2.15</v>
      </c>
      <c r="DW305" s="19">
        <f>'[8]weltindexip-usd'!B185</f>
        <v>1.4519633498757929</v>
      </c>
      <c r="EB305">
        <f>'Datastream-M'!DN306</f>
        <v>1.896941</v>
      </c>
      <c r="EF305" s="1" t="str">
        <f>'Datastream-M'!DQ306</f>
        <v>#NA</v>
      </c>
    </row>
    <row r="306" spans="1:136">
      <c r="A306" s="3">
        <v>31182</v>
      </c>
      <c r="B306" t="str">
        <f>'Datastream-M'!B307</f>
        <v>#NA</v>
      </c>
      <c r="C306" s="9">
        <f>[7]Rawdata!D314</f>
        <v>95.760349490326618</v>
      </c>
      <c r="D306" s="9">
        <f>[7]Rawdata!G314</f>
        <v>97.346860805705305</v>
      </c>
      <c r="E306" s="9">
        <f>[7]Rawdata!J314</f>
        <v>94.250061169562031</v>
      </c>
      <c r="F306">
        <f>'Datastream-M'!F307</f>
        <v>52.1</v>
      </c>
      <c r="G306">
        <f>'Datastream-M'!G307</f>
        <v>0.62992599999999999</v>
      </c>
      <c r="H306">
        <f>'Datastream-M'!H307</f>
        <v>146.30000000000001</v>
      </c>
      <c r="I306">
        <f>'Datastream-M'!I307</f>
        <v>269.7</v>
      </c>
      <c r="J306">
        <f>'Datastream-M'!J307</f>
        <v>5.84</v>
      </c>
      <c r="K306" t="str">
        <f>'Datastream-M'!K307</f>
        <v>#NA</v>
      </c>
      <c r="L306">
        <f>'Datastream-M'!L307</f>
        <v>950.6</v>
      </c>
      <c r="M306">
        <f>'Datastream-M'!M307</f>
        <v>227327</v>
      </c>
      <c r="N306" t="str">
        <f>'Datastream-M'!N307</f>
        <v>#NA</v>
      </c>
      <c r="O306">
        <f>'Datastream-M'!O307</f>
        <v>1037</v>
      </c>
      <c r="P306">
        <f>'Datastream-M'!P307</f>
        <v>8.3000000000000007</v>
      </c>
      <c r="Q306" s="8">
        <v>13</v>
      </c>
      <c r="R306" s="8">
        <v>8</v>
      </c>
      <c r="S306" s="1">
        <f>'[2]Deutschland Monatsdaten'!C306</f>
        <v>-0.36171704531625215</v>
      </c>
      <c r="T306" s="1">
        <v>2.3463192927183671</v>
      </c>
      <c r="U306">
        <f>'Datastream-M'!BL307</f>
        <v>23.78</v>
      </c>
      <c r="V306" s="41">
        <f t="shared" si="10"/>
        <v>29.687890137328342</v>
      </c>
      <c r="W306">
        <f>'Datastream-M'!BM307</f>
        <v>20.25</v>
      </c>
      <c r="X306" s="41">
        <f t="shared" si="11"/>
        <v>19.139886578449904</v>
      </c>
      <c r="Y306" t="str">
        <f>'Datastream-M'!W307</f>
        <v>#NA</v>
      </c>
      <c r="Z306" t="str">
        <f>'Datastream-M'!X307</f>
        <v>#NA</v>
      </c>
      <c r="AA306" s="42" t="str">
        <f>'Datastream-M'!Y307</f>
        <v>#NA</v>
      </c>
      <c r="AB306">
        <f>'Datastream-M'!Z307</f>
        <v>92</v>
      </c>
      <c r="AE306">
        <f>'Datastream-M'!AC307</f>
        <v>0.62992599999999999</v>
      </c>
      <c r="AH306" t="str">
        <f>'Datastream-M'!AD307</f>
        <v>#NA</v>
      </c>
      <c r="AJ306">
        <f>'Datastream-M'!AF307</f>
        <v>76.448243000000005</v>
      </c>
      <c r="AK306">
        <f>'Datastream-M'!AG307</f>
        <v>26.73</v>
      </c>
      <c r="AL306">
        <f>'Datastream-M'!AH307</f>
        <v>52.7</v>
      </c>
      <c r="AQ306" s="2">
        <f>'Datastream-M'!AM307</f>
        <v>59.344900000000003</v>
      </c>
      <c r="AR306" s="2">
        <f>'Datastream-M'!AN307</f>
        <v>100.5748</v>
      </c>
      <c r="AS306" s="8">
        <f>'West-Deutschland-Q'!AI307</f>
        <v>23.6</v>
      </c>
      <c r="AT306" s="8">
        <f>100-'West-Deutschland-Q'!AJ307</f>
        <v>93</v>
      </c>
      <c r="AV306" s="19">
        <f>'[5]Deutschland Monatsdaten'!K306</f>
        <v>5.3208516193072057</v>
      </c>
      <c r="AW306" s="1">
        <f>'[5]Deutschland Monatsdaten'!J306</f>
        <v>-0.58269998980017079</v>
      </c>
      <c r="AY306">
        <f>'Datastream-M'!AS307</f>
        <v>-7.9</v>
      </c>
      <c r="AZ306">
        <f>'Datastream-M'!AT307</f>
        <v>98.4</v>
      </c>
      <c r="BE306">
        <f>'Datastream-M'!AU307</f>
        <v>75.62</v>
      </c>
      <c r="BF306">
        <f>'Datastream-M'!AV307</f>
        <v>105.2</v>
      </c>
      <c r="BH306" s="1">
        <f>'Datastream-M'!AX307</f>
        <v>52.3</v>
      </c>
      <c r="BI306" s="1">
        <f>'Datastream-M'!AY307</f>
        <v>53.2</v>
      </c>
      <c r="BJ306" s="1">
        <f>'Datastream-M'!AZ307</f>
        <v>58.1</v>
      </c>
      <c r="BK306">
        <f>'Datastream-M'!BA307</f>
        <v>72.599999999999994</v>
      </c>
      <c r="BL306">
        <f>'Datastream-M'!BB307</f>
        <v>48</v>
      </c>
      <c r="BM306" s="26">
        <f>'Datastream-M'!BC307</f>
        <v>80.3</v>
      </c>
      <c r="BN306" s="26"/>
      <c r="BO306">
        <f>'Datastream-M'!AV306</f>
        <v>105.8</v>
      </c>
      <c r="BP306" s="38">
        <f t="shared" si="12"/>
        <v>80.099999999999994</v>
      </c>
      <c r="BQ306" s="30">
        <f t="shared" si="13"/>
        <v>42.433555687493453</v>
      </c>
      <c r="BU306" s="40">
        <f>'Datastream-M'!CS307</f>
        <v>96.6</v>
      </c>
      <c r="BV306" s="40">
        <f>'Datastream-M'!CT307</f>
        <v>86.1</v>
      </c>
      <c r="BX306" s="41">
        <f>'Datastream-M'!BG307</f>
        <v>4.09</v>
      </c>
      <c r="BY306" s="41">
        <f>'Datastream-M'!BH307</f>
        <v>4.18</v>
      </c>
      <c r="BZ306" s="40"/>
      <c r="CE306" s="1">
        <v>-7.6554145044743964E-3</v>
      </c>
      <c r="CF306" s="1">
        <v>-0.57353229164581754</v>
      </c>
      <c r="CN306" s="8">
        <f>'West-Deutschland-Q'!AP307</f>
        <v>-11.5</v>
      </c>
      <c r="CO306" s="8">
        <f>'West-Deutschland-Q'!AQ307</f>
        <v>-19</v>
      </c>
      <c r="CV306">
        <f>'Datastream-M'!CF307</f>
        <v>760391</v>
      </c>
      <c r="DE306" s="8">
        <f>'West-Deutschland-Q'!AR307</f>
        <v>56.8</v>
      </c>
      <c r="DK306">
        <f>'Datastream-M'!CW307</f>
        <v>1.99</v>
      </c>
      <c r="DW306" s="19">
        <f>'[8]weltindexip-usd'!B186</f>
        <v>1.4627145085393383</v>
      </c>
      <c r="EB306">
        <f>'Datastream-M'!DN307</f>
        <v>1.8652519999999999</v>
      </c>
      <c r="EF306" s="1" t="str">
        <f>'Datastream-M'!DQ307</f>
        <v>#NA</v>
      </c>
    </row>
    <row r="307" spans="1:136">
      <c r="A307" s="3">
        <v>31213</v>
      </c>
      <c r="B307" t="str">
        <f>'Datastream-M'!B308</f>
        <v>#NA</v>
      </c>
      <c r="C307" s="9">
        <f>[7]Rawdata!D315</f>
        <v>95.211150405658415</v>
      </c>
      <c r="D307" s="9">
        <f>[7]Rawdata!G315</f>
        <v>95.462070722078366</v>
      </c>
      <c r="E307" s="9">
        <f>[7]Rawdata!J315</f>
        <v>94.984095913873261</v>
      </c>
      <c r="F307">
        <f>'Datastream-M'!F308</f>
        <v>51.4</v>
      </c>
      <c r="G307">
        <f>'Datastream-M'!G308</f>
        <v>0.63876100000000002</v>
      </c>
      <c r="H307">
        <f>'Datastream-M'!H308</f>
        <v>153.4</v>
      </c>
      <c r="I307">
        <f>'Datastream-M'!I308</f>
        <v>271.7</v>
      </c>
      <c r="J307">
        <f>'Datastream-M'!J308</f>
        <v>5.68</v>
      </c>
      <c r="K307" t="str">
        <f>'Datastream-M'!K308</f>
        <v>#NA</v>
      </c>
      <c r="L307">
        <f>'Datastream-M'!L308</f>
        <v>1018.5</v>
      </c>
      <c r="M307">
        <f>'Datastream-M'!M308</f>
        <v>200107</v>
      </c>
      <c r="N307" t="str">
        <f>'Datastream-M'!N308</f>
        <v>#NA</v>
      </c>
      <c r="O307">
        <f>'Datastream-M'!O308</f>
        <v>1175</v>
      </c>
      <c r="P307">
        <f>'Datastream-M'!P308</f>
        <v>8.1999999999999993</v>
      </c>
      <c r="Q307" s="8">
        <v>9</v>
      </c>
      <c r="R307" s="8">
        <v>8</v>
      </c>
      <c r="S307" s="1">
        <f>'[2]Deutschland Monatsdaten'!C307</f>
        <v>-0.12122153223059082</v>
      </c>
      <c r="T307" s="1">
        <v>2.3582582012060924</v>
      </c>
      <c r="U307">
        <f>'Datastream-M'!BL308</f>
        <v>22.85</v>
      </c>
      <c r="V307" s="41">
        <f t="shared" si="10"/>
        <v>28.455790784557912</v>
      </c>
      <c r="W307">
        <f>'Datastream-M'!BM308</f>
        <v>19.940000000000001</v>
      </c>
      <c r="X307" s="41">
        <f t="shared" si="11"/>
        <v>18.954372623574145</v>
      </c>
      <c r="Y307" t="str">
        <f>'Datastream-M'!W308</f>
        <v>#NA</v>
      </c>
      <c r="Z307" t="str">
        <f>'Datastream-M'!X308</f>
        <v>#NA</v>
      </c>
      <c r="AA307" s="42" t="str">
        <f>'Datastream-M'!Y308</f>
        <v>#NA</v>
      </c>
      <c r="AB307">
        <f>'Datastream-M'!Z308</f>
        <v>91.7</v>
      </c>
      <c r="AE307">
        <f>'Datastream-M'!AC308</f>
        <v>0.63876100000000002</v>
      </c>
      <c r="AH307" t="str">
        <f>'Datastream-M'!AD308</f>
        <v>#NA</v>
      </c>
      <c r="AJ307">
        <f>'Datastream-M'!AF308</f>
        <v>77.085330999999996</v>
      </c>
      <c r="AK307">
        <f>'Datastream-M'!AG308</f>
        <v>26.45</v>
      </c>
      <c r="AL307">
        <f>'Datastream-M'!AH308</f>
        <v>52.8</v>
      </c>
      <c r="AQ307" s="2">
        <f>'Datastream-M'!AM308</f>
        <v>59.450699999999998</v>
      </c>
      <c r="AR307" s="2">
        <f>'Datastream-M'!AN308</f>
        <v>100.5647</v>
      </c>
      <c r="AS307" s="8">
        <f>'West-Deutschland-Q'!AI308</f>
        <v>26.5</v>
      </c>
      <c r="AT307" s="8">
        <f>100-'West-Deutschland-Q'!AJ308</f>
        <v>91</v>
      </c>
      <c r="AV307" s="19">
        <f>'[5]Deutschland Monatsdaten'!K307</f>
        <v>5.3425080614919054</v>
      </c>
      <c r="AW307" s="1">
        <f>'[5]Deutschland Monatsdaten'!J307</f>
        <v>-0.50809023549808063</v>
      </c>
      <c r="AY307">
        <f>'Datastream-M'!AS308</f>
        <v>-8.9</v>
      </c>
      <c r="AZ307">
        <f>'Datastream-M'!AT308</f>
        <v>97.4</v>
      </c>
      <c r="BE307">
        <f>'Datastream-M'!AU308</f>
        <v>75.8</v>
      </c>
      <c r="BF307">
        <f>'Datastream-M'!AV308</f>
        <v>104.3</v>
      </c>
      <c r="BH307" s="1">
        <f>'Datastream-M'!AX308</f>
        <v>51.7</v>
      </c>
      <c r="BI307" s="1">
        <f>'Datastream-M'!AY308</f>
        <v>52.5</v>
      </c>
      <c r="BJ307" s="1">
        <f>'Datastream-M'!AZ308</f>
        <v>56.8</v>
      </c>
      <c r="BK307">
        <f>'Datastream-M'!BA308</f>
        <v>71.3</v>
      </c>
      <c r="BL307">
        <f>'Datastream-M'!BB308</f>
        <v>46.8</v>
      </c>
      <c r="BM307" s="26">
        <f>'Datastream-M'!BC308</f>
        <v>80.3</v>
      </c>
      <c r="BN307" s="26"/>
      <c r="BO307">
        <f>'Datastream-M'!AV307</f>
        <v>105.2</v>
      </c>
      <c r="BP307" s="38">
        <f t="shared" si="12"/>
        <v>80.3</v>
      </c>
      <c r="BQ307" s="30">
        <f t="shared" si="13"/>
        <v>41.408288859213378</v>
      </c>
      <c r="BU307" s="40">
        <f>'Datastream-M'!CS308</f>
        <v>96.3</v>
      </c>
      <c r="BV307" s="40">
        <f>'Datastream-M'!CT308</f>
        <v>86</v>
      </c>
      <c r="BX307" s="41">
        <f>'Datastream-M'!BG308</f>
        <v>4.12</v>
      </c>
      <c r="BY307" s="41">
        <f>'Datastream-M'!BH308</f>
        <v>3.81</v>
      </c>
      <c r="BZ307" s="40"/>
      <c r="CE307" s="1">
        <v>5.8655577325309162E-2</v>
      </c>
      <c r="CF307" s="1">
        <v>-0.74812253302216525</v>
      </c>
      <c r="CN307" s="8">
        <f>'West-Deutschland-Q'!AP308</f>
        <v>-25</v>
      </c>
      <c r="CO307" s="8">
        <f>'West-Deutschland-Q'!AQ308</f>
        <v>-22.1</v>
      </c>
      <c r="CV307">
        <f>'Datastream-M'!CF308</f>
        <v>768582</v>
      </c>
      <c r="DE307" s="8">
        <f>'West-Deutschland-Q'!AR308</f>
        <v>58.9</v>
      </c>
      <c r="DK307">
        <f>'Datastream-M'!CW308</f>
        <v>1.94</v>
      </c>
      <c r="DW307" s="19">
        <f>'[8]weltindexip-usd'!B187</f>
        <v>1.4605895320484124</v>
      </c>
      <c r="EB307">
        <f>'Datastream-M'!DN308</f>
        <v>1.806886</v>
      </c>
      <c r="EF307" s="1" t="str">
        <f>'Datastream-M'!DQ308</f>
        <v>#NA</v>
      </c>
    </row>
    <row r="308" spans="1:136">
      <c r="A308" s="3">
        <v>31243</v>
      </c>
      <c r="B308" t="str">
        <f>'Datastream-M'!B309</f>
        <v>#NA</v>
      </c>
      <c r="C308" s="9">
        <f>[7]Rawdata!D316</f>
        <v>97.607655502392348</v>
      </c>
      <c r="D308" s="9">
        <f>[7]Rawdata!G316</f>
        <v>99.33353143439318</v>
      </c>
      <c r="E308" s="9">
        <f>[7]Rawdata!J316</f>
        <v>95.962808906288231</v>
      </c>
      <c r="F308">
        <f>'Datastream-M'!F309</f>
        <v>52.5</v>
      </c>
      <c r="G308">
        <f>'Datastream-M'!G309</f>
        <v>0.67157999999999995</v>
      </c>
      <c r="H308">
        <f>'Datastream-M'!H309</f>
        <v>153.5</v>
      </c>
      <c r="I308">
        <f>'Datastream-M'!I309</f>
        <v>271.89999999999998</v>
      </c>
      <c r="J308">
        <f>'Datastream-M'!J309</f>
        <v>5.34</v>
      </c>
      <c r="K308" t="str">
        <f>'Datastream-M'!K309</f>
        <v>#NA</v>
      </c>
      <c r="L308">
        <f>'Datastream-M'!L309</f>
        <v>986</v>
      </c>
      <c r="M308">
        <f>'Datastream-M'!M309</f>
        <v>225563</v>
      </c>
      <c r="N308" t="str">
        <f>'Datastream-M'!N309</f>
        <v>#NA</v>
      </c>
      <c r="O308">
        <f>'Datastream-M'!O309</f>
        <v>1270</v>
      </c>
      <c r="P308">
        <f>'Datastream-M'!P309</f>
        <v>8.1999999999999993</v>
      </c>
      <c r="Q308" s="8">
        <v>10</v>
      </c>
      <c r="R308" s="8">
        <v>9</v>
      </c>
      <c r="S308" s="1">
        <f>'[2]Deutschland Monatsdaten'!C308</f>
        <v>-0.24434159431429092</v>
      </c>
      <c r="T308" s="1">
        <v>2.3272566136228638</v>
      </c>
      <c r="U308">
        <f>'Datastream-M'!BL309</f>
        <v>23.72</v>
      </c>
      <c r="V308" s="41">
        <f t="shared" si="10"/>
        <v>29.53922789539228</v>
      </c>
      <c r="W308">
        <f>'Datastream-M'!BM309</f>
        <v>20.399999999999999</v>
      </c>
      <c r="X308" s="41">
        <f t="shared" si="11"/>
        <v>19.558964525407475</v>
      </c>
      <c r="Y308" t="str">
        <f>'Datastream-M'!W309</f>
        <v>#NA</v>
      </c>
      <c r="Z308" t="str">
        <f>'Datastream-M'!X309</f>
        <v>#NA</v>
      </c>
      <c r="AA308" s="42" t="str">
        <f>'Datastream-M'!Y309</f>
        <v>#NA</v>
      </c>
      <c r="AB308">
        <f>'Datastream-M'!Z309</f>
        <v>92.4</v>
      </c>
      <c r="AE308">
        <f>'Datastream-M'!AC309</f>
        <v>0.67157999999999995</v>
      </c>
      <c r="AH308" t="str">
        <f>'Datastream-M'!AD309</f>
        <v>#NA</v>
      </c>
      <c r="AJ308">
        <f>'Datastream-M'!AF309</f>
        <v>78.265107</v>
      </c>
      <c r="AK308">
        <f>'Datastream-M'!AG309</f>
        <v>26.93</v>
      </c>
      <c r="AL308">
        <f>'Datastream-M'!AH309</f>
        <v>53</v>
      </c>
      <c r="AQ308" s="2">
        <f>'Datastream-M'!AM309</f>
        <v>59.564700000000002</v>
      </c>
      <c r="AR308" s="2">
        <f>'Datastream-M'!AN309</f>
        <v>100.5656</v>
      </c>
      <c r="AS308" s="8">
        <f>'West-Deutschland-Q'!AI309</f>
        <v>18.399999999999999</v>
      </c>
      <c r="AT308" s="8">
        <f>100-'West-Deutschland-Q'!AJ309</f>
        <v>98</v>
      </c>
      <c r="AV308" s="19">
        <f>'[5]Deutschland Monatsdaten'!K308</f>
        <v>5.3643962562868275</v>
      </c>
      <c r="AW308" s="1">
        <f>'[5]Deutschland Monatsdaten'!J308</f>
        <v>-0.44686160238192107</v>
      </c>
      <c r="AY308">
        <f>'Datastream-M'!AS309</f>
        <v>-7.5</v>
      </c>
      <c r="AZ308">
        <f>'Datastream-M'!AT309</f>
        <v>97.5</v>
      </c>
      <c r="BE308">
        <f>'Datastream-M'!AU309</f>
        <v>76.489999999999995</v>
      </c>
      <c r="BF308">
        <f>'Datastream-M'!AV309</f>
        <v>102.6</v>
      </c>
      <c r="BH308" s="1">
        <f>'Datastream-M'!AX309</f>
        <v>52.1</v>
      </c>
      <c r="BI308" s="1">
        <f>'Datastream-M'!AY309</f>
        <v>52.7</v>
      </c>
      <c r="BJ308" s="1">
        <f>'Datastream-M'!AZ309</f>
        <v>55.8</v>
      </c>
      <c r="BK308">
        <f>'Datastream-M'!BA309</f>
        <v>68.099999999999994</v>
      </c>
      <c r="BL308">
        <f>'Datastream-M'!BB309</f>
        <v>47.2</v>
      </c>
      <c r="BM308" s="26">
        <f>'Datastream-M'!BC309</f>
        <v>80.2</v>
      </c>
      <c r="BN308" s="26"/>
      <c r="BO308">
        <f>'Datastream-M'!AV308</f>
        <v>104.3</v>
      </c>
      <c r="BP308" s="38">
        <f t="shared" si="12"/>
        <v>80.3</v>
      </c>
      <c r="BQ308" s="30">
        <f t="shared" si="13"/>
        <v>40.099466928735225</v>
      </c>
      <c r="BU308" s="40">
        <f>'Datastream-M'!CS309</f>
        <v>96.7</v>
      </c>
      <c r="BV308" s="40">
        <f>'Datastream-M'!CT309</f>
        <v>86.9</v>
      </c>
      <c r="BX308" s="41">
        <f>'Datastream-M'!BG309</f>
        <v>4.08</v>
      </c>
      <c r="BY308" s="41">
        <f>'Datastream-M'!BH309</f>
        <v>3.83</v>
      </c>
      <c r="BZ308" s="40"/>
      <c r="CE308" s="1">
        <v>-0.42445746069817925</v>
      </c>
      <c r="CF308" s="1">
        <v>-0.60686692085380411</v>
      </c>
      <c r="CN308" s="8">
        <f>'West-Deutschland-Q'!AP309</f>
        <v>-16.7</v>
      </c>
      <c r="CO308" s="8">
        <f>'West-Deutschland-Q'!AQ309</f>
        <v>-16</v>
      </c>
      <c r="CV308">
        <f>'Datastream-M'!CF309</f>
        <v>767368</v>
      </c>
      <c r="DE308" s="8">
        <f>'West-Deutschland-Q'!AR309</f>
        <v>59.5</v>
      </c>
      <c r="DK308">
        <f>'Datastream-M'!CW309</f>
        <v>2.0499999999999998</v>
      </c>
      <c r="DW308" s="19">
        <f>'[8]weltindexip-usd'!B188</f>
        <v>1.4576916921876961</v>
      </c>
      <c r="EB308">
        <f>'Datastream-M'!DN309</f>
        <v>1.7675149999999999</v>
      </c>
      <c r="EF308" s="1" t="str">
        <f>'Datastream-M'!DQ309</f>
        <v>#NA</v>
      </c>
    </row>
    <row r="309" spans="1:136">
      <c r="A309" s="3">
        <v>31274</v>
      </c>
      <c r="B309" t="str">
        <f>'Datastream-M'!B310</f>
        <v>#NA</v>
      </c>
      <c r="C309" s="9">
        <f>[7]Rawdata!D317</f>
        <v>98.506344913667576</v>
      </c>
      <c r="D309" s="9">
        <f>[7]Rawdata!G317</f>
        <v>100.81079933777646</v>
      </c>
      <c r="E309" s="9">
        <f>[7]Rawdata!J317</f>
        <v>96.256422804012715</v>
      </c>
      <c r="F309">
        <f>'Datastream-M'!F310</f>
        <v>51.3</v>
      </c>
      <c r="G309">
        <f>'Datastream-M'!G310</f>
        <v>0.70005099999999998</v>
      </c>
      <c r="H309">
        <f>'Datastream-M'!H310</f>
        <v>148.6</v>
      </c>
      <c r="I309">
        <f>'Datastream-M'!I310</f>
        <v>272</v>
      </c>
      <c r="J309">
        <f>'Datastream-M'!J310</f>
        <v>4.79</v>
      </c>
      <c r="K309" t="str">
        <f>'Datastream-M'!K310</f>
        <v>#NA</v>
      </c>
      <c r="L309">
        <f>'Datastream-M'!L310</f>
        <v>1081.7</v>
      </c>
      <c r="M309">
        <f>'Datastream-M'!M310</f>
        <v>149929</v>
      </c>
      <c r="N309" t="str">
        <f>'Datastream-M'!N310</f>
        <v>#NA</v>
      </c>
      <c r="O309">
        <f>'Datastream-M'!O310</f>
        <v>1111</v>
      </c>
      <c r="P309">
        <f>'Datastream-M'!P310</f>
        <v>8.1999999999999993</v>
      </c>
      <c r="Q309" s="8">
        <v>12</v>
      </c>
      <c r="R309" s="8">
        <v>8</v>
      </c>
      <c r="S309" s="1">
        <f>'[2]Deutschland Monatsdaten'!C309</f>
        <v>-0.26383282496595517</v>
      </c>
      <c r="T309" s="1">
        <v>2.3379785525768764</v>
      </c>
      <c r="U309">
        <f>'Datastream-M'!BL310</f>
        <v>22.75</v>
      </c>
      <c r="V309" s="41">
        <f t="shared" si="10"/>
        <v>28.366583541147133</v>
      </c>
      <c r="W309">
        <f>'Datastream-M'!BM310</f>
        <v>20.350000000000001</v>
      </c>
      <c r="X309" s="41">
        <f t="shared" si="11"/>
        <v>19.834307992202731</v>
      </c>
      <c r="Y309" t="str">
        <f>'Datastream-M'!W310</f>
        <v>#NA</v>
      </c>
      <c r="Z309" t="str">
        <f>'Datastream-M'!X310</f>
        <v>#NA</v>
      </c>
      <c r="AA309" s="42" t="str">
        <f>'Datastream-M'!Y310</f>
        <v>#NA</v>
      </c>
      <c r="AB309">
        <f>'Datastream-M'!Z310</f>
        <v>93.9</v>
      </c>
      <c r="AE309">
        <f>'Datastream-M'!AC310</f>
        <v>0.70005099999999998</v>
      </c>
      <c r="AH309" t="str">
        <f>'Datastream-M'!AD310</f>
        <v>#NA</v>
      </c>
      <c r="AJ309">
        <f>'Datastream-M'!AF310</f>
        <v>79.385530000000003</v>
      </c>
      <c r="AK309">
        <f>'Datastream-M'!AG310</f>
        <v>27.35</v>
      </c>
      <c r="AL309">
        <f>'Datastream-M'!AH310</f>
        <v>53.2</v>
      </c>
      <c r="AQ309" s="2">
        <f>'Datastream-M'!AM310</f>
        <v>59.679000000000002</v>
      </c>
      <c r="AR309" s="2">
        <f>'Datastream-M'!AN310</f>
        <v>100.5642</v>
      </c>
      <c r="AS309" s="8">
        <f>'West-Deutschland-Q'!AI310</f>
        <v>19.399999999999999</v>
      </c>
      <c r="AT309" s="8">
        <f>100-'West-Deutschland-Q'!AJ310</f>
        <v>98</v>
      </c>
      <c r="AV309" s="19">
        <f>'[5]Deutschland Monatsdaten'!K309</f>
        <v>5.3731807597200234</v>
      </c>
      <c r="AW309" s="1">
        <f>'[5]Deutschland Monatsdaten'!J309</f>
        <v>-0.50617418872426967</v>
      </c>
      <c r="AY309">
        <f>'Datastream-M'!AS310</f>
        <v>-7.2</v>
      </c>
      <c r="AZ309">
        <f>'Datastream-M'!AT310</f>
        <v>99.8</v>
      </c>
      <c r="BE309">
        <f>'Datastream-M'!AU310</f>
        <v>77.83</v>
      </c>
      <c r="BF309">
        <f>'Datastream-M'!AV310</f>
        <v>101.2</v>
      </c>
      <c r="BH309" s="1">
        <f>'Datastream-M'!AX310</f>
        <v>53.2</v>
      </c>
      <c r="BI309" s="1">
        <f>'Datastream-M'!AY310</f>
        <v>53.5</v>
      </c>
      <c r="BJ309" s="1">
        <f>'Datastream-M'!AZ310</f>
        <v>54.8</v>
      </c>
      <c r="BK309">
        <f>'Datastream-M'!BA310</f>
        <v>66</v>
      </c>
      <c r="BL309">
        <f>'Datastream-M'!BB310</f>
        <v>47.1</v>
      </c>
      <c r="BM309" s="26">
        <f>'Datastream-M'!BC310</f>
        <v>80.099999999999994</v>
      </c>
      <c r="BN309" s="26"/>
      <c r="BO309">
        <f>'Datastream-M'!AV309</f>
        <v>102.6</v>
      </c>
      <c r="BP309" s="38">
        <f t="shared" si="12"/>
        <v>80.2</v>
      </c>
      <c r="BQ309" s="30">
        <f t="shared" si="13"/>
        <v>39.068582146157929</v>
      </c>
      <c r="BU309" s="40">
        <f>'Datastream-M'!CS310</f>
        <v>97.5</v>
      </c>
      <c r="BV309" s="40">
        <f>'Datastream-M'!CT310</f>
        <v>89.3</v>
      </c>
      <c r="BX309" s="41">
        <f>'Datastream-M'!BG310</f>
        <v>4.26</v>
      </c>
      <c r="BY309" s="41">
        <f>'Datastream-M'!BH310</f>
        <v>3.84</v>
      </c>
      <c r="BZ309" s="40"/>
      <c r="CE309" s="1">
        <v>-0.63076335281047224</v>
      </c>
      <c r="CF309" s="1">
        <v>-0.53034703276958073</v>
      </c>
      <c r="CN309" s="8">
        <f>'West-Deutschland-Q'!AP310</f>
        <v>-15.5</v>
      </c>
      <c r="CO309" s="8">
        <f>'West-Deutschland-Q'!AQ310</f>
        <v>-22.5</v>
      </c>
      <c r="CV309">
        <f>'Datastream-M'!CF310</f>
        <v>768808</v>
      </c>
      <c r="DE309" s="8">
        <f>'West-Deutschland-Q'!AR310</f>
        <v>58.7</v>
      </c>
      <c r="DK309">
        <f>'Datastream-M'!CW310</f>
        <v>1.84</v>
      </c>
      <c r="DW309" s="19">
        <f>'[8]weltindexip-usd'!B189</f>
        <v>1.457455996451329</v>
      </c>
      <c r="EB309">
        <f>'Datastream-M'!DN310</f>
        <v>1.711111</v>
      </c>
      <c r="EF309" s="1" t="str">
        <f>'Datastream-M'!DQ310</f>
        <v>#NA</v>
      </c>
    </row>
    <row r="310" spans="1:136">
      <c r="A310" s="3">
        <v>31305</v>
      </c>
      <c r="B310" t="str">
        <f>'Datastream-M'!B311</f>
        <v>#NA</v>
      </c>
      <c r="C310" s="9">
        <f>[7]Rawdata!D318</f>
        <v>99.305179945912215</v>
      </c>
      <c r="D310" s="9">
        <f>[7]Rawdata!G318</f>
        <v>100.45421743006324</v>
      </c>
      <c r="E310" s="9">
        <f>[7]Rawdata!J318</f>
        <v>98.213848788842668</v>
      </c>
      <c r="F310">
        <f>'Datastream-M'!F311</f>
        <v>51.1</v>
      </c>
      <c r="G310">
        <f>'Datastream-M'!G311</f>
        <v>0.68987100000000001</v>
      </c>
      <c r="H310">
        <f>'Datastream-M'!H311</f>
        <v>155.19999999999999</v>
      </c>
      <c r="I310">
        <f>'Datastream-M'!I311</f>
        <v>271.89999999999998</v>
      </c>
      <c r="J310">
        <f>'Datastream-M'!J311</f>
        <v>4.71</v>
      </c>
      <c r="K310" t="str">
        <f>'Datastream-M'!K311</f>
        <v>#NA</v>
      </c>
      <c r="L310">
        <f>'Datastream-M'!L311</f>
        <v>1142.5999999999999</v>
      </c>
      <c r="M310">
        <f>'Datastream-M'!M311</f>
        <v>185653</v>
      </c>
      <c r="N310" t="str">
        <f>'Datastream-M'!N311</f>
        <v>#NA</v>
      </c>
      <c r="O310">
        <f>'Datastream-M'!O311</f>
        <v>1145</v>
      </c>
      <c r="P310">
        <f>'Datastream-M'!P311</f>
        <v>8.1</v>
      </c>
      <c r="Q310" s="8">
        <v>10</v>
      </c>
      <c r="R310" s="8">
        <v>10</v>
      </c>
      <c r="S310" s="1">
        <f>'[2]Deutschland Monatsdaten'!C310</f>
        <v>-0.13666018752483108</v>
      </c>
      <c r="T310" s="1">
        <v>2.350206870003019</v>
      </c>
      <c r="U310">
        <f>'Datastream-M'!BL311</f>
        <v>22.8</v>
      </c>
      <c r="V310" s="41">
        <f t="shared" si="10"/>
        <v>28.464419475655433</v>
      </c>
      <c r="W310">
        <f>'Datastream-M'!BM311</f>
        <v>19.43</v>
      </c>
      <c r="X310" s="41">
        <f t="shared" si="11"/>
        <v>19.199604743083004</v>
      </c>
      <c r="Y310" t="str">
        <f>'Datastream-M'!W311</f>
        <v>#NA</v>
      </c>
      <c r="Z310" t="str">
        <f>'Datastream-M'!X311</f>
        <v>#NA</v>
      </c>
      <c r="AA310" s="42" t="str">
        <f>'Datastream-M'!Y311</f>
        <v>#NA</v>
      </c>
      <c r="AB310">
        <f>'Datastream-M'!Z311</f>
        <v>93.4</v>
      </c>
      <c r="AE310">
        <f>'Datastream-M'!AC311</f>
        <v>0.68987100000000001</v>
      </c>
      <c r="AH310" t="str">
        <f>'Datastream-M'!AD311</f>
        <v>#NA</v>
      </c>
      <c r="AJ310">
        <f>'Datastream-M'!AF311</f>
        <v>78.994083000000003</v>
      </c>
      <c r="AK310">
        <f>'Datastream-M'!AG311</f>
        <v>27.69</v>
      </c>
      <c r="AL310">
        <f>'Datastream-M'!AH311</f>
        <v>53.3</v>
      </c>
      <c r="AQ310" s="2">
        <f>'Datastream-M'!AM311</f>
        <v>59.788899999999998</v>
      </c>
      <c r="AR310" s="2">
        <f>'Datastream-M'!AN311</f>
        <v>100.55249999999999</v>
      </c>
      <c r="AS310" s="8">
        <f>'West-Deutschland-Q'!AI311</f>
        <v>17.3</v>
      </c>
      <c r="AT310" s="8">
        <f>100-'West-Deutschland-Q'!AJ311</f>
        <v>99</v>
      </c>
      <c r="AV310" s="19">
        <f>'[5]Deutschland Monatsdaten'!K310</f>
        <v>5.3952421221993854</v>
      </c>
      <c r="AW310" s="1">
        <f>'[5]Deutschland Monatsdaten'!J310</f>
        <v>-0.47402738254238397</v>
      </c>
      <c r="AY310">
        <f>'Datastream-M'!AS311</f>
        <v>-7.4</v>
      </c>
      <c r="AZ310">
        <f>'Datastream-M'!AT311</f>
        <v>100.3</v>
      </c>
      <c r="BE310">
        <f>'Datastream-M'!AU311</f>
        <v>77.45</v>
      </c>
      <c r="BF310">
        <f>'Datastream-M'!AV311</f>
        <v>101.2</v>
      </c>
      <c r="BH310" s="1">
        <f>'Datastream-M'!AX311</f>
        <v>53.7</v>
      </c>
      <c r="BI310" s="1">
        <f>'Datastream-M'!AY311</f>
        <v>53.7</v>
      </c>
      <c r="BJ310" s="1">
        <f>'Datastream-M'!AZ311</f>
        <v>53.9</v>
      </c>
      <c r="BK310">
        <f>'Datastream-M'!BA311</f>
        <v>65.599999999999994</v>
      </c>
      <c r="BL310">
        <f>'Datastream-M'!BB311</f>
        <v>45.8</v>
      </c>
      <c r="BM310" s="26">
        <f>'Datastream-M'!BC311</f>
        <v>80</v>
      </c>
      <c r="BN310" s="26"/>
      <c r="BO310">
        <f>'Datastream-M'!AV310</f>
        <v>101.2</v>
      </c>
      <c r="BP310" s="38">
        <f t="shared" si="12"/>
        <v>80.099999999999994</v>
      </c>
      <c r="BQ310" s="30">
        <f t="shared" si="13"/>
        <v>40.137938832042515</v>
      </c>
      <c r="BU310" s="40">
        <f>'Datastream-M'!CS311</f>
        <v>97.2</v>
      </c>
      <c r="BV310" s="40">
        <f>'Datastream-M'!CT311</f>
        <v>88.4</v>
      </c>
      <c r="BX310" s="41">
        <f>'Datastream-M'!BG311</f>
        <v>4.21</v>
      </c>
      <c r="BY310" s="41">
        <f>'Datastream-M'!BH311</f>
        <v>4.25</v>
      </c>
      <c r="BZ310" s="40"/>
      <c r="CE310" s="1">
        <v>-0.41602025279279592</v>
      </c>
      <c r="CF310" s="1">
        <v>-0.67109532824360574</v>
      </c>
      <c r="CN310" s="8">
        <f>'West-Deutschland-Q'!AP311</f>
        <v>-22.8</v>
      </c>
      <c r="CO310" s="8">
        <f>'West-Deutschland-Q'!AQ311</f>
        <v>-18</v>
      </c>
      <c r="CV310">
        <f>'Datastream-M'!CF311</f>
        <v>773539</v>
      </c>
      <c r="DE310" s="8">
        <f>'West-Deutschland-Q'!AR311</f>
        <v>60.9</v>
      </c>
      <c r="DK310">
        <f>'Datastream-M'!CW311</f>
        <v>1.99</v>
      </c>
      <c r="DW310" s="19">
        <f>'[8]weltindexip-usd'!B190</f>
        <v>1.4619496729883912</v>
      </c>
      <c r="EB310">
        <f>'Datastream-M'!DN311</f>
        <v>1.6902839999999999</v>
      </c>
      <c r="EF310" s="1" t="str">
        <f>'Datastream-M'!DQ311</f>
        <v>#NA</v>
      </c>
    </row>
    <row r="311" spans="1:136">
      <c r="A311" s="3">
        <v>31335</v>
      </c>
      <c r="B311" t="str">
        <f>'Datastream-M'!B312</f>
        <v>#NA</v>
      </c>
      <c r="C311" s="9">
        <f>[7]Rawdata!D319</f>
        <v>101.85146661119202</v>
      </c>
      <c r="D311" s="9">
        <f>[7]Rawdata!G319</f>
        <v>103.15405187417753</v>
      </c>
      <c r="E311" s="9">
        <f>[7]Rawdata!J319</f>
        <v>100.56275997063861</v>
      </c>
      <c r="F311">
        <f>'Datastream-M'!F312</f>
        <v>52</v>
      </c>
      <c r="G311">
        <f>'Datastream-M'!G312</f>
        <v>0.740228</v>
      </c>
      <c r="H311">
        <f>'Datastream-M'!H312</f>
        <v>153.19999999999999</v>
      </c>
      <c r="I311">
        <f>'Datastream-M'!I312</f>
        <v>272.7</v>
      </c>
      <c r="J311">
        <f>'Datastream-M'!J312</f>
        <v>4.84</v>
      </c>
      <c r="K311" t="str">
        <f>'Datastream-M'!K312</f>
        <v>#NA</v>
      </c>
      <c r="L311">
        <f>'Datastream-M'!L312</f>
        <v>1295.8</v>
      </c>
      <c r="M311">
        <f>'Datastream-M'!M312</f>
        <v>227703</v>
      </c>
      <c r="N311" t="str">
        <f>'Datastream-M'!N312</f>
        <v>#NA</v>
      </c>
      <c r="O311">
        <f>'Datastream-M'!O312</f>
        <v>1157</v>
      </c>
      <c r="P311">
        <f>'Datastream-M'!P312</f>
        <v>8.1</v>
      </c>
      <c r="Q311" s="8">
        <v>10</v>
      </c>
      <c r="R311" s="8">
        <v>10</v>
      </c>
      <c r="S311" s="1">
        <f>'[2]Deutschland Monatsdaten'!C311</f>
        <v>-0.21898611090425887</v>
      </c>
      <c r="T311" s="1">
        <v>2.3439013458571325</v>
      </c>
      <c r="U311">
        <f>'Datastream-M'!BL312</f>
        <v>22.6</v>
      </c>
      <c r="V311" s="41">
        <f t="shared" si="10"/>
        <v>28.250000000000004</v>
      </c>
      <c r="W311">
        <f>'Datastream-M'!BM312</f>
        <v>18.920000000000002</v>
      </c>
      <c r="X311" s="41">
        <f t="shared" si="11"/>
        <v>18.695652173913043</v>
      </c>
      <c r="Y311" t="str">
        <f>'Datastream-M'!W312</f>
        <v>#NA</v>
      </c>
      <c r="Z311" t="str">
        <f>'Datastream-M'!X312</f>
        <v>#NA</v>
      </c>
      <c r="AA311" s="42" t="str">
        <f>'Datastream-M'!Y312</f>
        <v>#NA</v>
      </c>
      <c r="AB311">
        <f>'Datastream-M'!Z312</f>
        <v>94.6</v>
      </c>
      <c r="AE311">
        <f>'Datastream-M'!AC312</f>
        <v>0.740228</v>
      </c>
      <c r="AH311" t="str">
        <f>'Datastream-M'!AD312</f>
        <v>#NA</v>
      </c>
      <c r="AJ311">
        <f>'Datastream-M'!AF312</f>
        <v>80.241934999999998</v>
      </c>
      <c r="AK311">
        <f>'Datastream-M'!AG312</f>
        <v>28.56</v>
      </c>
      <c r="AL311">
        <f>'Datastream-M'!AH312</f>
        <v>53.5</v>
      </c>
      <c r="AQ311" s="2">
        <f>'Datastream-M'!AM312</f>
        <v>59.8857</v>
      </c>
      <c r="AR311" s="2">
        <f>'Datastream-M'!AN312</f>
        <v>100.51600000000001</v>
      </c>
      <c r="AS311" s="8">
        <f>'West-Deutschland-Q'!AI312</f>
        <v>12.7</v>
      </c>
      <c r="AT311" s="8">
        <f>100-'West-Deutschland-Q'!AJ312</f>
        <v>100</v>
      </c>
      <c r="AV311" s="19">
        <f>'[5]Deutschland Monatsdaten'!K311</f>
        <v>5.4169482659547281</v>
      </c>
      <c r="AW311" s="1">
        <f>'[5]Deutschland Monatsdaten'!J311</f>
        <v>-0.17838690690059741</v>
      </c>
      <c r="AY311">
        <f>'Datastream-M'!AS312</f>
        <v>-6.5</v>
      </c>
      <c r="AZ311">
        <f>'Datastream-M'!AT312</f>
        <v>101.5</v>
      </c>
      <c r="BE311">
        <f>'Datastream-M'!AU312</f>
        <v>78.56</v>
      </c>
      <c r="BF311">
        <f>'Datastream-M'!AV312</f>
        <v>99.3</v>
      </c>
      <c r="BH311" s="1">
        <f>'Datastream-M'!AX312</f>
        <v>55.4</v>
      </c>
      <c r="BI311" s="1">
        <f>'Datastream-M'!AY312</f>
        <v>55.3</v>
      </c>
      <c r="BJ311" s="1">
        <f>'Datastream-M'!AZ312</f>
        <v>54.5</v>
      </c>
      <c r="BK311">
        <f>'Datastream-M'!BA312</f>
        <v>67</v>
      </c>
      <c r="BL311">
        <f>'Datastream-M'!BB312</f>
        <v>45.9</v>
      </c>
      <c r="BM311" s="26">
        <f>'Datastream-M'!BC312</f>
        <v>79.8</v>
      </c>
      <c r="BN311" s="26"/>
      <c r="BO311">
        <f>'Datastream-M'!AV311</f>
        <v>101.2</v>
      </c>
      <c r="BP311" s="38">
        <f t="shared" si="12"/>
        <v>80</v>
      </c>
      <c r="BQ311" s="30">
        <f t="shared" si="13"/>
        <v>38.582706949750616</v>
      </c>
      <c r="BU311" s="40">
        <f>'Datastream-M'!CS312</f>
        <v>97.6</v>
      </c>
      <c r="BV311" s="40">
        <f>'Datastream-M'!CT312</f>
        <v>90.6</v>
      </c>
      <c r="BX311" s="41">
        <f>'Datastream-M'!BG312</f>
        <v>3.93</v>
      </c>
      <c r="BY311" s="41">
        <f>'Datastream-M'!BH312</f>
        <v>3.47</v>
      </c>
      <c r="BZ311" s="40"/>
      <c r="CE311" s="1">
        <v>0.12009086381468569</v>
      </c>
      <c r="CF311" s="1">
        <v>-1.0688563354929714</v>
      </c>
      <c r="CN311" s="8">
        <f>'West-Deutschland-Q'!AP312</f>
        <v>-10.8</v>
      </c>
      <c r="CO311" s="8">
        <f>'West-Deutschland-Q'!AQ312</f>
        <v>-10</v>
      </c>
      <c r="CV311">
        <f>'Datastream-M'!CF312</f>
        <v>777526</v>
      </c>
      <c r="DE311" s="8">
        <f>'West-Deutschland-Q'!AR312</f>
        <v>60.3</v>
      </c>
      <c r="DK311">
        <f>'Datastream-M'!CW312</f>
        <v>1.89</v>
      </c>
      <c r="DW311" s="19">
        <f>'[8]weltindexip-usd'!B191</f>
        <v>1.4620871172505312</v>
      </c>
      <c r="EB311">
        <f>'Datastream-M'!DN312</f>
        <v>1.69581</v>
      </c>
      <c r="EF311" s="1" t="str">
        <f>'Datastream-M'!DQ312</f>
        <v>#NA</v>
      </c>
    </row>
    <row r="312" spans="1:136">
      <c r="A312" s="3">
        <v>31366</v>
      </c>
      <c r="B312" t="str">
        <f>'Datastream-M'!B313</f>
        <v>#NA</v>
      </c>
      <c r="C312" s="9">
        <f>[7]Rawdata!D320</f>
        <v>102.15102974828376</v>
      </c>
      <c r="D312" s="9">
        <f>[7]Rawdata!G320</f>
        <v>104.42755868743899</v>
      </c>
      <c r="E312" s="9">
        <f>[7]Rawdata!J320</f>
        <v>99.926596525568883</v>
      </c>
      <c r="F312">
        <f>'Datastream-M'!F313</f>
        <v>52.7</v>
      </c>
      <c r="G312">
        <f>'Datastream-M'!G313</f>
        <v>0.75441400000000003</v>
      </c>
      <c r="H312">
        <f>'Datastream-M'!H313</f>
        <v>161.4</v>
      </c>
      <c r="I312">
        <f>'Datastream-M'!I313</f>
        <v>272.89999999999998</v>
      </c>
      <c r="J312">
        <f>'Datastream-M'!J313</f>
        <v>4.88</v>
      </c>
      <c r="K312" t="str">
        <f>'Datastream-M'!K313</f>
        <v>#NA</v>
      </c>
      <c r="L312">
        <f>'Datastream-M'!L313</f>
        <v>1251.8</v>
      </c>
      <c r="M312">
        <f>'Datastream-M'!M313</f>
        <v>182279</v>
      </c>
      <c r="N312" t="str">
        <f>'Datastream-M'!N313</f>
        <v>#NA</v>
      </c>
      <c r="O312">
        <f>'Datastream-M'!O313</f>
        <v>995</v>
      </c>
      <c r="P312">
        <f>'Datastream-M'!P313</f>
        <v>8.1999999999999993</v>
      </c>
      <c r="Q312" s="8">
        <v>9</v>
      </c>
      <c r="R312" s="8">
        <v>11</v>
      </c>
      <c r="S312" s="1">
        <f>'[2]Deutschland Monatsdaten'!C312</f>
        <v>3.0393563818201713E-2</v>
      </c>
      <c r="T312" s="1">
        <v>2.399985943109102</v>
      </c>
      <c r="U312">
        <f>'Datastream-M'!BL313</f>
        <v>22.85</v>
      </c>
      <c r="V312" s="41">
        <f t="shared" si="10"/>
        <v>28.634085213032584</v>
      </c>
      <c r="W312">
        <f>'Datastream-M'!BM313</f>
        <v>19.170000000000002</v>
      </c>
      <c r="X312" s="41">
        <f t="shared" si="11"/>
        <v>19.305135951661633</v>
      </c>
      <c r="Y312" t="str">
        <f>'Datastream-M'!W313</f>
        <v>#NA</v>
      </c>
      <c r="Z312" t="str">
        <f>'Datastream-M'!X313</f>
        <v>#NA</v>
      </c>
      <c r="AA312" s="42" t="str">
        <f>'Datastream-M'!Y313</f>
        <v>#NA</v>
      </c>
      <c r="AB312">
        <f>'Datastream-M'!Z313</f>
        <v>94.5</v>
      </c>
      <c r="AE312">
        <f>'Datastream-M'!AC313</f>
        <v>0.75441400000000003</v>
      </c>
      <c r="AH312" t="str">
        <f>'Datastream-M'!AD313</f>
        <v>#NA</v>
      </c>
      <c r="AJ312">
        <f>'Datastream-M'!AF313</f>
        <v>80.465586999999999</v>
      </c>
      <c r="AK312">
        <f>'Datastream-M'!AG313</f>
        <v>29.78</v>
      </c>
      <c r="AL312">
        <f>'Datastream-M'!AH313</f>
        <v>53.6</v>
      </c>
      <c r="AQ312" s="2">
        <f>'Datastream-M'!AM313</f>
        <v>59.9636</v>
      </c>
      <c r="AR312" s="2">
        <f>'Datastream-M'!AN313</f>
        <v>100.4453</v>
      </c>
      <c r="AS312" s="8">
        <f>'West-Deutschland-Q'!AI313</f>
        <v>52.5</v>
      </c>
      <c r="AT312" s="8">
        <f>100-'West-Deutschland-Q'!AJ313</f>
        <v>45</v>
      </c>
      <c r="AV312" s="19">
        <f>'[5]Deutschland Monatsdaten'!K312</f>
        <v>5.4464455137017209</v>
      </c>
      <c r="AW312" s="1">
        <f>'[5]Deutschland Monatsdaten'!J312</f>
        <v>-0.10065078495361632</v>
      </c>
      <c r="AY312">
        <f>'Datastream-M'!AS313</f>
        <v>-5.9</v>
      </c>
      <c r="AZ312">
        <f>'Datastream-M'!AT313</f>
        <v>102.2</v>
      </c>
      <c r="BE312">
        <f>'Datastream-M'!AU313</f>
        <v>78.62</v>
      </c>
      <c r="BF312">
        <f>'Datastream-M'!AV313</f>
        <v>99</v>
      </c>
      <c r="BH312" s="1">
        <f>'Datastream-M'!AX313</f>
        <v>57.2</v>
      </c>
      <c r="BI312" s="1">
        <f>'Datastream-M'!AY313</f>
        <v>57</v>
      </c>
      <c r="BJ312" s="1">
        <f>'Datastream-M'!AZ313</f>
        <v>55.8</v>
      </c>
      <c r="BK312">
        <f>'Datastream-M'!BA313</f>
        <v>70.599999999999994</v>
      </c>
      <c r="BL312">
        <f>'Datastream-M'!BB313</f>
        <v>45.5</v>
      </c>
      <c r="BM312" s="26">
        <f>'Datastream-M'!BC313</f>
        <v>79.7</v>
      </c>
      <c r="BN312" s="26"/>
      <c r="BO312">
        <f>'Datastream-M'!AV312</f>
        <v>99.3</v>
      </c>
      <c r="BP312" s="38">
        <f t="shared" si="12"/>
        <v>79.8</v>
      </c>
      <c r="BQ312" s="30">
        <f t="shared" si="13"/>
        <v>39.47434697659375</v>
      </c>
      <c r="BU312" s="40">
        <f>'Datastream-M'!CS313</f>
        <v>97.4</v>
      </c>
      <c r="BV312" s="40">
        <f>'Datastream-M'!CT313</f>
        <v>90.8</v>
      </c>
      <c r="BX312" s="41">
        <f>'Datastream-M'!BG313</f>
        <v>4.12</v>
      </c>
      <c r="BY312" s="41">
        <f>'Datastream-M'!BH313</f>
        <v>3.85</v>
      </c>
      <c r="BZ312" s="40"/>
      <c r="CE312" s="1">
        <v>8.7891394126793074E-2</v>
      </c>
      <c r="CF312" s="1">
        <v>-0.80918992535417222</v>
      </c>
      <c r="CN312" s="8">
        <f>'West-Deutschland-Q'!AP313</f>
        <v>-1.6</v>
      </c>
      <c r="CO312" s="8">
        <f>'West-Deutschland-Q'!AQ313</f>
        <v>-13.5</v>
      </c>
      <c r="CV312">
        <f>'Datastream-M'!CF313</f>
        <v>782715</v>
      </c>
      <c r="DE312" s="8">
        <f>'West-Deutschland-Q'!AR313</f>
        <v>54.3</v>
      </c>
      <c r="DK312">
        <f>'Datastream-M'!CW313</f>
        <v>1.74</v>
      </c>
      <c r="DW312" s="19">
        <f>'[8]weltindexip-usd'!B192</f>
        <v>1.4732495347846908</v>
      </c>
      <c r="EB312">
        <f>'Datastream-M'!DN313</f>
        <v>1.7271860000000001</v>
      </c>
      <c r="EF312" s="1" t="str">
        <f>'Datastream-M'!DQ313</f>
        <v>#NA</v>
      </c>
    </row>
    <row r="313" spans="1:136">
      <c r="A313" s="3">
        <v>31396</v>
      </c>
      <c r="B313" t="str">
        <f>'Datastream-M'!B314</f>
        <v>#NA</v>
      </c>
      <c r="C313" s="9">
        <f>[7]Rawdata!D321</f>
        <v>101.20241314749323</v>
      </c>
      <c r="D313" s="9">
        <f>[7]Rawdata!G321</f>
        <v>103.76533514454303</v>
      </c>
      <c r="E313" s="9">
        <f>[7]Rawdata!J321</f>
        <v>98.752140934670919</v>
      </c>
      <c r="F313">
        <f>'Datastream-M'!F314</f>
        <v>51.8</v>
      </c>
      <c r="G313">
        <f>'Datastream-M'!G314</f>
        <v>0.77872399999999997</v>
      </c>
      <c r="H313">
        <f>'Datastream-M'!H314</f>
        <v>164.4</v>
      </c>
      <c r="I313">
        <f>'Datastream-M'!I314</f>
        <v>280.89999999999998</v>
      </c>
      <c r="J313">
        <f>'Datastream-M'!J314</f>
        <v>4.8600000000000003</v>
      </c>
      <c r="K313" t="str">
        <f>'Datastream-M'!K314</f>
        <v>#NA</v>
      </c>
      <c r="L313">
        <f>'Datastream-M'!L314</f>
        <v>1366.2</v>
      </c>
      <c r="M313">
        <f>'Datastream-M'!M314</f>
        <v>151437</v>
      </c>
      <c r="N313" t="str">
        <f>'Datastream-M'!N314</f>
        <v>#NA</v>
      </c>
      <c r="O313">
        <f>'Datastream-M'!O314</f>
        <v>1164</v>
      </c>
      <c r="P313">
        <f>'Datastream-M'!P314</f>
        <v>8.1999999999999993</v>
      </c>
      <c r="Q313" s="8">
        <v>15</v>
      </c>
      <c r="R313" s="8">
        <v>6</v>
      </c>
      <c r="S313" s="1">
        <f>'[2]Deutschland Monatsdaten'!C313</f>
        <v>-8.854440792345275E-2</v>
      </c>
      <c r="T313" s="1">
        <v>2.3440887359832616</v>
      </c>
      <c r="U313">
        <f>'Datastream-M'!BL314</f>
        <v>23.37</v>
      </c>
      <c r="V313" s="41">
        <f t="shared" si="10"/>
        <v>29.322459222082809</v>
      </c>
      <c r="W313">
        <f>'Datastream-M'!BM314</f>
        <v>19.38</v>
      </c>
      <c r="X313" s="41">
        <f t="shared" si="11"/>
        <v>19.575757575757574</v>
      </c>
      <c r="Y313" t="str">
        <f>'Datastream-M'!W314</f>
        <v>#NA</v>
      </c>
      <c r="Z313" t="str">
        <f>'Datastream-M'!X314</f>
        <v>#NA</v>
      </c>
      <c r="AA313" s="42" t="str">
        <f>'Datastream-M'!Y314</f>
        <v>#NA</v>
      </c>
      <c r="AB313">
        <f>'Datastream-M'!Z314</f>
        <v>95.6</v>
      </c>
      <c r="AE313">
        <f>'Datastream-M'!AC314</f>
        <v>0.77872399999999997</v>
      </c>
      <c r="AH313" t="str">
        <f>'Datastream-M'!AD314</f>
        <v>#NA</v>
      </c>
      <c r="AJ313">
        <f>'Datastream-M'!AF314</f>
        <v>81.083844999999997</v>
      </c>
      <c r="AK313">
        <f>'Datastream-M'!AG314</f>
        <v>26.53</v>
      </c>
      <c r="AL313">
        <f>'Datastream-M'!AH314</f>
        <v>53.8</v>
      </c>
      <c r="AQ313" s="2">
        <f>'Datastream-M'!AM314</f>
        <v>60.029499999999999</v>
      </c>
      <c r="AR313" s="2">
        <f>'Datastream-M'!AN314</f>
        <v>100.35169999999999</v>
      </c>
      <c r="AS313" s="8">
        <f>'West-Deutschland-Q'!AI314</f>
        <v>29.6</v>
      </c>
      <c r="AT313" s="8">
        <f>100-'West-Deutschland-Q'!AJ314</f>
        <v>53</v>
      </c>
      <c r="AV313" s="19">
        <f>'[5]Deutschland Monatsdaten'!K313</f>
        <v>5.4728472686791605</v>
      </c>
      <c r="AW313" s="1">
        <f>'[5]Deutschland Monatsdaten'!J313</f>
        <v>-9.5872374234644828E-2</v>
      </c>
      <c r="AY313">
        <f>'Datastream-M'!AS314</f>
        <v>-5.6</v>
      </c>
      <c r="AZ313">
        <f>'Datastream-M'!AT314</f>
        <v>101.9</v>
      </c>
      <c r="BE313">
        <f>'Datastream-M'!AU314</f>
        <v>79.77</v>
      </c>
      <c r="BF313">
        <f>'Datastream-M'!AV314</f>
        <v>98</v>
      </c>
      <c r="BH313" s="1">
        <f>'Datastream-M'!AX314</f>
        <v>52</v>
      </c>
      <c r="BI313" s="1">
        <f>'Datastream-M'!AY314</f>
        <v>54</v>
      </c>
      <c r="BJ313" s="1">
        <f>'Datastream-M'!AZ314</f>
        <v>64.5</v>
      </c>
      <c r="BK313">
        <f>'Datastream-M'!BA314</f>
        <v>88.5</v>
      </c>
      <c r="BL313">
        <f>'Datastream-M'!BB314</f>
        <v>47.8</v>
      </c>
      <c r="BM313" s="26">
        <f>'Datastream-M'!BC314</f>
        <v>79.7</v>
      </c>
      <c r="BN313" s="26"/>
      <c r="BO313">
        <f>'Datastream-M'!AV313</f>
        <v>99</v>
      </c>
      <c r="BP313" s="38">
        <f t="shared" si="12"/>
        <v>79.7</v>
      </c>
      <c r="BQ313" s="30">
        <f t="shared" si="13"/>
        <v>34.068553171598673</v>
      </c>
      <c r="BU313" s="40">
        <f>'Datastream-M'!CS314</f>
        <v>97.8</v>
      </c>
      <c r="BV313" s="40">
        <f>'Datastream-M'!CT314</f>
        <v>92.8</v>
      </c>
      <c r="BX313" s="41">
        <f>'Datastream-M'!BG314</f>
        <v>3.9</v>
      </c>
      <c r="BY313" s="41">
        <f>'Datastream-M'!BH314</f>
        <v>3.61</v>
      </c>
      <c r="BZ313" s="40"/>
      <c r="CE313" s="1">
        <v>0.39740281306989395</v>
      </c>
      <c r="CF313" s="1">
        <v>-0.59082236266763932</v>
      </c>
      <c r="CN313" s="8">
        <f>'West-Deutschland-Q'!AP314</f>
        <v>-9.4</v>
      </c>
      <c r="CO313" s="8">
        <f>'West-Deutschland-Q'!AQ314</f>
        <v>-11.5</v>
      </c>
      <c r="CV313">
        <f>'Datastream-M'!CF314</f>
        <v>804115</v>
      </c>
      <c r="DE313" s="8">
        <f>'West-Deutschland-Q'!AR314</f>
        <v>50.7</v>
      </c>
      <c r="DK313">
        <f>'Datastream-M'!CW314</f>
        <v>1.69</v>
      </c>
      <c r="DW313" s="19">
        <f>'[8]weltindexip-usd'!B193</f>
        <v>1.4695761063664727</v>
      </c>
      <c r="EB313">
        <f>'Datastream-M'!DN314</f>
        <v>1.744621</v>
      </c>
      <c r="EF313" s="1" t="str">
        <f>'Datastream-M'!DQ314</f>
        <v>#NA</v>
      </c>
    </row>
    <row r="314" spans="1:136">
      <c r="A314" s="3">
        <v>31427</v>
      </c>
      <c r="B314" t="str">
        <f>'Datastream-M'!B315</f>
        <v>#NA</v>
      </c>
      <c r="C314" s="9">
        <f>[7]Rawdata!D322</f>
        <v>100.35365092573332</v>
      </c>
      <c r="D314" s="9">
        <f>[7]Rawdata!G322</f>
        <v>102.78728191195823</v>
      </c>
      <c r="E314" s="9">
        <f>[7]Rawdata!J322</f>
        <v>97.959872767310998</v>
      </c>
      <c r="F314">
        <f>'Datastream-M'!F315</f>
        <v>52.8</v>
      </c>
      <c r="G314">
        <f>'Datastream-M'!G315</f>
        <v>0.80136600000000002</v>
      </c>
      <c r="H314">
        <f>'Datastream-M'!H315</f>
        <v>155.69999999999999</v>
      </c>
      <c r="I314">
        <f>'Datastream-M'!I315</f>
        <v>284.60000000000002</v>
      </c>
      <c r="J314">
        <f>'Datastream-M'!J315</f>
        <v>4.7229999999999999</v>
      </c>
      <c r="K314" t="str">
        <f>'Datastream-M'!K315</f>
        <v>#NA</v>
      </c>
      <c r="L314">
        <f>'Datastream-M'!L315</f>
        <v>1387.1</v>
      </c>
      <c r="M314">
        <f>'Datastream-M'!M315</f>
        <v>200946</v>
      </c>
      <c r="N314" t="str">
        <f>'Datastream-M'!N315</f>
        <v>#NA</v>
      </c>
      <c r="O314">
        <f>'Datastream-M'!O315</f>
        <v>1107</v>
      </c>
      <c r="P314">
        <f>'Datastream-M'!P315</f>
        <v>8.1</v>
      </c>
      <c r="Q314" s="8">
        <v>17</v>
      </c>
      <c r="R314" s="8">
        <v>6</v>
      </c>
      <c r="S314" s="1">
        <f>'[2]Deutschland Monatsdaten'!C314</f>
        <v>-0.13149658193940891</v>
      </c>
      <c r="T314" s="1">
        <v>2.3628433595043279</v>
      </c>
      <c r="U314">
        <f>'Datastream-M'!BL315</f>
        <v>23.26</v>
      </c>
      <c r="V314" s="41">
        <f t="shared" ref="V314:V367" si="14">U314/BP314*100</f>
        <v>29.18444165621079</v>
      </c>
      <c r="W314">
        <f>'Datastream-M'!BM315</f>
        <v>18.97</v>
      </c>
      <c r="X314" s="41">
        <f t="shared" ref="X314:X367" si="15">W314/BO314*100</f>
        <v>19.357142857142858</v>
      </c>
      <c r="Y314" t="str">
        <f>'Datastream-M'!W315</f>
        <v>#NA</v>
      </c>
      <c r="Z314" t="str">
        <f>'Datastream-M'!X315</f>
        <v>#NA</v>
      </c>
      <c r="AA314" s="42" t="str">
        <f>'Datastream-M'!Y315</f>
        <v>#NA</v>
      </c>
      <c r="AB314">
        <f>'Datastream-M'!Z315</f>
        <v>96.5</v>
      </c>
      <c r="AE314">
        <f>'Datastream-M'!AC315</f>
        <v>0.80136600000000002</v>
      </c>
      <c r="AH314" t="str">
        <f>'Datastream-M'!AD315</f>
        <v>#NA</v>
      </c>
      <c r="AJ314">
        <f>'Datastream-M'!AF315</f>
        <v>82.967607000000001</v>
      </c>
      <c r="AK314">
        <f>'Datastream-M'!AG315</f>
        <v>22.55</v>
      </c>
      <c r="AL314">
        <f>'Datastream-M'!AH315</f>
        <v>53.9</v>
      </c>
      <c r="AQ314" s="2">
        <f>'Datastream-M'!AM315</f>
        <v>60.093400000000003</v>
      </c>
      <c r="AR314" s="2">
        <f>'Datastream-M'!AN315</f>
        <v>100.2521</v>
      </c>
      <c r="AS314" s="8">
        <f>'West-Deutschland-Q'!AI315</f>
        <v>46.5</v>
      </c>
      <c r="AT314" s="8">
        <f>100-'West-Deutschland-Q'!AJ315</f>
        <v>29</v>
      </c>
      <c r="AV314" s="19">
        <f>'[5]Deutschland Monatsdaten'!K314</f>
        <v>5.4869709132309046</v>
      </c>
      <c r="AW314" s="1">
        <f>'[5]Deutschland Monatsdaten'!J314</f>
        <v>0.14119808425046171</v>
      </c>
      <c r="AY314">
        <f>'Datastream-M'!AS315</f>
        <v>-4.3</v>
      </c>
      <c r="AZ314">
        <f>'Datastream-M'!AT315</f>
        <v>101.7</v>
      </c>
      <c r="BE314">
        <f>'Datastream-M'!AU315</f>
        <v>80.77</v>
      </c>
      <c r="BF314">
        <f>'Datastream-M'!AV315</f>
        <v>95.5</v>
      </c>
      <c r="BH314" s="1">
        <f>'Datastream-M'!AX315</f>
        <v>43.6</v>
      </c>
      <c r="BI314" s="1">
        <f>'Datastream-M'!AY315</f>
        <v>46.6</v>
      </c>
      <c r="BJ314" s="1">
        <f>'Datastream-M'!AZ315</f>
        <v>62.7</v>
      </c>
      <c r="BK314">
        <f>'Datastream-M'!BA315</f>
        <v>84</v>
      </c>
      <c r="BL314">
        <f>'Datastream-M'!BB315</f>
        <v>47.9</v>
      </c>
      <c r="BM314" s="26">
        <f>'Datastream-M'!BC315</f>
        <v>79.400000000000006</v>
      </c>
      <c r="BN314" s="26"/>
      <c r="BO314">
        <f>'Datastream-M'!AV314</f>
        <v>98</v>
      </c>
      <c r="BP314" s="38">
        <f t="shared" si="12"/>
        <v>79.7</v>
      </c>
      <c r="BQ314" s="30">
        <f t="shared" si="13"/>
        <v>28.139451885904819</v>
      </c>
      <c r="BU314" s="40">
        <f>'Datastream-M'!CS315</f>
        <v>97.6</v>
      </c>
      <c r="BV314" s="40">
        <f>'Datastream-M'!CT315</f>
        <v>95</v>
      </c>
      <c r="BX314" s="41">
        <f>'Datastream-M'!BG315</f>
        <v>4.0599999999999996</v>
      </c>
      <c r="BY314" s="41">
        <f>'Datastream-M'!BH315</f>
        <v>3.9</v>
      </c>
      <c r="BZ314" s="40"/>
      <c r="CE314" s="1">
        <v>0.53080256103052081</v>
      </c>
      <c r="CF314" s="1">
        <v>-0.91168331215014686</v>
      </c>
      <c r="CN314" s="8">
        <f>'West-Deutschland-Q'!AP315</f>
        <v>-3.2</v>
      </c>
      <c r="CO314" s="8">
        <f>'West-Deutschland-Q'!AQ315</f>
        <v>-14.5</v>
      </c>
      <c r="CV314">
        <f>'Datastream-M'!CF315</f>
        <v>799846</v>
      </c>
      <c r="DE314" s="8">
        <f>'West-Deutschland-Q'!AR315</f>
        <v>43.1</v>
      </c>
      <c r="DK314">
        <f>'Datastream-M'!CW315</f>
        <v>1.79</v>
      </c>
      <c r="DW314" s="19">
        <f>'[8]weltindexip-usd'!B194</f>
        <v>1.4788827100234416</v>
      </c>
      <c r="EB314">
        <f>'Datastream-M'!DN315</f>
        <v>1.724275</v>
      </c>
      <c r="EF314" s="1" t="str">
        <f>'Datastream-M'!DQ315</f>
        <v>#NA</v>
      </c>
    </row>
    <row r="315" spans="1:136">
      <c r="A315" s="3">
        <v>31458</v>
      </c>
      <c r="B315" t="str">
        <f>'Datastream-M'!B316</f>
        <v>#NA</v>
      </c>
      <c r="C315" s="9">
        <f>[7]Rawdata!D323</f>
        <v>100.20386935718744</v>
      </c>
      <c r="D315" s="9">
        <f>[7]Rawdata!G323</f>
        <v>102.7180031413168</v>
      </c>
      <c r="E315" s="9">
        <f>[7]Rawdata!J323</f>
        <v>97.750917543430376</v>
      </c>
      <c r="F315">
        <f>'Datastream-M'!F316</f>
        <v>52.3</v>
      </c>
      <c r="G315">
        <f>'Datastream-M'!G316</f>
        <v>0.83874899999999997</v>
      </c>
      <c r="H315">
        <f>'Datastream-M'!H316</f>
        <v>156.1</v>
      </c>
      <c r="I315">
        <f>'Datastream-M'!I316</f>
        <v>284.5</v>
      </c>
      <c r="J315">
        <f>'Datastream-M'!J316</f>
        <v>4.5419999999999998</v>
      </c>
      <c r="K315" t="str">
        <f>'Datastream-M'!K316</f>
        <v>#NA</v>
      </c>
      <c r="L315">
        <f>'Datastream-M'!L316</f>
        <v>1357.3</v>
      </c>
      <c r="M315">
        <f>'Datastream-M'!M316</f>
        <v>195852</v>
      </c>
      <c r="N315" t="str">
        <f>'Datastream-M'!N316</f>
        <v>#NA</v>
      </c>
      <c r="O315">
        <f>'Datastream-M'!O316</f>
        <v>1121</v>
      </c>
      <c r="P315">
        <f>'Datastream-M'!P316</f>
        <v>8.1</v>
      </c>
      <c r="Q315" s="8">
        <v>14</v>
      </c>
      <c r="R315" s="8">
        <v>6</v>
      </c>
      <c r="S315" s="1">
        <f>'[2]Deutschland Monatsdaten'!C315</f>
        <v>-3.7723079200184376E-2</v>
      </c>
      <c r="T315" s="1">
        <v>2.393464834285878</v>
      </c>
      <c r="U315">
        <f>'Datastream-M'!BL316</f>
        <v>22.91</v>
      </c>
      <c r="V315" s="41">
        <f t="shared" si="14"/>
        <v>28.853904282115867</v>
      </c>
      <c r="W315">
        <f>'Datastream-M'!BM316</f>
        <v>18.920000000000002</v>
      </c>
      <c r="X315" s="41">
        <f t="shared" si="15"/>
        <v>19.811518324607334</v>
      </c>
      <c r="Y315" t="str">
        <f>'Datastream-M'!W316</f>
        <v>#NA</v>
      </c>
      <c r="Z315" t="str">
        <f>'Datastream-M'!X316</f>
        <v>#NA</v>
      </c>
      <c r="AA315" s="42" t="str">
        <f>'Datastream-M'!Y316</f>
        <v>#NA</v>
      </c>
      <c r="AB315">
        <f>'Datastream-M'!Z316</f>
        <v>97.1</v>
      </c>
      <c r="AE315">
        <f>'Datastream-M'!AC316</f>
        <v>0.83874899999999997</v>
      </c>
      <c r="AH315" t="str">
        <f>'Datastream-M'!AD316</f>
        <v>#NA</v>
      </c>
      <c r="AJ315">
        <f>'Datastream-M'!AF316</f>
        <v>85.069817</v>
      </c>
      <c r="AK315">
        <f>'Datastream-M'!AG316</f>
        <v>17.329999999999998</v>
      </c>
      <c r="AL315">
        <f>'Datastream-M'!AH316</f>
        <v>54.1</v>
      </c>
      <c r="AQ315" s="2">
        <f>'Datastream-M'!AM316</f>
        <v>60.159399999999998</v>
      </c>
      <c r="AR315" s="2">
        <f>'Datastream-M'!AN316</f>
        <v>100.15349999999999</v>
      </c>
      <c r="AS315" s="8">
        <f>'West-Deutschland-Q'!AI316</f>
        <v>78</v>
      </c>
      <c r="AT315" s="8">
        <f>100-'West-Deutschland-Q'!AJ316</f>
        <v>12</v>
      </c>
      <c r="AV315" s="19">
        <f>'[5]Deutschland Monatsdaten'!K315</f>
        <v>5.4901470278614983</v>
      </c>
      <c r="AW315" s="1">
        <f>'[5]Deutschland Monatsdaten'!J315</f>
        <v>6.6479974415116962E-3</v>
      </c>
      <c r="AY315">
        <f>'Datastream-M'!AS316</f>
        <v>-2.2999999999999998</v>
      </c>
      <c r="AZ315">
        <f>'Datastream-M'!AT316</f>
        <v>101.9</v>
      </c>
      <c r="BE315">
        <f>'Datastream-M'!AU316</f>
        <v>81.61</v>
      </c>
      <c r="BF315">
        <f>'Datastream-M'!AV316</f>
        <v>92.9</v>
      </c>
      <c r="BH315" s="1">
        <f>'Datastream-M'!AX316</f>
        <v>31.6</v>
      </c>
      <c r="BI315" s="1">
        <f>'Datastream-M'!AY316</f>
        <v>36.4</v>
      </c>
      <c r="BJ315" s="1">
        <f>'Datastream-M'!AZ316</f>
        <v>61.7</v>
      </c>
      <c r="BK315">
        <f>'Datastream-M'!BA316</f>
        <v>80.900000000000006</v>
      </c>
      <c r="BL315">
        <f>'Datastream-M'!BB316</f>
        <v>48.4</v>
      </c>
      <c r="BM315" s="26">
        <f>'Datastream-M'!BC316</f>
        <v>79.2</v>
      </c>
      <c r="BN315" s="26"/>
      <c r="BO315">
        <f>'Datastream-M'!AV315</f>
        <v>95.5</v>
      </c>
      <c r="BP315" s="38">
        <f t="shared" ref="BP315:BP378" si="16">BM314</f>
        <v>79.400000000000006</v>
      </c>
      <c r="BQ315" s="30">
        <f t="shared" si="13"/>
        <v>20.66172359072857</v>
      </c>
      <c r="BU315" s="40">
        <f>'Datastream-M'!CS316</f>
        <v>97.4</v>
      </c>
      <c r="BV315" s="40">
        <f>'Datastream-M'!CT316</f>
        <v>96.7</v>
      </c>
      <c r="BX315" s="41">
        <f>'Datastream-M'!BG316</f>
        <v>4</v>
      </c>
      <c r="BY315" s="41">
        <f>'Datastream-M'!BH316</f>
        <v>3.84</v>
      </c>
      <c r="BZ315" s="40"/>
      <c r="CE315" s="1">
        <v>0.21668968951398973</v>
      </c>
      <c r="CF315" s="1">
        <v>-0.44268829102480584</v>
      </c>
      <c r="CN315" s="8">
        <f>'West-Deutschland-Q'!AP316</f>
        <v>-10.5</v>
      </c>
      <c r="CO315" s="8">
        <f>'West-Deutschland-Q'!AQ316</f>
        <v>-14.6</v>
      </c>
      <c r="CV315">
        <f>'Datastream-M'!CF316</f>
        <v>801966</v>
      </c>
      <c r="DE315" s="8">
        <f>'West-Deutschland-Q'!AR316</f>
        <v>35.5</v>
      </c>
      <c r="DK315">
        <f>'Datastream-M'!CW316</f>
        <v>1.89</v>
      </c>
      <c r="DW315" s="19">
        <f>'[8]weltindexip-usd'!B195</f>
        <v>1.4785988810149844</v>
      </c>
      <c r="EB315">
        <f>'Datastream-M'!DN316</f>
        <v>1.7873019999999999</v>
      </c>
      <c r="EF315" s="1" t="str">
        <f>'Datastream-M'!DQ316</f>
        <v>#NA</v>
      </c>
    </row>
    <row r="316" spans="1:136">
      <c r="A316" s="3">
        <v>31486</v>
      </c>
      <c r="B316" t="str">
        <f>'Datastream-M'!B317</f>
        <v>#NA</v>
      </c>
      <c r="C316" s="9">
        <f>[7]Rawdata!D324</f>
        <v>98.007073018514674</v>
      </c>
      <c r="D316" s="9">
        <f>[7]Rawdata!G324</f>
        <v>100.22855202275332</v>
      </c>
      <c r="E316" s="9">
        <f>[7]Rawdata!J324</f>
        <v>95.829703939319799</v>
      </c>
      <c r="F316">
        <f>'Datastream-M'!F317</f>
        <v>52.3</v>
      </c>
      <c r="G316">
        <f>'Datastream-M'!G317</f>
        <v>0.86291799999999996</v>
      </c>
      <c r="H316">
        <f>'Datastream-M'!H317</f>
        <v>162.6</v>
      </c>
      <c r="I316">
        <f>'Datastream-M'!I317</f>
        <v>285.3</v>
      </c>
      <c r="J316">
        <f>'Datastream-M'!J317</f>
        <v>4.569</v>
      </c>
      <c r="K316" t="str">
        <f>'Datastream-M'!K317</f>
        <v>#NA</v>
      </c>
      <c r="L316">
        <f>'Datastream-M'!L317</f>
        <v>1481.6</v>
      </c>
      <c r="M316">
        <f>'Datastream-M'!M317</f>
        <v>272856</v>
      </c>
      <c r="N316" t="str">
        <f>'Datastream-M'!N317</f>
        <v>#NA</v>
      </c>
      <c r="O316">
        <f>'Datastream-M'!O317</f>
        <v>1269</v>
      </c>
      <c r="P316">
        <f>'Datastream-M'!P317</f>
        <v>8.1</v>
      </c>
      <c r="Q316" s="8">
        <v>13</v>
      </c>
      <c r="R316" s="8">
        <v>6</v>
      </c>
      <c r="S316" s="1">
        <f>'[2]Deutschland Monatsdaten'!C316</f>
        <v>3.5431303226549173E-3</v>
      </c>
      <c r="T316" s="1">
        <v>2.3592124305290896</v>
      </c>
      <c r="U316">
        <f>'Datastream-M'!BL317</f>
        <v>22.91</v>
      </c>
      <c r="V316" s="41">
        <f t="shared" si="14"/>
        <v>28.926767676767678</v>
      </c>
      <c r="W316">
        <f>'Datastream-M'!BM317</f>
        <v>18.41</v>
      </c>
      <c r="X316" s="41">
        <f t="shared" si="15"/>
        <v>19.817007534983851</v>
      </c>
      <c r="Y316" t="str">
        <f>'Datastream-M'!W317</f>
        <v>#NA</v>
      </c>
      <c r="Z316" t="str">
        <f>'Datastream-M'!X317</f>
        <v>#NA</v>
      </c>
      <c r="AA316" s="42" t="str">
        <f>'Datastream-M'!Y317</f>
        <v>#NA</v>
      </c>
      <c r="AB316">
        <f>'Datastream-M'!Z317</f>
        <v>97.5</v>
      </c>
      <c r="AE316">
        <f>'Datastream-M'!AC317</f>
        <v>0.86291799999999996</v>
      </c>
      <c r="AH316" t="str">
        <f>'Datastream-M'!AD317</f>
        <v>#NA</v>
      </c>
      <c r="AJ316">
        <f>'Datastream-M'!AF317</f>
        <v>86.827662000000004</v>
      </c>
      <c r="AK316">
        <f>'Datastream-M'!AG317</f>
        <v>13.92</v>
      </c>
      <c r="AL316">
        <f>'Datastream-M'!AH317</f>
        <v>54.2</v>
      </c>
      <c r="AQ316" s="2">
        <f>'Datastream-M'!AM317</f>
        <v>60.232199999999999</v>
      </c>
      <c r="AR316" s="2">
        <f>'Datastream-M'!AN317</f>
        <v>100.0635</v>
      </c>
      <c r="AS316" s="8">
        <f>'West-Deutschland-Q'!AI317</f>
        <v>45.6</v>
      </c>
      <c r="AT316" s="8">
        <f>100-'West-Deutschland-Q'!AJ317</f>
        <v>48</v>
      </c>
      <c r="AV316" s="19">
        <f>'[5]Deutschland Monatsdaten'!K316</f>
        <v>5.4926452846368043</v>
      </c>
      <c r="AW316" s="1">
        <f>'[5]Deutschland Monatsdaten'!J316</f>
        <v>0.13662245197445017</v>
      </c>
      <c r="AY316">
        <f>'Datastream-M'!AS317</f>
        <v>-2.2000000000000002</v>
      </c>
      <c r="AZ316">
        <f>'Datastream-M'!AT317</f>
        <v>100.7</v>
      </c>
      <c r="BE316">
        <f>'Datastream-M'!AU317</f>
        <v>82.01</v>
      </c>
      <c r="BF316">
        <f>'Datastream-M'!AV317</f>
        <v>91.1</v>
      </c>
      <c r="BH316" s="1">
        <f>'Datastream-M'!AX317</f>
        <v>25.6</v>
      </c>
      <c r="BI316" s="1">
        <f>'Datastream-M'!AY317</f>
        <v>31.8</v>
      </c>
      <c r="BJ316" s="1">
        <f>'Datastream-M'!AZ317</f>
        <v>63.4</v>
      </c>
      <c r="BK316">
        <f>'Datastream-M'!BA317</f>
        <v>82.9</v>
      </c>
      <c r="BL316">
        <f>'Datastream-M'!BB317</f>
        <v>49.9</v>
      </c>
      <c r="BM316" s="26">
        <f>'Datastream-M'!BC317</f>
        <v>79</v>
      </c>
      <c r="BN316" s="26"/>
      <c r="BO316">
        <f>'Datastream-M'!AV316</f>
        <v>92.9</v>
      </c>
      <c r="BP316" s="38">
        <f t="shared" si="16"/>
        <v>79.2</v>
      </c>
      <c r="BQ316" s="30">
        <f t="shared" si="13"/>
        <v>16.131312592853551</v>
      </c>
      <c r="BU316" s="40">
        <f>'Datastream-M'!CS317</f>
        <v>97.2</v>
      </c>
      <c r="BV316" s="40">
        <f>'Datastream-M'!CT317</f>
        <v>97.9</v>
      </c>
      <c r="BX316" s="41">
        <f>'Datastream-M'!BG317</f>
        <v>3.9</v>
      </c>
      <c r="BY316" s="41">
        <f>'Datastream-M'!BH317</f>
        <v>3.67</v>
      </c>
      <c r="BZ316" s="40"/>
      <c r="CE316" s="1">
        <v>-0.15014080300583701</v>
      </c>
      <c r="CF316" s="1">
        <v>-0.43515178278648914</v>
      </c>
      <c r="CN316" s="8">
        <f>'West-Deutschland-Q'!AP317</f>
        <v>-11.7</v>
      </c>
      <c r="CO316" s="8">
        <f>'West-Deutschland-Q'!AQ317</f>
        <v>-15</v>
      </c>
      <c r="CV316">
        <f>'Datastream-M'!CF317</f>
        <v>806675</v>
      </c>
      <c r="DE316" s="8">
        <f>'West-Deutschland-Q'!AR317</f>
        <v>46.3</v>
      </c>
      <c r="DK316">
        <f>'Datastream-M'!CW317</f>
        <v>1.79</v>
      </c>
      <c r="DW316" s="19">
        <f>'[8]weltindexip-usd'!B196</f>
        <v>1.4726119025985778</v>
      </c>
      <c r="EB316">
        <f>'Datastream-M'!DN317</f>
        <v>1.9178569999999999</v>
      </c>
      <c r="EF316" s="1" t="str">
        <f>'Datastream-M'!DQ317</f>
        <v>#NA</v>
      </c>
    </row>
    <row r="317" spans="1:136">
      <c r="A317" s="3">
        <v>31517</v>
      </c>
      <c r="B317" t="str">
        <f>'Datastream-M'!B318</f>
        <v>#NA</v>
      </c>
      <c r="C317" s="9">
        <f>[7]Rawdata!D325</f>
        <v>98.905762429789888</v>
      </c>
      <c r="D317" s="9">
        <f>[7]Rawdata!G325</f>
        <v>102.14390626989854</v>
      </c>
      <c r="E317" s="9">
        <f>[7]Rawdata!J325</f>
        <v>95.79153413261561</v>
      </c>
      <c r="F317">
        <f>'Datastream-M'!F318</f>
        <v>52.4</v>
      </c>
      <c r="G317">
        <f>'Datastream-M'!G318</f>
        <v>0.86130099999999998</v>
      </c>
      <c r="H317">
        <f>'Datastream-M'!H318</f>
        <v>160.30000000000001</v>
      </c>
      <c r="I317">
        <f>'Datastream-M'!I318</f>
        <v>284</v>
      </c>
      <c r="J317">
        <f>'Datastream-M'!J318</f>
        <v>4.5250000000000004</v>
      </c>
      <c r="K317" t="str">
        <f>'Datastream-M'!K318</f>
        <v>#NA</v>
      </c>
      <c r="L317">
        <f>'Datastream-M'!L318</f>
        <v>1507.3</v>
      </c>
      <c r="M317">
        <f>'Datastream-M'!M318</f>
        <v>310625</v>
      </c>
      <c r="N317" t="str">
        <f>'Datastream-M'!N318</f>
        <v>#NA</v>
      </c>
      <c r="O317">
        <f>'Datastream-M'!O318</f>
        <v>1094</v>
      </c>
      <c r="P317">
        <f>'Datastream-M'!P318</f>
        <v>8</v>
      </c>
      <c r="Q317" s="8">
        <v>11</v>
      </c>
      <c r="R317" s="8">
        <v>8</v>
      </c>
      <c r="S317" s="1">
        <f>'[2]Deutschland Monatsdaten'!C317</f>
        <v>-0.23056554798913351</v>
      </c>
      <c r="T317" s="1">
        <v>2.3871479361655794</v>
      </c>
      <c r="U317">
        <f>'Datastream-M'!BL318</f>
        <v>23.67</v>
      </c>
      <c r="V317" s="41">
        <f t="shared" si="14"/>
        <v>29.962025316455698</v>
      </c>
      <c r="W317">
        <f>'Datastream-M'!BM318</f>
        <v>18.41</v>
      </c>
      <c r="X317" s="41">
        <f t="shared" si="15"/>
        <v>20.208562019758507</v>
      </c>
      <c r="Y317" t="str">
        <f>'Datastream-M'!W318</f>
        <v>#NA</v>
      </c>
      <c r="Z317" t="str">
        <f>'Datastream-M'!X318</f>
        <v>#NA</v>
      </c>
      <c r="AA317" s="42" t="str">
        <f>'Datastream-M'!Y318</f>
        <v>#NA</v>
      </c>
      <c r="AB317">
        <f>'Datastream-M'!Z318</f>
        <v>97.1</v>
      </c>
      <c r="AE317">
        <f>'Datastream-M'!AC318</f>
        <v>0.86130099999999998</v>
      </c>
      <c r="AH317" t="str">
        <f>'Datastream-M'!AD318</f>
        <v>#NA</v>
      </c>
      <c r="AJ317">
        <f>'Datastream-M'!AF318</f>
        <v>88.664422000000002</v>
      </c>
      <c r="AK317">
        <f>'Datastream-M'!AG318</f>
        <v>12.47</v>
      </c>
      <c r="AL317">
        <f>'Datastream-M'!AH318</f>
        <v>54.4</v>
      </c>
      <c r="AQ317" s="2">
        <f>'Datastream-M'!AM318</f>
        <v>60.313099999999999</v>
      </c>
      <c r="AR317" s="2">
        <f>'Datastream-M'!AN318</f>
        <v>99.984200000000001</v>
      </c>
      <c r="AS317" s="8">
        <f>'West-Deutschland-Q'!AI318</f>
        <v>26.8</v>
      </c>
      <c r="AT317" s="8">
        <f>100-'West-Deutschland-Q'!AJ318</f>
        <v>86</v>
      </c>
      <c r="AV317" s="19">
        <f>'[5]Deutschland Monatsdaten'!K317</f>
        <v>5.5046782893504176</v>
      </c>
      <c r="AW317" s="1">
        <f>'[5]Deutschland Monatsdaten'!J317</f>
        <v>0.17310583195721668</v>
      </c>
      <c r="AY317">
        <f>'Datastream-M'!AS318</f>
        <v>-1.5</v>
      </c>
      <c r="AZ317">
        <f>'Datastream-M'!AT318</f>
        <v>101.7</v>
      </c>
      <c r="BE317">
        <f>'Datastream-M'!AU318</f>
        <v>81.88</v>
      </c>
      <c r="BF317">
        <f>'Datastream-M'!AV318</f>
        <v>89.1</v>
      </c>
      <c r="BH317" s="1">
        <f>'Datastream-M'!AX318</f>
        <v>24</v>
      </c>
      <c r="BI317" s="1">
        <f>'Datastream-M'!AY318</f>
        <v>30.2</v>
      </c>
      <c r="BJ317" s="1">
        <f>'Datastream-M'!AZ318</f>
        <v>62.2</v>
      </c>
      <c r="BK317">
        <f>'Datastream-M'!BA318</f>
        <v>80</v>
      </c>
      <c r="BL317">
        <f>'Datastream-M'!BB318</f>
        <v>49.8</v>
      </c>
      <c r="BM317" s="26">
        <f>'Datastream-M'!BC318</f>
        <v>78.8</v>
      </c>
      <c r="BN317" s="26"/>
      <c r="BO317">
        <f>'Datastream-M'!AV317</f>
        <v>91.1</v>
      </c>
      <c r="BP317" s="38">
        <f t="shared" si="16"/>
        <v>79</v>
      </c>
      <c r="BQ317" s="30">
        <f t="shared" si="13"/>
        <v>14.478097668527031</v>
      </c>
      <c r="BU317" s="40">
        <f>'Datastream-M'!CS318</f>
        <v>97.6</v>
      </c>
      <c r="BV317" s="40">
        <f>'Datastream-M'!CT318</f>
        <v>96.5</v>
      </c>
      <c r="BX317" s="41">
        <f>'Datastream-M'!BG318</f>
        <v>4.2300000000000004</v>
      </c>
      <c r="BY317" s="41">
        <f>'Datastream-M'!BH318</f>
        <v>3.75</v>
      </c>
      <c r="BZ317" s="40"/>
      <c r="CE317" s="1">
        <v>0.21999905175547027</v>
      </c>
      <c r="CF317" s="1">
        <v>-0.75075351095928411</v>
      </c>
      <c r="CN317" s="8">
        <f>'West-Deutschland-Q'!AP318</f>
        <v>-5.5</v>
      </c>
      <c r="CO317" s="8">
        <f>'West-Deutschland-Q'!AQ318</f>
        <v>-9.5</v>
      </c>
      <c r="CV317">
        <f>'Datastream-M'!CF318</f>
        <v>808467</v>
      </c>
      <c r="DE317" s="8">
        <f>'West-Deutschland-Q'!AR318</f>
        <v>58.7</v>
      </c>
      <c r="DK317">
        <f>'Datastream-M'!CW318</f>
        <v>1.99</v>
      </c>
      <c r="DW317" s="19">
        <f>'[8]weltindexip-usd'!B197</f>
        <v>1.4760049930077754</v>
      </c>
      <c r="EB317">
        <f>'Datastream-M'!DN318</f>
        <v>2.0761419999999999</v>
      </c>
      <c r="EF317" s="1" t="str">
        <f>'Datastream-M'!DQ318</f>
        <v>#NA</v>
      </c>
    </row>
    <row r="318" spans="1:136">
      <c r="A318" s="3">
        <v>31547</v>
      </c>
      <c r="B318" t="str">
        <f>'Datastream-M'!B319</f>
        <v>#NA</v>
      </c>
      <c r="C318" s="9">
        <f>[7]Rawdata!D326</f>
        <v>97.857291449968798</v>
      </c>
      <c r="D318" s="9">
        <f>[7]Rawdata!G326</f>
        <v>101.03646474508639</v>
      </c>
      <c r="E318" s="9">
        <f>[7]Rawdata!J326</f>
        <v>94.770247125030593</v>
      </c>
      <c r="F318">
        <f>'Datastream-M'!F319</f>
        <v>52.3</v>
      </c>
      <c r="G318">
        <f>'Datastream-M'!G319</f>
        <v>0.87807400000000002</v>
      </c>
      <c r="H318">
        <f>'Datastream-M'!H319</f>
        <v>161.80000000000001</v>
      </c>
      <c r="I318">
        <f>'Datastream-M'!I319</f>
        <v>285.2</v>
      </c>
      <c r="J318">
        <f>'Datastream-M'!J319</f>
        <v>4.6139999999999999</v>
      </c>
      <c r="K318" t="str">
        <f>'Datastream-M'!K319</f>
        <v>#NA</v>
      </c>
      <c r="L318">
        <f>'Datastream-M'!L319</f>
        <v>1380.5</v>
      </c>
      <c r="M318">
        <f>'Datastream-M'!M319</f>
        <v>247767</v>
      </c>
      <c r="N318" t="str">
        <f>'Datastream-M'!N319</f>
        <v>#NA</v>
      </c>
      <c r="O318">
        <f>'Datastream-M'!O319</f>
        <v>1125</v>
      </c>
      <c r="P318">
        <f>'Datastream-M'!P319</f>
        <v>8</v>
      </c>
      <c r="Q318" s="8">
        <v>11</v>
      </c>
      <c r="R318" s="8">
        <v>10</v>
      </c>
      <c r="S318" s="1">
        <f>'[2]Deutschland Monatsdaten'!C318</f>
        <v>-1.2399292334553768E-2</v>
      </c>
      <c r="T318" s="1">
        <v>2.3555086791430662</v>
      </c>
      <c r="U318">
        <f>'Datastream-M'!BL319</f>
        <v>22.09</v>
      </c>
      <c r="V318" s="41">
        <f t="shared" si="14"/>
        <v>28.032994923857867</v>
      </c>
      <c r="W318">
        <f>'Datastream-M'!BM319</f>
        <v>17.739999999999998</v>
      </c>
      <c r="X318" s="41">
        <f t="shared" si="15"/>
        <v>19.910213243546576</v>
      </c>
      <c r="Y318" t="str">
        <f>'Datastream-M'!W319</f>
        <v>#NA</v>
      </c>
      <c r="Z318" t="str">
        <f>'Datastream-M'!X319</f>
        <v>#NA</v>
      </c>
      <c r="AA318" s="42" t="str">
        <f>'Datastream-M'!Y319</f>
        <v>#NA</v>
      </c>
      <c r="AB318">
        <f>'Datastream-M'!Z319</f>
        <v>97.2</v>
      </c>
      <c r="AE318">
        <f>'Datastream-M'!AC319</f>
        <v>0.87807400000000002</v>
      </c>
      <c r="AH318" t="str">
        <f>'Datastream-M'!AD319</f>
        <v>#NA</v>
      </c>
      <c r="AJ318">
        <f>'Datastream-M'!AF319</f>
        <v>89.851766999999995</v>
      </c>
      <c r="AK318">
        <f>'Datastream-M'!AG319</f>
        <v>14.28</v>
      </c>
      <c r="AL318">
        <f>'Datastream-M'!AH319</f>
        <v>54.5</v>
      </c>
      <c r="AQ318" s="2">
        <f>'Datastream-M'!AM319</f>
        <v>60.3904</v>
      </c>
      <c r="AR318" s="2">
        <f>'Datastream-M'!AN319</f>
        <v>99.896199999999993</v>
      </c>
      <c r="AS318" s="8">
        <f>'West-Deutschland-Q'!AI319</f>
        <v>19.8</v>
      </c>
      <c r="AT318" s="8">
        <f>100-'West-Deutschland-Q'!AJ319</f>
        <v>96</v>
      </c>
      <c r="AV318" s="19">
        <f>'[5]Deutschland Monatsdaten'!K318</f>
        <v>5.5180589046101955</v>
      </c>
      <c r="AW318" s="1">
        <f>'[5]Deutschland Monatsdaten'!J318</f>
        <v>0.2057813295216771</v>
      </c>
      <c r="AY318">
        <f>'Datastream-M'!AS319</f>
        <v>-1.6</v>
      </c>
      <c r="AZ318">
        <f>'Datastream-M'!AT319</f>
        <v>101</v>
      </c>
      <c r="BE318">
        <f>'Datastream-M'!AU319</f>
        <v>82.21</v>
      </c>
      <c r="BF318">
        <f>'Datastream-M'!AV319</f>
        <v>87.7</v>
      </c>
      <c r="BH318" s="1">
        <f>'Datastream-M'!AX319</f>
        <v>27.6</v>
      </c>
      <c r="BI318" s="1">
        <f>'Datastream-M'!AY319</f>
        <v>33</v>
      </c>
      <c r="BJ318" s="1">
        <f>'Datastream-M'!AZ319</f>
        <v>60.7</v>
      </c>
      <c r="BK318">
        <f>'Datastream-M'!BA319</f>
        <v>76.5</v>
      </c>
      <c r="BL318">
        <f>'Datastream-M'!BB319</f>
        <v>49.7</v>
      </c>
      <c r="BM318" s="26">
        <f>'Datastream-M'!BC319</f>
        <v>78.599999999999994</v>
      </c>
      <c r="BN318" s="26"/>
      <c r="BO318">
        <f>'Datastream-M'!AV318</f>
        <v>89.1</v>
      </c>
      <c r="BP318" s="38">
        <f t="shared" si="16"/>
        <v>78.8</v>
      </c>
      <c r="BQ318" s="30">
        <f t="shared" si="13"/>
        <v>16.26286622767557</v>
      </c>
      <c r="BU318" s="40">
        <f>'Datastream-M'!CS319</f>
        <v>97.6</v>
      </c>
      <c r="BV318" s="40">
        <f>'Datastream-M'!CT319</f>
        <v>96.7</v>
      </c>
      <c r="BX318" s="41">
        <f>'Datastream-M'!BG319</f>
        <v>4.0199999999999996</v>
      </c>
      <c r="BY318" s="41">
        <f>'Datastream-M'!BH319</f>
        <v>3.65</v>
      </c>
      <c r="BZ318" s="40"/>
      <c r="CE318" s="1">
        <v>0.78041932159304228</v>
      </c>
      <c r="CF318" s="1">
        <v>-0.90511820610229909</v>
      </c>
      <c r="CN318" s="8">
        <f>'West-Deutschland-Q'!AP319</f>
        <v>-2.1</v>
      </c>
      <c r="CO318" s="8">
        <f>'West-Deutschland-Q'!AQ319</f>
        <v>-11</v>
      </c>
      <c r="CV318">
        <f>'Datastream-M'!CF319</f>
        <v>811755</v>
      </c>
      <c r="DE318" s="8">
        <f>'West-Deutschland-Q'!AR319</f>
        <v>62.2</v>
      </c>
      <c r="DK318">
        <f>'Datastream-M'!CW319</f>
        <v>1.89</v>
      </c>
      <c r="DW318" s="19">
        <f>'[8]weltindexip-usd'!B198</f>
        <v>1.4713887397646555</v>
      </c>
      <c r="EB318">
        <f>'Datastream-M'!DN319</f>
        <v>2.1765479999999999</v>
      </c>
      <c r="EF318" s="1" t="str">
        <f>'Datastream-M'!DQ319</f>
        <v>#NA</v>
      </c>
    </row>
    <row r="319" spans="1:136">
      <c r="A319" s="3">
        <v>31578</v>
      </c>
      <c r="B319" t="str">
        <f>'Datastream-M'!B320</f>
        <v>#NA</v>
      </c>
      <c r="C319" s="9">
        <f>[7]Rawdata!D327</f>
        <v>99.305179945912215</v>
      </c>
      <c r="D319" s="9">
        <f>[7]Rawdata!G327</f>
        <v>102.87438977798531</v>
      </c>
      <c r="E319" s="9">
        <f>[7]Rawdata!J327</f>
        <v>95.873256667482266</v>
      </c>
      <c r="F319">
        <f>'Datastream-M'!F320</f>
        <v>52.3</v>
      </c>
      <c r="G319">
        <f>'Datastream-M'!G320</f>
        <v>0.875973</v>
      </c>
      <c r="H319">
        <f>'Datastream-M'!H320</f>
        <v>170.2</v>
      </c>
      <c r="I319">
        <f>'Datastream-M'!I320</f>
        <v>288.39999999999998</v>
      </c>
      <c r="J319">
        <f>'Datastream-M'!J320</f>
        <v>4.6520000000000001</v>
      </c>
      <c r="K319" t="str">
        <f>'Datastream-M'!K320</f>
        <v>#NA</v>
      </c>
      <c r="L319">
        <f>'Datastream-M'!L320</f>
        <v>1357.5</v>
      </c>
      <c r="M319">
        <f>'Datastream-M'!M320</f>
        <v>248956</v>
      </c>
      <c r="N319" t="str">
        <f>'Datastream-M'!N320</f>
        <v>#NA</v>
      </c>
      <c r="O319">
        <f>'Datastream-M'!O320</f>
        <v>1215</v>
      </c>
      <c r="P319">
        <f>'Datastream-M'!P320</f>
        <v>7.9</v>
      </c>
      <c r="Q319" s="8">
        <v>8</v>
      </c>
      <c r="R319" s="8">
        <v>9</v>
      </c>
      <c r="S319" s="1">
        <f>'[2]Deutschland Monatsdaten'!C319</f>
        <v>-0.25271223490005529</v>
      </c>
      <c r="T319" s="1">
        <v>2.3959037472898035</v>
      </c>
      <c r="U319">
        <f>'Datastream-M'!BL320</f>
        <v>22.45</v>
      </c>
      <c r="V319" s="41">
        <f t="shared" si="14"/>
        <v>28.56234096692112</v>
      </c>
      <c r="W319">
        <f>'Datastream-M'!BM320</f>
        <v>17.690000000000001</v>
      </c>
      <c r="X319" s="41">
        <f t="shared" si="15"/>
        <v>20.171037628278221</v>
      </c>
      <c r="Y319" t="str">
        <f>'Datastream-M'!W320</f>
        <v>#NA</v>
      </c>
      <c r="Z319" t="str">
        <f>'Datastream-M'!X320</f>
        <v>#NA</v>
      </c>
      <c r="AA319" s="42" t="str">
        <f>'Datastream-M'!Y320</f>
        <v>#NA</v>
      </c>
      <c r="AB319">
        <f>'Datastream-M'!Z320</f>
        <v>97</v>
      </c>
      <c r="AE319">
        <f>'Datastream-M'!AC320</f>
        <v>0.875973</v>
      </c>
      <c r="AH319" t="str">
        <f>'Datastream-M'!AD320</f>
        <v>#NA</v>
      </c>
      <c r="AJ319">
        <f>'Datastream-M'!AF320</f>
        <v>91.183295000000001</v>
      </c>
      <c r="AK319">
        <f>'Datastream-M'!AG320</f>
        <v>11.87</v>
      </c>
      <c r="AL319">
        <f>'Datastream-M'!AH320</f>
        <v>54.7</v>
      </c>
      <c r="AQ319" s="2">
        <f>'Datastream-M'!AM320</f>
        <v>60.468299999999999</v>
      </c>
      <c r="AR319" s="2">
        <f>'Datastream-M'!AN320</f>
        <v>99.806299999999993</v>
      </c>
      <c r="AS319" s="8">
        <f>'West-Deutschland-Q'!AI320</f>
        <v>15.8</v>
      </c>
      <c r="AT319" s="8">
        <f>100-'West-Deutschland-Q'!AJ320</f>
        <v>100</v>
      </c>
      <c r="AV319" s="19">
        <f>'[5]Deutschland Monatsdaten'!K319</f>
        <v>5.538299784731529</v>
      </c>
      <c r="AW319" s="1">
        <f>'[5]Deutschland Monatsdaten'!J319</f>
        <v>3.3803589129398452E-2</v>
      </c>
      <c r="AY319">
        <f>'Datastream-M'!AS320</f>
        <v>-0.1</v>
      </c>
      <c r="AZ319">
        <f>'Datastream-M'!AT320</f>
        <v>103.4</v>
      </c>
      <c r="BE319">
        <f>'Datastream-M'!AU320</f>
        <v>82.2</v>
      </c>
      <c r="BF319">
        <f>'Datastream-M'!AV320</f>
        <v>86.2</v>
      </c>
      <c r="BH319" s="1">
        <f>'Datastream-M'!AX320</f>
        <v>24.2</v>
      </c>
      <c r="BI319" s="1">
        <f>'Datastream-M'!AY320</f>
        <v>29.7</v>
      </c>
      <c r="BJ319" s="1">
        <f>'Datastream-M'!AZ320</f>
        <v>58</v>
      </c>
      <c r="BK319">
        <f>'Datastream-M'!BA320</f>
        <v>70.2</v>
      </c>
      <c r="BL319">
        <f>'Datastream-M'!BB320</f>
        <v>49.5</v>
      </c>
      <c r="BM319" s="26">
        <f>'Datastream-M'!BC320</f>
        <v>78.599999999999994</v>
      </c>
      <c r="BN319" s="26"/>
      <c r="BO319">
        <f>'Datastream-M'!AV319</f>
        <v>87.7</v>
      </c>
      <c r="BP319" s="38">
        <f t="shared" si="16"/>
        <v>78.599999999999994</v>
      </c>
      <c r="BQ319" s="30">
        <f t="shared" si="13"/>
        <v>13.550645967398538</v>
      </c>
      <c r="BU319" s="40">
        <f>'Datastream-M'!CS320</f>
        <v>97.4</v>
      </c>
      <c r="BV319" s="40">
        <f>'Datastream-M'!CT320</f>
        <v>96.5</v>
      </c>
      <c r="BX319" s="41">
        <f>'Datastream-M'!BG320</f>
        <v>3.79</v>
      </c>
      <c r="BY319" s="41">
        <f>'Datastream-M'!BH320</f>
        <v>3.45</v>
      </c>
      <c r="BZ319" s="40"/>
      <c r="CE319" s="1">
        <v>0.86447804362312108</v>
      </c>
      <c r="CF319" s="1">
        <v>-0.5813793084494886</v>
      </c>
      <c r="CN319" s="8">
        <f>'West-Deutschland-Q'!AP320</f>
        <v>-1.6</v>
      </c>
      <c r="CO319" s="8">
        <f>'West-Deutschland-Q'!AQ320</f>
        <v>-9.6</v>
      </c>
      <c r="CV319">
        <f>'Datastream-M'!CF320</f>
        <v>820370</v>
      </c>
      <c r="DE319" s="8">
        <f>'West-Deutschland-Q'!AR320</f>
        <v>64.7</v>
      </c>
      <c r="DK319">
        <f>'Datastream-M'!CW320</f>
        <v>1.99</v>
      </c>
      <c r="DW319" s="19">
        <f>'[8]weltindexip-usd'!B199</f>
        <v>1.4797651799173761</v>
      </c>
      <c r="EB319">
        <f>'Datastream-M'!DN320</f>
        <v>2.2334679999999998</v>
      </c>
      <c r="EF319" s="1" t="str">
        <f>'Datastream-M'!DQ320</f>
        <v>#NA</v>
      </c>
    </row>
    <row r="320" spans="1:136">
      <c r="A320" s="3">
        <v>31608</v>
      </c>
      <c r="B320" t="str">
        <f>'Datastream-M'!B321</f>
        <v>#NA</v>
      </c>
      <c r="C320" s="9">
        <f>[7]Rawdata!D328</f>
        <v>98.057000208029962</v>
      </c>
      <c r="D320" s="9">
        <f>[7]Rawdata!G328</f>
        <v>101.51020927961964</v>
      </c>
      <c r="E320" s="9">
        <f>[7]Rawdata!J328</f>
        <v>94.761438708098851</v>
      </c>
      <c r="F320">
        <f>'Datastream-M'!F321</f>
        <v>52.5</v>
      </c>
      <c r="G320">
        <f>'Datastream-M'!G321</f>
        <v>0.90806399999999998</v>
      </c>
      <c r="H320">
        <f>'Datastream-M'!H321</f>
        <v>170.1</v>
      </c>
      <c r="I320">
        <f>'Datastream-M'!I321</f>
        <v>290.60000000000002</v>
      </c>
      <c r="J320">
        <f>'Datastream-M'!J321</f>
        <v>4.6539999999999999</v>
      </c>
      <c r="K320" t="str">
        <f>'Datastream-M'!K321</f>
        <v>#NA</v>
      </c>
      <c r="L320">
        <f>'Datastream-M'!L321</f>
        <v>1288.5999999999999</v>
      </c>
      <c r="M320">
        <f>'Datastream-M'!M321</f>
        <v>238719</v>
      </c>
      <c r="N320" t="str">
        <f>'Datastream-M'!N321</f>
        <v>#NA</v>
      </c>
      <c r="O320">
        <f>'Datastream-M'!O321</f>
        <v>1237</v>
      </c>
      <c r="P320">
        <f>'Datastream-M'!P321</f>
        <v>7.8</v>
      </c>
      <c r="Q320" s="8">
        <v>11</v>
      </c>
      <c r="R320" s="8">
        <v>8</v>
      </c>
      <c r="S320" s="1">
        <f>'[2]Deutschland Monatsdaten'!C320</f>
        <v>-0.29794727971621054</v>
      </c>
      <c r="T320" s="1">
        <v>2.3966626438016378</v>
      </c>
      <c r="U320">
        <f>'Datastream-M'!BL321</f>
        <v>22.45</v>
      </c>
      <c r="V320" s="41">
        <f t="shared" si="14"/>
        <v>28.56234096692112</v>
      </c>
      <c r="W320">
        <f>'Datastream-M'!BM321</f>
        <v>16.97</v>
      </c>
      <c r="X320" s="41">
        <f t="shared" si="15"/>
        <v>19.68677494199536</v>
      </c>
      <c r="Y320" t="str">
        <f>'Datastream-M'!W321</f>
        <v>#NA</v>
      </c>
      <c r="Z320" t="str">
        <f>'Datastream-M'!X321</f>
        <v>#NA</v>
      </c>
      <c r="AA320" s="42" t="str">
        <f>'Datastream-M'!Y321</f>
        <v>#NA</v>
      </c>
      <c r="AB320">
        <f>'Datastream-M'!Z321</f>
        <v>97.8</v>
      </c>
      <c r="AE320">
        <f>'Datastream-M'!AC321</f>
        <v>0.90806399999999998</v>
      </c>
      <c r="AH320" t="str">
        <f>'Datastream-M'!AD321</f>
        <v>#NA</v>
      </c>
      <c r="AJ320">
        <f>'Datastream-M'!AF321</f>
        <v>93.325387000000006</v>
      </c>
      <c r="AK320">
        <f>'Datastream-M'!AG321</f>
        <v>9.51</v>
      </c>
      <c r="AL320">
        <f>'Datastream-M'!AH321</f>
        <v>54.8</v>
      </c>
      <c r="AQ320" s="2">
        <f>'Datastream-M'!AM321</f>
        <v>60.535899999999998</v>
      </c>
      <c r="AR320" s="2">
        <f>'Datastream-M'!AN321</f>
        <v>99.696600000000004</v>
      </c>
      <c r="AS320" s="8">
        <f>'West-Deutschland-Q'!AI321</f>
        <v>15.3</v>
      </c>
      <c r="AT320" s="8">
        <f>100-'West-Deutschland-Q'!AJ321</f>
        <v>100</v>
      </c>
      <c r="AV320" s="19">
        <f>'[5]Deutschland Monatsdaten'!K320</f>
        <v>5.5465465761680015</v>
      </c>
      <c r="AW320" s="1">
        <f>'[5]Deutschland Monatsdaten'!J320</f>
        <v>-5.1696754524931006E-3</v>
      </c>
      <c r="AY320">
        <f>'Datastream-M'!AS321</f>
        <v>0.2</v>
      </c>
      <c r="AZ320">
        <f>'Datastream-M'!AT321</f>
        <v>104</v>
      </c>
      <c r="BE320">
        <f>'Datastream-M'!AU321</f>
        <v>83.06</v>
      </c>
      <c r="BF320">
        <f>'Datastream-M'!AV321</f>
        <v>83.9</v>
      </c>
      <c r="BH320" s="1">
        <f>'Datastream-M'!AX321</f>
        <v>20.100000000000001</v>
      </c>
      <c r="BI320" s="1">
        <f>'Datastream-M'!AY321</f>
        <v>26</v>
      </c>
      <c r="BJ320" s="1">
        <f>'Datastream-M'!AZ321</f>
        <v>56.8</v>
      </c>
      <c r="BK320">
        <f>'Datastream-M'!BA321</f>
        <v>68.400000000000006</v>
      </c>
      <c r="BL320">
        <f>'Datastream-M'!BB321</f>
        <v>48.7</v>
      </c>
      <c r="BM320" s="26">
        <f>'Datastream-M'!BC321</f>
        <v>78.2</v>
      </c>
      <c r="BN320" s="26"/>
      <c r="BO320">
        <f>'Datastream-M'!AV320</f>
        <v>86.2</v>
      </c>
      <c r="BP320" s="38">
        <f t="shared" si="16"/>
        <v>78.599999999999994</v>
      </c>
      <c r="BQ320" s="30">
        <f t="shared" si="13"/>
        <v>10.472830108891003</v>
      </c>
      <c r="BU320" s="40">
        <f>'Datastream-M'!CS321</f>
        <v>97.7</v>
      </c>
      <c r="BV320" s="40">
        <f>'Datastream-M'!CT321</f>
        <v>97.9</v>
      </c>
      <c r="BX320" s="41">
        <f>'Datastream-M'!BG321</f>
        <v>4.05</v>
      </c>
      <c r="BY320" s="41">
        <f>'Datastream-M'!BH321</f>
        <v>3.6</v>
      </c>
      <c r="BZ320" s="40"/>
      <c r="CE320" s="1">
        <v>0.6145414696059105</v>
      </c>
      <c r="CF320" s="1">
        <v>-0.45414260614504398</v>
      </c>
      <c r="CN320" s="8">
        <f>'West-Deutschland-Q'!AP321</f>
        <v>-5.0999999999999996</v>
      </c>
      <c r="CO320" s="8">
        <f>'West-Deutschland-Q'!AQ321</f>
        <v>-10.6</v>
      </c>
      <c r="CV320">
        <f>'Datastream-M'!CF321</f>
        <v>821597</v>
      </c>
      <c r="DE320" s="8">
        <f>'West-Deutschland-Q'!AR321</f>
        <v>64.400000000000006</v>
      </c>
      <c r="DK320">
        <f>'Datastream-M'!CW321</f>
        <v>1.89</v>
      </c>
      <c r="DW320" s="19">
        <f>'[8]weltindexip-usd'!B200</f>
        <v>1.4849966564315173</v>
      </c>
      <c r="EB320">
        <f>'Datastream-M'!DN321</f>
        <v>2.3032699999999999</v>
      </c>
      <c r="EF320" s="1" t="str">
        <f>'Datastream-M'!DQ321</f>
        <v>#NA</v>
      </c>
    </row>
    <row r="321" spans="1:136">
      <c r="A321" s="3">
        <v>31639</v>
      </c>
      <c r="B321" t="str">
        <f>'Datastream-M'!B322</f>
        <v>#NA</v>
      </c>
      <c r="C321" s="9">
        <f>[7]Rawdata!D329</f>
        <v>97.607655502392348</v>
      </c>
      <c r="D321" s="9">
        <f>[7]Rawdata!G329</f>
        <v>101.02474848240436</v>
      </c>
      <c r="E321" s="9">
        <f>[7]Rawdata!J329</f>
        <v>94.310741375091752</v>
      </c>
      <c r="F321">
        <f>'Datastream-M'!F322</f>
        <v>51.2</v>
      </c>
      <c r="G321">
        <f>'Datastream-M'!G322</f>
        <v>0.94838</v>
      </c>
      <c r="H321">
        <f>'Datastream-M'!H322</f>
        <v>169.7</v>
      </c>
      <c r="I321">
        <f>'Datastream-M'!I322</f>
        <v>293.2</v>
      </c>
      <c r="J321">
        <f>'Datastream-M'!J322</f>
        <v>4.617</v>
      </c>
      <c r="K321" t="str">
        <f>'Datastream-M'!K322</f>
        <v>#NA</v>
      </c>
      <c r="L321">
        <f>'Datastream-M'!L322</f>
        <v>1497.5</v>
      </c>
      <c r="M321">
        <f>'Datastream-M'!M322</f>
        <v>182876</v>
      </c>
      <c r="N321" t="str">
        <f>'Datastream-M'!N322</f>
        <v>#NA</v>
      </c>
      <c r="O321">
        <f>'Datastream-M'!O322</f>
        <v>1046</v>
      </c>
      <c r="P321">
        <f>'Datastream-M'!P322</f>
        <v>7.8</v>
      </c>
      <c r="Q321" s="8">
        <v>13</v>
      </c>
      <c r="R321" s="8">
        <v>9</v>
      </c>
      <c r="S321" s="1">
        <f>'[2]Deutschland Monatsdaten'!C321</f>
        <v>-9.9071329211305348E-2</v>
      </c>
      <c r="T321" s="1">
        <v>2.3793496529334281</v>
      </c>
      <c r="U321">
        <f>'Datastream-M'!BL322</f>
        <v>21.88</v>
      </c>
      <c r="V321" s="41">
        <f t="shared" si="14"/>
        <v>27.979539641943731</v>
      </c>
      <c r="W321">
        <f>'Datastream-M'!BM322</f>
        <v>16.77</v>
      </c>
      <c r="X321" s="41">
        <f t="shared" si="15"/>
        <v>19.988081048867699</v>
      </c>
      <c r="Y321" t="str">
        <f>'Datastream-M'!W322</f>
        <v>#NA</v>
      </c>
      <c r="Z321" t="str">
        <f>'Datastream-M'!X322</f>
        <v>#NA</v>
      </c>
      <c r="AA321" s="42" t="str">
        <f>'Datastream-M'!Y322</f>
        <v>#NA</v>
      </c>
      <c r="AB321">
        <f>'Datastream-M'!Z322</f>
        <v>99.5</v>
      </c>
      <c r="AE321">
        <f>'Datastream-M'!AC322</f>
        <v>0.94838</v>
      </c>
      <c r="AH321" t="str">
        <f>'Datastream-M'!AD322</f>
        <v>#NA</v>
      </c>
      <c r="AJ321">
        <f>'Datastream-M'!AF322</f>
        <v>93.428912999999994</v>
      </c>
      <c r="AK321">
        <f>'Datastream-M'!AG322</f>
        <v>13.38</v>
      </c>
      <c r="AL321">
        <f>'Datastream-M'!AH322</f>
        <v>55</v>
      </c>
      <c r="AQ321" s="2">
        <f>'Datastream-M'!AM322</f>
        <v>60.588299999999997</v>
      </c>
      <c r="AR321" s="2">
        <f>'Datastream-M'!AN322</f>
        <v>99.558999999999997</v>
      </c>
      <c r="AS321" s="8">
        <f>'West-Deutschland-Q'!AI322</f>
        <v>17.399999999999999</v>
      </c>
      <c r="AT321" s="8">
        <f>100-'West-Deutschland-Q'!AJ322</f>
        <v>99</v>
      </c>
      <c r="AV321" s="19">
        <f>'[5]Deutschland Monatsdaten'!K321</f>
        <v>5.5643178969591496</v>
      </c>
      <c r="AW321" s="1">
        <f>'[5]Deutschland Monatsdaten'!J321</f>
        <v>-3.5858191249883972E-2</v>
      </c>
      <c r="AY321">
        <f>'Datastream-M'!AS322</f>
        <v>1.5</v>
      </c>
      <c r="AZ321">
        <f>'Datastream-M'!AT322</f>
        <v>103.9</v>
      </c>
      <c r="BE321">
        <f>'Datastream-M'!AU322</f>
        <v>84.54</v>
      </c>
      <c r="BF321">
        <f>'Datastream-M'!AV322</f>
        <v>83.9</v>
      </c>
      <c r="BH321" s="1">
        <f>'Datastream-M'!AX322</f>
        <v>27.9</v>
      </c>
      <c r="BI321" s="1">
        <f>'Datastream-M'!AY322</f>
        <v>32.6</v>
      </c>
      <c r="BJ321" s="1">
        <f>'Datastream-M'!AZ322</f>
        <v>56.9</v>
      </c>
      <c r="BK321">
        <f>'Datastream-M'!BA322</f>
        <v>68.099999999999994</v>
      </c>
      <c r="BL321">
        <f>'Datastream-M'!BB322</f>
        <v>49.1</v>
      </c>
      <c r="BM321" s="26">
        <f>'Datastream-M'!BC322</f>
        <v>78.2</v>
      </c>
      <c r="BN321" s="26"/>
      <c r="BO321">
        <f>'Datastream-M'!AV321</f>
        <v>83.9</v>
      </c>
      <c r="BP321" s="38">
        <f t="shared" si="16"/>
        <v>78.2</v>
      </c>
      <c r="BQ321" s="30">
        <f t="shared" si="13"/>
        <v>14.108268837385859</v>
      </c>
      <c r="BU321" s="40">
        <f>'Datastream-M'!CS322</f>
        <v>98.5</v>
      </c>
      <c r="BV321" s="40">
        <f>'Datastream-M'!CT322</f>
        <v>100.9</v>
      </c>
      <c r="BX321" s="41">
        <f>'Datastream-M'!BG322</f>
        <v>4.12</v>
      </c>
      <c r="BY321" s="41">
        <f>'Datastream-M'!BH322</f>
        <v>3.6</v>
      </c>
      <c r="BZ321" s="40"/>
      <c r="CE321" s="1">
        <v>0.12265823840323671</v>
      </c>
      <c r="CF321" s="1">
        <v>-0.40672008679972527</v>
      </c>
      <c r="CN321" s="8">
        <f>'West-Deutschland-Q'!AP322</f>
        <v>-5.7</v>
      </c>
      <c r="CO321" s="8">
        <f>'West-Deutschland-Q'!AQ322</f>
        <v>-14</v>
      </c>
      <c r="CV321">
        <f>'Datastream-M'!CF322</f>
        <v>823528</v>
      </c>
      <c r="DE321" s="8">
        <f>'West-Deutschland-Q'!AR322</f>
        <v>64.099999999999994</v>
      </c>
      <c r="DK321">
        <f>'Datastream-M'!CW322</f>
        <v>1.94</v>
      </c>
      <c r="DW321" s="19">
        <f>'[8]weltindexip-usd'!B201</f>
        <v>1.4694669026076115</v>
      </c>
      <c r="EB321">
        <f>'Datastream-M'!DN322</f>
        <v>2.3110110000000001</v>
      </c>
      <c r="EF321" s="1" t="str">
        <f>'Datastream-M'!DQ322</f>
        <v>#NA</v>
      </c>
    </row>
    <row r="322" spans="1:136">
      <c r="A322" s="3">
        <v>31670</v>
      </c>
      <c r="B322" t="str">
        <f>'Datastream-M'!B323</f>
        <v>#NA</v>
      </c>
      <c r="C322" s="9">
        <f>[7]Rawdata!D330</f>
        <v>98.706053671728739</v>
      </c>
      <c r="D322" s="9">
        <f>[7]Rawdata!G330</f>
        <v>102.23101413592562</v>
      </c>
      <c r="E322" s="9">
        <f>[7]Rawdata!J330</f>
        <v>95.306092488377786</v>
      </c>
      <c r="F322">
        <f>'Datastream-M'!F323</f>
        <v>50.9</v>
      </c>
      <c r="G322">
        <f>'Datastream-M'!G323</f>
        <v>0.95844099999999999</v>
      </c>
      <c r="H322">
        <f>'Datastream-M'!H323</f>
        <v>172.3</v>
      </c>
      <c r="I322">
        <f>'Datastream-M'!I323</f>
        <v>294.89999999999998</v>
      </c>
      <c r="J322">
        <f>'Datastream-M'!J323</f>
        <v>4.5229999999999997</v>
      </c>
      <c r="K322" t="str">
        <f>'Datastream-M'!K323</f>
        <v>#NA</v>
      </c>
      <c r="L322">
        <f>'Datastream-M'!L323</f>
        <v>1408</v>
      </c>
      <c r="M322">
        <f>'Datastream-M'!M323</f>
        <v>225581</v>
      </c>
      <c r="N322" t="str">
        <f>'Datastream-M'!N323</f>
        <v>#NA</v>
      </c>
      <c r="O322">
        <f>'Datastream-M'!O323</f>
        <v>1085</v>
      </c>
      <c r="P322">
        <f>'Datastream-M'!P323</f>
        <v>7.7</v>
      </c>
      <c r="Q322" s="8">
        <v>10</v>
      </c>
      <c r="R322" s="8">
        <v>10</v>
      </c>
      <c r="S322" s="1">
        <f>'[2]Deutschland Monatsdaten'!C322</f>
        <v>-0.13870748202007879</v>
      </c>
      <c r="T322" s="1">
        <v>2.4160287750191505</v>
      </c>
      <c r="U322">
        <f>'Datastream-M'!BL323</f>
        <v>22.24</v>
      </c>
      <c r="V322" s="41">
        <f t="shared" si="14"/>
        <v>28.439897698209716</v>
      </c>
      <c r="W322">
        <f>'Datastream-M'!BM323</f>
        <v>17.54</v>
      </c>
      <c r="X322" s="41">
        <f t="shared" si="15"/>
        <v>20.905840286054826</v>
      </c>
      <c r="Y322" t="str">
        <f>'Datastream-M'!W323</f>
        <v>#NA</v>
      </c>
      <c r="Z322" t="str">
        <f>'Datastream-M'!X323</f>
        <v>#NA</v>
      </c>
      <c r="AA322" s="42" t="str">
        <f>'Datastream-M'!Y323</f>
        <v>#NA</v>
      </c>
      <c r="AB322">
        <f>'Datastream-M'!Z323</f>
        <v>99.9</v>
      </c>
      <c r="AE322">
        <f>'Datastream-M'!AC323</f>
        <v>0.95844099999999999</v>
      </c>
      <c r="AH322" t="str">
        <f>'Datastream-M'!AD323</f>
        <v>#NA</v>
      </c>
      <c r="AJ322">
        <f>'Datastream-M'!AF323</f>
        <v>93.206198000000001</v>
      </c>
      <c r="AK322">
        <f>'Datastream-M'!AG323</f>
        <v>14.19</v>
      </c>
      <c r="AL322">
        <f>'Datastream-M'!AH323</f>
        <v>55.2</v>
      </c>
      <c r="AQ322" s="2">
        <f>'Datastream-M'!AM323</f>
        <v>60.6327</v>
      </c>
      <c r="AR322" s="2">
        <f>'Datastream-M'!AN323</f>
        <v>99.405699999999996</v>
      </c>
      <c r="AS322" s="8">
        <f>'West-Deutschland-Q'!AI323</f>
        <v>15.2</v>
      </c>
      <c r="AT322" s="8">
        <f>100-'West-Deutschland-Q'!AJ323</f>
        <v>100</v>
      </c>
      <c r="AV322" s="19">
        <f>'[5]Deutschland Monatsdaten'!K322</f>
        <v>5.5881298830006667</v>
      </c>
      <c r="AW322" s="1">
        <f>'[5]Deutschland Monatsdaten'!J322</f>
        <v>-1.0096800052083521E-2</v>
      </c>
      <c r="AY322">
        <f>'Datastream-M'!AS323</f>
        <v>-0.3</v>
      </c>
      <c r="AZ322">
        <f>'Datastream-M'!AT323</f>
        <v>102.4</v>
      </c>
      <c r="BE322">
        <f>'Datastream-M'!AU323</f>
        <v>85.17</v>
      </c>
      <c r="BF322">
        <f>'Datastream-M'!AV323</f>
        <v>83.7</v>
      </c>
      <c r="BH322" s="1">
        <f>'Datastream-M'!AX323</f>
        <v>28.5</v>
      </c>
      <c r="BI322" s="1">
        <f>'Datastream-M'!AY323</f>
        <v>33.6</v>
      </c>
      <c r="BJ322" s="1">
        <f>'Datastream-M'!AZ323</f>
        <v>60</v>
      </c>
      <c r="BK322">
        <f>'Datastream-M'!BA323</f>
        <v>73.5</v>
      </c>
      <c r="BL322">
        <f>'Datastream-M'!BB323</f>
        <v>50.7</v>
      </c>
      <c r="BM322" s="26">
        <f>'Datastream-M'!BC323</f>
        <v>78.099999999999994</v>
      </c>
      <c r="BN322" s="26"/>
      <c r="BO322">
        <f>'Datastream-M'!AV322</f>
        <v>83.9</v>
      </c>
      <c r="BP322" s="38">
        <f t="shared" si="16"/>
        <v>78.2</v>
      </c>
      <c r="BQ322" s="30">
        <f t="shared" ref="BQ322:BQ385" si="17">AK322/AE322</f>
        <v>14.805293179235862</v>
      </c>
      <c r="BU322" s="40">
        <f>'Datastream-M'!CS323</f>
        <v>98.5</v>
      </c>
      <c r="BV322" s="40">
        <f>'Datastream-M'!CT323</f>
        <v>101.9</v>
      </c>
      <c r="BX322" s="41">
        <f>'Datastream-M'!BG323</f>
        <v>4.0599999999999996</v>
      </c>
      <c r="BY322" s="41">
        <f>'Datastream-M'!BH323</f>
        <v>3.74</v>
      </c>
      <c r="BZ322" s="40"/>
      <c r="CE322" s="1">
        <v>-0.17078844938516238</v>
      </c>
      <c r="CF322" s="1">
        <v>-0.64522533979938812</v>
      </c>
      <c r="CN322" s="8">
        <f>'West-Deutschland-Q'!AP323</f>
        <v>4.2</v>
      </c>
      <c r="CO322" s="8">
        <f>'West-Deutschland-Q'!AQ323</f>
        <v>-11.5</v>
      </c>
      <c r="CV322">
        <f>'Datastream-M'!CF323</f>
        <v>826863</v>
      </c>
      <c r="DE322" s="8">
        <f>'West-Deutschland-Q'!AR323</f>
        <v>65.2</v>
      </c>
      <c r="DK322">
        <f>'Datastream-M'!CW323</f>
        <v>1.79</v>
      </c>
      <c r="DW322" s="19">
        <f>'[8]weltindexip-usd'!B202</f>
        <v>1.488533307948704</v>
      </c>
      <c r="EB322">
        <f>'Datastream-M'!DN323</f>
        <v>2.348684</v>
      </c>
      <c r="EF322" s="1" t="str">
        <f>'Datastream-M'!DQ323</f>
        <v>#NA</v>
      </c>
    </row>
    <row r="323" spans="1:136">
      <c r="A323" s="3">
        <v>31700</v>
      </c>
      <c r="B323" t="str">
        <f>'Datastream-M'!B324</f>
        <v>#NA</v>
      </c>
      <c r="C323" s="9">
        <f>[7]Rawdata!D331</f>
        <v>97.358019554815897</v>
      </c>
      <c r="D323" s="9">
        <f>[7]Rawdata!G331</f>
        <v>100.63047077301863</v>
      </c>
      <c r="E323" s="9">
        <f>[7]Rawdata!J331</f>
        <v>94.201614876437489</v>
      </c>
      <c r="F323">
        <f>'Datastream-M'!F324</f>
        <v>51</v>
      </c>
      <c r="G323">
        <f>'Datastream-M'!G324</f>
        <v>0.97593300000000005</v>
      </c>
      <c r="H323">
        <f>'Datastream-M'!H324</f>
        <v>166.9</v>
      </c>
      <c r="I323">
        <f>'Datastream-M'!I324</f>
        <v>297.60000000000002</v>
      </c>
      <c r="J323">
        <f>'Datastream-M'!J324</f>
        <v>4.6390000000000002</v>
      </c>
      <c r="K323" t="str">
        <f>'Datastream-M'!K324</f>
        <v>#NA</v>
      </c>
      <c r="L323">
        <f>'Datastream-M'!L324</f>
        <v>1426.3</v>
      </c>
      <c r="M323">
        <f>'Datastream-M'!M324</f>
        <v>252776</v>
      </c>
      <c r="N323" t="str">
        <f>'Datastream-M'!N324</f>
        <v>#NA</v>
      </c>
      <c r="O323">
        <f>'Datastream-M'!O324</f>
        <v>1146</v>
      </c>
      <c r="P323">
        <f>'Datastream-M'!P324</f>
        <v>7.7</v>
      </c>
      <c r="Q323" s="8">
        <v>8</v>
      </c>
      <c r="R323" s="8">
        <v>14</v>
      </c>
      <c r="S323" s="1">
        <f>'[2]Deutschland Monatsdaten'!C323</f>
        <v>-0.29892884231237077</v>
      </c>
      <c r="T323" s="1">
        <v>2.4076831979035216</v>
      </c>
      <c r="U323">
        <f>'Datastream-M'!BL324</f>
        <v>22.09</v>
      </c>
      <c r="V323" s="41">
        <f t="shared" si="14"/>
        <v>28.2842509603073</v>
      </c>
      <c r="W323">
        <f>'Datastream-M'!BM324</f>
        <v>17.23</v>
      </c>
      <c r="X323" s="41">
        <f t="shared" si="15"/>
        <v>20.58542413381123</v>
      </c>
      <c r="Y323" t="str">
        <f>'Datastream-M'!W324</f>
        <v>#NA</v>
      </c>
      <c r="Z323" t="str">
        <f>'Datastream-M'!X324</f>
        <v>#NA</v>
      </c>
      <c r="AA323" s="42" t="str">
        <f>'Datastream-M'!Y324</f>
        <v>#NA</v>
      </c>
      <c r="AB323">
        <f>'Datastream-M'!Z324</f>
        <v>100.8</v>
      </c>
      <c r="AE323">
        <f>'Datastream-M'!AC324</f>
        <v>0.97593300000000005</v>
      </c>
      <c r="AH323" t="str">
        <f>'Datastream-M'!AD324</f>
        <v>#NA</v>
      </c>
      <c r="AJ323">
        <f>'Datastream-M'!AF324</f>
        <v>94.309927000000002</v>
      </c>
      <c r="AK323">
        <f>'Datastream-M'!AG324</f>
        <v>13.81</v>
      </c>
      <c r="AL323">
        <f>'Datastream-M'!AH324</f>
        <v>55.3</v>
      </c>
      <c r="AQ323" s="2">
        <f>'Datastream-M'!AM324</f>
        <v>60.673000000000002</v>
      </c>
      <c r="AR323" s="2">
        <f>'Datastream-M'!AN324</f>
        <v>99.243099999999998</v>
      </c>
      <c r="AS323" s="8">
        <f>'West-Deutschland-Q'!AI324</f>
        <v>18.5</v>
      </c>
      <c r="AT323" s="8">
        <f>100-'West-Deutschland-Q'!AJ324</f>
        <v>94</v>
      </c>
      <c r="AV323" s="19">
        <f>'[5]Deutschland Monatsdaten'!K323</f>
        <v>5.6011251335917187</v>
      </c>
      <c r="AW323" s="1">
        <f>'[5]Deutschland Monatsdaten'!J323</f>
        <v>-3.8673626408667533E-2</v>
      </c>
      <c r="AY323">
        <f>'Datastream-M'!AS324</f>
        <v>-0.3</v>
      </c>
      <c r="AZ323">
        <f>'Datastream-M'!AT324</f>
        <v>101.5</v>
      </c>
      <c r="BE323">
        <f>'Datastream-M'!AU324</f>
        <v>86.14</v>
      </c>
      <c r="BF323">
        <f>'Datastream-M'!AV324</f>
        <v>82.6</v>
      </c>
      <c r="BH323" s="1">
        <f>'Datastream-M'!AX324</f>
        <v>28.3</v>
      </c>
      <c r="BI323" s="1">
        <f>'Datastream-M'!AY324</f>
        <v>33.200000000000003</v>
      </c>
      <c r="BJ323" s="1">
        <f>'Datastream-M'!AZ324</f>
        <v>58.7</v>
      </c>
      <c r="BK323">
        <f>'Datastream-M'!BA324</f>
        <v>70.599999999999994</v>
      </c>
      <c r="BL323">
        <f>'Datastream-M'!BB324</f>
        <v>50.4</v>
      </c>
      <c r="BM323" s="26">
        <f>'Datastream-M'!BC324</f>
        <v>78</v>
      </c>
      <c r="BN323" s="26"/>
      <c r="BO323">
        <f>'Datastream-M'!AV323</f>
        <v>83.7</v>
      </c>
      <c r="BP323" s="38">
        <f t="shared" si="16"/>
        <v>78.099999999999994</v>
      </c>
      <c r="BQ323" s="30">
        <f t="shared" si="17"/>
        <v>14.150561565189413</v>
      </c>
      <c r="BU323" s="40">
        <f>'Datastream-M'!CS324</f>
        <v>98.4</v>
      </c>
      <c r="BV323" s="40">
        <f>'Datastream-M'!CT324</f>
        <v>104.1</v>
      </c>
      <c r="BX323" s="41">
        <f>'Datastream-M'!BG324</f>
        <v>4.25</v>
      </c>
      <c r="BY323" s="41">
        <f>'Datastream-M'!BH324</f>
        <v>3.49</v>
      </c>
      <c r="BZ323" s="40"/>
      <c r="CE323" s="1">
        <v>-0.20623114021880942</v>
      </c>
      <c r="CF323" s="1">
        <v>-0.21030872542842197</v>
      </c>
      <c r="CN323" s="8">
        <f>'West-Deutschland-Q'!AP324</f>
        <v>-6.5</v>
      </c>
      <c r="CO323" s="8">
        <f>'West-Deutschland-Q'!AQ324</f>
        <v>-14.5</v>
      </c>
      <c r="CV323">
        <f>'Datastream-M'!CF324</f>
        <v>828631</v>
      </c>
      <c r="DE323" s="8">
        <f>'West-Deutschland-Q'!AR324</f>
        <v>63.5</v>
      </c>
      <c r="DK323">
        <f>'Datastream-M'!CW324</f>
        <v>1.74</v>
      </c>
      <c r="DW323" s="19">
        <f>'[8]weltindexip-usd'!B203</f>
        <v>1.4880364093153162</v>
      </c>
      <c r="EB323">
        <f>'Datastream-M'!DN324</f>
        <v>2.3526400000000001</v>
      </c>
      <c r="EF323" s="1" t="str">
        <f>'Datastream-M'!DQ324</f>
        <v>#NA</v>
      </c>
    </row>
    <row r="324" spans="1:136">
      <c r="A324" s="3">
        <v>31731</v>
      </c>
      <c r="B324" t="str">
        <f>'Datastream-M'!B325</f>
        <v>#NA</v>
      </c>
      <c r="C324" s="9">
        <f>[7]Rawdata!D332</f>
        <v>97.058456417724159</v>
      </c>
      <c r="D324" s="9">
        <f>[7]Rawdata!G332</f>
        <v>98.624952243494505</v>
      </c>
      <c r="E324" s="9">
        <f>[7]Rawdata!J332</f>
        <v>95.547834597504291</v>
      </c>
      <c r="F324">
        <f>'Datastream-M'!F325</f>
        <v>50.5</v>
      </c>
      <c r="G324">
        <f>'Datastream-M'!G325</f>
        <v>0.96658900000000003</v>
      </c>
      <c r="H324">
        <f>'Datastream-M'!H325</f>
        <v>183.6</v>
      </c>
      <c r="I324">
        <f>'Datastream-M'!I325</f>
        <v>300.10000000000002</v>
      </c>
      <c r="J324">
        <f>'Datastream-M'!J325</f>
        <v>4.7320000000000002</v>
      </c>
      <c r="K324" t="str">
        <f>'Datastream-M'!K325</f>
        <v>#NA</v>
      </c>
      <c r="L324">
        <f>'Datastream-M'!L325</f>
        <v>1466.3</v>
      </c>
      <c r="M324">
        <f>'Datastream-M'!M325</f>
        <v>203894</v>
      </c>
      <c r="N324" t="str">
        <f>'Datastream-M'!N325</f>
        <v>#NA</v>
      </c>
      <c r="O324">
        <f>'Datastream-M'!O325</f>
        <v>994</v>
      </c>
      <c r="P324">
        <f>'Datastream-M'!P325</f>
        <v>7.7</v>
      </c>
      <c r="Q324" s="8">
        <v>8</v>
      </c>
      <c r="R324" s="8">
        <v>14</v>
      </c>
      <c r="S324" s="1">
        <f>'[2]Deutschland Monatsdaten'!C324</f>
        <v>-0.22733788001749441</v>
      </c>
      <c r="T324" s="1">
        <v>2.4045502861205978</v>
      </c>
      <c r="U324">
        <f>'Datastream-M'!BL325</f>
        <v>22.14</v>
      </c>
      <c r="V324" s="41">
        <f t="shared" si="14"/>
        <v>28.384615384615387</v>
      </c>
      <c r="W324">
        <f>'Datastream-M'!BM325</f>
        <v>16.72</v>
      </c>
      <c r="X324" s="41">
        <f t="shared" si="15"/>
        <v>20.242130750605327</v>
      </c>
      <c r="Y324" t="str">
        <f>'Datastream-M'!W325</f>
        <v>#NA</v>
      </c>
      <c r="Z324" t="str">
        <f>'Datastream-M'!X325</f>
        <v>#NA</v>
      </c>
      <c r="AA324" s="42" t="str">
        <f>'Datastream-M'!Y325</f>
        <v>#NA</v>
      </c>
      <c r="AB324">
        <f>'Datastream-M'!Z325</f>
        <v>100.6</v>
      </c>
      <c r="AE324">
        <f>'Datastream-M'!AC325</f>
        <v>0.96658900000000003</v>
      </c>
      <c r="AH324" t="str">
        <f>'Datastream-M'!AD325</f>
        <v>#NA</v>
      </c>
      <c r="AJ324">
        <f>'Datastream-M'!AF325</f>
        <v>94.303030000000007</v>
      </c>
      <c r="AK324">
        <f>'Datastream-M'!AG325</f>
        <v>14.57</v>
      </c>
      <c r="AL324">
        <f>'Datastream-M'!AH325</f>
        <v>55.5</v>
      </c>
      <c r="AQ324" s="2">
        <f>'Datastream-M'!AM325</f>
        <v>60.7166</v>
      </c>
      <c r="AR324" s="2">
        <f>'Datastream-M'!AN325</f>
        <v>99.083100000000002</v>
      </c>
      <c r="AS324" s="8">
        <f>'West-Deutschland-Q'!AI325</f>
        <v>1.7</v>
      </c>
      <c r="AT324" s="8">
        <f>100-'West-Deutschland-Q'!AJ325</f>
        <v>96</v>
      </c>
      <c r="AV324" s="19">
        <f>'[5]Deutschland Monatsdaten'!K324</f>
        <v>5.6157018252551012</v>
      </c>
      <c r="AW324" s="1">
        <f>'[5]Deutschland Monatsdaten'!J324</f>
        <v>2.1350349802810288E-2</v>
      </c>
      <c r="AY324">
        <f>'Datastream-M'!AS325</f>
        <v>0.5</v>
      </c>
      <c r="AZ324">
        <f>'Datastream-M'!AT325</f>
        <v>101.8</v>
      </c>
      <c r="BE324">
        <f>'Datastream-M'!AU325</f>
        <v>86.29</v>
      </c>
      <c r="BF324">
        <f>'Datastream-M'!AV325</f>
        <v>82.6</v>
      </c>
      <c r="BH324" s="1">
        <f>'Datastream-M'!AX325</f>
        <v>29</v>
      </c>
      <c r="BI324" s="1">
        <f>'Datastream-M'!AY325</f>
        <v>33.6</v>
      </c>
      <c r="BJ324" s="1">
        <f>'Datastream-M'!AZ325</f>
        <v>57.2</v>
      </c>
      <c r="BK324">
        <f>'Datastream-M'!BA325</f>
        <v>68.599999999999994</v>
      </c>
      <c r="BL324">
        <f>'Datastream-M'!BB325</f>
        <v>49.2</v>
      </c>
      <c r="BM324" s="26">
        <f>'Datastream-M'!BC325</f>
        <v>78</v>
      </c>
      <c r="BN324" s="26"/>
      <c r="BO324">
        <f>'Datastream-M'!AV324</f>
        <v>82.6</v>
      </c>
      <c r="BP324" s="38">
        <f t="shared" si="16"/>
        <v>78</v>
      </c>
      <c r="BQ324" s="30">
        <f t="shared" si="17"/>
        <v>15.073624880895602</v>
      </c>
      <c r="BU324" s="40">
        <f>'Datastream-M'!CS325</f>
        <v>98.2</v>
      </c>
      <c r="BV324" s="40">
        <f>'Datastream-M'!CT325</f>
        <v>103.9</v>
      </c>
      <c r="BX324" s="41">
        <f>'Datastream-M'!BG325</f>
        <v>4.12</v>
      </c>
      <c r="BY324" s="41">
        <f>'Datastream-M'!BH325</f>
        <v>3.52</v>
      </c>
      <c r="BZ324" s="40"/>
      <c r="CE324" s="1">
        <v>-0.39356553435130975</v>
      </c>
      <c r="CF324" s="1">
        <v>-0.20362491644532732</v>
      </c>
      <c r="CN324" s="8">
        <f>'West-Deutschland-Q'!AP325</f>
        <v>-7.2</v>
      </c>
      <c r="CO324" s="8">
        <f>'West-Deutschland-Q'!AQ325</f>
        <v>-15</v>
      </c>
      <c r="CV324">
        <f>'Datastream-M'!CF325</f>
        <v>832620</v>
      </c>
      <c r="DE324" s="8">
        <f>'West-Deutschland-Q'!AR325</f>
        <v>62.5</v>
      </c>
      <c r="DK324">
        <f>'Datastream-M'!CW325</f>
        <v>1.69</v>
      </c>
      <c r="DW324" s="19">
        <f>'[8]weltindexip-usd'!B204</f>
        <v>1.487661797449775</v>
      </c>
      <c r="EB324">
        <f>'Datastream-M'!DN325</f>
        <v>2.3345220000000002</v>
      </c>
      <c r="EF324" s="1" t="str">
        <f>'Datastream-M'!DQ325</f>
        <v>#NA</v>
      </c>
    </row>
    <row r="325" spans="1:136">
      <c r="A325" s="3">
        <v>31761</v>
      </c>
      <c r="B325" t="str">
        <f>'Datastream-M'!B326</f>
        <v>#NA</v>
      </c>
      <c r="C325" s="9">
        <f>[7]Rawdata!D333</f>
        <v>97.258165175785322</v>
      </c>
      <c r="D325" s="9">
        <f>[7]Rawdata!G333</f>
        <v>99.802691344398681</v>
      </c>
      <c r="E325" s="9">
        <f>[7]Rawdata!J333</f>
        <v>94.811842427208219</v>
      </c>
      <c r="F325">
        <f>'Datastream-M'!F326</f>
        <v>50.9</v>
      </c>
      <c r="G325">
        <f>'Datastream-M'!G326</f>
        <v>0.98359099999999999</v>
      </c>
      <c r="H325">
        <f>'Datastream-M'!H326</f>
        <v>178.8</v>
      </c>
      <c r="I325">
        <f>'Datastream-M'!I326</f>
        <v>299.60000000000002</v>
      </c>
      <c r="J325">
        <f>'Datastream-M'!J326</f>
        <v>4.843</v>
      </c>
      <c r="K325" t="str">
        <f>'Datastream-M'!K326</f>
        <v>#NA</v>
      </c>
      <c r="L325">
        <f>'Datastream-M'!L326</f>
        <v>1432.3</v>
      </c>
      <c r="M325">
        <f>'Datastream-M'!M326</f>
        <v>248590</v>
      </c>
      <c r="N325" t="str">
        <f>'Datastream-M'!N326</f>
        <v>#NA</v>
      </c>
      <c r="O325">
        <f>'Datastream-M'!O326</f>
        <v>1061</v>
      </c>
      <c r="P325">
        <f>'Datastream-M'!P326</f>
        <v>7.7</v>
      </c>
      <c r="Q325" s="8">
        <v>12</v>
      </c>
      <c r="R325" s="8">
        <v>10</v>
      </c>
      <c r="S325" s="1">
        <f>'[2]Deutschland Monatsdaten'!C325</f>
        <v>-0.30954935760479885</v>
      </c>
      <c r="T325" s="1">
        <v>2.4291406857007338</v>
      </c>
      <c r="U325">
        <f>'Datastream-M'!BL326</f>
        <v>22.24</v>
      </c>
      <c r="V325" s="41">
        <f t="shared" si="14"/>
        <v>28.512820512820507</v>
      </c>
      <c r="W325">
        <f>'Datastream-M'!BM326</f>
        <v>16.77</v>
      </c>
      <c r="X325" s="41">
        <f t="shared" si="15"/>
        <v>20.302663438256658</v>
      </c>
      <c r="Y325" t="str">
        <f>'Datastream-M'!W326</f>
        <v>#NA</v>
      </c>
      <c r="Z325" t="str">
        <f>'Datastream-M'!X326</f>
        <v>#NA</v>
      </c>
      <c r="AA325" s="42" t="str">
        <f>'Datastream-M'!Y326</f>
        <v>#NA</v>
      </c>
      <c r="AB325">
        <f>'Datastream-M'!Z326</f>
        <v>101.1</v>
      </c>
      <c r="AE325">
        <f>'Datastream-M'!AC326</f>
        <v>0.98359099999999999</v>
      </c>
      <c r="AH325" t="str">
        <f>'Datastream-M'!AD326</f>
        <v>#NA</v>
      </c>
      <c r="AJ325">
        <f>'Datastream-M'!AF326</f>
        <v>94.403892999999997</v>
      </c>
      <c r="AK325">
        <f>'Datastream-M'!AG326</f>
        <v>15.8</v>
      </c>
      <c r="AL325">
        <f>'Datastream-M'!AH326</f>
        <v>55.6</v>
      </c>
      <c r="AQ325" s="2">
        <f>'Datastream-M'!AM326</f>
        <v>60.778300000000002</v>
      </c>
      <c r="AR325" s="2">
        <f>'Datastream-M'!AN326</f>
        <v>98.949799999999996</v>
      </c>
      <c r="AS325" s="8">
        <f>'West-Deutschland-Q'!AI326</f>
        <v>8.6999999999999993</v>
      </c>
      <c r="AT325" s="8">
        <f>100-'West-Deutschland-Q'!AJ326</f>
        <v>69</v>
      </c>
      <c r="AV325" s="19">
        <f>'[5]Deutschland Monatsdaten'!K325</f>
        <v>5.6361147288155422</v>
      </c>
      <c r="AW325" s="1">
        <f>'[5]Deutschland Monatsdaten'!J325</f>
        <v>2.7298837751819998E-2</v>
      </c>
      <c r="AY325">
        <f>'Datastream-M'!AS326</f>
        <v>0.8</v>
      </c>
      <c r="AZ325">
        <f>'Datastream-M'!AT326</f>
        <v>101.6</v>
      </c>
      <c r="BE325">
        <f>'Datastream-M'!AU326</f>
        <v>86.9</v>
      </c>
      <c r="BF325">
        <f>'Datastream-M'!AV326</f>
        <v>82.3</v>
      </c>
      <c r="BH325" s="1">
        <f>'Datastream-M'!AX326</f>
        <v>31.5</v>
      </c>
      <c r="BI325" s="1">
        <f>'Datastream-M'!AY326</f>
        <v>35.4</v>
      </c>
      <c r="BJ325" s="1">
        <f>'Datastream-M'!AZ326</f>
        <v>55.4</v>
      </c>
      <c r="BK325">
        <f>'Datastream-M'!BA326</f>
        <v>63.8</v>
      </c>
      <c r="BL325">
        <f>'Datastream-M'!BB326</f>
        <v>49.7</v>
      </c>
      <c r="BM325" s="26">
        <f>'Datastream-M'!BC326</f>
        <v>78</v>
      </c>
      <c r="BN325" s="26"/>
      <c r="BO325">
        <f>'Datastream-M'!AV325</f>
        <v>82.6</v>
      </c>
      <c r="BP325" s="38">
        <f t="shared" si="16"/>
        <v>78</v>
      </c>
      <c r="BQ325" s="30">
        <f t="shared" si="17"/>
        <v>16.063587405740801</v>
      </c>
      <c r="BU325" s="40">
        <f>'Datastream-M'!CS326</f>
        <v>98.3</v>
      </c>
      <c r="BV325" s="40">
        <f>'Datastream-M'!CT326</f>
        <v>105</v>
      </c>
      <c r="BX325" s="41">
        <f>'Datastream-M'!BG326</f>
        <v>4.04</v>
      </c>
      <c r="BY325" s="41">
        <f>'Datastream-M'!BH326</f>
        <v>3.68</v>
      </c>
      <c r="BZ325" s="40"/>
      <c r="CE325" s="1">
        <v>-5.611416688346612E-2</v>
      </c>
      <c r="CF325" s="1">
        <v>-0.41828743501661314</v>
      </c>
      <c r="CN325" s="8">
        <f>'West-Deutschland-Q'!AP326</f>
        <v>3.5</v>
      </c>
      <c r="CO325" s="8">
        <f>'West-Deutschland-Q'!AQ326</f>
        <v>-11</v>
      </c>
      <c r="CV325">
        <f>'Datastream-M'!CF326</f>
        <v>840029</v>
      </c>
      <c r="DE325" s="8">
        <f>'West-Deutschland-Q'!AR326</f>
        <v>55.2</v>
      </c>
      <c r="DK325">
        <f>'Datastream-M'!CW326</f>
        <v>1.38</v>
      </c>
      <c r="DW325" s="19">
        <f>'[8]weltindexip-usd'!B205</f>
        <v>1.5030060904131979</v>
      </c>
      <c r="EB325">
        <f>'Datastream-M'!DN326</f>
        <v>2.28511</v>
      </c>
      <c r="EF325" s="1" t="str">
        <f>'Datastream-M'!DQ326</f>
        <v>#NA</v>
      </c>
    </row>
    <row r="326" spans="1:136">
      <c r="A326" s="3">
        <v>31792</v>
      </c>
      <c r="B326" t="str">
        <f>'Datastream-M'!B327</f>
        <v>#NA</v>
      </c>
      <c r="C326" s="9">
        <f>[7]Rawdata!D334</f>
        <v>94.761805700020815</v>
      </c>
      <c r="D326" s="9">
        <f>[7]Rawdata!G334</f>
        <v>96.304113427006826</v>
      </c>
      <c r="E326" s="9">
        <f>[7]Rawdata!J334</f>
        <v>93.290922436995345</v>
      </c>
      <c r="F326">
        <f>'Datastream-M'!F327</f>
        <v>50.2</v>
      </c>
      <c r="G326">
        <f>'Datastream-M'!G327</f>
        <v>1.0538540000000001</v>
      </c>
      <c r="H326">
        <f>'Datastream-M'!H327</f>
        <v>169.7</v>
      </c>
      <c r="I326">
        <f>'Datastream-M'!I327</f>
        <v>303.5</v>
      </c>
      <c r="J326">
        <f>'Datastream-M'!J327</f>
        <v>4.5679999999999996</v>
      </c>
      <c r="K326" t="str">
        <f>'Datastream-M'!K327</f>
        <v>#NA</v>
      </c>
      <c r="L326">
        <f>'Datastream-M'!L327</f>
        <v>1294.5</v>
      </c>
      <c r="M326">
        <f>'Datastream-M'!M327</f>
        <v>145122</v>
      </c>
      <c r="N326" t="str">
        <f>'Datastream-M'!N327</f>
        <v>#NA</v>
      </c>
      <c r="O326">
        <f>'Datastream-M'!O327</f>
        <v>1099</v>
      </c>
      <c r="P326">
        <f>'Datastream-M'!P327</f>
        <v>7.8</v>
      </c>
      <c r="Q326" s="8">
        <v>12</v>
      </c>
      <c r="R326" s="8">
        <v>11</v>
      </c>
      <c r="S326" s="1">
        <f>'[2]Deutschland Monatsdaten'!C326</f>
        <v>-9.2617877291884101E-2</v>
      </c>
      <c r="T326" s="1">
        <v>2.4174970682277594</v>
      </c>
      <c r="U326">
        <f>'Datastream-M'!BL327</f>
        <v>20.66</v>
      </c>
      <c r="V326" s="41">
        <f t="shared" si="14"/>
        <v>26.487179487179485</v>
      </c>
      <c r="W326">
        <f>'Datastream-M'!BM327</f>
        <v>16.41</v>
      </c>
      <c r="X326" s="41">
        <f t="shared" si="15"/>
        <v>19.939246658566223</v>
      </c>
      <c r="Y326" t="str">
        <f>'Datastream-M'!W327</f>
        <v>#NA</v>
      </c>
      <c r="Z326" t="str">
        <f>'Datastream-M'!X327</f>
        <v>#NA</v>
      </c>
      <c r="AA326" s="42" t="str">
        <f>'Datastream-M'!Y327</f>
        <v>#NA</v>
      </c>
      <c r="AB326">
        <f>'Datastream-M'!Z327</f>
        <v>103.2</v>
      </c>
      <c r="AE326">
        <f>'Datastream-M'!AC327</f>
        <v>1.0538540000000001</v>
      </c>
      <c r="AH326" t="str">
        <f>'Datastream-M'!AD327</f>
        <v>#NA</v>
      </c>
      <c r="AJ326">
        <f>'Datastream-M'!AF327</f>
        <v>94.397076999999996</v>
      </c>
      <c r="AK326">
        <f>'Datastream-M'!AG327</f>
        <v>18.43</v>
      </c>
      <c r="AL326">
        <f>'Datastream-M'!AH327</f>
        <v>55.8</v>
      </c>
      <c r="AQ326" s="2">
        <f>'Datastream-M'!AM327</f>
        <v>60.870399999999997</v>
      </c>
      <c r="AR326" s="2">
        <f>'Datastream-M'!AN327</f>
        <v>98.862899999999996</v>
      </c>
      <c r="AS326" s="8">
        <f>'West-Deutschland-Q'!AI327</f>
        <v>73.3</v>
      </c>
      <c r="AT326" s="8">
        <f>100-'West-Deutschland-Q'!AJ327</f>
        <v>14</v>
      </c>
      <c r="AU326" s="8">
        <f>'West-Deutschland-Q'!AO327</f>
        <v>100.7</v>
      </c>
      <c r="AV326" s="19">
        <f>'[5]Deutschland Monatsdaten'!K326</f>
        <v>5.6472612372404436</v>
      </c>
      <c r="AW326" s="1">
        <f>'[5]Deutschland Monatsdaten'!J326</f>
        <v>-8.4011267268624928E-2</v>
      </c>
      <c r="AY326">
        <f>'Datastream-M'!AS327</f>
        <v>-0.3</v>
      </c>
      <c r="AZ326">
        <f>'Datastream-M'!AT327</f>
        <v>99.3</v>
      </c>
      <c r="BE326">
        <f>'Datastream-M'!AU327</f>
        <v>88.65</v>
      </c>
      <c r="BF326">
        <f>'Datastream-M'!AV327</f>
        <v>82</v>
      </c>
      <c r="BH326" s="1">
        <f>'Datastream-M'!AX327</f>
        <v>35.9</v>
      </c>
      <c r="BI326" s="1">
        <f>'Datastream-M'!AY327</f>
        <v>39</v>
      </c>
      <c r="BJ326" s="1">
        <f>'Datastream-M'!AZ327</f>
        <v>55.4</v>
      </c>
      <c r="BK326">
        <f>'Datastream-M'!BA327</f>
        <v>62.2</v>
      </c>
      <c r="BL326">
        <f>'Datastream-M'!BB327</f>
        <v>50.7</v>
      </c>
      <c r="BM326" s="26">
        <f>'Datastream-M'!BC327</f>
        <v>77.599999999999994</v>
      </c>
      <c r="BN326" s="26"/>
      <c r="BO326">
        <f>'Datastream-M'!AV326</f>
        <v>82.3</v>
      </c>
      <c r="BP326" s="38">
        <f t="shared" si="16"/>
        <v>78</v>
      </c>
      <c r="BQ326" s="30">
        <f t="shared" si="17"/>
        <v>17.488190963833699</v>
      </c>
      <c r="BU326" s="40">
        <f>'Datastream-M'!CS327</f>
        <v>99.4</v>
      </c>
      <c r="BV326" s="40">
        <f>'Datastream-M'!CT327</f>
        <v>108.4</v>
      </c>
      <c r="BX326" s="41">
        <f>'Datastream-M'!BG327</f>
        <v>4.0599999999999996</v>
      </c>
      <c r="BY326" s="41">
        <f>'Datastream-M'!BH327</f>
        <v>3.54</v>
      </c>
      <c r="BZ326" s="40"/>
      <c r="CE326" s="1">
        <v>0.7835268447003898</v>
      </c>
      <c r="CF326" s="1">
        <v>8.2321098813793361E-2</v>
      </c>
      <c r="CN326" s="8">
        <f>'West-Deutschland-Q'!AP327</f>
        <v>-2.7</v>
      </c>
      <c r="CO326" s="8">
        <f>'West-Deutschland-Q'!AQ327</f>
        <v>-18.7</v>
      </c>
      <c r="CV326">
        <f>'Datastream-M'!CF327</f>
        <v>837091</v>
      </c>
      <c r="DE326" s="8">
        <f>'West-Deutschland-Q'!AR327</f>
        <v>34.5</v>
      </c>
      <c r="DK326">
        <f>'Datastream-M'!CW327</f>
        <v>1.38</v>
      </c>
      <c r="DW326" s="19">
        <f>'[8]weltindexip-usd'!B206</f>
        <v>1.4922241719088831</v>
      </c>
      <c r="EB326">
        <f>'Datastream-M'!DN327</f>
        <v>2.2169810000000001</v>
      </c>
      <c r="EF326" s="1" t="str">
        <f>'Datastream-M'!DQ327</f>
        <v>#NA</v>
      </c>
    </row>
    <row r="327" spans="1:136">
      <c r="A327" s="3">
        <v>31823</v>
      </c>
      <c r="B327" t="str">
        <f>'Datastream-M'!B328</f>
        <v>#NA</v>
      </c>
      <c r="C327" s="9">
        <f>[7]Rawdata!D335</f>
        <v>95.460786353234866</v>
      </c>
      <c r="D327" s="9">
        <f>[7]Rawdata!G335</f>
        <v>97.197096404465768</v>
      </c>
      <c r="E327" s="9">
        <f>[7]Rawdata!J335</f>
        <v>93.744066552483488</v>
      </c>
      <c r="F327">
        <f>'Datastream-M'!F328</f>
        <v>51</v>
      </c>
      <c r="G327">
        <f>'Datastream-M'!G328</f>
        <v>1.072441</v>
      </c>
      <c r="H327">
        <f>'Datastream-M'!H328</f>
        <v>171.4</v>
      </c>
      <c r="I327">
        <f>'Datastream-M'!I328</f>
        <v>304.60000000000002</v>
      </c>
      <c r="J327">
        <f>'Datastream-M'!J328</f>
        <v>4.0410000000000004</v>
      </c>
      <c r="K327" t="str">
        <f>'Datastream-M'!K328</f>
        <v>#NA</v>
      </c>
      <c r="L327">
        <f>'Datastream-M'!L328</f>
        <v>1244.4000000000001</v>
      </c>
      <c r="M327">
        <f>'Datastream-M'!M328</f>
        <v>190175</v>
      </c>
      <c r="N327" t="str">
        <f>'Datastream-M'!N328</f>
        <v>#NA</v>
      </c>
      <c r="O327">
        <f>'Datastream-M'!O328</f>
        <v>1062</v>
      </c>
      <c r="P327">
        <f>'Datastream-M'!P328</f>
        <v>7.8</v>
      </c>
      <c r="Q327" s="8">
        <v>11</v>
      </c>
      <c r="R327" s="8">
        <v>11</v>
      </c>
      <c r="S327" s="1">
        <f>'[2]Deutschland Monatsdaten'!C327</f>
        <v>-0.14917523462212334</v>
      </c>
      <c r="T327" s="1">
        <v>2.4423078645871485</v>
      </c>
      <c r="U327">
        <f>'Datastream-M'!BL328</f>
        <v>22.5</v>
      </c>
      <c r="V327" s="41">
        <f t="shared" si="14"/>
        <v>28.994845360824744</v>
      </c>
      <c r="W327">
        <f>'Datastream-M'!BM328</f>
        <v>16.82</v>
      </c>
      <c r="X327" s="41">
        <f t="shared" si="15"/>
        <v>20.512195121951223</v>
      </c>
      <c r="Y327" t="str">
        <f>'Datastream-M'!W328</f>
        <v>#NA</v>
      </c>
      <c r="Z327" t="str">
        <f>'Datastream-M'!X328</f>
        <v>#NA</v>
      </c>
      <c r="AA327" s="42" t="str">
        <f>'Datastream-M'!Y328</f>
        <v>#NA</v>
      </c>
      <c r="AB327">
        <f>'Datastream-M'!Z328</f>
        <v>103.3</v>
      </c>
      <c r="AE327">
        <f>'Datastream-M'!AC328</f>
        <v>1.072441</v>
      </c>
      <c r="AH327" t="str">
        <f>'Datastream-M'!AD328</f>
        <v>#NA</v>
      </c>
      <c r="AJ327">
        <f>'Datastream-M'!AF328</f>
        <v>95.085994999999997</v>
      </c>
      <c r="AK327">
        <f>'Datastream-M'!AG328</f>
        <v>17.350000000000001</v>
      </c>
      <c r="AL327">
        <f>'Datastream-M'!AH328</f>
        <v>56</v>
      </c>
      <c r="AQ327" s="2">
        <f>'Datastream-M'!AM328</f>
        <v>61.015999999999998</v>
      </c>
      <c r="AR327" s="2">
        <f>'Datastream-M'!AN328</f>
        <v>98.859499999999997</v>
      </c>
      <c r="AS327" s="8">
        <f>'West-Deutschland-Q'!AI328</f>
        <v>74.599999999999994</v>
      </c>
      <c r="AT327" s="8">
        <f>100-'West-Deutschland-Q'!AJ328</f>
        <v>14</v>
      </c>
      <c r="AU327" s="8">
        <f>'West-Deutschland-Q'!AO328</f>
        <v>99.8</v>
      </c>
      <c r="AV327" s="19">
        <f>'[5]Deutschland Monatsdaten'!K327</f>
        <v>5.6643432810399439</v>
      </c>
      <c r="AW327" s="1">
        <f>'[5]Deutschland Monatsdaten'!J327</f>
        <v>7.6612328424972322E-3</v>
      </c>
      <c r="AY327">
        <f>'Datastream-M'!AS328</f>
        <v>-2.2000000000000002</v>
      </c>
      <c r="AZ327">
        <f>'Datastream-M'!AT328</f>
        <v>97.6</v>
      </c>
      <c r="BE327">
        <f>'Datastream-M'!AU328</f>
        <v>89.04</v>
      </c>
      <c r="BF327">
        <f>'Datastream-M'!AV328</f>
        <v>81.3</v>
      </c>
      <c r="BH327" s="1">
        <f>'Datastream-M'!AX328</f>
        <v>34.1</v>
      </c>
      <c r="BI327" s="1">
        <f>'Datastream-M'!AY328</f>
        <v>37.700000000000003</v>
      </c>
      <c r="BJ327" s="1">
        <f>'Datastream-M'!AZ328</f>
        <v>56.2</v>
      </c>
      <c r="BK327">
        <f>'Datastream-M'!BA328</f>
        <v>61.6</v>
      </c>
      <c r="BL327">
        <f>'Datastream-M'!BB328</f>
        <v>52.4</v>
      </c>
      <c r="BM327" s="26">
        <f>'Datastream-M'!BC328</f>
        <v>77.400000000000006</v>
      </c>
      <c r="BN327" s="26"/>
      <c r="BO327">
        <f>'Datastream-M'!AV327</f>
        <v>82</v>
      </c>
      <c r="BP327" s="38">
        <f t="shared" si="16"/>
        <v>77.599999999999994</v>
      </c>
      <c r="BQ327" s="30">
        <f t="shared" si="17"/>
        <v>16.178046158250201</v>
      </c>
      <c r="BU327" s="40">
        <f>'Datastream-M'!CS328</f>
        <v>99.3</v>
      </c>
      <c r="BV327" s="40">
        <f>'Datastream-M'!CT328</f>
        <v>108.9</v>
      </c>
      <c r="BX327" s="41">
        <f>'Datastream-M'!BG328</f>
        <v>3.89</v>
      </c>
      <c r="BY327" s="41">
        <f>'Datastream-M'!BH328</f>
        <v>3.28</v>
      </c>
      <c r="BZ327" s="40"/>
      <c r="CE327" s="1">
        <v>-0.13057537319343904</v>
      </c>
      <c r="CF327" s="1">
        <v>0.16620075354153299</v>
      </c>
      <c r="CN327" s="8">
        <f>'West-Deutschland-Q'!AP328</f>
        <v>1.9</v>
      </c>
      <c r="CO327" s="8">
        <f>'West-Deutschland-Q'!AQ328</f>
        <v>-18.5</v>
      </c>
      <c r="CV327">
        <f>'Datastream-M'!CF328</f>
        <v>835722</v>
      </c>
      <c r="DE327" s="8">
        <f>'West-Deutschland-Q'!AR328</f>
        <v>33.200000000000003</v>
      </c>
      <c r="DK327">
        <f>'Datastream-M'!CW328</f>
        <v>1.59</v>
      </c>
      <c r="DW327" s="19">
        <f>'[8]weltindexip-usd'!B207</f>
        <v>1.5100064543703027</v>
      </c>
      <c r="EB327">
        <f>'Datastream-M'!DN328</f>
        <v>2.2466349999999999</v>
      </c>
      <c r="EF327" s="1" t="str">
        <f>'Datastream-M'!DQ328</f>
        <v>#NA</v>
      </c>
    </row>
    <row r="328" spans="1:136">
      <c r="A328" s="3">
        <v>31851</v>
      </c>
      <c r="B328" t="str">
        <f>'Datastream-M'!B329</f>
        <v>#NA</v>
      </c>
      <c r="C328" s="9">
        <f>[7]Rawdata!D336</f>
        <v>96.159767006448931</v>
      </c>
      <c r="D328" s="9">
        <f>[7]Rawdata!G336</f>
        <v>96.978053232584799</v>
      </c>
      <c r="E328" s="9">
        <f>[7]Rawdata!J336</f>
        <v>95.308049914362613</v>
      </c>
      <c r="F328">
        <f>'Datastream-M'!F329</f>
        <v>50.5</v>
      </c>
      <c r="G328">
        <f>'Datastream-M'!G329</f>
        <v>1.065898</v>
      </c>
      <c r="H328">
        <f>'Datastream-M'!H329</f>
        <v>175.7</v>
      </c>
      <c r="I328">
        <f>'Datastream-M'!I329</f>
        <v>304.10000000000002</v>
      </c>
      <c r="J328">
        <f>'Datastream-M'!J329</f>
        <v>4.032</v>
      </c>
      <c r="K328" t="str">
        <f>'Datastream-M'!K329</f>
        <v>#NA</v>
      </c>
      <c r="L328">
        <f>'Datastream-M'!L329</f>
        <v>1301.7</v>
      </c>
      <c r="M328">
        <f>'Datastream-M'!M329</f>
        <v>293496</v>
      </c>
      <c r="N328" t="str">
        <f>'Datastream-M'!N329</f>
        <v>#NA</v>
      </c>
      <c r="O328">
        <f>'Datastream-M'!O329</f>
        <v>1258</v>
      </c>
      <c r="P328">
        <f>'Datastream-M'!P329</f>
        <v>7.9</v>
      </c>
      <c r="Q328" s="8">
        <v>11</v>
      </c>
      <c r="R328" s="8">
        <v>10</v>
      </c>
      <c r="S328" s="1">
        <f>'[2]Deutschland Monatsdaten'!C328</f>
        <v>6.0887723277277088E-2</v>
      </c>
      <c r="T328" s="1">
        <v>2.4531067259350752</v>
      </c>
      <c r="U328">
        <f>'Datastream-M'!BL329</f>
        <v>22.24</v>
      </c>
      <c r="V328" s="41">
        <f t="shared" si="14"/>
        <v>28.733850129198963</v>
      </c>
      <c r="W328">
        <f>'Datastream-M'!BM329</f>
        <v>17.54</v>
      </c>
      <c r="X328" s="41">
        <f t="shared" si="15"/>
        <v>21.574415744157442</v>
      </c>
      <c r="Y328" t="str">
        <f>'Datastream-M'!W329</f>
        <v>#NA</v>
      </c>
      <c r="Z328" t="str">
        <f>'Datastream-M'!X329</f>
        <v>#NA</v>
      </c>
      <c r="AA328" s="42" t="str">
        <f>'Datastream-M'!Y329</f>
        <v>#NA</v>
      </c>
      <c r="AB328">
        <f>'Datastream-M'!Z329</f>
        <v>102.2</v>
      </c>
      <c r="AE328">
        <f>'Datastream-M'!AC329</f>
        <v>1.065898</v>
      </c>
      <c r="AH328" t="str">
        <f>'Datastream-M'!AD329</f>
        <v>#NA</v>
      </c>
      <c r="AJ328">
        <f>'Datastream-M'!AF329</f>
        <v>95.092025000000007</v>
      </c>
      <c r="AK328">
        <f>'Datastream-M'!AG329</f>
        <v>17.87</v>
      </c>
      <c r="AL328">
        <f>'Datastream-M'!AH329</f>
        <v>56.1</v>
      </c>
      <c r="AQ328" s="2">
        <f>'Datastream-M'!AM329</f>
        <v>61.209000000000003</v>
      </c>
      <c r="AR328" s="2">
        <f>'Datastream-M'!AN329</f>
        <v>98.928899999999999</v>
      </c>
      <c r="AS328" s="8">
        <f>'West-Deutschland-Q'!AI329</f>
        <v>68</v>
      </c>
      <c r="AT328" s="8">
        <f>100-'West-Deutschland-Q'!AJ329</f>
        <v>29</v>
      </c>
      <c r="AU328" s="8">
        <f>'West-Deutschland-Q'!AO329</f>
        <v>98.9</v>
      </c>
      <c r="AV328" s="19">
        <f>'[5]Deutschland Monatsdaten'!K328</f>
        <v>5.6821796911575682</v>
      </c>
      <c r="AW328" s="1">
        <f>'[5]Deutschland Monatsdaten'!J328</f>
        <v>1.8488037199583512E-3</v>
      </c>
      <c r="AY328">
        <f>'Datastream-M'!AS329</f>
        <v>-1.8</v>
      </c>
      <c r="AZ328">
        <f>'Datastream-M'!AT329</f>
        <v>98.9</v>
      </c>
      <c r="BE328">
        <f>'Datastream-M'!AU329</f>
        <v>88.28</v>
      </c>
      <c r="BF328">
        <f>'Datastream-M'!AV329</f>
        <v>81.5</v>
      </c>
      <c r="BH328" s="1">
        <f>'Datastream-M'!AX329</f>
        <v>35.299999999999997</v>
      </c>
      <c r="BI328" s="1">
        <f>'Datastream-M'!AY329</f>
        <v>38.6</v>
      </c>
      <c r="BJ328" s="1">
        <f>'Datastream-M'!AZ329</f>
        <v>55.5</v>
      </c>
      <c r="BK328">
        <f>'Datastream-M'!BA329</f>
        <v>58.7</v>
      </c>
      <c r="BL328">
        <f>'Datastream-M'!BB329</f>
        <v>53.4</v>
      </c>
      <c r="BM328" s="26">
        <f>'Datastream-M'!BC329</f>
        <v>77.400000000000006</v>
      </c>
      <c r="BN328" s="26"/>
      <c r="BO328">
        <f>'Datastream-M'!AV328</f>
        <v>81.3</v>
      </c>
      <c r="BP328" s="38">
        <f t="shared" si="16"/>
        <v>77.400000000000006</v>
      </c>
      <c r="BQ328" s="30">
        <f t="shared" si="17"/>
        <v>16.765206426881374</v>
      </c>
      <c r="BU328" s="40">
        <f>'Datastream-M'!CS329</f>
        <v>99.1</v>
      </c>
      <c r="BV328" s="40">
        <f>'Datastream-M'!CT329</f>
        <v>106.6</v>
      </c>
      <c r="BX328" s="41">
        <f>'Datastream-M'!BG329</f>
        <v>3.86</v>
      </c>
      <c r="BY328" s="41">
        <f>'Datastream-M'!BH329</f>
        <v>3.55</v>
      </c>
      <c r="BZ328" s="40"/>
      <c r="CE328" s="1">
        <v>3.6603480859269379E-2</v>
      </c>
      <c r="CF328" s="1">
        <v>0.31404144893995289</v>
      </c>
      <c r="CN328" s="8">
        <f>'West-Deutschland-Q'!AP329</f>
        <v>0.4</v>
      </c>
      <c r="CO328" s="8">
        <f>'West-Deutschland-Q'!AQ329</f>
        <v>-13.5</v>
      </c>
      <c r="CV328">
        <f>'Datastream-M'!CF329</f>
        <v>837629</v>
      </c>
      <c r="DE328" s="8">
        <f>'West-Deutschland-Q'!AR329</f>
        <v>39.299999999999997</v>
      </c>
      <c r="DK328">
        <f>'Datastream-M'!CW329</f>
        <v>1.69</v>
      </c>
      <c r="DW328" s="19">
        <f>'[8]weltindexip-usd'!B208</f>
        <v>1.5158721680649734</v>
      </c>
      <c r="EB328">
        <f>'Datastream-M'!DN329</f>
        <v>2.345094</v>
      </c>
      <c r="EF328" s="1" t="str">
        <f>'Datastream-M'!DQ329</f>
        <v>#NA</v>
      </c>
    </row>
    <row r="329" spans="1:136">
      <c r="A329" s="3">
        <v>31882</v>
      </c>
      <c r="B329" t="str">
        <f>'Datastream-M'!B330</f>
        <v>#NA</v>
      </c>
      <c r="C329" s="9">
        <f>[7]Rawdata!D337</f>
        <v>96.25962138547952</v>
      </c>
      <c r="D329" s="9">
        <f>[7]Rawdata!G337</f>
        <v>98.339686717323943</v>
      </c>
      <c r="E329" s="9">
        <f>[7]Rawdata!J337</f>
        <v>94.226082701247861</v>
      </c>
      <c r="F329">
        <f>'Datastream-M'!F330</f>
        <v>52.2</v>
      </c>
      <c r="G329">
        <f>'Datastream-M'!G330</f>
        <v>1.0798810000000001</v>
      </c>
      <c r="H329">
        <f>'Datastream-M'!H330</f>
        <v>174.3</v>
      </c>
      <c r="I329">
        <f>'Datastream-M'!I330</f>
        <v>306</v>
      </c>
      <c r="J329">
        <f>'Datastream-M'!J330</f>
        <v>3.9089999999999998</v>
      </c>
      <c r="K329" t="str">
        <f>'Datastream-M'!K330</f>
        <v>#NA</v>
      </c>
      <c r="L329">
        <f>'Datastream-M'!L330</f>
        <v>1308.0999999999999</v>
      </c>
      <c r="M329">
        <f>'Datastream-M'!M330</f>
        <v>318609</v>
      </c>
      <c r="N329" t="str">
        <f>'Datastream-M'!N330</f>
        <v>#NA</v>
      </c>
      <c r="O329">
        <f>'Datastream-M'!O330</f>
        <v>1039</v>
      </c>
      <c r="P329">
        <f>'Datastream-M'!P330</f>
        <v>7.9</v>
      </c>
      <c r="Q329" s="8">
        <v>9</v>
      </c>
      <c r="R329" s="8">
        <v>10</v>
      </c>
      <c r="S329" s="1">
        <f>'[2]Deutschland Monatsdaten'!C329</f>
        <v>5.8841264330693178E-2</v>
      </c>
      <c r="T329" s="1">
        <v>2.4406926911038589</v>
      </c>
      <c r="U329">
        <f>'Datastream-M'!BL330</f>
        <v>22.65</v>
      </c>
      <c r="V329" s="41">
        <f t="shared" si="14"/>
        <v>29.263565891472865</v>
      </c>
      <c r="W329">
        <f>'Datastream-M'!BM330</f>
        <v>17.28</v>
      </c>
      <c r="X329" s="41">
        <f t="shared" si="15"/>
        <v>21.202453987730063</v>
      </c>
      <c r="Y329" t="str">
        <f>'Datastream-M'!W330</f>
        <v>#NA</v>
      </c>
      <c r="Z329" t="str">
        <f>'Datastream-M'!X330</f>
        <v>#NA</v>
      </c>
      <c r="AA329" s="42" t="str">
        <f>'Datastream-M'!Y330</f>
        <v>#NA</v>
      </c>
      <c r="AB329">
        <f>'Datastream-M'!Z330</f>
        <v>101.8</v>
      </c>
      <c r="AE329">
        <f>'Datastream-M'!AC330</f>
        <v>1.0798810000000001</v>
      </c>
      <c r="AH329" t="str">
        <f>'Datastream-M'!AD330</f>
        <v>#NA</v>
      </c>
      <c r="AJ329">
        <f>'Datastream-M'!AF330</f>
        <v>94.749695000000003</v>
      </c>
      <c r="AK329">
        <f>'Datastream-M'!AG330</f>
        <v>18.37</v>
      </c>
      <c r="AL329">
        <f>'Datastream-M'!AH330</f>
        <v>56.3</v>
      </c>
      <c r="AQ329" s="2">
        <f>'Datastream-M'!AM330</f>
        <v>61.432400000000001</v>
      </c>
      <c r="AR329" s="2">
        <f>'Datastream-M'!AN330</f>
        <v>99.043400000000005</v>
      </c>
      <c r="AS329" s="8">
        <f>'West-Deutschland-Q'!AI330</f>
        <v>17.5</v>
      </c>
      <c r="AT329" s="8">
        <f>100-'West-Deutschland-Q'!AJ330</f>
        <v>95</v>
      </c>
      <c r="AU329" s="8">
        <f>'West-Deutschland-Q'!AO330</f>
        <v>99</v>
      </c>
      <c r="AV329" s="19">
        <f>'[5]Deutschland Monatsdaten'!K329</f>
        <v>5.7028097223478191</v>
      </c>
      <c r="AW329" s="1">
        <f>'[5]Deutschland Monatsdaten'!J329</f>
        <v>5.6383695446624138E-2</v>
      </c>
      <c r="AY329">
        <f>'Datastream-M'!AS330</f>
        <v>-2.2999999999999998</v>
      </c>
      <c r="AZ329">
        <f>'Datastream-M'!AT330</f>
        <v>99.3</v>
      </c>
      <c r="BE329">
        <f>'Datastream-M'!AU330</f>
        <v>87.96</v>
      </c>
      <c r="BF329">
        <f>'Datastream-M'!AV330</f>
        <v>81.900000000000006</v>
      </c>
      <c r="BH329" s="1">
        <f>'Datastream-M'!AX330</f>
        <v>35.200000000000003</v>
      </c>
      <c r="BI329" s="1">
        <f>'Datastream-M'!AY330</f>
        <v>38.700000000000003</v>
      </c>
      <c r="BJ329" s="1">
        <f>'Datastream-M'!AZ330</f>
        <v>56.8</v>
      </c>
      <c r="BK329">
        <f>'Datastream-M'!BA330</f>
        <v>60.5</v>
      </c>
      <c r="BL329">
        <f>'Datastream-M'!BB330</f>
        <v>54.2</v>
      </c>
      <c r="BM329" s="26">
        <f>'Datastream-M'!BC330</f>
        <v>77.400000000000006</v>
      </c>
      <c r="BN329" s="26"/>
      <c r="BO329">
        <f>'Datastream-M'!AV329</f>
        <v>81.5</v>
      </c>
      <c r="BP329" s="38">
        <f t="shared" si="16"/>
        <v>77.400000000000006</v>
      </c>
      <c r="BQ329" s="30">
        <f t="shared" si="17"/>
        <v>17.011133634168949</v>
      </c>
      <c r="BU329" s="40">
        <f>'Datastream-M'!CS330</f>
        <v>99</v>
      </c>
      <c r="BV329" s="40">
        <f>'Datastream-M'!CT330</f>
        <v>105.7</v>
      </c>
      <c r="BX329" s="41">
        <f>'Datastream-M'!BG330</f>
        <v>4.1399999999999997</v>
      </c>
      <c r="BY329" s="41">
        <f>'Datastream-M'!BH330</f>
        <v>3.61</v>
      </c>
      <c r="BZ329" s="40"/>
      <c r="CE329" s="1">
        <v>-0.28078866889344467</v>
      </c>
      <c r="CF329" s="1">
        <v>0.14764610667676828</v>
      </c>
      <c r="CN329" s="8">
        <f>'West-Deutschland-Q'!AP330</f>
        <v>1.6</v>
      </c>
      <c r="CO329" s="8">
        <f>'West-Deutschland-Q'!AQ330</f>
        <v>-10.5</v>
      </c>
      <c r="CV329">
        <f>'Datastream-M'!CF330</f>
        <v>837578</v>
      </c>
      <c r="DE329" s="8">
        <f>'West-Deutschland-Q'!AR330</f>
        <v>58</v>
      </c>
      <c r="DK329">
        <f>'Datastream-M'!CW330</f>
        <v>1.69</v>
      </c>
      <c r="DW329" s="19">
        <f>'[8]weltindexip-usd'!B209</f>
        <v>1.5209122964242505</v>
      </c>
      <c r="EB329">
        <f>'Datastream-M'!DN330</f>
        <v>2.4572059999999998</v>
      </c>
      <c r="EF329" s="1" t="str">
        <f>'Datastream-M'!DQ330</f>
        <v>#NA</v>
      </c>
    </row>
    <row r="330" spans="1:136">
      <c r="A330" s="3">
        <v>31912</v>
      </c>
      <c r="B330" t="str">
        <f>'Datastream-M'!B331</f>
        <v>#NA</v>
      </c>
      <c r="C330" s="9">
        <f>[7]Rawdata!D338</f>
        <v>94.811732889536103</v>
      </c>
      <c r="D330" s="9">
        <f>[7]Rawdata!G338</f>
        <v>96.743727978944676</v>
      </c>
      <c r="E330" s="9">
        <f>[7]Rawdata!J338</f>
        <v>92.878884267188653</v>
      </c>
      <c r="F330">
        <f>'Datastream-M'!F331</f>
        <v>51.3</v>
      </c>
      <c r="G330">
        <f>'Datastream-M'!G331</f>
        <v>1.093493</v>
      </c>
      <c r="H330">
        <f>'Datastream-M'!H331</f>
        <v>181.2</v>
      </c>
      <c r="I330">
        <f>'Datastream-M'!I331</f>
        <v>308.89999999999998</v>
      </c>
      <c r="J330">
        <f>'Datastream-M'!J331</f>
        <v>3.81</v>
      </c>
      <c r="K330" t="str">
        <f>'Datastream-M'!K331</f>
        <v>#NA</v>
      </c>
      <c r="L330">
        <f>'Datastream-M'!L331</f>
        <v>1316.4</v>
      </c>
      <c r="M330">
        <f>'Datastream-M'!M331</f>
        <v>285008</v>
      </c>
      <c r="N330" t="str">
        <f>'Datastream-M'!N331</f>
        <v>#NA</v>
      </c>
      <c r="O330">
        <f>'Datastream-M'!O331</f>
        <v>1029</v>
      </c>
      <c r="P330">
        <f>'Datastream-M'!P331</f>
        <v>7.8</v>
      </c>
      <c r="Q330" s="8">
        <v>6</v>
      </c>
      <c r="R330" s="8">
        <v>11</v>
      </c>
      <c r="S330" s="1">
        <f>'[2]Deutschland Monatsdaten'!C330</f>
        <v>9.2158062827561088E-2</v>
      </c>
      <c r="T330" s="1">
        <v>2.4877828940093614</v>
      </c>
      <c r="U330">
        <f>'Datastream-M'!BL331</f>
        <v>22.8</v>
      </c>
      <c r="V330" s="41">
        <f t="shared" si="14"/>
        <v>29.457364341085267</v>
      </c>
      <c r="W330">
        <f>'Datastream-M'!BM331</f>
        <v>17.440000000000001</v>
      </c>
      <c r="X330" s="41">
        <f t="shared" si="15"/>
        <v>21.294261294261293</v>
      </c>
      <c r="Y330" t="str">
        <f>'Datastream-M'!W331</f>
        <v>#NA</v>
      </c>
      <c r="Z330" t="str">
        <f>'Datastream-M'!X331</f>
        <v>#NA</v>
      </c>
      <c r="AA330" s="42" t="str">
        <f>'Datastream-M'!Y331</f>
        <v>#NA</v>
      </c>
      <c r="AB330">
        <f>'Datastream-M'!Z331</f>
        <v>101.8</v>
      </c>
      <c r="AE330">
        <f>'Datastream-M'!AC331</f>
        <v>1.093493</v>
      </c>
      <c r="AH330" t="str">
        <f>'Datastream-M'!AD331</f>
        <v>#NA</v>
      </c>
      <c r="AJ330">
        <f>'Datastream-M'!AF331</f>
        <v>94.756097999999994</v>
      </c>
      <c r="AK330">
        <f>'Datastream-M'!AG331</f>
        <v>18.8</v>
      </c>
      <c r="AL330">
        <f>'Datastream-M'!AH331</f>
        <v>56.4</v>
      </c>
      <c r="AQ330" s="2">
        <f>'Datastream-M'!AM331</f>
        <v>61.669199999999996</v>
      </c>
      <c r="AR330" s="2">
        <f>'Datastream-M'!AN331</f>
        <v>99.1751</v>
      </c>
      <c r="AS330" s="8">
        <f>'West-Deutschland-Q'!AI331</f>
        <v>26.6</v>
      </c>
      <c r="AT330" s="8">
        <f>100-'West-Deutschland-Q'!AJ331</f>
        <v>90</v>
      </c>
      <c r="AU330" s="8">
        <f>'West-Deutschland-Q'!AO331</f>
        <v>99.2</v>
      </c>
      <c r="AV330" s="19">
        <f>'[5]Deutschland Monatsdaten'!K330</f>
        <v>5.7231806920943811</v>
      </c>
      <c r="AW330" s="1">
        <f>'[5]Deutschland Monatsdaten'!J330</f>
        <v>6.2288254114384232E-2</v>
      </c>
      <c r="AY330">
        <f>'Datastream-M'!AS331</f>
        <v>-1.8</v>
      </c>
      <c r="AZ330">
        <f>'Datastream-M'!AT331</f>
        <v>99.4</v>
      </c>
      <c r="BE330">
        <f>'Datastream-M'!AU331</f>
        <v>88.2</v>
      </c>
      <c r="BF330">
        <f>'Datastream-M'!AV331</f>
        <v>82</v>
      </c>
      <c r="BH330" s="1">
        <f>'Datastream-M'!AX331</f>
        <v>36.1</v>
      </c>
      <c r="BI330" s="1">
        <f>'Datastream-M'!AY331</f>
        <v>39.9</v>
      </c>
      <c r="BJ330" s="1">
        <f>'Datastream-M'!AZ331</f>
        <v>59.6</v>
      </c>
      <c r="BK330">
        <f>'Datastream-M'!BA331</f>
        <v>64.3</v>
      </c>
      <c r="BL330">
        <f>'Datastream-M'!BB331</f>
        <v>56.4</v>
      </c>
      <c r="BM330" s="26">
        <f>'Datastream-M'!BC331</f>
        <v>77.5</v>
      </c>
      <c r="BN330" s="26"/>
      <c r="BO330">
        <f>'Datastream-M'!AV330</f>
        <v>81.900000000000006</v>
      </c>
      <c r="BP330" s="38">
        <f t="shared" si="16"/>
        <v>77.400000000000006</v>
      </c>
      <c r="BQ330" s="30">
        <f t="shared" si="17"/>
        <v>17.192611200986196</v>
      </c>
      <c r="BU330" s="40">
        <f>'Datastream-M'!CS331</f>
        <v>99.1</v>
      </c>
      <c r="BV330" s="40">
        <f>'Datastream-M'!CT331</f>
        <v>105.6</v>
      </c>
      <c r="BX330" s="41">
        <f>'Datastream-M'!BG331</f>
        <v>4.1399999999999997</v>
      </c>
      <c r="BY330" s="41">
        <f>'Datastream-M'!BH331</f>
        <v>3.52</v>
      </c>
      <c r="BZ330" s="40"/>
      <c r="CE330" s="1">
        <v>-0.36194544890590707</v>
      </c>
      <c r="CF330" s="1">
        <v>0.24839025815081708</v>
      </c>
      <c r="CN330" s="8">
        <f>'West-Deutschland-Q'!AP331</f>
        <v>-8.6999999999999993</v>
      </c>
      <c r="CO330" s="8">
        <f>'West-Deutschland-Q'!AQ331</f>
        <v>-18</v>
      </c>
      <c r="CV330">
        <f>'Datastream-M'!CF331</f>
        <v>838625</v>
      </c>
      <c r="DE330" s="8">
        <f>'West-Deutschland-Q'!AR331</f>
        <v>63.3</v>
      </c>
      <c r="DK330">
        <f>'Datastream-M'!CW331</f>
        <v>1.79</v>
      </c>
      <c r="DW330" s="19">
        <f>'[8]weltindexip-usd'!B210</f>
        <v>1.5310710247335617</v>
      </c>
      <c r="EB330">
        <f>'Datastream-M'!DN331</f>
        <v>2.573086</v>
      </c>
      <c r="EF330" s="1" t="str">
        <f>'Datastream-M'!DQ331</f>
        <v>#NA</v>
      </c>
    </row>
    <row r="331" spans="1:136">
      <c r="A331" s="3">
        <v>31943</v>
      </c>
      <c r="B331" t="str">
        <f>'Datastream-M'!B332</f>
        <v>#NA</v>
      </c>
      <c r="C331" s="9">
        <f>[7]Rawdata!D339</f>
        <v>95.460786353234866</v>
      </c>
      <c r="D331" s="9">
        <f>[7]Rawdata!G339</f>
        <v>96.703994566370923</v>
      </c>
      <c r="E331" s="9">
        <f>[7]Rawdata!J339</f>
        <v>94.192317103009543</v>
      </c>
      <c r="F331">
        <f>'Datastream-M'!F332</f>
        <v>50.9</v>
      </c>
      <c r="G331">
        <f>'Datastream-M'!G332</f>
        <v>1.0758380000000001</v>
      </c>
      <c r="H331">
        <f>'Datastream-M'!H332</f>
        <v>188.1</v>
      </c>
      <c r="I331">
        <f>'Datastream-M'!I332</f>
        <v>310</v>
      </c>
      <c r="J331">
        <f>'Datastream-M'!J332</f>
        <v>3.7320000000000002</v>
      </c>
      <c r="K331" t="str">
        <f>'Datastream-M'!K332</f>
        <v>#NA</v>
      </c>
      <c r="L331">
        <f>'Datastream-M'!L332</f>
        <v>1382.6</v>
      </c>
      <c r="M331">
        <f>'Datastream-M'!M332</f>
        <v>264283</v>
      </c>
      <c r="N331" t="str">
        <f>'Datastream-M'!N332</f>
        <v>#NA</v>
      </c>
      <c r="O331">
        <f>'Datastream-M'!O332</f>
        <v>958</v>
      </c>
      <c r="P331">
        <f>'Datastream-M'!P332</f>
        <v>7.9</v>
      </c>
      <c r="Q331" s="8">
        <v>7</v>
      </c>
      <c r="R331" s="8">
        <v>11</v>
      </c>
      <c r="S331" s="1">
        <f>'[2]Deutschland Monatsdaten'!C331</f>
        <v>0.11705281195112634</v>
      </c>
      <c r="T331" s="1">
        <v>2.4611810236415868</v>
      </c>
      <c r="U331">
        <f>'Datastream-M'!BL332</f>
        <v>22.04</v>
      </c>
      <c r="V331" s="41">
        <f t="shared" si="14"/>
        <v>28.438709677419354</v>
      </c>
      <c r="W331">
        <f>'Datastream-M'!BM332</f>
        <v>17.899999999999999</v>
      </c>
      <c r="X331" s="41">
        <f t="shared" si="15"/>
        <v>21.829268292682926</v>
      </c>
      <c r="Y331" t="str">
        <f>'Datastream-M'!W332</f>
        <v>#NA</v>
      </c>
      <c r="Z331" t="str">
        <f>'Datastream-M'!X332</f>
        <v>#NA</v>
      </c>
      <c r="AA331" s="42" t="str">
        <f>'Datastream-M'!Y332</f>
        <v>#NA</v>
      </c>
      <c r="AB331">
        <f>'Datastream-M'!Z332</f>
        <v>101.6</v>
      </c>
      <c r="AE331">
        <f>'Datastream-M'!AC332</f>
        <v>1.0758380000000001</v>
      </c>
      <c r="AH331" t="str">
        <f>'Datastream-M'!AD332</f>
        <v>#NA</v>
      </c>
      <c r="AJ331">
        <f>'Datastream-M'!AF332</f>
        <v>94.762484999999998</v>
      </c>
      <c r="AK331">
        <f>'Datastream-M'!AG332</f>
        <v>18.84</v>
      </c>
      <c r="AL331">
        <f>'Datastream-M'!AH332</f>
        <v>56.6</v>
      </c>
      <c r="AQ331" s="2">
        <f>'Datastream-M'!AM332</f>
        <v>61.901699999999998</v>
      </c>
      <c r="AR331" s="2">
        <f>'Datastream-M'!AN332</f>
        <v>99.295400000000001</v>
      </c>
      <c r="AS331" s="8">
        <f>'West-Deutschland-Q'!AI332</f>
        <v>30.3</v>
      </c>
      <c r="AT331" s="8">
        <f>100-'West-Deutschland-Q'!AJ332</f>
        <v>87</v>
      </c>
      <c r="AU331" s="8">
        <f>'West-Deutschland-Q'!AO332</f>
        <v>99.3</v>
      </c>
      <c r="AV331" s="19">
        <f>'[5]Deutschland Monatsdaten'!K331</f>
        <v>5.7430589924137747</v>
      </c>
      <c r="AW331" s="1">
        <f>'[5]Deutschland Monatsdaten'!J331</f>
        <v>0.14191556566992691</v>
      </c>
      <c r="AY331">
        <f>'Datastream-M'!AS332</f>
        <v>-2.5</v>
      </c>
      <c r="AZ331">
        <f>'Datastream-M'!AT332</f>
        <v>98.3</v>
      </c>
      <c r="BE331">
        <f>'Datastream-M'!AU332</f>
        <v>88.1</v>
      </c>
      <c r="BF331">
        <f>'Datastream-M'!AV332</f>
        <v>82.1</v>
      </c>
      <c r="BH331" s="1">
        <f>'Datastream-M'!AX332</f>
        <v>36.799999999999997</v>
      </c>
      <c r="BI331" s="1">
        <f>'Datastream-M'!AY332</f>
        <v>40.4</v>
      </c>
      <c r="BJ331" s="1">
        <f>'Datastream-M'!AZ332</f>
        <v>59.5</v>
      </c>
      <c r="BK331">
        <f>'Datastream-M'!BA332</f>
        <v>62.3</v>
      </c>
      <c r="BL331">
        <f>'Datastream-M'!BB332</f>
        <v>57.5</v>
      </c>
      <c r="BM331" s="26">
        <f>'Datastream-M'!BC332</f>
        <v>77.599999999999994</v>
      </c>
      <c r="BN331" s="26"/>
      <c r="BO331">
        <f>'Datastream-M'!AV331</f>
        <v>82</v>
      </c>
      <c r="BP331" s="38">
        <f t="shared" si="16"/>
        <v>77.5</v>
      </c>
      <c r="BQ331" s="30">
        <f t="shared" si="17"/>
        <v>17.511930234849483</v>
      </c>
      <c r="BU331" s="40">
        <f>'Datastream-M'!CS332</f>
        <v>98.8</v>
      </c>
      <c r="BV331" s="40">
        <f>'Datastream-M'!CT332</f>
        <v>105.4</v>
      </c>
      <c r="BX331" s="41">
        <f>'Datastream-M'!BG332</f>
        <v>4.05</v>
      </c>
      <c r="BY331" s="41">
        <f>'Datastream-M'!BH332</f>
        <v>3.86</v>
      </c>
      <c r="BZ331" s="40"/>
      <c r="CE331" s="1">
        <v>0.11751628260921122</v>
      </c>
      <c r="CF331" s="1">
        <v>8.3021565167551228E-3</v>
      </c>
      <c r="CN331" s="8">
        <f>'West-Deutschland-Q'!AP332</f>
        <v>-8.1</v>
      </c>
      <c r="CO331" s="8">
        <f>'West-Deutschland-Q'!AQ332</f>
        <v>-17</v>
      </c>
      <c r="CV331">
        <f>'Datastream-M'!CF332</f>
        <v>845010</v>
      </c>
      <c r="DE331" s="8">
        <f>'West-Deutschland-Q'!AR332</f>
        <v>64.7</v>
      </c>
      <c r="DK331">
        <f>'Datastream-M'!CW332</f>
        <v>1.74</v>
      </c>
      <c r="DW331" s="19">
        <f>'[8]weltindexip-usd'!B211</f>
        <v>1.5392954453799605</v>
      </c>
      <c r="EB331">
        <f>'Datastream-M'!DN332</f>
        <v>2.6433689999999999</v>
      </c>
      <c r="EF331" s="1" t="str">
        <f>'Datastream-M'!DQ332</f>
        <v>#NA</v>
      </c>
    </row>
    <row r="332" spans="1:136">
      <c r="A332" s="3">
        <v>31973</v>
      </c>
      <c r="B332" t="str">
        <f>'Datastream-M'!B333</f>
        <v>#NA</v>
      </c>
      <c r="C332" s="9">
        <f>[7]Rawdata!D340</f>
        <v>96.359475764510094</v>
      </c>
      <c r="D332" s="9">
        <f>[7]Rawdata!G340</f>
        <v>97.523114148660696</v>
      </c>
      <c r="E332" s="9">
        <f>[7]Rawdata!J340</f>
        <v>95.173476877905543</v>
      </c>
      <c r="F332">
        <f>'Datastream-M'!F333</f>
        <v>51.5</v>
      </c>
      <c r="G332">
        <f>'Datastream-M'!G333</f>
        <v>1.0587390000000001</v>
      </c>
      <c r="H332">
        <f>'Datastream-M'!H333</f>
        <v>181</v>
      </c>
      <c r="I332">
        <f>'Datastream-M'!I333</f>
        <v>310.5</v>
      </c>
      <c r="J332">
        <f>'Datastream-M'!J333</f>
        <v>3.859</v>
      </c>
      <c r="K332" t="str">
        <f>'Datastream-M'!K333</f>
        <v>#NA</v>
      </c>
      <c r="L332">
        <f>'Datastream-M'!L333</f>
        <v>1510.5</v>
      </c>
      <c r="M332">
        <f>'Datastream-M'!M333</f>
        <v>270783</v>
      </c>
      <c r="N332" t="str">
        <f>'Datastream-M'!N333</f>
        <v>#NA</v>
      </c>
      <c r="O332">
        <f>'Datastream-M'!O333</f>
        <v>923</v>
      </c>
      <c r="P332">
        <f>'Datastream-M'!P333</f>
        <v>7.9</v>
      </c>
      <c r="Q332" s="8">
        <v>10</v>
      </c>
      <c r="R332" s="8">
        <v>9</v>
      </c>
      <c r="S332" s="1">
        <f>'[2]Deutschland Monatsdaten'!C332</f>
        <v>0.11706974571583487</v>
      </c>
      <c r="T332" s="1">
        <v>2.4823949076525436</v>
      </c>
      <c r="U332">
        <f>'Datastream-M'!BL333</f>
        <v>22.5</v>
      </c>
      <c r="V332" s="41">
        <f t="shared" si="14"/>
        <v>28.994845360824744</v>
      </c>
      <c r="W332">
        <f>'Datastream-M'!BM333</f>
        <v>17.59</v>
      </c>
      <c r="X332" s="41">
        <f t="shared" si="15"/>
        <v>21.425091352009744</v>
      </c>
      <c r="Y332" t="str">
        <f>'Datastream-M'!W333</f>
        <v>#NA</v>
      </c>
      <c r="Z332" t="str">
        <f>'Datastream-M'!X333</f>
        <v>#NA</v>
      </c>
      <c r="AA332" s="42" t="str">
        <f>'Datastream-M'!Y333</f>
        <v>#NA</v>
      </c>
      <c r="AB332">
        <f>'Datastream-M'!Z333</f>
        <v>101.2</v>
      </c>
      <c r="AE332">
        <f>'Datastream-M'!AC333</f>
        <v>1.0587390000000001</v>
      </c>
      <c r="AH332" t="str">
        <f>'Datastream-M'!AD333</f>
        <v>#NA</v>
      </c>
      <c r="AJ332">
        <f>'Datastream-M'!AF333</f>
        <v>94.430993000000001</v>
      </c>
      <c r="AK332">
        <f>'Datastream-M'!AG333</f>
        <v>19.850000000000001</v>
      </c>
      <c r="AL332">
        <f>'Datastream-M'!AH333</f>
        <v>56.8</v>
      </c>
      <c r="AQ332" s="2">
        <f>'Datastream-M'!AM333</f>
        <v>62.111699999999999</v>
      </c>
      <c r="AR332" s="2">
        <f>'Datastream-M'!AN333</f>
        <v>99.375399999999999</v>
      </c>
      <c r="AS332" s="8">
        <f>'West-Deutschland-Q'!AI333</f>
        <v>26.4</v>
      </c>
      <c r="AT332" s="8">
        <f>100-'West-Deutschland-Q'!AJ333</f>
        <v>90</v>
      </c>
      <c r="AU332" s="8">
        <f>'West-Deutschland-Q'!AO333</f>
        <v>98</v>
      </c>
      <c r="AV332" s="19">
        <f>'[5]Deutschland Monatsdaten'!K332</f>
        <v>5.7654291909360458</v>
      </c>
      <c r="AW332" s="1">
        <f>'[5]Deutschland Monatsdaten'!J332</f>
        <v>0.11361015815750881</v>
      </c>
      <c r="AY332">
        <f>'Datastream-M'!AS333</f>
        <v>-3.2</v>
      </c>
      <c r="AZ332">
        <f>'Datastream-M'!AT333</f>
        <v>99</v>
      </c>
      <c r="BE332">
        <f>'Datastream-M'!AU333</f>
        <v>87.96</v>
      </c>
      <c r="BF332">
        <f>'Datastream-M'!AV333</f>
        <v>82.6</v>
      </c>
      <c r="BH332" s="1">
        <f>'Datastream-M'!AX333</f>
        <v>38.9</v>
      </c>
      <c r="BI332" s="1">
        <f>'Datastream-M'!AY333</f>
        <v>42.3</v>
      </c>
      <c r="BJ332" s="1">
        <f>'Datastream-M'!AZ333</f>
        <v>59.7</v>
      </c>
      <c r="BK332">
        <f>'Datastream-M'!BA333</f>
        <v>59.8</v>
      </c>
      <c r="BL332">
        <f>'Datastream-M'!BB333</f>
        <v>59.5</v>
      </c>
      <c r="BM332" s="26">
        <f>'Datastream-M'!BC333</f>
        <v>77.900000000000006</v>
      </c>
      <c r="BN332" s="26"/>
      <c r="BO332">
        <f>'Datastream-M'!AV332</f>
        <v>82.1</v>
      </c>
      <c r="BP332" s="38">
        <f t="shared" si="16"/>
        <v>77.599999999999994</v>
      </c>
      <c r="BQ332" s="30">
        <f t="shared" si="17"/>
        <v>18.748718994955318</v>
      </c>
      <c r="BU332" s="40">
        <f>'Datastream-M'!CS333</f>
        <v>98.6</v>
      </c>
      <c r="BV332" s="40">
        <f>'Datastream-M'!CT333</f>
        <v>105</v>
      </c>
      <c r="BX332" s="41">
        <f>'Datastream-M'!BG333</f>
        <v>4.63</v>
      </c>
      <c r="BY332" s="41">
        <f>'Datastream-M'!BH333</f>
        <v>3.75</v>
      </c>
      <c r="BZ332" s="40"/>
      <c r="CE332" s="1">
        <v>-4.3496384712047607E-2</v>
      </c>
      <c r="CF332" s="1">
        <v>-0.41004787921161617</v>
      </c>
      <c r="CN332" s="8">
        <f>'West-Deutschland-Q'!AP333</f>
        <v>0.3</v>
      </c>
      <c r="CO332" s="8">
        <f>'West-Deutschland-Q'!AQ333</f>
        <v>-15.1</v>
      </c>
      <c r="CV332">
        <f>'Datastream-M'!CF333</f>
        <v>846558</v>
      </c>
      <c r="DE332" s="8">
        <f>'West-Deutschland-Q'!AR333</f>
        <v>64</v>
      </c>
      <c r="DK332">
        <f>'Datastream-M'!CW333</f>
        <v>1.89</v>
      </c>
      <c r="DW332" s="19">
        <f>'[8]weltindexip-usd'!B212</f>
        <v>1.5498823870677245</v>
      </c>
      <c r="EB332">
        <f>'Datastream-M'!DN333</f>
        <v>2.720081</v>
      </c>
      <c r="EF332" s="1" t="str">
        <f>'Datastream-M'!DQ333</f>
        <v>#NA</v>
      </c>
    </row>
    <row r="333" spans="1:136">
      <c r="A333" s="3">
        <v>32004</v>
      </c>
      <c r="B333" t="str">
        <f>'Datastream-M'!B334</f>
        <v>#NA</v>
      </c>
      <c r="C333" s="9">
        <f>[7]Rawdata!D341</f>
        <v>96.25962138547952</v>
      </c>
      <c r="D333" s="9">
        <f>[7]Rawdata!G341</f>
        <v>98.056968204779892</v>
      </c>
      <c r="E333" s="9">
        <f>[7]Rawdata!J341</f>
        <v>94.487399070222665</v>
      </c>
      <c r="F333">
        <f>'Datastream-M'!F334</f>
        <v>54.1</v>
      </c>
      <c r="G333">
        <f>'Datastream-M'!G334</f>
        <v>1.053064</v>
      </c>
      <c r="H333">
        <f>'Datastream-M'!H334</f>
        <v>187.9</v>
      </c>
      <c r="I333">
        <f>'Datastream-M'!I334</f>
        <v>312.7</v>
      </c>
      <c r="J333">
        <f>'Datastream-M'!J334</f>
        <v>4.0019999999999998</v>
      </c>
      <c r="K333" t="str">
        <f>'Datastream-M'!K334</f>
        <v>#NA</v>
      </c>
      <c r="L333">
        <f>'Datastream-M'!L334</f>
        <v>1537.8</v>
      </c>
      <c r="M333">
        <f>'Datastream-M'!M334</f>
        <v>183224</v>
      </c>
      <c r="N333" t="str">
        <f>'Datastream-M'!N334</f>
        <v>#NA</v>
      </c>
      <c r="O333">
        <f>'Datastream-M'!O334</f>
        <v>1030</v>
      </c>
      <c r="P333">
        <f>'Datastream-M'!P334</f>
        <v>7.9</v>
      </c>
      <c r="Q333" s="8">
        <v>12</v>
      </c>
      <c r="R333" s="8">
        <v>8</v>
      </c>
      <c r="S333" s="1">
        <f>'[2]Deutschland Monatsdaten'!C333</f>
        <v>0.23390431107402423</v>
      </c>
      <c r="T333" s="1">
        <v>2.4528786996476799</v>
      </c>
      <c r="U333">
        <f>'Datastream-M'!BL334</f>
        <v>21.63</v>
      </c>
      <c r="V333" s="41">
        <f t="shared" si="14"/>
        <v>27.76636713735558</v>
      </c>
      <c r="W333">
        <f>'Datastream-M'!BM334</f>
        <v>17.489999999999998</v>
      </c>
      <c r="X333" s="41">
        <f t="shared" si="15"/>
        <v>21.174334140435835</v>
      </c>
      <c r="Y333" t="str">
        <f>'Datastream-M'!W334</f>
        <v>#NA</v>
      </c>
      <c r="Z333" t="str">
        <f>'Datastream-M'!X334</f>
        <v>#NA</v>
      </c>
      <c r="AA333" s="42" t="str">
        <f>'Datastream-M'!Y334</f>
        <v>#NA</v>
      </c>
      <c r="AB333">
        <f>'Datastream-M'!Z334</f>
        <v>100.8</v>
      </c>
      <c r="AE333">
        <f>'Datastream-M'!AC334</f>
        <v>1.053064</v>
      </c>
      <c r="AH333" t="str">
        <f>'Datastream-M'!AD334</f>
        <v>#NA</v>
      </c>
      <c r="AJ333">
        <f>'Datastream-M'!AF334</f>
        <v>94.089264</v>
      </c>
      <c r="AK333">
        <f>'Datastream-M'!AG334</f>
        <v>18.98</v>
      </c>
      <c r="AL333">
        <f>'Datastream-M'!AH334</f>
        <v>56.9</v>
      </c>
      <c r="AQ333" s="2">
        <f>'Datastream-M'!AM334</f>
        <v>62.302</v>
      </c>
      <c r="AR333" s="2">
        <f>'Datastream-M'!AN334</f>
        <v>99.419799999999995</v>
      </c>
      <c r="AS333" s="8">
        <f>'West-Deutschland-Q'!AI334</f>
        <v>25.1</v>
      </c>
      <c r="AT333" s="8">
        <f>100-'West-Deutschland-Q'!AJ334</f>
        <v>92</v>
      </c>
      <c r="AU333" s="8">
        <f>'West-Deutschland-Q'!AO334</f>
        <v>99.5</v>
      </c>
      <c r="AV333" s="19">
        <f>'[5]Deutschland Monatsdaten'!K333</f>
        <v>5.7920640590616239</v>
      </c>
      <c r="AW333" s="1">
        <f>'[5]Deutschland Monatsdaten'!J333</f>
        <v>0.17201394445598189</v>
      </c>
      <c r="AY333">
        <f>'Datastream-M'!AS334</f>
        <v>-4.9000000000000004</v>
      </c>
      <c r="AZ333">
        <f>'Datastream-M'!AT334</f>
        <v>99.7</v>
      </c>
      <c r="BE333">
        <f>'Datastream-M'!AU334</f>
        <v>87.74</v>
      </c>
      <c r="BF333">
        <f>'Datastream-M'!AV334</f>
        <v>83.1</v>
      </c>
      <c r="BH333" s="1">
        <f>'Datastream-M'!AX334</f>
        <v>37.200000000000003</v>
      </c>
      <c r="BI333" s="1">
        <f>'Datastream-M'!AY334</f>
        <v>40.9</v>
      </c>
      <c r="BJ333" s="1">
        <f>'Datastream-M'!AZ334</f>
        <v>60.4</v>
      </c>
      <c r="BK333">
        <f>'Datastream-M'!BA334</f>
        <v>58.6</v>
      </c>
      <c r="BL333">
        <f>'Datastream-M'!BB334</f>
        <v>61.6</v>
      </c>
      <c r="BM333" s="26">
        <f>'Datastream-M'!BC334</f>
        <v>78</v>
      </c>
      <c r="BN333" s="26"/>
      <c r="BO333">
        <f>'Datastream-M'!AV333</f>
        <v>82.6</v>
      </c>
      <c r="BP333" s="38">
        <f t="shared" si="16"/>
        <v>77.900000000000006</v>
      </c>
      <c r="BQ333" s="30">
        <f t="shared" si="17"/>
        <v>18.023595906801486</v>
      </c>
      <c r="BU333" s="40">
        <f>'Datastream-M'!CS334</f>
        <v>98.3</v>
      </c>
      <c r="BV333" s="40">
        <f>'Datastream-M'!CT334</f>
        <v>104.3</v>
      </c>
      <c r="BX333" s="41">
        <f>'Datastream-M'!BG334</f>
        <v>4.22</v>
      </c>
      <c r="BY333" s="41">
        <f>'Datastream-M'!BH334</f>
        <v>3.44</v>
      </c>
      <c r="BZ333" s="40"/>
      <c r="CE333" s="1">
        <v>-0.24410870615377153</v>
      </c>
      <c r="CF333" s="1">
        <v>-0.59296306808852706</v>
      </c>
      <c r="CN333" s="8">
        <f>'West-Deutschland-Q'!AP334</f>
        <v>-2.7</v>
      </c>
      <c r="CO333" s="8">
        <f>'West-Deutschland-Q'!AQ334</f>
        <v>-15.5</v>
      </c>
      <c r="CV333">
        <f>'Datastream-M'!CF334</f>
        <v>850734</v>
      </c>
      <c r="DE333" s="8">
        <f>'West-Deutschland-Q'!AR334</f>
        <v>63.4</v>
      </c>
      <c r="DK333">
        <f>'Datastream-M'!CW334</f>
        <v>1.89</v>
      </c>
      <c r="DW333" s="19">
        <f>'[8]weltindexip-usd'!B213</f>
        <v>1.5443889065279994</v>
      </c>
      <c r="EB333">
        <f>'Datastream-M'!DN334</f>
        <v>2.72492</v>
      </c>
      <c r="EF333" s="1" t="str">
        <f>'Datastream-M'!DQ334</f>
        <v>#NA</v>
      </c>
    </row>
    <row r="334" spans="1:136">
      <c r="A334" s="3">
        <v>32035</v>
      </c>
      <c r="B334" t="str">
        <f>'Datastream-M'!B335</f>
        <v>#NA</v>
      </c>
      <c r="C334" s="9">
        <f>[7]Rawdata!D342</f>
        <v>96.609111712086545</v>
      </c>
      <c r="D334" s="9">
        <f>[7]Rawdata!G342</f>
        <v>97.460967016173541</v>
      </c>
      <c r="E334" s="9">
        <f>[7]Rawdata!J342</f>
        <v>95.747002691460722</v>
      </c>
      <c r="F334">
        <f>'Datastream-M'!F335</f>
        <v>52.7</v>
      </c>
      <c r="G334">
        <f>'Datastream-M'!G335</f>
        <v>1.0801350000000001</v>
      </c>
      <c r="H334">
        <f>'Datastream-M'!H335</f>
        <v>188</v>
      </c>
      <c r="I334">
        <f>'Datastream-M'!I335</f>
        <v>312</v>
      </c>
      <c r="J334">
        <f>'Datastream-M'!J335</f>
        <v>4.0389999999999997</v>
      </c>
      <c r="K334" t="str">
        <f>'Datastream-M'!K335</f>
        <v>#NA</v>
      </c>
      <c r="L334">
        <f>'Datastream-M'!L335</f>
        <v>1500.2</v>
      </c>
      <c r="M334">
        <f>'Datastream-M'!M335</f>
        <v>234518</v>
      </c>
      <c r="N334" t="str">
        <f>'Datastream-M'!N335</f>
        <v>#NA</v>
      </c>
      <c r="O334">
        <f>'Datastream-M'!O335</f>
        <v>882</v>
      </c>
      <c r="P334">
        <f>'Datastream-M'!P335</f>
        <v>7.9</v>
      </c>
      <c r="Q334" s="8">
        <v>10</v>
      </c>
      <c r="R334" s="8">
        <v>8</v>
      </c>
      <c r="S334" s="1">
        <f>'[2]Deutschland Monatsdaten'!C334</f>
        <v>0.29130330332415605</v>
      </c>
      <c r="T334" s="1">
        <v>2.4815806573841455</v>
      </c>
      <c r="U334">
        <f>'Datastream-M'!BL335</f>
        <v>22.96</v>
      </c>
      <c r="V334" s="41">
        <f t="shared" si="14"/>
        <v>29.435897435897434</v>
      </c>
      <c r="W334">
        <f>'Datastream-M'!BM335</f>
        <v>17.739999999999998</v>
      </c>
      <c r="X334" s="41">
        <f t="shared" si="15"/>
        <v>21.347773766546329</v>
      </c>
      <c r="Y334" t="str">
        <f>'Datastream-M'!W335</f>
        <v>#NA</v>
      </c>
      <c r="Z334" t="str">
        <f>'Datastream-M'!X335</f>
        <v>#NA</v>
      </c>
      <c r="AA334" s="42" t="str">
        <f>'Datastream-M'!Y335</f>
        <v>#NA</v>
      </c>
      <c r="AB334">
        <f>'Datastream-M'!Z335</f>
        <v>100.7</v>
      </c>
      <c r="AE334">
        <f>'Datastream-M'!AC335</f>
        <v>1.0801350000000001</v>
      </c>
      <c r="AH334" t="str">
        <f>'Datastream-M'!AD335</f>
        <v>#NA</v>
      </c>
      <c r="AJ334">
        <f>'Datastream-M'!AF335</f>
        <v>94.660194000000004</v>
      </c>
      <c r="AK334">
        <f>'Datastream-M'!AG335</f>
        <v>18.350000000000001</v>
      </c>
      <c r="AL334">
        <f>'Datastream-M'!AH335</f>
        <v>57.1</v>
      </c>
      <c r="AQ334" s="2">
        <f>'Datastream-M'!AM335</f>
        <v>62.470599999999997</v>
      </c>
      <c r="AR334" s="2">
        <f>'Datastream-M'!AN335</f>
        <v>99.425600000000003</v>
      </c>
      <c r="AS334" s="8">
        <f>'West-Deutschland-Q'!AI335</f>
        <v>20.399999999999999</v>
      </c>
      <c r="AT334" s="8">
        <f>100-'West-Deutschland-Q'!AJ335</f>
        <v>95</v>
      </c>
      <c r="AU334" s="8">
        <f>'West-Deutschland-Q'!AO335</f>
        <v>97.6</v>
      </c>
      <c r="AV334" s="19">
        <f>'[5]Deutschland Monatsdaten'!K334</f>
        <v>5.8047265079556878</v>
      </c>
      <c r="AW334" s="1">
        <f>'[5]Deutschland Monatsdaten'!J334</f>
        <v>0.29940231204948642</v>
      </c>
      <c r="AY334">
        <f>'Datastream-M'!AS335</f>
        <v>-2.5</v>
      </c>
      <c r="AZ334">
        <f>'Datastream-M'!AT335</f>
        <v>101.2</v>
      </c>
      <c r="BE334">
        <f>'Datastream-M'!AU335</f>
        <v>87.96</v>
      </c>
      <c r="BF334">
        <f>'Datastream-M'!AV335</f>
        <v>82.2</v>
      </c>
      <c r="BH334" s="1">
        <f>'Datastream-M'!AX335</f>
        <v>36.1</v>
      </c>
      <c r="BI334" s="1">
        <f>'Datastream-M'!AY335</f>
        <v>40.299999999999997</v>
      </c>
      <c r="BJ334" s="1">
        <f>'Datastream-M'!AZ335</f>
        <v>61.7</v>
      </c>
      <c r="BK334">
        <f>'Datastream-M'!BA335</f>
        <v>62</v>
      </c>
      <c r="BL334">
        <f>'Datastream-M'!BB335</f>
        <v>61.5</v>
      </c>
      <c r="BM334" s="26">
        <f>'Datastream-M'!BC335</f>
        <v>77.900000000000006</v>
      </c>
      <c r="BN334" s="26"/>
      <c r="BO334">
        <f>'Datastream-M'!AV334</f>
        <v>83.1</v>
      </c>
      <c r="BP334" s="38">
        <f t="shared" si="16"/>
        <v>78</v>
      </c>
      <c r="BQ334" s="30">
        <f t="shared" si="17"/>
        <v>16.98861716359529</v>
      </c>
      <c r="BU334" s="40">
        <f>'Datastream-M'!CS335</f>
        <v>97.9</v>
      </c>
      <c r="BV334" s="40">
        <f>'Datastream-M'!CT335</f>
        <v>104.6</v>
      </c>
      <c r="BX334" s="41">
        <f>'Datastream-M'!BG335</f>
        <v>4.1399999999999997</v>
      </c>
      <c r="BY334" s="41">
        <f>'Datastream-M'!BH335</f>
        <v>3.65</v>
      </c>
      <c r="BZ334" s="40"/>
      <c r="CE334" s="1">
        <v>0.28054664014082237</v>
      </c>
      <c r="CF334" s="1">
        <v>-0.45560032221794977</v>
      </c>
      <c r="CN334" s="8">
        <f>'West-Deutschland-Q'!AP335</f>
        <v>-3</v>
      </c>
      <c r="CO334" s="8">
        <f>'West-Deutschland-Q'!AQ335</f>
        <v>-12.5</v>
      </c>
      <c r="CV334">
        <f>'Datastream-M'!CF335</f>
        <v>858087</v>
      </c>
      <c r="DE334" s="8">
        <f>'West-Deutschland-Q'!AR335</f>
        <v>65.599999999999994</v>
      </c>
      <c r="DK334">
        <f>'Datastream-M'!CW335</f>
        <v>1.79</v>
      </c>
      <c r="DW334" s="19">
        <f>'[8]weltindexip-usd'!B214</f>
        <v>1.5616103366438792</v>
      </c>
      <c r="EB334">
        <f>'Datastream-M'!DN335</f>
        <v>2.7894999999999999</v>
      </c>
      <c r="EF334" s="1" t="str">
        <f>'Datastream-M'!DQ335</f>
        <v>#NA</v>
      </c>
    </row>
    <row r="335" spans="1:136">
      <c r="A335" s="3">
        <v>32065</v>
      </c>
      <c r="B335" t="str">
        <f>'Datastream-M'!B336</f>
        <v>#NA</v>
      </c>
      <c r="C335" s="9">
        <f>[7]Rawdata!D343</f>
        <v>97.507801123361773</v>
      </c>
      <c r="D335" s="9">
        <f>[7]Rawdata!G343</f>
        <v>98.706966082268536</v>
      </c>
      <c r="E335" s="9">
        <f>[7]Rawdata!J343</f>
        <v>96.333741130413514</v>
      </c>
      <c r="F335">
        <f>'Datastream-M'!F336</f>
        <v>53.1</v>
      </c>
      <c r="G335">
        <f>'Datastream-M'!G336</f>
        <v>1.0864929999999999</v>
      </c>
      <c r="H335">
        <f>'Datastream-M'!H336</f>
        <v>183.6</v>
      </c>
      <c r="I335">
        <f>'Datastream-M'!I336</f>
        <v>315.2</v>
      </c>
      <c r="J335">
        <f>'Datastream-M'!J336</f>
        <v>4.7300000000000004</v>
      </c>
      <c r="K335" t="str">
        <f>'Datastream-M'!K336</f>
        <v>#NA</v>
      </c>
      <c r="L335">
        <f>'Datastream-M'!L336</f>
        <v>1177.4000000000001</v>
      </c>
      <c r="M335">
        <f>'Datastream-M'!M336</f>
        <v>258441</v>
      </c>
      <c r="N335" t="str">
        <f>'Datastream-M'!N336</f>
        <v>#NA</v>
      </c>
      <c r="O335">
        <f>'Datastream-M'!O336</f>
        <v>1006</v>
      </c>
      <c r="P335">
        <f>'Datastream-M'!P336</f>
        <v>7.9</v>
      </c>
      <c r="Q335" s="8">
        <v>8</v>
      </c>
      <c r="R335" s="8">
        <v>9</v>
      </c>
      <c r="S335" s="1">
        <f>'[2]Deutschland Monatsdaten'!C335</f>
        <v>0.45577258653610936</v>
      </c>
      <c r="T335" s="1">
        <v>2.5214087942410273</v>
      </c>
      <c r="U335">
        <f>'Datastream-M'!BL336</f>
        <v>23.11</v>
      </c>
      <c r="V335" s="41">
        <f t="shared" si="14"/>
        <v>29.666238767650832</v>
      </c>
      <c r="W335">
        <f>'Datastream-M'!BM336</f>
        <v>18.3</v>
      </c>
      <c r="X335" s="41">
        <f t="shared" si="15"/>
        <v>22.262773722627738</v>
      </c>
      <c r="Y335" t="str">
        <f>'Datastream-M'!W336</f>
        <v>#NA</v>
      </c>
      <c r="Z335" t="str">
        <f>'Datastream-M'!X336</f>
        <v>#NA</v>
      </c>
      <c r="AA335" s="42" t="str">
        <f>'Datastream-M'!Y336</f>
        <v>#NA</v>
      </c>
      <c r="AB335">
        <f>'Datastream-M'!Z336</f>
        <v>100.7</v>
      </c>
      <c r="AE335">
        <f>'Datastream-M'!AC336</f>
        <v>1.0864929999999999</v>
      </c>
      <c r="AH335" t="str">
        <f>'Datastream-M'!AD336</f>
        <v>#NA</v>
      </c>
      <c r="AJ335">
        <f>'Datastream-M'!AF336</f>
        <v>94.330518999999995</v>
      </c>
      <c r="AK335">
        <f>'Datastream-M'!AG336</f>
        <v>18.850000000000001</v>
      </c>
      <c r="AL335">
        <f>'Datastream-M'!AH336</f>
        <v>57.3</v>
      </c>
      <c r="AQ335" s="2">
        <f>'Datastream-M'!AM336</f>
        <v>62.615600000000001</v>
      </c>
      <c r="AR335" s="2">
        <f>'Datastream-M'!AN336</f>
        <v>99.390100000000004</v>
      </c>
      <c r="AS335" s="8">
        <f>'West-Deutschland-Q'!AI336</f>
        <v>17</v>
      </c>
      <c r="AT335" s="8">
        <f>100-'West-Deutschland-Q'!AJ336</f>
        <v>95</v>
      </c>
      <c r="AU335" s="8">
        <f>'West-Deutschland-Q'!AO336</f>
        <v>96.8</v>
      </c>
      <c r="AV335" s="19">
        <f>'[5]Deutschland Monatsdaten'!K335</f>
        <v>5.8272277922834448</v>
      </c>
      <c r="AW335" s="1">
        <f>'[5]Deutschland Monatsdaten'!J335</f>
        <v>0.14961288004971462</v>
      </c>
      <c r="AY335">
        <f>'Datastream-M'!AS336</f>
        <v>-3.9</v>
      </c>
      <c r="AZ335">
        <f>'Datastream-M'!AT336</f>
        <v>100.8</v>
      </c>
      <c r="BE335">
        <f>'Datastream-M'!AU336</f>
        <v>88.08</v>
      </c>
      <c r="BF335">
        <f>'Datastream-M'!AV336</f>
        <v>82.9</v>
      </c>
      <c r="BH335" s="1">
        <f>'Datastream-M'!AX336</f>
        <v>36.6</v>
      </c>
      <c r="BI335" s="1">
        <f>'Datastream-M'!AY336</f>
        <v>41.2</v>
      </c>
      <c r="BJ335" s="1">
        <f>'Datastream-M'!AZ336</f>
        <v>64.8</v>
      </c>
      <c r="BK335">
        <f>'Datastream-M'!BA336</f>
        <v>65.2</v>
      </c>
      <c r="BL335">
        <f>'Datastream-M'!BB336</f>
        <v>64.5</v>
      </c>
      <c r="BM335" s="26">
        <f>'Datastream-M'!BC336</f>
        <v>78.3</v>
      </c>
      <c r="BN335" s="26"/>
      <c r="BO335">
        <f>'Datastream-M'!AV335</f>
        <v>82.2</v>
      </c>
      <c r="BP335" s="38">
        <f t="shared" si="16"/>
        <v>77.900000000000006</v>
      </c>
      <c r="BQ335" s="30">
        <f t="shared" si="17"/>
        <v>17.349398477486741</v>
      </c>
      <c r="BU335" s="40">
        <f>'Datastream-M'!CS336</f>
        <v>97.7</v>
      </c>
      <c r="BV335" s="40">
        <f>'Datastream-M'!CT336</f>
        <v>104.8</v>
      </c>
      <c r="BX335" s="41">
        <f>'Datastream-M'!BG336</f>
        <v>4.4800000000000004</v>
      </c>
      <c r="BY335" s="41">
        <f>'Datastream-M'!BH336</f>
        <v>3.66</v>
      </c>
      <c r="BZ335" s="40"/>
      <c r="CE335" s="1">
        <v>2.2001402708023283</v>
      </c>
      <c r="CF335" s="1">
        <v>0.16813060607962191</v>
      </c>
      <c r="CN335" s="8">
        <f>'West-Deutschland-Q'!AP336</f>
        <v>2</v>
      </c>
      <c r="CO335" s="8">
        <f>'West-Deutschland-Q'!AQ336</f>
        <v>-15.5</v>
      </c>
      <c r="CV335">
        <f>'Datastream-M'!CF336</f>
        <v>861574</v>
      </c>
      <c r="DE335" s="8">
        <f>'West-Deutschland-Q'!AR336</f>
        <v>64</v>
      </c>
      <c r="DK335">
        <f>'Datastream-M'!CW336</f>
        <v>1.74</v>
      </c>
      <c r="DW335" s="19">
        <f>'[8]weltindexip-usd'!B215</f>
        <v>1.5826594655292585</v>
      </c>
      <c r="EB335">
        <f>'Datastream-M'!DN336</f>
        <v>2.8621880000000002</v>
      </c>
      <c r="EF335" s="1" t="str">
        <f>'Datastream-M'!DQ336</f>
        <v>#NA</v>
      </c>
    </row>
    <row r="336" spans="1:136">
      <c r="A336" s="3">
        <v>32096</v>
      </c>
      <c r="B336" t="str">
        <f>'Datastream-M'!B337</f>
        <v>#NA</v>
      </c>
      <c r="C336" s="9">
        <f>[7]Rawdata!D344</f>
        <v>96.409402954025381</v>
      </c>
      <c r="D336" s="9">
        <f>[7]Rawdata!G344</f>
        <v>99.555631022625974</v>
      </c>
      <c r="E336" s="9">
        <f>[7]Rawdata!J344</f>
        <v>93.337411304135074</v>
      </c>
      <c r="F336">
        <f>'Datastream-M'!F337</f>
        <v>52.9</v>
      </c>
      <c r="G336">
        <f>'Datastream-M'!G337</f>
        <v>1.162887</v>
      </c>
      <c r="H336">
        <f>'Datastream-M'!H337</f>
        <v>202</v>
      </c>
      <c r="I336">
        <f>'Datastream-M'!I337</f>
        <v>316.7</v>
      </c>
      <c r="J336">
        <f>'Datastream-M'!J337</f>
        <v>3.9830000000000001</v>
      </c>
      <c r="K336" t="str">
        <f>'Datastream-M'!K337</f>
        <v>#NA</v>
      </c>
      <c r="L336">
        <f>'Datastream-M'!L337</f>
        <v>1022.8</v>
      </c>
      <c r="M336">
        <f>'Datastream-M'!M337</f>
        <v>224866</v>
      </c>
      <c r="N336" t="str">
        <f>'Datastream-M'!N337</f>
        <v>#NA</v>
      </c>
      <c r="O336">
        <f>'Datastream-M'!O337</f>
        <v>794</v>
      </c>
      <c r="P336">
        <f>'Datastream-M'!P337</f>
        <v>7.9</v>
      </c>
      <c r="Q336" s="8">
        <v>9</v>
      </c>
      <c r="R336" s="8">
        <v>13</v>
      </c>
      <c r="S336" s="1">
        <f>'[2]Deutschland Monatsdaten'!C336</f>
        <v>0.40715492929073188</v>
      </c>
      <c r="T336" s="1">
        <v>2.5375975263648458</v>
      </c>
      <c r="U336">
        <f>'Datastream-M'!BL337</f>
        <v>23.06</v>
      </c>
      <c r="V336" s="41">
        <f t="shared" si="14"/>
        <v>29.450830140485312</v>
      </c>
      <c r="W336">
        <f>'Datastream-M'!BM337</f>
        <v>17.489999999999998</v>
      </c>
      <c r="X336" s="41">
        <f t="shared" si="15"/>
        <v>21.097708082026536</v>
      </c>
      <c r="Y336" t="str">
        <f>'Datastream-M'!W337</f>
        <v>#NA</v>
      </c>
      <c r="Z336" t="str">
        <f>'Datastream-M'!X337</f>
        <v>#NA</v>
      </c>
      <c r="AA336" s="42" t="str">
        <f>'Datastream-M'!Y337</f>
        <v>#NA</v>
      </c>
      <c r="AB336">
        <f>'Datastream-M'!Z337</f>
        <v>102.2</v>
      </c>
      <c r="AE336">
        <f>'Datastream-M'!AC337</f>
        <v>1.162887</v>
      </c>
      <c r="AH336" t="str">
        <f>'Datastream-M'!AD337</f>
        <v>#NA</v>
      </c>
      <c r="AJ336">
        <f>'Datastream-M'!AF337</f>
        <v>95.588234999999997</v>
      </c>
      <c r="AK336">
        <f>'Datastream-M'!AG337</f>
        <v>17.82</v>
      </c>
      <c r="AL336">
        <f>'Datastream-M'!AH337</f>
        <v>57.4</v>
      </c>
      <c r="AQ336" s="2">
        <f>'Datastream-M'!AM337</f>
        <v>62.755899999999997</v>
      </c>
      <c r="AR336" s="2">
        <f>'Datastream-M'!AN337</f>
        <v>99.343900000000005</v>
      </c>
      <c r="AS336" s="8">
        <f>'West-Deutschland-Q'!AI337</f>
        <v>12.1</v>
      </c>
      <c r="AT336" s="8">
        <f>100-'West-Deutschland-Q'!AJ337</f>
        <v>85</v>
      </c>
      <c r="AU336" s="8">
        <f>'West-Deutschland-Q'!AO337</f>
        <v>95.6</v>
      </c>
      <c r="AV336" s="19">
        <f>'[5]Deutschland Monatsdaten'!K336</f>
        <v>5.8415351066276422</v>
      </c>
      <c r="AW336" s="1">
        <f>'[5]Deutschland Monatsdaten'!J336</f>
        <v>5.2645968659515235E-2</v>
      </c>
      <c r="AY336">
        <f>'Datastream-M'!AS337</f>
        <v>-5.6</v>
      </c>
      <c r="AZ336">
        <f>'Datastream-M'!AT337</f>
        <v>100.1</v>
      </c>
      <c r="BE336">
        <f>'Datastream-M'!AU337</f>
        <v>89.69</v>
      </c>
      <c r="BF336">
        <f>'Datastream-M'!AV337</f>
        <v>81.599999999999994</v>
      </c>
      <c r="BH336" s="1">
        <f>'Datastream-M'!AX337</f>
        <v>35.1</v>
      </c>
      <c r="BI336" s="1">
        <f>'Datastream-M'!AY337</f>
        <v>40</v>
      </c>
      <c r="BJ336" s="1">
        <f>'Datastream-M'!AZ337</f>
        <v>65.5</v>
      </c>
      <c r="BK336">
        <f>'Datastream-M'!BA337</f>
        <v>67.5</v>
      </c>
      <c r="BL336">
        <f>'Datastream-M'!BB337</f>
        <v>64.099999999999994</v>
      </c>
      <c r="BM336" s="26">
        <f>'Datastream-M'!BC337</f>
        <v>78.2</v>
      </c>
      <c r="BN336" s="26"/>
      <c r="BO336">
        <f>'Datastream-M'!AV336</f>
        <v>82.9</v>
      </c>
      <c r="BP336" s="38">
        <f t="shared" si="16"/>
        <v>78.3</v>
      </c>
      <c r="BQ336" s="30">
        <f t="shared" si="17"/>
        <v>15.323930872045178</v>
      </c>
      <c r="BU336" s="40">
        <f>'Datastream-M'!CS337</f>
        <v>98.7</v>
      </c>
      <c r="BV336" s="40">
        <f>'Datastream-M'!CT337</f>
        <v>107.1</v>
      </c>
      <c r="BX336" s="41">
        <f>'Datastream-M'!BG337</f>
        <v>4.49</v>
      </c>
      <c r="BY336" s="41">
        <f>'Datastream-M'!BH337</f>
        <v>3.43</v>
      </c>
      <c r="BZ336" s="40"/>
      <c r="CE336" s="1">
        <v>1.0855508593466088</v>
      </c>
      <c r="CF336" s="1">
        <v>0.29618788316626171</v>
      </c>
      <c r="CN336" s="8">
        <f>'West-Deutschland-Q'!AP337</f>
        <v>4.2</v>
      </c>
      <c r="CO336" s="8">
        <f>'West-Deutschland-Q'!AQ337</f>
        <v>-15</v>
      </c>
      <c r="CV336">
        <f>'Datastream-M'!CF337</f>
        <v>862198</v>
      </c>
      <c r="DE336" s="8">
        <f>'West-Deutschland-Q'!AR337</f>
        <v>61.2</v>
      </c>
      <c r="DK336">
        <f>'Datastream-M'!CW337</f>
        <v>1.79</v>
      </c>
      <c r="DW336" s="19">
        <f>'[8]weltindexip-usd'!B216</f>
        <v>1.5915878580534528</v>
      </c>
      <c r="EB336">
        <f>'Datastream-M'!DN337</f>
        <v>2.992683</v>
      </c>
      <c r="EF336" s="1" t="str">
        <f>'Datastream-M'!DQ337</f>
        <v>#NA</v>
      </c>
    </row>
    <row r="337" spans="1:136">
      <c r="A337" s="3">
        <v>32126</v>
      </c>
      <c r="B337" t="str">
        <f>'Datastream-M'!B338</f>
        <v>#NA</v>
      </c>
      <c r="C337" s="9">
        <f>[7]Rawdata!D345</f>
        <v>94.212606615352612</v>
      </c>
      <c r="D337" s="9">
        <f>[7]Rawdata!G345</f>
        <v>98.301990915651388</v>
      </c>
      <c r="E337" s="9">
        <f>[7]Rawdata!J345</f>
        <v>90.30144360166382</v>
      </c>
      <c r="F337">
        <f>'Datastream-M'!F338</f>
        <v>51.7</v>
      </c>
      <c r="G337">
        <f>'Datastream-M'!G338</f>
        <v>1.1964809999999999</v>
      </c>
      <c r="H337">
        <f>'Datastream-M'!H338</f>
        <v>191.8</v>
      </c>
      <c r="I337">
        <f>'Datastream-M'!I338</f>
        <v>317.10000000000002</v>
      </c>
      <c r="J337">
        <f>'Datastream-M'!J338</f>
        <v>3.7149999999999999</v>
      </c>
      <c r="K337" t="str">
        <f>'Datastream-M'!K338</f>
        <v>#NA</v>
      </c>
      <c r="L337">
        <f>'Datastream-M'!L338</f>
        <v>1000</v>
      </c>
      <c r="M337">
        <f>'Datastream-M'!M338</f>
        <v>247129</v>
      </c>
      <c r="N337" t="str">
        <f>'Datastream-M'!N338</f>
        <v>#NA</v>
      </c>
      <c r="O337">
        <f>'Datastream-M'!O338</f>
        <v>1018</v>
      </c>
      <c r="P337">
        <f>'Datastream-M'!P338</f>
        <v>8</v>
      </c>
      <c r="Q337" s="8">
        <v>9</v>
      </c>
      <c r="R337" s="8">
        <v>13</v>
      </c>
      <c r="S337" s="1">
        <f>'[2]Deutschland Monatsdaten'!C337</f>
        <v>0.36983248264684326</v>
      </c>
      <c r="T337" s="1">
        <v>2.52470490345077</v>
      </c>
      <c r="U337">
        <f>'Datastream-M'!BL338</f>
        <v>23.26</v>
      </c>
      <c r="V337" s="41">
        <f t="shared" si="14"/>
        <v>29.744245524296677</v>
      </c>
      <c r="W337">
        <f>'Datastream-M'!BM338</f>
        <v>17.38</v>
      </c>
      <c r="X337" s="41">
        <f t="shared" si="15"/>
        <v>21.299019607843135</v>
      </c>
      <c r="Y337" t="str">
        <f>'Datastream-M'!W338</f>
        <v>#NA</v>
      </c>
      <c r="Z337" t="str">
        <f>'Datastream-M'!X338</f>
        <v>#NA</v>
      </c>
      <c r="AA337" s="42" t="str">
        <f>'Datastream-M'!Y338</f>
        <v>#NA</v>
      </c>
      <c r="AB337">
        <f>'Datastream-M'!Z338</f>
        <v>102.4</v>
      </c>
      <c r="AE337">
        <f>'Datastream-M'!AC338</f>
        <v>1.1964809999999999</v>
      </c>
      <c r="AH337" t="str">
        <f>'Datastream-M'!AD338</f>
        <v>#NA</v>
      </c>
      <c r="AJ337">
        <f>'Datastream-M'!AF338</f>
        <v>95.823096000000007</v>
      </c>
      <c r="AK337">
        <f>'Datastream-M'!AG338</f>
        <v>17.37</v>
      </c>
      <c r="AL337">
        <f>'Datastream-M'!AH338</f>
        <v>57.6</v>
      </c>
      <c r="AQ337" s="2">
        <f>'Datastream-M'!AM338</f>
        <v>62.926000000000002</v>
      </c>
      <c r="AR337" s="2">
        <f>'Datastream-M'!AN338</f>
        <v>99.341200000000001</v>
      </c>
      <c r="AS337" s="8">
        <f>'West-Deutschland-Q'!AI338</f>
        <v>7</v>
      </c>
      <c r="AT337" s="8">
        <f>100-'West-Deutschland-Q'!AJ338</f>
        <v>70</v>
      </c>
      <c r="AU337" s="8">
        <f>'West-Deutschland-Q'!AO338</f>
        <v>94.3</v>
      </c>
      <c r="AV337" s="19">
        <f>'[5]Deutschland Monatsdaten'!K337</f>
        <v>5.8606061995525502</v>
      </c>
      <c r="AW337" s="1">
        <f>'[5]Deutschland Monatsdaten'!J337</f>
        <v>0.17774137409099189</v>
      </c>
      <c r="AY337">
        <f>'Datastream-M'!AS338</f>
        <v>-6.7</v>
      </c>
      <c r="AZ337">
        <f>'Datastream-M'!AT338</f>
        <v>98.8</v>
      </c>
      <c r="BE337">
        <f>'Datastream-M'!AU338</f>
        <v>89.91</v>
      </c>
      <c r="BF337">
        <f>'Datastream-M'!AV338</f>
        <v>81.5</v>
      </c>
      <c r="BH337" s="1">
        <f>'Datastream-M'!AX338</f>
        <v>33.4</v>
      </c>
      <c r="BI337" s="1">
        <f>'Datastream-M'!AY338</f>
        <v>39.1</v>
      </c>
      <c r="BJ337" s="1">
        <f>'Datastream-M'!AZ338</f>
        <v>68.7</v>
      </c>
      <c r="BK337">
        <f>'Datastream-M'!BA338</f>
        <v>70.2</v>
      </c>
      <c r="BL337">
        <f>'Datastream-M'!BB338</f>
        <v>67.7</v>
      </c>
      <c r="BM337" s="26">
        <f>'Datastream-M'!BC338</f>
        <v>78.400000000000006</v>
      </c>
      <c r="BN337" s="26"/>
      <c r="BO337">
        <f>'Datastream-M'!AV337</f>
        <v>81.599999999999994</v>
      </c>
      <c r="BP337" s="38">
        <f t="shared" si="16"/>
        <v>78.2</v>
      </c>
      <c r="BQ337" s="30">
        <f t="shared" si="17"/>
        <v>14.517572782183755</v>
      </c>
      <c r="BU337" s="40">
        <f>'Datastream-M'!CS338</f>
        <v>98.7</v>
      </c>
      <c r="BV337" s="40">
        <f>'Datastream-M'!CT338</f>
        <v>107.6</v>
      </c>
      <c r="BX337" s="41">
        <f>'Datastream-M'!BG338</f>
        <v>4.25</v>
      </c>
      <c r="BY337" s="41">
        <f>'Datastream-M'!BH338</f>
        <v>3.55</v>
      </c>
      <c r="BZ337" s="40"/>
      <c r="CE337" s="1">
        <v>1.0162370253616333</v>
      </c>
      <c r="CF337" s="1">
        <v>1.0959650864311452</v>
      </c>
      <c r="CN337" s="8">
        <f>'West-Deutschland-Q'!AP338</f>
        <v>2.5</v>
      </c>
      <c r="CO337" s="8">
        <f>'West-Deutschland-Q'!AQ338</f>
        <v>-12.6</v>
      </c>
      <c r="CV337">
        <f>'Datastream-M'!CF338</f>
        <v>869080</v>
      </c>
      <c r="DE337" s="8">
        <f>'West-Deutschland-Q'!AR338</f>
        <v>53.5</v>
      </c>
      <c r="DK337">
        <f>'Datastream-M'!CW338</f>
        <v>1.48</v>
      </c>
      <c r="DW337" s="19">
        <f>'[8]weltindexip-usd'!B217</f>
        <v>1.593616443627119</v>
      </c>
      <c r="EB337">
        <f>'Datastream-M'!DN338</f>
        <v>3.0655209999999999</v>
      </c>
      <c r="EF337" s="1" t="str">
        <f>'Datastream-M'!DQ338</f>
        <v>#NA</v>
      </c>
    </row>
    <row r="338" spans="1:136">
      <c r="A338" s="3">
        <v>32157</v>
      </c>
      <c r="B338" t="str">
        <f>'Datastream-M'!B339</f>
        <v>#NA</v>
      </c>
      <c r="C338" s="9">
        <f>[7]Rawdata!D346</f>
        <v>95.210721671464981</v>
      </c>
      <c r="D338" s="9">
        <f>[7]Rawdata!G346</f>
        <v>96.565927770067802</v>
      </c>
      <c r="E338" s="9">
        <f>[7]Rawdata!J346</f>
        <v>93.877117080011558</v>
      </c>
      <c r="F338">
        <f>'Datastream-M'!F339</f>
        <v>53.6</v>
      </c>
      <c r="G338">
        <f>'Datastream-M'!G339</f>
        <v>1.181316</v>
      </c>
      <c r="H338">
        <f>'Datastream-M'!H339</f>
        <v>190.2</v>
      </c>
      <c r="I338">
        <f>'Datastream-M'!I339</f>
        <v>319.60000000000002</v>
      </c>
      <c r="J338">
        <f>'Datastream-M'!J339</f>
        <v>3.464</v>
      </c>
      <c r="K338" t="str">
        <f>'Datastream-M'!K339</f>
        <v>#NA</v>
      </c>
      <c r="L338">
        <f>'Datastream-M'!L339</f>
        <v>935.6</v>
      </c>
      <c r="M338">
        <f>'Datastream-M'!M339</f>
        <v>152012</v>
      </c>
      <c r="N338" t="str">
        <f>'Datastream-M'!N339</f>
        <v>#NA</v>
      </c>
      <c r="O338">
        <f>'Datastream-M'!O339</f>
        <v>883</v>
      </c>
      <c r="P338">
        <f>'Datastream-M'!P339</f>
        <v>7.9</v>
      </c>
      <c r="Q338" s="8">
        <v>12</v>
      </c>
      <c r="R338" s="8">
        <v>9</v>
      </c>
      <c r="S338" s="1">
        <f>'[2]Deutschland Monatsdaten'!C338</f>
        <v>0.18991960736523028</v>
      </c>
      <c r="T338" s="1">
        <v>2.5705955643697038</v>
      </c>
      <c r="U338">
        <f>'Datastream-M'!BL339</f>
        <v>20.71</v>
      </c>
      <c r="V338" s="41">
        <f t="shared" si="14"/>
        <v>26.41581632653061</v>
      </c>
      <c r="W338">
        <f>'Datastream-M'!BM339</f>
        <v>15.65</v>
      </c>
      <c r="X338" s="41">
        <f t="shared" si="15"/>
        <v>19.20245398773006</v>
      </c>
      <c r="Y338" t="str">
        <f>'Datastream-M'!W339</f>
        <v>#NA</v>
      </c>
      <c r="Z338" t="str">
        <f>'Datastream-M'!X339</f>
        <v>#NA</v>
      </c>
      <c r="AA338" s="42" t="str">
        <f>'Datastream-M'!Y339</f>
        <v>#NA</v>
      </c>
      <c r="AB338">
        <f>'Datastream-M'!Z339</f>
        <v>101.9</v>
      </c>
      <c r="AE338">
        <f>'Datastream-M'!AC339</f>
        <v>1.181316</v>
      </c>
      <c r="AH338" t="str">
        <f>'Datastream-M'!AD339</f>
        <v>#NA</v>
      </c>
      <c r="AJ338">
        <f>'Datastream-M'!AF339</f>
        <v>95.833332999999996</v>
      </c>
      <c r="AK338">
        <f>'Datastream-M'!AG339</f>
        <v>16.899999999999999</v>
      </c>
      <c r="AL338">
        <f>'Datastream-M'!AH339</f>
        <v>57.7</v>
      </c>
      <c r="AQ338" s="2">
        <f>'Datastream-M'!AM339</f>
        <v>63.153500000000001</v>
      </c>
      <c r="AR338" s="2">
        <f>'Datastream-M'!AN339</f>
        <v>99.425399999999996</v>
      </c>
      <c r="AS338" s="8">
        <f>'West-Deutschland-Q'!AI339</f>
        <v>-2.6</v>
      </c>
      <c r="AT338" s="8">
        <f>100-'West-Deutschland-Q'!AJ339</f>
        <v>59</v>
      </c>
      <c r="AU338" s="8">
        <f>'West-Deutschland-Q'!AO339</f>
        <v>93.8</v>
      </c>
      <c r="AV338" s="19">
        <f>'[5]Deutschland Monatsdaten'!K338</f>
        <v>5.8696863693892007</v>
      </c>
      <c r="AW338" s="1">
        <f>'[5]Deutschland Monatsdaten'!J338</f>
        <v>0.20796679611812932</v>
      </c>
      <c r="AY338">
        <f>'Datastream-M'!AS339</f>
        <v>-8.1</v>
      </c>
      <c r="AZ338">
        <f>'Datastream-M'!AT339</f>
        <v>98.4</v>
      </c>
      <c r="BE338">
        <f>'Datastream-M'!AU339</f>
        <v>89.44</v>
      </c>
      <c r="BF338">
        <f>'Datastream-M'!AV339</f>
        <v>81.5</v>
      </c>
      <c r="BH338" s="1">
        <f>'Datastream-M'!AX339</f>
        <v>32.9</v>
      </c>
      <c r="BI338" s="1">
        <f>'Datastream-M'!AY339</f>
        <v>39</v>
      </c>
      <c r="BJ338" s="1">
        <f>'Datastream-M'!AZ339</f>
        <v>70.7</v>
      </c>
      <c r="BK338">
        <f>'Datastream-M'!BA339</f>
        <v>71.8</v>
      </c>
      <c r="BL338">
        <f>'Datastream-M'!BB339</f>
        <v>70</v>
      </c>
      <c r="BM338" s="26">
        <f>'Datastream-M'!BC339</f>
        <v>78.3</v>
      </c>
      <c r="BN338" s="26"/>
      <c r="BO338">
        <f>'Datastream-M'!AV338</f>
        <v>81.5</v>
      </c>
      <c r="BP338" s="38">
        <f t="shared" si="16"/>
        <v>78.400000000000006</v>
      </c>
      <c r="BQ338" s="30">
        <f t="shared" si="17"/>
        <v>14.306078983100202</v>
      </c>
      <c r="BU338" s="40">
        <f>'Datastream-M'!CS339</f>
        <v>98.5</v>
      </c>
      <c r="BV338" s="40">
        <f>'Datastream-M'!CT339</f>
        <v>106.7</v>
      </c>
      <c r="BX338" s="41">
        <f>'Datastream-M'!BG339</f>
        <v>4.25</v>
      </c>
      <c r="BY338" s="41">
        <f>'Datastream-M'!BH339</f>
        <v>3.37</v>
      </c>
      <c r="BZ338" s="40"/>
      <c r="CE338" s="1">
        <v>0.58813601904715485</v>
      </c>
      <c r="CF338" s="1">
        <v>0.79037385234158353</v>
      </c>
      <c r="CN338" s="8">
        <f>'West-Deutschland-Q'!AP339</f>
        <v>-3.1</v>
      </c>
      <c r="CO338" s="8">
        <f>'West-Deutschland-Q'!AQ339</f>
        <v>-12.6</v>
      </c>
      <c r="CV338">
        <f>'Datastream-M'!CF339</f>
        <v>865360</v>
      </c>
      <c r="DE338" s="8">
        <f>'West-Deutschland-Q'!AR339</f>
        <v>44.4</v>
      </c>
      <c r="DK338">
        <f>'Datastream-M'!CW339</f>
        <v>1.69</v>
      </c>
      <c r="DW338" s="19">
        <f>'[8]weltindexip-usd'!B218</f>
        <v>1.6079417397001479</v>
      </c>
      <c r="EB338">
        <f>'Datastream-M'!DN339</f>
        <v>3.116873</v>
      </c>
      <c r="EF338" s="1" t="str">
        <f>'Datastream-M'!DQ339</f>
        <v>#NA</v>
      </c>
    </row>
    <row r="339" spans="1:136">
      <c r="A339" s="3">
        <v>32188</v>
      </c>
      <c r="B339" t="str">
        <f>'Datastream-M'!B340</f>
        <v>#NA</v>
      </c>
      <c r="C339" s="9">
        <f>[7]Rawdata!D347</f>
        <v>98.3393987764168</v>
      </c>
      <c r="D339" s="9">
        <f>[7]Rawdata!G347</f>
        <v>99.623692115244992</v>
      </c>
      <c r="E339" s="9">
        <f>[7]Rawdata!J347</f>
        <v>97.074701711436873</v>
      </c>
      <c r="F339">
        <f>'Datastream-M'!F340</f>
        <v>54</v>
      </c>
      <c r="G339">
        <f>'Datastream-M'!G340</f>
        <v>1.152517</v>
      </c>
      <c r="H339">
        <f>'Datastream-M'!H340</f>
        <v>194.5</v>
      </c>
      <c r="I339">
        <f>'Datastream-M'!I340</f>
        <v>321.39999999999998</v>
      </c>
      <c r="J339">
        <f>'Datastream-M'!J340</f>
        <v>3.3740000000000001</v>
      </c>
      <c r="K339" t="str">
        <f>'Datastream-M'!K340</f>
        <v>#NA</v>
      </c>
      <c r="L339">
        <f>'Datastream-M'!L340</f>
        <v>1079.5999999999999</v>
      </c>
      <c r="M339">
        <f>'Datastream-M'!M340</f>
        <v>197961</v>
      </c>
      <c r="N339" t="str">
        <f>'Datastream-M'!N340</f>
        <v>#NA</v>
      </c>
      <c r="O339">
        <f>'Datastream-M'!O340</f>
        <v>964</v>
      </c>
      <c r="P339">
        <f>'Datastream-M'!P340</f>
        <v>7.9</v>
      </c>
      <c r="Q339" s="8">
        <v>15</v>
      </c>
      <c r="R339" s="8">
        <v>7</v>
      </c>
      <c r="S339" s="1">
        <f>'[2]Deutschland Monatsdaten'!C339</f>
        <v>0.24333147437854685</v>
      </c>
      <c r="T339" s="1">
        <v>2.5544863810237186</v>
      </c>
      <c r="U339">
        <f>'Datastream-M'!BL340</f>
        <v>21.63</v>
      </c>
      <c r="V339" s="41">
        <f t="shared" si="14"/>
        <v>27.624521072796938</v>
      </c>
      <c r="W339">
        <f>'Datastream-M'!BM340</f>
        <v>17.28</v>
      </c>
      <c r="X339" s="41">
        <f t="shared" si="15"/>
        <v>21.202453987730063</v>
      </c>
      <c r="Y339" t="str">
        <f>'Datastream-M'!W340</f>
        <v>#NA</v>
      </c>
      <c r="Z339" t="str">
        <f>'Datastream-M'!X340</f>
        <v>#NA</v>
      </c>
      <c r="AA339" s="42" t="str">
        <f>'Datastream-M'!Y340</f>
        <v>#NA</v>
      </c>
      <c r="AB339">
        <f>'Datastream-M'!Z340</f>
        <v>101.3</v>
      </c>
      <c r="AE339">
        <f>'Datastream-M'!AC340</f>
        <v>1.152517</v>
      </c>
      <c r="AH339" t="str">
        <f>'Datastream-M'!AD340</f>
        <v>#NA</v>
      </c>
      <c r="AJ339">
        <f>'Datastream-M'!AF340</f>
        <v>95.716033999999993</v>
      </c>
      <c r="AK339">
        <f>'Datastream-M'!AG340</f>
        <v>15.78</v>
      </c>
      <c r="AL339">
        <f>'Datastream-M'!AH340</f>
        <v>57.9</v>
      </c>
      <c r="AQ339" s="2">
        <f>'Datastream-M'!AM340</f>
        <v>63.433799999999998</v>
      </c>
      <c r="AR339" s="2">
        <f>'Datastream-M'!AN340</f>
        <v>99.588399999999993</v>
      </c>
      <c r="AS339" s="8">
        <f>'West-Deutschland-Q'!AI340</f>
        <v>30.5</v>
      </c>
      <c r="AT339" s="8">
        <f>100-'West-Deutschland-Q'!AJ340</f>
        <v>41</v>
      </c>
      <c r="AU339" s="8">
        <f>'West-Deutschland-Q'!AO340</f>
        <v>97.3</v>
      </c>
      <c r="AV339" s="19">
        <f>'[5]Deutschland Monatsdaten'!K339</f>
        <v>5.8904773959831367</v>
      </c>
      <c r="AW339" s="1">
        <f>'[5]Deutschland Monatsdaten'!J339</f>
        <v>0.16878771455477706</v>
      </c>
      <c r="AY339">
        <f>'Datastream-M'!AS340</f>
        <v>-7.5</v>
      </c>
      <c r="AZ339">
        <f>'Datastream-M'!AT340</f>
        <v>99.6</v>
      </c>
      <c r="BE339">
        <f>'Datastream-M'!AU340</f>
        <v>88.9</v>
      </c>
      <c r="BF339">
        <f>'Datastream-M'!AV340</f>
        <v>81.599999999999994</v>
      </c>
      <c r="BH339" s="1">
        <f>'Datastream-M'!AX340</f>
        <v>31.5</v>
      </c>
      <c r="BI339" s="1">
        <f>'Datastream-M'!AY340</f>
        <v>37.799999999999997</v>
      </c>
      <c r="BJ339" s="1">
        <f>'Datastream-M'!AZ340</f>
        <v>70.400000000000006</v>
      </c>
      <c r="BK339">
        <f>'Datastream-M'!BA340</f>
        <v>70.3</v>
      </c>
      <c r="BL339">
        <f>'Datastream-M'!BB340</f>
        <v>70.5</v>
      </c>
      <c r="BM339" s="26">
        <f>'Datastream-M'!BC340</f>
        <v>78.2</v>
      </c>
      <c r="BN339" s="26"/>
      <c r="BO339">
        <f>'Datastream-M'!AV339</f>
        <v>81.5</v>
      </c>
      <c r="BP339" s="38">
        <f t="shared" si="16"/>
        <v>78.3</v>
      </c>
      <c r="BQ339" s="30">
        <f t="shared" si="17"/>
        <v>13.691772008569071</v>
      </c>
      <c r="BU339" s="40">
        <f>'Datastream-M'!CS340</f>
        <v>98.3</v>
      </c>
      <c r="BV339" s="40">
        <f>'Datastream-M'!CT340</f>
        <v>105.4</v>
      </c>
      <c r="BX339" s="41">
        <f>'Datastream-M'!BG340</f>
        <v>4.32</v>
      </c>
      <c r="BY339" s="41">
        <f>'Datastream-M'!BH340</f>
        <v>3.5</v>
      </c>
      <c r="BZ339" s="40"/>
      <c r="CE339" s="1">
        <v>-5.8922250124501953E-2</v>
      </c>
      <c r="CF339" s="1">
        <v>0.73050256152126214</v>
      </c>
      <c r="CN339" s="8">
        <f>'West-Deutschland-Q'!AP340</f>
        <v>6.1</v>
      </c>
      <c r="CO339" s="8">
        <f>'West-Deutschland-Q'!AQ340</f>
        <v>-11.1</v>
      </c>
      <c r="CV339">
        <f>'Datastream-M'!CF340</f>
        <v>866825</v>
      </c>
      <c r="DE339" s="8">
        <f>'West-Deutschland-Q'!AR340</f>
        <v>43.1</v>
      </c>
      <c r="DK339">
        <f>'Datastream-M'!CW340</f>
        <v>1.84</v>
      </c>
      <c r="DW339" s="19">
        <f>'[8]weltindexip-usd'!B219</f>
        <v>1.6174078671018537</v>
      </c>
      <c r="EB339">
        <f>'Datastream-M'!DN340</f>
        <v>3.1960039999999998</v>
      </c>
      <c r="EF339" s="1" t="str">
        <f>'Datastream-M'!DQ340</f>
        <v>#NA</v>
      </c>
    </row>
    <row r="340" spans="1:136">
      <c r="A340" s="3">
        <v>32217</v>
      </c>
      <c r="B340" t="str">
        <f>'Datastream-M'!B341</f>
        <v>#NA</v>
      </c>
      <c r="C340" s="9">
        <f>[7]Rawdata!D348</f>
        <v>99.83486588733318</v>
      </c>
      <c r="D340" s="9">
        <f>[7]Rawdata!G348</f>
        <v>102.5705334017597</v>
      </c>
      <c r="E340" s="9">
        <f>[7]Rawdata!J348</f>
        <v>97.175194241827995</v>
      </c>
      <c r="F340">
        <f>'Datastream-M'!F341</f>
        <v>53.8</v>
      </c>
      <c r="G340">
        <f>'Datastream-M'!G341</f>
        <v>1.166622</v>
      </c>
      <c r="H340">
        <f>'Datastream-M'!H341</f>
        <v>188</v>
      </c>
      <c r="I340">
        <f>'Datastream-M'!I341</f>
        <v>321.39999999999998</v>
      </c>
      <c r="J340">
        <f>'Datastream-M'!J341</f>
        <v>3.4409999999999998</v>
      </c>
      <c r="K340" t="str">
        <f>'Datastream-M'!K341</f>
        <v>#NA</v>
      </c>
      <c r="L340">
        <f>'Datastream-M'!L341</f>
        <v>1063.2</v>
      </c>
      <c r="M340">
        <f>'Datastream-M'!M341</f>
        <v>306919</v>
      </c>
      <c r="N340" t="str">
        <f>'Datastream-M'!N341</f>
        <v>#NA</v>
      </c>
      <c r="O340">
        <f>'Datastream-M'!O341</f>
        <v>1026</v>
      </c>
      <c r="P340">
        <f>'Datastream-M'!P341</f>
        <v>8</v>
      </c>
      <c r="Q340" s="8">
        <v>14</v>
      </c>
      <c r="R340" s="8">
        <v>7</v>
      </c>
      <c r="S340" s="1">
        <f>'[2]Deutschland Monatsdaten'!C340</f>
        <v>0.10119740079073677</v>
      </c>
      <c r="T340" s="1">
        <v>2.5676205677113129</v>
      </c>
      <c r="U340">
        <f>'Datastream-M'!BL341</f>
        <v>22.5</v>
      </c>
      <c r="V340" s="41">
        <f t="shared" si="14"/>
        <v>28.772378516624041</v>
      </c>
      <c r="W340">
        <f>'Datastream-M'!BM341</f>
        <v>18.760000000000002</v>
      </c>
      <c r="X340" s="41">
        <f t="shared" si="15"/>
        <v>22.990196078431378</v>
      </c>
      <c r="Y340" t="str">
        <f>'Datastream-M'!W341</f>
        <v>#NA</v>
      </c>
      <c r="Z340" t="str">
        <f>'Datastream-M'!X341</f>
        <v>#NA</v>
      </c>
      <c r="AA340" s="42" t="str">
        <f>'Datastream-M'!Y341</f>
        <v>#NA</v>
      </c>
      <c r="AB340">
        <f>'Datastream-M'!Z341</f>
        <v>100.9</v>
      </c>
      <c r="AE340">
        <f>'Datastream-M'!AC341</f>
        <v>1.166622</v>
      </c>
      <c r="AH340" t="str">
        <f>'Datastream-M'!AD341</f>
        <v>#NA</v>
      </c>
      <c r="AJ340">
        <f>'Datastream-M'!AF341</f>
        <v>96.078430999999995</v>
      </c>
      <c r="AK340">
        <f>'Datastream-M'!AG341</f>
        <v>14.77</v>
      </c>
      <c r="AL340">
        <f>'Datastream-M'!AH341</f>
        <v>58.1</v>
      </c>
      <c r="AQ340" s="2">
        <f>'Datastream-M'!AM341</f>
        <v>63.747700000000002</v>
      </c>
      <c r="AR340" s="2">
        <f>'Datastream-M'!AN341</f>
        <v>99.799499999999995</v>
      </c>
      <c r="AS340" s="8">
        <f>'West-Deutschland-Q'!AI341</f>
        <v>45.4</v>
      </c>
      <c r="AT340" s="8">
        <f>100-'West-Deutschland-Q'!AJ341</f>
        <v>50</v>
      </c>
      <c r="AU340" s="8">
        <f>'West-Deutschland-Q'!AO341</f>
        <v>99.7</v>
      </c>
      <c r="AV340" s="19">
        <f>'[5]Deutschland Monatsdaten'!K340</f>
        <v>5.913122865570605</v>
      </c>
      <c r="AW340" s="1">
        <f>'[5]Deutschland Monatsdaten'!J340</f>
        <v>0.18884978597225696</v>
      </c>
      <c r="AY340">
        <f>'Datastream-M'!AS341</f>
        <v>-6.5</v>
      </c>
      <c r="AZ340">
        <f>'Datastream-M'!AT341</f>
        <v>102.1</v>
      </c>
      <c r="BE340">
        <f>'Datastream-M'!AU341</f>
        <v>88.85</v>
      </c>
      <c r="BF340">
        <f>'Datastream-M'!AV341</f>
        <v>81.599999999999994</v>
      </c>
      <c r="BH340" s="1">
        <f>'Datastream-M'!AX341</f>
        <v>30</v>
      </c>
      <c r="BI340" s="1">
        <f>'Datastream-M'!AY341</f>
        <v>37.200000000000003</v>
      </c>
      <c r="BJ340" s="1">
        <f>'Datastream-M'!AZ341</f>
        <v>74.3</v>
      </c>
      <c r="BK340">
        <f>'Datastream-M'!BA341</f>
        <v>69.3</v>
      </c>
      <c r="BL340">
        <f>'Datastream-M'!BB341</f>
        <v>77.7</v>
      </c>
      <c r="BM340" s="26">
        <f>'Datastream-M'!BC341</f>
        <v>78.400000000000006</v>
      </c>
      <c r="BN340" s="26"/>
      <c r="BO340">
        <f>'Datastream-M'!AV340</f>
        <v>81.599999999999994</v>
      </c>
      <c r="BP340" s="38">
        <f t="shared" si="16"/>
        <v>78.2</v>
      </c>
      <c r="BQ340" s="30">
        <f t="shared" si="17"/>
        <v>12.660484715700543</v>
      </c>
      <c r="BU340" s="40">
        <f>'Datastream-M'!CS341</f>
        <v>98.2</v>
      </c>
      <c r="BV340" s="40">
        <f>'Datastream-M'!CT341</f>
        <v>104.7</v>
      </c>
      <c r="BX340" s="41">
        <f>'Datastream-M'!BG341</f>
        <v>4.42</v>
      </c>
      <c r="BY340" s="41">
        <f>'Datastream-M'!BH341</f>
        <v>3.65</v>
      </c>
      <c r="BZ340" s="40"/>
      <c r="CE340" s="1">
        <v>-8.7670149425568125E-2</v>
      </c>
      <c r="CF340" s="1">
        <v>0.22889088588989251</v>
      </c>
      <c r="CN340" s="8">
        <f>'West-Deutschland-Q'!AP341</f>
        <v>7.6</v>
      </c>
      <c r="CO340" s="8">
        <f>'West-Deutschland-Q'!AQ341</f>
        <v>-4</v>
      </c>
      <c r="CV340">
        <f>'Datastream-M'!CF341</f>
        <v>872115</v>
      </c>
      <c r="DE340" s="8">
        <f>'West-Deutschland-Q'!AR341</f>
        <v>46.1</v>
      </c>
      <c r="DK340">
        <f>'Datastream-M'!CW341</f>
        <v>1.79</v>
      </c>
      <c r="DW340" s="19">
        <f>'[8]weltindexip-usd'!B220</f>
        <v>1.6136794135534276</v>
      </c>
      <c r="EB340">
        <f>'Datastream-M'!DN341</f>
        <v>3.3459460000000001</v>
      </c>
      <c r="EF340" s="1" t="str">
        <f>'Datastream-M'!DQ341</f>
        <v>#NA</v>
      </c>
    </row>
    <row r="341" spans="1:136">
      <c r="A341" s="3">
        <v>32248</v>
      </c>
      <c r="B341" t="str">
        <f>'Datastream-M'!B342</f>
        <v>#NA</v>
      </c>
      <c r="C341" s="9">
        <f>[7]Rawdata!D349</f>
        <v>99.437410076922902</v>
      </c>
      <c r="D341" s="9">
        <f>[7]Rawdata!G349</f>
        <v>100.02786295770423</v>
      </c>
      <c r="E341" s="9">
        <f>[7]Rawdata!J349</f>
        <v>98.853501189076937</v>
      </c>
      <c r="F341">
        <f>'Datastream-M'!F342</f>
        <v>54.6</v>
      </c>
      <c r="G341">
        <f>'Datastream-M'!G342</f>
        <v>1.1695720000000001</v>
      </c>
      <c r="H341">
        <f>'Datastream-M'!H342</f>
        <v>191.1</v>
      </c>
      <c r="I341">
        <f>'Datastream-M'!I342</f>
        <v>324.2</v>
      </c>
      <c r="J341">
        <f>'Datastream-M'!J342</f>
        <v>3.4359999999999999</v>
      </c>
      <c r="K341" t="str">
        <f>'Datastream-M'!K342</f>
        <v>#NA</v>
      </c>
      <c r="L341">
        <f>'Datastream-M'!L342</f>
        <v>1054.5</v>
      </c>
      <c r="M341">
        <f>'Datastream-M'!M342</f>
        <v>284475</v>
      </c>
      <c r="N341" t="str">
        <f>'Datastream-M'!N342</f>
        <v>#NA</v>
      </c>
      <c r="O341">
        <f>'Datastream-M'!O342</f>
        <v>878</v>
      </c>
      <c r="P341">
        <f>'Datastream-M'!P342</f>
        <v>7.9</v>
      </c>
      <c r="Q341" s="8">
        <v>13</v>
      </c>
      <c r="R341" s="8">
        <v>6</v>
      </c>
      <c r="S341" s="1">
        <f>'[2]Deutschland Monatsdaten'!C341</f>
        <v>0.24306655166618488</v>
      </c>
      <c r="T341" s="1">
        <v>2.5704769239399514</v>
      </c>
      <c r="U341">
        <f>'Datastream-M'!BL342</f>
        <v>22.96</v>
      </c>
      <c r="V341" s="41">
        <f t="shared" si="14"/>
        <v>29.285714285714288</v>
      </c>
      <c r="W341">
        <f>'Datastream-M'!BM342</f>
        <v>17.18</v>
      </c>
      <c r="X341" s="41">
        <f t="shared" si="15"/>
        <v>21.053921568627452</v>
      </c>
      <c r="Y341" t="str">
        <f>'Datastream-M'!W342</f>
        <v>#NA</v>
      </c>
      <c r="Z341" t="str">
        <f>'Datastream-M'!X342</f>
        <v>#NA</v>
      </c>
      <c r="AA341" s="42" t="str">
        <f>'Datastream-M'!Y342</f>
        <v>#NA</v>
      </c>
      <c r="AB341">
        <f>'Datastream-M'!Z342</f>
        <v>100.4</v>
      </c>
      <c r="AE341">
        <f>'Datastream-M'!AC342</f>
        <v>1.1695720000000001</v>
      </c>
      <c r="AH341" t="str">
        <f>'Datastream-M'!AD342</f>
        <v>#NA</v>
      </c>
      <c r="AJ341">
        <f>'Datastream-M'!AF342</f>
        <v>96.097560999999999</v>
      </c>
      <c r="AK341">
        <f>'Datastream-M'!AG342</f>
        <v>16.54</v>
      </c>
      <c r="AL341">
        <f>'Datastream-M'!AH342</f>
        <v>58.2</v>
      </c>
      <c r="AQ341" s="2">
        <f>'Datastream-M'!AM342</f>
        <v>64.073899999999995</v>
      </c>
      <c r="AR341" s="2">
        <f>'Datastream-M'!AN342</f>
        <v>100.0254</v>
      </c>
      <c r="AS341" s="8">
        <f>'West-Deutschland-Q'!AI342</f>
        <v>15.3</v>
      </c>
      <c r="AT341" s="8">
        <f>100-'West-Deutschland-Q'!AJ342</f>
        <v>96</v>
      </c>
      <c r="AU341" s="8">
        <f>'West-Deutschland-Q'!AO342</f>
        <v>100.5</v>
      </c>
      <c r="AV341" s="19">
        <f>'[5]Deutschland Monatsdaten'!K341</f>
        <v>5.9299927254553815</v>
      </c>
      <c r="AW341" s="1">
        <f>'[5]Deutschland Monatsdaten'!J341</f>
        <v>0.28497488507532381</v>
      </c>
      <c r="AY341">
        <f>'Datastream-M'!AS342</f>
        <v>-5.8</v>
      </c>
      <c r="AZ341">
        <f>'Datastream-M'!AT342</f>
        <v>102.9</v>
      </c>
      <c r="BE341">
        <f>'Datastream-M'!AU342</f>
        <v>88.52</v>
      </c>
      <c r="BF341">
        <f>'Datastream-M'!AV342</f>
        <v>81.900000000000006</v>
      </c>
      <c r="BH341" s="1">
        <f>'Datastream-M'!AX342</f>
        <v>33</v>
      </c>
      <c r="BI341" s="1">
        <f>'Datastream-M'!AY342</f>
        <v>40.1</v>
      </c>
      <c r="BJ341" s="1">
        <f>'Datastream-M'!AZ342</f>
        <v>76.599999999999994</v>
      </c>
      <c r="BK341">
        <f>'Datastream-M'!BA342</f>
        <v>70.7</v>
      </c>
      <c r="BL341">
        <f>'Datastream-M'!BB342</f>
        <v>80.7</v>
      </c>
      <c r="BM341" s="26">
        <f>'Datastream-M'!BC342</f>
        <v>78.599999999999994</v>
      </c>
      <c r="BN341" s="26"/>
      <c r="BO341">
        <f>'Datastream-M'!AV341</f>
        <v>81.599999999999994</v>
      </c>
      <c r="BP341" s="38">
        <f t="shared" si="16"/>
        <v>78.400000000000006</v>
      </c>
      <c r="BQ341" s="30">
        <f t="shared" si="17"/>
        <v>14.14192542229123</v>
      </c>
      <c r="BU341" s="40">
        <f>'Datastream-M'!CS342</f>
        <v>98.1</v>
      </c>
      <c r="BV341" s="40">
        <f>'Datastream-M'!CT342</f>
        <v>103.7</v>
      </c>
      <c r="BX341" s="41">
        <f>'Datastream-M'!BG342</f>
        <v>4.16</v>
      </c>
      <c r="BY341" s="41">
        <f>'Datastream-M'!BH342</f>
        <v>3.55</v>
      </c>
      <c r="BZ341" s="40"/>
      <c r="CE341" s="1">
        <v>-0.30116435222137766</v>
      </c>
      <c r="CF341" s="1">
        <v>0.22414578105277122</v>
      </c>
      <c r="CN341" s="8">
        <f>'West-Deutschland-Q'!AP342</f>
        <v>-2.8</v>
      </c>
      <c r="CO341" s="8">
        <f>'West-Deutschland-Q'!AQ342</f>
        <v>-9.1</v>
      </c>
      <c r="CV341">
        <f>'Datastream-M'!CF342</f>
        <v>873063</v>
      </c>
      <c r="DE341" s="8">
        <f>'West-Deutschland-Q'!AR342</f>
        <v>58.3</v>
      </c>
      <c r="DK341">
        <f>'Datastream-M'!CW342</f>
        <v>1.94</v>
      </c>
      <c r="DW341" s="19">
        <f>'[8]weltindexip-usd'!B221</f>
        <v>1.6260572828297901</v>
      </c>
      <c r="EB341">
        <f>'Datastream-M'!DN342</f>
        <v>3.4939469999999999</v>
      </c>
      <c r="EF341" s="1" t="str">
        <f>'Datastream-M'!DQ342</f>
        <v>#NA</v>
      </c>
    </row>
    <row r="342" spans="1:136">
      <c r="A342" s="3">
        <v>32278</v>
      </c>
      <c r="B342" t="str">
        <f>'Datastream-M'!B343</f>
        <v>#NA</v>
      </c>
      <c r="C342" s="9">
        <f>[7]Rawdata!D350</f>
        <v>100.00885019687115</v>
      </c>
      <c r="D342" s="9">
        <f>[7]Rawdata!G350</f>
        <v>102.31164602420431</v>
      </c>
      <c r="E342" s="9">
        <f>[7]Rawdata!J350</f>
        <v>97.760836074166036</v>
      </c>
      <c r="F342">
        <f>'Datastream-M'!F343</f>
        <v>54.9</v>
      </c>
      <c r="G342">
        <f>'Datastream-M'!G343</f>
        <v>1.1548419999999999</v>
      </c>
      <c r="H342">
        <f>'Datastream-M'!H343</f>
        <v>200.6</v>
      </c>
      <c r="I342">
        <f>'Datastream-M'!I343</f>
        <v>327.2</v>
      </c>
      <c r="J342">
        <f>'Datastream-M'!J343</f>
        <v>3.5840000000000001</v>
      </c>
      <c r="K342" t="str">
        <f>'Datastream-M'!K343</f>
        <v>#NA</v>
      </c>
      <c r="L342">
        <f>'Datastream-M'!L343</f>
        <v>1083.4000000000001</v>
      </c>
      <c r="M342">
        <f>'Datastream-M'!M343</f>
        <v>267290</v>
      </c>
      <c r="N342" t="str">
        <f>'Datastream-M'!N343</f>
        <v>#NA</v>
      </c>
      <c r="O342">
        <f>'Datastream-M'!O343</f>
        <v>889</v>
      </c>
      <c r="P342">
        <f>'Datastream-M'!P343</f>
        <v>7.9</v>
      </c>
      <c r="Q342" s="8">
        <v>10</v>
      </c>
      <c r="R342" s="8">
        <v>6</v>
      </c>
      <c r="S342" s="1">
        <f>'[2]Deutschland Monatsdaten'!C342</f>
        <v>0.43866237383255785</v>
      </c>
      <c r="T342" s="1">
        <v>2.5821781135399839</v>
      </c>
      <c r="U342">
        <f>'Datastream-M'!BL343</f>
        <v>24.08</v>
      </c>
      <c r="V342" s="41">
        <f t="shared" si="14"/>
        <v>30.636132315521632</v>
      </c>
      <c r="W342">
        <f>'Datastream-M'!BM343</f>
        <v>19.12</v>
      </c>
      <c r="X342" s="41">
        <f t="shared" si="15"/>
        <v>23.345543345543344</v>
      </c>
      <c r="Y342" t="str">
        <f>'Datastream-M'!W343</f>
        <v>#NA</v>
      </c>
      <c r="Z342" t="str">
        <f>'Datastream-M'!X343</f>
        <v>#NA</v>
      </c>
      <c r="AA342" s="42" t="str">
        <f>'Datastream-M'!Y343</f>
        <v>#NA</v>
      </c>
      <c r="AB342">
        <f>'Datastream-M'!Z343</f>
        <v>100</v>
      </c>
      <c r="AE342">
        <f>'Datastream-M'!AC343</f>
        <v>1.1548419999999999</v>
      </c>
      <c r="AH342" t="str">
        <f>'Datastream-M'!AD343</f>
        <v>#NA</v>
      </c>
      <c r="AJ342">
        <f>'Datastream-M'!AF343</f>
        <v>95.873785999999996</v>
      </c>
      <c r="AK342">
        <f>'Datastream-M'!AG343</f>
        <v>16.39</v>
      </c>
      <c r="AL342">
        <f>'Datastream-M'!AH343</f>
        <v>58.4</v>
      </c>
      <c r="AQ342" s="2">
        <f>'Datastream-M'!AM343</f>
        <v>64.391099999999994</v>
      </c>
      <c r="AR342" s="2">
        <f>'Datastream-M'!AN343</f>
        <v>100.23260000000001</v>
      </c>
      <c r="AS342" s="8">
        <f>'West-Deutschland-Q'!AI343</f>
        <v>16.2</v>
      </c>
      <c r="AT342" s="8">
        <f>100-'West-Deutschland-Q'!AJ343</f>
        <v>99</v>
      </c>
      <c r="AU342" s="8">
        <f>'West-Deutschland-Q'!AO343</f>
        <v>100.1</v>
      </c>
      <c r="AV342" s="19">
        <f>'[5]Deutschland Monatsdaten'!K342</f>
        <v>5.9480914228666828</v>
      </c>
      <c r="AW342" s="1">
        <f>'[5]Deutschland Monatsdaten'!J342</f>
        <v>0.49416366186931532</v>
      </c>
      <c r="AY342">
        <f>'Datastream-M'!AS343</f>
        <v>-6.2</v>
      </c>
      <c r="AZ342">
        <f>'Datastream-M'!AT343</f>
        <v>102.3</v>
      </c>
      <c r="BE342">
        <f>'Datastream-M'!AU343</f>
        <v>88.13</v>
      </c>
      <c r="BF342">
        <f>'Datastream-M'!AV343</f>
        <v>82.4</v>
      </c>
      <c r="BH342" s="1">
        <f>'Datastream-M'!AX343</f>
        <v>32.5</v>
      </c>
      <c r="BI342" s="1">
        <f>'Datastream-M'!AY343</f>
        <v>40.4</v>
      </c>
      <c r="BJ342" s="1">
        <f>'Datastream-M'!AZ343</f>
        <v>80.900000000000006</v>
      </c>
      <c r="BK342">
        <f>'Datastream-M'!BA343</f>
        <v>73.2</v>
      </c>
      <c r="BL342">
        <f>'Datastream-M'!BB343</f>
        <v>86.3</v>
      </c>
      <c r="BM342" s="26">
        <f>'Datastream-M'!BC343</f>
        <v>78.8</v>
      </c>
      <c r="BN342" s="26"/>
      <c r="BO342">
        <f>'Datastream-M'!AV342</f>
        <v>81.900000000000006</v>
      </c>
      <c r="BP342" s="38">
        <f t="shared" si="16"/>
        <v>78.599999999999994</v>
      </c>
      <c r="BQ342" s="30">
        <f t="shared" si="17"/>
        <v>14.192417664061406</v>
      </c>
      <c r="BU342" s="40">
        <f>'Datastream-M'!CS343</f>
        <v>97.9</v>
      </c>
      <c r="BV342" s="40">
        <f>'Datastream-M'!CT343</f>
        <v>102.8</v>
      </c>
      <c r="BX342" s="41">
        <f>'Datastream-M'!BG343</f>
        <v>4.5</v>
      </c>
      <c r="BY342" s="41">
        <f>'Datastream-M'!BH343</f>
        <v>3.57</v>
      </c>
      <c r="BZ342" s="40"/>
      <c r="CE342" s="1">
        <v>4.6991005662288038E-3</v>
      </c>
      <c r="CF342" s="1">
        <v>3.7579825451141143E-2</v>
      </c>
      <c r="CN342" s="8">
        <f>'West-Deutschland-Q'!AP343</f>
        <v>-0.1</v>
      </c>
      <c r="CO342" s="8">
        <f>'West-Deutschland-Q'!AQ343</f>
        <v>-3</v>
      </c>
      <c r="CV342">
        <f>'Datastream-M'!CF343</f>
        <v>876065</v>
      </c>
      <c r="DE342" s="8">
        <f>'West-Deutschland-Q'!AR343</f>
        <v>62.9</v>
      </c>
      <c r="DK342">
        <f>'Datastream-M'!CW343</f>
        <v>1.99</v>
      </c>
      <c r="DW342" s="19">
        <f>'[8]weltindexip-usd'!B222</f>
        <v>1.6249406020438835</v>
      </c>
      <c r="EB342">
        <f>'Datastream-M'!DN343</f>
        <v>3.613105</v>
      </c>
      <c r="EF342" s="1" t="str">
        <f>'Datastream-M'!DQ343</f>
        <v>#NA</v>
      </c>
    </row>
    <row r="343" spans="1:136">
      <c r="A343" s="3">
        <v>32309</v>
      </c>
      <c r="B343" t="str">
        <f>'Datastream-M'!B344</f>
        <v>#NA</v>
      </c>
      <c r="C343" s="9">
        <f>[7]Rawdata!D351</f>
        <v>100.77267786849286</v>
      </c>
      <c r="D343" s="9">
        <f>[7]Rawdata!G351</f>
        <v>103.8943821406336</v>
      </c>
      <c r="E343" s="9">
        <f>[7]Rawdata!J351</f>
        <v>97.747651445105049</v>
      </c>
      <c r="F343">
        <f>'Datastream-M'!F344</f>
        <v>55.5</v>
      </c>
      <c r="G343">
        <f>'Datastream-M'!G344</f>
        <v>1.113772</v>
      </c>
      <c r="H343">
        <f>'Datastream-M'!H344</f>
        <v>205.3</v>
      </c>
      <c r="I343">
        <f>'Datastream-M'!I344</f>
        <v>329</v>
      </c>
      <c r="J343">
        <f>'Datastream-M'!J344</f>
        <v>3.907</v>
      </c>
      <c r="K343" t="str">
        <f>'Datastream-M'!K344</f>
        <v>#NA</v>
      </c>
      <c r="L343">
        <f>'Datastream-M'!L344</f>
        <v>1140.5</v>
      </c>
      <c r="M343">
        <f>'Datastream-M'!M344</f>
        <v>269527</v>
      </c>
      <c r="N343" t="str">
        <f>'Datastream-M'!N344</f>
        <v>#NA</v>
      </c>
      <c r="O343">
        <f>'Datastream-M'!O344</f>
        <v>865</v>
      </c>
      <c r="P343">
        <f>'Datastream-M'!P344</f>
        <v>7.9</v>
      </c>
      <c r="Q343" s="8">
        <v>10</v>
      </c>
      <c r="R343" s="8">
        <v>5</v>
      </c>
      <c r="S343" s="1">
        <f>'[2]Deutschland Monatsdaten'!C343</f>
        <v>0.59981610175661715</v>
      </c>
      <c r="T343" s="1">
        <v>2.5836986316122199</v>
      </c>
      <c r="U343">
        <f>'Datastream-M'!BL344</f>
        <v>25.41</v>
      </c>
      <c r="V343" s="41">
        <f t="shared" si="14"/>
        <v>32.246192893401016</v>
      </c>
      <c r="W343">
        <f>'Datastream-M'!BM344</f>
        <v>18.510000000000002</v>
      </c>
      <c r="X343" s="41">
        <f t="shared" si="15"/>
        <v>22.46359223300971</v>
      </c>
      <c r="Y343" t="str">
        <f>'Datastream-M'!W344</f>
        <v>#NA</v>
      </c>
      <c r="Z343" t="str">
        <f>'Datastream-M'!X344</f>
        <v>#NA</v>
      </c>
      <c r="AA343" s="42" t="str">
        <f>'Datastream-M'!Y344</f>
        <v>#NA</v>
      </c>
      <c r="AB343">
        <f>'Datastream-M'!Z344</f>
        <v>99.2</v>
      </c>
      <c r="AE343">
        <f>'Datastream-M'!AC344</f>
        <v>1.113772</v>
      </c>
      <c r="AH343" t="str">
        <f>'Datastream-M'!AD344</f>
        <v>#NA</v>
      </c>
      <c r="AJ343">
        <f>'Datastream-M'!AF344</f>
        <v>95.432692000000003</v>
      </c>
      <c r="AK343">
        <f>'Datastream-M'!AG344</f>
        <v>15.55</v>
      </c>
      <c r="AL343">
        <f>'Datastream-M'!AH344</f>
        <v>58.6</v>
      </c>
      <c r="AQ343" s="2">
        <f>'Datastream-M'!AM344</f>
        <v>64.685900000000004</v>
      </c>
      <c r="AR343" s="2">
        <f>'Datastream-M'!AN344</f>
        <v>100.4006</v>
      </c>
      <c r="AS343" s="8">
        <f>'West-Deutschland-Q'!AI344</f>
        <v>16.8</v>
      </c>
      <c r="AT343" s="8">
        <f>100-'West-Deutschland-Q'!AJ344</f>
        <v>99</v>
      </c>
      <c r="AU343" s="8">
        <f>'West-Deutschland-Q'!AO344</f>
        <v>102.3</v>
      </c>
      <c r="AV343" s="19">
        <f>'[5]Deutschland Monatsdaten'!K343</f>
        <v>5.9733471002742773</v>
      </c>
      <c r="AW343" s="1">
        <f>'[5]Deutschland Monatsdaten'!J343</f>
        <v>0.45790831442898339</v>
      </c>
      <c r="AY343">
        <f>'Datastream-M'!AS344</f>
        <v>-5.8</v>
      </c>
      <c r="AZ343">
        <f>'Datastream-M'!AT344</f>
        <v>105.1</v>
      </c>
      <c r="BE343">
        <f>'Datastream-M'!AU344</f>
        <v>87.53</v>
      </c>
      <c r="BF343">
        <f>'Datastream-M'!AV344</f>
        <v>83.2</v>
      </c>
      <c r="BH343" s="1">
        <f>'Datastream-M'!AX344</f>
        <v>30.3</v>
      </c>
      <c r="BI343" s="1">
        <f>'Datastream-M'!AY344</f>
        <v>40.1</v>
      </c>
      <c r="BJ343" s="1">
        <f>'Datastream-M'!AZ344</f>
        <v>91.1</v>
      </c>
      <c r="BK343">
        <f>'Datastream-M'!BA344</f>
        <v>84.2</v>
      </c>
      <c r="BL343">
        <f>'Datastream-M'!BB344</f>
        <v>95.8</v>
      </c>
      <c r="BM343" s="26">
        <f>'Datastream-M'!BC344</f>
        <v>79.2</v>
      </c>
      <c r="BN343" s="26"/>
      <c r="BO343">
        <f>'Datastream-M'!AV343</f>
        <v>82.4</v>
      </c>
      <c r="BP343" s="38">
        <f t="shared" si="16"/>
        <v>78.8</v>
      </c>
      <c r="BQ343" s="30">
        <f t="shared" si="17"/>
        <v>13.961564844510367</v>
      </c>
      <c r="BU343" s="40">
        <f>'Datastream-M'!CS344</f>
        <v>97.7</v>
      </c>
      <c r="BV343" s="40">
        <f>'Datastream-M'!CT344</f>
        <v>101.3</v>
      </c>
      <c r="BX343" s="41">
        <f>'Datastream-M'!BG344</f>
        <v>4.59</v>
      </c>
      <c r="BY343" s="41">
        <f>'Datastream-M'!BH344</f>
        <v>3.8</v>
      </c>
      <c r="BZ343" s="40"/>
      <c r="CE343" s="1">
        <v>-0.12849504657280392</v>
      </c>
      <c r="CF343" s="1">
        <v>-0.26239993812462159</v>
      </c>
      <c r="CN343" s="8">
        <f>'West-Deutschland-Q'!AP344</f>
        <v>-1.5</v>
      </c>
      <c r="CO343" s="8">
        <f>'West-Deutschland-Q'!AQ344</f>
        <v>-2.5</v>
      </c>
      <c r="CV343">
        <f>'Datastream-M'!CF344</f>
        <v>885501</v>
      </c>
      <c r="DE343" s="8">
        <f>'West-Deutschland-Q'!AR344</f>
        <v>65.7</v>
      </c>
      <c r="DK343">
        <f>'Datastream-M'!CW344</f>
        <v>1.99</v>
      </c>
      <c r="DW343" s="19">
        <f>'[8]weltindexip-usd'!B223</f>
        <v>1.6306470902093249</v>
      </c>
      <c r="EB343">
        <f>'Datastream-M'!DN344</f>
        <v>3.7380309999999999</v>
      </c>
      <c r="EF343" s="1" t="str">
        <f>'Datastream-M'!DQ344</f>
        <v>#NA</v>
      </c>
    </row>
    <row r="344" spans="1:136">
      <c r="A344" s="3">
        <v>32339</v>
      </c>
      <c r="B344" t="str">
        <f>'Datastream-M'!B345</f>
        <v>#NA</v>
      </c>
      <c r="C344" s="9">
        <f>[7]Rawdata!D352</f>
        <v>99.58932680521302</v>
      </c>
      <c r="D344" s="9">
        <f>[7]Rawdata!G352</f>
        <v>102.05017904194401</v>
      </c>
      <c r="E344" s="9">
        <f>[7]Rawdata!J352</f>
        <v>97.190550493142993</v>
      </c>
      <c r="F344">
        <f>'Datastream-M'!F345</f>
        <v>56.2</v>
      </c>
      <c r="G344">
        <f>'Datastream-M'!G345</f>
        <v>1.060155</v>
      </c>
      <c r="H344">
        <f>'Datastream-M'!H345</f>
        <v>204.5</v>
      </c>
      <c r="I344">
        <f>'Datastream-M'!I345</f>
        <v>328.5</v>
      </c>
      <c r="J344">
        <f>'Datastream-M'!J345</f>
        <v>4.9329999999999998</v>
      </c>
      <c r="K344" t="str">
        <f>'Datastream-M'!K345</f>
        <v>#NA</v>
      </c>
      <c r="L344">
        <f>'Datastream-M'!L345</f>
        <v>1181.7</v>
      </c>
      <c r="M344">
        <f>'Datastream-M'!M345</f>
        <v>235515</v>
      </c>
      <c r="N344" t="str">
        <f>'Datastream-M'!N345</f>
        <v>#NA</v>
      </c>
      <c r="O344">
        <f>'Datastream-M'!O345</f>
        <v>911</v>
      </c>
      <c r="P344">
        <f>'Datastream-M'!P345</f>
        <v>7.8</v>
      </c>
      <c r="Q344" s="8">
        <v>12</v>
      </c>
      <c r="R344" s="8">
        <v>6</v>
      </c>
      <c r="S344" s="1">
        <f>'[2]Deutschland Monatsdaten'!C344</f>
        <v>0.65692430448758654</v>
      </c>
      <c r="T344" s="1">
        <v>2.6171645342089231</v>
      </c>
      <c r="U344">
        <f>'Datastream-M'!BL345</f>
        <v>25.1</v>
      </c>
      <c r="V344" s="41">
        <f t="shared" si="14"/>
        <v>31.691919191919194</v>
      </c>
      <c r="W344">
        <f>'Datastream-M'!BM345</f>
        <v>19.07</v>
      </c>
      <c r="X344" s="41">
        <f t="shared" si="15"/>
        <v>22.920673076923077</v>
      </c>
      <c r="Y344" t="str">
        <f>'Datastream-M'!W345</f>
        <v>#NA</v>
      </c>
      <c r="Z344" t="str">
        <f>'Datastream-M'!X345</f>
        <v>#NA</v>
      </c>
      <c r="AA344" s="42" t="str">
        <f>'Datastream-M'!Y345</f>
        <v>#NA</v>
      </c>
      <c r="AB344">
        <f>'Datastream-M'!Z345</f>
        <v>98.2</v>
      </c>
      <c r="AE344">
        <f>'Datastream-M'!AC345</f>
        <v>1.060155</v>
      </c>
      <c r="AH344" t="str">
        <f>'Datastream-M'!AD345</f>
        <v>#NA</v>
      </c>
      <c r="AJ344">
        <f>'Datastream-M'!AF345</f>
        <v>95.226730000000003</v>
      </c>
      <c r="AK344">
        <f>'Datastream-M'!AG345</f>
        <v>14.88</v>
      </c>
      <c r="AL344">
        <f>'Datastream-M'!AH345</f>
        <v>58.7</v>
      </c>
      <c r="AQ344" s="2">
        <f>'Datastream-M'!AM345</f>
        <v>64.951999999999998</v>
      </c>
      <c r="AR344" s="2">
        <f>'Datastream-M'!AN345</f>
        <v>100.5201</v>
      </c>
      <c r="AS344" s="8">
        <f>'West-Deutschland-Q'!AI345</f>
        <v>16.3</v>
      </c>
      <c r="AT344" s="8">
        <f>100-'West-Deutschland-Q'!AJ345</f>
        <v>99</v>
      </c>
      <c r="AU344" s="8">
        <f>'West-Deutschland-Q'!AO345</f>
        <v>103.2</v>
      </c>
      <c r="AV344" s="19">
        <f>'[5]Deutschland Monatsdaten'!K344</f>
        <v>5.99850371343795</v>
      </c>
      <c r="AW344" s="1">
        <f>'[5]Deutschland Monatsdaten'!J344</f>
        <v>0.45372804037330372</v>
      </c>
      <c r="AY344">
        <f>'Datastream-M'!AS345</f>
        <v>-6.7</v>
      </c>
      <c r="AZ344">
        <f>'Datastream-M'!AT345</f>
        <v>104.2</v>
      </c>
      <c r="BE344">
        <f>'Datastream-M'!AU345</f>
        <v>86.82</v>
      </c>
      <c r="BF344">
        <f>'Datastream-M'!AV345</f>
        <v>83.8</v>
      </c>
      <c r="BH344" s="1">
        <f>'Datastream-M'!AX345</f>
        <v>29.9</v>
      </c>
      <c r="BI344" s="1">
        <f>'Datastream-M'!AY345</f>
        <v>38.5</v>
      </c>
      <c r="BJ344" s="1">
        <f>'Datastream-M'!AZ345</f>
        <v>83</v>
      </c>
      <c r="BK344">
        <f>'Datastream-M'!BA345</f>
        <v>83.6</v>
      </c>
      <c r="BL344">
        <f>'Datastream-M'!BB345</f>
        <v>82.6</v>
      </c>
      <c r="BM344" s="26">
        <f>'Datastream-M'!BC345</f>
        <v>79.7</v>
      </c>
      <c r="BN344" s="26"/>
      <c r="BO344">
        <f>'Datastream-M'!AV344</f>
        <v>83.2</v>
      </c>
      <c r="BP344" s="38">
        <f t="shared" si="16"/>
        <v>79.2</v>
      </c>
      <c r="BQ344" s="30">
        <f t="shared" si="17"/>
        <v>14.035683461380648</v>
      </c>
      <c r="BU344" s="40">
        <f>'Datastream-M'!CS345</f>
        <v>97.4</v>
      </c>
      <c r="BV344" s="40">
        <f>'Datastream-M'!CT345</f>
        <v>99.3</v>
      </c>
      <c r="BX344" s="41">
        <f>'Datastream-M'!BG345</f>
        <v>4.5999999999999996</v>
      </c>
      <c r="BY344" s="41">
        <f>'Datastream-M'!BH345</f>
        <v>3.5</v>
      </c>
      <c r="BZ344" s="40"/>
      <c r="CE344" s="1">
        <v>-0.48265449189966675</v>
      </c>
      <c r="CF344" s="1">
        <v>-0.40133974659651195</v>
      </c>
      <c r="CN344" s="8">
        <f>'West-Deutschland-Q'!AP345</f>
        <v>-4.3</v>
      </c>
      <c r="CO344" s="8">
        <f>'West-Deutschland-Q'!AQ345</f>
        <v>-6.5</v>
      </c>
      <c r="CV344">
        <f>'Datastream-M'!CF345</f>
        <v>886414</v>
      </c>
      <c r="DE344" s="8">
        <f>'West-Deutschland-Q'!AR345</f>
        <v>65.8</v>
      </c>
      <c r="DK344">
        <f>'Datastream-M'!CW345</f>
        <v>1.99</v>
      </c>
      <c r="DW344" s="19">
        <f>'[8]weltindexip-usd'!B224</f>
        <v>1.6349423471761262</v>
      </c>
      <c r="EB344">
        <f>'Datastream-M'!DN345</f>
        <v>3.794664</v>
      </c>
      <c r="EF344" s="1" t="str">
        <f>'Datastream-M'!DQ345</f>
        <v>#NA</v>
      </c>
    </row>
    <row r="345" spans="1:136">
      <c r="A345" s="3">
        <v>32370</v>
      </c>
      <c r="B345" t="str">
        <f>'Datastream-M'!B346</f>
        <v>#NA</v>
      </c>
      <c r="C345" s="9">
        <f>[7]Rawdata!D353</f>
        <v>101.74777893193607</v>
      </c>
      <c r="D345" s="9">
        <f>[7]Rawdata!G353</f>
        <v>103.68386508842364</v>
      </c>
      <c r="E345" s="9">
        <f>[7]Rawdata!J353</f>
        <v>99.850576032744129</v>
      </c>
      <c r="F345">
        <f>'Datastream-M'!F346</f>
        <v>57.2</v>
      </c>
      <c r="G345">
        <f>'Datastream-M'!G346</f>
        <v>1.03573</v>
      </c>
      <c r="H345">
        <f>'Datastream-M'!H346</f>
        <v>203.6</v>
      </c>
      <c r="I345">
        <f>'Datastream-M'!I346</f>
        <v>331.5</v>
      </c>
      <c r="J345">
        <f>'Datastream-M'!J346</f>
        <v>5.3650000000000002</v>
      </c>
      <c r="K345" t="str">
        <f>'Datastream-M'!K346</f>
        <v>#NA</v>
      </c>
      <c r="L345">
        <f>'Datastream-M'!L346</f>
        <v>1165.4000000000001</v>
      </c>
      <c r="M345">
        <f>'Datastream-M'!M346</f>
        <v>186407</v>
      </c>
      <c r="N345" t="str">
        <f>'Datastream-M'!N346</f>
        <v>#NA</v>
      </c>
      <c r="O345">
        <f>'Datastream-M'!O346</f>
        <v>754</v>
      </c>
      <c r="P345">
        <f>'Datastream-M'!P346</f>
        <v>7.8</v>
      </c>
      <c r="Q345" s="8">
        <v>14</v>
      </c>
      <c r="R345" s="8">
        <v>6</v>
      </c>
      <c r="S345" s="1">
        <f>'[2]Deutschland Monatsdaten'!C345</f>
        <v>0.74948628172000809</v>
      </c>
      <c r="T345" s="1">
        <v>2.6078256702239884</v>
      </c>
      <c r="U345">
        <f>'Datastream-M'!BL346</f>
        <v>24.64</v>
      </c>
      <c r="V345" s="41">
        <f t="shared" si="14"/>
        <v>30.915934755332497</v>
      </c>
      <c r="W345">
        <f>'Datastream-M'!BM346</f>
        <v>19.38</v>
      </c>
      <c r="X345" s="41">
        <f t="shared" si="15"/>
        <v>23.126491646778042</v>
      </c>
      <c r="Y345" t="str">
        <f>'Datastream-M'!W346</f>
        <v>#NA</v>
      </c>
      <c r="Z345" t="str">
        <f>'Datastream-M'!X346</f>
        <v>#NA</v>
      </c>
      <c r="AA345" s="42" t="str">
        <f>'Datastream-M'!Y346</f>
        <v>#NA</v>
      </c>
      <c r="AB345">
        <f>'Datastream-M'!Z346</f>
        <v>97.4</v>
      </c>
      <c r="AE345">
        <f>'Datastream-M'!AC346</f>
        <v>1.03573</v>
      </c>
      <c r="AH345" t="str">
        <f>'Datastream-M'!AD346</f>
        <v>#NA</v>
      </c>
      <c r="AJ345">
        <f>'Datastream-M'!AF346</f>
        <v>94.786730000000006</v>
      </c>
      <c r="AK345">
        <f>'Datastream-M'!AG346</f>
        <v>14.92</v>
      </c>
      <c r="AL345">
        <f>'Datastream-M'!AH346</f>
        <v>58.9</v>
      </c>
      <c r="AQ345" s="2">
        <f>'Datastream-M'!AM346</f>
        <v>65.2042</v>
      </c>
      <c r="AR345" s="2">
        <f>'Datastream-M'!AN346</f>
        <v>100.6144</v>
      </c>
      <c r="AS345" s="8">
        <f>'West-Deutschland-Q'!AI346</f>
        <v>16.2</v>
      </c>
      <c r="AT345" s="8">
        <f>100-'West-Deutschland-Q'!AJ346</f>
        <v>100</v>
      </c>
      <c r="AU345" s="8">
        <f>'West-Deutschland-Q'!AO346</f>
        <v>104.5</v>
      </c>
      <c r="AV345" s="19">
        <f>'[5]Deutschland Monatsdaten'!K345</f>
        <v>6.0227175791711511</v>
      </c>
      <c r="AW345" s="1">
        <f>'[5]Deutschland Monatsdaten'!J345</f>
        <v>0.48185993935642113</v>
      </c>
      <c r="AY345">
        <f>'Datastream-M'!AS346</f>
        <v>-5</v>
      </c>
      <c r="AZ345">
        <f>'Datastream-M'!AT346</f>
        <v>105.4</v>
      </c>
      <c r="BE345">
        <f>'Datastream-M'!AU346</f>
        <v>86.36</v>
      </c>
      <c r="BF345">
        <f>'Datastream-M'!AV346</f>
        <v>84.6</v>
      </c>
      <c r="BH345" s="1">
        <f>'Datastream-M'!AX346</f>
        <v>29.2</v>
      </c>
      <c r="BI345" s="1">
        <f>'Datastream-M'!AY346</f>
        <v>37.5</v>
      </c>
      <c r="BJ345" s="1">
        <f>'Datastream-M'!AZ346</f>
        <v>80.599999999999994</v>
      </c>
      <c r="BK345">
        <f>'Datastream-M'!BA346</f>
        <v>78.5</v>
      </c>
      <c r="BL345">
        <f>'Datastream-M'!BB346</f>
        <v>82.2</v>
      </c>
      <c r="BM345" s="26">
        <f>'Datastream-M'!BC346</f>
        <v>79.900000000000006</v>
      </c>
      <c r="BN345" s="26"/>
      <c r="BO345">
        <f>'Datastream-M'!AV345</f>
        <v>83.8</v>
      </c>
      <c r="BP345" s="38">
        <f t="shared" si="16"/>
        <v>79.7</v>
      </c>
      <c r="BQ345" s="30">
        <f t="shared" si="17"/>
        <v>14.40529867822695</v>
      </c>
      <c r="BU345" s="40">
        <f>'Datastream-M'!CS346</f>
        <v>97.2</v>
      </c>
      <c r="BV345" s="40">
        <f>'Datastream-M'!CT346</f>
        <v>97.7</v>
      </c>
      <c r="BX345" s="41">
        <f>'Datastream-M'!BG346</f>
        <v>4.57</v>
      </c>
      <c r="BY345" s="41">
        <f>'Datastream-M'!BH346</f>
        <v>3.69</v>
      </c>
      <c r="BZ345" s="40"/>
      <c r="CE345" s="1">
        <v>-0.54747155673684855</v>
      </c>
      <c r="CF345" s="1">
        <v>-7.1242479745783932E-2</v>
      </c>
      <c r="CN345" s="8">
        <f>'West-Deutschland-Q'!AP346</f>
        <v>-1.3</v>
      </c>
      <c r="CO345" s="8">
        <f>'West-Deutschland-Q'!AQ346</f>
        <v>-3</v>
      </c>
      <c r="CV345">
        <f>'Datastream-M'!CF346</f>
        <v>888964</v>
      </c>
      <c r="DE345" s="8">
        <f>'West-Deutschland-Q'!AR346</f>
        <v>66.3</v>
      </c>
      <c r="DK345">
        <f>'Datastream-M'!CW346</f>
        <v>1.99</v>
      </c>
      <c r="DW345" s="19">
        <f>'[8]weltindexip-usd'!B225</f>
        <v>1.6483318142638828</v>
      </c>
      <c r="EB345">
        <f>'Datastream-M'!DN346</f>
        <v>3.8217159999999999</v>
      </c>
      <c r="EF345" s="1" t="str">
        <f>'Datastream-M'!DQ346</f>
        <v>#NA</v>
      </c>
    </row>
    <row r="346" spans="1:136">
      <c r="A346" s="3">
        <v>32401</v>
      </c>
      <c r="B346" t="str">
        <f>'Datastream-M'!B347</f>
        <v>#NA</v>
      </c>
      <c r="C346" s="9">
        <f>[7]Rawdata!D354</f>
        <v>102.95075509813255</v>
      </c>
      <c r="D346" s="9">
        <f>[7]Rawdata!G354</f>
        <v>105.82349099408039</v>
      </c>
      <c r="E346" s="9">
        <f>[7]Rawdata!J354</f>
        <v>100.15870323589368</v>
      </c>
      <c r="F346">
        <f>'Datastream-M'!F347</f>
        <v>56.4</v>
      </c>
      <c r="G346">
        <f>'Datastream-M'!G347</f>
        <v>1.04782</v>
      </c>
      <c r="H346">
        <f>'Datastream-M'!H347</f>
        <v>198.3</v>
      </c>
      <c r="I346">
        <f>'Datastream-M'!I347</f>
        <v>334.9</v>
      </c>
      <c r="J346">
        <f>'Datastream-M'!J347</f>
        <v>5.0199999999999996</v>
      </c>
      <c r="K346" t="str">
        <f>'Datastream-M'!K347</f>
        <v>#NA</v>
      </c>
      <c r="L346">
        <f>'Datastream-M'!L347</f>
        <v>1252.7</v>
      </c>
      <c r="M346">
        <f>'Datastream-M'!M347</f>
        <v>253254</v>
      </c>
      <c r="N346" t="str">
        <f>'Datastream-M'!N347</f>
        <v>#NA</v>
      </c>
      <c r="O346">
        <f>'Datastream-M'!O347</f>
        <v>909</v>
      </c>
      <c r="P346">
        <f>'Datastream-M'!P347</f>
        <v>7.7</v>
      </c>
      <c r="Q346" s="8">
        <v>12</v>
      </c>
      <c r="R346" s="8">
        <v>6</v>
      </c>
      <c r="S346" s="1">
        <f>'[2]Deutschland Monatsdaten'!C346</f>
        <v>0.64412122215675738</v>
      </c>
      <c r="T346" s="1">
        <v>2.6249883095117932</v>
      </c>
      <c r="U346">
        <f>'Datastream-M'!BL347</f>
        <v>23.93</v>
      </c>
      <c r="V346" s="41">
        <f t="shared" si="14"/>
        <v>29.949937421777218</v>
      </c>
      <c r="W346">
        <f>'Datastream-M'!BM347</f>
        <v>18.760000000000002</v>
      </c>
      <c r="X346" s="41">
        <f t="shared" si="15"/>
        <v>22.174940898345159</v>
      </c>
      <c r="Y346" t="str">
        <f>'Datastream-M'!W347</f>
        <v>#NA</v>
      </c>
      <c r="Z346" t="str">
        <f>'Datastream-M'!X347</f>
        <v>#NA</v>
      </c>
      <c r="AA346" s="42" t="str">
        <f>'Datastream-M'!Y347</f>
        <v>#NA</v>
      </c>
      <c r="AB346">
        <f>'Datastream-M'!Z347</f>
        <v>98.1</v>
      </c>
      <c r="AE346">
        <f>'Datastream-M'!AC347</f>
        <v>1.04782</v>
      </c>
      <c r="AH346" t="str">
        <f>'Datastream-M'!AD347</f>
        <v>#NA</v>
      </c>
      <c r="AJ346">
        <f>'Datastream-M'!AF347</f>
        <v>95.589988000000005</v>
      </c>
      <c r="AK346">
        <f>'Datastream-M'!AG347</f>
        <v>13.26</v>
      </c>
      <c r="AL346">
        <f>'Datastream-M'!AH347</f>
        <v>59.1</v>
      </c>
      <c r="AQ346" s="2">
        <f>'Datastream-M'!AM347</f>
        <v>65.438900000000004</v>
      </c>
      <c r="AR346" s="2">
        <f>'Datastream-M'!AN347</f>
        <v>100.6784</v>
      </c>
      <c r="AS346" s="8">
        <f>'West-Deutschland-Q'!AI347</f>
        <v>16.2</v>
      </c>
      <c r="AT346" s="8">
        <f>100-'West-Deutschland-Q'!AJ347</f>
        <v>99</v>
      </c>
      <c r="AU346" s="8">
        <f>'West-Deutschland-Q'!AO347</f>
        <v>105.7</v>
      </c>
      <c r="AV346" s="19">
        <f>'[5]Deutschland Monatsdaten'!K346</f>
        <v>6.0408895588722737</v>
      </c>
      <c r="AW346" s="1">
        <f>'[5]Deutschland Monatsdaten'!J346</f>
        <v>0.44464401689902022</v>
      </c>
      <c r="AY346">
        <f>'Datastream-M'!AS347</f>
        <v>-5.2</v>
      </c>
      <c r="AZ346">
        <f>'Datastream-M'!AT347</f>
        <v>106.1</v>
      </c>
      <c r="BE346">
        <f>'Datastream-M'!AU347</f>
        <v>87.01</v>
      </c>
      <c r="BF346">
        <f>'Datastream-M'!AV347</f>
        <v>83.8</v>
      </c>
      <c r="BH346" s="1">
        <f>'Datastream-M'!AX347</f>
        <v>26.7</v>
      </c>
      <c r="BI346" s="1">
        <f>'Datastream-M'!AY347</f>
        <v>35.1</v>
      </c>
      <c r="BJ346" s="1">
        <f>'Datastream-M'!AZ347</f>
        <v>78.3</v>
      </c>
      <c r="BK346">
        <f>'Datastream-M'!BA347</f>
        <v>79.3</v>
      </c>
      <c r="BL346">
        <f>'Datastream-M'!BB347</f>
        <v>77.7</v>
      </c>
      <c r="BM346" s="26">
        <f>'Datastream-M'!BC347</f>
        <v>80.099999999999994</v>
      </c>
      <c r="BN346" s="26"/>
      <c r="BO346">
        <f>'Datastream-M'!AV346</f>
        <v>84.6</v>
      </c>
      <c r="BP346" s="38">
        <f t="shared" si="16"/>
        <v>79.900000000000006</v>
      </c>
      <c r="BQ346" s="30">
        <f t="shared" si="17"/>
        <v>12.654845297856502</v>
      </c>
      <c r="BU346" s="40">
        <f>'Datastream-M'!CS347</f>
        <v>97.5</v>
      </c>
      <c r="BV346" s="40">
        <f>'Datastream-M'!CT347</f>
        <v>98.8</v>
      </c>
      <c r="BX346" s="41">
        <f>'Datastream-M'!BG347</f>
        <v>4.5999999999999996</v>
      </c>
      <c r="BY346" s="41">
        <f>'Datastream-M'!BH347</f>
        <v>3.45</v>
      </c>
      <c r="BZ346" s="40"/>
      <c r="CE346" s="1">
        <v>-0.61166586169033699</v>
      </c>
      <c r="CF346" s="1">
        <v>0.20332886410474862</v>
      </c>
      <c r="CN346" s="8">
        <f>'West-Deutschland-Q'!AP347</f>
        <v>6.6</v>
      </c>
      <c r="CO346" s="8">
        <f>'West-Deutschland-Q'!AQ347</f>
        <v>-4.5</v>
      </c>
      <c r="CV346">
        <f>'Datastream-M'!CF347</f>
        <v>895871</v>
      </c>
      <c r="DE346" s="8">
        <f>'West-Deutschland-Q'!AR347</f>
        <v>67</v>
      </c>
      <c r="DK346">
        <f>'Datastream-M'!CW347</f>
        <v>2.0499999999999998</v>
      </c>
      <c r="DW346" s="19">
        <f>'[8]weltindexip-usd'!B226</f>
        <v>1.652631199943966</v>
      </c>
      <c r="EB346">
        <f>'Datastream-M'!DN347</f>
        <v>3.814222</v>
      </c>
      <c r="EF346" s="1" t="str">
        <f>'Datastream-M'!DQ347</f>
        <v>#NA</v>
      </c>
    </row>
    <row r="347" spans="1:136">
      <c r="A347" s="3">
        <v>32431</v>
      </c>
      <c r="B347" t="str">
        <f>'Datastream-M'!B348</f>
        <v>#NA</v>
      </c>
      <c r="C347" s="9">
        <f>[7]Rawdata!D355</f>
        <v>102.53457243833897</v>
      </c>
      <c r="D347" s="9">
        <f>[7]Rawdata!G355</f>
        <v>105.46515346180389</v>
      </c>
      <c r="E347" s="9">
        <f>[7]Rawdata!J355</f>
        <v>99.687739308784884</v>
      </c>
      <c r="F347">
        <f>'Datastream-M'!F348</f>
        <v>55.7</v>
      </c>
      <c r="G347">
        <f>'Datastream-M'!G348</f>
        <v>1.0758300000000001</v>
      </c>
      <c r="H347">
        <f>'Datastream-M'!H348</f>
        <v>202.3</v>
      </c>
      <c r="I347">
        <f>'Datastream-M'!I348</f>
        <v>336.8</v>
      </c>
      <c r="J347">
        <f>'Datastream-M'!J348</f>
        <v>5.093</v>
      </c>
      <c r="K347" t="str">
        <f>'Datastream-M'!K348</f>
        <v>#NA</v>
      </c>
      <c r="L347">
        <f>'Datastream-M'!L348</f>
        <v>1300.8</v>
      </c>
      <c r="M347">
        <f>'Datastream-M'!M348</f>
        <v>217357</v>
      </c>
      <c r="N347" t="str">
        <f>'Datastream-M'!N348</f>
        <v>#NA</v>
      </c>
      <c r="O347">
        <f>'Datastream-M'!O348</f>
        <v>864</v>
      </c>
      <c r="P347">
        <f>'Datastream-M'!P348</f>
        <v>7.6</v>
      </c>
      <c r="Q347" s="8">
        <v>10</v>
      </c>
      <c r="R347" s="8">
        <v>6</v>
      </c>
      <c r="S347" s="1">
        <f>'[2]Deutschland Monatsdaten'!C347</f>
        <v>0.90134007808651628</v>
      </c>
      <c r="T347" s="1">
        <v>2.6371845734378283</v>
      </c>
      <c r="U347">
        <f>'Datastream-M'!BL348</f>
        <v>26.08</v>
      </c>
      <c r="V347" s="41">
        <f t="shared" si="14"/>
        <v>32.559300873907617</v>
      </c>
      <c r="W347">
        <f>'Datastream-M'!BM348</f>
        <v>20.81</v>
      </c>
      <c r="X347" s="41">
        <f t="shared" si="15"/>
        <v>24.832935560859188</v>
      </c>
      <c r="Y347" t="str">
        <f>'Datastream-M'!W348</f>
        <v>#NA</v>
      </c>
      <c r="Z347" t="str">
        <f>'Datastream-M'!X348</f>
        <v>#NA</v>
      </c>
      <c r="AA347" s="42" t="str">
        <f>'Datastream-M'!Y348</f>
        <v>#NA</v>
      </c>
      <c r="AB347">
        <f>'Datastream-M'!Z348</f>
        <v>98.2</v>
      </c>
      <c r="AE347">
        <f>'Datastream-M'!AC348</f>
        <v>1.0758300000000001</v>
      </c>
      <c r="AH347" t="str">
        <f>'Datastream-M'!AD348</f>
        <v>#NA</v>
      </c>
      <c r="AJ347">
        <f>'Datastream-M'!AF348</f>
        <v>95.709177999999994</v>
      </c>
      <c r="AK347">
        <f>'Datastream-M'!AG348</f>
        <v>12.41</v>
      </c>
      <c r="AL347">
        <f>'Datastream-M'!AH348</f>
        <v>59.2</v>
      </c>
      <c r="AQ347" s="2">
        <f>'Datastream-M'!AM348</f>
        <v>65.659499999999994</v>
      </c>
      <c r="AR347" s="2">
        <f>'Datastream-M'!AN348</f>
        <v>100.7178</v>
      </c>
      <c r="AS347" s="8">
        <f>'West-Deutschland-Q'!AI348</f>
        <v>13</v>
      </c>
      <c r="AT347" s="8">
        <f>100-'West-Deutschland-Q'!AJ348</f>
        <v>99</v>
      </c>
      <c r="AU347" s="8">
        <f>'West-Deutschland-Q'!AO348</f>
        <v>107</v>
      </c>
      <c r="AV347" s="19">
        <f>'[5]Deutschland Monatsdaten'!K347</f>
        <v>6.0607590749525091</v>
      </c>
      <c r="AW347" s="1">
        <f>'[5]Deutschland Monatsdaten'!J347</f>
        <v>0.50297240259423126</v>
      </c>
      <c r="AY347">
        <f>'Datastream-M'!AS348</f>
        <v>-3.5</v>
      </c>
      <c r="AZ347">
        <f>'Datastream-M'!AT348</f>
        <v>107.1</v>
      </c>
      <c r="BE347">
        <f>'Datastream-M'!AU348</f>
        <v>87.14</v>
      </c>
      <c r="BF347">
        <f>'Datastream-M'!AV348</f>
        <v>83.9</v>
      </c>
      <c r="BH347" s="1">
        <f>'Datastream-M'!AX348</f>
        <v>25</v>
      </c>
      <c r="BI347" s="1">
        <f>'Datastream-M'!AY348</f>
        <v>33.5</v>
      </c>
      <c r="BJ347" s="1">
        <f>'Datastream-M'!AZ348</f>
        <v>77.5</v>
      </c>
      <c r="BK347">
        <f>'Datastream-M'!BA348</f>
        <v>78.5</v>
      </c>
      <c r="BL347">
        <f>'Datastream-M'!BB348</f>
        <v>76.8</v>
      </c>
      <c r="BM347" s="26">
        <f>'Datastream-M'!BC348</f>
        <v>80.400000000000006</v>
      </c>
      <c r="BN347" s="26"/>
      <c r="BO347">
        <f>'Datastream-M'!AV347</f>
        <v>83.8</v>
      </c>
      <c r="BP347" s="38">
        <f t="shared" si="16"/>
        <v>80.099999999999994</v>
      </c>
      <c r="BQ347" s="30">
        <f t="shared" si="17"/>
        <v>11.535279737504995</v>
      </c>
      <c r="BU347" s="40">
        <f>'Datastream-M'!CS348</f>
        <v>97.5</v>
      </c>
      <c r="BV347" s="40">
        <f>'Datastream-M'!CT348</f>
        <v>99.1</v>
      </c>
      <c r="BX347" s="41">
        <f>'Datastream-M'!BG348</f>
        <v>4.59</v>
      </c>
      <c r="BY347" s="41">
        <f>'Datastream-M'!BH348</f>
        <v>3.65</v>
      </c>
      <c r="BZ347" s="40"/>
      <c r="CE347" s="1">
        <v>-0.47992957746518261</v>
      </c>
      <c r="CF347" s="1">
        <v>0.17253419042067814</v>
      </c>
      <c r="CN347" s="8">
        <f>'West-Deutschland-Q'!AP348</f>
        <v>-0.7</v>
      </c>
      <c r="CO347" s="8">
        <f>'West-Deutschland-Q'!AQ348</f>
        <v>-8</v>
      </c>
      <c r="CV347">
        <f>'Datastream-M'!CF348</f>
        <v>897602</v>
      </c>
      <c r="DE347" s="8">
        <f>'West-Deutschland-Q'!AR348</f>
        <v>67.3</v>
      </c>
      <c r="DK347">
        <f>'Datastream-M'!CW348</f>
        <v>2.2000000000000002</v>
      </c>
      <c r="DW347" s="19">
        <f>'[8]weltindexip-usd'!B227</f>
        <v>1.6547971122155687</v>
      </c>
      <c r="EB347">
        <f>'Datastream-M'!DN348</f>
        <v>3.9029410000000002</v>
      </c>
      <c r="EF347" s="1" t="str">
        <f>'Datastream-M'!DQ348</f>
        <v>#NA</v>
      </c>
    </row>
    <row r="348" spans="1:136">
      <c r="A348" s="3">
        <v>32462</v>
      </c>
      <c r="B348" t="str">
        <f>'Datastream-M'!B349</f>
        <v>#NA</v>
      </c>
      <c r="C348" s="9">
        <f>[7]Rawdata!D356</f>
        <v>102.20091962029639</v>
      </c>
      <c r="D348" s="9">
        <f>[7]Rawdata!G356</f>
        <v>106.56845776822861</v>
      </c>
      <c r="E348" s="9">
        <f>[7]Rawdata!J356</f>
        <v>98.015039920580605</v>
      </c>
      <c r="F348">
        <f>'Datastream-M'!F349</f>
        <v>57</v>
      </c>
      <c r="G348">
        <f>'Datastream-M'!G349</f>
        <v>1.1189420000000001</v>
      </c>
      <c r="H348">
        <f>'Datastream-M'!H349</f>
        <v>219.6</v>
      </c>
      <c r="I348">
        <f>'Datastream-M'!I349</f>
        <v>340.2</v>
      </c>
      <c r="J348">
        <f>'Datastream-M'!J349</f>
        <v>4.952</v>
      </c>
      <c r="K348" t="str">
        <f>'Datastream-M'!K349</f>
        <v>#NA</v>
      </c>
      <c r="L348">
        <f>'Datastream-M'!L349</f>
        <v>1276</v>
      </c>
      <c r="M348">
        <f>'Datastream-M'!M349</f>
        <v>212824</v>
      </c>
      <c r="N348" t="str">
        <f>'Datastream-M'!N349</f>
        <v>#NA</v>
      </c>
      <c r="O348">
        <f>'Datastream-M'!O349</f>
        <v>737</v>
      </c>
      <c r="P348">
        <f>'Datastream-M'!P349</f>
        <v>7.5</v>
      </c>
      <c r="Q348" s="8">
        <v>9</v>
      </c>
      <c r="R348" s="8">
        <v>6</v>
      </c>
      <c r="S348" s="1">
        <f>'[2]Deutschland Monatsdaten'!C348</f>
        <v>0.80114546007045606</v>
      </c>
      <c r="T348" s="1">
        <v>2.6459383425498868</v>
      </c>
      <c r="U348">
        <f>'Datastream-M'!BL349</f>
        <v>25.51</v>
      </c>
      <c r="V348" s="41">
        <f t="shared" si="14"/>
        <v>31.728855721393035</v>
      </c>
      <c r="W348">
        <f>'Datastream-M'!BM349</f>
        <v>18.97</v>
      </c>
      <c r="X348" s="41">
        <f t="shared" si="15"/>
        <v>22.610250297973774</v>
      </c>
      <c r="Y348" t="str">
        <f>'Datastream-M'!W349</f>
        <v>#NA</v>
      </c>
      <c r="Z348" t="str">
        <f>'Datastream-M'!X349</f>
        <v>#NA</v>
      </c>
      <c r="AA348" s="42" t="str">
        <f>'Datastream-M'!Y349</f>
        <v>#NA</v>
      </c>
      <c r="AB348">
        <f>'Datastream-M'!Z349</f>
        <v>98.7</v>
      </c>
      <c r="AE348">
        <f>'Datastream-M'!AC349</f>
        <v>1.1189420000000001</v>
      </c>
      <c r="AH348" t="str">
        <f>'Datastream-M'!AD349</f>
        <v>#NA</v>
      </c>
      <c r="AJ348">
        <f>'Datastream-M'!AF349</f>
        <v>95.823389000000006</v>
      </c>
      <c r="AK348">
        <f>'Datastream-M'!AG349</f>
        <v>12.92</v>
      </c>
      <c r="AL348">
        <f>'Datastream-M'!AH349</f>
        <v>59.4</v>
      </c>
      <c r="AQ348" s="2">
        <f>'Datastream-M'!AM349</f>
        <v>65.876400000000004</v>
      </c>
      <c r="AR348" s="2">
        <f>'Datastream-M'!AN349</f>
        <v>100.7488</v>
      </c>
      <c r="AS348" s="8">
        <f>'West-Deutschland-Q'!AI349</f>
        <v>28.8</v>
      </c>
      <c r="AT348" s="8">
        <f>100-'West-Deutschland-Q'!AJ349</f>
        <v>69</v>
      </c>
      <c r="AU348" s="8">
        <f>'West-Deutschland-Q'!AO349</f>
        <v>107.3</v>
      </c>
      <c r="AV348" s="19">
        <f>'[5]Deutschland Monatsdaten'!K348</f>
        <v>6.0812726707568023</v>
      </c>
      <c r="AW348" s="1">
        <f>'[5]Deutschland Monatsdaten'!J348</f>
        <v>0.69417622288337066</v>
      </c>
      <c r="AY348">
        <f>'Datastream-M'!AS349</f>
        <v>-3</v>
      </c>
      <c r="AZ348">
        <f>'Datastream-M'!AT349</f>
        <v>107.2</v>
      </c>
      <c r="BE348">
        <f>'Datastream-M'!AU349</f>
        <v>87.57</v>
      </c>
      <c r="BF348">
        <f>'Datastream-M'!AV349</f>
        <v>83.8</v>
      </c>
      <c r="BH348" s="1">
        <f>'Datastream-M'!AX349</f>
        <v>26</v>
      </c>
      <c r="BI348" s="1">
        <f>'Datastream-M'!AY349</f>
        <v>34.6</v>
      </c>
      <c r="BJ348" s="1">
        <f>'Datastream-M'!AZ349</f>
        <v>79</v>
      </c>
      <c r="BK348">
        <f>'Datastream-M'!BA349</f>
        <v>77.3</v>
      </c>
      <c r="BL348">
        <f>'Datastream-M'!BB349</f>
        <v>80.2</v>
      </c>
      <c r="BM348" s="26">
        <f>'Datastream-M'!BC349</f>
        <v>80.5</v>
      </c>
      <c r="BN348" s="26"/>
      <c r="BO348">
        <f>'Datastream-M'!AV348</f>
        <v>83.9</v>
      </c>
      <c r="BP348" s="38">
        <f t="shared" si="16"/>
        <v>80.400000000000006</v>
      </c>
      <c r="BQ348" s="30">
        <f t="shared" si="17"/>
        <v>11.546621719445689</v>
      </c>
      <c r="BU348" s="40">
        <f>'Datastream-M'!CS349</f>
        <v>97.4</v>
      </c>
      <c r="BV348" s="40">
        <f>'Datastream-M'!CT349</f>
        <v>100.3</v>
      </c>
      <c r="BX348" s="41">
        <f>'Datastream-M'!BG349</f>
        <v>4.4400000000000004</v>
      </c>
      <c r="BY348" s="41">
        <f>'Datastream-M'!BH349</f>
        <v>4.05</v>
      </c>
      <c r="BZ348" s="40"/>
      <c r="CE348" s="1">
        <v>-0.70515326065937789</v>
      </c>
      <c r="CF348" s="1">
        <v>-0.37626529655609997</v>
      </c>
      <c r="CN348" s="8">
        <f>'West-Deutschland-Q'!AP349</f>
        <v>1</v>
      </c>
      <c r="CO348" s="8">
        <f>'West-Deutschland-Q'!AQ349</f>
        <v>-8.6</v>
      </c>
      <c r="CV348">
        <f>'Datastream-M'!CF349</f>
        <v>901936</v>
      </c>
      <c r="DE348" s="8">
        <f>'West-Deutschland-Q'!AR349</f>
        <v>63</v>
      </c>
      <c r="DK348">
        <f>'Datastream-M'!CW349</f>
        <v>1.94</v>
      </c>
      <c r="DW348" s="19">
        <f>'[8]weltindexip-usd'!B228</f>
        <v>1.6675344707321782</v>
      </c>
      <c r="EB348">
        <f>'Datastream-M'!DN349</f>
        <v>4.049874</v>
      </c>
      <c r="EF348" s="1" t="str">
        <f>'Datastream-M'!DQ349</f>
        <v>#NA</v>
      </c>
    </row>
    <row r="349" spans="1:136">
      <c r="A349" s="3">
        <v>32492</v>
      </c>
      <c r="B349" t="str">
        <f>'Datastream-M'!B350</f>
        <v>#NA</v>
      </c>
      <c r="C349" s="9">
        <f>[7]Rawdata!D357</f>
        <v>103.48070648112011</v>
      </c>
      <c r="D349" s="9">
        <f>[7]Rawdata!G357</f>
        <v>106.69096847548565</v>
      </c>
      <c r="E349" s="9">
        <f>[7]Rawdata!J357</f>
        <v>100.36986924025642</v>
      </c>
      <c r="F349">
        <f>'Datastream-M'!F350</f>
        <v>57.1</v>
      </c>
      <c r="G349">
        <f>'Datastream-M'!G350</f>
        <v>1.114951</v>
      </c>
      <c r="H349">
        <f>'Datastream-M'!H350</f>
        <v>214</v>
      </c>
      <c r="I349">
        <f>'Datastream-M'!I350</f>
        <v>341.3</v>
      </c>
      <c r="J349">
        <f>'Datastream-M'!J350</f>
        <v>5.391</v>
      </c>
      <c r="K349" t="str">
        <f>'Datastream-M'!K350</f>
        <v>#NA</v>
      </c>
      <c r="L349">
        <f>'Datastream-M'!L350</f>
        <v>1327.9</v>
      </c>
      <c r="M349">
        <f>'Datastream-M'!M350</f>
        <v>224398</v>
      </c>
      <c r="N349" t="str">
        <f>'Datastream-M'!N350</f>
        <v>#NA</v>
      </c>
      <c r="O349">
        <f>'Datastream-M'!O350</f>
        <v>882</v>
      </c>
      <c r="P349">
        <f>'Datastream-M'!P350</f>
        <v>7.4</v>
      </c>
      <c r="Q349" s="8">
        <v>14</v>
      </c>
      <c r="R349" s="8">
        <v>7</v>
      </c>
      <c r="S349" s="1">
        <f>'[2]Deutschland Monatsdaten'!C349</f>
        <v>0.85912987900008519</v>
      </c>
      <c r="T349" s="1">
        <v>2.6459871930600043</v>
      </c>
      <c r="U349">
        <f>'Datastream-M'!BL350</f>
        <v>26.48</v>
      </c>
      <c r="V349" s="41">
        <f t="shared" si="14"/>
        <v>32.894409937888199</v>
      </c>
      <c r="W349">
        <f>'Datastream-M'!BM350</f>
        <v>20.399999999999999</v>
      </c>
      <c r="X349" s="41">
        <f t="shared" si="15"/>
        <v>24.3436754176611</v>
      </c>
      <c r="Y349" t="str">
        <f>'Datastream-M'!W350</f>
        <v>#NA</v>
      </c>
      <c r="Z349" t="str">
        <f>'Datastream-M'!X350</f>
        <v>#NA</v>
      </c>
      <c r="AA349" s="42" t="str">
        <f>'Datastream-M'!Y350</f>
        <v>#NA</v>
      </c>
      <c r="AB349">
        <f>'Datastream-M'!Z350</f>
        <v>98</v>
      </c>
      <c r="AE349">
        <f>'Datastream-M'!AC350</f>
        <v>1.114951</v>
      </c>
      <c r="AH349" t="str">
        <f>'Datastream-M'!AD350</f>
        <v>#NA</v>
      </c>
      <c r="AJ349">
        <f>'Datastream-M'!AF350</f>
        <v>95.041321999999994</v>
      </c>
      <c r="AK349">
        <f>'Datastream-M'!AG350</f>
        <v>15.26</v>
      </c>
      <c r="AL349">
        <f>'Datastream-M'!AH350</f>
        <v>59.6</v>
      </c>
      <c r="AQ349" s="2">
        <f>'Datastream-M'!AM350</f>
        <v>66.080500000000001</v>
      </c>
      <c r="AR349" s="2">
        <f>'Datastream-M'!AN350</f>
        <v>100.7576</v>
      </c>
      <c r="AS349" s="8">
        <f>'West-Deutschland-Q'!AI350</f>
        <v>17</v>
      </c>
      <c r="AT349" s="8">
        <f>100-'West-Deutschland-Q'!AJ350</f>
        <v>63</v>
      </c>
      <c r="AU349" s="8">
        <f>'West-Deutschland-Q'!AO350</f>
        <v>108.1</v>
      </c>
      <c r="AV349" s="19">
        <f>'[5]Deutschland Monatsdaten'!K349</f>
        <v>6.1079132427288645</v>
      </c>
      <c r="AW349" s="1">
        <f>'[5]Deutschland Monatsdaten'!J349</f>
        <v>0.5759632987990736</v>
      </c>
      <c r="AY349">
        <f>'Datastream-M'!AS350</f>
        <v>-2.4</v>
      </c>
      <c r="AZ349">
        <f>'Datastream-M'!AT350</f>
        <v>107.8</v>
      </c>
      <c r="BE349">
        <f>'Datastream-M'!AU350</f>
        <v>87.3</v>
      </c>
      <c r="BF349">
        <f>'Datastream-M'!AV350</f>
        <v>84.9</v>
      </c>
      <c r="BH349" s="1">
        <f>'Datastream-M'!AX350</f>
        <v>30</v>
      </c>
      <c r="BI349" s="1">
        <f>'Datastream-M'!AY350</f>
        <v>38.299999999999997</v>
      </c>
      <c r="BJ349" s="1">
        <f>'Datastream-M'!AZ350</f>
        <v>81.3</v>
      </c>
      <c r="BK349">
        <f>'Datastream-M'!BA350</f>
        <v>79.400000000000006</v>
      </c>
      <c r="BL349">
        <f>'Datastream-M'!BB350</f>
        <v>82.7</v>
      </c>
      <c r="BM349" s="26">
        <f>'Datastream-M'!BC350</f>
        <v>80.900000000000006</v>
      </c>
      <c r="BN349" s="26"/>
      <c r="BO349">
        <f>'Datastream-M'!AV349</f>
        <v>83.8</v>
      </c>
      <c r="BP349" s="38">
        <f t="shared" si="16"/>
        <v>80.5</v>
      </c>
      <c r="BQ349" s="30">
        <f t="shared" si="17"/>
        <v>13.68670013301033</v>
      </c>
      <c r="BU349" s="40">
        <f>'Datastream-M'!CS350</f>
        <v>96.9</v>
      </c>
      <c r="BV349" s="40">
        <f>'Datastream-M'!CT350</f>
        <v>99.7</v>
      </c>
      <c r="BX349" s="41">
        <f>'Datastream-M'!BG350</f>
        <v>4.58</v>
      </c>
      <c r="BY349" s="41">
        <f>'Datastream-M'!BH350</f>
        <v>3.76</v>
      </c>
      <c r="BZ349" s="40"/>
      <c r="CE349" s="1">
        <v>-0.40952350539790111</v>
      </c>
      <c r="CF349" s="1">
        <v>-0.49861367868192219</v>
      </c>
      <c r="CN349" s="8">
        <f>'West-Deutschland-Q'!AP350</f>
        <v>3.3</v>
      </c>
      <c r="CO349" s="8">
        <f>'West-Deutschland-Q'!AQ350</f>
        <v>0</v>
      </c>
      <c r="CV349">
        <f>'Datastream-M'!CF350</f>
        <v>915693</v>
      </c>
      <c r="DE349" s="8">
        <f>'West-Deutschland-Q'!AR350</f>
        <v>57.7</v>
      </c>
      <c r="DK349">
        <f>'Datastream-M'!CW350</f>
        <v>1.84</v>
      </c>
      <c r="DW349" s="19">
        <f>'[8]weltindexip-usd'!B229</f>
        <v>1.6788424542846718</v>
      </c>
      <c r="EB349">
        <f>'Datastream-M'!DN350</f>
        <v>4.1034040000000003</v>
      </c>
      <c r="EF349" s="1" t="str">
        <f>'Datastream-M'!DQ350</f>
        <v>#NA</v>
      </c>
    </row>
    <row r="350" spans="1:136">
      <c r="A350" s="3">
        <v>32523</v>
      </c>
      <c r="B350" t="str">
        <f>'Datastream-M'!B351</f>
        <v>#NA</v>
      </c>
      <c r="C350" s="9">
        <f>[7]Rawdata!D358</f>
        <v>102.91277522233256</v>
      </c>
      <c r="D350" s="9">
        <f>[7]Rawdata!G358</f>
        <v>105.68467693250494</v>
      </c>
      <c r="E350" s="9">
        <f>[7]Rawdata!J358</f>
        <v>100.21634066069791</v>
      </c>
      <c r="F350">
        <f>'Datastream-M'!F351</f>
        <v>56.7</v>
      </c>
      <c r="G350">
        <f>'Datastream-M'!G351</f>
        <v>1.066095</v>
      </c>
      <c r="H350">
        <f>'Datastream-M'!H351</f>
        <v>211.9</v>
      </c>
      <c r="I350">
        <f>'Datastream-M'!I351</f>
        <v>344</v>
      </c>
      <c r="J350">
        <f>'Datastream-M'!J351</f>
        <v>5.6980000000000004</v>
      </c>
      <c r="K350" t="str">
        <f>'Datastream-M'!K351</f>
        <v>#NA</v>
      </c>
      <c r="L350">
        <f>'Datastream-M'!L351</f>
        <v>1312.7</v>
      </c>
      <c r="M350">
        <f>'Datastream-M'!M351</f>
        <v>187748</v>
      </c>
      <c r="N350" t="str">
        <f>'Datastream-M'!N351</f>
        <v>#NA</v>
      </c>
      <c r="O350">
        <f>'Datastream-M'!O351</f>
        <v>856</v>
      </c>
      <c r="P350">
        <f>'Datastream-M'!P351</f>
        <v>7.3</v>
      </c>
      <c r="Q350" s="8">
        <v>17</v>
      </c>
      <c r="R350" s="8">
        <v>5</v>
      </c>
      <c r="S350" s="1">
        <f>'[2]Deutschland Monatsdaten'!C350</f>
        <v>0.81032213900265315</v>
      </c>
      <c r="T350" s="1">
        <v>2.6609192544027147</v>
      </c>
      <c r="U350">
        <f>'Datastream-M'!BL351</f>
        <v>26.59</v>
      </c>
      <c r="V350" s="41">
        <f t="shared" si="14"/>
        <v>32.867737948084056</v>
      </c>
      <c r="W350">
        <f>'Datastream-M'!BM351</f>
        <v>20.3</v>
      </c>
      <c r="X350" s="41">
        <f t="shared" si="15"/>
        <v>23.910482921083627</v>
      </c>
      <c r="Y350" t="str">
        <f>'Datastream-M'!W351</f>
        <v>#NA</v>
      </c>
      <c r="Z350" t="str">
        <f>'Datastream-M'!X351</f>
        <v>#NA</v>
      </c>
      <c r="AA350" s="42" t="str">
        <f>'Datastream-M'!Y351</f>
        <v>#NA</v>
      </c>
      <c r="AB350">
        <f>'Datastream-M'!Z351</f>
        <v>97.1</v>
      </c>
      <c r="AE350">
        <f>'Datastream-M'!AC351</f>
        <v>1.066095</v>
      </c>
      <c r="AH350" t="str">
        <f>'Datastream-M'!AD351</f>
        <v>#NA</v>
      </c>
      <c r="AJ350">
        <f>'Datastream-M'!AF351</f>
        <v>93.75</v>
      </c>
      <c r="AK350">
        <f>'Datastream-M'!AG351</f>
        <v>17.079999999999998</v>
      </c>
      <c r="AL350">
        <f>'Datastream-M'!AH351</f>
        <v>59.8</v>
      </c>
      <c r="AQ350" s="2">
        <f>'Datastream-M'!AM351</f>
        <v>66.272499999999994</v>
      </c>
      <c r="AR350" s="2">
        <f>'Datastream-M'!AN351</f>
        <v>100.7457</v>
      </c>
      <c r="AS350" s="8">
        <f>'West-Deutschland-Q'!AI351</f>
        <v>-37.6</v>
      </c>
      <c r="AT350" s="8">
        <f>100-'West-Deutschland-Q'!AJ351</f>
        <v>78</v>
      </c>
      <c r="AU350" s="8">
        <f>'West-Deutschland-Q'!AO351</f>
        <v>106.2</v>
      </c>
      <c r="AV350" s="19">
        <f>'[5]Deutschland Monatsdaten'!K350</f>
        <v>6.1270698483895227</v>
      </c>
      <c r="AW350" s="1">
        <f>'[5]Deutschland Monatsdaten'!J350</f>
        <v>0.65874042460126847</v>
      </c>
      <c r="AY350">
        <f>'Datastream-M'!AS351</f>
        <v>-4.2</v>
      </c>
      <c r="AZ350">
        <f>'Datastream-M'!AT351</f>
        <v>107.4</v>
      </c>
      <c r="BE350">
        <f>'Datastream-M'!AU351</f>
        <v>86.42</v>
      </c>
      <c r="BF350">
        <f>'Datastream-M'!AV351</f>
        <v>86.3</v>
      </c>
      <c r="BH350" s="1">
        <f>'Datastream-M'!AX351</f>
        <v>33.1</v>
      </c>
      <c r="BI350" s="1">
        <f>'Datastream-M'!AY351</f>
        <v>41.1</v>
      </c>
      <c r="BJ350" s="1">
        <f>'Datastream-M'!AZ351</f>
        <v>82.2</v>
      </c>
      <c r="BK350">
        <f>'Datastream-M'!BA351</f>
        <v>79.900000000000006</v>
      </c>
      <c r="BL350">
        <f>'Datastream-M'!BB351</f>
        <v>83.9</v>
      </c>
      <c r="BM350" s="26">
        <f>'Datastream-M'!BC351</f>
        <v>81.099999999999994</v>
      </c>
      <c r="BN350" s="26"/>
      <c r="BO350">
        <f>'Datastream-M'!AV350</f>
        <v>84.9</v>
      </c>
      <c r="BP350" s="38">
        <f t="shared" si="16"/>
        <v>80.900000000000006</v>
      </c>
      <c r="BQ350" s="30">
        <f t="shared" si="17"/>
        <v>16.021086300939409</v>
      </c>
      <c r="BU350" s="40">
        <f>'Datastream-M'!CS351</f>
        <v>96.6</v>
      </c>
      <c r="BV350" s="40">
        <f>'Datastream-M'!CT351</f>
        <v>97.9</v>
      </c>
      <c r="BX350" s="41">
        <f>'Datastream-M'!BG351</f>
        <v>4.49</v>
      </c>
      <c r="BY350" s="41">
        <f>'Datastream-M'!BH351</f>
        <v>3.92</v>
      </c>
      <c r="BZ350" s="40"/>
      <c r="CE350" s="1">
        <v>-0.39184861989034708</v>
      </c>
      <c r="CF350" s="1">
        <v>-0.9596885829026004</v>
      </c>
      <c r="CN350" s="8">
        <f>'West-Deutschland-Q'!AP351</f>
        <v>1.2</v>
      </c>
      <c r="CO350" s="8">
        <f>'West-Deutschland-Q'!AQ351</f>
        <v>-7</v>
      </c>
      <c r="CV350">
        <f>'Datastream-M'!CF351</f>
        <v>913107</v>
      </c>
      <c r="DE350" s="8">
        <f>'West-Deutschland-Q'!AR351</f>
        <v>51.7</v>
      </c>
      <c r="DK350">
        <f>'Datastream-M'!CW351</f>
        <v>1.99</v>
      </c>
      <c r="DW350" s="19">
        <f>'[8]weltindexip-usd'!B230</f>
        <v>1.682854903401811</v>
      </c>
      <c r="EB350">
        <f>'Datastream-M'!DN351</f>
        <v>4.0600899999999998</v>
      </c>
      <c r="EF350" s="1" t="str">
        <f>'Datastream-M'!DQ351</f>
        <v>#NA</v>
      </c>
    </row>
    <row r="351" spans="1:136">
      <c r="A351" s="3">
        <v>32554</v>
      </c>
      <c r="B351" t="str">
        <f>'Datastream-M'!B352</f>
        <v>#NA</v>
      </c>
      <c r="C351" s="9">
        <f>[7]Rawdata!D359</f>
        <v>103.9147242882738</v>
      </c>
      <c r="D351" s="9">
        <f>[7]Rawdata!G359</f>
        <v>106.74344253268578</v>
      </c>
      <c r="E351" s="9">
        <f>[7]Rawdata!J359</f>
        <v>101.16411655404987</v>
      </c>
      <c r="F351">
        <f>'Datastream-M'!F352</f>
        <v>58.7</v>
      </c>
      <c r="G351">
        <f>'Datastream-M'!G352</f>
        <v>1.0572330000000001</v>
      </c>
      <c r="H351">
        <f>'Datastream-M'!H352</f>
        <v>213.2</v>
      </c>
      <c r="I351">
        <f>'Datastream-M'!I352</f>
        <v>347</v>
      </c>
      <c r="J351">
        <f>'Datastream-M'!J352</f>
        <v>6.4279999999999999</v>
      </c>
      <c r="K351" t="str">
        <f>'Datastream-M'!K352</f>
        <v>#NA</v>
      </c>
      <c r="L351">
        <f>'Datastream-M'!L352</f>
        <v>1288.7</v>
      </c>
      <c r="M351">
        <f>'Datastream-M'!M352</f>
        <v>213495</v>
      </c>
      <c r="N351" t="str">
        <f>'Datastream-M'!N352</f>
        <v>#NA</v>
      </c>
      <c r="O351">
        <f>'Datastream-M'!O352</f>
        <v>798</v>
      </c>
      <c r="P351">
        <f>'Datastream-M'!P352</f>
        <v>7.2</v>
      </c>
      <c r="Q351" s="8">
        <v>17</v>
      </c>
      <c r="R351" s="8">
        <v>5</v>
      </c>
      <c r="S351" s="1">
        <f>'[2]Deutschland Monatsdaten'!C351</f>
        <v>0.79540717287842544</v>
      </c>
      <c r="T351" s="1">
        <v>2.6569999251855094</v>
      </c>
      <c r="U351">
        <f>'Datastream-M'!BL352</f>
        <v>27</v>
      </c>
      <c r="V351" s="41">
        <f t="shared" si="14"/>
        <v>33.292231812577064</v>
      </c>
      <c r="W351">
        <f>'Datastream-M'!BM352</f>
        <v>20.81</v>
      </c>
      <c r="X351" s="41">
        <f t="shared" si="15"/>
        <v>24.113557358053303</v>
      </c>
      <c r="Y351" t="str">
        <f>'Datastream-M'!W352</f>
        <v>#NA</v>
      </c>
      <c r="Z351" t="str">
        <f>'Datastream-M'!X352</f>
        <v>#NA</v>
      </c>
      <c r="AA351" s="42" t="str">
        <f>'Datastream-M'!Y352</f>
        <v>#NA</v>
      </c>
      <c r="AB351">
        <f>'Datastream-M'!Z352</f>
        <v>97</v>
      </c>
      <c r="AE351">
        <f>'Datastream-M'!AC352</f>
        <v>1.0572330000000001</v>
      </c>
      <c r="AH351" t="str">
        <f>'Datastream-M'!AD352</f>
        <v>#NA</v>
      </c>
      <c r="AJ351">
        <f>'Datastream-M'!AF352</f>
        <v>93.872832000000002</v>
      </c>
      <c r="AK351">
        <f>'Datastream-M'!AG352</f>
        <v>16.649999999999999</v>
      </c>
      <c r="AL351">
        <f>'Datastream-M'!AH352</f>
        <v>59.9</v>
      </c>
      <c r="AQ351" s="2">
        <f>'Datastream-M'!AM352</f>
        <v>66.468299999999999</v>
      </c>
      <c r="AR351" s="2">
        <f>'Datastream-M'!AN352</f>
        <v>100.7377</v>
      </c>
      <c r="AS351" s="8">
        <f>'West-Deutschland-Q'!AI352</f>
        <v>-31.2</v>
      </c>
      <c r="AT351" s="8">
        <f>100-'West-Deutschland-Q'!AJ352</f>
        <v>79</v>
      </c>
      <c r="AU351" s="8">
        <f>'West-Deutschland-Q'!AO352</f>
        <v>107.2</v>
      </c>
      <c r="AV351" s="19">
        <f>'[5]Deutschland Monatsdaten'!K351</f>
        <v>6.1595415875221589</v>
      </c>
      <c r="AW351" s="1">
        <f>'[5]Deutschland Monatsdaten'!J351</f>
        <v>0.60603395996040932</v>
      </c>
      <c r="AY351">
        <f>'Datastream-M'!AS352</f>
        <v>-3.8</v>
      </c>
      <c r="AZ351">
        <f>'Datastream-M'!AT352</f>
        <v>108.3</v>
      </c>
      <c r="BE351">
        <f>'Datastream-M'!AU352</f>
        <v>86.16</v>
      </c>
      <c r="BF351">
        <f>'Datastream-M'!AV352</f>
        <v>86.5</v>
      </c>
      <c r="BH351" s="1">
        <f>'Datastream-M'!AX352</f>
        <v>32.9</v>
      </c>
      <c r="BI351" s="1">
        <f>'Datastream-M'!AY352</f>
        <v>40.299999999999997</v>
      </c>
      <c r="BJ351" s="1">
        <f>'Datastream-M'!AZ352</f>
        <v>79</v>
      </c>
      <c r="BK351">
        <f>'Datastream-M'!BA352</f>
        <v>77</v>
      </c>
      <c r="BL351">
        <f>'Datastream-M'!BB352</f>
        <v>80.400000000000006</v>
      </c>
      <c r="BM351" s="26">
        <f>'Datastream-M'!BC352</f>
        <v>81.3</v>
      </c>
      <c r="BN351" s="26"/>
      <c r="BO351">
        <f>'Datastream-M'!AV351</f>
        <v>86.3</v>
      </c>
      <c r="BP351" s="38">
        <f t="shared" si="16"/>
        <v>81.099999999999994</v>
      </c>
      <c r="BQ351" s="30">
        <f t="shared" si="17"/>
        <v>15.748657107752026</v>
      </c>
      <c r="BU351" s="40">
        <f>'Datastream-M'!CS352</f>
        <v>96.5</v>
      </c>
      <c r="BV351" s="40">
        <f>'Datastream-M'!CT352</f>
        <v>97.5</v>
      </c>
      <c r="BX351" s="41">
        <f>'Datastream-M'!BG352</f>
        <v>4.8</v>
      </c>
      <c r="BY351" s="41">
        <f>'Datastream-M'!BH352</f>
        <v>4.0999999999999996</v>
      </c>
      <c r="BZ351" s="40"/>
      <c r="CE351" s="1">
        <v>-0.58271470048584029</v>
      </c>
      <c r="CF351" s="1">
        <v>-1.0086049283192502</v>
      </c>
      <c r="CN351" s="8">
        <f>'West-Deutschland-Q'!AP352</f>
        <v>6.1</v>
      </c>
      <c r="CO351" s="8">
        <f>'West-Deutschland-Q'!AQ352</f>
        <v>-5</v>
      </c>
      <c r="CV351">
        <f>'Datastream-M'!CF352</f>
        <v>918619</v>
      </c>
      <c r="DE351" s="8">
        <f>'West-Deutschland-Q'!AR352</f>
        <v>52.4</v>
      </c>
      <c r="DK351">
        <f>'Datastream-M'!CW352</f>
        <v>2.2999999999999998</v>
      </c>
      <c r="DW351" s="19">
        <f>'[8]weltindexip-usd'!B231</f>
        <v>1.6738845953177657</v>
      </c>
      <c r="EB351">
        <f>'Datastream-M'!DN352</f>
        <v>4.0183730000000004</v>
      </c>
      <c r="EF351" s="1" t="str">
        <f>'Datastream-M'!DQ352</f>
        <v>#NA</v>
      </c>
    </row>
    <row r="352" spans="1:136">
      <c r="A352" s="3">
        <v>32582</v>
      </c>
      <c r="B352" t="str">
        <f>'Datastream-M'!B353</f>
        <v>#NA</v>
      </c>
      <c r="C352" s="9">
        <f>[7]Rawdata!D360</f>
        <v>104.19587542294637</v>
      </c>
      <c r="D352" s="9">
        <f>[7]Rawdata!G360</f>
        <v>108.05151247266475</v>
      </c>
      <c r="E352" s="9">
        <f>[7]Rawdata!J360</f>
        <v>100.48094238765741</v>
      </c>
      <c r="F352">
        <f>'Datastream-M'!F353</f>
        <v>59.9</v>
      </c>
      <c r="G352">
        <f>'Datastream-M'!G353</f>
        <v>1.0482860000000001</v>
      </c>
      <c r="H352">
        <f>'Datastream-M'!H353</f>
        <v>204.8</v>
      </c>
      <c r="I352">
        <f>'Datastream-M'!I353</f>
        <v>350.7</v>
      </c>
      <c r="J352">
        <f>'Datastream-M'!J353</f>
        <v>6.6740000000000004</v>
      </c>
      <c r="K352" t="str">
        <f>'Datastream-M'!K353</f>
        <v>#NA</v>
      </c>
      <c r="L352">
        <f>'Datastream-M'!L353</f>
        <v>1322.7</v>
      </c>
      <c r="M352">
        <f>'Datastream-M'!M353</f>
        <v>306527</v>
      </c>
      <c r="N352" t="str">
        <f>'Datastream-M'!N353</f>
        <v>#NA</v>
      </c>
      <c r="O352">
        <f>'Datastream-M'!O353</f>
        <v>886</v>
      </c>
      <c r="P352">
        <f>'Datastream-M'!P353</f>
        <v>7.1</v>
      </c>
      <c r="Q352" s="8">
        <v>16</v>
      </c>
      <c r="R352" s="8">
        <v>4</v>
      </c>
      <c r="S352" s="1">
        <f>'[2]Deutschland Monatsdaten'!C352</f>
        <v>0.60562543483081599</v>
      </c>
      <c r="T352" s="1">
        <v>2.6568218640932453</v>
      </c>
      <c r="U352">
        <f>'Datastream-M'!BL353</f>
        <v>26.79</v>
      </c>
      <c r="V352" s="41">
        <f t="shared" si="14"/>
        <v>32.952029520295198</v>
      </c>
      <c r="W352">
        <f>'Datastream-M'!BM353</f>
        <v>20.55</v>
      </c>
      <c r="X352" s="41">
        <f t="shared" si="15"/>
        <v>23.757225433526013</v>
      </c>
      <c r="Y352" t="str">
        <f>'Datastream-M'!W353</f>
        <v>#NA</v>
      </c>
      <c r="Z352" t="str">
        <f>'Datastream-M'!X353</f>
        <v>#NA</v>
      </c>
      <c r="AA352" s="42" t="str">
        <f>'Datastream-M'!Y353</f>
        <v>#NA</v>
      </c>
      <c r="AB352">
        <f>'Datastream-M'!Z353</f>
        <v>96.9</v>
      </c>
      <c r="AE352">
        <f>'Datastream-M'!AC353</f>
        <v>1.0482860000000001</v>
      </c>
      <c r="AH352" t="str">
        <f>'Datastream-M'!AD353</f>
        <v>#NA</v>
      </c>
      <c r="AJ352">
        <f>'Datastream-M'!AF353</f>
        <v>93.470789999999994</v>
      </c>
      <c r="AK352">
        <f>'Datastream-M'!AG353</f>
        <v>18.86</v>
      </c>
      <c r="AL352">
        <f>'Datastream-M'!AH353</f>
        <v>60.1</v>
      </c>
      <c r="AQ352" s="2">
        <f>'Datastream-M'!AM353</f>
        <v>66.673400000000001</v>
      </c>
      <c r="AR352" s="2">
        <f>'Datastream-M'!AN353</f>
        <v>100.7418</v>
      </c>
      <c r="AS352" s="8">
        <f>'West-Deutschland-Q'!AI353</f>
        <v>0.6</v>
      </c>
      <c r="AT352" s="8">
        <f>100-'West-Deutschland-Q'!AJ353</f>
        <v>92</v>
      </c>
      <c r="AU352" s="8">
        <f>'West-Deutschland-Q'!AO353</f>
        <v>109.5</v>
      </c>
      <c r="AV352" s="19">
        <f>'[5]Deutschland Monatsdaten'!K352</f>
        <v>6.1841055737860584</v>
      </c>
      <c r="AW352" s="1">
        <f>'[5]Deutschland Monatsdaten'!J352</f>
        <v>0.52878309576432148</v>
      </c>
      <c r="AY352">
        <f>'Datastream-M'!AS353</f>
        <v>-3.5</v>
      </c>
      <c r="AZ352">
        <f>'Datastream-M'!AT353</f>
        <v>108.9</v>
      </c>
      <c r="BE352">
        <f>'Datastream-M'!AU353</f>
        <v>86.32</v>
      </c>
      <c r="BF352">
        <f>'Datastream-M'!AV353</f>
        <v>87.3</v>
      </c>
      <c r="BH352" s="1">
        <f>'Datastream-M'!AX353</f>
        <v>35.9</v>
      </c>
      <c r="BI352" s="1">
        <f>'Datastream-M'!AY353</f>
        <v>42.8</v>
      </c>
      <c r="BJ352" s="1">
        <f>'Datastream-M'!AZ353</f>
        <v>78.400000000000006</v>
      </c>
      <c r="BK352">
        <f>'Datastream-M'!BA353</f>
        <v>77.5</v>
      </c>
      <c r="BL352">
        <f>'Datastream-M'!BB353</f>
        <v>79</v>
      </c>
      <c r="BM352" s="26">
        <f>'Datastream-M'!BC353</f>
        <v>81.599999999999994</v>
      </c>
      <c r="BN352" s="26"/>
      <c r="BO352">
        <f>'Datastream-M'!AV352</f>
        <v>86.5</v>
      </c>
      <c r="BP352" s="38">
        <f t="shared" si="16"/>
        <v>81.3</v>
      </c>
      <c r="BQ352" s="30">
        <f t="shared" si="17"/>
        <v>17.991273373869344</v>
      </c>
      <c r="BU352" s="40">
        <f>'Datastream-M'!CS353</f>
        <v>96.2</v>
      </c>
      <c r="BV352" s="40">
        <f>'Datastream-M'!CT353</f>
        <v>97.9</v>
      </c>
      <c r="BX352" s="41">
        <f>'Datastream-M'!BG353</f>
        <v>4.74</v>
      </c>
      <c r="BY352" s="41">
        <f>'Datastream-M'!BH353</f>
        <v>4.1500000000000004</v>
      </c>
      <c r="BZ352" s="40"/>
      <c r="CE352" s="1">
        <v>-0.94938714934021995</v>
      </c>
      <c r="CF352" s="1">
        <v>-0.48652684947830221</v>
      </c>
      <c r="CN352" s="8">
        <f>'West-Deutschland-Q'!AP353</f>
        <v>2.9</v>
      </c>
      <c r="CO352" s="8">
        <f>'West-Deutschland-Q'!AQ353</f>
        <v>-4.5</v>
      </c>
      <c r="CV352">
        <f>'Datastream-M'!CF353</f>
        <v>923658</v>
      </c>
      <c r="DE352" s="8">
        <f>'West-Deutschland-Q'!AR353</f>
        <v>57.4</v>
      </c>
      <c r="DK352">
        <f>'Datastream-M'!CW353</f>
        <v>2.15</v>
      </c>
      <c r="DW352" s="19">
        <f>'[8]weltindexip-usd'!B232</f>
        <v>1.6889410673461169</v>
      </c>
      <c r="EB352">
        <f>'Datastream-M'!DN353</f>
        <v>4.0828420000000003</v>
      </c>
      <c r="EF352" s="1" t="str">
        <f>'Datastream-M'!DQ353</f>
        <v>#NA</v>
      </c>
    </row>
    <row r="353" spans="1:136">
      <c r="A353" s="3">
        <v>32613</v>
      </c>
      <c r="B353" t="str">
        <f>'Datastream-M'!B354</f>
        <v>#NA</v>
      </c>
      <c r="C353" s="9">
        <f>[7]Rawdata!D361</f>
        <v>104.50580576120892</v>
      </c>
      <c r="D353" s="9">
        <f>[7]Rawdata!G361</f>
        <v>108.48893789222321</v>
      </c>
      <c r="E353" s="9">
        <f>[7]Rawdata!J361</f>
        <v>100.67200870221194</v>
      </c>
      <c r="F353">
        <f>'Datastream-M'!F354</f>
        <v>61.5</v>
      </c>
      <c r="G353">
        <f>'Datastream-M'!G354</f>
        <v>1.046594</v>
      </c>
      <c r="H353">
        <f>'Datastream-M'!H354</f>
        <v>205.5</v>
      </c>
      <c r="I353">
        <f>'Datastream-M'!I354</f>
        <v>352.2</v>
      </c>
      <c r="J353">
        <f>'Datastream-M'!J354</f>
        <v>6.48</v>
      </c>
      <c r="K353" t="str">
        <f>'Datastream-M'!K354</f>
        <v>#NA</v>
      </c>
      <c r="L353">
        <f>'Datastream-M'!L354</f>
        <v>1370.9</v>
      </c>
      <c r="M353">
        <f>'Datastream-M'!M354</f>
        <v>294072</v>
      </c>
      <c r="N353" t="str">
        <f>'Datastream-M'!N354</f>
        <v>#NA</v>
      </c>
      <c r="O353">
        <f>'Datastream-M'!O354</f>
        <v>789</v>
      </c>
      <c r="P353">
        <f>'Datastream-M'!P354</f>
        <v>7.2</v>
      </c>
      <c r="Q353" s="8">
        <v>13</v>
      </c>
      <c r="R353" s="8">
        <v>4</v>
      </c>
      <c r="S353" s="1">
        <f>'[2]Deutschland Monatsdaten'!C353</f>
        <v>0.58594659438653907</v>
      </c>
      <c r="T353" s="1">
        <v>2.6978236381659948</v>
      </c>
      <c r="U353">
        <f>'Datastream-M'!BL354</f>
        <v>27.2</v>
      </c>
      <c r="V353" s="41">
        <f t="shared" si="14"/>
        <v>33.333333333333336</v>
      </c>
      <c r="W353">
        <f>'Datastream-M'!BM354</f>
        <v>21.37</v>
      </c>
      <c r="X353" s="41">
        <f t="shared" si="15"/>
        <v>24.478808705612831</v>
      </c>
      <c r="Y353" t="str">
        <f>'Datastream-M'!W354</f>
        <v>#NA</v>
      </c>
      <c r="Z353" t="str">
        <f>'Datastream-M'!X354</f>
        <v>#NA</v>
      </c>
      <c r="AA353" s="42" t="str">
        <f>'Datastream-M'!Y354</f>
        <v>#NA</v>
      </c>
      <c r="AB353">
        <f>'Datastream-M'!Z354</f>
        <v>97</v>
      </c>
      <c r="AE353">
        <f>'Datastream-M'!AC354</f>
        <v>1.046594</v>
      </c>
      <c r="AH353" t="str">
        <f>'Datastream-M'!AD354</f>
        <v>#NA</v>
      </c>
      <c r="AJ353">
        <f>'Datastream-M'!AF354</f>
        <v>92.954544999999996</v>
      </c>
      <c r="AK353">
        <f>'Datastream-M'!AG354</f>
        <v>19.940000000000001</v>
      </c>
      <c r="AL353">
        <f>'Datastream-M'!AH354</f>
        <v>60.3</v>
      </c>
      <c r="AQ353" s="2">
        <f>'Datastream-M'!AM354</f>
        <v>66.887600000000006</v>
      </c>
      <c r="AR353" s="2">
        <f>'Datastream-M'!AN354</f>
        <v>100.758</v>
      </c>
      <c r="AS353" s="8">
        <f>'West-Deutschland-Q'!AI354</f>
        <v>19.100000000000001</v>
      </c>
      <c r="AT353" s="8">
        <f>100-'West-Deutschland-Q'!AJ354</f>
        <v>92</v>
      </c>
      <c r="AU353" s="8">
        <f>'West-Deutschland-Q'!AO354</f>
        <v>110.1</v>
      </c>
      <c r="AV353" s="19">
        <f>'[5]Deutschland Monatsdaten'!K353</f>
        <v>6.2227691216516661</v>
      </c>
      <c r="AW353" s="1">
        <f>'[5]Deutschland Monatsdaten'!J353</f>
        <v>0.5003239631568619</v>
      </c>
      <c r="AY353">
        <f>'Datastream-M'!AS354</f>
        <v>-3.2</v>
      </c>
      <c r="AZ353">
        <f>'Datastream-M'!AT354</f>
        <v>108.2</v>
      </c>
      <c r="BE353">
        <f>'Datastream-M'!AU354</f>
        <v>86.4</v>
      </c>
      <c r="BF353">
        <f>'Datastream-M'!AV354</f>
        <v>87.9</v>
      </c>
      <c r="BH353" s="1">
        <f>'Datastream-M'!AX354</f>
        <v>38.1</v>
      </c>
      <c r="BI353" s="1">
        <f>'Datastream-M'!AY354</f>
        <v>44.5</v>
      </c>
      <c r="BJ353" s="1">
        <f>'Datastream-M'!AZ354</f>
        <v>77.5</v>
      </c>
      <c r="BK353">
        <f>'Datastream-M'!BA354</f>
        <v>75.900000000000006</v>
      </c>
      <c r="BL353">
        <f>'Datastream-M'!BB354</f>
        <v>78.599999999999994</v>
      </c>
      <c r="BM353" s="26">
        <f>'Datastream-M'!BC354</f>
        <v>81.599999999999994</v>
      </c>
      <c r="BN353" s="26"/>
      <c r="BO353">
        <f>'Datastream-M'!AV353</f>
        <v>87.3</v>
      </c>
      <c r="BP353" s="38">
        <f t="shared" si="16"/>
        <v>81.599999999999994</v>
      </c>
      <c r="BQ353" s="30">
        <f t="shared" si="17"/>
        <v>19.052278151795253</v>
      </c>
      <c r="BU353" s="40">
        <f>'Datastream-M'!CS354</f>
        <v>96.1</v>
      </c>
      <c r="BV353" s="40">
        <f>'Datastream-M'!CT354</f>
        <v>98.2</v>
      </c>
      <c r="BX353" s="41">
        <f>'Datastream-M'!BG354</f>
        <v>5.12</v>
      </c>
      <c r="BY353" s="41">
        <f>'Datastream-M'!BH354</f>
        <v>4.1399999999999997</v>
      </c>
      <c r="BZ353" s="40"/>
      <c r="CE353" s="1">
        <v>-0.86113017198601538</v>
      </c>
      <c r="CF353" s="1">
        <v>-0.66060502130789589</v>
      </c>
      <c r="CN353" s="8">
        <f>'West-Deutschland-Q'!AP354</f>
        <v>0.9</v>
      </c>
      <c r="CO353" s="8">
        <f>'West-Deutschland-Q'!AQ354</f>
        <v>0.9</v>
      </c>
      <c r="CV353">
        <f>'Datastream-M'!CF354</f>
        <v>927172</v>
      </c>
      <c r="DE353" s="8">
        <f>'West-Deutschland-Q'!AR354</f>
        <v>63.5</v>
      </c>
      <c r="DK353">
        <f>'Datastream-M'!CW354</f>
        <v>2.25</v>
      </c>
      <c r="DW353" s="19">
        <f>'[8]weltindexip-usd'!B233</f>
        <v>1.694109573802417</v>
      </c>
      <c r="EB353">
        <f>'Datastream-M'!DN354</f>
        <v>4.1918340000000001</v>
      </c>
      <c r="EF353" s="1" t="str">
        <f>'Datastream-M'!DQ354</f>
        <v>#NA</v>
      </c>
    </row>
    <row r="354" spans="1:136">
      <c r="A354" s="3">
        <v>32643</v>
      </c>
      <c r="B354" t="str">
        <f>'Datastream-M'!B355</f>
        <v>#NA</v>
      </c>
      <c r="C354" s="9">
        <f>[7]Rawdata!D362</f>
        <v>104.23927858266937</v>
      </c>
      <c r="D354" s="9">
        <f>[7]Rawdata!G362</f>
        <v>108.29078874626357</v>
      </c>
      <c r="E354" s="9">
        <f>[7]Rawdata!J362</f>
        <v>100.34236838051933</v>
      </c>
      <c r="F354">
        <f>'Datastream-M'!F355</f>
        <v>58.9</v>
      </c>
      <c r="G354">
        <f>'Datastream-M'!G355</f>
        <v>1.004737</v>
      </c>
      <c r="H354">
        <f>'Datastream-M'!H355</f>
        <v>212.5</v>
      </c>
      <c r="I354">
        <f>'Datastream-M'!I355</f>
        <v>353</v>
      </c>
      <c r="J354">
        <f>'Datastream-M'!J355</f>
        <v>6.9829999999999997</v>
      </c>
      <c r="K354" t="str">
        <f>'Datastream-M'!K355</f>
        <v>#NA</v>
      </c>
      <c r="L354">
        <f>'Datastream-M'!L355</f>
        <v>1407.3</v>
      </c>
      <c r="M354">
        <f>'Datastream-M'!M355</f>
        <v>248036</v>
      </c>
      <c r="N354" t="str">
        <f>'Datastream-M'!N355</f>
        <v>#NA</v>
      </c>
      <c r="O354">
        <f>'Datastream-M'!O355</f>
        <v>815</v>
      </c>
      <c r="P354">
        <f>'Datastream-M'!P355</f>
        <v>7.2</v>
      </c>
      <c r="Q354" s="8">
        <v>14</v>
      </c>
      <c r="R354" s="8">
        <v>3</v>
      </c>
      <c r="S354" s="1">
        <f>'[2]Deutschland Monatsdaten'!C354</f>
        <v>0.62803125472629473</v>
      </c>
      <c r="T354" s="1">
        <v>2.6710435578489702</v>
      </c>
      <c r="U354">
        <f>'Datastream-M'!BL355</f>
        <v>26.64</v>
      </c>
      <c r="V354" s="41">
        <f t="shared" si="14"/>
        <v>32.647058823529413</v>
      </c>
      <c r="W354">
        <f>'Datastream-M'!BM355</f>
        <v>21.37</v>
      </c>
      <c r="X354" s="41">
        <f t="shared" si="15"/>
        <v>24.311717861205913</v>
      </c>
      <c r="Y354" t="str">
        <f>'Datastream-M'!W355</f>
        <v>#NA</v>
      </c>
      <c r="Z354" t="str">
        <f>'Datastream-M'!X355</f>
        <v>#NA</v>
      </c>
      <c r="AA354" s="42" t="str">
        <f>'Datastream-M'!Y355</f>
        <v>#NA</v>
      </c>
      <c r="AB354">
        <f>'Datastream-M'!Z355</f>
        <v>96.2</v>
      </c>
      <c r="AE354">
        <f>'Datastream-M'!AC355</f>
        <v>1.004737</v>
      </c>
      <c r="AH354" t="str">
        <f>'Datastream-M'!AD355</f>
        <v>#NA</v>
      </c>
      <c r="AJ354">
        <f>'Datastream-M'!AF355</f>
        <v>93.0839</v>
      </c>
      <c r="AK354">
        <f>'Datastream-M'!AG355</f>
        <v>18.41</v>
      </c>
      <c r="AL354">
        <f>'Datastream-M'!AH355</f>
        <v>60.4</v>
      </c>
      <c r="AQ354" s="2">
        <f>'Datastream-M'!AM355</f>
        <v>67.1066</v>
      </c>
      <c r="AR354" s="2">
        <f>'Datastream-M'!AN355</f>
        <v>100.77979999999999</v>
      </c>
      <c r="AS354" s="8">
        <f>'West-Deutschland-Q'!AI355</f>
        <v>14.7</v>
      </c>
      <c r="AT354" s="8">
        <f>100-'West-Deutschland-Q'!AJ355</f>
        <v>100</v>
      </c>
      <c r="AU354" s="8">
        <f>'West-Deutschland-Q'!AO355</f>
        <v>113.2</v>
      </c>
      <c r="AV354" s="19">
        <f>'[5]Deutschland Monatsdaten'!K354</f>
        <v>6.2578183728799663</v>
      </c>
      <c r="AW354" s="1">
        <f>'[5]Deutschland Monatsdaten'!J354</f>
        <v>0.50335189789895818</v>
      </c>
      <c r="AY354">
        <f>'Datastream-M'!AS355</f>
        <v>-3</v>
      </c>
      <c r="AZ354">
        <f>'Datastream-M'!AT355</f>
        <v>110.1</v>
      </c>
      <c r="BE354">
        <f>'Datastream-M'!AU355</f>
        <v>85.9</v>
      </c>
      <c r="BF354">
        <f>'Datastream-M'!AV355</f>
        <v>88.1</v>
      </c>
      <c r="BH354" s="1">
        <f>'Datastream-M'!AX355</f>
        <v>35.799999999999997</v>
      </c>
      <c r="BI354" s="1">
        <f>'Datastream-M'!AY355</f>
        <v>42.4</v>
      </c>
      <c r="BJ354" s="1">
        <f>'Datastream-M'!AZ355</f>
        <v>76.7</v>
      </c>
      <c r="BK354">
        <f>'Datastream-M'!BA355</f>
        <v>75.599999999999994</v>
      </c>
      <c r="BL354">
        <f>'Datastream-M'!BB355</f>
        <v>77.400000000000006</v>
      </c>
      <c r="BM354" s="26">
        <f>'Datastream-M'!BC355</f>
        <v>81.900000000000006</v>
      </c>
      <c r="BN354" s="26"/>
      <c r="BO354">
        <f>'Datastream-M'!AV354</f>
        <v>87.9</v>
      </c>
      <c r="BP354" s="38">
        <f t="shared" si="16"/>
        <v>81.599999999999994</v>
      </c>
      <c r="BQ354" s="30">
        <f t="shared" si="17"/>
        <v>18.323202987448457</v>
      </c>
      <c r="BU354" s="40">
        <f>'Datastream-M'!CS355</f>
        <v>95.8</v>
      </c>
      <c r="BV354" s="40">
        <f>'Datastream-M'!CT355</f>
        <v>96.7</v>
      </c>
      <c r="BX354" s="41">
        <f>'Datastream-M'!BG355</f>
        <v>5.07</v>
      </c>
      <c r="BY354" s="41">
        <f>'Datastream-M'!BH355</f>
        <v>4.2</v>
      </c>
      <c r="BZ354" s="40"/>
      <c r="CE354" s="1">
        <v>-0.72031329000625333</v>
      </c>
      <c r="CF354" s="1">
        <v>-0.82398399469946426</v>
      </c>
      <c r="CN354" s="8">
        <f>'West-Deutschland-Q'!AP355</f>
        <v>-1.3</v>
      </c>
      <c r="CO354" s="8">
        <f>'West-Deutschland-Q'!AQ355</f>
        <v>0</v>
      </c>
      <c r="CV354">
        <f>'Datastream-M'!CF355</f>
        <v>931305</v>
      </c>
      <c r="DE354" s="8">
        <f>'West-Deutschland-Q'!AR355</f>
        <v>67.3</v>
      </c>
      <c r="DK354">
        <f>'Datastream-M'!CW355</f>
        <v>2.2999999999999998</v>
      </c>
      <c r="DW354" s="19">
        <f>'[8]weltindexip-usd'!B234</f>
        <v>1.6793496047658523</v>
      </c>
      <c r="EB354">
        <f>'Datastream-M'!DN355</f>
        <v>4.1893770000000004</v>
      </c>
      <c r="EF354" s="1" t="str">
        <f>'Datastream-M'!DQ355</f>
        <v>#NA</v>
      </c>
    </row>
    <row r="355" spans="1:136">
      <c r="A355" s="3">
        <v>32674</v>
      </c>
      <c r="B355" t="str">
        <f>'Datastream-M'!B356</f>
        <v>#NA</v>
      </c>
      <c r="C355" s="9">
        <f>[7]Rawdata!D363</f>
        <v>106.23784275612462</v>
      </c>
      <c r="D355" s="9">
        <f>[7]Rawdata!G363</f>
        <v>111.0201331777277</v>
      </c>
      <c r="E355" s="9">
        <f>[7]Rawdata!J363</f>
        <v>101.66454322138424</v>
      </c>
      <c r="F355">
        <f>'Datastream-M'!F356</f>
        <v>60.6</v>
      </c>
      <c r="G355">
        <f>'Datastream-M'!G356</f>
        <v>0.98886600000000002</v>
      </c>
      <c r="H355">
        <f>'Datastream-M'!H356</f>
        <v>209.2</v>
      </c>
      <c r="I355">
        <f>'Datastream-M'!I356</f>
        <v>356.4</v>
      </c>
      <c r="J355">
        <f>'Datastream-M'!J356</f>
        <v>7.0179999999999998</v>
      </c>
      <c r="K355" t="str">
        <f>'Datastream-M'!K356</f>
        <v>#NA</v>
      </c>
      <c r="L355">
        <f>'Datastream-M'!L356</f>
        <v>1473.7</v>
      </c>
      <c r="M355">
        <f>'Datastream-M'!M356</f>
        <v>281807</v>
      </c>
      <c r="N355" t="str">
        <f>'Datastream-M'!N356</f>
        <v>#NA</v>
      </c>
      <c r="O355">
        <f>'Datastream-M'!O356</f>
        <v>740</v>
      </c>
      <c r="P355">
        <f>'Datastream-M'!P356</f>
        <v>7.1</v>
      </c>
      <c r="Q355" s="8">
        <v>13</v>
      </c>
      <c r="R355" s="8">
        <v>3</v>
      </c>
      <c r="S355" s="1">
        <f>'[2]Deutschland Monatsdaten'!C355</f>
        <v>0.63202290337210165</v>
      </c>
      <c r="T355" s="1">
        <v>2.6817141011612788</v>
      </c>
      <c r="U355">
        <f>'Datastream-M'!BL356</f>
        <v>28.73</v>
      </c>
      <c r="V355" s="41">
        <f t="shared" si="14"/>
        <v>35.079365079365076</v>
      </c>
      <c r="W355">
        <f>'Datastream-M'!BM356</f>
        <v>22.65</v>
      </c>
      <c r="X355" s="41">
        <f t="shared" si="15"/>
        <v>25.709421112372304</v>
      </c>
      <c r="Y355" t="str">
        <f>'Datastream-M'!W356</f>
        <v>#NA</v>
      </c>
      <c r="Z355" t="str">
        <f>'Datastream-M'!X356</f>
        <v>#NA</v>
      </c>
      <c r="AA355" s="42" t="str">
        <f>'Datastream-M'!Y356</f>
        <v>#NA</v>
      </c>
      <c r="AB355">
        <f>'Datastream-M'!Z356</f>
        <v>96.3</v>
      </c>
      <c r="AE355">
        <f>'Datastream-M'!AC356</f>
        <v>0.98886600000000002</v>
      </c>
      <c r="AH355" t="str">
        <f>'Datastream-M'!AD356</f>
        <v>#NA</v>
      </c>
      <c r="AJ355">
        <f>'Datastream-M'!AF356</f>
        <v>93.614594999999994</v>
      </c>
      <c r="AK355">
        <f>'Datastream-M'!AG356</f>
        <v>17.579999999999998</v>
      </c>
      <c r="AL355">
        <f>'Datastream-M'!AH356</f>
        <v>60.6</v>
      </c>
      <c r="AQ355" s="2">
        <f>'Datastream-M'!AM356</f>
        <v>67.327200000000005</v>
      </c>
      <c r="AR355" s="2">
        <f>'Datastream-M'!AN356</f>
        <v>100.8026</v>
      </c>
      <c r="AS355" s="8">
        <f>'West-Deutschland-Q'!AI356</f>
        <v>15.5</v>
      </c>
      <c r="AT355" s="8">
        <f>100-'West-Deutschland-Q'!AJ356</f>
        <v>100</v>
      </c>
      <c r="AU355" s="8">
        <f>'West-Deutschland-Q'!AO356</f>
        <v>115.3</v>
      </c>
      <c r="AV355" s="19">
        <f>'[5]Deutschland Monatsdaten'!K355</f>
        <v>6.2822403350623288</v>
      </c>
      <c r="AW355" s="1">
        <f>'[5]Deutschland Monatsdaten'!J355</f>
        <v>0.47043537573402566</v>
      </c>
      <c r="AY355">
        <f>'Datastream-M'!AS356</f>
        <v>-0.9</v>
      </c>
      <c r="AZ355">
        <f>'Datastream-M'!AT356</f>
        <v>111.1</v>
      </c>
      <c r="BE355">
        <f>'Datastream-M'!AU356</f>
        <v>86.02</v>
      </c>
      <c r="BF355">
        <f>'Datastream-M'!AV356</f>
        <v>87.7</v>
      </c>
      <c r="BH355" s="1">
        <f>'Datastream-M'!AX356</f>
        <v>35.299999999999997</v>
      </c>
      <c r="BI355" s="1">
        <f>'Datastream-M'!AY356</f>
        <v>41.3</v>
      </c>
      <c r="BJ355" s="1">
        <f>'Datastream-M'!AZ356</f>
        <v>72.3</v>
      </c>
      <c r="BK355">
        <f>'Datastream-M'!BA356</f>
        <v>73.400000000000006</v>
      </c>
      <c r="BL355">
        <f>'Datastream-M'!BB356</f>
        <v>71.5</v>
      </c>
      <c r="BM355" s="26">
        <f>'Datastream-M'!BC356</f>
        <v>81.900000000000006</v>
      </c>
      <c r="BN355" s="26"/>
      <c r="BO355">
        <f>'Datastream-M'!AV355</f>
        <v>88.1</v>
      </c>
      <c r="BP355" s="38">
        <f t="shared" si="16"/>
        <v>81.900000000000006</v>
      </c>
      <c r="BQ355" s="30">
        <f t="shared" si="17"/>
        <v>17.777939579275653</v>
      </c>
      <c r="BU355" s="40">
        <f>'Datastream-M'!CS356</f>
        <v>95.9</v>
      </c>
      <c r="BV355" s="40">
        <f>'Datastream-M'!CT356</f>
        <v>96.8</v>
      </c>
      <c r="BX355" s="41">
        <f>'Datastream-M'!BG356</f>
        <v>4.76</v>
      </c>
      <c r="BY355" s="41">
        <f>'Datastream-M'!BH356</f>
        <v>4.16</v>
      </c>
      <c r="BZ355" s="40"/>
      <c r="CE355" s="1">
        <v>-0.51263539862944751</v>
      </c>
      <c r="CF355" s="1">
        <v>-0.47086403140945787</v>
      </c>
      <c r="CN355" s="8">
        <f>'West-Deutschland-Q'!AP356</f>
        <v>1.7</v>
      </c>
      <c r="CO355" s="8">
        <f>'West-Deutschland-Q'!AQ356</f>
        <v>3</v>
      </c>
      <c r="CV355">
        <f>'Datastream-M'!CF356</f>
        <v>941337</v>
      </c>
      <c r="DE355" s="8">
        <f>'West-Deutschland-Q'!AR356</f>
        <v>68.3</v>
      </c>
      <c r="DK355">
        <f>'Datastream-M'!CW356</f>
        <v>2.2999999999999998</v>
      </c>
      <c r="DW355" s="19">
        <f>'[8]weltindexip-usd'!B235</f>
        <v>1.6944573341639995</v>
      </c>
      <c r="EB355">
        <f>'Datastream-M'!DN356</f>
        <v>4.1618839999999997</v>
      </c>
      <c r="EF355" s="1" t="str">
        <f>'Datastream-M'!DQ356</f>
        <v>#NA</v>
      </c>
    </row>
    <row r="356" spans="1:136">
      <c r="A356" s="3">
        <v>32704</v>
      </c>
      <c r="B356" t="str">
        <f>'Datastream-M'!B357</f>
        <v>#NA</v>
      </c>
      <c r="C356" s="9">
        <f>[7]Rawdata!D364</f>
        <v>104.90667118045131</v>
      </c>
      <c r="D356" s="9">
        <f>[7]Rawdata!G364</f>
        <v>109.43538655280413</v>
      </c>
      <c r="E356" s="9">
        <f>[7]Rawdata!J364</f>
        <v>100.56819777585513</v>
      </c>
      <c r="F356">
        <f>'Datastream-M'!F357</f>
        <v>60.1</v>
      </c>
      <c r="G356">
        <f>'Datastream-M'!G357</f>
        <v>1.033523</v>
      </c>
      <c r="H356">
        <f>'Datastream-M'!H357</f>
        <v>216.1</v>
      </c>
      <c r="I356">
        <f>'Datastream-M'!I357</f>
        <v>360.7</v>
      </c>
      <c r="J356">
        <f>'Datastream-M'!J357</f>
        <v>7.09</v>
      </c>
      <c r="K356" t="str">
        <f>'Datastream-M'!K357</f>
        <v>#NA</v>
      </c>
      <c r="L356">
        <f>'Datastream-M'!L357</f>
        <v>1554.2</v>
      </c>
      <c r="M356">
        <f>'Datastream-M'!M357</f>
        <v>225429</v>
      </c>
      <c r="N356" t="str">
        <f>'Datastream-M'!N357</f>
        <v>#NA</v>
      </c>
      <c r="O356">
        <f>'Datastream-M'!O357</f>
        <v>815</v>
      </c>
      <c r="P356">
        <f>'Datastream-M'!P357</f>
        <v>7</v>
      </c>
      <c r="Q356" s="8">
        <v>14</v>
      </c>
      <c r="R356" s="8">
        <v>3</v>
      </c>
      <c r="S356" s="1">
        <f>'[2]Deutschland Monatsdaten'!C356</f>
        <v>0.63834292988806551</v>
      </c>
      <c r="T356" s="1">
        <v>2.6967226331495882</v>
      </c>
      <c r="U356">
        <f>'Datastream-M'!BL357</f>
        <v>27.56</v>
      </c>
      <c r="V356" s="41">
        <f t="shared" si="14"/>
        <v>33.650793650793645</v>
      </c>
      <c r="W356">
        <f>'Datastream-M'!BM357</f>
        <v>21.73</v>
      </c>
      <c r="X356" s="41">
        <f t="shared" si="15"/>
        <v>24.777651083238311</v>
      </c>
      <c r="Y356" t="str">
        <f>'Datastream-M'!W357</f>
        <v>#NA</v>
      </c>
      <c r="Z356" t="str">
        <f>'Datastream-M'!X357</f>
        <v>#NA</v>
      </c>
      <c r="AA356" s="42" t="str">
        <f>'Datastream-M'!Y357</f>
        <v>#NA</v>
      </c>
      <c r="AB356">
        <f>'Datastream-M'!Z357</f>
        <v>96.5</v>
      </c>
      <c r="AE356">
        <f>'Datastream-M'!AC357</f>
        <v>1.033523</v>
      </c>
      <c r="AH356" t="str">
        <f>'Datastream-M'!AD357</f>
        <v>#NA</v>
      </c>
      <c r="AJ356">
        <f>'Datastream-M'!AF357</f>
        <v>94.791667000000004</v>
      </c>
      <c r="AK356">
        <f>'Datastream-M'!AG357</f>
        <v>17.82</v>
      </c>
      <c r="AL356">
        <f>'Datastream-M'!AH357</f>
        <v>60.8</v>
      </c>
      <c r="AQ356" s="2">
        <f>'Datastream-M'!AM357</f>
        <v>67.538700000000006</v>
      </c>
      <c r="AR356" s="2">
        <f>'Datastream-M'!AN357</f>
        <v>100.81059999999999</v>
      </c>
      <c r="AS356" s="8">
        <f>'West-Deutschland-Q'!AI357</f>
        <v>16.2</v>
      </c>
      <c r="AT356" s="8">
        <f>100-'West-Deutschland-Q'!AJ357</f>
        <v>99</v>
      </c>
      <c r="AU356" s="8">
        <f>'West-Deutschland-Q'!AO357</f>
        <v>114.8</v>
      </c>
      <c r="AV356" s="19">
        <f>'[5]Deutschland Monatsdaten'!K356</f>
        <v>6.3128818587039452</v>
      </c>
      <c r="AW356" s="1">
        <f>'[5]Deutschland Monatsdaten'!J356</f>
        <v>0.53660479534375527</v>
      </c>
      <c r="AY356">
        <f>'Datastream-M'!AS357</f>
        <v>0.1</v>
      </c>
      <c r="AZ356">
        <f>'Datastream-M'!AT357</f>
        <v>111.1</v>
      </c>
      <c r="BE356">
        <f>'Datastream-M'!AU357</f>
        <v>86.74</v>
      </c>
      <c r="BF356">
        <f>'Datastream-M'!AV357</f>
        <v>86.4</v>
      </c>
      <c r="BH356" s="1">
        <f>'Datastream-M'!AX357</f>
        <v>35.5</v>
      </c>
      <c r="BI356" s="1">
        <f>'Datastream-M'!AY357</f>
        <v>41</v>
      </c>
      <c r="BJ356" s="1">
        <f>'Datastream-M'!AZ357</f>
        <v>69.5</v>
      </c>
      <c r="BK356">
        <f>'Datastream-M'!BA357</f>
        <v>68.2</v>
      </c>
      <c r="BL356">
        <f>'Datastream-M'!BB357</f>
        <v>70.400000000000006</v>
      </c>
      <c r="BM356" s="26">
        <f>'Datastream-M'!BC357</f>
        <v>81.8</v>
      </c>
      <c r="BN356" s="26"/>
      <c r="BO356">
        <f>'Datastream-M'!AV356</f>
        <v>87.7</v>
      </c>
      <c r="BP356" s="38">
        <f t="shared" si="16"/>
        <v>81.900000000000006</v>
      </c>
      <c r="BQ356" s="30">
        <f t="shared" si="17"/>
        <v>17.241996549665561</v>
      </c>
      <c r="BU356" s="40">
        <f>'Datastream-M'!CS357</f>
        <v>95.3</v>
      </c>
      <c r="BV356" s="40">
        <f>'Datastream-M'!CT357</f>
        <v>98.2</v>
      </c>
      <c r="BX356" s="41">
        <f>'Datastream-M'!BG357</f>
        <v>5.05</v>
      </c>
      <c r="BY356" s="41">
        <f>'Datastream-M'!BH357</f>
        <v>4.0599999999999996</v>
      </c>
      <c r="BZ356" s="40"/>
      <c r="CE356" s="1">
        <v>-0.54627098183690803</v>
      </c>
      <c r="CF356" s="1">
        <v>-0.46238553313015601</v>
      </c>
      <c r="CN356" s="8">
        <f>'West-Deutschland-Q'!AP357</f>
        <v>-0.3</v>
      </c>
      <c r="CO356" s="8">
        <f>'West-Deutschland-Q'!AQ357</f>
        <v>-2</v>
      </c>
      <c r="CV356">
        <f>'Datastream-M'!CF357</f>
        <v>942961</v>
      </c>
      <c r="DE356" s="8">
        <f>'West-Deutschland-Q'!AR357</f>
        <v>68.5</v>
      </c>
      <c r="DK356">
        <f>'Datastream-M'!CW357</f>
        <v>2.35</v>
      </c>
      <c r="DW356" s="19">
        <f>'[8]weltindexip-usd'!B236</f>
        <v>1.6854203517782855</v>
      </c>
      <c r="EB356">
        <f>'Datastream-M'!DN357</f>
        <v>4.0760069999999997</v>
      </c>
      <c r="EF356" s="1" t="str">
        <f>'Datastream-M'!DQ357</f>
        <v>#NA</v>
      </c>
    </row>
    <row r="357" spans="1:136">
      <c r="A357" s="3">
        <v>32735</v>
      </c>
      <c r="B357" t="str">
        <f>'Datastream-M'!B358</f>
        <v>#NA</v>
      </c>
      <c r="C357" s="9">
        <f>[7]Rawdata!D365</f>
        <v>104.59046946422626</v>
      </c>
      <c r="D357" s="9">
        <f>[7]Rawdata!G365</f>
        <v>109.69934527124256</v>
      </c>
      <c r="E357" s="9">
        <f>[7]Rawdata!J365</f>
        <v>99.722255884849716</v>
      </c>
      <c r="F357">
        <f>'Datastream-M'!F358</f>
        <v>60.1</v>
      </c>
      <c r="G357">
        <f>'Datastream-M'!G358</f>
        <v>1.015136</v>
      </c>
      <c r="H357">
        <f>'Datastream-M'!H358</f>
        <v>213.8</v>
      </c>
      <c r="I357">
        <f>'Datastream-M'!I358</f>
        <v>362.7</v>
      </c>
      <c r="J357">
        <f>'Datastream-M'!J358</f>
        <v>7.0650000000000004</v>
      </c>
      <c r="K357" t="str">
        <f>'Datastream-M'!K358</f>
        <v>#NA</v>
      </c>
      <c r="L357">
        <f>'Datastream-M'!L358</f>
        <v>1597.9</v>
      </c>
      <c r="M357">
        <f>'Datastream-M'!M358</f>
        <v>193059</v>
      </c>
      <c r="N357" t="str">
        <f>'Datastream-M'!N358</f>
        <v>#NA</v>
      </c>
      <c r="O357">
        <f>'Datastream-M'!O358</f>
        <v>790</v>
      </c>
      <c r="P357">
        <f>'Datastream-M'!P358</f>
        <v>7</v>
      </c>
      <c r="Q357" s="8">
        <v>14</v>
      </c>
      <c r="R357" s="8">
        <v>2</v>
      </c>
      <c r="S357" s="1">
        <f>'[2]Deutschland Monatsdaten'!C357</f>
        <v>0.49237543374282255</v>
      </c>
      <c r="T357" s="1">
        <v>2.7059121456027064</v>
      </c>
      <c r="U357">
        <f>'Datastream-M'!BL358</f>
        <v>27.66</v>
      </c>
      <c r="V357" s="41">
        <f t="shared" si="14"/>
        <v>33.814180929095357</v>
      </c>
      <c r="W357">
        <f>'Datastream-M'!BM358</f>
        <v>21.37</v>
      </c>
      <c r="X357" s="41">
        <f t="shared" si="15"/>
        <v>24.733796296296294</v>
      </c>
      <c r="Y357" t="str">
        <f>'Datastream-M'!W358</f>
        <v>#NA</v>
      </c>
      <c r="Z357" t="str">
        <f>'Datastream-M'!X358</f>
        <v>#NA</v>
      </c>
      <c r="AA357" s="42" t="str">
        <f>'Datastream-M'!Y358</f>
        <v>#NA</v>
      </c>
      <c r="AB357">
        <f>'Datastream-M'!Z358</f>
        <v>96</v>
      </c>
      <c r="AE357">
        <f>'Datastream-M'!AC358</f>
        <v>1.015136</v>
      </c>
      <c r="AH357" t="str">
        <f>'Datastream-M'!AD358</f>
        <v>#NA</v>
      </c>
      <c r="AJ357">
        <f>'Datastream-M'!AF358</f>
        <v>94.463667999999998</v>
      </c>
      <c r="AK357">
        <f>'Datastream-M'!AG358</f>
        <v>17.03</v>
      </c>
      <c r="AL357">
        <f>'Datastream-M'!AH358</f>
        <v>61</v>
      </c>
      <c r="AQ357" s="2">
        <f>'Datastream-M'!AM358</f>
        <v>67.745000000000005</v>
      </c>
      <c r="AR357" s="2">
        <f>'Datastream-M'!AN358</f>
        <v>100.8099</v>
      </c>
      <c r="AS357" s="8">
        <f>'West-Deutschland-Q'!AI358</f>
        <v>16.3</v>
      </c>
      <c r="AT357" s="8">
        <f>100-'West-Deutschland-Q'!AJ358</f>
        <v>100</v>
      </c>
      <c r="AU357" s="8">
        <f>'West-Deutschland-Q'!AO358</f>
        <v>114.1</v>
      </c>
      <c r="AV357" s="19">
        <f>'[5]Deutschland Monatsdaten'!K357</f>
        <v>6.3520802611939589</v>
      </c>
      <c r="AW357" s="1">
        <f>'[5]Deutschland Monatsdaten'!J357</f>
        <v>0.5453875652076412</v>
      </c>
      <c r="AY357">
        <f>'Datastream-M'!AS358</f>
        <v>-1.4</v>
      </c>
      <c r="AZ357">
        <f>'Datastream-M'!AT358</f>
        <v>110.2</v>
      </c>
      <c r="BE357">
        <f>'Datastream-M'!AU358</f>
        <v>86.23</v>
      </c>
      <c r="BF357">
        <f>'Datastream-M'!AV358</f>
        <v>86.9</v>
      </c>
      <c r="BH357" s="1">
        <f>'Datastream-M'!AX358</f>
        <v>34</v>
      </c>
      <c r="BI357" s="1">
        <f>'Datastream-M'!AY358</f>
        <v>39.6</v>
      </c>
      <c r="BJ357" s="1">
        <f>'Datastream-M'!AZ358</f>
        <v>68.3</v>
      </c>
      <c r="BK357">
        <f>'Datastream-M'!BA358</f>
        <v>63.5</v>
      </c>
      <c r="BL357">
        <f>'Datastream-M'!BB358</f>
        <v>71.7</v>
      </c>
      <c r="BM357" s="26">
        <f>'Datastream-M'!BC358</f>
        <v>81.8</v>
      </c>
      <c r="BN357" s="26"/>
      <c r="BO357">
        <f>'Datastream-M'!AV357</f>
        <v>86.4</v>
      </c>
      <c r="BP357" s="38">
        <f t="shared" si="16"/>
        <v>81.8</v>
      </c>
      <c r="BQ357" s="30">
        <f t="shared" si="17"/>
        <v>16.776077294076853</v>
      </c>
      <c r="BU357" s="40">
        <f>'Datastream-M'!CS358</f>
        <v>94.9</v>
      </c>
      <c r="BV357" s="40">
        <f>'Datastream-M'!CT358</f>
        <v>97.5</v>
      </c>
      <c r="BX357" s="41">
        <f>'Datastream-M'!BG358</f>
        <v>4.95</v>
      </c>
      <c r="BY357" s="41">
        <f>'Datastream-M'!BH358</f>
        <v>4.13</v>
      </c>
      <c r="BZ357" s="40"/>
      <c r="CE357" s="1">
        <v>-0.62004524202149269</v>
      </c>
      <c r="CF357" s="1">
        <v>-0.87514995722194566</v>
      </c>
      <c r="CN357" s="8">
        <f>'West-Deutschland-Q'!AP358</f>
        <v>4.0999999999999996</v>
      </c>
      <c r="CO357" s="8">
        <f>'West-Deutschland-Q'!AQ358</f>
        <v>0</v>
      </c>
      <c r="CV357">
        <f>'Datastream-M'!CF358</f>
        <v>945711</v>
      </c>
      <c r="DE357" s="8">
        <f>'West-Deutschland-Q'!AR358</f>
        <v>68.900000000000006</v>
      </c>
      <c r="DK357">
        <f>'Datastream-M'!CW358</f>
        <v>2.25</v>
      </c>
      <c r="DW357" s="19">
        <f>'[8]weltindexip-usd'!B237</f>
        <v>1.7015968502795318</v>
      </c>
      <c r="EB357">
        <f>'Datastream-M'!DN358</f>
        <v>4.0181570000000004</v>
      </c>
      <c r="EF357" s="1" t="str">
        <f>'Datastream-M'!DQ358</f>
        <v>#NA</v>
      </c>
    </row>
    <row r="358" spans="1:136">
      <c r="A358" s="3">
        <v>32766</v>
      </c>
      <c r="B358" t="str">
        <f>'Datastream-M'!B359</f>
        <v>#NA</v>
      </c>
      <c r="C358" s="9">
        <f>[7]Rawdata!D366</f>
        <v>105.62571236463786</v>
      </c>
      <c r="D358" s="9">
        <f>[7]Rawdata!G366</f>
        <v>109.12996741737497</v>
      </c>
      <c r="E358" s="9">
        <f>[7]Rawdata!J366</f>
        <v>102.2367420805935</v>
      </c>
      <c r="F358">
        <f>'Datastream-M'!F359</f>
        <v>60.4</v>
      </c>
      <c r="G358">
        <f>'Datastream-M'!G359</f>
        <v>1.002802</v>
      </c>
      <c r="H358">
        <f>'Datastream-M'!H359</f>
        <v>207.7</v>
      </c>
      <c r="I358">
        <f>'Datastream-M'!I359</f>
        <v>365.8</v>
      </c>
      <c r="J358">
        <f>'Datastream-M'!J359</f>
        <v>7.4020000000000001</v>
      </c>
      <c r="K358" t="str">
        <f>'Datastream-M'!K359</f>
        <v>#NA</v>
      </c>
      <c r="L358">
        <f>'Datastream-M'!L359</f>
        <v>1574.4</v>
      </c>
      <c r="M358">
        <f>'Datastream-M'!M359</f>
        <v>209580</v>
      </c>
      <c r="N358" t="str">
        <f>'Datastream-M'!N359</f>
        <v>#NA</v>
      </c>
      <c r="O358">
        <f>'Datastream-M'!O359</f>
        <v>728</v>
      </c>
      <c r="P358">
        <f>'Datastream-M'!P359</f>
        <v>7</v>
      </c>
      <c r="Q358" s="8">
        <v>13</v>
      </c>
      <c r="R358" s="8">
        <v>4</v>
      </c>
      <c r="S358" s="1">
        <f>'[2]Deutschland Monatsdaten'!C358</f>
        <v>0.3223994385054233</v>
      </c>
      <c r="T358" s="1">
        <v>2.6949672707778856</v>
      </c>
      <c r="U358">
        <f>'Datastream-M'!BL359</f>
        <v>27.76</v>
      </c>
      <c r="V358" s="41">
        <f t="shared" si="14"/>
        <v>33.936430317848412</v>
      </c>
      <c r="W358">
        <f>'Datastream-M'!BM359</f>
        <v>21.78</v>
      </c>
      <c r="X358" s="41">
        <f t="shared" si="15"/>
        <v>25.063291139240505</v>
      </c>
      <c r="Y358" t="str">
        <f>'Datastream-M'!W359</f>
        <v>#NA</v>
      </c>
      <c r="Z358" t="str">
        <f>'Datastream-M'!X359</f>
        <v>#NA</v>
      </c>
      <c r="AA358" s="42" t="str">
        <f>'Datastream-M'!Y359</f>
        <v>#NA</v>
      </c>
      <c r="AB358">
        <f>'Datastream-M'!Z359</f>
        <v>95.9</v>
      </c>
      <c r="AE358">
        <f>'Datastream-M'!AC359</f>
        <v>1.002802</v>
      </c>
      <c r="AH358" t="str">
        <f>'Datastream-M'!AD359</f>
        <v>#NA</v>
      </c>
      <c r="AJ358">
        <f>'Datastream-M'!AF359</f>
        <v>94.137930999999995</v>
      </c>
      <c r="AK358">
        <f>'Datastream-M'!AG359</f>
        <v>17.79</v>
      </c>
      <c r="AL358">
        <f>'Datastream-M'!AH359</f>
        <v>61.1</v>
      </c>
      <c r="AQ358" s="2">
        <f>'Datastream-M'!AM359</f>
        <v>67.956900000000005</v>
      </c>
      <c r="AR358" s="2">
        <f>'Datastream-M'!AN359</f>
        <v>100.8171</v>
      </c>
      <c r="AS358" s="8">
        <f>'West-Deutschland-Q'!AI359</f>
        <v>15.3</v>
      </c>
      <c r="AT358" s="8">
        <f>100-'West-Deutschland-Q'!AJ359</f>
        <v>100</v>
      </c>
      <c r="AU358" s="8">
        <f>'West-Deutschland-Q'!AO359</f>
        <v>115.3</v>
      </c>
      <c r="AV358" s="19">
        <f>'[5]Deutschland Monatsdaten'!K358</f>
        <v>6.3934468768153359</v>
      </c>
      <c r="AW358" s="1">
        <f>'[5]Deutschland Monatsdaten'!J358</f>
        <v>0.58622709234603576</v>
      </c>
      <c r="AY358">
        <f>'Datastream-M'!AS359</f>
        <v>-1.1000000000000001</v>
      </c>
      <c r="AZ358">
        <f>'Datastream-M'!AT359</f>
        <v>109.9</v>
      </c>
      <c r="BE358">
        <f>'Datastream-M'!AU359</f>
        <v>86.22</v>
      </c>
      <c r="BF358">
        <f>'Datastream-M'!AV359</f>
        <v>87</v>
      </c>
      <c r="BH358" s="1">
        <f>'Datastream-M'!AX359</f>
        <v>35.6</v>
      </c>
      <c r="BI358" s="1">
        <f>'Datastream-M'!AY359</f>
        <v>40.700000000000003</v>
      </c>
      <c r="BJ358" s="1">
        <f>'Datastream-M'!AZ359</f>
        <v>67.400000000000006</v>
      </c>
      <c r="BK358">
        <f>'Datastream-M'!BA359</f>
        <v>63.8</v>
      </c>
      <c r="BL358">
        <f>'Datastream-M'!BB359</f>
        <v>69.900000000000006</v>
      </c>
      <c r="BM358" s="26">
        <f>'Datastream-M'!BC359</f>
        <v>81.900000000000006</v>
      </c>
      <c r="BN358" s="26"/>
      <c r="BO358">
        <f>'Datastream-M'!AV358</f>
        <v>86.9</v>
      </c>
      <c r="BP358" s="38">
        <f t="shared" si="16"/>
        <v>81.8</v>
      </c>
      <c r="BQ358" s="30">
        <f t="shared" si="17"/>
        <v>17.740291702649177</v>
      </c>
      <c r="BU358" s="40">
        <f>'Datastream-M'!CS359</f>
        <v>94.9</v>
      </c>
      <c r="BV358" s="40">
        <f>'Datastream-M'!CT359</f>
        <v>97.4</v>
      </c>
      <c r="BX358" s="41">
        <f>'Datastream-M'!BG359</f>
        <v>4.97</v>
      </c>
      <c r="BY358" s="41">
        <f>'Datastream-M'!BH359</f>
        <v>4.2</v>
      </c>
      <c r="BZ358" s="40"/>
      <c r="CE358" s="1">
        <v>0.68711560134278005</v>
      </c>
      <c r="CF358" s="1">
        <v>-0.83306566364136769</v>
      </c>
      <c r="CN358" s="8">
        <f>'West-Deutschland-Q'!AP359</f>
        <v>4.4000000000000004</v>
      </c>
      <c r="CO358" s="8">
        <f>'West-Deutschland-Q'!AQ359</f>
        <v>-2.5</v>
      </c>
      <c r="CV358">
        <f>'Datastream-M'!CF359</f>
        <v>956649</v>
      </c>
      <c r="DE358" s="8">
        <f>'West-Deutschland-Q'!AR359</f>
        <v>70.099999999999994</v>
      </c>
      <c r="DK358">
        <f>'Datastream-M'!CW359</f>
        <v>2.2999999999999998</v>
      </c>
      <c r="DW358" s="19">
        <f>'[8]weltindexip-usd'!B238</f>
        <v>1.6944088877265016</v>
      </c>
      <c r="EB358">
        <f>'Datastream-M'!DN359</f>
        <v>4.0014890000000003</v>
      </c>
      <c r="EF358" s="1" t="str">
        <f>'Datastream-M'!DQ359</f>
        <v>#NA</v>
      </c>
    </row>
    <row r="359" spans="1:136">
      <c r="A359" s="3">
        <v>32796</v>
      </c>
      <c r="B359" t="str">
        <f>'Datastream-M'!B360</f>
        <v>#NA</v>
      </c>
      <c r="C359" s="9">
        <f>[7]Rawdata!D367</f>
        <v>106.28127589137293</v>
      </c>
      <c r="D359" s="9">
        <f>[7]Rawdata!G367</f>
        <v>111.45459750532953</v>
      </c>
      <c r="E359" s="9">
        <f>[7]Rawdata!J367</f>
        <v>101.35046393700988</v>
      </c>
      <c r="F359">
        <f>'Datastream-M'!F360</f>
        <v>59.2</v>
      </c>
      <c r="G359">
        <f>'Datastream-M'!G360</f>
        <v>1.048346</v>
      </c>
      <c r="H359">
        <f>'Datastream-M'!H360</f>
        <v>211.8</v>
      </c>
      <c r="I359">
        <f>'Datastream-M'!I360</f>
        <v>368.4</v>
      </c>
      <c r="J359">
        <f>'Datastream-M'!J360</f>
        <v>8.1300000000000008</v>
      </c>
      <c r="K359" t="str">
        <f>'Datastream-M'!K360</f>
        <v>#NA</v>
      </c>
      <c r="L359">
        <f>'Datastream-M'!L360</f>
        <v>1472.8</v>
      </c>
      <c r="M359">
        <f>'Datastream-M'!M360</f>
        <v>245783</v>
      </c>
      <c r="N359" t="str">
        <f>'Datastream-M'!N360</f>
        <v>#NA</v>
      </c>
      <c r="O359">
        <f>'Datastream-M'!O360</f>
        <v>851</v>
      </c>
      <c r="P359">
        <f>'Datastream-M'!P360</f>
        <v>6.9</v>
      </c>
      <c r="Q359" s="8">
        <v>12</v>
      </c>
      <c r="R359" s="8">
        <v>5</v>
      </c>
      <c r="S359" s="1">
        <f>'[2]Deutschland Monatsdaten'!C359</f>
        <v>0.458992647377789</v>
      </c>
      <c r="T359" s="1">
        <v>2.6859820538310566</v>
      </c>
      <c r="U359">
        <f>'Datastream-M'!BL360</f>
        <v>27.05</v>
      </c>
      <c r="V359" s="41">
        <f t="shared" si="14"/>
        <v>33.028083028083024</v>
      </c>
      <c r="W359">
        <f>'Datastream-M'!BM360</f>
        <v>22.5</v>
      </c>
      <c r="X359" s="41">
        <f t="shared" si="15"/>
        <v>25.862068965517242</v>
      </c>
      <c r="Y359" t="str">
        <f>'Datastream-M'!W360</f>
        <v>#NA</v>
      </c>
      <c r="Z359" t="str">
        <f>'Datastream-M'!X360</f>
        <v>#NA</v>
      </c>
      <c r="AA359" s="42" t="str">
        <f>'Datastream-M'!Y360</f>
        <v>#NA</v>
      </c>
      <c r="AB359">
        <f>'Datastream-M'!Z360</f>
        <v>97.5</v>
      </c>
      <c r="AE359">
        <f>'Datastream-M'!AC360</f>
        <v>1.048346</v>
      </c>
      <c r="AH359" t="str">
        <f>'Datastream-M'!AD360</f>
        <v>#NA</v>
      </c>
      <c r="AJ359">
        <f>'Datastream-M'!AF360</f>
        <v>94.457274999999996</v>
      </c>
      <c r="AK359">
        <f>'Datastream-M'!AG360</f>
        <v>19.05</v>
      </c>
      <c r="AL359">
        <f>'Datastream-M'!AH360</f>
        <v>61.3</v>
      </c>
      <c r="AQ359" s="2">
        <f>'Datastream-M'!AM360</f>
        <v>68.183599999999998</v>
      </c>
      <c r="AR359" s="2">
        <f>'Datastream-M'!AN360</f>
        <v>100.8456</v>
      </c>
      <c r="AS359" s="8">
        <f>'West-Deutschland-Q'!AI360</f>
        <v>13.2</v>
      </c>
      <c r="AT359" s="8">
        <f>100-'West-Deutschland-Q'!AJ360</f>
        <v>99</v>
      </c>
      <c r="AU359" s="8">
        <f>'West-Deutschland-Q'!AO360</f>
        <v>117.1</v>
      </c>
      <c r="AV359" s="19">
        <f>'[5]Deutschland Monatsdaten'!K359</f>
        <v>6.4481868567643899</v>
      </c>
      <c r="AW359" s="1">
        <f>'[5]Deutschland Monatsdaten'!J359</f>
        <v>0.39846767354928786</v>
      </c>
      <c r="AY359">
        <f>'Datastream-M'!AS360</f>
        <v>-1.7</v>
      </c>
      <c r="AZ359">
        <f>'Datastream-M'!AT360</f>
        <v>110.6</v>
      </c>
      <c r="BE359">
        <f>'Datastream-M'!AU360</f>
        <v>87.74</v>
      </c>
      <c r="BF359">
        <f>'Datastream-M'!AV360</f>
        <v>86.6</v>
      </c>
      <c r="BH359" s="1">
        <f>'Datastream-M'!AX360</f>
        <v>36.9</v>
      </c>
      <c r="BI359" s="1">
        <f>'Datastream-M'!AY360</f>
        <v>41.7</v>
      </c>
      <c r="BJ359" s="1">
        <f>'Datastream-M'!AZ360</f>
        <v>66.8</v>
      </c>
      <c r="BK359">
        <f>'Datastream-M'!BA360</f>
        <v>61</v>
      </c>
      <c r="BL359">
        <f>'Datastream-M'!BB360</f>
        <v>70.8</v>
      </c>
      <c r="BM359" s="26">
        <f>'Datastream-M'!BC360</f>
        <v>81.900000000000006</v>
      </c>
      <c r="BN359" s="26"/>
      <c r="BO359">
        <f>'Datastream-M'!AV359</f>
        <v>87</v>
      </c>
      <c r="BP359" s="38">
        <f t="shared" si="16"/>
        <v>81.900000000000006</v>
      </c>
      <c r="BQ359" s="30">
        <f t="shared" si="17"/>
        <v>18.171481552846103</v>
      </c>
      <c r="BU359" s="40">
        <f>'Datastream-M'!CS360</f>
        <v>95.7</v>
      </c>
      <c r="BV359" s="40">
        <f>'Datastream-M'!CT360</f>
        <v>100.1</v>
      </c>
      <c r="BX359" s="41">
        <f>'Datastream-M'!BG360</f>
        <v>4.95</v>
      </c>
      <c r="BY359" s="41">
        <f>'Datastream-M'!BH360</f>
        <v>4.13</v>
      </c>
      <c r="BZ359" s="40"/>
      <c r="CE359" s="1">
        <v>0.49490209613702224</v>
      </c>
      <c r="CF359" s="1">
        <v>-0.45291603885484011</v>
      </c>
      <c r="CN359" s="8">
        <f>'West-Deutschland-Q'!AP360</f>
        <v>8.3000000000000007</v>
      </c>
      <c r="CO359" s="8">
        <f>'West-Deutschland-Q'!AQ360</f>
        <v>1</v>
      </c>
      <c r="CV359">
        <f>'Datastream-M'!CF360</f>
        <v>961220</v>
      </c>
      <c r="DE359" s="8">
        <f>'West-Deutschland-Q'!AR360</f>
        <v>69.2</v>
      </c>
      <c r="DK359">
        <f>'Datastream-M'!CW360</f>
        <v>2.61</v>
      </c>
      <c r="DW359" s="19">
        <f>'[8]weltindexip-usd'!B239</f>
        <v>1.6897725995905304</v>
      </c>
      <c r="EB359">
        <f>'Datastream-M'!DN360</f>
        <v>4.0426909999999996</v>
      </c>
      <c r="EF359" s="1" t="str">
        <f>'Datastream-M'!DQ360</f>
        <v>#NA</v>
      </c>
    </row>
    <row r="360" spans="1:136">
      <c r="A360" s="3">
        <v>32827</v>
      </c>
      <c r="B360" t="str">
        <f>'Datastream-M'!B361</f>
        <v>#NA</v>
      </c>
      <c r="C360" s="9">
        <f>[7]Rawdata!D368</f>
        <v>107.10565865298554</v>
      </c>
      <c r="D360" s="9">
        <f>[7]Rawdata!G368</f>
        <v>111.88470249964718</v>
      </c>
      <c r="E360" s="9">
        <f>[7]Rawdata!J368</f>
        <v>102.53353809312917</v>
      </c>
      <c r="F360">
        <f>'Datastream-M'!F361</f>
        <v>60.6</v>
      </c>
      <c r="G360">
        <f>'Datastream-M'!G361</f>
        <v>1.0689420000000001</v>
      </c>
      <c r="H360">
        <f>'Datastream-M'!H361</f>
        <v>228.7</v>
      </c>
      <c r="I360">
        <f>'Datastream-M'!I361</f>
        <v>373.2</v>
      </c>
      <c r="J360">
        <f>'Datastream-M'!J361</f>
        <v>8.2859999999999996</v>
      </c>
      <c r="K360" t="str">
        <f>'Datastream-M'!K361</f>
        <v>#NA</v>
      </c>
      <c r="L360">
        <f>'Datastream-M'!L361</f>
        <v>1577.4</v>
      </c>
      <c r="M360">
        <f>'Datastream-M'!M361</f>
        <v>214184</v>
      </c>
      <c r="N360" t="str">
        <f>'Datastream-M'!N361</f>
        <v>#NA</v>
      </c>
      <c r="O360">
        <f>'Datastream-M'!O361</f>
        <v>732</v>
      </c>
      <c r="P360">
        <f>'Datastream-M'!P361</f>
        <v>7.1</v>
      </c>
      <c r="Q360" s="8">
        <v>12</v>
      </c>
      <c r="R360" s="8">
        <v>4</v>
      </c>
      <c r="S360" s="1">
        <f>'[2]Deutschland Monatsdaten'!C360</f>
        <v>0.63767957810457965</v>
      </c>
      <c r="T360" s="1">
        <v>2.6935065586255371</v>
      </c>
      <c r="U360">
        <f>'Datastream-M'!BL361</f>
        <v>27.46</v>
      </c>
      <c r="V360" s="41">
        <f t="shared" si="14"/>
        <v>33.528693528693523</v>
      </c>
      <c r="W360">
        <f>'Datastream-M'!BM361</f>
        <v>22.04</v>
      </c>
      <c r="X360" s="41">
        <f t="shared" si="15"/>
        <v>25.450346420323328</v>
      </c>
      <c r="Y360" t="str">
        <f>'Datastream-M'!W361</f>
        <v>#NA</v>
      </c>
      <c r="Z360" t="str">
        <f>'Datastream-M'!X361</f>
        <v>#NA</v>
      </c>
      <c r="AA360" s="42" t="str">
        <f>'Datastream-M'!Y361</f>
        <v>#NA</v>
      </c>
      <c r="AB360">
        <f>'Datastream-M'!Z361</f>
        <v>98.3</v>
      </c>
      <c r="AE360">
        <f>'Datastream-M'!AC361</f>
        <v>1.0689420000000001</v>
      </c>
      <c r="AH360" t="str">
        <f>'Datastream-M'!AD361</f>
        <v>#NA</v>
      </c>
      <c r="AJ360">
        <f>'Datastream-M'!AF361</f>
        <v>94.994179000000003</v>
      </c>
      <c r="AK360">
        <f>'Datastream-M'!AG361</f>
        <v>18.73</v>
      </c>
      <c r="AL360">
        <f>'Datastream-M'!AH361</f>
        <v>61.5</v>
      </c>
      <c r="AQ360" s="2">
        <f>'Datastream-M'!AM361</f>
        <v>68.434899999999999</v>
      </c>
      <c r="AR360" s="2">
        <f>'Datastream-M'!AN361</f>
        <v>100.9102</v>
      </c>
      <c r="AS360" s="8">
        <f>'West-Deutschland-Q'!AI361</f>
        <v>16.7</v>
      </c>
      <c r="AT360" s="8">
        <f>100-'West-Deutschland-Q'!AJ361</f>
        <v>82</v>
      </c>
      <c r="AU360" s="8">
        <f>'West-Deutschland-Q'!AO361</f>
        <v>119</v>
      </c>
      <c r="AV360" s="19">
        <f>'[5]Deutschland Monatsdaten'!K360</f>
        <v>6.4821548159573243</v>
      </c>
      <c r="AW360" s="1">
        <f>'[5]Deutschland Monatsdaten'!J360</f>
        <v>0.47636249267753034</v>
      </c>
      <c r="AY360">
        <f>'Datastream-M'!AS361</f>
        <v>-0.9</v>
      </c>
      <c r="AZ360">
        <f>'Datastream-M'!AT361</f>
        <v>112</v>
      </c>
      <c r="BE360">
        <f>'Datastream-M'!AU361</f>
        <v>88.58</v>
      </c>
      <c r="BF360">
        <f>'Datastream-M'!AV361</f>
        <v>85.9</v>
      </c>
      <c r="BH360" s="1">
        <f>'Datastream-M'!AX361</f>
        <v>36.6</v>
      </c>
      <c r="BI360" s="1">
        <f>'Datastream-M'!AY361</f>
        <v>41.2</v>
      </c>
      <c r="BJ360" s="1">
        <f>'Datastream-M'!AZ361</f>
        <v>65.5</v>
      </c>
      <c r="BK360">
        <f>'Datastream-M'!BA361</f>
        <v>60.9</v>
      </c>
      <c r="BL360">
        <f>'Datastream-M'!BB361</f>
        <v>68.7</v>
      </c>
      <c r="BM360" s="26">
        <f>'Datastream-M'!BC361</f>
        <v>81.8</v>
      </c>
      <c r="BN360" s="26"/>
      <c r="BO360">
        <f>'Datastream-M'!AV360</f>
        <v>86.6</v>
      </c>
      <c r="BP360" s="38">
        <f t="shared" si="16"/>
        <v>81.900000000000006</v>
      </c>
      <c r="BQ360" s="30">
        <f t="shared" si="17"/>
        <v>17.521998387190322</v>
      </c>
      <c r="BU360" s="40">
        <f>'Datastream-M'!CS361</f>
        <v>95.7</v>
      </c>
      <c r="BV360" s="40">
        <f>'Datastream-M'!CT361</f>
        <v>102</v>
      </c>
      <c r="BX360" s="41">
        <f>'Datastream-M'!BG361</f>
        <v>5.29</v>
      </c>
      <c r="BY360" s="41">
        <f>'Datastream-M'!BH361</f>
        <v>4.22</v>
      </c>
      <c r="BZ360" s="40"/>
      <c r="CE360" s="1">
        <v>-0.37139614875691662</v>
      </c>
      <c r="CF360" s="1">
        <v>-0.20429617575381573</v>
      </c>
      <c r="CN360" s="8">
        <f>'West-Deutschland-Q'!AP361</f>
        <v>13.1</v>
      </c>
      <c r="CO360" s="8">
        <f>'West-Deutschland-Q'!AQ361</f>
        <v>3</v>
      </c>
      <c r="CV360">
        <f>'Datastream-M'!CF361</f>
        <v>967555</v>
      </c>
      <c r="DE360" s="8">
        <f>'West-Deutschland-Q'!AR361</f>
        <v>66.400000000000006</v>
      </c>
      <c r="DK360">
        <f>'Datastream-M'!CW361</f>
        <v>2.4</v>
      </c>
      <c r="DW360" s="19">
        <f>'[8]weltindexip-usd'!B240</f>
        <v>1.6976559813983105</v>
      </c>
      <c r="EB360">
        <f>'Datastream-M'!DN361</f>
        <v>4.0891270000000004</v>
      </c>
      <c r="EF360" s="1" t="str">
        <f>'Datastream-M'!DQ361</f>
        <v>#NA</v>
      </c>
    </row>
    <row r="361" spans="1:136">
      <c r="A361" s="3">
        <v>32857</v>
      </c>
      <c r="B361" t="str">
        <f>'Datastream-M'!B362</f>
        <v>#NA</v>
      </c>
      <c r="C361" s="9">
        <f>[7]Rawdata!D369</f>
        <v>107.03182689207267</v>
      </c>
      <c r="D361" s="9">
        <f>[7]Rawdata!G369</f>
        <v>112.42046161856294</v>
      </c>
      <c r="E361" s="9">
        <f>[7]Rawdata!J369</f>
        <v>101.90435982427344</v>
      </c>
      <c r="F361">
        <f>'Datastream-M'!F362</f>
        <v>62.6</v>
      </c>
      <c r="G361">
        <f>'Datastream-M'!G362</f>
        <v>1.12425</v>
      </c>
      <c r="H361">
        <f>'Datastream-M'!H362</f>
        <v>227.2</v>
      </c>
      <c r="I361">
        <f>'Datastream-M'!I362</f>
        <v>380.7</v>
      </c>
      <c r="J361">
        <f>'Datastream-M'!J362</f>
        <v>8.11</v>
      </c>
      <c r="K361" t="str">
        <f>'Datastream-M'!K362</f>
        <v>#NA</v>
      </c>
      <c r="L361">
        <f>'Datastream-M'!L362</f>
        <v>1790.4</v>
      </c>
      <c r="M361">
        <f>'Datastream-M'!M362</f>
        <v>212020</v>
      </c>
      <c r="N361" t="str">
        <f>'Datastream-M'!N362</f>
        <v>#NA</v>
      </c>
      <c r="O361">
        <f>'Datastream-M'!O362</f>
        <v>790</v>
      </c>
      <c r="P361">
        <f>'Datastream-M'!P362</f>
        <v>7</v>
      </c>
      <c r="Q361" s="8">
        <v>15</v>
      </c>
      <c r="R361" s="8">
        <v>3</v>
      </c>
      <c r="S361" s="1">
        <f>'[2]Deutschland Monatsdaten'!C361</f>
        <v>0.51224131307813092</v>
      </c>
      <c r="T361" s="1">
        <v>2.7284274124990024</v>
      </c>
      <c r="U361">
        <f>'Datastream-M'!BL362</f>
        <v>27.51</v>
      </c>
      <c r="V361" s="41">
        <f t="shared" si="14"/>
        <v>33.630806845965772</v>
      </c>
      <c r="W361">
        <f>'Datastream-M'!BM362</f>
        <v>22.55</v>
      </c>
      <c r="X361" s="41">
        <f t="shared" si="15"/>
        <v>26.251455180442374</v>
      </c>
      <c r="Y361" t="str">
        <f>'Datastream-M'!W362</f>
        <v>#NA</v>
      </c>
      <c r="Z361" t="str">
        <f>'Datastream-M'!X362</f>
        <v>#NA</v>
      </c>
      <c r="AA361" s="42" t="str">
        <f>'Datastream-M'!Y362</f>
        <v>#NA</v>
      </c>
      <c r="AB361">
        <f>'Datastream-M'!Z362</f>
        <v>100.1</v>
      </c>
      <c r="AE361">
        <f>'Datastream-M'!AC362</f>
        <v>1.12425</v>
      </c>
      <c r="AH361" t="str">
        <f>'Datastream-M'!AD362</f>
        <v>#NA</v>
      </c>
      <c r="AJ361">
        <f>'Datastream-M'!AF362</f>
        <v>95.081967000000006</v>
      </c>
      <c r="AK361">
        <f>'Datastream-M'!AG362</f>
        <v>19.829999999999998</v>
      </c>
      <c r="AL361">
        <f>'Datastream-M'!AH362</f>
        <v>61.7</v>
      </c>
      <c r="AQ361" s="2">
        <f>'Datastream-M'!AM362</f>
        <v>68.708699999999993</v>
      </c>
      <c r="AR361" s="2">
        <f>'Datastream-M'!AN362</f>
        <v>101.00749999999999</v>
      </c>
      <c r="AS361" s="8">
        <f>'West-Deutschland-Q'!AI362</f>
        <v>10.6</v>
      </c>
      <c r="AT361" s="8">
        <f>100-'West-Deutschland-Q'!AJ362</f>
        <v>68</v>
      </c>
      <c r="AU361" s="8">
        <f>'West-Deutschland-Q'!AO362</f>
        <v>119.5</v>
      </c>
      <c r="AV361" s="19">
        <f>'[5]Deutschland Monatsdaten'!K361</f>
        <v>6.5248149372470472</v>
      </c>
      <c r="AW361" s="1">
        <f>'[5]Deutschland Monatsdaten'!J361</f>
        <v>0.53598671463201075</v>
      </c>
      <c r="AY361">
        <f>'Datastream-M'!AS362</f>
        <v>0.6</v>
      </c>
      <c r="AZ361">
        <f>'Datastream-M'!AT362</f>
        <v>113.2</v>
      </c>
      <c r="BE361">
        <f>'Datastream-M'!AU362</f>
        <v>90.43</v>
      </c>
      <c r="BF361">
        <f>'Datastream-M'!AV362</f>
        <v>85.6</v>
      </c>
      <c r="BH361" s="1">
        <f>'Datastream-M'!AX362</f>
        <v>38.299999999999997</v>
      </c>
      <c r="BI361" s="1">
        <f>'Datastream-M'!AY362</f>
        <v>42.4</v>
      </c>
      <c r="BJ361" s="1">
        <f>'Datastream-M'!AZ362</f>
        <v>63.7</v>
      </c>
      <c r="BK361">
        <f>'Datastream-M'!BA362</f>
        <v>59.2</v>
      </c>
      <c r="BL361">
        <f>'Datastream-M'!BB362</f>
        <v>66.900000000000006</v>
      </c>
      <c r="BM361" s="26">
        <f>'Datastream-M'!BC362</f>
        <v>81.5</v>
      </c>
      <c r="BN361" s="26"/>
      <c r="BO361">
        <f>'Datastream-M'!AV361</f>
        <v>85.9</v>
      </c>
      <c r="BP361" s="38">
        <f t="shared" si="16"/>
        <v>81.8</v>
      </c>
      <c r="BQ361" s="30">
        <f t="shared" si="17"/>
        <v>17.638425617078052</v>
      </c>
      <c r="BU361" s="40">
        <f>'Datastream-M'!CS362</f>
        <v>96.1</v>
      </c>
      <c r="BV361" s="40">
        <f>'Datastream-M'!CT362</f>
        <v>105.7</v>
      </c>
      <c r="BX361" s="41">
        <f>'Datastream-M'!BG362</f>
        <v>4.9400000000000004</v>
      </c>
      <c r="BY361" s="41">
        <f>'Datastream-M'!BH362</f>
        <v>4.0599999999999996</v>
      </c>
      <c r="BZ361" s="40"/>
      <c r="CE361" s="1">
        <v>-1.8068409046396876E-2</v>
      </c>
      <c r="CF361" s="1">
        <v>-0.21901448232157789</v>
      </c>
      <c r="CN361" s="8">
        <f>'West-Deutschland-Q'!AP362</f>
        <v>17.5</v>
      </c>
      <c r="CO361" s="8">
        <f>'West-Deutschland-Q'!AQ362</f>
        <v>3.5</v>
      </c>
      <c r="CV361">
        <f>'Datastream-M'!CF362</f>
        <v>983116</v>
      </c>
      <c r="DE361" s="8">
        <f>'West-Deutschland-Q'!AR362</f>
        <v>61.1</v>
      </c>
      <c r="DK361">
        <f>'Datastream-M'!CW362</f>
        <v>2.91</v>
      </c>
      <c r="DW361" s="19">
        <f>'[8]weltindexip-usd'!B241</f>
        <v>1.7113966138653003</v>
      </c>
      <c r="EB361">
        <f>'Datastream-M'!DN362</f>
        <v>4.0080929999999997</v>
      </c>
      <c r="EF361" s="1" t="str">
        <f>'Datastream-M'!DQ362</f>
        <v>#NA</v>
      </c>
    </row>
    <row r="362" spans="1:136">
      <c r="A362" s="3">
        <v>32888</v>
      </c>
      <c r="B362" t="str">
        <f>'Datastream-M'!B363</f>
        <v>#NA</v>
      </c>
      <c r="C362" s="9">
        <f>[7]Rawdata!D370</f>
        <v>107.19841617770503</v>
      </c>
      <c r="D362" s="9">
        <f>[7]Rawdata!G370</f>
        <v>112.25144064876037</v>
      </c>
      <c r="E362" s="9">
        <f>[7]Rawdata!J370</f>
        <v>102.37568544870921</v>
      </c>
      <c r="F362">
        <f>'Datastream-M'!F363</f>
        <v>59.8</v>
      </c>
      <c r="G362">
        <f>'Datastream-M'!G363</f>
        <v>1.1570419999999999</v>
      </c>
      <c r="H362">
        <f>'Datastream-M'!H363</f>
        <v>218.5</v>
      </c>
      <c r="I362">
        <f>'Datastream-M'!I363</f>
        <v>383.4</v>
      </c>
      <c r="J362">
        <f>'Datastream-M'!J363</f>
        <v>8.2910000000000004</v>
      </c>
      <c r="K362">
        <f>'Datastream-M'!K363</f>
        <v>7.6</v>
      </c>
      <c r="L362">
        <f>'Datastream-M'!L363</f>
        <v>1822.8</v>
      </c>
      <c r="M362">
        <f>'Datastream-M'!M363</f>
        <v>213265</v>
      </c>
      <c r="N362" t="str">
        <f>'Datastream-M'!N363</f>
        <v>#NA</v>
      </c>
      <c r="O362">
        <f>'Datastream-M'!O363</f>
        <v>756</v>
      </c>
      <c r="P362">
        <f>'Datastream-M'!P363</f>
        <v>6.8</v>
      </c>
      <c r="Q362" s="8">
        <v>17</v>
      </c>
      <c r="R362" s="8">
        <v>3</v>
      </c>
      <c r="S362" s="1">
        <f>'[2]Deutschland Monatsdaten'!C362</f>
        <v>0.50151808865828462</v>
      </c>
      <c r="T362" s="1">
        <v>2.696427849913035</v>
      </c>
      <c r="U362">
        <f>'Datastream-M'!BL363</f>
        <v>29.19</v>
      </c>
      <c r="V362" s="41">
        <f t="shared" si="14"/>
        <v>35.815950920245399</v>
      </c>
      <c r="W362">
        <f>'Datastream-M'!BM363</f>
        <v>22.39</v>
      </c>
      <c r="X362" s="41">
        <f t="shared" si="15"/>
        <v>26.156542056074766</v>
      </c>
      <c r="Y362" t="str">
        <f>'Datastream-M'!W363</f>
        <v>#NA</v>
      </c>
      <c r="Z362" t="str">
        <f>'Datastream-M'!X363</f>
        <v>#NA</v>
      </c>
      <c r="AA362" s="42" t="str">
        <f>'Datastream-M'!Y363</f>
        <v>#NA</v>
      </c>
      <c r="AB362">
        <f>'Datastream-M'!Z363</f>
        <v>100.3</v>
      </c>
      <c r="AE362">
        <f>'Datastream-M'!AC363</f>
        <v>1.1570419999999999</v>
      </c>
      <c r="AH362" t="str">
        <f>'Datastream-M'!AD363</f>
        <v>#NA</v>
      </c>
      <c r="AJ362">
        <f>'Datastream-M'!AF363</f>
        <v>95.647058999999999</v>
      </c>
      <c r="AK362">
        <f>'Datastream-M'!AG363</f>
        <v>20.99</v>
      </c>
      <c r="AL362">
        <f>'Datastream-M'!AH363</f>
        <v>61.8</v>
      </c>
      <c r="AQ362" s="2">
        <f>'Datastream-M'!AM363</f>
        <v>68.994600000000005</v>
      </c>
      <c r="AR362" s="2">
        <f>'Datastream-M'!AN363</f>
        <v>101.1223</v>
      </c>
      <c r="AS362" s="8">
        <f>'West-Deutschland-Q'!AI363</f>
        <v>-15.2</v>
      </c>
      <c r="AT362" s="8">
        <f>100-'West-Deutschland-Q'!AJ363</f>
        <v>65</v>
      </c>
      <c r="AU362" s="8">
        <f>'West-Deutschland-Q'!AO363</f>
        <v>119.7</v>
      </c>
      <c r="AV362" s="19">
        <f>'[5]Deutschland Monatsdaten'!K362</f>
        <v>6.5884094321312059</v>
      </c>
      <c r="AW362" s="1">
        <f>'[5]Deutschland Monatsdaten'!J362</f>
        <v>0.5369214324932613</v>
      </c>
      <c r="AY362">
        <f>'Datastream-M'!AS363</f>
        <v>1.3</v>
      </c>
      <c r="AZ362">
        <f>'Datastream-M'!AT363</f>
        <v>113.6</v>
      </c>
      <c r="BE362">
        <f>'Datastream-M'!AU363</f>
        <v>91.03</v>
      </c>
      <c r="BF362">
        <f>'Datastream-M'!AV363</f>
        <v>84.9</v>
      </c>
      <c r="BH362" s="1">
        <f>'Datastream-M'!AX363</f>
        <v>39.700000000000003</v>
      </c>
      <c r="BI362" s="1">
        <f>'Datastream-M'!AY363</f>
        <v>43.5</v>
      </c>
      <c r="BJ362" s="1">
        <f>'Datastream-M'!AZ363</f>
        <v>63.2</v>
      </c>
      <c r="BK362">
        <f>'Datastream-M'!BA363</f>
        <v>59.6</v>
      </c>
      <c r="BL362">
        <f>'Datastream-M'!BB363</f>
        <v>65.8</v>
      </c>
      <c r="BM362" s="26">
        <f>'Datastream-M'!BC363</f>
        <v>81.400000000000006</v>
      </c>
      <c r="BN362" s="26"/>
      <c r="BO362">
        <f>'Datastream-M'!AV362</f>
        <v>85.6</v>
      </c>
      <c r="BP362" s="38">
        <f t="shared" si="16"/>
        <v>81.5</v>
      </c>
      <c r="BQ362" s="30">
        <f t="shared" si="17"/>
        <v>18.141087358972275</v>
      </c>
      <c r="BU362" s="40">
        <f>'Datastream-M'!CS363</f>
        <v>95.8</v>
      </c>
      <c r="BV362" s="40">
        <f>'Datastream-M'!CT363</f>
        <v>106.5</v>
      </c>
      <c r="BX362" s="41">
        <f>'Datastream-M'!BG363</f>
        <v>5.4</v>
      </c>
      <c r="BY362" s="41">
        <f>'Datastream-M'!BH363</f>
        <v>4.3099999999999996</v>
      </c>
      <c r="BZ362" s="40"/>
      <c r="CE362" s="1">
        <v>0.11216447271093555</v>
      </c>
      <c r="CF362" s="1">
        <v>-0.33910257022138396</v>
      </c>
      <c r="CN362" s="8">
        <f>'West-Deutschland-Q'!AP363</f>
        <v>11.5</v>
      </c>
      <c r="CO362" s="8">
        <f>'West-Deutschland-Q'!AQ363</f>
        <v>3</v>
      </c>
      <c r="CV362">
        <f>'Datastream-M'!CF363</f>
        <v>986655</v>
      </c>
      <c r="DE362" s="8">
        <f>'West-Deutschland-Q'!AR363</f>
        <v>55.5</v>
      </c>
      <c r="DK362">
        <f>'Datastream-M'!CW363</f>
        <v>2.97</v>
      </c>
      <c r="DW362" s="19">
        <f>'[8]weltindexip-usd'!B242</f>
        <v>1.6963977932398313</v>
      </c>
      <c r="EB362">
        <f>'Datastream-M'!DN363</f>
        <v>3.8688980000000002</v>
      </c>
      <c r="EF362" s="1" t="str">
        <f>'Datastream-M'!DQ363</f>
        <v>#NA</v>
      </c>
    </row>
    <row r="363" spans="1:136">
      <c r="A363" s="3">
        <v>32919</v>
      </c>
      <c r="B363" t="str">
        <f>'Datastream-M'!B364</f>
        <v>#NA</v>
      </c>
      <c r="C363" s="9">
        <f>[7]Rawdata!D371</f>
        <v>107.248226596291</v>
      </c>
      <c r="D363" s="9">
        <f>[7]Rawdata!G371</f>
        <v>111.66339454930967</v>
      </c>
      <c r="E363" s="9">
        <f>[7]Rawdata!J371</f>
        <v>103.01082891708784</v>
      </c>
      <c r="F363">
        <f>'Datastream-M'!F364</f>
        <v>60.8</v>
      </c>
      <c r="G363">
        <f>'Datastream-M'!G364</f>
        <v>1.1668940000000001</v>
      </c>
      <c r="H363">
        <f>'Datastream-M'!H364</f>
        <v>220.5</v>
      </c>
      <c r="I363">
        <f>'Datastream-M'!I364</f>
        <v>389.3</v>
      </c>
      <c r="J363">
        <f>'Datastream-M'!J364</f>
        <v>8.31</v>
      </c>
      <c r="K363">
        <f>'Datastream-M'!K364</f>
        <v>8.4</v>
      </c>
      <c r="L363">
        <f>'Datastream-M'!L364</f>
        <v>1809.9</v>
      </c>
      <c r="M363">
        <f>'Datastream-M'!M364</f>
        <v>221428</v>
      </c>
      <c r="N363" t="str">
        <f>'Datastream-M'!N364</f>
        <v>#NA</v>
      </c>
      <c r="O363">
        <f>'Datastream-M'!O364</f>
        <v>755</v>
      </c>
      <c r="P363">
        <f>'Datastream-M'!P364</f>
        <v>6.7</v>
      </c>
      <c r="Q363" s="8">
        <v>16</v>
      </c>
      <c r="R363" s="8">
        <v>3</v>
      </c>
      <c r="S363" s="1">
        <f>'[2]Deutschland Monatsdaten'!C363</f>
        <v>0.41901089738610026</v>
      </c>
      <c r="T363" s="1">
        <v>2.7038513072285832</v>
      </c>
      <c r="U363">
        <f>'Datastream-M'!BL364</f>
        <v>27.97</v>
      </c>
      <c r="V363" s="41">
        <f t="shared" si="14"/>
        <v>34.361179361179353</v>
      </c>
      <c r="W363">
        <f>'Datastream-M'!BM364</f>
        <v>21.93</v>
      </c>
      <c r="X363" s="41">
        <f t="shared" si="15"/>
        <v>25.830388692579504</v>
      </c>
      <c r="Y363" t="str">
        <f>'Datastream-M'!W364</f>
        <v>#NA</v>
      </c>
      <c r="Z363" t="str">
        <f>'Datastream-M'!X364</f>
        <v>#NA</v>
      </c>
      <c r="AA363" s="42" t="str">
        <f>'Datastream-M'!Y364</f>
        <v>#NA</v>
      </c>
      <c r="AB363">
        <f>'Datastream-M'!Z364</f>
        <v>100</v>
      </c>
      <c r="AE363">
        <f>'Datastream-M'!AC364</f>
        <v>1.1668940000000001</v>
      </c>
      <c r="AH363" t="str">
        <f>'Datastream-M'!AD364</f>
        <v>#NA</v>
      </c>
      <c r="AJ363">
        <f>'Datastream-M'!AF364</f>
        <v>96.099290999999994</v>
      </c>
      <c r="AK363">
        <f>'Datastream-M'!AG364</f>
        <v>19.7</v>
      </c>
      <c r="AL363">
        <f>'Datastream-M'!AH364</f>
        <v>62</v>
      </c>
      <c r="AQ363" s="2">
        <f>'Datastream-M'!AM364</f>
        <v>69.289299999999997</v>
      </c>
      <c r="AR363" s="2">
        <f>'Datastream-M'!AN364</f>
        <v>101.2501</v>
      </c>
      <c r="AS363" s="8">
        <f>'West-Deutschland-Q'!AI364</f>
        <v>-13.2</v>
      </c>
      <c r="AT363" s="8">
        <f>100-'West-Deutschland-Q'!AJ364</f>
        <v>68</v>
      </c>
      <c r="AU363" s="8">
        <f>'West-Deutschland-Q'!AO364</f>
        <v>119.5</v>
      </c>
      <c r="AV363" s="19">
        <f>'[5]Deutschland Monatsdaten'!K363</f>
        <v>6.6228481327875937</v>
      </c>
      <c r="AW363" s="1">
        <f>'[5]Deutschland Monatsdaten'!J363</f>
        <v>0.39594617932281684</v>
      </c>
      <c r="AY363">
        <f>'Datastream-M'!AS364</f>
        <v>0.6</v>
      </c>
      <c r="AZ363">
        <f>'Datastream-M'!AT364</f>
        <v>113.1</v>
      </c>
      <c r="BE363">
        <f>'Datastream-M'!AU364</f>
        <v>91.16</v>
      </c>
      <c r="BF363">
        <f>'Datastream-M'!AV364</f>
        <v>84.6</v>
      </c>
      <c r="BH363" s="1">
        <f>'Datastream-M'!AX364</f>
        <v>38.9</v>
      </c>
      <c r="BI363" s="1">
        <f>'Datastream-M'!AY364</f>
        <v>42.8</v>
      </c>
      <c r="BJ363" s="1">
        <f>'Datastream-M'!AZ364</f>
        <v>62.8</v>
      </c>
      <c r="BK363">
        <f>'Datastream-M'!BA364</f>
        <v>59.7</v>
      </c>
      <c r="BL363">
        <f>'Datastream-M'!BB364</f>
        <v>64.900000000000006</v>
      </c>
      <c r="BM363" s="26">
        <f>'Datastream-M'!BC364</f>
        <v>81.400000000000006</v>
      </c>
      <c r="BN363" s="26"/>
      <c r="BO363">
        <f>'Datastream-M'!AV363</f>
        <v>84.9</v>
      </c>
      <c r="BP363" s="38">
        <f t="shared" si="16"/>
        <v>81.400000000000006</v>
      </c>
      <c r="BQ363" s="30">
        <f t="shared" si="17"/>
        <v>16.882424624687417</v>
      </c>
      <c r="BU363" s="40">
        <f>'Datastream-M'!CS364</f>
        <v>95.5</v>
      </c>
      <c r="BV363" s="40">
        <f>'Datastream-M'!CT364</f>
        <v>106.4</v>
      </c>
      <c r="BX363" s="41">
        <f>'Datastream-M'!BG364</f>
        <v>5.58</v>
      </c>
      <c r="BY363" s="41">
        <f>'Datastream-M'!BH364</f>
        <v>4.2</v>
      </c>
      <c r="BZ363" s="40"/>
      <c r="CE363" s="1">
        <v>0.16793331608540826</v>
      </c>
      <c r="CF363" s="1">
        <v>-0.56850520748674349</v>
      </c>
      <c r="CN363" s="8">
        <f>'West-Deutschland-Q'!AP364</f>
        <v>14.9</v>
      </c>
      <c r="CO363" s="8">
        <f>'West-Deutschland-Q'!AQ364</f>
        <v>5</v>
      </c>
      <c r="CV363">
        <f>'Datastream-M'!CF364</f>
        <v>992879</v>
      </c>
      <c r="DE363" s="8">
        <f>'West-Deutschland-Q'!AR364</f>
        <v>58.6</v>
      </c>
      <c r="DK363">
        <f>'Datastream-M'!CW364</f>
        <v>2.97</v>
      </c>
      <c r="DW363" s="19">
        <f>'[8]weltindexip-usd'!B243</f>
        <v>1.7053936875594398</v>
      </c>
      <c r="EB363">
        <f>'Datastream-M'!DN364</f>
        <v>3.8082769999999999</v>
      </c>
      <c r="EF363" s="1" t="str">
        <f>'Datastream-M'!DQ364</f>
        <v>#NA</v>
      </c>
    </row>
    <row r="364" spans="1:136">
      <c r="A364" s="3">
        <v>32947</v>
      </c>
      <c r="B364" t="str">
        <f>'Datastream-M'!B365</f>
        <v>#NA</v>
      </c>
      <c r="C364" s="9">
        <f>[7]Rawdata!D372</f>
        <v>108.66308196046197</v>
      </c>
      <c r="D364" s="9">
        <f>[7]Rawdata!G372</f>
        <v>114.06221743345219</v>
      </c>
      <c r="E364" s="9">
        <f>[7]Rawdata!J372</f>
        <v>103.52271720731923</v>
      </c>
      <c r="F364">
        <f>'Datastream-M'!F365</f>
        <v>61.5</v>
      </c>
      <c r="G364">
        <f>'Datastream-M'!G365</f>
        <v>1.147505</v>
      </c>
      <c r="H364">
        <f>'Datastream-M'!H365</f>
        <v>210.2</v>
      </c>
      <c r="I364">
        <f>'Datastream-M'!I365</f>
        <v>390.7</v>
      </c>
      <c r="J364">
        <f>'Datastream-M'!J365</f>
        <v>8.4700000000000006</v>
      </c>
      <c r="K364">
        <f>'Datastream-M'!K365</f>
        <v>8.6999999999999993</v>
      </c>
      <c r="L364">
        <f>'Datastream-M'!L365</f>
        <v>1968.6</v>
      </c>
      <c r="M364">
        <f>'Datastream-M'!M365</f>
        <v>312963</v>
      </c>
      <c r="N364" t="str">
        <f>'Datastream-M'!N365</f>
        <v>#NA</v>
      </c>
      <c r="O364">
        <f>'Datastream-M'!O365</f>
        <v>810</v>
      </c>
      <c r="P364">
        <f>'Datastream-M'!P365</f>
        <v>6.6</v>
      </c>
      <c r="Q364" s="8">
        <v>16</v>
      </c>
      <c r="R364" s="8">
        <v>3</v>
      </c>
      <c r="S364" s="1">
        <f>'[2]Deutschland Monatsdaten'!C364</f>
        <v>0.39755585707467406</v>
      </c>
      <c r="T364" s="1">
        <v>2.724135156867316</v>
      </c>
      <c r="U364">
        <f>'Datastream-M'!BL365</f>
        <v>28.58</v>
      </c>
      <c r="V364" s="41">
        <f t="shared" si="14"/>
        <v>35.110565110565105</v>
      </c>
      <c r="W364">
        <f>'Datastream-M'!BM365</f>
        <v>22.34</v>
      </c>
      <c r="X364" s="41">
        <f t="shared" si="15"/>
        <v>26.40661938534279</v>
      </c>
      <c r="Y364" t="str">
        <f>'Datastream-M'!W365</f>
        <v>#NA</v>
      </c>
      <c r="Z364" t="str">
        <f>'Datastream-M'!X365</f>
        <v>#NA</v>
      </c>
      <c r="AA364" s="42" t="str">
        <f>'Datastream-M'!Y365</f>
        <v>#NA</v>
      </c>
      <c r="AB364">
        <f>'Datastream-M'!Z365</f>
        <v>99.8</v>
      </c>
      <c r="AE364">
        <f>'Datastream-M'!AC365</f>
        <v>1.147505</v>
      </c>
      <c r="AH364" t="str">
        <f>'Datastream-M'!AD365</f>
        <v>#NA</v>
      </c>
      <c r="AJ364">
        <f>'Datastream-M'!AF365</f>
        <v>96.108491000000001</v>
      </c>
      <c r="AK364">
        <f>'Datastream-M'!AG365</f>
        <v>18.47</v>
      </c>
      <c r="AL364">
        <f>'Datastream-M'!AH365</f>
        <v>62.2</v>
      </c>
      <c r="AQ364" s="2">
        <f>'Datastream-M'!AM365</f>
        <v>69.593800000000002</v>
      </c>
      <c r="AR364" s="2">
        <f>'Datastream-M'!AN365</f>
        <v>101.39230000000001</v>
      </c>
      <c r="AS364" s="8">
        <f>'West-Deutschland-Q'!AI365</f>
        <v>-0.5</v>
      </c>
      <c r="AT364" s="8">
        <f>100-'West-Deutschland-Q'!AJ365</f>
        <v>93</v>
      </c>
      <c r="AU364" s="8">
        <f>'West-Deutschland-Q'!AO365</f>
        <v>121.4</v>
      </c>
      <c r="AV364" s="19">
        <f>'[5]Deutschland Monatsdaten'!K364</f>
        <v>6.6511908412116876</v>
      </c>
      <c r="AW364" s="1">
        <f>'[5]Deutschland Monatsdaten'!J364</f>
        <v>0.39837380124888283</v>
      </c>
      <c r="AY364">
        <f>'Datastream-M'!AS365</f>
        <v>-1.5</v>
      </c>
      <c r="AZ364">
        <f>'Datastream-M'!AT365</f>
        <v>113.4</v>
      </c>
      <c r="BE364">
        <f>'Datastream-M'!AU365</f>
        <v>90.98</v>
      </c>
      <c r="BF364">
        <f>'Datastream-M'!AV365</f>
        <v>84.8</v>
      </c>
      <c r="BH364" s="1">
        <f>'Datastream-M'!AX365</f>
        <v>36.799999999999997</v>
      </c>
      <c r="BI364" s="1">
        <f>'Datastream-M'!AY365</f>
        <v>41.5</v>
      </c>
      <c r="BJ364" s="1">
        <f>'Datastream-M'!AZ365</f>
        <v>65.7</v>
      </c>
      <c r="BK364">
        <f>'Datastream-M'!BA365</f>
        <v>61.9</v>
      </c>
      <c r="BL364">
        <f>'Datastream-M'!BB365</f>
        <v>68.3</v>
      </c>
      <c r="BM364" s="26">
        <f>'Datastream-M'!BC365</f>
        <v>81.5</v>
      </c>
      <c r="BN364" s="26"/>
      <c r="BO364">
        <f>'Datastream-M'!AV364</f>
        <v>84.6</v>
      </c>
      <c r="BP364" s="38">
        <f t="shared" si="16"/>
        <v>81.400000000000006</v>
      </c>
      <c r="BQ364" s="30">
        <f t="shared" si="17"/>
        <v>16.095790432285696</v>
      </c>
      <c r="BU364" s="40">
        <f>'Datastream-M'!CS365</f>
        <v>95</v>
      </c>
      <c r="BV364" s="40">
        <f>'Datastream-M'!CT365</f>
        <v>106.5</v>
      </c>
      <c r="BX364" s="41">
        <f>'Datastream-M'!BG365</f>
        <v>5.52</v>
      </c>
      <c r="BY364" s="41">
        <f>'Datastream-M'!BH365</f>
        <v>4.7699999999999996</v>
      </c>
      <c r="BZ364" s="40"/>
      <c r="CE364" s="1">
        <v>-9.3272565435304298E-3</v>
      </c>
      <c r="CF364" s="1">
        <v>-0.18475481439965419</v>
      </c>
      <c r="CN364" s="8">
        <f>'West-Deutschland-Q'!AP365</f>
        <v>17.399999999999999</v>
      </c>
      <c r="CO364" s="8">
        <f>'West-Deutschland-Q'!AQ365</f>
        <v>6.5</v>
      </c>
      <c r="CV364">
        <f>'Datastream-M'!CF365</f>
        <v>1000566</v>
      </c>
      <c r="DE364" s="8">
        <f>'West-Deutschland-Q'!AR365</f>
        <v>64.5</v>
      </c>
      <c r="DK364">
        <f>'Datastream-M'!CW365</f>
        <v>3.22</v>
      </c>
      <c r="DW364" s="19">
        <f>'[8]weltindexip-usd'!B244</f>
        <v>1.7215027724515986</v>
      </c>
      <c r="EB364">
        <f>'Datastream-M'!DN365</f>
        <v>3.8847749999999999</v>
      </c>
      <c r="EF364" s="1" t="str">
        <f>'Datastream-M'!DQ365</f>
        <v>#NA</v>
      </c>
    </row>
    <row r="365" spans="1:136">
      <c r="A365" s="3">
        <v>32978</v>
      </c>
      <c r="B365" t="str">
        <f>'Datastream-M'!B366</f>
        <v>#NA</v>
      </c>
      <c r="C365" s="9">
        <f>[7]Rawdata!D373</f>
        <v>108.12787762013998</v>
      </c>
      <c r="D365" s="9">
        <f>[7]Rawdata!G373</f>
        <v>113.81789748356282</v>
      </c>
      <c r="E365" s="9">
        <f>[7]Rawdata!J373</f>
        <v>102.72546319892568</v>
      </c>
      <c r="F365">
        <f>'Datastream-M'!F366</f>
        <v>61.2</v>
      </c>
      <c r="G365">
        <f>'Datastream-M'!G366</f>
        <v>1.159897</v>
      </c>
      <c r="H365">
        <f>'Datastream-M'!H366</f>
        <v>215.3</v>
      </c>
      <c r="I365">
        <f>'Datastream-M'!I366</f>
        <v>394.2</v>
      </c>
      <c r="J365">
        <f>'Datastream-M'!J366</f>
        <v>8.2690000000000001</v>
      </c>
      <c r="K365">
        <f>'Datastream-M'!K366</f>
        <v>8.6999999999999993</v>
      </c>
      <c r="L365">
        <f>'Datastream-M'!L366</f>
        <v>1813.3</v>
      </c>
      <c r="M365">
        <f>'Datastream-M'!M366</f>
        <v>277071</v>
      </c>
      <c r="N365" t="str">
        <f>'Datastream-M'!N366</f>
        <v>#NA</v>
      </c>
      <c r="O365">
        <f>'Datastream-M'!O366</f>
        <v>765</v>
      </c>
      <c r="P365">
        <f>'Datastream-M'!P366</f>
        <v>6.6</v>
      </c>
      <c r="Q365" s="8">
        <v>16</v>
      </c>
      <c r="R365" s="8">
        <v>3</v>
      </c>
      <c r="S365" s="1">
        <f>'[2]Deutschland Monatsdaten'!C365</f>
        <v>0.33176566383006323</v>
      </c>
      <c r="T365" s="1">
        <v>2.7367743044843578</v>
      </c>
      <c r="U365">
        <f>'Datastream-M'!BL366</f>
        <v>27.71</v>
      </c>
      <c r="V365" s="41">
        <f t="shared" si="14"/>
        <v>34</v>
      </c>
      <c r="W365">
        <f>'Datastream-M'!BM366</f>
        <v>22.85</v>
      </c>
      <c r="X365" s="41">
        <f t="shared" si="15"/>
        <v>26.945754716981135</v>
      </c>
      <c r="Y365" t="str">
        <f>'Datastream-M'!W366</f>
        <v>#NA</v>
      </c>
      <c r="Z365" t="str">
        <f>'Datastream-M'!X366</f>
        <v>#NA</v>
      </c>
      <c r="AA365" s="42" t="str">
        <f>'Datastream-M'!Y366</f>
        <v>#NA</v>
      </c>
      <c r="AB365">
        <f>'Datastream-M'!Z366</f>
        <v>99.6</v>
      </c>
      <c r="AE365">
        <f>'Datastream-M'!AC366</f>
        <v>1.159897</v>
      </c>
      <c r="AH365" t="str">
        <f>'Datastream-M'!AD366</f>
        <v>#NA</v>
      </c>
      <c r="AJ365">
        <f>'Datastream-M'!AF366</f>
        <v>97.146253999999999</v>
      </c>
      <c r="AK365">
        <f>'Datastream-M'!AG366</f>
        <v>16.93</v>
      </c>
      <c r="AL365">
        <f>'Datastream-M'!AH366</f>
        <v>62.4</v>
      </c>
      <c r="AQ365" s="2">
        <f>'Datastream-M'!AM366</f>
        <v>69.900999999999996</v>
      </c>
      <c r="AR365" s="2">
        <f>'Datastream-M'!AN366</f>
        <v>101.53870000000001</v>
      </c>
      <c r="AS365" s="8">
        <f>'West-Deutschland-Q'!AI366</f>
        <v>11.3</v>
      </c>
      <c r="AT365" s="8">
        <f>100-'West-Deutschland-Q'!AJ366</f>
        <v>99</v>
      </c>
      <c r="AU365" s="8">
        <f>'West-Deutschland-Q'!AO366</f>
        <v>119.6</v>
      </c>
      <c r="AV365" s="19">
        <f>'[5]Deutschland Monatsdaten'!K365</f>
        <v>6.6802743679100915</v>
      </c>
      <c r="AW365" s="1">
        <f>'[5]Deutschland Monatsdaten'!J365</f>
        <v>0.35109836077420575</v>
      </c>
      <c r="AY365">
        <f>'Datastream-M'!AS366</f>
        <v>-0.2</v>
      </c>
      <c r="AZ365">
        <f>'Datastream-M'!AT366</f>
        <v>114.3</v>
      </c>
      <c r="BE365">
        <f>'Datastream-M'!AU366</f>
        <v>91.29</v>
      </c>
      <c r="BF365">
        <f>'Datastream-M'!AV366</f>
        <v>84</v>
      </c>
      <c r="BH365" s="1">
        <f>'Datastream-M'!AX366</f>
        <v>34.299999999999997</v>
      </c>
      <c r="BI365" s="1">
        <f>'Datastream-M'!AY366</f>
        <v>39.4</v>
      </c>
      <c r="BJ365" s="1">
        <f>'Datastream-M'!AZ366</f>
        <v>66.400000000000006</v>
      </c>
      <c r="BK365">
        <f>'Datastream-M'!BA366</f>
        <v>63.5</v>
      </c>
      <c r="BL365">
        <f>'Datastream-M'!BB366</f>
        <v>68.400000000000006</v>
      </c>
      <c r="BM365" s="26">
        <f>'Datastream-M'!BC366</f>
        <v>81.599999999999994</v>
      </c>
      <c r="BN365" s="26"/>
      <c r="BO365">
        <f>'Datastream-M'!AV365</f>
        <v>84.8</v>
      </c>
      <c r="BP365" s="38">
        <f t="shared" si="16"/>
        <v>81.5</v>
      </c>
      <c r="BQ365" s="30">
        <f t="shared" si="17"/>
        <v>14.596123621321549</v>
      </c>
      <c r="BU365" s="40">
        <f>'Datastream-M'!CS366</f>
        <v>94.3</v>
      </c>
      <c r="BV365" s="40">
        <f>'Datastream-M'!CT366</f>
        <v>107.1</v>
      </c>
      <c r="BX365" s="41">
        <f>'Datastream-M'!BG366</f>
        <v>5.25</v>
      </c>
      <c r="BY365" s="41">
        <f>'Datastream-M'!BH366</f>
        <v>4.05</v>
      </c>
      <c r="BZ365" s="40"/>
      <c r="CE365" s="1">
        <v>-1.6425103773187049E-2</v>
      </c>
      <c r="CF365" s="1">
        <v>-0.62434011354585994</v>
      </c>
      <c r="CN365" s="8">
        <f>'West-Deutschland-Q'!AP366</f>
        <v>15.5</v>
      </c>
      <c r="CO365" s="8">
        <f>'West-Deutschland-Q'!AQ366</f>
        <v>8</v>
      </c>
      <c r="CV365">
        <f>'Datastream-M'!CF366</f>
        <v>1003877</v>
      </c>
      <c r="DE365" s="8">
        <f>'West-Deutschland-Q'!AR366</f>
        <v>68.7</v>
      </c>
      <c r="DK365">
        <f>'Datastream-M'!CW366</f>
        <v>2.97</v>
      </c>
      <c r="DW365" s="19">
        <f>'[8]weltindexip-usd'!B245</f>
        <v>1.7197714735288114</v>
      </c>
      <c r="EB365">
        <f>'Datastream-M'!DN366</f>
        <v>3.9562140000000001</v>
      </c>
      <c r="EF365" s="1" t="str">
        <f>'Datastream-M'!DQ366</f>
        <v>#NA</v>
      </c>
    </row>
    <row r="366" spans="1:136">
      <c r="A366" s="3">
        <v>33008</v>
      </c>
      <c r="B366" t="str">
        <f>'Datastream-M'!B367</f>
        <v>#NA</v>
      </c>
      <c r="C366" s="9">
        <f>[7]Rawdata!D374</f>
        <v>109.19800520744118</v>
      </c>
      <c r="D366" s="9">
        <f>[7]Rawdata!G374</f>
        <v>116.15370281285379</v>
      </c>
      <c r="E366" s="9">
        <f>[7]Rawdata!J374</f>
        <v>102.66191817254283</v>
      </c>
      <c r="F366">
        <f>'Datastream-M'!F367</f>
        <v>62.1</v>
      </c>
      <c r="G366">
        <f>'Datastream-M'!G367</f>
        <v>1.1761619999999999</v>
      </c>
      <c r="H366">
        <f>'Datastream-M'!H367</f>
        <v>220</v>
      </c>
      <c r="I366">
        <f>'Datastream-M'!I367</f>
        <v>398</v>
      </c>
      <c r="J366">
        <f>'Datastream-M'!J367</f>
        <v>8.3239999999999998</v>
      </c>
      <c r="K366">
        <f>'Datastream-M'!K367</f>
        <v>8.6999999999999993</v>
      </c>
      <c r="L366">
        <f>'Datastream-M'!L367</f>
        <v>1844.8</v>
      </c>
      <c r="M366">
        <f>'Datastream-M'!M367</f>
        <v>286364</v>
      </c>
      <c r="N366" t="str">
        <f>'Datastream-M'!N367</f>
        <v>#NA</v>
      </c>
      <c r="O366">
        <f>'Datastream-M'!O367</f>
        <v>658</v>
      </c>
      <c r="P366">
        <f>'Datastream-M'!P367</f>
        <v>6.5</v>
      </c>
      <c r="Q366" s="8">
        <v>11</v>
      </c>
      <c r="R366" s="8">
        <v>4</v>
      </c>
      <c r="S366" s="1">
        <f>'[2]Deutschland Monatsdaten'!C366</f>
        <v>0.17422987273571489</v>
      </c>
      <c r="T366" s="1">
        <v>2.7264319549142586</v>
      </c>
      <c r="U366">
        <f>'Datastream-M'!BL367</f>
        <v>27.2</v>
      </c>
      <c r="V366" s="41">
        <f t="shared" si="14"/>
        <v>33.333333333333336</v>
      </c>
      <c r="W366">
        <f>'Datastream-M'!BM367</f>
        <v>21.63</v>
      </c>
      <c r="X366" s="41">
        <f t="shared" si="15"/>
        <v>25.75</v>
      </c>
      <c r="Y366" t="str">
        <f>'Datastream-M'!W367</f>
        <v>#NA</v>
      </c>
      <c r="Z366" t="str">
        <f>'Datastream-M'!X367</f>
        <v>#NA</v>
      </c>
      <c r="AA366" s="42" t="str">
        <f>'Datastream-M'!Y367</f>
        <v>#NA</v>
      </c>
      <c r="AB366">
        <f>'Datastream-M'!Z367</f>
        <v>99.3</v>
      </c>
      <c r="AE366">
        <f>'Datastream-M'!AC367</f>
        <v>1.1761619999999999</v>
      </c>
      <c r="AH366" t="str">
        <f>'Datastream-M'!AD367</f>
        <v>#NA</v>
      </c>
      <c r="AJ366">
        <f>'Datastream-M'!AF367</f>
        <v>97.844311000000005</v>
      </c>
      <c r="AK366">
        <f>'Datastream-M'!AG367</f>
        <v>16.670000000000002</v>
      </c>
      <c r="AL366">
        <f>'Datastream-M'!AH367</f>
        <v>62.6</v>
      </c>
      <c r="AQ366" s="2">
        <f>'Datastream-M'!AM367</f>
        <v>70.198700000000002</v>
      </c>
      <c r="AR366" s="2">
        <f>'Datastream-M'!AN367</f>
        <v>101.6721</v>
      </c>
      <c r="AS366" s="8">
        <f>'West-Deutschland-Q'!AI367</f>
        <v>14.7</v>
      </c>
      <c r="AT366" s="8">
        <f>100-'West-Deutschland-Q'!AJ367</f>
        <v>100</v>
      </c>
      <c r="AU366" s="8">
        <f>'West-Deutschland-Q'!AO367</f>
        <v>121.2</v>
      </c>
      <c r="AV366" s="19">
        <f>'[5]Deutschland Monatsdaten'!K366</f>
        <v>6.7114033193814109</v>
      </c>
      <c r="AW366" s="1">
        <f>'[5]Deutschland Monatsdaten'!J366</f>
        <v>0.32425646694340898</v>
      </c>
      <c r="AY366">
        <f>'Datastream-M'!AS367</f>
        <v>0.1</v>
      </c>
      <c r="AZ366">
        <f>'Datastream-M'!AT367</f>
        <v>114</v>
      </c>
      <c r="BE366">
        <f>'Datastream-M'!AU367</f>
        <v>91.24</v>
      </c>
      <c r="BF366">
        <f>'Datastream-M'!AV367</f>
        <v>83.4</v>
      </c>
      <c r="BH366" s="1">
        <f>'Datastream-M'!AX367</f>
        <v>34.200000000000003</v>
      </c>
      <c r="BI366" s="1">
        <f>'Datastream-M'!AY367</f>
        <v>39.5</v>
      </c>
      <c r="BJ366" s="1">
        <f>'Datastream-M'!AZ367</f>
        <v>66.900000000000006</v>
      </c>
      <c r="BK366">
        <f>'Datastream-M'!BA367</f>
        <v>64.099999999999994</v>
      </c>
      <c r="BL366">
        <f>'Datastream-M'!BB367</f>
        <v>68.8</v>
      </c>
      <c r="BM366" s="26">
        <f>'Datastream-M'!BC367</f>
        <v>81.5</v>
      </c>
      <c r="BN366" s="26"/>
      <c r="BO366">
        <f>'Datastream-M'!AV366</f>
        <v>84</v>
      </c>
      <c r="BP366" s="38">
        <f t="shared" si="16"/>
        <v>81.599999999999994</v>
      </c>
      <c r="BQ366" s="30">
        <f t="shared" si="17"/>
        <v>14.17321763498566</v>
      </c>
      <c r="BU366" s="40">
        <f>'Datastream-M'!CS367</f>
        <v>94.2</v>
      </c>
      <c r="BV366" s="40">
        <f>'Datastream-M'!CT367</f>
        <v>106.5</v>
      </c>
      <c r="BX366" s="41">
        <f>'Datastream-M'!BG367</f>
        <v>5.63</v>
      </c>
      <c r="BY366" s="41">
        <f>'Datastream-M'!BH367</f>
        <v>4.33</v>
      </c>
      <c r="BZ366" s="40"/>
      <c r="CE366" s="1">
        <v>-0.1621433064926148</v>
      </c>
      <c r="CF366" s="1">
        <v>-0.31554148736234877</v>
      </c>
      <c r="CN366" s="8">
        <f>'West-Deutschland-Q'!AP367</f>
        <v>27.3</v>
      </c>
      <c r="CO366" s="8">
        <f>'West-Deutschland-Q'!AQ367</f>
        <v>9.9</v>
      </c>
      <c r="CV366">
        <f>'Datastream-M'!CF367</f>
        <v>1006893</v>
      </c>
      <c r="DE366" s="8">
        <f>'West-Deutschland-Q'!AR367</f>
        <v>70.7</v>
      </c>
      <c r="DK366">
        <f>'Datastream-M'!CW367</f>
        <v>3.07</v>
      </c>
      <c r="DW366" s="19">
        <f>'[8]weltindexip-usd'!B246</f>
        <v>1.725405532092035</v>
      </c>
      <c r="EB366">
        <f>'Datastream-M'!DN367</f>
        <v>4.0243630000000001</v>
      </c>
      <c r="EF366" s="1" t="str">
        <f>'Datastream-M'!DQ367</f>
        <v>#NA</v>
      </c>
    </row>
    <row r="367" spans="1:136">
      <c r="A367" s="3">
        <v>33039</v>
      </c>
      <c r="B367" t="str">
        <f>'Datastream-M'!B368</f>
        <v>#NA</v>
      </c>
      <c r="C367" s="9">
        <f>[7]Rawdata!D375</f>
        <v>108.08133511357984</v>
      </c>
      <c r="D367" s="9">
        <f>[7]Rawdata!G375</f>
        <v>113.67944249070645</v>
      </c>
      <c r="E367" s="9">
        <f>[7]Rawdata!J375</f>
        <v>102.76192434291109</v>
      </c>
      <c r="F367">
        <f>'Datastream-M'!F368</f>
        <v>61.7</v>
      </c>
      <c r="G367">
        <f>'Datastream-M'!G368</f>
        <v>1.16127</v>
      </c>
      <c r="H367">
        <f>'Datastream-M'!H368</f>
        <v>243.7</v>
      </c>
      <c r="I367">
        <f>'Datastream-M'!I368</f>
        <v>432.5</v>
      </c>
      <c r="J367">
        <f>'Datastream-M'!J368</f>
        <v>8.3000000000000007</v>
      </c>
      <c r="K367">
        <f>'Datastream-M'!K368</f>
        <v>8.8000000000000007</v>
      </c>
      <c r="L367">
        <f>'Datastream-M'!L368</f>
        <v>1879.9</v>
      </c>
      <c r="M367">
        <f>'Datastream-M'!M368</f>
        <v>259254</v>
      </c>
      <c r="N367" t="str">
        <f>'Datastream-M'!N368</f>
        <v>#NA</v>
      </c>
      <c r="O367">
        <f>'Datastream-M'!O368</f>
        <v>732</v>
      </c>
      <c r="P367">
        <f>'Datastream-M'!P368</f>
        <v>6.5</v>
      </c>
      <c r="Q367" s="8">
        <v>13</v>
      </c>
      <c r="R367" s="8">
        <v>5</v>
      </c>
      <c r="S367" s="1">
        <f>'[2]Deutschland Monatsdaten'!C367</f>
        <v>0.18825209907083529</v>
      </c>
      <c r="T367" s="1">
        <v>2.7368069555050138</v>
      </c>
      <c r="U367">
        <f>'Datastream-M'!BL368</f>
        <v>26.54</v>
      </c>
      <c r="V367" s="41">
        <f t="shared" si="14"/>
        <v>32.564417177914109</v>
      </c>
      <c r="W367">
        <f>'Datastream-M'!BM368</f>
        <v>22.65</v>
      </c>
      <c r="X367" s="41">
        <f t="shared" si="15"/>
        <v>27.158273381294961</v>
      </c>
      <c r="Y367" t="str">
        <f>'Datastream-M'!W368</f>
        <v>#NA</v>
      </c>
      <c r="Z367" t="str">
        <f>'Datastream-M'!X368</f>
        <v>#NA</v>
      </c>
      <c r="AA367" s="42" t="str">
        <f>'Datastream-M'!Y368</f>
        <v>#NA</v>
      </c>
      <c r="AB367">
        <f>'Datastream-M'!Z368</f>
        <v>98.2</v>
      </c>
      <c r="AE367">
        <f>'Datastream-M'!AC368</f>
        <v>1.16127</v>
      </c>
      <c r="AH367" t="str">
        <f>'Datastream-M'!AD368</f>
        <v>#NA</v>
      </c>
      <c r="AJ367">
        <f>'Datastream-M'!AF368</f>
        <v>98.433734999999999</v>
      </c>
      <c r="AK367">
        <f>'Datastream-M'!AG368</f>
        <v>15.55</v>
      </c>
      <c r="AL367">
        <f>'Datastream-M'!AH368</f>
        <v>62.7</v>
      </c>
      <c r="AQ367" s="2">
        <f>'Datastream-M'!AM368</f>
        <v>70.473399999999998</v>
      </c>
      <c r="AR367" s="2">
        <f>'Datastream-M'!AN368</f>
        <v>101.77330000000001</v>
      </c>
      <c r="AS367" s="8">
        <f>'West-Deutschland-Q'!AI368</f>
        <v>16.7</v>
      </c>
      <c r="AT367" s="8">
        <f>100-'West-Deutschland-Q'!AJ368</f>
        <v>99</v>
      </c>
      <c r="AU367" s="8">
        <f>'West-Deutschland-Q'!AO368</f>
        <v>120.3</v>
      </c>
      <c r="AV367" s="19">
        <f>'[5]Deutschland Monatsdaten'!K367</f>
        <v>6.737247193393495</v>
      </c>
      <c r="AW367" s="1">
        <f>'[5]Deutschland Monatsdaten'!J367</f>
        <v>0.32059224770200123</v>
      </c>
      <c r="AY367">
        <f>'Datastream-M'!AS368</f>
        <v>-0.4</v>
      </c>
      <c r="AZ367">
        <f>'Datastream-M'!AT368</f>
        <v>113.9</v>
      </c>
      <c r="BE367">
        <f>'Datastream-M'!AU368</f>
        <v>90.49</v>
      </c>
      <c r="BF367">
        <f>'Datastream-M'!AV368</f>
        <v>83</v>
      </c>
      <c r="BH367" s="1">
        <f>'Datastream-M'!AX368</f>
        <v>31.9</v>
      </c>
      <c r="BI367" s="1">
        <f>'Datastream-M'!AY368</f>
        <v>37.299999999999997</v>
      </c>
      <c r="BJ367" s="1">
        <f>'Datastream-M'!AZ368</f>
        <v>65.5</v>
      </c>
      <c r="BK367">
        <f>'Datastream-M'!BA368</f>
        <v>61.3</v>
      </c>
      <c r="BL367">
        <f>'Datastream-M'!BB368</f>
        <v>68.400000000000006</v>
      </c>
      <c r="BM367" s="26">
        <f>'Datastream-M'!BC368</f>
        <v>81.5</v>
      </c>
      <c r="BN367" s="26"/>
      <c r="BO367">
        <f>'Datastream-M'!AV367</f>
        <v>83.4</v>
      </c>
      <c r="BP367" s="38">
        <f t="shared" si="16"/>
        <v>81.5</v>
      </c>
      <c r="BQ367" s="30">
        <f t="shared" si="17"/>
        <v>13.390512111739733</v>
      </c>
      <c r="BU367" s="40">
        <f>'Datastream-M'!CS368</f>
        <v>93.8</v>
      </c>
      <c r="BV367" s="40">
        <f>'Datastream-M'!CT368</f>
        <v>104.5</v>
      </c>
      <c r="BX367" s="41">
        <f>'Datastream-M'!BG368</f>
        <v>5.56</v>
      </c>
      <c r="BY367" s="41">
        <f>'Datastream-M'!BH368</f>
        <v>4.21</v>
      </c>
      <c r="BZ367" s="40"/>
      <c r="CE367" s="1">
        <v>-0.67794526188935</v>
      </c>
      <c r="CF367" s="1">
        <v>-0.39119791513450525</v>
      </c>
      <c r="CN367" s="8">
        <f>'West-Deutschland-Q'!AP368</f>
        <v>17.399999999999999</v>
      </c>
      <c r="CO367" s="8">
        <f>'West-Deutschland-Q'!AQ368</f>
        <v>6.5</v>
      </c>
      <c r="CV367">
        <f>'Datastream-M'!CF368</f>
        <v>1107331</v>
      </c>
      <c r="DE367" s="8">
        <f>'West-Deutschland-Q'!AR368</f>
        <v>72.3</v>
      </c>
      <c r="DK367">
        <f>'Datastream-M'!CW368</f>
        <v>3.02</v>
      </c>
      <c r="DW367" s="19">
        <f>'[8]weltindexip-usd'!B247</f>
        <v>1.729764883019155</v>
      </c>
      <c r="EB367">
        <f>'Datastream-M'!DN368</f>
        <v>4.0818810000000001</v>
      </c>
      <c r="EF367" s="1" t="str">
        <f>'Datastream-M'!DQ368</f>
        <v>#NA</v>
      </c>
    </row>
    <row r="368" spans="1:136">
      <c r="A368" s="3">
        <v>33069</v>
      </c>
      <c r="B368" t="str">
        <f>'Datastream-M'!B369</f>
        <v>#NA</v>
      </c>
      <c r="C368" s="9">
        <f>[7]Rawdata!D376</f>
        <v>110.20164801541566</v>
      </c>
      <c r="D368" s="9">
        <f>[7]Rawdata!G376</f>
        <v>117.0774233041865</v>
      </c>
      <c r="E368" s="9">
        <f>[7]Rawdata!J376</f>
        <v>103.73259999874568</v>
      </c>
      <c r="F368">
        <f>'Datastream-M'!F369</f>
        <v>63</v>
      </c>
      <c r="G368">
        <f>'Datastream-M'!G369</f>
        <v>1.1939010000000001</v>
      </c>
      <c r="H368">
        <f>'Datastream-M'!H369</f>
        <v>256.5</v>
      </c>
      <c r="I368">
        <f>'Datastream-M'!I369</f>
        <v>439.6</v>
      </c>
      <c r="J368">
        <f>'Datastream-M'!J369</f>
        <v>8.266</v>
      </c>
      <c r="K368">
        <f>'Datastream-M'!K369</f>
        <v>8.6</v>
      </c>
      <c r="L368">
        <f>'Datastream-M'!L369</f>
        <v>1919.1</v>
      </c>
      <c r="M368">
        <f>'Datastream-M'!M369</f>
        <v>271801</v>
      </c>
      <c r="N368" t="str">
        <f>'Datastream-M'!N369</f>
        <v>#NA</v>
      </c>
      <c r="O368">
        <f>'Datastream-M'!O369</f>
        <v>696</v>
      </c>
      <c r="P368">
        <f>'Datastream-M'!P369</f>
        <v>6.4</v>
      </c>
      <c r="Q368" s="8">
        <v>18</v>
      </c>
      <c r="R368" s="8">
        <v>5</v>
      </c>
      <c r="S368" s="1">
        <f>'[2]Deutschland Monatsdaten'!C368</f>
        <v>-2.2004187156804168E-2</v>
      </c>
      <c r="T368" s="1">
        <v>2.7158772940730485</v>
      </c>
      <c r="U368">
        <f>'Datastream-M'!BL369</f>
        <v>28.83</v>
      </c>
      <c r="V368" s="39">
        <f>U368/BP368*100</f>
        <v>35.374233128834355</v>
      </c>
      <c r="W368">
        <f>'Datastream-M'!BM369</f>
        <v>23.62</v>
      </c>
      <c r="X368" s="39">
        <f>W368/BO368*100</f>
        <v>28.457831325301207</v>
      </c>
      <c r="Y368" t="str">
        <f>'Datastream-M'!W369</f>
        <v>#NA</v>
      </c>
      <c r="Z368" t="str">
        <f>'Datastream-M'!X369</f>
        <v>#NA</v>
      </c>
      <c r="AA368" s="42" t="str">
        <f>'Datastream-M'!Y369</f>
        <v>#NA</v>
      </c>
      <c r="AB368">
        <f>'Datastream-M'!Z369</f>
        <v>98</v>
      </c>
      <c r="AE368">
        <f>'Datastream-M'!AC369</f>
        <v>1.1939010000000001</v>
      </c>
      <c r="AH368" t="str">
        <f>'Datastream-M'!AD369</f>
        <v>#NA</v>
      </c>
      <c r="AJ368">
        <f>'Datastream-M'!AF369</f>
        <v>98.554216999999994</v>
      </c>
      <c r="AK368">
        <f>'Datastream-M'!AG369</f>
        <v>17.47</v>
      </c>
      <c r="AL368">
        <f>'Datastream-M'!AH369</f>
        <v>62.9</v>
      </c>
      <c r="AQ368" s="2">
        <f>'Datastream-M'!AM369</f>
        <v>70.717399999999998</v>
      </c>
      <c r="AR368" s="2">
        <f>'Datastream-M'!AN369</f>
        <v>101.8319</v>
      </c>
      <c r="AS368" s="8">
        <f>'West-Deutschland-Q'!AI369</f>
        <v>15.1</v>
      </c>
      <c r="AT368" s="8">
        <f>100-'West-Deutschland-Q'!AJ369</f>
        <v>100</v>
      </c>
      <c r="AU368" s="8">
        <f>'West-Deutschland-Q'!AO369</f>
        <v>122.2</v>
      </c>
      <c r="AV368" s="19">
        <f>'[5]Deutschland Monatsdaten'!K368</f>
        <v>6.7664873804727357</v>
      </c>
      <c r="AW368" s="1">
        <f>'[5]Deutschland Monatsdaten'!J368</f>
        <v>0.27312459929197619</v>
      </c>
      <c r="AY368">
        <f>'Datastream-M'!AS369</f>
        <v>0.8</v>
      </c>
      <c r="AZ368">
        <f>'Datastream-M'!AT369</f>
        <v>115.2</v>
      </c>
      <c r="BE368">
        <f>'Datastream-M'!AU369</f>
        <v>90.6</v>
      </c>
      <c r="BF368">
        <f>'Datastream-M'!AV369</f>
        <v>83</v>
      </c>
      <c r="BH368" s="1">
        <f>'Datastream-M'!AX369</f>
        <v>35</v>
      </c>
      <c r="BI368" s="1">
        <f>'Datastream-M'!AY369</f>
        <v>39.9</v>
      </c>
      <c r="BJ368" s="1">
        <f>'Datastream-M'!AZ369</f>
        <v>65.5</v>
      </c>
      <c r="BK368">
        <f>'Datastream-M'!BA369</f>
        <v>59.9</v>
      </c>
      <c r="BL368">
        <f>'Datastream-M'!BB369</f>
        <v>69.400000000000006</v>
      </c>
      <c r="BM368" s="26">
        <f>'Datastream-M'!BC369</f>
        <v>81.7</v>
      </c>
      <c r="BN368" s="26"/>
      <c r="BO368">
        <f>'Datastream-M'!AV368</f>
        <v>83</v>
      </c>
      <c r="BP368" s="38">
        <f t="shared" si="16"/>
        <v>81.5</v>
      </c>
      <c r="BQ368" s="30">
        <f t="shared" si="17"/>
        <v>14.632704051675974</v>
      </c>
      <c r="BU368" s="40">
        <f>'Datastream-M'!CS369</f>
        <v>93.5</v>
      </c>
      <c r="BV368" s="40">
        <f>'Datastream-M'!CT369</f>
        <v>104.3</v>
      </c>
      <c r="BX368" s="41">
        <f>'Datastream-M'!BG369</f>
        <v>5.44</v>
      </c>
      <c r="BY368" s="41">
        <f>'Datastream-M'!BH369</f>
        <v>4.46</v>
      </c>
      <c r="BZ368" s="40"/>
      <c r="CE368" s="1">
        <v>0.19065729641809614</v>
      </c>
      <c r="CF368" s="1">
        <v>-0.3561312578621616</v>
      </c>
      <c r="CN368" s="8">
        <f>'West-Deutschland-Q'!AP369</f>
        <v>25.3</v>
      </c>
      <c r="CO368" s="8">
        <f>'West-Deutschland-Q'!AQ369</f>
        <v>20</v>
      </c>
      <c r="CV368">
        <f>'Datastream-M'!CF369</f>
        <v>1110569</v>
      </c>
      <c r="DE368" s="8">
        <f>'West-Deutschland-Q'!AR369</f>
        <v>73</v>
      </c>
      <c r="DK368">
        <f>'Datastream-M'!CW369</f>
        <v>3.07</v>
      </c>
      <c r="DW368" s="19">
        <f>'[8]weltindexip-usd'!B248</f>
        <v>1.7280341085911379</v>
      </c>
      <c r="EB368">
        <f>'Datastream-M'!DN369</f>
        <v>4.188358</v>
      </c>
      <c r="EF368" s="1" t="str">
        <f>'Datastream-M'!DQ369</f>
        <v>#NA</v>
      </c>
    </row>
    <row r="369" spans="1:136">
      <c r="A369" s="3">
        <v>33100</v>
      </c>
      <c r="B369" t="str">
        <f>'Datastream-M'!B370</f>
        <v>#NA</v>
      </c>
      <c r="C369" s="9">
        <f>[7]Rawdata!D377</f>
        <v>110.01761039760021</v>
      </c>
      <c r="D369" s="9">
        <f>[7]Rawdata!G377</f>
        <v>117.64715979205029</v>
      </c>
      <c r="E369" s="9">
        <f>[7]Rawdata!J377</f>
        <v>102.88567376811099</v>
      </c>
      <c r="F369">
        <f>'Datastream-M'!F370</f>
        <v>65.5</v>
      </c>
      <c r="G369">
        <f>'Datastream-M'!G370</f>
        <v>1.2456199999999999</v>
      </c>
      <c r="H369">
        <f>'Datastream-M'!H370</f>
        <v>250.3</v>
      </c>
      <c r="I369">
        <f>'Datastream-M'!I370</f>
        <v>450.1</v>
      </c>
      <c r="J369">
        <f>'Datastream-M'!J370</f>
        <v>8.4550000000000001</v>
      </c>
      <c r="K369">
        <f>'Datastream-M'!K370</f>
        <v>8.9</v>
      </c>
      <c r="L369">
        <f>'Datastream-M'!L370</f>
        <v>1629.5</v>
      </c>
      <c r="M369">
        <f>'Datastream-M'!M370</f>
        <v>224088</v>
      </c>
      <c r="N369" t="str">
        <f>'Datastream-M'!N370</f>
        <v>#NA</v>
      </c>
      <c r="O369">
        <f>'Datastream-M'!O370</f>
        <v>753</v>
      </c>
      <c r="P369">
        <f>'Datastream-M'!P370</f>
        <v>6.3</v>
      </c>
      <c r="Q369" s="8">
        <v>17</v>
      </c>
      <c r="R369" s="8">
        <v>6</v>
      </c>
      <c r="S369" s="1">
        <f>'[2]Deutschland Monatsdaten'!C369</f>
        <v>-0.23414720018960986</v>
      </c>
      <c r="T369" s="1">
        <v>2.72771452181061</v>
      </c>
      <c r="U369">
        <f>'Datastream-M'!BL370</f>
        <v>28.8</v>
      </c>
      <c r="V369" s="39">
        <f t="shared" ref="V369:V432" si="18">U369/BP369*100</f>
        <v>35.250917992656056</v>
      </c>
      <c r="W369">
        <f>'Datastream-M'!BM370</f>
        <v>24.79</v>
      </c>
      <c r="X369" s="39">
        <f t="shared" ref="X369:X432" si="19">W369/BO369*100</f>
        <v>29.867469879518072</v>
      </c>
      <c r="Y369" t="str">
        <f>'Datastream-M'!W370</f>
        <v>#NA</v>
      </c>
      <c r="Z369" t="str">
        <f>'Datastream-M'!X370</f>
        <v>#NA</v>
      </c>
      <c r="AA369" s="42" t="str">
        <f>'Datastream-M'!Y370</f>
        <v>#NA</v>
      </c>
      <c r="AB369">
        <f>'Datastream-M'!Z370</f>
        <v>98.5</v>
      </c>
      <c r="AE369">
        <f>'Datastream-M'!AC370</f>
        <v>1.2456199999999999</v>
      </c>
      <c r="AH369" t="str">
        <f>'Datastream-M'!AD370</f>
        <v>#NA</v>
      </c>
      <c r="AJ369">
        <f>'Datastream-M'!AF370</f>
        <v>97.149643999999995</v>
      </c>
      <c r="AK369">
        <f>'Datastream-M'!AG370</f>
        <v>26.95</v>
      </c>
      <c r="AL369">
        <f>'Datastream-M'!AH370</f>
        <v>63.1</v>
      </c>
      <c r="AQ369" s="2">
        <f>'Datastream-M'!AM370</f>
        <v>70.909499999999994</v>
      </c>
      <c r="AR369" s="2">
        <f>'Datastream-M'!AN370</f>
        <v>101.81780000000001</v>
      </c>
      <c r="AS369" s="8">
        <f>'West-Deutschland-Q'!AI370</f>
        <v>16.3</v>
      </c>
      <c r="AT369" s="8">
        <f>100-'West-Deutschland-Q'!AJ370</f>
        <v>100</v>
      </c>
      <c r="AU369" s="8">
        <f>'West-Deutschland-Q'!AO370</f>
        <v>120.6</v>
      </c>
      <c r="AV369" s="19">
        <f>'[5]Deutschland Monatsdaten'!K369</f>
        <v>6.8217288568585772</v>
      </c>
      <c r="AW369" s="1">
        <f>'[5]Deutschland Monatsdaten'!J369</f>
        <v>0.12406391963427904</v>
      </c>
      <c r="AY369">
        <f>'Datastream-M'!AS370</f>
        <v>0.4</v>
      </c>
      <c r="AZ369">
        <f>'Datastream-M'!AT370</f>
        <v>115.8</v>
      </c>
      <c r="BE369">
        <f>'Datastream-M'!AU370</f>
        <v>91.56</v>
      </c>
      <c r="BF369">
        <f>'Datastream-M'!AV370</f>
        <v>84.4</v>
      </c>
      <c r="BH369" s="1">
        <f>'Datastream-M'!AX370</f>
        <v>50.8</v>
      </c>
      <c r="BI369" s="1">
        <f>'Datastream-M'!AY370</f>
        <v>53.5</v>
      </c>
      <c r="BJ369" s="1">
        <f>'Datastream-M'!AZ370</f>
        <v>67.8</v>
      </c>
      <c r="BK369">
        <f>'Datastream-M'!BA370</f>
        <v>59.4</v>
      </c>
      <c r="BL369">
        <f>'Datastream-M'!BB370</f>
        <v>73.599999999999994</v>
      </c>
      <c r="BM369" s="26">
        <f>'Datastream-M'!BC370</f>
        <v>81.7</v>
      </c>
      <c r="BN369" s="26"/>
      <c r="BO369">
        <f>'Datastream-M'!AV369</f>
        <v>83</v>
      </c>
      <c r="BP369" s="38">
        <f t="shared" si="16"/>
        <v>81.7</v>
      </c>
      <c r="BQ369" s="30">
        <f t="shared" si="17"/>
        <v>21.635811884844497</v>
      </c>
      <c r="BU369" s="40">
        <f>'Datastream-M'!CS370</f>
        <v>93.6</v>
      </c>
      <c r="BV369" s="40">
        <f>'Datastream-M'!CT370</f>
        <v>105.5</v>
      </c>
      <c r="BX369" s="41">
        <f>'Datastream-M'!BG370</f>
        <v>5.51</v>
      </c>
      <c r="BY369" s="41">
        <f>'Datastream-M'!BH370</f>
        <v>4.6100000000000003</v>
      </c>
      <c r="BZ369" s="40"/>
      <c r="CE369" s="1">
        <v>0.54799200511380086</v>
      </c>
      <c r="CF369" s="1">
        <v>-0.52816969547359893</v>
      </c>
      <c r="CN369" s="8">
        <f>'West-Deutschland-Q'!AP370</f>
        <v>24.6</v>
      </c>
      <c r="CO369" s="8">
        <f>'West-Deutschland-Q'!AQ370</f>
        <v>21.9</v>
      </c>
      <c r="CV369">
        <f>'Datastream-M'!CF370</f>
        <v>1116388</v>
      </c>
      <c r="DE369" s="8">
        <f>'West-Deutschland-Q'!AR370</f>
        <v>72.5</v>
      </c>
      <c r="DK369">
        <f>'Datastream-M'!CW370</f>
        <v>2.91</v>
      </c>
      <c r="DW369" s="19">
        <f>'[8]weltindexip-usd'!B249</f>
        <v>1.7360352756173858</v>
      </c>
      <c r="EB369">
        <f>'Datastream-M'!DN370</f>
        <v>4.2433909999999999</v>
      </c>
      <c r="EF369" s="1" t="str">
        <f>'Datastream-M'!DQ370</f>
        <v>#NA</v>
      </c>
    </row>
    <row r="370" spans="1:136">
      <c r="A370" s="3">
        <v>33131</v>
      </c>
      <c r="B370" t="str">
        <f>'Datastream-M'!B371</f>
        <v>#NA</v>
      </c>
      <c r="C370" s="9">
        <f>[7]Rawdata!D378</f>
        <v>110.53317933060833</v>
      </c>
      <c r="D370" s="9">
        <f>[7]Rawdata!G378</f>
        <v>117.34052061018885</v>
      </c>
      <c r="E370" s="9">
        <f>[7]Rawdata!J378</f>
        <v>104.12357831405477</v>
      </c>
      <c r="F370">
        <f>'Datastream-M'!F371</f>
        <v>65</v>
      </c>
      <c r="G370">
        <f>'Datastream-M'!G371</f>
        <v>1.2454989999999999</v>
      </c>
      <c r="H370">
        <f>'Datastream-M'!H371</f>
        <v>257.8</v>
      </c>
      <c r="I370">
        <f>'Datastream-M'!I371</f>
        <v>456</v>
      </c>
      <c r="J370">
        <f>'Datastream-M'!J371</f>
        <v>8.4649999999999999</v>
      </c>
      <c r="K370">
        <f>'Datastream-M'!K371</f>
        <v>9.1</v>
      </c>
      <c r="L370">
        <f>'Datastream-M'!L371</f>
        <v>1334.9</v>
      </c>
      <c r="M370">
        <f>'Datastream-M'!M371</f>
        <v>216726</v>
      </c>
      <c r="N370" t="str">
        <f>'Datastream-M'!N371</f>
        <v>#NA</v>
      </c>
      <c r="O370">
        <f>'Datastream-M'!O371</f>
        <v>665</v>
      </c>
      <c r="P370">
        <f>'Datastream-M'!P371</f>
        <v>6.2</v>
      </c>
      <c r="Q370" s="8">
        <v>21</v>
      </c>
      <c r="R370" s="8">
        <v>7</v>
      </c>
      <c r="S370" s="1">
        <f>'[2]Deutschland Monatsdaten'!C370</f>
        <v>-0.37338087602438397</v>
      </c>
      <c r="T370" s="1">
        <v>2.7384376362366405</v>
      </c>
      <c r="U370">
        <f>'Datastream-M'!BL371</f>
        <v>29.12</v>
      </c>
      <c r="V370" s="39">
        <f t="shared" si="18"/>
        <v>35.642594859241129</v>
      </c>
      <c r="W370">
        <f>'Datastream-M'!BM371</f>
        <v>25.3</v>
      </c>
      <c r="X370" s="39">
        <f t="shared" si="19"/>
        <v>29.976303317535546</v>
      </c>
      <c r="Y370" t="str">
        <f>'Datastream-M'!W371</f>
        <v>#NA</v>
      </c>
      <c r="Z370" t="str">
        <f>'Datastream-M'!X371</f>
        <v>#NA</v>
      </c>
      <c r="AA370" s="42" t="str">
        <f>'Datastream-M'!Y371</f>
        <v>#NA</v>
      </c>
      <c r="AB370">
        <f>'Datastream-M'!Z371</f>
        <v>98.3</v>
      </c>
      <c r="AE370">
        <f>'Datastream-M'!AC371</f>
        <v>1.2454989999999999</v>
      </c>
      <c r="AH370" t="str">
        <f>'Datastream-M'!AD371</f>
        <v>#NA</v>
      </c>
      <c r="AJ370">
        <f>'Datastream-M'!AF371</f>
        <v>94.907407000000006</v>
      </c>
      <c r="AK370">
        <f>'Datastream-M'!AG371</f>
        <v>34.659999999999997</v>
      </c>
      <c r="AL370">
        <f>'Datastream-M'!AH371</f>
        <v>63.3</v>
      </c>
      <c r="AQ370" s="2">
        <f>'Datastream-M'!AM371</f>
        <v>71.031499999999994</v>
      </c>
      <c r="AR370" s="2">
        <f>'Datastream-M'!AN371</f>
        <v>101.70610000000001</v>
      </c>
      <c r="AS370" s="8">
        <f>'West-Deutschland-Q'!AI371</f>
        <v>16.399999999999999</v>
      </c>
      <c r="AT370" s="8">
        <f>100-'West-Deutschland-Q'!AJ371</f>
        <v>99</v>
      </c>
      <c r="AU370" s="8">
        <f>'West-Deutschland-Q'!AO371</f>
        <v>120</v>
      </c>
      <c r="AV370" s="19">
        <f>'[5]Deutschland Monatsdaten'!K370</f>
        <v>6.8685168848473994</v>
      </c>
      <c r="AW370" s="1">
        <f>'[5]Deutschland Monatsdaten'!J370</f>
        <v>-0.43580519221020125</v>
      </c>
      <c r="AY370">
        <f>'Datastream-M'!AS371</f>
        <v>-3.7</v>
      </c>
      <c r="AZ370">
        <f>'Datastream-M'!AT371</f>
        <v>115.8</v>
      </c>
      <c r="BE370">
        <f>'Datastream-M'!AU371</f>
        <v>91.38</v>
      </c>
      <c r="BF370">
        <f>'Datastream-M'!AV371</f>
        <v>86.4</v>
      </c>
      <c r="BH370" s="1">
        <f>'Datastream-M'!AX371</f>
        <v>62.4</v>
      </c>
      <c r="BI370" s="1">
        <f>'Datastream-M'!AY371</f>
        <v>63.6</v>
      </c>
      <c r="BJ370" s="1">
        <f>'Datastream-M'!AZ371</f>
        <v>70</v>
      </c>
      <c r="BK370">
        <f>'Datastream-M'!BA371</f>
        <v>59.5</v>
      </c>
      <c r="BL370">
        <f>'Datastream-M'!BB371</f>
        <v>77.3</v>
      </c>
      <c r="BM370" s="26">
        <f>'Datastream-M'!BC371</f>
        <v>82</v>
      </c>
      <c r="BN370" s="26"/>
      <c r="BO370">
        <f>'Datastream-M'!AV370</f>
        <v>84.4</v>
      </c>
      <c r="BP370" s="38">
        <f t="shared" si="16"/>
        <v>81.7</v>
      </c>
      <c r="BQ370" s="30">
        <f t="shared" si="17"/>
        <v>27.828203796229463</v>
      </c>
      <c r="BU370" s="40">
        <f>'Datastream-M'!CS371</f>
        <v>93.8</v>
      </c>
      <c r="BV370" s="40">
        <f>'Datastream-M'!CT371</f>
        <v>104.8</v>
      </c>
      <c r="BX370" s="41">
        <f>'Datastream-M'!BG371</f>
        <v>5.67</v>
      </c>
      <c r="BY370" s="41">
        <f>'Datastream-M'!BH371</f>
        <v>4.2699999999999996</v>
      </c>
      <c r="BZ370" s="40"/>
      <c r="CE370" s="1">
        <v>0.90804748263539137</v>
      </c>
      <c r="CF370" s="1">
        <v>-0.29300698602510983</v>
      </c>
      <c r="CN370" s="8">
        <f>'West-Deutschland-Q'!AP371</f>
        <v>30.4</v>
      </c>
      <c r="CO370" s="8">
        <f>'West-Deutschland-Q'!AQ371</f>
        <v>17.399999999999999</v>
      </c>
      <c r="CV370">
        <f>'Datastream-M'!CF371</f>
        <v>1129809</v>
      </c>
      <c r="DE370" s="8">
        <f>'West-Deutschland-Q'!AR371</f>
        <v>72.400000000000006</v>
      </c>
      <c r="DK370">
        <f>'Datastream-M'!CW371</f>
        <v>3.12</v>
      </c>
      <c r="DW370" s="19">
        <f>'[8]weltindexip-usd'!B250</f>
        <v>1.7391794266443548</v>
      </c>
      <c r="EB370">
        <f>'Datastream-M'!DN371</f>
        <v>4.3434039999999996</v>
      </c>
      <c r="EF370" s="1" t="str">
        <f>'Datastream-M'!DQ371</f>
        <v>#NA</v>
      </c>
    </row>
    <row r="371" spans="1:136">
      <c r="A371" s="3">
        <v>33161</v>
      </c>
      <c r="B371" t="str">
        <f>'Datastream-M'!B372</f>
        <v>#NA</v>
      </c>
      <c r="C371" s="9">
        <f>[7]Rawdata!D379</f>
        <v>110.67194025847789</v>
      </c>
      <c r="D371" s="9">
        <f>[7]Rawdata!G379</f>
        <v>119.06507422137994</v>
      </c>
      <c r="E371" s="9">
        <f>[7]Rawdata!J379</f>
        <v>102.87290636965535</v>
      </c>
      <c r="F371">
        <f>'Datastream-M'!F372</f>
        <v>65.900000000000006</v>
      </c>
      <c r="G371">
        <f>'Datastream-M'!G372</f>
        <v>1.2832619999999999</v>
      </c>
      <c r="H371">
        <f>'Datastream-M'!H372</f>
        <v>253.4</v>
      </c>
      <c r="I371">
        <f>'Datastream-M'!I372</f>
        <v>459.7</v>
      </c>
      <c r="J371">
        <f>'Datastream-M'!J372</f>
        <v>8.5980000000000008</v>
      </c>
      <c r="K371">
        <f>'Datastream-M'!K372</f>
        <v>9.1</v>
      </c>
      <c r="L371">
        <f>'Datastream-M'!L372</f>
        <v>1433.8</v>
      </c>
      <c r="M371">
        <f>'Datastream-M'!M372</f>
        <v>296507</v>
      </c>
      <c r="N371" t="str">
        <f>'Datastream-M'!N372</f>
        <v>#NA</v>
      </c>
      <c r="O371">
        <f>'Datastream-M'!O372</f>
        <v>750</v>
      </c>
      <c r="P371">
        <f>'Datastream-M'!P372</f>
        <v>6.1</v>
      </c>
      <c r="Q371" s="8">
        <v>13</v>
      </c>
      <c r="R371" s="8">
        <v>6</v>
      </c>
      <c r="S371" s="1">
        <f>'[2]Deutschland Monatsdaten'!C371</f>
        <v>-0.68769658230255948</v>
      </c>
      <c r="T371" s="1">
        <v>2.725976335525941</v>
      </c>
      <c r="U371">
        <f>'Datastream-M'!BL372</f>
        <v>29.25</v>
      </c>
      <c r="V371" s="39">
        <f t="shared" si="18"/>
        <v>35.670731707317074</v>
      </c>
      <c r="W371">
        <f>'Datastream-M'!BM372</f>
        <v>25.56</v>
      </c>
      <c r="X371" s="39">
        <f t="shared" si="19"/>
        <v>29.583333333333329</v>
      </c>
      <c r="Y371" t="str">
        <f>'Datastream-M'!W372</f>
        <v>#NA</v>
      </c>
      <c r="Z371" t="str">
        <f>'Datastream-M'!X372</f>
        <v>#NA</v>
      </c>
      <c r="AA371" s="42" t="str">
        <f>'Datastream-M'!Y372</f>
        <v>#NA</v>
      </c>
      <c r="AB371">
        <f>'Datastream-M'!Z372</f>
        <v>98.7</v>
      </c>
      <c r="AE371">
        <f>'Datastream-M'!AC372</f>
        <v>1.2832619999999999</v>
      </c>
      <c r="AH371" t="str">
        <f>'Datastream-M'!AD372</f>
        <v>#NA</v>
      </c>
      <c r="AJ371">
        <f>'Datastream-M'!AF372</f>
        <v>93.607305999999994</v>
      </c>
      <c r="AK371">
        <f>'Datastream-M'!AG372</f>
        <v>36.270000000000003</v>
      </c>
      <c r="AL371">
        <f>'Datastream-M'!AH372</f>
        <v>63.5</v>
      </c>
      <c r="AQ371" s="2">
        <f>'Datastream-M'!AM372</f>
        <v>71.086600000000004</v>
      </c>
      <c r="AR371" s="2">
        <f>'Datastream-M'!AN372</f>
        <v>101.5026</v>
      </c>
      <c r="AS371" s="8">
        <f>'West-Deutschland-Q'!AI372</f>
        <v>13.2</v>
      </c>
      <c r="AT371" s="8">
        <f>100-'West-Deutschland-Q'!AJ372</f>
        <v>99</v>
      </c>
      <c r="AU371" s="8">
        <f>'West-Deutschland-Q'!AO372</f>
        <v>117.8</v>
      </c>
      <c r="AV371" s="19">
        <f>'[5]Deutschland Monatsdaten'!K371</f>
        <v>6.9139712280193164</v>
      </c>
      <c r="AW371" s="1">
        <f>'[5]Deutschland Monatsdaten'!J371</f>
        <v>-0.54914474653225542</v>
      </c>
      <c r="AY371">
        <f>'Datastream-M'!AS372</f>
        <v>-4.7</v>
      </c>
      <c r="AZ371">
        <f>'Datastream-M'!AT372</f>
        <v>114.4</v>
      </c>
      <c r="BE371">
        <f>'Datastream-M'!AU372</f>
        <v>91.73</v>
      </c>
      <c r="BF371">
        <f>'Datastream-M'!AV372</f>
        <v>87.6</v>
      </c>
      <c r="BH371" s="1">
        <f>'Datastream-M'!AX372</f>
        <v>66.099999999999994</v>
      </c>
      <c r="BI371" s="1">
        <f>'Datastream-M'!AY372</f>
        <v>66.400000000000006</v>
      </c>
      <c r="BJ371" s="1">
        <f>'Datastream-M'!AZ372</f>
        <v>67.8</v>
      </c>
      <c r="BK371">
        <f>'Datastream-M'!BA372</f>
        <v>58.4</v>
      </c>
      <c r="BL371">
        <f>'Datastream-M'!BB372</f>
        <v>74.3</v>
      </c>
      <c r="BM371" s="26">
        <f>'Datastream-M'!BC372</f>
        <v>82.1</v>
      </c>
      <c r="BN371" s="26"/>
      <c r="BO371">
        <f>'Datastream-M'!AV371</f>
        <v>86.4</v>
      </c>
      <c r="BP371" s="38">
        <f t="shared" si="16"/>
        <v>82</v>
      </c>
      <c r="BQ371" s="30">
        <f t="shared" si="17"/>
        <v>28.263908695184622</v>
      </c>
      <c r="BU371" s="40">
        <f>'Datastream-M'!CS372</f>
        <v>94</v>
      </c>
      <c r="BV371" s="40">
        <f>'Datastream-M'!CT372</f>
        <v>105.4</v>
      </c>
      <c r="BX371" s="41">
        <f>'Datastream-M'!BG372</f>
        <v>5.76</v>
      </c>
      <c r="BY371" s="41">
        <f>'Datastream-M'!BH372</f>
        <v>4.53</v>
      </c>
      <c r="BZ371" s="40"/>
      <c r="CE371" s="1">
        <v>6.1298132166141606E-2</v>
      </c>
      <c r="CF371" s="1">
        <v>0.24256012252626641</v>
      </c>
      <c r="CN371" s="8">
        <f>'West-Deutschland-Q'!AP372</f>
        <v>31.5</v>
      </c>
      <c r="CO371" s="8">
        <f>'West-Deutschland-Q'!AQ372</f>
        <v>22.1</v>
      </c>
      <c r="CV371">
        <f>'Datastream-M'!CF372</f>
        <v>1134902</v>
      </c>
      <c r="DE371" s="8">
        <f>'West-Deutschland-Q'!AR372</f>
        <v>71.5</v>
      </c>
      <c r="DK371">
        <f>'Datastream-M'!CW372</f>
        <v>3.12</v>
      </c>
      <c r="DW371" s="19">
        <f>'[8]weltindexip-usd'!B251</f>
        <v>1.7392582465660797</v>
      </c>
      <c r="EB371">
        <f>'Datastream-M'!DN372</f>
        <v>4.4864959999999998</v>
      </c>
      <c r="EF371" s="1" t="str">
        <f>'Datastream-M'!DQ372</f>
        <v>#NA</v>
      </c>
    </row>
    <row r="372" spans="1:136">
      <c r="A372" s="3">
        <v>33192</v>
      </c>
      <c r="B372" t="str">
        <f>'Datastream-M'!B373</f>
        <v>#NA</v>
      </c>
      <c r="C372" s="9">
        <f>[7]Rawdata!D380</f>
        <v>110.42432760454257</v>
      </c>
      <c r="D372" s="9">
        <f>[7]Rawdata!G380</f>
        <v>119.10452356495841</v>
      </c>
      <c r="E372" s="9">
        <f>[7]Rawdata!J380</f>
        <v>102.3795289913475</v>
      </c>
      <c r="F372">
        <f>'Datastream-M'!F373</f>
        <v>64</v>
      </c>
      <c r="G372">
        <f>'Datastream-M'!G373</f>
        <v>1.3173189999999999</v>
      </c>
      <c r="H372">
        <f>'Datastream-M'!H373</f>
        <v>267.5</v>
      </c>
      <c r="I372">
        <f>'Datastream-M'!I373</f>
        <v>461.5</v>
      </c>
      <c r="J372">
        <f>'Datastream-M'!J373</f>
        <v>8.8789999999999996</v>
      </c>
      <c r="K372">
        <f>'Datastream-M'!K373</f>
        <v>9</v>
      </c>
      <c r="L372">
        <f>'Datastream-M'!L373</f>
        <v>1441.2</v>
      </c>
      <c r="M372">
        <f>'Datastream-M'!M373</f>
        <v>262569</v>
      </c>
      <c r="N372" t="str">
        <f>'Datastream-M'!N373</f>
        <v>#NA</v>
      </c>
      <c r="O372">
        <f>'Datastream-M'!O373</f>
        <v>659</v>
      </c>
      <c r="P372">
        <f>'Datastream-M'!P373</f>
        <v>6</v>
      </c>
      <c r="Q372" s="8">
        <v>13</v>
      </c>
      <c r="R372" s="8">
        <v>6</v>
      </c>
      <c r="S372" s="1">
        <f>'[2]Deutschland Monatsdaten'!C372</f>
        <v>-0.84517877864010538</v>
      </c>
      <c r="T372" s="1">
        <v>2.7161075107248616</v>
      </c>
      <c r="U372">
        <f>'Datastream-M'!BL373</f>
        <v>28.73</v>
      </c>
      <c r="V372" s="39">
        <f t="shared" si="18"/>
        <v>34.993909866017056</v>
      </c>
      <c r="W372">
        <f>'Datastream-M'!BM373</f>
        <v>27.21</v>
      </c>
      <c r="X372" s="39">
        <f t="shared" si="19"/>
        <v>31.061643835616444</v>
      </c>
      <c r="Y372" t="str">
        <f>'Datastream-M'!W373</f>
        <v>#NA</v>
      </c>
      <c r="Z372" t="str">
        <f>'Datastream-M'!X373</f>
        <v>#NA</v>
      </c>
      <c r="AA372" s="42" t="str">
        <f>'Datastream-M'!Y373</f>
        <v>#NA</v>
      </c>
      <c r="AB372">
        <f>'Datastream-M'!Z373</f>
        <v>99.3</v>
      </c>
      <c r="AE372">
        <f>'Datastream-M'!AC373</f>
        <v>1.3173189999999999</v>
      </c>
      <c r="AH372" t="str">
        <f>'Datastream-M'!AD373</f>
        <v>#NA</v>
      </c>
      <c r="AJ372">
        <f>'Datastream-M'!AF373</f>
        <v>94.572748000000004</v>
      </c>
      <c r="AK372">
        <f>'Datastream-M'!AG373</f>
        <v>32.96</v>
      </c>
      <c r="AL372">
        <f>'Datastream-M'!AH373</f>
        <v>63.6</v>
      </c>
      <c r="AQ372" s="2">
        <f>'Datastream-M'!AM373</f>
        <v>71.089200000000005</v>
      </c>
      <c r="AR372" s="2">
        <f>'Datastream-M'!AN373</f>
        <v>101.22839999999999</v>
      </c>
      <c r="AS372" s="8">
        <f>'West-Deutschland-Q'!AI373</f>
        <v>17.8</v>
      </c>
      <c r="AT372" s="8">
        <f>100-'West-Deutschland-Q'!AJ373</f>
        <v>81</v>
      </c>
      <c r="AU372" s="8">
        <f>'West-Deutschland-Q'!AO373</f>
        <v>117.3</v>
      </c>
      <c r="AV372" s="19">
        <f>'[5]Deutschland Monatsdaten'!K372</f>
        <v>6.9359901855560722</v>
      </c>
      <c r="AW372" s="1">
        <f>'[5]Deutschland Monatsdaten'!J372</f>
        <v>-0.72317098103482502</v>
      </c>
      <c r="AY372">
        <f>'Datastream-M'!AS373</f>
        <v>-3.1</v>
      </c>
      <c r="AZ372">
        <f>'Datastream-M'!AT373</f>
        <v>115.3</v>
      </c>
      <c r="BE372">
        <f>'Datastream-M'!AU373</f>
        <v>92.62</v>
      </c>
      <c r="BF372">
        <f>'Datastream-M'!AV373</f>
        <v>86.6</v>
      </c>
      <c r="BH372" s="1">
        <f>'Datastream-M'!AX373</f>
        <v>60.2</v>
      </c>
      <c r="BI372" s="1">
        <f>'Datastream-M'!AY373</f>
        <v>60.8</v>
      </c>
      <c r="BJ372" s="1">
        <f>'Datastream-M'!AZ373</f>
        <v>64.3</v>
      </c>
      <c r="BK372">
        <f>'Datastream-M'!BA373</f>
        <v>57.4</v>
      </c>
      <c r="BL372">
        <f>'Datastream-M'!BB373</f>
        <v>69.099999999999994</v>
      </c>
      <c r="BM372" s="26">
        <f>'Datastream-M'!BC373</f>
        <v>82.1</v>
      </c>
      <c r="BN372" s="26"/>
      <c r="BO372">
        <f>'Datastream-M'!AV372</f>
        <v>87.6</v>
      </c>
      <c r="BP372" s="38">
        <f t="shared" si="16"/>
        <v>82.1</v>
      </c>
      <c r="BQ372" s="30">
        <f t="shared" si="17"/>
        <v>25.020515152366286</v>
      </c>
      <c r="BU372" s="40">
        <f>'Datastream-M'!CS373</f>
        <v>94.1</v>
      </c>
      <c r="BV372" s="40">
        <f>'Datastream-M'!CT373</f>
        <v>106.7</v>
      </c>
      <c r="BX372" s="41">
        <f>'Datastream-M'!BG373</f>
        <v>5.72</v>
      </c>
      <c r="BY372" s="41">
        <f>'Datastream-M'!BH373</f>
        <v>4.6500000000000004</v>
      </c>
      <c r="BZ372" s="40"/>
      <c r="CE372" s="1">
        <v>-5.8771206104752817E-2</v>
      </c>
      <c r="CF372" s="1">
        <v>0.18230925999457076</v>
      </c>
      <c r="CN372" s="8">
        <f>'West-Deutschland-Q'!AP373</f>
        <v>35.299999999999997</v>
      </c>
      <c r="CO372" s="8">
        <f>'West-Deutschland-Q'!AQ373</f>
        <v>18.2</v>
      </c>
      <c r="CV372">
        <f>'Datastream-M'!CF373</f>
        <v>1140740</v>
      </c>
      <c r="DE372" s="8">
        <f>'West-Deutschland-Q'!AR373</f>
        <v>69.2</v>
      </c>
      <c r="DK372">
        <f>'Datastream-M'!CW373</f>
        <v>3.43</v>
      </c>
      <c r="DW372" s="19">
        <f>'[8]weltindexip-usd'!B252</f>
        <v>1.7296753231263156</v>
      </c>
      <c r="EB372">
        <f>'Datastream-M'!DN373</f>
        <v>4.6095680000000003</v>
      </c>
      <c r="EF372" s="1" t="str">
        <f>'Datastream-M'!DQ373</f>
        <v>#NA</v>
      </c>
    </row>
    <row r="373" spans="1:136">
      <c r="A373" s="3">
        <v>33222</v>
      </c>
      <c r="B373" t="str">
        <f>'Datastream-M'!B374</f>
        <v>#NA</v>
      </c>
      <c r="C373" s="9">
        <f>[7]Rawdata!D381</f>
        <v>109.4488292157007</v>
      </c>
      <c r="D373" s="9">
        <f>[7]Rawdata!G381</f>
        <v>117.63308583911993</v>
      </c>
      <c r="E373" s="9">
        <f>[7]Rawdata!J381</f>
        <v>101.83686211292704</v>
      </c>
      <c r="F373">
        <f>'Datastream-M'!F374</f>
        <v>64.599999999999994</v>
      </c>
      <c r="G373">
        <f>'Datastream-M'!G374</f>
        <v>1.3082119999999999</v>
      </c>
      <c r="H373">
        <f>'Datastream-M'!H374</f>
        <v>292.2</v>
      </c>
      <c r="I373">
        <f>'Datastream-M'!I374</f>
        <v>481.4</v>
      </c>
      <c r="J373">
        <f>'Datastream-M'!J374</f>
        <v>9.2110000000000003</v>
      </c>
      <c r="K373">
        <f>'Datastream-M'!K374</f>
        <v>8.9</v>
      </c>
      <c r="L373">
        <f>'Datastream-M'!L374</f>
        <v>1398.2</v>
      </c>
      <c r="M373">
        <f>'Datastream-M'!M374</f>
        <v>198747</v>
      </c>
      <c r="N373" t="str">
        <f>'Datastream-M'!N374</f>
        <v>#NA</v>
      </c>
      <c r="O373">
        <f>'Datastream-M'!O374</f>
        <v>731</v>
      </c>
      <c r="P373">
        <f>'Datastream-M'!P374</f>
        <v>5.9</v>
      </c>
      <c r="Q373" s="8">
        <v>15</v>
      </c>
      <c r="R373" s="8">
        <v>5</v>
      </c>
      <c r="S373" s="1">
        <f>'[2]Deutschland Monatsdaten'!C373</f>
        <v>-0.80083269074294872</v>
      </c>
      <c r="T373" s="1">
        <v>2.7382438800927442</v>
      </c>
      <c r="U373">
        <f>'Datastream-M'!BL374</f>
        <v>29.12</v>
      </c>
      <c r="V373" s="39">
        <f t="shared" si="18"/>
        <v>35.468940316686968</v>
      </c>
      <c r="W373">
        <f>'Datastream-M'!BM374</f>
        <v>27.03</v>
      </c>
      <c r="X373" s="39">
        <f t="shared" si="19"/>
        <v>31.212471131639724</v>
      </c>
      <c r="Y373" t="str">
        <f>'Datastream-M'!W374</f>
        <v>#NA</v>
      </c>
      <c r="Z373" t="str">
        <f>'Datastream-M'!X374</f>
        <v>#NA</v>
      </c>
      <c r="AA373" s="42" t="str">
        <f>'Datastream-M'!Y374</f>
        <v>#NA</v>
      </c>
      <c r="AB373">
        <f>'Datastream-M'!Z374</f>
        <v>99.9</v>
      </c>
      <c r="AE373">
        <f>'Datastream-M'!AC374</f>
        <v>1.3082119999999999</v>
      </c>
      <c r="AH373" t="str">
        <f>'Datastream-M'!AD374</f>
        <v>#NA</v>
      </c>
      <c r="AJ373">
        <f>'Datastream-M'!AF374</f>
        <v>95.227007999999998</v>
      </c>
      <c r="AK373">
        <f>'Datastream-M'!AG374</f>
        <v>27.87</v>
      </c>
      <c r="AL373">
        <f>'Datastream-M'!AH374</f>
        <v>63.8</v>
      </c>
      <c r="AQ373" s="2">
        <f>'Datastream-M'!AM374</f>
        <v>71.055499999999995</v>
      </c>
      <c r="AR373" s="2">
        <f>'Datastream-M'!AN374</f>
        <v>100.9076</v>
      </c>
      <c r="AS373" s="8">
        <f>'West-Deutschland-Q'!AI374</f>
        <v>32.9</v>
      </c>
      <c r="AT373" s="8">
        <f>100-'West-Deutschland-Q'!AJ374</f>
        <v>51</v>
      </c>
      <c r="AU373" s="8">
        <f>'West-Deutschland-Q'!AO374</f>
        <v>117.7</v>
      </c>
      <c r="AV373" s="19">
        <f>'[5]Deutschland Monatsdaten'!K373</f>
        <v>6.956300446085514</v>
      </c>
      <c r="AW373" s="1">
        <f>'[5]Deutschland Monatsdaten'!J373</f>
        <v>-0.6400837132162851</v>
      </c>
      <c r="AY373">
        <f>'Datastream-M'!AS374</f>
        <v>-3.1</v>
      </c>
      <c r="AZ373">
        <f>'Datastream-M'!AT374</f>
        <v>114.7</v>
      </c>
      <c r="BE373">
        <f>'Datastream-M'!AU374</f>
        <v>93.38</v>
      </c>
      <c r="BF373">
        <f>'Datastream-M'!AV374</f>
        <v>86.1</v>
      </c>
      <c r="BH373" s="1">
        <f>'Datastream-M'!AX374</f>
        <v>50.8</v>
      </c>
      <c r="BI373" s="1">
        <f>'Datastream-M'!AY374</f>
        <v>52.7</v>
      </c>
      <c r="BJ373" s="1">
        <f>'Datastream-M'!AZ374</f>
        <v>63</v>
      </c>
      <c r="BK373">
        <f>'Datastream-M'!BA374</f>
        <v>58</v>
      </c>
      <c r="BL373">
        <f>'Datastream-M'!BB374</f>
        <v>66.5</v>
      </c>
      <c r="BM373" s="26">
        <f>'Datastream-M'!BC374</f>
        <v>82.1</v>
      </c>
      <c r="BN373" s="26"/>
      <c r="BO373">
        <f>'Datastream-M'!AV373</f>
        <v>86.6</v>
      </c>
      <c r="BP373" s="38">
        <f t="shared" si="16"/>
        <v>82.1</v>
      </c>
      <c r="BQ373" s="30">
        <f t="shared" si="17"/>
        <v>21.303886526037065</v>
      </c>
      <c r="BU373" s="40">
        <f>'Datastream-M'!CS374</f>
        <v>94.4</v>
      </c>
      <c r="BV373" s="40">
        <f>'Datastream-M'!CT374</f>
        <v>107.6</v>
      </c>
      <c r="BX373" s="41">
        <f>'Datastream-M'!BG374</f>
        <v>5.76</v>
      </c>
      <c r="BY373" s="41">
        <f>'Datastream-M'!BH374</f>
        <v>4.71</v>
      </c>
      <c r="BZ373" s="40"/>
      <c r="CE373" s="1">
        <v>1.4548592269197025E-2</v>
      </c>
      <c r="CF373" s="1">
        <v>6.3294395036033846E-2</v>
      </c>
      <c r="CN373" s="8">
        <f>'West-Deutschland-Q'!AP374</f>
        <v>30.3</v>
      </c>
      <c r="CO373" s="8">
        <f>'West-Deutschland-Q'!AQ374</f>
        <v>18.899999999999999</v>
      </c>
      <c r="CV373">
        <f>'Datastream-M'!CF374</f>
        <v>1161384</v>
      </c>
      <c r="DE373" s="8">
        <f>'West-Deutschland-Q'!AR374</f>
        <v>61.8</v>
      </c>
      <c r="DK373">
        <f>'Datastream-M'!CW374</f>
        <v>3.43</v>
      </c>
      <c r="DW373" s="19">
        <f>'[8]weltindexip-usd'!B253</f>
        <v>1.7307440016179081</v>
      </c>
      <c r="EB373">
        <f>'Datastream-M'!DN374</f>
        <v>4.5295829999999997</v>
      </c>
      <c r="EF373" s="1" t="str">
        <f>'Datastream-M'!DQ374</f>
        <v>#NA</v>
      </c>
    </row>
    <row r="374" spans="1:136">
      <c r="A374" s="3">
        <v>33253</v>
      </c>
      <c r="B374" t="str">
        <f>'Datastream-M'!B375</f>
        <v>#NA</v>
      </c>
      <c r="C374">
        <f>'Datastream-M'!C375</f>
        <v>99.9</v>
      </c>
      <c r="D374">
        <f>'Datastream-M'!D375</f>
        <v>100.4</v>
      </c>
      <c r="E374">
        <f>'Datastream-M'!E375</f>
        <v>99.4</v>
      </c>
      <c r="F374">
        <f>'Datastream-M'!F375</f>
        <v>66.099999999999994</v>
      </c>
      <c r="G374">
        <f>'Datastream-M'!G375</f>
        <v>1.295939</v>
      </c>
      <c r="H374">
        <f>'Datastream-M'!H375</f>
        <v>277.3</v>
      </c>
      <c r="I374">
        <f>'Datastream-M'!I375</f>
        <v>487</v>
      </c>
      <c r="J374">
        <f>'Datastream-M'!J375</f>
        <v>9.34</v>
      </c>
      <c r="K374">
        <f>'Datastream-M'!K375</f>
        <v>8.9</v>
      </c>
      <c r="L374">
        <f>'Datastream-M'!L375</f>
        <v>1420.1</v>
      </c>
      <c r="M374">
        <f>'Datastream-M'!M375</f>
        <v>319748</v>
      </c>
      <c r="N374">
        <f>'Datastream-M'!N375</f>
        <v>75.7</v>
      </c>
      <c r="O374">
        <f>'Datastream-M'!O375</f>
        <v>631</v>
      </c>
      <c r="P374">
        <f>'Datastream-M'!P375</f>
        <v>5.7</v>
      </c>
      <c r="Q374">
        <f>'Datastream-M'!Q375</f>
        <v>18.399999999999999</v>
      </c>
      <c r="R374">
        <f>'Datastream-M'!R375</f>
        <v>10</v>
      </c>
      <c r="S374" s="1">
        <f>'[2]Deutschland Monatsdaten'!C374</f>
        <v>-0.94075574356211988</v>
      </c>
      <c r="T374" s="1">
        <v>2.7301220138414983</v>
      </c>
      <c r="U374">
        <f>'Datastream-M'!BL375</f>
        <v>30.18</v>
      </c>
      <c r="V374" s="39">
        <f t="shared" si="18"/>
        <v>36.760048721071861</v>
      </c>
      <c r="W374">
        <f>'Datastream-M'!BM375</f>
        <v>28.55</v>
      </c>
      <c r="X374" s="39">
        <f t="shared" si="19"/>
        <v>33.159117305458771</v>
      </c>
      <c r="Y374">
        <f>'Datastream-M'!W375</f>
        <v>-38.4</v>
      </c>
      <c r="Z374">
        <f>'Datastream-M'!X375</f>
        <v>42.4</v>
      </c>
      <c r="AA374" s="42">
        <f>'Datastream-M'!Y375</f>
        <v>-11.8</v>
      </c>
      <c r="AB374">
        <f>'Datastream-M'!Z375</f>
        <v>99</v>
      </c>
      <c r="AE374">
        <f>'Datastream-M'!AC375</f>
        <v>1.295939</v>
      </c>
      <c r="AF374">
        <f>U374/V374*100</f>
        <v>82.100000000000009</v>
      </c>
      <c r="AG374">
        <f>W374/X374*100</f>
        <v>86.1</v>
      </c>
      <c r="AH374">
        <f>'Datastream-M'!AD375</f>
        <v>80.8</v>
      </c>
      <c r="AI374">
        <f>'Datastream-M'!AE375</f>
        <v>-8.9</v>
      </c>
      <c r="AJ374">
        <f>'Datastream-M'!AF375</f>
        <v>96.028036999999998</v>
      </c>
      <c r="AK374">
        <f>'Datastream-M'!AG375</f>
        <v>23.98</v>
      </c>
      <c r="AL374">
        <f>'Datastream-M'!AH375</f>
        <v>64</v>
      </c>
      <c r="AM374">
        <f>'Datastream-M'!AI375</f>
        <v>42.4</v>
      </c>
      <c r="AN374">
        <f>'Datastream-M'!AJ375</f>
        <v>19.8</v>
      </c>
      <c r="AO374">
        <f>'Datastream-M'!AK375</f>
        <v>20.100000000000001</v>
      </c>
      <c r="AP374">
        <f>'Datastream-M'!AL375</f>
        <v>4.8</v>
      </c>
      <c r="AQ374" s="2">
        <f>'Datastream-M'!AM375</f>
        <v>71.004900000000006</v>
      </c>
      <c r="AR374" s="2">
        <f>'Datastream-M'!AN375</f>
        <v>100.5681</v>
      </c>
      <c r="AS374">
        <f>'Datastream-M'!AO375</f>
        <v>15.2</v>
      </c>
      <c r="AT374">
        <f>'Datastream-M'!AP375</f>
        <v>40.5</v>
      </c>
      <c r="AU374" s="8">
        <f>'West-Deutschland-Q'!AO375</f>
        <v>118.2</v>
      </c>
      <c r="AV374" s="19">
        <f>'[5]Deutschland Monatsdaten'!K374</f>
        <v>6.9963859821751386</v>
      </c>
      <c r="AW374" s="1">
        <f>'[5]Deutschland Monatsdaten'!J374</f>
        <v>-1.049095828926359</v>
      </c>
      <c r="AY374">
        <f>'Datastream-M'!AS375</f>
        <v>-5.3</v>
      </c>
      <c r="AZ374">
        <f>'Datastream-M'!AT375</f>
        <v>109.5</v>
      </c>
      <c r="BE374">
        <f>'Datastream-M'!AU375</f>
        <v>92.71</v>
      </c>
      <c r="BF374">
        <f>'Datastream-M'!AV375</f>
        <v>85.5</v>
      </c>
      <c r="BG374">
        <f>'Datastream-M'!AW375</f>
        <v>110.6</v>
      </c>
      <c r="BH374" s="1">
        <f>'Datastream-M'!AX375</f>
        <v>44.4</v>
      </c>
      <c r="BI374" s="1">
        <f>'Datastream-M'!AY375</f>
        <v>47.3</v>
      </c>
      <c r="BJ374" s="1">
        <f>'Datastream-M'!AZ375</f>
        <v>62.6</v>
      </c>
      <c r="BK374">
        <f>'Datastream-M'!BA375</f>
        <v>56.7</v>
      </c>
      <c r="BL374">
        <f>'Datastream-M'!BB375</f>
        <v>66.7</v>
      </c>
      <c r="BM374" s="26">
        <f>'Datastream-M'!BC375</f>
        <v>82.3</v>
      </c>
      <c r="BN374" s="26">
        <f>'Datastream-M'!BD375</f>
        <v>109.6</v>
      </c>
      <c r="BO374">
        <f>'Datastream-M'!AV374</f>
        <v>86.1</v>
      </c>
      <c r="BP374" s="38">
        <f t="shared" si="16"/>
        <v>82.1</v>
      </c>
      <c r="BQ374" s="30">
        <f t="shared" si="17"/>
        <v>18.503957362190661</v>
      </c>
      <c r="BS374" s="32" t="str">
        <f>'Datastream-M'!BF375</f>
        <v>#NA</v>
      </c>
      <c r="BT374">
        <f>'Datastream-M'!BE375</f>
        <v>-26</v>
      </c>
      <c r="BU374" s="40">
        <f>'Datastream-M'!CS375</f>
        <v>94.1</v>
      </c>
      <c r="BV374" s="40">
        <f>'Datastream-M'!CT375</f>
        <v>106</v>
      </c>
      <c r="BX374" s="41">
        <f>'Datastream-M'!BG375</f>
        <v>5.88</v>
      </c>
      <c r="BY374" s="41">
        <f>'Datastream-M'!BH375</f>
        <v>4.37</v>
      </c>
      <c r="BZ374" s="40">
        <f>'Datastream-M'!BI375</f>
        <v>104</v>
      </c>
      <c r="CA374">
        <f>'Datastream-M'!BN375</f>
        <v>-13.6</v>
      </c>
      <c r="CB374">
        <f>'Datastream-M'!BO375</f>
        <v>5.0999999999999996</v>
      </c>
      <c r="CC374">
        <f>'Datastream-M'!BP375</f>
        <v>67.5</v>
      </c>
      <c r="CD374" t="str">
        <f>'Datastream-M'!BQ375</f>
        <v>#NA</v>
      </c>
      <c r="CE374" s="1">
        <v>-0.11151878686458257</v>
      </c>
      <c r="CF374" s="1">
        <v>0.28079547476756395</v>
      </c>
      <c r="CH374" t="str">
        <f>'Datastream-M'!BR375</f>
        <v>#NA</v>
      </c>
      <c r="CJ374">
        <f>'Datastream-M'!BT375</f>
        <v>6</v>
      </c>
      <c r="CK374">
        <f>'Datastream-M'!BU375</f>
        <v>-31.1</v>
      </c>
      <c r="CL374" t="str">
        <f>'Datastream-M'!BV375</f>
        <v>#NA</v>
      </c>
      <c r="CN374">
        <f>'Datastream-M'!BX375</f>
        <v>23</v>
      </c>
      <c r="CO374">
        <f>'Datastream-M'!BY375</f>
        <v>17.2</v>
      </c>
      <c r="CP374" s="40">
        <f>'Datastream-M'!BZ375</f>
        <v>8.5</v>
      </c>
      <c r="CV374">
        <f>'Datastream-M'!CF375</f>
        <v>1160898</v>
      </c>
      <c r="CX374">
        <f>'Datastream-M'!CG375</f>
        <v>91.7</v>
      </c>
      <c r="CY374">
        <f>'Datastream-M'!CH375</f>
        <v>79.5</v>
      </c>
      <c r="CZ374">
        <f>'Datastream-M'!CI375</f>
        <v>91.9</v>
      </c>
      <c r="DA374">
        <f>'Datastream-M'!CJ375</f>
        <v>98.1</v>
      </c>
      <c r="DB374">
        <f>'Datastream-M'!CK375</f>
        <v>-1.6</v>
      </c>
      <c r="DC374">
        <f>'Datastream-M'!CL375</f>
        <v>-14</v>
      </c>
      <c r="DD374">
        <f>'Datastream-M'!CM375</f>
        <v>6</v>
      </c>
      <c r="DE374">
        <f>'Datastream-M'!CN375</f>
        <v>66.099999999999994</v>
      </c>
      <c r="DF374">
        <f>'Datastream-M'!CO375</f>
        <v>67.7</v>
      </c>
      <c r="DK374">
        <f>'Datastream-M'!CW375</f>
        <v>3.27</v>
      </c>
      <c r="DL374">
        <f>'Datastream-M'!CX375</f>
        <v>128.19999999999999</v>
      </c>
      <c r="DM374">
        <f>'Datastream-M'!CY375</f>
        <v>111.5</v>
      </c>
      <c r="DO374">
        <f>'Datastream-M'!DA375</f>
        <v>-11.4</v>
      </c>
      <c r="DP374">
        <f>'Datastream-M'!DB375</f>
        <v>102.6</v>
      </c>
      <c r="DS374">
        <f>'Datastream-M'!DG375</f>
        <v>93.2</v>
      </c>
      <c r="DT374">
        <f>'Datastream-M'!DH375</f>
        <v>39.5</v>
      </c>
      <c r="DU374">
        <f>'Datastream-M'!DI375</f>
        <v>39.6</v>
      </c>
      <c r="DW374" s="19">
        <f>'[8]weltindexip-usd'!B254</f>
        <v>1.7421446885009841</v>
      </c>
      <c r="EA374" t="str">
        <f>'Datastream-M'!DM375</f>
        <v>#NA</v>
      </c>
      <c r="EB374">
        <f>'Datastream-M'!DN375</f>
        <v>4.3851829999999996</v>
      </c>
      <c r="EF374" s="1">
        <f>'Datastream-M'!DQ375</f>
        <v>76.400000000000006</v>
      </c>
    </row>
    <row r="375" spans="1:136">
      <c r="A375" s="3">
        <v>33284</v>
      </c>
      <c r="B375" t="str">
        <f>'Datastream-M'!B376</f>
        <v>#NA</v>
      </c>
      <c r="C375">
        <f>'Datastream-M'!C376</f>
        <v>100</v>
      </c>
      <c r="D375">
        <f>'Datastream-M'!D376</f>
        <v>101.2</v>
      </c>
      <c r="E375">
        <f>'Datastream-M'!E376</f>
        <v>98.8</v>
      </c>
      <c r="F375">
        <f>'Datastream-M'!F376</f>
        <v>63.2</v>
      </c>
      <c r="G375">
        <f>'Datastream-M'!G376</f>
        <v>1.3220689999999999</v>
      </c>
      <c r="H375">
        <f>'Datastream-M'!H376</f>
        <v>281.8</v>
      </c>
      <c r="I375">
        <f>'Datastream-M'!I376</f>
        <v>492.8</v>
      </c>
      <c r="J375">
        <f>'Datastream-M'!J376</f>
        <v>9.0779999999999994</v>
      </c>
      <c r="K375">
        <f>'Datastream-M'!K376</f>
        <v>8.4</v>
      </c>
      <c r="L375">
        <f>'Datastream-M'!L376</f>
        <v>1542.1</v>
      </c>
      <c r="M375">
        <f>'Datastream-M'!M376</f>
        <v>342725</v>
      </c>
      <c r="N375">
        <f>'Datastream-M'!N376</f>
        <v>74.8</v>
      </c>
      <c r="O375">
        <f>'Datastream-M'!O376</f>
        <v>647</v>
      </c>
      <c r="P375">
        <f>'Datastream-M'!P376</f>
        <v>5.7</v>
      </c>
      <c r="Q375">
        <f>'Datastream-M'!Q376</f>
        <v>19.899999999999999</v>
      </c>
      <c r="R375">
        <f>'Datastream-M'!R376</f>
        <v>10</v>
      </c>
      <c r="S375" s="1">
        <f>'[2]Deutschland Monatsdaten'!C375</f>
        <v>-1.3427604618563738</v>
      </c>
      <c r="T375" s="1">
        <v>2.7251510949987914</v>
      </c>
      <c r="U375">
        <f>'Datastream-M'!BL376</f>
        <v>28.54</v>
      </c>
      <c r="V375" s="39">
        <f t="shared" si="18"/>
        <v>34.67800729040097</v>
      </c>
      <c r="W375">
        <f>'Datastream-M'!BM376</f>
        <v>26.76</v>
      </c>
      <c r="X375" s="39">
        <f t="shared" si="19"/>
        <v>31.298245614035093</v>
      </c>
      <c r="Y375">
        <f>'Datastream-M'!W376</f>
        <v>-38.9</v>
      </c>
      <c r="Z375">
        <f>'Datastream-M'!X376</f>
        <v>41.6</v>
      </c>
      <c r="AA375" s="42">
        <f>'Datastream-M'!Y376</f>
        <v>-5.9</v>
      </c>
      <c r="AB375">
        <f>'Datastream-M'!Z376</f>
        <v>99.2</v>
      </c>
      <c r="AE375">
        <f>'Datastream-M'!AC376</f>
        <v>1.3220689999999999</v>
      </c>
      <c r="AF375">
        <f t="shared" ref="AF375:AF438" si="20">U375/V375*100</f>
        <v>82.300000000000011</v>
      </c>
      <c r="AG375">
        <f t="shared" ref="AG375:AG438" si="21">W375/X375*100</f>
        <v>85.499999999999986</v>
      </c>
      <c r="AH375">
        <f>'Datastream-M'!AD376</f>
        <v>79</v>
      </c>
      <c r="AI375">
        <f>'Datastream-M'!AE376</f>
        <v>-8.6999999999999993</v>
      </c>
      <c r="AJ375">
        <f>'Datastream-M'!AF376</f>
        <v>96.702001999999993</v>
      </c>
      <c r="AK375">
        <f>'Datastream-M'!AG376</f>
        <v>19.29</v>
      </c>
      <c r="AL375">
        <f>'Datastream-M'!AH376</f>
        <v>64.099999999999994</v>
      </c>
      <c r="AM375">
        <f>'Datastream-M'!AI376</f>
        <v>41.6</v>
      </c>
      <c r="AN375">
        <f>'Datastream-M'!AJ376</f>
        <v>17.2</v>
      </c>
      <c r="AO375">
        <f>'Datastream-M'!AK376</f>
        <v>19.899999999999999</v>
      </c>
      <c r="AP375">
        <f>'Datastream-M'!AL376</f>
        <v>-8</v>
      </c>
      <c r="AQ375" s="2">
        <f>'Datastream-M'!AM376</f>
        <v>70.969499999999996</v>
      </c>
      <c r="AR375" s="2">
        <f>'Datastream-M'!AN376</f>
        <v>100.25579999999999</v>
      </c>
      <c r="AS375">
        <f>'Datastream-M'!AO376</f>
        <v>31.9</v>
      </c>
      <c r="AT375">
        <f>'Datastream-M'!AP376</f>
        <v>32.700000000000003</v>
      </c>
      <c r="AU375" s="8">
        <f>'West-Deutschland-Q'!AO376</f>
        <v>118.4</v>
      </c>
      <c r="AV375" s="19">
        <f>'[5]Deutschland Monatsdaten'!K375</f>
        <v>7.0453810551066782</v>
      </c>
      <c r="AW375" s="1">
        <f>'[5]Deutschland Monatsdaten'!J375</f>
        <v>-1.0663090267705297</v>
      </c>
      <c r="AY375">
        <f>'Datastream-M'!AS376</f>
        <v>-6.4</v>
      </c>
      <c r="AZ375">
        <f>'Datastream-M'!AT376</f>
        <v>107.1</v>
      </c>
      <c r="BA375">
        <v>3506984.8</v>
      </c>
      <c r="BB375">
        <v>5574770.7999999998</v>
      </c>
      <c r="BC375">
        <v>7056092.7999999998</v>
      </c>
      <c r="BE375">
        <f>'Datastream-M'!AU376</f>
        <v>93.13</v>
      </c>
      <c r="BF375">
        <f>'Datastream-M'!AV376</f>
        <v>84.8</v>
      </c>
      <c r="BG375">
        <f>'Datastream-M'!AW376</f>
        <v>109.5</v>
      </c>
      <c r="BH375" s="1">
        <f>'Datastream-M'!AX376</f>
        <v>35.6</v>
      </c>
      <c r="BI375" s="1">
        <f>'Datastream-M'!AY376</f>
        <v>39.9</v>
      </c>
      <c r="BJ375" s="1">
        <f>'Datastream-M'!AZ376</f>
        <v>62.4</v>
      </c>
      <c r="BK375">
        <f>'Datastream-M'!BA376</f>
        <v>56.9</v>
      </c>
      <c r="BL375">
        <f>'Datastream-M'!BB376</f>
        <v>66.3</v>
      </c>
      <c r="BM375" s="26">
        <f>'Datastream-M'!BC376</f>
        <v>82.2</v>
      </c>
      <c r="BN375" s="26">
        <f>'Datastream-M'!BD376</f>
        <v>109.7</v>
      </c>
      <c r="BO375">
        <f>'Datastream-M'!AV375</f>
        <v>85.5</v>
      </c>
      <c r="BP375" s="38">
        <f t="shared" si="16"/>
        <v>82.3</v>
      </c>
      <c r="BQ375" s="30">
        <f t="shared" si="17"/>
        <v>14.590766442598685</v>
      </c>
      <c r="BS375" s="32" t="str">
        <f>'Datastream-M'!BF376</f>
        <v>#NA</v>
      </c>
      <c r="BT375">
        <f>'Datastream-M'!BE376</f>
        <v>-22.5</v>
      </c>
      <c r="BU375" s="40">
        <f>'Datastream-M'!CS376</f>
        <v>93.9</v>
      </c>
      <c r="BV375" s="40">
        <f>'Datastream-M'!CT376</f>
        <v>106.6</v>
      </c>
      <c r="BX375" s="41">
        <f>'Datastream-M'!BG376</f>
        <v>5.91</v>
      </c>
      <c r="BY375" s="41">
        <f>'Datastream-M'!BH376</f>
        <v>4.45</v>
      </c>
      <c r="BZ375" s="40">
        <f>'Datastream-M'!BI376</f>
        <v>83.6</v>
      </c>
      <c r="CA375">
        <f>'Datastream-M'!BN376</f>
        <v>-15.8</v>
      </c>
      <c r="CB375">
        <f>'Datastream-M'!BO376</f>
        <v>3.8</v>
      </c>
      <c r="CC375">
        <f>'Datastream-M'!BP376</f>
        <v>66.2</v>
      </c>
      <c r="CD375" t="str">
        <f>'Datastream-M'!BQ376</f>
        <v>#NA</v>
      </c>
      <c r="CE375" s="1">
        <v>9.3983401603927041E-3</v>
      </c>
      <c r="CF375" s="1">
        <v>0.30300119385162794</v>
      </c>
      <c r="CH375" t="str">
        <f>'Datastream-M'!BR376</f>
        <v>#NA</v>
      </c>
      <c r="CJ375">
        <f>'Datastream-M'!BT376</f>
        <v>7.6</v>
      </c>
      <c r="CK375">
        <f>'Datastream-M'!BU376</f>
        <v>-25.5</v>
      </c>
      <c r="CL375" t="str">
        <f>'Datastream-M'!BV376</f>
        <v>#NA</v>
      </c>
      <c r="CN375">
        <f>'Datastream-M'!BX376</f>
        <v>20.2</v>
      </c>
      <c r="CO375">
        <f>'Datastream-M'!BY376</f>
        <v>15.3</v>
      </c>
      <c r="CP375" s="40">
        <f>'Datastream-M'!BZ376</f>
        <v>7.7</v>
      </c>
      <c r="CV375">
        <f>'Datastream-M'!CF376</f>
        <v>1163140</v>
      </c>
      <c r="CX375">
        <f>'Datastream-M'!CG376</f>
        <v>94.5</v>
      </c>
      <c r="CY375">
        <f>'Datastream-M'!CH376</f>
        <v>80.2</v>
      </c>
      <c r="CZ375">
        <f>'Datastream-M'!CI376</f>
        <v>101</v>
      </c>
      <c r="DA375">
        <f>'Datastream-M'!CJ376</f>
        <v>96.4</v>
      </c>
      <c r="DB375">
        <f>'Datastream-M'!CK376</f>
        <v>-3.2</v>
      </c>
      <c r="DC375">
        <f>'Datastream-M'!CL376</f>
        <v>-13.3</v>
      </c>
      <c r="DD375">
        <f>'Datastream-M'!CM376</f>
        <v>7.6</v>
      </c>
      <c r="DE375">
        <f>'Datastream-M'!CN376</f>
        <v>62.7</v>
      </c>
      <c r="DF375">
        <f>'Datastream-M'!CO376</f>
        <v>63.5</v>
      </c>
      <c r="DK375">
        <f>'Datastream-M'!CW376</f>
        <v>3.27</v>
      </c>
      <c r="DL375">
        <f>'Datastream-M'!CX376</f>
        <v>130.6</v>
      </c>
      <c r="DM375">
        <f>'Datastream-M'!CY376</f>
        <v>111.4</v>
      </c>
      <c r="DO375">
        <f>'Datastream-M'!DA376</f>
        <v>-19.899999999999999</v>
      </c>
      <c r="DP375">
        <f>'Datastream-M'!DB376</f>
        <v>105.4</v>
      </c>
      <c r="DS375">
        <f>'Datastream-M'!DG376</f>
        <v>87.1</v>
      </c>
      <c r="DT375">
        <f>'Datastream-M'!DH376</f>
        <v>36.6</v>
      </c>
      <c r="DU375">
        <f>'Datastream-M'!DI376</f>
        <v>37.799999999999997</v>
      </c>
      <c r="DW375" s="19">
        <f>'[8]weltindexip-usd'!B255</f>
        <v>1.7313992002706637</v>
      </c>
      <c r="EA375" t="str">
        <f>'Datastream-M'!DM376</f>
        <v>#NA</v>
      </c>
      <c r="EB375">
        <f>'Datastream-M'!DN376</f>
        <v>4.35806</v>
      </c>
      <c r="EF375" s="1">
        <f>'Datastream-M'!DQ376</f>
        <v>75.5</v>
      </c>
    </row>
    <row r="376" spans="1:136">
      <c r="A376" s="3">
        <v>33312</v>
      </c>
      <c r="B376" t="str">
        <f>'Datastream-M'!B377</f>
        <v>#NA</v>
      </c>
      <c r="C376">
        <f>'Datastream-M'!C377</f>
        <v>98.8</v>
      </c>
      <c r="D376">
        <f>'Datastream-M'!D377</f>
        <v>98.9</v>
      </c>
      <c r="E376">
        <f>'Datastream-M'!E377</f>
        <v>98.7</v>
      </c>
      <c r="F376">
        <f>'Datastream-M'!F377</f>
        <v>64.3</v>
      </c>
      <c r="G376">
        <f>'Datastream-M'!G377</f>
        <v>1.217273</v>
      </c>
      <c r="H376">
        <f>'Datastream-M'!H377</f>
        <v>272.5</v>
      </c>
      <c r="I376">
        <f>'Datastream-M'!I377</f>
        <v>494.6</v>
      </c>
      <c r="J376">
        <f>'Datastream-M'!J377</f>
        <v>9.0909999999999993</v>
      </c>
      <c r="K376">
        <f>'Datastream-M'!K377</f>
        <v>8.4</v>
      </c>
      <c r="L376">
        <f>'Datastream-M'!L377</f>
        <v>1522.8</v>
      </c>
      <c r="M376">
        <f>'Datastream-M'!M377</f>
        <v>444576</v>
      </c>
      <c r="N376">
        <f>'Datastream-M'!N377</f>
        <v>74.3</v>
      </c>
      <c r="O376">
        <f>'Datastream-M'!O377</f>
        <v>742</v>
      </c>
      <c r="P376">
        <f>'Datastream-M'!P377</f>
        <v>5.6</v>
      </c>
      <c r="Q376">
        <f>'Datastream-M'!Q377</f>
        <v>17.600000000000001</v>
      </c>
      <c r="R376">
        <f>'Datastream-M'!R377</f>
        <v>11.1</v>
      </c>
      <c r="S376" s="1">
        <f>'[2]Deutschland Monatsdaten'!C376</f>
        <v>-0.88613021225731081</v>
      </c>
      <c r="T376" s="1">
        <v>2.6899609035115177</v>
      </c>
      <c r="U376">
        <f>'Datastream-M'!BL377</f>
        <v>28.43</v>
      </c>
      <c r="V376" s="39">
        <f t="shared" si="18"/>
        <v>34.586374695863746</v>
      </c>
      <c r="W376">
        <f>'Datastream-M'!BM377</f>
        <v>27.03</v>
      </c>
      <c r="X376" s="39">
        <f t="shared" si="19"/>
        <v>31.875000000000004</v>
      </c>
      <c r="Y376">
        <f>'Datastream-M'!W377</f>
        <v>-45</v>
      </c>
      <c r="Z376">
        <f>'Datastream-M'!X377</f>
        <v>41.5</v>
      </c>
      <c r="AA376" s="42">
        <f>'Datastream-M'!Y377</f>
        <v>-8.1</v>
      </c>
      <c r="AB376">
        <f>'Datastream-M'!Z377</f>
        <v>97.6</v>
      </c>
      <c r="AE376">
        <f>'Datastream-M'!AC377</f>
        <v>1.217273</v>
      </c>
      <c r="AF376">
        <f t="shared" si="20"/>
        <v>82.199999999999989</v>
      </c>
      <c r="AG376">
        <f t="shared" si="21"/>
        <v>84.8</v>
      </c>
      <c r="AH376">
        <f>'Datastream-M'!AD377</f>
        <v>79.099999999999994</v>
      </c>
      <c r="AI376">
        <f>'Datastream-M'!AE377</f>
        <v>-16.100000000000001</v>
      </c>
      <c r="AJ376">
        <f>'Datastream-M'!AF377</f>
        <v>96.478872999999993</v>
      </c>
      <c r="AK376">
        <f>'Datastream-M'!AG377</f>
        <v>19.559999999999999</v>
      </c>
      <c r="AL376">
        <f>'Datastream-M'!AH377</f>
        <v>64.099999999999994</v>
      </c>
      <c r="AM376">
        <f>'Datastream-M'!AI377</f>
        <v>41.5</v>
      </c>
      <c r="AN376">
        <f>'Datastream-M'!AJ377</f>
        <v>17.600000000000001</v>
      </c>
      <c r="AO376">
        <f>'Datastream-M'!AK377</f>
        <v>20.100000000000001</v>
      </c>
      <c r="AP376">
        <f>'Datastream-M'!AL377</f>
        <v>-8.3000000000000007</v>
      </c>
      <c r="AQ376" s="2">
        <f>'Datastream-M'!AM377</f>
        <v>70.977999999999994</v>
      </c>
      <c r="AR376" s="2">
        <f>'Datastream-M'!AN377</f>
        <v>100.011</v>
      </c>
      <c r="AS376">
        <f>'Datastream-M'!AO377</f>
        <v>-1.8</v>
      </c>
      <c r="AT376">
        <f>'Datastream-M'!AP377</f>
        <v>90.2</v>
      </c>
      <c r="AU376" s="8">
        <f>'West-Deutschland-Q'!AO377</f>
        <v>117.4</v>
      </c>
      <c r="AV376" s="19">
        <f>'[5]Deutschland Monatsdaten'!K376</f>
        <v>7.0682882210507438</v>
      </c>
      <c r="AW376" s="1">
        <f>'[5]Deutschland Monatsdaten'!J376</f>
        <v>-0.23129267191182346</v>
      </c>
      <c r="AY376">
        <f>'Datastream-M'!AS377</f>
        <v>-9.4</v>
      </c>
      <c r="AZ376">
        <f>'Datastream-M'!AT377</f>
        <v>102.4</v>
      </c>
      <c r="BA376">
        <v>3405303.1</v>
      </c>
      <c r="BB376">
        <v>3342313</v>
      </c>
      <c r="BC376">
        <v>7048036.4000000004</v>
      </c>
      <c r="BE376">
        <f>'Datastream-M'!AU377</f>
        <v>91.38</v>
      </c>
      <c r="BF376">
        <f>'Datastream-M'!AV377</f>
        <v>85.2</v>
      </c>
      <c r="BG376">
        <f>'Datastream-M'!AW377</f>
        <v>109.5</v>
      </c>
      <c r="BH376" s="1">
        <f>'Datastream-M'!AX377</f>
        <v>35.700000000000003</v>
      </c>
      <c r="BI376" s="1">
        <f>'Datastream-M'!AY377</f>
        <v>39.9</v>
      </c>
      <c r="BJ376" s="1">
        <f>'Datastream-M'!AZ377</f>
        <v>62.1</v>
      </c>
      <c r="BK376">
        <f>'Datastream-M'!BA377</f>
        <v>57.8</v>
      </c>
      <c r="BL376">
        <f>'Datastream-M'!BB377</f>
        <v>65.099999999999994</v>
      </c>
      <c r="BM376" s="26">
        <f>'Datastream-M'!BC377</f>
        <v>82.2</v>
      </c>
      <c r="BN376" s="26">
        <f>'Datastream-M'!BD377</f>
        <v>110.7</v>
      </c>
      <c r="BO376">
        <f>'Datastream-M'!AV376</f>
        <v>84.8</v>
      </c>
      <c r="BP376" s="38">
        <f t="shared" si="16"/>
        <v>82.2</v>
      </c>
      <c r="BQ376" s="30">
        <f t="shared" si="17"/>
        <v>16.068704390880271</v>
      </c>
      <c r="BS376" s="32" t="str">
        <f>'Datastream-M'!BF377</f>
        <v>#NA</v>
      </c>
      <c r="BT376">
        <f>'Datastream-M'!BE377</f>
        <v>-18.399999999999999</v>
      </c>
      <c r="BU376" s="40">
        <f>'Datastream-M'!CS377</f>
        <v>93.6</v>
      </c>
      <c r="BV376" s="40">
        <f>'Datastream-M'!CT377</f>
        <v>103.3</v>
      </c>
      <c r="BX376" s="41">
        <f>'Datastream-M'!BG377</f>
        <v>5.87</v>
      </c>
      <c r="BY376" s="41">
        <f>'Datastream-M'!BH377</f>
        <v>4.68</v>
      </c>
      <c r="BZ376" s="40">
        <f>'Datastream-M'!BI377</f>
        <v>96.6</v>
      </c>
      <c r="CA376">
        <f>'Datastream-M'!BN377</f>
        <v>-10.4</v>
      </c>
      <c r="CB376">
        <f>'Datastream-M'!BO377</f>
        <v>5.2</v>
      </c>
      <c r="CC376">
        <f>'Datastream-M'!BP377</f>
        <v>65.900000000000006</v>
      </c>
      <c r="CD376" t="str">
        <f>'Datastream-M'!BQ377</f>
        <v>#NA</v>
      </c>
      <c r="CE376" s="1">
        <v>-0.32677259465586767</v>
      </c>
      <c r="CF376" s="1">
        <v>-6.011602393174241E-2</v>
      </c>
      <c r="CH376" t="str">
        <f>'Datastream-M'!BR377</f>
        <v>#NA</v>
      </c>
      <c r="CJ376">
        <f>'Datastream-M'!BT377</f>
        <v>7.7</v>
      </c>
      <c r="CK376">
        <f>'Datastream-M'!BU377</f>
        <v>-27.8</v>
      </c>
      <c r="CL376" t="str">
        <f>'Datastream-M'!BV377</f>
        <v>#NA</v>
      </c>
      <c r="CN376">
        <f>'Datastream-M'!BX377</f>
        <v>24</v>
      </c>
      <c r="CO376">
        <f>'Datastream-M'!BY377</f>
        <v>16.5</v>
      </c>
      <c r="CP376" s="40">
        <f>'Datastream-M'!BZ377</f>
        <v>3</v>
      </c>
      <c r="CV376">
        <f>'Datastream-M'!CF377</f>
        <v>1177312</v>
      </c>
      <c r="CX376">
        <f>'Datastream-M'!CG377</f>
        <v>99.3</v>
      </c>
      <c r="CY376">
        <f>'Datastream-M'!CH377</f>
        <v>83.9</v>
      </c>
      <c r="CZ376">
        <f>'Datastream-M'!CI377</f>
        <v>101.7</v>
      </c>
      <c r="DA376">
        <f>'Datastream-M'!CJ377</f>
        <v>105.3</v>
      </c>
      <c r="DB376">
        <f>'Datastream-M'!CK377</f>
        <v>-4</v>
      </c>
      <c r="DC376">
        <f>'Datastream-M'!CL377</f>
        <v>-13.2</v>
      </c>
      <c r="DD376">
        <f>'Datastream-M'!CM377</f>
        <v>7.7</v>
      </c>
      <c r="DE376">
        <f>'Datastream-M'!CN377</f>
        <v>68.3</v>
      </c>
      <c r="DF376">
        <f>'Datastream-M'!CO377</f>
        <v>70.7</v>
      </c>
      <c r="DK376">
        <f>'Datastream-M'!CW377</f>
        <v>2.97</v>
      </c>
      <c r="DL376">
        <f>'Datastream-M'!CX377</f>
        <v>136.4</v>
      </c>
      <c r="DM376">
        <f>'Datastream-M'!CY377</f>
        <v>115.2</v>
      </c>
      <c r="DO376">
        <f>'Datastream-M'!DA377</f>
        <v>2.9</v>
      </c>
      <c r="DP376">
        <f>'Datastream-M'!DB377</f>
        <v>101.4</v>
      </c>
      <c r="DS376">
        <f>'Datastream-M'!DG377</f>
        <v>90.6</v>
      </c>
      <c r="DT376">
        <f>'Datastream-M'!DH377</f>
        <v>38.5</v>
      </c>
      <c r="DU376">
        <f>'Datastream-M'!DI377</f>
        <v>37.4</v>
      </c>
      <c r="DW376" s="19">
        <f>'[8]weltindexip-usd'!B256</f>
        <v>1.7187002103000091</v>
      </c>
      <c r="EA376" t="str">
        <f>'Datastream-M'!DM377</f>
        <v>#NA</v>
      </c>
      <c r="EB376">
        <f>'Datastream-M'!DN377</f>
        <v>4.4908570000000001</v>
      </c>
      <c r="EF376" s="1">
        <f>'Datastream-M'!DQ377</f>
        <v>75</v>
      </c>
    </row>
    <row r="377" spans="1:136">
      <c r="A377" s="3">
        <v>33343</v>
      </c>
      <c r="B377" t="str">
        <f>'Datastream-M'!B378</f>
        <v>#NA</v>
      </c>
      <c r="C377">
        <f>'Datastream-M'!C378</f>
        <v>98.8</v>
      </c>
      <c r="D377">
        <f>'Datastream-M'!D378</f>
        <v>98</v>
      </c>
      <c r="E377">
        <f>'Datastream-M'!E378</f>
        <v>99.6</v>
      </c>
      <c r="F377">
        <f>'Datastream-M'!F378</f>
        <v>62.8</v>
      </c>
      <c r="G377">
        <f>'Datastream-M'!G378</f>
        <v>1.1476310000000001</v>
      </c>
      <c r="H377">
        <f>'Datastream-M'!H378</f>
        <v>272</v>
      </c>
      <c r="I377">
        <f>'Datastream-M'!I378</f>
        <v>494.6</v>
      </c>
      <c r="J377">
        <f>'Datastream-M'!J378</f>
        <v>9.1839999999999993</v>
      </c>
      <c r="K377">
        <f>'Datastream-M'!K378</f>
        <v>8.4</v>
      </c>
      <c r="L377">
        <f>'Datastream-M'!L378</f>
        <v>1605.8</v>
      </c>
      <c r="M377">
        <f>'Datastream-M'!M378</f>
        <v>442732</v>
      </c>
      <c r="N377">
        <f>'Datastream-M'!N378</f>
        <v>73.7</v>
      </c>
      <c r="O377">
        <f>'Datastream-M'!O378</f>
        <v>722</v>
      </c>
      <c r="P377">
        <f>'Datastream-M'!P378</f>
        <v>5.6</v>
      </c>
      <c r="Q377">
        <f>'Datastream-M'!Q378</f>
        <v>16.2</v>
      </c>
      <c r="R377">
        <f>'Datastream-M'!R378</f>
        <v>11.6</v>
      </c>
      <c r="S377" s="1">
        <f>'[2]Deutschland Monatsdaten'!C377</f>
        <v>-0.68003363088778179</v>
      </c>
      <c r="T377" s="1">
        <v>2.6990600469720416</v>
      </c>
      <c r="U377">
        <f>'Datastream-M'!BL378</f>
        <v>26.08</v>
      </c>
      <c r="V377" s="39">
        <f t="shared" si="18"/>
        <v>31.727493917274934</v>
      </c>
      <c r="W377">
        <f>'Datastream-M'!BM378</f>
        <v>26.22</v>
      </c>
      <c r="X377" s="39">
        <f t="shared" si="19"/>
        <v>30.77464788732394</v>
      </c>
      <c r="Y377">
        <f>'Datastream-M'!W378</f>
        <v>-45.6</v>
      </c>
      <c r="Z377">
        <f>'Datastream-M'!X378</f>
        <v>41</v>
      </c>
      <c r="AA377" s="42">
        <f>'Datastream-M'!Y378</f>
        <v>-4.9000000000000004</v>
      </c>
      <c r="AB377">
        <f>'Datastream-M'!Z378</f>
        <v>95.6</v>
      </c>
      <c r="AE377">
        <f>'Datastream-M'!AC378</f>
        <v>1.1476310000000001</v>
      </c>
      <c r="AF377">
        <f t="shared" si="20"/>
        <v>82.2</v>
      </c>
      <c r="AG377">
        <f t="shared" si="21"/>
        <v>85.2</v>
      </c>
      <c r="AH377">
        <f>'Datastream-M'!AD378</f>
        <v>78.400000000000006</v>
      </c>
      <c r="AI377">
        <f>'Datastream-M'!AE378</f>
        <v>-17.600000000000001</v>
      </c>
      <c r="AJ377">
        <f>'Datastream-M'!AF378</f>
        <v>95.939674999999994</v>
      </c>
      <c r="AK377">
        <f>'Datastream-M'!AG378</f>
        <v>19.34</v>
      </c>
      <c r="AL377">
        <f>'Datastream-M'!AH378</f>
        <v>64.400000000000006</v>
      </c>
      <c r="AM377">
        <f>'Datastream-M'!AI378</f>
        <v>41</v>
      </c>
      <c r="AN377">
        <f>'Datastream-M'!AJ378</f>
        <v>18.100000000000001</v>
      </c>
      <c r="AO377">
        <f>'Datastream-M'!AK378</f>
        <v>19.5</v>
      </c>
      <c r="AP377">
        <f>'Datastream-M'!AL378</f>
        <v>-4.2</v>
      </c>
      <c r="AQ377" s="2">
        <f>'Datastream-M'!AM378</f>
        <v>71.0428</v>
      </c>
      <c r="AR377" s="2">
        <f>'Datastream-M'!AN378</f>
        <v>99.8506</v>
      </c>
      <c r="AS377">
        <f>'Datastream-M'!AO378</f>
        <v>17</v>
      </c>
      <c r="AT377">
        <f>'Datastream-M'!AP378</f>
        <v>96.1</v>
      </c>
      <c r="AU377" s="8">
        <f>'West-Deutschland-Q'!AO378</f>
        <v>115.2</v>
      </c>
      <c r="AV377" s="19">
        <f>'[5]Deutschland Monatsdaten'!K377</f>
        <v>7.1037002139675192</v>
      </c>
      <c r="AW377" s="1">
        <f>'[5]Deutschland Monatsdaten'!J377</f>
        <v>-0.38258277465831986</v>
      </c>
      <c r="AY377">
        <f>'Datastream-M'!AS378</f>
        <v>-8.1999999999999993</v>
      </c>
      <c r="AZ377">
        <f>'Datastream-M'!AT378</f>
        <v>101.6</v>
      </c>
      <c r="BA377">
        <v>3556491.1</v>
      </c>
      <c r="BB377">
        <v>3159624.8</v>
      </c>
      <c r="BC377">
        <v>7537423.5</v>
      </c>
      <c r="BE377">
        <f>'Datastream-M'!AU378</f>
        <v>89.31</v>
      </c>
      <c r="BF377">
        <f>'Datastream-M'!AV378</f>
        <v>86.1</v>
      </c>
      <c r="BG377">
        <f>'Datastream-M'!AW378</f>
        <v>110.5</v>
      </c>
      <c r="BH377" s="1">
        <f>'Datastream-M'!AX378</f>
        <v>37</v>
      </c>
      <c r="BI377" s="1">
        <f>'Datastream-M'!AY378</f>
        <v>40.9</v>
      </c>
      <c r="BJ377" s="1">
        <f>'Datastream-M'!AZ378</f>
        <v>61</v>
      </c>
      <c r="BK377">
        <f>'Datastream-M'!BA378</f>
        <v>57.8</v>
      </c>
      <c r="BL377">
        <f>'Datastream-M'!BB378</f>
        <v>63.3</v>
      </c>
      <c r="BM377" s="26">
        <f>'Datastream-M'!BC378</f>
        <v>82.6</v>
      </c>
      <c r="BN377" s="26">
        <f>'Datastream-M'!BD378</f>
        <v>110.8</v>
      </c>
      <c r="BO377">
        <f>'Datastream-M'!AV377</f>
        <v>85.2</v>
      </c>
      <c r="BP377" s="38">
        <f t="shared" si="16"/>
        <v>82.2</v>
      </c>
      <c r="BQ377" s="30">
        <f t="shared" si="17"/>
        <v>16.852106644034535</v>
      </c>
      <c r="BS377" s="32" t="str">
        <f>'Datastream-M'!BF378</f>
        <v>#NA</v>
      </c>
      <c r="BT377">
        <f>'Datastream-M'!BE378</f>
        <v>-12.4</v>
      </c>
      <c r="BU377" s="40">
        <f>'Datastream-M'!CS378</f>
        <v>93.2</v>
      </c>
      <c r="BV377" s="40">
        <f>'Datastream-M'!CT378</f>
        <v>98.9</v>
      </c>
      <c r="BX377" s="41">
        <f>'Datastream-M'!BG378</f>
        <v>5.82</v>
      </c>
      <c r="BY377" s="41">
        <f>'Datastream-M'!BH378</f>
        <v>4.8</v>
      </c>
      <c r="BZ377" s="40">
        <f>'Datastream-M'!BI378</f>
        <v>95.7</v>
      </c>
      <c r="CA377">
        <f>'Datastream-M'!BN378</f>
        <v>-8.8000000000000007</v>
      </c>
      <c r="CB377">
        <f>'Datastream-M'!BO378</f>
        <v>4.2</v>
      </c>
      <c r="CC377">
        <f>'Datastream-M'!BP378</f>
        <v>65.099999999999994</v>
      </c>
      <c r="CD377" t="str">
        <f>'Datastream-M'!BQ378</f>
        <v>#NA</v>
      </c>
      <c r="CE377" s="1">
        <v>-0.41744026315662097</v>
      </c>
      <c r="CF377" s="1">
        <v>0.20974282288943794</v>
      </c>
      <c r="CH377" t="str">
        <f>'Datastream-M'!BR378</f>
        <v>#NA</v>
      </c>
      <c r="CJ377">
        <f>'Datastream-M'!BT378</f>
        <v>7.4</v>
      </c>
      <c r="CK377">
        <f>'Datastream-M'!BU378</f>
        <v>-24.3</v>
      </c>
      <c r="CL377" t="str">
        <f>'Datastream-M'!BV378</f>
        <v>#NA</v>
      </c>
      <c r="CN377">
        <f>'Datastream-M'!BX378</f>
        <v>22.6</v>
      </c>
      <c r="CO377">
        <f>'Datastream-M'!BY378</f>
        <v>18.8</v>
      </c>
      <c r="CP377" s="40">
        <f>'Datastream-M'!BZ378</f>
        <v>4.0999999999999996</v>
      </c>
      <c r="CV377">
        <f>'Datastream-M'!CF378</f>
        <v>1183904</v>
      </c>
      <c r="CX377">
        <f>'Datastream-M'!CG378</f>
        <v>98.4</v>
      </c>
      <c r="CY377">
        <f>'Datastream-M'!CH378</f>
        <v>84</v>
      </c>
      <c r="CZ377">
        <f>'Datastream-M'!CI378</f>
        <v>102.5</v>
      </c>
      <c r="DA377">
        <f>'Datastream-M'!CJ378</f>
        <v>102.4</v>
      </c>
      <c r="DB377">
        <f>'Datastream-M'!CK378</f>
        <v>-8.1999999999999993</v>
      </c>
      <c r="DC377">
        <f>'Datastream-M'!CL378</f>
        <v>-11.1</v>
      </c>
      <c r="DD377">
        <f>'Datastream-M'!CM378</f>
        <v>7.4</v>
      </c>
      <c r="DE377">
        <f>'Datastream-M'!CN378</f>
        <v>66.2</v>
      </c>
      <c r="DF377">
        <f>'Datastream-M'!CO378</f>
        <v>68.2</v>
      </c>
      <c r="DK377">
        <f>'Datastream-M'!CW378</f>
        <v>3.17</v>
      </c>
      <c r="DL377">
        <f>'Datastream-M'!CX378</f>
        <v>134.4</v>
      </c>
      <c r="DM377">
        <f>'Datastream-M'!CY378</f>
        <v>114.2</v>
      </c>
      <c r="DO377">
        <f>'Datastream-M'!DA378</f>
        <v>-8.4</v>
      </c>
      <c r="DP377">
        <f>'Datastream-M'!DB378</f>
        <v>101.2</v>
      </c>
      <c r="DS377">
        <f>'Datastream-M'!DG378</f>
        <v>85.7</v>
      </c>
      <c r="DT377">
        <f>'Datastream-M'!DH378</f>
        <v>37.1</v>
      </c>
      <c r="DU377">
        <f>'Datastream-M'!DI378</f>
        <v>37.6</v>
      </c>
      <c r="DW377" s="19">
        <f>'[8]weltindexip-usd'!B257</f>
        <v>1.7222397254096495</v>
      </c>
      <c r="EA377" t="str">
        <f>'Datastream-M'!DM378</f>
        <v>#NA</v>
      </c>
      <c r="EB377">
        <f>'Datastream-M'!DN378</f>
        <v>4.5521430000000001</v>
      </c>
      <c r="EF377" s="1">
        <f>'Datastream-M'!DQ378</f>
        <v>74.400000000000006</v>
      </c>
    </row>
    <row r="378" spans="1:136">
      <c r="A378" s="3">
        <v>33373</v>
      </c>
      <c r="B378" t="str">
        <f>'Datastream-M'!B379</f>
        <v>#NA</v>
      </c>
      <c r="C378">
        <f>'Datastream-M'!C379</f>
        <v>97.5</v>
      </c>
      <c r="D378">
        <f>'Datastream-M'!D379</f>
        <v>95.6</v>
      </c>
      <c r="E378">
        <f>'Datastream-M'!E379</f>
        <v>99.5</v>
      </c>
      <c r="F378">
        <f>'Datastream-M'!F379</f>
        <v>62.3</v>
      </c>
      <c r="G378">
        <f>'Datastream-M'!G379</f>
        <v>1.136665</v>
      </c>
      <c r="H378">
        <f>'Datastream-M'!H379</f>
        <v>273.7</v>
      </c>
      <c r="I378">
        <f>'Datastream-M'!I379</f>
        <v>499.8</v>
      </c>
      <c r="J378">
        <f>'Datastream-M'!J379</f>
        <v>9.0850000000000009</v>
      </c>
      <c r="K378">
        <f>'Datastream-M'!K379</f>
        <v>8.4</v>
      </c>
      <c r="L378">
        <f>'Datastream-M'!L379</f>
        <v>1704.1</v>
      </c>
      <c r="M378">
        <f>'Datastream-M'!M379</f>
        <v>427935</v>
      </c>
      <c r="N378">
        <f>'Datastream-M'!N379</f>
        <v>72.5</v>
      </c>
      <c r="O378">
        <f>'Datastream-M'!O379</f>
        <v>729</v>
      </c>
      <c r="P378">
        <f>'Datastream-M'!P379</f>
        <v>5.6</v>
      </c>
      <c r="Q378">
        <f>'Datastream-M'!Q379</f>
        <v>15.9</v>
      </c>
      <c r="R378">
        <f>'Datastream-M'!R379</f>
        <v>10.8</v>
      </c>
      <c r="S378" s="1">
        <f>'[2]Deutschland Monatsdaten'!C378</f>
        <v>-0.55736054238223398</v>
      </c>
      <c r="T378" s="1">
        <v>2.7084961102604943</v>
      </c>
      <c r="U378">
        <f>'Datastream-M'!BL379</f>
        <v>28.63</v>
      </c>
      <c r="V378" s="39">
        <f t="shared" si="18"/>
        <v>34.661016949152547</v>
      </c>
      <c r="W378">
        <f>'Datastream-M'!BM379</f>
        <v>29.02</v>
      </c>
      <c r="X378" s="39">
        <f t="shared" si="19"/>
        <v>33.70499419279907</v>
      </c>
      <c r="Y378">
        <f>'Datastream-M'!W379</f>
        <v>-45.1</v>
      </c>
      <c r="Z378">
        <f>'Datastream-M'!X379</f>
        <v>40.5</v>
      </c>
      <c r="AA378" s="42">
        <f>'Datastream-M'!Y379</f>
        <v>-4.8</v>
      </c>
      <c r="AB378">
        <f>'Datastream-M'!Z379</f>
        <v>95.7</v>
      </c>
      <c r="AE378">
        <f>'Datastream-M'!AC379</f>
        <v>1.136665</v>
      </c>
      <c r="AF378">
        <f t="shared" si="20"/>
        <v>82.59999999999998</v>
      </c>
      <c r="AG378">
        <f t="shared" si="21"/>
        <v>86.1</v>
      </c>
      <c r="AH378">
        <f>'Datastream-M'!AD379</f>
        <v>77.5</v>
      </c>
      <c r="AI378">
        <f>'Datastream-M'!AE379</f>
        <v>-20.399999999999999</v>
      </c>
      <c r="AJ378">
        <f>'Datastream-M'!AF379</f>
        <v>96.051102999999998</v>
      </c>
      <c r="AK378">
        <f>'Datastream-M'!AG379</f>
        <v>19.22</v>
      </c>
      <c r="AL378">
        <f>'Datastream-M'!AH379</f>
        <v>64.5</v>
      </c>
      <c r="AM378">
        <f>'Datastream-M'!AI379</f>
        <v>40.5</v>
      </c>
      <c r="AN378">
        <f>'Datastream-M'!AJ379</f>
        <v>18.399999999999999</v>
      </c>
      <c r="AO378">
        <f>'Datastream-M'!AK379</f>
        <v>18.5</v>
      </c>
      <c r="AP378">
        <f>'Datastream-M'!AL379</f>
        <v>-3.3</v>
      </c>
      <c r="AQ378" s="2">
        <f>'Datastream-M'!AM379</f>
        <v>71.151600000000002</v>
      </c>
      <c r="AR378" s="2">
        <f>'Datastream-M'!AN379</f>
        <v>99.757000000000005</v>
      </c>
      <c r="AS378">
        <f>'Datastream-M'!AO379</f>
        <v>18.3</v>
      </c>
      <c r="AT378">
        <f>'Datastream-M'!AP379</f>
        <v>98.7</v>
      </c>
      <c r="AU378" s="8">
        <f>'West-Deutschland-Q'!AO379</f>
        <v>115.4</v>
      </c>
      <c r="AV378" s="19">
        <f>'[5]Deutschland Monatsdaten'!K378</f>
        <v>7.1410006269708344</v>
      </c>
      <c r="AW378" s="1">
        <f>'[5]Deutschland Monatsdaten'!J378</f>
        <v>-0.38648050080219654</v>
      </c>
      <c r="AY378">
        <f>'Datastream-M'!AS379</f>
        <v>-6.7</v>
      </c>
      <c r="AZ378">
        <f>'Datastream-M'!AT379</f>
        <v>101.2</v>
      </c>
      <c r="BA378">
        <v>3676308.8</v>
      </c>
      <c r="BB378">
        <v>4386149.0999999996</v>
      </c>
      <c r="BC378">
        <v>7845251.9000000004</v>
      </c>
      <c r="BE378">
        <f>'Datastream-M'!AU379</f>
        <v>89.26</v>
      </c>
      <c r="BF378">
        <f>'Datastream-M'!AV379</f>
        <v>86</v>
      </c>
      <c r="BG378">
        <f>'Datastream-M'!AW379</f>
        <v>110.4</v>
      </c>
      <c r="BH378" s="1">
        <f>'Datastream-M'!AX379</f>
        <v>38</v>
      </c>
      <c r="BI378" s="1">
        <f>'Datastream-M'!AY379</f>
        <v>41.4</v>
      </c>
      <c r="BJ378" s="1">
        <f>'Datastream-M'!AZ379</f>
        <v>59</v>
      </c>
      <c r="BK378">
        <f>'Datastream-M'!BA379</f>
        <v>55.8</v>
      </c>
      <c r="BL378">
        <f>'Datastream-M'!BB379</f>
        <v>61.2</v>
      </c>
      <c r="BM378" s="26">
        <f>'Datastream-M'!BC379</f>
        <v>82.5</v>
      </c>
      <c r="BN378" s="26">
        <f>'Datastream-M'!BD379</f>
        <v>111.2</v>
      </c>
      <c r="BO378">
        <f>'Datastream-M'!AV378</f>
        <v>86.1</v>
      </c>
      <c r="BP378" s="38">
        <f t="shared" si="16"/>
        <v>82.6</v>
      </c>
      <c r="BQ378" s="30">
        <f t="shared" si="17"/>
        <v>16.909115702515692</v>
      </c>
      <c r="BS378" s="32" t="str">
        <f>'Datastream-M'!BF379</f>
        <v>#NA</v>
      </c>
      <c r="BT378">
        <f>'Datastream-M'!BE379</f>
        <v>-10.7</v>
      </c>
      <c r="BU378" s="40">
        <f>'Datastream-M'!CS379</f>
        <v>93.4</v>
      </c>
      <c r="BV378" s="40">
        <f>'Datastream-M'!CT379</f>
        <v>98.9</v>
      </c>
      <c r="BX378" s="41">
        <f>'Datastream-M'!BG379</f>
        <v>6.06</v>
      </c>
      <c r="BY378" s="41">
        <f>'Datastream-M'!BH379</f>
        <v>4.79</v>
      </c>
      <c r="BZ378" s="40">
        <f>'Datastream-M'!BI379</f>
        <v>94.5</v>
      </c>
      <c r="CA378">
        <f>'Datastream-M'!BN379</f>
        <v>-10.4</v>
      </c>
      <c r="CB378">
        <f>'Datastream-M'!BO379</f>
        <v>2.7</v>
      </c>
      <c r="CC378">
        <f>'Datastream-M'!BP379</f>
        <v>64.099999999999994</v>
      </c>
      <c r="CD378" t="str">
        <f>'Datastream-M'!BQ379</f>
        <v>#NA</v>
      </c>
      <c r="CE378" s="1">
        <v>-0.55797145911588697</v>
      </c>
      <c r="CF378" s="1">
        <v>0.34796997558037163</v>
      </c>
      <c r="CH378" t="str">
        <f>'Datastream-M'!BR379</f>
        <v>#NA</v>
      </c>
      <c r="CJ378">
        <f>'Datastream-M'!BT379</f>
        <v>7.2</v>
      </c>
      <c r="CK378">
        <f>'Datastream-M'!BU379</f>
        <v>-18.100000000000001</v>
      </c>
      <c r="CL378" t="str">
        <f>'Datastream-M'!BV379</f>
        <v>#NA</v>
      </c>
      <c r="CN378">
        <f>'Datastream-M'!BX379</f>
        <v>12.9</v>
      </c>
      <c r="CO378">
        <f>'Datastream-M'!BY379</f>
        <v>13</v>
      </c>
      <c r="CP378" s="40">
        <f>'Datastream-M'!BZ379</f>
        <v>2.7</v>
      </c>
      <c r="CV378">
        <f>'Datastream-M'!CF379</f>
        <v>1193544</v>
      </c>
      <c r="CX378">
        <f>'Datastream-M'!CG379</f>
        <v>101.6</v>
      </c>
      <c r="CY378">
        <f>'Datastream-M'!CH379</f>
        <v>84.8</v>
      </c>
      <c r="CZ378">
        <f>'Datastream-M'!CI379</f>
        <v>97.1</v>
      </c>
      <c r="DA378">
        <f>'Datastream-M'!CJ379</f>
        <v>114.4</v>
      </c>
      <c r="DB378">
        <f>'Datastream-M'!CK379</f>
        <v>-5.5</v>
      </c>
      <c r="DC378">
        <f>'Datastream-M'!CL379</f>
        <v>-9.6999999999999993</v>
      </c>
      <c r="DD378">
        <f>'Datastream-M'!CM379</f>
        <v>7.2</v>
      </c>
      <c r="DE378">
        <f>'Datastream-M'!CN379</f>
        <v>66.099999999999994</v>
      </c>
      <c r="DF378">
        <f>'Datastream-M'!CO379</f>
        <v>67.599999999999994</v>
      </c>
      <c r="DK378">
        <f>'Datastream-M'!CW379</f>
        <v>2.97</v>
      </c>
      <c r="DL378">
        <f>'Datastream-M'!CX379</f>
        <v>136.9</v>
      </c>
      <c r="DM378">
        <f>'Datastream-M'!CY379</f>
        <v>114.3</v>
      </c>
      <c r="DO378">
        <f>'Datastream-M'!DA379</f>
        <v>-10</v>
      </c>
      <c r="DP378">
        <f>'Datastream-M'!DB379</f>
        <v>104.9</v>
      </c>
      <c r="DS378">
        <f>'Datastream-M'!DG379</f>
        <v>86.2</v>
      </c>
      <c r="DT378">
        <f>'Datastream-M'!DH379</f>
        <v>37.299999999999997</v>
      </c>
      <c r="DU378">
        <f>'Datastream-M'!DI379</f>
        <v>37</v>
      </c>
      <c r="DW378" s="19">
        <f>'[8]weltindexip-usd'!B258</f>
        <v>1.7313651274161721</v>
      </c>
      <c r="DY378">
        <v>0</v>
      </c>
      <c r="EA378" t="str">
        <f>'Datastream-M'!DM379</f>
        <v>#NA</v>
      </c>
      <c r="EB378">
        <f>'Datastream-M'!DN379</f>
        <v>4.5407630000000001</v>
      </c>
      <c r="EF378" s="1">
        <f>'Datastream-M'!DQ379</f>
        <v>73.2</v>
      </c>
    </row>
    <row r="379" spans="1:136">
      <c r="A379" s="3">
        <v>33404</v>
      </c>
      <c r="B379" t="str">
        <f>'Datastream-M'!B380</f>
        <v>#NA</v>
      </c>
      <c r="C379">
        <f>'Datastream-M'!C380</f>
        <v>97.5</v>
      </c>
      <c r="D379">
        <f>'Datastream-M'!D380</f>
        <v>96.6</v>
      </c>
      <c r="E379">
        <f>'Datastream-M'!E380</f>
        <v>98.4</v>
      </c>
      <c r="F379">
        <f>'Datastream-M'!F380</f>
        <v>63.3</v>
      </c>
      <c r="G379">
        <f>'Datastream-M'!G380</f>
        <v>1.098325</v>
      </c>
      <c r="H379">
        <f>'Datastream-M'!H380</f>
        <v>281.89999999999998</v>
      </c>
      <c r="I379">
        <f>'Datastream-M'!I380</f>
        <v>502.2</v>
      </c>
      <c r="J379">
        <f>'Datastream-M'!J380</f>
        <v>9.0630000000000006</v>
      </c>
      <c r="K379">
        <f>'Datastream-M'!K380</f>
        <v>8.4</v>
      </c>
      <c r="L379">
        <f>'Datastream-M'!L380</f>
        <v>1622.2</v>
      </c>
      <c r="M379">
        <f>'Datastream-M'!M380</f>
        <v>430947</v>
      </c>
      <c r="N379">
        <f>'Datastream-M'!N380</f>
        <v>75.599999999999994</v>
      </c>
      <c r="O379">
        <f>'Datastream-M'!O380</f>
        <v>704</v>
      </c>
      <c r="P379">
        <f>'Datastream-M'!P380</f>
        <v>5.6</v>
      </c>
      <c r="Q379">
        <f>'Datastream-M'!Q380</f>
        <v>16</v>
      </c>
      <c r="R379">
        <f>'Datastream-M'!R380</f>
        <v>11.7</v>
      </c>
      <c r="S379" s="1">
        <f>'[2]Deutschland Monatsdaten'!C379</f>
        <v>-0.49316356040613701</v>
      </c>
      <c r="T379" s="1">
        <v>2.7110227634449551</v>
      </c>
      <c r="U379">
        <f>'Datastream-M'!BL380</f>
        <v>27.4</v>
      </c>
      <c r="V379" s="39">
        <f t="shared" si="18"/>
        <v>33.212121212121211</v>
      </c>
      <c r="W379">
        <f>'Datastream-M'!BM380</f>
        <v>27.67</v>
      </c>
      <c r="X379" s="39">
        <f t="shared" si="19"/>
        <v>32.174418604651166</v>
      </c>
      <c r="Y379">
        <f>'Datastream-M'!W380</f>
        <v>-49.1</v>
      </c>
      <c r="Z379">
        <f>'Datastream-M'!X380</f>
        <v>41.3</v>
      </c>
      <c r="AA379" s="42">
        <f>'Datastream-M'!Y380</f>
        <v>-3.2</v>
      </c>
      <c r="AB379">
        <f>'Datastream-M'!Z380</f>
        <v>95.1</v>
      </c>
      <c r="AE379">
        <f>'Datastream-M'!AC380</f>
        <v>1.098325</v>
      </c>
      <c r="AF379">
        <f t="shared" si="20"/>
        <v>82.5</v>
      </c>
      <c r="AG379">
        <f t="shared" si="21"/>
        <v>86</v>
      </c>
      <c r="AH379">
        <f>'Datastream-M'!AD380</f>
        <v>79.900000000000006</v>
      </c>
      <c r="AI379">
        <f>'Datastream-M'!AE380</f>
        <v>-21</v>
      </c>
      <c r="AJ379">
        <f>'Datastream-M'!AF380</f>
        <v>95.833332999999996</v>
      </c>
      <c r="AK379">
        <f>'Datastream-M'!AG380</f>
        <v>18.170000000000002</v>
      </c>
      <c r="AL379">
        <f>'Datastream-M'!AH380</f>
        <v>65</v>
      </c>
      <c r="AM379">
        <f>'Datastream-M'!AI380</f>
        <v>41.3</v>
      </c>
      <c r="AN379">
        <f>'Datastream-M'!AJ380</f>
        <v>17.399999999999999</v>
      </c>
      <c r="AO379">
        <f>'Datastream-M'!AK380</f>
        <v>19.600000000000001</v>
      </c>
      <c r="AP379">
        <f>'Datastream-M'!AL380</f>
        <v>-2</v>
      </c>
      <c r="AQ379" s="2">
        <f>'Datastream-M'!AM380</f>
        <v>71.287099999999995</v>
      </c>
      <c r="AR379" s="2">
        <f>'Datastream-M'!AN380</f>
        <v>99.705500000000001</v>
      </c>
      <c r="AS379">
        <f>'Datastream-M'!AO380</f>
        <v>21.7</v>
      </c>
      <c r="AT379">
        <f>'Datastream-M'!AP380</f>
        <v>95.7</v>
      </c>
      <c r="AU379" s="8">
        <f>'West-Deutschland-Q'!AO380</f>
        <v>115.4</v>
      </c>
      <c r="AV379" s="19">
        <f>'[5]Deutschland Monatsdaten'!K379</f>
        <v>7.186724862472988</v>
      </c>
      <c r="AW379" s="1">
        <f>'[5]Deutschland Monatsdaten'!J379</f>
        <v>-0.46084023818795217</v>
      </c>
      <c r="AY379">
        <f>'Datastream-M'!AS380</f>
        <v>-8.1999999999999993</v>
      </c>
      <c r="AZ379">
        <f>'Datastream-M'!AT380</f>
        <v>100</v>
      </c>
      <c r="BA379">
        <v>3500639.1</v>
      </c>
      <c r="BB379">
        <v>3759300.6</v>
      </c>
      <c r="BC379">
        <v>9390386.1999999993</v>
      </c>
      <c r="BE379">
        <f>'Datastream-M'!AU380</f>
        <v>88.67</v>
      </c>
      <c r="BF379">
        <f>'Datastream-M'!AV380</f>
        <v>86.3</v>
      </c>
      <c r="BG379">
        <f>'Datastream-M'!AW380</f>
        <v>111.2</v>
      </c>
      <c r="BH379" s="1">
        <f>'Datastream-M'!AX380</f>
        <v>36.299999999999997</v>
      </c>
      <c r="BI379" s="1">
        <f>'Datastream-M'!AY380</f>
        <v>39.799999999999997</v>
      </c>
      <c r="BJ379" s="1">
        <f>'Datastream-M'!AZ380</f>
        <v>58.2</v>
      </c>
      <c r="BK379">
        <f>'Datastream-M'!BA380</f>
        <v>55.7</v>
      </c>
      <c r="BL379">
        <f>'Datastream-M'!BB380</f>
        <v>59.9</v>
      </c>
      <c r="BM379" s="26">
        <f>'Datastream-M'!BC380</f>
        <v>82.6</v>
      </c>
      <c r="BN379" s="26">
        <f>'Datastream-M'!BD380</f>
        <v>111.5</v>
      </c>
      <c r="BO379">
        <f>'Datastream-M'!AV379</f>
        <v>86</v>
      </c>
      <c r="BP379" s="38">
        <f t="shared" ref="BP379:BP442" si="22">BM378</f>
        <v>82.5</v>
      </c>
      <c r="BQ379" s="30">
        <f t="shared" si="17"/>
        <v>16.543372863223546</v>
      </c>
      <c r="BS379" s="32" t="str">
        <f>'Datastream-M'!BF380</f>
        <v>#NA</v>
      </c>
      <c r="BT379">
        <f>'Datastream-M'!BE380</f>
        <v>-11.1</v>
      </c>
      <c r="BU379" s="40">
        <f>'Datastream-M'!CS380</f>
        <v>93.3</v>
      </c>
      <c r="BV379" s="40">
        <f>'Datastream-M'!CT380</f>
        <v>97.6</v>
      </c>
      <c r="BX379" s="41">
        <f>'Datastream-M'!BG380</f>
        <v>5.98</v>
      </c>
      <c r="BY379" s="41">
        <f>'Datastream-M'!BH380</f>
        <v>5.34</v>
      </c>
      <c r="BZ379" s="40">
        <f>'Datastream-M'!BI380</f>
        <v>94.7</v>
      </c>
      <c r="CA379">
        <f>'Datastream-M'!BN380</f>
        <v>-15.7</v>
      </c>
      <c r="CB379">
        <f>'Datastream-M'!BO380</f>
        <v>0.5</v>
      </c>
      <c r="CC379">
        <f>'Datastream-M'!BP380</f>
        <v>67.7</v>
      </c>
      <c r="CD379" t="str">
        <f>'Datastream-M'!BQ380</f>
        <v>#NA</v>
      </c>
      <c r="CE379" s="1">
        <v>-0.83834740569787192</v>
      </c>
      <c r="CF379" s="1">
        <v>-5.2062071769596013E-2</v>
      </c>
      <c r="CH379" t="str">
        <f>'Datastream-M'!BR380</f>
        <v>#NA</v>
      </c>
      <c r="CJ379">
        <f>'Datastream-M'!BT380</f>
        <v>9.3000000000000007</v>
      </c>
      <c r="CK379">
        <f>'Datastream-M'!BU380</f>
        <v>-11.2</v>
      </c>
      <c r="CL379" t="str">
        <f>'Datastream-M'!BV380</f>
        <v>#NA</v>
      </c>
      <c r="CN379">
        <f>'Datastream-M'!BX380</f>
        <v>14.9</v>
      </c>
      <c r="CO379">
        <f>'Datastream-M'!BY380</f>
        <v>13.7</v>
      </c>
      <c r="CP379" s="40">
        <f>'Datastream-M'!BZ380</f>
        <v>1.8</v>
      </c>
      <c r="CV379">
        <f>'Datastream-M'!CF380</f>
        <v>1210242</v>
      </c>
      <c r="CX379">
        <f>'Datastream-M'!CG380</f>
        <v>104.6</v>
      </c>
      <c r="CY379">
        <f>'Datastream-M'!CH380</f>
        <v>87.4</v>
      </c>
      <c r="CZ379">
        <f>'Datastream-M'!CI380</f>
        <v>112.8</v>
      </c>
      <c r="DA379">
        <f>'Datastream-M'!CJ380</f>
        <v>106.6</v>
      </c>
      <c r="DB379">
        <f>'Datastream-M'!CK380</f>
        <v>-4.9000000000000004</v>
      </c>
      <c r="DC379">
        <f>'Datastream-M'!CL380</f>
        <v>-10</v>
      </c>
      <c r="DD379">
        <f>'Datastream-M'!CM380</f>
        <v>9.3000000000000007</v>
      </c>
      <c r="DE379">
        <f>'Datastream-M'!CN380</f>
        <v>65.7</v>
      </c>
      <c r="DF379">
        <f>'Datastream-M'!CO380</f>
        <v>67.400000000000006</v>
      </c>
      <c r="DK379">
        <f>'Datastream-M'!CW380</f>
        <v>3.17</v>
      </c>
      <c r="DL379">
        <f>'Datastream-M'!CX380</f>
        <v>140.5</v>
      </c>
      <c r="DM379">
        <f>'Datastream-M'!CY380</f>
        <v>117.2</v>
      </c>
      <c r="DO379">
        <f>'Datastream-M'!DA380</f>
        <v>-8.6</v>
      </c>
      <c r="DP379">
        <f>'Datastream-M'!DB380</f>
        <v>102.7</v>
      </c>
      <c r="DS379">
        <f>'Datastream-M'!DG380</f>
        <v>87</v>
      </c>
      <c r="DT379">
        <f>'Datastream-M'!DH380</f>
        <v>38.299999999999997</v>
      </c>
      <c r="DU379">
        <f>'Datastream-M'!DI380</f>
        <v>38.4</v>
      </c>
      <c r="DW379" s="19">
        <f>'[8]weltindexip-usd'!B259</f>
        <v>1.735222287116055</v>
      </c>
      <c r="DY379">
        <v>0</v>
      </c>
      <c r="EA379" t="str">
        <f>'Datastream-M'!DM380</f>
        <v>#NA</v>
      </c>
      <c r="EB379">
        <f>'Datastream-M'!DN380</f>
        <v>4.543323</v>
      </c>
      <c r="EF379" s="1">
        <f>'Datastream-M'!DQ380</f>
        <v>76.400000000000006</v>
      </c>
    </row>
    <row r="380" spans="1:136">
      <c r="A380" s="3">
        <v>33434</v>
      </c>
      <c r="B380" t="str">
        <f>'Datastream-M'!B381</f>
        <v>#NA</v>
      </c>
      <c r="C380">
        <f>'Datastream-M'!C381</f>
        <v>96.8</v>
      </c>
      <c r="D380">
        <f>'Datastream-M'!D381</f>
        <v>95.3</v>
      </c>
      <c r="E380">
        <f>'Datastream-M'!E381</f>
        <v>98.3</v>
      </c>
      <c r="F380">
        <f>'Datastream-M'!F381</f>
        <v>61.8</v>
      </c>
      <c r="G380">
        <f>'Datastream-M'!G381</f>
        <v>1.096778</v>
      </c>
      <c r="H380">
        <f>'Datastream-M'!H381</f>
        <v>285.2</v>
      </c>
      <c r="I380">
        <f>'Datastream-M'!I381</f>
        <v>508.4</v>
      </c>
      <c r="J380">
        <f>'Datastream-M'!J381</f>
        <v>9.15</v>
      </c>
      <c r="K380">
        <f>'Datastream-M'!K381</f>
        <v>8.6</v>
      </c>
      <c r="L380">
        <f>'Datastream-M'!L381</f>
        <v>1622.3</v>
      </c>
      <c r="M380">
        <f>'Datastream-M'!M381</f>
        <v>552865</v>
      </c>
      <c r="N380">
        <f>'Datastream-M'!N381</f>
        <v>73.5</v>
      </c>
      <c r="O380">
        <f>'Datastream-M'!O381</f>
        <v>751</v>
      </c>
      <c r="P380">
        <f>'Datastream-M'!P381</f>
        <v>5.7</v>
      </c>
      <c r="Q380">
        <f>'Datastream-M'!Q381</f>
        <v>16.7</v>
      </c>
      <c r="R380">
        <f>'Datastream-M'!R381</f>
        <v>10.6</v>
      </c>
      <c r="S380" s="1">
        <f>'[2]Deutschland Monatsdaten'!C380</f>
        <v>-0.50115320066066937</v>
      </c>
      <c r="T380" s="1">
        <v>2.6927383552487196</v>
      </c>
      <c r="U380">
        <f>'Datastream-M'!BL381</f>
        <v>28.72</v>
      </c>
      <c r="V380" s="39">
        <f t="shared" si="18"/>
        <v>34.769975786924938</v>
      </c>
      <c r="W380">
        <f>'Datastream-M'!BM381</f>
        <v>28.4</v>
      </c>
      <c r="X380" s="39">
        <f t="shared" si="19"/>
        <v>32.908458864426422</v>
      </c>
      <c r="Y380">
        <f>'Datastream-M'!W381</f>
        <v>-52.1</v>
      </c>
      <c r="Z380">
        <f>'Datastream-M'!X381</f>
        <v>41.8</v>
      </c>
      <c r="AA380" s="42">
        <f>'Datastream-M'!Y381</f>
        <v>-0.4</v>
      </c>
      <c r="AB380">
        <f>'Datastream-M'!Z381</f>
        <v>96.2</v>
      </c>
      <c r="AE380">
        <f>'Datastream-M'!AC381</f>
        <v>1.096778</v>
      </c>
      <c r="AF380">
        <f t="shared" si="20"/>
        <v>82.6</v>
      </c>
      <c r="AG380">
        <f t="shared" si="21"/>
        <v>86.299999999999983</v>
      </c>
      <c r="AH380">
        <f>'Datastream-M'!AD381</f>
        <v>78.3</v>
      </c>
      <c r="AI380">
        <f>'Datastream-M'!AE381</f>
        <v>-21.7</v>
      </c>
      <c r="AJ380">
        <f>'Datastream-M'!AF381</f>
        <v>95.949073999999996</v>
      </c>
      <c r="AK380">
        <f>'Datastream-M'!AG381</f>
        <v>19.45</v>
      </c>
      <c r="AL380">
        <f>'Datastream-M'!AH381</f>
        <v>65.5</v>
      </c>
      <c r="AM380">
        <f>'Datastream-M'!AI381</f>
        <v>41.8</v>
      </c>
      <c r="AN380">
        <f>'Datastream-M'!AJ381</f>
        <v>18.2</v>
      </c>
      <c r="AO380">
        <f>'Datastream-M'!AK381</f>
        <v>19.100000000000001</v>
      </c>
      <c r="AP380">
        <f>'Datastream-M'!AL381</f>
        <v>-2.2000000000000002</v>
      </c>
      <c r="AQ380" s="2">
        <f>'Datastream-M'!AM381</f>
        <v>71.435199999999995</v>
      </c>
      <c r="AR380" s="2">
        <f>'Datastream-M'!AN381</f>
        <v>99.676400000000001</v>
      </c>
      <c r="AS380">
        <f>'Datastream-M'!AO381</f>
        <v>18.2</v>
      </c>
      <c r="AT380">
        <f>'Datastream-M'!AP381</f>
        <v>99.6</v>
      </c>
      <c r="AU380" s="8">
        <f>'West-Deutschland-Q'!AO381</f>
        <v>113.4</v>
      </c>
      <c r="AV380" s="19">
        <f>'[5]Deutschland Monatsdaten'!K380</f>
        <v>7.2241200215894725</v>
      </c>
      <c r="AW380" s="1">
        <f>'[5]Deutschland Monatsdaten'!J380</f>
        <v>-0.56134299798895582</v>
      </c>
      <c r="AY380">
        <f>'Datastream-M'!AS381</f>
        <v>-14</v>
      </c>
      <c r="AZ380">
        <f>'Datastream-M'!AT381</f>
        <v>95.8</v>
      </c>
      <c r="BA380">
        <v>3649016</v>
      </c>
      <c r="BB380">
        <v>3899833.3</v>
      </c>
      <c r="BC380">
        <v>10340721</v>
      </c>
      <c r="BE380">
        <f>'Datastream-M'!AU381</f>
        <v>88.61</v>
      </c>
      <c r="BF380">
        <f>'Datastream-M'!AV381</f>
        <v>86.4</v>
      </c>
      <c r="BG380">
        <f>'Datastream-M'!AW381</f>
        <v>111.5</v>
      </c>
      <c r="BH380" s="1">
        <f>'Datastream-M'!AX381</f>
        <v>38.200000000000003</v>
      </c>
      <c r="BI380" s="1">
        <f>'Datastream-M'!AY381</f>
        <v>41.3</v>
      </c>
      <c r="BJ380" s="1">
        <f>'Datastream-M'!AZ381</f>
        <v>57.9</v>
      </c>
      <c r="BK380">
        <f>'Datastream-M'!BA381</f>
        <v>55.1</v>
      </c>
      <c r="BL380">
        <f>'Datastream-M'!BB381</f>
        <v>59.8</v>
      </c>
      <c r="BM380" s="26">
        <f>'Datastream-M'!BC381</f>
        <v>82.8</v>
      </c>
      <c r="BN380" s="26">
        <f>'Datastream-M'!BD381</f>
        <v>111.1</v>
      </c>
      <c r="BO380">
        <f>'Datastream-M'!AV380</f>
        <v>86.3</v>
      </c>
      <c r="BP380" s="38">
        <f t="shared" si="22"/>
        <v>82.6</v>
      </c>
      <c r="BQ380" s="30">
        <f t="shared" si="17"/>
        <v>17.73376198282606</v>
      </c>
      <c r="BS380" s="32" t="str">
        <f>'Datastream-M'!BF381</f>
        <v>#NA</v>
      </c>
      <c r="BT380">
        <f>'Datastream-M'!BE381</f>
        <v>-11</v>
      </c>
      <c r="BU380" s="40">
        <f>'Datastream-M'!CS381</f>
        <v>94.4</v>
      </c>
      <c r="BV380" s="40">
        <f>'Datastream-M'!CT381</f>
        <v>98.6</v>
      </c>
      <c r="BX380" s="41">
        <f>'Datastream-M'!BG381</f>
        <v>5.59</v>
      </c>
      <c r="BY380" s="41">
        <f>'Datastream-M'!BH381</f>
        <v>4.67</v>
      </c>
      <c r="BZ380" s="40">
        <f>'Datastream-M'!BI381</f>
        <v>95.5</v>
      </c>
      <c r="CA380">
        <f>'Datastream-M'!BN381</f>
        <v>-11.9</v>
      </c>
      <c r="CB380">
        <f>'Datastream-M'!BO381</f>
        <v>1.5</v>
      </c>
      <c r="CC380">
        <f>'Datastream-M'!BP381</f>
        <v>64.599999999999994</v>
      </c>
      <c r="CD380" t="str">
        <f>'Datastream-M'!BQ381</f>
        <v>#NA</v>
      </c>
      <c r="CE380" s="1">
        <v>-6.5866917195431363E-2</v>
      </c>
      <c r="CF380" s="1">
        <v>-5.4544565229910934E-2</v>
      </c>
      <c r="CH380" t="str">
        <f>'Datastream-M'!BR381</f>
        <v>#NA</v>
      </c>
      <c r="CJ380">
        <f>'Datastream-M'!BT381</f>
        <v>7.9</v>
      </c>
      <c r="CK380">
        <f>'Datastream-M'!BU381</f>
        <v>-13.2</v>
      </c>
      <c r="CL380" t="str">
        <f>'Datastream-M'!BV381</f>
        <v>#NA</v>
      </c>
      <c r="CN380">
        <f>'Datastream-M'!BX381</f>
        <v>12.7</v>
      </c>
      <c r="CO380">
        <f>'Datastream-M'!BY381</f>
        <v>9.4</v>
      </c>
      <c r="CP380" s="40">
        <f>'Datastream-M'!BZ381</f>
        <v>1</v>
      </c>
      <c r="CV380">
        <f>'Datastream-M'!CF381</f>
        <v>1218815</v>
      </c>
      <c r="CX380">
        <f>'Datastream-M'!CG381</f>
        <v>104.6</v>
      </c>
      <c r="CY380">
        <f>'Datastream-M'!CH381</f>
        <v>88.4</v>
      </c>
      <c r="CZ380">
        <f>'Datastream-M'!CI381</f>
        <v>108.1</v>
      </c>
      <c r="DA380">
        <f>'Datastream-M'!CJ381</f>
        <v>110.1</v>
      </c>
      <c r="DB380">
        <f>'Datastream-M'!CK381</f>
        <v>-6.9</v>
      </c>
      <c r="DC380">
        <f>'Datastream-M'!CL381</f>
        <v>-8.6999999999999993</v>
      </c>
      <c r="DD380">
        <f>'Datastream-M'!CM381</f>
        <v>7.9</v>
      </c>
      <c r="DE380">
        <f>'Datastream-M'!CN381</f>
        <v>65.8</v>
      </c>
      <c r="DF380">
        <f>'Datastream-M'!CO381</f>
        <v>66.900000000000006</v>
      </c>
      <c r="DK380">
        <f>'Datastream-M'!CW381</f>
        <v>3.17</v>
      </c>
      <c r="DL380">
        <f>'Datastream-M'!CX381</f>
        <v>139.9</v>
      </c>
      <c r="DM380">
        <f>'Datastream-M'!CY381</f>
        <v>117.9</v>
      </c>
      <c r="DO380">
        <f>'Datastream-M'!DA381</f>
        <v>-8.4</v>
      </c>
      <c r="DP380">
        <f>'Datastream-M'!DB381</f>
        <v>100.9</v>
      </c>
      <c r="DS380">
        <f>'Datastream-M'!DG381</f>
        <v>83.2</v>
      </c>
      <c r="DT380">
        <f>'Datastream-M'!DH381</f>
        <v>38.5</v>
      </c>
      <c r="DU380">
        <f>'Datastream-M'!DI381</f>
        <v>37.299999999999997</v>
      </c>
      <c r="DW380" s="19">
        <f>'[8]weltindexip-usd'!B260</f>
        <v>1.7355105538224564</v>
      </c>
      <c r="DY380">
        <v>0</v>
      </c>
      <c r="EA380" t="str">
        <f>'Datastream-M'!DM381</f>
        <v>#NA</v>
      </c>
      <c r="EB380">
        <f>'Datastream-M'!DN381</f>
        <v>4.5491260000000002</v>
      </c>
      <c r="EF380" s="1">
        <f>'Datastream-M'!DQ381</f>
        <v>74.2</v>
      </c>
    </row>
    <row r="381" spans="1:136">
      <c r="A381" s="3">
        <v>33465</v>
      </c>
      <c r="B381" t="str">
        <f>'Datastream-M'!B382</f>
        <v>#NA</v>
      </c>
      <c r="C381">
        <f>'Datastream-M'!C382</f>
        <v>96.4</v>
      </c>
      <c r="D381">
        <f>'Datastream-M'!D382</f>
        <v>94.3</v>
      </c>
      <c r="E381">
        <f>'Datastream-M'!E382</f>
        <v>98.5</v>
      </c>
      <c r="F381">
        <f>'Datastream-M'!F382</f>
        <v>65.099999999999994</v>
      </c>
      <c r="G381">
        <f>'Datastream-M'!G382</f>
        <v>1.121005</v>
      </c>
      <c r="H381">
        <f>'Datastream-M'!H382</f>
        <v>276.39999999999998</v>
      </c>
      <c r="I381">
        <f>'Datastream-M'!I382</f>
        <v>513.70000000000005</v>
      </c>
      <c r="J381">
        <f>'Datastream-M'!J382</f>
        <v>9.3130000000000006</v>
      </c>
      <c r="K381">
        <f>'Datastream-M'!K382</f>
        <v>8.6</v>
      </c>
      <c r="L381">
        <f>'Datastream-M'!L382</f>
        <v>1650.5</v>
      </c>
      <c r="M381">
        <f>'Datastream-M'!M382</f>
        <v>165040</v>
      </c>
      <c r="N381">
        <f>'Datastream-M'!N382</f>
        <v>72.5</v>
      </c>
      <c r="O381">
        <f>'Datastream-M'!O382</f>
        <v>740</v>
      </c>
      <c r="P381">
        <f>'Datastream-M'!P382</f>
        <v>5.7</v>
      </c>
      <c r="Q381">
        <f>'Datastream-M'!Q382</f>
        <v>17.5</v>
      </c>
      <c r="R381">
        <f>'Datastream-M'!R382</f>
        <v>11.6</v>
      </c>
      <c r="S381" s="1">
        <f>'[2]Deutschland Monatsdaten'!C381</f>
        <v>-0.42585101950736315</v>
      </c>
      <c r="T381" s="1">
        <v>2.6980721850749951</v>
      </c>
      <c r="U381">
        <f>'Datastream-M'!BL382</f>
        <v>29.8</v>
      </c>
      <c r="V381" s="39">
        <f t="shared" si="18"/>
        <v>35.990338164251213</v>
      </c>
      <c r="W381">
        <f>'Datastream-M'!BM382</f>
        <v>28.21</v>
      </c>
      <c r="X381" s="39">
        <f t="shared" si="19"/>
        <v>32.650462962962962</v>
      </c>
      <c r="Y381">
        <f>'Datastream-M'!W382</f>
        <v>-47.5</v>
      </c>
      <c r="Z381">
        <f>'Datastream-M'!X382</f>
        <v>45.2</v>
      </c>
      <c r="AA381" s="42">
        <f>'Datastream-M'!Y382</f>
        <v>-0.9</v>
      </c>
      <c r="AB381">
        <f>'Datastream-M'!Z382</f>
        <v>96.6</v>
      </c>
      <c r="AE381">
        <f>'Datastream-M'!AC382</f>
        <v>1.121005</v>
      </c>
      <c r="AF381">
        <f t="shared" si="20"/>
        <v>82.799999999999983</v>
      </c>
      <c r="AG381">
        <f t="shared" si="21"/>
        <v>86.4</v>
      </c>
      <c r="AH381">
        <f>'Datastream-M'!AD382</f>
        <v>76.900000000000006</v>
      </c>
      <c r="AI381">
        <f>'Datastream-M'!AE382</f>
        <v>-24.7</v>
      </c>
      <c r="AJ381">
        <f>'Datastream-M'!AF382</f>
        <v>96.391153000000003</v>
      </c>
      <c r="AK381">
        <f>'Datastream-M'!AG382</f>
        <v>19.77</v>
      </c>
      <c r="AL381">
        <f>'Datastream-M'!AH382</f>
        <v>65.8</v>
      </c>
      <c r="AM381">
        <f>'Datastream-M'!AI382</f>
        <v>45.2</v>
      </c>
      <c r="AN381">
        <f>'Datastream-M'!AJ382</f>
        <v>19.899999999999999</v>
      </c>
      <c r="AO381">
        <f>'Datastream-M'!AK382</f>
        <v>18.899999999999999</v>
      </c>
      <c r="AP381">
        <f>'Datastream-M'!AL382</f>
        <v>-3.9</v>
      </c>
      <c r="AQ381" s="2">
        <f>'Datastream-M'!AM382</f>
        <v>71.596400000000003</v>
      </c>
      <c r="AR381" s="2">
        <f>'Datastream-M'!AN382</f>
        <v>99.670100000000005</v>
      </c>
      <c r="AS381">
        <f>'Datastream-M'!AO382</f>
        <v>19.100000000000001</v>
      </c>
      <c r="AT381">
        <f>'Datastream-M'!AP382</f>
        <v>99.8</v>
      </c>
      <c r="AU381" s="8">
        <f>'West-Deutschland-Q'!AO382</f>
        <v>113.9</v>
      </c>
      <c r="AV381" s="19">
        <f>'[5]Deutschland Monatsdaten'!K381</f>
        <v>7.2522085623672359</v>
      </c>
      <c r="AW381" s="1">
        <f>'[5]Deutschland Monatsdaten'!J381</f>
        <v>-0.57548985762669058</v>
      </c>
      <c r="AY381">
        <f>'Datastream-M'!AS382</f>
        <v>-14.8</v>
      </c>
      <c r="AZ381">
        <f>'Datastream-M'!AT382</f>
        <v>93.8</v>
      </c>
      <c r="BA381">
        <v>3642041.5</v>
      </c>
      <c r="BB381">
        <v>4494864.5999999996</v>
      </c>
      <c r="BC381">
        <v>8902038</v>
      </c>
      <c r="BE381">
        <f>'Datastream-M'!AU382</f>
        <v>89.36</v>
      </c>
      <c r="BF381">
        <f>'Datastream-M'!AV382</f>
        <v>86.1</v>
      </c>
      <c r="BG381">
        <f>'Datastream-M'!AW382</f>
        <v>111.9</v>
      </c>
      <c r="BH381" s="1">
        <f>'Datastream-M'!AX382</f>
        <v>38.799999999999997</v>
      </c>
      <c r="BI381" s="1">
        <f>'Datastream-M'!AY382</f>
        <v>41.9</v>
      </c>
      <c r="BJ381" s="1">
        <f>'Datastream-M'!AZ382</f>
        <v>57.9</v>
      </c>
      <c r="BK381">
        <f>'Datastream-M'!BA382</f>
        <v>56.6</v>
      </c>
      <c r="BL381">
        <f>'Datastream-M'!BB382</f>
        <v>58.9</v>
      </c>
      <c r="BM381" s="26">
        <f>'Datastream-M'!BC382</f>
        <v>82.7</v>
      </c>
      <c r="BN381" s="26">
        <f>'Datastream-M'!BD382</f>
        <v>111.2</v>
      </c>
      <c r="BO381">
        <f>'Datastream-M'!AV381</f>
        <v>86.4</v>
      </c>
      <c r="BP381" s="38">
        <f t="shared" si="22"/>
        <v>82.8</v>
      </c>
      <c r="BQ381" s="30">
        <f t="shared" si="17"/>
        <v>17.63596058893582</v>
      </c>
      <c r="BS381" s="32" t="str">
        <f>'Datastream-M'!BF382</f>
        <v>#NA</v>
      </c>
      <c r="BT381">
        <f>'Datastream-M'!BE382</f>
        <v>-6</v>
      </c>
      <c r="BU381" s="40">
        <f>'Datastream-M'!CS382</f>
        <v>94.3</v>
      </c>
      <c r="BV381" s="40">
        <f>'Datastream-M'!CT382</f>
        <v>99.7</v>
      </c>
      <c r="BX381" s="41">
        <f>'Datastream-M'!BG382</f>
        <v>6.02</v>
      </c>
      <c r="BY381" s="41">
        <f>'Datastream-M'!BH382</f>
        <v>4.82</v>
      </c>
      <c r="BZ381" s="40">
        <f>'Datastream-M'!BI382</f>
        <v>94.8</v>
      </c>
      <c r="CA381">
        <f>'Datastream-M'!BN382</f>
        <v>-8.8000000000000007</v>
      </c>
      <c r="CB381">
        <f>'Datastream-M'!BO382</f>
        <v>2.5</v>
      </c>
      <c r="CC381">
        <f>'Datastream-M'!BP382</f>
        <v>64.900000000000006</v>
      </c>
      <c r="CD381" t="str">
        <f>'Datastream-M'!BQ382</f>
        <v>#NA</v>
      </c>
      <c r="CE381" s="1">
        <v>0.10009342392299218</v>
      </c>
      <c r="CF381" s="1">
        <v>0.14816550595604644</v>
      </c>
      <c r="CH381" t="str">
        <f>'Datastream-M'!BR382</f>
        <v>#NA</v>
      </c>
      <c r="CJ381">
        <f>'Datastream-M'!BT382</f>
        <v>9.3000000000000007</v>
      </c>
      <c r="CK381">
        <f>'Datastream-M'!BU382</f>
        <v>-13.6</v>
      </c>
      <c r="CL381" t="str">
        <f>'Datastream-M'!BV382</f>
        <v>#NA</v>
      </c>
      <c r="CN381">
        <f>'Datastream-M'!BX382</f>
        <v>5.0999999999999996</v>
      </c>
      <c r="CO381">
        <f>'Datastream-M'!BY382</f>
        <v>8.3000000000000007</v>
      </c>
      <c r="CP381" s="40">
        <f>'Datastream-M'!BZ382</f>
        <v>0.8</v>
      </c>
      <c r="CV381">
        <f>'Datastream-M'!CF382</f>
        <v>1224864</v>
      </c>
      <c r="CX381">
        <f>'Datastream-M'!CG382</f>
        <v>108.6</v>
      </c>
      <c r="CY381">
        <f>'Datastream-M'!CH382</f>
        <v>94.2</v>
      </c>
      <c r="CZ381">
        <f>'Datastream-M'!CI382</f>
        <v>109.8</v>
      </c>
      <c r="DA381">
        <f>'Datastream-M'!CJ382</f>
        <v>115.3</v>
      </c>
      <c r="DB381">
        <f>'Datastream-M'!CK382</f>
        <v>-4.9000000000000004</v>
      </c>
      <c r="DC381">
        <f>'Datastream-M'!CL382</f>
        <v>-8.5</v>
      </c>
      <c r="DD381">
        <f>'Datastream-M'!CM382</f>
        <v>9.3000000000000007</v>
      </c>
      <c r="DE381">
        <f>'Datastream-M'!CN382</f>
        <v>66.400000000000006</v>
      </c>
      <c r="DF381">
        <f>'Datastream-M'!CO382</f>
        <v>67.5</v>
      </c>
      <c r="DK381">
        <f>'Datastream-M'!CW382</f>
        <v>3.27</v>
      </c>
      <c r="DL381">
        <f>'Datastream-M'!CX382</f>
        <v>144.6</v>
      </c>
      <c r="DM381">
        <f>'Datastream-M'!CY382</f>
        <v>125.1</v>
      </c>
      <c r="DO381">
        <f>'Datastream-M'!DA382</f>
        <v>-11.9</v>
      </c>
      <c r="DP381">
        <f>'Datastream-M'!DB382</f>
        <v>99.7</v>
      </c>
      <c r="DS381">
        <f>'Datastream-M'!DG382</f>
        <v>89.4</v>
      </c>
      <c r="DT381">
        <f>'Datastream-M'!DH382</f>
        <v>43.9</v>
      </c>
      <c r="DU381">
        <f>'Datastream-M'!DI382</f>
        <v>38.1</v>
      </c>
      <c r="DW381" s="19">
        <f>'[8]weltindexip-usd'!B261</f>
        <v>1.7325706935862148</v>
      </c>
      <c r="DY381">
        <v>0</v>
      </c>
      <c r="EA381" t="str">
        <f>'Datastream-M'!DM382</f>
        <v>#NA</v>
      </c>
      <c r="EB381">
        <f>'Datastream-M'!DN382</f>
        <v>4.5133799999999997</v>
      </c>
      <c r="EF381" s="1">
        <f>'Datastream-M'!DQ382</f>
        <v>73</v>
      </c>
    </row>
    <row r="382" spans="1:136">
      <c r="A382" s="3">
        <v>33496</v>
      </c>
      <c r="B382" t="str">
        <f>'Datastream-M'!B383</f>
        <v>#NA</v>
      </c>
      <c r="C382">
        <f>'Datastream-M'!C383</f>
        <v>96.1</v>
      </c>
      <c r="D382">
        <f>'Datastream-M'!D383</f>
        <v>93.9</v>
      </c>
      <c r="E382">
        <f>'Datastream-M'!E383</f>
        <v>98.3</v>
      </c>
      <c r="F382">
        <f>'Datastream-M'!F383</f>
        <v>61.9</v>
      </c>
      <c r="G382">
        <f>'Datastream-M'!G383</f>
        <v>1.151967</v>
      </c>
      <c r="H382">
        <f>'Datastream-M'!H383</f>
        <v>284.5</v>
      </c>
      <c r="I382">
        <f>'Datastream-M'!I383</f>
        <v>515.5</v>
      </c>
      <c r="J382">
        <f>'Datastream-M'!J383</f>
        <v>9.266</v>
      </c>
      <c r="K382">
        <f>'Datastream-M'!K383</f>
        <v>8.5</v>
      </c>
      <c r="L382">
        <f>'Datastream-M'!L383</f>
        <v>1607</v>
      </c>
      <c r="M382">
        <f>'Datastream-M'!M383</f>
        <v>233290</v>
      </c>
      <c r="N382">
        <f>'Datastream-M'!N383</f>
        <v>71.8</v>
      </c>
      <c r="O382">
        <f>'Datastream-M'!O383</f>
        <v>683</v>
      </c>
      <c r="P382">
        <f>'Datastream-M'!P383</f>
        <v>5.7</v>
      </c>
      <c r="Q382">
        <f>'Datastream-M'!Q383</f>
        <v>13.7</v>
      </c>
      <c r="R382">
        <f>'Datastream-M'!R383</f>
        <v>14.3</v>
      </c>
      <c r="S382" s="1">
        <f>'[2]Deutschland Monatsdaten'!C382</f>
        <v>-0.33712774222420466</v>
      </c>
      <c r="T382" s="1">
        <v>2.7007731382293758</v>
      </c>
      <c r="U382">
        <f>'Datastream-M'!BL383</f>
        <v>28.26</v>
      </c>
      <c r="V382" s="39">
        <f t="shared" si="18"/>
        <v>34.171704957678358</v>
      </c>
      <c r="W382">
        <f>'Datastream-M'!BM383</f>
        <v>27.98</v>
      </c>
      <c r="X382" s="39">
        <f t="shared" si="19"/>
        <v>32.497096399535423</v>
      </c>
      <c r="Y382">
        <f>'Datastream-M'!W383</f>
        <v>-48.6</v>
      </c>
      <c r="Z382">
        <f>'Datastream-M'!X383</f>
        <v>41</v>
      </c>
      <c r="AA382" s="42">
        <f>'Datastream-M'!Y383</f>
        <v>1.5</v>
      </c>
      <c r="AB382">
        <f>'Datastream-M'!Z383</f>
        <v>97.1</v>
      </c>
      <c r="AE382">
        <f>'Datastream-M'!AC383</f>
        <v>1.151967</v>
      </c>
      <c r="AF382">
        <f t="shared" si="20"/>
        <v>82.699999999999989</v>
      </c>
      <c r="AG382">
        <f t="shared" si="21"/>
        <v>86.100000000000009</v>
      </c>
      <c r="AH382">
        <f>'Datastream-M'!AD383</f>
        <v>76.5</v>
      </c>
      <c r="AI382">
        <f>'Datastream-M'!AE383</f>
        <v>-26</v>
      </c>
      <c r="AJ382">
        <f>'Datastream-M'!AF383</f>
        <v>96.838407000000004</v>
      </c>
      <c r="AK382">
        <f>'Datastream-M'!AG383</f>
        <v>20.54</v>
      </c>
      <c r="AL382">
        <f>'Datastream-M'!AH383</f>
        <v>65.900000000000006</v>
      </c>
      <c r="AM382">
        <f>'Datastream-M'!AI383</f>
        <v>41</v>
      </c>
      <c r="AN382">
        <f>'Datastream-M'!AJ383</f>
        <v>17.100000000000001</v>
      </c>
      <c r="AO382">
        <f>'Datastream-M'!AK383</f>
        <v>21.8</v>
      </c>
      <c r="AP382">
        <f>'Datastream-M'!AL383</f>
        <v>-4.5999999999999996</v>
      </c>
      <c r="AQ382" s="2">
        <f>'Datastream-M'!AM383</f>
        <v>71.765199999999993</v>
      </c>
      <c r="AR382" s="2">
        <f>'Datastream-M'!AN383</f>
        <v>99.679000000000002</v>
      </c>
      <c r="AS382">
        <f>'Datastream-M'!AO383</f>
        <v>18.8</v>
      </c>
      <c r="AT382">
        <f>'Datastream-M'!AP383</f>
        <v>99</v>
      </c>
      <c r="AU382" s="8">
        <f>'West-Deutschland-Q'!AO383</f>
        <v>113.2</v>
      </c>
      <c r="AV382" s="19">
        <f>'[5]Deutschland Monatsdaten'!K382</f>
        <v>7.2730991725636143</v>
      </c>
      <c r="AW382" s="1">
        <f>'[5]Deutschland Monatsdaten'!J382</f>
        <v>-0.46111786900779939</v>
      </c>
      <c r="AY382">
        <f>'Datastream-M'!AS383</f>
        <v>-13.1</v>
      </c>
      <c r="AZ382">
        <f>'Datastream-M'!AT383</f>
        <v>93</v>
      </c>
      <c r="BA382">
        <v>2953024</v>
      </c>
      <c r="BB382">
        <v>3928707.5</v>
      </c>
      <c r="BC382">
        <v>8649366.3000000007</v>
      </c>
      <c r="BE382">
        <f>'Datastream-M'!AU383</f>
        <v>89.88</v>
      </c>
      <c r="BF382">
        <f>'Datastream-M'!AV383</f>
        <v>85.4</v>
      </c>
      <c r="BG382">
        <f>'Datastream-M'!AW383</f>
        <v>111.7</v>
      </c>
      <c r="BH382" s="1">
        <f>'Datastream-M'!AX383</f>
        <v>39.9</v>
      </c>
      <c r="BI382" s="1">
        <f>'Datastream-M'!AY383</f>
        <v>42.9</v>
      </c>
      <c r="BJ382" s="1">
        <f>'Datastream-M'!AZ383</f>
        <v>58.7</v>
      </c>
      <c r="BK382">
        <f>'Datastream-M'!BA383</f>
        <v>59.1</v>
      </c>
      <c r="BL382">
        <f>'Datastream-M'!BB383</f>
        <v>58.4</v>
      </c>
      <c r="BM382" s="26">
        <f>'Datastream-M'!BC383</f>
        <v>82.7</v>
      </c>
      <c r="BN382" s="26">
        <f>'Datastream-M'!BD383</f>
        <v>112.6</v>
      </c>
      <c r="BO382">
        <f>'Datastream-M'!AV382</f>
        <v>86.1</v>
      </c>
      <c r="BP382" s="38">
        <f t="shared" si="22"/>
        <v>82.7</v>
      </c>
      <c r="BQ382" s="30">
        <f t="shared" si="17"/>
        <v>17.830371876972169</v>
      </c>
      <c r="BS382" s="32" t="str">
        <f>'Datastream-M'!BF383</f>
        <v>#NA</v>
      </c>
      <c r="BT382">
        <f>'Datastream-M'!BE383</f>
        <v>1.6</v>
      </c>
      <c r="BU382" s="40">
        <f>'Datastream-M'!CS383</f>
        <v>94.3</v>
      </c>
      <c r="BV382" s="40">
        <f>'Datastream-M'!CT383</f>
        <v>100.8</v>
      </c>
      <c r="BX382" s="41">
        <f>'Datastream-M'!BG383</f>
        <v>6.01</v>
      </c>
      <c r="BY382" s="41">
        <f>'Datastream-M'!BH383</f>
        <v>4.66</v>
      </c>
      <c r="BZ382" s="40">
        <f>'Datastream-M'!BI383</f>
        <v>95.9</v>
      </c>
      <c r="CA382">
        <f>'Datastream-M'!BN383</f>
        <v>-6.1</v>
      </c>
      <c r="CB382">
        <f>'Datastream-M'!BO383</f>
        <v>4.9000000000000004</v>
      </c>
      <c r="CC382">
        <f>'Datastream-M'!BP383</f>
        <v>63.2</v>
      </c>
      <c r="CD382" t="str">
        <f>'Datastream-M'!BQ383</f>
        <v>#NA</v>
      </c>
      <c r="CE382" s="1">
        <v>-0.93854850184557204</v>
      </c>
      <c r="CF382" s="1">
        <v>-0.14748921953079233</v>
      </c>
      <c r="CH382" t="str">
        <f>'Datastream-M'!BR383</f>
        <v>#NA</v>
      </c>
      <c r="CJ382">
        <f>'Datastream-M'!BT383</f>
        <v>10.199999999999999</v>
      </c>
      <c r="CK382">
        <f>'Datastream-M'!BU383</f>
        <v>-9.6999999999999993</v>
      </c>
      <c r="CL382" t="str">
        <f>'Datastream-M'!BV383</f>
        <v>#NA</v>
      </c>
      <c r="CN382">
        <f>'Datastream-M'!BX383</f>
        <v>3.7</v>
      </c>
      <c r="CO382">
        <f>'Datastream-M'!BY383</f>
        <v>8</v>
      </c>
      <c r="CP382" s="40">
        <f>'Datastream-M'!BZ383</f>
        <v>-0.3</v>
      </c>
      <c r="CV382">
        <f>'Datastream-M'!CF383</f>
        <v>1237290</v>
      </c>
      <c r="CX382">
        <f>'Datastream-M'!CG383</f>
        <v>114.7</v>
      </c>
      <c r="CY382">
        <f>'Datastream-M'!CH383</f>
        <v>96.2</v>
      </c>
      <c r="CZ382">
        <f>'Datastream-M'!CI383</f>
        <v>111.9</v>
      </c>
      <c r="DA382">
        <f>'Datastream-M'!CJ383</f>
        <v>126.9</v>
      </c>
      <c r="DB382">
        <f>'Datastream-M'!CK383</f>
        <v>-5.8</v>
      </c>
      <c r="DC382">
        <f>'Datastream-M'!CL383</f>
        <v>-9.1999999999999993</v>
      </c>
      <c r="DD382">
        <f>'Datastream-M'!CM383</f>
        <v>10.199999999999999</v>
      </c>
      <c r="DE382">
        <f>'Datastream-M'!CN383</f>
        <v>67.599999999999994</v>
      </c>
      <c r="DF382">
        <f>'Datastream-M'!CO383</f>
        <v>68.7</v>
      </c>
      <c r="DK382">
        <f>'Datastream-M'!CW383</f>
        <v>3.22</v>
      </c>
      <c r="DL382">
        <f>'Datastream-M'!CX383</f>
        <v>152.19999999999999</v>
      </c>
      <c r="DM382">
        <f>'Datastream-M'!CY383</f>
        <v>127.3</v>
      </c>
      <c r="DO382">
        <f>'Datastream-M'!DA383</f>
        <v>-8.8000000000000007</v>
      </c>
      <c r="DP382">
        <f>'Datastream-M'!DB383</f>
        <v>99</v>
      </c>
      <c r="DS382">
        <f>'Datastream-M'!DG383</f>
        <v>84.7</v>
      </c>
      <c r="DT382">
        <f>'Datastream-M'!DH383</f>
        <v>37.9</v>
      </c>
      <c r="DU382">
        <f>'Datastream-M'!DI383</f>
        <v>38.799999999999997</v>
      </c>
      <c r="DW382" s="19">
        <f>'[8]weltindexip-usd'!B262</f>
        <v>1.7387096845513021</v>
      </c>
      <c r="DY382">
        <v>0</v>
      </c>
      <c r="EA382" t="str">
        <f>'Datastream-M'!DM383</f>
        <v>#NA</v>
      </c>
      <c r="EB382">
        <f>'Datastream-M'!DN383</f>
        <v>4.571923</v>
      </c>
      <c r="EF382" s="1">
        <f>'Datastream-M'!DQ383</f>
        <v>72.8</v>
      </c>
    </row>
    <row r="383" spans="1:136">
      <c r="A383" s="3">
        <v>33526</v>
      </c>
      <c r="B383" t="str">
        <f>'Datastream-M'!B384</f>
        <v>#NA</v>
      </c>
      <c r="C383">
        <f>'Datastream-M'!C384</f>
        <v>96.4</v>
      </c>
      <c r="D383">
        <f>'Datastream-M'!D384</f>
        <v>94</v>
      </c>
      <c r="E383">
        <f>'Datastream-M'!E384</f>
        <v>98.9</v>
      </c>
      <c r="F383">
        <f>'Datastream-M'!F384</f>
        <v>63.1</v>
      </c>
      <c r="G383">
        <f>'Datastream-M'!G384</f>
        <v>1.15744</v>
      </c>
      <c r="H383">
        <f>'Datastream-M'!H384</f>
        <v>279.2</v>
      </c>
      <c r="I383">
        <f>'Datastream-M'!I384</f>
        <v>519.79999999999995</v>
      </c>
      <c r="J383">
        <f>'Datastream-M'!J384</f>
        <v>9.3759999999999994</v>
      </c>
      <c r="K383">
        <f>'Datastream-M'!K384</f>
        <v>8.4</v>
      </c>
      <c r="L383">
        <f>'Datastream-M'!L384</f>
        <v>1582.1</v>
      </c>
      <c r="M383">
        <f>'Datastream-M'!M384</f>
        <v>293570</v>
      </c>
      <c r="N383">
        <f>'Datastream-M'!N384</f>
        <v>73.3</v>
      </c>
      <c r="O383">
        <f>'Datastream-M'!O384</f>
        <v>709</v>
      </c>
      <c r="P383">
        <f>'Datastream-M'!P384</f>
        <v>5.7</v>
      </c>
      <c r="Q383">
        <f>'Datastream-M'!Q384</f>
        <v>13.3</v>
      </c>
      <c r="R383">
        <f>'Datastream-M'!R384</f>
        <v>14.4</v>
      </c>
      <c r="S383" s="1">
        <f>'[2]Deutschland Monatsdaten'!C383</f>
        <v>-0.52032368345260172</v>
      </c>
      <c r="T383" s="1">
        <v>2.7085624695000323</v>
      </c>
      <c r="U383">
        <f>'Datastream-M'!BL384</f>
        <v>28.31</v>
      </c>
      <c r="V383" s="39">
        <f t="shared" si="18"/>
        <v>34.232164449818619</v>
      </c>
      <c r="W383">
        <f>'Datastream-M'!BM384</f>
        <v>27.53</v>
      </c>
      <c r="X383" s="39">
        <f t="shared" si="19"/>
        <v>32.236533957845431</v>
      </c>
      <c r="Y383">
        <f>'Datastream-M'!W384</f>
        <v>-50.4</v>
      </c>
      <c r="Z383">
        <f>'Datastream-M'!X384</f>
        <v>42.1</v>
      </c>
      <c r="AA383" s="42">
        <f>'Datastream-M'!Y384</f>
        <v>3.1</v>
      </c>
      <c r="AB383">
        <f>'Datastream-M'!Z384</f>
        <v>96.9</v>
      </c>
      <c r="AE383">
        <f>'Datastream-M'!AC384</f>
        <v>1.15744</v>
      </c>
      <c r="AF383">
        <f t="shared" si="20"/>
        <v>82.7</v>
      </c>
      <c r="AG383">
        <f t="shared" si="21"/>
        <v>85.4</v>
      </c>
      <c r="AH383">
        <f>'Datastream-M'!AD384</f>
        <v>78.099999999999994</v>
      </c>
      <c r="AI383">
        <f>'Datastream-M'!AE384</f>
        <v>-27.1</v>
      </c>
      <c r="AJ383">
        <f>'Datastream-M'!AF384</f>
        <v>96.608187000000001</v>
      </c>
      <c r="AK383">
        <f>'Datastream-M'!AG384</f>
        <v>22.21</v>
      </c>
      <c r="AL383">
        <f>'Datastream-M'!AH384</f>
        <v>67.2</v>
      </c>
      <c r="AM383">
        <f>'Datastream-M'!AI384</f>
        <v>42.1</v>
      </c>
      <c r="AN383">
        <f>'Datastream-M'!AJ384</f>
        <v>17</v>
      </c>
      <c r="AO383">
        <f>'Datastream-M'!AK384</f>
        <v>21.6</v>
      </c>
      <c r="AP383">
        <f>'Datastream-M'!AL384</f>
        <v>-0.5</v>
      </c>
      <c r="AQ383" s="2">
        <f>'Datastream-M'!AM384</f>
        <v>71.932400000000001</v>
      </c>
      <c r="AR383" s="2">
        <f>'Datastream-M'!AN384</f>
        <v>99.690299999999993</v>
      </c>
      <c r="AS383">
        <f>'Datastream-M'!AO384</f>
        <v>15.8</v>
      </c>
      <c r="AT383">
        <f>'Datastream-M'!AP384</f>
        <v>96</v>
      </c>
      <c r="AU383" s="8">
        <f>'West-Deutschland-Q'!AO384</f>
        <v>113.6</v>
      </c>
      <c r="AV383" s="19">
        <f>'[5]Deutschland Monatsdaten'!K383</f>
        <v>7.3055828106935721</v>
      </c>
      <c r="AW383" s="1">
        <f>'[5]Deutschland Monatsdaten'!J383</f>
        <v>-0.60812695170259434</v>
      </c>
      <c r="AY383">
        <f>'Datastream-M'!AS384</f>
        <v>-12.3</v>
      </c>
      <c r="AZ383">
        <f>'Datastream-M'!AT384</f>
        <v>93.4</v>
      </c>
      <c r="BA383">
        <v>3431469.5</v>
      </c>
      <c r="BB383">
        <v>4204784.2</v>
      </c>
      <c r="BC383">
        <v>8801270.0999999996</v>
      </c>
      <c r="BE383">
        <f>'Datastream-M'!AU384</f>
        <v>89.8</v>
      </c>
      <c r="BF383">
        <f>'Datastream-M'!AV384</f>
        <v>85.5</v>
      </c>
      <c r="BG383">
        <f>'Datastream-M'!AW384</f>
        <v>111.4</v>
      </c>
      <c r="BH383" s="1">
        <f>'Datastream-M'!AX384</f>
        <v>42.3</v>
      </c>
      <c r="BI383" s="1">
        <f>'Datastream-M'!AY384</f>
        <v>44.8</v>
      </c>
      <c r="BJ383" s="1">
        <f>'Datastream-M'!AZ384</f>
        <v>57.6</v>
      </c>
      <c r="BK383">
        <f>'Datastream-M'!BA384</f>
        <v>58.3</v>
      </c>
      <c r="BL383">
        <f>'Datastream-M'!BB384</f>
        <v>57.2</v>
      </c>
      <c r="BM383" s="26">
        <f>'Datastream-M'!BC384</f>
        <v>82.7</v>
      </c>
      <c r="BN383" s="26">
        <f>'Datastream-M'!BD384</f>
        <v>111.4</v>
      </c>
      <c r="BO383">
        <f>'Datastream-M'!AV383</f>
        <v>85.4</v>
      </c>
      <c r="BP383" s="38">
        <f t="shared" si="22"/>
        <v>82.7</v>
      </c>
      <c r="BQ383" s="30">
        <f t="shared" si="17"/>
        <v>19.188899640586122</v>
      </c>
      <c r="BS383" s="32" t="str">
        <f>'Datastream-M'!BF384</f>
        <v>#NA</v>
      </c>
      <c r="BT383">
        <f>'Datastream-M'!BE384</f>
        <v>6.6</v>
      </c>
      <c r="BU383" s="40">
        <f>'Datastream-M'!CS384</f>
        <v>94.2</v>
      </c>
      <c r="BV383" s="40">
        <f>'Datastream-M'!CT384</f>
        <v>100.5</v>
      </c>
      <c r="BX383" s="41">
        <f>'Datastream-M'!BG384</f>
        <v>6.05</v>
      </c>
      <c r="BY383" s="41">
        <f>'Datastream-M'!BH384</f>
        <v>4.5199999999999996</v>
      </c>
      <c r="BZ383" s="40">
        <f>'Datastream-M'!BI384</f>
        <v>96.9</v>
      </c>
      <c r="CA383">
        <f>'Datastream-M'!BN384</f>
        <v>-7.7</v>
      </c>
      <c r="CB383">
        <f>'Datastream-M'!BO384</f>
        <v>3.7</v>
      </c>
      <c r="CC383">
        <f>'Datastream-M'!BP384</f>
        <v>64.599999999999994</v>
      </c>
      <c r="CD383" t="str">
        <f>'Datastream-M'!BQ384</f>
        <v>#NA</v>
      </c>
      <c r="CE383" s="1">
        <v>-0.75908318406610731</v>
      </c>
      <c r="CF383" s="1">
        <v>-0.34853324055793838</v>
      </c>
      <c r="CH383" t="str">
        <f>'Datastream-M'!BR384</f>
        <v>#NA</v>
      </c>
      <c r="CJ383">
        <f>'Datastream-M'!BT384</f>
        <v>6.5</v>
      </c>
      <c r="CK383">
        <f>'Datastream-M'!BU384</f>
        <v>-8.8000000000000007</v>
      </c>
      <c r="CL383" t="str">
        <f>'Datastream-M'!BV384</f>
        <v>#NA</v>
      </c>
      <c r="CN383">
        <f>'Datastream-M'!BX384</f>
        <v>9.8000000000000007</v>
      </c>
      <c r="CO383">
        <f>'Datastream-M'!BY384</f>
        <v>9.1</v>
      </c>
      <c r="CP383" s="40">
        <f>'Datastream-M'!BZ384</f>
        <v>-0.2</v>
      </c>
      <c r="CV383">
        <f>'Datastream-M'!CF384</f>
        <v>1248659</v>
      </c>
      <c r="CX383">
        <f>'Datastream-M'!CG384</f>
        <v>108.1</v>
      </c>
      <c r="CY383">
        <f>'Datastream-M'!CH384</f>
        <v>95</v>
      </c>
      <c r="CZ383">
        <f>'Datastream-M'!CI384</f>
        <v>108.4</v>
      </c>
      <c r="DA383">
        <f>'Datastream-M'!CJ384</f>
        <v>114.8</v>
      </c>
      <c r="DB383">
        <f>'Datastream-M'!CK384</f>
        <v>-3.3</v>
      </c>
      <c r="DC383">
        <f>'Datastream-M'!CL384</f>
        <v>-11.7</v>
      </c>
      <c r="DD383">
        <f>'Datastream-M'!CM384</f>
        <v>6.5</v>
      </c>
      <c r="DE383">
        <f>'Datastream-M'!CN384</f>
        <v>67</v>
      </c>
      <c r="DF383">
        <f>'Datastream-M'!CO384</f>
        <v>68.099999999999994</v>
      </c>
      <c r="DK383">
        <f>'Datastream-M'!CW384</f>
        <v>3.63</v>
      </c>
      <c r="DL383">
        <f>'Datastream-M'!CX384</f>
        <v>143.19999999999999</v>
      </c>
      <c r="DM383">
        <f>'Datastream-M'!CY384</f>
        <v>125.3</v>
      </c>
      <c r="DO383">
        <f>'Datastream-M'!DA384</f>
        <v>-6.9</v>
      </c>
      <c r="DP383">
        <f>'Datastream-M'!DB384</f>
        <v>99.6</v>
      </c>
      <c r="DS383">
        <f>'Datastream-M'!DG384</f>
        <v>86</v>
      </c>
      <c r="DT383">
        <f>'Datastream-M'!DH384</f>
        <v>38.299999999999997</v>
      </c>
      <c r="DU383">
        <f>'Datastream-M'!DI384</f>
        <v>40.299999999999997</v>
      </c>
      <c r="DW383" s="19">
        <f>'[8]weltindexip-usd'!B263</f>
        <v>1.7406004501694694</v>
      </c>
      <c r="DY383">
        <v>0</v>
      </c>
      <c r="EA383" t="str">
        <f>'Datastream-M'!DM384</f>
        <v>#NA</v>
      </c>
      <c r="EB383">
        <f>'Datastream-M'!DN384</f>
        <v>4.6253539999999997</v>
      </c>
      <c r="EF383" s="1">
        <f>'Datastream-M'!DQ384</f>
        <v>73.900000000000006</v>
      </c>
    </row>
    <row r="384" spans="1:136">
      <c r="A384" s="3">
        <v>33557</v>
      </c>
      <c r="B384" t="str">
        <f>'Datastream-M'!B385</f>
        <v>#NA</v>
      </c>
      <c r="C384">
        <f>'Datastream-M'!C385</f>
        <v>96.4</v>
      </c>
      <c r="D384">
        <f>'Datastream-M'!D385</f>
        <v>93.6</v>
      </c>
      <c r="E384">
        <f>'Datastream-M'!E385</f>
        <v>99.2</v>
      </c>
      <c r="F384">
        <f>'Datastream-M'!F385</f>
        <v>64.2</v>
      </c>
      <c r="G384">
        <f>'Datastream-M'!G385</f>
        <v>1.204558</v>
      </c>
      <c r="H384">
        <f>'Datastream-M'!H385</f>
        <v>293.5</v>
      </c>
      <c r="I384">
        <f>'Datastream-M'!I385</f>
        <v>526</v>
      </c>
      <c r="J384">
        <f>'Datastream-M'!J385</f>
        <v>9.4329999999999998</v>
      </c>
      <c r="K384">
        <f>'Datastream-M'!K385</f>
        <v>8.3000000000000007</v>
      </c>
      <c r="L384">
        <f>'Datastream-M'!L385</f>
        <v>1566.6</v>
      </c>
      <c r="M384">
        <f>'Datastream-M'!M385</f>
        <v>272966</v>
      </c>
      <c r="N384">
        <f>'Datastream-M'!N385</f>
        <v>74.099999999999994</v>
      </c>
      <c r="O384">
        <f>'Datastream-M'!O385</f>
        <v>636</v>
      </c>
      <c r="P384">
        <f>'Datastream-M'!P385</f>
        <v>5.6</v>
      </c>
      <c r="Q384">
        <f>'Datastream-M'!Q385</f>
        <v>14.2</v>
      </c>
      <c r="R384">
        <f>'Datastream-M'!R385</f>
        <v>14.2</v>
      </c>
      <c r="S384" s="1">
        <f>'[2]Deutschland Monatsdaten'!C384</f>
        <v>-0.48447274623786202</v>
      </c>
      <c r="T384" s="1">
        <v>2.7208537917510776</v>
      </c>
      <c r="U384">
        <f>'Datastream-M'!BL385</f>
        <v>29.86</v>
      </c>
      <c r="V384" s="39">
        <f t="shared" si="18"/>
        <v>36.106408706166867</v>
      </c>
      <c r="W384">
        <f>'Datastream-M'!BM385</f>
        <v>28.05</v>
      </c>
      <c r="X384" s="39">
        <f t="shared" si="19"/>
        <v>32.807017543859651</v>
      </c>
      <c r="Y384">
        <f>'Datastream-M'!W385</f>
        <v>-47.9</v>
      </c>
      <c r="Z384">
        <f>'Datastream-M'!X385</f>
        <v>42.1</v>
      </c>
      <c r="AA384" s="42">
        <f>'Datastream-M'!Y385</f>
        <v>3.8</v>
      </c>
      <c r="AB384">
        <f>'Datastream-M'!Z385</f>
        <v>97.9</v>
      </c>
      <c r="AE384">
        <f>'Datastream-M'!AC385</f>
        <v>1.204558</v>
      </c>
      <c r="AF384">
        <f t="shared" si="20"/>
        <v>82.699999999999989</v>
      </c>
      <c r="AG384">
        <f t="shared" si="21"/>
        <v>85.5</v>
      </c>
      <c r="AH384">
        <f>'Datastream-M'!AD385</f>
        <v>79</v>
      </c>
      <c r="AI384">
        <f>'Datastream-M'!AE385</f>
        <v>-28.4</v>
      </c>
      <c r="AJ384">
        <f>'Datastream-M'!AF385</f>
        <v>96.830985999999996</v>
      </c>
      <c r="AK384">
        <f>'Datastream-M'!AG385</f>
        <v>21.11</v>
      </c>
      <c r="AL384">
        <f>'Datastream-M'!AH385</f>
        <v>67.400000000000006</v>
      </c>
      <c r="AM384">
        <f>'Datastream-M'!AI385</f>
        <v>42.1</v>
      </c>
      <c r="AN384">
        <f>'Datastream-M'!AJ385</f>
        <v>16.600000000000001</v>
      </c>
      <c r="AO384">
        <f>'Datastream-M'!AK385</f>
        <v>20.6</v>
      </c>
      <c r="AP384">
        <f>'Datastream-M'!AL385</f>
        <v>-2.1</v>
      </c>
      <c r="AQ384" s="2">
        <f>'Datastream-M'!AM385</f>
        <v>72.078999999999994</v>
      </c>
      <c r="AR384" s="2">
        <f>'Datastream-M'!AN385</f>
        <v>99.677599999999998</v>
      </c>
      <c r="AS384">
        <f>'Datastream-M'!AO385</f>
        <v>11.5</v>
      </c>
      <c r="AT384">
        <f>'Datastream-M'!AP385</f>
        <v>88.7</v>
      </c>
      <c r="AU384" s="8">
        <f>'West-Deutschland-Q'!AO385</f>
        <v>113.2</v>
      </c>
      <c r="AV384" s="19">
        <f>'[5]Deutschland Monatsdaten'!K384</f>
        <v>7.3460898892731628</v>
      </c>
      <c r="AW384" s="1">
        <f>'[5]Deutschland Monatsdaten'!J384</f>
        <v>-0.69798302941984947</v>
      </c>
      <c r="AY384">
        <f>'Datastream-M'!AS385</f>
        <v>-12.5</v>
      </c>
      <c r="AZ384">
        <f>'Datastream-M'!AT385</f>
        <v>92.1</v>
      </c>
      <c r="BA384">
        <v>2932761.5</v>
      </c>
      <c r="BB384">
        <v>5072365.2</v>
      </c>
      <c r="BC384">
        <v>8708822.3000000007</v>
      </c>
      <c r="BE384">
        <f>'Datastream-M'!AU385</f>
        <v>90.99</v>
      </c>
      <c r="BF384">
        <f>'Datastream-M'!AV385</f>
        <v>85.2</v>
      </c>
      <c r="BG384">
        <f>'Datastream-M'!AW385</f>
        <v>111.5</v>
      </c>
      <c r="BH384" s="1">
        <f>'Datastream-M'!AX385</f>
        <v>41</v>
      </c>
      <c r="BI384" s="1">
        <f>'Datastream-M'!AY385</f>
        <v>43.7</v>
      </c>
      <c r="BJ384" s="1">
        <f>'Datastream-M'!AZ385</f>
        <v>57.8</v>
      </c>
      <c r="BK384">
        <f>'Datastream-M'!BA385</f>
        <v>58.5</v>
      </c>
      <c r="BL384">
        <f>'Datastream-M'!BB385</f>
        <v>57.2</v>
      </c>
      <c r="BM384" s="26">
        <f>'Datastream-M'!BC385</f>
        <v>82.7</v>
      </c>
      <c r="BN384" s="26">
        <f>'Datastream-M'!BD385</f>
        <v>110.2</v>
      </c>
      <c r="BO384">
        <f>'Datastream-M'!AV384</f>
        <v>85.5</v>
      </c>
      <c r="BP384" s="38">
        <f t="shared" si="22"/>
        <v>82.7</v>
      </c>
      <c r="BQ384" s="30">
        <f t="shared" si="17"/>
        <v>17.525100493292975</v>
      </c>
      <c r="BS384" s="32" t="str">
        <f>'Datastream-M'!BF385</f>
        <v>#NA</v>
      </c>
      <c r="BT384">
        <f>'Datastream-M'!BE385</f>
        <v>4.2</v>
      </c>
      <c r="BU384" s="40">
        <f>'Datastream-M'!CS385</f>
        <v>94.5</v>
      </c>
      <c r="BV384" s="40">
        <f>'Datastream-M'!CT385</f>
        <v>102.7</v>
      </c>
      <c r="BX384" s="41">
        <f>'Datastream-M'!BG385</f>
        <v>6.48</v>
      </c>
      <c r="BY384" s="41">
        <f>'Datastream-M'!BH385</f>
        <v>4.53</v>
      </c>
      <c r="BZ384" s="40">
        <f>'Datastream-M'!BI385</f>
        <v>98.7</v>
      </c>
      <c r="CA384">
        <f>'Datastream-M'!BN385</f>
        <v>-1.6</v>
      </c>
      <c r="CB384">
        <f>'Datastream-M'!BO385</f>
        <v>7.2</v>
      </c>
      <c r="CC384">
        <f>'Datastream-M'!BP385</f>
        <v>65.599999999999994</v>
      </c>
      <c r="CD384" t="str">
        <f>'Datastream-M'!BQ385</f>
        <v>#NA</v>
      </c>
      <c r="CE384" s="1">
        <v>-0.86969102034843004</v>
      </c>
      <c r="CF384" s="1">
        <v>-0.33251569266702879</v>
      </c>
      <c r="CH384" t="str">
        <f>'Datastream-M'!BR385</f>
        <v>#NA</v>
      </c>
      <c r="CJ384">
        <f>'Datastream-M'!BT385</f>
        <v>9.9</v>
      </c>
      <c r="CK384">
        <f>'Datastream-M'!BU385</f>
        <v>-4.0999999999999996</v>
      </c>
      <c r="CL384" t="str">
        <f>'Datastream-M'!BV385</f>
        <v>#NA</v>
      </c>
      <c r="CN384">
        <f>'Datastream-M'!BX385</f>
        <v>5.7</v>
      </c>
      <c r="CO384">
        <f>'Datastream-M'!BY385</f>
        <v>6.5</v>
      </c>
      <c r="CP384" s="40">
        <f>'Datastream-M'!BZ385</f>
        <v>0.3</v>
      </c>
      <c r="CV384">
        <f>'Datastream-M'!CF385</f>
        <v>1263285</v>
      </c>
      <c r="CX384">
        <f>'Datastream-M'!CG385</f>
        <v>109.2</v>
      </c>
      <c r="CY384">
        <f>'Datastream-M'!CH385</f>
        <v>96.8</v>
      </c>
      <c r="CZ384">
        <f>'Datastream-M'!CI385</f>
        <v>112.6</v>
      </c>
      <c r="DA384">
        <f>'Datastream-M'!CJ385</f>
        <v>112.9</v>
      </c>
      <c r="DB384">
        <f>'Datastream-M'!CK385</f>
        <v>-3.2</v>
      </c>
      <c r="DC384">
        <f>'Datastream-M'!CL385</f>
        <v>-9.6</v>
      </c>
      <c r="DD384">
        <f>'Datastream-M'!CM385</f>
        <v>9.9</v>
      </c>
      <c r="DE384">
        <f>'Datastream-M'!CN385</f>
        <v>67.2</v>
      </c>
      <c r="DF384">
        <f>'Datastream-M'!CO385</f>
        <v>68.7</v>
      </c>
      <c r="DK384">
        <f>'Datastream-M'!CW385</f>
        <v>3.48</v>
      </c>
      <c r="DL384">
        <f>'Datastream-M'!CX385</f>
        <v>143.5</v>
      </c>
      <c r="DM384">
        <f>'Datastream-M'!CY385</f>
        <v>126.9</v>
      </c>
      <c r="DO384">
        <f>'Datastream-M'!DA385</f>
        <v>-6.2</v>
      </c>
      <c r="DP384">
        <f>'Datastream-M'!DB385</f>
        <v>101.5</v>
      </c>
      <c r="DS384">
        <f>'Datastream-M'!DG385</f>
        <v>89.4</v>
      </c>
      <c r="DT384">
        <f>'Datastream-M'!DH385</f>
        <v>38.6</v>
      </c>
      <c r="DU384">
        <f>'Datastream-M'!DI385</f>
        <v>42.2</v>
      </c>
      <c r="DW384" s="19">
        <f>'[8]weltindexip-usd'!B264</f>
        <v>1.742986638397523</v>
      </c>
      <c r="DY384">
        <v>0</v>
      </c>
      <c r="EA384" t="str">
        <f>'Datastream-M'!DM385</f>
        <v>#NA</v>
      </c>
      <c r="EB384">
        <f>'Datastream-M'!DN385</f>
        <v>4.7232779999999996</v>
      </c>
      <c r="EF384" s="1">
        <f>'Datastream-M'!DQ385</f>
        <v>74.7</v>
      </c>
    </row>
    <row r="385" spans="1:136">
      <c r="A385" s="3">
        <v>33587</v>
      </c>
      <c r="B385" t="str">
        <f>'Datastream-M'!B386</f>
        <v>#NA</v>
      </c>
      <c r="C385">
        <f>'Datastream-M'!C386</f>
        <v>95.3</v>
      </c>
      <c r="D385">
        <f>'Datastream-M'!D386</f>
        <v>92.8</v>
      </c>
      <c r="E385">
        <f>'Datastream-M'!E386</f>
        <v>97.9</v>
      </c>
      <c r="F385">
        <f>'Datastream-M'!F386</f>
        <v>64.900000000000006</v>
      </c>
      <c r="G385">
        <f>'Datastream-M'!G386</f>
        <v>1.250335</v>
      </c>
      <c r="H385">
        <f>'Datastream-M'!H386</f>
        <v>304.5</v>
      </c>
      <c r="I385">
        <f>'Datastream-M'!I386</f>
        <v>529</v>
      </c>
      <c r="J385">
        <f>'Datastream-M'!J386</f>
        <v>9.6129999999999995</v>
      </c>
      <c r="K385">
        <f>'Datastream-M'!K386</f>
        <v>8.1999999999999993</v>
      </c>
      <c r="L385">
        <f>'Datastream-M'!L386</f>
        <v>1578</v>
      </c>
      <c r="M385">
        <f>'Datastream-M'!M386</f>
        <v>232280</v>
      </c>
      <c r="N385">
        <f>'Datastream-M'!N386</f>
        <v>74</v>
      </c>
      <c r="O385">
        <f>'Datastream-M'!O386</f>
        <v>751</v>
      </c>
      <c r="P385">
        <f>'Datastream-M'!P386</f>
        <v>5.7</v>
      </c>
      <c r="Q385">
        <f>'Datastream-M'!Q386</f>
        <v>15.6</v>
      </c>
      <c r="R385">
        <f>'Datastream-M'!R386</f>
        <v>12.9</v>
      </c>
      <c r="S385" s="1">
        <f>'[2]Deutschland Monatsdaten'!C385</f>
        <v>-0.59788959758048676</v>
      </c>
      <c r="T385" s="1">
        <v>2.7072178177762511</v>
      </c>
      <c r="U385">
        <f>'Datastream-M'!BL386</f>
        <v>29.92</v>
      </c>
      <c r="V385" s="39">
        <f t="shared" si="18"/>
        <v>36.178960096735189</v>
      </c>
      <c r="W385">
        <f>'Datastream-M'!BM386</f>
        <v>26.89</v>
      </c>
      <c r="X385" s="39">
        <f t="shared" si="19"/>
        <v>31.561032863849764</v>
      </c>
      <c r="Y385">
        <f>'Datastream-M'!W386</f>
        <v>-49</v>
      </c>
      <c r="Z385">
        <f>'Datastream-M'!X386</f>
        <v>44.6</v>
      </c>
      <c r="AA385" s="42">
        <f>'Datastream-M'!Y386</f>
        <v>1.8</v>
      </c>
      <c r="AB385">
        <f>'Datastream-M'!Z386</f>
        <v>99</v>
      </c>
      <c r="AE385">
        <f>'Datastream-M'!AC386</f>
        <v>1.250335</v>
      </c>
      <c r="AF385">
        <f t="shared" si="20"/>
        <v>82.7</v>
      </c>
      <c r="AG385">
        <f t="shared" si="21"/>
        <v>85.2</v>
      </c>
      <c r="AH385">
        <f>'Datastream-M'!AD386</f>
        <v>78.8</v>
      </c>
      <c r="AI385">
        <f>'Datastream-M'!AE386</f>
        <v>-27.5</v>
      </c>
      <c r="AJ385">
        <f>'Datastream-M'!AF386</f>
        <v>97.976190000000003</v>
      </c>
      <c r="AK385">
        <f>'Datastream-M'!AG386</f>
        <v>18.25</v>
      </c>
      <c r="AL385">
        <f>'Datastream-M'!AH386</f>
        <v>67.400000000000006</v>
      </c>
      <c r="AM385">
        <f>'Datastream-M'!AI386</f>
        <v>44.6</v>
      </c>
      <c r="AN385">
        <f>'Datastream-M'!AJ386</f>
        <v>17.2</v>
      </c>
      <c r="AO385">
        <f>'Datastream-M'!AK386</f>
        <v>20.100000000000001</v>
      </c>
      <c r="AP385">
        <f>'Datastream-M'!AL386</f>
        <v>-2.2999999999999998</v>
      </c>
      <c r="AQ385" s="2">
        <f>'Datastream-M'!AM386</f>
        <v>72.198499999999996</v>
      </c>
      <c r="AR385" s="2">
        <f>'Datastream-M'!AN386</f>
        <v>99.632199999999997</v>
      </c>
      <c r="AS385">
        <f>'Datastream-M'!AO386</f>
        <v>13.6</v>
      </c>
      <c r="AT385">
        <f>'Datastream-M'!AP386</f>
        <v>63.3</v>
      </c>
      <c r="AU385" s="8">
        <f>'West-Deutschland-Q'!AO386</f>
        <v>112.5</v>
      </c>
      <c r="AV385" s="19">
        <f>'[5]Deutschland Monatsdaten'!K385</f>
        <v>7.3636274614162014</v>
      </c>
      <c r="AW385" s="1">
        <f>'[5]Deutschland Monatsdaten'!J385</f>
        <v>-0.83250340752223417</v>
      </c>
      <c r="AX385">
        <f>'Datastream-M'!AR386</f>
        <v>-59</v>
      </c>
      <c r="AY385">
        <f>'Datastream-M'!AS386</f>
        <v>-11.5</v>
      </c>
      <c r="AZ385">
        <f>'Datastream-M'!AT386</f>
        <v>92.8</v>
      </c>
      <c r="BA385">
        <v>4128177.3</v>
      </c>
      <c r="BB385">
        <v>4341562.9000000004</v>
      </c>
      <c r="BC385">
        <v>16311793</v>
      </c>
      <c r="BD385">
        <v>5362020.2</v>
      </c>
      <c r="BE385">
        <f>'Datastream-M'!AU386</f>
        <v>92.09</v>
      </c>
      <c r="BF385">
        <f>'Datastream-M'!AV386</f>
        <v>84.2</v>
      </c>
      <c r="BG385">
        <f>'Datastream-M'!AW386</f>
        <v>109.9</v>
      </c>
      <c r="BH385" s="1">
        <f>'Datastream-M'!AX386</f>
        <v>36</v>
      </c>
      <c r="BI385" s="1">
        <f>'Datastream-M'!AY386</f>
        <v>39.5</v>
      </c>
      <c r="BJ385" s="1">
        <f>'Datastream-M'!AZ386</f>
        <v>57.3</v>
      </c>
      <c r="BK385">
        <f>'Datastream-M'!BA386</f>
        <v>58.7</v>
      </c>
      <c r="BL385">
        <f>'Datastream-M'!BB386</f>
        <v>56.3</v>
      </c>
      <c r="BM385" s="26">
        <f>'Datastream-M'!BC386</f>
        <v>82.6</v>
      </c>
      <c r="BN385" s="26">
        <f>'Datastream-M'!BD386</f>
        <v>110.9</v>
      </c>
      <c r="BO385">
        <f>'Datastream-M'!AV385</f>
        <v>85.2</v>
      </c>
      <c r="BP385" s="38">
        <f t="shared" si="22"/>
        <v>82.7</v>
      </c>
      <c r="BQ385" s="30">
        <f t="shared" si="17"/>
        <v>14.596088248349442</v>
      </c>
      <c r="BS385" s="32" t="str">
        <f>'Datastream-M'!BF386</f>
        <v>#NA</v>
      </c>
      <c r="BT385">
        <f>'Datastream-M'!BE386</f>
        <v>0</v>
      </c>
      <c r="BU385" s="40">
        <f>'Datastream-M'!CS386</f>
        <v>95</v>
      </c>
      <c r="BV385" s="40">
        <f>'Datastream-M'!CT386</f>
        <v>104.7</v>
      </c>
      <c r="BX385" s="41">
        <f>'Datastream-M'!BG386</f>
        <v>6.68</v>
      </c>
      <c r="BY385" s="41">
        <f>'Datastream-M'!BH386</f>
        <v>4.59</v>
      </c>
      <c r="BZ385" s="40">
        <f>'Datastream-M'!BI386</f>
        <v>99.2</v>
      </c>
      <c r="CA385">
        <f>'Datastream-M'!BN386</f>
        <v>-5</v>
      </c>
      <c r="CB385">
        <f>'Datastream-M'!BO386</f>
        <v>5</v>
      </c>
      <c r="CC385">
        <f>'Datastream-M'!BP386</f>
        <v>65.400000000000006</v>
      </c>
      <c r="CD385" t="str">
        <f>'Datastream-M'!BQ386</f>
        <v>#NA</v>
      </c>
      <c r="CE385" s="1">
        <v>-0.87293256782660122</v>
      </c>
      <c r="CF385" s="1">
        <v>-0.12871938800811664</v>
      </c>
      <c r="CH385" t="str">
        <f>'Datastream-M'!BR386</f>
        <v>#NA</v>
      </c>
      <c r="CJ385">
        <f>'Datastream-M'!BT386</f>
        <v>8.3000000000000007</v>
      </c>
      <c r="CK385">
        <f>'Datastream-M'!BU386</f>
        <v>-0.2</v>
      </c>
      <c r="CL385" t="str">
        <f>'Datastream-M'!BV386</f>
        <v>#NA</v>
      </c>
      <c r="CN385">
        <f>'Datastream-M'!BX386</f>
        <v>3.4</v>
      </c>
      <c r="CO385">
        <f>'Datastream-M'!BY386</f>
        <v>6</v>
      </c>
      <c r="CP385" s="40">
        <f>'Datastream-M'!BZ386</f>
        <v>-2.5</v>
      </c>
      <c r="CV385">
        <f>'Datastream-M'!CF386</f>
        <v>1287256</v>
      </c>
      <c r="CX385">
        <f>'Datastream-M'!CG386</f>
        <v>105.4</v>
      </c>
      <c r="CY385">
        <f>'Datastream-M'!CH386</f>
        <v>94.1</v>
      </c>
      <c r="CZ385">
        <f>'Datastream-M'!CI386</f>
        <v>119.3</v>
      </c>
      <c r="DA385">
        <f>'Datastream-M'!CJ386</f>
        <v>99.4</v>
      </c>
      <c r="DB385">
        <f>'Datastream-M'!CK386</f>
        <v>-1.6</v>
      </c>
      <c r="DC385">
        <f>'Datastream-M'!CL386</f>
        <v>-10.6</v>
      </c>
      <c r="DD385">
        <f>'Datastream-M'!CM386</f>
        <v>8.3000000000000007</v>
      </c>
      <c r="DE385">
        <f>'Datastream-M'!CN386</f>
        <v>67.599999999999994</v>
      </c>
      <c r="DF385">
        <f>'Datastream-M'!CO386</f>
        <v>69.599999999999994</v>
      </c>
      <c r="DK385">
        <f>'Datastream-M'!CW386</f>
        <v>3.53</v>
      </c>
      <c r="DL385">
        <f>'Datastream-M'!CX386</f>
        <v>138</v>
      </c>
      <c r="DM385">
        <f>'Datastream-M'!CY386</f>
        <v>122.7</v>
      </c>
      <c r="DO385">
        <f>'Datastream-M'!DA386</f>
        <v>-17.5</v>
      </c>
      <c r="DP385">
        <f>'Datastream-M'!DB386</f>
        <v>100.5</v>
      </c>
      <c r="DS385">
        <f>'Datastream-M'!DG386</f>
        <v>86.8</v>
      </c>
      <c r="DT385">
        <f>'Datastream-M'!DH386</f>
        <v>42.4</v>
      </c>
      <c r="DU385">
        <f>'Datastream-M'!DI386</f>
        <v>41.9</v>
      </c>
      <c r="DW385" s="19">
        <f>'[8]weltindexip-usd'!B265</f>
        <v>1.7290454904889554</v>
      </c>
      <c r="DY385">
        <v>0</v>
      </c>
      <c r="EA385" t="str">
        <f>'Datastream-M'!DM386</f>
        <v>#NA</v>
      </c>
      <c r="EB385">
        <f>'Datastream-M'!DN386</f>
        <v>4.5963820000000002</v>
      </c>
      <c r="EF385" s="1">
        <f>'Datastream-M'!DQ386</f>
        <v>74.8</v>
      </c>
    </row>
    <row r="386" spans="1:136">
      <c r="A386" s="3">
        <v>33618</v>
      </c>
      <c r="B386" t="str">
        <f>'Datastream-M'!B387</f>
        <v>#NA</v>
      </c>
      <c r="C386">
        <f>'Datastream-M'!C387</f>
        <v>93.9</v>
      </c>
      <c r="D386">
        <f>'Datastream-M'!D387</f>
        <v>91</v>
      </c>
      <c r="E386">
        <f>'Datastream-M'!E387</f>
        <v>97</v>
      </c>
      <c r="F386">
        <f>'Datastream-M'!F387</f>
        <v>64.3</v>
      </c>
      <c r="G386">
        <f>'Datastream-M'!G387</f>
        <v>1.241363</v>
      </c>
      <c r="H386">
        <f>'Datastream-M'!H387</f>
        <v>277.89999999999998</v>
      </c>
      <c r="I386">
        <f>'Datastream-M'!I387</f>
        <v>537.20000000000005</v>
      </c>
      <c r="J386">
        <f>'Datastream-M'!J387</f>
        <v>9.5399999999999991</v>
      </c>
      <c r="K386">
        <f>'Datastream-M'!K387</f>
        <v>8</v>
      </c>
      <c r="L386">
        <f>'Datastream-M'!L387</f>
        <v>1687.5</v>
      </c>
      <c r="M386">
        <f>'Datastream-M'!M387</f>
        <v>328666</v>
      </c>
      <c r="N386">
        <f>'Datastream-M'!N387</f>
        <v>74.900000000000006</v>
      </c>
      <c r="O386">
        <f>'Datastream-M'!O387</f>
        <v>805</v>
      </c>
      <c r="P386">
        <f>'Datastream-M'!P387</f>
        <v>7.6</v>
      </c>
      <c r="Q386">
        <f>'Datastream-M'!Q387</f>
        <v>16.600000000000001</v>
      </c>
      <c r="R386">
        <f>'Datastream-M'!R387</f>
        <v>10.7</v>
      </c>
      <c r="S386" s="1">
        <f>'[2]Deutschland Monatsdaten'!C386</f>
        <v>-0.46132062242109134</v>
      </c>
      <c r="T386" s="1">
        <v>2.7219829957379353</v>
      </c>
      <c r="U386">
        <f>'Datastream-M'!BL387</f>
        <v>29.09</v>
      </c>
      <c r="V386" s="39">
        <f t="shared" si="18"/>
        <v>35.217917675544797</v>
      </c>
      <c r="W386">
        <f>'Datastream-M'!BM387</f>
        <v>28.2</v>
      </c>
      <c r="X386" s="39">
        <f t="shared" si="19"/>
        <v>33.4916864608076</v>
      </c>
      <c r="Y386">
        <f>'Datastream-M'!W387</f>
        <v>-48.8</v>
      </c>
      <c r="Z386">
        <f>'Datastream-M'!X387</f>
        <v>41.4</v>
      </c>
      <c r="AA386" s="42">
        <f>'Datastream-M'!Y387</f>
        <v>-0.1</v>
      </c>
      <c r="AB386">
        <f>'Datastream-M'!Z387</f>
        <v>98.5</v>
      </c>
      <c r="AE386">
        <f>'Datastream-M'!AC387</f>
        <v>1.241363</v>
      </c>
      <c r="AF386">
        <f t="shared" si="20"/>
        <v>82.6</v>
      </c>
      <c r="AG386">
        <f t="shared" si="21"/>
        <v>84.2</v>
      </c>
      <c r="AH386">
        <f>'Datastream-M'!AD387</f>
        <v>80</v>
      </c>
      <c r="AI386">
        <f>'Datastream-M'!AE387</f>
        <v>-26.9</v>
      </c>
      <c r="AJ386">
        <f>'Datastream-M'!AF387</f>
        <v>98.452381000000003</v>
      </c>
      <c r="AK386">
        <f>'Datastream-M'!AG387</f>
        <v>18.16</v>
      </c>
      <c r="AL386">
        <f>'Datastream-M'!AH387</f>
        <v>67.599999999999994</v>
      </c>
      <c r="AM386">
        <f>'Datastream-M'!AI387</f>
        <v>41.4</v>
      </c>
      <c r="AN386">
        <f>'Datastream-M'!AJ387</f>
        <v>16.7</v>
      </c>
      <c r="AO386">
        <f>'Datastream-M'!AK387</f>
        <v>19.2</v>
      </c>
      <c r="AP386">
        <f>'Datastream-M'!AL387</f>
        <v>-5.2</v>
      </c>
      <c r="AQ386" s="2">
        <f>'Datastream-M'!AM387</f>
        <v>72.288499999999999</v>
      </c>
      <c r="AR386" s="2">
        <f>'Datastream-M'!AN387</f>
        <v>99.551100000000005</v>
      </c>
      <c r="AS386">
        <f>'Datastream-M'!AO387</f>
        <v>18</v>
      </c>
      <c r="AT386">
        <f>'Datastream-M'!AP387</f>
        <v>37.5</v>
      </c>
      <c r="AU386" s="8">
        <f>'West-Deutschland-Q'!AO387</f>
        <v>112.5</v>
      </c>
      <c r="AV386" s="19">
        <f>'[5]Deutschland Monatsdaten'!K386</f>
        <v>7.3838657929177032</v>
      </c>
      <c r="AW386" s="1">
        <f>'[5]Deutschland Monatsdaten'!J386</f>
        <v>-0.76748745345744041</v>
      </c>
      <c r="AX386">
        <f>'Datastream-M'!AR387</f>
        <v>-49.2</v>
      </c>
      <c r="AY386">
        <f>'Datastream-M'!AS387</f>
        <v>-12.6</v>
      </c>
      <c r="AZ386">
        <f>'Datastream-M'!AT387</f>
        <v>93.7</v>
      </c>
      <c r="BA386">
        <v>3288530.2</v>
      </c>
      <c r="BB386">
        <v>5735995</v>
      </c>
      <c r="BC386">
        <v>10632525</v>
      </c>
      <c r="BD386">
        <v>752994.89</v>
      </c>
      <c r="BE386">
        <f>'Datastream-M'!AU387</f>
        <v>91.76</v>
      </c>
      <c r="BF386">
        <f>'Datastream-M'!AV387</f>
        <v>83.9</v>
      </c>
      <c r="BG386">
        <f>'Datastream-M'!AW387</f>
        <v>109.6</v>
      </c>
      <c r="BH386" s="1">
        <f>'Datastream-M'!AX387</f>
        <v>34.9</v>
      </c>
      <c r="BI386" s="1">
        <f>'Datastream-M'!AY387</f>
        <v>38.6</v>
      </c>
      <c r="BJ386" s="1">
        <f>'Datastream-M'!AZ387</f>
        <v>57.5</v>
      </c>
      <c r="BK386">
        <f>'Datastream-M'!BA387</f>
        <v>58.9</v>
      </c>
      <c r="BL386">
        <f>'Datastream-M'!BB387</f>
        <v>56.6</v>
      </c>
      <c r="BM386" s="26">
        <f>'Datastream-M'!BC387</f>
        <v>82.8</v>
      </c>
      <c r="BN386" s="26">
        <f>'Datastream-M'!BD387</f>
        <v>110</v>
      </c>
      <c r="BO386">
        <f>'Datastream-M'!AV386</f>
        <v>84.2</v>
      </c>
      <c r="BP386" s="38">
        <f t="shared" si="22"/>
        <v>82.6</v>
      </c>
      <c r="BQ386" s="30">
        <f t="shared" ref="BQ386:BQ449" si="23">AK386/AE386</f>
        <v>14.629081098759992</v>
      </c>
      <c r="BS386" s="32" t="str">
        <f>'Datastream-M'!BF387</f>
        <v>#NA</v>
      </c>
      <c r="BT386">
        <f>'Datastream-M'!BE387</f>
        <v>-2.1</v>
      </c>
      <c r="BU386" s="40">
        <f>'Datastream-M'!CS387</f>
        <v>94.6</v>
      </c>
      <c r="BV386" s="40">
        <f>'Datastream-M'!CT387</f>
        <v>104.2</v>
      </c>
      <c r="BX386" s="41">
        <f>'Datastream-M'!BG387</f>
        <v>6.5</v>
      </c>
      <c r="BY386" s="41">
        <f>'Datastream-M'!BH387</f>
        <v>4.4800000000000004</v>
      </c>
      <c r="BZ386" s="40">
        <f>'Datastream-M'!BI387</f>
        <v>103</v>
      </c>
      <c r="CA386">
        <f>'Datastream-M'!BN387</f>
        <v>-5.2</v>
      </c>
      <c r="CB386">
        <f>'Datastream-M'!BO387</f>
        <v>3.6</v>
      </c>
      <c r="CC386">
        <f>'Datastream-M'!BP387</f>
        <v>66.7</v>
      </c>
      <c r="CD386" t="str">
        <f>'Datastream-M'!BQ387</f>
        <v>#NA</v>
      </c>
      <c r="CE386" s="1">
        <v>-0.91696794862149467</v>
      </c>
      <c r="CF386" s="1">
        <v>7.5351034347160506E-2</v>
      </c>
      <c r="CH386" t="str">
        <f>'Datastream-M'!BR387</f>
        <v>#NA</v>
      </c>
      <c r="CJ386">
        <f>'Datastream-M'!BT387</f>
        <v>5.2</v>
      </c>
      <c r="CK386">
        <f>'Datastream-M'!BU387</f>
        <v>-3</v>
      </c>
      <c r="CL386" t="str">
        <f>'Datastream-M'!BV387</f>
        <v>#NA</v>
      </c>
      <c r="CN386">
        <f>'Datastream-M'!BX387</f>
        <v>3.4</v>
      </c>
      <c r="CO386">
        <f>'Datastream-M'!BY387</f>
        <v>-1.4</v>
      </c>
      <c r="CP386" s="40">
        <f>'Datastream-M'!BZ387</f>
        <v>-4.5999999999999996</v>
      </c>
      <c r="CR386">
        <f>'Datastream-M'!CB387</f>
        <v>7.9</v>
      </c>
      <c r="CS386">
        <f>'Datastream-M'!CC387</f>
        <v>11.5</v>
      </c>
      <c r="CT386">
        <f>'Datastream-M'!CD387</f>
        <v>-23.4</v>
      </c>
      <c r="CU386">
        <f>'Datastream-M'!CE387</f>
        <v>38640</v>
      </c>
      <c r="CV386">
        <f>'Datastream-M'!CF387</f>
        <v>1291566</v>
      </c>
      <c r="CX386">
        <f>'Datastream-M'!CG387</f>
        <v>111.6</v>
      </c>
      <c r="CY386">
        <f>'Datastream-M'!CH387</f>
        <v>98.6</v>
      </c>
      <c r="CZ386">
        <f>'Datastream-M'!CI387</f>
        <v>114.9</v>
      </c>
      <c r="DA386">
        <f>'Datastream-M'!CJ387</f>
        <v>115.7</v>
      </c>
      <c r="DB386">
        <f>'Datastream-M'!CK387</f>
        <v>-5.6</v>
      </c>
      <c r="DC386">
        <f>'Datastream-M'!CL387</f>
        <v>-12.3</v>
      </c>
      <c r="DD386">
        <f>'Datastream-M'!CM387</f>
        <v>5.2</v>
      </c>
      <c r="DE386">
        <f>'Datastream-M'!CN387</f>
        <v>67</v>
      </c>
      <c r="DF386">
        <f>'Datastream-M'!CO387</f>
        <v>68.099999999999994</v>
      </c>
      <c r="DK386">
        <f>'Datastream-M'!CW387</f>
        <v>3.83</v>
      </c>
      <c r="DL386">
        <f>'Datastream-M'!CX387</f>
        <v>145.69999999999999</v>
      </c>
      <c r="DM386">
        <f>'Datastream-M'!CY387</f>
        <v>127.8</v>
      </c>
      <c r="DO386">
        <f>'Datastream-M'!DA387</f>
        <v>-9.1999999999999993</v>
      </c>
      <c r="DP386">
        <f>'Datastream-M'!DB387</f>
        <v>102.2</v>
      </c>
      <c r="DS386">
        <f>'Datastream-M'!DG387</f>
        <v>89</v>
      </c>
      <c r="DT386">
        <f>'Datastream-M'!DH387</f>
        <v>37.799999999999997</v>
      </c>
      <c r="DU386">
        <f>'Datastream-M'!DI387</f>
        <v>39.700000000000003</v>
      </c>
      <c r="DW386" s="19">
        <f>'[8]weltindexip-usd'!B266</f>
        <v>1.7354711921088271</v>
      </c>
      <c r="DY386">
        <v>0</v>
      </c>
      <c r="EA386" t="str">
        <f>'Datastream-M'!DM387</f>
        <v>#NA</v>
      </c>
      <c r="EB386">
        <f>'Datastream-M'!DN387</f>
        <v>4.570614</v>
      </c>
      <c r="EF386" s="1">
        <f>'Datastream-M'!DQ387</f>
        <v>75.7</v>
      </c>
    </row>
    <row r="387" spans="1:136">
      <c r="A387" s="3">
        <v>33649</v>
      </c>
      <c r="B387" t="str">
        <f>'Datastream-M'!B388</f>
        <v>#NA</v>
      </c>
      <c r="C387">
        <f>'Datastream-M'!C388</f>
        <v>93.5</v>
      </c>
      <c r="D387">
        <f>'Datastream-M'!D388</f>
        <v>91.3</v>
      </c>
      <c r="E387">
        <f>'Datastream-M'!E388</f>
        <v>95.8</v>
      </c>
      <c r="F387">
        <f>'Datastream-M'!F388</f>
        <v>64.5</v>
      </c>
      <c r="G387">
        <f>'Datastream-M'!G388</f>
        <v>1.208696</v>
      </c>
      <c r="H387">
        <f>'Datastream-M'!H388</f>
        <v>278.2</v>
      </c>
      <c r="I387">
        <f>'Datastream-M'!I388</f>
        <v>541.9</v>
      </c>
      <c r="J387">
        <f>'Datastream-M'!J388</f>
        <v>9.6110000000000007</v>
      </c>
      <c r="K387">
        <f>'Datastream-M'!K388</f>
        <v>7.9</v>
      </c>
      <c r="L387">
        <f>'Datastream-M'!L388</f>
        <v>1745.1</v>
      </c>
      <c r="M387">
        <f>'Datastream-M'!M388</f>
        <v>316802</v>
      </c>
      <c r="N387">
        <f>'Datastream-M'!N388</f>
        <v>76.099999999999994</v>
      </c>
      <c r="O387">
        <f>'Datastream-M'!O388</f>
        <v>830</v>
      </c>
      <c r="P387">
        <f>'Datastream-M'!P388</f>
        <v>7.4</v>
      </c>
      <c r="Q387">
        <f>'Datastream-M'!Q388</f>
        <v>15.4</v>
      </c>
      <c r="R387">
        <f>'Datastream-M'!R388</f>
        <v>10.5</v>
      </c>
      <c r="S387" s="1">
        <f>'[2]Deutschland Monatsdaten'!C387</f>
        <v>-0.15964234958904963</v>
      </c>
      <c r="T387" s="1">
        <v>2.7145143357831385</v>
      </c>
      <c r="U387">
        <f>'Datastream-M'!BL388</f>
        <v>29.35</v>
      </c>
      <c r="V387" s="39">
        <f t="shared" si="18"/>
        <v>35.446859903381643</v>
      </c>
      <c r="W387">
        <f>'Datastream-M'!BM388</f>
        <v>27.91</v>
      </c>
      <c r="X387" s="39">
        <f t="shared" si="19"/>
        <v>33.265792610250294</v>
      </c>
      <c r="Y387">
        <f>'Datastream-M'!W388</f>
        <v>-52</v>
      </c>
      <c r="Z387">
        <f>'Datastream-M'!X388</f>
        <v>41.7</v>
      </c>
      <c r="AA387" s="42">
        <f>'Datastream-M'!Y388</f>
        <v>-2.2000000000000002</v>
      </c>
      <c r="AB387">
        <f>'Datastream-M'!Z388</f>
        <v>98</v>
      </c>
      <c r="AE387">
        <f>'Datastream-M'!AC388</f>
        <v>1.208696</v>
      </c>
      <c r="AF387">
        <f t="shared" si="20"/>
        <v>82.800000000000011</v>
      </c>
      <c r="AG387">
        <f t="shared" si="21"/>
        <v>83.9</v>
      </c>
      <c r="AH387">
        <f>'Datastream-M'!AD388</f>
        <v>81.2</v>
      </c>
      <c r="AI387">
        <f>'Datastream-M'!AE388</f>
        <v>-28.7</v>
      </c>
      <c r="AJ387">
        <f>'Datastream-M'!AF388</f>
        <v>98.457887999999997</v>
      </c>
      <c r="AK387">
        <f>'Datastream-M'!AG388</f>
        <v>18.11</v>
      </c>
      <c r="AL387">
        <f>'Datastream-M'!AH388</f>
        <v>67.8</v>
      </c>
      <c r="AM387">
        <f>'Datastream-M'!AI388</f>
        <v>41.7</v>
      </c>
      <c r="AN387">
        <f>'Datastream-M'!AJ388</f>
        <v>15.3</v>
      </c>
      <c r="AO387">
        <f>'Datastream-M'!AK388</f>
        <v>20.100000000000001</v>
      </c>
      <c r="AP387">
        <f>'Datastream-M'!AL388</f>
        <v>-6.1</v>
      </c>
      <c r="AQ387" s="2">
        <f>'Datastream-M'!AM388</f>
        <v>72.344700000000003</v>
      </c>
      <c r="AR387" s="2">
        <f>'Datastream-M'!AN388</f>
        <v>99.428399999999996</v>
      </c>
      <c r="AS387">
        <f>'Datastream-M'!AO388</f>
        <v>11.8</v>
      </c>
      <c r="AT387">
        <f>'Datastream-M'!AP388</f>
        <v>52.7</v>
      </c>
      <c r="AU387" s="8">
        <f>'West-Deutschland-Q'!AO388</f>
        <v>110.8</v>
      </c>
      <c r="AV387" s="19">
        <f>'[5]Deutschland Monatsdaten'!K387</f>
        <v>7.4154064869690988</v>
      </c>
      <c r="AW387" s="1">
        <f>'[5]Deutschland Monatsdaten'!J387</f>
        <v>-0.76720454212652689</v>
      </c>
      <c r="AX387">
        <f>'Datastream-M'!AR388</f>
        <v>-41.1</v>
      </c>
      <c r="AY387">
        <f>'Datastream-M'!AS388</f>
        <v>-10.5</v>
      </c>
      <c r="AZ387">
        <f>'Datastream-M'!AT388</f>
        <v>93.4</v>
      </c>
      <c r="BA387">
        <v>3370578.7</v>
      </c>
      <c r="BB387">
        <v>6263688</v>
      </c>
      <c r="BC387">
        <v>8465832.4000000004</v>
      </c>
      <c r="BD387">
        <v>693989.25</v>
      </c>
      <c r="BE387">
        <f>'Datastream-M'!AU388</f>
        <v>91.14</v>
      </c>
      <c r="BF387">
        <f>'Datastream-M'!AV388</f>
        <v>84.2</v>
      </c>
      <c r="BG387">
        <f>'Datastream-M'!AW388</f>
        <v>109</v>
      </c>
      <c r="BH387" s="1">
        <f>'Datastream-M'!AX388</f>
        <v>35.200000000000003</v>
      </c>
      <c r="BI387" s="1">
        <f>'Datastream-M'!AY388</f>
        <v>38.9</v>
      </c>
      <c r="BJ387" s="1">
        <f>'Datastream-M'!AZ388</f>
        <v>57.9</v>
      </c>
      <c r="BK387">
        <f>'Datastream-M'!BA388</f>
        <v>57.6</v>
      </c>
      <c r="BL387">
        <f>'Datastream-M'!BB388</f>
        <v>58.1</v>
      </c>
      <c r="BM387" s="26">
        <f>'Datastream-M'!BC388</f>
        <v>83</v>
      </c>
      <c r="BN387" s="26">
        <f>'Datastream-M'!BD388</f>
        <v>106.9</v>
      </c>
      <c r="BO387">
        <f>'Datastream-M'!AV387</f>
        <v>83.9</v>
      </c>
      <c r="BP387" s="38">
        <f t="shared" si="22"/>
        <v>82.8</v>
      </c>
      <c r="BQ387" s="30">
        <f t="shared" si="23"/>
        <v>14.983089213499506</v>
      </c>
      <c r="BS387" s="32" t="str">
        <f>'Datastream-M'!BF388</f>
        <v>#NA</v>
      </c>
      <c r="BT387">
        <f>'Datastream-M'!BE388</f>
        <v>-4.5</v>
      </c>
      <c r="BU387" s="40">
        <f>'Datastream-M'!CS388</f>
        <v>94.3</v>
      </c>
      <c r="BV387" s="40">
        <f>'Datastream-M'!CT388</f>
        <v>103.2</v>
      </c>
      <c r="BX387" s="41">
        <f>'Datastream-M'!BG388</f>
        <v>6.47</v>
      </c>
      <c r="BY387" s="41">
        <f>'Datastream-M'!BH388</f>
        <v>4.68</v>
      </c>
      <c r="BZ387" s="40">
        <f>'Datastream-M'!BI388</f>
        <v>109.5</v>
      </c>
      <c r="CA387">
        <f>'Datastream-M'!BN388</f>
        <v>-5.0999999999999996</v>
      </c>
      <c r="CB387">
        <f>'Datastream-M'!BO388</f>
        <v>3</v>
      </c>
      <c r="CC387">
        <f>'Datastream-M'!BP388</f>
        <v>67.8</v>
      </c>
      <c r="CD387" t="str">
        <f>'Datastream-M'!BQ388</f>
        <v>#NA</v>
      </c>
      <c r="CE387" s="1">
        <v>-1.018961045286124</v>
      </c>
      <c r="CF387" s="1">
        <v>-6.3373483897573329E-2</v>
      </c>
      <c r="CH387" t="str">
        <f>'Datastream-M'!BR388</f>
        <v>#NA</v>
      </c>
      <c r="CJ387">
        <f>'Datastream-M'!BT388</f>
        <v>3.3</v>
      </c>
      <c r="CK387">
        <f>'Datastream-M'!BU388</f>
        <v>-1.3</v>
      </c>
      <c r="CL387" t="str">
        <f>'Datastream-M'!BV388</f>
        <v>#NA</v>
      </c>
      <c r="CN387">
        <f>'Datastream-M'!BX388</f>
        <v>1.1000000000000001</v>
      </c>
      <c r="CO387">
        <f>'Datastream-M'!BY388</f>
        <v>0.4</v>
      </c>
      <c r="CP387" s="40">
        <f>'Datastream-M'!BZ388</f>
        <v>-6.1</v>
      </c>
      <c r="CR387">
        <f>'Datastream-M'!CB388</f>
        <v>6.8</v>
      </c>
      <c r="CS387">
        <f>'Datastream-M'!CC388</f>
        <v>10</v>
      </c>
      <c r="CT387">
        <f>'Datastream-M'!CD388</f>
        <v>-20.9</v>
      </c>
      <c r="CU387">
        <f>'Datastream-M'!CE388</f>
        <v>38598</v>
      </c>
      <c r="CV387">
        <f>'Datastream-M'!CF388</f>
        <v>1300641</v>
      </c>
      <c r="CX387">
        <f>'Datastream-M'!CG388</f>
        <v>121</v>
      </c>
      <c r="CY387">
        <f>'Datastream-M'!CH388</f>
        <v>106.3</v>
      </c>
      <c r="CZ387">
        <f>'Datastream-M'!CI388</f>
        <v>119.2</v>
      </c>
      <c r="DA387">
        <f>'Datastream-M'!CJ388</f>
        <v>130.4</v>
      </c>
      <c r="DB387">
        <f>'Datastream-M'!CK388</f>
        <v>-5.2</v>
      </c>
      <c r="DC387">
        <f>'Datastream-M'!CL388</f>
        <v>-13.7</v>
      </c>
      <c r="DD387">
        <f>'Datastream-M'!CM388</f>
        <v>3.3</v>
      </c>
      <c r="DE387">
        <f>'Datastream-M'!CN388</f>
        <v>70.599999999999994</v>
      </c>
      <c r="DF387">
        <f>'Datastream-M'!CO388</f>
        <v>71.8</v>
      </c>
      <c r="DI387">
        <f>'Datastream-M'!CR388</f>
        <v>14.51</v>
      </c>
      <c r="DK387">
        <f>'Datastream-M'!CW388</f>
        <v>3.43</v>
      </c>
      <c r="DL387">
        <f>'Datastream-M'!CX388</f>
        <v>156.80000000000001</v>
      </c>
      <c r="DM387">
        <f>'Datastream-M'!CY388</f>
        <v>137.19999999999999</v>
      </c>
      <c r="DO387">
        <f>'Datastream-M'!DA388</f>
        <v>1.7</v>
      </c>
      <c r="DP387">
        <f>'Datastream-M'!DB388</f>
        <v>101.5</v>
      </c>
      <c r="DS387">
        <f>'Datastream-M'!DG388</f>
        <v>90.1</v>
      </c>
      <c r="DT387">
        <f>'Datastream-M'!DH388</f>
        <v>39.1</v>
      </c>
      <c r="DU387">
        <f>'Datastream-M'!DI388</f>
        <v>39.799999999999997</v>
      </c>
      <c r="DW387" s="19">
        <f>'[8]weltindexip-usd'!B267</f>
        <v>1.7398692170556755</v>
      </c>
      <c r="DY387">
        <v>0</v>
      </c>
      <c r="EA387" t="str">
        <f>'Datastream-M'!DM388</f>
        <v>#NA</v>
      </c>
      <c r="EB387">
        <f>'Datastream-M'!DN388</f>
        <v>4.5122099999999996</v>
      </c>
      <c r="EF387" s="1">
        <f>'Datastream-M'!DQ388</f>
        <v>77</v>
      </c>
    </row>
    <row r="388" spans="1:136">
      <c r="A388" s="3">
        <v>33678</v>
      </c>
      <c r="B388" t="str">
        <f>'Datastream-M'!B389</f>
        <v>#NA</v>
      </c>
      <c r="C388">
        <f>'Datastream-M'!C389</f>
        <v>92.3</v>
      </c>
      <c r="D388">
        <f>'Datastream-M'!D389</f>
        <v>89</v>
      </c>
      <c r="E388">
        <f>'Datastream-M'!E389</f>
        <v>95.7</v>
      </c>
      <c r="F388">
        <f>'Datastream-M'!F389</f>
        <v>63.9</v>
      </c>
      <c r="G388">
        <f>'Datastream-M'!G389</f>
        <v>1.176844</v>
      </c>
      <c r="H388">
        <f>'Datastream-M'!H389</f>
        <v>278.5</v>
      </c>
      <c r="I388">
        <f>'Datastream-M'!I389</f>
        <v>546.79999999999995</v>
      </c>
      <c r="J388">
        <f>'Datastream-M'!J389</f>
        <v>9.6999999999999993</v>
      </c>
      <c r="K388">
        <f>'Datastream-M'!K389</f>
        <v>8</v>
      </c>
      <c r="L388">
        <f>'Datastream-M'!L389</f>
        <v>1717.9</v>
      </c>
      <c r="M388">
        <f>'Datastream-M'!M389</f>
        <v>425922</v>
      </c>
      <c r="N388">
        <f>'Datastream-M'!N389</f>
        <v>74</v>
      </c>
      <c r="O388">
        <f>'Datastream-M'!O389</f>
        <v>891</v>
      </c>
      <c r="P388">
        <f>'Datastream-M'!P389</f>
        <v>7.4</v>
      </c>
      <c r="Q388">
        <f>'Datastream-M'!Q389</f>
        <v>14.8</v>
      </c>
      <c r="R388">
        <f>'Datastream-M'!R389</f>
        <v>12.2</v>
      </c>
      <c r="S388" s="1">
        <f>'[2]Deutschland Monatsdaten'!C388</f>
        <v>-0.31020712043551613</v>
      </c>
      <c r="T388" s="1">
        <v>2.7124239503994882</v>
      </c>
      <c r="U388">
        <f>'Datastream-M'!BL389</f>
        <v>29.81</v>
      </c>
      <c r="V388" s="39">
        <f t="shared" si="18"/>
        <v>35.915662650602407</v>
      </c>
      <c r="W388">
        <f>'Datastream-M'!BM389</f>
        <v>27.56</v>
      </c>
      <c r="X388" s="39">
        <f t="shared" si="19"/>
        <v>32.731591448931113</v>
      </c>
      <c r="Y388">
        <f>'Datastream-M'!W389</f>
        <v>-49.7</v>
      </c>
      <c r="Z388">
        <f>'Datastream-M'!X389</f>
        <v>42.4</v>
      </c>
      <c r="AA388" s="42">
        <f>'Datastream-M'!Y389</f>
        <v>0.1</v>
      </c>
      <c r="AB388">
        <f>'Datastream-M'!Z389</f>
        <v>98</v>
      </c>
      <c r="AE388">
        <f>'Datastream-M'!AC389</f>
        <v>1.176844</v>
      </c>
      <c r="AF388">
        <f t="shared" si="20"/>
        <v>83</v>
      </c>
      <c r="AG388">
        <f t="shared" si="21"/>
        <v>84.2</v>
      </c>
      <c r="AH388">
        <f>'Datastream-M'!AD389</f>
        <v>79.400000000000006</v>
      </c>
      <c r="AI388">
        <f>'Datastream-M'!AE389</f>
        <v>-29.1</v>
      </c>
      <c r="AJ388">
        <f>'Datastream-M'!AF389</f>
        <v>98.343194999999994</v>
      </c>
      <c r="AK388">
        <f>'Datastream-M'!AG389</f>
        <v>17.66</v>
      </c>
      <c r="AL388">
        <f>'Datastream-M'!AH389</f>
        <v>68.099999999999994</v>
      </c>
      <c r="AM388">
        <f>'Datastream-M'!AI389</f>
        <v>42.4</v>
      </c>
      <c r="AN388">
        <f>'Datastream-M'!AJ389</f>
        <v>15.4</v>
      </c>
      <c r="AO388">
        <f>'Datastream-M'!AK389</f>
        <v>18.899999999999999</v>
      </c>
      <c r="AP388">
        <f>'Datastream-M'!AL389</f>
        <v>-6</v>
      </c>
      <c r="AQ388" s="2">
        <f>'Datastream-M'!AM389</f>
        <v>72.359399999999994</v>
      </c>
      <c r="AR388" s="2">
        <f>'Datastream-M'!AN389</f>
        <v>99.253799999999998</v>
      </c>
      <c r="AS388">
        <f>'Datastream-M'!AO389</f>
        <v>14</v>
      </c>
      <c r="AT388">
        <f>'Datastream-M'!AP389</f>
        <v>73.8</v>
      </c>
      <c r="AU388" s="8">
        <f>'West-Deutschland-Q'!AO389</f>
        <v>109.6</v>
      </c>
      <c r="AV388" s="19">
        <f>'[5]Deutschland Monatsdaten'!K388</f>
        <v>7.4399905926656249</v>
      </c>
      <c r="AW388" s="1">
        <f>'[5]Deutschland Monatsdaten'!J388</f>
        <v>-0.69779635720804167</v>
      </c>
      <c r="AX388">
        <f>'Datastream-M'!AR389</f>
        <v>-41.7</v>
      </c>
      <c r="AY388">
        <f>'Datastream-M'!AS389</f>
        <v>-12.6</v>
      </c>
      <c r="AZ388">
        <f>'Datastream-M'!AT389</f>
        <v>90.9</v>
      </c>
      <c r="BA388">
        <v>3466336</v>
      </c>
      <c r="BB388">
        <v>4091512</v>
      </c>
      <c r="BC388">
        <v>8670114</v>
      </c>
      <c r="BD388">
        <v>1383677</v>
      </c>
      <c r="BE388">
        <f>'Datastream-M'!AU389</f>
        <v>90.95</v>
      </c>
      <c r="BF388">
        <f>'Datastream-M'!AV389</f>
        <v>84.5</v>
      </c>
      <c r="BG388">
        <f>'Datastream-M'!AW389</f>
        <v>109.3</v>
      </c>
      <c r="BH388" s="1">
        <f>'Datastream-M'!AX389</f>
        <v>35.200000000000003</v>
      </c>
      <c r="BI388" s="1">
        <f>'Datastream-M'!AY389</f>
        <v>38.9</v>
      </c>
      <c r="BJ388" s="1">
        <f>'Datastream-M'!AZ389</f>
        <v>58.1</v>
      </c>
      <c r="BK388">
        <f>'Datastream-M'!BA389</f>
        <v>58</v>
      </c>
      <c r="BL388">
        <f>'Datastream-M'!BB389</f>
        <v>58.2</v>
      </c>
      <c r="BM388" s="26">
        <f>'Datastream-M'!BC389</f>
        <v>83</v>
      </c>
      <c r="BN388" s="26">
        <f>'Datastream-M'!BD389</f>
        <v>107.7</v>
      </c>
      <c r="BO388">
        <f>'Datastream-M'!AV388</f>
        <v>84.2</v>
      </c>
      <c r="BP388" s="38">
        <f t="shared" si="22"/>
        <v>83</v>
      </c>
      <c r="BQ388" s="30">
        <f t="shared" si="23"/>
        <v>15.006237020369735</v>
      </c>
      <c r="BS388" s="32" t="str">
        <f>'Datastream-M'!BF389</f>
        <v>#NA</v>
      </c>
      <c r="BT388">
        <f>'Datastream-M'!BE389</f>
        <v>-2.5</v>
      </c>
      <c r="BU388" s="40">
        <f>'Datastream-M'!CS389</f>
        <v>94.4</v>
      </c>
      <c r="BV388" s="40">
        <f>'Datastream-M'!CT389</f>
        <v>103</v>
      </c>
      <c r="BX388" s="41">
        <f>'Datastream-M'!BG389</f>
        <v>6.43</v>
      </c>
      <c r="BY388" s="41">
        <f>'Datastream-M'!BH389</f>
        <v>4.68</v>
      </c>
      <c r="BZ388" s="40">
        <f>'Datastream-M'!BI389</f>
        <v>106.1</v>
      </c>
      <c r="CA388">
        <f>'Datastream-M'!BN389</f>
        <v>-4.3</v>
      </c>
      <c r="CB388">
        <f>'Datastream-M'!BO389</f>
        <v>3.4</v>
      </c>
      <c r="CC388">
        <f>'Datastream-M'!BP389</f>
        <v>65.400000000000006</v>
      </c>
      <c r="CD388" t="str">
        <f>'Datastream-M'!BQ389</f>
        <v>#NA</v>
      </c>
      <c r="CE388" s="1">
        <v>-0.94399837245044182</v>
      </c>
      <c r="CF388" s="1">
        <v>-0.14977065545789675</v>
      </c>
      <c r="CH388" t="str">
        <f>'Datastream-M'!BR389</f>
        <v>#NA</v>
      </c>
      <c r="CJ388">
        <f>'Datastream-M'!BT389</f>
        <v>1.3</v>
      </c>
      <c r="CK388">
        <f>'Datastream-M'!BU389</f>
        <v>-8.1</v>
      </c>
      <c r="CL388" t="str">
        <f>'Datastream-M'!BV389</f>
        <v>#NA</v>
      </c>
      <c r="CN388">
        <f>'Datastream-M'!BX389</f>
        <v>-11.2</v>
      </c>
      <c r="CO388">
        <f>'Datastream-M'!BY389</f>
        <v>-1.7</v>
      </c>
      <c r="CP388" s="40">
        <f>'Datastream-M'!BZ389</f>
        <v>-7</v>
      </c>
      <c r="CR388">
        <f>'Datastream-M'!CB389</f>
        <v>-3.2</v>
      </c>
      <c r="CS388">
        <f>'Datastream-M'!CC389</f>
        <v>-0.4</v>
      </c>
      <c r="CT388">
        <f>'Datastream-M'!CD389</f>
        <v>-32.200000000000003</v>
      </c>
      <c r="CU388">
        <f>'Datastream-M'!CE389</f>
        <v>38555</v>
      </c>
      <c r="CV388">
        <f>'Datastream-M'!CF389</f>
        <v>1312285</v>
      </c>
      <c r="CX388">
        <f>'Datastream-M'!CG389</f>
        <v>117.6</v>
      </c>
      <c r="CY388">
        <f>'Datastream-M'!CH389</f>
        <v>95.4</v>
      </c>
      <c r="CZ388">
        <f>'Datastream-M'!CI389</f>
        <v>114.9</v>
      </c>
      <c r="DA388">
        <f>'Datastream-M'!CJ389</f>
        <v>131.80000000000001</v>
      </c>
      <c r="DB388">
        <f>'Datastream-M'!CK389</f>
        <v>-9.1</v>
      </c>
      <c r="DC388">
        <f>'Datastream-M'!CL389</f>
        <v>-18.8</v>
      </c>
      <c r="DD388">
        <f>'Datastream-M'!CM389</f>
        <v>1.3</v>
      </c>
      <c r="DE388">
        <f>'Datastream-M'!CN389</f>
        <v>68.400000000000006</v>
      </c>
      <c r="DF388">
        <f>'Datastream-M'!CO389</f>
        <v>69.7</v>
      </c>
      <c r="DI388">
        <f>'Datastream-M'!CR389</f>
        <v>11.75</v>
      </c>
      <c r="DK388">
        <f>'Datastream-M'!CW389</f>
        <v>3.83</v>
      </c>
      <c r="DL388">
        <f>'Datastream-M'!CX389</f>
        <v>151.9</v>
      </c>
      <c r="DM388">
        <f>'Datastream-M'!CY389</f>
        <v>122.3</v>
      </c>
      <c r="DO388">
        <f>'Datastream-M'!DA389</f>
        <v>-7.7</v>
      </c>
      <c r="DP388">
        <f>'Datastream-M'!DB389</f>
        <v>102</v>
      </c>
      <c r="DS388">
        <f>'Datastream-M'!DG389</f>
        <v>86.7</v>
      </c>
      <c r="DT388">
        <f>'Datastream-M'!DH389</f>
        <v>39.4</v>
      </c>
      <c r="DU388">
        <f>'Datastream-M'!DI389</f>
        <v>39.799999999999997</v>
      </c>
      <c r="DW388" s="19">
        <f>'[8]weltindexip-usd'!B268</f>
        <v>1.7354006178013697</v>
      </c>
      <c r="DY388">
        <v>0</v>
      </c>
      <c r="EA388" t="str">
        <f>'Datastream-M'!DM389</f>
        <v>#NA</v>
      </c>
      <c r="EB388">
        <f>'Datastream-M'!DN389</f>
        <v>4.6037480000000004</v>
      </c>
      <c r="EF388" s="1">
        <f>'Datastream-M'!DQ389</f>
        <v>74.8</v>
      </c>
    </row>
    <row r="389" spans="1:136">
      <c r="A389" s="3">
        <v>33709</v>
      </c>
      <c r="B389" t="str">
        <f>'Datastream-M'!B390</f>
        <v>#NA</v>
      </c>
      <c r="C389">
        <f>'Datastream-M'!C390</f>
        <v>91.7</v>
      </c>
      <c r="D389">
        <f>'Datastream-M'!D390</f>
        <v>88.3</v>
      </c>
      <c r="E389">
        <f>'Datastream-M'!E390</f>
        <v>95.1</v>
      </c>
      <c r="F389">
        <f>'Datastream-M'!F390</f>
        <v>62</v>
      </c>
      <c r="G389">
        <f>'Datastream-M'!G390</f>
        <v>1.1874979999999999</v>
      </c>
      <c r="H389">
        <f>'Datastream-M'!H390</f>
        <v>282.2</v>
      </c>
      <c r="I389">
        <f>'Datastream-M'!I390</f>
        <v>554.1</v>
      </c>
      <c r="J389">
        <f>'Datastream-M'!J390</f>
        <v>9.7469999999999999</v>
      </c>
      <c r="K389">
        <f>'Datastream-M'!K390</f>
        <v>8</v>
      </c>
      <c r="L389">
        <f>'Datastream-M'!L390</f>
        <v>1734</v>
      </c>
      <c r="M389">
        <f>'Datastream-M'!M390</f>
        <v>401095</v>
      </c>
      <c r="N389">
        <f>'Datastream-M'!N390</f>
        <v>73.900000000000006</v>
      </c>
      <c r="O389">
        <f>'Datastream-M'!O390</f>
        <v>911</v>
      </c>
      <c r="P389">
        <f>'Datastream-M'!P390</f>
        <v>7.5</v>
      </c>
      <c r="Q389">
        <f>'Datastream-M'!Q390</f>
        <v>10.7</v>
      </c>
      <c r="R389">
        <f>'Datastream-M'!R390</f>
        <v>11.8</v>
      </c>
      <c r="S389" s="1">
        <f>'[2]Deutschland Monatsdaten'!C389</f>
        <v>-0.28999931461275963</v>
      </c>
      <c r="T389" s="1">
        <v>2.7233842307451877</v>
      </c>
      <c r="U389">
        <f>'Datastream-M'!BL390</f>
        <v>30.44</v>
      </c>
      <c r="V389" s="39">
        <f t="shared" si="18"/>
        <v>36.674698795180724</v>
      </c>
      <c r="W389">
        <f>'Datastream-M'!BM390</f>
        <v>28.76</v>
      </c>
      <c r="X389" s="39">
        <f t="shared" si="19"/>
        <v>34.035502958579883</v>
      </c>
      <c r="Y389">
        <f>'Datastream-M'!W390</f>
        <v>-51.3</v>
      </c>
      <c r="Z389">
        <f>'Datastream-M'!X390</f>
        <v>40.5</v>
      </c>
      <c r="AA389" s="42">
        <f>'Datastream-M'!Y390</f>
        <v>-0.8</v>
      </c>
      <c r="AB389">
        <f>'Datastream-M'!Z390</f>
        <v>98.2</v>
      </c>
      <c r="AE389">
        <f>'Datastream-M'!AC390</f>
        <v>1.1874979999999999</v>
      </c>
      <c r="AF389">
        <f t="shared" si="20"/>
        <v>83</v>
      </c>
      <c r="AG389">
        <f t="shared" si="21"/>
        <v>84.5</v>
      </c>
      <c r="AH389">
        <f>'Datastream-M'!AD390</f>
        <v>79.099999999999994</v>
      </c>
      <c r="AI389">
        <f>'Datastream-M'!AE390</f>
        <v>-32.6</v>
      </c>
      <c r="AJ389">
        <f>'Datastream-M'!AF390</f>
        <v>98.698224999999994</v>
      </c>
      <c r="AK389">
        <f>'Datastream-M'!AG390</f>
        <v>19.02</v>
      </c>
      <c r="AL389">
        <f>'Datastream-M'!AH390</f>
        <v>68.400000000000006</v>
      </c>
      <c r="AM389">
        <f>'Datastream-M'!AI390</f>
        <v>40.5</v>
      </c>
      <c r="AN389">
        <f>'Datastream-M'!AJ390</f>
        <v>15.6</v>
      </c>
      <c r="AO389">
        <f>'Datastream-M'!AK390</f>
        <v>20.6</v>
      </c>
      <c r="AP389">
        <f>'Datastream-M'!AL390</f>
        <v>-1.7</v>
      </c>
      <c r="AQ389" s="2">
        <f>'Datastream-M'!AM390</f>
        <v>72.332899999999995</v>
      </c>
      <c r="AR389" s="2">
        <f>'Datastream-M'!AN390</f>
        <v>99.027900000000002</v>
      </c>
      <c r="AS389">
        <f>'Datastream-M'!AO390</f>
        <v>18.899999999999999</v>
      </c>
      <c r="AT389">
        <f>'Datastream-M'!AP390</f>
        <v>94</v>
      </c>
      <c r="AU389" s="8">
        <f>'West-Deutschland-Q'!AO390</f>
        <v>108.2</v>
      </c>
      <c r="AV389" s="19">
        <f>'[5]Deutschland Monatsdaten'!K389</f>
        <v>7.464541415833752</v>
      </c>
      <c r="AW389" s="1">
        <f>'[5]Deutschland Monatsdaten'!J389</f>
        <v>-0.51288572980253588</v>
      </c>
      <c r="AX389">
        <f>'Datastream-M'!AR390</f>
        <v>-26.5</v>
      </c>
      <c r="AY389">
        <f>'Datastream-M'!AS390</f>
        <v>-16.3</v>
      </c>
      <c r="AZ389">
        <f>'Datastream-M'!AT390</f>
        <v>88.4</v>
      </c>
      <c r="BA389">
        <v>3640528.1</v>
      </c>
      <c r="BB389">
        <v>4157441.1</v>
      </c>
      <c r="BC389">
        <v>8951909.9000000004</v>
      </c>
      <c r="BD389">
        <v>745821.47</v>
      </c>
      <c r="BE389">
        <f>'Datastream-M'!AU390</f>
        <v>91.11</v>
      </c>
      <c r="BF389">
        <f>'Datastream-M'!AV390</f>
        <v>84.4</v>
      </c>
      <c r="BG389">
        <f>'Datastream-M'!AW390</f>
        <v>108.2</v>
      </c>
      <c r="BH389" s="1">
        <f>'Datastream-M'!AX390</f>
        <v>37.299999999999997</v>
      </c>
      <c r="BI389" s="1">
        <f>'Datastream-M'!AY390</f>
        <v>40.700000000000003</v>
      </c>
      <c r="BJ389" s="1">
        <f>'Datastream-M'!AZ390</f>
        <v>58.3</v>
      </c>
      <c r="BK389">
        <f>'Datastream-M'!BA390</f>
        <v>56.7</v>
      </c>
      <c r="BL389">
        <f>'Datastream-M'!BB390</f>
        <v>59.4</v>
      </c>
      <c r="BM389" s="26">
        <f>'Datastream-M'!BC390</f>
        <v>83.3</v>
      </c>
      <c r="BN389" s="26">
        <f>'Datastream-M'!BD390</f>
        <v>108.3</v>
      </c>
      <c r="BO389">
        <f>'Datastream-M'!AV389</f>
        <v>84.5</v>
      </c>
      <c r="BP389" s="38">
        <f t="shared" si="22"/>
        <v>83</v>
      </c>
      <c r="BQ389" s="30">
        <f t="shared" si="23"/>
        <v>16.016869081042664</v>
      </c>
      <c r="BS389" s="32" t="str">
        <f>'Datastream-M'!BF390</f>
        <v>#NA</v>
      </c>
      <c r="BT389">
        <f>'Datastream-M'!BE390</f>
        <v>-2.2999999999999998</v>
      </c>
      <c r="BU389" s="40">
        <f>'Datastream-M'!CS390</f>
        <v>94.4</v>
      </c>
      <c r="BV389" s="40">
        <f>'Datastream-M'!CT390</f>
        <v>103.5</v>
      </c>
      <c r="BX389" s="41">
        <f>'Datastream-M'!BG390</f>
        <v>6.45</v>
      </c>
      <c r="BY389" s="41">
        <f>'Datastream-M'!BH390</f>
        <v>4.84</v>
      </c>
      <c r="BZ389" s="40">
        <f>'Datastream-M'!BI390</f>
        <v>104.3</v>
      </c>
      <c r="CA389">
        <f>'Datastream-M'!BN390</f>
        <v>-7.4</v>
      </c>
      <c r="CB389">
        <f>'Datastream-M'!BO390</f>
        <v>-0.7</v>
      </c>
      <c r="CC389">
        <f>'Datastream-M'!BP390</f>
        <v>65.7</v>
      </c>
      <c r="CD389" t="str">
        <f>'Datastream-M'!BQ390</f>
        <v>#NA</v>
      </c>
      <c r="CE389" s="1">
        <v>-0.97010581395104534</v>
      </c>
      <c r="CF389" s="1">
        <v>-5.4441842050757992E-2</v>
      </c>
      <c r="CH389" t="str">
        <f>'Datastream-M'!BR390</f>
        <v>#NA</v>
      </c>
      <c r="CJ389">
        <f>'Datastream-M'!BT390</f>
        <v>-2.2000000000000002</v>
      </c>
      <c r="CK389">
        <f>'Datastream-M'!BU390</f>
        <v>-14.6</v>
      </c>
      <c r="CL389" t="str">
        <f>'Datastream-M'!BV390</f>
        <v>#NA</v>
      </c>
      <c r="CN389">
        <f>'Datastream-M'!BX390</f>
        <v>-11.1</v>
      </c>
      <c r="CO389">
        <f>'Datastream-M'!BY390</f>
        <v>-4.0999999999999996</v>
      </c>
      <c r="CP389" s="40">
        <f>'Datastream-M'!BZ390</f>
        <v>-7</v>
      </c>
      <c r="CR389">
        <f>'Datastream-M'!CB390</f>
        <v>-10.5</v>
      </c>
      <c r="CS389">
        <f>'Datastream-M'!CC390</f>
        <v>-3.6</v>
      </c>
      <c r="CT389">
        <f>'Datastream-M'!CD390</f>
        <v>-31.1</v>
      </c>
      <c r="CU389">
        <f>'Datastream-M'!CE390</f>
        <v>38529</v>
      </c>
      <c r="CV389">
        <f>'Datastream-M'!CF390</f>
        <v>1324652</v>
      </c>
      <c r="CX389">
        <f>'Datastream-M'!CG390</f>
        <v>115.6</v>
      </c>
      <c r="CY389">
        <f>'Datastream-M'!CH390</f>
        <v>98.4</v>
      </c>
      <c r="CZ389">
        <f>'Datastream-M'!CI390</f>
        <v>119.8</v>
      </c>
      <c r="DA389">
        <f>'Datastream-M'!CJ390</f>
        <v>121.1</v>
      </c>
      <c r="DB389">
        <f>'Datastream-M'!CK390</f>
        <v>-12.2</v>
      </c>
      <c r="DC389">
        <f>'Datastream-M'!CL390</f>
        <v>-20.8</v>
      </c>
      <c r="DD389">
        <f>'Datastream-M'!CM390</f>
        <v>-2.2000000000000002</v>
      </c>
      <c r="DE389">
        <f>'Datastream-M'!CN390</f>
        <v>66.2</v>
      </c>
      <c r="DF389">
        <f>'Datastream-M'!CO390</f>
        <v>68</v>
      </c>
      <c r="DI389">
        <f>'Datastream-M'!CR390</f>
        <v>12.15</v>
      </c>
      <c r="DK389">
        <f>'Datastream-M'!CW390</f>
        <v>3.27</v>
      </c>
      <c r="DL389">
        <f>'Datastream-M'!CX390</f>
        <v>148.9</v>
      </c>
      <c r="DM389">
        <f>'Datastream-M'!CY390</f>
        <v>125.8</v>
      </c>
      <c r="DO389">
        <f>'Datastream-M'!DA390</f>
        <v>-18.100000000000001</v>
      </c>
      <c r="DP389">
        <f>'Datastream-M'!DB390</f>
        <v>101.5</v>
      </c>
      <c r="DS389">
        <f>'Datastream-M'!DG390</f>
        <v>85.3</v>
      </c>
      <c r="DT389">
        <f>'Datastream-M'!DH390</f>
        <v>37.4</v>
      </c>
      <c r="DU389">
        <f>'Datastream-M'!DI390</f>
        <v>40.1</v>
      </c>
      <c r="DW389" s="19">
        <f>'[8]weltindexip-usd'!B269</f>
        <v>1.7380177894232587</v>
      </c>
      <c r="DY389">
        <v>0</v>
      </c>
      <c r="EA389" t="str">
        <f>'Datastream-M'!DM390</f>
        <v>#NA</v>
      </c>
      <c r="EB389">
        <f>'Datastream-M'!DN390</f>
        <v>4.6099040000000002</v>
      </c>
      <c r="EF389" s="1">
        <f>'Datastream-M'!DQ390</f>
        <v>74.7</v>
      </c>
    </row>
    <row r="390" spans="1:136">
      <c r="A390" s="3">
        <v>33739</v>
      </c>
      <c r="B390" t="str">
        <f>'Datastream-M'!B391</f>
        <v>#NA</v>
      </c>
      <c r="C390">
        <f>'Datastream-M'!C391</f>
        <v>91.4</v>
      </c>
      <c r="D390">
        <f>'Datastream-M'!D391</f>
        <v>87.4</v>
      </c>
      <c r="E390">
        <f>'Datastream-M'!E391</f>
        <v>95.6</v>
      </c>
      <c r="F390">
        <f>'Datastream-M'!F391</f>
        <v>60.7</v>
      </c>
      <c r="G390">
        <f>'Datastream-M'!G391</f>
        <v>1.2063809999999999</v>
      </c>
      <c r="H390">
        <f>'Datastream-M'!H391</f>
        <v>284.5</v>
      </c>
      <c r="I390">
        <f>'Datastream-M'!I391</f>
        <v>556.29999999999995</v>
      </c>
      <c r="J390">
        <f>'Datastream-M'!J391</f>
        <v>9.7880000000000003</v>
      </c>
      <c r="K390">
        <f>'Datastream-M'!K391</f>
        <v>8.1</v>
      </c>
      <c r="L390">
        <f>'Datastream-M'!L391</f>
        <v>1803.2</v>
      </c>
      <c r="M390">
        <f>'Datastream-M'!M391</f>
        <v>357968</v>
      </c>
      <c r="N390">
        <f>'Datastream-M'!N391</f>
        <v>73.3</v>
      </c>
      <c r="O390">
        <f>'Datastream-M'!O391</f>
        <v>836</v>
      </c>
      <c r="P390">
        <f>'Datastream-M'!P391</f>
        <v>7.6</v>
      </c>
      <c r="Q390">
        <f>'Datastream-M'!Q391</f>
        <v>11.2</v>
      </c>
      <c r="R390">
        <f>'Datastream-M'!R391</f>
        <v>14.3</v>
      </c>
      <c r="S390" s="1">
        <f>'[2]Deutschland Monatsdaten'!C390</f>
        <v>-0.32837780633801311</v>
      </c>
      <c r="T390" s="1">
        <v>2.7109518549151019</v>
      </c>
      <c r="U390">
        <f>'Datastream-M'!BL391</f>
        <v>27.69</v>
      </c>
      <c r="V390" s="39">
        <f t="shared" si="18"/>
        <v>33.241296518607442</v>
      </c>
      <c r="W390">
        <f>'Datastream-M'!BM391</f>
        <v>27.03</v>
      </c>
      <c r="X390" s="39">
        <f t="shared" si="19"/>
        <v>32.026066350710906</v>
      </c>
      <c r="Y390">
        <f>'Datastream-M'!W391</f>
        <v>-51</v>
      </c>
      <c r="Z390">
        <f>'Datastream-M'!X391</f>
        <v>39.6</v>
      </c>
      <c r="AA390" s="42">
        <f>'Datastream-M'!Y391</f>
        <v>0.3</v>
      </c>
      <c r="AB390">
        <f>'Datastream-M'!Z391</f>
        <v>98</v>
      </c>
      <c r="AE390">
        <f>'Datastream-M'!AC391</f>
        <v>1.2063809999999999</v>
      </c>
      <c r="AF390">
        <f t="shared" si="20"/>
        <v>83.300000000000011</v>
      </c>
      <c r="AG390">
        <f t="shared" si="21"/>
        <v>84.399999999999991</v>
      </c>
      <c r="AH390">
        <f>'Datastream-M'!AD391</f>
        <v>78.400000000000006</v>
      </c>
      <c r="AI390">
        <f>'Datastream-M'!AE391</f>
        <v>-34.4</v>
      </c>
      <c r="AJ390">
        <f>'Datastream-M'!AF391</f>
        <v>98.816568000000004</v>
      </c>
      <c r="AK390">
        <f>'Datastream-M'!AG391</f>
        <v>19.98</v>
      </c>
      <c r="AL390">
        <f>'Datastream-M'!AH391</f>
        <v>68.599999999999994</v>
      </c>
      <c r="AM390">
        <f>'Datastream-M'!AI391</f>
        <v>39.6</v>
      </c>
      <c r="AN390">
        <f>'Datastream-M'!AJ391</f>
        <v>15.8</v>
      </c>
      <c r="AO390">
        <f>'Datastream-M'!AK391</f>
        <v>19.7</v>
      </c>
      <c r="AP390">
        <f>'Datastream-M'!AL391</f>
        <v>-9.6</v>
      </c>
      <c r="AQ390" s="2">
        <f>'Datastream-M'!AM391</f>
        <v>72.267700000000005</v>
      </c>
      <c r="AR390" s="2">
        <f>'Datastream-M'!AN391</f>
        <v>98.754199999999997</v>
      </c>
      <c r="AS390">
        <f>'Datastream-M'!AO391</f>
        <v>18.3</v>
      </c>
      <c r="AT390">
        <f>'Datastream-M'!AP391</f>
        <v>99.2</v>
      </c>
      <c r="AU390" s="8">
        <f>'West-Deutschland-Q'!AO391</f>
        <v>108.9</v>
      </c>
      <c r="AV390" s="19">
        <f>'[5]Deutschland Monatsdaten'!K390</f>
        <v>7.4953012041995599</v>
      </c>
      <c r="AW390" s="1">
        <f>'[5]Deutschland Monatsdaten'!J390</f>
        <v>-0.39791877054838715</v>
      </c>
      <c r="AX390">
        <f>'Datastream-M'!AR391</f>
        <v>-4</v>
      </c>
      <c r="AY390">
        <f>'Datastream-M'!AS391</f>
        <v>-17.899999999999999</v>
      </c>
      <c r="AZ390">
        <f>'Datastream-M'!AT391</f>
        <v>87.1</v>
      </c>
      <c r="BA390">
        <v>3443870.4</v>
      </c>
      <c r="BB390">
        <v>4984843.3</v>
      </c>
      <c r="BC390">
        <v>9189437.6999999993</v>
      </c>
      <c r="BD390">
        <v>730163.66</v>
      </c>
      <c r="BE390">
        <f>'Datastream-M'!AU391</f>
        <v>91.14</v>
      </c>
      <c r="BF390">
        <f>'Datastream-M'!AV391</f>
        <v>84.3</v>
      </c>
      <c r="BG390">
        <f>'Datastream-M'!AW391</f>
        <v>108.4</v>
      </c>
      <c r="BH390" s="1">
        <f>'Datastream-M'!AX391</f>
        <v>38.9</v>
      </c>
      <c r="BI390" s="1">
        <f>'Datastream-M'!AY391</f>
        <v>42.1</v>
      </c>
      <c r="BJ390" s="1">
        <f>'Datastream-M'!AZ391</f>
        <v>58.4</v>
      </c>
      <c r="BK390">
        <f>'Datastream-M'!BA391</f>
        <v>56.6</v>
      </c>
      <c r="BL390">
        <f>'Datastream-M'!BB391</f>
        <v>59.7</v>
      </c>
      <c r="BM390" s="26">
        <f>'Datastream-M'!BC391</f>
        <v>83.3</v>
      </c>
      <c r="BN390" s="26">
        <f>'Datastream-M'!BD391</f>
        <v>110.2</v>
      </c>
      <c r="BO390">
        <f>'Datastream-M'!AV390</f>
        <v>84.4</v>
      </c>
      <c r="BP390" s="38">
        <f t="shared" si="22"/>
        <v>83.3</v>
      </c>
      <c r="BQ390" s="30">
        <f t="shared" si="23"/>
        <v>16.561931926978293</v>
      </c>
      <c r="BS390" s="32" t="str">
        <f>'Datastream-M'!BF391</f>
        <v>#NA</v>
      </c>
      <c r="BT390">
        <f>'Datastream-M'!BE391</f>
        <v>3.4</v>
      </c>
      <c r="BU390" s="40">
        <f>'Datastream-M'!CS391</f>
        <v>94</v>
      </c>
      <c r="BV390" s="40">
        <f>'Datastream-M'!CT391</f>
        <v>103.6</v>
      </c>
      <c r="BX390" s="41">
        <f>'Datastream-M'!BG391</f>
        <v>6.59</v>
      </c>
      <c r="BY390" s="41">
        <f>'Datastream-M'!BH391</f>
        <v>4.51</v>
      </c>
      <c r="BZ390" s="40">
        <f>'Datastream-M'!BI391</f>
        <v>105.3</v>
      </c>
      <c r="CA390">
        <f>'Datastream-M'!BN391</f>
        <v>-6.8</v>
      </c>
      <c r="CB390">
        <f>'Datastream-M'!BO391</f>
        <v>-2</v>
      </c>
      <c r="CC390">
        <f>'Datastream-M'!BP391</f>
        <v>65.099999999999994</v>
      </c>
      <c r="CD390" t="str">
        <f>'Datastream-M'!BQ391</f>
        <v>#NA</v>
      </c>
      <c r="CE390" s="1">
        <v>-1.1630474536161906</v>
      </c>
      <c r="CF390" s="1">
        <v>-1.6969992146903333E-2</v>
      </c>
      <c r="CH390" t="str">
        <f>'Datastream-M'!BR391</f>
        <v>#NA</v>
      </c>
      <c r="CJ390">
        <f>'Datastream-M'!BT391</f>
        <v>-2</v>
      </c>
      <c r="CK390">
        <f>'Datastream-M'!BU391</f>
        <v>-6.8</v>
      </c>
      <c r="CL390" t="str">
        <f>'Datastream-M'!BV391</f>
        <v>#NA</v>
      </c>
      <c r="CN390">
        <f>'Datastream-M'!BX391</f>
        <v>-12.7</v>
      </c>
      <c r="CO390">
        <f>'Datastream-M'!BY391</f>
        <v>-5.7</v>
      </c>
      <c r="CP390" s="40">
        <f>'Datastream-M'!BZ391</f>
        <v>-7.7</v>
      </c>
      <c r="CR390">
        <f>'Datastream-M'!CB391</f>
        <v>-12.7</v>
      </c>
      <c r="CS390">
        <f>'Datastream-M'!CC391</f>
        <v>-7.4</v>
      </c>
      <c r="CT390">
        <f>'Datastream-M'!CD391</f>
        <v>-39.9</v>
      </c>
      <c r="CU390">
        <f>'Datastream-M'!CE391</f>
        <v>38500</v>
      </c>
      <c r="CV390">
        <f>'Datastream-M'!CF391</f>
        <v>1332977</v>
      </c>
      <c r="CX390">
        <f>'Datastream-M'!CG391</f>
        <v>114.2</v>
      </c>
      <c r="CY390">
        <f>'Datastream-M'!CH391</f>
        <v>96.6</v>
      </c>
      <c r="CZ390">
        <f>'Datastream-M'!CI391</f>
        <v>117.7</v>
      </c>
      <c r="DA390">
        <f>'Datastream-M'!CJ391</f>
        <v>120.4</v>
      </c>
      <c r="DB390">
        <f>'Datastream-M'!CK391</f>
        <v>-9</v>
      </c>
      <c r="DC390">
        <f>'Datastream-M'!CL391</f>
        <v>-21.2</v>
      </c>
      <c r="DD390">
        <f>'Datastream-M'!CM391</f>
        <v>-2</v>
      </c>
      <c r="DE390">
        <f>'Datastream-M'!CN391</f>
        <v>68.099999999999994</v>
      </c>
      <c r="DF390">
        <f>'Datastream-M'!CO391</f>
        <v>69.599999999999994</v>
      </c>
      <c r="DI390">
        <f>'Datastream-M'!CR391</f>
        <v>10.99</v>
      </c>
      <c r="DK390">
        <f>'Datastream-M'!CW391</f>
        <v>3.89</v>
      </c>
      <c r="DL390">
        <f>'Datastream-M'!CX391</f>
        <v>146</v>
      </c>
      <c r="DM390">
        <f>'Datastream-M'!CY391</f>
        <v>122.8</v>
      </c>
      <c r="DO390">
        <f>'Datastream-M'!DA391</f>
        <v>-14.3</v>
      </c>
      <c r="DP390">
        <f>'Datastream-M'!DB391</f>
        <v>98.3</v>
      </c>
      <c r="DS390">
        <f>'Datastream-M'!DG391</f>
        <v>81.8</v>
      </c>
      <c r="DT390">
        <f>'Datastream-M'!DH391</f>
        <v>35.799999999999997</v>
      </c>
      <c r="DU390">
        <f>'Datastream-M'!DI391</f>
        <v>39.799999999999997</v>
      </c>
      <c r="DW390" s="19">
        <f>'[8]weltindexip-usd'!B270</f>
        <v>1.7257867781291001</v>
      </c>
      <c r="DY390">
        <v>0</v>
      </c>
      <c r="EA390" t="str">
        <f>'Datastream-M'!DM391</f>
        <v>#NA</v>
      </c>
      <c r="EB390">
        <f>'Datastream-M'!DN391</f>
        <v>4.6587519999999998</v>
      </c>
      <c r="EF390" s="1">
        <f>'Datastream-M'!DQ391</f>
        <v>74.2</v>
      </c>
    </row>
    <row r="391" spans="1:136">
      <c r="A391" s="3">
        <v>33770</v>
      </c>
      <c r="B391" t="str">
        <f>'Datastream-M'!B392</f>
        <v>#NA</v>
      </c>
      <c r="C391">
        <f>'Datastream-M'!C392</f>
        <v>90.6</v>
      </c>
      <c r="D391">
        <f>'Datastream-M'!D392</f>
        <v>86.3</v>
      </c>
      <c r="E391">
        <f>'Datastream-M'!E392</f>
        <v>95</v>
      </c>
      <c r="F391">
        <f>'Datastream-M'!F392</f>
        <v>59.3</v>
      </c>
      <c r="G391">
        <f>'Datastream-M'!G392</f>
        <v>1.2441260000000001</v>
      </c>
      <c r="H391">
        <f>'Datastream-M'!H392</f>
        <v>289</v>
      </c>
      <c r="I391">
        <f>'Datastream-M'!I392</f>
        <v>561.29999999999995</v>
      </c>
      <c r="J391">
        <f>'Datastream-M'!J392</f>
        <v>9.75</v>
      </c>
      <c r="K391">
        <f>'Datastream-M'!K392</f>
        <v>8.1</v>
      </c>
      <c r="L391">
        <f>'Datastream-M'!L392</f>
        <v>1752.6</v>
      </c>
      <c r="M391">
        <f>'Datastream-M'!M392</f>
        <v>356964</v>
      </c>
      <c r="N391">
        <f>'Datastream-M'!N392</f>
        <v>72.2</v>
      </c>
      <c r="O391">
        <f>'Datastream-M'!O392</f>
        <v>958</v>
      </c>
      <c r="P391">
        <f>'Datastream-M'!P392</f>
        <v>7.6</v>
      </c>
      <c r="Q391">
        <f>'Datastream-M'!Q392</f>
        <v>11.6</v>
      </c>
      <c r="R391">
        <f>'Datastream-M'!R392</f>
        <v>12.3</v>
      </c>
      <c r="S391" s="1">
        <f>'[2]Deutschland Monatsdaten'!C391</f>
        <v>-0.41166489708739173</v>
      </c>
      <c r="T391" s="1">
        <v>2.7071275720713901</v>
      </c>
      <c r="U391">
        <f>'Datastream-M'!BL392</f>
        <v>26.19</v>
      </c>
      <c r="V391" s="39">
        <f t="shared" si="18"/>
        <v>31.440576230492201</v>
      </c>
      <c r="W391">
        <f>'Datastream-M'!BM392</f>
        <v>25.55</v>
      </c>
      <c r="X391" s="39">
        <f t="shared" si="19"/>
        <v>30.308422301304866</v>
      </c>
      <c r="Y391">
        <f>'Datastream-M'!W392</f>
        <v>-51.9</v>
      </c>
      <c r="Z391">
        <f>'Datastream-M'!X392</f>
        <v>39.299999999999997</v>
      </c>
      <c r="AA391" s="42">
        <f>'Datastream-M'!Y392</f>
        <v>3.1</v>
      </c>
      <c r="AB391">
        <f>'Datastream-M'!Z392</f>
        <v>98.5</v>
      </c>
      <c r="AE391">
        <f>'Datastream-M'!AC392</f>
        <v>1.2441260000000001</v>
      </c>
      <c r="AF391">
        <f t="shared" si="20"/>
        <v>83.3</v>
      </c>
      <c r="AG391">
        <f t="shared" si="21"/>
        <v>84.3</v>
      </c>
      <c r="AH391">
        <f>'Datastream-M'!AD392</f>
        <v>77.5</v>
      </c>
      <c r="AI391">
        <f>'Datastream-M'!AE392</f>
        <v>-37</v>
      </c>
      <c r="AJ391">
        <f>'Datastream-M'!AF392</f>
        <v>99.286563999999998</v>
      </c>
      <c r="AK391">
        <f>'Datastream-M'!AG392</f>
        <v>21.19</v>
      </c>
      <c r="AL391">
        <f>'Datastream-M'!AH392</f>
        <v>68.8</v>
      </c>
      <c r="AM391">
        <f>'Datastream-M'!AI392</f>
        <v>39.299999999999997</v>
      </c>
      <c r="AN391">
        <f>'Datastream-M'!AJ392</f>
        <v>14.8</v>
      </c>
      <c r="AO391">
        <f>'Datastream-M'!AK392</f>
        <v>20</v>
      </c>
      <c r="AP391">
        <f>'Datastream-M'!AL392</f>
        <v>-9.5</v>
      </c>
      <c r="AQ391" s="2">
        <f>'Datastream-M'!AM392</f>
        <v>72.163899999999998</v>
      </c>
      <c r="AR391" s="2">
        <f>'Datastream-M'!AN392</f>
        <v>98.433099999999996</v>
      </c>
      <c r="AS391">
        <f>'Datastream-M'!AO392</f>
        <v>17.8</v>
      </c>
      <c r="AT391">
        <f>'Datastream-M'!AP392</f>
        <v>99.6</v>
      </c>
      <c r="AU391" s="8">
        <f>'West-Deutschland-Q'!AO392</f>
        <v>110.4</v>
      </c>
      <c r="AV391" s="19">
        <f>'[5]Deutschland Monatsdaten'!K391</f>
        <v>7.5204158986790182</v>
      </c>
      <c r="AW391" s="1">
        <f>'[5]Deutschland Monatsdaten'!J391</f>
        <v>-0.62573512156903699</v>
      </c>
      <c r="AX391">
        <f>'Datastream-M'!AR392</f>
        <v>3.2</v>
      </c>
      <c r="AY391">
        <f>'Datastream-M'!AS392</f>
        <v>-16.3</v>
      </c>
      <c r="AZ391">
        <f>'Datastream-M'!AT392</f>
        <v>87.2</v>
      </c>
      <c r="BA391">
        <v>3512612</v>
      </c>
      <c r="BB391">
        <v>4770747</v>
      </c>
      <c r="BC391">
        <v>9717812.4000000004</v>
      </c>
      <c r="BD391">
        <v>1539178.3</v>
      </c>
      <c r="BE391">
        <f>'Datastream-M'!AU392</f>
        <v>91.68</v>
      </c>
      <c r="BF391">
        <f>'Datastream-M'!AV392</f>
        <v>84</v>
      </c>
      <c r="BG391">
        <f>'Datastream-M'!AW392</f>
        <v>108.8</v>
      </c>
      <c r="BH391" s="1">
        <f>'Datastream-M'!AX392</f>
        <v>41.5</v>
      </c>
      <c r="BI391" s="1">
        <f>'Datastream-M'!AY392</f>
        <v>44.3</v>
      </c>
      <c r="BJ391" s="1">
        <f>'Datastream-M'!AZ392</f>
        <v>58.7</v>
      </c>
      <c r="BK391">
        <f>'Datastream-M'!BA392</f>
        <v>56.8</v>
      </c>
      <c r="BL391">
        <f>'Datastream-M'!BB392</f>
        <v>60</v>
      </c>
      <c r="BM391" s="26">
        <f>'Datastream-M'!BC392</f>
        <v>83.3</v>
      </c>
      <c r="BN391" s="26">
        <f>'Datastream-M'!BD392</f>
        <v>106.9</v>
      </c>
      <c r="BO391">
        <f>'Datastream-M'!AV391</f>
        <v>84.3</v>
      </c>
      <c r="BP391" s="38">
        <f t="shared" si="22"/>
        <v>83.3</v>
      </c>
      <c r="BQ391" s="30">
        <f t="shared" si="23"/>
        <v>17.032036948026164</v>
      </c>
      <c r="BS391" s="32" t="str">
        <f>'Datastream-M'!BF392</f>
        <v>#NA</v>
      </c>
      <c r="BT391">
        <f>'Datastream-M'!BE392</f>
        <v>3.1</v>
      </c>
      <c r="BU391" s="40">
        <f>'Datastream-M'!CS392</f>
        <v>94.3</v>
      </c>
      <c r="BV391" s="40">
        <f>'Datastream-M'!CT392</f>
        <v>104.5</v>
      </c>
      <c r="BX391" s="41">
        <f>'Datastream-M'!BG392</f>
        <v>6.4</v>
      </c>
      <c r="BY391" s="41">
        <f>'Datastream-M'!BH392</f>
        <v>4.58</v>
      </c>
      <c r="BZ391" s="40">
        <f>'Datastream-M'!BI392</f>
        <v>104.3</v>
      </c>
      <c r="CA391">
        <f>'Datastream-M'!BN392</f>
        <v>-9.3000000000000007</v>
      </c>
      <c r="CB391">
        <f>'Datastream-M'!BO392</f>
        <v>-3.2</v>
      </c>
      <c r="CC391">
        <f>'Datastream-M'!BP392</f>
        <v>63.8</v>
      </c>
      <c r="CD391" t="str">
        <f>'Datastream-M'!BQ392</f>
        <v>#NA</v>
      </c>
      <c r="CE391" s="1">
        <v>-1.0371117110434414</v>
      </c>
      <c r="CF391" s="1">
        <v>-8.8500221717058555E-2</v>
      </c>
      <c r="CH391" t="str">
        <f>'Datastream-M'!BR392</f>
        <v>#NA</v>
      </c>
      <c r="CJ391">
        <f>'Datastream-M'!BT392</f>
        <v>-1.6</v>
      </c>
      <c r="CK391">
        <f>'Datastream-M'!BU392</f>
        <v>-6.8</v>
      </c>
      <c r="CL391" t="str">
        <f>'Datastream-M'!BV392</f>
        <v>#NA</v>
      </c>
      <c r="CN391">
        <f>'Datastream-M'!BX392</f>
        <v>-15.5</v>
      </c>
      <c r="CO391">
        <f>'Datastream-M'!BY392</f>
        <v>-5.3</v>
      </c>
      <c r="CP391" s="40">
        <f>'Datastream-M'!BZ392</f>
        <v>-9.6999999999999993</v>
      </c>
      <c r="CR391">
        <f>'Datastream-M'!CB392</f>
        <v>-8.5</v>
      </c>
      <c r="CS391">
        <f>'Datastream-M'!CC392</f>
        <v>-1.8</v>
      </c>
      <c r="CT391">
        <f>'Datastream-M'!CD392</f>
        <v>-40.299999999999997</v>
      </c>
      <c r="CU391">
        <f>'Datastream-M'!CE392</f>
        <v>38450</v>
      </c>
      <c r="CV391">
        <f>'Datastream-M'!CF392</f>
        <v>1352007</v>
      </c>
      <c r="CX391">
        <f>'Datastream-M'!CG392</f>
        <v>117.9</v>
      </c>
      <c r="CY391">
        <f>'Datastream-M'!CH392</f>
        <v>106.8</v>
      </c>
      <c r="CZ391">
        <f>'Datastream-M'!CI392</f>
        <v>113.3</v>
      </c>
      <c r="DA391">
        <f>'Datastream-M'!CJ392</f>
        <v>127.7</v>
      </c>
      <c r="DB391">
        <f>'Datastream-M'!CK392</f>
        <v>-8.3000000000000007</v>
      </c>
      <c r="DC391">
        <f>'Datastream-M'!CL392</f>
        <v>-20</v>
      </c>
      <c r="DD391">
        <f>'Datastream-M'!CM392</f>
        <v>-1.6</v>
      </c>
      <c r="DE391">
        <f>'Datastream-M'!CN392</f>
        <v>69.099999999999994</v>
      </c>
      <c r="DF391">
        <f>'Datastream-M'!CO392</f>
        <v>71.099999999999994</v>
      </c>
      <c r="DI391">
        <f>'Datastream-M'!CR392</f>
        <v>9.92</v>
      </c>
      <c r="DK391">
        <f>'Datastream-M'!CW392</f>
        <v>3.68</v>
      </c>
      <c r="DL391">
        <f>'Datastream-M'!CX392</f>
        <v>150.1</v>
      </c>
      <c r="DM391">
        <f>'Datastream-M'!CY392</f>
        <v>135</v>
      </c>
      <c r="DO391">
        <f>'Datastream-M'!DA392</f>
        <v>-12.7</v>
      </c>
      <c r="DP391">
        <f>'Datastream-M'!DB392</f>
        <v>98.5</v>
      </c>
      <c r="DS391">
        <f>'Datastream-M'!DG392</f>
        <v>78.8</v>
      </c>
      <c r="DT391">
        <f>'Datastream-M'!DH392</f>
        <v>35.299999999999997</v>
      </c>
      <c r="DU391">
        <f>'Datastream-M'!DI392</f>
        <v>37.9</v>
      </c>
      <c r="DW391" s="19">
        <f>'[8]weltindexip-usd'!B271</f>
        <v>1.7317591420566434</v>
      </c>
      <c r="DY391">
        <v>0</v>
      </c>
      <c r="EA391" t="str">
        <f>'Datastream-M'!DM392</f>
        <v>#NA</v>
      </c>
      <c r="EB391">
        <f>'Datastream-M'!DN392</f>
        <v>4.7683600000000004</v>
      </c>
      <c r="EF391" s="1">
        <f>'Datastream-M'!DQ392</f>
        <v>73</v>
      </c>
    </row>
    <row r="392" spans="1:136">
      <c r="A392" s="3">
        <v>33800</v>
      </c>
      <c r="B392" t="str">
        <f>'Datastream-M'!B393</f>
        <v>#NA</v>
      </c>
      <c r="C392">
        <f>'Datastream-M'!C393</f>
        <v>89.6</v>
      </c>
      <c r="D392">
        <f>'Datastream-M'!D393</f>
        <v>84.8</v>
      </c>
      <c r="E392">
        <f>'Datastream-M'!E393</f>
        <v>94.8</v>
      </c>
      <c r="F392">
        <f>'Datastream-M'!F393</f>
        <v>58</v>
      </c>
      <c r="G392">
        <f>'Datastream-M'!G393</f>
        <v>1.3121389999999999</v>
      </c>
      <c r="H392">
        <f>'Datastream-M'!H393</f>
        <v>286.89999999999998</v>
      </c>
      <c r="I392">
        <f>'Datastream-M'!I393</f>
        <v>569</v>
      </c>
      <c r="J392">
        <f>'Datastream-M'!J393</f>
        <v>9.7799999999999994</v>
      </c>
      <c r="K392">
        <f>'Datastream-M'!K393</f>
        <v>8.1</v>
      </c>
      <c r="L392">
        <f>'Datastream-M'!L393</f>
        <v>1615.4</v>
      </c>
      <c r="M392">
        <f>'Datastream-M'!M393</f>
        <v>352270</v>
      </c>
      <c r="N392">
        <f>'Datastream-M'!N393</f>
        <v>70.900000000000006</v>
      </c>
      <c r="O392">
        <f>'Datastream-M'!O393</f>
        <v>869</v>
      </c>
      <c r="P392">
        <f>'Datastream-M'!P393</f>
        <v>7.8</v>
      </c>
      <c r="Q392">
        <f>'Datastream-M'!Q393</f>
        <v>14.4</v>
      </c>
      <c r="R392">
        <f>'Datastream-M'!R393</f>
        <v>12.6</v>
      </c>
      <c r="S392" s="1">
        <f>'[2]Deutschland Monatsdaten'!C392</f>
        <v>-0.68937271342859108</v>
      </c>
      <c r="T392" s="1">
        <v>2.7035114487826557</v>
      </c>
      <c r="U392">
        <f>'Datastream-M'!BL393</f>
        <v>29.21</v>
      </c>
      <c r="V392" s="39">
        <f t="shared" si="18"/>
        <v>35.066026410564227</v>
      </c>
      <c r="W392">
        <f>'Datastream-M'!BM393</f>
        <v>28.38</v>
      </c>
      <c r="X392" s="39">
        <f t="shared" si="19"/>
        <v>33.785714285714285</v>
      </c>
      <c r="Y392">
        <f>'Datastream-M'!W393</f>
        <v>-52.4</v>
      </c>
      <c r="Z392">
        <f>'Datastream-M'!X393</f>
        <v>38.799999999999997</v>
      </c>
      <c r="AA392" s="42">
        <f>'Datastream-M'!Y393</f>
        <v>0.8</v>
      </c>
      <c r="AB392">
        <f>'Datastream-M'!Z393</f>
        <v>100.1</v>
      </c>
      <c r="AE392">
        <f>'Datastream-M'!AC393</f>
        <v>1.3121389999999999</v>
      </c>
      <c r="AF392">
        <f t="shared" si="20"/>
        <v>83.3</v>
      </c>
      <c r="AG392">
        <f t="shared" si="21"/>
        <v>84</v>
      </c>
      <c r="AH392">
        <f>'Datastream-M'!AD393</f>
        <v>76.400000000000006</v>
      </c>
      <c r="AI392">
        <f>'Datastream-M'!AE393</f>
        <v>-37.700000000000003</v>
      </c>
      <c r="AJ392">
        <f>'Datastream-M'!AF393</f>
        <v>100</v>
      </c>
      <c r="AK392">
        <f>'Datastream-M'!AG393</f>
        <v>20.329999999999998</v>
      </c>
      <c r="AL392">
        <f>'Datastream-M'!AH393</f>
        <v>68.900000000000006</v>
      </c>
      <c r="AM392">
        <f>'Datastream-M'!AI393</f>
        <v>38.799999999999997</v>
      </c>
      <c r="AN392">
        <f>'Datastream-M'!AJ393</f>
        <v>14.9</v>
      </c>
      <c r="AO392">
        <f>'Datastream-M'!AK393</f>
        <v>20.5</v>
      </c>
      <c r="AP392">
        <f>'Datastream-M'!AL393</f>
        <v>-12.3</v>
      </c>
      <c r="AQ392" s="2">
        <f>'Datastream-M'!AM393</f>
        <v>72.016199999999998</v>
      </c>
      <c r="AR392" s="2">
        <f>'Datastream-M'!AN393</f>
        <v>98.057599999999994</v>
      </c>
      <c r="AS392">
        <f>'Datastream-M'!AO393</f>
        <v>18.3</v>
      </c>
      <c r="AT392">
        <f>'Datastream-M'!AP393</f>
        <v>99.9</v>
      </c>
      <c r="AU392" s="8">
        <f>'West-Deutschland-Q'!AO393</f>
        <v>108.7</v>
      </c>
      <c r="AV392" s="19">
        <f>'[5]Deutschland Monatsdaten'!K392</f>
        <v>7.5401544360285744</v>
      </c>
      <c r="AW392" s="1">
        <f>'[5]Deutschland Monatsdaten'!J392</f>
        <v>-0.83733968333894992</v>
      </c>
      <c r="AX392">
        <f>'Datastream-M'!AR393</f>
        <v>-5.6</v>
      </c>
      <c r="AY392">
        <f>'Datastream-M'!AS393</f>
        <v>-13.6</v>
      </c>
      <c r="AZ392">
        <f>'Datastream-M'!AT393</f>
        <v>88.2</v>
      </c>
      <c r="BA392">
        <v>3682511.3</v>
      </c>
      <c r="BB392">
        <v>4415001.8</v>
      </c>
      <c r="BC392">
        <v>11244821</v>
      </c>
      <c r="BD392">
        <v>832317.23</v>
      </c>
      <c r="BE392">
        <f>'Datastream-M'!AU393</f>
        <v>93.2</v>
      </c>
      <c r="BF392">
        <f>'Datastream-M'!AV393</f>
        <v>83.4</v>
      </c>
      <c r="BG392">
        <f>'Datastream-M'!AW393</f>
        <v>106.7</v>
      </c>
      <c r="BH392" s="1">
        <f>'Datastream-M'!AX393</f>
        <v>40.299999999999997</v>
      </c>
      <c r="BI392" s="1">
        <f>'Datastream-M'!AY393</f>
        <v>43.3</v>
      </c>
      <c r="BJ392" s="1">
        <f>'Datastream-M'!AZ393</f>
        <v>59.1</v>
      </c>
      <c r="BK392">
        <f>'Datastream-M'!BA393</f>
        <v>54.7</v>
      </c>
      <c r="BL392">
        <f>'Datastream-M'!BB393</f>
        <v>62.2</v>
      </c>
      <c r="BM392" s="26">
        <f>'Datastream-M'!BC393</f>
        <v>83.2</v>
      </c>
      <c r="BN392" s="26">
        <f>'Datastream-M'!BD393</f>
        <v>109.6</v>
      </c>
      <c r="BO392">
        <f>'Datastream-M'!AV392</f>
        <v>84</v>
      </c>
      <c r="BP392" s="38">
        <f t="shared" si="22"/>
        <v>83.3</v>
      </c>
      <c r="BQ392" s="30">
        <f t="shared" si="23"/>
        <v>15.49378533829114</v>
      </c>
      <c r="BS392" s="32" t="str">
        <f>'Datastream-M'!BF393</f>
        <v>#NA</v>
      </c>
      <c r="BT392">
        <f>'Datastream-M'!BE393</f>
        <v>-1.1000000000000001</v>
      </c>
      <c r="BU392" s="40">
        <f>'Datastream-M'!CS393</f>
        <v>94.7</v>
      </c>
      <c r="BV392" s="40">
        <f>'Datastream-M'!CT393</f>
        <v>107.8</v>
      </c>
      <c r="BX392" s="41">
        <f>'Datastream-M'!BG393</f>
        <v>6.35</v>
      </c>
      <c r="BY392" s="41">
        <f>'Datastream-M'!BH393</f>
        <v>4.42</v>
      </c>
      <c r="BZ392" s="40">
        <f>'Datastream-M'!BI393</f>
        <v>101.4</v>
      </c>
      <c r="CA392">
        <f>'Datastream-M'!BN393</f>
        <v>-14.5</v>
      </c>
      <c r="CB392">
        <f>'Datastream-M'!BO393</f>
        <v>-8.9</v>
      </c>
      <c r="CC392">
        <f>'Datastream-M'!BP393</f>
        <v>61.4</v>
      </c>
      <c r="CD392" t="str">
        <f>'Datastream-M'!BQ393</f>
        <v>#NA</v>
      </c>
      <c r="CE392" s="1">
        <v>-0.78496944567722193</v>
      </c>
      <c r="CF392" s="1">
        <v>-0.14089431077488371</v>
      </c>
      <c r="CH392" t="str">
        <f>'Datastream-M'!BR393</f>
        <v>#NA</v>
      </c>
      <c r="CJ392">
        <f>'Datastream-M'!BT393</f>
        <v>-2.6</v>
      </c>
      <c r="CK392">
        <f>'Datastream-M'!BU393</f>
        <v>-9.4</v>
      </c>
      <c r="CL392" t="str">
        <f>'Datastream-M'!BV393</f>
        <v>#NA</v>
      </c>
      <c r="CN392">
        <f>'Datastream-M'!BX393</f>
        <v>-14.6</v>
      </c>
      <c r="CO392">
        <f>'Datastream-M'!BY393</f>
        <v>-8.5</v>
      </c>
      <c r="CP392" s="40">
        <f>'Datastream-M'!BZ393</f>
        <v>-12.5</v>
      </c>
      <c r="CR392">
        <f>'Datastream-M'!CB393</f>
        <v>-2</v>
      </c>
      <c r="CS392">
        <f>'Datastream-M'!CC393</f>
        <v>2.1</v>
      </c>
      <c r="CT392">
        <f>'Datastream-M'!CD393</f>
        <v>-31</v>
      </c>
      <c r="CU392">
        <f>'Datastream-M'!CE393</f>
        <v>38378</v>
      </c>
      <c r="CV392">
        <f>'Datastream-M'!CF393</f>
        <v>1356538</v>
      </c>
      <c r="CX392">
        <f>'Datastream-M'!CG393</f>
        <v>112.7</v>
      </c>
      <c r="CY392">
        <f>'Datastream-M'!CH393</f>
        <v>99.6</v>
      </c>
      <c r="CZ392">
        <f>'Datastream-M'!CI393</f>
        <v>109.3</v>
      </c>
      <c r="DA392">
        <f>'Datastream-M'!CJ393</f>
        <v>122.5</v>
      </c>
      <c r="DB392">
        <f>'Datastream-M'!CK393</f>
        <v>-10.4</v>
      </c>
      <c r="DC392">
        <f>'Datastream-M'!CL393</f>
        <v>-23.2</v>
      </c>
      <c r="DD392">
        <f>'Datastream-M'!CM393</f>
        <v>-2.6</v>
      </c>
      <c r="DE392">
        <f>'Datastream-M'!CN393</f>
        <v>68.3</v>
      </c>
      <c r="DF392">
        <f>'Datastream-M'!CO393</f>
        <v>70.3</v>
      </c>
      <c r="DI392">
        <f>'Datastream-M'!CR393</f>
        <v>10.37</v>
      </c>
      <c r="DK392">
        <f>'Datastream-M'!CW393</f>
        <v>3.83</v>
      </c>
      <c r="DL392">
        <f>'Datastream-M'!CX393</f>
        <v>143.19999999999999</v>
      </c>
      <c r="DM392">
        <f>'Datastream-M'!CY393</f>
        <v>125.2</v>
      </c>
      <c r="DO392">
        <f>'Datastream-M'!DA393</f>
        <v>-13.8</v>
      </c>
      <c r="DP392">
        <f>'Datastream-M'!DB393</f>
        <v>100</v>
      </c>
      <c r="DS392">
        <f>'Datastream-M'!DG393</f>
        <v>76.3</v>
      </c>
      <c r="DT392">
        <f>'Datastream-M'!DH393</f>
        <v>35.5</v>
      </c>
      <c r="DU392">
        <f>'Datastream-M'!DI393</f>
        <v>38</v>
      </c>
      <c r="DW392" s="19">
        <f>'[8]weltindexip-usd'!B272</f>
        <v>1.7308634605812363</v>
      </c>
      <c r="DY392">
        <v>0</v>
      </c>
      <c r="EA392" t="str">
        <f>'Datastream-M'!DM393</f>
        <v>#NA</v>
      </c>
      <c r="EB392">
        <f>'Datastream-M'!DN393</f>
        <v>4.9164820000000002</v>
      </c>
      <c r="EF392" s="1">
        <f>'Datastream-M'!DQ393</f>
        <v>71.7</v>
      </c>
    </row>
    <row r="393" spans="1:136">
      <c r="A393" s="3">
        <v>33831</v>
      </c>
      <c r="B393" t="str">
        <f>'Datastream-M'!B394</f>
        <v>#NA</v>
      </c>
      <c r="C393">
        <f>'Datastream-M'!C394</f>
        <v>86.6</v>
      </c>
      <c r="D393">
        <f>'Datastream-M'!D394</f>
        <v>83.6</v>
      </c>
      <c r="E393">
        <f>'Datastream-M'!E394</f>
        <v>89.6</v>
      </c>
      <c r="F393">
        <f>'Datastream-M'!F394</f>
        <v>58.6</v>
      </c>
      <c r="G393">
        <f>'Datastream-M'!G394</f>
        <v>1.3484370000000001</v>
      </c>
      <c r="H393">
        <f>'Datastream-M'!H394</f>
        <v>290.39999999999998</v>
      </c>
      <c r="I393">
        <f>'Datastream-M'!I394</f>
        <v>572.5</v>
      </c>
      <c r="J393">
        <f>'Datastream-M'!J394</f>
        <v>9.8789999999999996</v>
      </c>
      <c r="K393">
        <f>'Datastream-M'!K394</f>
        <v>8.1</v>
      </c>
      <c r="L393">
        <f>'Datastream-M'!L394</f>
        <v>1541.3</v>
      </c>
      <c r="M393">
        <f>'Datastream-M'!M394</f>
        <v>230724</v>
      </c>
      <c r="N393">
        <f>'Datastream-M'!N394</f>
        <v>71.3</v>
      </c>
      <c r="O393">
        <f>'Datastream-M'!O394</f>
        <v>917</v>
      </c>
      <c r="P393">
        <f>'Datastream-M'!P394</f>
        <v>7.8</v>
      </c>
      <c r="Q393">
        <f>'Datastream-M'!Q394</f>
        <v>12.7</v>
      </c>
      <c r="R393">
        <f>'Datastream-M'!R394</f>
        <v>18.3</v>
      </c>
      <c r="S393" s="1">
        <f>'[2]Deutschland Monatsdaten'!C393</f>
        <v>-0.848453965920278</v>
      </c>
      <c r="T393" s="1">
        <v>2.6770004809492183</v>
      </c>
      <c r="U393">
        <f>'Datastream-M'!BL394</f>
        <v>28.98</v>
      </c>
      <c r="V393" s="39">
        <f t="shared" si="18"/>
        <v>34.831730769230766</v>
      </c>
      <c r="W393">
        <f>'Datastream-M'!BM394</f>
        <v>25.97</v>
      </c>
      <c r="X393" s="39">
        <f t="shared" si="19"/>
        <v>31.139088729016784</v>
      </c>
      <c r="Y393">
        <f>'Datastream-M'!W394</f>
        <v>-55.1</v>
      </c>
      <c r="Z393">
        <f>'Datastream-M'!X394</f>
        <v>39.1</v>
      </c>
      <c r="AA393" s="42">
        <f>'Datastream-M'!Y394</f>
        <v>-5.8</v>
      </c>
      <c r="AB393">
        <f>'Datastream-M'!Z394</f>
        <v>101.1</v>
      </c>
      <c r="AE393">
        <f>'Datastream-M'!AC394</f>
        <v>1.3484370000000001</v>
      </c>
      <c r="AF393">
        <f t="shared" si="20"/>
        <v>83.2</v>
      </c>
      <c r="AG393">
        <f t="shared" si="21"/>
        <v>83.4</v>
      </c>
      <c r="AH393">
        <f>'Datastream-M'!AD394</f>
        <v>76.7</v>
      </c>
      <c r="AI393">
        <f>'Datastream-M'!AE394</f>
        <v>-43.7</v>
      </c>
      <c r="AJ393">
        <f>'Datastream-M'!AF394</f>
        <v>100.726392</v>
      </c>
      <c r="AK393">
        <f>'Datastream-M'!AG394</f>
        <v>19.79</v>
      </c>
      <c r="AL393">
        <f>'Datastream-M'!AH394</f>
        <v>69</v>
      </c>
      <c r="AM393">
        <f>'Datastream-M'!AI394</f>
        <v>39.1</v>
      </c>
      <c r="AN393">
        <f>'Datastream-M'!AJ394</f>
        <v>12.4</v>
      </c>
      <c r="AO393">
        <f>'Datastream-M'!AK394</f>
        <v>29.2</v>
      </c>
      <c r="AP393">
        <f>'Datastream-M'!AL394</f>
        <v>-12.8</v>
      </c>
      <c r="AQ393" s="2">
        <f>'Datastream-M'!AM394</f>
        <v>71.828100000000006</v>
      </c>
      <c r="AR393" s="2">
        <f>'Datastream-M'!AN394</f>
        <v>97.632099999999994</v>
      </c>
      <c r="AS393">
        <f>'Datastream-M'!AO394</f>
        <v>20</v>
      </c>
      <c r="AT393">
        <f>'Datastream-M'!AP394</f>
        <v>99.3</v>
      </c>
      <c r="AU393" s="8">
        <f>'West-Deutschland-Q'!AO394</f>
        <v>105.6</v>
      </c>
      <c r="AV393" s="19">
        <f>'[5]Deutschland Monatsdaten'!K393</f>
        <v>7.5630612316021386</v>
      </c>
      <c r="AW393" s="1">
        <f>'[5]Deutschland Monatsdaten'!J393</f>
        <v>-0.97594624865679003</v>
      </c>
      <c r="AX393">
        <f>'Datastream-M'!AR394</f>
        <v>-36.799999999999997</v>
      </c>
      <c r="AY393">
        <f>'Datastream-M'!AS394</f>
        <v>-13.3</v>
      </c>
      <c r="AZ393">
        <f>'Datastream-M'!AT394</f>
        <v>84.8</v>
      </c>
      <c r="BA393">
        <v>3412504.1</v>
      </c>
      <c r="BB393">
        <v>4994322.0999999996</v>
      </c>
      <c r="BC393">
        <v>11308586</v>
      </c>
      <c r="BD393">
        <v>137888.26</v>
      </c>
      <c r="BE393">
        <f>'Datastream-M'!AU394</f>
        <v>94.29</v>
      </c>
      <c r="BF393">
        <f>'Datastream-M'!AV394</f>
        <v>82.8</v>
      </c>
      <c r="BG393">
        <f>'Datastream-M'!AW394</f>
        <v>105.4</v>
      </c>
      <c r="BH393" s="1">
        <f>'Datastream-M'!AX394</f>
        <v>39.299999999999997</v>
      </c>
      <c r="BI393" s="1">
        <f>'Datastream-M'!AY394</f>
        <v>42.4</v>
      </c>
      <c r="BJ393" s="1">
        <f>'Datastream-M'!AZ394</f>
        <v>58.5</v>
      </c>
      <c r="BK393">
        <f>'Datastream-M'!BA394</f>
        <v>53.3</v>
      </c>
      <c r="BL393">
        <f>'Datastream-M'!BB394</f>
        <v>62.1</v>
      </c>
      <c r="BM393" s="26">
        <f>'Datastream-M'!BC394</f>
        <v>83.1</v>
      </c>
      <c r="BN393" s="26">
        <f>'Datastream-M'!BD394</f>
        <v>109.5</v>
      </c>
      <c r="BO393">
        <f>'Datastream-M'!AV393</f>
        <v>83.4</v>
      </c>
      <c r="BP393" s="38">
        <f t="shared" si="22"/>
        <v>83.2</v>
      </c>
      <c r="BQ393" s="30">
        <f t="shared" si="23"/>
        <v>14.676251096640033</v>
      </c>
      <c r="BS393" s="32" t="str">
        <f>'Datastream-M'!BF394</f>
        <v>#NA</v>
      </c>
      <c r="BT393">
        <f>'Datastream-M'!BE394</f>
        <v>-7</v>
      </c>
      <c r="BU393" s="40">
        <f>'Datastream-M'!CS394</f>
        <v>95</v>
      </c>
      <c r="BV393" s="40">
        <f>'Datastream-M'!CT394</f>
        <v>109.9</v>
      </c>
      <c r="BX393" s="41">
        <f>'Datastream-M'!BG394</f>
        <v>6.55</v>
      </c>
      <c r="BY393" s="41">
        <f>'Datastream-M'!BH394</f>
        <v>4.57</v>
      </c>
      <c r="BZ393" s="40">
        <f>'Datastream-M'!BI394</f>
        <v>104.9</v>
      </c>
      <c r="CA393">
        <f>'Datastream-M'!BN394</f>
        <v>-24.4</v>
      </c>
      <c r="CB393">
        <f>'Datastream-M'!BO394</f>
        <v>-16.5</v>
      </c>
      <c r="CC393">
        <f>'Datastream-M'!BP394</f>
        <v>62.2</v>
      </c>
      <c r="CD393" t="str">
        <f>'Datastream-M'!BQ394</f>
        <v>#NA</v>
      </c>
      <c r="CE393" s="1">
        <v>-0.35113171313956965</v>
      </c>
      <c r="CF393" s="1">
        <v>0.17725552451086701</v>
      </c>
      <c r="CH393" t="str">
        <f>'Datastream-M'!BR394</f>
        <v>#NA</v>
      </c>
      <c r="CJ393">
        <f>'Datastream-M'!BT394</f>
        <v>-6.4</v>
      </c>
      <c r="CK393">
        <f>'Datastream-M'!BU394</f>
        <v>-9.1999999999999993</v>
      </c>
      <c r="CL393" t="str">
        <f>'Datastream-M'!BV394</f>
        <v>#NA</v>
      </c>
      <c r="CN393">
        <f>'Datastream-M'!BX394</f>
        <v>-20.8</v>
      </c>
      <c r="CO393">
        <f>'Datastream-M'!BY394</f>
        <v>-13.1</v>
      </c>
      <c r="CP393" s="40">
        <f>'Datastream-M'!BZ394</f>
        <v>-19.3</v>
      </c>
      <c r="CR393">
        <f>'Datastream-M'!CB394</f>
        <v>-1.1000000000000001</v>
      </c>
      <c r="CS393">
        <f>'Datastream-M'!CC394</f>
        <v>4.9000000000000004</v>
      </c>
      <c r="CT393">
        <f>'Datastream-M'!CD394</f>
        <v>-19.600000000000001</v>
      </c>
      <c r="CU393">
        <f>'Datastream-M'!CE394</f>
        <v>38306</v>
      </c>
      <c r="CV393">
        <f>'Datastream-M'!CF394</f>
        <v>1365412</v>
      </c>
      <c r="CX393">
        <f>'Datastream-M'!CG394</f>
        <v>112.8</v>
      </c>
      <c r="CY393">
        <f>'Datastream-M'!CH394</f>
        <v>99.2</v>
      </c>
      <c r="CZ393">
        <f>'Datastream-M'!CI394</f>
        <v>107.6</v>
      </c>
      <c r="DA393">
        <f>'Datastream-M'!CJ394</f>
        <v>124.6</v>
      </c>
      <c r="DB393">
        <f>'Datastream-M'!CK394</f>
        <v>-12.6</v>
      </c>
      <c r="DC393">
        <f>'Datastream-M'!CL394</f>
        <v>-25.8</v>
      </c>
      <c r="DD393">
        <f>'Datastream-M'!CM394</f>
        <v>-6.4</v>
      </c>
      <c r="DE393">
        <f>'Datastream-M'!CN394</f>
        <v>66.900000000000006</v>
      </c>
      <c r="DF393">
        <f>'Datastream-M'!CO394</f>
        <v>69.2</v>
      </c>
      <c r="DI393">
        <f>'Datastream-M'!CR394</f>
        <v>15.69</v>
      </c>
      <c r="DK393">
        <f>'Datastream-M'!CW394</f>
        <v>4.04</v>
      </c>
      <c r="DL393">
        <f>'Datastream-M'!CX394</f>
        <v>142.5</v>
      </c>
      <c r="DM393">
        <f>'Datastream-M'!CY394</f>
        <v>124.1</v>
      </c>
      <c r="DO393">
        <f>'Datastream-M'!DA394</f>
        <v>-15</v>
      </c>
      <c r="DP393">
        <f>'Datastream-M'!DB394</f>
        <v>101</v>
      </c>
      <c r="DS393">
        <f>'Datastream-M'!DG394</f>
        <v>77</v>
      </c>
      <c r="DT393">
        <f>'Datastream-M'!DH394</f>
        <v>35.799999999999997</v>
      </c>
      <c r="DU393">
        <f>'Datastream-M'!DI394</f>
        <v>37.9</v>
      </c>
      <c r="DW393" s="19">
        <f>'[8]weltindexip-usd'!B273</f>
        <v>1.7151758922258753</v>
      </c>
      <c r="DY393">
        <v>0</v>
      </c>
      <c r="EA393" t="str">
        <f>'Datastream-M'!DM394</f>
        <v>#NA</v>
      </c>
      <c r="EB393">
        <f>'Datastream-M'!DN394</f>
        <v>5.0085610000000003</v>
      </c>
      <c r="EF393" s="1">
        <f>'Datastream-M'!DQ394</f>
        <v>71.900000000000006</v>
      </c>
    </row>
    <row r="394" spans="1:136">
      <c r="A394" s="3">
        <v>33862</v>
      </c>
      <c r="B394" t="str">
        <f>'Datastream-M'!B395</f>
        <v>#NA</v>
      </c>
      <c r="C394">
        <f>'Datastream-M'!C395</f>
        <v>86.1</v>
      </c>
      <c r="D394">
        <f>'Datastream-M'!D395</f>
        <v>83.3</v>
      </c>
      <c r="E394">
        <f>'Datastream-M'!E395</f>
        <v>89</v>
      </c>
      <c r="F394">
        <f>'Datastream-M'!F395</f>
        <v>59</v>
      </c>
      <c r="G394">
        <f>'Datastream-M'!G395</f>
        <v>1.3531010000000001</v>
      </c>
      <c r="H394">
        <f>'Datastream-M'!H395</f>
        <v>294.39999999999998</v>
      </c>
      <c r="I394">
        <f>'Datastream-M'!I395</f>
        <v>589.9</v>
      </c>
      <c r="J394">
        <f>'Datastream-M'!J395</f>
        <v>9.5050000000000008</v>
      </c>
      <c r="K394">
        <f>'Datastream-M'!K395</f>
        <v>7.7</v>
      </c>
      <c r="L394">
        <f>'Datastream-M'!L395</f>
        <v>1466.4</v>
      </c>
      <c r="M394">
        <f>'Datastream-M'!M395</f>
        <v>280111</v>
      </c>
      <c r="N394">
        <f>'Datastream-M'!N395</f>
        <v>70.5</v>
      </c>
      <c r="O394">
        <f>'Datastream-M'!O395</f>
        <v>900</v>
      </c>
      <c r="P394">
        <f>'Datastream-M'!P395</f>
        <v>7.8</v>
      </c>
      <c r="Q394">
        <f>'Datastream-M'!Q395</f>
        <v>10.1</v>
      </c>
      <c r="R394">
        <f>'Datastream-M'!R395</f>
        <v>26.6</v>
      </c>
      <c r="S394" s="1">
        <f>'[2]Deutschland Monatsdaten'!C394</f>
        <v>-1.0446169048958538</v>
      </c>
      <c r="T394" s="1">
        <v>2.6808264965871778</v>
      </c>
      <c r="U394">
        <f>'Datastream-M'!BL395</f>
        <v>28.43</v>
      </c>
      <c r="V394" s="39">
        <f t="shared" si="18"/>
        <v>34.211793020457279</v>
      </c>
      <c r="W394">
        <f>'Datastream-M'!BM395</f>
        <v>26.07</v>
      </c>
      <c r="X394" s="39">
        <f t="shared" si="19"/>
        <v>31.485507246376816</v>
      </c>
      <c r="Y394">
        <f>'Datastream-M'!W395</f>
        <v>-61</v>
      </c>
      <c r="Z394">
        <f>'Datastream-M'!X395</f>
        <v>38.5</v>
      </c>
      <c r="AA394" s="42">
        <f>'Datastream-M'!Y395</f>
        <v>-10.6</v>
      </c>
      <c r="AB394">
        <f>'Datastream-M'!Z395</f>
        <v>102.4</v>
      </c>
      <c r="AE394">
        <f>'Datastream-M'!AC395</f>
        <v>1.3531010000000001</v>
      </c>
      <c r="AF394">
        <f t="shared" si="20"/>
        <v>83.100000000000009</v>
      </c>
      <c r="AG394">
        <f t="shared" si="21"/>
        <v>82.799999999999983</v>
      </c>
      <c r="AH394">
        <f>'Datastream-M'!AD395</f>
        <v>76</v>
      </c>
      <c r="AI394">
        <f>'Datastream-M'!AE395</f>
        <v>-44</v>
      </c>
      <c r="AJ394">
        <f>'Datastream-M'!AF395</f>
        <v>100.972053</v>
      </c>
      <c r="AK394">
        <f>'Datastream-M'!AG395</f>
        <v>20.29</v>
      </c>
      <c r="AL394">
        <f>'Datastream-M'!AH395</f>
        <v>69.099999999999994</v>
      </c>
      <c r="AM394">
        <f>'Datastream-M'!AI395</f>
        <v>38.5</v>
      </c>
      <c r="AN394">
        <f>'Datastream-M'!AJ395</f>
        <v>9.6999999999999993</v>
      </c>
      <c r="AO394">
        <f>'Datastream-M'!AK395</f>
        <v>36</v>
      </c>
      <c r="AP394">
        <f>'Datastream-M'!AL395</f>
        <v>-18.3</v>
      </c>
      <c r="AQ394" s="2">
        <f>'Datastream-M'!AM395</f>
        <v>71.626099999999994</v>
      </c>
      <c r="AR394" s="2">
        <f>'Datastream-M'!AN395</f>
        <v>97.192999999999998</v>
      </c>
      <c r="AS394">
        <f>'Datastream-M'!AO395</f>
        <v>18.600000000000001</v>
      </c>
      <c r="AT394">
        <f>'Datastream-M'!AP395</f>
        <v>99.5</v>
      </c>
      <c r="AU394" s="8">
        <f>'West-Deutschland-Q'!AO395</f>
        <v>105</v>
      </c>
      <c r="AV394" s="19">
        <f>'[5]Deutschland Monatsdaten'!K394</f>
        <v>7.5911469555532403</v>
      </c>
      <c r="AW394" s="1">
        <f>'[5]Deutschland Monatsdaten'!J394</f>
        <v>-1.0699044164778775</v>
      </c>
      <c r="AX394">
        <f>'Datastream-M'!AR395</f>
        <v>-32.1</v>
      </c>
      <c r="AY394">
        <f>'Datastream-M'!AS395</f>
        <v>-15.5</v>
      </c>
      <c r="AZ394">
        <f>'Datastream-M'!AT395</f>
        <v>81.2</v>
      </c>
      <c r="BA394">
        <v>2897825</v>
      </c>
      <c r="BB394">
        <v>4392002.9000000004</v>
      </c>
      <c r="BC394">
        <v>10109238</v>
      </c>
      <c r="BD394">
        <v>-25598.34</v>
      </c>
      <c r="BE394">
        <f>'Datastream-M'!AU395</f>
        <v>95.6</v>
      </c>
      <c r="BF394">
        <f>'Datastream-M'!AV395</f>
        <v>82.3</v>
      </c>
      <c r="BG394">
        <f>'Datastream-M'!AW395</f>
        <v>105.4</v>
      </c>
      <c r="BH394" s="1">
        <f>'Datastream-M'!AX395</f>
        <v>40.299999999999997</v>
      </c>
      <c r="BI394" s="1">
        <f>'Datastream-M'!AY395</f>
        <v>43.2</v>
      </c>
      <c r="BJ394" s="1">
        <f>'Datastream-M'!AZ395</f>
        <v>58</v>
      </c>
      <c r="BK394">
        <f>'Datastream-M'!BA395</f>
        <v>54</v>
      </c>
      <c r="BL394">
        <f>'Datastream-M'!BB395</f>
        <v>60.9</v>
      </c>
      <c r="BM394" s="26">
        <f>'Datastream-M'!BC395</f>
        <v>83</v>
      </c>
      <c r="BN394" s="26">
        <f>'Datastream-M'!BD395</f>
        <v>109.3</v>
      </c>
      <c r="BO394">
        <f>'Datastream-M'!AV394</f>
        <v>82.8</v>
      </c>
      <c r="BP394" s="38">
        <f t="shared" si="22"/>
        <v>83.1</v>
      </c>
      <c r="BQ394" s="30">
        <f t="shared" si="23"/>
        <v>14.995185133999604</v>
      </c>
      <c r="BS394" s="32" t="str">
        <f>'Datastream-M'!BF395</f>
        <v>#NA</v>
      </c>
      <c r="BT394">
        <f>'Datastream-M'!BE395</f>
        <v>-19.5</v>
      </c>
      <c r="BU394" s="40">
        <f>'Datastream-M'!CS395</f>
        <v>96.7</v>
      </c>
      <c r="BV394" s="40">
        <f>'Datastream-M'!CT395</f>
        <v>110.6</v>
      </c>
      <c r="BX394" s="41">
        <f>'Datastream-M'!BG395</f>
        <v>6.64</v>
      </c>
      <c r="BY394" s="41">
        <f>'Datastream-M'!BH395</f>
        <v>5.03</v>
      </c>
      <c r="BZ394" s="40">
        <f>'Datastream-M'!BI395</f>
        <v>104.7</v>
      </c>
      <c r="CA394">
        <f>'Datastream-M'!BN395</f>
        <v>-30.7</v>
      </c>
      <c r="CB394">
        <f>'Datastream-M'!BO395</f>
        <v>-22.5</v>
      </c>
      <c r="CC394">
        <f>'Datastream-M'!BP395</f>
        <v>61.9</v>
      </c>
      <c r="CD394" t="str">
        <f>'Datastream-M'!BQ395</f>
        <v>#NA</v>
      </c>
      <c r="CE394" s="1">
        <v>-0.13095014957579751</v>
      </c>
      <c r="CF394" s="1">
        <v>0.88467213571218883</v>
      </c>
      <c r="CH394" t="str">
        <f>'Datastream-M'!BR395</f>
        <v>#NA</v>
      </c>
      <c r="CJ394">
        <f>'Datastream-M'!BT395</f>
        <v>-7.5</v>
      </c>
      <c r="CK394">
        <f>'Datastream-M'!BU395</f>
        <v>-7.5</v>
      </c>
      <c r="CL394" t="str">
        <f>'Datastream-M'!BV395</f>
        <v>#NA</v>
      </c>
      <c r="CN394">
        <f>'Datastream-M'!BX395</f>
        <v>-12</v>
      </c>
      <c r="CO394">
        <f>'Datastream-M'!BY395</f>
        <v>-13.6</v>
      </c>
      <c r="CP394" s="40">
        <f>'Datastream-M'!BZ395</f>
        <v>-23.2</v>
      </c>
      <c r="CR394">
        <f>'Datastream-M'!CB395</f>
        <v>-11.7</v>
      </c>
      <c r="CS394">
        <f>'Datastream-M'!CC395</f>
        <v>-4.9000000000000004</v>
      </c>
      <c r="CT394">
        <f>'Datastream-M'!CD395</f>
        <v>-30</v>
      </c>
      <c r="CU394">
        <f>'Datastream-M'!CE395</f>
        <v>38235</v>
      </c>
      <c r="CV394">
        <f>'Datastream-M'!CF395</f>
        <v>1374863</v>
      </c>
      <c r="CX394">
        <f>'Datastream-M'!CG395</f>
        <v>114.5</v>
      </c>
      <c r="CY394">
        <f>'Datastream-M'!CH395</f>
        <v>103.5</v>
      </c>
      <c r="CZ394">
        <f>'Datastream-M'!CI395</f>
        <v>114.7</v>
      </c>
      <c r="DA394">
        <f>'Datastream-M'!CJ395</f>
        <v>120</v>
      </c>
      <c r="DB394">
        <f>'Datastream-M'!CK395</f>
        <v>-12.3</v>
      </c>
      <c r="DC394">
        <f>'Datastream-M'!CL395</f>
        <v>-25.2</v>
      </c>
      <c r="DD394">
        <f>'Datastream-M'!CM395</f>
        <v>-7.5</v>
      </c>
      <c r="DE394">
        <f>'Datastream-M'!CN395</f>
        <v>68.5</v>
      </c>
      <c r="DF394">
        <f>'Datastream-M'!CO395</f>
        <v>70.7</v>
      </c>
      <c r="DI394">
        <f>'Datastream-M'!CR395</f>
        <v>18.489999999999998</v>
      </c>
      <c r="DK394">
        <f>'Datastream-M'!CW395</f>
        <v>4.04</v>
      </c>
      <c r="DL394">
        <f>'Datastream-M'!CX395</f>
        <v>144.30000000000001</v>
      </c>
      <c r="DM394">
        <f>'Datastream-M'!CY395</f>
        <v>129.19999999999999</v>
      </c>
      <c r="DO394">
        <f>'Datastream-M'!DA395</f>
        <v>-12.6</v>
      </c>
      <c r="DP394">
        <f>'Datastream-M'!DB395</f>
        <v>100.4</v>
      </c>
      <c r="DS394">
        <f>'Datastream-M'!DG395</f>
        <v>81</v>
      </c>
      <c r="DT394">
        <f>'Datastream-M'!DH395</f>
        <v>35.9</v>
      </c>
      <c r="DU394">
        <f>'Datastream-M'!DI395</f>
        <v>40.6</v>
      </c>
      <c r="DW394" s="19">
        <f>'[8]weltindexip-usd'!B274</f>
        <v>1.7294729774441508</v>
      </c>
      <c r="DY394">
        <v>0</v>
      </c>
      <c r="EA394" t="str">
        <f>'Datastream-M'!DM395</f>
        <v>#NA</v>
      </c>
      <c r="EB394">
        <f>'Datastream-M'!DN395</f>
        <v>5.1925210000000002</v>
      </c>
      <c r="EF394" s="1">
        <f>'Datastream-M'!DQ395</f>
        <v>71.3</v>
      </c>
    </row>
    <row r="395" spans="1:136">
      <c r="A395" s="3">
        <v>33892</v>
      </c>
      <c r="B395" t="str">
        <f>'Datastream-M'!B396</f>
        <v>#NA</v>
      </c>
      <c r="C395">
        <f>'Datastream-M'!C396</f>
        <v>83.1</v>
      </c>
      <c r="D395">
        <f>'Datastream-M'!D396</f>
        <v>81.099999999999994</v>
      </c>
      <c r="E395">
        <f>'Datastream-M'!E396</f>
        <v>85.1</v>
      </c>
      <c r="F395">
        <f>'Datastream-M'!F396</f>
        <v>55.6</v>
      </c>
      <c r="G395">
        <f>'Datastream-M'!G396</f>
        <v>1.320589</v>
      </c>
      <c r="H395">
        <f>'Datastream-M'!H396</f>
        <v>297.3</v>
      </c>
      <c r="I395">
        <f>'Datastream-M'!I396</f>
        <v>590.5</v>
      </c>
      <c r="J395">
        <f>'Datastream-M'!J396</f>
        <v>8.9459999999999997</v>
      </c>
      <c r="K395">
        <f>'Datastream-M'!K396</f>
        <v>7.5</v>
      </c>
      <c r="L395">
        <f>'Datastream-M'!L396</f>
        <v>1492.3</v>
      </c>
      <c r="M395">
        <f>'Datastream-M'!M396</f>
        <v>301522</v>
      </c>
      <c r="N395">
        <f>'Datastream-M'!N396</f>
        <v>70.400000000000006</v>
      </c>
      <c r="O395">
        <f>'Datastream-M'!O396</f>
        <v>1040</v>
      </c>
      <c r="P395">
        <f>'Datastream-M'!P396</f>
        <v>7.9</v>
      </c>
      <c r="Q395">
        <f>'Datastream-M'!Q396</f>
        <v>6.5</v>
      </c>
      <c r="R395">
        <f>'Datastream-M'!R396</f>
        <v>36.799999999999997</v>
      </c>
      <c r="S395" s="1">
        <f>'[2]Deutschland Monatsdaten'!C395</f>
        <v>-1.2101155566669712</v>
      </c>
      <c r="T395" s="1">
        <v>2.7114224930903723</v>
      </c>
      <c r="U395">
        <f>'Datastream-M'!BL396</f>
        <v>28.6</v>
      </c>
      <c r="V395" s="39">
        <f t="shared" si="18"/>
        <v>34.457831325301207</v>
      </c>
      <c r="W395">
        <f>'Datastream-M'!BM396</f>
        <v>26.31</v>
      </c>
      <c r="X395" s="39">
        <f t="shared" si="19"/>
        <v>31.968408262454435</v>
      </c>
      <c r="Y395">
        <f>'Datastream-M'!W396</f>
        <v>-64.900000000000006</v>
      </c>
      <c r="Z395">
        <f>'Datastream-M'!X396</f>
        <v>35.5</v>
      </c>
      <c r="AA395" s="42">
        <f>'Datastream-M'!Y396</f>
        <v>-17</v>
      </c>
      <c r="AB395">
        <f>'Datastream-M'!Z396</f>
        <v>104.6</v>
      </c>
      <c r="AE395">
        <f>'Datastream-M'!AC396</f>
        <v>1.320589</v>
      </c>
      <c r="AF395">
        <f t="shared" si="20"/>
        <v>83</v>
      </c>
      <c r="AG395">
        <f t="shared" si="21"/>
        <v>82.3</v>
      </c>
      <c r="AH395">
        <f>'Datastream-M'!AD396</f>
        <v>76.099999999999994</v>
      </c>
      <c r="AI395">
        <f>'Datastream-M'!AE396</f>
        <v>-52.2</v>
      </c>
      <c r="AJ395">
        <f>'Datastream-M'!AF396</f>
        <v>100.607533</v>
      </c>
      <c r="AK395">
        <f>'Datastream-M'!AG396</f>
        <v>20.309999999999999</v>
      </c>
      <c r="AL395">
        <f>'Datastream-M'!AH396</f>
        <v>69.5</v>
      </c>
      <c r="AM395">
        <f>'Datastream-M'!AI396</f>
        <v>35.5</v>
      </c>
      <c r="AN395">
        <f>'Datastream-M'!AJ396</f>
        <v>8.1999999999999993</v>
      </c>
      <c r="AO395">
        <f>'Datastream-M'!AK396</f>
        <v>44.6</v>
      </c>
      <c r="AP395">
        <f>'Datastream-M'!AL396</f>
        <v>-21.7</v>
      </c>
      <c r="AQ395" s="2">
        <f>'Datastream-M'!AM396</f>
        <v>71.444299999999998</v>
      </c>
      <c r="AR395" s="2">
        <f>'Datastream-M'!AN396</f>
        <v>96.7864</v>
      </c>
      <c r="AS395">
        <f>'Datastream-M'!AO396</f>
        <v>21.3</v>
      </c>
      <c r="AT395">
        <f>'Datastream-M'!AP396</f>
        <v>90.7</v>
      </c>
      <c r="AU395" s="8">
        <f>'West-Deutschland-Q'!AO396</f>
        <v>104.7</v>
      </c>
      <c r="AV395" s="19">
        <f>'[5]Deutschland Monatsdaten'!K395</f>
        <v>7.6146642187593674</v>
      </c>
      <c r="AW395" s="1">
        <f>'[5]Deutschland Monatsdaten'!J395</f>
        <v>-1.3620359038971181</v>
      </c>
      <c r="AX395">
        <f>'Datastream-M'!AR396</f>
        <v>-53.9</v>
      </c>
      <c r="AY395">
        <f>'Datastream-M'!AS396</f>
        <v>-16.8</v>
      </c>
      <c r="AZ395">
        <f>'Datastream-M'!AT396</f>
        <v>77.400000000000006</v>
      </c>
      <c r="BA395">
        <v>3418422.9</v>
      </c>
      <c r="BB395">
        <v>4925466.9000000004</v>
      </c>
      <c r="BC395">
        <v>9907175.5</v>
      </c>
      <c r="BD395">
        <v>-39668.58</v>
      </c>
      <c r="BE395">
        <f>'Datastream-M'!AU396</f>
        <v>96.96</v>
      </c>
      <c r="BF395">
        <f>'Datastream-M'!AV396</f>
        <v>82.4</v>
      </c>
      <c r="BG395">
        <f>'Datastream-M'!AW396</f>
        <v>104.9</v>
      </c>
      <c r="BH395" s="1">
        <f>'Datastream-M'!AX396</f>
        <v>40</v>
      </c>
      <c r="BI395" s="1">
        <f>'Datastream-M'!AY396</f>
        <v>42.7</v>
      </c>
      <c r="BJ395" s="1">
        <f>'Datastream-M'!AZ396</f>
        <v>56.2</v>
      </c>
      <c r="BK395">
        <f>'Datastream-M'!BA396</f>
        <v>53.7</v>
      </c>
      <c r="BL395">
        <f>'Datastream-M'!BB396</f>
        <v>58</v>
      </c>
      <c r="BM395" s="26">
        <f>'Datastream-M'!BC396</f>
        <v>82.9</v>
      </c>
      <c r="BN395" s="26">
        <f>'Datastream-M'!BD396</f>
        <v>109</v>
      </c>
      <c r="BO395">
        <f>'Datastream-M'!AV395</f>
        <v>82.3</v>
      </c>
      <c r="BP395" s="38">
        <f t="shared" si="22"/>
        <v>83</v>
      </c>
      <c r="BQ395" s="30">
        <f t="shared" si="23"/>
        <v>15.379501116547237</v>
      </c>
      <c r="BS395" s="32" t="str">
        <f>'Datastream-M'!BF396</f>
        <v>#NA</v>
      </c>
      <c r="BT395">
        <f>'Datastream-M'!BE396</f>
        <v>-28.4</v>
      </c>
      <c r="BU395" s="40">
        <f>'Datastream-M'!CS396</f>
        <v>99.2</v>
      </c>
      <c r="BV395" s="40">
        <f>'Datastream-M'!CT396</f>
        <v>112.3</v>
      </c>
      <c r="BX395" s="41">
        <f>'Datastream-M'!BG396</f>
        <v>6.8</v>
      </c>
      <c r="BY395" s="41">
        <f>'Datastream-M'!BH396</f>
        <v>4.6900000000000004</v>
      </c>
      <c r="BZ395" s="40">
        <f>'Datastream-M'!BI396</f>
        <v>103</v>
      </c>
      <c r="CA395">
        <f>'Datastream-M'!BN396</f>
        <v>-46.1</v>
      </c>
      <c r="CB395">
        <f>'Datastream-M'!BO396</f>
        <v>-34.5</v>
      </c>
      <c r="CC395">
        <f>'Datastream-M'!BP396</f>
        <v>61.9</v>
      </c>
      <c r="CD395" t="str">
        <f>'Datastream-M'!BQ396</f>
        <v>#NA</v>
      </c>
      <c r="CE395" s="1">
        <v>-0.4855241444857929</v>
      </c>
      <c r="CF395" s="1">
        <v>0.64687455478876532</v>
      </c>
      <c r="CH395" t="str">
        <f>'Datastream-M'!BR396</f>
        <v>#NA</v>
      </c>
      <c r="CJ395">
        <f>'Datastream-M'!BT396</f>
        <v>-9.8000000000000007</v>
      </c>
      <c r="CK395">
        <f>'Datastream-M'!BU396</f>
        <v>-4.3</v>
      </c>
      <c r="CL395" t="str">
        <f>'Datastream-M'!BV396</f>
        <v>#NA</v>
      </c>
      <c r="CN395">
        <f>'Datastream-M'!BX396</f>
        <v>-14.2</v>
      </c>
      <c r="CO395">
        <f>'Datastream-M'!BY396</f>
        <v>-20</v>
      </c>
      <c r="CP395" s="40">
        <f>'Datastream-M'!BZ396</f>
        <v>-31.3</v>
      </c>
      <c r="CR395">
        <f>'Datastream-M'!CB396</f>
        <v>-13.8</v>
      </c>
      <c r="CS395">
        <f>'Datastream-M'!CC396</f>
        <v>-6.1</v>
      </c>
      <c r="CT395">
        <f>'Datastream-M'!CD396</f>
        <v>-31.5</v>
      </c>
      <c r="CU395">
        <f>'Datastream-M'!CE396</f>
        <v>38177</v>
      </c>
      <c r="CV395">
        <f>'Datastream-M'!CF396</f>
        <v>1385773</v>
      </c>
      <c r="CX395">
        <f>'Datastream-M'!CG396</f>
        <v>116.5</v>
      </c>
      <c r="CY395">
        <f>'Datastream-M'!CH396</f>
        <v>109.9</v>
      </c>
      <c r="CZ395">
        <f>'Datastream-M'!CI396</f>
        <v>117.2</v>
      </c>
      <c r="DA395">
        <f>'Datastream-M'!CJ396</f>
        <v>119.4</v>
      </c>
      <c r="DB395">
        <f>'Datastream-M'!CK396</f>
        <v>-13.3</v>
      </c>
      <c r="DC395">
        <f>'Datastream-M'!CL396</f>
        <v>-27.3</v>
      </c>
      <c r="DD395">
        <f>'Datastream-M'!CM396</f>
        <v>-9.8000000000000007</v>
      </c>
      <c r="DE395">
        <f>'Datastream-M'!CN396</f>
        <v>68</v>
      </c>
      <c r="DF395">
        <f>'Datastream-M'!CO396</f>
        <v>70.5</v>
      </c>
      <c r="DI395">
        <f>'Datastream-M'!CR396</f>
        <v>20.7</v>
      </c>
      <c r="DK395">
        <f>'Datastream-M'!CW396</f>
        <v>4.04</v>
      </c>
      <c r="DL395">
        <f>'Datastream-M'!CX396</f>
        <v>146.6</v>
      </c>
      <c r="DM395">
        <f>'Datastream-M'!CY396</f>
        <v>136.69999999999999</v>
      </c>
      <c r="DO395">
        <f>'Datastream-M'!DA396</f>
        <v>-15.6</v>
      </c>
      <c r="DP395">
        <f>'Datastream-M'!DB396</f>
        <v>101.2</v>
      </c>
      <c r="DS395">
        <f>'Datastream-M'!DG396</f>
        <v>75.099999999999994</v>
      </c>
      <c r="DT395">
        <f>'Datastream-M'!DH396</f>
        <v>31.4</v>
      </c>
      <c r="DU395">
        <f>'Datastream-M'!DI396</f>
        <v>38.1</v>
      </c>
      <c r="DW395" s="19">
        <f>'[8]weltindexip-usd'!B275</f>
        <v>1.7279835046797223</v>
      </c>
      <c r="DY395">
        <v>0</v>
      </c>
      <c r="EA395" t="str">
        <f>'Datastream-M'!DM396</f>
        <v>#NA</v>
      </c>
      <c r="EB395">
        <f>'Datastream-M'!DN396</f>
        <v>5.3110710000000001</v>
      </c>
      <c r="EF395" s="1">
        <f>'Datastream-M'!DQ396</f>
        <v>71.2</v>
      </c>
    </row>
    <row r="396" spans="1:136">
      <c r="A396" s="3">
        <v>33923</v>
      </c>
      <c r="B396" t="str">
        <f>'Datastream-M'!B397</f>
        <v>#NA</v>
      </c>
      <c r="C396">
        <f>'Datastream-M'!C397</f>
        <v>81.7</v>
      </c>
      <c r="D396">
        <f>'Datastream-M'!D397</f>
        <v>79</v>
      </c>
      <c r="E396">
        <f>'Datastream-M'!E397</f>
        <v>84.4</v>
      </c>
      <c r="F396">
        <f>'Datastream-M'!F397</f>
        <v>56.2</v>
      </c>
      <c r="G396">
        <f>'Datastream-M'!G397</f>
        <v>1.2324790000000001</v>
      </c>
      <c r="H396">
        <f>'Datastream-M'!H397</f>
        <v>327</v>
      </c>
      <c r="I396">
        <f>'Datastream-M'!I397</f>
        <v>594.6</v>
      </c>
      <c r="J396">
        <f>'Datastream-M'!J397</f>
        <v>8.9450000000000003</v>
      </c>
      <c r="K396">
        <f>'Datastream-M'!K397</f>
        <v>7.4</v>
      </c>
      <c r="L396">
        <f>'Datastream-M'!L397</f>
        <v>1544.3</v>
      </c>
      <c r="M396">
        <f>'Datastream-M'!M397</f>
        <v>285730</v>
      </c>
      <c r="N396">
        <f>'Datastream-M'!N397</f>
        <v>69.3</v>
      </c>
      <c r="O396">
        <f>'Datastream-M'!O397</f>
        <v>913</v>
      </c>
      <c r="P396">
        <f>'Datastream-M'!P397</f>
        <v>8</v>
      </c>
      <c r="Q396">
        <f>'Datastream-M'!Q397</f>
        <v>6.1</v>
      </c>
      <c r="R396">
        <f>'Datastream-M'!R397</f>
        <v>38.6</v>
      </c>
      <c r="S396" s="1">
        <f>'[2]Deutschland Monatsdaten'!C396</f>
        <v>-1.3928066488467608</v>
      </c>
      <c r="T396" s="1">
        <v>2.6806841605187315</v>
      </c>
      <c r="U396">
        <f>'Datastream-M'!BL397</f>
        <v>26.81</v>
      </c>
      <c r="V396" s="39">
        <f t="shared" si="18"/>
        <v>32.340168878166466</v>
      </c>
      <c r="W396">
        <f>'Datastream-M'!BM397</f>
        <v>25.92</v>
      </c>
      <c r="X396" s="39">
        <f t="shared" si="19"/>
        <v>31.456310679611647</v>
      </c>
      <c r="Y396">
        <f>'Datastream-M'!W397</f>
        <v>-65.8</v>
      </c>
      <c r="Z396">
        <f>'Datastream-M'!X397</f>
        <v>38.200000000000003</v>
      </c>
      <c r="AA396" s="42">
        <f>'Datastream-M'!Y397</f>
        <v>-17.399999999999999</v>
      </c>
      <c r="AB396">
        <f>'Datastream-M'!Z397</f>
        <v>103.3</v>
      </c>
      <c r="AE396">
        <f>'Datastream-M'!AC397</f>
        <v>1.2324790000000001</v>
      </c>
      <c r="AF396">
        <f t="shared" si="20"/>
        <v>82.899999999999991</v>
      </c>
      <c r="AG396">
        <f t="shared" si="21"/>
        <v>82.40000000000002</v>
      </c>
      <c r="AH396">
        <f>'Datastream-M'!AD397</f>
        <v>74.900000000000006</v>
      </c>
      <c r="AI396">
        <f>'Datastream-M'!AE397</f>
        <v>-55.5</v>
      </c>
      <c r="AJ396">
        <f>'Datastream-M'!AF397</f>
        <v>100.363196</v>
      </c>
      <c r="AK396">
        <f>'Datastream-M'!AG397</f>
        <v>19.2</v>
      </c>
      <c r="AL396">
        <f>'Datastream-M'!AH397</f>
        <v>69.7</v>
      </c>
      <c r="AM396">
        <f>'Datastream-M'!AI397</f>
        <v>38.200000000000003</v>
      </c>
      <c r="AN396">
        <f>'Datastream-M'!AJ397</f>
        <v>8</v>
      </c>
      <c r="AO396">
        <f>'Datastream-M'!AK397</f>
        <v>47.3</v>
      </c>
      <c r="AP396">
        <f>'Datastream-M'!AL397</f>
        <v>-26.7</v>
      </c>
      <c r="AQ396" s="2">
        <f>'Datastream-M'!AM397</f>
        <v>71.323300000000003</v>
      </c>
      <c r="AR396" s="2">
        <f>'Datastream-M'!AN397</f>
        <v>96.466499999999996</v>
      </c>
      <c r="AS396">
        <f>'Datastream-M'!AO397</f>
        <v>25</v>
      </c>
      <c r="AT396">
        <f>'Datastream-M'!AP397</f>
        <v>76.5</v>
      </c>
      <c r="AU396" s="8">
        <f>'West-Deutschland-Q'!AO397</f>
        <v>101.9</v>
      </c>
      <c r="AV396" s="19">
        <f>'[5]Deutschland Monatsdaten'!K396</f>
        <v>7.6436450375732568</v>
      </c>
      <c r="AW396" s="1">
        <f>'[5]Deutschland Monatsdaten'!J396</f>
        <v>-1.4072428545047417</v>
      </c>
      <c r="AX396">
        <f>'Datastream-M'!AR397</f>
        <v>-59.3</v>
      </c>
      <c r="AY396">
        <f>'Datastream-M'!AS397</f>
        <v>-19.899999999999999</v>
      </c>
      <c r="AZ396">
        <f>'Datastream-M'!AT397</f>
        <v>73.5</v>
      </c>
      <c r="BA396">
        <v>3478024.2</v>
      </c>
      <c r="BB396">
        <v>5825963.9000000004</v>
      </c>
      <c r="BC396">
        <v>9766908.1999999993</v>
      </c>
      <c r="BD396">
        <v>-50713.51</v>
      </c>
      <c r="BE396">
        <f>'Datastream-M'!AU397</f>
        <v>95.43</v>
      </c>
      <c r="BF396">
        <f>'Datastream-M'!AV397</f>
        <v>82.7</v>
      </c>
      <c r="BG396">
        <f>'Datastream-M'!AW397</f>
        <v>105.3</v>
      </c>
      <c r="BH396" s="1">
        <f>'Datastream-M'!AX397</f>
        <v>37.700000000000003</v>
      </c>
      <c r="BI396" s="1">
        <f>'Datastream-M'!AY397</f>
        <v>40.6</v>
      </c>
      <c r="BJ396" s="1">
        <f>'Datastream-M'!AZ397</f>
        <v>55.5</v>
      </c>
      <c r="BK396">
        <f>'Datastream-M'!BA397</f>
        <v>55.3</v>
      </c>
      <c r="BL396">
        <f>'Datastream-M'!BB397</f>
        <v>55.7</v>
      </c>
      <c r="BM396" s="26">
        <f>'Datastream-M'!BC397</f>
        <v>83</v>
      </c>
      <c r="BN396" s="26">
        <f>'Datastream-M'!BD397</f>
        <v>109.1</v>
      </c>
      <c r="BO396">
        <f>'Datastream-M'!AV396</f>
        <v>82.4</v>
      </c>
      <c r="BP396" s="38">
        <f t="shared" si="22"/>
        <v>82.9</v>
      </c>
      <c r="BQ396" s="30">
        <f t="shared" si="23"/>
        <v>15.578358738769584</v>
      </c>
      <c r="BS396" s="32" t="str">
        <f>'Datastream-M'!BF397</f>
        <v>#NA</v>
      </c>
      <c r="BT396">
        <f>'Datastream-M'!BE397</f>
        <v>-28.8</v>
      </c>
      <c r="BU396" s="40">
        <f>'Datastream-M'!CS397</f>
        <v>98.6</v>
      </c>
      <c r="BV396" s="40">
        <f>'Datastream-M'!CT397</f>
        <v>109.9</v>
      </c>
      <c r="BX396" s="41">
        <f>'Datastream-M'!BG397</f>
        <v>6.44</v>
      </c>
      <c r="BY396" s="41">
        <f>'Datastream-M'!BH397</f>
        <v>4.66</v>
      </c>
      <c r="BZ396" s="40">
        <f>'Datastream-M'!BI397</f>
        <v>105.1</v>
      </c>
      <c r="CA396">
        <f>'Datastream-M'!BN397</f>
        <v>-50.3</v>
      </c>
      <c r="CB396">
        <f>'Datastream-M'!BO397</f>
        <v>-39.4</v>
      </c>
      <c r="CC396">
        <f>'Datastream-M'!BP397</f>
        <v>60.5</v>
      </c>
      <c r="CD396" t="str">
        <f>'Datastream-M'!BQ397</f>
        <v>#NA</v>
      </c>
      <c r="CE396" s="1">
        <v>-0.72867043649491359</v>
      </c>
      <c r="CF396" s="1">
        <v>0.66136567696661708</v>
      </c>
      <c r="CH396" t="str">
        <f>'Datastream-M'!BR397</f>
        <v>#NA</v>
      </c>
      <c r="CJ396">
        <f>'Datastream-M'!BT397</f>
        <v>-7.2</v>
      </c>
      <c r="CK396">
        <f>'Datastream-M'!BU397</f>
        <v>2.7</v>
      </c>
      <c r="CL396" t="str">
        <f>'Datastream-M'!BV397</f>
        <v>#NA</v>
      </c>
      <c r="CN396">
        <f>'Datastream-M'!BX397</f>
        <v>-17.3</v>
      </c>
      <c r="CO396">
        <f>'Datastream-M'!BY397</f>
        <v>-22.5</v>
      </c>
      <c r="CP396" s="40">
        <f>'Datastream-M'!BZ397</f>
        <v>-35.9</v>
      </c>
      <c r="CR396">
        <f>'Datastream-M'!CB397</f>
        <v>-24.4</v>
      </c>
      <c r="CS396">
        <f>'Datastream-M'!CC397</f>
        <v>-11.5</v>
      </c>
      <c r="CT396">
        <f>'Datastream-M'!CD397</f>
        <v>-20.3</v>
      </c>
      <c r="CU396">
        <f>'Datastream-M'!CE397</f>
        <v>38130</v>
      </c>
      <c r="CV396">
        <f>'Datastream-M'!CF397</f>
        <v>1396858</v>
      </c>
      <c r="CX396">
        <f>'Datastream-M'!CG397</f>
        <v>116.6</v>
      </c>
      <c r="CY396">
        <f>'Datastream-M'!CH397</f>
        <v>111.5</v>
      </c>
      <c r="CZ396">
        <f>'Datastream-M'!CI397</f>
        <v>114.4</v>
      </c>
      <c r="DA396">
        <f>'Datastream-M'!CJ397</f>
        <v>121.2</v>
      </c>
      <c r="DB396">
        <f>'Datastream-M'!CK397</f>
        <v>-10.9</v>
      </c>
      <c r="DC396">
        <f>'Datastream-M'!CL397</f>
        <v>-25.6</v>
      </c>
      <c r="DD396">
        <f>'Datastream-M'!CM397</f>
        <v>-7.2</v>
      </c>
      <c r="DE396">
        <f>'Datastream-M'!CN397</f>
        <v>68.7</v>
      </c>
      <c r="DF396">
        <f>'Datastream-M'!CO397</f>
        <v>71</v>
      </c>
      <c r="DI396">
        <f>'Datastream-M'!CR397</f>
        <v>20.170000000000002</v>
      </c>
      <c r="DK396">
        <f>'Datastream-M'!CW397</f>
        <v>4.29</v>
      </c>
      <c r="DL396">
        <f>'Datastream-M'!CX397</f>
        <v>146.30000000000001</v>
      </c>
      <c r="DM396">
        <f>'Datastream-M'!CY397</f>
        <v>138.30000000000001</v>
      </c>
      <c r="DO396">
        <f>'Datastream-M'!DA397</f>
        <v>-15.2</v>
      </c>
      <c r="DP396">
        <f>'Datastream-M'!DB397</f>
        <v>98.5</v>
      </c>
      <c r="DS396">
        <f>'Datastream-M'!DG397</f>
        <v>72.599999999999994</v>
      </c>
      <c r="DT396">
        <f>'Datastream-M'!DH397</f>
        <v>34.1</v>
      </c>
      <c r="DU396">
        <f>'Datastream-M'!DI397</f>
        <v>38.9</v>
      </c>
      <c r="DW396" s="19">
        <f>'[8]weltindexip-usd'!B276</f>
        <v>1.7194408956944138</v>
      </c>
      <c r="DY396">
        <v>100</v>
      </c>
      <c r="EA396" t="str">
        <f>'Datastream-M'!DM397</f>
        <v>#NA</v>
      </c>
      <c r="EB396">
        <f>'Datastream-M'!DN397</f>
        <v>5.4743959999999996</v>
      </c>
      <c r="EF396" s="1">
        <f>'Datastream-M'!DQ397</f>
        <v>70.099999999999994</v>
      </c>
    </row>
    <row r="397" spans="1:136">
      <c r="A397" s="3">
        <v>33953</v>
      </c>
      <c r="B397" t="str">
        <f>'Datastream-M'!B398</f>
        <v>#NA</v>
      </c>
      <c r="C397">
        <f>'Datastream-M'!C398</f>
        <v>82.7</v>
      </c>
      <c r="D397">
        <f>'Datastream-M'!D398</f>
        <v>79.900000000000006</v>
      </c>
      <c r="E397">
        <f>'Datastream-M'!E398</f>
        <v>85.6</v>
      </c>
      <c r="F397">
        <f>'Datastream-M'!F398</f>
        <v>57.4</v>
      </c>
      <c r="G397">
        <f>'Datastream-M'!G398</f>
        <v>1.23766</v>
      </c>
      <c r="H397">
        <f>'Datastream-M'!H398</f>
        <v>331.9</v>
      </c>
      <c r="I397">
        <f>'Datastream-M'!I398</f>
        <v>589.79999999999995</v>
      </c>
      <c r="J397">
        <f>'Datastream-M'!J398</f>
        <v>9.0310000000000006</v>
      </c>
      <c r="K397">
        <f>'Datastream-M'!K398</f>
        <v>7.3</v>
      </c>
      <c r="L397">
        <f>'Datastream-M'!L398</f>
        <v>1545.1</v>
      </c>
      <c r="M397">
        <f>'Datastream-M'!M398</f>
        <v>291784</v>
      </c>
      <c r="N397">
        <f>'Datastream-M'!N398</f>
        <v>68.3</v>
      </c>
      <c r="O397">
        <f>'Datastream-M'!O398</f>
        <v>1050</v>
      </c>
      <c r="P397">
        <f>'Datastream-M'!P398</f>
        <v>8.1</v>
      </c>
      <c r="Q397">
        <f>'Datastream-M'!Q398</f>
        <v>7.3</v>
      </c>
      <c r="R397">
        <f>'Datastream-M'!R398</f>
        <v>32.6</v>
      </c>
      <c r="S397" s="1">
        <f>'[2]Deutschland Monatsdaten'!C397</f>
        <v>-1.4987651316299793</v>
      </c>
      <c r="T397" s="1">
        <v>2.6442741153992642</v>
      </c>
      <c r="U397">
        <f>'Datastream-M'!BL398</f>
        <v>27.35</v>
      </c>
      <c r="V397" s="39">
        <f t="shared" si="18"/>
        <v>32.951807228915662</v>
      </c>
      <c r="W397">
        <f>'Datastream-M'!BM398</f>
        <v>26.9</v>
      </c>
      <c r="X397" s="39">
        <f t="shared" si="19"/>
        <v>32.527206771463121</v>
      </c>
      <c r="Y397">
        <f>'Datastream-M'!W398</f>
        <v>-66.400000000000006</v>
      </c>
      <c r="Z397">
        <f>'Datastream-M'!X398</f>
        <v>38.200000000000003</v>
      </c>
      <c r="AA397" s="42">
        <f>'Datastream-M'!Y398</f>
        <v>-14.6</v>
      </c>
      <c r="AB397">
        <f>'Datastream-M'!Z398</f>
        <v>104.1</v>
      </c>
      <c r="AE397">
        <f>'Datastream-M'!AC398</f>
        <v>1.23766</v>
      </c>
      <c r="AF397">
        <f t="shared" si="20"/>
        <v>83</v>
      </c>
      <c r="AG397">
        <f t="shared" si="21"/>
        <v>82.699999999999989</v>
      </c>
      <c r="AH397">
        <f>'Datastream-M'!AD398</f>
        <v>74.400000000000006</v>
      </c>
      <c r="AI397">
        <f>'Datastream-M'!AE398</f>
        <v>-54.4</v>
      </c>
      <c r="AJ397">
        <f>'Datastream-M'!AF398</f>
        <v>100.485437</v>
      </c>
      <c r="AK397">
        <f>'Datastream-M'!AG398</f>
        <v>18.27</v>
      </c>
      <c r="AL397">
        <f>'Datastream-M'!AH398</f>
        <v>69.7</v>
      </c>
      <c r="AM397">
        <f>'Datastream-M'!AI398</f>
        <v>38.200000000000003</v>
      </c>
      <c r="AN397">
        <f>'Datastream-M'!AJ398</f>
        <v>9.3000000000000007</v>
      </c>
      <c r="AO397">
        <f>'Datastream-M'!AK398</f>
        <v>38.799999999999997</v>
      </c>
      <c r="AP397">
        <f>'Datastream-M'!AL398</f>
        <v>-25.1</v>
      </c>
      <c r="AQ397" s="2">
        <f>'Datastream-M'!AM398</f>
        <v>71.286699999999996</v>
      </c>
      <c r="AR397" s="2">
        <f>'Datastream-M'!AN398</f>
        <v>96.264799999999994</v>
      </c>
      <c r="AS397">
        <f>'Datastream-M'!AO398</f>
        <v>4.7</v>
      </c>
      <c r="AT397">
        <f>'Datastream-M'!AP398</f>
        <v>72</v>
      </c>
      <c r="AU397" s="8">
        <f>'West-Deutschland-Q'!AO398</f>
        <v>101.1</v>
      </c>
      <c r="AV397" s="19">
        <f>'[5]Deutschland Monatsdaten'!K397</f>
        <v>7.6665223317655995</v>
      </c>
      <c r="AW397" s="1">
        <f>'[5]Deutschland Monatsdaten'!J397</f>
        <v>-1.4001226486514147</v>
      </c>
      <c r="AX397">
        <f>'Datastream-M'!AR398</f>
        <v>-62.2</v>
      </c>
      <c r="AY397">
        <f>'Datastream-M'!AS398</f>
        <v>-22.7</v>
      </c>
      <c r="AZ397">
        <f>'Datastream-M'!AT398</f>
        <v>73.5</v>
      </c>
      <c r="BA397">
        <v>3515194.6</v>
      </c>
      <c r="BB397">
        <v>5404345.5</v>
      </c>
      <c r="BC397">
        <v>18489146</v>
      </c>
      <c r="BD397">
        <v>-39304.03</v>
      </c>
      <c r="BE397">
        <f>'Datastream-M'!AU398</f>
        <v>96.44</v>
      </c>
      <c r="BF397">
        <f>'Datastream-M'!AV398</f>
        <v>82.6</v>
      </c>
      <c r="BG397">
        <f>'Datastream-M'!AW398</f>
        <v>105.4</v>
      </c>
      <c r="BH397" s="1">
        <f>'Datastream-M'!AX398</f>
        <v>35.9</v>
      </c>
      <c r="BI397" s="1">
        <f>'Datastream-M'!AY398</f>
        <v>39.200000000000003</v>
      </c>
      <c r="BJ397" s="1">
        <f>'Datastream-M'!AZ398</f>
        <v>56.1</v>
      </c>
      <c r="BK397">
        <f>'Datastream-M'!BA398</f>
        <v>56.7</v>
      </c>
      <c r="BL397">
        <f>'Datastream-M'!BB398</f>
        <v>55.7</v>
      </c>
      <c r="BM397" s="26">
        <f>'Datastream-M'!BC398</f>
        <v>83</v>
      </c>
      <c r="BN397" s="26">
        <f>'Datastream-M'!BD398</f>
        <v>108.6</v>
      </c>
      <c r="BO397">
        <f>'Datastream-M'!AV397</f>
        <v>82.7</v>
      </c>
      <c r="BP397" s="38">
        <f t="shared" si="22"/>
        <v>83</v>
      </c>
      <c r="BQ397" s="30">
        <f t="shared" si="23"/>
        <v>14.761727776610702</v>
      </c>
      <c r="BS397" s="32" t="str">
        <f>'Datastream-M'!BF398</f>
        <v>#NA</v>
      </c>
      <c r="BT397">
        <f>'Datastream-M'!BE398</f>
        <v>-26</v>
      </c>
      <c r="BU397" s="40">
        <f>'Datastream-M'!CS398</f>
        <v>99.4</v>
      </c>
      <c r="BV397" s="40">
        <f>'Datastream-M'!CT398</f>
        <v>110.6</v>
      </c>
      <c r="BX397" s="41">
        <f>'Datastream-M'!BG398</f>
        <v>6.98</v>
      </c>
      <c r="BY397" s="41">
        <f>'Datastream-M'!BH398</f>
        <v>4.5199999999999996</v>
      </c>
      <c r="BZ397" s="40">
        <f>'Datastream-M'!BI398</f>
        <v>112.7</v>
      </c>
      <c r="CA397">
        <f>'Datastream-M'!BN398</f>
        <v>-41.7</v>
      </c>
      <c r="CB397">
        <f>'Datastream-M'!BO398</f>
        <v>-36</v>
      </c>
      <c r="CC397">
        <f>'Datastream-M'!BP398</f>
        <v>58.4</v>
      </c>
      <c r="CD397" t="str">
        <f>'Datastream-M'!BQ398</f>
        <v>#NA</v>
      </c>
      <c r="CE397" s="1">
        <v>-0.75575007708847097</v>
      </c>
      <c r="CF397" s="1">
        <v>0.66345188323382331</v>
      </c>
      <c r="CH397" t="str">
        <f>'Datastream-M'!BR398</f>
        <v>#NA</v>
      </c>
      <c r="CJ397">
        <f>'Datastream-M'!BT398</f>
        <v>-7.7</v>
      </c>
      <c r="CK397">
        <f>'Datastream-M'!BU398</f>
        <v>2.1</v>
      </c>
      <c r="CL397" t="str">
        <f>'Datastream-M'!BV398</f>
        <v>#NA</v>
      </c>
      <c r="CN397">
        <f>'Datastream-M'!BX398</f>
        <v>-14.8</v>
      </c>
      <c r="CO397">
        <f>'Datastream-M'!BY398</f>
        <v>-18.5</v>
      </c>
      <c r="CP397" s="40">
        <f>'Datastream-M'!BZ398</f>
        <v>-33.799999999999997</v>
      </c>
      <c r="CR397">
        <f>'Datastream-M'!CB398</f>
        <v>-28.3</v>
      </c>
      <c r="CS397">
        <f>'Datastream-M'!CC398</f>
        <v>-19.600000000000001</v>
      </c>
      <c r="CT397">
        <f>'Datastream-M'!CD398</f>
        <v>-18.3</v>
      </c>
      <c r="CU397">
        <f>'Datastream-M'!CE398</f>
        <v>38090</v>
      </c>
      <c r="CV397">
        <f>'Datastream-M'!CF398</f>
        <v>1400278</v>
      </c>
      <c r="CX397">
        <f>'Datastream-M'!CG398</f>
        <v>129.1</v>
      </c>
      <c r="CY397">
        <f>'Datastream-M'!CH398</f>
        <v>118.5</v>
      </c>
      <c r="CZ397">
        <f>'Datastream-M'!CI398</f>
        <v>123.9</v>
      </c>
      <c r="DA397">
        <f>'Datastream-M'!CJ398</f>
        <v>139.19999999999999</v>
      </c>
      <c r="DB397">
        <f>'Datastream-M'!CK398</f>
        <v>-11</v>
      </c>
      <c r="DC397">
        <f>'Datastream-M'!CL398</f>
        <v>-26.3</v>
      </c>
      <c r="DD397">
        <f>'Datastream-M'!CM398</f>
        <v>-7.7</v>
      </c>
      <c r="DE397">
        <f>'Datastream-M'!CN398</f>
        <v>69.2</v>
      </c>
      <c r="DF397">
        <f>'Datastream-M'!CO398</f>
        <v>70.2</v>
      </c>
      <c r="DI397">
        <f>'Datastream-M'!CR398</f>
        <v>15.54</v>
      </c>
      <c r="DK397">
        <f>'Datastream-M'!CW398</f>
        <v>4.1900000000000004</v>
      </c>
      <c r="DL397">
        <f>'Datastream-M'!CX398</f>
        <v>162</v>
      </c>
      <c r="DM397">
        <f>'Datastream-M'!CY398</f>
        <v>146.9</v>
      </c>
      <c r="DO397">
        <f>'Datastream-M'!DA398</f>
        <v>-9.3000000000000007</v>
      </c>
      <c r="DP397">
        <f>'Datastream-M'!DB398</f>
        <v>96.7</v>
      </c>
      <c r="DS397">
        <f>'Datastream-M'!DG398</f>
        <v>78.900000000000006</v>
      </c>
      <c r="DT397">
        <f>'Datastream-M'!DH398</f>
        <v>34.799999999999997</v>
      </c>
      <c r="DU397">
        <f>'Datastream-M'!DI398</f>
        <v>37.5</v>
      </c>
      <c r="DW397" s="19">
        <f>'[8]weltindexip-usd'!B277</f>
        <v>1.7074548856231395</v>
      </c>
      <c r="DY397">
        <v>100</v>
      </c>
      <c r="EA397" t="str">
        <f>'Datastream-M'!DM398</f>
        <v>#NA</v>
      </c>
      <c r="EB397">
        <f>'Datastream-M'!DN398</f>
        <v>5.390358</v>
      </c>
      <c r="EF397" s="1">
        <f>'Datastream-M'!DQ398</f>
        <v>68.900000000000006</v>
      </c>
    </row>
    <row r="398" spans="1:136">
      <c r="A398" s="3">
        <v>33984</v>
      </c>
      <c r="B398" t="str">
        <f>'Datastream-M'!B399</f>
        <v>#NA</v>
      </c>
      <c r="C398">
        <f>'Datastream-M'!C399</f>
        <v>82</v>
      </c>
      <c r="D398">
        <f>'Datastream-M'!D399</f>
        <v>76.7</v>
      </c>
      <c r="E398">
        <f>'Datastream-M'!E399</f>
        <v>87.6</v>
      </c>
      <c r="F398">
        <f>'Datastream-M'!F399</f>
        <v>56.4</v>
      </c>
      <c r="G398">
        <f>'Datastream-M'!G399</f>
        <v>1.2111320000000001</v>
      </c>
      <c r="H398">
        <f>'Datastream-M'!H399</f>
        <v>306.2</v>
      </c>
      <c r="I398">
        <f>'Datastream-M'!I399</f>
        <v>588.1</v>
      </c>
      <c r="J398">
        <f>'Datastream-M'!J399</f>
        <v>8.6</v>
      </c>
      <c r="K398">
        <f>'Datastream-M'!K399</f>
        <v>7.2</v>
      </c>
      <c r="L398">
        <f>'Datastream-M'!L399</f>
        <v>1571.9</v>
      </c>
      <c r="M398">
        <f>'Datastream-M'!M399</f>
        <v>238246</v>
      </c>
      <c r="N398">
        <f>'Datastream-M'!N399</f>
        <v>67.5</v>
      </c>
      <c r="O398">
        <f>'Datastream-M'!O399</f>
        <v>1043</v>
      </c>
      <c r="P398">
        <f>'Datastream-M'!P399</f>
        <v>8.1999999999999993</v>
      </c>
      <c r="Q398">
        <f>'Datastream-M'!Q399</f>
        <v>9.6</v>
      </c>
      <c r="R398">
        <f>'Datastream-M'!R399</f>
        <v>25.3</v>
      </c>
      <c r="S398" s="1">
        <f>'[2]Deutschland Monatsdaten'!C398</f>
        <v>-1.428744337013268</v>
      </c>
      <c r="T398" s="1">
        <v>2.6660286422412804</v>
      </c>
      <c r="U398">
        <f>'Datastream-M'!BL399</f>
        <v>25.64</v>
      </c>
      <c r="V398" s="39">
        <f t="shared" si="18"/>
        <v>30.891566265060245</v>
      </c>
      <c r="W398">
        <f>'Datastream-M'!BM399</f>
        <v>24.29</v>
      </c>
      <c r="X398" s="39">
        <f t="shared" si="19"/>
        <v>29.406779661016952</v>
      </c>
      <c r="Y398">
        <f>'Datastream-M'!W399</f>
        <v>-65.5</v>
      </c>
      <c r="Z398">
        <f>'Datastream-M'!X399</f>
        <v>37</v>
      </c>
      <c r="AA398" s="42">
        <f>'Datastream-M'!Y399</f>
        <v>-10.7</v>
      </c>
      <c r="AB398">
        <f>'Datastream-M'!Z399</f>
        <v>104.4</v>
      </c>
      <c r="AC398">
        <f>'Datastream-M'!AA399</f>
        <v>106.5</v>
      </c>
      <c r="AD398">
        <f>'Datastream-M'!AB399</f>
        <v>107</v>
      </c>
      <c r="AE398">
        <f>'Datastream-M'!AC399</f>
        <v>1.2111320000000001</v>
      </c>
      <c r="AF398">
        <f t="shared" si="20"/>
        <v>83</v>
      </c>
      <c r="AG398">
        <f t="shared" si="21"/>
        <v>82.6</v>
      </c>
      <c r="AH398">
        <f>'Datastream-M'!AD399</f>
        <v>73.599999999999994</v>
      </c>
      <c r="AI398">
        <f>'Datastream-M'!AE399</f>
        <v>-56.9</v>
      </c>
      <c r="AJ398">
        <f>'Datastream-M'!AF399</f>
        <v>100.484848</v>
      </c>
      <c r="AK398">
        <f>'Datastream-M'!AG399</f>
        <v>17.510000000000002</v>
      </c>
      <c r="AL398">
        <f>'Datastream-M'!AH399</f>
        <v>70.7</v>
      </c>
      <c r="AM398">
        <f>'Datastream-M'!AI399</f>
        <v>37</v>
      </c>
      <c r="AN398">
        <f>'Datastream-M'!AJ399</f>
        <v>11.1</v>
      </c>
      <c r="AO398">
        <f>'Datastream-M'!AK399</f>
        <v>33.6</v>
      </c>
      <c r="AP398">
        <f>'Datastream-M'!AL399</f>
        <v>-25.4</v>
      </c>
      <c r="AQ398" s="2">
        <f>'Datastream-M'!AM399</f>
        <v>71.320499999999996</v>
      </c>
      <c r="AR398" s="2">
        <f>'Datastream-M'!AN399</f>
        <v>96.161500000000004</v>
      </c>
      <c r="AS398">
        <f>'Datastream-M'!AO399</f>
        <v>12.7</v>
      </c>
      <c r="AT398">
        <f>'Datastream-M'!AP399</f>
        <v>42.4</v>
      </c>
      <c r="AU398" s="8">
        <f>'West-Deutschland-Q'!AO399</f>
        <v>103</v>
      </c>
      <c r="AV398" s="19">
        <f>'[5]Deutschland Monatsdaten'!K398</f>
        <v>7.6972658344068048</v>
      </c>
      <c r="AW398" s="1">
        <f>'[5]Deutschland Monatsdaten'!J398</f>
        <v>-1.3372897578710243</v>
      </c>
      <c r="AX398">
        <f>'Datastream-M'!AR399</f>
        <v>-49.7</v>
      </c>
      <c r="AY398">
        <f>'Datastream-M'!AS399</f>
        <v>-22.6</v>
      </c>
      <c r="AZ398">
        <f>'Datastream-M'!AT399</f>
        <v>74.8</v>
      </c>
      <c r="BA398">
        <v>2942717.9</v>
      </c>
      <c r="BB398">
        <v>6876385.4000000004</v>
      </c>
      <c r="BC398">
        <v>11467739</v>
      </c>
      <c r="BD398">
        <v>-63034.11</v>
      </c>
      <c r="BE398">
        <f>'Datastream-M'!AU399</f>
        <v>96.27</v>
      </c>
      <c r="BF398">
        <f>'Datastream-M'!AV399</f>
        <v>82.4</v>
      </c>
      <c r="BG398">
        <f>'Datastream-M'!AW399</f>
        <v>102.4</v>
      </c>
      <c r="BH398" s="1">
        <f>'Datastream-M'!AX399</f>
        <v>34.799999999999997</v>
      </c>
      <c r="BI398" s="1">
        <f>'Datastream-M'!AY399</f>
        <v>38</v>
      </c>
      <c r="BJ398" s="1">
        <f>'Datastream-M'!AZ399</f>
        <v>54.8</v>
      </c>
      <c r="BK398">
        <f>'Datastream-M'!BA399</f>
        <v>56.2</v>
      </c>
      <c r="BL398">
        <f>'Datastream-M'!BB399</f>
        <v>53.8</v>
      </c>
      <c r="BM398" s="26">
        <f>'Datastream-M'!BC399</f>
        <v>83</v>
      </c>
      <c r="BN398" s="26">
        <f>'Datastream-M'!BD399</f>
        <v>103.8</v>
      </c>
      <c r="BO398">
        <f>'Datastream-M'!AV398</f>
        <v>82.6</v>
      </c>
      <c r="BP398" s="38">
        <f t="shared" si="22"/>
        <v>83</v>
      </c>
      <c r="BQ398" s="30">
        <f t="shared" si="23"/>
        <v>14.457548805580235</v>
      </c>
      <c r="BR398" s="40">
        <f>'Datastream-M'!BJ399</f>
        <v>72.316900000000004</v>
      </c>
      <c r="BS398" s="32" t="str">
        <f>'Datastream-M'!BF399</f>
        <v>#NA</v>
      </c>
      <c r="BT398">
        <f>'Datastream-M'!BE399</f>
        <v>-18.399999999999999</v>
      </c>
      <c r="BU398" s="40">
        <f>'Datastream-M'!CS399</f>
        <v>100.2</v>
      </c>
      <c r="BV398" s="40">
        <f>'Datastream-M'!CT399</f>
        <v>110.2</v>
      </c>
      <c r="BW398" s="40">
        <f>'Datastream-M'!CU399</f>
        <v>71.2517</v>
      </c>
      <c r="BX398" s="41">
        <f>'Datastream-M'!BG399</f>
        <v>6.84</v>
      </c>
      <c r="BY398" s="41">
        <f>'Datastream-M'!BH399</f>
        <v>4.47</v>
      </c>
      <c r="BZ398" s="40">
        <f>'Datastream-M'!BI399</f>
        <v>105.4</v>
      </c>
      <c r="CA398">
        <f>'Datastream-M'!BN399</f>
        <v>-32.1</v>
      </c>
      <c r="CB398">
        <f>'Datastream-M'!BO399</f>
        <v>-33.799999999999997</v>
      </c>
      <c r="CC398">
        <f>'Datastream-M'!BP399</f>
        <v>57.4</v>
      </c>
      <c r="CD398" t="str">
        <f>'Datastream-M'!BQ399</f>
        <v>#NA</v>
      </c>
      <c r="CE398" s="1">
        <v>-0.76175258997159057</v>
      </c>
      <c r="CF398" s="1">
        <v>0.48216624168234262</v>
      </c>
      <c r="CH398" t="str">
        <f>'Datastream-M'!BR399</f>
        <v>#NA</v>
      </c>
      <c r="CJ398">
        <f>'Datastream-M'!BT399</f>
        <v>-6.4</v>
      </c>
      <c r="CK398">
        <f>'Datastream-M'!BU399</f>
        <v>4.8</v>
      </c>
      <c r="CL398" t="str">
        <f>'Datastream-M'!BV399</f>
        <v>#NA</v>
      </c>
      <c r="CN398">
        <f>'Datastream-M'!BX399</f>
        <v>-18.2</v>
      </c>
      <c r="CO398">
        <f>'Datastream-M'!BY399</f>
        <v>-26.8</v>
      </c>
      <c r="CP398" s="40">
        <f>'Datastream-M'!BZ399</f>
        <v>-33</v>
      </c>
      <c r="CR398">
        <f>'Datastream-M'!CB399</f>
        <v>-31.5</v>
      </c>
      <c r="CS398">
        <f>'Datastream-M'!CC399</f>
        <v>-21.2</v>
      </c>
      <c r="CT398">
        <f>'Datastream-M'!CD399</f>
        <v>-37.700000000000003</v>
      </c>
      <c r="CU398">
        <f>'Datastream-M'!CE399</f>
        <v>38079</v>
      </c>
      <c r="CV398">
        <f>'Datastream-M'!CF399</f>
        <v>1400772</v>
      </c>
      <c r="CX398">
        <f>'Datastream-M'!CG399</f>
        <v>121.8</v>
      </c>
      <c r="CY398">
        <f>'Datastream-M'!CH399</f>
        <v>119.1</v>
      </c>
      <c r="CZ398">
        <f>'Datastream-M'!CI399</f>
        <v>122.3</v>
      </c>
      <c r="DA398">
        <f>'Datastream-M'!CJ399</f>
        <v>122.7</v>
      </c>
      <c r="DB398">
        <f>'Datastream-M'!CK399</f>
        <v>-7.1</v>
      </c>
      <c r="DC398">
        <f>'Datastream-M'!CL399</f>
        <v>-26.4</v>
      </c>
      <c r="DD398">
        <f>'Datastream-M'!CM399</f>
        <v>-6.4</v>
      </c>
      <c r="DE398">
        <f>'Datastream-M'!CN399</f>
        <v>69.7</v>
      </c>
      <c r="DF398">
        <f>'Datastream-M'!CO399</f>
        <v>71.900000000000006</v>
      </c>
      <c r="DH398">
        <f>'Datastream-M'!CQ399</f>
        <v>178.75274658199999</v>
      </c>
      <c r="DI398">
        <f>'Datastream-M'!CR399</f>
        <v>14.81</v>
      </c>
      <c r="DK398">
        <f>'Datastream-M'!CW399</f>
        <v>4.09</v>
      </c>
      <c r="DL398">
        <f>'Datastream-M'!CX399</f>
        <v>152.30000000000001</v>
      </c>
      <c r="DM398">
        <f>'Datastream-M'!CY399</f>
        <v>146.9</v>
      </c>
      <c r="DO398">
        <f>'Datastream-M'!DA399</f>
        <v>-11.9</v>
      </c>
      <c r="DP398">
        <f>'Datastream-M'!DB399</f>
        <v>98.5</v>
      </c>
      <c r="DS398">
        <f>'Datastream-M'!DG399</f>
        <v>73.3</v>
      </c>
      <c r="DT398">
        <f>'Datastream-M'!DH399</f>
        <v>33.6</v>
      </c>
      <c r="DU398">
        <f>'Datastream-M'!DI399</f>
        <v>33.200000000000003</v>
      </c>
      <c r="DW398" s="19">
        <f>'[8]weltindexip-usd'!B278</f>
        <v>1.7176967101589484</v>
      </c>
      <c r="DY398">
        <v>100</v>
      </c>
      <c r="EA398" t="str">
        <f>'Datastream-M'!DM399</f>
        <v>#NA</v>
      </c>
      <c r="EB398">
        <f>'Datastream-M'!DN399</f>
        <v>5.2598229999999999</v>
      </c>
      <c r="EF398" s="1">
        <f>'Datastream-M'!DQ399</f>
        <v>68.099999999999994</v>
      </c>
    </row>
    <row r="399" spans="1:136">
      <c r="A399" s="3">
        <v>34015</v>
      </c>
      <c r="B399" t="str">
        <f>'Datastream-M'!B400</f>
        <v>#NA</v>
      </c>
      <c r="C399">
        <f>'Datastream-M'!C400</f>
        <v>80.2</v>
      </c>
      <c r="D399">
        <f>'Datastream-M'!D400</f>
        <v>74.5</v>
      </c>
      <c r="E399">
        <f>'Datastream-M'!E400</f>
        <v>86.4</v>
      </c>
      <c r="F399">
        <f>'Datastream-M'!F400</f>
        <v>54.8</v>
      </c>
      <c r="G399">
        <f>'Datastream-M'!G400</f>
        <v>1.1913199999999999</v>
      </c>
      <c r="H399">
        <f>'Datastream-M'!H400</f>
        <v>307.10000000000002</v>
      </c>
      <c r="I399">
        <f>'Datastream-M'!I400</f>
        <v>591.70000000000005</v>
      </c>
      <c r="J399">
        <f>'Datastream-M'!J400</f>
        <v>8.391</v>
      </c>
      <c r="K399">
        <f>'Datastream-M'!K400</f>
        <v>6.9</v>
      </c>
      <c r="L399">
        <f>'Datastream-M'!L400</f>
        <v>1684.4</v>
      </c>
      <c r="M399">
        <f>'Datastream-M'!M400</f>
        <v>238406</v>
      </c>
      <c r="N399">
        <f>'Datastream-M'!N400</f>
        <v>66.400000000000006</v>
      </c>
      <c r="O399">
        <f>'Datastream-M'!O400</f>
        <v>1106</v>
      </c>
      <c r="P399">
        <f>'Datastream-M'!P400</f>
        <v>8.3000000000000007</v>
      </c>
      <c r="Q399">
        <f>'Datastream-M'!Q400</f>
        <v>8.6999999999999993</v>
      </c>
      <c r="R399">
        <f>'Datastream-M'!R400</f>
        <v>24.1</v>
      </c>
      <c r="S399" s="1">
        <f>'[2]Deutschland Monatsdaten'!C399</f>
        <v>-1.4052044663618146</v>
      </c>
      <c r="T399" s="1">
        <v>2.6873419482924721</v>
      </c>
      <c r="U399">
        <f>'Datastream-M'!BL400</f>
        <v>28.52</v>
      </c>
      <c r="V399" s="39">
        <f t="shared" si="18"/>
        <v>34.361445783132524</v>
      </c>
      <c r="W399">
        <f>'Datastream-M'!BM400</f>
        <v>25.3</v>
      </c>
      <c r="X399" s="39">
        <f t="shared" si="19"/>
        <v>30.703883495145629</v>
      </c>
      <c r="Y399">
        <f>'Datastream-M'!W400</f>
        <v>-69.7</v>
      </c>
      <c r="Z399">
        <f>'Datastream-M'!X400</f>
        <v>37.299999999999997</v>
      </c>
      <c r="AA399" s="42">
        <f>'Datastream-M'!Y400</f>
        <v>-15.3</v>
      </c>
      <c r="AB399">
        <f>'Datastream-M'!Z400</f>
        <v>105.1</v>
      </c>
      <c r="AC399">
        <f>'Datastream-M'!AA400</f>
        <v>106.9</v>
      </c>
      <c r="AD399">
        <f>'Datastream-M'!AB400</f>
        <v>107.3</v>
      </c>
      <c r="AE399">
        <f>'Datastream-M'!AC400</f>
        <v>1.1913199999999999</v>
      </c>
      <c r="AF399">
        <f t="shared" si="20"/>
        <v>83.000000000000014</v>
      </c>
      <c r="AG399">
        <f t="shared" si="21"/>
        <v>82.4</v>
      </c>
      <c r="AH399">
        <f>'Datastream-M'!AD400</f>
        <v>72.7</v>
      </c>
      <c r="AI399">
        <f>'Datastream-M'!AE400</f>
        <v>-61.7</v>
      </c>
      <c r="AJ399">
        <f>'Datastream-M'!AF400</f>
        <v>100.484262</v>
      </c>
      <c r="AK399">
        <f>'Datastream-M'!AG400</f>
        <v>18.45</v>
      </c>
      <c r="AL399">
        <f>'Datastream-M'!AH400</f>
        <v>71</v>
      </c>
      <c r="AM399">
        <f>'Datastream-M'!AI400</f>
        <v>37.299999999999997</v>
      </c>
      <c r="AN399">
        <f>'Datastream-M'!AJ400</f>
        <v>10.8</v>
      </c>
      <c r="AO399">
        <f>'Datastream-M'!AK400</f>
        <v>35.4</v>
      </c>
      <c r="AP399">
        <f>'Datastream-M'!AL400</f>
        <v>-21.2</v>
      </c>
      <c r="AQ399" s="2">
        <f>'Datastream-M'!AM400</f>
        <v>71.410200000000003</v>
      </c>
      <c r="AR399" s="2">
        <f>'Datastream-M'!AN400</f>
        <v>96.136600000000001</v>
      </c>
      <c r="AS399">
        <f>'Datastream-M'!AO400</f>
        <v>30.6</v>
      </c>
      <c r="AT399">
        <f>'Datastream-M'!AP400</f>
        <v>33.799999999999997</v>
      </c>
      <c r="AU399" s="8">
        <f>'West-Deutschland-Q'!AO400</f>
        <v>103.1</v>
      </c>
      <c r="AV399" s="19">
        <f>'[5]Deutschland Monatsdaten'!K399</f>
        <v>7.7251889957991908</v>
      </c>
      <c r="AW399" s="1">
        <f>'[5]Deutschland Monatsdaten'!J399</f>
        <v>-1.4702832339664005</v>
      </c>
      <c r="AX399">
        <f>'Datastream-M'!AR400</f>
        <v>-36.799999999999997</v>
      </c>
      <c r="AY399">
        <f>'Datastream-M'!AS400</f>
        <v>-21.3</v>
      </c>
      <c r="AZ399">
        <f>'Datastream-M'!AT400</f>
        <v>75.099999999999994</v>
      </c>
      <c r="BA399">
        <v>1598425.7</v>
      </c>
      <c r="BB399">
        <v>8485789.1999999993</v>
      </c>
      <c r="BC399">
        <v>9354915.0999999996</v>
      </c>
      <c r="BD399">
        <v>-52340.95</v>
      </c>
      <c r="BE399">
        <f>'Datastream-M'!AU400</f>
        <v>96.51</v>
      </c>
      <c r="BF399">
        <f>'Datastream-M'!AV400</f>
        <v>82.5</v>
      </c>
      <c r="BG399">
        <f>'Datastream-M'!AW400</f>
        <v>104.5</v>
      </c>
      <c r="BH399" s="1">
        <f>'Datastream-M'!AX400</f>
        <v>36.200000000000003</v>
      </c>
      <c r="BI399" s="1">
        <f>'Datastream-M'!AY400</f>
        <v>38.9</v>
      </c>
      <c r="BJ399" s="1">
        <f>'Datastream-M'!AZ400</f>
        <v>53.1</v>
      </c>
      <c r="BK399">
        <f>'Datastream-M'!BA400</f>
        <v>55.2</v>
      </c>
      <c r="BL399">
        <f>'Datastream-M'!BB400</f>
        <v>51.6</v>
      </c>
      <c r="BM399" s="26">
        <f>'Datastream-M'!BC400</f>
        <v>83</v>
      </c>
      <c r="BN399" s="26">
        <f>'Datastream-M'!BD400</f>
        <v>106.4</v>
      </c>
      <c r="BO399">
        <f>'Datastream-M'!AV399</f>
        <v>82.4</v>
      </c>
      <c r="BP399" s="38">
        <f t="shared" si="22"/>
        <v>83</v>
      </c>
      <c r="BQ399" s="30">
        <f t="shared" si="23"/>
        <v>15.487022798240607</v>
      </c>
      <c r="BR399" s="40">
        <f>'Datastream-M'!BJ400</f>
        <v>72.6845</v>
      </c>
      <c r="BS399" s="32" t="str">
        <f>'Datastream-M'!BF400</f>
        <v>#NA</v>
      </c>
      <c r="BT399">
        <f>'Datastream-M'!BE400</f>
        <v>-23.6</v>
      </c>
      <c r="BU399" s="40">
        <f>'Datastream-M'!CS400</f>
        <v>101.3</v>
      </c>
      <c r="BV399" s="40">
        <f>'Datastream-M'!CT400</f>
        <v>110.4</v>
      </c>
      <c r="BW399" s="40">
        <f>'Datastream-M'!CU400</f>
        <v>71.700900000000004</v>
      </c>
      <c r="BX399" s="41">
        <f>'Datastream-M'!BG400</f>
        <v>6.52</v>
      </c>
      <c r="BY399" s="41">
        <f>'Datastream-M'!BH400</f>
        <v>4.5199999999999996</v>
      </c>
      <c r="BZ399" s="40">
        <f>'Datastream-M'!BI400</f>
        <v>105.4</v>
      </c>
      <c r="CA399">
        <f>'Datastream-M'!BN400</f>
        <v>-33.799999999999997</v>
      </c>
      <c r="CB399">
        <f>'Datastream-M'!BO400</f>
        <v>-39.200000000000003</v>
      </c>
      <c r="CC399">
        <f>'Datastream-M'!BP400</f>
        <v>55.8</v>
      </c>
      <c r="CD399" t="str">
        <f>'Datastream-M'!BQ400</f>
        <v>#NA</v>
      </c>
      <c r="CE399" s="1">
        <v>-0.77687792873623718</v>
      </c>
      <c r="CF399" s="1">
        <v>1.2285232725577735</v>
      </c>
      <c r="CH399" t="str">
        <f>'Datastream-M'!BR400</f>
        <v>#NA</v>
      </c>
      <c r="CJ399">
        <f>'Datastream-M'!BT400</f>
        <v>-7</v>
      </c>
      <c r="CK399">
        <f>'Datastream-M'!BU400</f>
        <v>2.9</v>
      </c>
      <c r="CL399" t="str">
        <f>'Datastream-M'!BV400</f>
        <v>#NA</v>
      </c>
      <c r="CN399">
        <f>'Datastream-M'!BX400</f>
        <v>-21.6</v>
      </c>
      <c r="CO399">
        <f>'Datastream-M'!BY400</f>
        <v>-31.7</v>
      </c>
      <c r="CP399" s="40">
        <f>'Datastream-M'!BZ400</f>
        <v>-37.799999999999997</v>
      </c>
      <c r="CR399">
        <f>'Datastream-M'!CB400</f>
        <v>-31</v>
      </c>
      <c r="CS399">
        <f>'Datastream-M'!CC400</f>
        <v>-17.100000000000001</v>
      </c>
      <c r="CT399">
        <f>'Datastream-M'!CD400</f>
        <v>-39.299999999999997</v>
      </c>
      <c r="CU399">
        <f>'Datastream-M'!CE400</f>
        <v>38050</v>
      </c>
      <c r="CV399">
        <f>'Datastream-M'!CF400</f>
        <v>1407388</v>
      </c>
      <c r="CX399">
        <f>'Datastream-M'!CG400</f>
        <v>118.8</v>
      </c>
      <c r="CY399">
        <f>'Datastream-M'!CH400</f>
        <v>110.4</v>
      </c>
      <c r="CZ399">
        <f>'Datastream-M'!CI400</f>
        <v>121.3</v>
      </c>
      <c r="DA399">
        <f>'Datastream-M'!CJ400</f>
        <v>121.1</v>
      </c>
      <c r="DB399">
        <f>'Datastream-M'!CK400</f>
        <v>-10.9</v>
      </c>
      <c r="DC399">
        <f>'Datastream-M'!CL400</f>
        <v>-27.7</v>
      </c>
      <c r="DD399">
        <f>'Datastream-M'!CM400</f>
        <v>-7</v>
      </c>
      <c r="DE399">
        <f>'Datastream-M'!CN400</f>
        <v>67.3</v>
      </c>
      <c r="DF399">
        <f>'Datastream-M'!CO400</f>
        <v>68.900000000000006</v>
      </c>
      <c r="DH399">
        <f>'Datastream-M'!CQ400</f>
        <v>114.213027954</v>
      </c>
      <c r="DI399">
        <f>'Datastream-M'!CR400</f>
        <v>14.74</v>
      </c>
      <c r="DK399">
        <f>'Datastream-M'!CW400</f>
        <v>3.94</v>
      </c>
      <c r="DL399">
        <f>'Datastream-M'!CX400</f>
        <v>148.6</v>
      </c>
      <c r="DM399">
        <f>'Datastream-M'!CY400</f>
        <v>135.9</v>
      </c>
      <c r="DO399">
        <f>'Datastream-M'!DA400</f>
        <v>-17.899999999999999</v>
      </c>
      <c r="DP399">
        <f>'Datastream-M'!DB400</f>
        <v>99.9</v>
      </c>
      <c r="DS399">
        <f>'Datastream-M'!DG400</f>
        <v>69.400000000000006</v>
      </c>
      <c r="DT399">
        <f>'Datastream-M'!DH400</f>
        <v>33.1</v>
      </c>
      <c r="DU399">
        <f>'Datastream-M'!DI400</f>
        <v>35.6</v>
      </c>
      <c r="DW399" s="19">
        <f>'[8]weltindexip-usd'!B279</f>
        <v>1.7325950224621187</v>
      </c>
      <c r="DY399">
        <v>100</v>
      </c>
      <c r="EA399" t="str">
        <f>'Datastream-M'!DM400</f>
        <v>#NA</v>
      </c>
      <c r="EB399">
        <f>'Datastream-M'!DN400</f>
        <v>5.2916210000000001</v>
      </c>
      <c r="EF399" s="1">
        <f>'Datastream-M'!DQ400</f>
        <v>67.099999999999994</v>
      </c>
    </row>
    <row r="400" spans="1:136">
      <c r="A400" s="3">
        <v>34043</v>
      </c>
      <c r="B400" t="str">
        <f>'Datastream-M'!B401</f>
        <v>#NA</v>
      </c>
      <c r="C400">
        <f>'Datastream-M'!C401</f>
        <v>81.900000000000006</v>
      </c>
      <c r="D400">
        <f>'Datastream-M'!D401</f>
        <v>75</v>
      </c>
      <c r="E400">
        <f>'Datastream-M'!E401</f>
        <v>89.3</v>
      </c>
      <c r="F400">
        <f>'Datastream-M'!F401</f>
        <v>53.6</v>
      </c>
      <c r="G400">
        <f>'Datastream-M'!G401</f>
        <v>1.188517</v>
      </c>
      <c r="H400">
        <f>'Datastream-M'!H401</f>
        <v>305.3</v>
      </c>
      <c r="I400">
        <f>'Datastream-M'!I401</f>
        <v>599.20000000000005</v>
      </c>
      <c r="J400">
        <f>'Datastream-M'!J401</f>
        <v>7.9779999999999998</v>
      </c>
      <c r="K400">
        <f>'Datastream-M'!K401</f>
        <v>6.7</v>
      </c>
      <c r="L400">
        <f>'Datastream-M'!L401</f>
        <v>1684.2</v>
      </c>
      <c r="M400">
        <f>'Datastream-M'!M401</f>
        <v>364201</v>
      </c>
      <c r="N400">
        <f>'Datastream-M'!N401</f>
        <v>66.5</v>
      </c>
      <c r="O400">
        <f>'Datastream-M'!O401</f>
        <v>1249</v>
      </c>
      <c r="P400">
        <f>'Datastream-M'!P401</f>
        <v>8.4</v>
      </c>
      <c r="Q400">
        <f>'Datastream-M'!Q401</f>
        <v>8.5</v>
      </c>
      <c r="R400">
        <f>'Datastream-M'!R401</f>
        <v>23.8</v>
      </c>
      <c r="S400" s="1">
        <f>'[2]Deutschland Monatsdaten'!C400</f>
        <v>-1.4807842578886892</v>
      </c>
      <c r="T400" s="1">
        <v>2.6745476883734818</v>
      </c>
      <c r="U400">
        <f>'Datastream-M'!BL401</f>
        <v>26.22</v>
      </c>
      <c r="V400" s="39">
        <f t="shared" si="18"/>
        <v>31.590361445783131</v>
      </c>
      <c r="W400">
        <f>'Datastream-M'!BM401</f>
        <v>23.34</v>
      </c>
      <c r="X400" s="39">
        <f t="shared" si="19"/>
        <v>28.290909090909089</v>
      </c>
      <c r="Y400">
        <f>'Datastream-M'!W401</f>
        <v>-67.8</v>
      </c>
      <c r="Z400">
        <f>'Datastream-M'!X401</f>
        <v>36.4</v>
      </c>
      <c r="AA400" s="42">
        <f>'Datastream-M'!Y401</f>
        <v>-11.7</v>
      </c>
      <c r="AB400">
        <f>'Datastream-M'!Z401</f>
        <v>105.2</v>
      </c>
      <c r="AC400">
        <f>'Datastream-M'!AA401</f>
        <v>106.8</v>
      </c>
      <c r="AD400">
        <f>'Datastream-M'!AB401</f>
        <v>107.1</v>
      </c>
      <c r="AE400">
        <f>'Datastream-M'!AC401</f>
        <v>1.188517</v>
      </c>
      <c r="AF400">
        <f t="shared" si="20"/>
        <v>83</v>
      </c>
      <c r="AG400">
        <f t="shared" si="21"/>
        <v>82.5</v>
      </c>
      <c r="AH400">
        <f>'Datastream-M'!AD401</f>
        <v>72.7</v>
      </c>
      <c r="AI400">
        <f>'Datastream-M'!AE401</f>
        <v>-61</v>
      </c>
      <c r="AJ400">
        <f>'Datastream-M'!AF401</f>
        <v>100.605327</v>
      </c>
      <c r="AK400">
        <f>'Datastream-M'!AG401</f>
        <v>18.84</v>
      </c>
      <c r="AL400">
        <f>'Datastream-M'!AH401</f>
        <v>71.099999999999994</v>
      </c>
      <c r="AM400">
        <f>'Datastream-M'!AI401</f>
        <v>36.4</v>
      </c>
      <c r="AN400">
        <f>'Datastream-M'!AJ401</f>
        <v>11</v>
      </c>
      <c r="AO400">
        <f>'Datastream-M'!AK401</f>
        <v>31.2</v>
      </c>
      <c r="AP400">
        <f>'Datastream-M'!AL401</f>
        <v>-20.5</v>
      </c>
      <c r="AQ400" s="2">
        <f>'Datastream-M'!AM401</f>
        <v>71.551500000000004</v>
      </c>
      <c r="AR400" s="2">
        <f>'Datastream-M'!AN401</f>
        <v>96.183599999999998</v>
      </c>
      <c r="AS400">
        <f>'Datastream-M'!AO401</f>
        <v>16.5</v>
      </c>
      <c r="AT400">
        <f>'Datastream-M'!AP401</f>
        <v>71.3</v>
      </c>
      <c r="AU400" s="8">
        <f>'West-Deutschland-Q'!AO401</f>
        <v>102</v>
      </c>
      <c r="AV400" s="19">
        <f>'[5]Deutschland Monatsdaten'!K400</f>
        <v>7.7558987448210202</v>
      </c>
      <c r="AW400" s="1">
        <f>'[5]Deutschland Monatsdaten'!J400</f>
        <v>-1.4393341692161317</v>
      </c>
      <c r="AX400">
        <f>'Datastream-M'!AR401</f>
        <v>-29.4</v>
      </c>
      <c r="AY400">
        <f>'Datastream-M'!AS401</f>
        <v>-22.6</v>
      </c>
      <c r="AZ400">
        <f>'Datastream-M'!AT401</f>
        <v>74.599999999999994</v>
      </c>
      <c r="BA400">
        <v>1868508.5</v>
      </c>
      <c r="BB400">
        <v>5791712.0999999996</v>
      </c>
      <c r="BC400">
        <v>9215788.1999999993</v>
      </c>
      <c r="BD400">
        <v>-13010.33</v>
      </c>
      <c r="BE400">
        <f>'Datastream-M'!AU401</f>
        <v>96.3</v>
      </c>
      <c r="BF400">
        <f>'Datastream-M'!AV401</f>
        <v>82.6</v>
      </c>
      <c r="BG400">
        <f>'Datastream-M'!AW401</f>
        <v>102.8</v>
      </c>
      <c r="BH400" s="1">
        <f>'Datastream-M'!AX401</f>
        <v>36.799999999999997</v>
      </c>
      <c r="BI400" s="1">
        <f>'Datastream-M'!AY401</f>
        <v>39.5</v>
      </c>
      <c r="BJ400" s="1">
        <f>'Datastream-M'!AZ401</f>
        <v>53.2</v>
      </c>
      <c r="BK400">
        <f>'Datastream-M'!BA401</f>
        <v>55.8</v>
      </c>
      <c r="BL400">
        <f>'Datastream-M'!BB401</f>
        <v>51.4</v>
      </c>
      <c r="BM400" s="26">
        <f>'Datastream-M'!BC401</f>
        <v>83</v>
      </c>
      <c r="BN400" s="26">
        <f>'Datastream-M'!BD401</f>
        <v>106.8</v>
      </c>
      <c r="BO400">
        <f>'Datastream-M'!AV400</f>
        <v>82.5</v>
      </c>
      <c r="BP400" s="38">
        <f t="shared" si="22"/>
        <v>83</v>
      </c>
      <c r="BQ400" s="30">
        <f t="shared" si="23"/>
        <v>15.851687439052196</v>
      </c>
      <c r="BR400" s="40">
        <f>'Datastream-M'!BJ401</f>
        <v>72.489800000000002</v>
      </c>
      <c r="BS400" s="32" t="str">
        <f>'Datastream-M'!BF401</f>
        <v>#NA</v>
      </c>
      <c r="BT400">
        <f>'Datastream-M'!BE401</f>
        <v>-14.5</v>
      </c>
      <c r="BU400" s="40">
        <f>'Datastream-M'!CS401</f>
        <v>102</v>
      </c>
      <c r="BV400" s="40">
        <f>'Datastream-M'!CT401</f>
        <v>109.6</v>
      </c>
      <c r="BW400" s="40">
        <f>'Datastream-M'!CU401</f>
        <v>71.554000000000002</v>
      </c>
      <c r="BX400" s="41">
        <f>'Datastream-M'!BG401</f>
        <v>6.51</v>
      </c>
      <c r="BY400" s="41">
        <f>'Datastream-M'!BH401</f>
        <v>4.32</v>
      </c>
      <c r="BZ400" s="40">
        <f>'Datastream-M'!BI401</f>
        <v>109.3</v>
      </c>
      <c r="CA400">
        <f>'Datastream-M'!BN401</f>
        <v>-35.5</v>
      </c>
      <c r="CB400">
        <f>'Datastream-M'!BO401</f>
        <v>-41.3</v>
      </c>
      <c r="CC400">
        <f>'Datastream-M'!BP401</f>
        <v>56.4</v>
      </c>
      <c r="CD400" t="str">
        <f>'Datastream-M'!BQ401</f>
        <v>#NA</v>
      </c>
      <c r="CE400" s="1">
        <v>-0.86032729578651246</v>
      </c>
      <c r="CF400" s="1">
        <v>0.70597455075938809</v>
      </c>
      <c r="CH400" t="str">
        <f>'Datastream-M'!BR401</f>
        <v>#NA</v>
      </c>
      <c r="CJ400">
        <f>'Datastream-M'!BT401</f>
        <v>-6.2</v>
      </c>
      <c r="CK400">
        <f>'Datastream-M'!BU401</f>
        <v>6.9</v>
      </c>
      <c r="CL400" t="str">
        <f>'Datastream-M'!BV401</f>
        <v>#NA</v>
      </c>
      <c r="CN400">
        <f>'Datastream-M'!BX401</f>
        <v>-13.7</v>
      </c>
      <c r="CO400">
        <f>'Datastream-M'!BY401</f>
        <v>-25.7</v>
      </c>
      <c r="CP400" s="40">
        <f>'Datastream-M'!BZ401</f>
        <v>-35</v>
      </c>
      <c r="CR400">
        <f>'Datastream-M'!CB401</f>
        <v>-33.200000000000003</v>
      </c>
      <c r="CS400">
        <f>'Datastream-M'!CC401</f>
        <v>-23</v>
      </c>
      <c r="CT400">
        <f>'Datastream-M'!CD401</f>
        <v>-39.700000000000003</v>
      </c>
      <c r="CU400">
        <f>'Datastream-M'!CE401</f>
        <v>37995</v>
      </c>
      <c r="CV400">
        <f>'Datastream-M'!CF401</f>
        <v>1418980</v>
      </c>
      <c r="CX400">
        <f>'Datastream-M'!CG401</f>
        <v>124.5</v>
      </c>
      <c r="CY400">
        <f>'Datastream-M'!CH401</f>
        <v>120.8</v>
      </c>
      <c r="CZ400">
        <f>'Datastream-M'!CI401</f>
        <v>123.8</v>
      </c>
      <c r="DA400">
        <f>'Datastream-M'!CJ401</f>
        <v>127.1</v>
      </c>
      <c r="DB400">
        <f>'Datastream-M'!CK401</f>
        <v>-7.7</v>
      </c>
      <c r="DC400">
        <f>'Datastream-M'!CL401</f>
        <v>-25.5</v>
      </c>
      <c r="DD400">
        <f>'Datastream-M'!CM401</f>
        <v>-6.2</v>
      </c>
      <c r="DE400">
        <f>'Datastream-M'!CN401</f>
        <v>65.900000000000006</v>
      </c>
      <c r="DF400">
        <f>'Datastream-M'!CO401</f>
        <v>67.099999999999994</v>
      </c>
      <c r="DH400">
        <f>'Datastream-M'!CQ401</f>
        <v>139.10310363799999</v>
      </c>
      <c r="DI400">
        <f>'Datastream-M'!CR401</f>
        <v>14.69</v>
      </c>
      <c r="DK400">
        <f>'Datastream-M'!CW401</f>
        <v>4.3499999999999996</v>
      </c>
      <c r="DL400">
        <f>'Datastream-M'!CX401</f>
        <v>155.1</v>
      </c>
      <c r="DM400">
        <f>'Datastream-M'!CY401</f>
        <v>148</v>
      </c>
      <c r="DO400">
        <f>'Datastream-M'!DA401</f>
        <v>-15</v>
      </c>
      <c r="DP400">
        <f>'Datastream-M'!DB401</f>
        <v>99.1</v>
      </c>
      <c r="DS400">
        <f>'Datastream-M'!DG401</f>
        <v>66.599999999999994</v>
      </c>
      <c r="DT400">
        <f>'Datastream-M'!DH401</f>
        <v>33</v>
      </c>
      <c r="DU400">
        <f>'Datastream-M'!DI401</f>
        <v>35.6</v>
      </c>
      <c r="DW400" s="19">
        <f>'[8]weltindexip-usd'!B280</f>
        <v>1.7159157961504972</v>
      </c>
      <c r="DY400">
        <v>0</v>
      </c>
      <c r="EA400" t="str">
        <f>'Datastream-M'!DM401</f>
        <v>#NA</v>
      </c>
      <c r="EB400">
        <f>'Datastream-M'!DN401</f>
        <v>5.570875</v>
      </c>
      <c r="EF400" s="1">
        <f>'Datastream-M'!DQ401</f>
        <v>67.2</v>
      </c>
    </row>
    <row r="401" spans="1:136">
      <c r="A401" s="3">
        <v>34074</v>
      </c>
      <c r="B401" t="str">
        <f>'Datastream-M'!B402</f>
        <v>#NA</v>
      </c>
      <c r="C401">
        <f>'Datastream-M'!C402</f>
        <v>81.599999999999994</v>
      </c>
      <c r="D401">
        <f>'Datastream-M'!D402</f>
        <v>75.400000000000006</v>
      </c>
      <c r="E401">
        <f>'Datastream-M'!E402</f>
        <v>88.2</v>
      </c>
      <c r="F401">
        <f>'Datastream-M'!F402</f>
        <v>53.8</v>
      </c>
      <c r="G401">
        <f>'Datastream-M'!G402</f>
        <v>1.226089</v>
      </c>
      <c r="H401">
        <f>'Datastream-M'!H402</f>
        <v>307.89999999999998</v>
      </c>
      <c r="I401">
        <f>'Datastream-M'!I402</f>
        <v>604.5</v>
      </c>
      <c r="J401">
        <f>'Datastream-M'!J402</f>
        <v>7.9240000000000004</v>
      </c>
      <c r="K401">
        <f>'Datastream-M'!K402</f>
        <v>6.7</v>
      </c>
      <c r="L401">
        <f>'Datastream-M'!L402</f>
        <v>1627.2</v>
      </c>
      <c r="M401">
        <f>'Datastream-M'!M402</f>
        <v>339769</v>
      </c>
      <c r="N401">
        <f>'Datastream-M'!N402</f>
        <v>66</v>
      </c>
      <c r="O401">
        <f>'Datastream-M'!O402</f>
        <v>1249</v>
      </c>
      <c r="P401">
        <f>'Datastream-M'!P402</f>
        <v>8.5</v>
      </c>
      <c r="Q401">
        <f>'Datastream-M'!Q402</f>
        <v>7.1</v>
      </c>
      <c r="R401">
        <f>'Datastream-M'!R402</f>
        <v>25.3</v>
      </c>
      <c r="S401" s="1">
        <f>'[2]Deutschland Monatsdaten'!C401</f>
        <v>-1.4981427943627592</v>
      </c>
      <c r="T401" s="1">
        <v>2.6709230828617816</v>
      </c>
      <c r="U401">
        <f>'Datastream-M'!BL402</f>
        <v>26.31</v>
      </c>
      <c r="V401" s="39">
        <f t="shared" si="18"/>
        <v>31.69879518072289</v>
      </c>
      <c r="W401">
        <f>'Datastream-M'!BM402</f>
        <v>24.65</v>
      </c>
      <c r="X401" s="39">
        <f t="shared" si="19"/>
        <v>29.842615012106538</v>
      </c>
      <c r="Y401">
        <f>'Datastream-M'!W402</f>
        <v>-69</v>
      </c>
      <c r="Z401">
        <f>'Datastream-M'!X402</f>
        <v>37</v>
      </c>
      <c r="AA401" s="42">
        <f>'Datastream-M'!Y402</f>
        <v>-13.5</v>
      </c>
      <c r="AB401">
        <f>'Datastream-M'!Z402</f>
        <v>104.9</v>
      </c>
      <c r="AC401">
        <f>'Datastream-M'!AA402</f>
        <v>106.8</v>
      </c>
      <c r="AD401">
        <f>'Datastream-M'!AB402</f>
        <v>107.2</v>
      </c>
      <c r="AE401">
        <f>'Datastream-M'!AC402</f>
        <v>1.226089</v>
      </c>
      <c r="AF401">
        <f t="shared" si="20"/>
        <v>83</v>
      </c>
      <c r="AG401">
        <f t="shared" si="21"/>
        <v>82.6</v>
      </c>
      <c r="AH401">
        <f>'Datastream-M'!AD402</f>
        <v>72.099999999999994</v>
      </c>
      <c r="AI401">
        <f>'Datastream-M'!AE402</f>
        <v>-62.6</v>
      </c>
      <c r="AJ401">
        <f>'Datastream-M'!AF402</f>
        <v>101.21802700000001</v>
      </c>
      <c r="AK401">
        <f>'Datastream-M'!AG402</f>
        <v>18.78</v>
      </c>
      <c r="AL401">
        <f>'Datastream-M'!AH402</f>
        <v>71.5</v>
      </c>
      <c r="AM401">
        <f>'Datastream-M'!AI402</f>
        <v>37</v>
      </c>
      <c r="AN401">
        <f>'Datastream-M'!AJ402</f>
        <v>9.3000000000000007</v>
      </c>
      <c r="AO401">
        <f>'Datastream-M'!AK402</f>
        <v>32.9</v>
      </c>
      <c r="AP401">
        <f>'Datastream-M'!AL402</f>
        <v>-23.7</v>
      </c>
      <c r="AQ401" s="2">
        <f>'Datastream-M'!AM402</f>
        <v>71.735399999999998</v>
      </c>
      <c r="AR401" s="2">
        <f>'Datastream-M'!AN402</f>
        <v>96.290199999999999</v>
      </c>
      <c r="AS401">
        <f>'Datastream-M'!AO402</f>
        <v>14.7</v>
      </c>
      <c r="AT401">
        <f>'Datastream-M'!AP402</f>
        <v>98.4</v>
      </c>
      <c r="AU401" s="8">
        <f>'West-Deutschland-Q'!AO402</f>
        <v>102.1</v>
      </c>
      <c r="AV401" s="19">
        <f>'[5]Deutschland Monatsdaten'!K401</f>
        <v>7.7839775233110062</v>
      </c>
      <c r="AW401" s="1">
        <f>'[5]Deutschland Monatsdaten'!J401</f>
        <v>-1.2145408171163588</v>
      </c>
      <c r="AX401">
        <f>'Datastream-M'!AR402</f>
        <v>-24.1</v>
      </c>
      <c r="AY401">
        <f>'Datastream-M'!AS402</f>
        <v>-20.399999999999999</v>
      </c>
      <c r="AZ401">
        <f>'Datastream-M'!AT402</f>
        <v>75</v>
      </c>
      <c r="BA401">
        <v>1783383.5</v>
      </c>
      <c r="BB401">
        <v>6845665</v>
      </c>
      <c r="BC401">
        <v>9760466.8000000007</v>
      </c>
      <c r="BD401">
        <v>-17846.13</v>
      </c>
      <c r="BE401">
        <f>'Datastream-M'!AU402</f>
        <v>96.4</v>
      </c>
      <c r="BF401">
        <f>'Datastream-M'!AV402</f>
        <v>82</v>
      </c>
      <c r="BG401">
        <f>'Datastream-M'!AW402</f>
        <v>102.5</v>
      </c>
      <c r="BH401" s="1">
        <f>'Datastream-M'!AX402</f>
        <v>36.9</v>
      </c>
      <c r="BI401" s="1">
        <f>'Datastream-M'!AY402</f>
        <v>39.5</v>
      </c>
      <c r="BJ401" s="1">
        <f>'Datastream-M'!AZ402</f>
        <v>53.3</v>
      </c>
      <c r="BK401">
        <f>'Datastream-M'!BA402</f>
        <v>55.7</v>
      </c>
      <c r="BL401">
        <f>'Datastream-M'!BB402</f>
        <v>51.6</v>
      </c>
      <c r="BM401" s="26">
        <f>'Datastream-M'!BC402</f>
        <v>83</v>
      </c>
      <c r="BN401" s="26">
        <f>'Datastream-M'!BD402</f>
        <v>106.6</v>
      </c>
      <c r="BO401">
        <f>'Datastream-M'!AV401</f>
        <v>82.6</v>
      </c>
      <c r="BP401" s="38">
        <f t="shared" si="22"/>
        <v>83</v>
      </c>
      <c r="BQ401" s="30">
        <f t="shared" si="23"/>
        <v>15.316995748269498</v>
      </c>
      <c r="BR401" s="40">
        <f>'Datastream-M'!BJ402</f>
        <v>74.073400000000007</v>
      </c>
      <c r="BS401" s="32" t="str">
        <f>'Datastream-M'!BF402</f>
        <v>#NA</v>
      </c>
      <c r="BT401">
        <f>'Datastream-M'!BE402</f>
        <v>-15.3</v>
      </c>
      <c r="BU401" s="40">
        <f>'Datastream-M'!CS402</f>
        <v>101.7</v>
      </c>
      <c r="BV401" s="40">
        <f>'Datastream-M'!CT402</f>
        <v>109.5</v>
      </c>
      <c r="BW401" s="40">
        <f>'Datastream-M'!CU402</f>
        <v>73.1511</v>
      </c>
      <c r="BX401" s="41">
        <f>'Datastream-M'!BG402</f>
        <v>7.13</v>
      </c>
      <c r="BY401" s="41">
        <f>'Datastream-M'!BH402</f>
        <v>5.17</v>
      </c>
      <c r="BZ401" s="40">
        <f>'Datastream-M'!BI402</f>
        <v>109</v>
      </c>
      <c r="CA401">
        <f>'Datastream-M'!BN402</f>
        <v>-34.4</v>
      </c>
      <c r="CB401">
        <f>'Datastream-M'!BO402</f>
        <v>-42.2</v>
      </c>
      <c r="CC401">
        <f>'Datastream-M'!BP402</f>
        <v>55.7</v>
      </c>
      <c r="CD401" t="str">
        <f>'Datastream-M'!BQ402</f>
        <v>#NA</v>
      </c>
      <c r="CE401" s="1">
        <v>-0.82166931012315159</v>
      </c>
      <c r="CF401" s="1">
        <v>0.44085373057354155</v>
      </c>
      <c r="CH401" t="str">
        <f>'Datastream-M'!BR402</f>
        <v>#NA</v>
      </c>
      <c r="CJ401">
        <f>'Datastream-M'!BT402</f>
        <v>-6.9</v>
      </c>
      <c r="CK401">
        <f>'Datastream-M'!BU402</f>
        <v>11.2</v>
      </c>
      <c r="CL401" t="str">
        <f>'Datastream-M'!BV402</f>
        <v>#NA</v>
      </c>
      <c r="CN401">
        <f>'Datastream-M'!BX402</f>
        <v>-15.6</v>
      </c>
      <c r="CO401">
        <f>'Datastream-M'!BY402</f>
        <v>-21.1</v>
      </c>
      <c r="CP401" s="40">
        <f>'Datastream-M'!BZ402</f>
        <v>-36.9</v>
      </c>
      <c r="CR401">
        <f>'Datastream-M'!CB402</f>
        <v>-25.1</v>
      </c>
      <c r="CS401">
        <f>'Datastream-M'!CC402</f>
        <v>-11.4</v>
      </c>
      <c r="CT401">
        <f>'Datastream-M'!CD402</f>
        <v>-30.1</v>
      </c>
      <c r="CU401">
        <f>'Datastream-M'!CE402</f>
        <v>37934</v>
      </c>
      <c r="CV401">
        <f>'Datastream-M'!CF402</f>
        <v>1423565</v>
      </c>
      <c r="CX401">
        <f>'Datastream-M'!CG402</f>
        <v>122.5</v>
      </c>
      <c r="CY401">
        <f>'Datastream-M'!CH402</f>
        <v>124.5</v>
      </c>
      <c r="CZ401">
        <f>'Datastream-M'!CI402</f>
        <v>116.8</v>
      </c>
      <c r="DA401">
        <f>'Datastream-M'!CJ402</f>
        <v>126.4</v>
      </c>
      <c r="DB401">
        <f>'Datastream-M'!CK402</f>
        <v>-6.3</v>
      </c>
      <c r="DC401">
        <f>'Datastream-M'!CL402</f>
        <v>-26.5</v>
      </c>
      <c r="DD401">
        <f>'Datastream-M'!CM402</f>
        <v>-6.9</v>
      </c>
      <c r="DE401">
        <f>'Datastream-M'!CN402</f>
        <v>67.2</v>
      </c>
      <c r="DF401">
        <f>'Datastream-M'!CO402</f>
        <v>68.400000000000006</v>
      </c>
      <c r="DH401">
        <f>'Datastream-M'!CQ402</f>
        <v>56.501213073999999</v>
      </c>
      <c r="DI401">
        <f>'Datastream-M'!CR402</f>
        <v>14.48</v>
      </c>
      <c r="DK401">
        <f>'Datastream-M'!CW402</f>
        <v>4.1399999999999997</v>
      </c>
      <c r="DL401">
        <f>'Datastream-M'!CX402</f>
        <v>152.19999999999999</v>
      </c>
      <c r="DM401">
        <f>'Datastream-M'!CY402</f>
        <v>152.1</v>
      </c>
      <c r="DO401">
        <f>'Datastream-M'!DA402</f>
        <v>-11.7</v>
      </c>
      <c r="DP401">
        <f>'Datastream-M'!DB402</f>
        <v>97.7</v>
      </c>
      <c r="DS401">
        <f>'Datastream-M'!DG402</f>
        <v>66.2</v>
      </c>
      <c r="DT401">
        <f>'Datastream-M'!DH402</f>
        <v>33.200000000000003</v>
      </c>
      <c r="DU401">
        <f>'Datastream-M'!DI402</f>
        <v>34.200000000000003</v>
      </c>
      <c r="DW401" s="19">
        <f>'[8]weltindexip-usd'!B281</f>
        <v>1.7208971801896988</v>
      </c>
      <c r="DY401">
        <v>0</v>
      </c>
      <c r="EA401" t="str">
        <f>'Datastream-M'!DM402</f>
        <v>#NA</v>
      </c>
      <c r="EB401">
        <f>'Datastream-M'!DN402</f>
        <v>5.8985500000000002</v>
      </c>
      <c r="EF401" s="1">
        <f>'Datastream-M'!DQ402</f>
        <v>66.7</v>
      </c>
    </row>
    <row r="402" spans="1:136">
      <c r="A402" s="3">
        <v>34104</v>
      </c>
      <c r="B402" t="str">
        <f>'Datastream-M'!B403</f>
        <v>#NA</v>
      </c>
      <c r="C402">
        <f>'Datastream-M'!C403</f>
        <v>80.8</v>
      </c>
      <c r="D402">
        <f>'Datastream-M'!D403</f>
        <v>74.099999999999994</v>
      </c>
      <c r="E402">
        <f>'Datastream-M'!E403</f>
        <v>88.2</v>
      </c>
      <c r="F402">
        <f>'Datastream-M'!F403</f>
        <v>55</v>
      </c>
      <c r="G402">
        <f>'Datastream-M'!G403</f>
        <v>1.2167749999999999</v>
      </c>
      <c r="H402">
        <f>'Datastream-M'!H403</f>
        <v>311.2</v>
      </c>
      <c r="I402">
        <f>'Datastream-M'!I403</f>
        <v>607.4</v>
      </c>
      <c r="J402">
        <f>'Datastream-M'!J403</f>
        <v>7.5090000000000003</v>
      </c>
      <c r="K402">
        <f>'Datastream-M'!K403</f>
        <v>6.8</v>
      </c>
      <c r="L402">
        <f>'Datastream-M'!L403</f>
        <v>1631.9</v>
      </c>
      <c r="M402">
        <f>'Datastream-M'!M403</f>
        <v>282038</v>
      </c>
      <c r="N402">
        <f>'Datastream-M'!N403</f>
        <v>66.099999999999994</v>
      </c>
      <c r="O402">
        <f>'Datastream-M'!O403</f>
        <v>1152</v>
      </c>
      <c r="P402">
        <f>'Datastream-M'!P403</f>
        <v>8.6999999999999993</v>
      </c>
      <c r="Q402">
        <f>'Datastream-M'!Q403</f>
        <v>7.7</v>
      </c>
      <c r="R402">
        <f>'Datastream-M'!R403</f>
        <v>25.3</v>
      </c>
      <c r="S402" s="1">
        <f>'[2]Deutschland Monatsdaten'!C402</f>
        <v>-1.2192273408081555</v>
      </c>
      <c r="T402" s="1">
        <v>2.6774533924359427</v>
      </c>
      <c r="U402">
        <f>'Datastream-M'!BL403</f>
        <v>26.38</v>
      </c>
      <c r="V402" s="39">
        <f t="shared" si="18"/>
        <v>31.783132530120479</v>
      </c>
      <c r="W402">
        <f>'Datastream-M'!BM403</f>
        <v>23.71</v>
      </c>
      <c r="X402" s="39">
        <f t="shared" si="19"/>
        <v>28.914634146341466</v>
      </c>
      <c r="Y402">
        <f>'Datastream-M'!W403</f>
        <v>-70.400000000000006</v>
      </c>
      <c r="Z402">
        <f>'Datastream-M'!X403</f>
        <v>37.700000000000003</v>
      </c>
      <c r="AA402" s="42">
        <f>'Datastream-M'!Y403</f>
        <v>-13.5</v>
      </c>
      <c r="AB402">
        <f>'Datastream-M'!Z403</f>
        <v>104</v>
      </c>
      <c r="AC402">
        <f>'Datastream-M'!AA403</f>
        <v>105.8</v>
      </c>
      <c r="AD402">
        <f>'Datastream-M'!AB403</f>
        <v>106.2</v>
      </c>
      <c r="AE402">
        <f>'Datastream-M'!AC403</f>
        <v>1.2167749999999999</v>
      </c>
      <c r="AF402">
        <f t="shared" si="20"/>
        <v>83</v>
      </c>
      <c r="AG402">
        <f t="shared" si="21"/>
        <v>82</v>
      </c>
      <c r="AH402">
        <f>'Datastream-M'!AD403</f>
        <v>72</v>
      </c>
      <c r="AI402">
        <f>'Datastream-M'!AE403</f>
        <v>-64.400000000000006</v>
      </c>
      <c r="AJ402">
        <f>'Datastream-M'!AF403</f>
        <v>101.463415</v>
      </c>
      <c r="AK402">
        <f>'Datastream-M'!AG403</f>
        <v>18.579999999999998</v>
      </c>
      <c r="AL402">
        <f>'Datastream-M'!AH403</f>
        <v>71.5</v>
      </c>
      <c r="AM402">
        <f>'Datastream-M'!AI403</f>
        <v>37.700000000000003</v>
      </c>
      <c r="AN402">
        <f>'Datastream-M'!AJ403</f>
        <v>9.6</v>
      </c>
      <c r="AO402">
        <f>'Datastream-M'!AK403</f>
        <v>32.700000000000003</v>
      </c>
      <c r="AP402">
        <f>'Datastream-M'!AL403</f>
        <v>-20.399999999999999</v>
      </c>
      <c r="AQ402" s="2">
        <f>'Datastream-M'!AM403</f>
        <v>71.953199999999995</v>
      </c>
      <c r="AR402" s="2">
        <f>'Datastream-M'!AN403</f>
        <v>96.443899999999999</v>
      </c>
      <c r="AS402">
        <f>'Datastream-M'!AO403</f>
        <v>18.5</v>
      </c>
      <c r="AT402">
        <f>'Datastream-M'!AP403</f>
        <v>99.4</v>
      </c>
      <c r="AU402" s="8">
        <f>'West-Deutschland-Q'!AO403</f>
        <v>102.2</v>
      </c>
      <c r="AV402" s="19">
        <f>'[5]Deutschland Monatsdaten'!K402</f>
        <v>7.8153955874912748</v>
      </c>
      <c r="AW402" s="1">
        <f>'[5]Deutschland Monatsdaten'!J402</f>
        <v>-1.1284235240984857</v>
      </c>
      <c r="AX402">
        <f>'Datastream-M'!AR403</f>
        <v>-14</v>
      </c>
      <c r="AY402">
        <f>'Datastream-M'!AS403</f>
        <v>-20.8</v>
      </c>
      <c r="AZ402">
        <f>'Datastream-M'!AT403</f>
        <v>74.8</v>
      </c>
      <c r="BA402">
        <v>1571995.5</v>
      </c>
      <c r="BB402">
        <v>7527518.9000000004</v>
      </c>
      <c r="BC402">
        <v>9854996.1999999993</v>
      </c>
      <c r="BD402">
        <v>7383.57</v>
      </c>
      <c r="BE402">
        <f>'Datastream-M'!AU403</f>
        <v>95.44</v>
      </c>
      <c r="BF402">
        <f>'Datastream-M'!AV403</f>
        <v>81.8</v>
      </c>
      <c r="BG402">
        <f>'Datastream-M'!AW403</f>
        <v>102.2</v>
      </c>
      <c r="BH402" s="1">
        <f>'Datastream-M'!AX403</f>
        <v>36.4</v>
      </c>
      <c r="BI402" s="1">
        <f>'Datastream-M'!AY403</f>
        <v>39.1</v>
      </c>
      <c r="BJ402" s="1">
        <f>'Datastream-M'!AZ403</f>
        <v>53.1</v>
      </c>
      <c r="BK402">
        <f>'Datastream-M'!BA403</f>
        <v>56.1</v>
      </c>
      <c r="BL402">
        <f>'Datastream-M'!BB403</f>
        <v>51.1</v>
      </c>
      <c r="BM402" s="26">
        <f>'Datastream-M'!BC403</f>
        <v>83</v>
      </c>
      <c r="BN402" s="26">
        <f>'Datastream-M'!BD403</f>
        <v>106.3</v>
      </c>
      <c r="BO402">
        <f>'Datastream-M'!AV402</f>
        <v>82</v>
      </c>
      <c r="BP402" s="38">
        <f t="shared" si="22"/>
        <v>83</v>
      </c>
      <c r="BQ402" s="30">
        <f t="shared" si="23"/>
        <v>15.26987323046578</v>
      </c>
      <c r="BR402" s="40">
        <f>'Datastream-M'!BJ403</f>
        <v>74.649199999999993</v>
      </c>
      <c r="BS402" s="32" t="str">
        <f>'Datastream-M'!BF403</f>
        <v>#NA</v>
      </c>
      <c r="BT402">
        <f>'Datastream-M'!BE403</f>
        <v>-16.399999999999999</v>
      </c>
      <c r="BU402" s="40">
        <f>'Datastream-M'!CS403</f>
        <v>101</v>
      </c>
      <c r="BV402" s="40">
        <f>'Datastream-M'!CT403</f>
        <v>108.2</v>
      </c>
      <c r="BW402" s="40">
        <f>'Datastream-M'!CU403</f>
        <v>73.767700000000005</v>
      </c>
      <c r="BX402" s="41">
        <f>'Datastream-M'!BG403</f>
        <v>6.78</v>
      </c>
      <c r="BY402" s="41">
        <f>'Datastream-M'!BH403</f>
        <v>4.4400000000000004</v>
      </c>
      <c r="BZ402" s="40">
        <f>'Datastream-M'!BI403</f>
        <v>109.5</v>
      </c>
      <c r="CA402">
        <f>'Datastream-M'!BN403</f>
        <v>-31.7</v>
      </c>
      <c r="CB402">
        <f>'Datastream-M'!BO403</f>
        <v>-41.7</v>
      </c>
      <c r="CC402">
        <f>'Datastream-M'!BP403</f>
        <v>56.6</v>
      </c>
      <c r="CD402" t="str">
        <f>'Datastream-M'!BQ403</f>
        <v>#NA</v>
      </c>
      <c r="CE402" s="1">
        <v>-0.76841489096799975</v>
      </c>
      <c r="CF402" s="1">
        <v>0.28914923778881296</v>
      </c>
      <c r="CH402" t="str">
        <f>'Datastream-M'!BR403</f>
        <v>#NA</v>
      </c>
      <c r="CJ402">
        <f>'Datastream-M'!BT403</f>
        <v>-10.1</v>
      </c>
      <c r="CK402">
        <f>'Datastream-M'!BU403</f>
        <v>7.9</v>
      </c>
      <c r="CL402" t="str">
        <f>'Datastream-M'!BV403</f>
        <v>#NA</v>
      </c>
      <c r="CN402">
        <f>'Datastream-M'!BX403</f>
        <v>-19.2</v>
      </c>
      <c r="CO402">
        <f>'Datastream-M'!BY403</f>
        <v>-23.7</v>
      </c>
      <c r="CP402" s="40">
        <f>'Datastream-M'!BZ403</f>
        <v>-37.200000000000003</v>
      </c>
      <c r="CR402">
        <f>'Datastream-M'!CB403</f>
        <v>-26.6</v>
      </c>
      <c r="CS402">
        <f>'Datastream-M'!CC403</f>
        <v>-8.4</v>
      </c>
      <c r="CT402">
        <f>'Datastream-M'!CD403</f>
        <v>-32.299999999999997</v>
      </c>
      <c r="CU402">
        <f>'Datastream-M'!CE403</f>
        <v>37864</v>
      </c>
      <c r="CV402">
        <f>'Datastream-M'!CF403</f>
        <v>1431159</v>
      </c>
      <c r="CX402">
        <f>'Datastream-M'!CG403</f>
        <v>120</v>
      </c>
      <c r="CY402">
        <f>'Datastream-M'!CH403</f>
        <v>124.7</v>
      </c>
      <c r="CZ402">
        <f>'Datastream-M'!CI403</f>
        <v>115.3</v>
      </c>
      <c r="DA402">
        <f>'Datastream-M'!CJ403</f>
        <v>121.7</v>
      </c>
      <c r="DB402">
        <f>'Datastream-M'!CK403</f>
        <v>-6.8</v>
      </c>
      <c r="DC402">
        <f>'Datastream-M'!CL403</f>
        <v>-29.1</v>
      </c>
      <c r="DD402">
        <f>'Datastream-M'!CM403</f>
        <v>-10.1</v>
      </c>
      <c r="DE402">
        <f>'Datastream-M'!CN403</f>
        <v>66.900000000000006</v>
      </c>
      <c r="DF402">
        <f>'Datastream-M'!CO403</f>
        <v>69.099999999999994</v>
      </c>
      <c r="DH402">
        <f>'Datastream-M'!CQ403</f>
        <v>120.823997498</v>
      </c>
      <c r="DI402">
        <f>'Datastream-M'!CR403</f>
        <v>14.35</v>
      </c>
      <c r="DK402">
        <f>'Datastream-M'!CW403</f>
        <v>4.4000000000000004</v>
      </c>
      <c r="DL402">
        <f>'Datastream-M'!CX403</f>
        <v>148.6</v>
      </c>
      <c r="DM402">
        <f>'Datastream-M'!CY403</f>
        <v>151.69999999999999</v>
      </c>
      <c r="DO402">
        <f>'Datastream-M'!DA403</f>
        <v>-15.8</v>
      </c>
      <c r="DP402">
        <f>'Datastream-M'!DB403</f>
        <v>95.3</v>
      </c>
      <c r="DS402">
        <f>'Datastream-M'!DG403</f>
        <v>70.599999999999994</v>
      </c>
      <c r="DT402">
        <f>'Datastream-M'!DH403</f>
        <v>34.1</v>
      </c>
      <c r="DU402">
        <f>'Datastream-M'!DI403</f>
        <v>35.299999999999997</v>
      </c>
      <c r="DW402" s="19">
        <f>'[8]weltindexip-usd'!B282</f>
        <v>1.7265474466677584</v>
      </c>
      <c r="DY402">
        <v>0</v>
      </c>
      <c r="EA402" t="str">
        <f>'Datastream-M'!DM403</f>
        <v>#NA</v>
      </c>
      <c r="EB402">
        <f>'Datastream-M'!DN403</f>
        <v>6.1030170000000004</v>
      </c>
      <c r="EF402" s="1">
        <f>'Datastream-M'!DQ403</f>
        <v>66.7</v>
      </c>
    </row>
    <row r="403" spans="1:136">
      <c r="A403" s="3">
        <v>34135</v>
      </c>
      <c r="B403" t="str">
        <f>'Datastream-M'!B404</f>
        <v>#NA</v>
      </c>
      <c r="C403">
        <f>'Datastream-M'!C404</f>
        <v>81.599999999999994</v>
      </c>
      <c r="D403">
        <f>'Datastream-M'!D404</f>
        <v>73.900000000000006</v>
      </c>
      <c r="E403">
        <f>'Datastream-M'!E404</f>
        <v>90.1</v>
      </c>
      <c r="F403">
        <f>'Datastream-M'!F404</f>
        <v>54.2</v>
      </c>
      <c r="G403">
        <f>'Datastream-M'!G404</f>
        <v>1.1832780000000001</v>
      </c>
      <c r="H403">
        <f>'Datastream-M'!H404</f>
        <v>316.2</v>
      </c>
      <c r="I403">
        <f>'Datastream-M'!I404</f>
        <v>614.79999999999995</v>
      </c>
      <c r="J403">
        <f>'Datastream-M'!J404</f>
        <v>7.6050000000000004</v>
      </c>
      <c r="K403">
        <f>'Datastream-M'!K404</f>
        <v>6.8</v>
      </c>
      <c r="L403">
        <f>'Datastream-M'!L404</f>
        <v>1697.6</v>
      </c>
      <c r="M403">
        <f>'Datastream-M'!M404</f>
        <v>286140</v>
      </c>
      <c r="N403">
        <f>'Datastream-M'!N404</f>
        <v>65.599999999999994</v>
      </c>
      <c r="O403">
        <f>'Datastream-M'!O404</f>
        <v>1304</v>
      </c>
      <c r="P403">
        <f>'Datastream-M'!P404</f>
        <v>8.8000000000000007</v>
      </c>
      <c r="Q403">
        <f>'Datastream-M'!Q404</f>
        <v>8.1999999999999993</v>
      </c>
      <c r="R403">
        <f>'Datastream-M'!R404</f>
        <v>21.5</v>
      </c>
      <c r="S403" s="1">
        <f>'[2]Deutschland Monatsdaten'!C403</f>
        <v>-1.436904354467885</v>
      </c>
      <c r="T403" s="1">
        <v>2.660600804394762</v>
      </c>
      <c r="U403">
        <f>'Datastream-M'!BL404</f>
        <v>26.14</v>
      </c>
      <c r="V403" s="39">
        <f t="shared" si="18"/>
        <v>31.493975903614459</v>
      </c>
      <c r="W403">
        <f>'Datastream-M'!BM404</f>
        <v>23.5</v>
      </c>
      <c r="X403" s="39">
        <f t="shared" si="19"/>
        <v>28.728606356968218</v>
      </c>
      <c r="Y403">
        <f>'Datastream-M'!W404</f>
        <v>-68.599999999999994</v>
      </c>
      <c r="Z403">
        <f>'Datastream-M'!X404</f>
        <v>37.4</v>
      </c>
      <c r="AA403" s="42">
        <f>'Datastream-M'!Y404</f>
        <v>-9.4</v>
      </c>
      <c r="AB403">
        <f>'Datastream-M'!Z404</f>
        <v>103.2</v>
      </c>
      <c r="AC403">
        <f>'Datastream-M'!AA404</f>
        <v>104.7</v>
      </c>
      <c r="AD403">
        <f>'Datastream-M'!AB404</f>
        <v>105</v>
      </c>
      <c r="AE403">
        <f>'Datastream-M'!AC404</f>
        <v>1.1832780000000001</v>
      </c>
      <c r="AF403">
        <f t="shared" si="20"/>
        <v>83</v>
      </c>
      <c r="AG403">
        <f t="shared" si="21"/>
        <v>81.8</v>
      </c>
      <c r="AH403">
        <f>'Datastream-M'!AD404</f>
        <v>71.8</v>
      </c>
      <c r="AI403">
        <f>'Datastream-M'!AE404</f>
        <v>-60.9</v>
      </c>
      <c r="AJ403">
        <f>'Datastream-M'!AF404</f>
        <v>101.3382</v>
      </c>
      <c r="AK403">
        <f>'Datastream-M'!AG404</f>
        <v>17.63</v>
      </c>
      <c r="AL403">
        <f>'Datastream-M'!AH404</f>
        <v>71.900000000000006</v>
      </c>
      <c r="AM403">
        <f>'Datastream-M'!AI404</f>
        <v>37.4</v>
      </c>
      <c r="AN403">
        <f>'Datastream-M'!AJ404</f>
        <v>10.8</v>
      </c>
      <c r="AO403">
        <f>'Datastream-M'!AK404</f>
        <v>27.1</v>
      </c>
      <c r="AP403">
        <f>'Datastream-M'!AL404</f>
        <v>-16.8</v>
      </c>
      <c r="AQ403" s="2">
        <f>'Datastream-M'!AM404</f>
        <v>72.200100000000006</v>
      </c>
      <c r="AR403" s="2">
        <f>'Datastream-M'!AN404</f>
        <v>96.638300000000001</v>
      </c>
      <c r="AS403">
        <f>'Datastream-M'!AO404</f>
        <v>19.100000000000001</v>
      </c>
      <c r="AT403">
        <f>'Datastream-M'!AP404</f>
        <v>99.3</v>
      </c>
      <c r="AU403" s="8">
        <f>'West-Deutschland-Q'!AO404</f>
        <v>100.2</v>
      </c>
      <c r="AV403" s="19">
        <f>'[5]Deutschland Monatsdaten'!K403</f>
        <v>7.8390203141742854</v>
      </c>
      <c r="AW403" s="1">
        <f>'[5]Deutschland Monatsdaten'!J403</f>
        <v>-1.3376445848995342</v>
      </c>
      <c r="AX403">
        <f>'Datastream-M'!AR404</f>
        <v>-7.6</v>
      </c>
      <c r="AY403">
        <f>'Datastream-M'!AS404</f>
        <v>-22.5</v>
      </c>
      <c r="AZ403">
        <f>'Datastream-M'!AT404</f>
        <v>74.099999999999994</v>
      </c>
      <c r="BA403">
        <v>1691446.6</v>
      </c>
      <c r="BB403">
        <v>7334469.2999999998</v>
      </c>
      <c r="BC403">
        <v>10601057</v>
      </c>
      <c r="BD403">
        <v>6369.67</v>
      </c>
      <c r="BE403">
        <f>'Datastream-M'!AU404</f>
        <v>94.23</v>
      </c>
      <c r="BF403">
        <f>'Datastream-M'!AV404</f>
        <v>82.1</v>
      </c>
      <c r="BG403">
        <f>'Datastream-M'!AW404</f>
        <v>102.5</v>
      </c>
      <c r="BH403" s="1">
        <f>'Datastream-M'!AX404</f>
        <v>35.1</v>
      </c>
      <c r="BI403" s="1">
        <f>'Datastream-M'!AY404</f>
        <v>38</v>
      </c>
      <c r="BJ403" s="1">
        <f>'Datastream-M'!AZ404</f>
        <v>52.7</v>
      </c>
      <c r="BK403">
        <f>'Datastream-M'!BA404</f>
        <v>54.6</v>
      </c>
      <c r="BL403">
        <f>'Datastream-M'!BB404</f>
        <v>51.5</v>
      </c>
      <c r="BM403" s="26">
        <f>'Datastream-M'!BC404</f>
        <v>83.1</v>
      </c>
      <c r="BN403" s="26">
        <f>'Datastream-M'!BD404</f>
        <v>106.6</v>
      </c>
      <c r="BO403">
        <f>'Datastream-M'!AV403</f>
        <v>81.8</v>
      </c>
      <c r="BP403" s="38">
        <f t="shared" si="22"/>
        <v>83</v>
      </c>
      <c r="BQ403" s="30">
        <f t="shared" si="23"/>
        <v>14.899288248408235</v>
      </c>
      <c r="BR403" s="40">
        <f>'Datastream-M'!BJ404</f>
        <v>73.920199999999994</v>
      </c>
      <c r="BS403" s="32" t="str">
        <f>'Datastream-M'!BF404</f>
        <v>#NA</v>
      </c>
      <c r="BT403">
        <f>'Datastream-M'!BE404</f>
        <v>-10.6</v>
      </c>
      <c r="BU403" s="40">
        <f>'Datastream-M'!CS404</f>
        <v>101</v>
      </c>
      <c r="BV403" s="40">
        <f>'Datastream-M'!CT404</f>
        <v>106.2</v>
      </c>
      <c r="BW403" s="40">
        <f>'Datastream-M'!CU404</f>
        <v>73.151700000000005</v>
      </c>
      <c r="BX403" s="41">
        <f>'Datastream-M'!BG404</f>
        <v>6.95</v>
      </c>
      <c r="BY403" s="41">
        <f>'Datastream-M'!BH404</f>
        <v>4.34</v>
      </c>
      <c r="BZ403" s="40">
        <f>'Datastream-M'!BI404</f>
        <v>108.1</v>
      </c>
      <c r="CA403">
        <f>'Datastream-M'!BN404</f>
        <v>-24.7</v>
      </c>
      <c r="CB403">
        <f>'Datastream-M'!BO404</f>
        <v>-39.6</v>
      </c>
      <c r="CC403">
        <f>'Datastream-M'!BP404</f>
        <v>54.7</v>
      </c>
      <c r="CD403" t="str">
        <f>'Datastream-M'!BQ404</f>
        <v>#NA</v>
      </c>
      <c r="CE403" s="1">
        <v>-0.51521021552894364</v>
      </c>
      <c r="CF403" s="1">
        <v>0.61879994754385137</v>
      </c>
      <c r="CH403" t="str">
        <f>'Datastream-M'!BR404</f>
        <v>#NA</v>
      </c>
      <c r="CJ403">
        <f>'Datastream-M'!BT404</f>
        <v>-10.5</v>
      </c>
      <c r="CK403">
        <f>'Datastream-M'!BU404</f>
        <v>9.4</v>
      </c>
      <c r="CL403" t="str">
        <f>'Datastream-M'!BV404</f>
        <v>#NA</v>
      </c>
      <c r="CN403">
        <f>'Datastream-M'!BX404</f>
        <v>-20.2</v>
      </c>
      <c r="CO403">
        <f>'Datastream-M'!BY404</f>
        <v>-22.2</v>
      </c>
      <c r="CP403" s="40">
        <f>'Datastream-M'!BZ404</f>
        <v>-33.799999999999997</v>
      </c>
      <c r="CR403">
        <f>'Datastream-M'!CB404</f>
        <v>-26.8</v>
      </c>
      <c r="CS403">
        <f>'Datastream-M'!CC404</f>
        <v>-17.7</v>
      </c>
      <c r="CT403">
        <f>'Datastream-M'!CD404</f>
        <v>-38.4</v>
      </c>
      <c r="CU403">
        <f>'Datastream-M'!CE404</f>
        <v>37837</v>
      </c>
      <c r="CV403">
        <f>'Datastream-M'!CF404</f>
        <v>1443875</v>
      </c>
      <c r="CX403">
        <f>'Datastream-M'!CG404</f>
        <v>120.5</v>
      </c>
      <c r="CY403">
        <f>'Datastream-M'!CH404</f>
        <v>129.4</v>
      </c>
      <c r="CZ403">
        <f>'Datastream-M'!CI404</f>
        <v>113.2</v>
      </c>
      <c r="DA403">
        <f>'Datastream-M'!CJ404</f>
        <v>122.3</v>
      </c>
      <c r="DB403">
        <f>'Datastream-M'!CK404</f>
        <v>-8.3000000000000007</v>
      </c>
      <c r="DC403">
        <f>'Datastream-M'!CL404</f>
        <v>-31.4</v>
      </c>
      <c r="DD403">
        <f>'Datastream-M'!CM404</f>
        <v>-10.5</v>
      </c>
      <c r="DE403">
        <f>'Datastream-M'!CN404</f>
        <v>66</v>
      </c>
      <c r="DF403">
        <f>'Datastream-M'!CO404</f>
        <v>67.599999999999994</v>
      </c>
      <c r="DH403">
        <f>'Datastream-M'!CQ404</f>
        <v>88.193756104000002</v>
      </c>
      <c r="DI403">
        <f>'Datastream-M'!CR404</f>
        <v>12.16</v>
      </c>
      <c r="DK403">
        <f>'Datastream-M'!CW404</f>
        <v>4.5999999999999996</v>
      </c>
      <c r="DL403">
        <f>'Datastream-M'!CX404</f>
        <v>149</v>
      </c>
      <c r="DM403">
        <f>'Datastream-M'!CY404</f>
        <v>157.1</v>
      </c>
      <c r="DO403">
        <f>'Datastream-M'!DA404</f>
        <v>-18.3</v>
      </c>
      <c r="DP403">
        <f>'Datastream-M'!DB404</f>
        <v>97.5</v>
      </c>
      <c r="DS403">
        <f>'Datastream-M'!DG404</f>
        <v>67.900000000000006</v>
      </c>
      <c r="DT403">
        <f>'Datastream-M'!DH404</f>
        <v>33.5</v>
      </c>
      <c r="DU403">
        <f>'Datastream-M'!DI404</f>
        <v>33.9</v>
      </c>
      <c r="DW403" s="19">
        <f>'[8]weltindexip-usd'!B283</f>
        <v>1.7179527885521158</v>
      </c>
      <c r="DY403">
        <v>0</v>
      </c>
      <c r="EA403" t="str">
        <f>'Datastream-M'!DM404</f>
        <v>#NA</v>
      </c>
      <c r="EB403">
        <f>'Datastream-M'!DN404</f>
        <v>6.3471659999999996</v>
      </c>
      <c r="EF403" s="1">
        <f>'Datastream-M'!DQ404</f>
        <v>66.2</v>
      </c>
    </row>
    <row r="404" spans="1:136">
      <c r="A404" s="3">
        <v>34165</v>
      </c>
      <c r="B404" t="str">
        <f>'Datastream-M'!B405</f>
        <v>#NA</v>
      </c>
      <c r="C404">
        <f>'Datastream-M'!C405</f>
        <v>82.1</v>
      </c>
      <c r="D404">
        <f>'Datastream-M'!D405</f>
        <v>73.7</v>
      </c>
      <c r="E404">
        <f>'Datastream-M'!E405</f>
        <v>91.4</v>
      </c>
      <c r="F404">
        <f>'Datastream-M'!F405</f>
        <v>54.8</v>
      </c>
      <c r="G404">
        <f>'Datastream-M'!G405</f>
        <v>1.140495</v>
      </c>
      <c r="H404">
        <f>'Datastream-M'!H405</f>
        <v>315.89999999999998</v>
      </c>
      <c r="I404">
        <f>'Datastream-M'!I405</f>
        <v>621.20000000000005</v>
      </c>
      <c r="J404">
        <f>'Datastream-M'!J405</f>
        <v>7.2359999999999998</v>
      </c>
      <c r="K404">
        <f>'Datastream-M'!K405</f>
        <v>6.6</v>
      </c>
      <c r="L404">
        <f>'Datastream-M'!L405</f>
        <v>1803.2</v>
      </c>
      <c r="M404">
        <f>'Datastream-M'!M405</f>
        <v>267233</v>
      </c>
      <c r="N404">
        <f>'Datastream-M'!N405</f>
        <v>64.3</v>
      </c>
      <c r="O404">
        <f>'Datastream-M'!O405</f>
        <v>1284</v>
      </c>
      <c r="P404">
        <f>'Datastream-M'!P405</f>
        <v>9.1</v>
      </c>
      <c r="Q404">
        <f>'Datastream-M'!Q405</f>
        <v>9.6</v>
      </c>
      <c r="R404">
        <f>'Datastream-M'!R405</f>
        <v>20.399999999999999</v>
      </c>
      <c r="S404" s="1">
        <f>'[2]Deutschland Monatsdaten'!C404</f>
        <v>-1.3060454776932342</v>
      </c>
      <c r="T404" s="1">
        <v>2.6774433291594</v>
      </c>
      <c r="U404">
        <f>'Datastream-M'!BL405</f>
        <v>26.15</v>
      </c>
      <c r="V404" s="39">
        <f t="shared" si="18"/>
        <v>31.468110709987968</v>
      </c>
      <c r="W404">
        <f>'Datastream-M'!BM405</f>
        <v>23.94</v>
      </c>
      <c r="X404" s="39">
        <f t="shared" si="19"/>
        <v>29.159561510353232</v>
      </c>
      <c r="Y404">
        <f>'Datastream-M'!W405</f>
        <v>-71.3</v>
      </c>
      <c r="Z404">
        <f>'Datastream-M'!X405</f>
        <v>37.1</v>
      </c>
      <c r="AA404" s="42">
        <f>'Datastream-M'!Y405</f>
        <v>-9.9</v>
      </c>
      <c r="AB404">
        <f>'Datastream-M'!Z405</f>
        <v>102.8</v>
      </c>
      <c r="AC404">
        <f>'Datastream-M'!AA405</f>
        <v>104.1</v>
      </c>
      <c r="AD404">
        <f>'Datastream-M'!AB405</f>
        <v>103.8</v>
      </c>
      <c r="AE404">
        <f>'Datastream-M'!AC405</f>
        <v>1.140495</v>
      </c>
      <c r="AF404">
        <f t="shared" si="20"/>
        <v>83.09999999999998</v>
      </c>
      <c r="AG404">
        <f t="shared" si="21"/>
        <v>82.1</v>
      </c>
      <c r="AH404">
        <f>'Datastream-M'!AD405</f>
        <v>70.3</v>
      </c>
      <c r="AI404">
        <f>'Datastream-M'!AE405</f>
        <v>-63.8</v>
      </c>
      <c r="AJ404">
        <f>'Datastream-M'!AF405</f>
        <v>100.846433</v>
      </c>
      <c r="AK404">
        <f>'Datastream-M'!AG405</f>
        <v>16.809999999999999</v>
      </c>
      <c r="AL404">
        <f>'Datastream-M'!AH405</f>
        <v>72</v>
      </c>
      <c r="AM404">
        <f>'Datastream-M'!AI405</f>
        <v>37.1</v>
      </c>
      <c r="AN404">
        <f>'Datastream-M'!AJ405</f>
        <v>12.1</v>
      </c>
      <c r="AO404">
        <f>'Datastream-M'!AK405</f>
        <v>25.4</v>
      </c>
      <c r="AP404">
        <f>'Datastream-M'!AL405</f>
        <v>-17.3</v>
      </c>
      <c r="AQ404" s="2">
        <f>'Datastream-M'!AM405</f>
        <v>72.473500000000001</v>
      </c>
      <c r="AR404" s="2">
        <f>'Datastream-M'!AN405</f>
        <v>96.869500000000002</v>
      </c>
      <c r="AS404">
        <f>'Datastream-M'!AO405</f>
        <v>23.4</v>
      </c>
      <c r="AT404">
        <f>'Datastream-M'!AP405</f>
        <v>94.6</v>
      </c>
      <c r="AU404" s="8">
        <f>'West-Deutschland-Q'!AO405</f>
        <v>100</v>
      </c>
      <c r="AV404" s="19">
        <f>'[5]Deutschland Monatsdaten'!K404</f>
        <v>7.8785345622504268</v>
      </c>
      <c r="AW404" s="1">
        <f>'[5]Deutschland Monatsdaten'!J404</f>
        <v>-1.3201817850141107</v>
      </c>
      <c r="AX404">
        <f>'Datastream-M'!AR405</f>
        <v>24.3</v>
      </c>
      <c r="AY404">
        <f>'Datastream-M'!AS405</f>
        <v>-23.5</v>
      </c>
      <c r="AZ404">
        <f>'Datastream-M'!AT405</f>
        <v>73.099999999999994</v>
      </c>
      <c r="BA404">
        <v>1605314.9</v>
      </c>
      <c r="BB404">
        <v>7236707.2999999998</v>
      </c>
      <c r="BC404">
        <v>11498117</v>
      </c>
      <c r="BD404">
        <v>4693.1499999999996</v>
      </c>
      <c r="BE404">
        <f>'Datastream-M'!AU405</f>
        <v>93.62</v>
      </c>
      <c r="BF404">
        <f>'Datastream-M'!AV405</f>
        <v>82.8</v>
      </c>
      <c r="BG404">
        <f>'Datastream-M'!AW405</f>
        <v>103</v>
      </c>
      <c r="BH404" s="1">
        <f>'Datastream-M'!AX405</f>
        <v>32.799999999999997</v>
      </c>
      <c r="BI404" s="1">
        <f>'Datastream-M'!AY405</f>
        <v>36.4</v>
      </c>
      <c r="BJ404" s="1">
        <f>'Datastream-M'!AZ405</f>
        <v>54.8</v>
      </c>
      <c r="BK404">
        <f>'Datastream-M'!BA405</f>
        <v>59.4</v>
      </c>
      <c r="BL404">
        <f>'Datastream-M'!BB405</f>
        <v>51.6</v>
      </c>
      <c r="BM404" s="26">
        <f>'Datastream-M'!BC405</f>
        <v>83.3</v>
      </c>
      <c r="BN404" s="26">
        <f>'Datastream-M'!BD405</f>
        <v>106.6</v>
      </c>
      <c r="BO404">
        <f>'Datastream-M'!AV404</f>
        <v>82.1</v>
      </c>
      <c r="BP404" s="38">
        <f t="shared" si="22"/>
        <v>83.1</v>
      </c>
      <c r="BQ404" s="30">
        <f t="shared" si="23"/>
        <v>14.739214113170156</v>
      </c>
      <c r="BR404" s="40">
        <f>'Datastream-M'!BJ405</f>
        <v>72.333399999999997</v>
      </c>
      <c r="BS404" s="32" t="str">
        <f>'Datastream-M'!BF405</f>
        <v>#NA</v>
      </c>
      <c r="BT404">
        <f>'Datastream-M'!BE405</f>
        <v>-18.100000000000001</v>
      </c>
      <c r="BU404" s="40">
        <f>'Datastream-M'!CS405</f>
        <v>102</v>
      </c>
      <c r="BV404" s="40">
        <f>'Datastream-M'!CT405</f>
        <v>104</v>
      </c>
      <c r="BW404" s="40">
        <f>'Datastream-M'!CU405</f>
        <v>71.614699999999999</v>
      </c>
      <c r="BX404" s="41">
        <f>'Datastream-M'!BG405</f>
        <v>6.79</v>
      </c>
      <c r="BY404" s="41">
        <f>'Datastream-M'!BH405</f>
        <v>4.99</v>
      </c>
      <c r="BZ404" s="40">
        <f>'Datastream-M'!BI405</f>
        <v>106.4</v>
      </c>
      <c r="CA404">
        <f>'Datastream-M'!BN405</f>
        <v>-23</v>
      </c>
      <c r="CB404">
        <f>'Datastream-M'!BO405</f>
        <v>-40.299999999999997</v>
      </c>
      <c r="CC404">
        <f>'Datastream-M'!BP405</f>
        <v>52.7</v>
      </c>
      <c r="CD404" t="str">
        <f>'Datastream-M'!BQ405</f>
        <v>#NA</v>
      </c>
      <c r="CE404" s="1">
        <v>-0.58051222262619651</v>
      </c>
      <c r="CF404" s="1">
        <v>0.50959750806176174</v>
      </c>
      <c r="CH404" t="str">
        <f>'Datastream-M'!BR405</f>
        <v>#NA</v>
      </c>
      <c r="CJ404">
        <f>'Datastream-M'!BT405</f>
        <v>-11.1</v>
      </c>
      <c r="CK404">
        <f>'Datastream-M'!BU405</f>
        <v>12.5</v>
      </c>
      <c r="CL404" t="str">
        <f>'Datastream-M'!BV405</f>
        <v>#NA</v>
      </c>
      <c r="CN404">
        <f>'Datastream-M'!BX405</f>
        <v>-11.8</v>
      </c>
      <c r="CO404">
        <f>'Datastream-M'!BY405</f>
        <v>-20.8</v>
      </c>
      <c r="CP404" s="40">
        <f>'Datastream-M'!BZ405</f>
        <v>-34</v>
      </c>
      <c r="CR404">
        <f>'Datastream-M'!CB405</f>
        <v>-24.9</v>
      </c>
      <c r="CS404">
        <f>'Datastream-M'!CC405</f>
        <v>-20.6</v>
      </c>
      <c r="CT404">
        <f>'Datastream-M'!CD405</f>
        <v>-38.1</v>
      </c>
      <c r="CU404">
        <f>'Datastream-M'!CE405</f>
        <v>37810</v>
      </c>
      <c r="CV404">
        <f>'Datastream-M'!CF405</f>
        <v>1451018</v>
      </c>
      <c r="CX404">
        <f>'Datastream-M'!CG405</f>
        <v>127.1</v>
      </c>
      <c r="CY404">
        <f>'Datastream-M'!CH405</f>
        <v>144</v>
      </c>
      <c r="CZ404">
        <f>'Datastream-M'!CI405</f>
        <v>115.2</v>
      </c>
      <c r="DA404">
        <f>'Datastream-M'!CJ405</f>
        <v>128.4</v>
      </c>
      <c r="DB404">
        <f>'Datastream-M'!CK405</f>
        <v>-6.2</v>
      </c>
      <c r="DC404">
        <f>'Datastream-M'!CL405</f>
        <v>-28.8</v>
      </c>
      <c r="DD404">
        <f>'Datastream-M'!CM405</f>
        <v>-11.1</v>
      </c>
      <c r="DE404">
        <f>'Datastream-M'!CN405</f>
        <v>65.8</v>
      </c>
      <c r="DF404">
        <f>'Datastream-M'!CO405</f>
        <v>67.7</v>
      </c>
      <c r="DH404">
        <f>'Datastream-M'!CQ405</f>
        <v>97.813919067</v>
      </c>
      <c r="DI404">
        <f>'Datastream-M'!CR405</f>
        <v>12.84</v>
      </c>
      <c r="DK404">
        <f>'Datastream-M'!CW405</f>
        <v>4.5</v>
      </c>
      <c r="DL404">
        <f>'Datastream-M'!CX405</f>
        <v>156.80000000000001</v>
      </c>
      <c r="DM404">
        <f>'Datastream-M'!CY405</f>
        <v>174.6</v>
      </c>
      <c r="DO404">
        <f>'Datastream-M'!DA405</f>
        <v>-19.600000000000001</v>
      </c>
      <c r="DP404">
        <f>'Datastream-M'!DB405</f>
        <v>97.3</v>
      </c>
      <c r="DS404">
        <f>'Datastream-M'!DG405</f>
        <v>70.599999999999994</v>
      </c>
      <c r="DT404">
        <f>'Datastream-M'!DH405</f>
        <v>32.6</v>
      </c>
      <c r="DU404">
        <f>'Datastream-M'!DI405</f>
        <v>33.4</v>
      </c>
      <c r="DW404" s="19">
        <f>'[8]weltindexip-usd'!B284</f>
        <v>1.7211431569367799</v>
      </c>
      <c r="DY404">
        <v>0</v>
      </c>
      <c r="EA404" t="str">
        <f>'Datastream-M'!DM405</f>
        <v>#NA</v>
      </c>
      <c r="EB404">
        <f>'Datastream-M'!DN405</f>
        <v>6.5269149999999998</v>
      </c>
      <c r="EF404" s="1">
        <f>'Datastream-M'!DQ405</f>
        <v>64.7</v>
      </c>
    </row>
    <row r="405" spans="1:136">
      <c r="A405" s="3">
        <v>34196</v>
      </c>
      <c r="B405" t="str">
        <f>'Datastream-M'!B406</f>
        <v>#NA</v>
      </c>
      <c r="C405">
        <f>'Datastream-M'!C406</f>
        <v>84</v>
      </c>
      <c r="D405">
        <f>'Datastream-M'!D406</f>
        <v>75.8</v>
      </c>
      <c r="E405">
        <f>'Datastream-M'!E406</f>
        <v>93.1</v>
      </c>
      <c r="F405">
        <f>'Datastream-M'!F406</f>
        <v>54.5</v>
      </c>
      <c r="G405">
        <f>'Datastream-M'!G406</f>
        <v>1.1532500000000001</v>
      </c>
      <c r="H405">
        <f>'Datastream-M'!H406</f>
        <v>319.2</v>
      </c>
      <c r="I405">
        <f>'Datastream-M'!I406</f>
        <v>621.4</v>
      </c>
      <c r="J405">
        <f>'Datastream-M'!J406</f>
        <v>6.6109999999999998</v>
      </c>
      <c r="K405">
        <f>'Datastream-M'!K406</f>
        <v>6.4</v>
      </c>
      <c r="L405">
        <f>'Datastream-M'!L406</f>
        <v>1944.9</v>
      </c>
      <c r="M405">
        <f>'Datastream-M'!M406</f>
        <v>210452</v>
      </c>
      <c r="N405">
        <f>'Datastream-M'!N406</f>
        <v>67</v>
      </c>
      <c r="O405">
        <f>'Datastream-M'!O406</f>
        <v>1237</v>
      </c>
      <c r="P405">
        <f>'Datastream-M'!P406</f>
        <v>9.1999999999999993</v>
      </c>
      <c r="Q405">
        <f>'Datastream-M'!Q406</f>
        <v>10.5</v>
      </c>
      <c r="R405">
        <f>'Datastream-M'!R406</f>
        <v>16.899999999999999</v>
      </c>
      <c r="S405" s="1">
        <f>'[2]Deutschland Monatsdaten'!C405</f>
        <v>-1.1927026889716779</v>
      </c>
      <c r="T405" s="1">
        <v>2.669679224909236</v>
      </c>
      <c r="U405">
        <f>'Datastream-M'!BL406</f>
        <v>26.83</v>
      </c>
      <c r="V405" s="39">
        <f t="shared" si="18"/>
        <v>32.208883553421366</v>
      </c>
      <c r="W405">
        <f>'Datastream-M'!BM406</f>
        <v>24.75</v>
      </c>
      <c r="X405" s="39">
        <f t="shared" si="19"/>
        <v>29.891304347826086</v>
      </c>
      <c r="Y405">
        <f>'Datastream-M'!W406</f>
        <v>-69.400000000000006</v>
      </c>
      <c r="Z405">
        <f>'Datastream-M'!X406</f>
        <v>37.200000000000003</v>
      </c>
      <c r="AA405" s="42">
        <f>'Datastream-M'!Y406</f>
        <v>-5.8</v>
      </c>
      <c r="AB405">
        <f>'Datastream-M'!Z406</f>
        <v>104.5</v>
      </c>
      <c r="AC405">
        <f>'Datastream-M'!AA406</f>
        <v>105.5</v>
      </c>
      <c r="AD405">
        <f>'Datastream-M'!AB406</f>
        <v>104.8</v>
      </c>
      <c r="AE405">
        <f>'Datastream-M'!AC406</f>
        <v>1.1532500000000001</v>
      </c>
      <c r="AF405">
        <f t="shared" si="20"/>
        <v>83.300000000000011</v>
      </c>
      <c r="AG405">
        <f t="shared" si="21"/>
        <v>82.800000000000011</v>
      </c>
      <c r="AH405">
        <f>'Datastream-M'!AD406</f>
        <v>73.099999999999994</v>
      </c>
      <c r="AI405">
        <f>'Datastream-M'!AE406</f>
        <v>-60.6</v>
      </c>
      <c r="AJ405">
        <f>'Datastream-M'!AF406</f>
        <v>101.215067</v>
      </c>
      <c r="AK405">
        <f>'Datastream-M'!AG406</f>
        <v>16.84</v>
      </c>
      <c r="AL405">
        <f>'Datastream-M'!AH406</f>
        <v>72.2</v>
      </c>
      <c r="AM405">
        <f>'Datastream-M'!AI406</f>
        <v>37.200000000000003</v>
      </c>
      <c r="AN405">
        <f>'Datastream-M'!AJ406</f>
        <v>13.3</v>
      </c>
      <c r="AO405">
        <f>'Datastream-M'!AK406</f>
        <v>21.3</v>
      </c>
      <c r="AP405">
        <f>'Datastream-M'!AL406</f>
        <v>-12.8</v>
      </c>
      <c r="AQ405" s="2">
        <f>'Datastream-M'!AM406</f>
        <v>72.770300000000006</v>
      </c>
      <c r="AR405" s="2">
        <f>'Datastream-M'!AN406</f>
        <v>97.132900000000006</v>
      </c>
      <c r="AS405">
        <f>'Datastream-M'!AO406</f>
        <v>20.9</v>
      </c>
      <c r="AT405">
        <f>'Datastream-M'!AP406</f>
        <v>97.6</v>
      </c>
      <c r="AU405" s="8">
        <f>'West-Deutschland-Q'!AO406</f>
        <v>101</v>
      </c>
      <c r="AV405" s="19">
        <f>'[5]Deutschland Monatsdaten'!K405</f>
        <v>7.9099989337823535</v>
      </c>
      <c r="AW405" s="1">
        <f>'[5]Deutschland Monatsdaten'!J405</f>
        <v>-1.2518906577539046</v>
      </c>
      <c r="AX405">
        <f>'Datastream-M'!AR406</f>
        <v>26.8</v>
      </c>
      <c r="AY405">
        <f>'Datastream-M'!AS406</f>
        <v>-21.6</v>
      </c>
      <c r="AZ405">
        <f>'Datastream-M'!AT406</f>
        <v>76.3</v>
      </c>
      <c r="BA405">
        <v>1633547.4</v>
      </c>
      <c r="BB405">
        <v>7837890.5</v>
      </c>
      <c r="BC405">
        <v>10728873</v>
      </c>
      <c r="BD405">
        <v>24971.5</v>
      </c>
      <c r="BE405">
        <f>'Datastream-M'!AU406</f>
        <v>95.08</v>
      </c>
      <c r="BF405">
        <f>'Datastream-M'!AV406</f>
        <v>82.5</v>
      </c>
      <c r="BG405">
        <f>'Datastream-M'!AW406</f>
        <v>103.7</v>
      </c>
      <c r="BH405" s="1">
        <f>'Datastream-M'!AX406</f>
        <v>33.1</v>
      </c>
      <c r="BI405" s="1">
        <f>'Datastream-M'!AY406</f>
        <v>36.5</v>
      </c>
      <c r="BJ405" s="1">
        <f>'Datastream-M'!AZ406</f>
        <v>54.7</v>
      </c>
      <c r="BK405">
        <f>'Datastream-M'!BA406</f>
        <v>59.8</v>
      </c>
      <c r="BL405">
        <f>'Datastream-M'!BB406</f>
        <v>51.1</v>
      </c>
      <c r="BM405" s="26">
        <f>'Datastream-M'!BC406</f>
        <v>83.2</v>
      </c>
      <c r="BN405" s="26">
        <f>'Datastream-M'!BD406</f>
        <v>106.8</v>
      </c>
      <c r="BO405">
        <f>'Datastream-M'!AV405</f>
        <v>82.8</v>
      </c>
      <c r="BP405" s="38">
        <f t="shared" si="22"/>
        <v>83.3</v>
      </c>
      <c r="BQ405" s="30">
        <f t="shared" si="23"/>
        <v>14.602211142423585</v>
      </c>
      <c r="BR405" s="40">
        <f>'Datastream-M'!BJ406</f>
        <v>72.305000000000007</v>
      </c>
      <c r="BS405" s="32" t="str">
        <f>'Datastream-M'!BF406</f>
        <v>#NA</v>
      </c>
      <c r="BT405">
        <f>'Datastream-M'!BE406</f>
        <v>-11.9</v>
      </c>
      <c r="BU405" s="40">
        <f>'Datastream-M'!CS406</f>
        <v>104.1</v>
      </c>
      <c r="BV405" s="40">
        <f>'Datastream-M'!CT406</f>
        <v>104.9</v>
      </c>
      <c r="BW405" s="40">
        <f>'Datastream-M'!CU406</f>
        <v>71.638999999999996</v>
      </c>
      <c r="BX405" s="41">
        <f>'Datastream-M'!BG406</f>
        <v>6.72</v>
      </c>
      <c r="BY405" s="41">
        <f>'Datastream-M'!BH406</f>
        <v>4.55</v>
      </c>
      <c r="BZ405" s="40">
        <f>'Datastream-M'!BI406</f>
        <v>110.9</v>
      </c>
      <c r="CA405">
        <f>'Datastream-M'!BN406</f>
        <v>-15.9</v>
      </c>
      <c r="CB405">
        <f>'Datastream-M'!BO406</f>
        <v>-35.200000000000003</v>
      </c>
      <c r="CC405">
        <f>'Datastream-M'!BP406</f>
        <v>56.9</v>
      </c>
      <c r="CD405" t="str">
        <f>'Datastream-M'!BQ406</f>
        <v>#NA</v>
      </c>
      <c r="CE405" s="1">
        <v>-0.51104049203285895</v>
      </c>
      <c r="CF405" s="1">
        <v>-0.18460705662780788</v>
      </c>
      <c r="CH405" t="str">
        <f>'Datastream-M'!BR406</f>
        <v>#NA</v>
      </c>
      <c r="CJ405">
        <f>'Datastream-M'!BT406</f>
        <v>-12.1</v>
      </c>
      <c r="CK405">
        <f>'Datastream-M'!BU406</f>
        <v>11.1</v>
      </c>
      <c r="CL405" t="str">
        <f>'Datastream-M'!BV406</f>
        <v>#NA</v>
      </c>
      <c r="CN405">
        <f>'Datastream-M'!BX406</f>
        <v>-10</v>
      </c>
      <c r="CO405">
        <f>'Datastream-M'!BY406</f>
        <v>-16.899999999999999</v>
      </c>
      <c r="CP405" s="40">
        <f>'Datastream-M'!BZ406</f>
        <v>-28.6</v>
      </c>
      <c r="CR405">
        <f>'Datastream-M'!CB406</f>
        <v>-21.9</v>
      </c>
      <c r="CS405">
        <f>'Datastream-M'!CC406</f>
        <v>-19.399999999999999</v>
      </c>
      <c r="CT405">
        <f>'Datastream-M'!CD406</f>
        <v>-29</v>
      </c>
      <c r="CU405">
        <f>'Datastream-M'!CE406</f>
        <v>37788</v>
      </c>
      <c r="CV405">
        <f>'Datastream-M'!CF406</f>
        <v>1455054</v>
      </c>
      <c r="CX405">
        <f>'Datastream-M'!CG406</f>
        <v>125.6</v>
      </c>
      <c r="CY405">
        <f>'Datastream-M'!CH406</f>
        <v>139.6</v>
      </c>
      <c r="CZ405">
        <f>'Datastream-M'!CI406</f>
        <v>120.8</v>
      </c>
      <c r="DA405">
        <f>'Datastream-M'!CJ406</f>
        <v>122.3</v>
      </c>
      <c r="DB405">
        <f>'Datastream-M'!CK406</f>
        <v>-4.3</v>
      </c>
      <c r="DC405">
        <f>'Datastream-M'!CL406</f>
        <v>-30.3</v>
      </c>
      <c r="DD405">
        <f>'Datastream-M'!CM406</f>
        <v>-12.1</v>
      </c>
      <c r="DE405">
        <f>'Datastream-M'!CN406</f>
        <v>66.400000000000006</v>
      </c>
      <c r="DF405">
        <f>'Datastream-M'!CO406</f>
        <v>68.2</v>
      </c>
      <c r="DH405">
        <f>'Datastream-M'!CQ406</f>
        <v>123.00511932400001</v>
      </c>
      <c r="DI405">
        <f>'Datastream-M'!CR406</f>
        <v>14.98</v>
      </c>
      <c r="DK405">
        <f>'Datastream-M'!CW406</f>
        <v>4.76</v>
      </c>
      <c r="DL405">
        <f>'Datastream-M'!CX406</f>
        <v>154.69999999999999</v>
      </c>
      <c r="DM405">
        <f>'Datastream-M'!CY406</f>
        <v>169.1</v>
      </c>
      <c r="DO405">
        <f>'Datastream-M'!DA406</f>
        <v>-14.3</v>
      </c>
      <c r="DP405">
        <f>'Datastream-M'!DB406</f>
        <v>97.8</v>
      </c>
      <c r="DS405">
        <f>'Datastream-M'!DG406</f>
        <v>69.3</v>
      </c>
      <c r="DT405">
        <f>'Datastream-M'!DH406</f>
        <v>32.6</v>
      </c>
      <c r="DU405">
        <f>'Datastream-M'!DI406</f>
        <v>35.5</v>
      </c>
      <c r="DW405" s="19">
        <f>'[8]weltindexip-usd'!B285</f>
        <v>1.7199961704245958</v>
      </c>
      <c r="DY405">
        <v>0</v>
      </c>
      <c r="EA405" t="str">
        <f>'Datastream-M'!DM406</f>
        <v>#NA</v>
      </c>
      <c r="EB405">
        <f>'Datastream-M'!DN406</f>
        <v>6.6877040000000001</v>
      </c>
      <c r="EF405" s="1">
        <f>'Datastream-M'!DQ406</f>
        <v>67.5</v>
      </c>
    </row>
    <row r="406" spans="1:136">
      <c r="A406" s="3">
        <v>34227</v>
      </c>
      <c r="B406" t="str">
        <f>'Datastream-M'!B407</f>
        <v>#NA</v>
      </c>
      <c r="C406">
        <f>'Datastream-M'!C407</f>
        <v>84</v>
      </c>
      <c r="D406">
        <f>'Datastream-M'!D407</f>
        <v>75.5</v>
      </c>
      <c r="E406">
        <f>'Datastream-M'!E407</f>
        <v>93.4</v>
      </c>
      <c r="F406">
        <f>'Datastream-M'!F407</f>
        <v>56.7</v>
      </c>
      <c r="G406">
        <f>'Datastream-M'!G407</f>
        <v>1.207489</v>
      </c>
      <c r="H406">
        <f>'Datastream-M'!H407</f>
        <v>322.39999999999998</v>
      </c>
      <c r="I406">
        <f>'Datastream-M'!I407</f>
        <v>624.70000000000005</v>
      </c>
      <c r="J406">
        <f>'Datastream-M'!J407</f>
        <v>6.625</v>
      </c>
      <c r="K406">
        <f>'Datastream-M'!K407</f>
        <v>6.2</v>
      </c>
      <c r="L406">
        <f>'Datastream-M'!L407</f>
        <v>1915.7</v>
      </c>
      <c r="M406">
        <f>'Datastream-M'!M407</f>
        <v>255602</v>
      </c>
      <c r="N406">
        <f>'Datastream-M'!N407</f>
        <v>66.3</v>
      </c>
      <c r="O406">
        <f>'Datastream-M'!O407</f>
        <v>1331</v>
      </c>
      <c r="P406">
        <f>'Datastream-M'!P407</f>
        <v>9.4</v>
      </c>
      <c r="Q406">
        <f>'Datastream-M'!Q407</f>
        <v>9.1</v>
      </c>
      <c r="R406">
        <f>'Datastream-M'!R407</f>
        <v>19.5</v>
      </c>
      <c r="S406" s="1">
        <f>'[2]Deutschland Monatsdaten'!C406</f>
        <v>-0.95792250049454297</v>
      </c>
      <c r="T406" s="1">
        <v>2.7028389841821068</v>
      </c>
      <c r="U406">
        <f>'Datastream-M'!BL407</f>
        <v>27.13</v>
      </c>
      <c r="V406" s="39">
        <f t="shared" si="18"/>
        <v>32.608173076923073</v>
      </c>
      <c r="W406">
        <f>'Datastream-M'!BM407</f>
        <v>24.49</v>
      </c>
      <c r="X406" s="39">
        <f t="shared" si="19"/>
        <v>29.68484848484848</v>
      </c>
      <c r="Y406">
        <f>'Datastream-M'!W407</f>
        <v>-70.5</v>
      </c>
      <c r="Z406">
        <f>'Datastream-M'!X407</f>
        <v>38.6</v>
      </c>
      <c r="AA406" s="42">
        <f>'Datastream-M'!Y407</f>
        <v>-4.8</v>
      </c>
      <c r="AB406">
        <f>'Datastream-M'!Z407</f>
        <v>106</v>
      </c>
      <c r="AC406">
        <f>'Datastream-M'!AA407</f>
        <v>107.4</v>
      </c>
      <c r="AD406">
        <f>'Datastream-M'!AB407</f>
        <v>106.7</v>
      </c>
      <c r="AE406">
        <f>'Datastream-M'!AC407</f>
        <v>1.207489</v>
      </c>
      <c r="AF406">
        <f t="shared" si="20"/>
        <v>83.2</v>
      </c>
      <c r="AG406">
        <f t="shared" si="21"/>
        <v>82.5</v>
      </c>
      <c r="AH406">
        <f>'Datastream-M'!AD407</f>
        <v>72.599999999999994</v>
      </c>
      <c r="AI406">
        <f>'Datastream-M'!AE407</f>
        <v>-60</v>
      </c>
      <c r="AJ406">
        <f>'Datastream-M'!AF407</f>
        <v>101.965602</v>
      </c>
      <c r="AK406">
        <f>'Datastream-M'!AG407</f>
        <v>16.14</v>
      </c>
      <c r="AL406">
        <f>'Datastream-M'!AH407</f>
        <v>72.2</v>
      </c>
      <c r="AM406">
        <f>'Datastream-M'!AI407</f>
        <v>38.6</v>
      </c>
      <c r="AN406">
        <f>'Datastream-M'!AJ407</f>
        <v>13.3</v>
      </c>
      <c r="AO406">
        <f>'Datastream-M'!AK407</f>
        <v>24</v>
      </c>
      <c r="AP406">
        <f>'Datastream-M'!AL407</f>
        <v>-11.7</v>
      </c>
      <c r="AQ406" s="2">
        <f>'Datastream-M'!AM407</f>
        <v>73.075800000000001</v>
      </c>
      <c r="AR406" s="2">
        <f>'Datastream-M'!AN407</f>
        <v>97.408799999999999</v>
      </c>
      <c r="AS406">
        <f>'Datastream-M'!AO407</f>
        <v>23.6</v>
      </c>
      <c r="AT406">
        <f>'Datastream-M'!AP407</f>
        <v>94.5</v>
      </c>
      <c r="AU406" s="8">
        <f>'West-Deutschland-Q'!AO407</f>
        <v>100.4</v>
      </c>
      <c r="AV406" s="19">
        <f>'[5]Deutschland Monatsdaten'!K406</f>
        <v>7.9314323585536357</v>
      </c>
      <c r="AW406" s="1">
        <f>'[5]Deutschland Monatsdaten'!J406</f>
        <v>-1.0708235118986995</v>
      </c>
      <c r="AX406">
        <f>'Datastream-M'!AR407</f>
        <v>29.6</v>
      </c>
      <c r="AY406">
        <f>'Datastream-M'!AS407</f>
        <v>-20</v>
      </c>
      <c r="AZ406">
        <f>'Datastream-M'!AT407</f>
        <v>77.099999999999994</v>
      </c>
      <c r="BA406">
        <v>1621256.5</v>
      </c>
      <c r="BB406">
        <v>7194173.2999999998</v>
      </c>
      <c r="BC406">
        <v>10098275</v>
      </c>
      <c r="BD406">
        <v>28709.040000000001</v>
      </c>
      <c r="BE406">
        <f>'Datastream-M'!AU407</f>
        <v>96.88</v>
      </c>
      <c r="BF406">
        <f>'Datastream-M'!AV407</f>
        <v>81.5</v>
      </c>
      <c r="BG406">
        <f>'Datastream-M'!AW407</f>
        <v>102.9</v>
      </c>
      <c r="BH406" s="1">
        <f>'Datastream-M'!AX407</f>
        <v>32.1</v>
      </c>
      <c r="BI406" s="1">
        <f>'Datastream-M'!AY407</f>
        <v>35.6</v>
      </c>
      <c r="BJ406" s="1">
        <f>'Datastream-M'!AZ407</f>
        <v>54.1</v>
      </c>
      <c r="BK406">
        <f>'Datastream-M'!BA407</f>
        <v>60</v>
      </c>
      <c r="BL406">
        <f>'Datastream-M'!BB407</f>
        <v>50</v>
      </c>
      <c r="BM406" s="26">
        <f>'Datastream-M'!BC407</f>
        <v>83</v>
      </c>
      <c r="BN406" s="26">
        <f>'Datastream-M'!BD407</f>
        <v>104.9</v>
      </c>
      <c r="BO406">
        <f>'Datastream-M'!AV406</f>
        <v>82.5</v>
      </c>
      <c r="BP406" s="38">
        <f t="shared" si="22"/>
        <v>83.2</v>
      </c>
      <c r="BQ406" s="30">
        <f t="shared" si="23"/>
        <v>13.366581393288055</v>
      </c>
      <c r="BR406" s="40">
        <f>'Datastream-M'!BJ407</f>
        <v>75.131100000000004</v>
      </c>
      <c r="BS406" s="32" t="str">
        <f>'Datastream-M'!BF407</f>
        <v>#NA</v>
      </c>
      <c r="BT406">
        <f>'Datastream-M'!BE407</f>
        <v>-11.7</v>
      </c>
      <c r="BU406" s="40">
        <f>'Datastream-M'!CS407</f>
        <v>104.4</v>
      </c>
      <c r="BV406" s="40">
        <f>'Datastream-M'!CT407</f>
        <v>108.1</v>
      </c>
      <c r="BW406" s="40">
        <f>'Datastream-M'!CU407</f>
        <v>74.414599999999993</v>
      </c>
      <c r="BX406" s="41">
        <f>'Datastream-M'!BG407</f>
        <v>6.84</v>
      </c>
      <c r="BY406" s="41">
        <f>'Datastream-M'!BH407</f>
        <v>4.7300000000000004</v>
      </c>
      <c r="BZ406" s="40">
        <f>'Datastream-M'!BI407</f>
        <v>109.5</v>
      </c>
      <c r="CA406">
        <f>'Datastream-M'!BN407</f>
        <v>-15.6</v>
      </c>
      <c r="CB406">
        <f>'Datastream-M'!BO407</f>
        <v>-35.799999999999997</v>
      </c>
      <c r="CC406">
        <f>'Datastream-M'!BP407</f>
        <v>55.7</v>
      </c>
      <c r="CD406" t="str">
        <f>'Datastream-M'!BQ407</f>
        <v>#NA</v>
      </c>
      <c r="CE406" s="1">
        <v>-0.63065391525636538</v>
      </c>
      <c r="CF406" s="1">
        <v>-0.37917637658655584</v>
      </c>
      <c r="CH406" t="str">
        <f>'Datastream-M'!BR407</f>
        <v>#NA</v>
      </c>
      <c r="CJ406">
        <f>'Datastream-M'!BT407</f>
        <v>-13.1</v>
      </c>
      <c r="CK406">
        <f>'Datastream-M'!BU407</f>
        <v>17.8</v>
      </c>
      <c r="CL406" t="str">
        <f>'Datastream-M'!BV407</f>
        <v>#NA</v>
      </c>
      <c r="CN406">
        <f>'Datastream-M'!BX407</f>
        <v>-15.5</v>
      </c>
      <c r="CO406">
        <f>'Datastream-M'!BY407</f>
        <v>-19.100000000000001</v>
      </c>
      <c r="CP406" s="40">
        <f>'Datastream-M'!BZ407</f>
        <v>-28.2</v>
      </c>
      <c r="CR406">
        <f>'Datastream-M'!CB407</f>
        <v>-17.899999999999999</v>
      </c>
      <c r="CS406">
        <f>'Datastream-M'!CC407</f>
        <v>-19.2</v>
      </c>
      <c r="CT406">
        <f>'Datastream-M'!CD407</f>
        <v>-25.4</v>
      </c>
      <c r="CU406">
        <f>'Datastream-M'!CE407</f>
        <v>37778</v>
      </c>
      <c r="CV406">
        <f>'Datastream-M'!CF407</f>
        <v>1473259</v>
      </c>
      <c r="CX406">
        <f>'Datastream-M'!CG407</f>
        <v>122</v>
      </c>
      <c r="CY406">
        <f>'Datastream-M'!CH407</f>
        <v>134.9</v>
      </c>
      <c r="CZ406">
        <f>'Datastream-M'!CI407</f>
        <v>113.5</v>
      </c>
      <c r="DA406">
        <f>'Datastream-M'!CJ407</f>
        <v>122.5</v>
      </c>
      <c r="DB406">
        <f>'Datastream-M'!CK407</f>
        <v>-2.9</v>
      </c>
      <c r="DC406">
        <f>'Datastream-M'!CL407</f>
        <v>-34.1</v>
      </c>
      <c r="DD406">
        <f>'Datastream-M'!CM407</f>
        <v>-13.1</v>
      </c>
      <c r="DE406">
        <f>'Datastream-M'!CN407</f>
        <v>66.400000000000006</v>
      </c>
      <c r="DF406">
        <f>'Datastream-M'!CO407</f>
        <v>67.5</v>
      </c>
      <c r="DH406">
        <f>'Datastream-M'!CQ407</f>
        <v>170.838653564</v>
      </c>
      <c r="DI406">
        <f>'Datastream-M'!CR407</f>
        <v>16.239999999999998</v>
      </c>
      <c r="DK406">
        <f>'Datastream-M'!CW407</f>
        <v>4.96</v>
      </c>
      <c r="DL406">
        <f>'Datastream-M'!CX407</f>
        <v>150.30000000000001</v>
      </c>
      <c r="DM406">
        <f>'Datastream-M'!CY407</f>
        <v>163.19999999999999</v>
      </c>
      <c r="DO406">
        <f>'Datastream-M'!DA407</f>
        <v>-17.3</v>
      </c>
      <c r="DP406">
        <f>'Datastream-M'!DB407</f>
        <v>98.7</v>
      </c>
      <c r="DS406">
        <f>'Datastream-M'!DG407</f>
        <v>74.099999999999994</v>
      </c>
      <c r="DT406">
        <f>'Datastream-M'!DH407</f>
        <v>36</v>
      </c>
      <c r="DU406">
        <f>'Datastream-M'!DI407</f>
        <v>35.5</v>
      </c>
      <c r="DW406" s="19">
        <f>'[8]weltindexip-usd'!B286</f>
        <v>1.7287408973870839</v>
      </c>
      <c r="DY406">
        <v>0</v>
      </c>
      <c r="EA406" t="str">
        <f>'Datastream-M'!DM407</f>
        <v>#NA</v>
      </c>
      <c r="EB406">
        <f>'Datastream-M'!DN407</f>
        <v>6.8894149999999996</v>
      </c>
      <c r="EF406" s="1">
        <f>'Datastream-M'!DQ407</f>
        <v>67.2</v>
      </c>
    </row>
    <row r="407" spans="1:136">
      <c r="A407" s="3">
        <v>34257</v>
      </c>
      <c r="B407" t="str">
        <f>'Datastream-M'!B408</f>
        <v>#NA</v>
      </c>
      <c r="C407">
        <f>'Datastream-M'!C408</f>
        <v>84.2</v>
      </c>
      <c r="D407">
        <f>'Datastream-M'!D408</f>
        <v>75.099999999999994</v>
      </c>
      <c r="E407">
        <f>'Datastream-M'!E408</f>
        <v>94.5</v>
      </c>
      <c r="F407">
        <f>'Datastream-M'!F408</f>
        <v>56.1</v>
      </c>
      <c r="G407">
        <f>'Datastream-M'!G408</f>
        <v>1.194113</v>
      </c>
      <c r="H407">
        <f>'Datastream-M'!H408</f>
        <v>326.7</v>
      </c>
      <c r="I407">
        <f>'Datastream-M'!I408</f>
        <v>628.6</v>
      </c>
      <c r="J407">
        <f>'Datastream-M'!J408</f>
        <v>6.6379999999999999</v>
      </c>
      <c r="K407">
        <f>'Datastream-M'!K408</f>
        <v>6</v>
      </c>
      <c r="L407">
        <f>'Datastream-M'!L408</f>
        <v>2069</v>
      </c>
      <c r="M407">
        <f>'Datastream-M'!M408</f>
        <v>252567</v>
      </c>
      <c r="N407">
        <f>'Datastream-M'!N408</f>
        <v>66.7</v>
      </c>
      <c r="O407">
        <f>'Datastream-M'!O408</f>
        <v>1270</v>
      </c>
      <c r="P407">
        <f>'Datastream-M'!P408</f>
        <v>9.6</v>
      </c>
      <c r="Q407">
        <f>'Datastream-M'!Q408</f>
        <v>8.1</v>
      </c>
      <c r="R407">
        <f>'Datastream-M'!R408</f>
        <v>18</v>
      </c>
      <c r="S407" s="1">
        <f>'[2]Deutschland Monatsdaten'!C407</f>
        <v>-0.79894868928854434</v>
      </c>
      <c r="T407" s="1">
        <v>2.7046560079727264</v>
      </c>
      <c r="U407">
        <f>'Datastream-M'!BL408</f>
        <v>27.32</v>
      </c>
      <c r="V407" s="39">
        <f t="shared" si="18"/>
        <v>32.915662650602414</v>
      </c>
      <c r="W407">
        <f>'Datastream-M'!BM408</f>
        <v>24.08</v>
      </c>
      <c r="X407" s="39">
        <f t="shared" si="19"/>
        <v>29.54601226993865</v>
      </c>
      <c r="Y407">
        <f>'Datastream-M'!W408</f>
        <v>-70.900000000000006</v>
      </c>
      <c r="Z407">
        <f>'Datastream-M'!X408</f>
        <v>38.799999999999997</v>
      </c>
      <c r="AA407" s="42">
        <f>'Datastream-M'!Y408</f>
        <v>-2.9</v>
      </c>
      <c r="AB407">
        <f>'Datastream-M'!Z408</f>
        <v>106.3</v>
      </c>
      <c r="AC407">
        <f>'Datastream-M'!AA408</f>
        <v>107.5</v>
      </c>
      <c r="AD407">
        <f>'Datastream-M'!AB408</f>
        <v>106.6</v>
      </c>
      <c r="AE407">
        <f>'Datastream-M'!AC408</f>
        <v>1.194113</v>
      </c>
      <c r="AF407">
        <f t="shared" si="20"/>
        <v>82.999999999999986</v>
      </c>
      <c r="AG407">
        <f t="shared" si="21"/>
        <v>81.5</v>
      </c>
      <c r="AH407">
        <f>'Datastream-M'!AD408</f>
        <v>72.7</v>
      </c>
      <c r="AI407">
        <f>'Datastream-M'!AE408</f>
        <v>-58.2</v>
      </c>
      <c r="AJ407">
        <f>'Datastream-M'!AF408</f>
        <v>101.96319</v>
      </c>
      <c r="AK407">
        <f>'Datastream-M'!AG408</f>
        <v>16.64</v>
      </c>
      <c r="AL407">
        <f>'Datastream-M'!AH408</f>
        <v>72.5</v>
      </c>
      <c r="AM407">
        <f>'Datastream-M'!AI408</f>
        <v>38.799999999999997</v>
      </c>
      <c r="AN407">
        <f>'Datastream-M'!AJ408</f>
        <v>13.5</v>
      </c>
      <c r="AO407">
        <f>'Datastream-M'!AK408</f>
        <v>21.1</v>
      </c>
      <c r="AP407">
        <f>'Datastream-M'!AL408</f>
        <v>-10.4</v>
      </c>
      <c r="AQ407" s="2">
        <f>'Datastream-M'!AM408</f>
        <v>73.391000000000005</v>
      </c>
      <c r="AR407" s="2">
        <f>'Datastream-M'!AN408</f>
        <v>97.698300000000003</v>
      </c>
      <c r="AS407">
        <f>'Datastream-M'!AO408</f>
        <v>18</v>
      </c>
      <c r="AT407">
        <f>'Datastream-M'!AP408</f>
        <v>95</v>
      </c>
      <c r="AU407" s="8">
        <f>'West-Deutschland-Q'!AO408</f>
        <v>100.2</v>
      </c>
      <c r="AV407" s="19">
        <f>'[5]Deutschland Monatsdaten'!K407</f>
        <v>7.9629262769414551</v>
      </c>
      <c r="AW407" s="1">
        <f>'[5]Deutschland Monatsdaten'!J407</f>
        <v>-1.1085518094111511</v>
      </c>
      <c r="AX407">
        <f>'Datastream-M'!AR408</f>
        <v>31.1</v>
      </c>
      <c r="AY407">
        <f>'Datastream-M'!AS408</f>
        <v>-23.8</v>
      </c>
      <c r="AZ407">
        <f>'Datastream-M'!AT408</f>
        <v>76.5</v>
      </c>
      <c r="BA407">
        <v>1661131.6</v>
      </c>
      <c r="BB407">
        <v>7484428.2000000002</v>
      </c>
      <c r="BC407">
        <v>10029824</v>
      </c>
      <c r="BD407">
        <v>34396.65</v>
      </c>
      <c r="BE407">
        <f>'Datastream-M'!AU408</f>
        <v>97.33</v>
      </c>
      <c r="BF407">
        <f>'Datastream-M'!AV408</f>
        <v>81.599999999999994</v>
      </c>
      <c r="BG407">
        <f>'Datastream-M'!AW408</f>
        <v>102.5</v>
      </c>
      <c r="BH407" s="1">
        <f>'Datastream-M'!AX408</f>
        <v>33.299999999999997</v>
      </c>
      <c r="BI407" s="1">
        <f>'Datastream-M'!AY408</f>
        <v>36.5</v>
      </c>
      <c r="BJ407" s="1">
        <f>'Datastream-M'!AZ408</f>
        <v>53.2</v>
      </c>
      <c r="BK407">
        <f>'Datastream-M'!BA408</f>
        <v>59.6</v>
      </c>
      <c r="BL407">
        <f>'Datastream-M'!BB408</f>
        <v>48.9</v>
      </c>
      <c r="BM407" s="26">
        <f>'Datastream-M'!BC408</f>
        <v>83.1</v>
      </c>
      <c r="BN407" s="26">
        <f>'Datastream-M'!BD408</f>
        <v>105.7</v>
      </c>
      <c r="BO407">
        <f>'Datastream-M'!AV407</f>
        <v>81.5</v>
      </c>
      <c r="BP407" s="38">
        <f t="shared" si="22"/>
        <v>83</v>
      </c>
      <c r="BQ407" s="30">
        <f t="shared" si="23"/>
        <v>13.935029599376275</v>
      </c>
      <c r="BR407" s="40">
        <f>'Datastream-M'!BJ408</f>
        <v>75.613600000000005</v>
      </c>
      <c r="BS407" s="32" t="str">
        <f>'Datastream-M'!BF408</f>
        <v>#NA</v>
      </c>
      <c r="BT407">
        <f>'Datastream-M'!BE408</f>
        <v>-8.4</v>
      </c>
      <c r="BU407" s="40">
        <f>'Datastream-M'!CS408</f>
        <v>104.9</v>
      </c>
      <c r="BV407" s="40">
        <f>'Datastream-M'!CT408</f>
        <v>108.1</v>
      </c>
      <c r="BW407" s="40">
        <f>'Datastream-M'!CU408</f>
        <v>74.927800000000005</v>
      </c>
      <c r="BX407" s="41">
        <f>'Datastream-M'!BG408</f>
        <v>7.08</v>
      </c>
      <c r="BY407" s="41">
        <f>'Datastream-M'!BH408</f>
        <v>4.95</v>
      </c>
      <c r="BZ407" s="40">
        <f>'Datastream-M'!BI408</f>
        <v>110.7</v>
      </c>
      <c r="CA407">
        <f>'Datastream-M'!BN408</f>
        <v>-9.9</v>
      </c>
      <c r="CB407">
        <f>'Datastream-M'!BO408</f>
        <v>-31</v>
      </c>
      <c r="CC407">
        <f>'Datastream-M'!BP408</f>
        <v>55.7</v>
      </c>
      <c r="CD407" t="str">
        <f>'Datastream-M'!BQ408</f>
        <v>#NA</v>
      </c>
      <c r="CE407" s="1">
        <v>-0.77690936836065883</v>
      </c>
      <c r="CF407" s="1">
        <v>2.1799878139138586E-3</v>
      </c>
      <c r="CH407" t="str">
        <f>'Datastream-M'!BR408</f>
        <v>#NA</v>
      </c>
      <c r="CJ407">
        <f>'Datastream-M'!BT408</f>
        <v>-12.5</v>
      </c>
      <c r="CK407">
        <f>'Datastream-M'!BU408</f>
        <v>15.8</v>
      </c>
      <c r="CL407" t="str">
        <f>'Datastream-M'!BV408</f>
        <v>#NA</v>
      </c>
      <c r="CN407">
        <f>'Datastream-M'!BX408</f>
        <v>-23.2</v>
      </c>
      <c r="CO407">
        <f>'Datastream-M'!BY408</f>
        <v>-17.8</v>
      </c>
      <c r="CP407" s="40">
        <f>'Datastream-M'!BZ408</f>
        <v>-25.1</v>
      </c>
      <c r="CR407">
        <f>'Datastream-M'!CB408</f>
        <v>-23.7</v>
      </c>
      <c r="CS407">
        <f>'Datastream-M'!CC408</f>
        <v>-23.2</v>
      </c>
      <c r="CT407">
        <f>'Datastream-M'!CD408</f>
        <v>-28.8</v>
      </c>
      <c r="CU407">
        <f>'Datastream-M'!CE408</f>
        <v>37739</v>
      </c>
      <c r="CV407">
        <f>'Datastream-M'!CF408</f>
        <v>1487099</v>
      </c>
      <c r="CX407">
        <f>'Datastream-M'!CG408</f>
        <v>133.6</v>
      </c>
      <c r="CY407">
        <f>'Datastream-M'!CH408</f>
        <v>149.69999999999999</v>
      </c>
      <c r="CZ407">
        <f>'Datastream-M'!CI408</f>
        <v>123.7</v>
      </c>
      <c r="DA407">
        <f>'Datastream-M'!CJ408</f>
        <v>133.80000000000001</v>
      </c>
      <c r="DB407">
        <f>'Datastream-M'!CK408</f>
        <v>-6.2</v>
      </c>
      <c r="DC407">
        <f>'Datastream-M'!CL408</f>
        <v>-29.7</v>
      </c>
      <c r="DD407">
        <f>'Datastream-M'!CM408</f>
        <v>-12.5</v>
      </c>
      <c r="DE407">
        <f>'Datastream-M'!CN408</f>
        <v>66.5</v>
      </c>
      <c r="DF407">
        <f>'Datastream-M'!CO408</f>
        <v>68</v>
      </c>
      <c r="DH407">
        <f>'Datastream-M'!CQ408</f>
        <v>103.007637024</v>
      </c>
      <c r="DI407">
        <f>'Datastream-M'!CR408</f>
        <v>14.9</v>
      </c>
      <c r="DK407">
        <f>'Datastream-M'!CW408</f>
        <v>4.96</v>
      </c>
      <c r="DL407">
        <f>'Datastream-M'!CX408</f>
        <v>164.6</v>
      </c>
      <c r="DM407">
        <f>'Datastream-M'!CY408</f>
        <v>180.9</v>
      </c>
      <c r="DO407">
        <f>'Datastream-M'!DA408</f>
        <v>-16</v>
      </c>
      <c r="DP407">
        <f>'Datastream-M'!DB408</f>
        <v>96.7</v>
      </c>
      <c r="DS407">
        <f>'Datastream-M'!DG408</f>
        <v>72.2</v>
      </c>
      <c r="DT407">
        <f>'Datastream-M'!DH408</f>
        <v>35.299999999999997</v>
      </c>
      <c r="DU407">
        <f>'Datastream-M'!DI408</f>
        <v>35.299999999999997</v>
      </c>
      <c r="DW407" s="19">
        <f>'[8]weltindexip-usd'!B287</f>
        <v>1.7287520905132303</v>
      </c>
      <c r="DY407">
        <v>0</v>
      </c>
      <c r="EA407" t="str">
        <f>'Datastream-M'!DM408</f>
        <v>#NA</v>
      </c>
      <c r="EB407">
        <f>'Datastream-M'!DN408</f>
        <v>6.9923820000000001</v>
      </c>
      <c r="EF407" s="1">
        <f>'Datastream-M'!DQ408</f>
        <v>67.2</v>
      </c>
    </row>
    <row r="408" spans="1:136">
      <c r="A408" s="3">
        <v>34288</v>
      </c>
      <c r="B408" t="str">
        <f>'Datastream-M'!B409</f>
        <v>#NA</v>
      </c>
      <c r="C408">
        <f>'Datastream-M'!C409</f>
        <v>85</v>
      </c>
      <c r="D408">
        <f>'Datastream-M'!D409</f>
        <v>76.599999999999994</v>
      </c>
      <c r="E408">
        <f>'Datastream-M'!E409</f>
        <v>94.2</v>
      </c>
      <c r="F408">
        <f>'Datastream-M'!F409</f>
        <v>56.1</v>
      </c>
      <c r="G408">
        <f>'Datastream-M'!G409</f>
        <v>1.150315</v>
      </c>
      <c r="H408">
        <f>'Datastream-M'!H409</f>
        <v>354.1</v>
      </c>
      <c r="I408">
        <f>'Datastream-M'!I409</f>
        <v>637.79999999999995</v>
      </c>
      <c r="J408">
        <f>'Datastream-M'!J409</f>
        <v>6.3109999999999999</v>
      </c>
      <c r="K408">
        <f>'Datastream-M'!K409</f>
        <v>6</v>
      </c>
      <c r="L408">
        <f>'Datastream-M'!L409</f>
        <v>2057.8000000000002</v>
      </c>
      <c r="M408">
        <f>'Datastream-M'!M409</f>
        <v>229204</v>
      </c>
      <c r="N408">
        <f>'Datastream-M'!N409</f>
        <v>66.2</v>
      </c>
      <c r="O408">
        <f>'Datastream-M'!O409</f>
        <v>1414</v>
      </c>
      <c r="P408">
        <f>'Datastream-M'!P409</f>
        <v>9.6</v>
      </c>
      <c r="Q408">
        <f>'Datastream-M'!Q409</f>
        <v>8.6999999999999993</v>
      </c>
      <c r="R408">
        <f>'Datastream-M'!R409</f>
        <v>17.100000000000001</v>
      </c>
      <c r="S408" s="1">
        <f>'[2]Deutschland Monatsdaten'!C408</f>
        <v>-0.56011628792303181</v>
      </c>
      <c r="T408" s="1">
        <v>2.7110821363396633</v>
      </c>
      <c r="U408">
        <f>'Datastream-M'!BL409</f>
        <v>27.22</v>
      </c>
      <c r="V408" s="39">
        <f t="shared" si="18"/>
        <v>32.755716004813479</v>
      </c>
      <c r="W408">
        <f>'Datastream-M'!BM409</f>
        <v>25.05</v>
      </c>
      <c r="X408" s="39">
        <f t="shared" si="19"/>
        <v>30.698529411764707</v>
      </c>
      <c r="Y408">
        <f>'Datastream-M'!W409</f>
        <v>-68.400000000000006</v>
      </c>
      <c r="Z408">
        <f>'Datastream-M'!X409</f>
        <v>39.299999999999997</v>
      </c>
      <c r="AA408" s="42">
        <f>'Datastream-M'!Y409</f>
        <v>-1.7</v>
      </c>
      <c r="AB408">
        <f>'Datastream-M'!Z409</f>
        <v>104.9</v>
      </c>
      <c r="AC408">
        <f>'Datastream-M'!AA409</f>
        <v>105.7</v>
      </c>
      <c r="AD408">
        <f>'Datastream-M'!AB409</f>
        <v>104.5</v>
      </c>
      <c r="AE408">
        <f>'Datastream-M'!AC409</f>
        <v>1.150315</v>
      </c>
      <c r="AF408">
        <f t="shared" si="20"/>
        <v>83.1</v>
      </c>
      <c r="AG408">
        <f t="shared" si="21"/>
        <v>81.600000000000009</v>
      </c>
      <c r="AH408">
        <f>'Datastream-M'!AD409</f>
        <v>72.099999999999994</v>
      </c>
      <c r="AI408">
        <f>'Datastream-M'!AE409</f>
        <v>-55.5</v>
      </c>
      <c r="AJ408">
        <f>'Datastream-M'!AF409</f>
        <v>101.46520099999999</v>
      </c>
      <c r="AK408">
        <f>'Datastream-M'!AG409</f>
        <v>15.24</v>
      </c>
      <c r="AL408">
        <f>'Datastream-M'!AH409</f>
        <v>72.599999999999994</v>
      </c>
      <c r="AM408">
        <f>'Datastream-M'!AI409</f>
        <v>39.299999999999997</v>
      </c>
      <c r="AN408">
        <f>'Datastream-M'!AJ409</f>
        <v>13.4</v>
      </c>
      <c r="AO408">
        <f>'Datastream-M'!AK409</f>
        <v>22.2</v>
      </c>
      <c r="AP408">
        <f>'Datastream-M'!AL409</f>
        <v>-5.3</v>
      </c>
      <c r="AQ408" s="2">
        <f>'Datastream-M'!AM409</f>
        <v>73.733999999999995</v>
      </c>
      <c r="AR408" s="2">
        <f>'Datastream-M'!AN409</f>
        <v>98.025499999999994</v>
      </c>
      <c r="AS408">
        <f>'Datastream-M'!AO409</f>
        <v>54</v>
      </c>
      <c r="AT408">
        <f>'Datastream-M'!AP409</f>
        <v>47.3</v>
      </c>
      <c r="AU408" s="8">
        <f>'West-Deutschland-Q'!AO409</f>
        <v>100.2</v>
      </c>
      <c r="AV408" s="19">
        <f>'[5]Deutschland Monatsdaten'!K408</f>
        <v>7.9913423201227944</v>
      </c>
      <c r="AW408" s="1">
        <f>'[5]Deutschland Monatsdaten'!J408</f>
        <v>-1.1154612315039039</v>
      </c>
      <c r="AX408">
        <f>'Datastream-M'!AR409</f>
        <v>19.600000000000001</v>
      </c>
      <c r="AY408">
        <f>'Datastream-M'!AS409</f>
        <v>-22.5</v>
      </c>
      <c r="AZ408">
        <f>'Datastream-M'!AT409</f>
        <v>78.900000000000006</v>
      </c>
      <c r="BA408">
        <v>1661158.7</v>
      </c>
      <c r="BB408">
        <v>8247819.4000000004</v>
      </c>
      <c r="BC408">
        <v>9986849.1999999993</v>
      </c>
      <c r="BD408">
        <v>38906.76</v>
      </c>
      <c r="BE408">
        <f>'Datastream-M'!AU409</f>
        <v>95.59</v>
      </c>
      <c r="BF408">
        <f>'Datastream-M'!AV409</f>
        <v>82</v>
      </c>
      <c r="BG408">
        <f>'Datastream-M'!AW409</f>
        <v>102.1</v>
      </c>
      <c r="BH408" s="1">
        <f>'Datastream-M'!AX409</f>
        <v>30.9</v>
      </c>
      <c r="BI408" s="1">
        <f>'Datastream-M'!AY409</f>
        <v>34.700000000000003</v>
      </c>
      <c r="BJ408" s="1">
        <f>'Datastream-M'!AZ409</f>
        <v>54.4</v>
      </c>
      <c r="BK408">
        <f>'Datastream-M'!BA409</f>
        <v>62.8</v>
      </c>
      <c r="BL408">
        <f>'Datastream-M'!BB409</f>
        <v>48.5</v>
      </c>
      <c r="BM408" s="26">
        <f>'Datastream-M'!BC409</f>
        <v>83.2</v>
      </c>
      <c r="BN408" s="26">
        <f>'Datastream-M'!BD409</f>
        <v>106.5</v>
      </c>
      <c r="BO408">
        <f>'Datastream-M'!AV408</f>
        <v>81.599999999999994</v>
      </c>
      <c r="BP408" s="38">
        <f t="shared" si="22"/>
        <v>83.1</v>
      </c>
      <c r="BQ408" s="30">
        <f t="shared" si="23"/>
        <v>13.248544963770794</v>
      </c>
      <c r="BR408" s="40">
        <f>'Datastream-M'!BJ409</f>
        <v>74.687700000000007</v>
      </c>
      <c r="BS408" s="32" t="str">
        <f>'Datastream-M'!BF409</f>
        <v>#NA</v>
      </c>
      <c r="BT408">
        <f>'Datastream-M'!BE409</f>
        <v>-5.8</v>
      </c>
      <c r="BU408" s="40">
        <f>'Datastream-M'!CS409</f>
        <v>104.2</v>
      </c>
      <c r="BV408" s="40">
        <f>'Datastream-M'!CT409</f>
        <v>105.8</v>
      </c>
      <c r="BW408" s="40">
        <f>'Datastream-M'!CU409</f>
        <v>74.047399999999996</v>
      </c>
      <c r="BX408" s="41">
        <f>'Datastream-M'!BG409</f>
        <v>6.96</v>
      </c>
      <c r="BY408" s="41">
        <f>'Datastream-M'!BH409</f>
        <v>4.55</v>
      </c>
      <c r="BZ408" s="40">
        <f>'Datastream-M'!BI409</f>
        <v>103.3</v>
      </c>
      <c r="CA408">
        <f>'Datastream-M'!BN409</f>
        <v>-12.2</v>
      </c>
      <c r="CB408">
        <f>'Datastream-M'!BO409</f>
        <v>-33.799999999999997</v>
      </c>
      <c r="CC408">
        <f>'Datastream-M'!BP409</f>
        <v>54.4</v>
      </c>
      <c r="CD408" t="str">
        <f>'Datastream-M'!BQ409</f>
        <v>#NA</v>
      </c>
      <c r="CE408" s="1">
        <v>-0.69331477605940783</v>
      </c>
      <c r="CF408" s="1">
        <v>-0.21776273241594615</v>
      </c>
      <c r="CH408" t="str">
        <f>'Datastream-M'!BR409</f>
        <v>#NA</v>
      </c>
      <c r="CJ408">
        <f>'Datastream-M'!BT409</f>
        <v>-14.8</v>
      </c>
      <c r="CK408">
        <f>'Datastream-M'!BU409</f>
        <v>16.2</v>
      </c>
      <c r="CL408" t="str">
        <f>'Datastream-M'!BV409</f>
        <v>#NA</v>
      </c>
      <c r="CN408">
        <f>'Datastream-M'!BX409</f>
        <v>-16.5</v>
      </c>
      <c r="CO408">
        <f>'Datastream-M'!BY409</f>
        <v>-19.8</v>
      </c>
      <c r="CP408" s="40">
        <f>'Datastream-M'!BZ409</f>
        <v>-24</v>
      </c>
      <c r="CR408">
        <f>'Datastream-M'!CB409</f>
        <v>-26.5</v>
      </c>
      <c r="CS408">
        <f>'Datastream-M'!CC409</f>
        <v>-25.6</v>
      </c>
      <c r="CT408">
        <f>'Datastream-M'!CD409</f>
        <v>-27.1</v>
      </c>
      <c r="CU408">
        <f>'Datastream-M'!CE409</f>
        <v>37716</v>
      </c>
      <c r="CV408">
        <f>'Datastream-M'!CF409</f>
        <v>1494710</v>
      </c>
      <c r="CX408">
        <f>'Datastream-M'!CG409</f>
        <v>133.6</v>
      </c>
      <c r="CY408">
        <f>'Datastream-M'!CH409</f>
        <v>156.4</v>
      </c>
      <c r="CZ408">
        <f>'Datastream-M'!CI409</f>
        <v>123.2</v>
      </c>
      <c r="DA408">
        <f>'Datastream-M'!CJ409</f>
        <v>130.69999999999999</v>
      </c>
      <c r="DB408">
        <f>'Datastream-M'!CK409</f>
        <v>-3.8</v>
      </c>
      <c r="DC408">
        <f>'Datastream-M'!CL409</f>
        <v>-31.9</v>
      </c>
      <c r="DD408">
        <f>'Datastream-M'!CM409</f>
        <v>-14.8</v>
      </c>
      <c r="DE408">
        <f>'Datastream-M'!CN409</f>
        <v>63.3</v>
      </c>
      <c r="DF408">
        <f>'Datastream-M'!CO409</f>
        <v>67</v>
      </c>
      <c r="DH408">
        <f>'Datastream-M'!CQ409</f>
        <v>93.767662048000005</v>
      </c>
      <c r="DI408">
        <f>'Datastream-M'!CR409</f>
        <v>14.83</v>
      </c>
      <c r="DK408">
        <f>'Datastream-M'!CW409</f>
        <v>4.91</v>
      </c>
      <c r="DL408">
        <f>'Datastream-M'!CX409</f>
        <v>164.5</v>
      </c>
      <c r="DM408">
        <f>'Datastream-M'!CY409</f>
        <v>188.8</v>
      </c>
      <c r="DO408">
        <f>'Datastream-M'!DA409</f>
        <v>-34.5</v>
      </c>
      <c r="DP408">
        <f>'Datastream-M'!DB409</f>
        <v>101.9</v>
      </c>
      <c r="DS408">
        <f>'Datastream-M'!DG409</f>
        <v>70</v>
      </c>
      <c r="DT408">
        <f>'Datastream-M'!DH409</f>
        <v>36</v>
      </c>
      <c r="DU408">
        <f>'Datastream-M'!DI409</f>
        <v>35.200000000000003</v>
      </c>
      <c r="DW408" s="19">
        <f>'[8]weltindexip-usd'!B288</f>
        <v>1.7315183273532571</v>
      </c>
      <c r="DY408">
        <v>0</v>
      </c>
      <c r="EA408" t="str">
        <f>'Datastream-M'!DM409</f>
        <v>#NA</v>
      </c>
      <c r="EB408">
        <f>'Datastream-M'!DN409</f>
        <v>7.1241060000000003</v>
      </c>
      <c r="EF408" s="1">
        <f>'Datastream-M'!DQ409</f>
        <v>66.599999999999994</v>
      </c>
    </row>
    <row r="409" spans="1:136">
      <c r="A409" s="3">
        <v>34318</v>
      </c>
      <c r="B409" t="str">
        <f>'Datastream-M'!B410</f>
        <v>#NA</v>
      </c>
      <c r="C409">
        <f>'Datastream-M'!C410</f>
        <v>85.8</v>
      </c>
      <c r="D409">
        <f>'Datastream-M'!D410</f>
        <v>76.7</v>
      </c>
      <c r="E409">
        <f>'Datastream-M'!E410</f>
        <v>95.9</v>
      </c>
      <c r="F409">
        <f>'Datastream-M'!F410</f>
        <v>58.2</v>
      </c>
      <c r="G409">
        <f>'Datastream-M'!G410</f>
        <v>1.143394</v>
      </c>
      <c r="H409">
        <f>'Datastream-M'!H410</f>
        <v>360.9</v>
      </c>
      <c r="I409">
        <f>'Datastream-M'!I410</f>
        <v>650.1</v>
      </c>
      <c r="J409">
        <f>'Datastream-M'!J410</f>
        <v>6.1079999999999997</v>
      </c>
      <c r="K409">
        <f>'Datastream-M'!K410</f>
        <v>5.9</v>
      </c>
      <c r="L409">
        <f>'Datastream-M'!L410</f>
        <v>2266.6999999999998</v>
      </c>
      <c r="M409">
        <f>'Datastream-M'!M410</f>
        <v>230336</v>
      </c>
      <c r="N409">
        <f>'Datastream-M'!N410</f>
        <v>66.900000000000006</v>
      </c>
      <c r="O409">
        <f>'Datastream-M'!O410</f>
        <v>1509</v>
      </c>
      <c r="P409">
        <f>'Datastream-M'!P410</f>
        <v>9.6</v>
      </c>
      <c r="Q409">
        <f>'Datastream-M'!Q410</f>
        <v>11.7</v>
      </c>
      <c r="R409">
        <f>'Datastream-M'!R410</f>
        <v>14.2</v>
      </c>
      <c r="S409" s="1">
        <f>'[2]Deutschland Monatsdaten'!C409</f>
        <v>-0.44585097238113697</v>
      </c>
      <c r="T409" s="1">
        <v>2.7002983332712307</v>
      </c>
      <c r="U409">
        <f>'Datastream-M'!BL410</f>
        <v>28.02</v>
      </c>
      <c r="V409" s="39">
        <f t="shared" si="18"/>
        <v>33.677884615384613</v>
      </c>
      <c r="W409">
        <f>'Datastream-M'!BM410</f>
        <v>24.56</v>
      </c>
      <c r="X409" s="39">
        <f t="shared" si="19"/>
        <v>29.95121951219512</v>
      </c>
      <c r="Y409">
        <f>'Datastream-M'!W410</f>
        <v>-66.2</v>
      </c>
      <c r="Z409">
        <f>'Datastream-M'!X410</f>
        <v>41.9</v>
      </c>
      <c r="AA409" s="42">
        <f>'Datastream-M'!Y410</f>
        <v>1</v>
      </c>
      <c r="AB409">
        <f>'Datastream-M'!Z410</f>
        <v>104.2</v>
      </c>
      <c r="AC409">
        <f>'Datastream-M'!AA410</f>
        <v>104.8</v>
      </c>
      <c r="AD409">
        <f>'Datastream-M'!AB410</f>
        <v>103.5</v>
      </c>
      <c r="AE409">
        <f>'Datastream-M'!AC410</f>
        <v>1.143394</v>
      </c>
      <c r="AF409">
        <f t="shared" si="20"/>
        <v>83.2</v>
      </c>
      <c r="AG409">
        <f t="shared" si="21"/>
        <v>82</v>
      </c>
      <c r="AH409">
        <f>'Datastream-M'!AD410</f>
        <v>72.7</v>
      </c>
      <c r="AI409">
        <f>'Datastream-M'!AE410</f>
        <v>-55.4</v>
      </c>
      <c r="AJ409">
        <f>'Datastream-M'!AF410</f>
        <v>101.58730199999999</v>
      </c>
      <c r="AK409">
        <f>'Datastream-M'!AG410</f>
        <v>13.56</v>
      </c>
      <c r="AL409">
        <f>'Datastream-M'!AH410</f>
        <v>72.599999999999994</v>
      </c>
      <c r="AM409">
        <f>'Datastream-M'!AI410</f>
        <v>41.9</v>
      </c>
      <c r="AN409">
        <f>'Datastream-M'!AJ410</f>
        <v>17.2</v>
      </c>
      <c r="AO409">
        <f>'Datastream-M'!AK410</f>
        <v>17.5</v>
      </c>
      <c r="AP409">
        <f>'Datastream-M'!AL410</f>
        <v>-5.5</v>
      </c>
      <c r="AQ409" s="2">
        <f>'Datastream-M'!AM410</f>
        <v>74.118899999999996</v>
      </c>
      <c r="AR409" s="2">
        <f>'Datastream-M'!AN410</f>
        <v>98.408500000000004</v>
      </c>
      <c r="AS409">
        <f>'Datastream-M'!AO410</f>
        <v>34.6</v>
      </c>
      <c r="AT409">
        <f>'Datastream-M'!AP410</f>
        <v>42.3</v>
      </c>
      <c r="AU409" s="8">
        <f>'West-Deutschland-Q'!AO410</f>
        <v>100.2</v>
      </c>
      <c r="AV409" s="19">
        <f>'[5]Deutschland Monatsdaten'!K409</f>
        <v>8.0304883476837379</v>
      </c>
      <c r="AW409" s="1">
        <f>'[5]Deutschland Monatsdaten'!J409</f>
        <v>-0.94480597005846423</v>
      </c>
      <c r="AX409">
        <f>'Datastream-M'!AR410</f>
        <v>29.6</v>
      </c>
      <c r="AY409">
        <f>'Datastream-M'!AS410</f>
        <v>-22.5</v>
      </c>
      <c r="AZ409">
        <f>'Datastream-M'!AT410</f>
        <v>79</v>
      </c>
      <c r="BA409">
        <v>1740227.9</v>
      </c>
      <c r="BB409">
        <v>8353474.2999999998</v>
      </c>
      <c r="BC409">
        <v>19309869</v>
      </c>
      <c r="BD409">
        <v>69659.94</v>
      </c>
      <c r="BE409">
        <f>'Datastream-M'!AU410</f>
        <v>95.08</v>
      </c>
      <c r="BF409">
        <f>'Datastream-M'!AV410</f>
        <v>82.1</v>
      </c>
      <c r="BG409">
        <f>'Datastream-M'!AW410</f>
        <v>100.3</v>
      </c>
      <c r="BH409" s="1">
        <f>'Datastream-M'!AX410</f>
        <v>27.4</v>
      </c>
      <c r="BI409" s="1">
        <f>'Datastream-M'!AY410</f>
        <v>32.1</v>
      </c>
      <c r="BJ409" s="1">
        <f>'Datastream-M'!AZ410</f>
        <v>56.3</v>
      </c>
      <c r="BK409">
        <f>'Datastream-M'!BA410</f>
        <v>65.5</v>
      </c>
      <c r="BL409">
        <f>'Datastream-M'!BB410</f>
        <v>50</v>
      </c>
      <c r="BM409" s="26">
        <f>'Datastream-M'!BC410</f>
        <v>83.5</v>
      </c>
      <c r="BN409" s="26">
        <f>'Datastream-M'!BD410</f>
        <v>105</v>
      </c>
      <c r="BO409">
        <f>'Datastream-M'!AV409</f>
        <v>82</v>
      </c>
      <c r="BP409" s="38">
        <f t="shared" si="22"/>
        <v>83.2</v>
      </c>
      <c r="BQ409" s="30">
        <f t="shared" si="23"/>
        <v>11.859429033211649</v>
      </c>
      <c r="BR409" s="40">
        <f>'Datastream-M'!BJ410</f>
        <v>75.042299999999997</v>
      </c>
      <c r="BS409" s="32" t="str">
        <f>'Datastream-M'!BF410</f>
        <v>#NA</v>
      </c>
      <c r="BT409">
        <f>'Datastream-M'!BE410</f>
        <v>1</v>
      </c>
      <c r="BU409" s="40">
        <f>'Datastream-M'!CS410</f>
        <v>103.7</v>
      </c>
      <c r="BV409" s="40">
        <f>'Datastream-M'!CT410</f>
        <v>104.9</v>
      </c>
      <c r="BW409" s="40">
        <f>'Datastream-M'!CU410</f>
        <v>74.4041</v>
      </c>
      <c r="BX409" s="41">
        <f>'Datastream-M'!BG410</f>
        <v>6.9</v>
      </c>
      <c r="BY409" s="41">
        <f>'Datastream-M'!BH410</f>
        <v>4.16</v>
      </c>
      <c r="BZ409" s="40">
        <f>'Datastream-M'!BI410</f>
        <v>106.1</v>
      </c>
      <c r="CA409">
        <f>'Datastream-M'!BN410</f>
        <v>-2.4</v>
      </c>
      <c r="CB409">
        <f>'Datastream-M'!BO410</f>
        <v>-28.6</v>
      </c>
      <c r="CC409">
        <f>'Datastream-M'!BP410</f>
        <v>56.1</v>
      </c>
      <c r="CD409" t="str">
        <f>'Datastream-M'!BQ410</f>
        <v>#NA</v>
      </c>
      <c r="CE409" s="1">
        <v>-0.55567473795572697</v>
      </c>
      <c r="CF409" s="1">
        <v>-0.21951107457789273</v>
      </c>
      <c r="CH409" t="str">
        <f>'Datastream-M'!BR410</f>
        <v>#NA</v>
      </c>
      <c r="CJ409">
        <f>'Datastream-M'!BT410</f>
        <v>-14.6</v>
      </c>
      <c r="CK409">
        <f>'Datastream-M'!BU410</f>
        <v>16.3</v>
      </c>
      <c r="CL409" t="str">
        <f>'Datastream-M'!BV410</f>
        <v>#NA</v>
      </c>
      <c r="CN409">
        <f>'Datastream-M'!BX410</f>
        <v>-17.7</v>
      </c>
      <c r="CO409">
        <f>'Datastream-M'!BY410</f>
        <v>-18.899999999999999</v>
      </c>
      <c r="CP409" s="40">
        <f>'Datastream-M'!BZ410</f>
        <v>-21.1</v>
      </c>
      <c r="CR409">
        <f>'Datastream-M'!CB410</f>
        <v>-23.7</v>
      </c>
      <c r="CS409">
        <f>'Datastream-M'!CC410</f>
        <v>-26.7</v>
      </c>
      <c r="CT409">
        <f>'Datastream-M'!CD410</f>
        <v>-29.7</v>
      </c>
      <c r="CU409">
        <f>'Datastream-M'!CE410</f>
        <v>37742</v>
      </c>
      <c r="CV409">
        <f>'Datastream-M'!CF410</f>
        <v>1526709</v>
      </c>
      <c r="CX409">
        <f>'Datastream-M'!CG410</f>
        <v>130.19999999999999</v>
      </c>
      <c r="CY409">
        <f>'Datastream-M'!CH410</f>
        <v>154.1</v>
      </c>
      <c r="CZ409">
        <f>'Datastream-M'!CI410</f>
        <v>123.7</v>
      </c>
      <c r="DA409">
        <f>'Datastream-M'!CJ410</f>
        <v>123.2</v>
      </c>
      <c r="DB409">
        <f>'Datastream-M'!CK410</f>
        <v>-4.3</v>
      </c>
      <c r="DC409">
        <f>'Datastream-M'!CL410</f>
        <v>-30.2</v>
      </c>
      <c r="DD409">
        <f>'Datastream-M'!CM410</f>
        <v>-14.6</v>
      </c>
      <c r="DE409">
        <f>'Datastream-M'!CN410</f>
        <v>65.599999999999994</v>
      </c>
      <c r="DF409">
        <f>'Datastream-M'!CO410</f>
        <v>68.2</v>
      </c>
      <c r="DH409">
        <f>'Datastream-M'!CQ410</f>
        <v>39.29359436</v>
      </c>
      <c r="DI409">
        <f>'Datastream-M'!CR410</f>
        <v>15.22</v>
      </c>
      <c r="DK409">
        <f>'Datastream-M'!CW410</f>
        <v>5.16</v>
      </c>
      <c r="DL409">
        <f>'Datastream-M'!CX410</f>
        <v>160.1</v>
      </c>
      <c r="DM409">
        <f>'Datastream-M'!CY410</f>
        <v>185.7</v>
      </c>
      <c r="DO409">
        <f>'Datastream-M'!DA410</f>
        <v>-21.9</v>
      </c>
      <c r="DP409">
        <f>'Datastream-M'!DB410</f>
        <v>100.1</v>
      </c>
      <c r="DS409">
        <f>'Datastream-M'!DG410</f>
        <v>73.2</v>
      </c>
      <c r="DT409">
        <f>'Datastream-M'!DH410</f>
        <v>37.700000000000003</v>
      </c>
      <c r="DU409">
        <f>'Datastream-M'!DI410</f>
        <v>36.200000000000003</v>
      </c>
      <c r="DW409" s="19">
        <f>'[8]weltindexip-usd'!B289</f>
        <v>1.7361956426456806</v>
      </c>
      <c r="DY409">
        <v>0</v>
      </c>
      <c r="EA409" t="str">
        <f>'Datastream-M'!DM410</f>
        <v>#NA</v>
      </c>
      <c r="EB409">
        <f>'Datastream-M'!DN410</f>
        <v>6.9624379999999997</v>
      </c>
      <c r="EF409" s="1">
        <f>'Datastream-M'!DQ410</f>
        <v>67.400000000000006</v>
      </c>
    </row>
    <row r="410" spans="1:136">
      <c r="A410" s="3">
        <v>34349</v>
      </c>
      <c r="B410" t="str">
        <f>'Datastream-M'!B411</f>
        <v>#NA</v>
      </c>
      <c r="C410">
        <f>'Datastream-M'!C411</f>
        <v>85.7</v>
      </c>
      <c r="D410">
        <f>'Datastream-M'!D411</f>
        <v>76.2</v>
      </c>
      <c r="E410">
        <f>'Datastream-M'!E411</f>
        <v>96.5</v>
      </c>
      <c r="F410">
        <f>'Datastream-M'!F411</f>
        <v>55.4</v>
      </c>
      <c r="G410">
        <f>'Datastream-M'!G411</f>
        <v>1.1221669999999999</v>
      </c>
      <c r="H410">
        <f>'Datastream-M'!H411</f>
        <v>344</v>
      </c>
      <c r="I410">
        <f>'Datastream-M'!I411</f>
        <v>653.20000000000005</v>
      </c>
      <c r="J410">
        <f>'Datastream-M'!J411</f>
        <v>5.8920000000000003</v>
      </c>
      <c r="K410">
        <f>'Datastream-M'!K411</f>
        <v>5.8</v>
      </c>
      <c r="L410">
        <f>'Datastream-M'!L411</f>
        <v>2177.5</v>
      </c>
      <c r="M410">
        <f>'Datastream-M'!M411</f>
        <v>249211</v>
      </c>
      <c r="N410">
        <f>'Datastream-M'!N411</f>
        <v>66.7</v>
      </c>
      <c r="O410">
        <f>'Datastream-M'!O411</f>
        <v>1372</v>
      </c>
      <c r="P410">
        <f>'Datastream-M'!P411</f>
        <v>9.6999999999999993</v>
      </c>
      <c r="Q410">
        <f>'Datastream-M'!Q411</f>
        <v>14.3</v>
      </c>
      <c r="R410">
        <f>'Datastream-M'!R411</f>
        <v>10.8</v>
      </c>
      <c r="S410" s="1">
        <f>'[2]Deutschland Monatsdaten'!C410</f>
        <v>-0.15169671795148285</v>
      </c>
      <c r="T410" s="1">
        <v>2.7197989422416318</v>
      </c>
      <c r="U410">
        <f>'Datastream-M'!BL411</f>
        <v>27.41</v>
      </c>
      <c r="V410" s="39">
        <f t="shared" si="18"/>
        <v>32.82634730538922</v>
      </c>
      <c r="W410">
        <f>'Datastream-M'!BM411</f>
        <v>24.64</v>
      </c>
      <c r="X410" s="39">
        <f t="shared" si="19"/>
        <v>30.012180267965899</v>
      </c>
      <c r="Y410">
        <f>'Datastream-M'!W411</f>
        <v>-63.3</v>
      </c>
      <c r="Z410">
        <f>'Datastream-M'!X411</f>
        <v>38.299999999999997</v>
      </c>
      <c r="AA410" s="42">
        <f>'Datastream-M'!Y411</f>
        <v>5.4</v>
      </c>
      <c r="AB410">
        <f>'Datastream-M'!Z411</f>
        <v>103.1</v>
      </c>
      <c r="AC410">
        <f>'Datastream-M'!AA411</f>
        <v>104.7</v>
      </c>
      <c r="AD410">
        <f>'Datastream-M'!AB411</f>
        <v>103.3</v>
      </c>
      <c r="AE410">
        <f>'Datastream-M'!AC411</f>
        <v>1.1221669999999999</v>
      </c>
      <c r="AF410">
        <f t="shared" si="20"/>
        <v>83.500000000000014</v>
      </c>
      <c r="AG410">
        <f t="shared" si="21"/>
        <v>82.1</v>
      </c>
      <c r="AH410">
        <f>'Datastream-M'!AD411</f>
        <v>73</v>
      </c>
      <c r="AI410">
        <f>'Datastream-M'!AE411</f>
        <v>-53.8</v>
      </c>
      <c r="AJ410">
        <f>'Datastream-M'!AF411</f>
        <v>101.334951</v>
      </c>
      <c r="AK410">
        <f>'Datastream-M'!AG411</f>
        <v>14.27</v>
      </c>
      <c r="AL410">
        <f>'Datastream-M'!AH411</f>
        <v>73</v>
      </c>
      <c r="AM410">
        <f>'Datastream-M'!AI411</f>
        <v>38.299999999999997</v>
      </c>
      <c r="AN410">
        <f>'Datastream-M'!AJ411</f>
        <v>20.100000000000001</v>
      </c>
      <c r="AO410">
        <f>'Datastream-M'!AK411</f>
        <v>15.7</v>
      </c>
      <c r="AP410">
        <f>'Datastream-M'!AL411</f>
        <v>-4.9000000000000004</v>
      </c>
      <c r="AQ410" s="2">
        <f>'Datastream-M'!AM411</f>
        <v>74.552400000000006</v>
      </c>
      <c r="AR410" s="2">
        <f>'Datastream-M'!AN411</f>
        <v>98.856300000000005</v>
      </c>
      <c r="AS410">
        <f>'Datastream-M'!AO411</f>
        <v>11.3</v>
      </c>
      <c r="AT410">
        <f>'Datastream-M'!AP411</f>
        <v>43.5</v>
      </c>
      <c r="AU410">
        <f>'Datastream-M'!AQ411</f>
        <v>92.6</v>
      </c>
      <c r="AV410" s="19">
        <f>'[5]Deutschland Monatsdaten'!K410</f>
        <v>8.0516699805396872</v>
      </c>
      <c r="AW410" s="1">
        <f>'[5]Deutschland Monatsdaten'!J410</f>
        <v>-0.64735397111057524</v>
      </c>
      <c r="AX410">
        <f>'Datastream-M'!AR411</f>
        <v>37.200000000000003</v>
      </c>
      <c r="AY410">
        <f>'Datastream-M'!AS411</f>
        <v>-22.6</v>
      </c>
      <c r="AZ410">
        <f>'Datastream-M'!AT411</f>
        <v>81.400000000000006</v>
      </c>
      <c r="BA410">
        <v>1520547.8</v>
      </c>
      <c r="BB410">
        <v>8919177</v>
      </c>
      <c r="BC410">
        <v>11644925</v>
      </c>
      <c r="BD410">
        <v>53787.39</v>
      </c>
      <c r="BE410">
        <f>'Datastream-M'!AU411</f>
        <v>94.43</v>
      </c>
      <c r="BF410">
        <f>'Datastream-M'!AV411</f>
        <v>82.3</v>
      </c>
      <c r="BG410">
        <f>'Datastream-M'!AW411</f>
        <v>101.3</v>
      </c>
      <c r="BH410" s="1">
        <f>'Datastream-M'!AX411</f>
        <v>28.3</v>
      </c>
      <c r="BI410" s="1">
        <f>'Datastream-M'!AY411</f>
        <v>33</v>
      </c>
      <c r="BJ410" s="1">
        <f>'Datastream-M'!AZ411</f>
        <v>57.1</v>
      </c>
      <c r="BK410">
        <f>'Datastream-M'!BA411</f>
        <v>65.599999999999994</v>
      </c>
      <c r="BL410">
        <f>'Datastream-M'!BB411</f>
        <v>51.3</v>
      </c>
      <c r="BM410" s="26">
        <f>'Datastream-M'!BC411</f>
        <v>83.6</v>
      </c>
      <c r="BN410" s="26">
        <f>'Datastream-M'!BD411</f>
        <v>104.6</v>
      </c>
      <c r="BO410">
        <f>'Datastream-M'!AV410</f>
        <v>82.1</v>
      </c>
      <c r="BP410" s="38">
        <f t="shared" si="22"/>
        <v>83.5</v>
      </c>
      <c r="BQ410" s="30">
        <f t="shared" si="23"/>
        <v>12.716467335075796</v>
      </c>
      <c r="BR410" s="40">
        <f>'Datastream-M'!BJ411</f>
        <v>76.247900000000001</v>
      </c>
      <c r="BS410" s="32" t="str">
        <f>'Datastream-M'!BF411</f>
        <v>#NA</v>
      </c>
      <c r="BT410">
        <f>'Datastream-M'!BE411</f>
        <v>4.2</v>
      </c>
      <c r="BU410" s="40">
        <f>'Datastream-M'!CS411</f>
        <v>103</v>
      </c>
      <c r="BV410" s="40">
        <f>'Datastream-M'!CT411</f>
        <v>103.3</v>
      </c>
      <c r="BW410" s="40">
        <f>'Datastream-M'!CU411</f>
        <v>75.660399999999996</v>
      </c>
      <c r="BX410" s="41">
        <f>'Datastream-M'!BG411</f>
        <v>6.93</v>
      </c>
      <c r="BY410" s="41">
        <f>'Datastream-M'!BH411</f>
        <v>4.99</v>
      </c>
      <c r="BZ410" s="40">
        <f>'Datastream-M'!BI411</f>
        <v>117.8</v>
      </c>
      <c r="CA410">
        <f>'Datastream-M'!BN411</f>
        <v>-2</v>
      </c>
      <c r="CB410">
        <f>'Datastream-M'!BO411</f>
        <v>-27.6</v>
      </c>
      <c r="CC410">
        <f>'Datastream-M'!BP411</f>
        <v>53.9</v>
      </c>
      <c r="CD410" t="str">
        <f>'Datastream-M'!BQ411</f>
        <v>#NA</v>
      </c>
      <c r="CE410" s="1">
        <v>-8.7284724180997808E-2</v>
      </c>
      <c r="CF410" s="1">
        <v>-0.34306846174184769</v>
      </c>
      <c r="CH410" t="str">
        <f>'Datastream-M'!BR411</f>
        <v>#NA</v>
      </c>
      <c r="CI410">
        <f>'Datastream-M'!BS411</f>
        <v>97</v>
      </c>
      <c r="CJ410">
        <f>'Datastream-M'!BT411</f>
        <v>-13</v>
      </c>
      <c r="CK410">
        <f>'Datastream-M'!BU411</f>
        <v>16.7</v>
      </c>
      <c r="CL410" t="str">
        <f>'Datastream-M'!BV411</f>
        <v>#NA</v>
      </c>
      <c r="CN410">
        <f>'Datastream-M'!BX411</f>
        <v>-21.1</v>
      </c>
      <c r="CO410">
        <f>'Datastream-M'!BY411</f>
        <v>-18.3</v>
      </c>
      <c r="CP410" s="40">
        <f>'Datastream-M'!BZ411</f>
        <v>-20.5</v>
      </c>
      <c r="CR410">
        <f>'Datastream-M'!CB411</f>
        <v>-23.7</v>
      </c>
      <c r="CS410">
        <f>'Datastream-M'!CC411</f>
        <v>-26</v>
      </c>
      <c r="CT410">
        <f>'Datastream-M'!CD411</f>
        <v>-28.2</v>
      </c>
      <c r="CU410">
        <f>'Datastream-M'!CE411</f>
        <v>37814</v>
      </c>
      <c r="CV410">
        <f>'Datastream-M'!CF411</f>
        <v>1527654</v>
      </c>
      <c r="CX410">
        <f>'Datastream-M'!CG411</f>
        <v>144</v>
      </c>
      <c r="CY410">
        <f>'Datastream-M'!CH411</f>
        <v>168.8</v>
      </c>
      <c r="CZ410">
        <f>'Datastream-M'!CI411</f>
        <v>134.6</v>
      </c>
      <c r="DA410">
        <f>'Datastream-M'!CJ411</f>
        <v>139.1</v>
      </c>
      <c r="DB410">
        <f>'Datastream-M'!CK411</f>
        <v>-3.4</v>
      </c>
      <c r="DC410">
        <f>'Datastream-M'!CL411</f>
        <v>-30.6</v>
      </c>
      <c r="DD410">
        <f>'Datastream-M'!CM411</f>
        <v>-13</v>
      </c>
      <c r="DE410">
        <f>'Datastream-M'!CN411</f>
        <v>70.2</v>
      </c>
      <c r="DF410">
        <f>'Datastream-M'!CO411</f>
        <v>71.3</v>
      </c>
      <c r="DH410">
        <f>'Datastream-M'!CQ411</f>
        <v>94.051582335999996</v>
      </c>
      <c r="DI410">
        <f>'Datastream-M'!CR411</f>
        <v>17.91</v>
      </c>
      <c r="DJ410">
        <f>'Datastream-M'!CV411</f>
        <v>10.25</v>
      </c>
      <c r="DK410">
        <f>'Datastream-M'!CW411</f>
        <v>6.27</v>
      </c>
      <c r="DL410">
        <f>'Datastream-M'!CX411</f>
        <v>176.9</v>
      </c>
      <c r="DM410">
        <f>'Datastream-M'!CY411</f>
        <v>203</v>
      </c>
      <c r="DO410">
        <f>'Datastream-M'!DA411</f>
        <v>-4.7</v>
      </c>
      <c r="DP410">
        <f>'Datastream-M'!DB411</f>
        <v>97.9</v>
      </c>
      <c r="DS410">
        <f>'Datastream-M'!DG411</f>
        <v>67.7</v>
      </c>
      <c r="DT410">
        <f>'Datastream-M'!DH411</f>
        <v>32.9</v>
      </c>
      <c r="DU410">
        <f>'Datastream-M'!DI411</f>
        <v>34</v>
      </c>
      <c r="DW410" s="19">
        <f>'[8]weltindexip-usd'!B290</f>
        <v>1.736229117852923</v>
      </c>
      <c r="DY410">
        <v>0</v>
      </c>
      <c r="EA410" t="str">
        <f>'Datastream-M'!DM411</f>
        <v>#NA</v>
      </c>
      <c r="EB410">
        <f>'Datastream-M'!DN411</f>
        <v>6.9601860000000002</v>
      </c>
      <c r="EF410" s="1">
        <f>'Datastream-M'!DQ411</f>
        <v>67.099999999999994</v>
      </c>
    </row>
    <row r="411" spans="1:136">
      <c r="A411" s="3">
        <v>34380</v>
      </c>
      <c r="B411" t="str">
        <f>'Datastream-M'!B412</f>
        <v>#NA</v>
      </c>
      <c r="C411">
        <f>'Datastream-M'!C412</f>
        <v>88.1</v>
      </c>
      <c r="D411">
        <f>'Datastream-M'!D412</f>
        <v>79.099999999999994</v>
      </c>
      <c r="E411">
        <f>'Datastream-M'!E412</f>
        <v>98.2</v>
      </c>
      <c r="F411">
        <f>'Datastream-M'!F412</f>
        <v>57.2</v>
      </c>
      <c r="G411">
        <f>'Datastream-M'!G412</f>
        <v>1.127731</v>
      </c>
      <c r="H411">
        <f>'Datastream-M'!H412</f>
        <v>340.9</v>
      </c>
      <c r="I411">
        <f>'Datastream-M'!I412</f>
        <v>653.9</v>
      </c>
      <c r="J411">
        <f>'Datastream-M'!J412</f>
        <v>5.91</v>
      </c>
      <c r="K411">
        <f>'Datastream-M'!K412</f>
        <v>6.1</v>
      </c>
      <c r="L411">
        <f>'Datastream-M'!L412</f>
        <v>2091.6</v>
      </c>
      <c r="M411">
        <f>'Datastream-M'!M412</f>
        <v>243597</v>
      </c>
      <c r="N411">
        <f>'Datastream-M'!N412</f>
        <v>67.7</v>
      </c>
      <c r="O411">
        <f>'Datastream-M'!O412</f>
        <v>1542</v>
      </c>
      <c r="P411">
        <f>'Datastream-M'!P412</f>
        <v>9.6999999999999993</v>
      </c>
      <c r="Q411">
        <f>'Datastream-M'!Q412</f>
        <v>16.3</v>
      </c>
      <c r="R411">
        <f>'Datastream-M'!R412</f>
        <v>8.5</v>
      </c>
      <c r="S411" s="1">
        <f>'[2]Deutschland Monatsdaten'!C411</f>
        <v>-1.9330944804810222E-3</v>
      </c>
      <c r="T411" s="1">
        <v>2.7341161893587835</v>
      </c>
      <c r="U411">
        <f>'Datastream-M'!BL412</f>
        <v>27.96</v>
      </c>
      <c r="V411" s="39">
        <f t="shared" si="18"/>
        <v>33.444976076555029</v>
      </c>
      <c r="W411">
        <f>'Datastream-M'!BM412</f>
        <v>25.22</v>
      </c>
      <c r="X411" s="39">
        <f t="shared" si="19"/>
        <v>30.643985419198057</v>
      </c>
      <c r="Y411">
        <f>'Datastream-M'!W412</f>
        <v>-60.1</v>
      </c>
      <c r="Z411">
        <f>'Datastream-M'!X412</f>
        <v>40.1</v>
      </c>
      <c r="AA411" s="42">
        <f>'Datastream-M'!Y412</f>
        <v>9.4</v>
      </c>
      <c r="AB411">
        <f>'Datastream-M'!Z412</f>
        <v>103</v>
      </c>
      <c r="AC411">
        <f>'Datastream-M'!AA412</f>
        <v>104.6</v>
      </c>
      <c r="AD411">
        <f>'Datastream-M'!AB412</f>
        <v>103.5</v>
      </c>
      <c r="AE411">
        <f>'Datastream-M'!AC412</f>
        <v>1.127731</v>
      </c>
      <c r="AF411">
        <f t="shared" si="20"/>
        <v>83.59999999999998</v>
      </c>
      <c r="AG411">
        <f t="shared" si="21"/>
        <v>82.3</v>
      </c>
      <c r="AH411">
        <f>'Datastream-M'!AD412</f>
        <v>73.8</v>
      </c>
      <c r="AI411">
        <f>'Datastream-M'!AE412</f>
        <v>-49.7</v>
      </c>
      <c r="AJ411">
        <f>'Datastream-M'!AF412</f>
        <v>101.21065400000001</v>
      </c>
      <c r="AK411">
        <f>'Datastream-M'!AG412</f>
        <v>13.77</v>
      </c>
      <c r="AL411">
        <f>'Datastream-M'!AH412</f>
        <v>73.099999999999994</v>
      </c>
      <c r="AM411">
        <f>'Datastream-M'!AI412</f>
        <v>40.1</v>
      </c>
      <c r="AN411">
        <f>'Datastream-M'!AJ412</f>
        <v>21.2</v>
      </c>
      <c r="AO411">
        <f>'Datastream-M'!AK412</f>
        <v>12.9</v>
      </c>
      <c r="AP411">
        <f>'Datastream-M'!AL412</f>
        <v>-0.1</v>
      </c>
      <c r="AQ411" s="2">
        <f>'Datastream-M'!AM412</f>
        <v>75.0334</v>
      </c>
      <c r="AR411" s="2">
        <f>'Datastream-M'!AN412</f>
        <v>99.366600000000005</v>
      </c>
      <c r="AS411">
        <f>'Datastream-M'!AO412</f>
        <v>32.6</v>
      </c>
      <c r="AT411">
        <f>'Datastream-M'!AP412</f>
        <v>31.7</v>
      </c>
      <c r="AU411">
        <f>'Datastream-M'!AQ412</f>
        <v>93.6</v>
      </c>
      <c r="AV411" s="19">
        <f>'[5]Deutschland Monatsdaten'!K411</f>
        <v>8.1042037838583436</v>
      </c>
      <c r="AW411" s="1">
        <f>'[5]Deutschland Monatsdaten'!J411</f>
        <v>-0.57113902184617049</v>
      </c>
      <c r="AX411">
        <f>'Datastream-M'!AR412</f>
        <v>44</v>
      </c>
      <c r="AY411">
        <f>'Datastream-M'!AS412</f>
        <v>-22.5</v>
      </c>
      <c r="AZ411">
        <f>'Datastream-M'!AT412</f>
        <v>83.6</v>
      </c>
      <c r="BA411">
        <v>1452123.1</v>
      </c>
      <c r="BB411">
        <v>10634465</v>
      </c>
      <c r="BC411">
        <v>9612554.4000000004</v>
      </c>
      <c r="BD411">
        <v>56819.360000000001</v>
      </c>
      <c r="BE411">
        <f>'Datastream-M'!AU412</f>
        <v>94.06</v>
      </c>
      <c r="BF411">
        <f>'Datastream-M'!AV412</f>
        <v>82.4</v>
      </c>
      <c r="BG411">
        <f>'Datastream-M'!AW412</f>
        <v>101.1</v>
      </c>
      <c r="BH411" s="1">
        <f>'Datastream-M'!AX412</f>
        <v>27.9</v>
      </c>
      <c r="BI411" s="1">
        <f>'Datastream-M'!AY412</f>
        <v>32.799999999999997</v>
      </c>
      <c r="BJ411" s="1">
        <f>'Datastream-M'!AZ412</f>
        <v>58.4</v>
      </c>
      <c r="BK411">
        <f>'Datastream-M'!BA412</f>
        <v>65.400000000000006</v>
      </c>
      <c r="BL411">
        <f>'Datastream-M'!BB412</f>
        <v>53.6</v>
      </c>
      <c r="BM411" s="26">
        <f>'Datastream-M'!BC412</f>
        <v>83.6</v>
      </c>
      <c r="BN411" s="26">
        <f>'Datastream-M'!BD412</f>
        <v>105.6</v>
      </c>
      <c r="BO411">
        <f>'Datastream-M'!AV411</f>
        <v>82.3</v>
      </c>
      <c r="BP411" s="38">
        <f t="shared" si="22"/>
        <v>83.6</v>
      </c>
      <c r="BQ411" s="30">
        <f t="shared" si="23"/>
        <v>12.210358675960844</v>
      </c>
      <c r="BR411" s="40">
        <f>'Datastream-M'!BJ412</f>
        <v>77.494399999999999</v>
      </c>
      <c r="BS411" s="32" t="str">
        <f>'Datastream-M'!BF412</f>
        <v>#NA</v>
      </c>
      <c r="BT411">
        <f>'Datastream-M'!BE412</f>
        <v>10.199999999999999</v>
      </c>
      <c r="BU411" s="40">
        <f>'Datastream-M'!CS412</f>
        <v>103</v>
      </c>
      <c r="BV411" s="40">
        <f>'Datastream-M'!CT412</f>
        <v>103.1</v>
      </c>
      <c r="BW411" s="40">
        <f>'Datastream-M'!CU412</f>
        <v>76.995999999999995</v>
      </c>
      <c r="BX411" s="41">
        <f>'Datastream-M'!BG412</f>
        <v>6.98</v>
      </c>
      <c r="BY411" s="41">
        <f>'Datastream-M'!BH412</f>
        <v>4.66</v>
      </c>
      <c r="BZ411" s="40">
        <f>'Datastream-M'!BI412</f>
        <v>108.7</v>
      </c>
      <c r="CA411">
        <f>'Datastream-M'!BN412</f>
        <v>1.1000000000000001</v>
      </c>
      <c r="CB411">
        <f>'Datastream-M'!BO412</f>
        <v>-22</v>
      </c>
      <c r="CC411">
        <f>'Datastream-M'!BP412</f>
        <v>57.2</v>
      </c>
      <c r="CD411" t="str">
        <f>'Datastream-M'!BQ412</f>
        <v>#NA</v>
      </c>
      <c r="CE411" s="1">
        <v>-4.7352875580047936E-2</v>
      </c>
      <c r="CF411" s="1">
        <v>-0.73183873764767726</v>
      </c>
      <c r="CH411" t="str">
        <f>'Datastream-M'!BR412</f>
        <v>#NA</v>
      </c>
      <c r="CI411">
        <f>'Datastream-M'!BS412</f>
        <v>97.5</v>
      </c>
      <c r="CJ411">
        <f>'Datastream-M'!BT412</f>
        <v>-14.7</v>
      </c>
      <c r="CK411">
        <f>'Datastream-M'!BU412</f>
        <v>15.8</v>
      </c>
      <c r="CL411" t="str">
        <f>'Datastream-M'!BV412</f>
        <v>#NA</v>
      </c>
      <c r="CN411">
        <f>'Datastream-M'!BX412</f>
        <v>-15.1</v>
      </c>
      <c r="CO411">
        <f>'Datastream-M'!BY412</f>
        <v>-15.3</v>
      </c>
      <c r="CP411" s="40">
        <f>'Datastream-M'!BZ412</f>
        <v>-14.5</v>
      </c>
      <c r="CR411">
        <f>'Datastream-M'!CB412</f>
        <v>-20.3</v>
      </c>
      <c r="CS411">
        <f>'Datastream-M'!CC412</f>
        <v>-25.2</v>
      </c>
      <c r="CT411">
        <f>'Datastream-M'!CD412</f>
        <v>-30.9</v>
      </c>
      <c r="CU411">
        <f>'Datastream-M'!CE412</f>
        <v>37846</v>
      </c>
      <c r="CV411">
        <f>'Datastream-M'!CF412</f>
        <v>1532454</v>
      </c>
      <c r="CX411">
        <f>'Datastream-M'!CG412</f>
        <v>133.1</v>
      </c>
      <c r="CY411">
        <f>'Datastream-M'!CH412</f>
        <v>160.30000000000001</v>
      </c>
      <c r="CZ411">
        <f>'Datastream-M'!CI412</f>
        <v>125.4</v>
      </c>
      <c r="DA411">
        <f>'Datastream-M'!CJ412</f>
        <v>125.5</v>
      </c>
      <c r="DB411">
        <f>'Datastream-M'!CK412</f>
        <v>-1.9</v>
      </c>
      <c r="DC411">
        <f>'Datastream-M'!CL412</f>
        <v>-31.8</v>
      </c>
      <c r="DD411">
        <f>'Datastream-M'!CM412</f>
        <v>-14.7</v>
      </c>
      <c r="DE411">
        <f>'Datastream-M'!CN412</f>
        <v>67.400000000000006</v>
      </c>
      <c r="DF411">
        <f>'Datastream-M'!CO412</f>
        <v>70.2</v>
      </c>
      <c r="DH411">
        <f>'Datastream-M'!CQ412</f>
        <v>46.185100554999998</v>
      </c>
      <c r="DI411">
        <f>'Datastream-M'!CR412</f>
        <v>19.920000000000002</v>
      </c>
      <c r="DJ411">
        <f>'Datastream-M'!CV412</f>
        <v>9.6199999999999992</v>
      </c>
      <c r="DK411">
        <f>'Datastream-M'!CW412</f>
        <v>6.04</v>
      </c>
      <c r="DL411">
        <f>'Datastream-M'!CX412</f>
        <v>163.19999999999999</v>
      </c>
      <c r="DM411">
        <f>'Datastream-M'!CY412</f>
        <v>192.4</v>
      </c>
      <c r="DO411">
        <f>'Datastream-M'!DA412</f>
        <v>-15.8</v>
      </c>
      <c r="DP411">
        <f>'Datastream-M'!DB412</f>
        <v>99.5</v>
      </c>
      <c r="DS411">
        <f>'Datastream-M'!DG412</f>
        <v>72.099999999999994</v>
      </c>
      <c r="DT411">
        <f>'Datastream-M'!DH412</f>
        <v>34.5</v>
      </c>
      <c r="DU411">
        <f>'Datastream-M'!DI412</f>
        <v>35.5</v>
      </c>
      <c r="DW411" s="19">
        <f>'[8]weltindexip-usd'!B291</f>
        <v>1.7455270202128514</v>
      </c>
      <c r="DY411">
        <v>0</v>
      </c>
      <c r="EA411" t="str">
        <f>'Datastream-M'!DM412</f>
        <v>#NA</v>
      </c>
      <c r="EB411">
        <f>'Datastream-M'!DN412</f>
        <v>6.984839</v>
      </c>
      <c r="EF411" s="1">
        <f>'Datastream-M'!DQ412</f>
        <v>68.099999999999994</v>
      </c>
    </row>
    <row r="412" spans="1:136">
      <c r="A412" s="3">
        <v>34408</v>
      </c>
      <c r="B412" t="str">
        <f>'Datastream-M'!B413</f>
        <v>#NA</v>
      </c>
      <c r="C412">
        <f>'Datastream-M'!C413</f>
        <v>89.5</v>
      </c>
      <c r="D412">
        <f>'Datastream-M'!D413</f>
        <v>80.099999999999994</v>
      </c>
      <c r="E412">
        <f>'Datastream-M'!E413</f>
        <v>100.1</v>
      </c>
      <c r="F412">
        <f>'Datastream-M'!F413</f>
        <v>59.1</v>
      </c>
      <c r="G412">
        <f>'Datastream-M'!G413</f>
        <v>1.156274</v>
      </c>
      <c r="H412">
        <f>'Datastream-M'!H413</f>
        <v>336.5</v>
      </c>
      <c r="I412">
        <f>'Datastream-M'!I413</f>
        <v>662</v>
      </c>
      <c r="J412">
        <f>'Datastream-M'!J413</f>
        <v>5.8440000000000003</v>
      </c>
      <c r="K412">
        <f>'Datastream-M'!K413</f>
        <v>6.3</v>
      </c>
      <c r="L412">
        <f>'Datastream-M'!L413</f>
        <v>2133.1</v>
      </c>
      <c r="M412">
        <f>'Datastream-M'!M413</f>
        <v>372668</v>
      </c>
      <c r="N412">
        <f>'Datastream-M'!N413</f>
        <v>67.2</v>
      </c>
      <c r="O412">
        <f>'Datastream-M'!O413</f>
        <v>1565</v>
      </c>
      <c r="P412">
        <f>'Datastream-M'!P413</f>
        <v>9.6999999999999993</v>
      </c>
      <c r="Q412">
        <f>'Datastream-M'!Q413</f>
        <v>16.899999999999999</v>
      </c>
      <c r="R412">
        <f>'Datastream-M'!R413</f>
        <v>8.8000000000000007</v>
      </c>
      <c r="S412" s="1">
        <f>'[2]Deutschland Monatsdaten'!C412</f>
        <v>9.6833232823155271E-2</v>
      </c>
      <c r="T412" s="1">
        <v>2.7435233337306215</v>
      </c>
      <c r="U412">
        <f>'Datastream-M'!BL413</f>
        <v>28.63</v>
      </c>
      <c r="V412" s="39">
        <f t="shared" si="18"/>
        <v>34.246411483253588</v>
      </c>
      <c r="W412">
        <f>'Datastream-M'!BM413</f>
        <v>26.26</v>
      </c>
      <c r="X412" s="39">
        <f t="shared" si="19"/>
        <v>31.868932038834952</v>
      </c>
      <c r="Y412">
        <f>'Datastream-M'!W413</f>
        <v>-56</v>
      </c>
      <c r="Z412">
        <f>'Datastream-M'!X413</f>
        <v>42.9</v>
      </c>
      <c r="AA412" s="42">
        <f>'Datastream-M'!Y413</f>
        <v>9.5</v>
      </c>
      <c r="AB412">
        <f>'Datastream-M'!Z413</f>
        <v>104.1</v>
      </c>
      <c r="AC412">
        <f>'Datastream-M'!AA413</f>
        <v>105.8</v>
      </c>
      <c r="AD412">
        <f>'Datastream-M'!AB413</f>
        <v>105</v>
      </c>
      <c r="AE412">
        <f>'Datastream-M'!AC413</f>
        <v>1.156274</v>
      </c>
      <c r="AF412">
        <f t="shared" si="20"/>
        <v>83.6</v>
      </c>
      <c r="AG412">
        <f t="shared" si="21"/>
        <v>82.4</v>
      </c>
      <c r="AH412">
        <f>'Datastream-M'!AD413</f>
        <v>74</v>
      </c>
      <c r="AI412">
        <f>'Datastream-M'!AE413</f>
        <v>-48</v>
      </c>
      <c r="AJ412">
        <f>'Datastream-M'!AF413</f>
        <v>101.456311</v>
      </c>
      <c r="AK412">
        <f>'Datastream-M'!AG413</f>
        <v>13.77</v>
      </c>
      <c r="AL412">
        <f>'Datastream-M'!AH413</f>
        <v>73.3</v>
      </c>
      <c r="AM412">
        <f>'Datastream-M'!AI413</f>
        <v>42.9</v>
      </c>
      <c r="AN412">
        <f>'Datastream-M'!AJ413</f>
        <v>22.9</v>
      </c>
      <c r="AO412">
        <f>'Datastream-M'!AK413</f>
        <v>12</v>
      </c>
      <c r="AP412">
        <f>'Datastream-M'!AL413</f>
        <v>2.2999999999999998</v>
      </c>
      <c r="AQ412" s="2">
        <f>'Datastream-M'!AM413</f>
        <v>75.536100000000005</v>
      </c>
      <c r="AR412" s="2">
        <f>'Datastream-M'!AN413</f>
        <v>99.9054</v>
      </c>
      <c r="AS412">
        <f>'Datastream-M'!AO413</f>
        <v>27</v>
      </c>
      <c r="AT412">
        <f>'Datastream-M'!AP413</f>
        <v>59.9</v>
      </c>
      <c r="AU412">
        <f>'Datastream-M'!AQ413</f>
        <v>93.5</v>
      </c>
      <c r="AV412" s="19">
        <f>'[5]Deutschland Monatsdaten'!K412</f>
        <v>8.1430781501938938</v>
      </c>
      <c r="AW412" s="1">
        <f>'[5]Deutschland Monatsdaten'!J412</f>
        <v>-0.5202256801202555</v>
      </c>
      <c r="AX412">
        <f>'Datastream-M'!AR413</f>
        <v>61.7</v>
      </c>
      <c r="AY412">
        <f>'Datastream-M'!AS413</f>
        <v>-18.2</v>
      </c>
      <c r="AZ412">
        <f>'Datastream-M'!AT413</f>
        <v>86.9</v>
      </c>
      <c r="BA412">
        <v>1783779.8</v>
      </c>
      <c r="BB412">
        <v>7351280.5999999996</v>
      </c>
      <c r="BC412">
        <v>9781050.9000000004</v>
      </c>
      <c r="BD412">
        <v>91197.6</v>
      </c>
      <c r="BE412">
        <f>'Datastream-M'!AU413</f>
        <v>95.2</v>
      </c>
      <c r="BF412">
        <f>'Datastream-M'!AV413</f>
        <v>82.3</v>
      </c>
      <c r="BG412">
        <f>'Datastream-M'!AW413</f>
        <v>101.7</v>
      </c>
      <c r="BH412" s="1">
        <f>'Datastream-M'!AX413</f>
        <v>27.2</v>
      </c>
      <c r="BI412" s="1">
        <f>'Datastream-M'!AY413</f>
        <v>32.4</v>
      </c>
      <c r="BJ412" s="1">
        <f>'Datastream-M'!AZ413</f>
        <v>59.3</v>
      </c>
      <c r="BK412">
        <f>'Datastream-M'!BA413</f>
        <v>66.400000000000006</v>
      </c>
      <c r="BL412">
        <f>'Datastream-M'!BB413</f>
        <v>54.4</v>
      </c>
      <c r="BM412" s="26">
        <f>'Datastream-M'!BC413</f>
        <v>83.6</v>
      </c>
      <c r="BN412" s="26">
        <f>'Datastream-M'!BD413</f>
        <v>106.2</v>
      </c>
      <c r="BO412">
        <f>'Datastream-M'!AV412</f>
        <v>82.4</v>
      </c>
      <c r="BP412" s="38">
        <f t="shared" si="22"/>
        <v>83.6</v>
      </c>
      <c r="BQ412" s="30">
        <f t="shared" si="23"/>
        <v>11.908941998176902</v>
      </c>
      <c r="BR412" s="40">
        <f>'Datastream-M'!BJ413</f>
        <v>79.340299999999999</v>
      </c>
      <c r="BS412" s="32" t="str">
        <f>'Datastream-M'!BF413</f>
        <v>#NA</v>
      </c>
      <c r="BT412">
        <f>'Datastream-M'!BE413</f>
        <v>10.6</v>
      </c>
      <c r="BU412" s="40">
        <f>'Datastream-M'!CS413</f>
        <v>103.5</v>
      </c>
      <c r="BV412" s="40">
        <f>'Datastream-M'!CT413</f>
        <v>105</v>
      </c>
      <c r="BW412" s="40">
        <f>'Datastream-M'!CU413</f>
        <v>78.851699999999994</v>
      </c>
      <c r="BX412" s="41">
        <f>'Datastream-M'!BG413</f>
        <v>7.52</v>
      </c>
      <c r="BY412" s="41">
        <f>'Datastream-M'!BH413</f>
        <v>4.6100000000000003</v>
      </c>
      <c r="BZ412" s="40">
        <f>'Datastream-M'!BI413</f>
        <v>122.9</v>
      </c>
      <c r="CA412">
        <f>'Datastream-M'!BN413</f>
        <v>6.4</v>
      </c>
      <c r="CB412">
        <f>'Datastream-M'!BO413</f>
        <v>-17.100000000000001</v>
      </c>
      <c r="CC412">
        <f>'Datastream-M'!BP413</f>
        <v>56</v>
      </c>
      <c r="CD412" t="str">
        <f>'Datastream-M'!BQ413</f>
        <v>#NA</v>
      </c>
      <c r="CE412" s="1">
        <v>-0.1924964007338501</v>
      </c>
      <c r="CF412" s="1">
        <v>-0.32880838896771974</v>
      </c>
      <c r="CH412" t="str">
        <f>'Datastream-M'!BR413</f>
        <v>#NA</v>
      </c>
      <c r="CI412">
        <f>'Datastream-M'!BS413</f>
        <v>97.7</v>
      </c>
      <c r="CJ412">
        <f>'Datastream-M'!BT413</f>
        <v>-12.8</v>
      </c>
      <c r="CK412">
        <f>'Datastream-M'!BU413</f>
        <v>12.7</v>
      </c>
      <c r="CL412" t="str">
        <f>'Datastream-M'!BV413</f>
        <v>#NA</v>
      </c>
      <c r="CN412">
        <f>'Datastream-M'!BX413</f>
        <v>-13.8</v>
      </c>
      <c r="CO412">
        <f>'Datastream-M'!BY413</f>
        <v>-9.9</v>
      </c>
      <c r="CP412" s="40">
        <f>'Datastream-M'!BZ413</f>
        <v>-11</v>
      </c>
      <c r="CR412">
        <f>'Datastream-M'!CB413</f>
        <v>-13.1</v>
      </c>
      <c r="CS412">
        <f>'Datastream-M'!CC413</f>
        <v>-23.3</v>
      </c>
      <c r="CT412">
        <f>'Datastream-M'!CD413</f>
        <v>-32</v>
      </c>
      <c r="CU412">
        <f>'Datastream-M'!CE413</f>
        <v>37820</v>
      </c>
      <c r="CV412">
        <f>'Datastream-M'!CF413</f>
        <v>1547832</v>
      </c>
      <c r="CX412">
        <f>'Datastream-M'!CG413</f>
        <v>136.4</v>
      </c>
      <c r="CY412">
        <f>'Datastream-M'!CH413</f>
        <v>175.2</v>
      </c>
      <c r="CZ412">
        <f>'Datastream-M'!CI413</f>
        <v>121.8</v>
      </c>
      <c r="DA412">
        <f>'Datastream-M'!CJ413</f>
        <v>128.6</v>
      </c>
      <c r="DB412">
        <f>'Datastream-M'!CK413</f>
        <v>-2.2999999999999998</v>
      </c>
      <c r="DC412">
        <f>'Datastream-M'!CL413</f>
        <v>-31.6</v>
      </c>
      <c r="DD412">
        <f>'Datastream-M'!CM413</f>
        <v>-12.8</v>
      </c>
      <c r="DE412">
        <f>'Datastream-M'!CN413</f>
        <v>68.2</v>
      </c>
      <c r="DF412">
        <f>'Datastream-M'!CO413</f>
        <v>70.599999999999994</v>
      </c>
      <c r="DH412">
        <f>'Datastream-M'!CQ413</f>
        <v>104.71058654799999</v>
      </c>
      <c r="DI412">
        <f>'Datastream-M'!CR413</f>
        <v>21.54</v>
      </c>
      <c r="DJ412">
        <f>'Datastream-M'!CV413</f>
        <v>9.48</v>
      </c>
      <c r="DK412">
        <f>'Datastream-M'!CW413</f>
        <v>6.09</v>
      </c>
      <c r="DL412">
        <f>'Datastream-M'!CX413</f>
        <v>166.9</v>
      </c>
      <c r="DM412">
        <f>'Datastream-M'!CY413</f>
        <v>209.9</v>
      </c>
      <c r="DO412">
        <f>'Datastream-M'!DA413</f>
        <v>-14.1</v>
      </c>
      <c r="DP412">
        <f>'Datastream-M'!DB413</f>
        <v>98.7</v>
      </c>
      <c r="DS412">
        <f>'Datastream-M'!DG413</f>
        <v>72.5</v>
      </c>
      <c r="DT412">
        <f>'Datastream-M'!DH413</f>
        <v>38.5</v>
      </c>
      <c r="DU412">
        <f>'Datastream-M'!DI413</f>
        <v>35</v>
      </c>
      <c r="DW412" s="19">
        <f>'[8]weltindexip-usd'!B292</f>
        <v>1.7572282236311088</v>
      </c>
      <c r="DY412">
        <v>0</v>
      </c>
      <c r="EA412" t="str">
        <f>'Datastream-M'!DM413</f>
        <v>#NA</v>
      </c>
      <c r="EB412">
        <f>'Datastream-M'!DN413</f>
        <v>7.2912660000000002</v>
      </c>
      <c r="EF412" s="1">
        <f>'Datastream-M'!DQ413</f>
        <v>67.8</v>
      </c>
    </row>
    <row r="413" spans="1:136">
      <c r="A413" s="3">
        <v>34439</v>
      </c>
      <c r="B413" t="str">
        <f>'Datastream-M'!B414</f>
        <v>#NA</v>
      </c>
      <c r="C413">
        <f>'Datastream-M'!C414</f>
        <v>91.4</v>
      </c>
      <c r="D413">
        <f>'Datastream-M'!D414</f>
        <v>81.8</v>
      </c>
      <c r="E413">
        <f>'Datastream-M'!E414</f>
        <v>102</v>
      </c>
      <c r="F413">
        <f>'Datastream-M'!F414</f>
        <v>58.9</v>
      </c>
      <c r="G413">
        <f>'Datastream-M'!G414</f>
        <v>1.151626</v>
      </c>
      <c r="H413">
        <f>'Datastream-M'!H414</f>
        <v>341.6</v>
      </c>
      <c r="I413">
        <f>'Datastream-M'!I414</f>
        <v>666</v>
      </c>
      <c r="J413">
        <f>'Datastream-M'!J414</f>
        <v>5.6059999999999999</v>
      </c>
      <c r="K413">
        <f>'Datastream-M'!K414</f>
        <v>6.5</v>
      </c>
      <c r="L413">
        <f>'Datastream-M'!L414</f>
        <v>2246</v>
      </c>
      <c r="M413">
        <f>'Datastream-M'!M414</f>
        <v>288821</v>
      </c>
      <c r="N413">
        <f>'Datastream-M'!N414</f>
        <v>68.099999999999994</v>
      </c>
      <c r="O413">
        <f>'Datastream-M'!O414</f>
        <v>1519</v>
      </c>
      <c r="P413">
        <f>'Datastream-M'!P414</f>
        <v>9.8000000000000007</v>
      </c>
      <c r="Q413">
        <f>'Datastream-M'!Q414</f>
        <v>17.3</v>
      </c>
      <c r="R413">
        <f>'Datastream-M'!R414</f>
        <v>8.1</v>
      </c>
      <c r="S413" s="1">
        <f>'[2]Deutschland Monatsdaten'!C413</f>
        <v>0.22655188985163671</v>
      </c>
      <c r="T413" s="1">
        <v>2.7639657866995178</v>
      </c>
      <c r="U413">
        <f>'Datastream-M'!BL414</f>
        <v>28.98</v>
      </c>
      <c r="V413" s="39">
        <f t="shared" si="18"/>
        <v>34.665071770334933</v>
      </c>
      <c r="W413">
        <f>'Datastream-M'!BM414</f>
        <v>25.42</v>
      </c>
      <c r="X413" s="39">
        <f t="shared" si="19"/>
        <v>30.886998784933173</v>
      </c>
      <c r="Y413">
        <f>'Datastream-M'!W414</f>
        <v>-54.7</v>
      </c>
      <c r="Z413">
        <f>'Datastream-M'!X414</f>
        <v>42.1</v>
      </c>
      <c r="AA413" s="42">
        <f>'Datastream-M'!Y414</f>
        <v>15.1</v>
      </c>
      <c r="AB413">
        <f>'Datastream-M'!Z414</f>
        <v>103.6</v>
      </c>
      <c r="AC413">
        <f>'Datastream-M'!AA414</f>
        <v>105.2</v>
      </c>
      <c r="AD413">
        <f>'Datastream-M'!AB414</f>
        <v>104.6</v>
      </c>
      <c r="AE413">
        <f>'Datastream-M'!AC414</f>
        <v>1.151626</v>
      </c>
      <c r="AF413">
        <f t="shared" si="20"/>
        <v>83.59999999999998</v>
      </c>
      <c r="AG413">
        <f t="shared" si="21"/>
        <v>82.300000000000011</v>
      </c>
      <c r="AH413">
        <f>'Datastream-M'!AD414</f>
        <v>74.5</v>
      </c>
      <c r="AI413">
        <f>'Datastream-M'!AE414</f>
        <v>-44.6</v>
      </c>
      <c r="AJ413">
        <f>'Datastream-M'!AF414</f>
        <v>101.33171900000001</v>
      </c>
      <c r="AK413">
        <f>'Datastream-M'!AG414</f>
        <v>15.09</v>
      </c>
      <c r="AL413">
        <f>'Datastream-M'!AH414</f>
        <v>73.5</v>
      </c>
      <c r="AM413">
        <f>'Datastream-M'!AI414</f>
        <v>42.1</v>
      </c>
      <c r="AN413">
        <f>'Datastream-M'!AJ414</f>
        <v>26.7</v>
      </c>
      <c r="AO413">
        <f>'Datastream-M'!AK414</f>
        <v>11.1</v>
      </c>
      <c r="AP413">
        <f>'Datastream-M'!AL414</f>
        <v>3</v>
      </c>
      <c r="AQ413" s="2">
        <f>'Datastream-M'!AM414</f>
        <v>76.031800000000004</v>
      </c>
      <c r="AR413" s="2">
        <f>'Datastream-M'!AN414</f>
        <v>100.4344</v>
      </c>
      <c r="AS413">
        <f>'Datastream-M'!AO414</f>
        <v>24.7</v>
      </c>
      <c r="AT413">
        <f>'Datastream-M'!AP414</f>
        <v>87.9</v>
      </c>
      <c r="AU413">
        <f>'Datastream-M'!AQ414</f>
        <v>93.1</v>
      </c>
      <c r="AV413" s="19">
        <f>'[5]Deutschland Monatsdaten'!K413</f>
        <v>8.2107946275668358</v>
      </c>
      <c r="AW413" s="1">
        <f>'[5]Deutschland Monatsdaten'!J413</f>
        <v>-0.28863212313133491</v>
      </c>
      <c r="AX413">
        <f>'Datastream-M'!AR414</f>
        <v>78.5</v>
      </c>
      <c r="AY413">
        <f>'Datastream-M'!AS414</f>
        <v>-16.399999999999999</v>
      </c>
      <c r="AZ413">
        <f>'Datastream-M'!AT414</f>
        <v>89.5</v>
      </c>
      <c r="BA413">
        <v>1759748.6</v>
      </c>
      <c r="BB413">
        <v>7748948</v>
      </c>
      <c r="BC413">
        <v>10106168</v>
      </c>
      <c r="BD413">
        <v>67420.479999999996</v>
      </c>
      <c r="BE413">
        <f>'Datastream-M'!AU414</f>
        <v>94.73</v>
      </c>
      <c r="BF413">
        <f>'Datastream-M'!AV414</f>
        <v>82.4</v>
      </c>
      <c r="BG413">
        <f>'Datastream-M'!AW414</f>
        <v>102.1</v>
      </c>
      <c r="BH413" s="1">
        <f>'Datastream-M'!AX414</f>
        <v>29.9</v>
      </c>
      <c r="BI413" s="1">
        <f>'Datastream-M'!AY414</f>
        <v>34.700000000000003</v>
      </c>
      <c r="BJ413" s="1">
        <f>'Datastream-M'!AZ414</f>
        <v>59.9</v>
      </c>
      <c r="BK413">
        <f>'Datastream-M'!BA414</f>
        <v>66.900000000000006</v>
      </c>
      <c r="BL413">
        <f>'Datastream-M'!BB414</f>
        <v>55</v>
      </c>
      <c r="BM413" s="26">
        <f>'Datastream-M'!BC414</f>
        <v>83.6</v>
      </c>
      <c r="BN413" s="26">
        <f>'Datastream-M'!BD414</f>
        <v>106.2</v>
      </c>
      <c r="BO413">
        <f>'Datastream-M'!AV413</f>
        <v>82.3</v>
      </c>
      <c r="BP413" s="38">
        <f t="shared" si="22"/>
        <v>83.6</v>
      </c>
      <c r="BQ413" s="30">
        <f t="shared" si="23"/>
        <v>13.103212327613305</v>
      </c>
      <c r="BR413" s="40">
        <f>'Datastream-M'!BJ414</f>
        <v>80.884</v>
      </c>
      <c r="BS413" s="32" t="str">
        <f>'Datastream-M'!BF414</f>
        <v>#NA</v>
      </c>
      <c r="BT413">
        <f>'Datastream-M'!BE414</f>
        <v>16.600000000000001</v>
      </c>
      <c r="BU413" s="40">
        <f>'Datastream-M'!CS414</f>
        <v>102.8</v>
      </c>
      <c r="BV413" s="40">
        <f>'Datastream-M'!CT414</f>
        <v>104.7</v>
      </c>
      <c r="BW413" s="40">
        <f>'Datastream-M'!CU414</f>
        <v>80.456100000000006</v>
      </c>
      <c r="BX413" s="41">
        <f>'Datastream-M'!BG414</f>
        <v>7.29</v>
      </c>
      <c r="BY413" s="41">
        <f>'Datastream-M'!BH414</f>
        <v>4.58</v>
      </c>
      <c r="BZ413" s="40">
        <f>'Datastream-M'!BI414</f>
        <v>117.1</v>
      </c>
      <c r="CA413">
        <f>'Datastream-M'!BN414</f>
        <v>20.9</v>
      </c>
      <c r="CB413">
        <f>'Datastream-M'!BO414</f>
        <v>-7.6</v>
      </c>
      <c r="CC413">
        <f>'Datastream-M'!BP414</f>
        <v>57.5</v>
      </c>
      <c r="CD413" t="str">
        <f>'Datastream-M'!BQ414</f>
        <v>#NA</v>
      </c>
      <c r="CE413" s="1">
        <v>-0.46978596239273684</v>
      </c>
      <c r="CF413" s="1">
        <v>-0.58644327242464234</v>
      </c>
      <c r="CH413" t="str">
        <f>'Datastream-M'!BR414</f>
        <v>#NA</v>
      </c>
      <c r="CI413">
        <f>'Datastream-M'!BS414</f>
        <v>96.9</v>
      </c>
      <c r="CJ413">
        <f>'Datastream-M'!BT414</f>
        <v>-13.7</v>
      </c>
      <c r="CK413">
        <f>'Datastream-M'!BU414</f>
        <v>14.9</v>
      </c>
      <c r="CL413" t="str">
        <f>'Datastream-M'!BV414</f>
        <v>#NA</v>
      </c>
      <c r="CN413">
        <f>'Datastream-M'!BX414</f>
        <v>-17.5</v>
      </c>
      <c r="CO413">
        <f>'Datastream-M'!BY414</f>
        <v>-8</v>
      </c>
      <c r="CP413" s="40">
        <f>'Datastream-M'!BZ414</f>
        <v>-5.0999999999999996</v>
      </c>
      <c r="CR413">
        <f>'Datastream-M'!CB414</f>
        <v>-3</v>
      </c>
      <c r="CS413">
        <f>'Datastream-M'!CC414</f>
        <v>-16.100000000000001</v>
      </c>
      <c r="CT413">
        <f>'Datastream-M'!CD414</f>
        <v>-21.9</v>
      </c>
      <c r="CU413">
        <f>'Datastream-M'!CE414</f>
        <v>37777</v>
      </c>
      <c r="CV413">
        <f>'Datastream-M'!CF414</f>
        <v>1556261</v>
      </c>
      <c r="CX413">
        <f>'Datastream-M'!CG414</f>
        <v>137.30000000000001</v>
      </c>
      <c r="CY413">
        <f>'Datastream-M'!CH414</f>
        <v>168</v>
      </c>
      <c r="CZ413">
        <f>'Datastream-M'!CI414</f>
        <v>121</v>
      </c>
      <c r="DA413">
        <f>'Datastream-M'!CJ414</f>
        <v>135.30000000000001</v>
      </c>
      <c r="DB413">
        <f>'Datastream-M'!CK414</f>
        <v>-2</v>
      </c>
      <c r="DC413">
        <f>'Datastream-M'!CL414</f>
        <v>-32.9</v>
      </c>
      <c r="DD413">
        <f>'Datastream-M'!CM414</f>
        <v>-13.7</v>
      </c>
      <c r="DE413">
        <f>'Datastream-M'!CN414</f>
        <v>67</v>
      </c>
      <c r="DF413">
        <f>'Datastream-M'!CO414</f>
        <v>70</v>
      </c>
      <c r="DH413">
        <f>'Datastream-M'!CQ414</f>
        <v>74.111930846999996</v>
      </c>
      <c r="DI413">
        <f>'Datastream-M'!CR414</f>
        <v>20.2</v>
      </c>
      <c r="DJ413">
        <f>'Datastream-M'!CV414</f>
        <v>10.050000000000001</v>
      </c>
      <c r="DK413">
        <f>'Datastream-M'!CW414</f>
        <v>6.56</v>
      </c>
      <c r="DL413">
        <f>'Datastream-M'!CX414</f>
        <v>167.8</v>
      </c>
      <c r="DM413">
        <f>'Datastream-M'!CY414</f>
        <v>200.7</v>
      </c>
      <c r="DO413">
        <f>'Datastream-M'!DA414</f>
        <v>-13.8</v>
      </c>
      <c r="DP413">
        <f>'Datastream-M'!DB414</f>
        <v>99.6</v>
      </c>
      <c r="DS413">
        <f>'Datastream-M'!DG414</f>
        <v>73</v>
      </c>
      <c r="DT413">
        <f>'Datastream-M'!DH414</f>
        <v>37.4</v>
      </c>
      <c r="DU413">
        <f>'Datastream-M'!DI414</f>
        <v>35.700000000000003</v>
      </c>
      <c r="DW413" s="19">
        <f>'[8]weltindexip-usd'!B293</f>
        <v>1.772492811300765</v>
      </c>
      <c r="DY413">
        <v>0</v>
      </c>
      <c r="EA413" t="str">
        <f>'Datastream-M'!DM414</f>
        <v>#NA</v>
      </c>
      <c r="EB413">
        <f>'Datastream-M'!DN414</f>
        <v>7.6310250000000002</v>
      </c>
      <c r="EF413" s="1">
        <f>'Datastream-M'!DQ414</f>
        <v>68.599999999999994</v>
      </c>
    </row>
    <row r="414" spans="1:136">
      <c r="A414" s="3">
        <v>34469</v>
      </c>
      <c r="B414" t="str">
        <f>'Datastream-M'!B415</f>
        <v>#NA</v>
      </c>
      <c r="C414">
        <f>'Datastream-M'!C415</f>
        <v>91.6</v>
      </c>
      <c r="D414">
        <f>'Datastream-M'!D415</f>
        <v>82.4</v>
      </c>
      <c r="E414">
        <f>'Datastream-M'!E415</f>
        <v>102</v>
      </c>
      <c r="F414">
        <f>'Datastream-M'!F415</f>
        <v>58.1</v>
      </c>
      <c r="G414">
        <f>'Datastream-M'!G415</f>
        <v>1.1798729999999999</v>
      </c>
      <c r="H414">
        <f>'Datastream-M'!H415</f>
        <v>344.6</v>
      </c>
      <c r="I414">
        <f>'Datastream-M'!I415</f>
        <v>661.5</v>
      </c>
      <c r="J414">
        <f>'Datastream-M'!J415</f>
        <v>5.1909999999999998</v>
      </c>
      <c r="K414">
        <f>'Datastream-M'!K415</f>
        <v>6.7</v>
      </c>
      <c r="L414">
        <f>'Datastream-M'!L415</f>
        <v>2127.6999999999998</v>
      </c>
      <c r="M414">
        <f>'Datastream-M'!M415</f>
        <v>305228</v>
      </c>
      <c r="N414">
        <f>'Datastream-M'!N415</f>
        <v>67.8</v>
      </c>
      <c r="O414">
        <f>'Datastream-M'!O415</f>
        <v>1477</v>
      </c>
      <c r="P414">
        <f>'Datastream-M'!P415</f>
        <v>9.8000000000000007</v>
      </c>
      <c r="Q414">
        <f>'Datastream-M'!Q415</f>
        <v>16.8</v>
      </c>
      <c r="R414">
        <f>'Datastream-M'!R415</f>
        <v>8.4</v>
      </c>
      <c r="S414" s="1">
        <f>'[2]Deutschland Monatsdaten'!C414</f>
        <v>0.30370706396095198</v>
      </c>
      <c r="T414" s="1">
        <v>2.7846331177952579</v>
      </c>
      <c r="U414">
        <f>'Datastream-M'!BL415</f>
        <v>30.08</v>
      </c>
      <c r="V414" s="39">
        <f t="shared" si="18"/>
        <v>35.980861244019138</v>
      </c>
      <c r="W414">
        <f>'Datastream-M'!BM415</f>
        <v>26.92</v>
      </c>
      <c r="X414" s="39">
        <f t="shared" si="19"/>
        <v>32.66990291262136</v>
      </c>
      <c r="Y414">
        <f>'Datastream-M'!W415</f>
        <v>-52.3</v>
      </c>
      <c r="Z414">
        <f>'Datastream-M'!X415</f>
        <v>40.9</v>
      </c>
      <c r="AA414" s="42">
        <f>'Datastream-M'!Y415</f>
        <v>14</v>
      </c>
      <c r="AB414">
        <f>'Datastream-M'!Z415</f>
        <v>104.5</v>
      </c>
      <c r="AC414">
        <f>'Datastream-M'!AA415</f>
        <v>106.1</v>
      </c>
      <c r="AD414">
        <f>'Datastream-M'!AB415</f>
        <v>105.5</v>
      </c>
      <c r="AE414">
        <f>'Datastream-M'!AC415</f>
        <v>1.1798729999999999</v>
      </c>
      <c r="AF414">
        <f t="shared" si="20"/>
        <v>83.6</v>
      </c>
      <c r="AG414">
        <f t="shared" si="21"/>
        <v>82.4</v>
      </c>
      <c r="AH414">
        <f>'Datastream-M'!AD415</f>
        <v>74.5</v>
      </c>
      <c r="AI414">
        <f>'Datastream-M'!AE415</f>
        <v>-40.299999999999997</v>
      </c>
      <c r="AJ414">
        <f>'Datastream-M'!AF415</f>
        <v>101.085645</v>
      </c>
      <c r="AK414">
        <f>'Datastream-M'!AG415</f>
        <v>16.420000000000002</v>
      </c>
      <c r="AL414">
        <f>'Datastream-M'!AH415</f>
        <v>73.599999999999994</v>
      </c>
      <c r="AM414">
        <f>'Datastream-M'!AI415</f>
        <v>40.9</v>
      </c>
      <c r="AN414">
        <f>'Datastream-M'!AJ415</f>
        <v>26</v>
      </c>
      <c r="AO414">
        <f>'Datastream-M'!AK415</f>
        <v>10.8</v>
      </c>
      <c r="AP414">
        <f>'Datastream-M'!AL415</f>
        <v>9.1999999999999993</v>
      </c>
      <c r="AQ414" s="2">
        <f>'Datastream-M'!AM415</f>
        <v>76.498000000000005</v>
      </c>
      <c r="AR414" s="2">
        <f>'Datastream-M'!AN415</f>
        <v>100.9239</v>
      </c>
      <c r="AS414">
        <f>'Datastream-M'!AO415</f>
        <v>21.6</v>
      </c>
      <c r="AT414">
        <f>'Datastream-M'!AP415</f>
        <v>96.2</v>
      </c>
      <c r="AU414">
        <f>'Datastream-M'!AQ415</f>
        <v>94</v>
      </c>
      <c r="AV414" s="19">
        <f>'[5]Deutschland Monatsdaten'!K414</f>
        <v>8.2570664100165558</v>
      </c>
      <c r="AW414" s="1">
        <f>'[5]Deutschland Monatsdaten'!J414</f>
        <v>-6.2657460029818798E-2</v>
      </c>
      <c r="AX414">
        <f>'Datastream-M'!AR415</f>
        <v>86.4</v>
      </c>
      <c r="AY414">
        <f>'Datastream-M'!AS415</f>
        <v>-13.3</v>
      </c>
      <c r="AZ414">
        <f>'Datastream-M'!AT415</f>
        <v>91.6</v>
      </c>
      <c r="BA414">
        <v>1704546.9</v>
      </c>
      <c r="BB414">
        <v>8878128.5999999996</v>
      </c>
      <c r="BC414">
        <v>10184708</v>
      </c>
      <c r="BD414">
        <v>75561.27</v>
      </c>
      <c r="BE414">
        <f>'Datastream-M'!AU415</f>
        <v>95.63</v>
      </c>
      <c r="BF414">
        <f>'Datastream-M'!AV415</f>
        <v>82.7</v>
      </c>
      <c r="BG414">
        <f>'Datastream-M'!AW415</f>
        <v>102.4</v>
      </c>
      <c r="BH414" s="1">
        <f>'Datastream-M'!AX415</f>
        <v>32.4</v>
      </c>
      <c r="BI414" s="1">
        <f>'Datastream-M'!AY415</f>
        <v>37.4</v>
      </c>
      <c r="BJ414" s="1">
        <f>'Datastream-M'!AZ415</f>
        <v>63.6</v>
      </c>
      <c r="BK414">
        <f>'Datastream-M'!BA415</f>
        <v>73</v>
      </c>
      <c r="BL414">
        <f>'Datastream-M'!BB415</f>
        <v>57</v>
      </c>
      <c r="BM414" s="26">
        <f>'Datastream-M'!BC415</f>
        <v>83.6</v>
      </c>
      <c r="BN414" s="26">
        <f>'Datastream-M'!BD415</f>
        <v>106</v>
      </c>
      <c r="BO414">
        <f>'Datastream-M'!AV414</f>
        <v>82.4</v>
      </c>
      <c r="BP414" s="38">
        <f t="shared" si="22"/>
        <v>83.6</v>
      </c>
      <c r="BQ414" s="30">
        <f t="shared" si="23"/>
        <v>13.916752057212939</v>
      </c>
      <c r="BR414" s="40">
        <f>'Datastream-M'!BJ415</f>
        <v>82.816299999999998</v>
      </c>
      <c r="BS414" s="32" t="str">
        <f>'Datastream-M'!BF415</f>
        <v>#NA</v>
      </c>
      <c r="BT414">
        <f>'Datastream-M'!BE415</f>
        <v>17</v>
      </c>
      <c r="BU414" s="40">
        <f>'Datastream-M'!CS415</f>
        <v>103</v>
      </c>
      <c r="BV414" s="40">
        <f>'Datastream-M'!CT415</f>
        <v>106.5</v>
      </c>
      <c r="BW414" s="40">
        <f>'Datastream-M'!CU415</f>
        <v>82.391199999999998</v>
      </c>
      <c r="BX414" s="41">
        <f>'Datastream-M'!BG415</f>
        <v>7.16</v>
      </c>
      <c r="BY414" s="41">
        <f>'Datastream-M'!BH415</f>
        <v>4.45</v>
      </c>
      <c r="BZ414" s="40">
        <f>'Datastream-M'!BI415</f>
        <v>116.3</v>
      </c>
      <c r="CA414">
        <f>'Datastream-M'!BN415</f>
        <v>18.8</v>
      </c>
      <c r="CB414">
        <f>'Datastream-M'!BO415</f>
        <v>-7.9</v>
      </c>
      <c r="CC414">
        <f>'Datastream-M'!BP415</f>
        <v>56.9</v>
      </c>
      <c r="CD414" t="str">
        <f>'Datastream-M'!BQ415</f>
        <v>#NA</v>
      </c>
      <c r="CE414" s="1">
        <v>-0.60941938721840516</v>
      </c>
      <c r="CF414" s="1">
        <v>-1.168609285288138</v>
      </c>
      <c r="CH414" t="str">
        <f>'Datastream-M'!BR415</f>
        <v>#NA</v>
      </c>
      <c r="CI414">
        <f>'Datastream-M'!BS415</f>
        <v>95.9</v>
      </c>
      <c r="CJ414">
        <f>'Datastream-M'!BT415</f>
        <v>-10.4</v>
      </c>
      <c r="CK414">
        <f>'Datastream-M'!BU415</f>
        <v>15.5</v>
      </c>
      <c r="CL414" t="str">
        <f>'Datastream-M'!BV415</f>
        <v>#NA</v>
      </c>
      <c r="CN414">
        <f>'Datastream-M'!BX415</f>
        <v>-16</v>
      </c>
      <c r="CO414">
        <f>'Datastream-M'!BY415</f>
        <v>-6.1</v>
      </c>
      <c r="CP414" s="40">
        <f>'Datastream-M'!BZ415</f>
        <v>-5.5</v>
      </c>
      <c r="CR414">
        <f>'Datastream-M'!CB415</f>
        <v>16</v>
      </c>
      <c r="CS414">
        <f>'Datastream-M'!CC415</f>
        <v>-5.2</v>
      </c>
      <c r="CT414">
        <f>'Datastream-M'!CD415</f>
        <v>-21.3</v>
      </c>
      <c r="CU414">
        <f>'Datastream-M'!CE415</f>
        <v>37804</v>
      </c>
      <c r="CV414">
        <f>'Datastream-M'!CF415</f>
        <v>1562664</v>
      </c>
      <c r="CX414">
        <f>'Datastream-M'!CG415</f>
        <v>136.5</v>
      </c>
      <c r="CY414">
        <f>'Datastream-M'!CH415</f>
        <v>165.6</v>
      </c>
      <c r="CZ414">
        <f>'Datastream-M'!CI415</f>
        <v>123.8</v>
      </c>
      <c r="DA414">
        <f>'Datastream-M'!CJ415</f>
        <v>132.1</v>
      </c>
      <c r="DB414">
        <f>'Datastream-M'!CK415</f>
        <v>-2.8</v>
      </c>
      <c r="DC414">
        <f>'Datastream-M'!CL415</f>
        <v>-30</v>
      </c>
      <c r="DD414">
        <f>'Datastream-M'!CM415</f>
        <v>-10.4</v>
      </c>
      <c r="DE414">
        <f>'Datastream-M'!CN415</f>
        <v>67.2</v>
      </c>
      <c r="DF414">
        <f>'Datastream-M'!CO415</f>
        <v>69.3</v>
      </c>
      <c r="DH414">
        <f>'Datastream-M'!CQ415</f>
        <v>59.126010895</v>
      </c>
      <c r="DI414">
        <f>'Datastream-M'!CR415</f>
        <v>16.23</v>
      </c>
      <c r="DJ414">
        <f>'Datastream-M'!CV415</f>
        <v>9.83</v>
      </c>
      <c r="DK414">
        <f>'Datastream-M'!CW415</f>
        <v>6.23</v>
      </c>
      <c r="DL414">
        <f>'Datastream-M'!CX415</f>
        <v>166.6</v>
      </c>
      <c r="DM414">
        <f>'Datastream-M'!CY415</f>
        <v>197.4</v>
      </c>
      <c r="DO414">
        <f>'Datastream-M'!DA415</f>
        <v>-10.4</v>
      </c>
      <c r="DP414">
        <f>'Datastream-M'!DB415</f>
        <v>99.3</v>
      </c>
      <c r="DS414">
        <f>'Datastream-M'!DG415</f>
        <v>71.900000000000006</v>
      </c>
      <c r="DT414">
        <f>'Datastream-M'!DH415</f>
        <v>35.799999999999997</v>
      </c>
      <c r="DU414">
        <f>'Datastream-M'!DI415</f>
        <v>35.4</v>
      </c>
      <c r="DW414" s="19">
        <f>'[8]weltindexip-usd'!B294</f>
        <v>1.7778965767958936</v>
      </c>
      <c r="DY414">
        <v>0</v>
      </c>
      <c r="EA414" t="str">
        <f>'Datastream-M'!DM415</f>
        <v>#NA</v>
      </c>
      <c r="EB414">
        <f>'Datastream-M'!DN415</f>
        <v>7.8937080000000002</v>
      </c>
      <c r="EF414" s="1">
        <f>'Datastream-M'!DQ415</f>
        <v>68.3</v>
      </c>
    </row>
    <row r="415" spans="1:136">
      <c r="A415" s="3">
        <v>34500</v>
      </c>
      <c r="B415" t="str">
        <f>'Datastream-M'!B416</f>
        <v>#NA</v>
      </c>
      <c r="C415">
        <f>'Datastream-M'!C416</f>
        <v>92.5</v>
      </c>
      <c r="D415">
        <f>'Datastream-M'!D416</f>
        <v>83.1</v>
      </c>
      <c r="E415">
        <f>'Datastream-M'!E416</f>
        <v>103</v>
      </c>
      <c r="F415">
        <f>'Datastream-M'!F416</f>
        <v>59.7</v>
      </c>
      <c r="G415">
        <f>'Datastream-M'!G416</f>
        <v>1.201044</v>
      </c>
      <c r="H415">
        <f>'Datastream-M'!H416</f>
        <v>350.5</v>
      </c>
      <c r="I415">
        <f>'Datastream-M'!I416</f>
        <v>664.5</v>
      </c>
      <c r="J415">
        <f>'Datastream-M'!J416</f>
        <v>5.07</v>
      </c>
      <c r="K415">
        <f>'Datastream-M'!K416</f>
        <v>7.1</v>
      </c>
      <c r="L415">
        <f>'Datastream-M'!L416</f>
        <v>2025.3</v>
      </c>
      <c r="M415">
        <f>'Datastream-M'!M416</f>
        <v>303772</v>
      </c>
      <c r="N415">
        <f>'Datastream-M'!N416</f>
        <v>68.2</v>
      </c>
      <c r="O415">
        <f>'Datastream-M'!O416</f>
        <v>1542</v>
      </c>
      <c r="P415">
        <f>'Datastream-M'!P416</f>
        <v>9.6999999999999993</v>
      </c>
      <c r="Q415">
        <f>'Datastream-M'!Q416</f>
        <v>16.2</v>
      </c>
      <c r="R415">
        <f>'Datastream-M'!R416</f>
        <v>7.6</v>
      </c>
      <c r="S415" s="1">
        <f>'[2]Deutschland Monatsdaten'!C415</f>
        <v>0.46571042470019658</v>
      </c>
      <c r="T415" s="1">
        <v>2.7906370002592933</v>
      </c>
      <c r="U415">
        <f>'Datastream-M'!BL416</f>
        <v>30.09</v>
      </c>
      <c r="V415" s="39">
        <f t="shared" si="18"/>
        <v>35.992822966507184</v>
      </c>
      <c r="W415">
        <f>'Datastream-M'!BM416</f>
        <v>26.04</v>
      </c>
      <c r="X415" s="39">
        <f t="shared" si="19"/>
        <v>31.487303506650544</v>
      </c>
      <c r="Y415">
        <f>'Datastream-M'!W416</f>
        <v>-50.7</v>
      </c>
      <c r="Z415">
        <f>'Datastream-M'!X416</f>
        <v>42.8</v>
      </c>
      <c r="AA415" s="42">
        <f>'Datastream-M'!Y416</f>
        <v>12.3</v>
      </c>
      <c r="AB415">
        <f>'Datastream-M'!Z416</f>
        <v>105</v>
      </c>
      <c r="AC415">
        <f>'Datastream-M'!AA416</f>
        <v>106.5</v>
      </c>
      <c r="AD415">
        <f>'Datastream-M'!AB416</f>
        <v>105.8</v>
      </c>
      <c r="AE415">
        <f>'Datastream-M'!AC416</f>
        <v>1.201044</v>
      </c>
      <c r="AF415">
        <f t="shared" si="20"/>
        <v>83.59999999999998</v>
      </c>
      <c r="AG415">
        <f t="shared" si="21"/>
        <v>82.699999999999989</v>
      </c>
      <c r="AH415">
        <f>'Datastream-M'!AD416</f>
        <v>74.7</v>
      </c>
      <c r="AI415">
        <f>'Datastream-M'!AE416</f>
        <v>-36.9</v>
      </c>
      <c r="AJ415">
        <f>'Datastream-M'!AF416</f>
        <v>100.721154</v>
      </c>
      <c r="AK415">
        <f>'Datastream-M'!AG416</f>
        <v>17.11</v>
      </c>
      <c r="AL415">
        <f>'Datastream-M'!AH416</f>
        <v>73.8</v>
      </c>
      <c r="AM415">
        <f>'Datastream-M'!AI416</f>
        <v>42.8</v>
      </c>
      <c r="AN415">
        <f>'Datastream-M'!AJ416</f>
        <v>27.2</v>
      </c>
      <c r="AO415">
        <f>'Datastream-M'!AK416</f>
        <v>9.8000000000000007</v>
      </c>
      <c r="AP415">
        <f>'Datastream-M'!AL416</f>
        <v>6.5</v>
      </c>
      <c r="AQ415" s="2">
        <f>'Datastream-M'!AM416</f>
        <v>76.926199999999994</v>
      </c>
      <c r="AR415" s="2">
        <f>'Datastream-M'!AN416</f>
        <v>101.3627</v>
      </c>
      <c r="AS415">
        <f>'Datastream-M'!AO416</f>
        <v>19.2</v>
      </c>
      <c r="AT415">
        <f>'Datastream-M'!AP416</f>
        <v>99.1</v>
      </c>
      <c r="AU415">
        <f>'Datastream-M'!AQ416</f>
        <v>93.8</v>
      </c>
      <c r="AV415" s="19">
        <f>'[5]Deutschland Monatsdaten'!K415</f>
        <v>8.3022254838112559</v>
      </c>
      <c r="AW415" s="1">
        <f>'[5]Deutschland Monatsdaten'!J415</f>
        <v>0.12187131021289904</v>
      </c>
      <c r="AX415">
        <f>'Datastream-M'!AR416</f>
        <v>83.4</v>
      </c>
      <c r="AY415">
        <f>'Datastream-M'!AS416</f>
        <v>-10.3</v>
      </c>
      <c r="AZ415">
        <f>'Datastream-M'!AT416</f>
        <v>93.5</v>
      </c>
      <c r="BA415">
        <v>1648037.4</v>
      </c>
      <c r="BB415">
        <v>7260594.9000000004</v>
      </c>
      <c r="BC415">
        <v>10841349</v>
      </c>
      <c r="BD415">
        <v>84814.63</v>
      </c>
      <c r="BE415">
        <f>'Datastream-M'!AU416</f>
        <v>96.27</v>
      </c>
      <c r="BF415">
        <f>'Datastream-M'!AV416</f>
        <v>83.2</v>
      </c>
      <c r="BG415">
        <f>'Datastream-M'!AW416</f>
        <v>100.5</v>
      </c>
      <c r="BH415" s="1">
        <f>'Datastream-M'!AX416</f>
        <v>34.299999999999997</v>
      </c>
      <c r="BI415" s="1">
        <f>'Datastream-M'!AY416</f>
        <v>39.6</v>
      </c>
      <c r="BJ415" s="1">
        <f>'Datastream-M'!AZ416</f>
        <v>67.099999999999994</v>
      </c>
      <c r="BK415">
        <f>'Datastream-M'!BA416</f>
        <v>78.099999999999994</v>
      </c>
      <c r="BL415">
        <f>'Datastream-M'!BB416</f>
        <v>59.4</v>
      </c>
      <c r="BM415" s="26">
        <f>'Datastream-M'!BC416</f>
        <v>83.6</v>
      </c>
      <c r="BN415" s="26">
        <f>'Datastream-M'!BD416</f>
        <v>105.9</v>
      </c>
      <c r="BO415">
        <f>'Datastream-M'!AV415</f>
        <v>82.7</v>
      </c>
      <c r="BP415" s="38">
        <f t="shared" si="22"/>
        <v>83.6</v>
      </c>
      <c r="BQ415" s="30">
        <f t="shared" si="23"/>
        <v>14.245939366084839</v>
      </c>
      <c r="BR415" s="40">
        <f>'Datastream-M'!BJ416</f>
        <v>83.470500000000001</v>
      </c>
      <c r="BS415" s="32" t="str">
        <f>'Datastream-M'!BF416</f>
        <v>#NA</v>
      </c>
      <c r="BT415">
        <f>'Datastream-M'!BE416</f>
        <v>17.5</v>
      </c>
      <c r="BU415" s="40">
        <f>'Datastream-M'!CS416</f>
        <v>103.3</v>
      </c>
      <c r="BV415" s="40">
        <f>'Datastream-M'!CT416</f>
        <v>107.3</v>
      </c>
      <c r="BW415" s="40">
        <f>'Datastream-M'!CU416</f>
        <v>83.057000000000002</v>
      </c>
      <c r="BX415" s="41">
        <f>'Datastream-M'!BG416</f>
        <v>7.11</v>
      </c>
      <c r="BY415" s="41">
        <f>'Datastream-M'!BH416</f>
        <v>4.47</v>
      </c>
      <c r="BZ415" s="40">
        <f>'Datastream-M'!BI416</f>
        <v>117.7</v>
      </c>
      <c r="CA415">
        <f>'Datastream-M'!BN416</f>
        <v>21.6</v>
      </c>
      <c r="CB415">
        <f>'Datastream-M'!BO416</f>
        <v>-3.7</v>
      </c>
      <c r="CC415">
        <f>'Datastream-M'!BP416</f>
        <v>57.1</v>
      </c>
      <c r="CD415" t="str">
        <f>'Datastream-M'!BQ416</f>
        <v>#NA</v>
      </c>
      <c r="CE415" s="1">
        <v>-8.6799980473930616E-2</v>
      </c>
      <c r="CF415" s="1">
        <v>-0.97408174865384523</v>
      </c>
      <c r="CH415" t="str">
        <f>'Datastream-M'!BR416</f>
        <v>#NA</v>
      </c>
      <c r="CI415">
        <f>'Datastream-M'!BS416</f>
        <v>96.3</v>
      </c>
      <c r="CJ415">
        <f>'Datastream-M'!BT416</f>
        <v>-11.4</v>
      </c>
      <c r="CK415">
        <f>'Datastream-M'!BU416</f>
        <v>17.399999999999999</v>
      </c>
      <c r="CL415" t="str">
        <f>'Datastream-M'!BV416</f>
        <v>#NA</v>
      </c>
      <c r="CN415">
        <f>'Datastream-M'!BX416</f>
        <v>-15.9</v>
      </c>
      <c r="CO415">
        <f>'Datastream-M'!BY416</f>
        <v>-3.8</v>
      </c>
      <c r="CP415" s="40">
        <f>'Datastream-M'!BZ416</f>
        <v>-2.2000000000000002</v>
      </c>
      <c r="CR415">
        <f>'Datastream-M'!CB416</f>
        <v>37</v>
      </c>
      <c r="CS415">
        <f>'Datastream-M'!CC416</f>
        <v>10.5</v>
      </c>
      <c r="CT415">
        <f>'Datastream-M'!CD416</f>
        <v>-16.600000000000001</v>
      </c>
      <c r="CU415">
        <f>'Datastream-M'!CE416</f>
        <v>37824</v>
      </c>
      <c r="CV415">
        <f>'Datastream-M'!CF416</f>
        <v>1577457</v>
      </c>
      <c r="CX415">
        <f>'Datastream-M'!CG416</f>
        <v>132.5</v>
      </c>
      <c r="CY415">
        <f>'Datastream-M'!CH416</f>
        <v>163.30000000000001</v>
      </c>
      <c r="CZ415">
        <f>'Datastream-M'!CI416</f>
        <v>116.6</v>
      </c>
      <c r="DA415">
        <f>'Datastream-M'!CJ416</f>
        <v>130.19999999999999</v>
      </c>
      <c r="DB415">
        <f>'Datastream-M'!CK416</f>
        <v>-0.2</v>
      </c>
      <c r="DC415">
        <f>'Datastream-M'!CL416</f>
        <v>-29.9</v>
      </c>
      <c r="DD415">
        <f>'Datastream-M'!CM416</f>
        <v>-11.4</v>
      </c>
      <c r="DE415">
        <f>'Datastream-M'!CN416</f>
        <v>67.5</v>
      </c>
      <c r="DF415">
        <f>'Datastream-M'!CO416</f>
        <v>69.599999999999994</v>
      </c>
      <c r="DH415">
        <f>'Datastream-M'!CQ416</f>
        <v>81.186195373999993</v>
      </c>
      <c r="DI415">
        <f>'Datastream-M'!CR416</f>
        <v>17.41</v>
      </c>
      <c r="DJ415">
        <f>'Datastream-M'!CV416</f>
        <v>9.7899999999999991</v>
      </c>
      <c r="DK415">
        <f>'Datastream-M'!CW416</f>
        <v>6.49</v>
      </c>
      <c r="DL415">
        <f>'Datastream-M'!CX416</f>
        <v>161.5</v>
      </c>
      <c r="DM415">
        <f>'Datastream-M'!CY416</f>
        <v>194.4</v>
      </c>
      <c r="DO415">
        <f>'Datastream-M'!DA416</f>
        <v>-13</v>
      </c>
      <c r="DP415">
        <f>'Datastream-M'!DB416</f>
        <v>99.8</v>
      </c>
      <c r="DS415">
        <f>'Datastream-M'!DG416</f>
        <v>73.400000000000006</v>
      </c>
      <c r="DT415">
        <f>'Datastream-M'!DH416</f>
        <v>38.799999999999997</v>
      </c>
      <c r="DU415">
        <f>'Datastream-M'!DI416</f>
        <v>36.6</v>
      </c>
      <c r="DW415" s="19">
        <f>'[8]weltindexip-usd'!B295</f>
        <v>1.7899608302237011</v>
      </c>
      <c r="DY415">
        <v>0</v>
      </c>
      <c r="EA415" t="str">
        <f>'Datastream-M'!DM416</f>
        <v>#NA</v>
      </c>
      <c r="EB415">
        <f>'Datastream-M'!DN416</f>
        <v>8.2075949999999995</v>
      </c>
      <c r="EF415" s="1">
        <f>'Datastream-M'!DQ416</f>
        <v>68.8</v>
      </c>
    </row>
    <row r="416" spans="1:136">
      <c r="A416" s="3">
        <v>34530</v>
      </c>
      <c r="B416" t="str">
        <f>'Datastream-M'!B417</f>
        <v>#NA</v>
      </c>
      <c r="C416">
        <f>'Datastream-M'!C417</f>
        <v>92</v>
      </c>
      <c r="D416">
        <f>'Datastream-M'!D417</f>
        <v>82.9</v>
      </c>
      <c r="E416">
        <f>'Datastream-M'!E417</f>
        <v>102.2</v>
      </c>
      <c r="F416">
        <f>'Datastream-M'!F417</f>
        <v>59.3</v>
      </c>
      <c r="G416">
        <f>'Datastream-M'!G417</f>
        <v>1.2468269999999999</v>
      </c>
      <c r="H416">
        <f>'Datastream-M'!H417</f>
        <v>347.1</v>
      </c>
      <c r="I416">
        <f>'Datastream-M'!I417</f>
        <v>658.9</v>
      </c>
      <c r="J416">
        <f>'Datastream-M'!J417</f>
        <v>4.9710000000000001</v>
      </c>
      <c r="K416">
        <f>'Datastream-M'!K417</f>
        <v>6.9</v>
      </c>
      <c r="L416">
        <f>'Datastream-M'!L417</f>
        <v>2146.6</v>
      </c>
      <c r="M416">
        <f>'Datastream-M'!M417</f>
        <v>254177</v>
      </c>
      <c r="N416">
        <f>'Datastream-M'!N417</f>
        <v>68</v>
      </c>
      <c r="O416">
        <f>'Datastream-M'!O417</f>
        <v>1727</v>
      </c>
      <c r="P416">
        <f>'Datastream-M'!P417</f>
        <v>9.6999999999999993</v>
      </c>
      <c r="Q416">
        <f>'Datastream-M'!Q417</f>
        <v>18.8</v>
      </c>
      <c r="R416">
        <f>'Datastream-M'!R417</f>
        <v>8.4</v>
      </c>
      <c r="S416" s="1">
        <f>'[2]Deutschland Monatsdaten'!C416</f>
        <v>0.58132650659539475</v>
      </c>
      <c r="T416" s="1">
        <v>2.8049984878890011</v>
      </c>
      <c r="U416">
        <f>'Datastream-M'!BL417</f>
        <v>28.77</v>
      </c>
      <c r="V416" s="39">
        <f t="shared" si="18"/>
        <v>34.413875598086122</v>
      </c>
      <c r="W416">
        <f>'Datastream-M'!BM417</f>
        <v>26.51</v>
      </c>
      <c r="X416" s="39">
        <f t="shared" si="19"/>
        <v>31.86298076923077</v>
      </c>
      <c r="Y416">
        <f>'Datastream-M'!W417</f>
        <v>-48.5</v>
      </c>
      <c r="Z416">
        <f>'Datastream-M'!X417</f>
        <v>41.3</v>
      </c>
      <c r="AA416" s="42">
        <f>'Datastream-M'!Y417</f>
        <v>13.5</v>
      </c>
      <c r="AB416">
        <f>'Datastream-M'!Z417</f>
        <v>106</v>
      </c>
      <c r="AC416">
        <f>'Datastream-M'!AA417</f>
        <v>107.5</v>
      </c>
      <c r="AD416">
        <f>'Datastream-M'!AB417</f>
        <v>107.3</v>
      </c>
      <c r="AE416">
        <f>'Datastream-M'!AC417</f>
        <v>1.2468269999999999</v>
      </c>
      <c r="AF416">
        <f t="shared" si="20"/>
        <v>83.600000000000009</v>
      </c>
      <c r="AG416">
        <f t="shared" si="21"/>
        <v>83.2</v>
      </c>
      <c r="AH416">
        <f>'Datastream-M'!AD417</f>
        <v>74.3</v>
      </c>
      <c r="AI416">
        <f>'Datastream-M'!AE417</f>
        <v>-35.9</v>
      </c>
      <c r="AJ416">
        <f>'Datastream-M'!AF417</f>
        <v>101.085645</v>
      </c>
      <c r="AK416">
        <f>'Datastream-M'!AG417</f>
        <v>18.12</v>
      </c>
      <c r="AL416">
        <f>'Datastream-M'!AH417</f>
        <v>73.900000000000006</v>
      </c>
      <c r="AM416">
        <f>'Datastream-M'!AI417</f>
        <v>41.3</v>
      </c>
      <c r="AN416">
        <f>'Datastream-M'!AJ417</f>
        <v>27.2</v>
      </c>
      <c r="AO416">
        <f>'Datastream-M'!AK417</f>
        <v>10.199999999999999</v>
      </c>
      <c r="AP416">
        <f>'Datastream-M'!AL417</f>
        <v>3.7</v>
      </c>
      <c r="AQ416" s="2">
        <f>'Datastream-M'!AM417</f>
        <v>77.314099999999996</v>
      </c>
      <c r="AR416" s="2">
        <f>'Datastream-M'!AN417</f>
        <v>101.74809999999999</v>
      </c>
      <c r="AS416">
        <f>'Datastream-M'!AO417</f>
        <v>19.3</v>
      </c>
      <c r="AT416">
        <f>'Datastream-M'!AP417</f>
        <v>98.7</v>
      </c>
      <c r="AU416">
        <f>'Datastream-M'!AQ417</f>
        <v>94.5</v>
      </c>
      <c r="AV416" s="19">
        <f>'[5]Deutschland Monatsdaten'!K416</f>
        <v>8.3535572078644211</v>
      </c>
      <c r="AW416" s="1">
        <f>'[5]Deutschland Monatsdaten'!J416</f>
        <v>3.4354748360765942E-2</v>
      </c>
      <c r="AX416">
        <f>'Datastream-M'!AR417</f>
        <v>80.599999999999994</v>
      </c>
      <c r="AY416">
        <f>'Datastream-M'!AS417</f>
        <v>-8.6</v>
      </c>
      <c r="AZ416">
        <f>'Datastream-M'!AT417</f>
        <v>95.2</v>
      </c>
      <c r="BA416">
        <v>1719137.1</v>
      </c>
      <c r="BB416">
        <v>7988106.2999999998</v>
      </c>
      <c r="BC416">
        <v>11707660</v>
      </c>
      <c r="BD416">
        <v>80529.490000000005</v>
      </c>
      <c r="BE416">
        <f>'Datastream-M'!AU417</f>
        <v>97.42</v>
      </c>
      <c r="BF416">
        <f>'Datastream-M'!AV417</f>
        <v>83</v>
      </c>
      <c r="BG416">
        <f>'Datastream-M'!AW417</f>
        <v>101.2</v>
      </c>
      <c r="BH416" s="1">
        <f>'Datastream-M'!AX417</f>
        <v>35.700000000000003</v>
      </c>
      <c r="BI416" s="1">
        <f>'Datastream-M'!AY417</f>
        <v>41.7</v>
      </c>
      <c r="BJ416" s="1">
        <f>'Datastream-M'!AZ417</f>
        <v>72.5</v>
      </c>
      <c r="BK416">
        <f>'Datastream-M'!BA417</f>
        <v>87.1</v>
      </c>
      <c r="BL416">
        <f>'Datastream-M'!BB417</f>
        <v>62.4</v>
      </c>
      <c r="BM416" s="26">
        <f>'Datastream-M'!BC417</f>
        <v>83.7</v>
      </c>
      <c r="BN416" s="26">
        <f>'Datastream-M'!BD417</f>
        <v>104.6</v>
      </c>
      <c r="BO416">
        <f>'Datastream-M'!AV416</f>
        <v>83.2</v>
      </c>
      <c r="BP416" s="38">
        <f t="shared" si="22"/>
        <v>83.6</v>
      </c>
      <c r="BQ416" s="30">
        <f t="shared" si="23"/>
        <v>14.53289028870886</v>
      </c>
      <c r="BR416" s="40">
        <f>'Datastream-M'!BJ417</f>
        <v>86.154200000000003</v>
      </c>
      <c r="BS416" s="32" t="str">
        <f>'Datastream-M'!BF417</f>
        <v>#NA</v>
      </c>
      <c r="BT416">
        <f>'Datastream-M'!BE417</f>
        <v>15</v>
      </c>
      <c r="BU416" s="40">
        <f>'Datastream-M'!CS417</f>
        <v>103.5</v>
      </c>
      <c r="BV416" s="40">
        <f>'Datastream-M'!CT417</f>
        <v>109.3</v>
      </c>
      <c r="BW416" s="40">
        <f>'Datastream-M'!CU417</f>
        <v>85.781899999999993</v>
      </c>
      <c r="BX416" s="41">
        <f>'Datastream-M'!BG417</f>
        <v>7.42</v>
      </c>
      <c r="BY416" s="41">
        <f>'Datastream-M'!BH417</f>
        <v>4.6900000000000004</v>
      </c>
      <c r="BZ416" s="40">
        <f>'Datastream-M'!BI417</f>
        <v>115.9</v>
      </c>
      <c r="CA416">
        <f>'Datastream-M'!BN417</f>
        <v>22.8</v>
      </c>
      <c r="CB416">
        <f>'Datastream-M'!BO417</f>
        <v>2.7</v>
      </c>
      <c r="CC416">
        <f>'Datastream-M'!BP417</f>
        <v>57.3</v>
      </c>
      <c r="CD416" t="str">
        <f>'Datastream-M'!BQ417</f>
        <v>#NA</v>
      </c>
      <c r="CE416" s="1">
        <v>-0.14749762592468266</v>
      </c>
      <c r="CF416" s="1">
        <v>-0.71112725152870204</v>
      </c>
      <c r="CH416" t="str">
        <f>'Datastream-M'!BR417</f>
        <v>#NA</v>
      </c>
      <c r="CI416">
        <f>'Datastream-M'!BS417</f>
        <v>95.6</v>
      </c>
      <c r="CJ416">
        <f>'Datastream-M'!BT417</f>
        <v>-8.3000000000000007</v>
      </c>
      <c r="CK416">
        <f>'Datastream-M'!BU417</f>
        <v>16.2</v>
      </c>
      <c r="CL416" t="str">
        <f>'Datastream-M'!BV417</f>
        <v>#NA</v>
      </c>
      <c r="CN416">
        <f>'Datastream-M'!BX417</f>
        <v>-27.4</v>
      </c>
      <c r="CO416">
        <f>'Datastream-M'!BY417</f>
        <v>-6.1</v>
      </c>
      <c r="CP416" s="40">
        <f>'Datastream-M'!BZ417</f>
        <v>-1.3</v>
      </c>
      <c r="CR416">
        <f>'Datastream-M'!CB417</f>
        <v>33.9</v>
      </c>
      <c r="CS416">
        <f>'Datastream-M'!CC417</f>
        <v>7.9</v>
      </c>
      <c r="CT416">
        <f>'Datastream-M'!CD417</f>
        <v>-19</v>
      </c>
      <c r="CU416">
        <f>'Datastream-M'!CE417</f>
        <v>37819</v>
      </c>
      <c r="CV416">
        <f>'Datastream-M'!CF417</f>
        <v>1587514</v>
      </c>
      <c r="CX416">
        <f>'Datastream-M'!CG417</f>
        <v>130.4</v>
      </c>
      <c r="CY416">
        <f>'Datastream-M'!CH417</f>
        <v>156.1</v>
      </c>
      <c r="CZ416">
        <f>'Datastream-M'!CI417</f>
        <v>121.2</v>
      </c>
      <c r="DA416">
        <f>'Datastream-M'!CJ417</f>
        <v>124.7</v>
      </c>
      <c r="DB416">
        <f>'Datastream-M'!CK417</f>
        <v>2.2999999999999998</v>
      </c>
      <c r="DC416">
        <f>'Datastream-M'!CL417</f>
        <v>-30.4</v>
      </c>
      <c r="DD416">
        <f>'Datastream-M'!CM417</f>
        <v>-8.3000000000000007</v>
      </c>
      <c r="DE416">
        <f>'Datastream-M'!CN417</f>
        <v>68.099999999999994</v>
      </c>
      <c r="DF416">
        <f>'Datastream-M'!CO417</f>
        <v>70.400000000000006</v>
      </c>
      <c r="DH416">
        <f>'Datastream-M'!CQ417</f>
        <v>95.348503113000007</v>
      </c>
      <c r="DI416">
        <f>'Datastream-M'!CR417</f>
        <v>20.61</v>
      </c>
      <c r="DJ416">
        <f>'Datastream-M'!CV417</f>
        <v>10.15</v>
      </c>
      <c r="DK416">
        <f>'Datastream-M'!CW417</f>
        <v>6.44</v>
      </c>
      <c r="DL416">
        <f>'Datastream-M'!CX417</f>
        <v>158.6</v>
      </c>
      <c r="DM416">
        <f>'Datastream-M'!CY417</f>
        <v>185.4</v>
      </c>
      <c r="DO416">
        <f>'Datastream-M'!DA417</f>
        <v>-12.7</v>
      </c>
      <c r="DP416">
        <f>'Datastream-M'!DB417</f>
        <v>100.3</v>
      </c>
      <c r="DS416">
        <f>'Datastream-M'!DG417</f>
        <v>75.7</v>
      </c>
      <c r="DT416">
        <f>'Datastream-M'!DH417</f>
        <v>36.700000000000003</v>
      </c>
      <c r="DU416">
        <f>'Datastream-M'!DI417</f>
        <v>36.9</v>
      </c>
      <c r="DW416" s="19">
        <f>'[8]weltindexip-usd'!B296</f>
        <v>1.7958354780141998</v>
      </c>
      <c r="DY416">
        <v>0</v>
      </c>
      <c r="EA416" t="str">
        <f>'Datastream-M'!DM417</f>
        <v>#NA</v>
      </c>
      <c r="EB416">
        <f>'Datastream-M'!DN417</f>
        <v>8.3227049999999991</v>
      </c>
      <c r="EF416" s="1">
        <f>'Datastream-M'!DQ417</f>
        <v>68.5</v>
      </c>
    </row>
    <row r="417" spans="1:136">
      <c r="A417" s="3">
        <v>34561</v>
      </c>
      <c r="B417" t="str">
        <f>'Datastream-M'!B418</f>
        <v>#NA</v>
      </c>
      <c r="C417">
        <f>'Datastream-M'!C418</f>
        <v>93.4</v>
      </c>
      <c r="D417">
        <f>'Datastream-M'!D418</f>
        <v>85.6</v>
      </c>
      <c r="E417">
        <f>'Datastream-M'!E418</f>
        <v>102</v>
      </c>
      <c r="F417">
        <f>'Datastream-M'!F418</f>
        <v>58.8</v>
      </c>
      <c r="G417">
        <f>'Datastream-M'!G418</f>
        <v>1.2505219999999999</v>
      </c>
      <c r="H417">
        <f>'Datastream-M'!H418</f>
        <v>347.7</v>
      </c>
      <c r="I417">
        <f>'Datastream-M'!I418</f>
        <v>654.9</v>
      </c>
      <c r="J417">
        <f>'Datastream-M'!J418</f>
        <v>5</v>
      </c>
      <c r="K417">
        <f>'Datastream-M'!K418</f>
        <v>7.1</v>
      </c>
      <c r="L417">
        <f>'Datastream-M'!L418</f>
        <v>2212.9</v>
      </c>
      <c r="M417">
        <f>'Datastream-M'!M418</f>
        <v>199537</v>
      </c>
      <c r="N417">
        <f>'Datastream-M'!N418</f>
        <v>68.099999999999994</v>
      </c>
      <c r="O417">
        <f>'Datastream-M'!O418</f>
        <v>1564</v>
      </c>
      <c r="P417">
        <f>'Datastream-M'!P418</f>
        <v>9.6</v>
      </c>
      <c r="Q417">
        <f>'Datastream-M'!Q418</f>
        <v>21.1</v>
      </c>
      <c r="R417">
        <f>'Datastream-M'!R418</f>
        <v>6.8</v>
      </c>
      <c r="S417" s="1">
        <f>'[2]Deutschland Monatsdaten'!C417</f>
        <v>0.80402101699089767</v>
      </c>
      <c r="T417" s="1">
        <v>2.8288601898951851</v>
      </c>
      <c r="U417">
        <f>'Datastream-M'!BL418</f>
        <v>30.66</v>
      </c>
      <c r="V417" s="39">
        <f t="shared" si="18"/>
        <v>36.630824372759854</v>
      </c>
      <c r="W417">
        <f>'Datastream-M'!BM418</f>
        <v>26.32</v>
      </c>
      <c r="X417" s="39">
        <f t="shared" si="19"/>
        <v>31.710843373493976</v>
      </c>
      <c r="Y417">
        <f>'Datastream-M'!W418</f>
        <v>-47.7</v>
      </c>
      <c r="Z417">
        <f>'Datastream-M'!X418</f>
        <v>41</v>
      </c>
      <c r="AA417" s="42">
        <f>'Datastream-M'!Y418</f>
        <v>12.1</v>
      </c>
      <c r="AB417">
        <f>'Datastream-M'!Z418</f>
        <v>106.6</v>
      </c>
      <c r="AC417">
        <f>'Datastream-M'!AA418</f>
        <v>108</v>
      </c>
      <c r="AD417">
        <f>'Datastream-M'!AB418</f>
        <v>107.7</v>
      </c>
      <c r="AE417">
        <f>'Datastream-M'!AC418</f>
        <v>1.2505219999999999</v>
      </c>
      <c r="AF417">
        <f t="shared" si="20"/>
        <v>83.7</v>
      </c>
      <c r="AG417">
        <f t="shared" si="21"/>
        <v>83</v>
      </c>
      <c r="AH417">
        <f>'Datastream-M'!AD418</f>
        <v>74.7</v>
      </c>
      <c r="AI417">
        <f>'Datastream-M'!AE418</f>
        <v>-31.6</v>
      </c>
      <c r="AJ417">
        <f>'Datastream-M'!AF418</f>
        <v>101.45278500000001</v>
      </c>
      <c r="AK417">
        <f>'Datastream-M'!AG418</f>
        <v>16.91</v>
      </c>
      <c r="AL417">
        <f>'Datastream-M'!AH418</f>
        <v>74.2</v>
      </c>
      <c r="AM417">
        <f>'Datastream-M'!AI418</f>
        <v>41</v>
      </c>
      <c r="AN417">
        <f>'Datastream-M'!AJ418</f>
        <v>26.6</v>
      </c>
      <c r="AO417">
        <f>'Datastream-M'!AK418</f>
        <v>10.4</v>
      </c>
      <c r="AP417">
        <f>'Datastream-M'!AL418</f>
        <v>4.5999999999999996</v>
      </c>
      <c r="AQ417" s="2">
        <f>'Datastream-M'!AM418</f>
        <v>77.669799999999995</v>
      </c>
      <c r="AR417" s="2">
        <f>'Datastream-M'!AN418</f>
        <v>102.0908</v>
      </c>
      <c r="AS417">
        <f>'Datastream-M'!AO418</f>
        <v>19.7</v>
      </c>
      <c r="AT417">
        <f>'Datastream-M'!AP418</f>
        <v>99.4</v>
      </c>
      <c r="AU417">
        <f>'Datastream-M'!AQ418</f>
        <v>94.6</v>
      </c>
      <c r="AV417" s="19">
        <f>'[5]Deutschland Monatsdaten'!K417</f>
        <v>8.4079102326338528</v>
      </c>
      <c r="AW417" s="1">
        <f>'[5]Deutschland Monatsdaten'!J417</f>
        <v>0.20658675109731997</v>
      </c>
      <c r="AX417">
        <f>'Datastream-M'!AR418</f>
        <v>87.9</v>
      </c>
      <c r="AY417">
        <f>'Datastream-M'!AS418</f>
        <v>-8.1999999999999993</v>
      </c>
      <c r="AZ417">
        <f>'Datastream-M'!AT418</f>
        <v>97.1</v>
      </c>
      <c r="BA417">
        <v>1824029.7</v>
      </c>
      <c r="BB417">
        <v>8473420.9000000004</v>
      </c>
      <c r="BC417">
        <v>10999805</v>
      </c>
      <c r="BD417">
        <v>71092.070000000007</v>
      </c>
      <c r="BE417">
        <f>'Datastream-M'!AU418</f>
        <v>97.88</v>
      </c>
      <c r="BF417">
        <f>'Datastream-M'!AV418</f>
        <v>82.7</v>
      </c>
      <c r="BG417">
        <f>'Datastream-M'!AW418</f>
        <v>99.7</v>
      </c>
      <c r="BH417" s="1">
        <f>'Datastream-M'!AX418</f>
        <v>34.4</v>
      </c>
      <c r="BI417" s="1">
        <f>'Datastream-M'!AY418</f>
        <v>40.4</v>
      </c>
      <c r="BJ417" s="1">
        <f>'Datastream-M'!AZ418</f>
        <v>71.900000000000006</v>
      </c>
      <c r="BK417">
        <f>'Datastream-M'!BA418</f>
        <v>85.5</v>
      </c>
      <c r="BL417">
        <f>'Datastream-M'!BB418</f>
        <v>62.4</v>
      </c>
      <c r="BM417" s="26">
        <f>'Datastream-M'!BC418</f>
        <v>83.7</v>
      </c>
      <c r="BN417" s="26">
        <f>'Datastream-M'!BD418</f>
        <v>104.2</v>
      </c>
      <c r="BO417">
        <f>'Datastream-M'!AV417</f>
        <v>83</v>
      </c>
      <c r="BP417" s="38">
        <f t="shared" si="22"/>
        <v>83.7</v>
      </c>
      <c r="BQ417" s="30">
        <f t="shared" si="23"/>
        <v>13.522353065359907</v>
      </c>
      <c r="BR417" s="40">
        <f>'Datastream-M'!BJ418</f>
        <v>86.438199999999995</v>
      </c>
      <c r="BS417" s="32" t="str">
        <f>'Datastream-M'!BF418</f>
        <v>#NA</v>
      </c>
      <c r="BT417">
        <f>'Datastream-M'!BE418</f>
        <v>13.1</v>
      </c>
      <c r="BU417" s="40">
        <f>'Datastream-M'!CS418</f>
        <v>104.1</v>
      </c>
      <c r="BV417" s="40">
        <f>'Datastream-M'!CT418</f>
        <v>110</v>
      </c>
      <c r="BW417" s="40">
        <f>'Datastream-M'!CU418</f>
        <v>86.053700000000006</v>
      </c>
      <c r="BX417" s="41">
        <f>'Datastream-M'!BG418</f>
        <v>7.55</v>
      </c>
      <c r="BY417" s="41">
        <f>'Datastream-M'!BH418</f>
        <v>4.66</v>
      </c>
      <c r="BZ417" s="40">
        <f>'Datastream-M'!BI418</f>
        <v>118.7</v>
      </c>
      <c r="CA417">
        <f>'Datastream-M'!BN418</f>
        <v>15.3</v>
      </c>
      <c r="CB417">
        <f>'Datastream-M'!BO418</f>
        <v>2.9</v>
      </c>
      <c r="CC417">
        <f>'Datastream-M'!BP418</f>
        <v>56</v>
      </c>
      <c r="CD417" t="str">
        <f>'Datastream-M'!BQ418</f>
        <v>#NA</v>
      </c>
      <c r="CE417" s="1">
        <v>-0.15227251773403591</v>
      </c>
      <c r="CF417" s="1">
        <v>-1.0250662093580056</v>
      </c>
      <c r="CH417" t="str">
        <f>'Datastream-M'!BR418</f>
        <v>#NA</v>
      </c>
      <c r="CI417">
        <f>'Datastream-M'!BS418</f>
        <v>97</v>
      </c>
      <c r="CJ417">
        <f>'Datastream-M'!BT418</f>
        <v>-8.1</v>
      </c>
      <c r="CK417">
        <f>'Datastream-M'!BU418</f>
        <v>19.399999999999999</v>
      </c>
      <c r="CL417" t="str">
        <f>'Datastream-M'!BV418</f>
        <v>#NA</v>
      </c>
      <c r="CN417">
        <f>'Datastream-M'!BX418</f>
        <v>-21.7</v>
      </c>
      <c r="CO417">
        <f>'Datastream-M'!BY418</f>
        <v>-3.5</v>
      </c>
      <c r="CP417" s="40">
        <f>'Datastream-M'!BZ418</f>
        <v>2.2000000000000002</v>
      </c>
      <c r="CR417">
        <f>'Datastream-M'!CB418</f>
        <v>30.5</v>
      </c>
      <c r="CS417">
        <f>'Datastream-M'!CC418</f>
        <v>12.9</v>
      </c>
      <c r="CT417">
        <f>'Datastream-M'!CD418</f>
        <v>-12.6</v>
      </c>
      <c r="CU417">
        <f>'Datastream-M'!CE418</f>
        <v>37870</v>
      </c>
      <c r="CV417">
        <f>'Datastream-M'!CF418</f>
        <v>1596678</v>
      </c>
      <c r="CX417">
        <f>'Datastream-M'!CG418</f>
        <v>133.80000000000001</v>
      </c>
      <c r="CY417">
        <f>'Datastream-M'!CH418</f>
        <v>157.5</v>
      </c>
      <c r="CZ417">
        <f>'Datastream-M'!CI418</f>
        <v>129.4</v>
      </c>
      <c r="DA417">
        <f>'Datastream-M'!CJ418</f>
        <v>125.1</v>
      </c>
      <c r="DB417">
        <f>'Datastream-M'!CK418</f>
        <v>1.8</v>
      </c>
      <c r="DC417">
        <f>'Datastream-M'!CL418</f>
        <v>-28</v>
      </c>
      <c r="DD417">
        <f>'Datastream-M'!CM418</f>
        <v>-8.1</v>
      </c>
      <c r="DE417">
        <f>'Datastream-M'!CN418</f>
        <v>67.8</v>
      </c>
      <c r="DF417">
        <f>'Datastream-M'!CO418</f>
        <v>70.2</v>
      </c>
      <c r="DH417">
        <f>'Datastream-M'!CQ418</f>
        <v>68.054725646999998</v>
      </c>
      <c r="DI417">
        <f>'Datastream-M'!CR418</f>
        <v>18.59</v>
      </c>
      <c r="DJ417">
        <f>'Datastream-M'!CV418</f>
        <v>9.8000000000000007</v>
      </c>
      <c r="DK417">
        <f>'Datastream-M'!CW418</f>
        <v>6.89</v>
      </c>
      <c r="DL417">
        <f>'Datastream-M'!CX418</f>
        <v>162.6</v>
      </c>
      <c r="DM417">
        <f>'Datastream-M'!CY418</f>
        <v>186.8</v>
      </c>
      <c r="DO417">
        <f>'Datastream-M'!DA418</f>
        <v>-10.6</v>
      </c>
      <c r="DP417">
        <f>'Datastream-M'!DB418</f>
        <v>98.8</v>
      </c>
      <c r="DS417">
        <f>'Datastream-M'!DG418</f>
        <v>73.2</v>
      </c>
      <c r="DT417">
        <f>'Datastream-M'!DH418</f>
        <v>35.9</v>
      </c>
      <c r="DU417">
        <f>'Datastream-M'!DI418</f>
        <v>34.4</v>
      </c>
      <c r="DW417" s="19">
        <f>'[8]weltindexip-usd'!B297</f>
        <v>1.8118069393343819</v>
      </c>
      <c r="DY417">
        <v>0</v>
      </c>
      <c r="EA417" t="str">
        <f>'Datastream-M'!DM418</f>
        <v>#NA</v>
      </c>
      <c r="EB417">
        <f>'Datastream-M'!DN418</f>
        <v>8.5464280000000006</v>
      </c>
      <c r="EF417" s="1">
        <f>'Datastream-M'!DQ418</f>
        <v>68.5</v>
      </c>
    </row>
    <row r="418" spans="1:136">
      <c r="A418" s="3">
        <v>34592</v>
      </c>
      <c r="B418" t="str">
        <f>'Datastream-M'!B419</f>
        <v>#NA</v>
      </c>
      <c r="C418">
        <f>'Datastream-M'!C419</f>
        <v>95.5</v>
      </c>
      <c r="D418">
        <f>'Datastream-M'!D419</f>
        <v>87.5</v>
      </c>
      <c r="E418">
        <f>'Datastream-M'!E419</f>
        <v>104.2</v>
      </c>
      <c r="F418">
        <f>'Datastream-M'!F419</f>
        <v>61.4</v>
      </c>
      <c r="G418">
        <f>'Datastream-M'!G419</f>
        <v>1.2625569999999999</v>
      </c>
      <c r="H418">
        <f>'Datastream-M'!H419</f>
        <v>350.1</v>
      </c>
      <c r="I418">
        <f>'Datastream-M'!I419</f>
        <v>652.6</v>
      </c>
      <c r="J418">
        <f>'Datastream-M'!J419</f>
        <v>5.0730000000000004</v>
      </c>
      <c r="K418">
        <f>'Datastream-M'!K419</f>
        <v>7.5</v>
      </c>
      <c r="L418">
        <f>'Datastream-M'!L419</f>
        <v>2011.8</v>
      </c>
      <c r="M418">
        <f>'Datastream-M'!M419</f>
        <v>255486</v>
      </c>
      <c r="N418">
        <f>'Datastream-M'!N419</f>
        <v>68.7</v>
      </c>
      <c r="O418">
        <f>'Datastream-M'!O419</f>
        <v>1660</v>
      </c>
      <c r="P418">
        <f>'Datastream-M'!P419</f>
        <v>9.5</v>
      </c>
      <c r="Q418">
        <f>'Datastream-M'!Q419</f>
        <v>18.3</v>
      </c>
      <c r="R418">
        <f>'Datastream-M'!R419</f>
        <v>6.7</v>
      </c>
      <c r="S418" s="1">
        <f>'[2]Deutschland Monatsdaten'!C418</f>
        <v>0.85986605835218188</v>
      </c>
      <c r="T418" s="1">
        <v>2.8367885176292087</v>
      </c>
      <c r="U418">
        <f>'Datastream-M'!BL419</f>
        <v>30.19</v>
      </c>
      <c r="V418" s="39">
        <f t="shared" si="18"/>
        <v>36.069295101553166</v>
      </c>
      <c r="W418">
        <f>'Datastream-M'!BM419</f>
        <v>27.19</v>
      </c>
      <c r="X418" s="39">
        <f t="shared" si="19"/>
        <v>32.877871825876667</v>
      </c>
      <c r="Y418">
        <f>'Datastream-M'!W419</f>
        <v>-44.3</v>
      </c>
      <c r="Z418">
        <f>'Datastream-M'!X419</f>
        <v>44.2</v>
      </c>
      <c r="AA418" s="42">
        <f>'Datastream-M'!Y419</f>
        <v>15.8</v>
      </c>
      <c r="AB418">
        <f>'Datastream-M'!Z419</f>
        <v>106.4</v>
      </c>
      <c r="AC418">
        <f>'Datastream-M'!AA419</f>
        <v>107.8</v>
      </c>
      <c r="AD418">
        <f>'Datastream-M'!AB419</f>
        <v>107.4</v>
      </c>
      <c r="AE418">
        <f>'Datastream-M'!AC419</f>
        <v>1.2625569999999999</v>
      </c>
      <c r="AF418">
        <f t="shared" si="20"/>
        <v>83.7</v>
      </c>
      <c r="AG418">
        <f t="shared" si="21"/>
        <v>82.699999999999989</v>
      </c>
      <c r="AH418">
        <f>'Datastream-M'!AD419</f>
        <v>75.3</v>
      </c>
      <c r="AI418">
        <f>'Datastream-M'!AE419</f>
        <v>-27</v>
      </c>
      <c r="AJ418">
        <f>'Datastream-M'!AF419</f>
        <v>101.45102799999999</v>
      </c>
      <c r="AK418">
        <f>'Datastream-M'!AG419</f>
        <v>16.04</v>
      </c>
      <c r="AL418">
        <f>'Datastream-M'!AH419</f>
        <v>74.2</v>
      </c>
      <c r="AM418">
        <f>'Datastream-M'!AI419</f>
        <v>44.2</v>
      </c>
      <c r="AN418">
        <f>'Datastream-M'!AJ419</f>
        <v>25.8</v>
      </c>
      <c r="AO418">
        <f>'Datastream-M'!AK419</f>
        <v>9</v>
      </c>
      <c r="AP418">
        <f>'Datastream-M'!AL419</f>
        <v>5</v>
      </c>
      <c r="AQ418" s="2">
        <f>'Datastream-M'!AM419</f>
        <v>77.989400000000003</v>
      </c>
      <c r="AR418" s="2">
        <f>'Datastream-M'!AN419</f>
        <v>102.3856</v>
      </c>
      <c r="AS418">
        <f>'Datastream-M'!AO419</f>
        <v>19.5</v>
      </c>
      <c r="AT418">
        <f>'Datastream-M'!AP419</f>
        <v>98.4</v>
      </c>
      <c r="AU418">
        <f>'Datastream-M'!AQ419</f>
        <v>94.1</v>
      </c>
      <c r="AV418" s="19">
        <f>'[5]Deutschland Monatsdaten'!K418</f>
        <v>8.4566380971096642</v>
      </c>
      <c r="AW418" s="1">
        <f>'[5]Deutschland Monatsdaten'!J418</f>
        <v>0.43733256767368694</v>
      </c>
      <c r="AX418">
        <f>'Datastream-M'!AR419</f>
        <v>79.7</v>
      </c>
      <c r="AY418">
        <f>'Datastream-M'!AS419</f>
        <v>-8</v>
      </c>
      <c r="AZ418">
        <f>'Datastream-M'!AT419</f>
        <v>98.8</v>
      </c>
      <c r="BA418">
        <v>1692722.8</v>
      </c>
      <c r="BB418">
        <v>7327870.2999999998</v>
      </c>
      <c r="BC418">
        <v>10347858</v>
      </c>
      <c r="BD418">
        <v>76907.5</v>
      </c>
      <c r="BE418">
        <f>'Datastream-M'!AU419</f>
        <v>97.72</v>
      </c>
      <c r="BF418">
        <f>'Datastream-M'!AV419</f>
        <v>82.8</v>
      </c>
      <c r="BG418">
        <f>'Datastream-M'!AW419</f>
        <v>100.8</v>
      </c>
      <c r="BH418" s="1">
        <f>'Datastream-M'!AX419</f>
        <v>32.799999999999997</v>
      </c>
      <c r="BI418" s="1">
        <f>'Datastream-M'!AY419</f>
        <v>39.799999999999997</v>
      </c>
      <c r="BJ418" s="1">
        <f>'Datastream-M'!AZ419</f>
        <v>75.900000000000006</v>
      </c>
      <c r="BK418">
        <f>'Datastream-M'!BA419</f>
        <v>90.7</v>
      </c>
      <c r="BL418">
        <f>'Datastream-M'!BB419</f>
        <v>65.599999999999994</v>
      </c>
      <c r="BM418" s="26">
        <f>'Datastream-M'!BC419</f>
        <v>83.9</v>
      </c>
      <c r="BN418" s="26">
        <f>'Datastream-M'!BD419</f>
        <v>105</v>
      </c>
      <c r="BO418">
        <f>'Datastream-M'!AV418</f>
        <v>82.7</v>
      </c>
      <c r="BP418" s="38">
        <f t="shared" si="22"/>
        <v>83.7</v>
      </c>
      <c r="BQ418" s="30">
        <f t="shared" si="23"/>
        <v>12.704376911299846</v>
      </c>
      <c r="BR418" s="40">
        <f>'Datastream-M'!BJ419</f>
        <v>86.833100000000002</v>
      </c>
      <c r="BS418" s="32" t="str">
        <f>'Datastream-M'!BF419</f>
        <v>#NA</v>
      </c>
      <c r="BT418">
        <f>'Datastream-M'!BE419</f>
        <v>16.100000000000001</v>
      </c>
      <c r="BU418" s="40">
        <f>'Datastream-M'!CS419</f>
        <v>103.9</v>
      </c>
      <c r="BV418" s="40">
        <f>'Datastream-M'!CT419</f>
        <v>109.9</v>
      </c>
      <c r="BW418" s="40">
        <f>'Datastream-M'!CU419</f>
        <v>86.456500000000005</v>
      </c>
      <c r="BX418" s="41">
        <f>'Datastream-M'!BG419</f>
        <v>7.71</v>
      </c>
      <c r="BY418" s="41">
        <f>'Datastream-M'!BH419</f>
        <v>4.88</v>
      </c>
      <c r="BZ418" s="40">
        <f>'Datastream-M'!BI419</f>
        <v>118.1</v>
      </c>
      <c r="CA418">
        <f>'Datastream-M'!BN419</f>
        <v>23.9</v>
      </c>
      <c r="CB418">
        <f>'Datastream-M'!BO419</f>
        <v>9.5</v>
      </c>
      <c r="CC418">
        <f>'Datastream-M'!BP419</f>
        <v>57.9</v>
      </c>
      <c r="CD418" t="str">
        <f>'Datastream-M'!BQ419</f>
        <v>#NA</v>
      </c>
      <c r="CE418" s="1">
        <v>-0.22829231313462081</v>
      </c>
      <c r="CF418" s="1">
        <v>-1.2517007352789724</v>
      </c>
      <c r="CH418" t="str">
        <f>'Datastream-M'!BR419</f>
        <v>#NA</v>
      </c>
      <c r="CI418">
        <f>'Datastream-M'!BS419</f>
        <v>97.5</v>
      </c>
      <c r="CJ418">
        <f>'Datastream-M'!BT419</f>
        <v>-9</v>
      </c>
      <c r="CK418">
        <f>'Datastream-M'!BU419</f>
        <v>17.3</v>
      </c>
      <c r="CL418" t="str">
        <f>'Datastream-M'!BV419</f>
        <v>#NA</v>
      </c>
      <c r="CN418">
        <f>'Datastream-M'!BX419</f>
        <v>-18.399999999999999</v>
      </c>
      <c r="CO418">
        <f>'Datastream-M'!BY419</f>
        <v>0.9</v>
      </c>
      <c r="CP418" s="40">
        <f>'Datastream-M'!BZ419</f>
        <v>7</v>
      </c>
      <c r="CR418">
        <f>'Datastream-M'!CB419</f>
        <v>37.299999999999997</v>
      </c>
      <c r="CS418">
        <f>'Datastream-M'!CC419</f>
        <v>6.4</v>
      </c>
      <c r="CT418">
        <f>'Datastream-M'!CD419</f>
        <v>-22.9</v>
      </c>
      <c r="CU418">
        <f>'Datastream-M'!CE419</f>
        <v>37904</v>
      </c>
      <c r="CV418">
        <f>'Datastream-M'!CF419</f>
        <v>1610327</v>
      </c>
      <c r="CX418">
        <f>'Datastream-M'!CG419</f>
        <v>132</v>
      </c>
      <c r="CY418">
        <f>'Datastream-M'!CH419</f>
        <v>164.7</v>
      </c>
      <c r="CZ418">
        <f>'Datastream-M'!CI419</f>
        <v>121.5</v>
      </c>
      <c r="DA418">
        <f>'Datastream-M'!CJ419</f>
        <v>123.8</v>
      </c>
      <c r="DB418">
        <f>'Datastream-M'!CK419</f>
        <v>0.6</v>
      </c>
      <c r="DC418">
        <f>'Datastream-M'!CL419</f>
        <v>-26.3</v>
      </c>
      <c r="DD418">
        <f>'Datastream-M'!CM419</f>
        <v>-9</v>
      </c>
      <c r="DE418">
        <f>'Datastream-M'!CN419</f>
        <v>66.8</v>
      </c>
      <c r="DF418">
        <f>'Datastream-M'!CO419</f>
        <v>68</v>
      </c>
      <c r="DH418">
        <f>'Datastream-M'!CQ419</f>
        <v>46.682769774999997</v>
      </c>
      <c r="DI418">
        <f>'Datastream-M'!CR419</f>
        <v>17.399999999999999</v>
      </c>
      <c r="DJ418">
        <f>'Datastream-M'!CV419</f>
        <v>9.4</v>
      </c>
      <c r="DK418">
        <f>'Datastream-M'!CW419</f>
        <v>6.37</v>
      </c>
      <c r="DL418">
        <f>'Datastream-M'!CX419</f>
        <v>160.1</v>
      </c>
      <c r="DM418">
        <f>'Datastream-M'!CY419</f>
        <v>194.9</v>
      </c>
      <c r="DO418">
        <f>'Datastream-M'!DA419</f>
        <v>-10.9</v>
      </c>
      <c r="DP418">
        <f>'Datastream-M'!DB419</f>
        <v>98.4</v>
      </c>
      <c r="DS418">
        <f>'Datastream-M'!DG419</f>
        <v>74.599999999999994</v>
      </c>
      <c r="DT418">
        <f>'Datastream-M'!DH419</f>
        <v>38.700000000000003</v>
      </c>
      <c r="DU418">
        <f>'Datastream-M'!DI419</f>
        <v>36.4</v>
      </c>
      <c r="DW418" s="19">
        <f>'[8]weltindexip-usd'!B298</f>
        <v>1.8157946882085916</v>
      </c>
      <c r="DY418">
        <v>0</v>
      </c>
      <c r="EA418" t="str">
        <f>'Datastream-M'!DM419</f>
        <v>#NA</v>
      </c>
      <c r="EB418">
        <f>'Datastream-M'!DN419</f>
        <v>8.8524960000000004</v>
      </c>
      <c r="EF418" s="1">
        <f>'Datastream-M'!DQ419</f>
        <v>69.5</v>
      </c>
    </row>
    <row r="419" spans="1:136">
      <c r="A419" s="3">
        <v>34622</v>
      </c>
      <c r="B419" t="str">
        <f>'Datastream-M'!B420</f>
        <v>#NA</v>
      </c>
      <c r="C419">
        <f>'Datastream-M'!C420</f>
        <v>97</v>
      </c>
      <c r="D419">
        <f>'Datastream-M'!D420</f>
        <v>88.9</v>
      </c>
      <c r="E419">
        <f>'Datastream-M'!E420</f>
        <v>105.8</v>
      </c>
      <c r="F419">
        <f>'Datastream-M'!F420</f>
        <v>62</v>
      </c>
      <c r="G419">
        <f>'Datastream-M'!G420</f>
        <v>1.286343</v>
      </c>
      <c r="H419">
        <f>'Datastream-M'!H420</f>
        <v>355.3</v>
      </c>
      <c r="I419">
        <f>'Datastream-M'!I420</f>
        <v>648.1</v>
      </c>
      <c r="J419">
        <f>'Datastream-M'!J420</f>
        <v>5.22</v>
      </c>
      <c r="K419">
        <f>'Datastream-M'!K420</f>
        <v>7.5</v>
      </c>
      <c r="L419">
        <f>'Datastream-M'!L420</f>
        <v>2071.6</v>
      </c>
      <c r="M419">
        <f>'Datastream-M'!M420</f>
        <v>246818</v>
      </c>
      <c r="N419">
        <f>'Datastream-M'!N420</f>
        <v>70.3</v>
      </c>
      <c r="O419">
        <f>'Datastream-M'!O420</f>
        <v>1576</v>
      </c>
      <c r="P419">
        <f>'Datastream-M'!P420</f>
        <v>9.4</v>
      </c>
      <c r="Q419">
        <f>'Datastream-M'!Q420</f>
        <v>17.7</v>
      </c>
      <c r="R419">
        <f>'Datastream-M'!R420</f>
        <v>6.4</v>
      </c>
      <c r="S419" s="1">
        <f>'[2]Deutschland Monatsdaten'!C419</f>
        <v>0.91132663263510771</v>
      </c>
      <c r="T419" s="1">
        <v>2.8629998924492601</v>
      </c>
      <c r="U419">
        <f>'Datastream-M'!BL420</f>
        <v>30.24</v>
      </c>
      <c r="V419" s="39">
        <f t="shared" si="18"/>
        <v>36.042908224076278</v>
      </c>
      <c r="W419">
        <f>'Datastream-M'!BM420</f>
        <v>27.05</v>
      </c>
      <c r="X419" s="39">
        <f t="shared" si="19"/>
        <v>32.669082125603865</v>
      </c>
      <c r="Y419">
        <f>'Datastream-M'!W420</f>
        <v>-42.3</v>
      </c>
      <c r="Z419">
        <f>'Datastream-M'!X420</f>
        <v>44.4</v>
      </c>
      <c r="AA419" s="42">
        <f>'Datastream-M'!Y420</f>
        <v>16.100000000000001</v>
      </c>
      <c r="AB419">
        <f>'Datastream-M'!Z420</f>
        <v>106.7</v>
      </c>
      <c r="AC419">
        <f>'Datastream-M'!AA420</f>
        <v>108.1</v>
      </c>
      <c r="AD419">
        <f>'Datastream-M'!AB420</f>
        <v>107.9</v>
      </c>
      <c r="AE419">
        <f>'Datastream-M'!AC420</f>
        <v>1.286343</v>
      </c>
      <c r="AF419">
        <f t="shared" si="20"/>
        <v>83.9</v>
      </c>
      <c r="AG419">
        <f t="shared" si="21"/>
        <v>82.800000000000011</v>
      </c>
      <c r="AH419">
        <f>'Datastream-M'!AD420</f>
        <v>76.900000000000006</v>
      </c>
      <c r="AI419">
        <f>'Datastream-M'!AE420</f>
        <v>-23.2</v>
      </c>
      <c r="AJ419">
        <f>'Datastream-M'!AF420</f>
        <v>101.44752699999999</v>
      </c>
      <c r="AK419">
        <f>'Datastream-M'!AG420</f>
        <v>16.55</v>
      </c>
      <c r="AL419">
        <f>'Datastream-M'!AH420</f>
        <v>74.2</v>
      </c>
      <c r="AM419">
        <f>'Datastream-M'!AI420</f>
        <v>44.4</v>
      </c>
      <c r="AN419">
        <f>'Datastream-M'!AJ420</f>
        <v>28.7</v>
      </c>
      <c r="AO419">
        <f>'Datastream-M'!AK420</f>
        <v>8.3000000000000007</v>
      </c>
      <c r="AP419">
        <f>'Datastream-M'!AL420</f>
        <v>8.3000000000000007</v>
      </c>
      <c r="AQ419" s="2">
        <f>'Datastream-M'!AM420</f>
        <v>78.246300000000005</v>
      </c>
      <c r="AR419" s="2">
        <f>'Datastream-M'!AN420</f>
        <v>102.59780000000001</v>
      </c>
      <c r="AS419">
        <f>'Datastream-M'!AO420</f>
        <v>15.6</v>
      </c>
      <c r="AT419">
        <f>'Datastream-M'!AP420</f>
        <v>98.5</v>
      </c>
      <c r="AU419">
        <f>'Datastream-M'!AQ420</f>
        <v>95.5</v>
      </c>
      <c r="AV419" s="19">
        <f>'[5]Deutschland Monatsdaten'!K419</f>
        <v>8.5053332819211906</v>
      </c>
      <c r="AW419" s="1">
        <f>'[5]Deutschland Monatsdaten'!J419</f>
        <v>0.26954915263669255</v>
      </c>
      <c r="AX419">
        <f>'Datastream-M'!AR420</f>
        <v>74.599999999999994</v>
      </c>
      <c r="AY419">
        <f>'Datastream-M'!AS420</f>
        <v>-4.7</v>
      </c>
      <c r="AZ419">
        <f>'Datastream-M'!AT420</f>
        <v>102.3</v>
      </c>
      <c r="BA419">
        <v>1537252.2</v>
      </c>
      <c r="BB419">
        <v>8134848.2999999998</v>
      </c>
      <c r="BC419">
        <v>10386227</v>
      </c>
      <c r="BD419">
        <v>49177.08</v>
      </c>
      <c r="BE419">
        <f>'Datastream-M'!AU420</f>
        <v>98.23</v>
      </c>
      <c r="BF419">
        <f>'Datastream-M'!AV420</f>
        <v>83.1</v>
      </c>
      <c r="BG419">
        <f>'Datastream-M'!AW420</f>
        <v>99.8</v>
      </c>
      <c r="BH419" s="1">
        <f>'Datastream-M'!AX420</f>
        <v>33.299999999999997</v>
      </c>
      <c r="BI419" s="1">
        <f>'Datastream-M'!AY420</f>
        <v>40.200000000000003</v>
      </c>
      <c r="BJ419" s="1">
        <f>'Datastream-M'!AZ420</f>
        <v>76.3</v>
      </c>
      <c r="BK419">
        <f>'Datastream-M'!BA420</f>
        <v>86.6</v>
      </c>
      <c r="BL419">
        <f>'Datastream-M'!BB420</f>
        <v>69.099999999999994</v>
      </c>
      <c r="BM419" s="26">
        <f>'Datastream-M'!BC420</f>
        <v>84.2</v>
      </c>
      <c r="BN419" s="26">
        <f>'Datastream-M'!BD420</f>
        <v>104.7</v>
      </c>
      <c r="BO419">
        <f>'Datastream-M'!AV419</f>
        <v>82.8</v>
      </c>
      <c r="BP419" s="38">
        <f t="shared" si="22"/>
        <v>83.9</v>
      </c>
      <c r="BQ419" s="30">
        <f t="shared" si="23"/>
        <v>12.865930782069791</v>
      </c>
      <c r="BR419" s="40">
        <f>'Datastream-M'!BJ420</f>
        <v>88.245900000000006</v>
      </c>
      <c r="BS419" s="32" t="str">
        <f>'Datastream-M'!BF420</f>
        <v>#NA</v>
      </c>
      <c r="BT419">
        <f>'Datastream-M'!BE420</f>
        <v>20.6</v>
      </c>
      <c r="BU419" s="40">
        <f>'Datastream-M'!CS420</f>
        <v>103.9</v>
      </c>
      <c r="BV419" s="40">
        <f>'Datastream-M'!CT420</f>
        <v>110.6</v>
      </c>
      <c r="BW419" s="40">
        <f>'Datastream-M'!CU420</f>
        <v>87.869900000000001</v>
      </c>
      <c r="BX419" s="41">
        <f>'Datastream-M'!BG420</f>
        <v>7.48</v>
      </c>
      <c r="BY419" s="41">
        <f>'Datastream-M'!BH420</f>
        <v>4.41</v>
      </c>
      <c r="BZ419" s="40">
        <f>'Datastream-M'!BI420</f>
        <v>122.4</v>
      </c>
      <c r="CA419">
        <f>'Datastream-M'!BN420</f>
        <v>29.5</v>
      </c>
      <c r="CB419">
        <f>'Datastream-M'!BO420</f>
        <v>14.5</v>
      </c>
      <c r="CC419">
        <f>'Datastream-M'!BP420</f>
        <v>59.2</v>
      </c>
      <c r="CD419" t="str">
        <f>'Datastream-M'!BQ420</f>
        <v>#NA</v>
      </c>
      <c r="CE419" s="1">
        <v>-0.1092310477505599</v>
      </c>
      <c r="CF419" s="1">
        <v>-0.57349325360686876</v>
      </c>
      <c r="CH419" t="str">
        <f>'Datastream-M'!BR420</f>
        <v>#NA</v>
      </c>
      <c r="CI419">
        <f>'Datastream-M'!BS420</f>
        <v>97.9</v>
      </c>
      <c r="CJ419">
        <f>'Datastream-M'!BT420</f>
        <v>-7.2</v>
      </c>
      <c r="CK419">
        <f>'Datastream-M'!BU420</f>
        <v>20.399999999999999</v>
      </c>
      <c r="CL419" t="str">
        <f>'Datastream-M'!BV420</f>
        <v>#NA</v>
      </c>
      <c r="CN419">
        <f>'Datastream-M'!BX420</f>
        <v>-19.3</v>
      </c>
      <c r="CO419">
        <f>'Datastream-M'!BY420</f>
        <v>3.6</v>
      </c>
      <c r="CP419" s="40">
        <f>'Datastream-M'!BZ420</f>
        <v>11</v>
      </c>
      <c r="CR419">
        <f>'Datastream-M'!CB420</f>
        <v>47.8</v>
      </c>
      <c r="CS419">
        <f>'Datastream-M'!CC420</f>
        <v>19.7</v>
      </c>
      <c r="CT419">
        <f>'Datastream-M'!CD420</f>
        <v>-10.5</v>
      </c>
      <c r="CU419">
        <f>'Datastream-M'!CE420</f>
        <v>37920</v>
      </c>
      <c r="CV419">
        <f>'Datastream-M'!CF420</f>
        <v>1621581</v>
      </c>
      <c r="CX419">
        <f>'Datastream-M'!CG420</f>
        <v>136</v>
      </c>
      <c r="CY419">
        <f>'Datastream-M'!CH420</f>
        <v>166</v>
      </c>
      <c r="CZ419">
        <f>'Datastream-M'!CI420</f>
        <v>125.2</v>
      </c>
      <c r="DA419">
        <f>'Datastream-M'!CJ420</f>
        <v>129.6</v>
      </c>
      <c r="DB419">
        <f>'Datastream-M'!CK420</f>
        <v>6.9</v>
      </c>
      <c r="DC419">
        <f>'Datastream-M'!CL420</f>
        <v>-26.4</v>
      </c>
      <c r="DD419">
        <f>'Datastream-M'!CM420</f>
        <v>-7.2</v>
      </c>
      <c r="DE419">
        <f>'Datastream-M'!CN420</f>
        <v>68.5</v>
      </c>
      <c r="DF419">
        <f>'Datastream-M'!CO420</f>
        <v>71.5</v>
      </c>
      <c r="DH419">
        <f>'Datastream-M'!CQ420</f>
        <v>73.983863830999994</v>
      </c>
      <c r="DI419">
        <f>'Datastream-M'!CR420</f>
        <v>19.600000000000001</v>
      </c>
      <c r="DJ419">
        <f>'Datastream-M'!CV420</f>
        <v>11.16</v>
      </c>
      <c r="DK419">
        <f>'Datastream-M'!CW420</f>
        <v>7.1</v>
      </c>
      <c r="DL419">
        <f>'Datastream-M'!CX420</f>
        <v>164.9</v>
      </c>
      <c r="DM419">
        <f>'Datastream-M'!CY420</f>
        <v>195.9</v>
      </c>
      <c r="DO419">
        <f>'Datastream-M'!DA420</f>
        <v>-9.3000000000000007</v>
      </c>
      <c r="DP419">
        <f>'Datastream-M'!DB420</f>
        <v>100.2</v>
      </c>
      <c r="DS419">
        <f>'Datastream-M'!DG420</f>
        <v>76.3</v>
      </c>
      <c r="DT419">
        <f>'Datastream-M'!DH420</f>
        <v>39.6</v>
      </c>
      <c r="DU419">
        <f>'Datastream-M'!DI420</f>
        <v>37.200000000000003</v>
      </c>
      <c r="DW419" s="19">
        <f>'[8]weltindexip-usd'!B299</f>
        <v>1.831502524242721</v>
      </c>
      <c r="DY419">
        <v>0</v>
      </c>
      <c r="EA419" t="str">
        <f>'Datastream-M'!DM420</f>
        <v>#NA</v>
      </c>
      <c r="EB419">
        <f>'Datastream-M'!DN420</f>
        <v>9.2661119999999997</v>
      </c>
      <c r="EF419" s="1">
        <f>'Datastream-M'!DQ420</f>
        <v>70.8</v>
      </c>
    </row>
    <row r="420" spans="1:136">
      <c r="A420" s="3">
        <v>34653</v>
      </c>
      <c r="B420" t="str">
        <f>'Datastream-M'!B421</f>
        <v>#NA</v>
      </c>
      <c r="C420">
        <f>'Datastream-M'!C421</f>
        <v>97.6</v>
      </c>
      <c r="D420">
        <f>'Datastream-M'!D421</f>
        <v>89.9</v>
      </c>
      <c r="E420">
        <f>'Datastream-M'!E421</f>
        <v>106</v>
      </c>
      <c r="F420">
        <f>'Datastream-M'!F421</f>
        <v>62.2</v>
      </c>
      <c r="G420">
        <f>'Datastream-M'!G421</f>
        <v>1.270354</v>
      </c>
      <c r="H420">
        <f>'Datastream-M'!H421</f>
        <v>374.4</v>
      </c>
      <c r="I420">
        <f>'Datastream-M'!I421</f>
        <v>642.70000000000005</v>
      </c>
      <c r="J420">
        <f>'Datastream-M'!J421</f>
        <v>5.2089999999999996</v>
      </c>
      <c r="K420">
        <f>'Datastream-M'!K421</f>
        <v>7.5</v>
      </c>
      <c r="L420">
        <f>'Datastream-M'!L421</f>
        <v>2048.3000000000002</v>
      </c>
      <c r="M420">
        <f>'Datastream-M'!M421</f>
        <v>245965</v>
      </c>
      <c r="N420">
        <f>'Datastream-M'!N421</f>
        <v>70.5</v>
      </c>
      <c r="O420">
        <f>'Datastream-M'!O421</f>
        <v>1317</v>
      </c>
      <c r="P420">
        <f>'Datastream-M'!P421</f>
        <v>9.3000000000000007</v>
      </c>
      <c r="Q420">
        <f>'Datastream-M'!Q421</f>
        <v>17</v>
      </c>
      <c r="R420">
        <f>'Datastream-M'!R421</f>
        <v>6.6</v>
      </c>
      <c r="S420" s="1">
        <f>'[2]Deutschland Monatsdaten'!C420</f>
        <v>1.0138351328056205</v>
      </c>
      <c r="T420" s="1">
        <v>2.8666972919383271</v>
      </c>
      <c r="U420">
        <f>'Datastream-M'!BL421</f>
        <v>30.06</v>
      </c>
      <c r="V420" s="39">
        <f t="shared" si="18"/>
        <v>35.700712589073632</v>
      </c>
      <c r="W420">
        <f>'Datastream-M'!BM421</f>
        <v>27.29</v>
      </c>
      <c r="X420" s="39">
        <f t="shared" si="19"/>
        <v>32.839951865222623</v>
      </c>
      <c r="Y420">
        <f>'Datastream-M'!W421</f>
        <v>-36.4</v>
      </c>
      <c r="Z420">
        <f>'Datastream-M'!X421</f>
        <v>45.7</v>
      </c>
      <c r="AA420" s="42">
        <f>'Datastream-M'!Y421</f>
        <v>17.899999999999999</v>
      </c>
      <c r="AB420">
        <f>'Datastream-M'!Z421</f>
        <v>106.4</v>
      </c>
      <c r="AC420">
        <f>'Datastream-M'!AA421</f>
        <v>107.6</v>
      </c>
      <c r="AD420">
        <f>'Datastream-M'!AB421</f>
        <v>107</v>
      </c>
      <c r="AE420">
        <f>'Datastream-M'!AC421</f>
        <v>1.270354</v>
      </c>
      <c r="AF420">
        <f t="shared" si="20"/>
        <v>84.2</v>
      </c>
      <c r="AG420">
        <f t="shared" si="21"/>
        <v>83.1</v>
      </c>
      <c r="AH420">
        <f>'Datastream-M'!AD421</f>
        <v>77</v>
      </c>
      <c r="AI420">
        <f>'Datastream-M'!AE421</f>
        <v>-20.6</v>
      </c>
      <c r="AJ420">
        <f>'Datastream-M'!AF421</f>
        <v>101.20048</v>
      </c>
      <c r="AK420">
        <f>'Datastream-M'!AG421</f>
        <v>17.41</v>
      </c>
      <c r="AL420">
        <f>'Datastream-M'!AH421</f>
        <v>74.3</v>
      </c>
      <c r="AM420">
        <f>'Datastream-M'!AI421</f>
        <v>45.7</v>
      </c>
      <c r="AN420">
        <f>'Datastream-M'!AJ421</f>
        <v>30.8</v>
      </c>
      <c r="AO420">
        <f>'Datastream-M'!AK421</f>
        <v>8.3000000000000007</v>
      </c>
      <c r="AP420">
        <f>'Datastream-M'!AL421</f>
        <v>15.7</v>
      </c>
      <c r="AQ420" s="2">
        <f>'Datastream-M'!AM421</f>
        <v>78.414900000000003</v>
      </c>
      <c r="AR420" s="2">
        <f>'Datastream-M'!AN421</f>
        <v>102.6943</v>
      </c>
      <c r="AS420">
        <f>'Datastream-M'!AO421</f>
        <v>8.1999999999999993</v>
      </c>
      <c r="AT420">
        <f>'Datastream-M'!AP421</f>
        <v>93.1</v>
      </c>
      <c r="AU420">
        <f>'Datastream-M'!AQ421</f>
        <v>93.9</v>
      </c>
      <c r="AV420" s="19">
        <f>'[5]Deutschland Monatsdaten'!K420</f>
        <v>8.5534559935400409</v>
      </c>
      <c r="AW420" s="1">
        <f>'[5]Deutschland Monatsdaten'!J420</f>
        <v>0.2801570809386365</v>
      </c>
      <c r="AX420">
        <f>'Datastream-M'!AR421</f>
        <v>74.5</v>
      </c>
      <c r="AY420">
        <f>'Datastream-M'!AS421</f>
        <v>-5.4</v>
      </c>
      <c r="AZ420">
        <f>'Datastream-M'!AT421</f>
        <v>102.4</v>
      </c>
      <c r="BA420">
        <v>1722381.3</v>
      </c>
      <c r="BB420">
        <v>8699917.5999999996</v>
      </c>
      <c r="BC420">
        <v>10345115</v>
      </c>
      <c r="BD420">
        <v>38861.25</v>
      </c>
      <c r="BE420">
        <f>'Datastream-M'!AU421</f>
        <v>98.04</v>
      </c>
      <c r="BF420">
        <f>'Datastream-M'!AV421</f>
        <v>83.4</v>
      </c>
      <c r="BG420">
        <f>'Datastream-M'!AW421</f>
        <v>101.5</v>
      </c>
      <c r="BH420" s="1">
        <f>'Datastream-M'!AX421</f>
        <v>34.1</v>
      </c>
      <c r="BI420" s="1">
        <f>'Datastream-M'!AY421</f>
        <v>41.1</v>
      </c>
      <c r="BJ420" s="1">
        <f>'Datastream-M'!AZ421</f>
        <v>77.5</v>
      </c>
      <c r="BK420">
        <f>'Datastream-M'!BA421</f>
        <v>84.6</v>
      </c>
      <c r="BL420">
        <f>'Datastream-M'!BB421</f>
        <v>72.599999999999994</v>
      </c>
      <c r="BM420" s="26">
        <f>'Datastream-M'!BC421</f>
        <v>84.5</v>
      </c>
      <c r="BN420" s="26">
        <f>'Datastream-M'!BD421</f>
        <v>104.7</v>
      </c>
      <c r="BO420">
        <f>'Datastream-M'!AV420</f>
        <v>83.1</v>
      </c>
      <c r="BP420" s="38">
        <f t="shared" si="22"/>
        <v>84.2</v>
      </c>
      <c r="BQ420" s="30">
        <f t="shared" si="23"/>
        <v>13.704841327692911</v>
      </c>
      <c r="BR420" s="40">
        <f>'Datastream-M'!BJ421</f>
        <v>87.558099999999996</v>
      </c>
      <c r="BS420" s="32" t="str">
        <f>'Datastream-M'!BF421</f>
        <v>#NA</v>
      </c>
      <c r="BT420">
        <f>'Datastream-M'!BE421</f>
        <v>27.2</v>
      </c>
      <c r="BU420" s="40">
        <f>'Datastream-M'!CS421</f>
        <v>104</v>
      </c>
      <c r="BV420" s="40">
        <f>'Datastream-M'!CT421</f>
        <v>109.8</v>
      </c>
      <c r="BW420" s="40">
        <f>'Datastream-M'!CU421</f>
        <v>87.209000000000003</v>
      </c>
      <c r="BX420" s="41">
        <f>'Datastream-M'!BG421</f>
        <v>7.28</v>
      </c>
      <c r="BY420" s="41">
        <f>'Datastream-M'!BH421</f>
        <v>4.3499999999999996</v>
      </c>
      <c r="BZ420" s="40">
        <f>'Datastream-M'!BI421</f>
        <v>126.3</v>
      </c>
      <c r="CA420">
        <f>'Datastream-M'!BN421</f>
        <v>35.799999999999997</v>
      </c>
      <c r="CB420">
        <f>'Datastream-M'!BO421</f>
        <v>21.5</v>
      </c>
      <c r="CC420">
        <f>'Datastream-M'!BP421</f>
        <v>58.4</v>
      </c>
      <c r="CD420" t="str">
        <f>'Datastream-M'!BQ421</f>
        <v>#NA</v>
      </c>
      <c r="CE420" s="1">
        <v>-0.72895745603992068</v>
      </c>
      <c r="CF420" s="1">
        <v>-0.81673149273498913</v>
      </c>
      <c r="CH420" t="str">
        <f>'Datastream-M'!BR421</f>
        <v>#NA</v>
      </c>
      <c r="CI420">
        <f>'Datastream-M'!BS421</f>
        <v>96.7</v>
      </c>
      <c r="CJ420">
        <f>'Datastream-M'!BT421</f>
        <v>-8</v>
      </c>
      <c r="CK420">
        <f>'Datastream-M'!BU421</f>
        <v>14.6</v>
      </c>
      <c r="CL420" t="str">
        <f>'Datastream-M'!BV421</f>
        <v>#NA</v>
      </c>
      <c r="CN420">
        <f>'Datastream-M'!BX421</f>
        <v>-23.1</v>
      </c>
      <c r="CO420">
        <f>'Datastream-M'!BY421</f>
        <v>0.7</v>
      </c>
      <c r="CP420" s="40">
        <f>'Datastream-M'!BZ421</f>
        <v>15.6</v>
      </c>
      <c r="CR420">
        <f>'Datastream-M'!CB421</f>
        <v>42.6</v>
      </c>
      <c r="CS420">
        <f>'Datastream-M'!CC421</f>
        <v>11.6</v>
      </c>
      <c r="CT420">
        <f>'Datastream-M'!CD421</f>
        <v>-22.4</v>
      </c>
      <c r="CU420">
        <f>'Datastream-M'!CE421</f>
        <v>37938</v>
      </c>
      <c r="CV420">
        <f>'Datastream-M'!CF421</f>
        <v>1633773</v>
      </c>
      <c r="CX420">
        <f>'Datastream-M'!CG421</f>
        <v>146.69999999999999</v>
      </c>
      <c r="CY420">
        <f>'Datastream-M'!CH421</f>
        <v>178.5</v>
      </c>
      <c r="CZ420">
        <f>'Datastream-M'!CI421</f>
        <v>129.80000000000001</v>
      </c>
      <c r="DA420">
        <f>'Datastream-M'!CJ421</f>
        <v>144.6</v>
      </c>
      <c r="DB420">
        <f>'Datastream-M'!CK421</f>
        <v>-1.1000000000000001</v>
      </c>
      <c r="DC420">
        <f>'Datastream-M'!CL421</f>
        <v>-28.2</v>
      </c>
      <c r="DD420">
        <f>'Datastream-M'!CM421</f>
        <v>-8</v>
      </c>
      <c r="DE420">
        <f>'Datastream-M'!CN421</f>
        <v>68.3</v>
      </c>
      <c r="DF420">
        <f>'Datastream-M'!CO421</f>
        <v>71.2</v>
      </c>
      <c r="DH420">
        <f>'Datastream-M'!CQ421</f>
        <v>114.620666504</v>
      </c>
      <c r="DI420">
        <f>'Datastream-M'!CR421</f>
        <v>21.37</v>
      </c>
      <c r="DJ420">
        <f>'Datastream-M'!CV421</f>
        <v>10.98</v>
      </c>
      <c r="DK420">
        <f>'Datastream-M'!CW421</f>
        <v>6.65</v>
      </c>
      <c r="DL420">
        <f>'Datastream-M'!CX421</f>
        <v>177.2</v>
      </c>
      <c r="DM420">
        <f>'Datastream-M'!CY421</f>
        <v>209.9</v>
      </c>
      <c r="DO420">
        <f>'Datastream-M'!DA421</f>
        <v>-6.6</v>
      </c>
      <c r="DP420">
        <f>'Datastream-M'!DB421</f>
        <v>96</v>
      </c>
      <c r="DS420">
        <f>'Datastream-M'!DG421</f>
        <v>76.900000000000006</v>
      </c>
      <c r="DT420">
        <f>'Datastream-M'!DH421</f>
        <v>40.200000000000003</v>
      </c>
      <c r="DU420">
        <f>'Datastream-M'!DI421</f>
        <v>37.799999999999997</v>
      </c>
      <c r="DW420" s="19">
        <f>'[8]weltindexip-usd'!B300</f>
        <v>1.8421323631903572</v>
      </c>
      <c r="DY420">
        <v>0</v>
      </c>
      <c r="EA420" t="str">
        <f>'Datastream-M'!DM421</f>
        <v>#NA</v>
      </c>
      <c r="EB420">
        <f>'Datastream-M'!DN421</f>
        <v>9.6035380000000004</v>
      </c>
      <c r="EF420" s="1">
        <f>'Datastream-M'!DQ421</f>
        <v>71.2</v>
      </c>
    </row>
    <row r="421" spans="1:136">
      <c r="A421" s="3">
        <v>34683</v>
      </c>
      <c r="B421" t="str">
        <f>'Datastream-M'!B422</f>
        <v>#NA</v>
      </c>
      <c r="C421">
        <f>'Datastream-M'!C422</f>
        <v>96.9</v>
      </c>
      <c r="D421">
        <f>'Datastream-M'!D422</f>
        <v>89.2</v>
      </c>
      <c r="E421">
        <f>'Datastream-M'!E422</f>
        <v>105.3</v>
      </c>
      <c r="F421">
        <f>'Datastream-M'!F422</f>
        <v>64.7</v>
      </c>
      <c r="G421">
        <f>'Datastream-M'!G422</f>
        <v>1.2446919999999999</v>
      </c>
      <c r="H421">
        <f>'Datastream-M'!H422</f>
        <v>378.8</v>
      </c>
      <c r="I421">
        <f>'Datastream-M'!I422</f>
        <v>630.5</v>
      </c>
      <c r="J421">
        <f>'Datastream-M'!J422</f>
        <v>5.399</v>
      </c>
      <c r="K421">
        <f>'Datastream-M'!K422</f>
        <v>7.5</v>
      </c>
      <c r="L421">
        <f>'Datastream-M'!L422</f>
        <v>2106.6</v>
      </c>
      <c r="M421">
        <f>'Datastream-M'!M422</f>
        <v>243944</v>
      </c>
      <c r="N421">
        <f>'Datastream-M'!N422</f>
        <v>70.7</v>
      </c>
      <c r="O421">
        <f>'Datastream-M'!O422</f>
        <v>1976</v>
      </c>
      <c r="P421">
        <f>'Datastream-M'!P422</f>
        <v>9.3000000000000007</v>
      </c>
      <c r="Q421">
        <f>'Datastream-M'!Q422</f>
        <v>25.3</v>
      </c>
      <c r="R421">
        <f>'Datastream-M'!R422</f>
        <v>6.6</v>
      </c>
      <c r="S421" s="1">
        <f>'[2]Deutschland Monatsdaten'!C421</f>
        <v>1.073738840328091</v>
      </c>
      <c r="T421" s="1">
        <v>2.9055899827390528</v>
      </c>
      <c r="U421">
        <f>'Datastream-M'!BL422</f>
        <v>31.07</v>
      </c>
      <c r="V421" s="39">
        <f t="shared" si="18"/>
        <v>36.769230769230774</v>
      </c>
      <c r="W421">
        <f>'Datastream-M'!BM422</f>
        <v>28.65</v>
      </c>
      <c r="X421" s="39">
        <f t="shared" si="19"/>
        <v>34.352517985611506</v>
      </c>
      <c r="Y421">
        <f>'Datastream-M'!W422</f>
        <v>-32.200000000000003</v>
      </c>
      <c r="Z421">
        <f>'Datastream-M'!X422</f>
        <v>46.7</v>
      </c>
      <c r="AA421" s="42">
        <f>'Datastream-M'!Y422</f>
        <v>21.7</v>
      </c>
      <c r="AB421">
        <f>'Datastream-M'!Z422</f>
        <v>106.6</v>
      </c>
      <c r="AC421">
        <f>'Datastream-M'!AA422</f>
        <v>107.5</v>
      </c>
      <c r="AD421">
        <f>'Datastream-M'!AB422</f>
        <v>106.7</v>
      </c>
      <c r="AE421">
        <f>'Datastream-M'!AC422</f>
        <v>1.2446919999999999</v>
      </c>
      <c r="AF421">
        <f t="shared" si="20"/>
        <v>84.499999999999986</v>
      </c>
      <c r="AG421">
        <f t="shared" si="21"/>
        <v>83.4</v>
      </c>
      <c r="AH421">
        <f>'Datastream-M'!AD422</f>
        <v>77.099999999999994</v>
      </c>
      <c r="AI421">
        <f>'Datastream-M'!AE422</f>
        <v>-19.399999999999999</v>
      </c>
      <c r="AJ421">
        <f>'Datastream-M'!AF422</f>
        <v>100.715137</v>
      </c>
      <c r="AK421">
        <f>'Datastream-M'!AG422</f>
        <v>16.04</v>
      </c>
      <c r="AL421">
        <f>'Datastream-M'!AH422</f>
        <v>74.3</v>
      </c>
      <c r="AM421">
        <f>'Datastream-M'!AI422</f>
        <v>46.7</v>
      </c>
      <c r="AN421">
        <f>'Datastream-M'!AJ422</f>
        <v>33.799999999999997</v>
      </c>
      <c r="AO421">
        <f>'Datastream-M'!AK422</f>
        <v>8.3000000000000007</v>
      </c>
      <c r="AP421">
        <f>'Datastream-M'!AL422</f>
        <v>7.5</v>
      </c>
      <c r="AQ421" s="2">
        <f>'Datastream-M'!AM422</f>
        <v>78.479500000000002</v>
      </c>
      <c r="AR421" s="2">
        <f>'Datastream-M'!AN422</f>
        <v>102.65470000000001</v>
      </c>
      <c r="AS421">
        <f>'Datastream-M'!AO422</f>
        <v>-1.4</v>
      </c>
      <c r="AT421">
        <f>'Datastream-M'!AP422</f>
        <v>78.3</v>
      </c>
      <c r="AU421">
        <f>'Datastream-M'!AQ422</f>
        <v>93.8</v>
      </c>
      <c r="AV421" s="19">
        <f>'[5]Deutschland Monatsdaten'!K421</f>
        <v>8.6055280122966398</v>
      </c>
      <c r="AW421" s="1">
        <f>'[5]Deutschland Monatsdaten'!J421</f>
        <v>0.22206718894141747</v>
      </c>
      <c r="AX421">
        <f>'Datastream-M'!AR422</f>
        <v>75</v>
      </c>
      <c r="AY421">
        <f>'Datastream-M'!AS422</f>
        <v>-7.5</v>
      </c>
      <c r="AZ421">
        <f>'Datastream-M'!AT422</f>
        <v>101.8</v>
      </c>
      <c r="BA421">
        <v>2308722.1</v>
      </c>
      <c r="BB421">
        <v>8420904.8000000007</v>
      </c>
      <c r="BC421">
        <v>20313154</v>
      </c>
      <c r="BD421">
        <v>61774.29</v>
      </c>
      <c r="BE421">
        <f>'Datastream-M'!AU422</f>
        <v>97.77</v>
      </c>
      <c r="BF421">
        <f>'Datastream-M'!AV422</f>
        <v>84.1</v>
      </c>
      <c r="BG421">
        <f>'Datastream-M'!AW422</f>
        <v>101.3</v>
      </c>
      <c r="BH421" s="1">
        <f>'Datastream-M'!AX422</f>
        <v>32.9</v>
      </c>
      <c r="BI421" s="1">
        <f>'Datastream-M'!AY422</f>
        <v>40.1</v>
      </c>
      <c r="BJ421" s="1">
        <f>'Datastream-M'!AZ422</f>
        <v>77.2</v>
      </c>
      <c r="BK421">
        <f>'Datastream-M'!BA422</f>
        <v>81.5</v>
      </c>
      <c r="BL421">
        <f>'Datastream-M'!BB422</f>
        <v>74.099999999999994</v>
      </c>
      <c r="BM421" s="26">
        <f>'Datastream-M'!BC422</f>
        <v>84.7</v>
      </c>
      <c r="BN421" s="26">
        <f>'Datastream-M'!BD422</f>
        <v>104.9</v>
      </c>
      <c r="BO421">
        <f>'Datastream-M'!AV421</f>
        <v>83.4</v>
      </c>
      <c r="BP421" s="38">
        <f t="shared" si="22"/>
        <v>84.5</v>
      </c>
      <c r="BQ421" s="30">
        <f t="shared" si="23"/>
        <v>12.886722177052636</v>
      </c>
      <c r="BR421" s="40">
        <f>'Datastream-M'!BJ422</f>
        <v>86.838999999999999</v>
      </c>
      <c r="BS421" s="32" t="str">
        <f>'Datastream-M'!BF422</f>
        <v>#NA</v>
      </c>
      <c r="BT421">
        <f>'Datastream-M'!BE422</f>
        <v>23</v>
      </c>
      <c r="BU421" s="40">
        <f>'Datastream-M'!CS422</f>
        <v>104.6</v>
      </c>
      <c r="BV421" s="40">
        <f>'Datastream-M'!CT422</f>
        <v>109.4</v>
      </c>
      <c r="BW421" s="40">
        <f>'Datastream-M'!CU422</f>
        <v>86.502700000000004</v>
      </c>
      <c r="BX421" s="41">
        <f>'Datastream-M'!BG422</f>
        <v>7.38</v>
      </c>
      <c r="BY421" s="41">
        <f>'Datastream-M'!BH422</f>
        <v>4.8099999999999996</v>
      </c>
      <c r="BZ421" s="40">
        <f>'Datastream-M'!BI422</f>
        <v>122.4</v>
      </c>
      <c r="CA421">
        <f>'Datastream-M'!BN422</f>
        <v>26.4</v>
      </c>
      <c r="CB421">
        <f>'Datastream-M'!BO422</f>
        <v>16.3</v>
      </c>
      <c r="CC421">
        <f>'Datastream-M'!BP422</f>
        <v>58.4</v>
      </c>
      <c r="CD421" t="str">
        <f>'Datastream-M'!BQ422</f>
        <v>#NA</v>
      </c>
      <c r="CE421" s="1">
        <v>-0.61752214735934463</v>
      </c>
      <c r="CF421" s="1">
        <v>-0.92828157962383551</v>
      </c>
      <c r="CH421" t="str">
        <f>'Datastream-M'!BR422</f>
        <v>#NA</v>
      </c>
      <c r="CI421">
        <f>'Datastream-M'!BS422</f>
        <v>98.7</v>
      </c>
      <c r="CJ421">
        <f>'Datastream-M'!BT422</f>
        <v>-8.1</v>
      </c>
      <c r="CK421">
        <f>'Datastream-M'!BU422</f>
        <v>16</v>
      </c>
      <c r="CL421" t="str">
        <f>'Datastream-M'!BV422</f>
        <v>#NA</v>
      </c>
      <c r="CN421">
        <f>'Datastream-M'!BX422</f>
        <v>-21</v>
      </c>
      <c r="CO421">
        <f>'Datastream-M'!BY422</f>
        <v>0.7</v>
      </c>
      <c r="CP421" s="40">
        <f>'Datastream-M'!BZ422</f>
        <v>13.7</v>
      </c>
      <c r="CR421">
        <f>'Datastream-M'!CB422</f>
        <v>33</v>
      </c>
      <c r="CS421">
        <f>'Datastream-M'!CC422</f>
        <v>-5.5</v>
      </c>
      <c r="CT421">
        <f>'Datastream-M'!CD422</f>
        <v>-23.6</v>
      </c>
      <c r="CU421">
        <f>'Datastream-M'!CE422</f>
        <v>37958</v>
      </c>
      <c r="CV421">
        <f>'Datastream-M'!CF422</f>
        <v>1641723</v>
      </c>
      <c r="CX421">
        <f>'Datastream-M'!CG422</f>
        <v>143</v>
      </c>
      <c r="CY421">
        <f>'Datastream-M'!CH422</f>
        <v>174.9</v>
      </c>
      <c r="CZ421">
        <f>'Datastream-M'!CI422</f>
        <v>118.2</v>
      </c>
      <c r="DA421">
        <f>'Datastream-M'!CJ422</f>
        <v>147.69999999999999</v>
      </c>
      <c r="DB421">
        <f>'Datastream-M'!CK422</f>
        <v>-2.7</v>
      </c>
      <c r="DC421">
        <f>'Datastream-M'!CL422</f>
        <v>-28.8</v>
      </c>
      <c r="DD421">
        <f>'Datastream-M'!CM422</f>
        <v>-8.1</v>
      </c>
      <c r="DE421">
        <f>'Datastream-M'!CN422</f>
        <v>69.599999999999994</v>
      </c>
      <c r="DF421">
        <f>'Datastream-M'!CO422</f>
        <v>71.900000000000006</v>
      </c>
      <c r="DH421">
        <f>'Datastream-M'!CQ422</f>
        <v>113.427284241</v>
      </c>
      <c r="DI421">
        <f>'Datastream-M'!CR422</f>
        <v>18.670000000000002</v>
      </c>
      <c r="DJ421">
        <f>'Datastream-M'!CV422</f>
        <v>10.15</v>
      </c>
      <c r="DK421">
        <f>'Datastream-M'!CW422</f>
        <v>6.43</v>
      </c>
      <c r="DL421">
        <f>'Datastream-M'!CX422</f>
        <v>172.5</v>
      </c>
      <c r="DM421">
        <f>'Datastream-M'!CY422</f>
        <v>205.3</v>
      </c>
      <c r="DO421">
        <f>'Datastream-M'!DA422</f>
        <v>-4.5999999999999996</v>
      </c>
      <c r="DP421">
        <f>'Datastream-M'!DB422</f>
        <v>97.5</v>
      </c>
      <c r="DS421">
        <f>'Datastream-M'!DG422</f>
        <v>78</v>
      </c>
      <c r="DT421">
        <f>'Datastream-M'!DH422</f>
        <v>41.1</v>
      </c>
      <c r="DU421">
        <f>'Datastream-M'!DI422</f>
        <v>37.799999999999997</v>
      </c>
      <c r="DW421" s="19">
        <f>'[8]weltindexip-usd'!B301</f>
        <v>1.8599839848576483</v>
      </c>
      <c r="DY421">
        <v>0</v>
      </c>
      <c r="EA421" t="str">
        <f>'Datastream-M'!DM422</f>
        <v>#NA</v>
      </c>
      <c r="EB421">
        <f>'Datastream-M'!DN422</f>
        <v>9.608174</v>
      </c>
      <c r="EF421" s="1">
        <f>'Datastream-M'!DQ422</f>
        <v>71.2</v>
      </c>
    </row>
    <row r="422" spans="1:136">
      <c r="A422" s="3">
        <v>34714</v>
      </c>
      <c r="B422" t="str">
        <f>'Datastream-M'!B423</f>
        <v>#NA</v>
      </c>
      <c r="C422">
        <f>'Datastream-M'!C423</f>
        <v>96.2</v>
      </c>
      <c r="D422">
        <f>'Datastream-M'!D423</f>
        <v>89.1</v>
      </c>
      <c r="E422">
        <f>'Datastream-M'!E423</f>
        <v>103.9</v>
      </c>
      <c r="F422">
        <f>'Datastream-M'!F423</f>
        <v>60.1</v>
      </c>
      <c r="G422">
        <f>'Datastream-M'!G423</f>
        <v>1.278527</v>
      </c>
      <c r="H422">
        <f>'Datastream-M'!H423</f>
        <v>355.9</v>
      </c>
      <c r="I422">
        <f>'Datastream-M'!I423</f>
        <v>973.9</v>
      </c>
      <c r="J422">
        <f>'Datastream-M'!J423</f>
        <v>5.1589999999999998</v>
      </c>
      <c r="K422">
        <f>'Datastream-M'!K423</f>
        <v>7.6</v>
      </c>
      <c r="L422">
        <f>'Datastream-M'!L423</f>
        <v>2021.3</v>
      </c>
      <c r="M422">
        <f>'Datastream-M'!M423</f>
        <v>246560</v>
      </c>
      <c r="N422">
        <f>'Datastream-M'!N423</f>
        <v>69.400000000000006</v>
      </c>
      <c r="O422">
        <f>'Datastream-M'!O423</f>
        <v>1649</v>
      </c>
      <c r="P422">
        <f>'Datastream-M'!P423</f>
        <v>9.1999999999999993</v>
      </c>
      <c r="Q422">
        <f>'Datastream-M'!Q423</f>
        <v>27.2</v>
      </c>
      <c r="R422">
        <f>'Datastream-M'!R423</f>
        <v>6.1</v>
      </c>
      <c r="S422" s="1">
        <f>'[2]Deutschland Monatsdaten'!C422</f>
        <v>0.99009856480782099</v>
      </c>
      <c r="T422" s="1">
        <v>2.9097318844212801</v>
      </c>
      <c r="U422">
        <f>'Datastream-M'!BL423</f>
        <v>31.24</v>
      </c>
      <c r="V422" s="39">
        <f t="shared" si="18"/>
        <v>36.883116883116877</v>
      </c>
      <c r="W422">
        <f>'Datastream-M'!BM423</f>
        <v>26.8</v>
      </c>
      <c r="X422" s="39">
        <f t="shared" si="19"/>
        <v>31.866825208085615</v>
      </c>
      <c r="Y422">
        <f>'Datastream-M'!W423</f>
        <v>-31.8</v>
      </c>
      <c r="Z422">
        <f>'Datastream-M'!X423</f>
        <v>43</v>
      </c>
      <c r="AA422" s="42">
        <f>'Datastream-M'!Y423</f>
        <v>13.7</v>
      </c>
      <c r="AB422">
        <f>'Datastream-M'!Z423</f>
        <v>107.2</v>
      </c>
      <c r="AC422">
        <f>'Datastream-M'!AA423</f>
        <v>108</v>
      </c>
      <c r="AD422">
        <f>'Datastream-M'!AB423</f>
        <v>107.4</v>
      </c>
      <c r="AE422">
        <f>'Datastream-M'!AC423</f>
        <v>1.278527</v>
      </c>
      <c r="AF422">
        <f t="shared" si="20"/>
        <v>84.7</v>
      </c>
      <c r="AG422">
        <f t="shared" si="21"/>
        <v>84.1</v>
      </c>
      <c r="AH422">
        <f>'Datastream-M'!AD423</f>
        <v>74.7</v>
      </c>
      <c r="AI422">
        <f>'Datastream-M'!AE423</f>
        <v>-18.7</v>
      </c>
      <c r="AJ422">
        <f>'Datastream-M'!AF423</f>
        <v>100.831354</v>
      </c>
      <c r="AK422">
        <f>'Datastream-M'!AG423</f>
        <v>16.649999999999999</v>
      </c>
      <c r="AL422">
        <f>'Datastream-M'!AH423</f>
        <v>74.400000000000006</v>
      </c>
      <c r="AM422">
        <f>'Datastream-M'!AI423</f>
        <v>43</v>
      </c>
      <c r="AN422">
        <f>'Datastream-M'!AJ423</f>
        <v>31.7</v>
      </c>
      <c r="AO422">
        <f>'Datastream-M'!AK423</f>
        <v>8.3000000000000007</v>
      </c>
      <c r="AP422">
        <f>'Datastream-M'!AL423</f>
        <v>10.8</v>
      </c>
      <c r="AQ422" s="2">
        <f>'Datastream-M'!AM423</f>
        <v>78.444999999999993</v>
      </c>
      <c r="AR422" s="2">
        <f>'Datastream-M'!AN423</f>
        <v>102.4858</v>
      </c>
      <c r="AS422">
        <f>'Datastream-M'!AO423</f>
        <v>16.899999999999999</v>
      </c>
      <c r="AT422">
        <f>'Datastream-M'!AP423</f>
        <v>36.799999999999997</v>
      </c>
      <c r="AU422">
        <f>'Datastream-M'!AQ423</f>
        <v>92.5</v>
      </c>
      <c r="AV422" s="19">
        <f>'[5]Deutschland Monatsdaten'!K422</f>
        <v>8.6589190243823158</v>
      </c>
      <c r="AW422" s="1">
        <f>'[5]Deutschland Monatsdaten'!J422</f>
        <v>0.33653176031203735</v>
      </c>
      <c r="AX422">
        <f>'Datastream-M'!AR423</f>
        <v>76.599999999999994</v>
      </c>
      <c r="AY422">
        <f>'Datastream-M'!AS423</f>
        <v>-6.5</v>
      </c>
      <c r="AZ422">
        <f>'Datastream-M'!AT423</f>
        <v>102.5</v>
      </c>
      <c r="BA422">
        <v>1459755.7</v>
      </c>
      <c r="BB422">
        <v>8757826.3000000007</v>
      </c>
      <c r="BC422">
        <v>13207469</v>
      </c>
      <c r="BD422">
        <v>98724.33</v>
      </c>
      <c r="BE422">
        <f>'Datastream-M'!AU423</f>
        <v>98.93</v>
      </c>
      <c r="BF422">
        <f>'Datastream-M'!AV423</f>
        <v>84.1</v>
      </c>
      <c r="BG422">
        <f>'Datastream-M'!AW423</f>
        <v>104.5</v>
      </c>
      <c r="BH422" s="1">
        <f>'Datastream-M'!AX423</f>
        <v>34</v>
      </c>
      <c r="BI422" s="1">
        <f>'Datastream-M'!AY423</f>
        <v>41.4</v>
      </c>
      <c r="BJ422" s="1">
        <f>'Datastream-M'!AZ423</f>
        <v>79.900000000000006</v>
      </c>
      <c r="BK422">
        <f>'Datastream-M'!BA423</f>
        <v>81.099999999999994</v>
      </c>
      <c r="BL422">
        <f>'Datastream-M'!BB423</f>
        <v>79</v>
      </c>
      <c r="BM422" s="26">
        <f>'Datastream-M'!BC423</f>
        <v>85</v>
      </c>
      <c r="BN422" s="26">
        <f>'Datastream-M'!BD423</f>
        <v>106</v>
      </c>
      <c r="BO422">
        <f>'Datastream-M'!AV422</f>
        <v>84.1</v>
      </c>
      <c r="BP422" s="38">
        <f t="shared" si="22"/>
        <v>84.7</v>
      </c>
      <c r="BQ422" s="30">
        <f t="shared" si="23"/>
        <v>13.022798892788341</v>
      </c>
      <c r="BR422" s="40">
        <f>'Datastream-M'!BJ423</f>
        <v>88.945700000000002</v>
      </c>
      <c r="BS422" s="32" t="str">
        <f>'Datastream-M'!BF423</f>
        <v>#NA</v>
      </c>
      <c r="BT422">
        <f>'Datastream-M'!BE423</f>
        <v>16</v>
      </c>
      <c r="BU422" s="40">
        <f>'Datastream-M'!CS423</f>
        <v>104.7</v>
      </c>
      <c r="BV422" s="40">
        <f>'Datastream-M'!CT423</f>
        <v>110.5</v>
      </c>
      <c r="BW422" s="40">
        <f>'Datastream-M'!CU423</f>
        <v>88.573800000000006</v>
      </c>
      <c r="BX422" s="41">
        <f>'Datastream-M'!BG423</f>
        <v>7.43</v>
      </c>
      <c r="BY422" s="41">
        <f>'Datastream-M'!BH423</f>
        <v>5.07</v>
      </c>
      <c r="BZ422" s="40">
        <f>'Datastream-M'!BI423</f>
        <v>108.2</v>
      </c>
      <c r="CA422">
        <f>'Datastream-M'!BN423</f>
        <v>26.4</v>
      </c>
      <c r="CB422">
        <f>'Datastream-M'!BO423</f>
        <v>17.5</v>
      </c>
      <c r="CC422">
        <f>'Datastream-M'!BP423</f>
        <v>57.1</v>
      </c>
      <c r="CD422" t="str">
        <f>'Datastream-M'!BQ423</f>
        <v>#NA</v>
      </c>
      <c r="CE422" s="1">
        <v>-0.78952855315434767</v>
      </c>
      <c r="CF422" s="1">
        <v>-0.56127894303633064</v>
      </c>
      <c r="CH422" t="str">
        <f>'Datastream-M'!BR423</f>
        <v>#NA</v>
      </c>
      <c r="CI422">
        <f>'Datastream-M'!BS423</f>
        <v>95.9</v>
      </c>
      <c r="CJ422">
        <f>'Datastream-M'!BT423</f>
        <v>-13</v>
      </c>
      <c r="CK422">
        <f>'Datastream-M'!BU423</f>
        <v>15.1</v>
      </c>
      <c r="CL422" t="str">
        <f>'Datastream-M'!BV423</f>
        <v>#NA</v>
      </c>
      <c r="CN422">
        <f>'Datastream-M'!BX423</f>
        <v>-23.1</v>
      </c>
      <c r="CO422">
        <f>'Datastream-M'!BY423</f>
        <v>-2.1</v>
      </c>
      <c r="CP422" s="40">
        <f>'Datastream-M'!BZ423</f>
        <v>12.7</v>
      </c>
      <c r="CR422">
        <f>'Datastream-M'!CB423</f>
        <v>32</v>
      </c>
      <c r="CS422">
        <f>'Datastream-M'!CC423</f>
        <v>-8</v>
      </c>
      <c r="CT422">
        <f>'Datastream-M'!CD423</f>
        <v>-18.7</v>
      </c>
      <c r="CU422">
        <f>'Datastream-M'!CE423</f>
        <v>37923</v>
      </c>
      <c r="CV422">
        <f>'Datastream-M'!CF423</f>
        <v>1617841</v>
      </c>
      <c r="CX422">
        <f>'Datastream-M'!CG423</f>
        <v>144.9</v>
      </c>
      <c r="CY422">
        <f>'Datastream-M'!CH423</f>
        <v>161.30000000000001</v>
      </c>
      <c r="CZ422">
        <f>'Datastream-M'!CI423</f>
        <v>130.1</v>
      </c>
      <c r="DA422">
        <f>'Datastream-M'!CJ423</f>
        <v>149</v>
      </c>
      <c r="DB422">
        <f>'Datastream-M'!CK423</f>
        <v>-5.9</v>
      </c>
      <c r="DC422">
        <f>'Datastream-M'!CL423</f>
        <v>-32.1</v>
      </c>
      <c r="DD422">
        <f>'Datastream-M'!CM423</f>
        <v>-13</v>
      </c>
      <c r="DE422">
        <f>'Datastream-M'!CN423</f>
        <v>68.900000000000006</v>
      </c>
      <c r="DF422">
        <f>'Datastream-M'!CO423</f>
        <v>72.3</v>
      </c>
      <c r="DG422">
        <f>'Datastream-M'!CP423</f>
        <v>75.099999999999994</v>
      </c>
      <c r="DH422">
        <f>'Datastream-M'!CQ423</f>
        <v>107.056976318</v>
      </c>
      <c r="DI422">
        <f>'Datastream-M'!CR423</f>
        <v>16.61</v>
      </c>
      <c r="DJ422">
        <f>'Datastream-M'!CV423</f>
        <v>10.02</v>
      </c>
      <c r="DK422">
        <f>'Datastream-M'!CW423</f>
        <v>6.51</v>
      </c>
      <c r="DL422">
        <f>'Datastream-M'!CX423</f>
        <v>174.6</v>
      </c>
      <c r="DM422">
        <f>'Datastream-M'!CY423</f>
        <v>189.2</v>
      </c>
      <c r="DO422">
        <f>'Datastream-M'!DA423</f>
        <v>-12.5</v>
      </c>
      <c r="DP422">
        <f>'Datastream-M'!DB423</f>
        <v>99.9</v>
      </c>
      <c r="DS422">
        <f>'Datastream-M'!DG423</f>
        <v>73.8</v>
      </c>
      <c r="DT422">
        <f>'Datastream-M'!DH423</f>
        <v>36.9</v>
      </c>
      <c r="DU422">
        <f>'Datastream-M'!DI423</f>
        <v>38.6</v>
      </c>
      <c r="DW422" s="19">
        <f>'[8]weltindexip-usd'!B302</f>
        <v>1.8481774969673985</v>
      </c>
      <c r="DY422">
        <v>0</v>
      </c>
      <c r="EA422" t="str">
        <f>'Datastream-M'!DM423</f>
        <v>#NA</v>
      </c>
      <c r="EB422">
        <f>'Datastream-M'!DN423</f>
        <v>9.5917919999999999</v>
      </c>
      <c r="EF422" s="1">
        <f>'Datastream-M'!DQ423</f>
        <v>69.8</v>
      </c>
    </row>
    <row r="423" spans="1:136">
      <c r="A423" s="3">
        <v>34745</v>
      </c>
      <c r="B423" t="str">
        <f>'Datastream-M'!B424</f>
        <v>#NA</v>
      </c>
      <c r="C423">
        <f>'Datastream-M'!C424</f>
        <v>96.7</v>
      </c>
      <c r="D423">
        <f>'Datastream-M'!D424</f>
        <v>91</v>
      </c>
      <c r="E423">
        <f>'Datastream-M'!E424</f>
        <v>102.6</v>
      </c>
      <c r="F423">
        <f>'Datastream-M'!F424</f>
        <v>61.1</v>
      </c>
      <c r="G423">
        <f>'Datastream-M'!G424</f>
        <v>1.302837</v>
      </c>
      <c r="H423">
        <f>'Datastream-M'!H424</f>
        <v>355.1</v>
      </c>
      <c r="I423">
        <f>'Datastream-M'!I424</f>
        <v>972.6</v>
      </c>
      <c r="J423">
        <f>'Datastream-M'!J424</f>
        <v>5.0990000000000002</v>
      </c>
      <c r="K423">
        <f>'Datastream-M'!K424</f>
        <v>7.4</v>
      </c>
      <c r="L423">
        <f>'Datastream-M'!L424</f>
        <v>2102.1999999999998</v>
      </c>
      <c r="M423">
        <f>'Datastream-M'!M424</f>
        <v>241142</v>
      </c>
      <c r="N423">
        <f>'Datastream-M'!N424</f>
        <v>70.3</v>
      </c>
      <c r="O423">
        <f>'Datastream-M'!O424</f>
        <v>1708</v>
      </c>
      <c r="P423">
        <f>'Datastream-M'!P424</f>
        <v>9.1999999999999993</v>
      </c>
      <c r="Q423">
        <f>'Datastream-M'!Q424</f>
        <v>23.6</v>
      </c>
      <c r="R423">
        <f>'Datastream-M'!R424</f>
        <v>4.5</v>
      </c>
      <c r="S423" s="1">
        <f>'[2]Deutschland Monatsdaten'!C423</f>
        <v>0.91896068343755721</v>
      </c>
      <c r="T423" s="1">
        <v>2.8949886899319823</v>
      </c>
      <c r="U423">
        <f>'Datastream-M'!BL424</f>
        <v>31.65</v>
      </c>
      <c r="V423" s="39">
        <f t="shared" si="18"/>
        <v>37.235294117647058</v>
      </c>
      <c r="W423">
        <f>'Datastream-M'!BM424</f>
        <v>28.52</v>
      </c>
      <c r="X423" s="39">
        <f t="shared" si="19"/>
        <v>33.912009512485135</v>
      </c>
      <c r="Y423">
        <f>'Datastream-M'!W424</f>
        <v>-30.3</v>
      </c>
      <c r="Z423">
        <f>'Datastream-M'!X424</f>
        <v>44.2</v>
      </c>
      <c r="AA423" s="42">
        <f>'Datastream-M'!Y424</f>
        <v>12.2</v>
      </c>
      <c r="AB423">
        <f>'Datastream-M'!Z424</f>
        <v>108.4</v>
      </c>
      <c r="AC423">
        <f>'Datastream-M'!AA424</f>
        <v>109.3</v>
      </c>
      <c r="AD423">
        <f>'Datastream-M'!AB424</f>
        <v>108.7</v>
      </c>
      <c r="AE423">
        <f>'Datastream-M'!AC424</f>
        <v>1.302837</v>
      </c>
      <c r="AF423">
        <f t="shared" si="20"/>
        <v>85</v>
      </c>
      <c r="AG423">
        <f t="shared" si="21"/>
        <v>84.100000000000009</v>
      </c>
      <c r="AH423">
        <f>'Datastream-M'!AD424</f>
        <v>77.099999999999994</v>
      </c>
      <c r="AI423">
        <f>'Datastream-M'!AE424</f>
        <v>-13.7</v>
      </c>
      <c r="AJ423">
        <f>'Datastream-M'!AF424</f>
        <v>101.070155</v>
      </c>
      <c r="AK423">
        <f>'Datastream-M'!AG424</f>
        <v>17.27</v>
      </c>
      <c r="AL423">
        <f>'Datastream-M'!AH424</f>
        <v>74.7</v>
      </c>
      <c r="AM423">
        <f>'Datastream-M'!AI424</f>
        <v>44.2</v>
      </c>
      <c r="AN423">
        <f>'Datastream-M'!AJ424</f>
        <v>27.7</v>
      </c>
      <c r="AO423">
        <f>'Datastream-M'!AK424</f>
        <v>8</v>
      </c>
      <c r="AP423">
        <f>'Datastream-M'!AL424</f>
        <v>8.9</v>
      </c>
      <c r="AQ423" s="2">
        <f>'Datastream-M'!AM424</f>
        <v>78.342799999999997</v>
      </c>
      <c r="AR423" s="2">
        <f>'Datastream-M'!AN424</f>
        <v>102.2291</v>
      </c>
      <c r="AS423">
        <f>'Datastream-M'!AO424</f>
        <v>14</v>
      </c>
      <c r="AT423">
        <f>'Datastream-M'!AP424</f>
        <v>51.5</v>
      </c>
      <c r="AU423">
        <f>'Datastream-M'!AQ424</f>
        <v>92.3</v>
      </c>
      <c r="AV423" s="19">
        <f>'[5]Deutschland Monatsdaten'!K423</f>
        <v>8.7091942777882529</v>
      </c>
      <c r="AW423" s="1">
        <f>'[5]Deutschland Monatsdaten'!J423</f>
        <v>0.34329488007753478</v>
      </c>
      <c r="AX423">
        <f>'Datastream-M'!AR424</f>
        <v>67.3</v>
      </c>
      <c r="AY423">
        <f>'Datastream-M'!AS424</f>
        <v>-8.5</v>
      </c>
      <c r="AZ423">
        <f>'Datastream-M'!AT424</f>
        <v>102</v>
      </c>
      <c r="BA423">
        <v>1580387.9</v>
      </c>
      <c r="BB423">
        <v>10261067</v>
      </c>
      <c r="BC423">
        <v>9870483.6999999993</v>
      </c>
      <c r="BD423">
        <v>648841.16</v>
      </c>
      <c r="BE423">
        <f>'Datastream-M'!AU424</f>
        <v>100.05</v>
      </c>
      <c r="BF423">
        <f>'Datastream-M'!AV424</f>
        <v>83.9</v>
      </c>
      <c r="BG423">
        <f>'Datastream-M'!AW424</f>
        <v>103.6</v>
      </c>
      <c r="BH423" s="1">
        <f>'Datastream-M'!AX424</f>
        <v>34.9</v>
      </c>
      <c r="BI423" s="1">
        <f>'Datastream-M'!AY424</f>
        <v>42</v>
      </c>
      <c r="BJ423" s="1">
        <f>'Datastream-M'!AZ424</f>
        <v>78.8</v>
      </c>
      <c r="BK423">
        <f>'Datastream-M'!BA424</f>
        <v>80.599999999999994</v>
      </c>
      <c r="BL423">
        <f>'Datastream-M'!BB424</f>
        <v>77.599999999999994</v>
      </c>
      <c r="BM423" s="26">
        <f>'Datastream-M'!BC424</f>
        <v>85</v>
      </c>
      <c r="BN423" s="26">
        <f>'Datastream-M'!BD424</f>
        <v>105.9</v>
      </c>
      <c r="BO423">
        <f>'Datastream-M'!AV423</f>
        <v>84.1</v>
      </c>
      <c r="BP423" s="38">
        <f t="shared" si="22"/>
        <v>85</v>
      </c>
      <c r="BQ423" s="30">
        <f t="shared" si="23"/>
        <v>13.25568739604417</v>
      </c>
      <c r="BR423" s="40">
        <f>'Datastream-M'!BJ424</f>
        <v>90.034000000000006</v>
      </c>
      <c r="BS423" s="32" t="str">
        <f>'Datastream-M'!BF424</f>
        <v>#NA</v>
      </c>
      <c r="BT423">
        <f>'Datastream-M'!BE424</f>
        <v>15</v>
      </c>
      <c r="BU423" s="40">
        <f>'Datastream-M'!CS424</f>
        <v>105.5</v>
      </c>
      <c r="BV423" s="40">
        <f>'Datastream-M'!CT424</f>
        <v>112.3</v>
      </c>
      <c r="BW423" s="40">
        <f>'Datastream-M'!CU424</f>
        <v>89.724999999999994</v>
      </c>
      <c r="BX423" s="41">
        <f>'Datastream-M'!BG424</f>
        <v>7.61</v>
      </c>
      <c r="BY423" s="41">
        <f>'Datastream-M'!BH424</f>
        <v>4.8899999999999997</v>
      </c>
      <c r="BZ423" s="40">
        <f>'Datastream-M'!BI424</f>
        <v>126.8</v>
      </c>
      <c r="CA423">
        <f>'Datastream-M'!BN424</f>
        <v>19.5</v>
      </c>
      <c r="CB423">
        <f>'Datastream-M'!BO424</f>
        <v>14</v>
      </c>
      <c r="CC423">
        <f>'Datastream-M'!BP424</f>
        <v>58.2</v>
      </c>
      <c r="CD423" t="str">
        <f>'Datastream-M'!BQ424</f>
        <v>#NA</v>
      </c>
      <c r="CE423" s="1">
        <v>-0.12644667084583638</v>
      </c>
      <c r="CF423" s="1">
        <v>-0.65722478524375894</v>
      </c>
      <c r="CH423" t="str">
        <f>'Datastream-M'!BR424</f>
        <v>#NA</v>
      </c>
      <c r="CI423">
        <f>'Datastream-M'!BS424</f>
        <v>99.3</v>
      </c>
      <c r="CJ423">
        <f>'Datastream-M'!BT424</f>
        <v>-13.5</v>
      </c>
      <c r="CK423">
        <f>'Datastream-M'!BU424</f>
        <v>12.8</v>
      </c>
      <c r="CL423" t="str">
        <f>'Datastream-M'!BV424</f>
        <v>#NA</v>
      </c>
      <c r="CN423">
        <f>'Datastream-M'!BX424</f>
        <v>-18.100000000000001</v>
      </c>
      <c r="CO423">
        <f>'Datastream-M'!BY424</f>
        <v>-1.2</v>
      </c>
      <c r="CP423" s="40">
        <f>'Datastream-M'!BZ424</f>
        <v>11.9</v>
      </c>
      <c r="CR423">
        <f>'Datastream-M'!CB424</f>
        <v>26</v>
      </c>
      <c r="CS423">
        <f>'Datastream-M'!CC424</f>
        <v>-6.9</v>
      </c>
      <c r="CT423">
        <f>'Datastream-M'!CD424</f>
        <v>-21.5</v>
      </c>
      <c r="CU423">
        <f>'Datastream-M'!CE424</f>
        <v>37926</v>
      </c>
      <c r="CV423">
        <f>'Datastream-M'!CF424</f>
        <v>1625364</v>
      </c>
      <c r="CX423">
        <f>'Datastream-M'!CG424</f>
        <v>137.9</v>
      </c>
      <c r="CY423">
        <f>'Datastream-M'!CH424</f>
        <v>175.3</v>
      </c>
      <c r="CZ423">
        <f>'Datastream-M'!CI424</f>
        <v>118.3</v>
      </c>
      <c r="DA423">
        <f>'Datastream-M'!CJ424</f>
        <v>135.1</v>
      </c>
      <c r="DB423">
        <f>'Datastream-M'!CK424</f>
        <v>-9.1</v>
      </c>
      <c r="DC423">
        <f>'Datastream-M'!CL424</f>
        <v>-30</v>
      </c>
      <c r="DD423">
        <f>'Datastream-M'!CM424</f>
        <v>-13.5</v>
      </c>
      <c r="DE423">
        <f>'Datastream-M'!CN424</f>
        <v>70.3</v>
      </c>
      <c r="DF423">
        <f>'Datastream-M'!CO424</f>
        <v>73</v>
      </c>
      <c r="DG423">
        <f>'Datastream-M'!CP424</f>
        <v>76.900000000000006</v>
      </c>
      <c r="DH423">
        <f>'Datastream-M'!CQ424</f>
        <v>133.159225464</v>
      </c>
      <c r="DI423">
        <f>'Datastream-M'!CR424</f>
        <v>16.02</v>
      </c>
      <c r="DJ423">
        <f>'Datastream-M'!CV424</f>
        <v>9.77</v>
      </c>
      <c r="DK423">
        <f>'Datastream-M'!CW424</f>
        <v>6.31</v>
      </c>
      <c r="DL423">
        <f>'Datastream-M'!CX424</f>
        <v>165.7</v>
      </c>
      <c r="DM423">
        <f>'Datastream-M'!CY424</f>
        <v>205.1</v>
      </c>
      <c r="DO423">
        <f>'Datastream-M'!DA424</f>
        <v>-6.4</v>
      </c>
      <c r="DP423">
        <f>'Datastream-M'!DB424</f>
        <v>96.8</v>
      </c>
      <c r="DS423">
        <f>'Datastream-M'!DG424</f>
        <v>75.2</v>
      </c>
      <c r="DT423">
        <f>'Datastream-M'!DH424</f>
        <v>38.6</v>
      </c>
      <c r="DU423">
        <f>'Datastream-M'!DI424</f>
        <v>38.700000000000003</v>
      </c>
      <c r="DW423" s="19">
        <f>'[8]weltindexip-usd'!B303</f>
        <v>1.852174687063999</v>
      </c>
      <c r="DY423">
        <v>0</v>
      </c>
      <c r="EA423" t="str">
        <f>'Datastream-M'!DM424</f>
        <v>#NA</v>
      </c>
      <c r="EB423">
        <f>'Datastream-M'!DN424</f>
        <v>9.7752839999999992</v>
      </c>
      <c r="EF423" s="1">
        <f>'Datastream-M'!DQ424</f>
        <v>70.8</v>
      </c>
    </row>
    <row r="424" spans="1:136">
      <c r="A424" s="3">
        <v>34773</v>
      </c>
      <c r="B424" t="str">
        <f>'Datastream-M'!B425</f>
        <v>#NA</v>
      </c>
      <c r="C424">
        <f>'Datastream-M'!C425</f>
        <v>94.1</v>
      </c>
      <c r="D424">
        <f>'Datastream-M'!D425</f>
        <v>88.4</v>
      </c>
      <c r="E424">
        <f>'Datastream-M'!E425</f>
        <v>100.1</v>
      </c>
      <c r="F424">
        <f>'Datastream-M'!F425</f>
        <v>61.2</v>
      </c>
      <c r="G424">
        <f>'Datastream-M'!G425</f>
        <v>1.391866</v>
      </c>
      <c r="H424">
        <f>'Datastream-M'!H425</f>
        <v>349.3</v>
      </c>
      <c r="I424">
        <f>'Datastream-M'!I425</f>
        <v>968.8</v>
      </c>
      <c r="J424">
        <f>'Datastream-M'!J425</f>
        <v>5.07</v>
      </c>
      <c r="K424">
        <f>'Datastream-M'!K425</f>
        <v>7.3</v>
      </c>
      <c r="L424">
        <f>'Datastream-M'!L425</f>
        <v>1922.6</v>
      </c>
      <c r="M424">
        <f>'Datastream-M'!M425</f>
        <v>360744</v>
      </c>
      <c r="N424">
        <f>'Datastream-M'!N425</f>
        <v>69.5</v>
      </c>
      <c r="O424">
        <f>'Datastream-M'!O425</f>
        <v>1981</v>
      </c>
      <c r="P424">
        <f>'Datastream-M'!P425</f>
        <v>9.1999999999999993</v>
      </c>
      <c r="Q424">
        <f>'Datastream-M'!Q425</f>
        <v>20.6</v>
      </c>
      <c r="R424">
        <f>'Datastream-M'!R425</f>
        <v>5.2</v>
      </c>
      <c r="S424" s="1">
        <f>'[2]Deutschland Monatsdaten'!C424</f>
        <v>0.69395382876610001</v>
      </c>
      <c r="T424" s="1">
        <v>2.8914537799633271</v>
      </c>
      <c r="U424">
        <f>'Datastream-M'!BL425</f>
        <v>31.01</v>
      </c>
      <c r="V424" s="39">
        <f t="shared" si="18"/>
        <v>36.482352941176472</v>
      </c>
      <c r="W424">
        <f>'Datastream-M'!BM425</f>
        <v>28.93</v>
      </c>
      <c r="X424" s="39">
        <f t="shared" si="19"/>
        <v>34.481525625744929</v>
      </c>
      <c r="Y424">
        <f>'Datastream-M'!W425</f>
        <v>-31.9</v>
      </c>
      <c r="Z424">
        <f>'Datastream-M'!X425</f>
        <v>44.3</v>
      </c>
      <c r="AA424" s="42">
        <f>'Datastream-M'!Y425</f>
        <v>8.8000000000000007</v>
      </c>
      <c r="AB424">
        <f>'Datastream-M'!Z425</f>
        <v>111.8</v>
      </c>
      <c r="AC424">
        <f>'Datastream-M'!AA425</f>
        <v>112.9</v>
      </c>
      <c r="AD424">
        <f>'Datastream-M'!AB425</f>
        <v>112.6</v>
      </c>
      <c r="AE424">
        <f>'Datastream-M'!AC425</f>
        <v>1.391866</v>
      </c>
      <c r="AF424">
        <f t="shared" si="20"/>
        <v>85</v>
      </c>
      <c r="AG424">
        <f t="shared" si="21"/>
        <v>83.9</v>
      </c>
      <c r="AH424">
        <f>'Datastream-M'!AD425</f>
        <v>75.900000000000006</v>
      </c>
      <c r="AI424">
        <f>'Datastream-M'!AE425</f>
        <v>-16</v>
      </c>
      <c r="AJ424">
        <f>'Datastream-M'!AF425</f>
        <v>101.92307700000001</v>
      </c>
      <c r="AK424">
        <f>'Datastream-M'!AG425</f>
        <v>17.239999999999998</v>
      </c>
      <c r="AL424">
        <f>'Datastream-M'!AH425</f>
        <v>74.8</v>
      </c>
      <c r="AM424">
        <f>'Datastream-M'!AI425</f>
        <v>44.3</v>
      </c>
      <c r="AN424">
        <f>'Datastream-M'!AJ425</f>
        <v>22.6</v>
      </c>
      <c r="AO424">
        <f>'Datastream-M'!AK425</f>
        <v>9.3000000000000007</v>
      </c>
      <c r="AP424">
        <f>'Datastream-M'!AL425</f>
        <v>3</v>
      </c>
      <c r="AQ424" s="2">
        <f>'Datastream-M'!AM425</f>
        <v>78.198599999999999</v>
      </c>
      <c r="AR424" s="2">
        <f>'Datastream-M'!AN425</f>
        <v>101.91840000000001</v>
      </c>
      <c r="AS424">
        <f>'Datastream-M'!AO425</f>
        <v>20.100000000000001</v>
      </c>
      <c r="AT424">
        <f>'Datastream-M'!AP425</f>
        <v>66.900000000000006</v>
      </c>
      <c r="AU424">
        <f>'Datastream-M'!AQ425</f>
        <v>90.3</v>
      </c>
      <c r="AV424" s="19">
        <f>'[5]Deutschland Monatsdaten'!K424</f>
        <v>8.7573075895453094</v>
      </c>
      <c r="AW424" s="1">
        <f>'[5]Deutschland Monatsdaten'!J424</f>
        <v>0.21661172204311388</v>
      </c>
      <c r="AX424">
        <f>'Datastream-M'!AR425</f>
        <v>30.8</v>
      </c>
      <c r="AY424">
        <f>'Datastream-M'!AS425</f>
        <v>-5.2</v>
      </c>
      <c r="AZ424">
        <f>'Datastream-M'!AT425</f>
        <v>102.8</v>
      </c>
      <c r="BA424">
        <v>1641415.1</v>
      </c>
      <c r="BB424">
        <v>6468473.5</v>
      </c>
      <c r="BC424">
        <v>10212017</v>
      </c>
      <c r="BD424">
        <v>1497483.9</v>
      </c>
      <c r="BE424">
        <f>'Datastream-M'!AU425</f>
        <v>103.46</v>
      </c>
      <c r="BF424">
        <f>'Datastream-M'!AV425</f>
        <v>83.1</v>
      </c>
      <c r="BG424">
        <f>'Datastream-M'!AW425</f>
        <v>103</v>
      </c>
      <c r="BH424" s="1">
        <f>'Datastream-M'!AX425</f>
        <v>34.799999999999997</v>
      </c>
      <c r="BI424" s="1">
        <f>'Datastream-M'!AY425</f>
        <v>42</v>
      </c>
      <c r="BJ424" s="1">
        <f>'Datastream-M'!AZ425</f>
        <v>79.3</v>
      </c>
      <c r="BK424">
        <f>'Datastream-M'!BA425</f>
        <v>82.9</v>
      </c>
      <c r="BL424">
        <f>'Datastream-M'!BB425</f>
        <v>76.7</v>
      </c>
      <c r="BM424" s="26">
        <f>'Datastream-M'!BC425</f>
        <v>84.8</v>
      </c>
      <c r="BN424" s="26">
        <f>'Datastream-M'!BD425</f>
        <v>103.5</v>
      </c>
      <c r="BO424">
        <f>'Datastream-M'!AV424</f>
        <v>83.9</v>
      </c>
      <c r="BP424" s="38">
        <f t="shared" si="22"/>
        <v>85</v>
      </c>
      <c r="BQ424" s="30">
        <f t="shared" si="23"/>
        <v>12.386249825773456</v>
      </c>
      <c r="BR424" s="40">
        <f>'Datastream-M'!BJ425</f>
        <v>92.291799999999995</v>
      </c>
      <c r="BS424" s="32" t="str">
        <f>'Datastream-M'!BF425</f>
        <v>#NA</v>
      </c>
      <c r="BT424">
        <f>'Datastream-M'!BE425</f>
        <v>12.7</v>
      </c>
      <c r="BU424" s="40">
        <f>'Datastream-M'!CS425</f>
        <v>108.8</v>
      </c>
      <c r="BV424" s="40">
        <f>'Datastream-M'!CT425</f>
        <v>116</v>
      </c>
      <c r="BW424" s="40">
        <f>'Datastream-M'!CU425</f>
        <v>92.062399999999997</v>
      </c>
      <c r="BX424" s="41">
        <f>'Datastream-M'!BG425</f>
        <v>8.0500000000000007</v>
      </c>
      <c r="BY424" s="41">
        <f>'Datastream-M'!BH425</f>
        <v>4.9800000000000004</v>
      </c>
      <c r="BZ424" s="40">
        <f>'Datastream-M'!BI425</f>
        <v>120.5</v>
      </c>
      <c r="CA424">
        <f>'Datastream-M'!BN425</f>
        <v>17.7</v>
      </c>
      <c r="CB424">
        <f>'Datastream-M'!BO425</f>
        <v>11.8</v>
      </c>
      <c r="CC424">
        <f>'Datastream-M'!BP425</f>
        <v>57.8</v>
      </c>
      <c r="CD424" t="str">
        <f>'Datastream-M'!BQ425</f>
        <v>#NA</v>
      </c>
      <c r="CE424" s="1">
        <v>0.3649305354765181</v>
      </c>
      <c r="CF424" s="1">
        <v>-0.19527376261204116</v>
      </c>
      <c r="CH424" t="str">
        <f>'Datastream-M'!BR425</f>
        <v>#NA</v>
      </c>
      <c r="CI424">
        <f>'Datastream-M'!BS425</f>
        <v>99.3</v>
      </c>
      <c r="CJ424">
        <f>'Datastream-M'!BT425</f>
        <v>-18.600000000000001</v>
      </c>
      <c r="CK424">
        <f>'Datastream-M'!BU425</f>
        <v>7.6</v>
      </c>
      <c r="CL424" t="str">
        <f>'Datastream-M'!BV425</f>
        <v>#NA</v>
      </c>
      <c r="CN424">
        <f>'Datastream-M'!BX425</f>
        <v>-26</v>
      </c>
      <c r="CO424">
        <f>'Datastream-M'!BY425</f>
        <v>-6.3</v>
      </c>
      <c r="CP424" s="40">
        <f>'Datastream-M'!BZ425</f>
        <v>7.4</v>
      </c>
      <c r="CR424">
        <f>'Datastream-M'!CB425</f>
        <v>31.3</v>
      </c>
      <c r="CS424">
        <f>'Datastream-M'!CC425</f>
        <v>5.4</v>
      </c>
      <c r="CT424">
        <f>'Datastream-M'!CD425</f>
        <v>-19.5</v>
      </c>
      <c r="CU424">
        <f>'Datastream-M'!CE425</f>
        <v>37943</v>
      </c>
      <c r="CV424">
        <f>'Datastream-M'!CF425</f>
        <v>1631086</v>
      </c>
      <c r="CX424">
        <f>'Datastream-M'!CG425</f>
        <v>133.6</v>
      </c>
      <c r="CY424">
        <f>'Datastream-M'!CH425</f>
        <v>155.30000000000001</v>
      </c>
      <c r="CZ424">
        <f>'Datastream-M'!CI425</f>
        <v>122</v>
      </c>
      <c r="DA424">
        <f>'Datastream-M'!CJ425</f>
        <v>132.30000000000001</v>
      </c>
      <c r="DB424">
        <f>'Datastream-M'!CK425</f>
        <v>-11.9</v>
      </c>
      <c r="DC424">
        <f>'Datastream-M'!CL425</f>
        <v>-34</v>
      </c>
      <c r="DD424">
        <f>'Datastream-M'!CM425</f>
        <v>-18.600000000000001</v>
      </c>
      <c r="DE424">
        <f>'Datastream-M'!CN425</f>
        <v>68.900000000000006</v>
      </c>
      <c r="DF424">
        <f>'Datastream-M'!CO425</f>
        <v>72</v>
      </c>
      <c r="DG424">
        <f>'Datastream-M'!CP425</f>
        <v>77.400000000000006</v>
      </c>
      <c r="DH424">
        <f>'Datastream-M'!CQ425</f>
        <v>98.761924743999998</v>
      </c>
      <c r="DI424">
        <f>'Datastream-M'!CR425</f>
        <v>13.84</v>
      </c>
      <c r="DJ424">
        <f>'Datastream-M'!CV425</f>
        <v>9.4600000000000009</v>
      </c>
      <c r="DK424">
        <f>'Datastream-M'!CW425</f>
        <v>6.06</v>
      </c>
      <c r="DL424">
        <f>'Datastream-M'!CX425</f>
        <v>160.5</v>
      </c>
      <c r="DM424">
        <f>'Datastream-M'!CY425</f>
        <v>181.3</v>
      </c>
      <c r="DO424">
        <f>'Datastream-M'!DA425</f>
        <v>-20.399999999999999</v>
      </c>
      <c r="DP424">
        <f>'Datastream-M'!DB425</f>
        <v>100.5</v>
      </c>
      <c r="DS424">
        <f>'Datastream-M'!DG425</f>
        <v>76.099999999999994</v>
      </c>
      <c r="DT424">
        <f>'Datastream-M'!DH425</f>
        <v>39.200000000000003</v>
      </c>
      <c r="DU424">
        <f>'Datastream-M'!DI425</f>
        <v>38.5</v>
      </c>
      <c r="DW424" s="19">
        <f>'[8]weltindexip-usd'!B304</f>
        <v>1.8553701907063935</v>
      </c>
      <c r="DY424">
        <v>0</v>
      </c>
      <c r="EA424" t="str">
        <f>'Datastream-M'!DM425</f>
        <v>#NA</v>
      </c>
      <c r="EB424">
        <f>'Datastream-M'!DN425</f>
        <v>10.450718999999999</v>
      </c>
      <c r="EF424" s="1">
        <f>'Datastream-M'!DQ425</f>
        <v>70</v>
      </c>
    </row>
    <row r="425" spans="1:136">
      <c r="A425" s="3">
        <v>34804</v>
      </c>
      <c r="B425" t="str">
        <f>'Datastream-M'!B426</f>
        <v>#NA</v>
      </c>
      <c r="C425">
        <f>'Datastream-M'!C426</f>
        <v>92.8</v>
      </c>
      <c r="D425">
        <f>'Datastream-M'!D426</f>
        <v>88.7</v>
      </c>
      <c r="E425">
        <f>'Datastream-M'!E426</f>
        <v>97.1</v>
      </c>
      <c r="F425">
        <f>'Datastream-M'!F426</f>
        <v>60.3</v>
      </c>
      <c r="G425">
        <f>'Datastream-M'!G426</f>
        <v>1.4176599999999999</v>
      </c>
      <c r="H425">
        <f>'Datastream-M'!H426</f>
        <v>353.5</v>
      </c>
      <c r="I425">
        <f>'Datastream-M'!I426</f>
        <v>970.4</v>
      </c>
      <c r="J425">
        <f>'Datastream-M'!J426</f>
        <v>4.6779999999999999</v>
      </c>
      <c r="K425">
        <f>'Datastream-M'!K426</f>
        <v>7.1</v>
      </c>
      <c r="L425">
        <f>'Datastream-M'!L426</f>
        <v>2015.9</v>
      </c>
      <c r="M425">
        <f>'Datastream-M'!M426</f>
        <v>297329</v>
      </c>
      <c r="N425">
        <f>'Datastream-M'!N426</f>
        <v>69.7</v>
      </c>
      <c r="O425">
        <f>'Datastream-M'!O426</f>
        <v>1795</v>
      </c>
      <c r="P425">
        <f>'Datastream-M'!P426</f>
        <v>9.3000000000000007</v>
      </c>
      <c r="Q425">
        <f>'Datastream-M'!Q426</f>
        <v>14.2</v>
      </c>
      <c r="R425">
        <f>'Datastream-M'!R426</f>
        <v>7.8</v>
      </c>
      <c r="S425" s="1">
        <f>'[2]Deutschland Monatsdaten'!C425</f>
        <v>0.43135984151437151</v>
      </c>
      <c r="T425" s="1">
        <v>2.9075267159796034</v>
      </c>
      <c r="U425">
        <f>'Datastream-M'!BL426</f>
        <v>31.51</v>
      </c>
      <c r="V425" s="39">
        <f t="shared" si="18"/>
        <v>37.158018867924532</v>
      </c>
      <c r="W425">
        <f>'Datastream-M'!BM426</f>
        <v>27.59</v>
      </c>
      <c r="X425" s="39">
        <f t="shared" si="19"/>
        <v>33.200962695547538</v>
      </c>
      <c r="Y425">
        <f>'Datastream-M'!W426</f>
        <v>-33.6</v>
      </c>
      <c r="Z425">
        <f>'Datastream-M'!X426</f>
        <v>42.3</v>
      </c>
      <c r="AA425" s="42">
        <f>'Datastream-M'!Y426</f>
        <v>3.7</v>
      </c>
      <c r="AB425">
        <f>'Datastream-M'!Z426</f>
        <v>111.7</v>
      </c>
      <c r="AC425">
        <f>'Datastream-M'!AA426</f>
        <v>112.8</v>
      </c>
      <c r="AD425">
        <f>'Datastream-M'!AB426</f>
        <v>112.5</v>
      </c>
      <c r="AE425">
        <f>'Datastream-M'!AC426</f>
        <v>1.4176599999999999</v>
      </c>
      <c r="AF425">
        <f t="shared" si="20"/>
        <v>84.8</v>
      </c>
      <c r="AG425">
        <f t="shared" si="21"/>
        <v>83.09999999999998</v>
      </c>
      <c r="AH425">
        <f>'Datastream-M'!AD426</f>
        <v>76.3</v>
      </c>
      <c r="AI425">
        <f>'Datastream-M'!AE426</f>
        <v>-16.600000000000001</v>
      </c>
      <c r="AJ425">
        <f>'Datastream-M'!AF426</f>
        <v>102.045728</v>
      </c>
      <c r="AK425">
        <f>'Datastream-M'!AG426</f>
        <v>18.82</v>
      </c>
      <c r="AL425">
        <f>'Datastream-M'!AH426</f>
        <v>74.8</v>
      </c>
      <c r="AM425">
        <f>'Datastream-M'!AI426</f>
        <v>42.3</v>
      </c>
      <c r="AN425">
        <f>'Datastream-M'!AJ426</f>
        <v>16.5</v>
      </c>
      <c r="AO425">
        <f>'Datastream-M'!AK426</f>
        <v>12.9</v>
      </c>
      <c r="AP425">
        <f>'Datastream-M'!AL426</f>
        <v>2.8</v>
      </c>
      <c r="AQ425" s="2">
        <f>'Datastream-M'!AM426</f>
        <v>78.038700000000006</v>
      </c>
      <c r="AR425" s="2">
        <f>'Datastream-M'!AN426</f>
        <v>101.5877</v>
      </c>
      <c r="AS425">
        <f>'Datastream-M'!AO426</f>
        <v>21.4</v>
      </c>
      <c r="AT425">
        <f>'Datastream-M'!AP426</f>
        <v>90.6</v>
      </c>
      <c r="AU425">
        <f>'Datastream-M'!AQ426</f>
        <v>89.5</v>
      </c>
      <c r="AV425" s="19">
        <f>'[5]Deutschland Monatsdaten'!K425</f>
        <v>8.8040218362095466</v>
      </c>
      <c r="AW425" s="1">
        <f>'[5]Deutschland Monatsdaten'!J425</f>
        <v>0.30308109192382371</v>
      </c>
      <c r="AX425">
        <f>'Datastream-M'!AR426</f>
        <v>11.1</v>
      </c>
      <c r="AY425">
        <f>'Datastream-M'!AS426</f>
        <v>-6.6</v>
      </c>
      <c r="AZ425">
        <f>'Datastream-M'!AT426</f>
        <v>105</v>
      </c>
      <c r="BA425">
        <v>1406076.2</v>
      </c>
      <c r="BB425">
        <v>7661342.7999999998</v>
      </c>
      <c r="BC425">
        <v>10325366</v>
      </c>
      <c r="BD425">
        <v>855561.07</v>
      </c>
      <c r="BE425">
        <f>'Datastream-M'!AU426</f>
        <v>103.44</v>
      </c>
      <c r="BF425">
        <f>'Datastream-M'!AV426</f>
        <v>82.9</v>
      </c>
      <c r="BG425">
        <f>'Datastream-M'!AW426</f>
        <v>102.6</v>
      </c>
      <c r="BH425" s="1">
        <f>'Datastream-M'!AX426</f>
        <v>37.299999999999997</v>
      </c>
      <c r="BI425" s="1">
        <f>'Datastream-M'!AY426</f>
        <v>44.1</v>
      </c>
      <c r="BJ425" s="1">
        <f>'Datastream-M'!AZ426</f>
        <v>79.400000000000006</v>
      </c>
      <c r="BK425">
        <f>'Datastream-M'!BA426</f>
        <v>82.2</v>
      </c>
      <c r="BL425">
        <f>'Datastream-M'!BB426</f>
        <v>77.599999999999994</v>
      </c>
      <c r="BM425" s="26">
        <f>'Datastream-M'!BC426</f>
        <v>84.7</v>
      </c>
      <c r="BN425" s="26">
        <f>'Datastream-M'!BD426</f>
        <v>105.5</v>
      </c>
      <c r="BO425">
        <f>'Datastream-M'!AV425</f>
        <v>83.1</v>
      </c>
      <c r="BP425" s="38">
        <f t="shared" si="22"/>
        <v>84.8</v>
      </c>
      <c r="BQ425" s="30">
        <f t="shared" si="23"/>
        <v>13.275397485998054</v>
      </c>
      <c r="BR425" s="40">
        <f>'Datastream-M'!BJ426</f>
        <v>92.816500000000005</v>
      </c>
      <c r="BS425" s="32" t="str">
        <f>'Datastream-M'!BF426</f>
        <v>#NA</v>
      </c>
      <c r="BT425">
        <f>'Datastream-M'!BE426</f>
        <v>5.5</v>
      </c>
      <c r="BU425" s="40">
        <f>'Datastream-M'!CS426</f>
        <v>108.8</v>
      </c>
      <c r="BV425" s="40">
        <f>'Datastream-M'!CT426</f>
        <v>115.7</v>
      </c>
      <c r="BW425" s="40">
        <f>'Datastream-M'!CU426</f>
        <v>92.603200000000001</v>
      </c>
      <c r="BX425" s="41">
        <f>'Datastream-M'!BG426</f>
        <v>7.44</v>
      </c>
      <c r="BY425" s="41">
        <f>'Datastream-M'!BH426</f>
        <v>4.62</v>
      </c>
      <c r="BZ425" s="40">
        <f>'Datastream-M'!BI426</f>
        <v>120.9</v>
      </c>
      <c r="CA425">
        <f>'Datastream-M'!BN426</f>
        <v>6.5</v>
      </c>
      <c r="CB425">
        <f>'Datastream-M'!BO426</f>
        <v>5.2</v>
      </c>
      <c r="CC425">
        <f>'Datastream-M'!BP426</f>
        <v>58.1</v>
      </c>
      <c r="CD425" t="str">
        <f>'Datastream-M'!BQ426</f>
        <v>#NA</v>
      </c>
      <c r="CE425" s="1">
        <v>-5.8785771822612215E-2</v>
      </c>
      <c r="CF425" s="1">
        <v>-0.27753816812889548</v>
      </c>
      <c r="CH425" t="str">
        <f>'Datastream-M'!BR426</f>
        <v>#NA</v>
      </c>
      <c r="CI425">
        <f>'Datastream-M'!BS426</f>
        <v>97.7</v>
      </c>
      <c r="CJ425">
        <f>'Datastream-M'!BT426</f>
        <v>-19.600000000000001</v>
      </c>
      <c r="CK425">
        <f>'Datastream-M'!BU426</f>
        <v>10.199999999999999</v>
      </c>
      <c r="CL425" t="str">
        <f>'Datastream-M'!BV426</f>
        <v>#NA</v>
      </c>
      <c r="CN425">
        <f>'Datastream-M'!BX426</f>
        <v>-20.8</v>
      </c>
      <c r="CO425">
        <f>'Datastream-M'!BY426</f>
        <v>-10.1</v>
      </c>
      <c r="CP425" s="40">
        <f>'Datastream-M'!BZ426</f>
        <v>3.3</v>
      </c>
      <c r="CR425">
        <f>'Datastream-M'!CB426</f>
        <v>36.299999999999997</v>
      </c>
      <c r="CS425">
        <f>'Datastream-M'!CC426</f>
        <v>6.6</v>
      </c>
      <c r="CT425">
        <f>'Datastream-M'!CD426</f>
        <v>-23.9</v>
      </c>
      <c r="CU425">
        <f>'Datastream-M'!CE426</f>
        <v>37989</v>
      </c>
      <c r="CV425">
        <f>'Datastream-M'!CF426</f>
        <v>1638528</v>
      </c>
      <c r="CX425">
        <f>'Datastream-M'!CG426</f>
        <v>134</v>
      </c>
      <c r="CY425">
        <f>'Datastream-M'!CH426</f>
        <v>159.6</v>
      </c>
      <c r="CZ425">
        <f>'Datastream-M'!CI426</f>
        <v>119.2</v>
      </c>
      <c r="DA425">
        <f>'Datastream-M'!CJ426</f>
        <v>133.4</v>
      </c>
      <c r="DB425">
        <f>'Datastream-M'!CK426</f>
        <v>-14.6</v>
      </c>
      <c r="DC425">
        <f>'Datastream-M'!CL426</f>
        <v>-36.1</v>
      </c>
      <c r="DD425">
        <f>'Datastream-M'!CM426</f>
        <v>-19.600000000000001</v>
      </c>
      <c r="DE425">
        <f>'Datastream-M'!CN426</f>
        <v>68.099999999999994</v>
      </c>
      <c r="DF425">
        <f>'Datastream-M'!CO426</f>
        <v>71</v>
      </c>
      <c r="DG425">
        <f>'Datastream-M'!CP426</f>
        <v>76.900000000000006</v>
      </c>
      <c r="DH425">
        <f>'Datastream-M'!CQ426</f>
        <v>78.158233643000003</v>
      </c>
      <c r="DI425">
        <f>'Datastream-M'!CR426</f>
        <v>18.46</v>
      </c>
      <c r="DJ425">
        <f>'Datastream-M'!CV426</f>
        <v>9.76</v>
      </c>
      <c r="DK425">
        <f>'Datastream-M'!CW426</f>
        <v>6.16</v>
      </c>
      <c r="DL425">
        <f>'Datastream-M'!CX426</f>
        <v>160.69999999999999</v>
      </c>
      <c r="DM425">
        <f>'Datastream-M'!CY426</f>
        <v>186.1</v>
      </c>
      <c r="DO425">
        <f>'Datastream-M'!DA426</f>
        <v>-24.8</v>
      </c>
      <c r="DP425">
        <f>'Datastream-M'!DB426</f>
        <v>99.7</v>
      </c>
      <c r="DS425">
        <f>'Datastream-M'!DG426</f>
        <v>76.099999999999994</v>
      </c>
      <c r="DT425">
        <f>'Datastream-M'!DH426</f>
        <v>36.299999999999997</v>
      </c>
      <c r="DU425">
        <f>'Datastream-M'!DI426</f>
        <v>38.6</v>
      </c>
      <c r="DW425" s="19">
        <f>'[8]weltindexip-usd'!B305</f>
        <v>1.8641507049507411</v>
      </c>
      <c r="DY425">
        <v>0</v>
      </c>
      <c r="EA425" t="str">
        <f>'Datastream-M'!DM426</f>
        <v>#NA</v>
      </c>
      <c r="EB425">
        <f>'Datastream-M'!DN426</f>
        <v>11.094429999999999</v>
      </c>
      <c r="EF425" s="1">
        <f>'Datastream-M'!DQ426</f>
        <v>70.400000000000006</v>
      </c>
    </row>
    <row r="426" spans="1:136">
      <c r="A426" s="3">
        <v>34834</v>
      </c>
      <c r="B426" t="str">
        <f>'Datastream-M'!B427</f>
        <v>#NA</v>
      </c>
      <c r="C426">
        <f>'Datastream-M'!C427</f>
        <v>92.6</v>
      </c>
      <c r="D426">
        <f>'Datastream-M'!D427</f>
        <v>87.9</v>
      </c>
      <c r="E426">
        <f>'Datastream-M'!E427</f>
        <v>97.5</v>
      </c>
      <c r="F426">
        <f>'Datastream-M'!F427</f>
        <v>61.6</v>
      </c>
      <c r="G426">
        <f>'Datastream-M'!G427</f>
        <v>1.386115</v>
      </c>
      <c r="H426">
        <f>'Datastream-M'!H427</f>
        <v>358.3</v>
      </c>
      <c r="I426">
        <f>'Datastream-M'!I427</f>
        <v>978.4</v>
      </c>
      <c r="J426">
        <f>'Datastream-M'!J427</f>
        <v>4.5940000000000003</v>
      </c>
      <c r="K426">
        <f>'Datastream-M'!K427</f>
        <v>6.9</v>
      </c>
      <c r="L426">
        <f>'Datastream-M'!L427</f>
        <v>2092.1999999999998</v>
      </c>
      <c r="M426">
        <f>'Datastream-M'!M427</f>
        <v>321607</v>
      </c>
      <c r="N426">
        <f>'Datastream-M'!N427</f>
        <v>70.2</v>
      </c>
      <c r="O426">
        <f>'Datastream-M'!O427</f>
        <v>1795</v>
      </c>
      <c r="P426">
        <f>'Datastream-M'!P427</f>
        <v>9.3000000000000007</v>
      </c>
      <c r="Q426">
        <f>'Datastream-M'!Q427</f>
        <v>12.4</v>
      </c>
      <c r="R426">
        <f>'Datastream-M'!R427</f>
        <v>8.4</v>
      </c>
      <c r="S426" s="1">
        <f>'[2]Deutschland Monatsdaten'!C426</f>
        <v>0.24657458881813177</v>
      </c>
      <c r="T426" s="1">
        <v>2.9161091186165415</v>
      </c>
      <c r="U426">
        <f>'Datastream-M'!BL427</f>
        <v>31.72</v>
      </c>
      <c r="V426" s="39">
        <f t="shared" si="18"/>
        <v>37.449822904368361</v>
      </c>
      <c r="W426">
        <f>'Datastream-M'!BM427</f>
        <v>27.95</v>
      </c>
      <c r="X426" s="39">
        <f t="shared" si="19"/>
        <v>33.715319662243665</v>
      </c>
      <c r="Y426">
        <f>'Datastream-M'!W427</f>
        <v>-32.5</v>
      </c>
      <c r="Z426">
        <f>'Datastream-M'!X427</f>
        <v>42.8</v>
      </c>
      <c r="AA426" s="42">
        <f>'Datastream-M'!Y427</f>
        <v>6.3</v>
      </c>
      <c r="AB426">
        <f>'Datastream-M'!Z427</f>
        <v>110.5</v>
      </c>
      <c r="AC426">
        <f>'Datastream-M'!AA427</f>
        <v>111.4</v>
      </c>
      <c r="AD426">
        <f>'Datastream-M'!AB427</f>
        <v>110.8</v>
      </c>
      <c r="AE426">
        <f>'Datastream-M'!AC427</f>
        <v>1.386115</v>
      </c>
      <c r="AF426">
        <f t="shared" si="20"/>
        <v>84.7</v>
      </c>
      <c r="AG426">
        <f t="shared" si="21"/>
        <v>82.9</v>
      </c>
      <c r="AH426">
        <f>'Datastream-M'!AD427</f>
        <v>76.8</v>
      </c>
      <c r="AI426">
        <f>'Datastream-M'!AE427</f>
        <v>-15.4</v>
      </c>
      <c r="AJ426">
        <f>'Datastream-M'!AF427</f>
        <v>102.286402</v>
      </c>
      <c r="AK426">
        <f>'Datastream-M'!AG427</f>
        <v>18.68</v>
      </c>
      <c r="AL426">
        <f>'Datastream-M'!AH427</f>
        <v>75</v>
      </c>
      <c r="AM426">
        <f>'Datastream-M'!AI427</f>
        <v>42.8</v>
      </c>
      <c r="AN426">
        <f>'Datastream-M'!AJ427</f>
        <v>16.600000000000001</v>
      </c>
      <c r="AO426">
        <f>'Datastream-M'!AK427</f>
        <v>12.7</v>
      </c>
      <c r="AP426">
        <f>'Datastream-M'!AL427</f>
        <v>4.7</v>
      </c>
      <c r="AQ426" s="2">
        <f>'Datastream-M'!AM427</f>
        <v>77.944400000000002</v>
      </c>
      <c r="AR426" s="2">
        <f>'Datastream-M'!AN427</f>
        <v>101.3432</v>
      </c>
      <c r="AS426">
        <f>'Datastream-M'!AO427</f>
        <v>21.6</v>
      </c>
      <c r="AT426">
        <f>'Datastream-M'!AP427</f>
        <v>95.6</v>
      </c>
      <c r="AU426">
        <f>'Datastream-M'!AQ427</f>
        <v>87.7</v>
      </c>
      <c r="AV426" s="19">
        <f>'[5]Deutschland Monatsdaten'!K426</f>
        <v>8.8484291762059204</v>
      </c>
      <c r="AW426" s="1">
        <f>'[5]Deutschland Monatsdaten'!J426</f>
        <v>0.46971533263606108</v>
      </c>
      <c r="AX426">
        <f>'Datastream-M'!AR427</f>
        <v>11.5</v>
      </c>
      <c r="AY426">
        <f>'Datastream-M'!AS427</f>
        <v>-7.6</v>
      </c>
      <c r="AZ426">
        <f>'Datastream-M'!AT427</f>
        <v>105</v>
      </c>
      <c r="BA426">
        <v>1576616.1</v>
      </c>
      <c r="BB426">
        <v>9047122.3000000007</v>
      </c>
      <c r="BC426">
        <v>10878032</v>
      </c>
      <c r="BD426">
        <v>879520.2</v>
      </c>
      <c r="BE426">
        <f>'Datastream-M'!AU427</f>
        <v>102.26</v>
      </c>
      <c r="BF426">
        <f>'Datastream-M'!AV427</f>
        <v>82.9</v>
      </c>
      <c r="BG426">
        <f>'Datastream-M'!AW427</f>
        <v>102</v>
      </c>
      <c r="BH426" s="1">
        <f>'Datastream-M'!AX427</f>
        <v>37.1</v>
      </c>
      <c r="BI426" s="1">
        <f>'Datastream-M'!AY427</f>
        <v>43.6</v>
      </c>
      <c r="BJ426" s="1">
        <f>'Datastream-M'!AZ427</f>
        <v>77.400000000000006</v>
      </c>
      <c r="BK426">
        <f>'Datastream-M'!BA427</f>
        <v>81</v>
      </c>
      <c r="BL426">
        <f>'Datastream-M'!BB427</f>
        <v>74.900000000000006</v>
      </c>
      <c r="BM426" s="26">
        <f>'Datastream-M'!BC427</f>
        <v>84.8</v>
      </c>
      <c r="BN426" s="26">
        <f>'Datastream-M'!BD427</f>
        <v>103.8</v>
      </c>
      <c r="BO426">
        <f>'Datastream-M'!AV426</f>
        <v>82.9</v>
      </c>
      <c r="BP426" s="38">
        <f t="shared" si="22"/>
        <v>84.7</v>
      </c>
      <c r="BQ426" s="30">
        <f t="shared" si="23"/>
        <v>13.47651529634987</v>
      </c>
      <c r="BR426" s="40">
        <f>'Datastream-M'!BJ427</f>
        <v>91.76</v>
      </c>
      <c r="BS426" s="32" t="str">
        <f>'Datastream-M'!BF427</f>
        <v>#NA</v>
      </c>
      <c r="BT426">
        <f>'Datastream-M'!BE427</f>
        <v>6.3</v>
      </c>
      <c r="BU426" s="40">
        <f>'Datastream-M'!CS427</f>
        <v>107.5</v>
      </c>
      <c r="BV426" s="40">
        <f>'Datastream-M'!CT427</f>
        <v>114.6</v>
      </c>
      <c r="BW426" s="40">
        <f>'Datastream-M'!CU427</f>
        <v>91.598699999999994</v>
      </c>
      <c r="BX426" s="41">
        <f>'Datastream-M'!BG427</f>
        <v>7.52</v>
      </c>
      <c r="BY426" s="41">
        <f>'Datastream-M'!BH427</f>
        <v>5.07</v>
      </c>
      <c r="BZ426" s="40">
        <f>'Datastream-M'!BI427</f>
        <v>119.6</v>
      </c>
      <c r="CA426">
        <f>'Datastream-M'!BN427</f>
        <v>3.7</v>
      </c>
      <c r="CB426">
        <f>'Datastream-M'!BO427</f>
        <v>4</v>
      </c>
      <c r="CC426">
        <f>'Datastream-M'!BP427</f>
        <v>58.9</v>
      </c>
      <c r="CD426" t="str">
        <f>'Datastream-M'!BQ427</f>
        <v>#NA</v>
      </c>
      <c r="CE426" s="1">
        <v>-8.7260543150243564E-2</v>
      </c>
      <c r="CF426" s="1">
        <v>-0.11245176868339428</v>
      </c>
      <c r="CH426" t="str">
        <f>'Datastream-M'!BR427</f>
        <v>#NA</v>
      </c>
      <c r="CI426">
        <f>'Datastream-M'!BS427</f>
        <v>99.5</v>
      </c>
      <c r="CJ426">
        <f>'Datastream-M'!BT427</f>
        <v>-22.8</v>
      </c>
      <c r="CK426">
        <f>'Datastream-M'!BU427</f>
        <v>7.4</v>
      </c>
      <c r="CL426" t="str">
        <f>'Datastream-M'!BV427</f>
        <v>#NA</v>
      </c>
      <c r="CN426">
        <f>'Datastream-M'!BX427</f>
        <v>-21.7</v>
      </c>
      <c r="CO426">
        <f>'Datastream-M'!BY427</f>
        <v>-10.8</v>
      </c>
      <c r="CP426" s="40">
        <f>'Datastream-M'!BZ427</f>
        <v>2.6</v>
      </c>
      <c r="CR426">
        <f>'Datastream-M'!CB427</f>
        <v>28.3</v>
      </c>
      <c r="CS426">
        <f>'Datastream-M'!CC427</f>
        <v>11.7</v>
      </c>
      <c r="CT426">
        <f>'Datastream-M'!CD427</f>
        <v>-25.6</v>
      </c>
      <c r="CU426">
        <f>'Datastream-M'!CE427</f>
        <v>37933</v>
      </c>
      <c r="CV426">
        <f>'Datastream-M'!CF427</f>
        <v>1642421</v>
      </c>
      <c r="CX426">
        <f>'Datastream-M'!CG427</f>
        <v>129.5</v>
      </c>
      <c r="CY426">
        <f>'Datastream-M'!CH427</f>
        <v>158.9</v>
      </c>
      <c r="CZ426">
        <f>'Datastream-M'!CI427</f>
        <v>118.4</v>
      </c>
      <c r="DA426">
        <f>'Datastream-M'!CJ427</f>
        <v>123.7</v>
      </c>
      <c r="DB426">
        <f>'Datastream-M'!CK427</f>
        <v>-19.5</v>
      </c>
      <c r="DC426">
        <f>'Datastream-M'!CL427</f>
        <v>-37.9</v>
      </c>
      <c r="DD426">
        <f>'Datastream-M'!CM427</f>
        <v>-22.8</v>
      </c>
      <c r="DE426">
        <f>'Datastream-M'!CN427</f>
        <v>67</v>
      </c>
      <c r="DF426">
        <f>'Datastream-M'!CO427</f>
        <v>69.2</v>
      </c>
      <c r="DG426">
        <f>'Datastream-M'!CP427</f>
        <v>78.400000000000006</v>
      </c>
      <c r="DH426">
        <f>'Datastream-M'!CQ427</f>
        <v>57.678234099999997</v>
      </c>
      <c r="DI426">
        <f>'Datastream-M'!CR427</f>
        <v>14.19</v>
      </c>
      <c r="DJ426">
        <f>'Datastream-M'!CV427</f>
        <v>9.7100000000000009</v>
      </c>
      <c r="DK426">
        <f>'Datastream-M'!CW427</f>
        <v>5.8</v>
      </c>
      <c r="DL426">
        <f>'Datastream-M'!CX427</f>
        <v>155</v>
      </c>
      <c r="DM426">
        <f>'Datastream-M'!CY427</f>
        <v>185</v>
      </c>
      <c r="DO426">
        <f>'Datastream-M'!DA427</f>
        <v>-24.1</v>
      </c>
      <c r="DP426">
        <f>'Datastream-M'!DB427</f>
        <v>100.2</v>
      </c>
      <c r="DS426">
        <f>'Datastream-M'!DG427</f>
        <v>82.9</v>
      </c>
      <c r="DT426">
        <f>'Datastream-M'!DH427</f>
        <v>37.200000000000003</v>
      </c>
      <c r="DU426">
        <f>'Datastream-M'!DI427</f>
        <v>38.5</v>
      </c>
      <c r="DW426" s="19">
        <f>'[8]weltindexip-usd'!B306</f>
        <v>1.8573805843987861</v>
      </c>
      <c r="DY426">
        <v>0</v>
      </c>
      <c r="EA426" t="str">
        <f>'Datastream-M'!DM427</f>
        <v>#NA</v>
      </c>
      <c r="EB426">
        <f>'Datastream-M'!DN427</f>
        <v>11.548562</v>
      </c>
      <c r="EF426" s="1">
        <f>'Datastream-M'!DQ427</f>
        <v>70.8</v>
      </c>
    </row>
    <row r="427" spans="1:136">
      <c r="A427" s="3">
        <v>34865</v>
      </c>
      <c r="B427" t="str">
        <f>'Datastream-M'!B428</f>
        <v>#NA</v>
      </c>
      <c r="C427">
        <f>'Datastream-M'!C428</f>
        <v>91.1</v>
      </c>
      <c r="D427">
        <f>'Datastream-M'!D428</f>
        <v>86.8</v>
      </c>
      <c r="E427">
        <f>'Datastream-M'!E428</f>
        <v>95.6</v>
      </c>
      <c r="F427">
        <f>'Datastream-M'!F428</f>
        <v>59.4</v>
      </c>
      <c r="G427">
        <f>'Datastream-M'!G428</f>
        <v>1.3973089999999999</v>
      </c>
      <c r="H427">
        <f>'Datastream-M'!H428</f>
        <v>360.8</v>
      </c>
      <c r="I427">
        <f>'Datastream-M'!I428</f>
        <v>979.4</v>
      </c>
      <c r="J427">
        <f>'Datastream-M'!J428</f>
        <v>4.5279999999999996</v>
      </c>
      <c r="K427">
        <f>'Datastream-M'!K428</f>
        <v>6.8</v>
      </c>
      <c r="L427">
        <f>'Datastream-M'!L428</f>
        <v>2083.9</v>
      </c>
      <c r="M427">
        <f>'Datastream-M'!M428</f>
        <v>326766</v>
      </c>
      <c r="N427">
        <f>'Datastream-M'!N428</f>
        <v>69.5</v>
      </c>
      <c r="O427">
        <f>'Datastream-M'!O428</f>
        <v>1757</v>
      </c>
      <c r="P427">
        <f>'Datastream-M'!P428</f>
        <v>9.4</v>
      </c>
      <c r="Q427">
        <f>'Datastream-M'!Q428</f>
        <v>11.5</v>
      </c>
      <c r="R427">
        <f>'Datastream-M'!R428</f>
        <v>9</v>
      </c>
      <c r="S427" s="1">
        <f>'[2]Deutschland Monatsdaten'!C427</f>
        <v>-1.3966408473941724E-2</v>
      </c>
      <c r="T427" s="1">
        <v>2.918637464572551</v>
      </c>
      <c r="U427">
        <f>'Datastream-M'!BL428</f>
        <v>32.51</v>
      </c>
      <c r="V427" s="39">
        <f t="shared" si="18"/>
        <v>38.337264150943398</v>
      </c>
      <c r="W427">
        <f>'Datastream-M'!BM428</f>
        <v>29.19</v>
      </c>
      <c r="X427" s="39">
        <f t="shared" si="19"/>
        <v>35.211097708082022</v>
      </c>
      <c r="Y427">
        <f>'Datastream-M'!W428</f>
        <v>-33.700000000000003</v>
      </c>
      <c r="Z427">
        <f>'Datastream-M'!X428</f>
        <v>42.5</v>
      </c>
      <c r="AA427" s="42">
        <f>'Datastream-M'!Y428</f>
        <v>6.9</v>
      </c>
      <c r="AB427">
        <f>'Datastream-M'!Z428</f>
        <v>110.3</v>
      </c>
      <c r="AC427">
        <f>'Datastream-M'!AA428</f>
        <v>111.2</v>
      </c>
      <c r="AD427">
        <f>'Datastream-M'!AB428</f>
        <v>110.4</v>
      </c>
      <c r="AE427">
        <f>'Datastream-M'!AC428</f>
        <v>1.3973089999999999</v>
      </c>
      <c r="AF427">
        <f t="shared" si="20"/>
        <v>84.799999999999983</v>
      </c>
      <c r="AG427">
        <f t="shared" si="21"/>
        <v>82.90000000000002</v>
      </c>
      <c r="AH427">
        <f>'Datastream-M'!AD428</f>
        <v>75.900000000000006</v>
      </c>
      <c r="AI427">
        <f>'Datastream-M'!AE428</f>
        <v>-17.899999999999999</v>
      </c>
      <c r="AJ427">
        <f>'Datastream-M'!AF428</f>
        <v>102.657005</v>
      </c>
      <c r="AK427">
        <f>'Datastream-M'!AG428</f>
        <v>17.350000000000001</v>
      </c>
      <c r="AL427">
        <f>'Datastream-M'!AH428</f>
        <v>75.099999999999994</v>
      </c>
      <c r="AM427">
        <f>'Datastream-M'!AI428</f>
        <v>42.5</v>
      </c>
      <c r="AN427">
        <f>'Datastream-M'!AJ428</f>
        <v>16</v>
      </c>
      <c r="AO427">
        <f>'Datastream-M'!AK428</f>
        <v>14.7</v>
      </c>
      <c r="AP427">
        <f>'Datastream-M'!AL428</f>
        <v>-5.7</v>
      </c>
      <c r="AQ427" s="2">
        <f>'Datastream-M'!AM428</f>
        <v>77.856499999999997</v>
      </c>
      <c r="AR427" s="2">
        <f>'Datastream-M'!AN428</f>
        <v>101.10720000000001</v>
      </c>
      <c r="AS427">
        <f>'Datastream-M'!AO428</f>
        <v>22.2</v>
      </c>
      <c r="AT427">
        <f>'Datastream-M'!AP428</f>
        <v>96.3</v>
      </c>
      <c r="AU427">
        <f>'Datastream-M'!AQ428</f>
        <v>86.4</v>
      </c>
      <c r="AV427" s="19">
        <f>'[5]Deutschland Monatsdaten'!K427</f>
        <v>8.8960155718401577</v>
      </c>
      <c r="AW427" s="1">
        <f>'[5]Deutschland Monatsdaten'!J427</f>
        <v>0.54431693487695043</v>
      </c>
      <c r="AX427">
        <f>'Datastream-M'!AR428</f>
        <v>6</v>
      </c>
      <c r="AY427">
        <f>'Datastream-M'!AS428</f>
        <v>-8.3000000000000007</v>
      </c>
      <c r="AZ427">
        <f>'Datastream-M'!AT428</f>
        <v>103.9</v>
      </c>
      <c r="BA427">
        <v>1592544.9</v>
      </c>
      <c r="BB427">
        <v>7683268.4000000004</v>
      </c>
      <c r="BC427">
        <v>11486419</v>
      </c>
      <c r="BD427">
        <v>1674248.8</v>
      </c>
      <c r="BE427">
        <f>'Datastream-M'!AU428</f>
        <v>102.15</v>
      </c>
      <c r="BF427">
        <f>'Datastream-M'!AV428</f>
        <v>82.8</v>
      </c>
      <c r="BG427">
        <f>'Datastream-M'!AW428</f>
        <v>101.8</v>
      </c>
      <c r="BH427" s="1">
        <f>'Datastream-M'!AX428</f>
        <v>34.9</v>
      </c>
      <c r="BI427" s="1">
        <f>'Datastream-M'!AY428</f>
        <v>41.7</v>
      </c>
      <c r="BJ427" s="1">
        <f>'Datastream-M'!AZ428</f>
        <v>77.2</v>
      </c>
      <c r="BK427">
        <f>'Datastream-M'!BA428</f>
        <v>79.7</v>
      </c>
      <c r="BL427">
        <f>'Datastream-M'!BB428</f>
        <v>75.400000000000006</v>
      </c>
      <c r="BM427" s="26">
        <f>'Datastream-M'!BC428</f>
        <v>84.9</v>
      </c>
      <c r="BN427" s="26">
        <f>'Datastream-M'!BD428</f>
        <v>104.2</v>
      </c>
      <c r="BO427">
        <f>'Datastream-M'!AV427</f>
        <v>82.9</v>
      </c>
      <c r="BP427" s="38">
        <f t="shared" si="22"/>
        <v>84.8</v>
      </c>
      <c r="BQ427" s="30">
        <f t="shared" si="23"/>
        <v>12.416723859933631</v>
      </c>
      <c r="BR427" s="40">
        <f>'Datastream-M'!BJ428</f>
        <v>92.714500000000001</v>
      </c>
      <c r="BS427" s="32" t="str">
        <f>'Datastream-M'!BF428</f>
        <v>#NA</v>
      </c>
      <c r="BT427">
        <f>'Datastream-M'!BE428</f>
        <v>6.6</v>
      </c>
      <c r="BU427" s="40">
        <f>'Datastream-M'!CS428</f>
        <v>107</v>
      </c>
      <c r="BV427" s="40">
        <f>'Datastream-M'!CT428</f>
        <v>114.8</v>
      </c>
      <c r="BW427" s="40">
        <f>'Datastream-M'!CU428</f>
        <v>92.552000000000007</v>
      </c>
      <c r="BX427" s="41">
        <f>'Datastream-M'!BG428</f>
        <v>7.65</v>
      </c>
      <c r="BY427" s="41">
        <f>'Datastream-M'!BH428</f>
        <v>4.38</v>
      </c>
      <c r="BZ427" s="40">
        <f>'Datastream-M'!BI428</f>
        <v>117.9</v>
      </c>
      <c r="CA427">
        <f>'Datastream-M'!BN428</f>
        <v>3.9</v>
      </c>
      <c r="CB427">
        <f>'Datastream-M'!BO428</f>
        <v>4.5</v>
      </c>
      <c r="CC427">
        <f>'Datastream-M'!BP428</f>
        <v>58.4</v>
      </c>
      <c r="CD427" t="str">
        <f>'Datastream-M'!BQ428</f>
        <v>#NA</v>
      </c>
      <c r="CE427" s="1">
        <v>-0.80175557152804056</v>
      </c>
      <c r="CF427" s="1">
        <v>-0.9350605844776132</v>
      </c>
      <c r="CH427" t="str">
        <f>'Datastream-M'!BR428</f>
        <v>#NA</v>
      </c>
      <c r="CI427">
        <f>'Datastream-M'!BS428</f>
        <v>99.3</v>
      </c>
      <c r="CJ427">
        <f>'Datastream-M'!BT428</f>
        <v>-24.3</v>
      </c>
      <c r="CK427">
        <f>'Datastream-M'!BU428</f>
        <v>1.4</v>
      </c>
      <c r="CL427" t="str">
        <f>'Datastream-M'!BV428</f>
        <v>#NA</v>
      </c>
      <c r="CN427">
        <f>'Datastream-M'!BX428</f>
        <v>-23.7</v>
      </c>
      <c r="CO427">
        <f>'Datastream-M'!BY428</f>
        <v>-14.8</v>
      </c>
      <c r="CP427" s="40">
        <f>'Datastream-M'!BZ428</f>
        <v>0</v>
      </c>
      <c r="CR427">
        <f>'Datastream-M'!CB428</f>
        <v>24.8</v>
      </c>
      <c r="CS427">
        <f>'Datastream-M'!CC428</f>
        <v>18.899999999999999</v>
      </c>
      <c r="CT427">
        <f>'Datastream-M'!CD428</f>
        <v>-19.899999999999999</v>
      </c>
      <c r="CU427">
        <f>'Datastream-M'!CE428</f>
        <v>37949</v>
      </c>
      <c r="CV427">
        <f>'Datastream-M'!CF428</f>
        <v>1657499</v>
      </c>
      <c r="CX427">
        <f>'Datastream-M'!CG428</f>
        <v>130.19999999999999</v>
      </c>
      <c r="CY427">
        <f>'Datastream-M'!CH428</f>
        <v>151.30000000000001</v>
      </c>
      <c r="CZ427">
        <f>'Datastream-M'!CI428</f>
        <v>115.5</v>
      </c>
      <c r="DA427">
        <f>'Datastream-M'!CJ428</f>
        <v>131.80000000000001</v>
      </c>
      <c r="DB427">
        <f>'Datastream-M'!CK428</f>
        <v>-23.4</v>
      </c>
      <c r="DC427">
        <f>'Datastream-M'!CL428</f>
        <v>-37.799999999999997</v>
      </c>
      <c r="DD427">
        <f>'Datastream-M'!CM428</f>
        <v>-24.3</v>
      </c>
      <c r="DE427">
        <f>'Datastream-M'!CN428</f>
        <v>65.5</v>
      </c>
      <c r="DF427">
        <f>'Datastream-M'!CO428</f>
        <v>68.400000000000006</v>
      </c>
      <c r="DG427">
        <f>'Datastream-M'!CP428</f>
        <v>75.2</v>
      </c>
      <c r="DH427">
        <f>'Datastream-M'!CQ428</f>
        <v>79.876220703000001</v>
      </c>
      <c r="DI427">
        <f>'Datastream-M'!CR428</f>
        <v>14.21</v>
      </c>
      <c r="DJ427">
        <f>'Datastream-M'!CV428</f>
        <v>8.7799999999999994</v>
      </c>
      <c r="DK427">
        <f>'Datastream-M'!CW428</f>
        <v>5.6</v>
      </c>
      <c r="DL427">
        <f>'Datastream-M'!CX428</f>
        <v>155.69999999999999</v>
      </c>
      <c r="DM427">
        <f>'Datastream-M'!CY428</f>
        <v>176.1</v>
      </c>
      <c r="DO427">
        <f>'Datastream-M'!DA428</f>
        <v>-24.7</v>
      </c>
      <c r="DP427">
        <f>'Datastream-M'!DB428</f>
        <v>100.9</v>
      </c>
      <c r="DS427">
        <f>'Datastream-M'!DG428</f>
        <v>73.900000000000006</v>
      </c>
      <c r="DT427">
        <f>'Datastream-M'!DH428</f>
        <v>37</v>
      </c>
      <c r="DU427">
        <f>'Datastream-M'!DI428</f>
        <v>38.5</v>
      </c>
      <c r="DW427" s="19">
        <f>'[8]weltindexip-usd'!B307</f>
        <v>1.8607765195052184</v>
      </c>
      <c r="DY427">
        <v>0</v>
      </c>
      <c r="EA427" t="str">
        <f>'Datastream-M'!DM428</f>
        <v>#NA</v>
      </c>
      <c r="EB427">
        <f>'Datastream-M'!DN428</f>
        <v>12.043639000000001</v>
      </c>
      <c r="EF427" s="1">
        <f>'Datastream-M'!DQ428</f>
        <v>70</v>
      </c>
    </row>
    <row r="428" spans="1:136">
      <c r="A428" s="3">
        <v>34895</v>
      </c>
      <c r="B428" t="str">
        <f>'Datastream-M'!B429</f>
        <v>#NA</v>
      </c>
      <c r="C428">
        <f>'Datastream-M'!C429</f>
        <v>89.9</v>
      </c>
      <c r="D428">
        <f>'Datastream-M'!D429</f>
        <v>85.6</v>
      </c>
      <c r="E428">
        <f>'Datastream-M'!E429</f>
        <v>94.4</v>
      </c>
      <c r="F428">
        <f>'Datastream-M'!F429</f>
        <v>61.3</v>
      </c>
      <c r="G428">
        <f>'Datastream-M'!G429</f>
        <v>1.408957</v>
      </c>
      <c r="H428">
        <f>'Datastream-M'!H429</f>
        <v>361.6</v>
      </c>
      <c r="I428">
        <f>'Datastream-M'!I429</f>
        <v>983.1</v>
      </c>
      <c r="J428">
        <f>'Datastream-M'!J429</f>
        <v>4.5599999999999996</v>
      </c>
      <c r="K428">
        <f>'Datastream-M'!K429</f>
        <v>6.9</v>
      </c>
      <c r="L428">
        <f>'Datastream-M'!L429</f>
        <v>2218.6999999999998</v>
      </c>
      <c r="M428">
        <f>'Datastream-M'!M429</f>
        <v>268387</v>
      </c>
      <c r="N428">
        <f>'Datastream-M'!N429</f>
        <v>69.3</v>
      </c>
      <c r="O428">
        <f>'Datastream-M'!O429</f>
        <v>1897</v>
      </c>
      <c r="P428">
        <f>'Datastream-M'!P429</f>
        <v>9.4</v>
      </c>
      <c r="Q428">
        <f>'Datastream-M'!Q429</f>
        <v>13.4</v>
      </c>
      <c r="R428">
        <f>'Datastream-M'!R429</f>
        <v>10.3</v>
      </c>
      <c r="S428" s="1">
        <f>'[2]Deutschland Monatsdaten'!C428</f>
        <v>0.1182630938126422</v>
      </c>
      <c r="T428" s="1">
        <v>2.9229271517562028</v>
      </c>
      <c r="U428">
        <f>'Datastream-M'!BL429</f>
        <v>31.17</v>
      </c>
      <c r="V428" s="39">
        <f t="shared" si="18"/>
        <v>36.71378091872792</v>
      </c>
      <c r="W428">
        <f>'Datastream-M'!BM429</f>
        <v>28.12</v>
      </c>
      <c r="X428" s="39">
        <f t="shared" si="19"/>
        <v>33.961352657004831</v>
      </c>
      <c r="Y428">
        <f>'Datastream-M'!W429</f>
        <v>-33.4</v>
      </c>
      <c r="Z428">
        <f>'Datastream-M'!X429</f>
        <v>43.3</v>
      </c>
      <c r="AA428" s="42">
        <f>'Datastream-M'!Y429</f>
        <v>6.6</v>
      </c>
      <c r="AB428">
        <f>'Datastream-M'!Z429</f>
        <v>110.3</v>
      </c>
      <c r="AC428">
        <f>'Datastream-M'!AA429</f>
        <v>111.2</v>
      </c>
      <c r="AD428">
        <f>'Datastream-M'!AB429</f>
        <v>110.5</v>
      </c>
      <c r="AE428">
        <f>'Datastream-M'!AC429</f>
        <v>1.408957</v>
      </c>
      <c r="AF428">
        <f t="shared" si="20"/>
        <v>84.899999999999991</v>
      </c>
      <c r="AG428">
        <f t="shared" si="21"/>
        <v>82.800000000000011</v>
      </c>
      <c r="AH428">
        <f>'Datastream-M'!AD429</f>
        <v>75.7</v>
      </c>
      <c r="AI428">
        <f>'Datastream-M'!AE429</f>
        <v>-21.9</v>
      </c>
      <c r="AJ428">
        <f>'Datastream-M'!AF429</f>
        <v>103.27669899999999</v>
      </c>
      <c r="AK428">
        <f>'Datastream-M'!AG429</f>
        <v>16.079999999999998</v>
      </c>
      <c r="AL428">
        <f>'Datastream-M'!AH429</f>
        <v>75.099999999999994</v>
      </c>
      <c r="AM428">
        <f>'Datastream-M'!AI429</f>
        <v>43.3</v>
      </c>
      <c r="AN428">
        <f>'Datastream-M'!AJ429</f>
        <v>14.8</v>
      </c>
      <c r="AO428">
        <f>'Datastream-M'!AK429</f>
        <v>15.8</v>
      </c>
      <c r="AP428">
        <f>'Datastream-M'!AL429</f>
        <v>-1.8</v>
      </c>
      <c r="AQ428" s="2">
        <f>'Datastream-M'!AM429</f>
        <v>77.779200000000003</v>
      </c>
      <c r="AR428" s="2">
        <f>'Datastream-M'!AN429</f>
        <v>100.8853</v>
      </c>
      <c r="AS428">
        <f>'Datastream-M'!AO429</f>
        <v>19.2</v>
      </c>
      <c r="AT428">
        <f>'Datastream-M'!AP429</f>
        <v>98.9</v>
      </c>
      <c r="AU428">
        <f>'Datastream-M'!AQ429</f>
        <v>85</v>
      </c>
      <c r="AV428" s="19">
        <f>'[5]Deutschland Monatsdaten'!K428</f>
        <v>8.9234839398678538</v>
      </c>
      <c r="AW428" s="1">
        <f>'[5]Deutschland Monatsdaten'!J428</f>
        <v>0.54194441994683151</v>
      </c>
      <c r="AX428">
        <f>'Datastream-M'!AR429</f>
        <v>9.8000000000000007</v>
      </c>
      <c r="AY428">
        <f>'Datastream-M'!AS429</f>
        <v>-7.5</v>
      </c>
      <c r="AZ428">
        <f>'Datastream-M'!AT429</f>
        <v>104</v>
      </c>
      <c r="BA428">
        <v>1451061.7</v>
      </c>
      <c r="BB428">
        <v>8510365.5</v>
      </c>
      <c r="BC428">
        <v>12679294</v>
      </c>
      <c r="BD428">
        <v>1048909.2</v>
      </c>
      <c r="BE428">
        <f>'Datastream-M'!AU429</f>
        <v>102.47</v>
      </c>
      <c r="BF428">
        <f>'Datastream-M'!AV429</f>
        <v>82.5</v>
      </c>
      <c r="BG428">
        <f>'Datastream-M'!AW429</f>
        <v>102</v>
      </c>
      <c r="BH428" s="1">
        <f>'Datastream-M'!AX429</f>
        <v>32.799999999999997</v>
      </c>
      <c r="BI428" s="1">
        <f>'Datastream-M'!AY429</f>
        <v>39.9</v>
      </c>
      <c r="BJ428" s="1">
        <f>'Datastream-M'!AZ429</f>
        <v>77</v>
      </c>
      <c r="BK428">
        <f>'Datastream-M'!BA429</f>
        <v>79.3</v>
      </c>
      <c r="BL428">
        <f>'Datastream-M'!BB429</f>
        <v>75.3</v>
      </c>
      <c r="BM428" s="26">
        <f>'Datastream-M'!BC429</f>
        <v>85</v>
      </c>
      <c r="BN428" s="26">
        <f>'Datastream-M'!BD429</f>
        <v>105.5</v>
      </c>
      <c r="BO428">
        <f>'Datastream-M'!AV428</f>
        <v>82.8</v>
      </c>
      <c r="BP428" s="38">
        <f t="shared" si="22"/>
        <v>84.9</v>
      </c>
      <c r="BQ428" s="30">
        <f t="shared" si="23"/>
        <v>11.412697477637712</v>
      </c>
      <c r="BR428" s="40">
        <f>'Datastream-M'!BJ429</f>
        <v>94.013400000000004</v>
      </c>
      <c r="BS428" s="32" t="str">
        <f>'Datastream-M'!BF429</f>
        <v>#NA</v>
      </c>
      <c r="BT428">
        <f>'Datastream-M'!BE429</f>
        <v>11.1</v>
      </c>
      <c r="BU428" s="40">
        <f>'Datastream-M'!CS429</f>
        <v>106.3</v>
      </c>
      <c r="BV428" s="40">
        <f>'Datastream-M'!CT429</f>
        <v>115.9</v>
      </c>
      <c r="BW428" s="40">
        <f>'Datastream-M'!CU429</f>
        <v>93.805899999999994</v>
      </c>
      <c r="BX428" s="41">
        <f>'Datastream-M'!BG429</f>
        <v>7.96</v>
      </c>
      <c r="BY428" s="41">
        <f>'Datastream-M'!BH429</f>
        <v>5.5</v>
      </c>
      <c r="BZ428" s="40">
        <f>'Datastream-M'!BI429</f>
        <v>118.3</v>
      </c>
      <c r="CA428">
        <f>'Datastream-M'!BN429</f>
        <v>2.2999999999999998</v>
      </c>
      <c r="CB428">
        <f>'Datastream-M'!BO429</f>
        <v>4.8</v>
      </c>
      <c r="CC428">
        <f>'Datastream-M'!BP429</f>
        <v>58.1</v>
      </c>
      <c r="CD428" t="str">
        <f>'Datastream-M'!BQ429</f>
        <v>#NA</v>
      </c>
      <c r="CE428" s="1">
        <v>-0.46228788442942248</v>
      </c>
      <c r="CF428" s="1">
        <v>-0.4408894036061059</v>
      </c>
      <c r="CH428" t="str">
        <f>'Datastream-M'!BR429</f>
        <v>#NA</v>
      </c>
      <c r="CI428">
        <f>'Datastream-M'!BS429</f>
        <v>98.2</v>
      </c>
      <c r="CJ428">
        <f>'Datastream-M'!BT429</f>
        <v>-28.2</v>
      </c>
      <c r="CK428">
        <f>'Datastream-M'!BU429</f>
        <v>2</v>
      </c>
      <c r="CL428" t="str">
        <f>'Datastream-M'!BV429</f>
        <v>#NA</v>
      </c>
      <c r="CN428">
        <f>'Datastream-M'!BX429</f>
        <v>-23.9</v>
      </c>
      <c r="CO428">
        <f>'Datastream-M'!BY429</f>
        <v>-20</v>
      </c>
      <c r="CP428" s="40">
        <f>'Datastream-M'!BZ429</f>
        <v>-2.1</v>
      </c>
      <c r="CR428">
        <f>'Datastream-M'!CB429</f>
        <v>22.2</v>
      </c>
      <c r="CS428">
        <f>'Datastream-M'!CC429</f>
        <v>16.399999999999999</v>
      </c>
      <c r="CT428">
        <f>'Datastream-M'!CD429</f>
        <v>-8.6</v>
      </c>
      <c r="CU428">
        <f>'Datastream-M'!CE429</f>
        <v>37964</v>
      </c>
      <c r="CV428">
        <f>'Datastream-M'!CF429</f>
        <v>1656742</v>
      </c>
      <c r="CX428">
        <f>'Datastream-M'!CG429</f>
        <v>132.19999999999999</v>
      </c>
      <c r="CY428">
        <f>'Datastream-M'!CH429</f>
        <v>147.6</v>
      </c>
      <c r="CZ428">
        <f>'Datastream-M'!CI429</f>
        <v>123.8</v>
      </c>
      <c r="DA428">
        <f>'Datastream-M'!CJ429</f>
        <v>131.5</v>
      </c>
      <c r="DB428">
        <f>'Datastream-M'!CK429</f>
        <v>-26.9</v>
      </c>
      <c r="DC428">
        <f>'Datastream-M'!CL429</f>
        <v>-41.6</v>
      </c>
      <c r="DD428">
        <f>'Datastream-M'!CM429</f>
        <v>-28.2</v>
      </c>
      <c r="DE428">
        <f>'Datastream-M'!CN429</f>
        <v>66.099999999999994</v>
      </c>
      <c r="DF428">
        <f>'Datastream-M'!CO429</f>
        <v>69.8</v>
      </c>
      <c r="DG428">
        <f>'Datastream-M'!CP429</f>
        <v>75.2</v>
      </c>
      <c r="DH428">
        <f>'Datastream-M'!CQ429</f>
        <v>58.487239838000001</v>
      </c>
      <c r="DI428">
        <f>'Datastream-M'!CR429</f>
        <v>14.2</v>
      </c>
      <c r="DJ428">
        <f>'Datastream-M'!CV429</f>
        <v>9.27</v>
      </c>
      <c r="DK428">
        <f>'Datastream-M'!CW429</f>
        <v>5.89</v>
      </c>
      <c r="DL428">
        <f>'Datastream-M'!CX429</f>
        <v>158.4</v>
      </c>
      <c r="DM428">
        <f>'Datastream-M'!CY429</f>
        <v>172</v>
      </c>
      <c r="DO428">
        <f>'Datastream-M'!DA429</f>
        <v>-24.3</v>
      </c>
      <c r="DP428">
        <f>'Datastream-M'!DB429</f>
        <v>99.2</v>
      </c>
      <c r="DS428">
        <f>'Datastream-M'!DG429</f>
        <v>82.1</v>
      </c>
      <c r="DT428">
        <f>'Datastream-M'!DH429</f>
        <v>38</v>
      </c>
      <c r="DU428">
        <f>'Datastream-M'!DI429</f>
        <v>36.9</v>
      </c>
      <c r="DW428" s="19">
        <f>'[8]weltindexip-usd'!B308</f>
        <v>1.8555966980673693</v>
      </c>
      <c r="DY428">
        <v>0</v>
      </c>
      <c r="EA428" t="str">
        <f>'Datastream-M'!DM429</f>
        <v>#NA</v>
      </c>
      <c r="EB428">
        <f>'Datastream-M'!DN429</f>
        <v>12.154719</v>
      </c>
      <c r="EF428" s="1">
        <f>'Datastream-M'!DQ429</f>
        <v>69.8</v>
      </c>
    </row>
    <row r="429" spans="1:136">
      <c r="A429" s="3">
        <v>34926</v>
      </c>
      <c r="B429" t="str">
        <f>'Datastream-M'!B430</f>
        <v>#NA</v>
      </c>
      <c r="C429">
        <f>'Datastream-M'!C430</f>
        <v>89.5</v>
      </c>
      <c r="D429">
        <f>'Datastream-M'!D430</f>
        <v>85.1</v>
      </c>
      <c r="E429">
        <f>'Datastream-M'!E430</f>
        <v>94.1</v>
      </c>
      <c r="F429">
        <f>'Datastream-M'!F430</f>
        <v>58.5</v>
      </c>
      <c r="G429">
        <f>'Datastream-M'!G430</f>
        <v>1.354535</v>
      </c>
      <c r="H429">
        <f>'Datastream-M'!H430</f>
        <v>360.8</v>
      </c>
      <c r="I429">
        <f>'Datastream-M'!I430</f>
        <v>986.6</v>
      </c>
      <c r="J429">
        <f>'Datastream-M'!J430</f>
        <v>4.4640000000000004</v>
      </c>
      <c r="K429">
        <f>'Datastream-M'!K430</f>
        <v>6.7</v>
      </c>
      <c r="L429">
        <f>'Datastream-M'!L430</f>
        <v>2238.3000000000002</v>
      </c>
      <c r="M429">
        <f>'Datastream-M'!M430</f>
        <v>216764</v>
      </c>
      <c r="N429">
        <f>'Datastream-M'!N430</f>
        <v>68.400000000000006</v>
      </c>
      <c r="O429">
        <f>'Datastream-M'!O430</f>
        <v>1823</v>
      </c>
      <c r="P429">
        <f>'Datastream-M'!P430</f>
        <v>9.5</v>
      </c>
      <c r="Q429">
        <f>'Datastream-M'!Q430</f>
        <v>14.4</v>
      </c>
      <c r="R429">
        <f>'Datastream-M'!R430</f>
        <v>10.5</v>
      </c>
      <c r="S429" s="1">
        <f>'[2]Deutschland Monatsdaten'!C429</f>
        <v>-2.333879307033801E-2</v>
      </c>
      <c r="T429" s="1">
        <v>2.9421882520646285</v>
      </c>
      <c r="U429">
        <f>'Datastream-M'!BL430</f>
        <v>31.28</v>
      </c>
      <c r="V429" s="39">
        <f t="shared" si="18"/>
        <v>36.799999999999997</v>
      </c>
      <c r="W429">
        <f>'Datastream-M'!BM430</f>
        <v>27.28</v>
      </c>
      <c r="X429" s="39">
        <f t="shared" si="19"/>
        <v>33.066666666666663</v>
      </c>
      <c r="Y429">
        <f>'Datastream-M'!W430</f>
        <v>-34.5</v>
      </c>
      <c r="Z429">
        <f>'Datastream-M'!X430</f>
        <v>41.8</v>
      </c>
      <c r="AA429" s="42">
        <f>'Datastream-M'!Y430</f>
        <v>8.1</v>
      </c>
      <c r="AB429">
        <f>'Datastream-M'!Z430</f>
        <v>108.8</v>
      </c>
      <c r="AC429">
        <f>'Datastream-M'!AA430</f>
        <v>109.5</v>
      </c>
      <c r="AD429">
        <f>'Datastream-M'!AB430</f>
        <v>108.5</v>
      </c>
      <c r="AE429">
        <f>'Datastream-M'!AC430</f>
        <v>1.354535</v>
      </c>
      <c r="AF429">
        <f t="shared" si="20"/>
        <v>85.000000000000014</v>
      </c>
      <c r="AG429">
        <f t="shared" si="21"/>
        <v>82.500000000000014</v>
      </c>
      <c r="AH429">
        <f>'Datastream-M'!AD430</f>
        <v>75</v>
      </c>
      <c r="AI429">
        <f>'Datastream-M'!AE430</f>
        <v>-20.6</v>
      </c>
      <c r="AJ429">
        <f>'Datastream-M'!AF430</f>
        <v>103.015682</v>
      </c>
      <c r="AK429">
        <f>'Datastream-M'!AG430</f>
        <v>16.260000000000002</v>
      </c>
      <c r="AL429">
        <f>'Datastream-M'!AH430</f>
        <v>75.3</v>
      </c>
      <c r="AM429">
        <f>'Datastream-M'!AI430</f>
        <v>41.8</v>
      </c>
      <c r="AN429">
        <f>'Datastream-M'!AJ430</f>
        <v>14.8</v>
      </c>
      <c r="AO429">
        <f>'Datastream-M'!AK430</f>
        <v>16.3</v>
      </c>
      <c r="AP429">
        <f>'Datastream-M'!AL430</f>
        <v>-1.3</v>
      </c>
      <c r="AQ429" s="2">
        <f>'Datastream-M'!AM430</f>
        <v>77.697400000000002</v>
      </c>
      <c r="AR429" s="2">
        <f>'Datastream-M'!AN430</f>
        <v>100.65770000000001</v>
      </c>
      <c r="AS429">
        <f>'Datastream-M'!AO430</f>
        <v>19.399999999999999</v>
      </c>
      <c r="AT429">
        <f>'Datastream-M'!AP430</f>
        <v>99</v>
      </c>
      <c r="AU429">
        <f>'Datastream-M'!AQ430</f>
        <v>84</v>
      </c>
      <c r="AV429" s="19">
        <f>'[5]Deutschland Monatsdaten'!K429</f>
        <v>8.9636993596293824</v>
      </c>
      <c r="AW429" s="1">
        <f>'[5]Deutschland Monatsdaten'!J429</f>
        <v>0.53180539672679106</v>
      </c>
      <c r="AX429">
        <f>'Datastream-M'!AR430</f>
        <v>14.1</v>
      </c>
      <c r="AY429">
        <f>'Datastream-M'!AS430</f>
        <v>-9.6999999999999993</v>
      </c>
      <c r="AZ429">
        <f>'Datastream-M'!AT430</f>
        <v>102.9</v>
      </c>
      <c r="BA429">
        <v>1544523.8</v>
      </c>
      <c r="BB429">
        <v>8632938.8000000007</v>
      </c>
      <c r="BC429">
        <v>11929549</v>
      </c>
      <c r="BD429">
        <v>986020</v>
      </c>
      <c r="BE429">
        <f>'Datastream-M'!AU430</f>
        <v>101.05</v>
      </c>
      <c r="BF429">
        <f>'Datastream-M'!AV430</f>
        <v>83</v>
      </c>
      <c r="BG429">
        <f>'Datastream-M'!AW430</f>
        <v>102.2</v>
      </c>
      <c r="BH429" s="1">
        <f>'Datastream-M'!AX430</f>
        <v>33.4</v>
      </c>
      <c r="BI429" s="1">
        <f>'Datastream-M'!AY430</f>
        <v>40.5</v>
      </c>
      <c r="BJ429" s="1">
        <f>'Datastream-M'!AZ430</f>
        <v>76.8</v>
      </c>
      <c r="BK429">
        <f>'Datastream-M'!BA430</f>
        <v>80.5</v>
      </c>
      <c r="BL429">
        <f>'Datastream-M'!BB430</f>
        <v>74.2</v>
      </c>
      <c r="BM429" s="26">
        <f>'Datastream-M'!BC430</f>
        <v>85.3</v>
      </c>
      <c r="BN429" s="26">
        <f>'Datastream-M'!BD430</f>
        <v>104.5</v>
      </c>
      <c r="BO429">
        <f>'Datastream-M'!AV429</f>
        <v>82.5</v>
      </c>
      <c r="BP429" s="38">
        <f t="shared" si="22"/>
        <v>85</v>
      </c>
      <c r="BQ429" s="30">
        <f t="shared" si="23"/>
        <v>12.004119494882008</v>
      </c>
      <c r="BR429" s="40">
        <f>'Datastream-M'!BJ430</f>
        <v>93.150499999999994</v>
      </c>
      <c r="BS429" s="32" t="str">
        <f>'Datastream-M'!BF430</f>
        <v>#NA</v>
      </c>
      <c r="BT429">
        <f>'Datastream-M'!BE430</f>
        <v>12.2</v>
      </c>
      <c r="BU429" s="40">
        <f>'Datastream-M'!CS430</f>
        <v>104.9</v>
      </c>
      <c r="BV429" s="40">
        <f>'Datastream-M'!CT430</f>
        <v>114.3</v>
      </c>
      <c r="BW429" s="40">
        <f>'Datastream-M'!CU430</f>
        <v>92.882900000000006</v>
      </c>
      <c r="BX429" s="41">
        <f>'Datastream-M'!BG430</f>
        <v>7.59</v>
      </c>
      <c r="BY429" s="41">
        <f>'Datastream-M'!BH430</f>
        <v>4.4800000000000004</v>
      </c>
      <c r="BZ429" s="40">
        <f>'Datastream-M'!BI430</f>
        <v>117.5</v>
      </c>
      <c r="CA429">
        <f>'Datastream-M'!BN430</f>
        <v>0.5</v>
      </c>
      <c r="CB429">
        <f>'Datastream-M'!BO430</f>
        <v>1.8</v>
      </c>
      <c r="CC429">
        <f>'Datastream-M'!BP430</f>
        <v>57.6</v>
      </c>
      <c r="CD429" t="str">
        <f>'Datastream-M'!BQ430</f>
        <v>#NA</v>
      </c>
      <c r="CE429" s="1">
        <v>-0.34986193607087313</v>
      </c>
      <c r="CF429" s="1">
        <v>-0.43096439564373046</v>
      </c>
      <c r="CH429" t="str">
        <f>'Datastream-M'!BR430</f>
        <v>#NA</v>
      </c>
      <c r="CI429">
        <f>'Datastream-M'!BS430</f>
        <v>98.5</v>
      </c>
      <c r="CJ429">
        <f>'Datastream-M'!BT430</f>
        <v>-31.1</v>
      </c>
      <c r="CK429">
        <f>'Datastream-M'!BU430</f>
        <v>-5.2</v>
      </c>
      <c r="CL429" t="str">
        <f>'Datastream-M'!BV430</f>
        <v>#NA</v>
      </c>
      <c r="CN429">
        <f>'Datastream-M'!BX430</f>
        <v>-25.2</v>
      </c>
      <c r="CO429">
        <f>'Datastream-M'!BY430</f>
        <v>-16.5</v>
      </c>
      <c r="CP429" s="40">
        <f>'Datastream-M'!BZ430</f>
        <v>-4</v>
      </c>
      <c r="CR429">
        <f>'Datastream-M'!CB430</f>
        <v>3.5</v>
      </c>
      <c r="CS429">
        <f>'Datastream-M'!CC430</f>
        <v>13.8</v>
      </c>
      <c r="CT429">
        <f>'Datastream-M'!CD430</f>
        <v>-11.1</v>
      </c>
      <c r="CU429">
        <f>'Datastream-M'!CE430</f>
        <v>37957</v>
      </c>
      <c r="CV429">
        <f>'Datastream-M'!CF430</f>
        <v>1664920</v>
      </c>
      <c r="CX429">
        <f>'Datastream-M'!CG430</f>
        <v>130.9</v>
      </c>
      <c r="CY429">
        <f>'Datastream-M'!CH430</f>
        <v>153</v>
      </c>
      <c r="CZ429">
        <f>'Datastream-M'!CI430</f>
        <v>119.9</v>
      </c>
      <c r="DA429">
        <f>'Datastream-M'!CJ430</f>
        <v>128.9</v>
      </c>
      <c r="DB429">
        <f>'Datastream-M'!CK430</f>
        <v>-29.1</v>
      </c>
      <c r="DC429">
        <f>'Datastream-M'!CL430</f>
        <v>-45.3</v>
      </c>
      <c r="DD429">
        <f>'Datastream-M'!CM430</f>
        <v>-31.1</v>
      </c>
      <c r="DE429">
        <f>'Datastream-M'!CN430</f>
        <v>64.7</v>
      </c>
      <c r="DF429">
        <f>'Datastream-M'!CO430</f>
        <v>67.5</v>
      </c>
      <c r="DG429">
        <f>'Datastream-M'!CP430</f>
        <v>75.5</v>
      </c>
      <c r="DH429">
        <f>'Datastream-M'!CQ430</f>
        <v>81.352516174000002</v>
      </c>
      <c r="DI429">
        <f>'Datastream-M'!CR430</f>
        <v>14.13</v>
      </c>
      <c r="DJ429">
        <f>'Datastream-M'!CV430</f>
        <v>9.27</v>
      </c>
      <c r="DK429">
        <f>'Datastream-M'!CW430</f>
        <v>5.73</v>
      </c>
      <c r="DL429">
        <f>'Datastream-M'!CX430</f>
        <v>156.9</v>
      </c>
      <c r="DM429">
        <f>'Datastream-M'!CY430</f>
        <v>178.3</v>
      </c>
      <c r="DO429">
        <f>'Datastream-M'!DA430</f>
        <v>-25.6</v>
      </c>
      <c r="DP429">
        <f>'Datastream-M'!DB430</f>
        <v>100.4</v>
      </c>
      <c r="DS429">
        <f>'Datastream-M'!DG430</f>
        <v>74.7</v>
      </c>
      <c r="DT429">
        <f>'Datastream-M'!DH430</f>
        <v>36.799999999999997</v>
      </c>
      <c r="DU429">
        <f>'Datastream-M'!DI430</f>
        <v>36.9</v>
      </c>
      <c r="DW429" s="19">
        <f>'[8]weltindexip-usd'!B309</f>
        <v>1.8707741085778411</v>
      </c>
      <c r="DY429">
        <v>0</v>
      </c>
      <c r="EA429" t="str">
        <f>'Datastream-M'!DM430</f>
        <v>#NA</v>
      </c>
      <c r="EB429">
        <f>'Datastream-M'!DN430</f>
        <v>12.377101</v>
      </c>
      <c r="EF429" s="1">
        <f>'Datastream-M'!DQ430</f>
        <v>69</v>
      </c>
    </row>
    <row r="430" spans="1:136">
      <c r="A430" s="3">
        <v>34957</v>
      </c>
      <c r="B430" t="str">
        <f>'Datastream-M'!B431</f>
        <v>#NA</v>
      </c>
      <c r="C430">
        <f>'Datastream-M'!C431</f>
        <v>89.4</v>
      </c>
      <c r="D430">
        <f>'Datastream-M'!D431</f>
        <v>85.2</v>
      </c>
      <c r="E430">
        <f>'Datastream-M'!E431</f>
        <v>93.8</v>
      </c>
      <c r="F430">
        <f>'Datastream-M'!F431</f>
        <v>60.6</v>
      </c>
      <c r="G430">
        <f>'Datastream-M'!G431</f>
        <v>1.3389409999999999</v>
      </c>
      <c r="H430">
        <f>'Datastream-M'!H431</f>
        <v>364</v>
      </c>
      <c r="I430">
        <f>'Datastream-M'!I431</f>
        <v>992.8</v>
      </c>
      <c r="J430">
        <f>'Datastream-M'!J431</f>
        <v>4.1950000000000003</v>
      </c>
      <c r="K430">
        <f>'Datastream-M'!K431</f>
        <v>6.6</v>
      </c>
      <c r="L430">
        <f>'Datastream-M'!L431</f>
        <v>2187</v>
      </c>
      <c r="M430">
        <f>'Datastream-M'!M431</f>
        <v>272191</v>
      </c>
      <c r="N430">
        <f>'Datastream-M'!N431</f>
        <v>69.7</v>
      </c>
      <c r="O430">
        <f>'Datastream-M'!O431</f>
        <v>1948</v>
      </c>
      <c r="P430">
        <f>'Datastream-M'!P431</f>
        <v>9.6</v>
      </c>
      <c r="Q430">
        <f>'Datastream-M'!Q431</f>
        <v>13.1</v>
      </c>
      <c r="R430">
        <f>'Datastream-M'!R431</f>
        <v>12.8</v>
      </c>
      <c r="S430" s="1">
        <f>'[2]Deutschland Monatsdaten'!C430</f>
        <v>-0.14388181504650396</v>
      </c>
      <c r="T430" s="1">
        <v>2.9365546761490862</v>
      </c>
      <c r="U430">
        <f>'Datastream-M'!BL431</f>
        <v>33.869999999999997</v>
      </c>
      <c r="V430" s="39">
        <f t="shared" si="18"/>
        <v>39.706916764361075</v>
      </c>
      <c r="W430">
        <f>'Datastream-M'!BM431</f>
        <v>29.45</v>
      </c>
      <c r="X430" s="39">
        <f t="shared" si="19"/>
        <v>35.481927710843372</v>
      </c>
      <c r="Y430">
        <f>'Datastream-M'!W431</f>
        <v>-36.1</v>
      </c>
      <c r="Z430">
        <f>'Datastream-M'!X431</f>
        <v>43.2</v>
      </c>
      <c r="AA430" s="42">
        <f>'Datastream-M'!Y431</f>
        <v>6.5</v>
      </c>
      <c r="AB430">
        <f>'Datastream-M'!Z431</f>
        <v>108.8</v>
      </c>
      <c r="AC430">
        <f>'Datastream-M'!AA431</f>
        <v>109.3</v>
      </c>
      <c r="AD430">
        <f>'Datastream-M'!AB431</f>
        <v>108.1</v>
      </c>
      <c r="AE430">
        <f>'Datastream-M'!AC431</f>
        <v>1.3389409999999999</v>
      </c>
      <c r="AF430">
        <f t="shared" si="20"/>
        <v>85.3</v>
      </c>
      <c r="AG430">
        <f t="shared" si="21"/>
        <v>83</v>
      </c>
      <c r="AH430">
        <f>'Datastream-M'!AD431</f>
        <v>75.900000000000006</v>
      </c>
      <c r="AI430">
        <f>'Datastream-M'!AE431</f>
        <v>-27</v>
      </c>
      <c r="AJ430">
        <f>'Datastream-M'!AF431</f>
        <v>102.76775000000001</v>
      </c>
      <c r="AK430">
        <f>'Datastream-M'!AG431</f>
        <v>16.690000000000001</v>
      </c>
      <c r="AL430">
        <f>'Datastream-M'!AH431</f>
        <v>75.400000000000006</v>
      </c>
      <c r="AM430">
        <f>'Datastream-M'!AI431</f>
        <v>43.2</v>
      </c>
      <c r="AN430">
        <f>'Datastream-M'!AJ431</f>
        <v>15.3</v>
      </c>
      <c r="AO430">
        <f>'Datastream-M'!AK431</f>
        <v>19.5</v>
      </c>
      <c r="AP430">
        <f>'Datastream-M'!AL431</f>
        <v>-5.8</v>
      </c>
      <c r="AQ430" s="2">
        <f>'Datastream-M'!AM431</f>
        <v>77.605699999999999</v>
      </c>
      <c r="AR430" s="2">
        <f>'Datastream-M'!AN431</f>
        <v>100.4174</v>
      </c>
      <c r="AS430">
        <f>'Datastream-M'!AO431</f>
        <v>19.3</v>
      </c>
      <c r="AT430">
        <f>'Datastream-M'!AP431</f>
        <v>97.8</v>
      </c>
      <c r="AU430">
        <f>'Datastream-M'!AQ431</f>
        <v>82.7</v>
      </c>
      <c r="AV430" s="19">
        <f>'[5]Deutschland Monatsdaten'!K430</f>
        <v>8.9996740661373043</v>
      </c>
      <c r="AW430" s="1">
        <f>'[5]Deutschland Monatsdaten'!J430</f>
        <v>0.2581950637113804</v>
      </c>
      <c r="AX430">
        <f>'Datastream-M'!AR431</f>
        <v>17.399999999999999</v>
      </c>
      <c r="AY430">
        <f>'Datastream-M'!AS431</f>
        <v>-10.3</v>
      </c>
      <c r="AZ430">
        <f>'Datastream-M'!AT431</f>
        <v>101.5</v>
      </c>
      <c r="BA430">
        <v>1446823.6</v>
      </c>
      <c r="BB430">
        <v>7825367.5999999996</v>
      </c>
      <c r="BC430">
        <v>10918004</v>
      </c>
      <c r="BD430">
        <v>1609539.2</v>
      </c>
      <c r="BE430">
        <f>'Datastream-M'!AU431</f>
        <v>101.04</v>
      </c>
      <c r="BF430">
        <f>'Datastream-M'!AV431</f>
        <v>83.2</v>
      </c>
      <c r="BG430">
        <f>'Datastream-M'!AW431</f>
        <v>102.5</v>
      </c>
      <c r="BH430" s="1">
        <f>'Datastream-M'!AX431</f>
        <v>34</v>
      </c>
      <c r="BI430" s="1">
        <f>'Datastream-M'!AY431</f>
        <v>40.700000000000003</v>
      </c>
      <c r="BJ430" s="1">
        <f>'Datastream-M'!AZ431</f>
        <v>75.2</v>
      </c>
      <c r="BK430">
        <f>'Datastream-M'!BA431</f>
        <v>79.3</v>
      </c>
      <c r="BL430">
        <f>'Datastream-M'!BB431</f>
        <v>72.400000000000006</v>
      </c>
      <c r="BM430" s="26">
        <f>'Datastream-M'!BC431</f>
        <v>85.4</v>
      </c>
      <c r="BN430" s="26">
        <f>'Datastream-M'!BD431</f>
        <v>104.1</v>
      </c>
      <c r="BO430">
        <f>'Datastream-M'!AV430</f>
        <v>83</v>
      </c>
      <c r="BP430" s="38">
        <f t="shared" si="22"/>
        <v>85.3</v>
      </c>
      <c r="BQ430" s="30">
        <f t="shared" si="23"/>
        <v>12.465075010773441</v>
      </c>
      <c r="BR430" s="40">
        <f>'Datastream-M'!BJ431</f>
        <v>92.915199999999999</v>
      </c>
      <c r="BS430" s="32" t="str">
        <f>'Datastream-M'!BF431</f>
        <v>#NA</v>
      </c>
      <c r="BT430">
        <f>'Datastream-M'!BE431</f>
        <v>14.9</v>
      </c>
      <c r="BU430" s="40">
        <f>'Datastream-M'!CS431</f>
        <v>104.9</v>
      </c>
      <c r="BV430" s="40">
        <f>'Datastream-M'!CT431</f>
        <v>114.1</v>
      </c>
      <c r="BW430" s="40">
        <f>'Datastream-M'!CU431</f>
        <v>92.593400000000003</v>
      </c>
      <c r="BX430" s="41">
        <f>'Datastream-M'!BG431</f>
        <v>7.79</v>
      </c>
      <c r="BY430" s="41">
        <f>'Datastream-M'!BH431</f>
        <v>5.27</v>
      </c>
      <c r="BZ430" s="40">
        <f>'Datastream-M'!BI431</f>
        <v>115.1</v>
      </c>
      <c r="CA430">
        <f>'Datastream-M'!BN431</f>
        <v>5.6</v>
      </c>
      <c r="CB430">
        <f>'Datastream-M'!BO431</f>
        <v>5.5</v>
      </c>
      <c r="CC430">
        <f>'Datastream-M'!BP431</f>
        <v>59.4</v>
      </c>
      <c r="CD430" t="str">
        <f>'Datastream-M'!BQ431</f>
        <v>#NA</v>
      </c>
      <c r="CE430" s="1">
        <v>-0.20784351890965114</v>
      </c>
      <c r="CF430" s="1">
        <v>-0.4981111697528422</v>
      </c>
      <c r="CH430" t="str">
        <f>'Datastream-M'!BR431</f>
        <v>#NA</v>
      </c>
      <c r="CI430">
        <f>'Datastream-M'!BS431</f>
        <v>97.9</v>
      </c>
      <c r="CJ430">
        <f>'Datastream-M'!BT431</f>
        <v>-33.200000000000003</v>
      </c>
      <c r="CK430">
        <f>'Datastream-M'!BU431</f>
        <v>-5.0999999999999996</v>
      </c>
      <c r="CL430" t="str">
        <f>'Datastream-M'!BV431</f>
        <v>#NA</v>
      </c>
      <c r="CN430">
        <f>'Datastream-M'!BX431</f>
        <v>-23.8</v>
      </c>
      <c r="CO430">
        <f>'Datastream-M'!BY431</f>
        <v>-20.8</v>
      </c>
      <c r="CP430" s="40">
        <f>'Datastream-M'!BZ431</f>
        <v>-2.8</v>
      </c>
      <c r="CR430">
        <f>'Datastream-M'!CB431</f>
        <v>3.6</v>
      </c>
      <c r="CS430">
        <f>'Datastream-M'!CC431</f>
        <v>10.1</v>
      </c>
      <c r="CT430">
        <f>'Datastream-M'!CD431</f>
        <v>-16.899999999999999</v>
      </c>
      <c r="CU430">
        <f>'Datastream-M'!CE431</f>
        <v>37962</v>
      </c>
      <c r="CV430">
        <f>'Datastream-M'!CF431</f>
        <v>1681438</v>
      </c>
      <c r="CX430">
        <f>'Datastream-M'!CG431</f>
        <v>134.9</v>
      </c>
      <c r="CY430">
        <f>'Datastream-M'!CH431</f>
        <v>153</v>
      </c>
      <c r="CZ430">
        <f>'Datastream-M'!CI431</f>
        <v>126.9</v>
      </c>
      <c r="DA430">
        <f>'Datastream-M'!CJ431</f>
        <v>132.30000000000001</v>
      </c>
      <c r="DB430">
        <f>'Datastream-M'!CK431</f>
        <v>-31.8</v>
      </c>
      <c r="DC430">
        <f>'Datastream-M'!CL431</f>
        <v>-46.5</v>
      </c>
      <c r="DD430">
        <f>'Datastream-M'!CM431</f>
        <v>-33.200000000000003</v>
      </c>
      <c r="DE430">
        <f>'Datastream-M'!CN431</f>
        <v>64</v>
      </c>
      <c r="DF430">
        <f>'Datastream-M'!CO431</f>
        <v>65.400000000000006</v>
      </c>
      <c r="DG430">
        <f>'Datastream-M'!CP431</f>
        <v>76.8</v>
      </c>
      <c r="DH430">
        <f>'Datastream-M'!CQ431</f>
        <v>86.260765075999998</v>
      </c>
      <c r="DI430">
        <f>'Datastream-M'!CR431</f>
        <v>12.05</v>
      </c>
      <c r="DJ430">
        <f>'Datastream-M'!CV431</f>
        <v>8.6300000000000008</v>
      </c>
      <c r="DK430">
        <f>'Datastream-M'!CW431</f>
        <v>5.58</v>
      </c>
      <c r="DL430">
        <f>'Datastream-M'!CX431</f>
        <v>161.69999999999999</v>
      </c>
      <c r="DM430">
        <f>'Datastream-M'!CY431</f>
        <v>178.3</v>
      </c>
      <c r="DO430">
        <f>'Datastream-M'!DA431</f>
        <v>-25.4</v>
      </c>
      <c r="DP430">
        <f>'Datastream-M'!DB431</f>
        <v>101.6</v>
      </c>
      <c r="DS430">
        <f>'Datastream-M'!DG431</f>
        <v>78.3</v>
      </c>
      <c r="DT430">
        <f>'Datastream-M'!DH431</f>
        <v>38</v>
      </c>
      <c r="DU430">
        <f>'Datastream-M'!DI431</f>
        <v>38.9</v>
      </c>
      <c r="DW430" s="19">
        <f>'[8]weltindexip-usd'!B310</f>
        <v>1.8684151627500838</v>
      </c>
      <c r="DY430">
        <v>0</v>
      </c>
      <c r="EA430" t="str">
        <f>'Datastream-M'!DM431</f>
        <v>#NA</v>
      </c>
      <c r="EB430">
        <f>'Datastream-M'!DN431</f>
        <v>12.468423</v>
      </c>
      <c r="EF430" s="1">
        <f>'Datastream-M'!DQ431</f>
        <v>70.400000000000006</v>
      </c>
    </row>
    <row r="431" spans="1:136">
      <c r="A431" s="3">
        <v>34987</v>
      </c>
      <c r="B431" t="str">
        <f>'Datastream-M'!B432</f>
        <v>#NA</v>
      </c>
      <c r="C431">
        <f>'Datastream-M'!C432</f>
        <v>88.3</v>
      </c>
      <c r="D431">
        <f>'Datastream-M'!D432</f>
        <v>83.9</v>
      </c>
      <c r="E431">
        <f>'Datastream-M'!E432</f>
        <v>93</v>
      </c>
      <c r="F431">
        <f>'Datastream-M'!F432</f>
        <v>58</v>
      </c>
      <c r="G431">
        <f>'Datastream-M'!G432</f>
        <v>1.3826639999999999</v>
      </c>
      <c r="H431">
        <f>'Datastream-M'!H432</f>
        <v>368.8</v>
      </c>
      <c r="I431">
        <f>'Datastream-M'!I432</f>
        <v>999.8</v>
      </c>
      <c r="J431">
        <f>'Datastream-M'!J432</f>
        <v>4.0940000000000003</v>
      </c>
      <c r="K431">
        <f>'Datastream-M'!K432</f>
        <v>6.6</v>
      </c>
      <c r="L431">
        <f>'Datastream-M'!L432</f>
        <v>2167.9</v>
      </c>
      <c r="M431">
        <f>'Datastream-M'!M432</f>
        <v>267454</v>
      </c>
      <c r="N431">
        <f>'Datastream-M'!N432</f>
        <v>68</v>
      </c>
      <c r="O431">
        <f>'Datastream-M'!O432</f>
        <v>1878</v>
      </c>
      <c r="P431">
        <f>'Datastream-M'!P432</f>
        <v>9.6999999999999993</v>
      </c>
      <c r="Q431">
        <f>'Datastream-M'!Q432</f>
        <v>11.2</v>
      </c>
      <c r="R431">
        <f>'Datastream-M'!R432</f>
        <v>14.4</v>
      </c>
      <c r="S431" s="1">
        <f>'[2]Deutschland Monatsdaten'!C431</f>
        <v>-0.15248273036282894</v>
      </c>
      <c r="T431" s="1">
        <v>2.9234609268029241</v>
      </c>
      <c r="U431">
        <f>'Datastream-M'!BL432</f>
        <v>32.299999999999997</v>
      </c>
      <c r="V431" s="39">
        <f t="shared" si="18"/>
        <v>37.822014051522238</v>
      </c>
      <c r="W431">
        <f>'Datastream-M'!BM432</f>
        <v>28.6</v>
      </c>
      <c r="X431" s="39">
        <f t="shared" si="19"/>
        <v>34.375</v>
      </c>
      <c r="Y431">
        <f>'Datastream-M'!W432</f>
        <v>-36.299999999999997</v>
      </c>
      <c r="Z431">
        <f>'Datastream-M'!X432</f>
        <v>41.8</v>
      </c>
      <c r="AA431" s="42">
        <f>'Datastream-M'!Y432</f>
        <v>6.1</v>
      </c>
      <c r="AB431">
        <f>'Datastream-M'!Z432</f>
        <v>110.2</v>
      </c>
      <c r="AC431">
        <f>'Datastream-M'!AA432</f>
        <v>110.8</v>
      </c>
      <c r="AD431">
        <f>'Datastream-M'!AB432</f>
        <v>109.7</v>
      </c>
      <c r="AE431">
        <f>'Datastream-M'!AC432</f>
        <v>1.3826639999999999</v>
      </c>
      <c r="AF431">
        <f t="shared" si="20"/>
        <v>85.40000000000002</v>
      </c>
      <c r="AG431">
        <f t="shared" si="21"/>
        <v>83.2</v>
      </c>
      <c r="AH431">
        <f>'Datastream-M'!AD432</f>
        <v>74.3</v>
      </c>
      <c r="AI431">
        <f>'Datastream-M'!AE432</f>
        <v>-25.2</v>
      </c>
      <c r="AJ431">
        <f>'Datastream-M'!AF432</f>
        <v>103.030303</v>
      </c>
      <c r="AK431">
        <f>'Datastream-M'!AG432</f>
        <v>16.190000000000001</v>
      </c>
      <c r="AL431">
        <f>'Datastream-M'!AH432</f>
        <v>75.400000000000006</v>
      </c>
      <c r="AM431">
        <f>'Datastream-M'!AI432</f>
        <v>41.8</v>
      </c>
      <c r="AN431">
        <f>'Datastream-M'!AJ432</f>
        <v>12.6</v>
      </c>
      <c r="AO431">
        <f>'Datastream-M'!AK432</f>
        <v>20.100000000000001</v>
      </c>
      <c r="AP431">
        <f>'Datastream-M'!AL432</f>
        <v>-8</v>
      </c>
      <c r="AQ431" s="2">
        <f>'Datastream-M'!AM432</f>
        <v>77.505600000000001</v>
      </c>
      <c r="AR431" s="2">
        <f>'Datastream-M'!AN432</f>
        <v>100.1662</v>
      </c>
      <c r="AS431">
        <f>'Datastream-M'!AO432</f>
        <v>15.3</v>
      </c>
      <c r="AT431">
        <f>'Datastream-M'!AP432</f>
        <v>97.7</v>
      </c>
      <c r="AU431">
        <f>'Datastream-M'!AQ432</f>
        <v>81.3</v>
      </c>
      <c r="AV431" s="19">
        <f>'[5]Deutschland Monatsdaten'!K431</f>
        <v>9.0262631891146459</v>
      </c>
      <c r="AW431" s="1">
        <f>'[5]Deutschland Monatsdaten'!J431</f>
        <v>4.8290887280233494E-2</v>
      </c>
      <c r="AX431">
        <f>'Datastream-M'!AR432</f>
        <v>9.8000000000000007</v>
      </c>
      <c r="AY431">
        <f>'Datastream-M'!AS432</f>
        <v>-10.5</v>
      </c>
      <c r="AZ431">
        <f>'Datastream-M'!AT432</f>
        <v>101.4</v>
      </c>
      <c r="BA431">
        <v>1540239.7</v>
      </c>
      <c r="BB431">
        <v>8686572.8000000007</v>
      </c>
      <c r="BC431">
        <v>10991681</v>
      </c>
      <c r="BD431">
        <v>872398.93</v>
      </c>
      <c r="BE431">
        <f>'Datastream-M'!AU432</f>
        <v>102.65</v>
      </c>
      <c r="BF431">
        <f>'Datastream-M'!AV432</f>
        <v>82.7</v>
      </c>
      <c r="BG431">
        <f>'Datastream-M'!AW432</f>
        <v>104</v>
      </c>
      <c r="BH431" s="1">
        <f>'Datastream-M'!AX432</f>
        <v>32.799999999999997</v>
      </c>
      <c r="BI431" s="1">
        <f>'Datastream-M'!AY432</f>
        <v>39.700000000000003</v>
      </c>
      <c r="BJ431" s="1">
        <f>'Datastream-M'!AZ432</f>
        <v>75.3</v>
      </c>
      <c r="BK431">
        <f>'Datastream-M'!BA432</f>
        <v>80.3</v>
      </c>
      <c r="BL431">
        <f>'Datastream-M'!BB432</f>
        <v>71.900000000000006</v>
      </c>
      <c r="BM431" s="26">
        <f>'Datastream-M'!BC432</f>
        <v>85.1</v>
      </c>
      <c r="BN431" s="26">
        <f>'Datastream-M'!BD432</f>
        <v>105.6</v>
      </c>
      <c r="BO431">
        <f>'Datastream-M'!AV431</f>
        <v>83.2</v>
      </c>
      <c r="BP431" s="38">
        <f t="shared" si="22"/>
        <v>85.4</v>
      </c>
      <c r="BQ431" s="30">
        <f t="shared" si="23"/>
        <v>11.7092800564707</v>
      </c>
      <c r="BR431" s="40">
        <f>'Datastream-M'!BJ432</f>
        <v>94.600999999999999</v>
      </c>
      <c r="BS431" s="32" t="str">
        <f>'Datastream-M'!BF432</f>
        <v>#NA</v>
      </c>
      <c r="BT431">
        <f>'Datastream-M'!BE432</f>
        <v>13.6</v>
      </c>
      <c r="BU431" s="40">
        <f>'Datastream-M'!CS432</f>
        <v>105.9</v>
      </c>
      <c r="BV431" s="40">
        <f>'Datastream-M'!CT432</f>
        <v>116.3</v>
      </c>
      <c r="BW431" s="40">
        <f>'Datastream-M'!CU432</f>
        <v>94.246499999999997</v>
      </c>
      <c r="BX431" s="41">
        <f>'Datastream-M'!BG432</f>
        <v>7.77</v>
      </c>
      <c r="BY431" s="41">
        <f>'Datastream-M'!BH432</f>
        <v>5.19</v>
      </c>
      <c r="BZ431" s="40">
        <f>'Datastream-M'!BI432</f>
        <v>116.7</v>
      </c>
      <c r="CA431">
        <f>'Datastream-M'!BN432</f>
        <v>0.1</v>
      </c>
      <c r="CB431">
        <f>'Datastream-M'!BO432</f>
        <v>1.6</v>
      </c>
      <c r="CC431">
        <f>'Datastream-M'!BP432</f>
        <v>56.8</v>
      </c>
      <c r="CD431" t="str">
        <f>'Datastream-M'!BQ432</f>
        <v>#NA</v>
      </c>
      <c r="CE431" s="1">
        <v>-0.58880850056399048</v>
      </c>
      <c r="CF431" s="1">
        <v>-0.64166523955002308</v>
      </c>
      <c r="CH431" t="str">
        <f>'Datastream-M'!BR432</f>
        <v>#NA</v>
      </c>
      <c r="CI431">
        <f>'Datastream-M'!BS432</f>
        <v>97.5</v>
      </c>
      <c r="CJ431">
        <f>'Datastream-M'!BT432</f>
        <v>-37.5</v>
      </c>
      <c r="CK431">
        <f>'Datastream-M'!BU432</f>
        <v>-6.1</v>
      </c>
      <c r="CL431" t="str">
        <f>'Datastream-M'!BV432</f>
        <v>#NA</v>
      </c>
      <c r="CN431">
        <f>'Datastream-M'!BX432</f>
        <v>-21.2</v>
      </c>
      <c r="CO431">
        <f>'Datastream-M'!BY432</f>
        <v>-24.6</v>
      </c>
      <c r="CP431" s="40">
        <f>'Datastream-M'!BZ432</f>
        <v>-5.5</v>
      </c>
      <c r="CR431">
        <f>'Datastream-M'!CB432</f>
        <v>-0.7</v>
      </c>
      <c r="CS431">
        <f>'Datastream-M'!CC432</f>
        <v>6.5</v>
      </c>
      <c r="CT431">
        <f>'Datastream-M'!CD432</f>
        <v>-23.6</v>
      </c>
      <c r="CU431">
        <f>'Datastream-M'!CE432</f>
        <v>38006</v>
      </c>
      <c r="CV431">
        <f>'Datastream-M'!CF432</f>
        <v>1687708</v>
      </c>
      <c r="CX431">
        <f>'Datastream-M'!CG432</f>
        <v>129.1</v>
      </c>
      <c r="CY431">
        <f>'Datastream-M'!CH432</f>
        <v>153.30000000000001</v>
      </c>
      <c r="CZ431">
        <f>'Datastream-M'!CI432</f>
        <v>116.5</v>
      </c>
      <c r="DA431">
        <f>'Datastream-M'!CJ432</f>
        <v>127.3</v>
      </c>
      <c r="DB431">
        <f>'Datastream-M'!CK432</f>
        <v>-34.6</v>
      </c>
      <c r="DC431">
        <f>'Datastream-M'!CL432</f>
        <v>-49</v>
      </c>
      <c r="DD431">
        <f>'Datastream-M'!CM432</f>
        <v>-37.5</v>
      </c>
      <c r="DE431">
        <f>'Datastream-M'!CN432</f>
        <v>63.2</v>
      </c>
      <c r="DF431">
        <f>'Datastream-M'!CO432</f>
        <v>64.8</v>
      </c>
      <c r="DG431">
        <f>'Datastream-M'!CP432</f>
        <v>73</v>
      </c>
      <c r="DH431">
        <f>'Datastream-M'!CQ432</f>
        <v>75.796798706000004</v>
      </c>
      <c r="DI431">
        <f>'Datastream-M'!CR432</f>
        <v>15.34</v>
      </c>
      <c r="DJ431">
        <f>'Datastream-M'!CV432</f>
        <v>8.52</v>
      </c>
      <c r="DK431">
        <f>'Datastream-M'!CW432</f>
        <v>5.47</v>
      </c>
      <c r="DL431">
        <f>'Datastream-M'!CX432</f>
        <v>154.69999999999999</v>
      </c>
      <c r="DM431">
        <f>'Datastream-M'!CY432</f>
        <v>178.4</v>
      </c>
      <c r="DO431">
        <f>'Datastream-M'!DA432</f>
        <v>-26.3</v>
      </c>
      <c r="DP431">
        <f>'Datastream-M'!DB432</f>
        <v>96.8</v>
      </c>
      <c r="DS431">
        <f>'Datastream-M'!DG432</f>
        <v>74.900000000000006</v>
      </c>
      <c r="DT431">
        <f>'Datastream-M'!DH432</f>
        <v>36.1</v>
      </c>
      <c r="DU431">
        <f>'Datastream-M'!DI432</f>
        <v>38.299999999999997</v>
      </c>
      <c r="DW431" s="19">
        <f>'[8]weltindexip-usd'!B311</f>
        <v>1.8665391003835563</v>
      </c>
      <c r="DY431">
        <v>0</v>
      </c>
      <c r="EA431" t="str">
        <f>'Datastream-M'!DM432</f>
        <v>#NA</v>
      </c>
      <c r="EB431">
        <f>'Datastream-M'!DN432</f>
        <v>12.824514000000001</v>
      </c>
      <c r="EF431" s="1">
        <f>'Datastream-M'!DQ432</f>
        <v>68.599999999999994</v>
      </c>
    </row>
    <row r="432" spans="1:136">
      <c r="A432" s="3">
        <v>35018</v>
      </c>
      <c r="B432" t="str">
        <f>'Datastream-M'!B433</f>
        <v>#NA</v>
      </c>
      <c r="C432">
        <f>'Datastream-M'!C433</f>
        <v>88.5</v>
      </c>
      <c r="D432">
        <f>'Datastream-M'!D433</f>
        <v>83.5</v>
      </c>
      <c r="E432">
        <f>'Datastream-M'!E433</f>
        <v>93.7</v>
      </c>
      <c r="F432">
        <f>'Datastream-M'!F433</f>
        <v>59.2</v>
      </c>
      <c r="G432">
        <f>'Datastream-M'!G433</f>
        <v>1.37975</v>
      </c>
      <c r="H432">
        <f>'Datastream-M'!H433</f>
        <v>391.3</v>
      </c>
      <c r="I432">
        <f>'Datastream-M'!I433</f>
        <v>1008.9</v>
      </c>
      <c r="J432">
        <f>'Datastream-M'!J433</f>
        <v>4.0090000000000003</v>
      </c>
      <c r="K432">
        <f>'Datastream-M'!K433</f>
        <v>6.3</v>
      </c>
      <c r="L432">
        <f>'Datastream-M'!L433</f>
        <v>2242.8000000000002</v>
      </c>
      <c r="M432">
        <f>'Datastream-M'!M433</f>
        <v>262242</v>
      </c>
      <c r="N432">
        <f>'Datastream-M'!N433</f>
        <v>68.5</v>
      </c>
      <c r="O432">
        <f>'Datastream-M'!O433</f>
        <v>1939</v>
      </c>
      <c r="P432">
        <f>'Datastream-M'!P433</f>
        <v>9.6999999999999993</v>
      </c>
      <c r="Q432">
        <f>'Datastream-M'!Q433</f>
        <v>8.6999999999999993</v>
      </c>
      <c r="R432">
        <f>'Datastream-M'!R433</f>
        <v>14.8</v>
      </c>
      <c r="S432" s="1">
        <f>'[2]Deutschland Monatsdaten'!C432</f>
        <v>-0.25235154433679474</v>
      </c>
      <c r="T432" s="1">
        <v>2.9365684378826891</v>
      </c>
      <c r="U432">
        <f>'Datastream-M'!BL433</f>
        <v>31.92</v>
      </c>
      <c r="V432" s="39">
        <f t="shared" si="18"/>
        <v>37.508813160987081</v>
      </c>
      <c r="W432">
        <f>'Datastream-M'!BM433</f>
        <v>27.91</v>
      </c>
      <c r="X432" s="39">
        <f t="shared" si="19"/>
        <v>33.748488512696497</v>
      </c>
      <c r="Y432">
        <f>'Datastream-M'!W433</f>
        <v>-40.799999999999997</v>
      </c>
      <c r="Z432">
        <f>'Datastream-M'!X433</f>
        <v>41.4</v>
      </c>
      <c r="AA432" s="42">
        <f>'Datastream-M'!Y433</f>
        <v>4.4000000000000004</v>
      </c>
      <c r="AB432">
        <f>'Datastream-M'!Z433</f>
        <v>109.8</v>
      </c>
      <c r="AC432">
        <f>'Datastream-M'!AA433</f>
        <v>110.4</v>
      </c>
      <c r="AD432">
        <f>'Datastream-M'!AB433</f>
        <v>109.3</v>
      </c>
      <c r="AE432">
        <f>'Datastream-M'!AC433</f>
        <v>1.37975</v>
      </c>
      <c r="AF432">
        <f t="shared" si="20"/>
        <v>85.09999999999998</v>
      </c>
      <c r="AG432">
        <f t="shared" si="21"/>
        <v>82.699999999999989</v>
      </c>
      <c r="AH432">
        <f>'Datastream-M'!AD433</f>
        <v>75</v>
      </c>
      <c r="AI432">
        <f>'Datastream-M'!AE433</f>
        <v>-26.7</v>
      </c>
      <c r="AJ432">
        <f>'Datastream-M'!AF433</f>
        <v>102.909091</v>
      </c>
      <c r="AK432">
        <f>'Datastream-M'!AG433</f>
        <v>16.91</v>
      </c>
      <c r="AL432">
        <f>'Datastream-M'!AH433</f>
        <v>75.5</v>
      </c>
      <c r="AM432">
        <f>'Datastream-M'!AI433</f>
        <v>41.4</v>
      </c>
      <c r="AN432">
        <f>'Datastream-M'!AJ433</f>
        <v>14.5</v>
      </c>
      <c r="AO432">
        <f>'Datastream-M'!AK433</f>
        <v>20.8</v>
      </c>
      <c r="AP432">
        <f>'Datastream-M'!AL433</f>
        <v>-5</v>
      </c>
      <c r="AQ432" s="2">
        <f>'Datastream-M'!AM433</f>
        <v>77.403999999999996</v>
      </c>
      <c r="AR432" s="2">
        <f>'Datastream-M'!AN433</f>
        <v>99.913300000000007</v>
      </c>
      <c r="AS432">
        <f>'Datastream-M'!AO433</f>
        <v>21.2</v>
      </c>
      <c r="AT432">
        <f>'Datastream-M'!AP433</f>
        <v>80.3</v>
      </c>
      <c r="AU432">
        <f>'Datastream-M'!AQ433</f>
        <v>80.900000000000006</v>
      </c>
      <c r="AV432" s="19">
        <f>'[5]Deutschland Monatsdaten'!K432</f>
        <v>9.0633336888058871</v>
      </c>
      <c r="AW432" s="1">
        <f>'[5]Deutschland Monatsdaten'!J432</f>
        <v>-2.4370596145697494E-2</v>
      </c>
      <c r="AX432">
        <f>'Datastream-M'!AR433</f>
        <v>-6.5</v>
      </c>
      <c r="AY432">
        <f>'Datastream-M'!AS433</f>
        <v>-10.5</v>
      </c>
      <c r="AZ432">
        <f>'Datastream-M'!AT433</f>
        <v>101.4</v>
      </c>
      <c r="BA432">
        <v>1485678.7</v>
      </c>
      <c r="BB432">
        <v>9101994.1999999993</v>
      </c>
      <c r="BC432">
        <v>10962362</v>
      </c>
      <c r="BD432">
        <v>870282.18</v>
      </c>
      <c r="BE432">
        <f>'Datastream-M'!AU433</f>
        <v>102.34</v>
      </c>
      <c r="BF432">
        <f>'Datastream-M'!AV433</f>
        <v>82.7</v>
      </c>
      <c r="BG432">
        <f>'Datastream-M'!AW433</f>
        <v>102</v>
      </c>
      <c r="BH432" s="1">
        <f>'Datastream-M'!AX433</f>
        <v>33.9</v>
      </c>
      <c r="BI432" s="1">
        <f>'Datastream-M'!AY433</f>
        <v>40.9</v>
      </c>
      <c r="BJ432" s="1">
        <f>'Datastream-M'!AZ433</f>
        <v>76.900000000000006</v>
      </c>
      <c r="BK432">
        <f>'Datastream-M'!BA433</f>
        <v>81.3</v>
      </c>
      <c r="BL432">
        <f>'Datastream-M'!BB433</f>
        <v>73.900000000000006</v>
      </c>
      <c r="BM432" s="26">
        <f>'Datastream-M'!BC433</f>
        <v>85.1</v>
      </c>
      <c r="BN432" s="26">
        <f>'Datastream-M'!BD433</f>
        <v>104.5</v>
      </c>
      <c r="BO432">
        <f>'Datastream-M'!AV432</f>
        <v>82.7</v>
      </c>
      <c r="BP432" s="38">
        <f t="shared" si="22"/>
        <v>85.1</v>
      </c>
      <c r="BQ432" s="30">
        <f t="shared" si="23"/>
        <v>12.255843449900343</v>
      </c>
      <c r="BR432" s="40">
        <f>'Datastream-M'!BJ433</f>
        <v>95.191900000000004</v>
      </c>
      <c r="BS432" s="32" t="str">
        <f>'Datastream-M'!BF433</f>
        <v>#NA</v>
      </c>
      <c r="BT432">
        <f>'Datastream-M'!BE433</f>
        <v>9.1</v>
      </c>
      <c r="BU432" s="40">
        <f>'Datastream-M'!CS433</f>
        <v>105.2</v>
      </c>
      <c r="BV432" s="40">
        <f>'Datastream-M'!CT433</f>
        <v>116.3</v>
      </c>
      <c r="BW432" s="40">
        <f>'Datastream-M'!CU433</f>
        <v>94.8262</v>
      </c>
      <c r="BX432" s="41">
        <f>'Datastream-M'!BG433</f>
        <v>8.02</v>
      </c>
      <c r="BY432" s="41">
        <f>'Datastream-M'!BH433</f>
        <v>5.27</v>
      </c>
      <c r="BZ432" s="40">
        <f>'Datastream-M'!BI433</f>
        <v>121</v>
      </c>
      <c r="CA432">
        <f>'Datastream-M'!BN433</f>
        <v>2</v>
      </c>
      <c r="CB432">
        <f>'Datastream-M'!BO433</f>
        <v>3.4</v>
      </c>
      <c r="CC432">
        <f>'Datastream-M'!BP433</f>
        <v>58.1</v>
      </c>
      <c r="CD432" t="str">
        <f>'Datastream-M'!BQ433</f>
        <v>#NA</v>
      </c>
      <c r="CE432" s="1">
        <v>-0.88678093564378102</v>
      </c>
      <c r="CF432" s="1">
        <v>-0.33975078701218286</v>
      </c>
      <c r="CH432" t="str">
        <f>'Datastream-M'!BR433</f>
        <v>#NA</v>
      </c>
      <c r="CI432">
        <f>'Datastream-M'!BS433</f>
        <v>98.3</v>
      </c>
      <c r="CJ432">
        <f>'Datastream-M'!BT433</f>
        <v>-37.9</v>
      </c>
      <c r="CK432">
        <f>'Datastream-M'!BU433</f>
        <v>-5.9</v>
      </c>
      <c r="CL432" t="str">
        <f>'Datastream-M'!BV433</f>
        <v>#NA</v>
      </c>
      <c r="CN432">
        <f>'Datastream-M'!BX433</f>
        <v>-20.9</v>
      </c>
      <c r="CO432">
        <f>'Datastream-M'!BY433</f>
        <v>-27</v>
      </c>
      <c r="CP432" s="40">
        <f>'Datastream-M'!BZ433</f>
        <v>-4.4000000000000004</v>
      </c>
      <c r="CR432">
        <f>'Datastream-M'!CB433</f>
        <v>-11.5</v>
      </c>
      <c r="CS432">
        <f>'Datastream-M'!CC433</f>
        <v>0.1</v>
      </c>
      <c r="CT432">
        <f>'Datastream-M'!CD433</f>
        <v>-24.5</v>
      </c>
      <c r="CU432">
        <f>'Datastream-M'!CE433</f>
        <v>38003</v>
      </c>
      <c r="CV432">
        <f>'Datastream-M'!CF433</f>
        <v>1702330</v>
      </c>
      <c r="CX432">
        <f>'Datastream-M'!CG433</f>
        <v>137.6</v>
      </c>
      <c r="CY432">
        <f>'Datastream-M'!CH433</f>
        <v>154</v>
      </c>
      <c r="CZ432">
        <f>'Datastream-M'!CI433</f>
        <v>144.4</v>
      </c>
      <c r="DA432">
        <f>'Datastream-M'!CJ433</f>
        <v>122.9</v>
      </c>
      <c r="DB432">
        <f>'Datastream-M'!CK433</f>
        <v>-35.6</v>
      </c>
      <c r="DC432">
        <f>'Datastream-M'!CL433</f>
        <v>-49.8</v>
      </c>
      <c r="DD432">
        <f>'Datastream-M'!CM433</f>
        <v>-37.9</v>
      </c>
      <c r="DE432">
        <f>'Datastream-M'!CN433</f>
        <v>64.2</v>
      </c>
      <c r="DF432">
        <f>'Datastream-M'!CO433</f>
        <v>66.2</v>
      </c>
      <c r="DG432">
        <f>'Datastream-M'!CP433</f>
        <v>73.8</v>
      </c>
      <c r="DH432">
        <f>'Datastream-M'!CQ433</f>
        <v>74.949226378999995</v>
      </c>
      <c r="DI432">
        <f>'Datastream-M'!CR433</f>
        <v>16.37</v>
      </c>
      <c r="DJ432">
        <f>'Datastream-M'!CV433</f>
        <v>8.56</v>
      </c>
      <c r="DK432">
        <f>'Datastream-M'!CW433</f>
        <v>5.67</v>
      </c>
      <c r="DL432">
        <f>'Datastream-M'!CX433</f>
        <v>165</v>
      </c>
      <c r="DM432">
        <f>'Datastream-M'!CY433</f>
        <v>179.3</v>
      </c>
      <c r="DO432">
        <f>'Datastream-M'!DA433</f>
        <v>-24</v>
      </c>
      <c r="DP432">
        <f>'Datastream-M'!DB433</f>
        <v>101.6</v>
      </c>
      <c r="DS432">
        <f>'Datastream-M'!DG433</f>
        <v>81.900000000000006</v>
      </c>
      <c r="DT432">
        <f>'Datastream-M'!DH433</f>
        <v>37.5</v>
      </c>
      <c r="DU432">
        <f>'Datastream-M'!DI433</f>
        <v>38.6</v>
      </c>
      <c r="DW432" s="19">
        <f>'[8]weltindexip-usd'!B312</f>
        <v>1.8759953025791485</v>
      </c>
      <c r="DY432">
        <v>0</v>
      </c>
      <c r="EA432" t="str">
        <f>'Datastream-M'!DM433</f>
        <v>#NA</v>
      </c>
      <c r="EB432">
        <f>'Datastream-M'!DN433</f>
        <v>13.188129999999999</v>
      </c>
      <c r="EF432" s="1">
        <f>'Datastream-M'!DQ433</f>
        <v>69</v>
      </c>
    </row>
    <row r="433" spans="1:136">
      <c r="A433" s="3">
        <v>35048</v>
      </c>
      <c r="B433" t="str">
        <f>'Datastream-M'!B434</f>
        <v>#NA</v>
      </c>
      <c r="C433">
        <f>'Datastream-M'!C434</f>
        <v>87.2</v>
      </c>
      <c r="D433">
        <f>'Datastream-M'!D434</f>
        <v>82.7</v>
      </c>
      <c r="E433">
        <f>'Datastream-M'!E434</f>
        <v>92</v>
      </c>
      <c r="F433">
        <f>'Datastream-M'!F434</f>
        <v>60.1</v>
      </c>
      <c r="G433">
        <f>'Datastream-M'!G434</f>
        <v>1.358039</v>
      </c>
      <c r="H433">
        <f>'Datastream-M'!H434</f>
        <v>405</v>
      </c>
      <c r="I433">
        <f>'Datastream-M'!I434</f>
        <v>1011.3</v>
      </c>
      <c r="J433">
        <f>'Datastream-M'!J434</f>
        <v>3.9380000000000002</v>
      </c>
      <c r="K433">
        <f>'Datastream-M'!K434</f>
        <v>6.1</v>
      </c>
      <c r="L433">
        <f>'Datastream-M'!L434</f>
        <v>2253.9</v>
      </c>
      <c r="M433">
        <f>'Datastream-M'!M434</f>
        <v>232875</v>
      </c>
      <c r="N433">
        <f>'Datastream-M'!N434</f>
        <v>68.599999999999994</v>
      </c>
      <c r="O433">
        <f>'Datastream-M'!O434</f>
        <v>2174</v>
      </c>
      <c r="P433">
        <f>'Datastream-M'!P434</f>
        <v>9.9</v>
      </c>
      <c r="Q433">
        <f>'Datastream-M'!Q434</f>
        <v>13</v>
      </c>
      <c r="R433">
        <f>'Datastream-M'!R434</f>
        <v>13.5</v>
      </c>
      <c r="S433" s="1">
        <f>'[2]Deutschland Monatsdaten'!C433</f>
        <v>-0.24298619382483594</v>
      </c>
      <c r="T433" s="1">
        <v>2.9644321722652123</v>
      </c>
      <c r="U433">
        <f>'Datastream-M'!BL434</f>
        <v>33</v>
      </c>
      <c r="V433" s="39">
        <f t="shared" ref="V433:V496" si="24">U433/BP433*100</f>
        <v>38.777908343125738</v>
      </c>
      <c r="W433">
        <f>'Datastream-M'!BM434</f>
        <v>29.09</v>
      </c>
      <c r="X433" s="39">
        <f t="shared" ref="X433:X496" si="25">W433/BO433*100</f>
        <v>35.17533252720677</v>
      </c>
      <c r="Y433">
        <f>'Datastream-M'!W434</f>
        <v>-40.700000000000003</v>
      </c>
      <c r="Z433">
        <f>'Datastream-M'!X434</f>
        <v>44.2</v>
      </c>
      <c r="AA433" s="42">
        <f>'Datastream-M'!Y434</f>
        <v>7.4</v>
      </c>
      <c r="AB433">
        <f>'Datastream-M'!Z434</f>
        <v>108.7</v>
      </c>
      <c r="AC433">
        <f>'Datastream-M'!AA434</f>
        <v>109.2</v>
      </c>
      <c r="AD433">
        <f>'Datastream-M'!AB434</f>
        <v>108.1</v>
      </c>
      <c r="AE433">
        <f>'Datastream-M'!AC434</f>
        <v>1.358039</v>
      </c>
      <c r="AF433">
        <f t="shared" si="20"/>
        <v>85.1</v>
      </c>
      <c r="AG433">
        <f t="shared" si="21"/>
        <v>82.7</v>
      </c>
      <c r="AH433">
        <f>'Datastream-M'!AD434</f>
        <v>74.5</v>
      </c>
      <c r="AI433">
        <f>'Datastream-M'!AE434</f>
        <v>-30.3</v>
      </c>
      <c r="AJ433">
        <f>'Datastream-M'!AF434</f>
        <v>102.536232</v>
      </c>
      <c r="AK433">
        <f>'Datastream-M'!AG434</f>
        <v>18.239999999999998</v>
      </c>
      <c r="AL433">
        <f>'Datastream-M'!AH434</f>
        <v>75.400000000000006</v>
      </c>
      <c r="AM433">
        <f>'Datastream-M'!AI434</f>
        <v>44.2</v>
      </c>
      <c r="AN433">
        <f>'Datastream-M'!AJ434</f>
        <v>14.6</v>
      </c>
      <c r="AO433">
        <f>'Datastream-M'!AK434</f>
        <v>20.9</v>
      </c>
      <c r="AP433">
        <f>'Datastream-M'!AL434</f>
        <v>-6.4</v>
      </c>
      <c r="AQ433" s="2">
        <f>'Datastream-M'!AM434</f>
        <v>77.303799999999995</v>
      </c>
      <c r="AR433" s="2">
        <f>'Datastream-M'!AN434</f>
        <v>99.662000000000006</v>
      </c>
      <c r="AS433">
        <f>'Datastream-M'!AO434</f>
        <v>28</v>
      </c>
      <c r="AT433">
        <f>'Datastream-M'!AP434</f>
        <v>48.9</v>
      </c>
      <c r="AU433">
        <f>'Datastream-M'!AQ434</f>
        <v>79.8</v>
      </c>
      <c r="AV433" s="19">
        <f>'[5]Deutschland Monatsdaten'!K433</f>
        <v>9.096041599674324</v>
      </c>
      <c r="AW433" s="1">
        <f>'[5]Deutschland Monatsdaten'!J433</f>
        <v>-0.10123485524260367</v>
      </c>
      <c r="AX433">
        <f>'Datastream-M'!AR434</f>
        <v>-9.1</v>
      </c>
      <c r="AY433">
        <f>'Datastream-M'!AS434</f>
        <v>-11.8</v>
      </c>
      <c r="AZ433">
        <f>'Datastream-M'!AT434</f>
        <v>99.8</v>
      </c>
      <c r="BA433">
        <v>1745795.4</v>
      </c>
      <c r="BB433">
        <v>8853226.3000000007</v>
      </c>
      <c r="BC433">
        <v>21081776</v>
      </c>
      <c r="BD433">
        <v>2388720.9</v>
      </c>
      <c r="BE433">
        <f>'Datastream-M'!AU434</f>
        <v>101.6</v>
      </c>
      <c r="BF433">
        <f>'Datastream-M'!AV434</f>
        <v>83</v>
      </c>
      <c r="BG433">
        <f>'Datastream-M'!AW434</f>
        <v>102.1</v>
      </c>
      <c r="BH433" s="1">
        <f>'Datastream-M'!AX434</f>
        <v>35.9</v>
      </c>
      <c r="BI433" s="1">
        <f>'Datastream-M'!AY434</f>
        <v>42.4</v>
      </c>
      <c r="BJ433" s="1">
        <f>'Datastream-M'!AZ434</f>
        <v>75.7</v>
      </c>
      <c r="BK433">
        <f>'Datastream-M'!BA434</f>
        <v>79.7</v>
      </c>
      <c r="BL433">
        <f>'Datastream-M'!BB434</f>
        <v>72.900000000000006</v>
      </c>
      <c r="BM433" s="26">
        <f>'Datastream-M'!BC434</f>
        <v>85.1</v>
      </c>
      <c r="BN433" s="26">
        <f>'Datastream-M'!BD434</f>
        <v>104.5</v>
      </c>
      <c r="BO433">
        <f>'Datastream-M'!AV433</f>
        <v>82.7</v>
      </c>
      <c r="BP433" s="38">
        <f t="shared" si="22"/>
        <v>85.1</v>
      </c>
      <c r="BQ433" s="30">
        <f t="shared" si="23"/>
        <v>13.431131211990229</v>
      </c>
      <c r="BR433" s="40">
        <f>'Datastream-M'!BJ434</f>
        <v>94.727099999999993</v>
      </c>
      <c r="BS433" s="32" t="str">
        <f>'Datastream-M'!BF434</f>
        <v>#NA</v>
      </c>
      <c r="BT433">
        <f>'Datastream-M'!BE434</f>
        <v>10.1</v>
      </c>
      <c r="BU433" s="40">
        <f>'Datastream-M'!CS434</f>
        <v>104.3</v>
      </c>
      <c r="BV433" s="40">
        <f>'Datastream-M'!CT434</f>
        <v>114.9</v>
      </c>
      <c r="BW433" s="40">
        <f>'Datastream-M'!CU434</f>
        <v>94.390699999999995</v>
      </c>
      <c r="BX433" s="41">
        <f>'Datastream-M'!BG434</f>
        <v>7.84</v>
      </c>
      <c r="BY433" s="41">
        <f>'Datastream-M'!BH434</f>
        <v>5.2</v>
      </c>
      <c r="BZ433" s="40">
        <f>'Datastream-M'!BI434</f>
        <v>105.4</v>
      </c>
      <c r="CA433">
        <f>'Datastream-M'!BN434</f>
        <v>-0.2</v>
      </c>
      <c r="CB433">
        <f>'Datastream-M'!BO434</f>
        <v>4</v>
      </c>
      <c r="CC433">
        <f>'Datastream-M'!BP434</f>
        <v>60.3</v>
      </c>
      <c r="CD433" t="str">
        <f>'Datastream-M'!BQ434</f>
        <v>#NA</v>
      </c>
      <c r="CE433" s="1">
        <v>-0.73040446090797939</v>
      </c>
      <c r="CF433" s="1">
        <v>-0.62406563484607724</v>
      </c>
      <c r="CH433" t="str">
        <f>'Datastream-M'!BR434</f>
        <v>#NA</v>
      </c>
      <c r="CI433">
        <f>'Datastream-M'!BS434</f>
        <v>98.6</v>
      </c>
      <c r="CJ433">
        <f>'Datastream-M'!BT434</f>
        <v>-38.200000000000003</v>
      </c>
      <c r="CK433">
        <f>'Datastream-M'!BU434</f>
        <v>-9.3000000000000007</v>
      </c>
      <c r="CL433" t="str">
        <f>'Datastream-M'!BV434</f>
        <v>#NA</v>
      </c>
      <c r="CN433">
        <f>'Datastream-M'!BX434</f>
        <v>-20.7</v>
      </c>
      <c r="CO433">
        <f>'Datastream-M'!BY434</f>
        <v>-29.7</v>
      </c>
      <c r="CP433" s="40">
        <f>'Datastream-M'!BZ434</f>
        <v>-7.7</v>
      </c>
      <c r="CR433">
        <f>'Datastream-M'!CB434</f>
        <v>-20.3</v>
      </c>
      <c r="CS433">
        <f>'Datastream-M'!CC434</f>
        <v>-1.5</v>
      </c>
      <c r="CT433">
        <f>'Datastream-M'!CD434</f>
        <v>-20.5</v>
      </c>
      <c r="CU433">
        <f>'Datastream-M'!CE434</f>
        <v>38034</v>
      </c>
      <c r="CV433">
        <f>'Datastream-M'!CF434</f>
        <v>1722760</v>
      </c>
      <c r="CX433">
        <f>'Datastream-M'!CG434</f>
        <v>122.6</v>
      </c>
      <c r="CY433">
        <f>'Datastream-M'!CH434</f>
        <v>162.30000000000001</v>
      </c>
      <c r="CZ433">
        <f>'Datastream-M'!CI434</f>
        <v>109.7</v>
      </c>
      <c r="DA433">
        <f>'Datastream-M'!CJ434</f>
        <v>112.9</v>
      </c>
      <c r="DB433">
        <f>'Datastream-M'!CK434</f>
        <v>-36.299999999999997</v>
      </c>
      <c r="DC433">
        <f>'Datastream-M'!CL434</f>
        <v>-52.2</v>
      </c>
      <c r="DD433">
        <f>'Datastream-M'!CM434</f>
        <v>-38.200000000000003</v>
      </c>
      <c r="DE433">
        <f>'Datastream-M'!CN434</f>
        <v>62.1</v>
      </c>
      <c r="DF433">
        <f>'Datastream-M'!CO434</f>
        <v>64.3</v>
      </c>
      <c r="DG433">
        <f>'Datastream-M'!CP434</f>
        <v>77.900000000000006</v>
      </c>
      <c r="DH433">
        <f>'Datastream-M'!CQ434</f>
        <v>58.761466980000002</v>
      </c>
      <c r="DI433">
        <f>'Datastream-M'!CR434</f>
        <v>13.24</v>
      </c>
      <c r="DJ433">
        <f>'Datastream-M'!CV434</f>
        <v>10.029999999999999</v>
      </c>
      <c r="DK433">
        <f>'Datastream-M'!CW434</f>
        <v>6.32</v>
      </c>
      <c r="DL433">
        <f>'Datastream-M'!CX434</f>
        <v>146.9</v>
      </c>
      <c r="DM433">
        <f>'Datastream-M'!CY434</f>
        <v>189.3</v>
      </c>
      <c r="DO433">
        <f>'Datastream-M'!DA434</f>
        <v>-28.3</v>
      </c>
      <c r="DP433">
        <f>'Datastream-M'!DB434</f>
        <v>104</v>
      </c>
      <c r="DS433">
        <f>'Datastream-M'!DG434</f>
        <v>76.7</v>
      </c>
      <c r="DT433">
        <f>'Datastream-M'!DH434</f>
        <v>39.5</v>
      </c>
      <c r="DU433">
        <f>'Datastream-M'!DI434</f>
        <v>40.9</v>
      </c>
      <c r="DW433" s="19">
        <f>'[8]weltindexip-usd'!B313</f>
        <v>1.8941054951300247</v>
      </c>
      <c r="DY433">
        <v>0</v>
      </c>
      <c r="EA433" t="str">
        <f>'Datastream-M'!DM434</f>
        <v>#NA</v>
      </c>
      <c r="EB433">
        <f>'Datastream-M'!DN434</f>
        <v>13.171779000000001</v>
      </c>
      <c r="EF433" s="1">
        <f>'Datastream-M'!DQ434</f>
        <v>69</v>
      </c>
    </row>
    <row r="434" spans="1:136">
      <c r="A434" s="3">
        <v>35079</v>
      </c>
      <c r="B434" t="str">
        <f>'Datastream-M'!B435</f>
        <v>#NA</v>
      </c>
      <c r="C434">
        <f>'Datastream-M'!C435</f>
        <v>85.2</v>
      </c>
      <c r="D434">
        <f>'Datastream-M'!D435</f>
        <v>80.2</v>
      </c>
      <c r="E434">
        <f>'Datastream-M'!E435</f>
        <v>90.6</v>
      </c>
      <c r="F434">
        <f>'Datastream-M'!F435</f>
        <v>58.6</v>
      </c>
      <c r="G434">
        <f>'Datastream-M'!G435</f>
        <v>1.3385769999999999</v>
      </c>
      <c r="H434">
        <f>'Datastream-M'!H435</f>
        <v>383.2</v>
      </c>
      <c r="I434">
        <f>'Datastream-M'!I435</f>
        <v>1019.7</v>
      </c>
      <c r="J434">
        <f>'Datastream-M'!J435</f>
        <v>3.617</v>
      </c>
      <c r="K434">
        <f>'Datastream-M'!K435</f>
        <v>5.9</v>
      </c>
      <c r="L434">
        <f>'Datastream-M'!L435</f>
        <v>2470.1</v>
      </c>
      <c r="M434">
        <f>'Datastream-M'!M435</f>
        <v>275607</v>
      </c>
      <c r="N434">
        <f>'Datastream-M'!N435</f>
        <v>68.8</v>
      </c>
      <c r="O434">
        <f>'Datastream-M'!O435</f>
        <v>1868</v>
      </c>
      <c r="P434">
        <f>'Datastream-M'!P435</f>
        <v>10</v>
      </c>
      <c r="Q434">
        <f>'Datastream-M'!Q435</f>
        <v>13.3</v>
      </c>
      <c r="R434">
        <f>'Datastream-M'!R435</f>
        <v>13.9</v>
      </c>
      <c r="S434" s="1">
        <f>'[2]Deutschland Monatsdaten'!C434</f>
        <v>-0.38152510395893513</v>
      </c>
      <c r="T434" s="1">
        <v>2.9474718024700799</v>
      </c>
      <c r="U434">
        <f>'Datastream-M'!BL435</f>
        <v>33.14</v>
      </c>
      <c r="V434" s="39">
        <f t="shared" si="24"/>
        <v>38.94242068155112</v>
      </c>
      <c r="W434">
        <f>'Datastream-M'!BM435</f>
        <v>30.4</v>
      </c>
      <c r="X434" s="39">
        <f t="shared" si="25"/>
        <v>36.626506024096386</v>
      </c>
      <c r="Y434">
        <f>'Datastream-M'!W435</f>
        <v>-41.5</v>
      </c>
      <c r="Z434">
        <f>'Datastream-M'!X435</f>
        <v>42.1</v>
      </c>
      <c r="AA434" s="42">
        <f>'Datastream-M'!Y435</f>
        <v>3.3</v>
      </c>
      <c r="AB434">
        <f>'Datastream-M'!Z435</f>
        <v>108</v>
      </c>
      <c r="AC434">
        <f>'Datastream-M'!AA435</f>
        <v>108.4</v>
      </c>
      <c r="AD434">
        <f>'Datastream-M'!AB435</f>
        <v>107.1</v>
      </c>
      <c r="AE434">
        <f>'Datastream-M'!AC435</f>
        <v>1.3385769999999999</v>
      </c>
      <c r="AF434">
        <f t="shared" si="20"/>
        <v>85.1</v>
      </c>
      <c r="AG434">
        <f t="shared" si="21"/>
        <v>83</v>
      </c>
      <c r="AH434">
        <f>'Datastream-M'!AD435</f>
        <v>73.5</v>
      </c>
      <c r="AI434">
        <f>'Datastream-M'!AE435</f>
        <v>-32.6</v>
      </c>
      <c r="AJ434">
        <f>'Datastream-M'!AF435</f>
        <v>102.163462</v>
      </c>
      <c r="AK434">
        <f>'Datastream-M'!AG435</f>
        <v>18.14</v>
      </c>
      <c r="AL434">
        <f>'Datastream-M'!AH435</f>
        <v>75.400000000000006</v>
      </c>
      <c r="AM434">
        <f>'Datastream-M'!AI435</f>
        <v>42.1</v>
      </c>
      <c r="AN434">
        <f>'Datastream-M'!AJ435</f>
        <v>14.4</v>
      </c>
      <c r="AO434">
        <f>'Datastream-M'!AK435</f>
        <v>21</v>
      </c>
      <c r="AP434">
        <f>'Datastream-M'!AL435</f>
        <v>-10</v>
      </c>
      <c r="AQ434" s="2">
        <f>'Datastream-M'!AM435</f>
        <v>77.218299999999999</v>
      </c>
      <c r="AR434" s="2">
        <f>'Datastream-M'!AN435</f>
        <v>99.429500000000004</v>
      </c>
      <c r="AS434">
        <f>'Datastream-M'!AO435</f>
        <v>28.9</v>
      </c>
      <c r="AT434">
        <f>'Datastream-M'!AP435</f>
        <v>25.1</v>
      </c>
      <c r="AU434">
        <f>'Datastream-M'!AQ435</f>
        <v>80</v>
      </c>
      <c r="AV434" s="19">
        <f>'[5]Deutschland Monatsdaten'!K434</f>
        <v>9.1315157060024834</v>
      </c>
      <c r="AW434" s="1">
        <f>'[5]Deutschland Monatsdaten'!J434</f>
        <v>-0.1184895045894566</v>
      </c>
      <c r="AX434">
        <f>'Datastream-M'!AR435</f>
        <v>8.4</v>
      </c>
      <c r="AY434">
        <f>'Datastream-M'!AS435</f>
        <v>-14.3</v>
      </c>
      <c r="AZ434">
        <f>'Datastream-M'!AT435</f>
        <v>97.6</v>
      </c>
      <c r="BA434">
        <v>1298733.5</v>
      </c>
      <c r="BB434">
        <v>9237845.0999999996</v>
      </c>
      <c r="BC434">
        <v>11828628</v>
      </c>
      <c r="BD434">
        <v>1180914.5</v>
      </c>
      <c r="BE434">
        <f>'Datastream-M'!AU435</f>
        <v>101.12</v>
      </c>
      <c r="BF434">
        <f>'Datastream-M'!AV435</f>
        <v>83.2</v>
      </c>
      <c r="BG434">
        <f>'Datastream-M'!AW435</f>
        <v>101.7</v>
      </c>
      <c r="BH434" s="1">
        <f>'Datastream-M'!AX435</f>
        <v>35.4</v>
      </c>
      <c r="BI434" s="1">
        <f>'Datastream-M'!AY435</f>
        <v>41.6</v>
      </c>
      <c r="BJ434" s="1">
        <f>'Datastream-M'!AZ435</f>
        <v>74.099999999999994</v>
      </c>
      <c r="BK434">
        <f>'Datastream-M'!BA435</f>
        <v>79.5</v>
      </c>
      <c r="BL434">
        <f>'Datastream-M'!BB435</f>
        <v>70.3</v>
      </c>
      <c r="BM434" s="26">
        <f>'Datastream-M'!BC435</f>
        <v>85.1</v>
      </c>
      <c r="BN434" s="26">
        <f>'Datastream-M'!BD435</f>
        <v>104.4</v>
      </c>
      <c r="BO434">
        <f>'Datastream-M'!AV434</f>
        <v>83</v>
      </c>
      <c r="BP434" s="38">
        <f t="shared" si="22"/>
        <v>85.1</v>
      </c>
      <c r="BQ434" s="30">
        <f t="shared" si="23"/>
        <v>13.551704533993936</v>
      </c>
      <c r="BR434" s="40">
        <f>'Datastream-M'!BJ435</f>
        <v>94.789299999999997</v>
      </c>
      <c r="BS434" s="32" t="str">
        <f>'Datastream-M'!BF435</f>
        <v>#NA</v>
      </c>
      <c r="BT434">
        <f>'Datastream-M'!BE435</f>
        <v>5.6</v>
      </c>
      <c r="BU434" s="40">
        <f>'Datastream-M'!CS435</f>
        <v>103.4</v>
      </c>
      <c r="BV434" s="40">
        <f>'Datastream-M'!CT435</f>
        <v>114.3</v>
      </c>
      <c r="BW434" s="40">
        <f>'Datastream-M'!CU435</f>
        <v>94.428700000000006</v>
      </c>
      <c r="BX434" s="41">
        <f>'Datastream-M'!BG435</f>
        <v>7.89</v>
      </c>
      <c r="BY434" s="41">
        <f>'Datastream-M'!BH435</f>
        <v>5.73</v>
      </c>
      <c r="BZ434" s="40">
        <f>'Datastream-M'!BI435</f>
        <v>97.8</v>
      </c>
      <c r="CA434">
        <f>'Datastream-M'!BN435</f>
        <v>-5.0999999999999996</v>
      </c>
      <c r="CB434">
        <f>'Datastream-M'!BO435</f>
        <v>-1.2</v>
      </c>
      <c r="CC434">
        <f>'Datastream-M'!BP435</f>
        <v>58.6</v>
      </c>
      <c r="CD434" t="str">
        <f>'Datastream-M'!BQ435</f>
        <v>#NA</v>
      </c>
      <c r="CE434" s="1">
        <v>-0.60893706672524539</v>
      </c>
      <c r="CF434" s="1">
        <v>-0.51793473438278748</v>
      </c>
      <c r="CH434" t="str">
        <f>'Datastream-M'!BR435</f>
        <v>#NA</v>
      </c>
      <c r="CI434">
        <f>'Datastream-M'!BS435</f>
        <v>97.3</v>
      </c>
      <c r="CJ434">
        <f>'Datastream-M'!BT435</f>
        <v>-40.4</v>
      </c>
      <c r="CK434">
        <f>'Datastream-M'!BU435</f>
        <v>-11.9</v>
      </c>
      <c r="CL434" t="str">
        <f>'Datastream-M'!BV435</f>
        <v>#NA</v>
      </c>
      <c r="CN434">
        <f>'Datastream-M'!BX435</f>
        <v>-22.6</v>
      </c>
      <c r="CO434">
        <f>'Datastream-M'!BY435</f>
        <v>-35.299999999999997</v>
      </c>
      <c r="CP434" s="40">
        <f>'Datastream-M'!BZ435</f>
        <v>-12.3</v>
      </c>
      <c r="CR434">
        <f>'Datastream-M'!CB435</f>
        <v>-26.4</v>
      </c>
      <c r="CS434">
        <f>'Datastream-M'!CC435</f>
        <v>-18.3</v>
      </c>
      <c r="CT434">
        <f>'Datastream-M'!CD435</f>
        <v>-21.7</v>
      </c>
      <c r="CU434">
        <f>'Datastream-M'!CE435</f>
        <v>38013</v>
      </c>
      <c r="CV434">
        <f>'Datastream-M'!CF435</f>
        <v>1722498</v>
      </c>
      <c r="CX434">
        <f>'Datastream-M'!CG435</f>
        <v>128.30000000000001</v>
      </c>
      <c r="CY434">
        <f>'Datastream-M'!CH435</f>
        <v>139.9</v>
      </c>
      <c r="CZ434">
        <f>'Datastream-M'!CI435</f>
        <v>107.6</v>
      </c>
      <c r="DA434">
        <f>'Datastream-M'!CJ435</f>
        <v>140.1</v>
      </c>
      <c r="DB434">
        <f>'Datastream-M'!CK435</f>
        <v>-39.1</v>
      </c>
      <c r="DC434">
        <f>'Datastream-M'!CL435</f>
        <v>-53.5</v>
      </c>
      <c r="DD434">
        <f>'Datastream-M'!CM435</f>
        <v>-40.4</v>
      </c>
      <c r="DE434">
        <f>'Datastream-M'!CN435</f>
        <v>60.8</v>
      </c>
      <c r="DF434">
        <f>'Datastream-M'!CO435</f>
        <v>63.6</v>
      </c>
      <c r="DG434">
        <f>'Datastream-M'!CP435</f>
        <v>76</v>
      </c>
      <c r="DH434">
        <f>'Datastream-M'!CQ435</f>
        <v>76.963348389000004</v>
      </c>
      <c r="DI434">
        <f>'Datastream-M'!CR435</f>
        <v>12.76</v>
      </c>
      <c r="DJ434">
        <f>'Datastream-M'!CV435</f>
        <v>8.75</v>
      </c>
      <c r="DK434">
        <f>'Datastream-M'!CW435</f>
        <v>5.73</v>
      </c>
      <c r="DL434">
        <f>'Datastream-M'!CX435</f>
        <v>154</v>
      </c>
      <c r="DM434">
        <f>'Datastream-M'!CY435</f>
        <v>163.4</v>
      </c>
      <c r="DO434">
        <f>'Datastream-M'!DA435</f>
        <v>-29</v>
      </c>
      <c r="DP434">
        <f>'Datastream-M'!DB435</f>
        <v>102.6</v>
      </c>
      <c r="DS434">
        <f>'Datastream-M'!DG435</f>
        <v>75.3</v>
      </c>
      <c r="DT434">
        <f>'Datastream-M'!DH435</f>
        <v>36.5</v>
      </c>
      <c r="DU434">
        <f>'Datastream-M'!DI435</f>
        <v>38.700000000000003</v>
      </c>
      <c r="DW434" s="19">
        <f>'[8]weltindexip-usd'!B314</f>
        <v>1.8816929547883237</v>
      </c>
      <c r="DY434">
        <v>0</v>
      </c>
      <c r="EA434" t="str">
        <f>'Datastream-M'!DM435</f>
        <v>#NA</v>
      </c>
      <c r="EB434">
        <f>'Datastream-M'!DN435</f>
        <v>12.788525999999999</v>
      </c>
      <c r="EF434" s="1">
        <f>'Datastream-M'!DQ435</f>
        <v>69.3</v>
      </c>
    </row>
    <row r="435" spans="1:136">
      <c r="A435" s="3">
        <v>35110</v>
      </c>
      <c r="B435" t="str">
        <f>'Datastream-M'!B436</f>
        <v>#NA</v>
      </c>
      <c r="C435">
        <f>'Datastream-M'!C436</f>
        <v>85.2</v>
      </c>
      <c r="D435">
        <f>'Datastream-M'!D436</f>
        <v>79.5</v>
      </c>
      <c r="E435">
        <f>'Datastream-M'!E436</f>
        <v>91.3</v>
      </c>
      <c r="F435">
        <f>'Datastream-M'!F436</f>
        <v>57.9</v>
      </c>
      <c r="G435">
        <f>'Datastream-M'!G436</f>
        <v>1.3341639999999999</v>
      </c>
      <c r="H435">
        <f>'Datastream-M'!H436</f>
        <v>386.3</v>
      </c>
      <c r="I435">
        <f>'Datastream-M'!I436</f>
        <v>1027.9000000000001</v>
      </c>
      <c r="J435">
        <f>'Datastream-M'!J436</f>
        <v>3.3490000000000002</v>
      </c>
      <c r="K435">
        <f>'Datastream-M'!K436</f>
        <v>6.2</v>
      </c>
      <c r="L435">
        <f>'Datastream-M'!L436</f>
        <v>2473.6</v>
      </c>
      <c r="M435">
        <f>'Datastream-M'!M436</f>
        <v>266700</v>
      </c>
      <c r="N435">
        <f>'Datastream-M'!N436</f>
        <v>68.3</v>
      </c>
      <c r="O435">
        <f>'Datastream-M'!O436</f>
        <v>2068</v>
      </c>
      <c r="P435">
        <f>'Datastream-M'!P436</f>
        <v>10.199999999999999</v>
      </c>
      <c r="Q435">
        <f>'Datastream-M'!Q436</f>
        <v>13.3</v>
      </c>
      <c r="R435">
        <f>'Datastream-M'!R436</f>
        <v>14.7</v>
      </c>
      <c r="S435" s="1">
        <f>'[2]Deutschland Monatsdaten'!C435</f>
        <v>-0.35572162629340492</v>
      </c>
      <c r="T435" s="1">
        <v>2.959495682304385</v>
      </c>
      <c r="U435">
        <f>'Datastream-M'!BL436</f>
        <v>32.54</v>
      </c>
      <c r="V435" s="39">
        <f t="shared" si="24"/>
        <v>38.237367802585197</v>
      </c>
      <c r="W435">
        <f>'Datastream-M'!BM436</f>
        <v>28.2</v>
      </c>
      <c r="X435" s="39">
        <f t="shared" si="25"/>
        <v>33.894230769230766</v>
      </c>
      <c r="Y435">
        <f>'Datastream-M'!W436</f>
        <v>-42.6</v>
      </c>
      <c r="Z435">
        <f>'Datastream-M'!X436</f>
        <v>43.3</v>
      </c>
      <c r="AA435" s="42">
        <f>'Datastream-M'!Y436</f>
        <v>3</v>
      </c>
      <c r="AB435">
        <f>'Datastream-M'!Z436</f>
        <v>108</v>
      </c>
      <c r="AC435">
        <f>'Datastream-M'!AA436</f>
        <v>108.3</v>
      </c>
      <c r="AD435">
        <f>'Datastream-M'!AB436</f>
        <v>107</v>
      </c>
      <c r="AE435">
        <f>'Datastream-M'!AC436</f>
        <v>1.3341639999999999</v>
      </c>
      <c r="AF435">
        <f t="shared" si="20"/>
        <v>85.09999999999998</v>
      </c>
      <c r="AG435">
        <f t="shared" si="21"/>
        <v>83.2</v>
      </c>
      <c r="AH435">
        <f>'Datastream-M'!AD436</f>
        <v>72.599999999999994</v>
      </c>
      <c r="AI435">
        <f>'Datastream-M'!AE436</f>
        <v>-37.700000000000003</v>
      </c>
      <c r="AJ435">
        <f>'Datastream-M'!AF436</f>
        <v>102.283654</v>
      </c>
      <c r="AK435">
        <f>'Datastream-M'!AG436</f>
        <v>17.850000000000001</v>
      </c>
      <c r="AL435">
        <f>'Datastream-M'!AH436</f>
        <v>75.599999999999994</v>
      </c>
      <c r="AM435">
        <f>'Datastream-M'!AI436</f>
        <v>43.3</v>
      </c>
      <c r="AN435">
        <f>'Datastream-M'!AJ436</f>
        <v>14.8</v>
      </c>
      <c r="AO435">
        <f>'Datastream-M'!AK436</f>
        <v>21.4</v>
      </c>
      <c r="AP435">
        <f>'Datastream-M'!AL436</f>
        <v>-11.6</v>
      </c>
      <c r="AQ435" s="2">
        <f>'Datastream-M'!AM436</f>
        <v>77.170900000000003</v>
      </c>
      <c r="AR435" s="2">
        <f>'Datastream-M'!AN436</f>
        <v>99.245800000000003</v>
      </c>
      <c r="AS435">
        <f>'Datastream-M'!AO436</f>
        <v>45.2</v>
      </c>
      <c r="AT435">
        <f>'Datastream-M'!AP436</f>
        <v>20.8</v>
      </c>
      <c r="AU435">
        <f>'Datastream-M'!AQ436</f>
        <v>80.400000000000006</v>
      </c>
      <c r="AV435" s="19">
        <f>'[5]Deutschland Monatsdaten'!K435</f>
        <v>9.1637462925976401</v>
      </c>
      <c r="AW435" s="1">
        <f>'[5]Deutschland Monatsdaten'!J435</f>
        <v>-0.24923809570040517</v>
      </c>
      <c r="AX435">
        <f>'Datastream-M'!AR436</f>
        <v>19.5</v>
      </c>
      <c r="AY435">
        <f>'Datastream-M'!AS436</f>
        <v>-16</v>
      </c>
      <c r="AZ435">
        <f>'Datastream-M'!AT436</f>
        <v>95.9</v>
      </c>
      <c r="BA435">
        <v>1688299.1</v>
      </c>
      <c r="BB435">
        <v>9672770</v>
      </c>
      <c r="BC435">
        <v>9082554.8000000007</v>
      </c>
      <c r="BD435">
        <v>815083.11</v>
      </c>
      <c r="BE435">
        <f>'Datastream-M'!AU436</f>
        <v>101.15</v>
      </c>
      <c r="BF435">
        <f>'Datastream-M'!AV436</f>
        <v>83</v>
      </c>
      <c r="BG435">
        <f>'Datastream-M'!AW436</f>
        <v>101.2</v>
      </c>
      <c r="BH435" s="1">
        <f>'Datastream-M'!AX436</f>
        <v>34.9</v>
      </c>
      <c r="BI435" s="1">
        <f>'Datastream-M'!AY436</f>
        <v>41.3</v>
      </c>
      <c r="BJ435" s="1">
        <f>'Datastream-M'!AZ436</f>
        <v>74.5</v>
      </c>
      <c r="BK435">
        <f>'Datastream-M'!BA436</f>
        <v>82.6</v>
      </c>
      <c r="BL435">
        <f>'Datastream-M'!BB436</f>
        <v>69</v>
      </c>
      <c r="BM435" s="26">
        <f>'Datastream-M'!BC436</f>
        <v>85.1</v>
      </c>
      <c r="BN435" s="26">
        <f>'Datastream-M'!BD436</f>
        <v>104.2</v>
      </c>
      <c r="BO435">
        <f>'Datastream-M'!AV435</f>
        <v>83.2</v>
      </c>
      <c r="BP435" s="38">
        <f t="shared" si="22"/>
        <v>85.1</v>
      </c>
      <c r="BQ435" s="30">
        <f t="shared" si="23"/>
        <v>13.379164780341849</v>
      </c>
      <c r="BR435" s="40">
        <f>'Datastream-M'!BJ436</f>
        <v>94.883499999999998</v>
      </c>
      <c r="BS435" s="32" t="str">
        <f>'Datastream-M'!BF436</f>
        <v>#NA</v>
      </c>
      <c r="BT435">
        <f>'Datastream-M'!BE436</f>
        <v>0.9</v>
      </c>
      <c r="BU435" s="40">
        <f>'Datastream-M'!CS436</f>
        <v>103.4</v>
      </c>
      <c r="BV435" s="40">
        <f>'Datastream-M'!CT436</f>
        <v>114.5</v>
      </c>
      <c r="BW435" s="40">
        <f>'Datastream-M'!CU436</f>
        <v>94.534099999999995</v>
      </c>
      <c r="BX435" s="41">
        <f>'Datastream-M'!BG436</f>
        <v>7.96</v>
      </c>
      <c r="BY435" s="41">
        <f>'Datastream-M'!BH436</f>
        <v>5.6</v>
      </c>
      <c r="BZ435" s="40">
        <f>'Datastream-M'!BI436</f>
        <v>89.1</v>
      </c>
      <c r="CA435">
        <f>'Datastream-M'!BN436</f>
        <v>-5.7</v>
      </c>
      <c r="CB435">
        <f>'Datastream-M'!BO436</f>
        <v>-5.2</v>
      </c>
      <c r="CC435">
        <f>'Datastream-M'!BP436</f>
        <v>58.1</v>
      </c>
      <c r="CD435" t="str">
        <f>'Datastream-M'!BQ436</f>
        <v>#NA</v>
      </c>
      <c r="CE435" s="1">
        <v>-0.4202199568120849</v>
      </c>
      <c r="CF435" s="1">
        <v>-1.1928337374160234</v>
      </c>
      <c r="CH435" t="str">
        <f>'Datastream-M'!BR436</f>
        <v>#NA</v>
      </c>
      <c r="CI435">
        <f>'Datastream-M'!BS436</f>
        <v>97.1</v>
      </c>
      <c r="CJ435">
        <f>'Datastream-M'!BT436</f>
        <v>-38.4</v>
      </c>
      <c r="CK435">
        <f>'Datastream-M'!BU436</f>
        <v>-12.8</v>
      </c>
      <c r="CL435" t="str">
        <f>'Datastream-M'!BV436</f>
        <v>#NA</v>
      </c>
      <c r="CN435">
        <f>'Datastream-M'!BX436</f>
        <v>-21.8</v>
      </c>
      <c r="CO435">
        <f>'Datastream-M'!BY436</f>
        <v>-37.1</v>
      </c>
      <c r="CP435" s="40">
        <f>'Datastream-M'!BZ436</f>
        <v>-13</v>
      </c>
      <c r="CR435">
        <f>'Datastream-M'!CB436</f>
        <v>-29.1</v>
      </c>
      <c r="CS435">
        <f>'Datastream-M'!CC436</f>
        <v>-13.7</v>
      </c>
      <c r="CT435">
        <f>'Datastream-M'!CD436</f>
        <v>-19.8</v>
      </c>
      <c r="CU435">
        <f>'Datastream-M'!CE436</f>
        <v>37980</v>
      </c>
      <c r="CV435">
        <f>'Datastream-M'!CF436</f>
        <v>1731006</v>
      </c>
      <c r="CX435">
        <f>'Datastream-M'!CG436</f>
        <v>122.7</v>
      </c>
      <c r="CY435">
        <f>'Datastream-M'!CH436</f>
        <v>151.4</v>
      </c>
      <c r="CZ435">
        <f>'Datastream-M'!CI436</f>
        <v>108.7</v>
      </c>
      <c r="DA435">
        <f>'Datastream-M'!CJ436</f>
        <v>119.8</v>
      </c>
      <c r="DB435">
        <f>'Datastream-M'!CK436</f>
        <v>-36.799999999999997</v>
      </c>
      <c r="DC435">
        <f>'Datastream-M'!CL436</f>
        <v>-52.8</v>
      </c>
      <c r="DD435">
        <f>'Datastream-M'!CM436</f>
        <v>-38.4</v>
      </c>
      <c r="DE435">
        <f>'Datastream-M'!CN436</f>
        <v>57.8</v>
      </c>
      <c r="DF435">
        <f>'Datastream-M'!CO436</f>
        <v>61.5</v>
      </c>
      <c r="DG435">
        <f>'Datastream-M'!CP436</f>
        <v>72.5</v>
      </c>
      <c r="DH435">
        <f>'Datastream-M'!CQ436</f>
        <v>123.00717926</v>
      </c>
      <c r="DI435">
        <f>'Datastream-M'!CR436</f>
        <v>14.32</v>
      </c>
      <c r="DJ435">
        <f>'Datastream-M'!CV436</f>
        <v>8.56</v>
      </c>
      <c r="DK435">
        <f>'Datastream-M'!CW436</f>
        <v>5.82</v>
      </c>
      <c r="DL435">
        <f>'Datastream-M'!CX436</f>
        <v>147.4</v>
      </c>
      <c r="DM435">
        <f>'Datastream-M'!CY436</f>
        <v>177</v>
      </c>
      <c r="DO435">
        <f>'Datastream-M'!DA436</f>
        <v>-41.1</v>
      </c>
      <c r="DP435">
        <f>'Datastream-M'!DB436</f>
        <v>105.3</v>
      </c>
      <c r="DS435">
        <f>'Datastream-M'!DG436</f>
        <v>72.400000000000006</v>
      </c>
      <c r="DT435">
        <f>'Datastream-M'!DH436</f>
        <v>38.5</v>
      </c>
      <c r="DU435">
        <f>'Datastream-M'!DI436</f>
        <v>38.799999999999997</v>
      </c>
      <c r="DW435" s="19">
        <f>'[8]weltindexip-usd'!B315</f>
        <v>1.891771510188607</v>
      </c>
      <c r="DY435">
        <v>0</v>
      </c>
      <c r="EA435" t="str">
        <f>'Datastream-M'!DM436</f>
        <v>#NA</v>
      </c>
      <c r="EB435">
        <f>'Datastream-M'!DN436</f>
        <v>12.309419999999999</v>
      </c>
      <c r="EF435" s="1">
        <f>'Datastream-M'!DQ436</f>
        <v>68.7</v>
      </c>
    </row>
    <row r="436" spans="1:136">
      <c r="A436" s="3">
        <v>35139</v>
      </c>
      <c r="B436" t="str">
        <f>'Datastream-M'!B437</f>
        <v>#NA</v>
      </c>
      <c r="C436">
        <f>'Datastream-M'!C437</f>
        <v>84.2</v>
      </c>
      <c r="D436">
        <f>'Datastream-M'!D437</f>
        <v>77.7</v>
      </c>
      <c r="E436">
        <f>'Datastream-M'!E437</f>
        <v>91.3</v>
      </c>
      <c r="F436">
        <f>'Datastream-M'!F437</f>
        <v>60.1</v>
      </c>
      <c r="G436">
        <f>'Datastream-M'!G437</f>
        <v>1.323796</v>
      </c>
      <c r="H436">
        <f>'Datastream-M'!H437</f>
        <v>386.1</v>
      </c>
      <c r="I436">
        <f>'Datastream-M'!I437</f>
        <v>1032.0999999999999</v>
      </c>
      <c r="J436">
        <f>'Datastream-M'!J437</f>
        <v>3.355</v>
      </c>
      <c r="K436">
        <f>'Datastream-M'!K437</f>
        <v>6.4</v>
      </c>
      <c r="L436">
        <f>'Datastream-M'!L437</f>
        <v>2485.9</v>
      </c>
      <c r="M436">
        <f>'Datastream-M'!M437</f>
        <v>375378</v>
      </c>
      <c r="N436">
        <f>'Datastream-M'!N437</f>
        <v>68.5</v>
      </c>
      <c r="O436">
        <f>'Datastream-M'!O437</f>
        <v>2154</v>
      </c>
      <c r="P436">
        <f>'Datastream-M'!P437</f>
        <v>10.3</v>
      </c>
      <c r="Q436">
        <f>'Datastream-M'!Q437</f>
        <v>11.3</v>
      </c>
      <c r="R436">
        <f>'Datastream-M'!R437</f>
        <v>17.2</v>
      </c>
      <c r="S436" s="1">
        <f>'[2]Deutschland Monatsdaten'!C436</f>
        <v>-0.31748867955352073</v>
      </c>
      <c r="T436" s="1">
        <v>2.9654619159015119</v>
      </c>
      <c r="U436">
        <f>'Datastream-M'!BL437</f>
        <v>32.26</v>
      </c>
      <c r="V436" s="39">
        <f t="shared" si="24"/>
        <v>37.908343125734426</v>
      </c>
      <c r="W436">
        <f>'Datastream-M'!BM437</f>
        <v>29.22</v>
      </c>
      <c r="X436" s="39">
        <f t="shared" si="25"/>
        <v>35.204819277108435</v>
      </c>
      <c r="Y436">
        <f>'Datastream-M'!W437</f>
        <v>-44</v>
      </c>
      <c r="Z436">
        <f>'Datastream-M'!X437</f>
        <v>45.1</v>
      </c>
      <c r="AA436" s="42">
        <f>'Datastream-M'!Y437</f>
        <v>2.9</v>
      </c>
      <c r="AB436">
        <f>'Datastream-M'!Z437</f>
        <v>107.3</v>
      </c>
      <c r="AC436">
        <f>'Datastream-M'!AA437</f>
        <v>107.6</v>
      </c>
      <c r="AD436">
        <f>'Datastream-M'!AB437</f>
        <v>106.3</v>
      </c>
      <c r="AE436">
        <f>'Datastream-M'!AC437</f>
        <v>1.323796</v>
      </c>
      <c r="AF436">
        <f t="shared" si="20"/>
        <v>85.100000000000009</v>
      </c>
      <c r="AG436">
        <f t="shared" si="21"/>
        <v>83</v>
      </c>
      <c r="AH436">
        <f>'Datastream-M'!AD437</f>
        <v>74</v>
      </c>
      <c r="AI436">
        <f>'Datastream-M'!AE437</f>
        <v>-39</v>
      </c>
      <c r="AJ436">
        <f>'Datastream-M'!AF437</f>
        <v>102.035928</v>
      </c>
      <c r="AK436">
        <f>'Datastream-M'!AG437</f>
        <v>19.809999999999999</v>
      </c>
      <c r="AL436">
        <f>'Datastream-M'!AH437</f>
        <v>75.8</v>
      </c>
      <c r="AM436">
        <f>'Datastream-M'!AI437</f>
        <v>45.1</v>
      </c>
      <c r="AN436">
        <f>'Datastream-M'!AJ437</f>
        <v>13</v>
      </c>
      <c r="AO436">
        <f>'Datastream-M'!AK437</f>
        <v>22.2</v>
      </c>
      <c r="AP436">
        <f>'Datastream-M'!AL437</f>
        <v>-16.399999999999999</v>
      </c>
      <c r="AQ436" s="2">
        <f>'Datastream-M'!AM437</f>
        <v>77.177300000000002</v>
      </c>
      <c r="AR436" s="2">
        <f>'Datastream-M'!AN437</f>
        <v>99.130799999999994</v>
      </c>
      <c r="AS436">
        <f>'Datastream-M'!AO437</f>
        <v>47.6</v>
      </c>
      <c r="AT436">
        <f>'Datastream-M'!AP437</f>
        <v>39.700000000000003</v>
      </c>
      <c r="AU436">
        <f>'Datastream-M'!AQ437</f>
        <v>80.599999999999994</v>
      </c>
      <c r="AV436" s="19">
        <f>'[5]Deutschland Monatsdaten'!K436</f>
        <v>9.2085840472649174</v>
      </c>
      <c r="AW436" s="1">
        <f>'[5]Deutschland Monatsdaten'!J436</f>
        <v>-0.34390536530377108</v>
      </c>
      <c r="AX436">
        <f>'Datastream-M'!AR437</f>
        <v>31.5</v>
      </c>
      <c r="AY436">
        <f>'Datastream-M'!AS437</f>
        <v>-14.4</v>
      </c>
      <c r="AZ436">
        <f>'Datastream-M'!AT437</f>
        <v>95.3</v>
      </c>
      <c r="BA436">
        <v>1464654.9</v>
      </c>
      <c r="BB436">
        <v>6861945</v>
      </c>
      <c r="BC436">
        <v>9158477.1999999993</v>
      </c>
      <c r="BD436">
        <v>1445880.8</v>
      </c>
      <c r="BE436">
        <f>'Datastream-M'!AU437</f>
        <v>100.68</v>
      </c>
      <c r="BF436">
        <f>'Datastream-M'!AV437</f>
        <v>83.4</v>
      </c>
      <c r="BG436">
        <f>'Datastream-M'!AW437</f>
        <v>101</v>
      </c>
      <c r="BH436" s="1">
        <f>'Datastream-M'!AX437</f>
        <v>37.700000000000003</v>
      </c>
      <c r="BI436" s="1">
        <f>'Datastream-M'!AY437</f>
        <v>43.5</v>
      </c>
      <c r="BJ436" s="1">
        <f>'Datastream-M'!AZ437</f>
        <v>73.7</v>
      </c>
      <c r="BK436">
        <f>'Datastream-M'!BA437</f>
        <v>81.400000000000006</v>
      </c>
      <c r="BL436">
        <f>'Datastream-M'!BB437</f>
        <v>68.3</v>
      </c>
      <c r="BM436" s="26">
        <f>'Datastream-M'!BC437</f>
        <v>85.2</v>
      </c>
      <c r="BN436" s="26">
        <f>'Datastream-M'!BD437</f>
        <v>103.7</v>
      </c>
      <c r="BO436">
        <f>'Datastream-M'!AV436</f>
        <v>83</v>
      </c>
      <c r="BP436" s="38">
        <f t="shared" si="22"/>
        <v>85.1</v>
      </c>
      <c r="BQ436" s="30">
        <f t="shared" si="23"/>
        <v>14.964541364379405</v>
      </c>
      <c r="BR436" s="40">
        <f>'Datastream-M'!BJ437</f>
        <v>94.853300000000004</v>
      </c>
      <c r="BS436" s="32" t="str">
        <f>'Datastream-M'!BF437</f>
        <v>#NA</v>
      </c>
      <c r="BT436">
        <f>'Datastream-M'!BE437</f>
        <v>3.7</v>
      </c>
      <c r="BU436" s="40">
        <f>'Datastream-M'!CS437</f>
        <v>102.9</v>
      </c>
      <c r="BV436" s="40">
        <f>'Datastream-M'!CT437</f>
        <v>113.6</v>
      </c>
      <c r="BW436" s="40">
        <f>'Datastream-M'!CU437</f>
        <v>94.515100000000004</v>
      </c>
      <c r="BX436" s="41">
        <f>'Datastream-M'!BG437</f>
        <v>7.92</v>
      </c>
      <c r="BY436" s="41">
        <f>'Datastream-M'!BH437</f>
        <v>5.22</v>
      </c>
      <c r="BZ436" s="40">
        <f>'Datastream-M'!BI437</f>
        <v>97.3</v>
      </c>
      <c r="CA436">
        <f>'Datastream-M'!BN437</f>
        <v>-10.4</v>
      </c>
      <c r="CB436">
        <f>'Datastream-M'!BO437</f>
        <v>-7.9</v>
      </c>
      <c r="CC436">
        <f>'Datastream-M'!BP437</f>
        <v>58.3</v>
      </c>
      <c r="CD436" t="str">
        <f>'Datastream-M'!BQ437</f>
        <v>#NA</v>
      </c>
      <c r="CE436" s="1">
        <v>-0.5836998725394078</v>
      </c>
      <c r="CF436" s="1">
        <v>-0.87223039966116545</v>
      </c>
      <c r="CH436" t="str">
        <f>'Datastream-M'!BR437</f>
        <v>#NA</v>
      </c>
      <c r="CI436">
        <f>'Datastream-M'!BS437</f>
        <v>96.8</v>
      </c>
      <c r="CJ436">
        <f>'Datastream-M'!BT437</f>
        <v>-38.6</v>
      </c>
      <c r="CK436">
        <f>'Datastream-M'!BU437</f>
        <v>-15.1</v>
      </c>
      <c r="CL436" t="str">
        <f>'Datastream-M'!BV437</f>
        <v>#NA</v>
      </c>
      <c r="CN436">
        <f>'Datastream-M'!BX437</f>
        <v>-18.399999999999999</v>
      </c>
      <c r="CO436">
        <f>'Datastream-M'!BY437</f>
        <v>-37.6</v>
      </c>
      <c r="CP436" s="40">
        <f>'Datastream-M'!BZ437</f>
        <v>-16.899999999999999</v>
      </c>
      <c r="CR436">
        <f>'Datastream-M'!CB437</f>
        <v>-26.1</v>
      </c>
      <c r="CS436">
        <f>'Datastream-M'!CC437</f>
        <v>-7.7</v>
      </c>
      <c r="CT436">
        <f>'Datastream-M'!CD437</f>
        <v>-26.8</v>
      </c>
      <c r="CU436">
        <f>'Datastream-M'!CE437</f>
        <v>37921</v>
      </c>
      <c r="CV436">
        <f>'Datastream-M'!CF437</f>
        <v>1745591</v>
      </c>
      <c r="CX436">
        <f>'Datastream-M'!CG437</f>
        <v>118.8</v>
      </c>
      <c r="CY436">
        <f>'Datastream-M'!CH437</f>
        <v>162.9</v>
      </c>
      <c r="CZ436">
        <f>'Datastream-M'!CI437</f>
        <v>103.6</v>
      </c>
      <c r="DA436">
        <f>'Datastream-M'!CJ437</f>
        <v>108.7</v>
      </c>
      <c r="DB436">
        <f>'Datastream-M'!CK437</f>
        <v>-35.4</v>
      </c>
      <c r="DC436">
        <f>'Datastream-M'!CL437</f>
        <v>-52.6</v>
      </c>
      <c r="DD436">
        <f>'Datastream-M'!CM437</f>
        <v>-38.6</v>
      </c>
      <c r="DE436">
        <f>'Datastream-M'!CN437</f>
        <v>56</v>
      </c>
      <c r="DF436">
        <f>'Datastream-M'!CO437</f>
        <v>58.5</v>
      </c>
      <c r="DG436">
        <f>'Datastream-M'!CP437</f>
        <v>77.099999999999994</v>
      </c>
      <c r="DH436">
        <f>'Datastream-M'!CQ437</f>
        <v>136.39912414599999</v>
      </c>
      <c r="DI436">
        <f>'Datastream-M'!CR437</f>
        <v>13.12</v>
      </c>
      <c r="DJ436">
        <f>'Datastream-M'!CV437</f>
        <v>9.3699999999999992</v>
      </c>
      <c r="DK436">
        <f>'Datastream-M'!CW437</f>
        <v>6.04</v>
      </c>
      <c r="DL436">
        <f>'Datastream-M'!CX437</f>
        <v>142.80000000000001</v>
      </c>
      <c r="DM436">
        <f>'Datastream-M'!CY437</f>
        <v>190.8</v>
      </c>
      <c r="DO436">
        <f>'Datastream-M'!DA437</f>
        <v>-39.9</v>
      </c>
      <c r="DP436">
        <f>'Datastream-M'!DB437</f>
        <v>107.1</v>
      </c>
      <c r="DS436">
        <f>'Datastream-M'!DG437</f>
        <v>76.2</v>
      </c>
      <c r="DT436">
        <f>'Datastream-M'!DH437</f>
        <v>40.4</v>
      </c>
      <c r="DU436">
        <f>'Datastream-M'!DI437</f>
        <v>39.6</v>
      </c>
      <c r="DW436" s="19">
        <f>'[8]weltindexip-usd'!B316</f>
        <v>1.8914181286044414</v>
      </c>
      <c r="DY436">
        <v>0</v>
      </c>
      <c r="EA436" t="str">
        <f>'Datastream-M'!DM437</f>
        <v>#NA</v>
      </c>
      <c r="EB436">
        <f>'Datastream-M'!DN437</f>
        <v>12.106657999999999</v>
      </c>
      <c r="EF436" s="1">
        <f>'Datastream-M'!DQ437</f>
        <v>68.8</v>
      </c>
    </row>
    <row r="437" spans="1:136">
      <c r="A437" s="3">
        <v>35170</v>
      </c>
      <c r="B437" t="str">
        <f>'Datastream-M'!B438</f>
        <v>#NA</v>
      </c>
      <c r="C437">
        <f>'Datastream-M'!C438</f>
        <v>85.6</v>
      </c>
      <c r="D437">
        <f>'Datastream-M'!D438</f>
        <v>80</v>
      </c>
      <c r="E437">
        <f>'Datastream-M'!E438</f>
        <v>91.6</v>
      </c>
      <c r="F437">
        <f>'Datastream-M'!F438</f>
        <v>59.8</v>
      </c>
      <c r="G437">
        <f>'Datastream-M'!G438</f>
        <v>1.2980879999999999</v>
      </c>
      <c r="H437">
        <f>'Datastream-M'!H438</f>
        <v>391.2</v>
      </c>
      <c r="I437">
        <f>'Datastream-M'!I438</f>
        <v>1042.2</v>
      </c>
      <c r="J437">
        <f>'Datastream-M'!J438</f>
        <v>3.331</v>
      </c>
      <c r="K437">
        <f>'Datastream-M'!K438</f>
        <v>6.4</v>
      </c>
      <c r="L437">
        <f>'Datastream-M'!L438</f>
        <v>2505.3000000000002</v>
      </c>
      <c r="M437">
        <f>'Datastream-M'!M438</f>
        <v>421201</v>
      </c>
      <c r="N437">
        <f>'Datastream-M'!N438</f>
        <v>68.400000000000006</v>
      </c>
      <c r="O437">
        <f>'Datastream-M'!O438</f>
        <v>2185</v>
      </c>
      <c r="P437">
        <f>'Datastream-M'!P438</f>
        <v>10.3</v>
      </c>
      <c r="Q437">
        <f>'Datastream-M'!Q438</f>
        <v>9.1999999999999993</v>
      </c>
      <c r="R437">
        <f>'Datastream-M'!R438</f>
        <v>17.7</v>
      </c>
      <c r="S437" s="1">
        <f>'[2]Deutschland Monatsdaten'!C437</f>
        <v>-0.19938247828426661</v>
      </c>
      <c r="T437" s="1">
        <v>2.9529066065951186</v>
      </c>
      <c r="U437">
        <f>'Datastream-M'!BL438</f>
        <v>33.020000000000003</v>
      </c>
      <c r="V437" s="39">
        <f t="shared" si="24"/>
        <v>38.755868544600943</v>
      </c>
      <c r="W437">
        <f>'Datastream-M'!BM438</f>
        <v>29.14</v>
      </c>
      <c r="X437" s="39">
        <f t="shared" si="25"/>
        <v>34.940047961630697</v>
      </c>
      <c r="Y437">
        <f>'Datastream-M'!W438</f>
        <v>-44.1</v>
      </c>
      <c r="Z437">
        <f>'Datastream-M'!X438</f>
        <v>44.4</v>
      </c>
      <c r="AA437" s="42">
        <f>'Datastream-M'!Y438</f>
        <v>3.3</v>
      </c>
      <c r="AB437">
        <f>'Datastream-M'!Z438</f>
        <v>106.5</v>
      </c>
      <c r="AC437">
        <f>'Datastream-M'!AA438</f>
        <v>106.5</v>
      </c>
      <c r="AD437">
        <f>'Datastream-M'!AB438</f>
        <v>105.1</v>
      </c>
      <c r="AE437">
        <f>'Datastream-M'!AC438</f>
        <v>1.2980879999999999</v>
      </c>
      <c r="AF437">
        <f t="shared" si="20"/>
        <v>85.2</v>
      </c>
      <c r="AG437">
        <f t="shared" si="21"/>
        <v>83.399999999999991</v>
      </c>
      <c r="AH437">
        <f>'Datastream-M'!AD438</f>
        <v>74.7</v>
      </c>
      <c r="AI437">
        <f>'Datastream-M'!AE438</f>
        <v>-38.5</v>
      </c>
      <c r="AJ437">
        <f>'Datastream-M'!AF438</f>
        <v>101.789976</v>
      </c>
      <c r="AK437">
        <f>'Datastream-M'!AG438</f>
        <v>21.2</v>
      </c>
      <c r="AL437">
        <f>'Datastream-M'!AH438</f>
        <v>76</v>
      </c>
      <c r="AM437">
        <f>'Datastream-M'!AI438</f>
        <v>44.4</v>
      </c>
      <c r="AN437">
        <f>'Datastream-M'!AJ438</f>
        <v>11.8</v>
      </c>
      <c r="AO437">
        <f>'Datastream-M'!AK438</f>
        <v>22</v>
      </c>
      <c r="AP437">
        <f>'Datastream-M'!AL438</f>
        <v>-11.5</v>
      </c>
      <c r="AQ437" s="2">
        <f>'Datastream-M'!AM438</f>
        <v>77.239699999999999</v>
      </c>
      <c r="AR437" s="2">
        <f>'Datastream-M'!AN438</f>
        <v>99.087100000000007</v>
      </c>
      <c r="AS437">
        <f>'Datastream-M'!AO438</f>
        <v>26.4</v>
      </c>
      <c r="AT437">
        <f>'Datastream-M'!AP438</f>
        <v>86.2</v>
      </c>
      <c r="AU437">
        <f>'Datastream-M'!AQ438</f>
        <v>82.4</v>
      </c>
      <c r="AV437" s="19">
        <f>'[5]Deutschland Monatsdaten'!K437</f>
        <v>9.2462128060238715</v>
      </c>
      <c r="AW437" s="1">
        <f>'[5]Deutschland Monatsdaten'!J437</f>
        <v>-0.31871203988693103</v>
      </c>
      <c r="AX437">
        <f>'Datastream-M'!AR438</f>
        <v>44.9</v>
      </c>
      <c r="AY437">
        <f>'Datastream-M'!AS438</f>
        <v>-16.600000000000001</v>
      </c>
      <c r="AZ437">
        <f>'Datastream-M'!AT438</f>
        <v>94.5</v>
      </c>
      <c r="BA437">
        <v>1785874.5</v>
      </c>
      <c r="BB437">
        <v>7343047.5</v>
      </c>
      <c r="BC437">
        <v>9182924.5999999996</v>
      </c>
      <c r="BD437">
        <v>744840.3</v>
      </c>
      <c r="BE437">
        <f>'Datastream-M'!AU438</f>
        <v>99.72</v>
      </c>
      <c r="BF437">
        <f>'Datastream-M'!AV438</f>
        <v>83.6</v>
      </c>
      <c r="BG437">
        <f>'Datastream-M'!AW438</f>
        <v>101</v>
      </c>
      <c r="BH437" s="1">
        <f>'Datastream-M'!AX438</f>
        <v>40.299999999999997</v>
      </c>
      <c r="BI437" s="1">
        <f>'Datastream-M'!AY438</f>
        <v>45.9</v>
      </c>
      <c r="BJ437" s="1">
        <f>'Datastream-M'!AZ438</f>
        <v>75.3</v>
      </c>
      <c r="BK437">
        <f>'Datastream-M'!BA438</f>
        <v>87.1</v>
      </c>
      <c r="BL437">
        <f>'Datastream-M'!BB438</f>
        <v>67.099999999999994</v>
      </c>
      <c r="BM437" s="26">
        <f>'Datastream-M'!BC438</f>
        <v>85.2</v>
      </c>
      <c r="BN437" s="26">
        <f>'Datastream-M'!BD438</f>
        <v>103</v>
      </c>
      <c r="BO437">
        <f>'Datastream-M'!AV437</f>
        <v>83.4</v>
      </c>
      <c r="BP437" s="38">
        <f t="shared" si="22"/>
        <v>85.2</v>
      </c>
      <c r="BQ437" s="30">
        <f t="shared" si="23"/>
        <v>16.331712487905289</v>
      </c>
      <c r="BR437" s="40">
        <f>'Datastream-M'!BJ438</f>
        <v>94.439499999999995</v>
      </c>
      <c r="BS437" s="32" t="str">
        <f>'Datastream-M'!BF438</f>
        <v>#NA</v>
      </c>
      <c r="BT437">
        <f>'Datastream-M'!BE438</f>
        <v>1.5</v>
      </c>
      <c r="BU437" s="40">
        <f>'Datastream-M'!CS438</f>
        <v>102.2</v>
      </c>
      <c r="BV437" s="40">
        <f>'Datastream-M'!CT438</f>
        <v>112.4</v>
      </c>
      <c r="BW437" s="40">
        <f>'Datastream-M'!CU438</f>
        <v>94.105999999999995</v>
      </c>
      <c r="BX437" s="41">
        <f>'Datastream-M'!BG438</f>
        <v>7.95</v>
      </c>
      <c r="BY437" s="41">
        <f>'Datastream-M'!BH438</f>
        <v>5.25</v>
      </c>
      <c r="BZ437" s="40">
        <f>'Datastream-M'!BI438</f>
        <v>112.8</v>
      </c>
      <c r="CA437">
        <f>'Datastream-M'!BN438</f>
        <v>-9.1999999999999993</v>
      </c>
      <c r="CB437">
        <f>'Datastream-M'!BO438</f>
        <v>-8</v>
      </c>
      <c r="CC437">
        <f>'Datastream-M'!BP438</f>
        <v>58</v>
      </c>
      <c r="CD437" t="str">
        <f>'Datastream-M'!BQ438</f>
        <v>#NA</v>
      </c>
      <c r="CE437" s="1">
        <v>-0.67387960941376712</v>
      </c>
      <c r="CF437" s="1">
        <v>-0.78043817545032079</v>
      </c>
      <c r="CH437" t="str">
        <f>'Datastream-M'!BR438</f>
        <v>#NA</v>
      </c>
      <c r="CI437">
        <f>'Datastream-M'!BS438</f>
        <v>98.7</v>
      </c>
      <c r="CJ437">
        <f>'Datastream-M'!BT438</f>
        <v>-35.700000000000003</v>
      </c>
      <c r="CK437">
        <f>'Datastream-M'!BU438</f>
        <v>-9.3000000000000007</v>
      </c>
      <c r="CL437" t="str">
        <f>'Datastream-M'!BV438</f>
        <v>#NA</v>
      </c>
      <c r="CN437">
        <f>'Datastream-M'!BX438</f>
        <v>-15.7</v>
      </c>
      <c r="CO437">
        <f>'Datastream-M'!BY438</f>
        <v>-31.8</v>
      </c>
      <c r="CP437" s="40">
        <f>'Datastream-M'!BZ438</f>
        <v>-14.5</v>
      </c>
      <c r="CR437">
        <f>'Datastream-M'!CB438</f>
        <v>-21.4</v>
      </c>
      <c r="CS437">
        <f>'Datastream-M'!CC438</f>
        <v>-14.2</v>
      </c>
      <c r="CT437">
        <f>'Datastream-M'!CD438</f>
        <v>-25.4</v>
      </c>
      <c r="CU437">
        <f>'Datastream-M'!CE438</f>
        <v>38000</v>
      </c>
      <c r="CV437">
        <f>'Datastream-M'!CF438</f>
        <v>1757622</v>
      </c>
      <c r="CX437">
        <f>'Datastream-M'!CG438</f>
        <v>118.1</v>
      </c>
      <c r="CY437">
        <f>'Datastream-M'!CH438</f>
        <v>162.1</v>
      </c>
      <c r="CZ437">
        <f>'Datastream-M'!CI438</f>
        <v>109</v>
      </c>
      <c r="DA437">
        <f>'Datastream-M'!CJ438</f>
        <v>102.7</v>
      </c>
      <c r="DB437">
        <f>'Datastream-M'!CK438</f>
        <v>-32.5</v>
      </c>
      <c r="DC437">
        <f>'Datastream-M'!CL438</f>
        <v>-49.5</v>
      </c>
      <c r="DD437">
        <f>'Datastream-M'!CM438</f>
        <v>-35.700000000000003</v>
      </c>
      <c r="DE437">
        <f>'Datastream-M'!CN438</f>
        <v>63.2</v>
      </c>
      <c r="DF437">
        <f>'Datastream-M'!CO438</f>
        <v>65.2</v>
      </c>
      <c r="DG437">
        <f>'Datastream-M'!CP438</f>
        <v>76.900000000000006</v>
      </c>
      <c r="DH437">
        <f>'Datastream-M'!CQ438</f>
        <v>69.279289246000005</v>
      </c>
      <c r="DI437">
        <f>'Datastream-M'!CR438</f>
        <v>13.53</v>
      </c>
      <c r="DJ437">
        <f>'Datastream-M'!CV438</f>
        <v>9</v>
      </c>
      <c r="DK437">
        <f>'Datastream-M'!CW438</f>
        <v>5.85</v>
      </c>
      <c r="DL437">
        <f>'Datastream-M'!CX438</f>
        <v>142.1</v>
      </c>
      <c r="DM437">
        <f>'Datastream-M'!CY438</f>
        <v>190.1</v>
      </c>
      <c r="DO437">
        <f>'Datastream-M'!DA438</f>
        <v>-7.9</v>
      </c>
      <c r="DP437">
        <f>'Datastream-M'!DB438</f>
        <v>101.1</v>
      </c>
      <c r="DS437">
        <f>'Datastream-M'!DG438</f>
        <v>75.900000000000006</v>
      </c>
      <c r="DT437">
        <f>'Datastream-M'!DH438</f>
        <v>39.9</v>
      </c>
      <c r="DU437">
        <f>'Datastream-M'!DI438</f>
        <v>40.200000000000003</v>
      </c>
      <c r="DW437" s="19">
        <f>'[8]weltindexip-usd'!B317</f>
        <v>1.8971749079405729</v>
      </c>
      <c r="DY437">
        <v>0</v>
      </c>
      <c r="EA437" t="str">
        <f>'Datastream-M'!DM438</f>
        <v>#NA</v>
      </c>
      <c r="EB437">
        <f>'Datastream-M'!DN438</f>
        <v>11.745402</v>
      </c>
      <c r="EF437" s="1">
        <f>'Datastream-M'!DQ438</f>
        <v>68.8</v>
      </c>
    </row>
    <row r="438" spans="1:136">
      <c r="A438" s="3">
        <v>35200</v>
      </c>
      <c r="B438" t="str">
        <f>'Datastream-M'!B439</f>
        <v>#NA</v>
      </c>
      <c r="C438">
        <f>'Datastream-M'!C439</f>
        <v>85.4</v>
      </c>
      <c r="D438">
        <f>'Datastream-M'!D439</f>
        <v>79.099999999999994</v>
      </c>
      <c r="E438">
        <f>'Datastream-M'!E439</f>
        <v>92.1</v>
      </c>
      <c r="F438">
        <f>'Datastream-M'!F439</f>
        <v>59.9</v>
      </c>
      <c r="G438">
        <f>'Datastream-M'!G439</f>
        <v>1.27593</v>
      </c>
      <c r="H438">
        <f>'Datastream-M'!H439</f>
        <v>392.5</v>
      </c>
      <c r="I438">
        <f>'Datastream-M'!I439</f>
        <v>1044.2</v>
      </c>
      <c r="J438">
        <f>'Datastream-M'!J439</f>
        <v>3.2890000000000001</v>
      </c>
      <c r="K438">
        <f>'Datastream-M'!K439</f>
        <v>6.5</v>
      </c>
      <c r="L438">
        <f>'Datastream-M'!L439</f>
        <v>2542.8000000000002</v>
      </c>
      <c r="M438">
        <f>'Datastream-M'!M439</f>
        <v>338790</v>
      </c>
      <c r="N438">
        <f>'Datastream-M'!N439</f>
        <v>68.900000000000006</v>
      </c>
      <c r="O438">
        <f>'Datastream-M'!O439</f>
        <v>2137</v>
      </c>
      <c r="P438">
        <f>'Datastream-M'!P439</f>
        <v>10.3</v>
      </c>
      <c r="Q438">
        <f>'Datastream-M'!Q439</f>
        <v>8.1</v>
      </c>
      <c r="R438">
        <f>'Datastream-M'!R439</f>
        <v>17.600000000000001</v>
      </c>
      <c r="S438" s="1">
        <f>'[2]Deutschland Monatsdaten'!C438</f>
        <v>-0.39758726910329473</v>
      </c>
      <c r="T438" s="1">
        <v>2.9721908546935532</v>
      </c>
      <c r="U438">
        <f>'Datastream-M'!BL439</f>
        <v>32.97</v>
      </c>
      <c r="V438" s="39">
        <f t="shared" si="24"/>
        <v>38.697183098591545</v>
      </c>
      <c r="W438">
        <f>'Datastream-M'!BM439</f>
        <v>28.34</v>
      </c>
      <c r="X438" s="39">
        <f t="shared" si="25"/>
        <v>33.899521531100483</v>
      </c>
      <c r="Y438">
        <f>'Datastream-M'!W439</f>
        <v>-42.6</v>
      </c>
      <c r="Z438">
        <f>'Datastream-M'!X439</f>
        <v>45.4</v>
      </c>
      <c r="AA438" s="42">
        <f>'Datastream-M'!Y439</f>
        <v>5.8</v>
      </c>
      <c r="AB438">
        <f>'Datastream-M'!Z439</f>
        <v>105.5</v>
      </c>
      <c r="AC438">
        <f>'Datastream-M'!AA439</f>
        <v>105.5</v>
      </c>
      <c r="AD438">
        <f>'Datastream-M'!AB439</f>
        <v>104</v>
      </c>
      <c r="AE438">
        <f>'Datastream-M'!AC439</f>
        <v>1.27593</v>
      </c>
      <c r="AF438">
        <f t="shared" si="20"/>
        <v>85.2</v>
      </c>
      <c r="AG438">
        <f t="shared" si="21"/>
        <v>83.59999999999998</v>
      </c>
      <c r="AH438">
        <f>'Datastream-M'!AD439</f>
        <v>75.5</v>
      </c>
      <c r="AI438">
        <f>'Datastream-M'!AE439</f>
        <v>-38.4</v>
      </c>
      <c r="AJ438">
        <f>'Datastream-M'!AF439</f>
        <v>101.909308</v>
      </c>
      <c r="AK438">
        <f>'Datastream-M'!AG439</f>
        <v>19.32</v>
      </c>
      <c r="AL438">
        <f>'Datastream-M'!AH439</f>
        <v>76.099999999999994</v>
      </c>
      <c r="AM438">
        <f>'Datastream-M'!AI439</f>
        <v>45.4</v>
      </c>
      <c r="AN438">
        <f>'Datastream-M'!AJ439</f>
        <v>12.5</v>
      </c>
      <c r="AO438">
        <f>'Datastream-M'!AK439</f>
        <v>20.3</v>
      </c>
      <c r="AP438">
        <f>'Datastream-M'!AL439</f>
        <v>-14.1</v>
      </c>
      <c r="AQ438" s="2">
        <f>'Datastream-M'!AM439</f>
        <v>77.347300000000004</v>
      </c>
      <c r="AR438" s="2">
        <f>'Datastream-M'!AN439</f>
        <v>99.100399999999993</v>
      </c>
      <c r="AS438">
        <f>'Datastream-M'!AO439</f>
        <v>22.3</v>
      </c>
      <c r="AT438">
        <f>'Datastream-M'!AP439</f>
        <v>94.8</v>
      </c>
      <c r="AU438">
        <f>'Datastream-M'!AQ439</f>
        <v>82</v>
      </c>
      <c r="AV438" s="19">
        <f>'[5]Deutschland Monatsdaten'!K438</f>
        <v>9.2803441680747856</v>
      </c>
      <c r="AW438" s="1">
        <f>'[5]Deutschland Monatsdaten'!J438</f>
        <v>-0.24397716503378369</v>
      </c>
      <c r="AX438">
        <f>'Datastream-M'!AR439</f>
        <v>54.8</v>
      </c>
      <c r="AY438">
        <f>'Datastream-M'!AS439</f>
        <v>-18.3</v>
      </c>
      <c r="AZ438">
        <f>'Datastream-M'!AT439</f>
        <v>93.9</v>
      </c>
      <c r="BA438">
        <v>1415359.2</v>
      </c>
      <c r="BB438">
        <v>8581025.6999999993</v>
      </c>
      <c r="BC438">
        <v>9436471</v>
      </c>
      <c r="BD438">
        <v>715069.81</v>
      </c>
      <c r="BE438">
        <f>'Datastream-M'!AU439</f>
        <v>98.78</v>
      </c>
      <c r="BF438">
        <f>'Datastream-M'!AV439</f>
        <v>83.5</v>
      </c>
      <c r="BG438">
        <f>'Datastream-M'!AW439</f>
        <v>100.8</v>
      </c>
      <c r="BH438" s="1">
        <f>'Datastream-M'!AX439</f>
        <v>37.9</v>
      </c>
      <c r="BI438" s="1">
        <f>'Datastream-M'!AY439</f>
        <v>44</v>
      </c>
      <c r="BJ438" s="1">
        <f>'Datastream-M'!AZ439</f>
        <v>75.900000000000006</v>
      </c>
      <c r="BK438">
        <f>'Datastream-M'!BA439</f>
        <v>88.4</v>
      </c>
      <c r="BL438">
        <f>'Datastream-M'!BB439</f>
        <v>67.2</v>
      </c>
      <c r="BM438" s="26">
        <f>'Datastream-M'!BC439</f>
        <v>85.2</v>
      </c>
      <c r="BN438" s="26">
        <f>'Datastream-M'!BD439</f>
        <v>102.4</v>
      </c>
      <c r="BO438">
        <f>'Datastream-M'!AV438</f>
        <v>83.6</v>
      </c>
      <c r="BP438" s="38">
        <f t="shared" si="22"/>
        <v>85.2</v>
      </c>
      <c r="BQ438" s="30">
        <f t="shared" si="23"/>
        <v>15.141896499024242</v>
      </c>
      <c r="BR438" s="40">
        <f>'Datastream-M'!BJ439</f>
        <v>93.903199999999998</v>
      </c>
      <c r="BS438" s="32" t="str">
        <f>'Datastream-M'!BF439</f>
        <v>#NA</v>
      </c>
      <c r="BT438">
        <f>'Datastream-M'!BE439</f>
        <v>4.5999999999999996</v>
      </c>
      <c r="BU438" s="40">
        <f>'Datastream-M'!CS439</f>
        <v>101.6</v>
      </c>
      <c r="BV438" s="40">
        <f>'Datastream-M'!CT439</f>
        <v>111</v>
      </c>
      <c r="BW438" s="40">
        <f>'Datastream-M'!CU439</f>
        <v>93.612200000000001</v>
      </c>
      <c r="BX438" s="41">
        <f>'Datastream-M'!BG439</f>
        <v>8.1300000000000008</v>
      </c>
      <c r="BY438" s="41">
        <f>'Datastream-M'!BH439</f>
        <v>5.26</v>
      </c>
      <c r="BZ438" s="40">
        <f>'Datastream-M'!BI439</f>
        <v>114.6</v>
      </c>
      <c r="CA438">
        <f>'Datastream-M'!BN439</f>
        <v>-9.9</v>
      </c>
      <c r="CB438">
        <f>'Datastream-M'!BO439</f>
        <v>-10.199999999999999</v>
      </c>
      <c r="CC438">
        <f>'Datastream-M'!BP439</f>
        <v>57.9</v>
      </c>
      <c r="CD438" t="str">
        <f>'Datastream-M'!BQ439</f>
        <v>#NA</v>
      </c>
      <c r="CE438" s="1">
        <v>-0.90504803602955974</v>
      </c>
      <c r="CF438" s="1">
        <v>-1.0164206529852682</v>
      </c>
      <c r="CH438" t="str">
        <f>'Datastream-M'!BR439</f>
        <v>#NA</v>
      </c>
      <c r="CI438">
        <f>'Datastream-M'!BS439</f>
        <v>97.2</v>
      </c>
      <c r="CJ438">
        <f>'Datastream-M'!BT439</f>
        <v>-36.1</v>
      </c>
      <c r="CK438">
        <f>'Datastream-M'!BU439</f>
        <v>-3.2</v>
      </c>
      <c r="CL438" t="str">
        <f>'Datastream-M'!BV439</f>
        <v>#NA</v>
      </c>
      <c r="CN438">
        <f>'Datastream-M'!BX439</f>
        <v>-21.6</v>
      </c>
      <c r="CO438">
        <f>'Datastream-M'!BY439</f>
        <v>-32.299999999999997</v>
      </c>
      <c r="CP438" s="40">
        <f>'Datastream-M'!BZ439</f>
        <v>-14.1</v>
      </c>
      <c r="CR438">
        <f>'Datastream-M'!CB439</f>
        <v>-26.8</v>
      </c>
      <c r="CS438">
        <f>'Datastream-M'!CC439</f>
        <v>-14.8</v>
      </c>
      <c r="CT438">
        <f>'Datastream-M'!CD439</f>
        <v>-24.5</v>
      </c>
      <c r="CU438">
        <f>'Datastream-M'!CE439</f>
        <v>38056</v>
      </c>
      <c r="CV438">
        <f>'Datastream-M'!CF439</f>
        <v>1762529</v>
      </c>
      <c r="CX438">
        <f>'Datastream-M'!CG439</f>
        <v>122.6</v>
      </c>
      <c r="CY438">
        <f>'Datastream-M'!CH439</f>
        <v>164.9</v>
      </c>
      <c r="CZ438">
        <f>'Datastream-M'!CI439</f>
        <v>105.5</v>
      </c>
      <c r="DA438">
        <f>'Datastream-M'!CJ439</f>
        <v>115.1</v>
      </c>
      <c r="DB438">
        <f>'Datastream-M'!CK439</f>
        <v>-31.4</v>
      </c>
      <c r="DC438">
        <f>'Datastream-M'!CL439</f>
        <v>-47.9</v>
      </c>
      <c r="DD438">
        <f>'Datastream-M'!CM439</f>
        <v>-36.1</v>
      </c>
      <c r="DE438">
        <f>'Datastream-M'!CN439</f>
        <v>64.3</v>
      </c>
      <c r="DF438">
        <f>'Datastream-M'!CO439</f>
        <v>66.099999999999994</v>
      </c>
      <c r="DG438">
        <f>'Datastream-M'!CP439</f>
        <v>74.5</v>
      </c>
      <c r="DH438">
        <f>'Datastream-M'!CQ439</f>
        <v>127.698417664</v>
      </c>
      <c r="DI438">
        <f>'Datastream-M'!CR439</f>
        <v>13.41</v>
      </c>
      <c r="DJ438">
        <f>'Datastream-M'!CV439</f>
        <v>8.3800000000000008</v>
      </c>
      <c r="DK438">
        <f>'Datastream-M'!CW439</f>
        <v>5.38</v>
      </c>
      <c r="DL438">
        <f>'Datastream-M'!CX439</f>
        <v>148</v>
      </c>
      <c r="DM438">
        <f>'Datastream-M'!CY439</f>
        <v>193.7</v>
      </c>
      <c r="DO438">
        <f>'Datastream-M'!DA439</f>
        <v>-5.5</v>
      </c>
      <c r="DP438">
        <f>'Datastream-M'!DB439</f>
        <v>105.3</v>
      </c>
      <c r="DS438">
        <f>'Datastream-M'!DG439</f>
        <v>73.5</v>
      </c>
      <c r="DT438">
        <f>'Datastream-M'!DH439</f>
        <v>41</v>
      </c>
      <c r="DU438">
        <f>'Datastream-M'!DI439</f>
        <v>39.700000000000003</v>
      </c>
      <c r="DW438" s="19">
        <f>'[8]weltindexip-usd'!B318</f>
        <v>1.910039667325707</v>
      </c>
      <c r="DY438">
        <v>100</v>
      </c>
      <c r="EA438" t="str">
        <f>'Datastream-M'!DM439</f>
        <v>#NA</v>
      </c>
      <c r="EB438">
        <f>'Datastream-M'!DN439</f>
        <v>11.231680000000001</v>
      </c>
      <c r="EF438" s="1">
        <f>'Datastream-M'!DQ439</f>
        <v>69.400000000000006</v>
      </c>
    </row>
    <row r="439" spans="1:136">
      <c r="A439" s="3">
        <v>35231</v>
      </c>
      <c r="B439" t="str">
        <f>'Datastream-M'!B440</f>
        <v>#NA</v>
      </c>
      <c r="C439">
        <f>'Datastream-M'!C440</f>
        <v>84.8</v>
      </c>
      <c r="D439">
        <f>'Datastream-M'!D440</f>
        <v>78</v>
      </c>
      <c r="E439">
        <f>'Datastream-M'!E440</f>
        <v>92.2</v>
      </c>
      <c r="F439">
        <f>'Datastream-M'!F440</f>
        <v>61</v>
      </c>
      <c r="G439">
        <f>'Datastream-M'!G440</f>
        <v>1.2800320000000001</v>
      </c>
      <c r="H439">
        <f>'Datastream-M'!H440</f>
        <v>397.8</v>
      </c>
      <c r="I439">
        <f>'Datastream-M'!I440</f>
        <v>1047.9000000000001</v>
      </c>
      <c r="J439">
        <f>'Datastream-M'!J440</f>
        <v>3.3839999999999999</v>
      </c>
      <c r="K439">
        <f>'Datastream-M'!K440</f>
        <v>6.6</v>
      </c>
      <c r="L439">
        <f>'Datastream-M'!L440</f>
        <v>2561.4</v>
      </c>
      <c r="M439">
        <f>'Datastream-M'!M440</f>
        <v>316540</v>
      </c>
      <c r="N439">
        <f>'Datastream-M'!N440</f>
        <v>69.3</v>
      </c>
      <c r="O439">
        <f>'Datastream-M'!O440</f>
        <v>2087</v>
      </c>
      <c r="P439">
        <f>'Datastream-M'!P440</f>
        <v>10.3</v>
      </c>
      <c r="Q439">
        <f>'Datastream-M'!Q440</f>
        <v>9.3000000000000007</v>
      </c>
      <c r="R439">
        <f>'Datastream-M'!R440</f>
        <v>17.899999999999999</v>
      </c>
      <c r="S439" s="1">
        <f>'[2]Deutschland Monatsdaten'!C439</f>
        <v>-0.21869305329599448</v>
      </c>
      <c r="T439" s="1">
        <v>2.9653322880618624</v>
      </c>
      <c r="U439">
        <f>'Datastream-M'!BL440</f>
        <v>32.39</v>
      </c>
      <c r="V439" s="39">
        <f t="shared" si="24"/>
        <v>38.016431924882625</v>
      </c>
      <c r="W439">
        <f>'Datastream-M'!BM440</f>
        <v>29.49</v>
      </c>
      <c r="X439" s="39">
        <f t="shared" si="25"/>
        <v>35.317365269461078</v>
      </c>
      <c r="Y439">
        <f>'Datastream-M'!W440</f>
        <v>-44.5</v>
      </c>
      <c r="Z439">
        <f>'Datastream-M'!X440</f>
        <v>43.8</v>
      </c>
      <c r="AA439" s="42">
        <f>'Datastream-M'!Y440</f>
        <v>5.2</v>
      </c>
      <c r="AB439">
        <f>'Datastream-M'!Z440</f>
        <v>105.6</v>
      </c>
      <c r="AC439">
        <f>'Datastream-M'!AA440</f>
        <v>105.6</v>
      </c>
      <c r="AD439">
        <f>'Datastream-M'!AB440</f>
        <v>104.3</v>
      </c>
      <c r="AE439">
        <f>'Datastream-M'!AC440</f>
        <v>1.2800320000000001</v>
      </c>
      <c r="AF439">
        <f t="shared" ref="AF439:AF502" si="26">U439/V439*100</f>
        <v>85.2</v>
      </c>
      <c r="AG439">
        <f t="shared" ref="AG439:AG502" si="27">W439/X439*100</f>
        <v>83.5</v>
      </c>
      <c r="AH439">
        <f>'Datastream-M'!AD440</f>
        <v>75.599999999999994</v>
      </c>
      <c r="AI439">
        <f>'Datastream-M'!AE440</f>
        <v>-40.799999999999997</v>
      </c>
      <c r="AJ439">
        <f>'Datastream-M'!AF440</f>
        <v>102.403846</v>
      </c>
      <c r="AK439">
        <f>'Datastream-M'!AG440</f>
        <v>18.579999999999998</v>
      </c>
      <c r="AL439">
        <f>'Datastream-M'!AH440</f>
        <v>76.2</v>
      </c>
      <c r="AM439">
        <f>'Datastream-M'!AI440</f>
        <v>43.8</v>
      </c>
      <c r="AN439">
        <f>'Datastream-M'!AJ440</f>
        <v>14.3</v>
      </c>
      <c r="AO439">
        <f>'Datastream-M'!AK440</f>
        <v>20.3</v>
      </c>
      <c r="AP439">
        <f>'Datastream-M'!AL440</f>
        <v>-13.8</v>
      </c>
      <c r="AQ439" s="2">
        <f>'Datastream-M'!AM440</f>
        <v>77.492000000000004</v>
      </c>
      <c r="AR439" s="2">
        <f>'Datastream-M'!AN440</f>
        <v>99.160200000000003</v>
      </c>
      <c r="AS439">
        <f>'Datastream-M'!AO440</f>
        <v>20.5</v>
      </c>
      <c r="AT439">
        <f>'Datastream-M'!AP440</f>
        <v>97.5</v>
      </c>
      <c r="AU439">
        <f>'Datastream-M'!AQ440</f>
        <v>80.5</v>
      </c>
      <c r="AV439" s="19">
        <f>'[5]Deutschland Monatsdaten'!K439</f>
        <v>9.3117124398004041</v>
      </c>
      <c r="AW439" s="1">
        <f>'[5]Deutschland Monatsdaten'!J439</f>
        <v>-0.16930686538073353</v>
      </c>
      <c r="AX439">
        <f>'Datastream-M'!AR440</f>
        <v>65.099999999999994</v>
      </c>
      <c r="AY439">
        <f>'Datastream-M'!AS440</f>
        <v>-19.7</v>
      </c>
      <c r="AZ439">
        <f>'Datastream-M'!AT440</f>
        <v>93</v>
      </c>
      <c r="BA439">
        <v>1376434.1</v>
      </c>
      <c r="BB439">
        <v>8416078.1999999993</v>
      </c>
      <c r="BC439">
        <v>10172940</v>
      </c>
      <c r="BD439">
        <v>1577902.5</v>
      </c>
      <c r="BE439">
        <f>'Datastream-M'!AU440</f>
        <v>99.07</v>
      </c>
      <c r="BF439">
        <f>'Datastream-M'!AV440</f>
        <v>83.2</v>
      </c>
      <c r="BG439">
        <f>'Datastream-M'!AW440</f>
        <v>99.3</v>
      </c>
      <c r="BH439" s="1">
        <f>'Datastream-M'!AX440</f>
        <v>37.200000000000003</v>
      </c>
      <c r="BI439" s="1">
        <f>'Datastream-M'!AY440</f>
        <v>42.8</v>
      </c>
      <c r="BJ439" s="1">
        <f>'Datastream-M'!AZ440</f>
        <v>71.7</v>
      </c>
      <c r="BK439">
        <f>'Datastream-M'!BA440</f>
        <v>82.7</v>
      </c>
      <c r="BL439">
        <f>'Datastream-M'!BB440</f>
        <v>64.099999999999994</v>
      </c>
      <c r="BM439" s="26">
        <f>'Datastream-M'!BC440</f>
        <v>85.1</v>
      </c>
      <c r="BN439" s="26">
        <f>'Datastream-M'!BD440</f>
        <v>101.8</v>
      </c>
      <c r="BO439">
        <f>'Datastream-M'!AV439</f>
        <v>83.5</v>
      </c>
      <c r="BP439" s="38">
        <f t="shared" si="22"/>
        <v>85.2</v>
      </c>
      <c r="BQ439" s="30">
        <f t="shared" si="23"/>
        <v>14.515262118447037</v>
      </c>
      <c r="BR439" s="40">
        <f>'Datastream-M'!BJ440</f>
        <v>94.503100000000003</v>
      </c>
      <c r="BS439" s="32" t="str">
        <f>'Datastream-M'!BF440</f>
        <v>#NA</v>
      </c>
      <c r="BT439">
        <f>'Datastream-M'!BE440</f>
        <v>-0.4</v>
      </c>
      <c r="BU439" s="40">
        <f>'Datastream-M'!CS440</f>
        <v>101.6</v>
      </c>
      <c r="BV439" s="40">
        <f>'Datastream-M'!CT440</f>
        <v>111.2</v>
      </c>
      <c r="BW439" s="40">
        <f>'Datastream-M'!CU440</f>
        <v>94.177800000000005</v>
      </c>
      <c r="BX439" s="41">
        <f>'Datastream-M'!BG440</f>
        <v>8.2100000000000009</v>
      </c>
      <c r="BY439" s="41">
        <f>'Datastream-M'!BH440</f>
        <v>5.62</v>
      </c>
      <c r="BZ439" s="40">
        <f>'Datastream-M'!BI440</f>
        <v>118</v>
      </c>
      <c r="CA439">
        <f>'Datastream-M'!BN440</f>
        <v>-9.8000000000000007</v>
      </c>
      <c r="CB439">
        <f>'Datastream-M'!BO440</f>
        <v>-12.2</v>
      </c>
      <c r="CC439">
        <f>'Datastream-M'!BP440</f>
        <v>58.9</v>
      </c>
      <c r="CD439" t="str">
        <f>'Datastream-M'!BQ440</f>
        <v>#NA</v>
      </c>
      <c r="CE439" s="1">
        <v>-0.77163912805711765</v>
      </c>
      <c r="CF439" s="1">
        <v>-1.1192413696938752</v>
      </c>
      <c r="CH439" t="str">
        <f>'Datastream-M'!BR440</f>
        <v>#NA</v>
      </c>
      <c r="CI439">
        <f>'Datastream-M'!BS440</f>
        <v>97.1</v>
      </c>
      <c r="CJ439">
        <f>'Datastream-M'!BT440</f>
        <v>-38</v>
      </c>
      <c r="CK439">
        <f>'Datastream-M'!BU440</f>
        <v>-6.7</v>
      </c>
      <c r="CL439" t="str">
        <f>'Datastream-M'!BV440</f>
        <v>#NA</v>
      </c>
      <c r="CN439">
        <f>'Datastream-M'!BX440</f>
        <v>-23</v>
      </c>
      <c r="CO439">
        <f>'Datastream-M'!BY440</f>
        <v>-32.9</v>
      </c>
      <c r="CP439" s="40">
        <f>'Datastream-M'!BZ440</f>
        <v>-14.8</v>
      </c>
      <c r="CR439">
        <f>'Datastream-M'!CB440</f>
        <v>-25.7</v>
      </c>
      <c r="CS439">
        <f>'Datastream-M'!CC440</f>
        <v>-17</v>
      </c>
      <c r="CT439">
        <f>'Datastream-M'!CD440</f>
        <v>-19.899999999999999</v>
      </c>
      <c r="CU439">
        <f>'Datastream-M'!CE440</f>
        <v>38016</v>
      </c>
      <c r="CV439">
        <f>'Datastream-M'!CF440</f>
        <v>1769552</v>
      </c>
      <c r="CX439">
        <f>'Datastream-M'!CG440</f>
        <v>125.1</v>
      </c>
      <c r="CY439">
        <f>'Datastream-M'!CH440</f>
        <v>161.5</v>
      </c>
      <c r="CZ439">
        <f>'Datastream-M'!CI440</f>
        <v>110.7</v>
      </c>
      <c r="DA439">
        <f>'Datastream-M'!CJ440</f>
        <v>118.4</v>
      </c>
      <c r="DB439">
        <f>'Datastream-M'!CK440</f>
        <v>-34</v>
      </c>
      <c r="DC439">
        <f>'Datastream-M'!CL440</f>
        <v>-51.6</v>
      </c>
      <c r="DD439">
        <f>'Datastream-M'!CM440</f>
        <v>-38</v>
      </c>
      <c r="DE439">
        <f>'Datastream-M'!CN440</f>
        <v>64.400000000000006</v>
      </c>
      <c r="DF439">
        <f>'Datastream-M'!CO440</f>
        <v>66.099999999999994</v>
      </c>
      <c r="DG439">
        <f>'Datastream-M'!CP440</f>
        <v>78.099999999999994</v>
      </c>
      <c r="DH439">
        <f>'Datastream-M'!CQ440</f>
        <v>104.27190399200001</v>
      </c>
      <c r="DI439">
        <f>'Datastream-M'!CR440</f>
        <v>12.64</v>
      </c>
      <c r="DJ439">
        <f>'Datastream-M'!CV440</f>
        <v>9</v>
      </c>
      <c r="DK439">
        <f>'Datastream-M'!CW440</f>
        <v>5.98</v>
      </c>
      <c r="DL439">
        <f>'Datastream-M'!CX440</f>
        <v>151</v>
      </c>
      <c r="DM439">
        <f>'Datastream-M'!CY440</f>
        <v>189.7</v>
      </c>
      <c r="DO439">
        <f>'Datastream-M'!DA440</f>
        <v>-14</v>
      </c>
      <c r="DP439">
        <f>'Datastream-M'!DB440</f>
        <v>103.7</v>
      </c>
      <c r="DS439">
        <f>'Datastream-M'!DG440</f>
        <v>81.2</v>
      </c>
      <c r="DT439">
        <f>'Datastream-M'!DH440</f>
        <v>38.799999999999997</v>
      </c>
      <c r="DU439">
        <f>'Datastream-M'!DI440</f>
        <v>41.7</v>
      </c>
      <c r="DW439" s="19">
        <f>'[8]weltindexip-usd'!B319</f>
        <v>1.9120289498874474</v>
      </c>
      <c r="DY439">
        <v>100</v>
      </c>
      <c r="EA439" t="str">
        <f>'Datastream-M'!DM440</f>
        <v>#NA</v>
      </c>
      <c r="EB439">
        <f>'Datastream-M'!DN440</f>
        <v>10.602541</v>
      </c>
      <c r="EF439" s="1">
        <f>'Datastream-M'!DQ440</f>
        <v>69.8</v>
      </c>
    </row>
    <row r="440" spans="1:136">
      <c r="A440" s="3">
        <v>35261</v>
      </c>
      <c r="B440" t="str">
        <f>'Datastream-M'!B441</f>
        <v>#NA</v>
      </c>
      <c r="C440">
        <f>'Datastream-M'!C441</f>
        <v>86.2</v>
      </c>
      <c r="D440">
        <f>'Datastream-M'!D441</f>
        <v>79.2</v>
      </c>
      <c r="E440">
        <f>'Datastream-M'!E441</f>
        <v>93.9</v>
      </c>
      <c r="F440">
        <f>'Datastream-M'!F441</f>
        <v>60.7</v>
      </c>
      <c r="G440">
        <f>'Datastream-M'!G441</f>
        <v>1.3009010000000001</v>
      </c>
      <c r="H440">
        <f>'Datastream-M'!H441</f>
        <v>397</v>
      </c>
      <c r="I440">
        <f>'Datastream-M'!I441</f>
        <v>1054.9000000000001</v>
      </c>
      <c r="J440">
        <f>'Datastream-M'!J441</f>
        <v>3.3820000000000001</v>
      </c>
      <c r="K440">
        <f>'Datastream-M'!K441</f>
        <v>6.5</v>
      </c>
      <c r="L440">
        <f>'Datastream-M'!L441</f>
        <v>2473.4</v>
      </c>
      <c r="M440">
        <f>'Datastream-M'!M441</f>
        <v>304959</v>
      </c>
      <c r="N440">
        <f>'Datastream-M'!N441</f>
        <v>68.599999999999994</v>
      </c>
      <c r="O440">
        <f>'Datastream-M'!O441</f>
        <v>2298</v>
      </c>
      <c r="P440">
        <f>'Datastream-M'!P441</f>
        <v>10.4</v>
      </c>
      <c r="Q440">
        <f>'Datastream-M'!Q441</f>
        <v>12.3</v>
      </c>
      <c r="R440">
        <f>'Datastream-M'!R441</f>
        <v>14.5</v>
      </c>
      <c r="S440" s="1">
        <f>'[2]Deutschland Monatsdaten'!C440</f>
        <v>-0.24101280777520553</v>
      </c>
      <c r="T440" s="1">
        <v>2.9704916201032292</v>
      </c>
      <c r="U440">
        <f>'Datastream-M'!BL441</f>
        <v>34.46</v>
      </c>
      <c r="V440" s="39">
        <f t="shared" si="24"/>
        <v>40.493537015276146</v>
      </c>
      <c r="W440">
        <f>'Datastream-M'!BM441</f>
        <v>29.22</v>
      </c>
      <c r="X440" s="39">
        <f t="shared" si="25"/>
        <v>35.120192307692307</v>
      </c>
      <c r="Y440">
        <f>'Datastream-M'!W441</f>
        <v>-43.8</v>
      </c>
      <c r="Z440">
        <f>'Datastream-M'!X441</f>
        <v>45.9</v>
      </c>
      <c r="AA440" s="42">
        <f>'Datastream-M'!Y441</f>
        <v>6.4</v>
      </c>
      <c r="AB440">
        <f>'Datastream-M'!Z441</f>
        <v>106.1</v>
      </c>
      <c r="AC440">
        <f>'Datastream-M'!AA441</f>
        <v>106.1</v>
      </c>
      <c r="AD440">
        <f>'Datastream-M'!AB441</f>
        <v>104.9</v>
      </c>
      <c r="AE440">
        <f>'Datastream-M'!AC441</f>
        <v>1.3009010000000001</v>
      </c>
      <c r="AF440">
        <f t="shared" si="26"/>
        <v>85.1</v>
      </c>
      <c r="AG440">
        <f t="shared" si="27"/>
        <v>83.2</v>
      </c>
      <c r="AH440">
        <f>'Datastream-M'!AD441</f>
        <v>75.099999999999994</v>
      </c>
      <c r="AI440">
        <f>'Datastream-M'!AE441</f>
        <v>-38.9</v>
      </c>
      <c r="AJ440">
        <f>'Datastream-M'!AF441</f>
        <v>102.536232</v>
      </c>
      <c r="AK440">
        <f>'Datastream-M'!AG441</f>
        <v>19.71</v>
      </c>
      <c r="AL440">
        <f>'Datastream-M'!AH441</f>
        <v>76.2</v>
      </c>
      <c r="AM440">
        <f>'Datastream-M'!AI441</f>
        <v>45.9</v>
      </c>
      <c r="AN440">
        <f>'Datastream-M'!AJ441</f>
        <v>13.6</v>
      </c>
      <c r="AO440">
        <f>'Datastream-M'!AK441</f>
        <v>17.7</v>
      </c>
      <c r="AP440">
        <f>'Datastream-M'!AL441</f>
        <v>-12.3</v>
      </c>
      <c r="AQ440" s="2">
        <f>'Datastream-M'!AM441</f>
        <v>77.672399999999996</v>
      </c>
      <c r="AR440" s="2">
        <f>'Datastream-M'!AN441</f>
        <v>99.264499999999998</v>
      </c>
      <c r="AS440">
        <f>'Datastream-M'!AO441</f>
        <v>19.8</v>
      </c>
      <c r="AT440">
        <f>'Datastream-M'!AP441</f>
        <v>98.5</v>
      </c>
      <c r="AU440">
        <f>'Datastream-M'!AQ441</f>
        <v>81.400000000000006</v>
      </c>
      <c r="AV440" s="19">
        <f>'[5]Deutschland Monatsdaten'!K440</f>
        <v>9.3474317821124657</v>
      </c>
      <c r="AW440" s="1">
        <f>'[5]Deutschland Monatsdaten'!J440</f>
        <v>-0.24203519956521238</v>
      </c>
      <c r="AX440">
        <f>'Datastream-M'!AR441</f>
        <v>66.400000000000006</v>
      </c>
      <c r="AY440">
        <f>'Datastream-M'!AS441</f>
        <v>-19.600000000000001</v>
      </c>
      <c r="AZ440">
        <f>'Datastream-M'!AT441</f>
        <v>94.6</v>
      </c>
      <c r="BA440">
        <v>1619696.5</v>
      </c>
      <c r="BB440">
        <v>8190927.2000000002</v>
      </c>
      <c r="BC440">
        <v>11221942</v>
      </c>
      <c r="BD440">
        <v>910914.59</v>
      </c>
      <c r="BE440">
        <f>'Datastream-M'!AU441</f>
        <v>99.78</v>
      </c>
      <c r="BF440">
        <f>'Datastream-M'!AV441</f>
        <v>82.9</v>
      </c>
      <c r="BG440">
        <f>'Datastream-M'!AW441</f>
        <v>100.6</v>
      </c>
      <c r="BH440" s="1">
        <f>'Datastream-M'!AX441</f>
        <v>38.9</v>
      </c>
      <c r="BI440" s="1">
        <f>'Datastream-M'!AY441</f>
        <v>44</v>
      </c>
      <c r="BJ440" s="1">
        <f>'Datastream-M'!AZ441</f>
        <v>70.400000000000006</v>
      </c>
      <c r="BK440">
        <f>'Datastream-M'!BA441</f>
        <v>81.599999999999994</v>
      </c>
      <c r="BL440">
        <f>'Datastream-M'!BB441</f>
        <v>62.6</v>
      </c>
      <c r="BM440" s="26">
        <f>'Datastream-M'!BC441</f>
        <v>84.8</v>
      </c>
      <c r="BN440" s="26">
        <f>'Datastream-M'!BD441</f>
        <v>102</v>
      </c>
      <c r="BO440">
        <f>'Datastream-M'!AV440</f>
        <v>83.2</v>
      </c>
      <c r="BP440" s="38">
        <f t="shared" si="22"/>
        <v>85.1</v>
      </c>
      <c r="BQ440" s="30">
        <f t="shared" si="23"/>
        <v>15.151037626998518</v>
      </c>
      <c r="BR440" s="40">
        <f>'Datastream-M'!BJ441</f>
        <v>95.693700000000007</v>
      </c>
      <c r="BS440" s="32" t="str">
        <f>'Datastream-M'!BF441</f>
        <v>#NA</v>
      </c>
      <c r="BT440">
        <f>'Datastream-M'!BE441</f>
        <v>4.4000000000000004</v>
      </c>
      <c r="BU440" s="40">
        <f>'Datastream-M'!CS441</f>
        <v>101.8</v>
      </c>
      <c r="BV440" s="40">
        <f>'Datastream-M'!CT441</f>
        <v>112</v>
      </c>
      <c r="BW440" s="40">
        <f>'Datastream-M'!CU441</f>
        <v>95.356200000000001</v>
      </c>
      <c r="BX440" s="41">
        <f>'Datastream-M'!BG441</f>
        <v>8.17</v>
      </c>
      <c r="BY440" s="41">
        <f>'Datastream-M'!BH441</f>
        <v>5.41</v>
      </c>
      <c r="BZ440" s="40">
        <f>'Datastream-M'!BI441</f>
        <v>114.3</v>
      </c>
      <c r="CA440">
        <f>'Datastream-M'!BN441</f>
        <v>-7.4</v>
      </c>
      <c r="CB440">
        <f>'Datastream-M'!BO441</f>
        <v>-9.8000000000000007</v>
      </c>
      <c r="CC440">
        <f>'Datastream-M'!BP441</f>
        <v>57.6</v>
      </c>
      <c r="CD440" t="str">
        <f>'Datastream-M'!BQ441</f>
        <v>#NA</v>
      </c>
      <c r="CE440" s="1">
        <v>-0.86093527446391704</v>
      </c>
      <c r="CF440" s="1">
        <v>-1.0322677647528904</v>
      </c>
      <c r="CH440" t="str">
        <f>'Datastream-M'!BR441</f>
        <v>#NA</v>
      </c>
      <c r="CI440">
        <f>'Datastream-M'!BS441</f>
        <v>97.6</v>
      </c>
      <c r="CJ440">
        <f>'Datastream-M'!BT441</f>
        <v>-39</v>
      </c>
      <c r="CK440">
        <f>'Datastream-M'!BU441</f>
        <v>-8.6999999999999993</v>
      </c>
      <c r="CL440" t="str">
        <f>'Datastream-M'!BV441</f>
        <v>#NA</v>
      </c>
      <c r="CN440">
        <f>'Datastream-M'!BX441</f>
        <v>-12.1</v>
      </c>
      <c r="CO440">
        <f>'Datastream-M'!BY441</f>
        <v>-23.4</v>
      </c>
      <c r="CP440" s="40">
        <f>'Datastream-M'!BZ441</f>
        <v>-14</v>
      </c>
      <c r="CR440">
        <f>'Datastream-M'!CB441</f>
        <v>-24.1</v>
      </c>
      <c r="CS440">
        <f>'Datastream-M'!CC441</f>
        <v>-21.1</v>
      </c>
      <c r="CT440">
        <f>'Datastream-M'!CD441</f>
        <v>-22.3</v>
      </c>
      <c r="CU440">
        <f>'Datastream-M'!CE441</f>
        <v>38014</v>
      </c>
      <c r="CV440">
        <f>'Datastream-M'!CF441</f>
        <v>1775165</v>
      </c>
      <c r="CX440">
        <f>'Datastream-M'!CG441</f>
        <v>123.1</v>
      </c>
      <c r="CY440">
        <f>'Datastream-M'!CH441</f>
        <v>155</v>
      </c>
      <c r="CZ440">
        <f>'Datastream-M'!CI441</f>
        <v>108.7</v>
      </c>
      <c r="DA440">
        <f>'Datastream-M'!CJ441</f>
        <v>118.7</v>
      </c>
      <c r="DB440">
        <f>'Datastream-M'!CK441</f>
        <v>-33.6</v>
      </c>
      <c r="DC440">
        <f>'Datastream-M'!CL441</f>
        <v>-49.9</v>
      </c>
      <c r="DD440">
        <f>'Datastream-M'!CM441</f>
        <v>-39</v>
      </c>
      <c r="DE440">
        <f>'Datastream-M'!CN441</f>
        <v>63.2</v>
      </c>
      <c r="DF440">
        <f>'Datastream-M'!CO441</f>
        <v>64.599999999999994</v>
      </c>
      <c r="DG440">
        <f>'Datastream-M'!CP441</f>
        <v>76.400000000000006</v>
      </c>
      <c r="DH440">
        <f>'Datastream-M'!CQ441</f>
        <v>100.25531768800001</v>
      </c>
      <c r="DI440">
        <f>'Datastream-M'!CR441</f>
        <v>13.11</v>
      </c>
      <c r="DJ440">
        <f>'Datastream-M'!CV441</f>
        <v>8.98</v>
      </c>
      <c r="DK440">
        <f>'Datastream-M'!CW441</f>
        <v>5.6</v>
      </c>
      <c r="DL440">
        <f>'Datastream-M'!CX441</f>
        <v>148.80000000000001</v>
      </c>
      <c r="DM440">
        <f>'Datastream-M'!CY441</f>
        <v>182.2</v>
      </c>
      <c r="DO440">
        <f>'Datastream-M'!DA441</f>
        <v>-16.899999999999999</v>
      </c>
      <c r="DP440">
        <f>'Datastream-M'!DB441</f>
        <v>103.1</v>
      </c>
      <c r="DS440">
        <f>'Datastream-M'!DG441</f>
        <v>75.099999999999994</v>
      </c>
      <c r="DT440">
        <f>'Datastream-M'!DH441</f>
        <v>41.7</v>
      </c>
      <c r="DU440">
        <f>'Datastream-M'!DI441</f>
        <v>41</v>
      </c>
      <c r="DW440" s="19">
        <f>'[8]weltindexip-usd'!B320</f>
        <v>1.9158007637134518</v>
      </c>
      <c r="DY440">
        <v>100</v>
      </c>
      <c r="EA440" t="str">
        <f>'Datastream-M'!DM441</f>
        <v>#NA</v>
      </c>
      <c r="EB440">
        <f>'Datastream-M'!DN441</f>
        <v>10.245386999999999</v>
      </c>
      <c r="EF440" s="1">
        <f>'Datastream-M'!DQ441</f>
        <v>69</v>
      </c>
    </row>
    <row r="441" spans="1:136">
      <c r="A441" s="3">
        <v>35292</v>
      </c>
      <c r="B441" t="str">
        <f>'Datastream-M'!B442</f>
        <v>#NA</v>
      </c>
      <c r="C441">
        <f>'Datastream-M'!C442</f>
        <v>87.3</v>
      </c>
      <c r="D441">
        <f>'Datastream-M'!D442</f>
        <v>80.099999999999994</v>
      </c>
      <c r="E441">
        <f>'Datastream-M'!E442</f>
        <v>95.1</v>
      </c>
      <c r="F441">
        <f>'Datastream-M'!F442</f>
        <v>60.9</v>
      </c>
      <c r="G441">
        <f>'Datastream-M'!G442</f>
        <v>1.3193779999999999</v>
      </c>
      <c r="H441">
        <f>'Datastream-M'!H442</f>
        <v>397.2</v>
      </c>
      <c r="I441">
        <f>'Datastream-M'!I442</f>
        <v>1060.3</v>
      </c>
      <c r="J441">
        <f>'Datastream-M'!J442</f>
        <v>3.294</v>
      </c>
      <c r="K441">
        <f>'Datastream-M'!K442</f>
        <v>6.3</v>
      </c>
      <c r="L441">
        <f>'Datastream-M'!L442</f>
        <v>2543.8000000000002</v>
      </c>
      <c r="M441">
        <f>'Datastream-M'!M442</f>
        <v>228316</v>
      </c>
      <c r="N441">
        <f>'Datastream-M'!N442</f>
        <v>69.5</v>
      </c>
      <c r="O441">
        <f>'Datastream-M'!O442</f>
        <v>2074</v>
      </c>
      <c r="P441">
        <f>'Datastream-M'!P442</f>
        <v>10.4</v>
      </c>
      <c r="Q441">
        <f>'Datastream-M'!Q442</f>
        <v>13.7</v>
      </c>
      <c r="R441">
        <f>'Datastream-M'!R442</f>
        <v>12.9</v>
      </c>
      <c r="S441" s="1">
        <f>'[2]Deutschland Monatsdaten'!C441</f>
        <v>-0.14548367692193376</v>
      </c>
      <c r="T441" s="1">
        <v>2.9836645103475652</v>
      </c>
      <c r="U441">
        <f>'Datastream-M'!BL442</f>
        <v>33.17</v>
      </c>
      <c r="V441" s="39">
        <f t="shared" si="24"/>
        <v>39.115566037735853</v>
      </c>
      <c r="W441">
        <f>'Datastream-M'!BM442</f>
        <v>28.51</v>
      </c>
      <c r="X441" s="39">
        <f t="shared" si="25"/>
        <v>34.39083232810615</v>
      </c>
      <c r="Y441">
        <f>'Datastream-M'!W442</f>
        <v>-45</v>
      </c>
      <c r="Z441">
        <f>'Datastream-M'!X442</f>
        <v>45.9</v>
      </c>
      <c r="AA441" s="42">
        <f>'Datastream-M'!Y442</f>
        <v>6.9</v>
      </c>
      <c r="AB441">
        <f>'Datastream-M'!Z442</f>
        <v>106.8</v>
      </c>
      <c r="AC441">
        <f>'Datastream-M'!AA442</f>
        <v>106.9</v>
      </c>
      <c r="AD441">
        <f>'Datastream-M'!AB442</f>
        <v>105.7</v>
      </c>
      <c r="AE441">
        <f>'Datastream-M'!AC442</f>
        <v>1.3193779999999999</v>
      </c>
      <c r="AF441">
        <f t="shared" si="26"/>
        <v>84.8</v>
      </c>
      <c r="AG441">
        <f t="shared" si="27"/>
        <v>82.9</v>
      </c>
      <c r="AH441">
        <f>'Datastream-M'!AD442</f>
        <v>76</v>
      </c>
      <c r="AI441">
        <f>'Datastream-M'!AE442</f>
        <v>-36.6</v>
      </c>
      <c r="AJ441">
        <f>'Datastream-M'!AF442</f>
        <v>102.542373</v>
      </c>
      <c r="AK441">
        <f>'Datastream-M'!AG442</f>
        <v>20.61</v>
      </c>
      <c r="AL441">
        <f>'Datastream-M'!AH442</f>
        <v>76.3</v>
      </c>
      <c r="AM441">
        <f>'Datastream-M'!AI442</f>
        <v>45.9</v>
      </c>
      <c r="AN441">
        <f>'Datastream-M'!AJ442</f>
        <v>16.5</v>
      </c>
      <c r="AO441">
        <f>'Datastream-M'!AK442</f>
        <v>15.4</v>
      </c>
      <c r="AP441">
        <f>'Datastream-M'!AL442</f>
        <v>-9</v>
      </c>
      <c r="AQ441" s="2">
        <f>'Datastream-M'!AM442</f>
        <v>77.876000000000005</v>
      </c>
      <c r="AR441" s="2">
        <f>'Datastream-M'!AN442</f>
        <v>99.397199999999998</v>
      </c>
      <c r="AS441">
        <f>'Datastream-M'!AO442</f>
        <v>20</v>
      </c>
      <c r="AT441">
        <f>'Datastream-M'!AP442</f>
        <v>97.8</v>
      </c>
      <c r="AU441">
        <f>'Datastream-M'!AQ442</f>
        <v>80.2</v>
      </c>
      <c r="AV441" s="19">
        <f>'[5]Deutschland Monatsdaten'!K441</f>
        <v>9.3792907425530583</v>
      </c>
      <c r="AW441" s="1">
        <f>'[5]Deutschland Monatsdaten'!J441</f>
        <v>-0.19194930973456745</v>
      </c>
      <c r="AX441">
        <f>'Datastream-M'!AR442</f>
        <v>62.2</v>
      </c>
      <c r="AY441">
        <f>'Datastream-M'!AS442</f>
        <v>-18.899999999999999</v>
      </c>
      <c r="AZ441">
        <f>'Datastream-M'!AT442</f>
        <v>95.1</v>
      </c>
      <c r="BA441">
        <v>1663803.6</v>
      </c>
      <c r="BB441">
        <v>8934242.8000000007</v>
      </c>
      <c r="BC441">
        <v>10186317</v>
      </c>
      <c r="BD441">
        <v>764604.39</v>
      </c>
      <c r="BE441">
        <f>'Datastream-M'!AU442</f>
        <v>100.6</v>
      </c>
      <c r="BF441">
        <f>'Datastream-M'!AV442</f>
        <v>82.7</v>
      </c>
      <c r="BG441">
        <f>'Datastream-M'!AW442</f>
        <v>99.8</v>
      </c>
      <c r="BH441" s="1">
        <f>'Datastream-M'!AX442</f>
        <v>40.299999999999997</v>
      </c>
      <c r="BI441" s="1">
        <f>'Datastream-M'!AY442</f>
        <v>45.2</v>
      </c>
      <c r="BJ441" s="1">
        <f>'Datastream-M'!AZ442</f>
        <v>70.3</v>
      </c>
      <c r="BK441">
        <f>'Datastream-M'!BA442</f>
        <v>81.400000000000006</v>
      </c>
      <c r="BL441">
        <f>'Datastream-M'!BB442</f>
        <v>62.5</v>
      </c>
      <c r="BM441" s="26">
        <f>'Datastream-M'!BC442</f>
        <v>84.6</v>
      </c>
      <c r="BN441" s="26">
        <f>'Datastream-M'!BD442</f>
        <v>101.7</v>
      </c>
      <c r="BO441">
        <f>'Datastream-M'!AV441</f>
        <v>82.9</v>
      </c>
      <c r="BP441" s="38">
        <f t="shared" si="22"/>
        <v>84.8</v>
      </c>
      <c r="BQ441" s="30">
        <f t="shared" si="23"/>
        <v>15.620997166846802</v>
      </c>
      <c r="BR441" s="40">
        <f>'Datastream-M'!BJ442</f>
        <v>96.701499999999996</v>
      </c>
      <c r="BS441" s="32" t="str">
        <f>'Datastream-M'!BF442</f>
        <v>#NA</v>
      </c>
      <c r="BT441">
        <f>'Datastream-M'!BE442</f>
        <v>7.2</v>
      </c>
      <c r="BU441" s="40">
        <f>'Datastream-M'!CS442</f>
        <v>102.4</v>
      </c>
      <c r="BV441" s="40">
        <f>'Datastream-M'!CT442</f>
        <v>113.2</v>
      </c>
      <c r="BW441" s="40">
        <f>'Datastream-M'!CU442</f>
        <v>96.377700000000004</v>
      </c>
      <c r="BX441" s="41">
        <f>'Datastream-M'!BG442</f>
        <v>8.7200000000000006</v>
      </c>
      <c r="BY441" s="41">
        <f>'Datastream-M'!BH442</f>
        <v>6.07</v>
      </c>
      <c r="BZ441" s="40">
        <f>'Datastream-M'!BI442</f>
        <v>115.2</v>
      </c>
      <c r="CA441">
        <f>'Datastream-M'!BN442</f>
        <v>-6.7</v>
      </c>
      <c r="CB441">
        <f>'Datastream-M'!BO442</f>
        <v>-8.6</v>
      </c>
      <c r="CC441">
        <f>'Datastream-M'!BP442</f>
        <v>58.7</v>
      </c>
      <c r="CD441" t="str">
        <f>'Datastream-M'!BQ442</f>
        <v>#NA</v>
      </c>
      <c r="CE441" s="1">
        <v>-0.88170890982093963</v>
      </c>
      <c r="CF441" s="1">
        <v>-0.7489644459434448</v>
      </c>
      <c r="CH441" t="str">
        <f>'Datastream-M'!BR442</f>
        <v>#NA</v>
      </c>
      <c r="CI441">
        <f>'Datastream-M'!BS442</f>
        <v>97.6</v>
      </c>
      <c r="CJ441">
        <f>'Datastream-M'!BT442</f>
        <v>-38.6</v>
      </c>
      <c r="CK441">
        <f>'Datastream-M'!BU442</f>
        <v>-6.7</v>
      </c>
      <c r="CL441" t="str">
        <f>'Datastream-M'!BV442</f>
        <v>#NA</v>
      </c>
      <c r="CN441">
        <f>'Datastream-M'!BX442</f>
        <v>-16.399999999999999</v>
      </c>
      <c r="CO441">
        <f>'Datastream-M'!BY442</f>
        <v>-24.6</v>
      </c>
      <c r="CP441" s="40">
        <f>'Datastream-M'!BZ442</f>
        <v>-10.4</v>
      </c>
      <c r="CR441">
        <f>'Datastream-M'!CB442</f>
        <v>-26.4</v>
      </c>
      <c r="CS441">
        <f>'Datastream-M'!CC442</f>
        <v>-5.4</v>
      </c>
      <c r="CT441">
        <f>'Datastream-M'!CD442</f>
        <v>-5.7</v>
      </c>
      <c r="CU441">
        <f>'Datastream-M'!CE442</f>
        <v>37975</v>
      </c>
      <c r="CV441">
        <f>'Datastream-M'!CF442</f>
        <v>1783935</v>
      </c>
      <c r="CX441">
        <f>'Datastream-M'!CG442</f>
        <v>126.6</v>
      </c>
      <c r="CY441">
        <f>'Datastream-M'!CH442</f>
        <v>167.7</v>
      </c>
      <c r="CZ441">
        <f>'Datastream-M'!CI442</f>
        <v>108.9</v>
      </c>
      <c r="DA441">
        <f>'Datastream-M'!CJ442</f>
        <v>120.2</v>
      </c>
      <c r="DB441">
        <f>'Datastream-M'!CK442</f>
        <v>-33.9</v>
      </c>
      <c r="DC441">
        <f>'Datastream-M'!CL442</f>
        <v>-50.6</v>
      </c>
      <c r="DD441">
        <f>'Datastream-M'!CM442</f>
        <v>-38.6</v>
      </c>
      <c r="DE441">
        <f>'Datastream-M'!CN442</f>
        <v>64.099999999999994</v>
      </c>
      <c r="DF441">
        <f>'Datastream-M'!CO442</f>
        <v>65.900000000000006</v>
      </c>
      <c r="DG441">
        <f>'Datastream-M'!CP442</f>
        <v>76.599999999999994</v>
      </c>
      <c r="DH441">
        <f>'Datastream-M'!CQ442</f>
        <v>53.115158080999997</v>
      </c>
      <c r="DI441">
        <f>'Datastream-M'!CR442</f>
        <v>15.84</v>
      </c>
      <c r="DJ441">
        <f>'Datastream-M'!CV442</f>
        <v>8.27</v>
      </c>
      <c r="DK441">
        <f>'Datastream-M'!CW442</f>
        <v>5.53</v>
      </c>
      <c r="DL441">
        <f>'Datastream-M'!CX442</f>
        <v>153.1</v>
      </c>
      <c r="DM441">
        <f>'Datastream-M'!CY442</f>
        <v>197.2</v>
      </c>
      <c r="DO441">
        <f>'Datastream-M'!DA442</f>
        <v>-17.3</v>
      </c>
      <c r="DP441">
        <f>'Datastream-M'!DB442</f>
        <v>103.9</v>
      </c>
      <c r="DS441">
        <f>'Datastream-M'!DG442</f>
        <v>75.599999999999994</v>
      </c>
      <c r="DT441">
        <f>'Datastream-M'!DH442</f>
        <v>41.1</v>
      </c>
      <c r="DU441">
        <f>'Datastream-M'!DI442</f>
        <v>40.6</v>
      </c>
      <c r="DW441" s="19">
        <f>'[8]weltindexip-usd'!B321</f>
        <v>1.9263271976554697</v>
      </c>
      <c r="DY441">
        <v>0</v>
      </c>
      <c r="EA441" t="str">
        <f>'Datastream-M'!DM442</f>
        <v>#NA</v>
      </c>
      <c r="EB441">
        <f>'Datastream-M'!DN442</f>
        <v>10.071075</v>
      </c>
      <c r="EF441" s="1">
        <f>'Datastream-M'!DQ442</f>
        <v>69.900000000000006</v>
      </c>
    </row>
    <row r="442" spans="1:136">
      <c r="A442" s="3">
        <v>35323</v>
      </c>
      <c r="B442" t="str">
        <f>'Datastream-M'!B443</f>
        <v>#NA</v>
      </c>
      <c r="C442">
        <f>'Datastream-M'!C443</f>
        <v>88.8</v>
      </c>
      <c r="D442">
        <f>'Datastream-M'!D443</f>
        <v>81.5</v>
      </c>
      <c r="E442">
        <f>'Datastream-M'!E443</f>
        <v>96.7</v>
      </c>
      <c r="F442">
        <f>'Datastream-M'!F443</f>
        <v>60.8</v>
      </c>
      <c r="G442">
        <f>'Datastream-M'!G443</f>
        <v>1.29864</v>
      </c>
      <c r="H442">
        <f>'Datastream-M'!H443</f>
        <v>405.5</v>
      </c>
      <c r="I442">
        <f>'Datastream-M'!I443</f>
        <v>1068.0999999999999</v>
      </c>
      <c r="J442">
        <f>'Datastream-M'!J443</f>
        <v>3.1190000000000002</v>
      </c>
      <c r="K442">
        <f>'Datastream-M'!K443</f>
        <v>6.2</v>
      </c>
      <c r="L442">
        <f>'Datastream-M'!L443</f>
        <v>2651.9</v>
      </c>
      <c r="M442">
        <f>'Datastream-M'!M443</f>
        <v>328624</v>
      </c>
      <c r="N442">
        <f>'Datastream-M'!N443</f>
        <v>70.099999999999994</v>
      </c>
      <c r="O442">
        <f>'Datastream-M'!O443</f>
        <v>2211</v>
      </c>
      <c r="P442">
        <f>'Datastream-M'!P443</f>
        <v>10.5</v>
      </c>
      <c r="Q442">
        <f>'Datastream-M'!Q443</f>
        <v>11.6</v>
      </c>
      <c r="R442">
        <f>'Datastream-M'!R443</f>
        <v>12.9</v>
      </c>
      <c r="S442" s="1">
        <f>'[2]Deutschland Monatsdaten'!C442</f>
        <v>-0.12763037097999053</v>
      </c>
      <c r="T442" s="1">
        <v>2.9932020494240326</v>
      </c>
      <c r="U442">
        <f>'Datastream-M'!BL443</f>
        <v>34.22</v>
      </c>
      <c r="V442" s="39">
        <f t="shared" si="24"/>
        <v>40.449172576832154</v>
      </c>
      <c r="W442">
        <f>'Datastream-M'!BM443</f>
        <v>29.62</v>
      </c>
      <c r="X442" s="39">
        <f t="shared" si="25"/>
        <v>35.816203143893595</v>
      </c>
      <c r="Y442">
        <f>'Datastream-M'!W443</f>
        <v>-42.2</v>
      </c>
      <c r="Z442">
        <f>'Datastream-M'!X443</f>
        <v>45.2</v>
      </c>
      <c r="AA442" s="42">
        <f>'Datastream-M'!Y443</f>
        <v>9.3000000000000007</v>
      </c>
      <c r="AB442">
        <f>'Datastream-M'!Z443</f>
        <v>106</v>
      </c>
      <c r="AC442">
        <f>'Datastream-M'!AA443</f>
        <v>106</v>
      </c>
      <c r="AD442">
        <f>'Datastream-M'!AB443</f>
        <v>104.8</v>
      </c>
      <c r="AE442">
        <f>'Datastream-M'!AC443</f>
        <v>1.29864</v>
      </c>
      <c r="AF442">
        <f t="shared" si="26"/>
        <v>84.59999999999998</v>
      </c>
      <c r="AG442">
        <f t="shared" si="27"/>
        <v>82.699999999999989</v>
      </c>
      <c r="AH442">
        <f>'Datastream-M'!AD443</f>
        <v>76.400000000000006</v>
      </c>
      <c r="AI442">
        <f>'Datastream-M'!AE443</f>
        <v>-36</v>
      </c>
      <c r="AJ442">
        <f>'Datastream-M'!AF443</f>
        <v>101.92307700000001</v>
      </c>
      <c r="AK442">
        <f>'Datastream-M'!AG443</f>
        <v>23.08</v>
      </c>
      <c r="AL442">
        <f>'Datastream-M'!AH443</f>
        <v>76.400000000000006</v>
      </c>
      <c r="AM442">
        <f>'Datastream-M'!AI443</f>
        <v>45.2</v>
      </c>
      <c r="AN442">
        <f>'Datastream-M'!AJ443</f>
        <v>17.8</v>
      </c>
      <c r="AO442">
        <f>'Datastream-M'!AK443</f>
        <v>17</v>
      </c>
      <c r="AP442">
        <f>'Datastream-M'!AL443</f>
        <v>-1.7</v>
      </c>
      <c r="AQ442" s="2">
        <f>'Datastream-M'!AM443</f>
        <v>78.093199999999996</v>
      </c>
      <c r="AR442" s="2">
        <f>'Datastream-M'!AN443</f>
        <v>99.545699999999997</v>
      </c>
      <c r="AS442">
        <f>'Datastream-M'!AO443</f>
        <v>18.899999999999999</v>
      </c>
      <c r="AT442">
        <f>'Datastream-M'!AP443</f>
        <v>97.6</v>
      </c>
      <c r="AU442">
        <f>'Datastream-M'!AQ443</f>
        <v>80.599999999999994</v>
      </c>
      <c r="AV442" s="19">
        <f>'[5]Deutschland Monatsdaten'!K442</f>
        <v>9.4056930926785096</v>
      </c>
      <c r="AW442" s="1">
        <f>'[5]Deutschland Monatsdaten'!J442</f>
        <v>-0.17874369514454794</v>
      </c>
      <c r="AX442">
        <f>'Datastream-M'!AR443</f>
        <v>71</v>
      </c>
      <c r="AY442">
        <f>'Datastream-M'!AS443</f>
        <v>-18.7</v>
      </c>
      <c r="AZ442">
        <f>'Datastream-M'!AT443</f>
        <v>96.1</v>
      </c>
      <c r="BA442">
        <v>1408700.1</v>
      </c>
      <c r="BB442">
        <v>8264146.5</v>
      </c>
      <c r="BC442">
        <v>9319038.3000000007</v>
      </c>
      <c r="BD442">
        <v>1438923.6</v>
      </c>
      <c r="BE442">
        <f>'Datastream-M'!AU443</f>
        <v>99.88</v>
      </c>
      <c r="BF442">
        <f>'Datastream-M'!AV443</f>
        <v>83.2</v>
      </c>
      <c r="BG442">
        <f>'Datastream-M'!AW443</f>
        <v>100</v>
      </c>
      <c r="BH442" s="1">
        <f>'Datastream-M'!AX443</f>
        <v>44</v>
      </c>
      <c r="BI442" s="1">
        <f>'Datastream-M'!AY443</f>
        <v>48.1</v>
      </c>
      <c r="BJ442" s="1">
        <f>'Datastream-M'!AZ443</f>
        <v>69.3</v>
      </c>
      <c r="BK442">
        <f>'Datastream-M'!BA443</f>
        <v>80</v>
      </c>
      <c r="BL442">
        <f>'Datastream-M'!BB443</f>
        <v>61.9</v>
      </c>
      <c r="BM442" s="26">
        <f>'Datastream-M'!BC443</f>
        <v>84.8</v>
      </c>
      <c r="BN442" s="26">
        <f>'Datastream-M'!BD443</f>
        <v>102.1</v>
      </c>
      <c r="BO442">
        <f>'Datastream-M'!AV442</f>
        <v>82.7</v>
      </c>
      <c r="BP442" s="38">
        <f t="shared" si="22"/>
        <v>84.6</v>
      </c>
      <c r="BQ442" s="30">
        <f t="shared" si="23"/>
        <v>17.77243885911415</v>
      </c>
      <c r="BR442" s="40">
        <f>'Datastream-M'!BJ443</f>
        <v>96.2072</v>
      </c>
      <c r="BS442" s="32" t="str">
        <f>'Datastream-M'!BF443</f>
        <v>#NA</v>
      </c>
      <c r="BT442">
        <f>'Datastream-M'!BE443</f>
        <v>5.6</v>
      </c>
      <c r="BU442" s="40">
        <f>'Datastream-M'!CS443</f>
        <v>101.8</v>
      </c>
      <c r="BV442" s="40">
        <f>'Datastream-M'!CT443</f>
        <v>112</v>
      </c>
      <c r="BW442" s="40">
        <f>'Datastream-M'!CU443</f>
        <v>95.872900000000001</v>
      </c>
      <c r="BX442" s="41">
        <f>'Datastream-M'!BG443</f>
        <v>8.33</v>
      </c>
      <c r="BY442" s="41">
        <f>'Datastream-M'!BH443</f>
        <v>4.97</v>
      </c>
      <c r="BZ442" s="40">
        <f>'Datastream-M'!BI443</f>
        <v>116.5</v>
      </c>
      <c r="CA442">
        <f>'Datastream-M'!BN443</f>
        <v>4.4000000000000004</v>
      </c>
      <c r="CB442">
        <f>'Datastream-M'!BO443</f>
        <v>-0.6</v>
      </c>
      <c r="CC442">
        <f>'Datastream-M'!BP443</f>
        <v>59.5</v>
      </c>
      <c r="CD442" t="str">
        <f>'Datastream-M'!BQ443</f>
        <v>#NA</v>
      </c>
      <c r="CE442" s="1">
        <v>-1.0658245285680454</v>
      </c>
      <c r="CF442" s="1">
        <v>-0.8256235547640568</v>
      </c>
      <c r="CH442" t="str">
        <f>'Datastream-M'!BR443</f>
        <v>#NA</v>
      </c>
      <c r="CI442">
        <f>'Datastream-M'!BS443</f>
        <v>98</v>
      </c>
      <c r="CJ442">
        <f>'Datastream-M'!BT443</f>
        <v>-36.9</v>
      </c>
      <c r="CK442">
        <f>'Datastream-M'!BU443</f>
        <v>-8</v>
      </c>
      <c r="CL442" t="str">
        <f>'Datastream-M'!BV443</f>
        <v>#NA</v>
      </c>
      <c r="CN442">
        <f>'Datastream-M'!BX443</f>
        <v>-13.9</v>
      </c>
      <c r="CO442">
        <f>'Datastream-M'!BY443</f>
        <v>-21.5</v>
      </c>
      <c r="CP442" s="40">
        <f>'Datastream-M'!BZ443</f>
        <v>-6.6</v>
      </c>
      <c r="CR442">
        <f>'Datastream-M'!CB443</f>
        <v>-23.5</v>
      </c>
      <c r="CS442">
        <f>'Datastream-M'!CC443</f>
        <v>-8.4</v>
      </c>
      <c r="CT442">
        <f>'Datastream-M'!CD443</f>
        <v>-8.8000000000000007</v>
      </c>
      <c r="CU442">
        <f>'Datastream-M'!CE443</f>
        <v>37951</v>
      </c>
      <c r="CV442">
        <f>'Datastream-M'!CF443</f>
        <v>1794043</v>
      </c>
      <c r="CX442">
        <f>'Datastream-M'!CG443</f>
        <v>122.5</v>
      </c>
      <c r="CY442">
        <f>'Datastream-M'!CH443</f>
        <v>170.1</v>
      </c>
      <c r="CZ442">
        <f>'Datastream-M'!CI443</f>
        <v>106.2</v>
      </c>
      <c r="DA442">
        <f>'Datastream-M'!CJ443</f>
        <v>111.5</v>
      </c>
      <c r="DB442">
        <f>'Datastream-M'!CK443</f>
        <v>-34</v>
      </c>
      <c r="DC442">
        <f>'Datastream-M'!CL443</f>
        <v>-51.7</v>
      </c>
      <c r="DD442">
        <f>'Datastream-M'!CM443</f>
        <v>-36.9</v>
      </c>
      <c r="DE442">
        <f>'Datastream-M'!CN443</f>
        <v>63.7</v>
      </c>
      <c r="DF442">
        <f>'Datastream-M'!CO443</f>
        <v>66.400000000000006</v>
      </c>
      <c r="DG442">
        <f>'Datastream-M'!CP443</f>
        <v>77.7</v>
      </c>
      <c r="DH442">
        <f>'Datastream-M'!CQ443</f>
        <v>81.139694214000002</v>
      </c>
      <c r="DI442">
        <f>'Datastream-M'!CR443</f>
        <v>13.58</v>
      </c>
      <c r="DJ442">
        <f>'Datastream-M'!CV443</f>
        <v>8.77</v>
      </c>
      <c r="DK442">
        <f>'Datastream-M'!CW443</f>
        <v>5.69</v>
      </c>
      <c r="DL442">
        <f>'Datastream-M'!CX443</f>
        <v>148.19999999999999</v>
      </c>
      <c r="DM442">
        <f>'Datastream-M'!CY443</f>
        <v>200.4</v>
      </c>
      <c r="DO442">
        <f>'Datastream-M'!DA443</f>
        <v>-19</v>
      </c>
      <c r="DP442">
        <f>'Datastream-M'!DB443</f>
        <v>106</v>
      </c>
      <c r="DS442">
        <f>'Datastream-M'!DG443</f>
        <v>76.099999999999994</v>
      </c>
      <c r="DT442">
        <f>'Datastream-M'!DH443</f>
        <v>39.200000000000003</v>
      </c>
      <c r="DU442">
        <f>'Datastream-M'!DI443</f>
        <v>43.5</v>
      </c>
      <c r="DW442" s="19">
        <f>'[8]weltindexip-usd'!B322</f>
        <v>1.935538588440084</v>
      </c>
      <c r="DY442">
        <v>0</v>
      </c>
      <c r="EA442" t="str">
        <f>'Datastream-M'!DM443</f>
        <v>#NA</v>
      </c>
      <c r="EB442">
        <f>'Datastream-M'!DN443</f>
        <v>10.29</v>
      </c>
      <c r="EF442" s="1">
        <f>'Datastream-M'!DQ443</f>
        <v>70.5</v>
      </c>
    </row>
    <row r="443" spans="1:136">
      <c r="A443" s="3">
        <v>35353</v>
      </c>
      <c r="B443" t="str">
        <f>'Datastream-M'!B444</f>
        <v>#NA</v>
      </c>
      <c r="C443">
        <f>'Datastream-M'!C444</f>
        <v>89.9</v>
      </c>
      <c r="D443">
        <f>'Datastream-M'!D444</f>
        <v>82.5</v>
      </c>
      <c r="E443">
        <f>'Datastream-M'!E444</f>
        <v>98</v>
      </c>
      <c r="F443">
        <f>'Datastream-M'!F444</f>
        <v>61.6</v>
      </c>
      <c r="G443">
        <f>'Datastream-M'!G444</f>
        <v>1.2800549999999999</v>
      </c>
      <c r="H443">
        <f>'Datastream-M'!H444</f>
        <v>409.4</v>
      </c>
      <c r="I443">
        <f>'Datastream-M'!I444</f>
        <v>1072.5</v>
      </c>
      <c r="J443">
        <f>'Datastream-M'!J444</f>
        <v>3.121</v>
      </c>
      <c r="K443">
        <f>'Datastream-M'!K444</f>
        <v>6</v>
      </c>
      <c r="L443">
        <f>'Datastream-M'!L444</f>
        <v>2659.3</v>
      </c>
      <c r="M443">
        <f>'Datastream-M'!M444</f>
        <v>285918</v>
      </c>
      <c r="N443">
        <f>'Datastream-M'!N444</f>
        <v>69</v>
      </c>
      <c r="O443">
        <f>'Datastream-M'!O444</f>
        <v>2327</v>
      </c>
      <c r="P443">
        <f>'Datastream-M'!P444</f>
        <v>10.6</v>
      </c>
      <c r="Q443">
        <f>'Datastream-M'!Q444</f>
        <v>9.8000000000000007</v>
      </c>
      <c r="R443">
        <f>'Datastream-M'!R444</f>
        <v>13.5</v>
      </c>
      <c r="S443" s="1">
        <f>'[2]Deutschland Monatsdaten'!C443</f>
        <v>-2.1161941462723176E-2</v>
      </c>
      <c r="T443" s="1">
        <v>2.9939839905183905</v>
      </c>
      <c r="U443">
        <f>'Datastream-M'!BL444</f>
        <v>35.65</v>
      </c>
      <c r="V443" s="39">
        <f t="shared" si="24"/>
        <v>42.040094339622641</v>
      </c>
      <c r="W443">
        <f>'Datastream-M'!BM444</f>
        <v>30.44</v>
      </c>
      <c r="X443" s="39">
        <f t="shared" si="25"/>
        <v>36.58653846153846</v>
      </c>
      <c r="Y443">
        <f>'Datastream-M'!W444</f>
        <v>-39.700000000000003</v>
      </c>
      <c r="Z443">
        <f>'Datastream-M'!X444</f>
        <v>47.3</v>
      </c>
      <c r="AA443" s="42">
        <f>'Datastream-M'!Y444</f>
        <v>9.1</v>
      </c>
      <c r="AB443">
        <f>'Datastream-M'!Z444</f>
        <v>105.2</v>
      </c>
      <c r="AC443">
        <f>'Datastream-M'!AA444</f>
        <v>105.2</v>
      </c>
      <c r="AD443">
        <f>'Datastream-M'!AB444</f>
        <v>103.9</v>
      </c>
      <c r="AE443">
        <f>'Datastream-M'!AC444</f>
        <v>1.2800549999999999</v>
      </c>
      <c r="AF443">
        <f t="shared" si="26"/>
        <v>84.8</v>
      </c>
      <c r="AG443">
        <f t="shared" si="27"/>
        <v>83.2</v>
      </c>
      <c r="AH443">
        <f>'Datastream-M'!AD444</f>
        <v>75.3</v>
      </c>
      <c r="AI443">
        <f>'Datastream-M'!AE444</f>
        <v>-34.200000000000003</v>
      </c>
      <c r="AJ443">
        <f>'Datastream-M'!AF444</f>
        <v>101.43198099999999</v>
      </c>
      <c r="AK443">
        <f>'Datastream-M'!AG444</f>
        <v>24.27</v>
      </c>
      <c r="AL443">
        <f>'Datastream-M'!AH444</f>
        <v>76.599999999999994</v>
      </c>
      <c r="AM443">
        <f>'Datastream-M'!AI444</f>
        <v>47.3</v>
      </c>
      <c r="AN443">
        <f>'Datastream-M'!AJ444</f>
        <v>18.399999999999999</v>
      </c>
      <c r="AO443">
        <f>'Datastream-M'!AK444</f>
        <v>15.3</v>
      </c>
      <c r="AP443">
        <f>'Datastream-M'!AL444</f>
        <v>-3.4</v>
      </c>
      <c r="AQ443" s="2">
        <f>'Datastream-M'!AM444</f>
        <v>78.311099999999996</v>
      </c>
      <c r="AR443" s="2">
        <f>'Datastream-M'!AN444</f>
        <v>99.693799999999996</v>
      </c>
      <c r="AS443">
        <f>'Datastream-M'!AO444</f>
        <v>18.8</v>
      </c>
      <c r="AT443">
        <f>'Datastream-M'!AP444</f>
        <v>94.5</v>
      </c>
      <c r="AU443">
        <f>'Datastream-M'!AQ444</f>
        <v>80.400000000000006</v>
      </c>
      <c r="AV443" s="19">
        <f>'[5]Deutschland Monatsdaten'!K443</f>
        <v>9.4394650157601756</v>
      </c>
      <c r="AW443" s="1">
        <f>'[5]Deutschland Monatsdaten'!J443</f>
        <v>-0.1594993306532346</v>
      </c>
      <c r="AX443">
        <f>'Datastream-M'!AR444</f>
        <v>76.2</v>
      </c>
      <c r="AY443">
        <f>'Datastream-M'!AS444</f>
        <v>-18.899999999999999</v>
      </c>
      <c r="AZ443">
        <f>'Datastream-M'!AT444</f>
        <v>96.7</v>
      </c>
      <c r="BA443">
        <v>1560180.1</v>
      </c>
      <c r="BB443">
        <v>8669624</v>
      </c>
      <c r="BC443">
        <v>9568501.1999999993</v>
      </c>
      <c r="BD443">
        <v>758650.96</v>
      </c>
      <c r="BE443">
        <f>'Datastream-M'!AU444</f>
        <v>99.09</v>
      </c>
      <c r="BF443">
        <f>'Datastream-M'!AV444</f>
        <v>84</v>
      </c>
      <c r="BG443">
        <f>'Datastream-M'!AW444</f>
        <v>100.8</v>
      </c>
      <c r="BH443" s="1">
        <f>'Datastream-M'!AX444</f>
        <v>46.6</v>
      </c>
      <c r="BI443" s="1">
        <f>'Datastream-M'!AY444</f>
        <v>49.9</v>
      </c>
      <c r="BJ443" s="1">
        <f>'Datastream-M'!AZ444</f>
        <v>66.8</v>
      </c>
      <c r="BK443">
        <f>'Datastream-M'!BA444</f>
        <v>75.400000000000006</v>
      </c>
      <c r="BL443">
        <f>'Datastream-M'!BB444</f>
        <v>60.8</v>
      </c>
      <c r="BM443" s="26">
        <f>'Datastream-M'!BC444</f>
        <v>85.1</v>
      </c>
      <c r="BN443" s="26">
        <f>'Datastream-M'!BD444</f>
        <v>101.4</v>
      </c>
      <c r="BO443">
        <f>'Datastream-M'!AV443</f>
        <v>83.2</v>
      </c>
      <c r="BP443" s="38">
        <f t="shared" ref="BP443:BP506" si="28">BM442</f>
        <v>84.8</v>
      </c>
      <c r="BQ443" s="30">
        <f t="shared" si="23"/>
        <v>18.960122807223129</v>
      </c>
      <c r="BR443" s="40">
        <f>'Datastream-M'!BJ444</f>
        <v>95.5578</v>
      </c>
      <c r="BS443" s="32" t="str">
        <f>'Datastream-M'!BF444</f>
        <v>#NA</v>
      </c>
      <c r="BT443">
        <f>'Datastream-M'!BE444</f>
        <v>9.6999999999999993</v>
      </c>
      <c r="BU443" s="40">
        <f>'Datastream-M'!CS444</f>
        <v>101.3</v>
      </c>
      <c r="BV443" s="40">
        <f>'Datastream-M'!CT444</f>
        <v>110.6</v>
      </c>
      <c r="BW443" s="40">
        <f>'Datastream-M'!CU444</f>
        <v>95.21</v>
      </c>
      <c r="BX443" s="41">
        <f>'Datastream-M'!BG444</f>
        <v>8.06</v>
      </c>
      <c r="BY443" s="41">
        <f>'Datastream-M'!BH444</f>
        <v>5.56</v>
      </c>
      <c r="BZ443" s="40">
        <f>'Datastream-M'!BI444</f>
        <v>112.4</v>
      </c>
      <c r="CA443">
        <f>'Datastream-M'!BN444</f>
        <v>1.6</v>
      </c>
      <c r="CB443">
        <f>'Datastream-M'!BO444</f>
        <v>-1.3</v>
      </c>
      <c r="CC443">
        <f>'Datastream-M'!BP444</f>
        <v>58.2</v>
      </c>
      <c r="CD443" t="str">
        <f>'Datastream-M'!BQ444</f>
        <v>#NA</v>
      </c>
      <c r="CE443" s="1">
        <v>-0.91988554337620043</v>
      </c>
      <c r="CF443" s="1">
        <v>-1.1490398236369019</v>
      </c>
      <c r="CH443" t="str">
        <f>'Datastream-M'!BR444</f>
        <v>#NA</v>
      </c>
      <c r="CI443">
        <f>'Datastream-M'!BS444</f>
        <v>97.1</v>
      </c>
      <c r="CJ443">
        <f>'Datastream-M'!BT444</f>
        <v>-36.9</v>
      </c>
      <c r="CK443">
        <f>'Datastream-M'!BU444</f>
        <v>-12.5</v>
      </c>
      <c r="CL443" t="str">
        <f>'Datastream-M'!BV444</f>
        <v>#NA</v>
      </c>
      <c r="CN443">
        <f>'Datastream-M'!BX444</f>
        <v>-12.9</v>
      </c>
      <c r="CO443">
        <f>'Datastream-M'!BY444</f>
        <v>-20.6</v>
      </c>
      <c r="CP443" s="40">
        <f>'Datastream-M'!BZ444</f>
        <v>-2.6</v>
      </c>
      <c r="CR443">
        <f>'Datastream-M'!CB444</f>
        <v>-22.3</v>
      </c>
      <c r="CS443">
        <f>'Datastream-M'!CC444</f>
        <v>-10.3</v>
      </c>
      <c r="CT443">
        <f>'Datastream-M'!CD444</f>
        <v>-20</v>
      </c>
      <c r="CU443">
        <f>'Datastream-M'!CE444</f>
        <v>37929</v>
      </c>
      <c r="CV443">
        <f>'Datastream-M'!CF444</f>
        <v>1802508</v>
      </c>
      <c r="CX443">
        <f>'Datastream-M'!CG444</f>
        <v>120.9</v>
      </c>
      <c r="CY443">
        <f>'Datastream-M'!CH444</f>
        <v>156.5</v>
      </c>
      <c r="CZ443">
        <f>'Datastream-M'!CI444</f>
        <v>110.2</v>
      </c>
      <c r="DA443">
        <f>'Datastream-M'!CJ444</f>
        <v>111.3</v>
      </c>
      <c r="DB443">
        <f>'Datastream-M'!CK444</f>
        <v>-34.5</v>
      </c>
      <c r="DC443">
        <f>'Datastream-M'!CL444</f>
        <v>-51.9</v>
      </c>
      <c r="DD443">
        <f>'Datastream-M'!CM444</f>
        <v>-36.9</v>
      </c>
      <c r="DE443">
        <f>'Datastream-M'!CN444</f>
        <v>63.5</v>
      </c>
      <c r="DF443">
        <f>'Datastream-M'!CO444</f>
        <v>66.099999999999994</v>
      </c>
      <c r="DG443">
        <f>'Datastream-M'!CP444</f>
        <v>78.400000000000006</v>
      </c>
      <c r="DH443">
        <f>'Datastream-M'!CQ444</f>
        <v>80.009750366000006</v>
      </c>
      <c r="DI443">
        <f>'Datastream-M'!CR444</f>
        <v>12.9</v>
      </c>
      <c r="DJ443">
        <f>'Datastream-M'!CV444</f>
        <v>8.52</v>
      </c>
      <c r="DK443">
        <f>'Datastream-M'!CW444</f>
        <v>5.26</v>
      </c>
      <c r="DL443">
        <f>'Datastream-M'!CX444</f>
        <v>146.6</v>
      </c>
      <c r="DM443">
        <f>'Datastream-M'!CY444</f>
        <v>184.7</v>
      </c>
      <c r="DO443">
        <f>'Datastream-M'!DA444</f>
        <v>-20.8</v>
      </c>
      <c r="DP443">
        <f>'Datastream-M'!DB444</f>
        <v>103.6</v>
      </c>
      <c r="DS443">
        <f>'Datastream-M'!DG444</f>
        <v>75.8</v>
      </c>
      <c r="DT443">
        <f>'Datastream-M'!DH444</f>
        <v>42.3</v>
      </c>
      <c r="DU443">
        <f>'Datastream-M'!DI444</f>
        <v>43</v>
      </c>
      <c r="DW443" s="19">
        <f>'[8]weltindexip-usd'!B323</f>
        <v>1.9369556325236643</v>
      </c>
      <c r="DY443">
        <v>0</v>
      </c>
      <c r="EA443" t="str">
        <f>'Datastream-M'!DM444</f>
        <v>#NA</v>
      </c>
      <c r="EB443">
        <f>'Datastream-M'!DN444</f>
        <v>10.702417000000001</v>
      </c>
      <c r="EF443" s="1">
        <f>'Datastream-M'!DQ444</f>
        <v>69.5</v>
      </c>
    </row>
    <row r="444" spans="1:136">
      <c r="A444" s="3">
        <v>35384</v>
      </c>
      <c r="B444" t="str">
        <f>'Datastream-M'!B445</f>
        <v>#NA</v>
      </c>
      <c r="C444">
        <f>'Datastream-M'!C445</f>
        <v>89.1</v>
      </c>
      <c r="D444">
        <f>'Datastream-M'!D445</f>
        <v>81.7</v>
      </c>
      <c r="E444">
        <f>'Datastream-M'!E445</f>
        <v>97.2</v>
      </c>
      <c r="F444">
        <f>'Datastream-M'!F445</f>
        <v>61.1</v>
      </c>
      <c r="G444">
        <f>'Datastream-M'!G445</f>
        <v>1.293874</v>
      </c>
      <c r="H444">
        <f>'Datastream-M'!H445</f>
        <v>430.4</v>
      </c>
      <c r="I444">
        <f>'Datastream-M'!I445</f>
        <v>1077</v>
      </c>
      <c r="J444">
        <f>'Datastream-M'!J445</f>
        <v>3.1909999999999998</v>
      </c>
      <c r="K444">
        <f>'Datastream-M'!K445</f>
        <v>5.9</v>
      </c>
      <c r="L444">
        <f>'Datastream-M'!L445</f>
        <v>2845.5</v>
      </c>
      <c r="M444">
        <f>'Datastream-M'!M445</f>
        <v>260066</v>
      </c>
      <c r="N444">
        <f>'Datastream-M'!N445</f>
        <v>70.099999999999994</v>
      </c>
      <c r="O444">
        <f>'Datastream-M'!O445</f>
        <v>2024</v>
      </c>
      <c r="P444">
        <f>'Datastream-M'!P445</f>
        <v>10.7</v>
      </c>
      <c r="Q444">
        <f>'Datastream-M'!Q445</f>
        <v>10.5</v>
      </c>
      <c r="R444">
        <f>'Datastream-M'!R445</f>
        <v>14.6</v>
      </c>
      <c r="S444" s="1">
        <f>'[2]Deutschland Monatsdaten'!C444</f>
        <v>-5.1102236599001483E-2</v>
      </c>
      <c r="T444" s="1">
        <v>3.0073495447466407</v>
      </c>
      <c r="U444">
        <f>'Datastream-M'!BL445</f>
        <v>34.64</v>
      </c>
      <c r="V444" s="39">
        <f t="shared" si="24"/>
        <v>40.705052878965923</v>
      </c>
      <c r="W444">
        <f>'Datastream-M'!BM445</f>
        <v>29.98</v>
      </c>
      <c r="X444" s="39">
        <f t="shared" si="25"/>
        <v>35.69047619047619</v>
      </c>
      <c r="Y444">
        <f>'Datastream-M'!W445</f>
        <v>-40.6</v>
      </c>
      <c r="Z444">
        <f>'Datastream-M'!X445</f>
        <v>46.8</v>
      </c>
      <c r="AA444" s="42">
        <f>'Datastream-M'!Y445</f>
        <v>12.2</v>
      </c>
      <c r="AB444">
        <f>'Datastream-M'!Z445</f>
        <v>105</v>
      </c>
      <c r="AC444">
        <f>'Datastream-M'!AA445</f>
        <v>105.1</v>
      </c>
      <c r="AD444">
        <f>'Datastream-M'!AB445</f>
        <v>104</v>
      </c>
      <c r="AE444">
        <f>'Datastream-M'!AC445</f>
        <v>1.293874</v>
      </c>
      <c r="AF444">
        <f t="shared" si="26"/>
        <v>85.1</v>
      </c>
      <c r="AG444">
        <f t="shared" si="27"/>
        <v>84.000000000000014</v>
      </c>
      <c r="AH444">
        <f>'Datastream-M'!AD445</f>
        <v>76.099999999999994</v>
      </c>
      <c r="AI444">
        <f>'Datastream-M'!AE445</f>
        <v>-34.799999999999997</v>
      </c>
      <c r="AJ444">
        <f>'Datastream-M'!AF445</f>
        <v>101.19331699999999</v>
      </c>
      <c r="AK444">
        <f>'Datastream-M'!AG445</f>
        <v>23.1</v>
      </c>
      <c r="AL444">
        <f>'Datastream-M'!AH445</f>
        <v>76.599999999999994</v>
      </c>
      <c r="AM444">
        <f>'Datastream-M'!AI445</f>
        <v>46.8</v>
      </c>
      <c r="AN444">
        <f>'Datastream-M'!AJ445</f>
        <v>18.100000000000001</v>
      </c>
      <c r="AO444">
        <f>'Datastream-M'!AK445</f>
        <v>16.3</v>
      </c>
      <c r="AP444">
        <f>'Datastream-M'!AL445</f>
        <v>-4.7</v>
      </c>
      <c r="AQ444" s="2">
        <f>'Datastream-M'!AM445</f>
        <v>78.519599999999997</v>
      </c>
      <c r="AR444" s="2">
        <f>'Datastream-M'!AN445</f>
        <v>99.828500000000005</v>
      </c>
      <c r="AS444">
        <f>'Datastream-M'!AO445</f>
        <v>25</v>
      </c>
      <c r="AT444">
        <f>'Datastream-M'!AP445</f>
        <v>76.400000000000006</v>
      </c>
      <c r="AU444">
        <f>'Datastream-M'!AQ445</f>
        <v>79.099999999999994</v>
      </c>
      <c r="AV444" s="19">
        <f>'[5]Deutschland Monatsdaten'!K444</f>
        <v>9.4723227555639031</v>
      </c>
      <c r="AW444" s="1">
        <f>'[5]Deutschland Monatsdaten'!J444</f>
        <v>-0.13267391602859738</v>
      </c>
      <c r="AX444">
        <f>'Datastream-M'!AR445</f>
        <v>74.599999999999994</v>
      </c>
      <c r="AY444">
        <f>'Datastream-M'!AS445</f>
        <v>-18.399999999999999</v>
      </c>
      <c r="AZ444">
        <f>'Datastream-M'!AT445</f>
        <v>96.6</v>
      </c>
      <c r="BA444">
        <v>1725174.5</v>
      </c>
      <c r="BB444">
        <v>9027773.4000000004</v>
      </c>
      <c r="BC444">
        <v>9548118.5</v>
      </c>
      <c r="BD444">
        <v>707387.66</v>
      </c>
      <c r="BE444">
        <f>'Datastream-M'!AU445</f>
        <v>99.35</v>
      </c>
      <c r="BF444">
        <f>'Datastream-M'!AV445</f>
        <v>84</v>
      </c>
      <c r="BG444">
        <f>'Datastream-M'!AW445</f>
        <v>100.2</v>
      </c>
      <c r="BH444" s="1">
        <f>'Datastream-M'!AX445</f>
        <v>44.5</v>
      </c>
      <c r="BI444" s="1">
        <f>'Datastream-M'!AY445</f>
        <v>48.3</v>
      </c>
      <c r="BJ444" s="1">
        <f>'Datastream-M'!AZ445</f>
        <v>67.7</v>
      </c>
      <c r="BK444">
        <f>'Datastream-M'!BA445</f>
        <v>74.2</v>
      </c>
      <c r="BL444">
        <f>'Datastream-M'!BB445</f>
        <v>63.2</v>
      </c>
      <c r="BM444" s="26">
        <f>'Datastream-M'!BC445</f>
        <v>85</v>
      </c>
      <c r="BN444" s="26">
        <f>'Datastream-M'!BD445</f>
        <v>102.4</v>
      </c>
      <c r="BO444">
        <f>'Datastream-M'!AV444</f>
        <v>84</v>
      </c>
      <c r="BP444" s="38">
        <f t="shared" si="28"/>
        <v>85.1</v>
      </c>
      <c r="BQ444" s="30">
        <f t="shared" si="23"/>
        <v>17.853361301023131</v>
      </c>
      <c r="BR444" s="40">
        <f>'Datastream-M'!BJ445</f>
        <v>96.054699999999997</v>
      </c>
      <c r="BS444" s="32" t="str">
        <f>'Datastream-M'!BF445</f>
        <v>#NA</v>
      </c>
      <c r="BT444">
        <f>'Datastream-M'!BE445</f>
        <v>11.2</v>
      </c>
      <c r="BU444" s="40">
        <f>'Datastream-M'!CS445</f>
        <v>101.2</v>
      </c>
      <c r="BV444" s="40">
        <f>'Datastream-M'!CT445</f>
        <v>110.5</v>
      </c>
      <c r="BW444" s="40">
        <f>'Datastream-M'!CU445</f>
        <v>95.691699999999997</v>
      </c>
      <c r="BX444" s="41">
        <f>'Datastream-M'!BG445</f>
        <v>8.75</v>
      </c>
      <c r="BY444" s="41">
        <f>'Datastream-M'!BH445</f>
        <v>5.64</v>
      </c>
      <c r="BZ444" s="40">
        <f>'Datastream-M'!BI445</f>
        <v>111.9</v>
      </c>
      <c r="CA444">
        <f>'Datastream-M'!BN445</f>
        <v>4.4000000000000004</v>
      </c>
      <c r="CB444">
        <f>'Datastream-M'!BO445</f>
        <v>0.2</v>
      </c>
      <c r="CC444">
        <f>'Datastream-M'!BP445</f>
        <v>60.2</v>
      </c>
      <c r="CD444" t="str">
        <f>'Datastream-M'!BQ445</f>
        <v>#NA</v>
      </c>
      <c r="CE444" s="1">
        <v>-0.32528556738677861</v>
      </c>
      <c r="CF444" s="1">
        <v>-0.6141689226031779</v>
      </c>
      <c r="CH444" t="str">
        <f>'Datastream-M'!BR445</f>
        <v>#NA</v>
      </c>
      <c r="CI444">
        <f>'Datastream-M'!BS445</f>
        <v>97.2</v>
      </c>
      <c r="CJ444">
        <f>'Datastream-M'!BT445</f>
        <v>-40.6</v>
      </c>
      <c r="CK444">
        <f>'Datastream-M'!BU445</f>
        <v>-17.899999999999999</v>
      </c>
      <c r="CL444" t="str">
        <f>'Datastream-M'!BV445</f>
        <v>#NA</v>
      </c>
      <c r="CN444">
        <f>'Datastream-M'!BX445</f>
        <v>-15.3</v>
      </c>
      <c r="CO444">
        <f>'Datastream-M'!BY445</f>
        <v>-22.4</v>
      </c>
      <c r="CP444" s="40">
        <f>'Datastream-M'!BZ445</f>
        <v>-3.8</v>
      </c>
      <c r="CR444">
        <f>'Datastream-M'!CB445</f>
        <v>-23.9</v>
      </c>
      <c r="CS444">
        <f>'Datastream-M'!CC445</f>
        <v>-10</v>
      </c>
      <c r="CT444">
        <f>'Datastream-M'!CD445</f>
        <v>-19.7</v>
      </c>
      <c r="CU444">
        <f>'Datastream-M'!CE445</f>
        <v>37937</v>
      </c>
      <c r="CV444">
        <f>'Datastream-M'!CF445</f>
        <v>1816604</v>
      </c>
      <c r="CX444">
        <f>'Datastream-M'!CG445</f>
        <v>119</v>
      </c>
      <c r="CY444">
        <f>'Datastream-M'!CH445</f>
        <v>155.19999999999999</v>
      </c>
      <c r="CZ444">
        <f>'Datastream-M'!CI445</f>
        <v>108.1</v>
      </c>
      <c r="DA444">
        <f>'Datastream-M'!CJ445</f>
        <v>109.3</v>
      </c>
      <c r="DB444">
        <f>'Datastream-M'!CK445</f>
        <v>-39.9</v>
      </c>
      <c r="DC444">
        <f>'Datastream-M'!CL445</f>
        <v>-55.7</v>
      </c>
      <c r="DD444">
        <f>'Datastream-M'!CM445</f>
        <v>-40.6</v>
      </c>
      <c r="DE444">
        <f>'Datastream-M'!CN445</f>
        <v>63.2</v>
      </c>
      <c r="DF444">
        <f>'Datastream-M'!CO445</f>
        <v>65.7</v>
      </c>
      <c r="DG444">
        <f>'Datastream-M'!CP445</f>
        <v>75.599999999999994</v>
      </c>
      <c r="DH444">
        <f>'Datastream-M'!CQ445</f>
        <v>100.17250061</v>
      </c>
      <c r="DI444">
        <f>'Datastream-M'!CR445</f>
        <v>13.59</v>
      </c>
      <c r="DJ444">
        <f>'Datastream-M'!CV445</f>
        <v>8.52</v>
      </c>
      <c r="DK444">
        <f>'Datastream-M'!CW445</f>
        <v>5.51</v>
      </c>
      <c r="DL444">
        <f>'Datastream-M'!CX445</f>
        <v>144.6</v>
      </c>
      <c r="DM444">
        <f>'Datastream-M'!CY445</f>
        <v>183.5</v>
      </c>
      <c r="DO444">
        <f>'Datastream-M'!DA445</f>
        <v>-22.4</v>
      </c>
      <c r="DP444">
        <f>'Datastream-M'!DB445</f>
        <v>102.7</v>
      </c>
      <c r="DS444">
        <f>'Datastream-M'!DG445</f>
        <v>74.3</v>
      </c>
      <c r="DT444">
        <f>'Datastream-M'!DH445</f>
        <v>41.9</v>
      </c>
      <c r="DU444">
        <f>'Datastream-M'!DI445</f>
        <v>45.3</v>
      </c>
      <c r="DW444" s="19">
        <f>'[8]weltindexip-usd'!B324</f>
        <v>1.9499117752422845</v>
      </c>
      <c r="DY444">
        <v>0</v>
      </c>
      <c r="EA444" t="str">
        <f>'Datastream-M'!DM445</f>
        <v>#NA</v>
      </c>
      <c r="EB444">
        <f>'Datastream-M'!DN445</f>
        <v>11.093643</v>
      </c>
      <c r="EF444" s="1">
        <f>'Datastream-M'!DQ445</f>
        <v>70.5</v>
      </c>
    </row>
    <row r="445" spans="1:136">
      <c r="A445" s="3">
        <v>35414</v>
      </c>
      <c r="B445" t="str">
        <f>'Datastream-M'!B446</f>
        <v>#NA</v>
      </c>
      <c r="C445">
        <f>'Datastream-M'!C446</f>
        <v>89.1</v>
      </c>
      <c r="D445">
        <f>'Datastream-M'!D446</f>
        <v>81.7</v>
      </c>
      <c r="E445">
        <f>'Datastream-M'!E446</f>
        <v>97</v>
      </c>
      <c r="F445">
        <f>'Datastream-M'!F446</f>
        <v>61</v>
      </c>
      <c r="G445">
        <f>'Datastream-M'!G446</f>
        <v>1.2603040000000001</v>
      </c>
      <c r="H445">
        <f>'Datastream-M'!H446</f>
        <v>456.8</v>
      </c>
      <c r="I445">
        <f>'Datastream-M'!I446</f>
        <v>1084</v>
      </c>
      <c r="J445">
        <f>'Datastream-M'!J446</f>
        <v>3.2309999999999999</v>
      </c>
      <c r="K445">
        <f>'Datastream-M'!K446</f>
        <v>5.8</v>
      </c>
      <c r="L445">
        <f>'Datastream-M'!L446</f>
        <v>2888.7</v>
      </c>
      <c r="M445">
        <f>'Datastream-M'!M446</f>
        <v>232997</v>
      </c>
      <c r="N445">
        <f>'Datastream-M'!N446</f>
        <v>69.900000000000006</v>
      </c>
      <c r="O445">
        <f>'Datastream-M'!O446</f>
        <v>2097</v>
      </c>
      <c r="P445">
        <f>'Datastream-M'!P446</f>
        <v>10.8</v>
      </c>
      <c r="Q445">
        <f>'Datastream-M'!Q446</f>
        <v>15.1</v>
      </c>
      <c r="R445">
        <f>'Datastream-M'!R446</f>
        <v>11.6</v>
      </c>
      <c r="S445" s="1">
        <f>'[2]Deutschland Monatsdaten'!C445</f>
        <v>-9.2293043016630338E-3</v>
      </c>
      <c r="T445" s="1">
        <v>3.011614152221969</v>
      </c>
      <c r="U445">
        <f>'Datastream-M'!BL446</f>
        <v>35.61</v>
      </c>
      <c r="V445" s="39">
        <f t="shared" si="24"/>
        <v>41.89411764705882</v>
      </c>
      <c r="W445">
        <f>'Datastream-M'!BM446</f>
        <v>30.96</v>
      </c>
      <c r="X445" s="39">
        <f t="shared" si="25"/>
        <v>36.857142857142861</v>
      </c>
      <c r="Y445">
        <f>'Datastream-M'!W446</f>
        <v>-41.6</v>
      </c>
      <c r="Z445">
        <f>'Datastream-M'!X446</f>
        <v>46.3</v>
      </c>
      <c r="AA445" s="42">
        <f>'Datastream-M'!Y446</f>
        <v>11.1</v>
      </c>
      <c r="AB445">
        <f>'Datastream-M'!Z446</f>
        <v>103.9</v>
      </c>
      <c r="AC445">
        <f>'Datastream-M'!AA446</f>
        <v>103.8</v>
      </c>
      <c r="AD445">
        <f>'Datastream-M'!AB446</f>
        <v>102.6</v>
      </c>
      <c r="AE445">
        <f>'Datastream-M'!AC446</f>
        <v>1.2603040000000001</v>
      </c>
      <c r="AF445">
        <f t="shared" si="26"/>
        <v>85.000000000000014</v>
      </c>
      <c r="AG445">
        <f t="shared" si="27"/>
        <v>84</v>
      </c>
      <c r="AH445">
        <f>'Datastream-M'!AD446</f>
        <v>76.3</v>
      </c>
      <c r="AI445">
        <f>'Datastream-M'!AE446</f>
        <v>-35.299999999999997</v>
      </c>
      <c r="AJ445">
        <f>'Datastream-M'!AF446</f>
        <v>100.59171600000001</v>
      </c>
      <c r="AK445">
        <f>'Datastream-M'!AG446</f>
        <v>24.04</v>
      </c>
      <c r="AL445">
        <f>'Datastream-M'!AH446</f>
        <v>76.599999999999994</v>
      </c>
      <c r="AM445">
        <f>'Datastream-M'!AI446</f>
        <v>46.3</v>
      </c>
      <c r="AN445">
        <f>'Datastream-M'!AJ446</f>
        <v>19.100000000000001</v>
      </c>
      <c r="AO445">
        <f>'Datastream-M'!AK446</f>
        <v>13.4</v>
      </c>
      <c r="AP445">
        <f>'Datastream-M'!AL446</f>
        <v>-4</v>
      </c>
      <c r="AQ445" s="2">
        <f>'Datastream-M'!AM446</f>
        <v>78.729299999999995</v>
      </c>
      <c r="AR445" s="2">
        <f>'Datastream-M'!AN446</f>
        <v>99.963399999999993</v>
      </c>
      <c r="AS445">
        <f>'Datastream-M'!AO446</f>
        <v>23.6</v>
      </c>
      <c r="AT445">
        <f>'Datastream-M'!AP446</f>
        <v>54.2</v>
      </c>
      <c r="AU445">
        <f>'Datastream-M'!AQ446</f>
        <v>79.5</v>
      </c>
      <c r="AV445" s="19">
        <f>'[5]Deutschland Monatsdaten'!K445</f>
        <v>9.5130815585434743</v>
      </c>
      <c r="AW445" s="1">
        <f>'[5]Deutschland Monatsdaten'!J445</f>
        <v>-6.5402848242611708E-2</v>
      </c>
      <c r="AX445">
        <f>'Datastream-M'!AR446</f>
        <v>69.3</v>
      </c>
      <c r="AY445">
        <f>'Datastream-M'!AS446</f>
        <v>-18.5</v>
      </c>
      <c r="AZ445">
        <f>'Datastream-M'!AT446</f>
        <v>96.8</v>
      </c>
      <c r="BA445">
        <v>1822287.5</v>
      </c>
      <c r="BB445">
        <v>9253993.3000000007</v>
      </c>
      <c r="BC445">
        <v>19770304</v>
      </c>
      <c r="BD445">
        <v>2279758.4</v>
      </c>
      <c r="BE445">
        <f>'Datastream-M'!AU446</f>
        <v>98.34</v>
      </c>
      <c r="BF445">
        <f>'Datastream-M'!AV446</f>
        <v>84.7</v>
      </c>
      <c r="BG445">
        <f>'Datastream-M'!AW446</f>
        <v>101.9</v>
      </c>
      <c r="BH445" s="1">
        <f>'Datastream-M'!AX446</f>
        <v>46.2</v>
      </c>
      <c r="BI445" s="1">
        <f>'Datastream-M'!AY446</f>
        <v>49.6</v>
      </c>
      <c r="BJ445" s="1">
        <f>'Datastream-M'!AZ446</f>
        <v>67.400000000000006</v>
      </c>
      <c r="BK445">
        <f>'Datastream-M'!BA446</f>
        <v>73.099999999999994</v>
      </c>
      <c r="BL445">
        <f>'Datastream-M'!BB446</f>
        <v>63.4</v>
      </c>
      <c r="BM445" s="26">
        <f>'Datastream-M'!BC446</f>
        <v>85.2</v>
      </c>
      <c r="BN445" s="26">
        <f>'Datastream-M'!BD446</f>
        <v>101.5</v>
      </c>
      <c r="BO445">
        <f>'Datastream-M'!AV445</f>
        <v>84</v>
      </c>
      <c r="BP445" s="38">
        <f t="shared" si="28"/>
        <v>85</v>
      </c>
      <c r="BQ445" s="30">
        <f t="shared" si="23"/>
        <v>19.074762914344472</v>
      </c>
      <c r="BR445" s="40">
        <f>'Datastream-M'!BJ446</f>
        <v>95.060199999999995</v>
      </c>
      <c r="BS445" s="32" t="str">
        <f>'Datastream-M'!BF446</f>
        <v>#NA</v>
      </c>
      <c r="BT445">
        <f>'Datastream-M'!BE446</f>
        <v>8.3000000000000007</v>
      </c>
      <c r="BU445" s="40">
        <f>'Datastream-M'!CS446</f>
        <v>100.5</v>
      </c>
      <c r="BV445" s="40">
        <f>'Datastream-M'!CT446</f>
        <v>108.6</v>
      </c>
      <c r="BW445" s="40">
        <f>'Datastream-M'!CU446</f>
        <v>94.700599999999994</v>
      </c>
      <c r="BX445" s="41">
        <f>'Datastream-M'!BG446</f>
        <v>8.77</v>
      </c>
      <c r="BY445" s="41">
        <f>'Datastream-M'!BH446</f>
        <v>5.4</v>
      </c>
      <c r="BZ445" s="40">
        <f>'Datastream-M'!BI446</f>
        <v>113.9</v>
      </c>
      <c r="CA445">
        <f>'Datastream-M'!BN446</f>
        <v>-1.5</v>
      </c>
      <c r="CB445">
        <f>'Datastream-M'!BO446</f>
        <v>-1.5</v>
      </c>
      <c r="CC445">
        <f>'Datastream-M'!BP446</f>
        <v>59.7</v>
      </c>
      <c r="CD445" t="str">
        <f>'Datastream-M'!BQ446</f>
        <v>#NA</v>
      </c>
      <c r="CE445" s="1">
        <v>-0.61768476020080709</v>
      </c>
      <c r="CF445" s="1">
        <v>-0.69125942983503175</v>
      </c>
      <c r="CH445" t="str">
        <f>'Datastream-M'!BR446</f>
        <v>#NA</v>
      </c>
      <c r="CI445">
        <f>'Datastream-M'!BS446</f>
        <v>96.6</v>
      </c>
      <c r="CJ445">
        <f>'Datastream-M'!BT446</f>
        <v>-39.299999999999997</v>
      </c>
      <c r="CK445">
        <f>'Datastream-M'!BU446</f>
        <v>-20.399999999999999</v>
      </c>
      <c r="CL445" t="str">
        <f>'Datastream-M'!BV446</f>
        <v>#NA</v>
      </c>
      <c r="CN445">
        <f>'Datastream-M'!BX446</f>
        <v>-13.8</v>
      </c>
      <c r="CO445">
        <f>'Datastream-M'!BY446</f>
        <v>-22.7</v>
      </c>
      <c r="CP445" s="40">
        <f>'Datastream-M'!BZ446</f>
        <v>-4</v>
      </c>
      <c r="CR445">
        <f>'Datastream-M'!CB446</f>
        <v>-23.4</v>
      </c>
      <c r="CS445">
        <f>'Datastream-M'!CC446</f>
        <v>-20.5</v>
      </c>
      <c r="CT445">
        <f>'Datastream-M'!CD446</f>
        <v>-16.399999999999999</v>
      </c>
      <c r="CU445">
        <f>'Datastream-M'!CE446</f>
        <v>37925</v>
      </c>
      <c r="CV445">
        <f>'Datastream-M'!CF446</f>
        <v>1853112</v>
      </c>
      <c r="CX445">
        <f>'Datastream-M'!CG446</f>
        <v>120.5</v>
      </c>
      <c r="CY445">
        <f>'Datastream-M'!CH446</f>
        <v>151.69999999999999</v>
      </c>
      <c r="CZ445">
        <f>'Datastream-M'!CI446</f>
        <v>103.9</v>
      </c>
      <c r="DA445">
        <f>'Datastream-M'!CJ446</f>
        <v>118.4</v>
      </c>
      <c r="DB445">
        <f>'Datastream-M'!CK446</f>
        <v>-42</v>
      </c>
      <c r="DC445">
        <f>'Datastream-M'!CL446</f>
        <v>-51.7</v>
      </c>
      <c r="DD445">
        <f>'Datastream-M'!CM446</f>
        <v>-39.299999999999997</v>
      </c>
      <c r="DE445">
        <f>'Datastream-M'!CN446</f>
        <v>62</v>
      </c>
      <c r="DF445">
        <f>'Datastream-M'!CO446</f>
        <v>64</v>
      </c>
      <c r="DG445">
        <f>'Datastream-M'!CP446</f>
        <v>75</v>
      </c>
      <c r="DH445">
        <f>'Datastream-M'!CQ446</f>
        <v>80.475776671999995</v>
      </c>
      <c r="DI445">
        <f>'Datastream-M'!CR446</f>
        <v>13.28</v>
      </c>
      <c r="DJ445">
        <f>'Datastream-M'!CV446</f>
        <v>9.3800000000000008</v>
      </c>
      <c r="DK445">
        <f>'Datastream-M'!CW446</f>
        <v>5.61</v>
      </c>
      <c r="DL445">
        <f>'Datastream-M'!CX446</f>
        <v>146.4</v>
      </c>
      <c r="DM445">
        <f>'Datastream-M'!CY446</f>
        <v>179.5</v>
      </c>
      <c r="DO445">
        <f>'Datastream-M'!DA446</f>
        <v>-20.8</v>
      </c>
      <c r="DP445">
        <f>'Datastream-M'!DB446</f>
        <v>105.5</v>
      </c>
      <c r="DS445">
        <f>'Datastream-M'!DG446</f>
        <v>73.7</v>
      </c>
      <c r="DT445">
        <f>'Datastream-M'!DH446</f>
        <v>41.2</v>
      </c>
      <c r="DU445">
        <f>'Datastream-M'!DI446</f>
        <v>44.7</v>
      </c>
      <c r="DW445" s="19">
        <f>'[8]weltindexip-usd'!B325</f>
        <v>1.9565163206747247</v>
      </c>
      <c r="DY445">
        <v>0</v>
      </c>
      <c r="EA445" t="str">
        <f>'Datastream-M'!DM446</f>
        <v>#NA</v>
      </c>
      <c r="EB445">
        <f>'Datastream-M'!DN446</f>
        <v>10.989611999999999</v>
      </c>
      <c r="EF445" s="1">
        <f>'Datastream-M'!DQ446</f>
        <v>70.5</v>
      </c>
    </row>
    <row r="446" spans="1:136">
      <c r="A446" s="3">
        <v>35445</v>
      </c>
      <c r="B446" t="str">
        <f>'Datastream-M'!B447</f>
        <v>#NA</v>
      </c>
      <c r="C446">
        <f>'Datastream-M'!C447</f>
        <v>89.3</v>
      </c>
      <c r="D446">
        <f>'Datastream-M'!D447</f>
        <v>81.3</v>
      </c>
      <c r="E446">
        <f>'Datastream-M'!E447</f>
        <v>98</v>
      </c>
      <c r="F446">
        <f>'Datastream-M'!F447</f>
        <v>61.9</v>
      </c>
      <c r="G446">
        <f>'Datastream-M'!G447</f>
        <v>1.219462</v>
      </c>
      <c r="H446">
        <f>'Datastream-M'!H447</f>
        <v>421.7</v>
      </c>
      <c r="I446">
        <f>'Datastream-M'!I447</f>
        <v>1095.4000000000001</v>
      </c>
      <c r="J446">
        <f>'Datastream-M'!J447</f>
        <v>3.137</v>
      </c>
      <c r="K446">
        <f>'Datastream-M'!K447</f>
        <v>5.8</v>
      </c>
      <c r="L446">
        <f>'Datastream-M'!L447</f>
        <v>3035.2</v>
      </c>
      <c r="M446">
        <f>'Datastream-M'!M447</f>
        <v>266069</v>
      </c>
      <c r="N446">
        <f>'Datastream-M'!N447</f>
        <v>69.2</v>
      </c>
      <c r="O446">
        <f>'Datastream-M'!O447</f>
        <v>1985</v>
      </c>
      <c r="P446">
        <f>'Datastream-M'!P447</f>
        <v>11.3</v>
      </c>
      <c r="Q446">
        <f>'Datastream-M'!Q447</f>
        <v>19.5</v>
      </c>
      <c r="R446">
        <f>'Datastream-M'!R447</f>
        <v>8.1999999999999993</v>
      </c>
      <c r="S446" s="1">
        <f>'[2]Deutschland Monatsdaten'!C446</f>
        <v>0.15880595451942031</v>
      </c>
      <c r="T446" s="1">
        <v>3.0319309300780328</v>
      </c>
      <c r="U446">
        <f>'Datastream-M'!BL447</f>
        <v>34.9</v>
      </c>
      <c r="V446" s="39">
        <f t="shared" si="24"/>
        <v>40.962441314553985</v>
      </c>
      <c r="W446">
        <f>'Datastream-M'!BM447</f>
        <v>32.18</v>
      </c>
      <c r="X446" s="39">
        <f t="shared" si="25"/>
        <v>37.992916174734354</v>
      </c>
      <c r="Y446">
        <f>'Datastream-M'!W447</f>
        <v>-37.9</v>
      </c>
      <c r="Z446">
        <f>'Datastream-M'!X447</f>
        <v>48.2</v>
      </c>
      <c r="AA446" s="42">
        <f>'Datastream-M'!Y447</f>
        <v>15.3</v>
      </c>
      <c r="AB446">
        <f>'Datastream-M'!Z447</f>
        <v>103.8</v>
      </c>
      <c r="AC446">
        <f>'Datastream-M'!AA447</f>
        <v>103.5</v>
      </c>
      <c r="AD446">
        <f>'Datastream-M'!AB447</f>
        <v>102</v>
      </c>
      <c r="AE446">
        <f>'Datastream-M'!AC447</f>
        <v>1.219462</v>
      </c>
      <c r="AF446">
        <f t="shared" si="26"/>
        <v>85.2</v>
      </c>
      <c r="AG446">
        <f t="shared" si="27"/>
        <v>84.7</v>
      </c>
      <c r="AH446">
        <f>'Datastream-M'!AD447</f>
        <v>73.900000000000006</v>
      </c>
      <c r="AI446">
        <f>'Datastream-M'!AE447</f>
        <v>-32.5</v>
      </c>
      <c r="AJ446">
        <f>'Datastream-M'!AF447</f>
        <v>100</v>
      </c>
      <c r="AK446">
        <f>'Datastream-M'!AG447</f>
        <v>23.61</v>
      </c>
      <c r="AL446">
        <f>'Datastream-M'!AH447</f>
        <v>77</v>
      </c>
      <c r="AM446">
        <f>'Datastream-M'!AI447</f>
        <v>48.2</v>
      </c>
      <c r="AN446">
        <f>'Datastream-M'!AJ447</f>
        <v>22.5</v>
      </c>
      <c r="AO446">
        <f>'Datastream-M'!AK447</f>
        <v>12</v>
      </c>
      <c r="AP446">
        <f>'Datastream-M'!AL447</f>
        <v>1.1000000000000001</v>
      </c>
      <c r="AQ446" s="2">
        <f>'Datastream-M'!AM447</f>
        <v>78.947900000000004</v>
      </c>
      <c r="AR446" s="2">
        <f>'Datastream-M'!AN447</f>
        <v>100.108</v>
      </c>
      <c r="AS446">
        <f>'Datastream-M'!AO447</f>
        <v>27.4</v>
      </c>
      <c r="AT446">
        <f>'Datastream-M'!AP447</f>
        <v>27</v>
      </c>
      <c r="AU446">
        <f>'Datastream-M'!AQ447</f>
        <v>80.8</v>
      </c>
      <c r="AV446" s="19">
        <f>'[5]Deutschland Monatsdaten'!K446</f>
        <v>9.5486859640277562</v>
      </c>
      <c r="AW446" s="1">
        <f>'[5]Deutschland Monatsdaten'!J446</f>
        <v>2.368081122457126E-2</v>
      </c>
      <c r="AX446">
        <f>'Datastream-M'!AR447</f>
        <v>70.8</v>
      </c>
      <c r="AY446">
        <f>'Datastream-M'!AS447</f>
        <v>-16.100000000000001</v>
      </c>
      <c r="AZ446">
        <f>'Datastream-M'!AT447</f>
        <v>99.1</v>
      </c>
      <c r="BA446">
        <v>1373512.5</v>
      </c>
      <c r="BB446">
        <v>9217463.6999999993</v>
      </c>
      <c r="BC446">
        <v>11294387</v>
      </c>
      <c r="BD446">
        <v>1061900.7</v>
      </c>
      <c r="BE446">
        <f>'Datastream-M'!AU447</f>
        <v>97.2</v>
      </c>
      <c r="BF446">
        <f>'Datastream-M'!AV447</f>
        <v>85.4</v>
      </c>
      <c r="BG446">
        <f>'Datastream-M'!AW447</f>
        <v>102</v>
      </c>
      <c r="BH446" s="1">
        <f>'Datastream-M'!AX447</f>
        <v>46.1</v>
      </c>
      <c r="BI446" s="1">
        <f>'Datastream-M'!AY447</f>
        <v>49.9</v>
      </c>
      <c r="BJ446" s="1">
        <f>'Datastream-M'!AZ447</f>
        <v>69.099999999999994</v>
      </c>
      <c r="BK446">
        <f>'Datastream-M'!BA447</f>
        <v>75</v>
      </c>
      <c r="BL446">
        <f>'Datastream-M'!BB447</f>
        <v>65</v>
      </c>
      <c r="BM446" s="26">
        <f>'Datastream-M'!BC447</f>
        <v>85.5</v>
      </c>
      <c r="BN446" s="26">
        <f>'Datastream-M'!BD447</f>
        <v>102.1</v>
      </c>
      <c r="BO446">
        <f>'Datastream-M'!AV446</f>
        <v>84.7</v>
      </c>
      <c r="BP446" s="38">
        <f t="shared" si="28"/>
        <v>85.2</v>
      </c>
      <c r="BQ446" s="30">
        <f t="shared" si="23"/>
        <v>19.360996898632347</v>
      </c>
      <c r="BR446" s="40">
        <f>'Datastream-M'!BJ447</f>
        <v>93.6892</v>
      </c>
      <c r="BS446" s="32" t="str">
        <f>'Datastream-M'!BF447</f>
        <v>#NA</v>
      </c>
      <c r="BT446">
        <f>'Datastream-M'!BE447</f>
        <v>15.4</v>
      </c>
      <c r="BU446" s="40">
        <f>'Datastream-M'!CS447</f>
        <v>101</v>
      </c>
      <c r="BV446" s="40">
        <f>'Datastream-M'!CT447</f>
        <v>107.7</v>
      </c>
      <c r="BW446" s="40">
        <f>'Datastream-M'!CU447</f>
        <v>93.310100000000006</v>
      </c>
      <c r="BX446" s="41">
        <f>'Datastream-M'!BG447</f>
        <v>9.2799999999999994</v>
      </c>
      <c r="BY446" s="41">
        <f>'Datastream-M'!BH447</f>
        <v>6.35</v>
      </c>
      <c r="BZ446" s="40">
        <f>'Datastream-M'!BI447</f>
        <v>90.1</v>
      </c>
      <c r="CA446">
        <f>'Datastream-M'!BN447</f>
        <v>5.0999999999999996</v>
      </c>
      <c r="CB446">
        <f>'Datastream-M'!BO447</f>
        <v>-1.7</v>
      </c>
      <c r="CC446">
        <f>'Datastream-M'!BP447</f>
        <v>59</v>
      </c>
      <c r="CD446" t="str">
        <f>'Datastream-M'!BQ447</f>
        <v>#NA</v>
      </c>
      <c r="CE446" s="1">
        <v>-0.44816894192389073</v>
      </c>
      <c r="CF446" s="1">
        <v>-0.63648995356784199</v>
      </c>
      <c r="CH446" t="str">
        <f>'Datastream-M'!BR447</f>
        <v>#NA</v>
      </c>
      <c r="CI446">
        <f>'Datastream-M'!BS447</f>
        <v>97</v>
      </c>
      <c r="CJ446">
        <f>'Datastream-M'!BT447</f>
        <v>-36.5</v>
      </c>
      <c r="CK446">
        <f>'Datastream-M'!BU447</f>
        <v>-16.2</v>
      </c>
      <c r="CL446" t="str">
        <f>'Datastream-M'!BV447</f>
        <v>#NA</v>
      </c>
      <c r="CN446">
        <f>'Datastream-M'!BX447</f>
        <v>-11.7</v>
      </c>
      <c r="CO446">
        <f>'Datastream-M'!BY447</f>
        <v>-25.7</v>
      </c>
      <c r="CP446" s="40">
        <f>'Datastream-M'!BZ447</f>
        <v>-3</v>
      </c>
      <c r="CR446">
        <f>'Datastream-M'!CB447</f>
        <v>-26.5</v>
      </c>
      <c r="CS446">
        <f>'Datastream-M'!CC447</f>
        <v>-14.4</v>
      </c>
      <c r="CT446">
        <f>'Datastream-M'!CD447</f>
        <v>-7.9</v>
      </c>
      <c r="CU446">
        <f>'Datastream-M'!CE447</f>
        <v>37841</v>
      </c>
      <c r="CV446">
        <f>'Datastream-M'!CF447</f>
        <v>1849416</v>
      </c>
      <c r="CX446">
        <f>'Datastream-M'!CG447</f>
        <v>111.5</v>
      </c>
      <c r="CY446">
        <f>'Datastream-M'!CH447</f>
        <v>141.69999999999999</v>
      </c>
      <c r="CZ446">
        <f>'Datastream-M'!CI447</f>
        <v>93.9</v>
      </c>
      <c r="DA446">
        <f>'Datastream-M'!CJ447</f>
        <v>110.9</v>
      </c>
      <c r="DB446">
        <f>'Datastream-M'!CK447</f>
        <v>-35.700000000000003</v>
      </c>
      <c r="DC446">
        <f>'Datastream-M'!CL447</f>
        <v>-48.8</v>
      </c>
      <c r="DD446">
        <f>'Datastream-M'!CM447</f>
        <v>-36.5</v>
      </c>
      <c r="DE446">
        <f>'Datastream-M'!CN447</f>
        <v>58.7</v>
      </c>
      <c r="DF446">
        <f>'Datastream-M'!CO447</f>
        <v>62</v>
      </c>
      <c r="DG446">
        <f>'Datastream-M'!CP447</f>
        <v>75.8</v>
      </c>
      <c r="DH446">
        <f>'Datastream-M'!CQ447</f>
        <v>86.682220459000007</v>
      </c>
      <c r="DI446">
        <f>'Datastream-M'!CR447</f>
        <v>16.079999999999998</v>
      </c>
      <c r="DJ446">
        <f>'Datastream-M'!CV447</f>
        <v>8.52</v>
      </c>
      <c r="DK446">
        <f>'Datastream-M'!CW447</f>
        <v>5.37</v>
      </c>
      <c r="DL446">
        <f>'Datastream-M'!CX447</f>
        <v>135.6</v>
      </c>
      <c r="DM446">
        <f>'Datastream-M'!CY447</f>
        <v>167.7</v>
      </c>
      <c r="DO446">
        <f>'Datastream-M'!DA447</f>
        <v>-29.7</v>
      </c>
      <c r="DP446">
        <f>'Datastream-M'!DB447</f>
        <v>106.4</v>
      </c>
      <c r="DS446">
        <f>'Datastream-M'!DG447</f>
        <v>74.2</v>
      </c>
      <c r="DT446">
        <f>'Datastream-M'!DH447</f>
        <v>43</v>
      </c>
      <c r="DU446">
        <f>'Datastream-M'!DI447</f>
        <v>44</v>
      </c>
      <c r="DV446">
        <f>'Datastream-M'!DJ447</f>
        <v>76.436175266999996</v>
      </c>
      <c r="DW446" s="19">
        <f>'[8]weltindexip-usd'!B326</f>
        <v>1.9654927593029765</v>
      </c>
      <c r="DY446">
        <v>0</v>
      </c>
      <c r="EA446" t="str">
        <f>'Datastream-M'!DM447</f>
        <v>#NA</v>
      </c>
      <c r="EB446">
        <f>'Datastream-M'!DN447</f>
        <v>10.6639</v>
      </c>
      <c r="EF446" s="1">
        <f>'Datastream-M'!DQ447</f>
        <v>69.599999999999994</v>
      </c>
    </row>
    <row r="447" spans="1:136">
      <c r="A447" s="3">
        <v>35476</v>
      </c>
      <c r="B447" t="str">
        <f>'Datastream-M'!B448</f>
        <v>#NA</v>
      </c>
      <c r="C447">
        <f>'Datastream-M'!C448</f>
        <v>89.9</v>
      </c>
      <c r="D447">
        <f>'Datastream-M'!D448</f>
        <v>82.8</v>
      </c>
      <c r="E447">
        <f>'Datastream-M'!E448</f>
        <v>97.6</v>
      </c>
      <c r="F447">
        <f>'Datastream-M'!F448</f>
        <v>62</v>
      </c>
      <c r="G447">
        <f>'Datastream-M'!G448</f>
        <v>1.167405</v>
      </c>
      <c r="H447">
        <f>'Datastream-M'!H448</f>
        <v>423.5</v>
      </c>
      <c r="I447">
        <f>'Datastream-M'!I448</f>
        <v>1097.7</v>
      </c>
      <c r="J447">
        <f>'Datastream-M'!J448</f>
        <v>3.1850000000000001</v>
      </c>
      <c r="K447">
        <f>'Datastream-M'!K448</f>
        <v>5.6</v>
      </c>
      <c r="L447">
        <f>'Datastream-M'!L448</f>
        <v>3259.6</v>
      </c>
      <c r="M447">
        <f>'Datastream-M'!M448</f>
        <v>259584</v>
      </c>
      <c r="N447">
        <f>'Datastream-M'!N448</f>
        <v>70.2</v>
      </c>
      <c r="O447">
        <f>'Datastream-M'!O448</f>
        <v>2240</v>
      </c>
      <c r="P447">
        <f>'Datastream-M'!P448</f>
        <v>11.2</v>
      </c>
      <c r="Q447">
        <f>'Datastream-M'!Q448</f>
        <v>18.399999999999999</v>
      </c>
      <c r="R447">
        <f>'Datastream-M'!R448</f>
        <v>8.1</v>
      </c>
      <c r="S447" s="1">
        <f>'[2]Deutschland Monatsdaten'!C447</f>
        <v>0.2362094017646417</v>
      </c>
      <c r="T447" s="1">
        <v>3.0382653405196787</v>
      </c>
      <c r="U447">
        <f>'Datastream-M'!BL448</f>
        <v>36.08</v>
      </c>
      <c r="V447" s="39">
        <f t="shared" si="24"/>
        <v>42.198830409356724</v>
      </c>
      <c r="W447">
        <f>'Datastream-M'!BM448</f>
        <v>31.86</v>
      </c>
      <c r="X447" s="39">
        <f t="shared" si="25"/>
        <v>37.306791569086649</v>
      </c>
      <c r="Y447">
        <f>'Datastream-M'!W448</f>
        <v>-33.1</v>
      </c>
      <c r="Z447">
        <f>'Datastream-M'!X448</f>
        <v>48.4</v>
      </c>
      <c r="AA447" s="42">
        <f>'Datastream-M'!Y448</f>
        <v>14</v>
      </c>
      <c r="AB447">
        <f>'Datastream-M'!Z448</f>
        <v>103.2</v>
      </c>
      <c r="AC447">
        <f>'Datastream-M'!AA448</f>
        <v>102.6</v>
      </c>
      <c r="AD447">
        <f>'Datastream-M'!AB448</f>
        <v>100.7</v>
      </c>
      <c r="AE447">
        <f>'Datastream-M'!AC448</f>
        <v>1.167405</v>
      </c>
      <c r="AF447">
        <f t="shared" si="26"/>
        <v>85.5</v>
      </c>
      <c r="AG447">
        <f t="shared" si="27"/>
        <v>85.4</v>
      </c>
      <c r="AH447">
        <f>'Datastream-M'!AD448</f>
        <v>75.7</v>
      </c>
      <c r="AI447">
        <f>'Datastream-M'!AE448</f>
        <v>-28.9</v>
      </c>
      <c r="AJ447">
        <f>'Datastream-M'!AF448</f>
        <v>99.534884000000005</v>
      </c>
      <c r="AK447">
        <f>'Datastream-M'!AG448</f>
        <v>20.92</v>
      </c>
      <c r="AL447">
        <f>'Datastream-M'!AH448</f>
        <v>77.099999999999994</v>
      </c>
      <c r="AM447">
        <f>'Datastream-M'!AI448</f>
        <v>48.4</v>
      </c>
      <c r="AN447">
        <f>'Datastream-M'!AJ448</f>
        <v>20.2</v>
      </c>
      <c r="AO447">
        <f>'Datastream-M'!AK448</f>
        <v>11.4</v>
      </c>
      <c r="AP447">
        <f>'Datastream-M'!AL448</f>
        <v>-0.1</v>
      </c>
      <c r="AQ447" s="2">
        <f>'Datastream-M'!AM448</f>
        <v>79.162700000000001</v>
      </c>
      <c r="AR447" s="2">
        <f>'Datastream-M'!AN448</f>
        <v>100.2466</v>
      </c>
      <c r="AS447">
        <f>'Datastream-M'!AO448</f>
        <v>20.8</v>
      </c>
      <c r="AT447">
        <f>'Datastream-M'!AP448</f>
        <v>46.7</v>
      </c>
      <c r="AU447">
        <f>'Datastream-M'!AQ448</f>
        <v>81.2</v>
      </c>
      <c r="AV447" s="19">
        <f>'[5]Deutschland Monatsdaten'!K447</f>
        <v>9.6041073269533328</v>
      </c>
      <c r="AW447" s="1">
        <f>'[5]Deutschland Monatsdaten'!J447</f>
        <v>4.4634460293335232E-2</v>
      </c>
      <c r="AX447">
        <f>'Datastream-M'!AR448</f>
        <v>62.3</v>
      </c>
      <c r="AY447">
        <f>'Datastream-M'!AS448</f>
        <v>-18</v>
      </c>
      <c r="AZ447">
        <f>'Datastream-M'!AT448</f>
        <v>99</v>
      </c>
      <c r="BA447">
        <v>1671591.6</v>
      </c>
      <c r="BB447">
        <v>9791083.9000000004</v>
      </c>
      <c r="BC447">
        <v>8958029.3000000007</v>
      </c>
      <c r="BD447">
        <v>724358.05</v>
      </c>
      <c r="BE447">
        <f>'Datastream-M'!AU448</f>
        <v>96.17</v>
      </c>
      <c r="BF447">
        <f>'Datastream-M'!AV448</f>
        <v>85.8</v>
      </c>
      <c r="BG447">
        <f>'Datastream-M'!AW448</f>
        <v>102.7</v>
      </c>
      <c r="BH447" s="1">
        <f>'Datastream-M'!AX448</f>
        <v>41</v>
      </c>
      <c r="BI447" s="1">
        <f>'Datastream-M'!AY448</f>
        <v>46</v>
      </c>
      <c r="BJ447" s="1">
        <f>'Datastream-M'!AZ448</f>
        <v>71.5</v>
      </c>
      <c r="BK447">
        <f>'Datastream-M'!BA448</f>
        <v>80.599999999999994</v>
      </c>
      <c r="BL447">
        <f>'Datastream-M'!BB448</f>
        <v>65.099999999999994</v>
      </c>
      <c r="BM447" s="26">
        <f>'Datastream-M'!BC448</f>
        <v>85.6</v>
      </c>
      <c r="BN447" s="26">
        <f>'Datastream-M'!BD448</f>
        <v>102.6</v>
      </c>
      <c r="BO447">
        <f>'Datastream-M'!AV447</f>
        <v>85.4</v>
      </c>
      <c r="BP447" s="38">
        <f t="shared" si="28"/>
        <v>85.5</v>
      </c>
      <c r="BQ447" s="30">
        <f t="shared" si="23"/>
        <v>17.920087715916928</v>
      </c>
      <c r="BR447" s="40">
        <f>'Datastream-M'!BJ448</f>
        <v>91.962900000000005</v>
      </c>
      <c r="BS447" s="32" t="str">
        <f>'Datastream-M'!BF448</f>
        <v>#NA</v>
      </c>
      <c r="BT447">
        <f>'Datastream-M'!BE448</f>
        <v>16.7</v>
      </c>
      <c r="BU447" s="40">
        <f>'Datastream-M'!CS448</f>
        <v>101.4</v>
      </c>
      <c r="BV447" s="40">
        <f>'Datastream-M'!CT448</f>
        <v>105.6</v>
      </c>
      <c r="BW447" s="40">
        <f>'Datastream-M'!CU448</f>
        <v>91.560299999999998</v>
      </c>
      <c r="BX447" s="41">
        <f>'Datastream-M'!BG448</f>
        <v>9.0399999999999991</v>
      </c>
      <c r="BY447" s="41">
        <f>'Datastream-M'!BH448</f>
        <v>5.4</v>
      </c>
      <c r="BZ447" s="40">
        <f>'Datastream-M'!BI448</f>
        <v>104</v>
      </c>
      <c r="CA447">
        <f>'Datastream-M'!BN448</f>
        <v>12.4</v>
      </c>
      <c r="CB447">
        <f>'Datastream-M'!BO448</f>
        <v>4.3</v>
      </c>
      <c r="CC447">
        <f>'Datastream-M'!BP448</f>
        <v>59.4</v>
      </c>
      <c r="CD447" t="str">
        <f>'Datastream-M'!BQ448</f>
        <v>#NA</v>
      </c>
      <c r="CE447" s="1">
        <v>-0.40406457385969335</v>
      </c>
      <c r="CF447" s="1">
        <v>-0.98283636052892065</v>
      </c>
      <c r="CH447" t="str">
        <f>'Datastream-M'!BR448</f>
        <v>#NA</v>
      </c>
      <c r="CI447">
        <f>'Datastream-M'!BS448</f>
        <v>95.8</v>
      </c>
      <c r="CJ447">
        <f>'Datastream-M'!BT448</f>
        <v>-37.4</v>
      </c>
      <c r="CK447">
        <f>'Datastream-M'!BU448</f>
        <v>-9.8000000000000007</v>
      </c>
      <c r="CL447" t="str">
        <f>'Datastream-M'!BV448</f>
        <v>#NA</v>
      </c>
      <c r="CN447">
        <f>'Datastream-M'!BX448</f>
        <v>-19.3</v>
      </c>
      <c r="CO447">
        <f>'Datastream-M'!BY448</f>
        <v>-21.8</v>
      </c>
      <c r="CP447" s="40">
        <f>'Datastream-M'!BZ448</f>
        <v>-1.8</v>
      </c>
      <c r="CR447">
        <f>'Datastream-M'!CB448</f>
        <v>-29</v>
      </c>
      <c r="CS447">
        <f>'Datastream-M'!CC448</f>
        <v>-21.8</v>
      </c>
      <c r="CT447">
        <f>'Datastream-M'!CD448</f>
        <v>-11.6</v>
      </c>
      <c r="CU447">
        <f>'Datastream-M'!CE448</f>
        <v>37881</v>
      </c>
      <c r="CV447">
        <f>'Datastream-M'!CF448</f>
        <v>1861755</v>
      </c>
      <c r="CX447">
        <f>'Datastream-M'!CG448</f>
        <v>122.9</v>
      </c>
      <c r="CY447">
        <f>'Datastream-M'!CH448</f>
        <v>153</v>
      </c>
      <c r="CZ447">
        <f>'Datastream-M'!CI448</f>
        <v>111</v>
      </c>
      <c r="DA447">
        <f>'Datastream-M'!CJ448</f>
        <v>117.4</v>
      </c>
      <c r="DB447">
        <f>'Datastream-M'!CK448</f>
        <v>-33.5</v>
      </c>
      <c r="DC447">
        <f>'Datastream-M'!CL448</f>
        <v>-48.3</v>
      </c>
      <c r="DD447">
        <f>'Datastream-M'!CM448</f>
        <v>-37.4</v>
      </c>
      <c r="DE447">
        <f>'Datastream-M'!CN448</f>
        <v>61.3</v>
      </c>
      <c r="DF447">
        <f>'Datastream-M'!CO448</f>
        <v>64.099999999999994</v>
      </c>
      <c r="DG447">
        <f>'Datastream-M'!CP448</f>
        <v>73.3</v>
      </c>
      <c r="DH447">
        <f>'Datastream-M'!CQ448</f>
        <v>56.295875549000002</v>
      </c>
      <c r="DI447">
        <f>'Datastream-M'!CR448</f>
        <v>16.48</v>
      </c>
      <c r="DJ447">
        <f>'Datastream-M'!CV448</f>
        <v>9.07</v>
      </c>
      <c r="DK447">
        <f>'Datastream-M'!CW448</f>
        <v>5.82</v>
      </c>
      <c r="DL447">
        <f>'Datastream-M'!CX448</f>
        <v>149.69999999999999</v>
      </c>
      <c r="DM447">
        <f>'Datastream-M'!CY448</f>
        <v>181.4</v>
      </c>
      <c r="DO447">
        <f>'Datastream-M'!DA448</f>
        <v>-18.2</v>
      </c>
      <c r="DP447">
        <f>'Datastream-M'!DB448</f>
        <v>102.4</v>
      </c>
      <c r="DS447">
        <f>'Datastream-M'!DG448</f>
        <v>72.400000000000006</v>
      </c>
      <c r="DT447">
        <f>'Datastream-M'!DH448</f>
        <v>42.4</v>
      </c>
      <c r="DU447">
        <f>'Datastream-M'!DI448</f>
        <v>44.2</v>
      </c>
      <c r="DV447">
        <f>'Datastream-M'!DJ448</f>
        <v>79.170087374999994</v>
      </c>
      <c r="DW447" s="19">
        <f>'[8]weltindexip-usd'!B327</f>
        <v>1.9780381187313103</v>
      </c>
      <c r="DY447">
        <v>0</v>
      </c>
      <c r="EA447" t="str">
        <f>'Datastream-M'!DM448</f>
        <v>#NA</v>
      </c>
      <c r="EB447">
        <f>'Datastream-M'!DN448</f>
        <v>10.432299</v>
      </c>
      <c r="EF447" s="1">
        <f>'Datastream-M'!DQ448</f>
        <v>70.599999999999994</v>
      </c>
    </row>
    <row r="448" spans="1:136">
      <c r="A448" s="3">
        <v>35504</v>
      </c>
      <c r="B448" t="str">
        <f>'Datastream-M'!B449</f>
        <v>#NA</v>
      </c>
      <c r="C448">
        <f>'Datastream-M'!C449</f>
        <v>90.1</v>
      </c>
      <c r="D448">
        <f>'Datastream-M'!D449</f>
        <v>83.2</v>
      </c>
      <c r="E448">
        <f>'Datastream-M'!E449</f>
        <v>97.6</v>
      </c>
      <c r="F448">
        <f>'Datastream-M'!F449</f>
        <v>64</v>
      </c>
      <c r="G448">
        <f>'Datastream-M'!G449</f>
        <v>1.1529830000000001</v>
      </c>
      <c r="H448">
        <f>'Datastream-M'!H449</f>
        <v>423.6</v>
      </c>
      <c r="I448">
        <f>'Datastream-M'!I449</f>
        <v>1099.5</v>
      </c>
      <c r="J448">
        <f>'Datastream-M'!J449</f>
        <v>3.262</v>
      </c>
      <c r="K448">
        <f>'Datastream-M'!K449</f>
        <v>5.7</v>
      </c>
      <c r="L448">
        <f>'Datastream-M'!L449</f>
        <v>3429.1</v>
      </c>
      <c r="M448">
        <f>'Datastream-M'!M449</f>
        <v>343427</v>
      </c>
      <c r="N448">
        <f>'Datastream-M'!N449</f>
        <v>71.099999999999994</v>
      </c>
      <c r="O448">
        <f>'Datastream-M'!O449</f>
        <v>2193</v>
      </c>
      <c r="P448">
        <f>'Datastream-M'!P449</f>
        <v>11.2</v>
      </c>
      <c r="Q448">
        <f>'Datastream-M'!Q449</f>
        <v>17.7</v>
      </c>
      <c r="R448">
        <f>'Datastream-M'!R449</f>
        <v>9.1</v>
      </c>
      <c r="S448" s="1">
        <f>'[2]Deutschland Monatsdaten'!C448</f>
        <v>0.385215374083203</v>
      </c>
      <c r="T448" s="1">
        <v>3.040954166393846</v>
      </c>
      <c r="U448">
        <f>'Datastream-M'!BL449</f>
        <v>36.85</v>
      </c>
      <c r="V448" s="39">
        <f t="shared" si="24"/>
        <v>43.049065420560751</v>
      </c>
      <c r="W448">
        <f>'Datastream-M'!BM449</f>
        <v>31.92</v>
      </c>
      <c r="X448" s="39">
        <f t="shared" si="25"/>
        <v>37.202797202797207</v>
      </c>
      <c r="Y448">
        <f>'Datastream-M'!W449</f>
        <v>-34.6</v>
      </c>
      <c r="Z448">
        <f>'Datastream-M'!X449</f>
        <v>50</v>
      </c>
      <c r="AA448" s="42">
        <f>'Datastream-M'!Y449</f>
        <v>14</v>
      </c>
      <c r="AB448">
        <f>'Datastream-M'!Z449</f>
        <v>103.2</v>
      </c>
      <c r="AC448">
        <f>'Datastream-M'!AA449</f>
        <v>102.4</v>
      </c>
      <c r="AD448">
        <f>'Datastream-M'!AB449</f>
        <v>100.4</v>
      </c>
      <c r="AE448">
        <f>'Datastream-M'!AC449</f>
        <v>1.1529830000000001</v>
      </c>
      <c r="AF448">
        <f t="shared" si="26"/>
        <v>85.6</v>
      </c>
      <c r="AG448">
        <f t="shared" si="27"/>
        <v>85.8</v>
      </c>
      <c r="AH448">
        <f>'Datastream-M'!AD449</f>
        <v>76.7</v>
      </c>
      <c r="AI448">
        <f>'Datastream-M'!AE449</f>
        <v>-27</v>
      </c>
      <c r="AJ448">
        <f>'Datastream-M'!AF449</f>
        <v>99.767442000000003</v>
      </c>
      <c r="AK448">
        <f>'Datastream-M'!AG449</f>
        <v>19.559999999999999</v>
      </c>
      <c r="AL448">
        <f>'Datastream-M'!AH449</f>
        <v>77</v>
      </c>
      <c r="AM448">
        <f>'Datastream-M'!AI449</f>
        <v>50</v>
      </c>
      <c r="AN448">
        <f>'Datastream-M'!AJ449</f>
        <v>20</v>
      </c>
      <c r="AO448">
        <f>'Datastream-M'!AK449</f>
        <v>10.9</v>
      </c>
      <c r="AP448">
        <f>'Datastream-M'!AL449</f>
        <v>-1.6</v>
      </c>
      <c r="AQ448" s="2">
        <f>'Datastream-M'!AM449</f>
        <v>79.375</v>
      </c>
      <c r="AR448" s="2">
        <f>'Datastream-M'!AN449</f>
        <v>100.3805</v>
      </c>
      <c r="AS448">
        <f>'Datastream-M'!AO449</f>
        <v>8.6</v>
      </c>
      <c r="AT448">
        <f>'Datastream-M'!AP449</f>
        <v>80.2</v>
      </c>
      <c r="AU448">
        <f>'Datastream-M'!AQ449</f>
        <v>81.5</v>
      </c>
      <c r="AV448" s="19">
        <f>'[5]Deutschland Monatsdaten'!K448</f>
        <v>9.6239508579537958</v>
      </c>
      <c r="AW448" s="1">
        <f>'[5]Deutschland Monatsdaten'!J448</f>
        <v>2.443403878981764E-2</v>
      </c>
      <c r="AX448">
        <f>'Datastream-M'!AR449</f>
        <v>65.7</v>
      </c>
      <c r="AY448">
        <f>'Datastream-M'!AS449</f>
        <v>-17.5</v>
      </c>
      <c r="AZ448">
        <f>'Datastream-M'!AT449</f>
        <v>99.8</v>
      </c>
      <c r="BA448">
        <v>1475937.6</v>
      </c>
      <c r="BB448">
        <v>7119534.5</v>
      </c>
      <c r="BC448">
        <v>8823349</v>
      </c>
      <c r="BD448">
        <v>1385737</v>
      </c>
      <c r="BE448">
        <f>'Datastream-M'!AU449</f>
        <v>96.06</v>
      </c>
      <c r="BF448">
        <f>'Datastream-M'!AV449</f>
        <v>85.9</v>
      </c>
      <c r="BG448">
        <f>'Datastream-M'!AW449</f>
        <v>103.4</v>
      </c>
      <c r="BH448" s="1">
        <f>'Datastream-M'!AX449</f>
        <v>39.299999999999997</v>
      </c>
      <c r="BI448" s="1">
        <f>'Datastream-M'!AY449</f>
        <v>45</v>
      </c>
      <c r="BJ448" s="1">
        <f>'Datastream-M'!AZ449</f>
        <v>74.7</v>
      </c>
      <c r="BK448">
        <f>'Datastream-M'!BA449</f>
        <v>87.4</v>
      </c>
      <c r="BL448">
        <f>'Datastream-M'!BB449</f>
        <v>65.8</v>
      </c>
      <c r="BM448" s="26">
        <f>'Datastream-M'!BC449</f>
        <v>85.8</v>
      </c>
      <c r="BN448" s="26">
        <f>'Datastream-M'!BD449</f>
        <v>102.1</v>
      </c>
      <c r="BO448">
        <f>'Datastream-M'!AV448</f>
        <v>85.8</v>
      </c>
      <c r="BP448" s="38">
        <f t="shared" si="28"/>
        <v>85.6</v>
      </c>
      <c r="BQ448" s="30">
        <f t="shared" si="23"/>
        <v>16.96469071963767</v>
      </c>
      <c r="BR448" s="40">
        <f>'Datastream-M'!BJ449</f>
        <v>91.230099999999993</v>
      </c>
      <c r="BS448" s="32" t="str">
        <f>'Datastream-M'!BF449</f>
        <v>#NA</v>
      </c>
      <c r="BT448">
        <f>'Datastream-M'!BE449</f>
        <v>15.7</v>
      </c>
      <c r="BU448" s="40">
        <f>'Datastream-M'!CS449</f>
        <v>101.8</v>
      </c>
      <c r="BV448" s="40">
        <f>'Datastream-M'!CT449</f>
        <v>105.1</v>
      </c>
      <c r="BW448" s="40">
        <f>'Datastream-M'!CU449</f>
        <v>90.861800000000002</v>
      </c>
      <c r="BX448" s="41">
        <f>'Datastream-M'!BG449</f>
        <v>8.9</v>
      </c>
      <c r="BY448" s="41">
        <f>'Datastream-M'!BH449</f>
        <v>5.92</v>
      </c>
      <c r="BZ448" s="40">
        <f>'Datastream-M'!BI449</f>
        <v>104.9</v>
      </c>
      <c r="CA448">
        <f>'Datastream-M'!BN449</f>
        <v>12.2</v>
      </c>
      <c r="CB448">
        <f>'Datastream-M'!BO449</f>
        <v>4.5999999999999996</v>
      </c>
      <c r="CC448">
        <f>'Datastream-M'!BP449</f>
        <v>60.4</v>
      </c>
      <c r="CD448" t="str">
        <f>'Datastream-M'!BQ449</f>
        <v>#NA</v>
      </c>
      <c r="CE448" s="1">
        <v>2.0694188047956079E-2</v>
      </c>
      <c r="CF448" s="1">
        <v>-0.99607899788208853</v>
      </c>
      <c r="CH448" t="str">
        <f>'Datastream-M'!BR449</f>
        <v>#NA</v>
      </c>
      <c r="CI448">
        <f>'Datastream-M'!BS449</f>
        <v>96</v>
      </c>
      <c r="CJ448">
        <f>'Datastream-M'!BT449</f>
        <v>-36.200000000000003</v>
      </c>
      <c r="CK448">
        <f>'Datastream-M'!BU449</f>
        <v>-18.100000000000001</v>
      </c>
      <c r="CL448" t="str">
        <f>'Datastream-M'!BV449</f>
        <v>#NA</v>
      </c>
      <c r="CN448">
        <f>'Datastream-M'!BX449</f>
        <v>-19.5</v>
      </c>
      <c r="CO448">
        <f>'Datastream-M'!BY449</f>
        <v>-21.4</v>
      </c>
      <c r="CP448" s="40">
        <f>'Datastream-M'!BZ449</f>
        <v>-1.3</v>
      </c>
      <c r="CR448">
        <f>'Datastream-M'!CB449</f>
        <v>-28.9</v>
      </c>
      <c r="CS448">
        <f>'Datastream-M'!CC449</f>
        <v>-13.6</v>
      </c>
      <c r="CT448">
        <f>'Datastream-M'!CD449</f>
        <v>-19.5</v>
      </c>
      <c r="CU448">
        <f>'Datastream-M'!CE449</f>
        <v>37905</v>
      </c>
      <c r="CV448">
        <f>'Datastream-M'!CF449</f>
        <v>1873536</v>
      </c>
      <c r="CX448">
        <f>'Datastream-M'!CG449</f>
        <v>112.7</v>
      </c>
      <c r="CY448">
        <f>'Datastream-M'!CH449</f>
        <v>140.19999999999999</v>
      </c>
      <c r="CZ448">
        <f>'Datastream-M'!CI449</f>
        <v>101</v>
      </c>
      <c r="DA448">
        <f>'Datastream-M'!CJ449</f>
        <v>108.4</v>
      </c>
      <c r="DB448">
        <f>'Datastream-M'!CK449</f>
        <v>-37.5</v>
      </c>
      <c r="DC448">
        <f>'Datastream-M'!CL449</f>
        <v>-50.4</v>
      </c>
      <c r="DD448">
        <f>'Datastream-M'!CM449</f>
        <v>-36.200000000000003</v>
      </c>
      <c r="DE448">
        <f>'Datastream-M'!CN449</f>
        <v>63.2</v>
      </c>
      <c r="DF448">
        <f>'Datastream-M'!CO449</f>
        <v>64.900000000000006</v>
      </c>
      <c r="DG448">
        <f>'Datastream-M'!CP449</f>
        <v>78.099999999999994</v>
      </c>
      <c r="DH448">
        <f>'Datastream-M'!CQ449</f>
        <v>47.050636292</v>
      </c>
      <c r="DI448">
        <f>'Datastream-M'!CR449</f>
        <v>18.71</v>
      </c>
      <c r="DJ448">
        <f>'Datastream-M'!CV449</f>
        <v>8.4499999999999993</v>
      </c>
      <c r="DK448">
        <f>'Datastream-M'!CW449</f>
        <v>5.59</v>
      </c>
      <c r="DL448">
        <f>'Datastream-M'!CX449</f>
        <v>137.4</v>
      </c>
      <c r="DM448">
        <f>'Datastream-M'!CY449</f>
        <v>166.4</v>
      </c>
      <c r="DO448">
        <f>'Datastream-M'!DA449</f>
        <v>-6.7</v>
      </c>
      <c r="DP448">
        <f>'Datastream-M'!DB449</f>
        <v>102.1</v>
      </c>
      <c r="DS448">
        <f>'Datastream-M'!DG449</f>
        <v>76.900000000000006</v>
      </c>
      <c r="DT448">
        <f>'Datastream-M'!DH449</f>
        <v>44.6</v>
      </c>
      <c r="DU448">
        <f>'Datastream-M'!DI449</f>
        <v>44.9</v>
      </c>
      <c r="DV448">
        <f>'Datastream-M'!DJ449</f>
        <v>68.472685267000003</v>
      </c>
      <c r="DW448" s="19">
        <f>'[8]weltindexip-usd'!B328</f>
        <v>1.9867774824601827</v>
      </c>
      <c r="DY448">
        <v>0</v>
      </c>
      <c r="EA448" t="str">
        <f>'Datastream-M'!DM449</f>
        <v>#NA</v>
      </c>
      <c r="EB448">
        <f>'Datastream-M'!DN449</f>
        <v>10.967758999999999</v>
      </c>
      <c r="EF448" s="1">
        <f>'Datastream-M'!DQ449</f>
        <v>71.400000000000006</v>
      </c>
    </row>
    <row r="449" spans="1:136">
      <c r="A449" s="3">
        <v>35535</v>
      </c>
      <c r="B449" t="str">
        <f>'Datastream-M'!B450</f>
        <v>#NA</v>
      </c>
      <c r="C449">
        <f>'Datastream-M'!C450</f>
        <v>90.6</v>
      </c>
      <c r="D449">
        <f>'Datastream-M'!D450</f>
        <v>84.2</v>
      </c>
      <c r="E449">
        <f>'Datastream-M'!E450</f>
        <v>97.4</v>
      </c>
      <c r="F449">
        <f>'Datastream-M'!F450</f>
        <v>64.7</v>
      </c>
      <c r="G449">
        <f>'Datastream-M'!G450</f>
        <v>1.1430400000000001</v>
      </c>
      <c r="H449">
        <f>'Datastream-M'!H450</f>
        <v>425.3</v>
      </c>
      <c r="I449">
        <f>'Datastream-M'!I450</f>
        <v>1106.8</v>
      </c>
      <c r="J449">
        <f>'Datastream-M'!J450</f>
        <v>3.2290000000000001</v>
      </c>
      <c r="K449">
        <f>'Datastream-M'!K450</f>
        <v>5.9</v>
      </c>
      <c r="L449">
        <f>'Datastream-M'!L450</f>
        <v>3438.1</v>
      </c>
      <c r="M449">
        <f>'Datastream-M'!M450</f>
        <v>350773</v>
      </c>
      <c r="N449">
        <f>'Datastream-M'!N450</f>
        <v>70.7</v>
      </c>
      <c r="O449">
        <f>'Datastream-M'!O450</f>
        <v>2234</v>
      </c>
      <c r="P449">
        <f>'Datastream-M'!P450</f>
        <v>11.2</v>
      </c>
      <c r="Q449">
        <f>'Datastream-M'!Q450</f>
        <v>13.9</v>
      </c>
      <c r="R449">
        <f>'Datastream-M'!R450</f>
        <v>8.5</v>
      </c>
      <c r="S449" s="1">
        <f>'[2]Deutschland Monatsdaten'!C449</f>
        <v>0.2487320828023766</v>
      </c>
      <c r="T449" s="1">
        <v>3.1015500087073309</v>
      </c>
      <c r="U449">
        <f>'Datastream-M'!BL450</f>
        <v>35.1</v>
      </c>
      <c r="V449" s="39">
        <f t="shared" si="24"/>
        <v>40.909090909090914</v>
      </c>
      <c r="W449">
        <f>'Datastream-M'!BM450</f>
        <v>30.67</v>
      </c>
      <c r="X449" s="39">
        <f t="shared" si="25"/>
        <v>35.70430733410943</v>
      </c>
      <c r="Y449">
        <f>'Datastream-M'!W450</f>
        <v>-32.200000000000003</v>
      </c>
      <c r="Z449">
        <f>'Datastream-M'!X450</f>
        <v>51.6</v>
      </c>
      <c r="AA449" s="42">
        <f>'Datastream-M'!Y450</f>
        <v>13.7</v>
      </c>
      <c r="AB449">
        <f>'Datastream-M'!Z450</f>
        <v>102.3</v>
      </c>
      <c r="AC449">
        <f>'Datastream-M'!AA450</f>
        <v>101.5</v>
      </c>
      <c r="AD449">
        <f>'Datastream-M'!AB450</f>
        <v>99.5</v>
      </c>
      <c r="AE449">
        <f>'Datastream-M'!AC450</f>
        <v>1.1430400000000001</v>
      </c>
      <c r="AF449">
        <f t="shared" si="26"/>
        <v>85.8</v>
      </c>
      <c r="AG449">
        <f t="shared" si="27"/>
        <v>85.9</v>
      </c>
      <c r="AH449">
        <f>'Datastream-M'!AD450</f>
        <v>76.400000000000006</v>
      </c>
      <c r="AI449">
        <f>'Datastream-M'!AE450</f>
        <v>-23.5</v>
      </c>
      <c r="AJ449">
        <f>'Datastream-M'!AF450</f>
        <v>100.11641400000001</v>
      </c>
      <c r="AK449">
        <f>'Datastream-M'!AG450</f>
        <v>17.78</v>
      </c>
      <c r="AL449">
        <f>'Datastream-M'!AH450</f>
        <v>77</v>
      </c>
      <c r="AM449">
        <f>'Datastream-M'!AI450</f>
        <v>51.6</v>
      </c>
      <c r="AN449">
        <f>'Datastream-M'!AJ450</f>
        <v>18.2</v>
      </c>
      <c r="AO449">
        <f>'Datastream-M'!AK450</f>
        <v>10.1</v>
      </c>
      <c r="AP449">
        <f>'Datastream-M'!AL450</f>
        <v>9.8000000000000007</v>
      </c>
      <c r="AQ449" s="2">
        <f>'Datastream-M'!AM450</f>
        <v>79.581299999999999</v>
      </c>
      <c r="AR449" s="2">
        <f>'Datastream-M'!AN450</f>
        <v>100.5055</v>
      </c>
      <c r="AS449">
        <f>'Datastream-M'!AO450</f>
        <v>18.2</v>
      </c>
      <c r="AT449">
        <f>'Datastream-M'!AP450</f>
        <v>93.8</v>
      </c>
      <c r="AU449">
        <f>'Datastream-M'!AQ450</f>
        <v>80.5</v>
      </c>
      <c r="AV449" s="19">
        <f>'[5]Deutschland Monatsdaten'!K449</f>
        <v>9.6446764921939234</v>
      </c>
      <c r="AW449" s="1">
        <f>'[5]Deutschland Monatsdaten'!J449</f>
        <v>3.4766374400727489E-2</v>
      </c>
      <c r="AX449">
        <f>'Datastream-M'!AR450</f>
        <v>73</v>
      </c>
      <c r="AY449">
        <f>'Datastream-M'!AS450</f>
        <v>-17.5</v>
      </c>
      <c r="AZ449">
        <f>'Datastream-M'!AT450</f>
        <v>101</v>
      </c>
      <c r="BA449">
        <v>1872569.7</v>
      </c>
      <c r="BB449">
        <v>7619513.5999999996</v>
      </c>
      <c r="BC449">
        <v>9309888.0999999996</v>
      </c>
      <c r="BD449">
        <v>684343.88</v>
      </c>
      <c r="BE449">
        <f>'Datastream-M'!AU450</f>
        <v>95.74</v>
      </c>
      <c r="BF449">
        <f>'Datastream-M'!AV450</f>
        <v>85.7</v>
      </c>
      <c r="BG449">
        <f>'Datastream-M'!AW450</f>
        <v>102.1</v>
      </c>
      <c r="BH449" s="1">
        <f>'Datastream-M'!AX450</f>
        <v>36.799999999999997</v>
      </c>
      <c r="BI449" s="1">
        <f>'Datastream-M'!AY450</f>
        <v>42.8</v>
      </c>
      <c r="BJ449" s="1">
        <f>'Datastream-M'!AZ450</f>
        <v>74.3</v>
      </c>
      <c r="BK449">
        <f>'Datastream-M'!BA450</f>
        <v>89.3</v>
      </c>
      <c r="BL449">
        <f>'Datastream-M'!BB450</f>
        <v>63.9</v>
      </c>
      <c r="BM449" s="26">
        <f>'Datastream-M'!BC450</f>
        <v>85.9</v>
      </c>
      <c r="BN449" s="26">
        <f>'Datastream-M'!BD450</f>
        <v>102.2</v>
      </c>
      <c r="BO449">
        <f>'Datastream-M'!AV449</f>
        <v>85.9</v>
      </c>
      <c r="BP449" s="38">
        <f t="shared" si="28"/>
        <v>85.8</v>
      </c>
      <c r="BQ449" s="30">
        <f t="shared" si="23"/>
        <v>15.555011198208287</v>
      </c>
      <c r="BR449" s="40">
        <f>'Datastream-M'!BJ450</f>
        <v>91.0304</v>
      </c>
      <c r="BS449" s="32" t="str">
        <f>'Datastream-M'!BF450</f>
        <v>#NA</v>
      </c>
      <c r="BT449">
        <f>'Datastream-M'!BE450</f>
        <v>14.3</v>
      </c>
      <c r="BU449" s="40">
        <f>'Datastream-M'!CS450</f>
        <v>101.2</v>
      </c>
      <c r="BV449" s="40">
        <f>'Datastream-M'!CT450</f>
        <v>103.7</v>
      </c>
      <c r="BW449" s="40">
        <f>'Datastream-M'!CU450</f>
        <v>90.639099999999999</v>
      </c>
      <c r="BX449" s="41">
        <f>'Datastream-M'!BG450</f>
        <v>8.5299999999999994</v>
      </c>
      <c r="BY449" s="41">
        <f>'Datastream-M'!BH450</f>
        <v>6.71</v>
      </c>
      <c r="BZ449" s="40">
        <f>'Datastream-M'!BI450</f>
        <v>106.2</v>
      </c>
      <c r="CA449">
        <f>'Datastream-M'!BN450</f>
        <v>13.3</v>
      </c>
      <c r="CB449">
        <f>'Datastream-M'!BO450</f>
        <v>9</v>
      </c>
      <c r="CC449">
        <f>'Datastream-M'!BP450</f>
        <v>59.4</v>
      </c>
      <c r="CD449" t="str">
        <f>'Datastream-M'!BQ450</f>
        <v>#NA</v>
      </c>
      <c r="CE449" s="1">
        <v>-0.35114600718933509</v>
      </c>
      <c r="CF449" s="1">
        <v>-0.71845954998185735</v>
      </c>
      <c r="CH449" t="str">
        <f>'Datastream-M'!BR450</f>
        <v>#NA</v>
      </c>
      <c r="CI449">
        <f>'Datastream-M'!BS450</f>
        <v>97.2</v>
      </c>
      <c r="CJ449">
        <f>'Datastream-M'!BT450</f>
        <v>-39.700000000000003</v>
      </c>
      <c r="CK449">
        <f>'Datastream-M'!BU450</f>
        <v>-23.4</v>
      </c>
      <c r="CL449" t="str">
        <f>'Datastream-M'!BV450</f>
        <v>#NA</v>
      </c>
      <c r="CN449">
        <f>'Datastream-M'!BX450</f>
        <v>-21.1</v>
      </c>
      <c r="CO449">
        <f>'Datastream-M'!BY450</f>
        <v>-19.8</v>
      </c>
      <c r="CP449" s="40">
        <f>'Datastream-M'!BZ450</f>
        <v>1.7</v>
      </c>
      <c r="CR449">
        <f>'Datastream-M'!CB450</f>
        <v>-22.5</v>
      </c>
      <c r="CS449">
        <f>'Datastream-M'!CC450</f>
        <v>-6.7</v>
      </c>
      <c r="CT449">
        <f>'Datastream-M'!CD450</f>
        <v>-6.1</v>
      </c>
      <c r="CU449">
        <f>'Datastream-M'!CE450</f>
        <v>37931</v>
      </c>
      <c r="CV449">
        <f>'Datastream-M'!CF450</f>
        <v>1881727</v>
      </c>
      <c r="CX449">
        <f>'Datastream-M'!CG450</f>
        <v>108.9</v>
      </c>
      <c r="CY449">
        <f>'Datastream-M'!CH450</f>
        <v>136.30000000000001</v>
      </c>
      <c r="CZ449">
        <f>'Datastream-M'!CI450</f>
        <v>103.7</v>
      </c>
      <c r="DA449">
        <f>'Datastream-M'!CJ450</f>
        <v>98.8</v>
      </c>
      <c r="DB449">
        <f>'Datastream-M'!CK450</f>
        <v>-38.9</v>
      </c>
      <c r="DC449">
        <f>'Datastream-M'!CL450</f>
        <v>-50.8</v>
      </c>
      <c r="DD449">
        <f>'Datastream-M'!CM450</f>
        <v>-39.700000000000003</v>
      </c>
      <c r="DE449">
        <f>'Datastream-M'!CN450</f>
        <v>62</v>
      </c>
      <c r="DF449">
        <f>'Datastream-M'!CO450</f>
        <v>62.9</v>
      </c>
      <c r="DG449">
        <f>'Datastream-M'!CP450</f>
        <v>78.099999999999994</v>
      </c>
      <c r="DH449">
        <f>'Datastream-M'!CQ450</f>
        <v>101.568061829</v>
      </c>
      <c r="DI449">
        <f>'Datastream-M'!CR450</f>
        <v>22.14</v>
      </c>
      <c r="DJ449">
        <f>'Datastream-M'!CV450</f>
        <v>7.9</v>
      </c>
      <c r="DK449">
        <f>'Datastream-M'!CW450</f>
        <v>5.22</v>
      </c>
      <c r="DL449">
        <f>'Datastream-M'!CX450</f>
        <v>133.1</v>
      </c>
      <c r="DM449">
        <f>'Datastream-M'!CY450</f>
        <v>162.19999999999999</v>
      </c>
      <c r="DO449">
        <f>'Datastream-M'!DA450</f>
        <v>-13.7</v>
      </c>
      <c r="DP449">
        <f>'Datastream-M'!DB450</f>
        <v>103.3</v>
      </c>
      <c r="DS449">
        <f>'Datastream-M'!DG450</f>
        <v>76.400000000000006</v>
      </c>
      <c r="DT449">
        <f>'Datastream-M'!DH450</f>
        <v>47</v>
      </c>
      <c r="DU449">
        <f>'Datastream-M'!DI450</f>
        <v>44.1</v>
      </c>
      <c r="DV449">
        <f>'Datastream-M'!DJ450</f>
        <v>73.402762473999999</v>
      </c>
      <c r="DW449" s="19">
        <f>'[8]weltindexip-usd'!B329</f>
        <v>1.9956737420076585</v>
      </c>
      <c r="DY449">
        <v>0</v>
      </c>
      <c r="EA449" t="str">
        <f>'Datastream-M'!DM450</f>
        <v>#NA</v>
      </c>
      <c r="EB449">
        <f>'Datastream-M'!DN450</f>
        <v>11.143735</v>
      </c>
      <c r="EF449" s="1">
        <f>'Datastream-M'!DQ450</f>
        <v>71.099999999999994</v>
      </c>
    </row>
    <row r="450" spans="1:136">
      <c r="A450" s="3">
        <v>35565</v>
      </c>
      <c r="B450" t="str">
        <f>'Datastream-M'!B451</f>
        <v>#NA</v>
      </c>
      <c r="C450">
        <f>'Datastream-M'!C451</f>
        <v>91</v>
      </c>
      <c r="D450">
        <f>'Datastream-M'!D451</f>
        <v>85</v>
      </c>
      <c r="E450">
        <f>'Datastream-M'!E451</f>
        <v>97.5</v>
      </c>
      <c r="F450">
        <f>'Datastream-M'!F451</f>
        <v>63.7</v>
      </c>
      <c r="G450">
        <f>'Datastream-M'!G451</f>
        <v>1.1483289999999999</v>
      </c>
      <c r="H450">
        <f>'Datastream-M'!H451</f>
        <v>429.8</v>
      </c>
      <c r="I450">
        <f>'Datastream-M'!I451</f>
        <v>1111.3</v>
      </c>
      <c r="J450">
        <f>'Datastream-M'!J451</f>
        <v>3.1749999999999998</v>
      </c>
      <c r="K450">
        <f>'Datastream-M'!K451</f>
        <v>5.8</v>
      </c>
      <c r="L450">
        <f>'Datastream-M'!L451</f>
        <v>3547.8</v>
      </c>
      <c r="M450">
        <f>'Datastream-M'!M451</f>
        <v>292660</v>
      </c>
      <c r="N450">
        <f>'Datastream-M'!N451</f>
        <v>69.900000000000006</v>
      </c>
      <c r="O450">
        <f>'Datastream-M'!O451</f>
        <v>2306</v>
      </c>
      <c r="P450">
        <f>'Datastream-M'!P451</f>
        <v>11.4</v>
      </c>
      <c r="Q450">
        <f>'Datastream-M'!Q451</f>
        <v>12.7</v>
      </c>
      <c r="R450">
        <f>'Datastream-M'!R451</f>
        <v>10.5</v>
      </c>
      <c r="S450" s="1">
        <f>'[2]Deutschland Monatsdaten'!C450</f>
        <v>0.53601371644075269</v>
      </c>
      <c r="T450" s="1">
        <v>3.0691695063592062</v>
      </c>
      <c r="U450">
        <f>'Datastream-M'!BL451</f>
        <v>37.869999999999997</v>
      </c>
      <c r="V450" s="39">
        <f t="shared" si="24"/>
        <v>44.086146682188584</v>
      </c>
      <c r="W450">
        <f>'Datastream-M'!BM451</f>
        <v>33.07</v>
      </c>
      <c r="X450" s="39">
        <f t="shared" si="25"/>
        <v>38.588098016336055</v>
      </c>
      <c r="Y450">
        <f>'Datastream-M'!W451</f>
        <v>-31.7</v>
      </c>
      <c r="Z450">
        <f>'Datastream-M'!X451</f>
        <v>49.4</v>
      </c>
      <c r="AA450" s="42">
        <f>'Datastream-M'!Y451</f>
        <v>10</v>
      </c>
      <c r="AB450">
        <f>'Datastream-M'!Z451</f>
        <v>102</v>
      </c>
      <c r="AC450">
        <f>'Datastream-M'!AA451</f>
        <v>101.4</v>
      </c>
      <c r="AD450">
        <f>'Datastream-M'!AB451</f>
        <v>99.4</v>
      </c>
      <c r="AE450">
        <f>'Datastream-M'!AC451</f>
        <v>1.1483289999999999</v>
      </c>
      <c r="AF450">
        <f t="shared" si="26"/>
        <v>85.9</v>
      </c>
      <c r="AG450">
        <f t="shared" si="27"/>
        <v>85.7</v>
      </c>
      <c r="AH450">
        <f>'Datastream-M'!AD451</f>
        <v>75.599999999999994</v>
      </c>
      <c r="AI450">
        <f>'Datastream-M'!AE451</f>
        <v>-24.6</v>
      </c>
      <c r="AJ450">
        <f>'Datastream-M'!AF451</f>
        <v>99.884124999999997</v>
      </c>
      <c r="AK450">
        <f>'Datastream-M'!AG451</f>
        <v>19.25</v>
      </c>
      <c r="AL450">
        <f>'Datastream-M'!AH451</f>
        <v>77.3</v>
      </c>
      <c r="AM450">
        <f>'Datastream-M'!AI451</f>
        <v>49.4</v>
      </c>
      <c r="AN450">
        <f>'Datastream-M'!AJ451</f>
        <v>18.3</v>
      </c>
      <c r="AO450">
        <f>'Datastream-M'!AK451</f>
        <v>10.3</v>
      </c>
      <c r="AP450">
        <f>'Datastream-M'!AL451</f>
        <v>-1.2</v>
      </c>
      <c r="AQ450" s="2">
        <f>'Datastream-M'!AM451</f>
        <v>79.769900000000007</v>
      </c>
      <c r="AR450" s="2">
        <f>'Datastream-M'!AN451</f>
        <v>100.6067</v>
      </c>
      <c r="AS450">
        <f>'Datastream-M'!AO451</f>
        <v>18.7</v>
      </c>
      <c r="AT450">
        <f>'Datastream-M'!AP451</f>
        <v>97.8</v>
      </c>
      <c r="AU450">
        <f>'Datastream-M'!AQ451</f>
        <v>80.099999999999994</v>
      </c>
      <c r="AV450" s="19">
        <f>'[5]Deutschland Monatsdaten'!K450</f>
        <v>9.6739307348551371</v>
      </c>
      <c r="AW450" s="1">
        <f>'[5]Deutschland Monatsdaten'!J450</f>
        <v>0.22942650894040539</v>
      </c>
      <c r="AX450">
        <f>'Datastream-M'!AR451</f>
        <v>70.099999999999994</v>
      </c>
      <c r="AY450">
        <f>'Datastream-M'!AS451</f>
        <v>-16.7</v>
      </c>
      <c r="AZ450">
        <f>'Datastream-M'!AT451</f>
        <v>101.1</v>
      </c>
      <c r="BA450">
        <v>1727280</v>
      </c>
      <c r="BB450">
        <v>8709208.5999999996</v>
      </c>
      <c r="BC450">
        <v>9386046</v>
      </c>
      <c r="BD450">
        <v>754237.59</v>
      </c>
      <c r="BE450">
        <f>'Datastream-M'!AU451</f>
        <v>95.79</v>
      </c>
      <c r="BF450">
        <f>'Datastream-M'!AV451</f>
        <v>86</v>
      </c>
      <c r="BG450">
        <f>'Datastream-M'!AW451</f>
        <v>102.9</v>
      </c>
      <c r="BH450" s="1">
        <f>'Datastream-M'!AX451</f>
        <v>39.1</v>
      </c>
      <c r="BI450" s="1">
        <f>'Datastream-M'!AY451</f>
        <v>45.4</v>
      </c>
      <c r="BJ450" s="1">
        <f>'Datastream-M'!AZ451</f>
        <v>77.900000000000006</v>
      </c>
      <c r="BK450">
        <f>'Datastream-M'!BA451</f>
        <v>96.6</v>
      </c>
      <c r="BL450">
        <f>'Datastream-M'!BB451</f>
        <v>65</v>
      </c>
      <c r="BM450" s="26">
        <f>'Datastream-M'!BC451</f>
        <v>86.1</v>
      </c>
      <c r="BN450" s="26">
        <f>'Datastream-M'!BD451</f>
        <v>103.1</v>
      </c>
      <c r="BO450">
        <f>'Datastream-M'!AV450</f>
        <v>85.7</v>
      </c>
      <c r="BP450" s="38">
        <f t="shared" si="28"/>
        <v>85.9</v>
      </c>
      <c r="BQ450" s="30">
        <f t="shared" ref="BQ450:BQ513" si="29">AK450/AE450</f>
        <v>16.76348851243851</v>
      </c>
      <c r="BR450" s="40">
        <f>'Datastream-M'!BJ451</f>
        <v>90.8279</v>
      </c>
      <c r="BS450" s="32" t="str">
        <f>'Datastream-M'!BF451</f>
        <v>#NA</v>
      </c>
      <c r="BT450">
        <f>'Datastream-M'!BE451</f>
        <v>3.7</v>
      </c>
      <c r="BU450" s="40">
        <f>'Datastream-M'!CS451</f>
        <v>101.3</v>
      </c>
      <c r="BV450" s="40">
        <f>'Datastream-M'!CT451</f>
        <v>103</v>
      </c>
      <c r="BW450" s="40">
        <f>'Datastream-M'!CU451</f>
        <v>90.496499999999997</v>
      </c>
      <c r="BX450" s="41">
        <f>'Datastream-M'!BG451</f>
        <v>9.86</v>
      </c>
      <c r="BY450" s="41">
        <f>'Datastream-M'!BH451</f>
        <v>6.32</v>
      </c>
      <c r="BZ450" s="40">
        <f>'Datastream-M'!BI451</f>
        <v>105.9</v>
      </c>
      <c r="CA450">
        <f>'Datastream-M'!BN451</f>
        <v>7.5</v>
      </c>
      <c r="CB450">
        <f>'Datastream-M'!BO451</f>
        <v>6.3</v>
      </c>
      <c r="CC450">
        <f>'Datastream-M'!BP451</f>
        <v>58.9</v>
      </c>
      <c r="CD450" t="str">
        <f>'Datastream-M'!BQ451</f>
        <v>#NA</v>
      </c>
      <c r="CE450" s="1">
        <v>-0.26982676817430573</v>
      </c>
      <c r="CF450" s="1">
        <v>-0.88643655909978425</v>
      </c>
      <c r="CH450" t="str">
        <f>'Datastream-M'!BR451</f>
        <v>#NA</v>
      </c>
      <c r="CI450">
        <f>'Datastream-M'!BS451</f>
        <v>95.7</v>
      </c>
      <c r="CJ450">
        <f>'Datastream-M'!BT451</f>
        <v>-40.700000000000003</v>
      </c>
      <c r="CK450">
        <f>'Datastream-M'!BU451</f>
        <v>-22.7</v>
      </c>
      <c r="CL450" t="str">
        <f>'Datastream-M'!BV451</f>
        <v>#NA</v>
      </c>
      <c r="CN450">
        <f>'Datastream-M'!BX451</f>
        <v>-18.8</v>
      </c>
      <c r="CO450">
        <f>'Datastream-M'!BY451</f>
        <v>-21.9</v>
      </c>
      <c r="CP450" s="40">
        <f>'Datastream-M'!BZ451</f>
        <v>2.5</v>
      </c>
      <c r="CR450">
        <f>'Datastream-M'!CB451</f>
        <v>-21.4</v>
      </c>
      <c r="CS450">
        <f>'Datastream-M'!CC451</f>
        <v>-6.7</v>
      </c>
      <c r="CT450">
        <f>'Datastream-M'!CD451</f>
        <v>-8.5</v>
      </c>
      <c r="CU450">
        <f>'Datastream-M'!CE451</f>
        <v>37937</v>
      </c>
      <c r="CV450">
        <f>'Datastream-M'!CF451</f>
        <v>1890414</v>
      </c>
      <c r="CX450">
        <f>'Datastream-M'!CG451</f>
        <v>114.1</v>
      </c>
      <c r="CY450">
        <f>'Datastream-M'!CH451</f>
        <v>140.5</v>
      </c>
      <c r="CZ450">
        <f>'Datastream-M'!CI451</f>
        <v>105.7</v>
      </c>
      <c r="DA450">
        <f>'Datastream-M'!CJ451</f>
        <v>107.5</v>
      </c>
      <c r="DB450">
        <f>'Datastream-M'!CK451</f>
        <v>-37.5</v>
      </c>
      <c r="DC450">
        <f>'Datastream-M'!CL451</f>
        <v>-52.9</v>
      </c>
      <c r="DD450">
        <f>'Datastream-M'!CM451</f>
        <v>-40.700000000000003</v>
      </c>
      <c r="DE450">
        <f>'Datastream-M'!CN451</f>
        <v>62.2</v>
      </c>
      <c r="DF450">
        <f>'Datastream-M'!CO451</f>
        <v>63.2</v>
      </c>
      <c r="DG450">
        <f>'Datastream-M'!CP451</f>
        <v>78</v>
      </c>
      <c r="DH450">
        <f>'Datastream-M'!CQ451</f>
        <v>76.708152771000002</v>
      </c>
      <c r="DI450">
        <f>'Datastream-M'!CR451</f>
        <v>18.45</v>
      </c>
      <c r="DJ450">
        <f>'Datastream-M'!CV451</f>
        <v>8.75</v>
      </c>
      <c r="DK450">
        <f>'Datastream-M'!CW451</f>
        <v>5.84</v>
      </c>
      <c r="DL450">
        <f>'Datastream-M'!CX451</f>
        <v>139.9</v>
      </c>
      <c r="DM450">
        <f>'Datastream-M'!CY451</f>
        <v>167.6</v>
      </c>
      <c r="DO450">
        <f>'Datastream-M'!DA451</f>
        <v>-20.8</v>
      </c>
      <c r="DP450">
        <f>'Datastream-M'!DB451</f>
        <v>103.4</v>
      </c>
      <c r="DS450">
        <f>'Datastream-M'!DG451</f>
        <v>76.900000000000006</v>
      </c>
      <c r="DT450">
        <f>'Datastream-M'!DH451</f>
        <v>44.1</v>
      </c>
      <c r="DU450">
        <f>'Datastream-M'!DI451</f>
        <v>45.5</v>
      </c>
      <c r="DV450">
        <f>'Datastream-M'!DJ451</f>
        <v>71.560993689</v>
      </c>
      <c r="DW450" s="19">
        <f>'[8]weltindexip-usd'!B330</f>
        <v>1.9994816918300611</v>
      </c>
      <c r="DY450">
        <v>0</v>
      </c>
      <c r="EA450" t="str">
        <f>'Datastream-M'!DM451</f>
        <v>#NA</v>
      </c>
      <c r="EB450">
        <f>'Datastream-M'!DN451</f>
        <v>11.458363</v>
      </c>
      <c r="EF450" s="1">
        <f>'Datastream-M'!DQ451</f>
        <v>70.2</v>
      </c>
    </row>
    <row r="451" spans="1:136">
      <c r="A451" s="3">
        <v>35596</v>
      </c>
      <c r="B451" t="str">
        <f>'Datastream-M'!B452</f>
        <v>#NA</v>
      </c>
      <c r="C451">
        <f>'Datastream-M'!C452</f>
        <v>91.2</v>
      </c>
      <c r="D451">
        <f>'Datastream-M'!D452</f>
        <v>85.1</v>
      </c>
      <c r="E451">
        <f>'Datastream-M'!E452</f>
        <v>97.7</v>
      </c>
      <c r="F451">
        <f>'Datastream-M'!F452</f>
        <v>64.900000000000006</v>
      </c>
      <c r="G451">
        <f>'Datastream-M'!G452</f>
        <v>1.1325510000000001</v>
      </c>
      <c r="H451">
        <f>'Datastream-M'!H452</f>
        <v>436.9</v>
      </c>
      <c r="I451">
        <f>'Datastream-M'!I452</f>
        <v>1113</v>
      </c>
      <c r="J451">
        <f>'Datastream-M'!J452</f>
        <v>3.137</v>
      </c>
      <c r="K451">
        <f>'Datastream-M'!K452</f>
        <v>5.7</v>
      </c>
      <c r="L451">
        <f>'Datastream-M'!L452</f>
        <v>3785.8</v>
      </c>
      <c r="M451">
        <f>'Datastream-M'!M452</f>
        <v>344194</v>
      </c>
      <c r="N451">
        <f>'Datastream-M'!N452</f>
        <v>72.3</v>
      </c>
      <c r="O451">
        <f>'Datastream-M'!O452</f>
        <v>2617</v>
      </c>
      <c r="P451">
        <f>'Datastream-M'!P452</f>
        <v>11.5</v>
      </c>
      <c r="Q451">
        <f>'Datastream-M'!Q452</f>
        <v>12.9</v>
      </c>
      <c r="R451">
        <f>'Datastream-M'!R452</f>
        <v>9.1999999999999993</v>
      </c>
      <c r="S451" s="1">
        <f>'[2]Deutschland Monatsdaten'!C451</f>
        <v>0.53434069476602852</v>
      </c>
      <c r="T451" s="1">
        <v>3.1029621825749598</v>
      </c>
      <c r="U451">
        <f>'Datastream-M'!BL452</f>
        <v>37.74</v>
      </c>
      <c r="V451" s="39">
        <f t="shared" si="24"/>
        <v>43.832752613240423</v>
      </c>
      <c r="W451">
        <f>'Datastream-M'!BM452</f>
        <v>32.54</v>
      </c>
      <c r="X451" s="39">
        <f t="shared" si="25"/>
        <v>37.837209302325583</v>
      </c>
      <c r="Y451">
        <f>'Datastream-M'!W452</f>
        <v>-30.8</v>
      </c>
      <c r="Z451">
        <f>'Datastream-M'!X452</f>
        <v>50.8</v>
      </c>
      <c r="AA451" s="42">
        <f>'Datastream-M'!Y452</f>
        <v>13.2</v>
      </c>
      <c r="AB451">
        <f>'Datastream-M'!Z452</f>
        <v>101.1</v>
      </c>
      <c r="AC451">
        <f>'Datastream-M'!AA452</f>
        <v>100.5</v>
      </c>
      <c r="AD451">
        <f>'Datastream-M'!AB452</f>
        <v>98.4</v>
      </c>
      <c r="AE451">
        <f>'Datastream-M'!AC452</f>
        <v>1.1325510000000001</v>
      </c>
      <c r="AF451">
        <f t="shared" si="26"/>
        <v>86.1</v>
      </c>
      <c r="AG451">
        <f t="shared" si="27"/>
        <v>86</v>
      </c>
      <c r="AH451">
        <f>'Datastream-M'!AD452</f>
        <v>77.8</v>
      </c>
      <c r="AI451">
        <f>'Datastream-M'!AE452</f>
        <v>-20.7</v>
      </c>
      <c r="AJ451">
        <f>'Datastream-M'!AF452</f>
        <v>100.232288</v>
      </c>
      <c r="AK451">
        <f>'Datastream-M'!AG452</f>
        <v>17.8</v>
      </c>
      <c r="AL451">
        <f>'Datastream-M'!AH452</f>
        <v>77.400000000000006</v>
      </c>
      <c r="AM451">
        <f>'Datastream-M'!AI452</f>
        <v>50.8</v>
      </c>
      <c r="AN451">
        <f>'Datastream-M'!AJ452</f>
        <v>17.899999999999999</v>
      </c>
      <c r="AO451">
        <f>'Datastream-M'!AK452</f>
        <v>10.1</v>
      </c>
      <c r="AP451">
        <f>'Datastream-M'!AL452</f>
        <v>7.7</v>
      </c>
      <c r="AQ451" s="2">
        <f>'Datastream-M'!AM452</f>
        <v>79.957099999999997</v>
      </c>
      <c r="AR451" s="2">
        <f>'Datastream-M'!AN452</f>
        <v>100.705</v>
      </c>
      <c r="AS451">
        <f>'Datastream-M'!AO452</f>
        <v>19.899999999999999</v>
      </c>
      <c r="AT451">
        <f>'Datastream-M'!AP452</f>
        <v>97.1</v>
      </c>
      <c r="AU451">
        <f>'Datastream-M'!AQ452</f>
        <v>80.099999999999994</v>
      </c>
      <c r="AV451" s="19">
        <f>'[5]Deutschland Monatsdaten'!K451</f>
        <v>9.7105404945745732</v>
      </c>
      <c r="AW451" s="1">
        <f>'[5]Deutschland Monatsdaten'!J451</f>
        <v>0.46375059284225056</v>
      </c>
      <c r="AX451">
        <f>'Datastream-M'!AR452</f>
        <v>68.099999999999994</v>
      </c>
      <c r="AY451">
        <f>'Datastream-M'!AS452</f>
        <v>-18.8</v>
      </c>
      <c r="AZ451">
        <f>'Datastream-M'!AT452</f>
        <v>101</v>
      </c>
      <c r="BA451">
        <v>1688654.4</v>
      </c>
      <c r="BB451">
        <v>8366780.7000000002</v>
      </c>
      <c r="BC451">
        <v>10326210</v>
      </c>
      <c r="BD451">
        <v>1561167.9</v>
      </c>
      <c r="BE451">
        <f>'Datastream-M'!AU452</f>
        <v>95</v>
      </c>
      <c r="BF451">
        <f>'Datastream-M'!AV452</f>
        <v>86.1</v>
      </c>
      <c r="BG451">
        <f>'Datastream-M'!AW452</f>
        <v>102.5</v>
      </c>
      <c r="BH451" s="1">
        <f>'Datastream-M'!AX452</f>
        <v>36.5</v>
      </c>
      <c r="BI451" s="1">
        <f>'Datastream-M'!AY452</f>
        <v>42.7</v>
      </c>
      <c r="BJ451" s="1">
        <f>'Datastream-M'!AZ452</f>
        <v>74.7</v>
      </c>
      <c r="BK451">
        <f>'Datastream-M'!BA452</f>
        <v>89.7</v>
      </c>
      <c r="BL451">
        <f>'Datastream-M'!BB452</f>
        <v>64.3</v>
      </c>
      <c r="BM451" s="26">
        <f>'Datastream-M'!BC452</f>
        <v>86.2</v>
      </c>
      <c r="BN451" s="26">
        <f>'Datastream-M'!BD452</f>
        <v>103.4</v>
      </c>
      <c r="BO451">
        <f>'Datastream-M'!AV451</f>
        <v>86</v>
      </c>
      <c r="BP451" s="38">
        <f t="shared" si="28"/>
        <v>86.1</v>
      </c>
      <c r="BQ451" s="30">
        <f t="shared" si="29"/>
        <v>15.716731520258248</v>
      </c>
      <c r="BR451" s="40">
        <f>'Datastream-M'!BJ452</f>
        <v>89.686300000000003</v>
      </c>
      <c r="BS451" s="32" t="str">
        <f>'Datastream-M'!BF452</f>
        <v>#NA</v>
      </c>
      <c r="BT451">
        <f>'Datastream-M'!BE452</f>
        <v>10.7</v>
      </c>
      <c r="BU451" s="40">
        <f>'Datastream-M'!CS452</f>
        <v>101.1</v>
      </c>
      <c r="BV451" s="40">
        <f>'Datastream-M'!CT452</f>
        <v>101</v>
      </c>
      <c r="BW451" s="40">
        <f>'Datastream-M'!CU452</f>
        <v>89.411000000000001</v>
      </c>
      <c r="BX451" s="41">
        <f>'Datastream-M'!BG452</f>
        <v>8.93</v>
      </c>
      <c r="BY451" s="41">
        <f>'Datastream-M'!BH452</f>
        <v>5.68</v>
      </c>
      <c r="BZ451" s="40">
        <f>'Datastream-M'!BI452</f>
        <v>107.1</v>
      </c>
      <c r="CA451">
        <f>'Datastream-M'!BN452</f>
        <v>13.6</v>
      </c>
      <c r="CB451">
        <f>'Datastream-M'!BO452</f>
        <v>11.3</v>
      </c>
      <c r="CC451">
        <f>'Datastream-M'!BP452</f>
        <v>62</v>
      </c>
      <c r="CD451" t="str">
        <f>'Datastream-M'!BQ452</f>
        <v>#NA</v>
      </c>
      <c r="CE451" s="1">
        <v>-0.25526023806695308</v>
      </c>
      <c r="CF451" s="1">
        <v>-0.84045959608207699</v>
      </c>
      <c r="CH451" t="str">
        <f>'Datastream-M'!BR452</f>
        <v>#NA</v>
      </c>
      <c r="CI451">
        <f>'Datastream-M'!BS452</f>
        <v>97.3</v>
      </c>
      <c r="CJ451">
        <f>'Datastream-M'!BT452</f>
        <v>-39.1</v>
      </c>
      <c r="CK451">
        <f>'Datastream-M'!BU452</f>
        <v>-16.600000000000001</v>
      </c>
      <c r="CL451" t="str">
        <f>'Datastream-M'!BV452</f>
        <v>#NA</v>
      </c>
      <c r="CN451">
        <f>'Datastream-M'!BX452</f>
        <v>-24.8</v>
      </c>
      <c r="CO451">
        <f>'Datastream-M'!BY452</f>
        <v>-19</v>
      </c>
      <c r="CP451" s="40">
        <f>'Datastream-M'!BZ452</f>
        <v>4.3</v>
      </c>
      <c r="CR451">
        <f>'Datastream-M'!CB452</f>
        <v>-24.3</v>
      </c>
      <c r="CS451">
        <f>'Datastream-M'!CC452</f>
        <v>-15.4</v>
      </c>
      <c r="CT451">
        <f>'Datastream-M'!CD452</f>
        <v>-6.4</v>
      </c>
      <c r="CU451">
        <f>'Datastream-M'!CE452</f>
        <v>37946</v>
      </c>
      <c r="CV451">
        <f>'Datastream-M'!CF452</f>
        <v>1904708</v>
      </c>
      <c r="CX451">
        <f>'Datastream-M'!CG452</f>
        <v>112.9</v>
      </c>
      <c r="CY451">
        <f>'Datastream-M'!CH452</f>
        <v>134.80000000000001</v>
      </c>
      <c r="CZ451">
        <f>'Datastream-M'!CI452</f>
        <v>107.2</v>
      </c>
      <c r="DA451">
        <f>'Datastream-M'!CJ452</f>
        <v>106.4</v>
      </c>
      <c r="DB451">
        <f>'Datastream-M'!CK452</f>
        <v>-37</v>
      </c>
      <c r="DC451">
        <f>'Datastream-M'!CL452</f>
        <v>-52.2</v>
      </c>
      <c r="DD451">
        <f>'Datastream-M'!CM452</f>
        <v>-39.1</v>
      </c>
      <c r="DE451">
        <f>'Datastream-M'!CN452</f>
        <v>62.4</v>
      </c>
      <c r="DF451">
        <f>'Datastream-M'!CO452</f>
        <v>63.4</v>
      </c>
      <c r="DG451">
        <f>'Datastream-M'!CP452</f>
        <v>77.5</v>
      </c>
      <c r="DH451">
        <f>'Datastream-M'!CQ452</f>
        <v>100.661979675</v>
      </c>
      <c r="DI451">
        <f>'Datastream-M'!CR452</f>
        <v>21.23</v>
      </c>
      <c r="DJ451">
        <f>'Datastream-M'!CV452</f>
        <v>8.14</v>
      </c>
      <c r="DK451">
        <f>'Datastream-M'!CW452</f>
        <v>5.22</v>
      </c>
      <c r="DL451">
        <f>'Datastream-M'!CX452</f>
        <v>138.6</v>
      </c>
      <c r="DM451">
        <f>'Datastream-M'!CY452</f>
        <v>160.9</v>
      </c>
      <c r="DO451">
        <f>'Datastream-M'!DA452</f>
        <v>-20.9</v>
      </c>
      <c r="DP451">
        <f>'Datastream-M'!DB452</f>
        <v>101.7</v>
      </c>
      <c r="DS451">
        <f>'Datastream-M'!DG452</f>
        <v>76.400000000000006</v>
      </c>
      <c r="DT451">
        <f>'Datastream-M'!DH452</f>
        <v>45.1</v>
      </c>
      <c r="DU451">
        <f>'Datastream-M'!DI452</f>
        <v>47.8</v>
      </c>
      <c r="DV451">
        <f>'Datastream-M'!DJ452</f>
        <v>78.658884207</v>
      </c>
      <c r="DW451" s="19">
        <f>'[8]weltindexip-usd'!B331</f>
        <v>2.0157877219419995</v>
      </c>
      <c r="DY451">
        <v>0</v>
      </c>
      <c r="EA451" t="str">
        <f>'Datastream-M'!DM452</f>
        <v>#NA</v>
      </c>
      <c r="EB451">
        <f>'Datastream-M'!DN452</f>
        <v>11.453296999999999</v>
      </c>
      <c r="EF451" s="1">
        <f>'Datastream-M'!DQ452</f>
        <v>73</v>
      </c>
    </row>
    <row r="452" spans="1:136">
      <c r="A452" s="3">
        <v>35626</v>
      </c>
      <c r="B452" t="str">
        <f>'Datastream-M'!B453</f>
        <v>#NA</v>
      </c>
      <c r="C452">
        <f>'Datastream-M'!C453</f>
        <v>92.3</v>
      </c>
      <c r="D452">
        <f>'Datastream-M'!D453</f>
        <v>86.1</v>
      </c>
      <c r="E452">
        <f>'Datastream-M'!E453</f>
        <v>98.8</v>
      </c>
      <c r="F452">
        <f>'Datastream-M'!F453</f>
        <v>64.8</v>
      </c>
      <c r="G452">
        <f>'Datastream-M'!G453</f>
        <v>1.091896</v>
      </c>
      <c r="H452">
        <f>'Datastream-M'!H453</f>
        <v>436.3</v>
      </c>
      <c r="I452">
        <f>'Datastream-M'!I453</f>
        <v>1119</v>
      </c>
      <c r="J452">
        <f>'Datastream-M'!J453</f>
        <v>3.145</v>
      </c>
      <c r="K452">
        <f>'Datastream-M'!K453</f>
        <v>5.6</v>
      </c>
      <c r="L452">
        <f>'Datastream-M'!L453</f>
        <v>4438.8999999999996</v>
      </c>
      <c r="M452">
        <f>'Datastream-M'!M453</f>
        <v>326394</v>
      </c>
      <c r="N452">
        <f>'Datastream-M'!N453</f>
        <v>73.3</v>
      </c>
      <c r="O452">
        <f>'Datastream-M'!O453</f>
        <v>2272</v>
      </c>
      <c r="P452">
        <f>'Datastream-M'!P453</f>
        <v>11.5</v>
      </c>
      <c r="Q452">
        <f>'Datastream-M'!Q453</f>
        <v>16.600000000000001</v>
      </c>
      <c r="R452">
        <f>'Datastream-M'!R453</f>
        <v>6.9</v>
      </c>
      <c r="S452" s="1">
        <f>'[2]Deutschland Monatsdaten'!C452</f>
        <v>0.65139465710597411</v>
      </c>
      <c r="T452" s="1">
        <v>3.1168281894694609</v>
      </c>
      <c r="U452">
        <f>'Datastream-M'!BL453</f>
        <v>38.869999999999997</v>
      </c>
      <c r="V452" s="39">
        <f t="shared" si="24"/>
        <v>45.092807424593964</v>
      </c>
      <c r="W452">
        <f>'Datastream-M'!BM453</f>
        <v>33.75</v>
      </c>
      <c r="X452" s="39">
        <f t="shared" si="25"/>
        <v>39.198606271777003</v>
      </c>
      <c r="Y452">
        <f>'Datastream-M'!W453</f>
        <v>-23.8</v>
      </c>
      <c r="Z452">
        <f>'Datastream-M'!X453</f>
        <v>50.9</v>
      </c>
      <c r="AA452" s="42">
        <f>'Datastream-M'!Y453</f>
        <v>14.1</v>
      </c>
      <c r="AB452">
        <f>'Datastream-M'!Z453</f>
        <v>99.4</v>
      </c>
      <c r="AC452">
        <f>'Datastream-M'!AA453</f>
        <v>98.8</v>
      </c>
      <c r="AD452">
        <f>'Datastream-M'!AB453</f>
        <v>96.7</v>
      </c>
      <c r="AE452">
        <f>'Datastream-M'!AC453</f>
        <v>1.091896</v>
      </c>
      <c r="AF452">
        <f t="shared" si="26"/>
        <v>86.2</v>
      </c>
      <c r="AG452">
        <f t="shared" si="27"/>
        <v>86.1</v>
      </c>
      <c r="AH452">
        <f>'Datastream-M'!AD453</f>
        <v>78.8</v>
      </c>
      <c r="AI452">
        <f>'Datastream-M'!AE453</f>
        <v>-17.899999999999999</v>
      </c>
      <c r="AJ452">
        <f>'Datastream-M'!AF453</f>
        <v>99.654377999999994</v>
      </c>
      <c r="AK452">
        <f>'Datastream-M'!AG453</f>
        <v>18.559999999999999</v>
      </c>
      <c r="AL452">
        <f>'Datastream-M'!AH453</f>
        <v>77.7</v>
      </c>
      <c r="AM452">
        <f>'Datastream-M'!AI453</f>
        <v>50.9</v>
      </c>
      <c r="AN452">
        <f>'Datastream-M'!AJ453</f>
        <v>21.8</v>
      </c>
      <c r="AO452">
        <f>'Datastream-M'!AK453</f>
        <v>9.3000000000000007</v>
      </c>
      <c r="AP452">
        <f>'Datastream-M'!AL453</f>
        <v>3.8</v>
      </c>
      <c r="AQ452" s="2">
        <f>'Datastream-M'!AM453</f>
        <v>80.140699999999995</v>
      </c>
      <c r="AR452" s="2">
        <f>'Datastream-M'!AN453</f>
        <v>100.7975</v>
      </c>
      <c r="AS452">
        <f>'Datastream-M'!AO453</f>
        <v>19</v>
      </c>
      <c r="AT452">
        <f>'Datastream-M'!AP453</f>
        <v>97.8</v>
      </c>
      <c r="AU452">
        <f>'Datastream-M'!AQ453</f>
        <v>78.599999999999994</v>
      </c>
      <c r="AV452" s="19">
        <f>'[5]Deutschland Monatsdaten'!K452</f>
        <v>9.7546760781619479</v>
      </c>
      <c r="AW452" s="1">
        <f>'[5]Deutschland Monatsdaten'!J452</f>
        <v>0.46541773569573164</v>
      </c>
      <c r="AX452">
        <f>'Datastream-M'!AR453</f>
        <v>66.900000000000006</v>
      </c>
      <c r="AY452">
        <f>'Datastream-M'!AS453</f>
        <v>-18.899999999999999</v>
      </c>
      <c r="AZ452">
        <f>'Datastream-M'!AT453</f>
        <v>101.4</v>
      </c>
      <c r="BA452">
        <v>1808049.3</v>
      </c>
      <c r="BB452">
        <v>8103398.5</v>
      </c>
      <c r="BC452">
        <v>11183487</v>
      </c>
      <c r="BD452">
        <v>877193.72</v>
      </c>
      <c r="BE452">
        <f>'Datastream-M'!AU453</f>
        <v>93.37</v>
      </c>
      <c r="BF452">
        <f>'Datastream-M'!AV453</f>
        <v>87</v>
      </c>
      <c r="BG452">
        <f>'Datastream-M'!AW453</f>
        <v>102.9</v>
      </c>
      <c r="BH452" s="1">
        <f>'Datastream-M'!AX453</f>
        <v>36.9</v>
      </c>
      <c r="BI452" s="1">
        <f>'Datastream-M'!AY453</f>
        <v>42.4</v>
      </c>
      <c r="BJ452" s="1">
        <f>'Datastream-M'!AZ453</f>
        <v>70.8</v>
      </c>
      <c r="BK452">
        <f>'Datastream-M'!BA453</f>
        <v>82.2</v>
      </c>
      <c r="BL452">
        <f>'Datastream-M'!BB453</f>
        <v>62.9</v>
      </c>
      <c r="BM452" s="26">
        <f>'Datastream-M'!BC453</f>
        <v>86.4</v>
      </c>
      <c r="BN452" s="26">
        <f>'Datastream-M'!BD453</f>
        <v>103.4</v>
      </c>
      <c r="BO452">
        <f>'Datastream-M'!AV452</f>
        <v>86.1</v>
      </c>
      <c r="BP452" s="38">
        <f t="shared" si="28"/>
        <v>86.2</v>
      </c>
      <c r="BQ452" s="30">
        <f t="shared" si="29"/>
        <v>16.997955849275023</v>
      </c>
      <c r="BR452" s="40">
        <f>'Datastream-M'!BJ453</f>
        <v>87.623400000000004</v>
      </c>
      <c r="BS452" s="32" t="str">
        <f>'Datastream-M'!BF453</f>
        <v>#NA</v>
      </c>
      <c r="BT452">
        <f>'Datastream-M'!BE453</f>
        <v>16.600000000000001</v>
      </c>
      <c r="BU452" s="40">
        <f>'Datastream-M'!CS453</f>
        <v>100.8</v>
      </c>
      <c r="BV452" s="40">
        <f>'Datastream-M'!CT453</f>
        <v>97.7</v>
      </c>
      <c r="BW452" s="40">
        <f>'Datastream-M'!CU453</f>
        <v>87.371300000000005</v>
      </c>
      <c r="BX452" s="41">
        <f>'Datastream-M'!BG453</f>
        <v>9.0399999999999991</v>
      </c>
      <c r="BY452" s="41">
        <f>'Datastream-M'!BH453</f>
        <v>6.52</v>
      </c>
      <c r="BZ452" s="40">
        <f>'Datastream-M'!BI453</f>
        <v>107.9</v>
      </c>
      <c r="CA452">
        <f>'Datastream-M'!BN453</f>
        <v>17.399999999999999</v>
      </c>
      <c r="CB452">
        <f>'Datastream-M'!BO453</f>
        <v>15.1</v>
      </c>
      <c r="CC452">
        <f>'Datastream-M'!BP453</f>
        <v>63.1</v>
      </c>
      <c r="CD452" t="str">
        <f>'Datastream-M'!BQ453</f>
        <v>#NA</v>
      </c>
      <c r="CE452" s="1">
        <v>0.54622877056368513</v>
      </c>
      <c r="CF452" s="1">
        <v>-1.1838536287979717</v>
      </c>
      <c r="CH452" t="str">
        <f>'Datastream-M'!BR453</f>
        <v>#NA</v>
      </c>
      <c r="CI452">
        <f>'Datastream-M'!BS453</f>
        <v>95.5</v>
      </c>
      <c r="CJ452">
        <f>'Datastream-M'!BT453</f>
        <v>-42.3</v>
      </c>
      <c r="CK452">
        <f>'Datastream-M'!BU453</f>
        <v>-25.3</v>
      </c>
      <c r="CL452" t="str">
        <f>'Datastream-M'!BV453</f>
        <v>#NA</v>
      </c>
      <c r="CN452">
        <f>'Datastream-M'!BX453</f>
        <v>-20.9</v>
      </c>
      <c r="CO452">
        <f>'Datastream-M'!BY453</f>
        <v>-14.7</v>
      </c>
      <c r="CP452" s="40">
        <f>'Datastream-M'!BZ453</f>
        <v>7.6</v>
      </c>
      <c r="CR452">
        <f>'Datastream-M'!CB453</f>
        <v>-24</v>
      </c>
      <c r="CS452">
        <f>'Datastream-M'!CC453</f>
        <v>-13.7</v>
      </c>
      <c r="CT452">
        <f>'Datastream-M'!CD453</f>
        <v>-10.5</v>
      </c>
      <c r="CU452">
        <f>'Datastream-M'!CE453</f>
        <v>37972</v>
      </c>
      <c r="CV452">
        <f>'Datastream-M'!CF453</f>
        <v>1907525</v>
      </c>
      <c r="CX452">
        <f>'Datastream-M'!CG453</f>
        <v>110.6</v>
      </c>
      <c r="CY452">
        <f>'Datastream-M'!CH453</f>
        <v>139.5</v>
      </c>
      <c r="CZ452">
        <f>'Datastream-M'!CI453</f>
        <v>104.1</v>
      </c>
      <c r="DA452">
        <f>'Datastream-M'!CJ453</f>
        <v>101</v>
      </c>
      <c r="DB452">
        <f>'Datastream-M'!CK453</f>
        <v>-42.1</v>
      </c>
      <c r="DC452">
        <f>'Datastream-M'!CL453</f>
        <v>-55.7</v>
      </c>
      <c r="DD452">
        <f>'Datastream-M'!CM453</f>
        <v>-42.3</v>
      </c>
      <c r="DE452">
        <f>'Datastream-M'!CN453</f>
        <v>61.1</v>
      </c>
      <c r="DF452">
        <f>'Datastream-M'!CO453</f>
        <v>61.8</v>
      </c>
      <c r="DG452">
        <f>'Datastream-M'!CP453</f>
        <v>77.900000000000006</v>
      </c>
      <c r="DH452">
        <f>'Datastream-M'!CQ453</f>
        <v>69.247375488000003</v>
      </c>
      <c r="DI452">
        <f>'Datastream-M'!CR453</f>
        <v>21.27</v>
      </c>
      <c r="DJ452">
        <f>'Datastream-M'!CV453</f>
        <v>7.93</v>
      </c>
      <c r="DK452">
        <f>'Datastream-M'!CW453</f>
        <v>5.36</v>
      </c>
      <c r="DL452">
        <f>'Datastream-M'!CX453</f>
        <v>135.80000000000001</v>
      </c>
      <c r="DM452">
        <f>'Datastream-M'!CY453</f>
        <v>166.6</v>
      </c>
      <c r="DO452">
        <f>'Datastream-M'!DA453</f>
        <v>-20.9</v>
      </c>
      <c r="DP452">
        <f>'Datastream-M'!DB453</f>
        <v>101.1</v>
      </c>
      <c r="DS452">
        <f>'Datastream-M'!DG453</f>
        <v>76.599999999999994</v>
      </c>
      <c r="DT452">
        <f>'Datastream-M'!DH453</f>
        <v>45</v>
      </c>
      <c r="DU452">
        <f>'Datastream-M'!DI453</f>
        <v>48.5</v>
      </c>
      <c r="DV452">
        <f>'Datastream-M'!DJ453</f>
        <v>64.184652787000005</v>
      </c>
      <c r="DW452" s="19">
        <f>'[8]weltindexip-usd'!B332</f>
        <v>2.0252580486965415</v>
      </c>
      <c r="DY452">
        <v>0</v>
      </c>
      <c r="EA452" t="str">
        <f>'Datastream-M'!DM453</f>
        <v>#NA</v>
      </c>
      <c r="EB452">
        <f>'Datastream-M'!DN453</f>
        <v>11.649794999999999</v>
      </c>
      <c r="EF452" s="1">
        <f>'Datastream-M'!DQ453</f>
        <v>73.8</v>
      </c>
    </row>
    <row r="453" spans="1:136">
      <c r="A453" s="3">
        <v>35657</v>
      </c>
      <c r="B453" t="str">
        <f>'Datastream-M'!B454</f>
        <v>#NA</v>
      </c>
      <c r="C453">
        <f>'Datastream-M'!C454</f>
        <v>93</v>
      </c>
      <c r="D453">
        <f>'Datastream-M'!D454</f>
        <v>86.9</v>
      </c>
      <c r="E453">
        <f>'Datastream-M'!E454</f>
        <v>99.5</v>
      </c>
      <c r="F453">
        <f>'Datastream-M'!F454</f>
        <v>65.3</v>
      </c>
      <c r="G453">
        <f>'Datastream-M'!G454</f>
        <v>1.0631520000000001</v>
      </c>
      <c r="H453">
        <f>'Datastream-M'!H454</f>
        <v>435.7</v>
      </c>
      <c r="I453">
        <f>'Datastream-M'!I454</f>
        <v>1123</v>
      </c>
      <c r="J453">
        <f>'Datastream-M'!J454</f>
        <v>3.2650000000000001</v>
      </c>
      <c r="K453">
        <f>'Datastream-M'!K454</f>
        <v>5.7</v>
      </c>
      <c r="L453">
        <f>'Datastream-M'!L454</f>
        <v>3906</v>
      </c>
      <c r="M453">
        <f>'Datastream-M'!M454</f>
        <v>243320</v>
      </c>
      <c r="N453">
        <f>'Datastream-M'!N454</f>
        <v>70.900000000000006</v>
      </c>
      <c r="O453">
        <f>'Datastream-M'!O454</f>
        <v>2291</v>
      </c>
      <c r="P453">
        <f>'Datastream-M'!P454</f>
        <v>11.6</v>
      </c>
      <c r="Q453">
        <f>'Datastream-M'!Q454</f>
        <v>21.7</v>
      </c>
      <c r="R453">
        <f>'Datastream-M'!R454</f>
        <v>6.9</v>
      </c>
      <c r="S453" s="1">
        <f>'[2]Deutschland Monatsdaten'!C453</f>
        <v>0.55086760406407764</v>
      </c>
      <c r="T453" s="1">
        <v>3.1421121246029911</v>
      </c>
      <c r="U453">
        <f>'Datastream-M'!BL454</f>
        <v>38.35</v>
      </c>
      <c r="V453" s="39">
        <f t="shared" si="24"/>
        <v>44.386574074074076</v>
      </c>
      <c r="W453">
        <f>'Datastream-M'!BM454</f>
        <v>33.590000000000003</v>
      </c>
      <c r="X453" s="39">
        <f t="shared" si="25"/>
        <v>38.609195402298859</v>
      </c>
      <c r="Y453">
        <f>'Datastream-M'!W454</f>
        <v>-24.4</v>
      </c>
      <c r="Z453">
        <f>'Datastream-M'!X454</f>
        <v>52.9</v>
      </c>
      <c r="AA453" s="42">
        <f>'Datastream-M'!Y454</f>
        <v>14.8</v>
      </c>
      <c r="AB453">
        <f>'Datastream-M'!Z454</f>
        <v>99.2</v>
      </c>
      <c r="AC453">
        <f>'Datastream-M'!AA454</f>
        <v>98.4</v>
      </c>
      <c r="AD453">
        <f>'Datastream-M'!AB454</f>
        <v>96.3</v>
      </c>
      <c r="AE453">
        <f>'Datastream-M'!AC454</f>
        <v>1.0631520000000001</v>
      </c>
      <c r="AF453">
        <f t="shared" si="26"/>
        <v>86.4</v>
      </c>
      <c r="AG453">
        <f t="shared" si="27"/>
        <v>86.999999999999986</v>
      </c>
      <c r="AH453">
        <f>'Datastream-M'!AD454</f>
        <v>76.2</v>
      </c>
      <c r="AI453">
        <f>'Datastream-M'!AE454</f>
        <v>-18.600000000000001</v>
      </c>
      <c r="AJ453">
        <f>'Datastream-M'!AF454</f>
        <v>99.086758000000003</v>
      </c>
      <c r="AK453">
        <f>'Datastream-M'!AG454</f>
        <v>18.82</v>
      </c>
      <c r="AL453">
        <f>'Datastream-M'!AH454</f>
        <v>77.900000000000006</v>
      </c>
      <c r="AM453">
        <f>'Datastream-M'!AI454</f>
        <v>52.9</v>
      </c>
      <c r="AN453">
        <f>'Datastream-M'!AJ454</f>
        <v>24.5</v>
      </c>
      <c r="AO453">
        <f>'Datastream-M'!AK454</f>
        <v>9.3000000000000007</v>
      </c>
      <c r="AP453">
        <f>'Datastream-M'!AL454</f>
        <v>0.3</v>
      </c>
      <c r="AQ453" s="2">
        <f>'Datastream-M'!AM454</f>
        <v>80.3249</v>
      </c>
      <c r="AR453" s="2">
        <f>'Datastream-M'!AN454</f>
        <v>100.88979999999999</v>
      </c>
      <c r="AS453">
        <f>'Datastream-M'!AO454</f>
        <v>18.3</v>
      </c>
      <c r="AT453">
        <f>'Datastream-M'!AP454</f>
        <v>99.2</v>
      </c>
      <c r="AU453">
        <f>'Datastream-M'!AQ454</f>
        <v>80.5</v>
      </c>
      <c r="AV453" s="19">
        <f>'[5]Deutschland Monatsdaten'!K453</f>
        <v>9.7936273377216381</v>
      </c>
      <c r="AW453" s="1">
        <f>'[5]Deutschland Monatsdaten'!J453</f>
        <v>0.54037742638771535</v>
      </c>
      <c r="AX453">
        <f>'Datastream-M'!AR454</f>
        <v>66.3</v>
      </c>
      <c r="AY453">
        <f>'Datastream-M'!AS454</f>
        <v>-17.8</v>
      </c>
      <c r="AZ453">
        <f>'Datastream-M'!AT454</f>
        <v>102</v>
      </c>
      <c r="BA453">
        <v>1647407.5</v>
      </c>
      <c r="BB453">
        <v>8963370.8000000007</v>
      </c>
      <c r="BC453">
        <v>10151705</v>
      </c>
      <c r="BD453">
        <v>794474.32</v>
      </c>
      <c r="BE453">
        <f>'Datastream-M'!AU454</f>
        <v>92.96</v>
      </c>
      <c r="BF453">
        <f>'Datastream-M'!AV454</f>
        <v>87.7</v>
      </c>
      <c r="BG453">
        <f>'Datastream-M'!AW454</f>
        <v>105.7</v>
      </c>
      <c r="BH453" s="1">
        <f>'Datastream-M'!AX454</f>
        <v>37.6</v>
      </c>
      <c r="BI453" s="1">
        <f>'Datastream-M'!AY454</f>
        <v>43.1</v>
      </c>
      <c r="BJ453" s="1">
        <f>'Datastream-M'!AZ454</f>
        <v>71.3</v>
      </c>
      <c r="BK453">
        <f>'Datastream-M'!BA454</f>
        <v>81.8</v>
      </c>
      <c r="BL453">
        <f>'Datastream-M'!BB454</f>
        <v>64</v>
      </c>
      <c r="BM453" s="26">
        <f>'Datastream-M'!BC454</f>
        <v>86.7</v>
      </c>
      <c r="BN453" s="26">
        <f>'Datastream-M'!BD454</f>
        <v>103.9</v>
      </c>
      <c r="BO453">
        <f>'Datastream-M'!AV453</f>
        <v>87</v>
      </c>
      <c r="BP453" s="38">
        <f t="shared" si="28"/>
        <v>86.4</v>
      </c>
      <c r="BQ453" s="30">
        <f t="shared" si="29"/>
        <v>17.702078348157176</v>
      </c>
      <c r="BR453" s="40">
        <f>'Datastream-M'!BJ454</f>
        <v>87.251099999999994</v>
      </c>
      <c r="BS453" s="32" t="str">
        <f>'Datastream-M'!BF454</f>
        <v>#NA</v>
      </c>
      <c r="BT453">
        <f>'Datastream-M'!BE454</f>
        <v>18.399999999999999</v>
      </c>
      <c r="BU453" s="40">
        <f>'Datastream-M'!CS454</f>
        <v>100.9</v>
      </c>
      <c r="BV453" s="40">
        <f>'Datastream-M'!CT454</f>
        <v>97.1</v>
      </c>
      <c r="BW453" s="40">
        <f>'Datastream-M'!CU454</f>
        <v>87.0124</v>
      </c>
      <c r="BX453" s="41">
        <f>'Datastream-M'!BG454</f>
        <v>9.3800000000000008</v>
      </c>
      <c r="BY453" s="41">
        <f>'Datastream-M'!BH454</f>
        <v>6.54</v>
      </c>
      <c r="BZ453" s="40">
        <f>'Datastream-M'!BI454</f>
        <v>105</v>
      </c>
      <c r="CA453">
        <f>'Datastream-M'!BN454</f>
        <v>20.5</v>
      </c>
      <c r="CB453">
        <f>'Datastream-M'!BO454</f>
        <v>17.600000000000001</v>
      </c>
      <c r="CC453">
        <f>'Datastream-M'!BP454</f>
        <v>59.9</v>
      </c>
      <c r="CD453" t="str">
        <f>'Datastream-M'!BQ454</f>
        <v>#NA</v>
      </c>
      <c r="CE453" s="1">
        <v>0.37753594273132374</v>
      </c>
      <c r="CF453" s="1">
        <v>-1.5154034741205873</v>
      </c>
      <c r="CH453" t="str">
        <f>'Datastream-M'!BR454</f>
        <v>#NA</v>
      </c>
      <c r="CI453">
        <f>'Datastream-M'!BS454</f>
        <v>93.3</v>
      </c>
      <c r="CJ453">
        <f>'Datastream-M'!BT454</f>
        <v>-38</v>
      </c>
      <c r="CK453">
        <f>'Datastream-M'!BU454</f>
        <v>-24.3</v>
      </c>
      <c r="CL453" t="str">
        <f>'Datastream-M'!BV454</f>
        <v>#NA</v>
      </c>
      <c r="CN453">
        <f>'Datastream-M'!BX454</f>
        <v>-26.7</v>
      </c>
      <c r="CO453">
        <f>'Datastream-M'!BY454</f>
        <v>-15</v>
      </c>
      <c r="CP453" s="40">
        <f>'Datastream-M'!BZ454</f>
        <v>9.6999999999999993</v>
      </c>
      <c r="CR453">
        <f>'Datastream-M'!CB454</f>
        <v>-18.5</v>
      </c>
      <c r="CS453">
        <f>'Datastream-M'!CC454</f>
        <v>-2.4</v>
      </c>
      <c r="CT453">
        <f>'Datastream-M'!CD454</f>
        <v>5</v>
      </c>
      <c r="CU453">
        <f>'Datastream-M'!CE454</f>
        <v>38020</v>
      </c>
      <c r="CV453">
        <f>'Datastream-M'!CF454</f>
        <v>1915178</v>
      </c>
      <c r="CX453">
        <f>'Datastream-M'!CG454</f>
        <v>113.4</v>
      </c>
      <c r="CY453">
        <f>'Datastream-M'!CH454</f>
        <v>136.19999999999999</v>
      </c>
      <c r="CZ453">
        <f>'Datastream-M'!CI454</f>
        <v>105.1</v>
      </c>
      <c r="DA453">
        <f>'Datastream-M'!CJ454</f>
        <v>108.4</v>
      </c>
      <c r="DB453">
        <f>'Datastream-M'!CK454</f>
        <v>-38.6</v>
      </c>
      <c r="DC453">
        <f>'Datastream-M'!CL454</f>
        <v>-51.2</v>
      </c>
      <c r="DD453">
        <f>'Datastream-M'!CM454</f>
        <v>-38</v>
      </c>
      <c r="DE453">
        <f>'Datastream-M'!CN454</f>
        <v>61.7</v>
      </c>
      <c r="DF453">
        <f>'Datastream-M'!CO454</f>
        <v>62.9</v>
      </c>
      <c r="DG453">
        <f>'Datastream-M'!CP454</f>
        <v>76.599999999999994</v>
      </c>
      <c r="DH453">
        <f>'Datastream-M'!CQ454</f>
        <v>118.193557739</v>
      </c>
      <c r="DI453">
        <f>'Datastream-M'!CR454</f>
        <v>26.11</v>
      </c>
      <c r="DJ453">
        <f>'Datastream-M'!CV454</f>
        <v>8.15</v>
      </c>
      <c r="DK453">
        <f>'Datastream-M'!CW454</f>
        <v>5.26</v>
      </c>
      <c r="DL453">
        <f>'Datastream-M'!CX454</f>
        <v>139.30000000000001</v>
      </c>
      <c r="DM453">
        <f>'Datastream-M'!CY454</f>
        <v>162.69999999999999</v>
      </c>
      <c r="DO453">
        <f>'Datastream-M'!DA454</f>
        <v>-24.2</v>
      </c>
      <c r="DP453">
        <f>'Datastream-M'!DB454</f>
        <v>100.5</v>
      </c>
      <c r="DS453">
        <f>'Datastream-M'!DG454</f>
        <v>75.400000000000006</v>
      </c>
      <c r="DT453">
        <f>'Datastream-M'!DH454</f>
        <v>47.5</v>
      </c>
      <c r="DU453">
        <f>'Datastream-M'!DI454</f>
        <v>47.3</v>
      </c>
      <c r="DV453">
        <f>'Datastream-M'!DJ454</f>
        <v>63.19101843</v>
      </c>
      <c r="DW453" s="19">
        <f>'[8]weltindexip-usd'!B333</f>
        <v>2.0322434494137283</v>
      </c>
      <c r="DY453">
        <v>0</v>
      </c>
      <c r="EA453" t="str">
        <f>'Datastream-M'!DM454</f>
        <v>#NA</v>
      </c>
      <c r="EB453">
        <f>'Datastream-M'!DN454</f>
        <v>11.639511000000001</v>
      </c>
      <c r="EF453" s="1">
        <f>'Datastream-M'!DQ454</f>
        <v>71.400000000000006</v>
      </c>
    </row>
    <row r="454" spans="1:136">
      <c r="A454" s="3">
        <v>35688</v>
      </c>
      <c r="B454" t="str">
        <f>'Datastream-M'!B455</f>
        <v>#NA</v>
      </c>
      <c r="C454">
        <f>'Datastream-M'!C455</f>
        <v>94.3</v>
      </c>
      <c r="D454">
        <f>'Datastream-M'!D455</f>
        <v>88.4</v>
      </c>
      <c r="E454">
        <f>'Datastream-M'!E455</f>
        <v>100.6</v>
      </c>
      <c r="F454">
        <f>'Datastream-M'!F455</f>
        <v>66.7</v>
      </c>
      <c r="G454">
        <f>'Datastream-M'!G455</f>
        <v>1.094049</v>
      </c>
      <c r="H454">
        <f>'Datastream-M'!H455</f>
        <v>437.3</v>
      </c>
      <c r="I454">
        <f>'Datastream-M'!I455</f>
        <v>1125.9000000000001</v>
      </c>
      <c r="J454">
        <f>'Datastream-M'!J455</f>
        <v>3.31</v>
      </c>
      <c r="K454">
        <f>'Datastream-M'!K455</f>
        <v>5.6</v>
      </c>
      <c r="L454">
        <f>'Datastream-M'!L455</f>
        <v>4167.8999999999996</v>
      </c>
      <c r="M454">
        <f>'Datastream-M'!M455</f>
        <v>277608</v>
      </c>
      <c r="N454">
        <f>'Datastream-M'!N455</f>
        <v>71.599999999999994</v>
      </c>
      <c r="O454">
        <f>'Datastream-M'!O455</f>
        <v>2343</v>
      </c>
      <c r="P454">
        <f>'Datastream-M'!P455</f>
        <v>11.7</v>
      </c>
      <c r="Q454">
        <f>'Datastream-M'!Q455</f>
        <v>17.7</v>
      </c>
      <c r="R454">
        <f>'Datastream-M'!R455</f>
        <v>7.4</v>
      </c>
      <c r="S454" s="1">
        <f>'[2]Deutschland Monatsdaten'!C454</f>
        <v>0.71284166851107778</v>
      </c>
      <c r="T454" s="1">
        <v>3.1412472849304982</v>
      </c>
      <c r="U454">
        <f>'Datastream-M'!BL455</f>
        <v>40.74</v>
      </c>
      <c r="V454" s="39">
        <f t="shared" si="24"/>
        <v>46.989619377162626</v>
      </c>
      <c r="W454">
        <f>'Datastream-M'!BM455</f>
        <v>33.549999999999997</v>
      </c>
      <c r="X454" s="39">
        <f t="shared" si="25"/>
        <v>38.255416191562141</v>
      </c>
      <c r="Y454">
        <f>'Datastream-M'!W455</f>
        <v>-23.4</v>
      </c>
      <c r="Z454">
        <f>'Datastream-M'!X455</f>
        <v>54.3</v>
      </c>
      <c r="AA454" s="42">
        <f>'Datastream-M'!Y455</f>
        <v>18.3</v>
      </c>
      <c r="AB454">
        <f>'Datastream-M'!Z455</f>
        <v>100.3</v>
      </c>
      <c r="AC454">
        <f>'Datastream-M'!AA455</f>
        <v>99.6</v>
      </c>
      <c r="AD454">
        <f>'Datastream-M'!AB455</f>
        <v>97.8</v>
      </c>
      <c r="AE454">
        <f>'Datastream-M'!AC455</f>
        <v>1.094049</v>
      </c>
      <c r="AF454">
        <f t="shared" si="26"/>
        <v>86.700000000000017</v>
      </c>
      <c r="AG454">
        <f t="shared" si="27"/>
        <v>87.7</v>
      </c>
      <c r="AH454">
        <f>'Datastream-M'!AD455</f>
        <v>76.8</v>
      </c>
      <c r="AI454">
        <f>'Datastream-M'!AE455</f>
        <v>-14.9</v>
      </c>
      <c r="AJ454">
        <f>'Datastream-M'!AF455</f>
        <v>99.655171999999993</v>
      </c>
      <c r="AK454">
        <f>'Datastream-M'!AG455</f>
        <v>18.579999999999998</v>
      </c>
      <c r="AL454">
        <f>'Datastream-M'!AH455</f>
        <v>78</v>
      </c>
      <c r="AM454">
        <f>'Datastream-M'!AI455</f>
        <v>54.3</v>
      </c>
      <c r="AN454">
        <f>'Datastream-M'!AJ455</f>
        <v>22.9</v>
      </c>
      <c r="AO454">
        <f>'Datastream-M'!AK455</f>
        <v>10.5</v>
      </c>
      <c r="AP454">
        <f>'Datastream-M'!AL455</f>
        <v>7.3</v>
      </c>
      <c r="AQ454" s="2">
        <f>'Datastream-M'!AM455</f>
        <v>80.506399999999999</v>
      </c>
      <c r="AR454" s="2">
        <f>'Datastream-M'!AN455</f>
        <v>100.9776</v>
      </c>
      <c r="AS454">
        <f>'Datastream-M'!AO455</f>
        <v>16.399999999999999</v>
      </c>
      <c r="AT454">
        <f>'Datastream-M'!AP455</f>
        <v>99.9</v>
      </c>
      <c r="AU454">
        <f>'Datastream-M'!AQ455</f>
        <v>79.900000000000006</v>
      </c>
      <c r="AV454" s="19">
        <f>'[5]Deutschland Monatsdaten'!K454</f>
        <v>9.8221006756857996</v>
      </c>
      <c r="AW454" s="1">
        <f>'[5]Deutschland Monatsdaten'!J454</f>
        <v>0.70415094594601302</v>
      </c>
      <c r="AX454">
        <f>'Datastream-M'!AR455</f>
        <v>71.900000000000006</v>
      </c>
      <c r="AY454">
        <f>'Datastream-M'!AS455</f>
        <v>-17.2</v>
      </c>
      <c r="AZ454">
        <f>'Datastream-M'!AT455</f>
        <v>103.2</v>
      </c>
      <c r="BA454">
        <v>1842102.3</v>
      </c>
      <c r="BB454">
        <v>8020428</v>
      </c>
      <c r="BC454">
        <v>9311925.4000000004</v>
      </c>
      <c r="BD454">
        <v>1517998</v>
      </c>
      <c r="BE454">
        <f>'Datastream-M'!AU455</f>
        <v>94.29</v>
      </c>
      <c r="BF454">
        <f>'Datastream-M'!AV455</f>
        <v>87</v>
      </c>
      <c r="BG454">
        <f>'Datastream-M'!AW455</f>
        <v>104.2</v>
      </c>
      <c r="BH454" s="1">
        <f>'Datastream-M'!AX455</f>
        <v>37.700000000000003</v>
      </c>
      <c r="BI454" s="1">
        <f>'Datastream-M'!AY455</f>
        <v>42.9</v>
      </c>
      <c r="BJ454" s="1">
        <f>'Datastream-M'!AZ455</f>
        <v>70.2</v>
      </c>
      <c r="BK454">
        <f>'Datastream-M'!BA455</f>
        <v>81.900000000000006</v>
      </c>
      <c r="BL454">
        <f>'Datastream-M'!BB455</f>
        <v>62.1</v>
      </c>
      <c r="BM454" s="26">
        <f>'Datastream-M'!BC455</f>
        <v>86.7</v>
      </c>
      <c r="BN454" s="26">
        <f>'Datastream-M'!BD455</f>
        <v>103.3</v>
      </c>
      <c r="BO454">
        <f>'Datastream-M'!AV454</f>
        <v>87.7</v>
      </c>
      <c r="BP454" s="38">
        <f t="shared" si="28"/>
        <v>86.7</v>
      </c>
      <c r="BQ454" s="30">
        <f t="shared" si="29"/>
        <v>16.982785962968748</v>
      </c>
      <c r="BR454" s="40">
        <f>'Datastream-M'!BJ455</f>
        <v>89.818200000000004</v>
      </c>
      <c r="BS454" s="32" t="str">
        <f>'Datastream-M'!BF455</f>
        <v>#NA</v>
      </c>
      <c r="BT454">
        <f>'Datastream-M'!BE455</f>
        <v>24.3</v>
      </c>
      <c r="BU454" s="40">
        <f>'Datastream-M'!CS455</f>
        <v>100.9</v>
      </c>
      <c r="BV454" s="40">
        <f>'Datastream-M'!CT455</f>
        <v>99.5</v>
      </c>
      <c r="BW454" s="40">
        <f>'Datastream-M'!CU455</f>
        <v>89.549199999999999</v>
      </c>
      <c r="BX454" s="41">
        <f>'Datastream-M'!BG455</f>
        <v>9.24</v>
      </c>
      <c r="BY454" s="41">
        <f>'Datastream-M'!BH455</f>
        <v>5.79</v>
      </c>
      <c r="BZ454" s="40">
        <f>'Datastream-M'!BI455</f>
        <v>106.5</v>
      </c>
      <c r="CA454">
        <f>'Datastream-M'!BN455</f>
        <v>20.100000000000001</v>
      </c>
      <c r="CB454">
        <f>'Datastream-M'!BO455</f>
        <v>19.100000000000001</v>
      </c>
      <c r="CC454">
        <f>'Datastream-M'!BP455</f>
        <v>60.8</v>
      </c>
      <c r="CD454" t="str">
        <f>'Datastream-M'!BQ455</f>
        <v>#NA</v>
      </c>
      <c r="CE454" s="1">
        <v>9.722607472466771E-2</v>
      </c>
      <c r="CF454" s="1">
        <v>-1.0201032496921221</v>
      </c>
      <c r="CH454" t="str">
        <f>'Datastream-M'!BR455</f>
        <v>#NA</v>
      </c>
      <c r="CI454">
        <f>'Datastream-M'!BS455</f>
        <v>95.1</v>
      </c>
      <c r="CJ454">
        <f>'Datastream-M'!BT455</f>
        <v>-39</v>
      </c>
      <c r="CK454">
        <f>'Datastream-M'!BU455</f>
        <v>-26.4</v>
      </c>
      <c r="CL454" t="str">
        <f>'Datastream-M'!BV455</f>
        <v>#NA</v>
      </c>
      <c r="CN454">
        <f>'Datastream-M'!BX455</f>
        <v>-23.4</v>
      </c>
      <c r="CO454">
        <f>'Datastream-M'!BY455</f>
        <v>-11.7</v>
      </c>
      <c r="CP454" s="40">
        <f>'Datastream-M'!BZ455</f>
        <v>12.8</v>
      </c>
      <c r="CR454">
        <f>'Datastream-M'!CB455</f>
        <v>-16.100000000000001</v>
      </c>
      <c r="CS454">
        <f>'Datastream-M'!CC455</f>
        <v>-0.1</v>
      </c>
      <c r="CT454">
        <f>'Datastream-M'!CD455</f>
        <v>-6.7</v>
      </c>
      <c r="CU454">
        <f>'Datastream-M'!CE455</f>
        <v>38000</v>
      </c>
      <c r="CV454">
        <f>'Datastream-M'!CF455</f>
        <v>1926453</v>
      </c>
      <c r="CX454">
        <f>'Datastream-M'!CG455</f>
        <v>110.8</v>
      </c>
      <c r="CY454">
        <f>'Datastream-M'!CH455</f>
        <v>133.80000000000001</v>
      </c>
      <c r="CZ454">
        <f>'Datastream-M'!CI455</f>
        <v>105.1</v>
      </c>
      <c r="DA454">
        <f>'Datastream-M'!CJ455</f>
        <v>103.6</v>
      </c>
      <c r="DB454">
        <f>'Datastream-M'!CK455</f>
        <v>-39.200000000000003</v>
      </c>
      <c r="DC454">
        <f>'Datastream-M'!CL455</f>
        <v>-51.4</v>
      </c>
      <c r="DD454">
        <f>'Datastream-M'!CM455</f>
        <v>-39</v>
      </c>
      <c r="DE454">
        <f>'Datastream-M'!CN455</f>
        <v>61.2</v>
      </c>
      <c r="DF454">
        <f>'Datastream-M'!CO455</f>
        <v>61.2</v>
      </c>
      <c r="DG454">
        <f>'Datastream-M'!CP455</f>
        <v>77</v>
      </c>
      <c r="DH454">
        <f>'Datastream-M'!CQ455</f>
        <v>64.007202148000005</v>
      </c>
      <c r="DI454">
        <f>'Datastream-M'!CR455</f>
        <v>29.26</v>
      </c>
      <c r="DJ454">
        <f>'Datastream-M'!CV455</f>
        <v>8.5</v>
      </c>
      <c r="DK454">
        <f>'Datastream-M'!CW455</f>
        <v>5.52</v>
      </c>
      <c r="DL454">
        <f>'Datastream-M'!CX455</f>
        <v>136.4</v>
      </c>
      <c r="DM454">
        <f>'Datastream-M'!CY455</f>
        <v>160.19999999999999</v>
      </c>
      <c r="DO454">
        <f>'Datastream-M'!DA455</f>
        <v>-21.7</v>
      </c>
      <c r="DP454">
        <f>'Datastream-M'!DB455</f>
        <v>99.4</v>
      </c>
      <c r="DS454">
        <f>'Datastream-M'!DG455</f>
        <v>78</v>
      </c>
      <c r="DT454">
        <f>'Datastream-M'!DH455</f>
        <v>48.9</v>
      </c>
      <c r="DU454">
        <f>'Datastream-M'!DI455</f>
        <v>48.2</v>
      </c>
      <c r="DV454">
        <f>'Datastream-M'!DJ455</f>
        <v>67.090282629000001</v>
      </c>
      <c r="DW454" s="19">
        <f>'[8]weltindexip-usd'!B334</f>
        <v>2.038540787463877</v>
      </c>
      <c r="DY454">
        <v>0</v>
      </c>
      <c r="EA454" t="str">
        <f>'Datastream-M'!DM455</f>
        <v>#NA</v>
      </c>
      <c r="EB454">
        <f>'Datastream-M'!DN455</f>
        <v>11.829523</v>
      </c>
      <c r="EF454" s="1">
        <f>'Datastream-M'!DQ455</f>
        <v>72</v>
      </c>
    </row>
    <row r="455" spans="1:136">
      <c r="A455" s="3">
        <v>35718</v>
      </c>
      <c r="B455" t="str">
        <f>'Datastream-M'!B456</f>
        <v>#NA</v>
      </c>
      <c r="C455">
        <f>'Datastream-M'!C456</f>
        <v>94.8</v>
      </c>
      <c r="D455">
        <f>'Datastream-M'!D456</f>
        <v>89.4</v>
      </c>
      <c r="E455">
        <f>'Datastream-M'!E456</f>
        <v>100.5</v>
      </c>
      <c r="F455">
        <f>'Datastream-M'!F456</f>
        <v>66.2</v>
      </c>
      <c r="G455">
        <f>'Datastream-M'!G456</f>
        <v>1.113632</v>
      </c>
      <c r="H455">
        <f>'Datastream-M'!H456</f>
        <v>438.2</v>
      </c>
      <c r="I455">
        <f>'Datastream-M'!I456</f>
        <v>1127.8</v>
      </c>
      <c r="J455">
        <f>'Datastream-M'!J456</f>
        <v>3.577</v>
      </c>
      <c r="K455">
        <f>'Datastream-M'!K456</f>
        <v>5.6</v>
      </c>
      <c r="L455">
        <f>'Datastream-M'!L456</f>
        <v>3726.7</v>
      </c>
      <c r="M455">
        <f>'Datastream-M'!M456</f>
        <v>308505</v>
      </c>
      <c r="N455">
        <f>'Datastream-M'!N456</f>
        <v>72.599999999999994</v>
      </c>
      <c r="O455">
        <f>'Datastream-M'!O456</f>
        <v>2399</v>
      </c>
      <c r="P455">
        <f>'Datastream-M'!P456</f>
        <v>11.8</v>
      </c>
      <c r="Q455">
        <f>'Datastream-M'!Q456</f>
        <v>12.7</v>
      </c>
      <c r="R455">
        <f>'Datastream-M'!R456</f>
        <v>8.8000000000000007</v>
      </c>
      <c r="S455" s="1">
        <f>'[2]Deutschland Monatsdaten'!C455</f>
        <v>0.76770222099517882</v>
      </c>
      <c r="T455" s="1">
        <v>3.1713729257529359</v>
      </c>
      <c r="U455">
        <f>'Datastream-M'!BL456</f>
        <v>39.1</v>
      </c>
      <c r="V455" s="39">
        <f t="shared" si="24"/>
        <v>45.098039215686278</v>
      </c>
      <c r="W455">
        <f>'Datastream-M'!BM456</f>
        <v>34.619999999999997</v>
      </c>
      <c r="X455" s="39">
        <f t="shared" si="25"/>
        <v>39.793103448275858</v>
      </c>
      <c r="Y455">
        <f>'Datastream-M'!W456</f>
        <v>-22.5</v>
      </c>
      <c r="Z455">
        <f>'Datastream-M'!X456</f>
        <v>52.9</v>
      </c>
      <c r="AA455" s="42">
        <f>'Datastream-M'!Y456</f>
        <v>15.3</v>
      </c>
      <c r="AB455">
        <f>'Datastream-M'!Z456</f>
        <v>100.6</v>
      </c>
      <c r="AC455">
        <f>'Datastream-M'!AA456</f>
        <v>100</v>
      </c>
      <c r="AD455">
        <f>'Datastream-M'!AB456</f>
        <v>98.6</v>
      </c>
      <c r="AE455">
        <f>'Datastream-M'!AC456</f>
        <v>1.113632</v>
      </c>
      <c r="AF455">
        <f t="shared" si="26"/>
        <v>86.7</v>
      </c>
      <c r="AG455">
        <f t="shared" si="27"/>
        <v>87</v>
      </c>
      <c r="AH455">
        <f>'Datastream-M'!AD456</f>
        <v>78</v>
      </c>
      <c r="AI455">
        <f>'Datastream-M'!AE456</f>
        <v>-12.2</v>
      </c>
      <c r="AJ455">
        <f>'Datastream-M'!AF456</f>
        <v>99.884793000000002</v>
      </c>
      <c r="AK455">
        <f>'Datastream-M'!AG456</f>
        <v>20.13</v>
      </c>
      <c r="AL455">
        <f>'Datastream-M'!AH456</f>
        <v>78.099999999999994</v>
      </c>
      <c r="AM455">
        <f>'Datastream-M'!AI456</f>
        <v>52.9</v>
      </c>
      <c r="AN455">
        <f>'Datastream-M'!AJ456</f>
        <v>21.8</v>
      </c>
      <c r="AO455">
        <f>'Datastream-M'!AK456</f>
        <v>10.4</v>
      </c>
      <c r="AP455">
        <f>'Datastream-M'!AL456</f>
        <v>8.6</v>
      </c>
      <c r="AQ455" s="2">
        <f>'Datastream-M'!AM456</f>
        <v>80.671999999999997</v>
      </c>
      <c r="AR455" s="2">
        <f>'Datastream-M'!AN456</f>
        <v>101.0442</v>
      </c>
      <c r="AS455">
        <f>'Datastream-M'!AO456</f>
        <v>13.7</v>
      </c>
      <c r="AT455">
        <f>'Datastream-M'!AP456</f>
        <v>97.9</v>
      </c>
      <c r="AU455">
        <f>'Datastream-M'!AQ456</f>
        <v>80.400000000000006</v>
      </c>
      <c r="AV455" s="19">
        <f>'[5]Deutschland Monatsdaten'!K455</f>
        <v>9.8522570078839191</v>
      </c>
      <c r="AW455" s="1">
        <f>'[5]Deutschland Monatsdaten'!J455</f>
        <v>0.7018565378094217</v>
      </c>
      <c r="AX455">
        <f>'Datastream-M'!AR456</f>
        <v>78.099999999999994</v>
      </c>
      <c r="AY455">
        <f>'Datastream-M'!AS456</f>
        <v>-14.9</v>
      </c>
      <c r="AZ455">
        <f>'Datastream-M'!AT456</f>
        <v>103.8</v>
      </c>
      <c r="BA455">
        <v>1881671.2</v>
      </c>
      <c r="BB455">
        <v>8264578.5</v>
      </c>
      <c r="BC455">
        <v>9383372.5999999996</v>
      </c>
      <c r="BD455">
        <v>729684.58</v>
      </c>
      <c r="BE455">
        <f>'Datastream-M'!AU456</f>
        <v>95.15</v>
      </c>
      <c r="BF455">
        <f>'Datastream-M'!AV456</f>
        <v>87</v>
      </c>
      <c r="BG455">
        <f>'Datastream-M'!AW456</f>
        <v>104.2</v>
      </c>
      <c r="BH455" s="1">
        <f>'Datastream-M'!AX456</f>
        <v>40.299999999999997</v>
      </c>
      <c r="BI455" s="1">
        <f>'Datastream-M'!AY456</f>
        <v>45</v>
      </c>
      <c r="BJ455" s="1">
        <f>'Datastream-M'!AZ456</f>
        <v>69.099999999999994</v>
      </c>
      <c r="BK455">
        <f>'Datastream-M'!BA456</f>
        <v>79.7</v>
      </c>
      <c r="BL455">
        <f>'Datastream-M'!BB456</f>
        <v>61.8</v>
      </c>
      <c r="BM455" s="26">
        <f>'Datastream-M'!BC456</f>
        <v>86.8</v>
      </c>
      <c r="BN455" s="26">
        <f>'Datastream-M'!BD456</f>
        <v>103.2</v>
      </c>
      <c r="BO455">
        <f>'Datastream-M'!AV455</f>
        <v>87</v>
      </c>
      <c r="BP455" s="38">
        <f t="shared" si="28"/>
        <v>86.7</v>
      </c>
      <c r="BQ455" s="30">
        <f t="shared" si="29"/>
        <v>18.075989195712765</v>
      </c>
      <c r="BR455" s="40">
        <f>'Datastream-M'!BJ456</f>
        <v>91.433099999999996</v>
      </c>
      <c r="BS455" s="32" t="str">
        <f>'Datastream-M'!BF456</f>
        <v>#NA</v>
      </c>
      <c r="BT455">
        <f>'Datastream-M'!BE456</f>
        <v>21.8</v>
      </c>
      <c r="BU455" s="40">
        <f>'Datastream-M'!CS456</f>
        <v>100.8</v>
      </c>
      <c r="BV455" s="40">
        <f>'Datastream-M'!CT456</f>
        <v>100.3</v>
      </c>
      <c r="BW455" s="40">
        <f>'Datastream-M'!CU456</f>
        <v>91.161199999999994</v>
      </c>
      <c r="BX455" s="41">
        <f>'Datastream-M'!BG456</f>
        <v>9.56</v>
      </c>
      <c r="BY455" s="41">
        <f>'Datastream-M'!BH456</f>
        <v>6.59</v>
      </c>
      <c r="BZ455" s="40">
        <f>'Datastream-M'!BI456</f>
        <v>105.6</v>
      </c>
      <c r="CA455">
        <f>'Datastream-M'!BN456</f>
        <v>17.399999999999999</v>
      </c>
      <c r="CB455">
        <f>'Datastream-M'!BO456</f>
        <v>19.100000000000001</v>
      </c>
      <c r="CC455">
        <f>'Datastream-M'!BP456</f>
        <v>61.8</v>
      </c>
      <c r="CD455" t="str">
        <f>'Datastream-M'!BQ456</f>
        <v>#NA</v>
      </c>
      <c r="CE455" s="1">
        <v>1.0457189852099475</v>
      </c>
      <c r="CF455" s="1">
        <v>-1.2922209250300321</v>
      </c>
      <c r="CH455" t="str">
        <f>'Datastream-M'!BR456</f>
        <v>#NA</v>
      </c>
      <c r="CI455">
        <f>'Datastream-M'!BS456</f>
        <v>97.2</v>
      </c>
      <c r="CJ455">
        <f>'Datastream-M'!BT456</f>
        <v>-38.6</v>
      </c>
      <c r="CK455">
        <f>'Datastream-M'!BU456</f>
        <v>-23</v>
      </c>
      <c r="CL455" t="str">
        <f>'Datastream-M'!BV456</f>
        <v>#NA</v>
      </c>
      <c r="CN455">
        <f>'Datastream-M'!BX456</f>
        <v>-18.899999999999999</v>
      </c>
      <c r="CO455">
        <f>'Datastream-M'!BY456</f>
        <v>-13.5</v>
      </c>
      <c r="CP455" s="40">
        <f>'Datastream-M'!BZ456</f>
        <v>13.7</v>
      </c>
      <c r="CR455">
        <f>'Datastream-M'!CB456</f>
        <v>-13.8</v>
      </c>
      <c r="CS455">
        <f>'Datastream-M'!CC456</f>
        <v>13.5</v>
      </c>
      <c r="CT455">
        <f>'Datastream-M'!CD456</f>
        <v>6.8</v>
      </c>
      <c r="CU455">
        <f>'Datastream-M'!CE456</f>
        <v>38014</v>
      </c>
      <c r="CV455">
        <f>'Datastream-M'!CF456</f>
        <v>1931273</v>
      </c>
      <c r="CX455">
        <f>'Datastream-M'!CG456</f>
        <v>111.3</v>
      </c>
      <c r="CY455">
        <f>'Datastream-M'!CH456</f>
        <v>137.6</v>
      </c>
      <c r="CZ455">
        <f>'Datastream-M'!CI456</f>
        <v>108.9</v>
      </c>
      <c r="DA455">
        <f>'Datastream-M'!CJ456</f>
        <v>99.4</v>
      </c>
      <c r="DB455">
        <f>'Datastream-M'!CK456</f>
        <v>-36.700000000000003</v>
      </c>
      <c r="DC455">
        <f>'Datastream-M'!CL456</f>
        <v>-51.6</v>
      </c>
      <c r="DD455">
        <f>'Datastream-M'!CM456</f>
        <v>-38.6</v>
      </c>
      <c r="DE455">
        <f>'Datastream-M'!CN456</f>
        <v>61.2</v>
      </c>
      <c r="DF455">
        <f>'Datastream-M'!CO456</f>
        <v>61.5</v>
      </c>
      <c r="DG455">
        <f>'Datastream-M'!CP456</f>
        <v>78.5</v>
      </c>
      <c r="DH455">
        <f>'Datastream-M'!CQ456</f>
        <v>72.829292296999995</v>
      </c>
      <c r="DI455">
        <f>'Datastream-M'!CR456</f>
        <v>22.42</v>
      </c>
      <c r="DJ455">
        <f>'Datastream-M'!CV456</f>
        <v>8.44</v>
      </c>
      <c r="DK455">
        <f>'Datastream-M'!CW456</f>
        <v>5.37</v>
      </c>
      <c r="DL455">
        <f>'Datastream-M'!CX456</f>
        <v>136.9</v>
      </c>
      <c r="DM455">
        <f>'Datastream-M'!CY456</f>
        <v>164.8</v>
      </c>
      <c r="DO455">
        <f>'Datastream-M'!DA456</f>
        <v>-21.1</v>
      </c>
      <c r="DP455">
        <f>'Datastream-M'!DB456</f>
        <v>102.8</v>
      </c>
      <c r="DS455">
        <f>'Datastream-M'!DG456</f>
        <v>78</v>
      </c>
      <c r="DT455">
        <f>'Datastream-M'!DH456</f>
        <v>46.9</v>
      </c>
      <c r="DU455">
        <f>'Datastream-M'!DI456</f>
        <v>48.4</v>
      </c>
      <c r="DV455">
        <f>'Datastream-M'!DJ456</f>
        <v>80.884381344999994</v>
      </c>
      <c r="DW455" s="19">
        <f>'[8]weltindexip-usd'!B335</f>
        <v>2.0520975247833215</v>
      </c>
      <c r="DY455">
        <v>0</v>
      </c>
      <c r="EA455" t="str">
        <f>'Datastream-M'!DM456</f>
        <v>#NA</v>
      </c>
      <c r="EB455">
        <f>'Datastream-M'!DN456</f>
        <v>11.990195999999999</v>
      </c>
      <c r="EF455" s="1">
        <f>'Datastream-M'!DQ456</f>
        <v>73</v>
      </c>
    </row>
    <row r="456" spans="1:136">
      <c r="A456" s="3">
        <v>35749</v>
      </c>
      <c r="B456" t="str">
        <f>'Datastream-M'!B457</f>
        <v>#NA</v>
      </c>
      <c r="C456">
        <f>'Datastream-M'!C457</f>
        <v>95.2</v>
      </c>
      <c r="D456">
        <f>'Datastream-M'!D457</f>
        <v>89.6</v>
      </c>
      <c r="E456">
        <f>'Datastream-M'!E457</f>
        <v>101.1</v>
      </c>
      <c r="F456">
        <f>'Datastream-M'!F457</f>
        <v>65.7</v>
      </c>
      <c r="G456">
        <f>'Datastream-M'!G457</f>
        <v>1.129097</v>
      </c>
      <c r="H456">
        <f>'Datastream-M'!H457</f>
        <v>457.4</v>
      </c>
      <c r="I456">
        <f>'Datastream-M'!I457</f>
        <v>1132.2</v>
      </c>
      <c r="J456">
        <f>'Datastream-M'!J457</f>
        <v>3.738</v>
      </c>
      <c r="K456">
        <f>'Datastream-M'!K457</f>
        <v>5.6</v>
      </c>
      <c r="L456">
        <f>'Datastream-M'!L457</f>
        <v>3949.1</v>
      </c>
      <c r="M456">
        <f>'Datastream-M'!M457</f>
        <v>250698</v>
      </c>
      <c r="N456">
        <f>'Datastream-M'!N457</f>
        <v>72.8</v>
      </c>
      <c r="O456">
        <f>'Datastream-M'!O457</f>
        <v>2294</v>
      </c>
      <c r="P456">
        <f>'Datastream-M'!P457</f>
        <v>11.7</v>
      </c>
      <c r="Q456">
        <f>'Datastream-M'!Q457</f>
        <v>11.4</v>
      </c>
      <c r="R456">
        <f>'Datastream-M'!R457</f>
        <v>9.1999999999999993</v>
      </c>
      <c r="S456" s="1">
        <f>'[2]Deutschland Monatsdaten'!C456</f>
        <v>0.55842047453147858</v>
      </c>
      <c r="T456" s="1">
        <v>3.1718942658237488</v>
      </c>
      <c r="U456">
        <f>'Datastream-M'!BL457</f>
        <v>39.39</v>
      </c>
      <c r="V456" s="39">
        <f t="shared" si="24"/>
        <v>45.380184331797238</v>
      </c>
      <c r="W456">
        <f>'Datastream-M'!BM457</f>
        <v>34.119999999999997</v>
      </c>
      <c r="X456" s="39">
        <f t="shared" si="25"/>
        <v>39.218390804597696</v>
      </c>
      <c r="Y456">
        <f>'Datastream-M'!W457</f>
        <v>-22.1</v>
      </c>
      <c r="Z456">
        <f>'Datastream-M'!X457</f>
        <v>51.2</v>
      </c>
      <c r="AA456" s="42">
        <f>'Datastream-M'!Y457</f>
        <v>13.3</v>
      </c>
      <c r="AB456">
        <f>'Datastream-M'!Z457</f>
        <v>100.8</v>
      </c>
      <c r="AC456">
        <f>'Datastream-M'!AA457</f>
        <v>100.5</v>
      </c>
      <c r="AD456">
        <f>'Datastream-M'!AB457</f>
        <v>99.4</v>
      </c>
      <c r="AE456">
        <f>'Datastream-M'!AC457</f>
        <v>1.129097</v>
      </c>
      <c r="AF456">
        <f t="shared" si="26"/>
        <v>86.8</v>
      </c>
      <c r="AG456">
        <f t="shared" si="27"/>
        <v>87</v>
      </c>
      <c r="AH456">
        <f>'Datastream-M'!AD457</f>
        <v>78.3</v>
      </c>
      <c r="AI456">
        <f>'Datastream-M'!AE457</f>
        <v>-12</v>
      </c>
      <c r="AJ456">
        <f>'Datastream-M'!AF457</f>
        <v>100.23121399999999</v>
      </c>
      <c r="AK456">
        <f>'Datastream-M'!AG457</f>
        <v>19.309999999999999</v>
      </c>
      <c r="AL456">
        <f>'Datastream-M'!AH457</f>
        <v>78.2</v>
      </c>
      <c r="AM456">
        <f>'Datastream-M'!AI457</f>
        <v>51.2</v>
      </c>
      <c r="AN456">
        <f>'Datastream-M'!AJ457</f>
        <v>22.4</v>
      </c>
      <c r="AO456">
        <f>'Datastream-M'!AK457</f>
        <v>10</v>
      </c>
      <c r="AP456">
        <f>'Datastream-M'!AL457</f>
        <v>3.1</v>
      </c>
      <c r="AQ456" s="2">
        <f>'Datastream-M'!AM457</f>
        <v>80.819999999999993</v>
      </c>
      <c r="AR456" s="2">
        <f>'Datastream-M'!AN457</f>
        <v>101.08799999999999</v>
      </c>
      <c r="AS456">
        <f>'Datastream-M'!AO457</f>
        <v>7.4</v>
      </c>
      <c r="AT456">
        <f>'Datastream-M'!AP457</f>
        <v>93</v>
      </c>
      <c r="AU456">
        <f>'Datastream-M'!AQ457</f>
        <v>80.2</v>
      </c>
      <c r="AV456" s="19">
        <f>'[5]Deutschland Monatsdaten'!K456</f>
        <v>9.8876092743287298</v>
      </c>
      <c r="AW456" s="1">
        <f>'[5]Deutschland Monatsdaten'!J456</f>
        <v>0.63767735470959042</v>
      </c>
      <c r="AX456">
        <f>'Datastream-M'!AR457</f>
        <v>68.3</v>
      </c>
      <c r="AY456">
        <f>'Datastream-M'!AS457</f>
        <v>-14.5</v>
      </c>
      <c r="AZ456">
        <f>'Datastream-M'!AT457</f>
        <v>104</v>
      </c>
      <c r="BA456">
        <v>1995832</v>
      </c>
      <c r="BB456">
        <v>9051881.8000000007</v>
      </c>
      <c r="BC456">
        <v>9395172.5999999996</v>
      </c>
      <c r="BD456">
        <v>706406.39</v>
      </c>
      <c r="BE456">
        <f>'Datastream-M'!AU457</f>
        <v>96.02</v>
      </c>
      <c r="BF456">
        <f>'Datastream-M'!AV457</f>
        <v>86.8</v>
      </c>
      <c r="BG456">
        <f>'Datastream-M'!AW457</f>
        <v>103.7</v>
      </c>
      <c r="BH456" s="1">
        <f>'Datastream-M'!AX457</f>
        <v>38.700000000000003</v>
      </c>
      <c r="BI456" s="1">
        <f>'Datastream-M'!AY457</f>
        <v>43.5</v>
      </c>
      <c r="BJ456" s="1">
        <f>'Datastream-M'!AZ457</f>
        <v>68.7</v>
      </c>
      <c r="BK456">
        <f>'Datastream-M'!BA457</f>
        <v>80.099999999999994</v>
      </c>
      <c r="BL456">
        <f>'Datastream-M'!BB457</f>
        <v>60.8</v>
      </c>
      <c r="BM456" s="26">
        <f>'Datastream-M'!BC457</f>
        <v>86.9</v>
      </c>
      <c r="BN456" s="26">
        <f>'Datastream-M'!BD457</f>
        <v>102.2</v>
      </c>
      <c r="BO456">
        <f>'Datastream-M'!AV456</f>
        <v>87</v>
      </c>
      <c r="BP456" s="38">
        <f t="shared" si="28"/>
        <v>86.8</v>
      </c>
      <c r="BQ456" s="30">
        <f t="shared" si="29"/>
        <v>17.102162170300691</v>
      </c>
      <c r="BR456" s="40">
        <f>'Datastream-M'!BJ457</f>
        <v>93.043199999999999</v>
      </c>
      <c r="BS456" s="32" t="str">
        <f>'Datastream-M'!BF457</f>
        <v>#NA</v>
      </c>
      <c r="BT456">
        <f>'Datastream-M'!BE457</f>
        <v>18.3</v>
      </c>
      <c r="BU456" s="40">
        <f>'Datastream-M'!CS457</f>
        <v>100.7</v>
      </c>
      <c r="BV456" s="40">
        <f>'Datastream-M'!CT457</f>
        <v>100.8</v>
      </c>
      <c r="BW456" s="40">
        <f>'Datastream-M'!CU457</f>
        <v>92.7303</v>
      </c>
      <c r="BX456" s="41">
        <f>'Datastream-M'!BG457</f>
        <v>9.52</v>
      </c>
      <c r="BY456" s="41">
        <f>'Datastream-M'!BH457</f>
        <v>6.61</v>
      </c>
      <c r="BZ456" s="40">
        <f>'Datastream-M'!BI457</f>
        <v>104.6</v>
      </c>
      <c r="CA456">
        <f>'Datastream-M'!BN457</f>
        <v>18.2</v>
      </c>
      <c r="CB456">
        <f>'Datastream-M'!BO457</f>
        <v>21.2</v>
      </c>
      <c r="CC456">
        <f>'Datastream-M'!BP457</f>
        <v>62.6</v>
      </c>
      <c r="CD456" t="str">
        <f>'Datastream-M'!BQ457</f>
        <v>#NA</v>
      </c>
      <c r="CE456" s="1">
        <v>-0.20797854989590922</v>
      </c>
      <c r="CF456" s="1">
        <v>-0.39050985395584609</v>
      </c>
      <c r="CH456" t="str">
        <f>'Datastream-M'!BR457</f>
        <v>#NA</v>
      </c>
      <c r="CI456">
        <f>'Datastream-M'!BS457</f>
        <v>94.8</v>
      </c>
      <c r="CJ456">
        <f>'Datastream-M'!BT457</f>
        <v>-36.700000000000003</v>
      </c>
      <c r="CK456">
        <f>'Datastream-M'!BU457</f>
        <v>-29.1</v>
      </c>
      <c r="CL456" t="str">
        <f>'Datastream-M'!BV457</f>
        <v>#NA</v>
      </c>
      <c r="CN456">
        <f>'Datastream-M'!BX457</f>
        <v>-24.2</v>
      </c>
      <c r="CO456">
        <f>'Datastream-M'!BY457</f>
        <v>-12.1</v>
      </c>
      <c r="CP456" s="40">
        <f>'Datastream-M'!BZ457</f>
        <v>15.6</v>
      </c>
      <c r="CR456">
        <f>'Datastream-M'!CB457</f>
        <v>-15.3</v>
      </c>
      <c r="CS456">
        <f>'Datastream-M'!CC457</f>
        <v>7.6</v>
      </c>
      <c r="CT456">
        <f>'Datastream-M'!CD457</f>
        <v>5.8</v>
      </c>
      <c r="CU456">
        <f>'Datastream-M'!CE457</f>
        <v>38012</v>
      </c>
      <c r="CV456">
        <f>'Datastream-M'!CF457</f>
        <v>1941419</v>
      </c>
      <c r="CX456">
        <f>'Datastream-M'!CG457</f>
        <v>106.6</v>
      </c>
      <c r="CY456">
        <f>'Datastream-M'!CH457</f>
        <v>123.5</v>
      </c>
      <c r="CZ456">
        <f>'Datastream-M'!CI457</f>
        <v>104.4</v>
      </c>
      <c r="DA456">
        <f>'Datastream-M'!CJ457</f>
        <v>99.7</v>
      </c>
      <c r="DB456">
        <f>'Datastream-M'!CK457</f>
        <v>-37.200000000000003</v>
      </c>
      <c r="DC456">
        <f>'Datastream-M'!CL457</f>
        <v>-50.9</v>
      </c>
      <c r="DD456">
        <f>'Datastream-M'!CM457</f>
        <v>-36.700000000000003</v>
      </c>
      <c r="DE456">
        <f>'Datastream-M'!CN457</f>
        <v>60.7</v>
      </c>
      <c r="DF456">
        <f>'Datastream-M'!CO457</f>
        <v>60.3</v>
      </c>
      <c r="DG456">
        <f>'Datastream-M'!CP457</f>
        <v>80.2</v>
      </c>
      <c r="DH456">
        <f>'Datastream-M'!CQ457</f>
        <v>68.688087463000002</v>
      </c>
      <c r="DI456">
        <f>'Datastream-M'!CR457</f>
        <v>37.799999999999997</v>
      </c>
      <c r="DJ456">
        <f>'Datastream-M'!CV457</f>
        <v>8.02</v>
      </c>
      <c r="DK456">
        <f>'Datastream-M'!CW457</f>
        <v>5.38</v>
      </c>
      <c r="DL456">
        <f>'Datastream-M'!CX457</f>
        <v>131.6</v>
      </c>
      <c r="DM456">
        <f>'Datastream-M'!CY457</f>
        <v>148.1</v>
      </c>
      <c r="DO456">
        <f>'Datastream-M'!DA457</f>
        <v>-18.899999999999999</v>
      </c>
      <c r="DP456">
        <f>'Datastream-M'!DB457</f>
        <v>104.1</v>
      </c>
      <c r="DS456">
        <f>'Datastream-M'!DG457</f>
        <v>78.8</v>
      </c>
      <c r="DT456">
        <f>'Datastream-M'!DH457</f>
        <v>45.3</v>
      </c>
      <c r="DU456">
        <f>'Datastream-M'!DI457</f>
        <v>51.2</v>
      </c>
      <c r="DV456">
        <f>'Datastream-M'!DJ457</f>
        <v>94.563682365000005</v>
      </c>
      <c r="DW456" s="19">
        <f>'[8]weltindexip-usd'!B336</f>
        <v>2.0488554779132793</v>
      </c>
      <c r="DY456">
        <v>0</v>
      </c>
      <c r="EA456" t="str">
        <f>'Datastream-M'!DM457</f>
        <v>#NA</v>
      </c>
      <c r="EB456">
        <f>'Datastream-M'!DN457</f>
        <v>12.113947</v>
      </c>
      <c r="EF456" s="1">
        <f>'Datastream-M'!DQ457</f>
        <v>73.400000000000006</v>
      </c>
    </row>
    <row r="457" spans="1:136">
      <c r="A457" s="3">
        <v>35779</v>
      </c>
      <c r="B457" t="str">
        <f>'Datastream-M'!B458</f>
        <v>#NA</v>
      </c>
      <c r="C457">
        <f>'Datastream-M'!C458</f>
        <v>95.6</v>
      </c>
      <c r="D457">
        <f>'Datastream-M'!D458</f>
        <v>90.5</v>
      </c>
      <c r="E457">
        <f>'Datastream-M'!E458</f>
        <v>101.1</v>
      </c>
      <c r="F457">
        <f>'Datastream-M'!F458</f>
        <v>66.900000000000006</v>
      </c>
      <c r="G457">
        <f>'Datastream-M'!G458</f>
        <v>1.0996619999999999</v>
      </c>
      <c r="H457">
        <f>'Datastream-M'!H458</f>
        <v>465</v>
      </c>
      <c r="I457">
        <f>'Datastream-M'!I458</f>
        <v>1139.3</v>
      </c>
      <c r="J457">
        <f>'Datastream-M'!J458</f>
        <v>3.73</v>
      </c>
      <c r="K457">
        <f>'Datastream-M'!K458</f>
        <v>5.3</v>
      </c>
      <c r="L457">
        <f>'Datastream-M'!L458</f>
        <v>4249.7</v>
      </c>
      <c r="M457">
        <f>'Datastream-M'!M458</f>
        <v>264956</v>
      </c>
      <c r="N457">
        <f>'Datastream-M'!N458</f>
        <v>73.8</v>
      </c>
      <c r="O457">
        <f>'Datastream-M'!O458</f>
        <v>2300</v>
      </c>
      <c r="P457">
        <f>'Datastream-M'!P458</f>
        <v>11.7</v>
      </c>
      <c r="Q457">
        <f>'Datastream-M'!Q458</f>
        <v>19.2</v>
      </c>
      <c r="R457">
        <f>'Datastream-M'!R458</f>
        <v>7.5</v>
      </c>
      <c r="S457" s="1">
        <f>'[2]Deutschland Monatsdaten'!C457</f>
        <v>0.57551917984248113</v>
      </c>
      <c r="T457" s="1">
        <v>3.1704348811695273</v>
      </c>
      <c r="U457">
        <f>'Datastream-M'!BL458</f>
        <v>40.83</v>
      </c>
      <c r="V457" s="39">
        <f t="shared" si="24"/>
        <v>46.985040276179511</v>
      </c>
      <c r="W457">
        <f>'Datastream-M'!BM458</f>
        <v>33.75</v>
      </c>
      <c r="X457" s="39">
        <f t="shared" si="25"/>
        <v>38.882488479262669</v>
      </c>
      <c r="Y457">
        <f>'Datastream-M'!W458</f>
        <v>-18.7</v>
      </c>
      <c r="Z457">
        <f>'Datastream-M'!X458</f>
        <v>53.9</v>
      </c>
      <c r="AA457" s="42">
        <f>'Datastream-M'!Y458</f>
        <v>13.2</v>
      </c>
      <c r="AB457">
        <f>'Datastream-M'!Z458</f>
        <v>100.6</v>
      </c>
      <c r="AC457">
        <f>'Datastream-M'!AA458</f>
        <v>100.7</v>
      </c>
      <c r="AD457">
        <f>'Datastream-M'!AB458</f>
        <v>99.8</v>
      </c>
      <c r="AE457">
        <f>'Datastream-M'!AC458</f>
        <v>1.0996619999999999</v>
      </c>
      <c r="AF457">
        <f t="shared" si="26"/>
        <v>86.9</v>
      </c>
      <c r="AG457">
        <f t="shared" si="27"/>
        <v>86.800000000000011</v>
      </c>
      <c r="AH457">
        <f>'Datastream-M'!AD458</f>
        <v>78.599999999999994</v>
      </c>
      <c r="AI457">
        <f>'Datastream-M'!AE458</f>
        <v>-10.3</v>
      </c>
      <c r="AJ457">
        <f>'Datastream-M'!AF458</f>
        <v>100.115607</v>
      </c>
      <c r="AK457">
        <f>'Datastream-M'!AG458</f>
        <v>17.420000000000002</v>
      </c>
      <c r="AL457">
        <f>'Datastream-M'!AH458</f>
        <v>78.3</v>
      </c>
      <c r="AM457">
        <f>'Datastream-M'!AI458</f>
        <v>53.9</v>
      </c>
      <c r="AN457">
        <f>'Datastream-M'!AJ458</f>
        <v>25.3</v>
      </c>
      <c r="AO457">
        <f>'Datastream-M'!AK458</f>
        <v>9.5</v>
      </c>
      <c r="AP457">
        <f>'Datastream-M'!AL458</f>
        <v>6.4</v>
      </c>
      <c r="AQ457" s="2">
        <f>'Datastream-M'!AM458</f>
        <v>80.959400000000002</v>
      </c>
      <c r="AR457" s="2">
        <f>'Datastream-M'!AN458</f>
        <v>101.1202</v>
      </c>
      <c r="AS457">
        <f>'Datastream-M'!AO458</f>
        <v>6.3</v>
      </c>
      <c r="AT457">
        <f>'Datastream-M'!AP458</f>
        <v>73.400000000000006</v>
      </c>
      <c r="AU457">
        <f>'Datastream-M'!AQ458</f>
        <v>81.7</v>
      </c>
      <c r="AV457" s="19">
        <f>'[5]Deutschland Monatsdaten'!K457</f>
        <v>9.9188135071649501</v>
      </c>
      <c r="AW457" s="1">
        <f>'[5]Deutschland Monatsdaten'!J457</f>
        <v>0.70036451595410798</v>
      </c>
      <c r="AX457">
        <f>'Datastream-M'!AR458</f>
        <v>61.9</v>
      </c>
      <c r="AY457">
        <f>'Datastream-M'!AS458</f>
        <v>-13.2</v>
      </c>
      <c r="AZ457">
        <f>'Datastream-M'!AT458</f>
        <v>105.5</v>
      </c>
      <c r="BA457">
        <v>1961224.6</v>
      </c>
      <c r="BB457">
        <v>8997394.9000000004</v>
      </c>
      <c r="BC457">
        <v>19620262</v>
      </c>
      <c r="BD457">
        <v>2440386</v>
      </c>
      <c r="BE457">
        <f>'Datastream-M'!AU458</f>
        <v>96.16</v>
      </c>
      <c r="BF457">
        <f>'Datastream-M'!AV458</f>
        <v>86.7</v>
      </c>
      <c r="BG457">
        <f>'Datastream-M'!AW458</f>
        <v>104</v>
      </c>
      <c r="BH457" s="1">
        <f>'Datastream-M'!AX458</f>
        <v>35</v>
      </c>
      <c r="BI457" s="1">
        <f>'Datastream-M'!AY458</f>
        <v>40.200000000000003</v>
      </c>
      <c r="BJ457" s="1">
        <f>'Datastream-M'!AZ458</f>
        <v>67.400000000000006</v>
      </c>
      <c r="BK457">
        <f>'Datastream-M'!BA458</f>
        <v>81</v>
      </c>
      <c r="BL457">
        <f>'Datastream-M'!BB458</f>
        <v>57.9</v>
      </c>
      <c r="BM457" s="26">
        <f>'Datastream-M'!BC458</f>
        <v>86.8</v>
      </c>
      <c r="BN457" s="26">
        <f>'Datastream-M'!BD458</f>
        <v>103.2</v>
      </c>
      <c r="BO457">
        <f>'Datastream-M'!AV457</f>
        <v>86.8</v>
      </c>
      <c r="BP457" s="38">
        <f t="shared" si="28"/>
        <v>86.9</v>
      </c>
      <c r="BQ457" s="30">
        <f t="shared" si="29"/>
        <v>15.841231214682333</v>
      </c>
      <c r="BR457" s="40">
        <f>'Datastream-M'!BJ458</f>
        <v>93.825500000000005</v>
      </c>
      <c r="BS457" s="32" t="str">
        <f>'Datastream-M'!BF458</f>
        <v>#NA</v>
      </c>
      <c r="BT457">
        <f>'Datastream-M'!BE458</f>
        <v>20.5</v>
      </c>
      <c r="BU457" s="40">
        <f>'Datastream-M'!CS458</f>
        <v>100.9</v>
      </c>
      <c r="BV457" s="40">
        <f>'Datastream-M'!CT458</f>
        <v>100.2</v>
      </c>
      <c r="BW457" s="40">
        <f>'Datastream-M'!CU458</f>
        <v>93.517899999999997</v>
      </c>
      <c r="BX457" s="41">
        <f>'Datastream-M'!BG458</f>
        <v>9.0399999999999991</v>
      </c>
      <c r="BY457" s="41">
        <f>'Datastream-M'!BH458</f>
        <v>6.43</v>
      </c>
      <c r="BZ457" s="40">
        <f>'Datastream-M'!BI458</f>
        <v>104.2</v>
      </c>
      <c r="CA457">
        <f>'Datastream-M'!BN458</f>
        <v>24.2</v>
      </c>
      <c r="CB457">
        <f>'Datastream-M'!BO458</f>
        <v>25.7</v>
      </c>
      <c r="CC457">
        <f>'Datastream-M'!BP458</f>
        <v>63.2</v>
      </c>
      <c r="CD457" t="str">
        <f>'Datastream-M'!BQ458</f>
        <v>#NA</v>
      </c>
      <c r="CE457" s="1">
        <v>-0.24430380545544383</v>
      </c>
      <c r="CF457" s="1">
        <v>-0.53503867953249762</v>
      </c>
      <c r="CH457" t="str">
        <f>'Datastream-M'!BR458</f>
        <v>#NA</v>
      </c>
      <c r="CI457">
        <f>'Datastream-M'!BS458</f>
        <v>94.4</v>
      </c>
      <c r="CJ457">
        <f>'Datastream-M'!BT458</f>
        <v>-36.4</v>
      </c>
      <c r="CK457">
        <f>'Datastream-M'!BU458</f>
        <v>-20.3</v>
      </c>
      <c r="CL457" t="str">
        <f>'Datastream-M'!BV458</f>
        <v>#NA</v>
      </c>
      <c r="CN457">
        <f>'Datastream-M'!BX458</f>
        <v>-20</v>
      </c>
      <c r="CO457">
        <f>'Datastream-M'!BY458</f>
        <v>-10.8</v>
      </c>
      <c r="CP457" s="40">
        <f>'Datastream-M'!BZ458</f>
        <v>16</v>
      </c>
      <c r="CR457">
        <f>'Datastream-M'!CB458</f>
        <v>-16.5</v>
      </c>
      <c r="CS457">
        <f>'Datastream-M'!CC458</f>
        <v>7.8</v>
      </c>
      <c r="CT457">
        <f>'Datastream-M'!CD458</f>
        <v>-2.2000000000000002</v>
      </c>
      <c r="CU457">
        <f>'Datastream-M'!CE458</f>
        <v>37973</v>
      </c>
      <c r="CV457">
        <f>'Datastream-M'!CF458</f>
        <v>1968088</v>
      </c>
      <c r="CX457">
        <f>'Datastream-M'!CG458</f>
        <v>110.2</v>
      </c>
      <c r="CY457">
        <f>'Datastream-M'!CH458</f>
        <v>130.1</v>
      </c>
      <c r="CZ457">
        <f>'Datastream-M'!CI458</f>
        <v>106</v>
      </c>
      <c r="DA457">
        <f>'Datastream-M'!CJ458</f>
        <v>103.3</v>
      </c>
      <c r="DB457">
        <f>'Datastream-M'!CK458</f>
        <v>-34.6</v>
      </c>
      <c r="DC457">
        <f>'Datastream-M'!CL458</f>
        <v>-50.3</v>
      </c>
      <c r="DD457">
        <f>'Datastream-M'!CM458</f>
        <v>-36.4</v>
      </c>
      <c r="DE457">
        <f>'Datastream-M'!CN458</f>
        <v>60.9</v>
      </c>
      <c r="DF457">
        <f>'Datastream-M'!CO458</f>
        <v>61.2</v>
      </c>
      <c r="DG457">
        <f>'Datastream-M'!CP458</f>
        <v>78.599999999999994</v>
      </c>
      <c r="DH457">
        <f>'Datastream-M'!CQ458</f>
        <v>88.882820128999995</v>
      </c>
      <c r="DI457">
        <f>'Datastream-M'!CR458</f>
        <v>28.21</v>
      </c>
      <c r="DJ457">
        <f>'Datastream-M'!CV458</f>
        <v>7.82</v>
      </c>
      <c r="DK457">
        <f>'Datastream-M'!CW458</f>
        <v>5.05</v>
      </c>
      <c r="DL457">
        <f>'Datastream-M'!CX458</f>
        <v>136</v>
      </c>
      <c r="DM457">
        <f>'Datastream-M'!CY458</f>
        <v>156.30000000000001</v>
      </c>
      <c r="DO457">
        <f>'Datastream-M'!DA458</f>
        <v>-20.2</v>
      </c>
      <c r="DP457">
        <f>'Datastream-M'!DB458</f>
        <v>101.8</v>
      </c>
      <c r="DS457">
        <f>'Datastream-M'!DG458</f>
        <v>77.599999999999994</v>
      </c>
      <c r="DT457">
        <f>'Datastream-M'!DH458</f>
        <v>48.3</v>
      </c>
      <c r="DU457">
        <f>'Datastream-M'!DI458</f>
        <v>49.8</v>
      </c>
      <c r="DV457">
        <f>'Datastream-M'!DJ458</f>
        <v>106.246367384</v>
      </c>
      <c r="DW457" s="19">
        <f>'[8]weltindexip-usd'!B337</f>
        <v>2.0459434061550317</v>
      </c>
      <c r="DY457">
        <v>0</v>
      </c>
      <c r="EA457" t="str">
        <f>'Datastream-M'!DM458</f>
        <v>#NA</v>
      </c>
      <c r="EB457">
        <f>'Datastream-M'!DN458</f>
        <v>11.483794</v>
      </c>
      <c r="EF457" s="1">
        <f>'Datastream-M'!DQ458</f>
        <v>74.099999999999994</v>
      </c>
    </row>
    <row r="458" spans="1:136">
      <c r="A458" s="3">
        <v>35810</v>
      </c>
      <c r="B458" t="str">
        <f>'Datastream-M'!B459</f>
        <v>#NA</v>
      </c>
      <c r="C458">
        <f>'Datastream-M'!C459</f>
        <v>94.9</v>
      </c>
      <c r="D458">
        <f>'Datastream-M'!D459</f>
        <v>89.6</v>
      </c>
      <c r="E458">
        <f>'Datastream-M'!E459</f>
        <v>100.5</v>
      </c>
      <c r="F458">
        <f>'Datastream-M'!F459</f>
        <v>67.8</v>
      </c>
      <c r="G458">
        <f>'Datastream-M'!G459</f>
        <v>1.076865</v>
      </c>
      <c r="H458">
        <f>'Datastream-M'!H459</f>
        <v>443.2</v>
      </c>
      <c r="I458">
        <f>'Datastream-M'!I459</f>
        <v>1138.9000000000001</v>
      </c>
      <c r="J458">
        <f>'Datastream-M'!J459</f>
        <v>3.5720000000000001</v>
      </c>
      <c r="K458">
        <f>'Datastream-M'!K459</f>
        <v>5.0999999999999996</v>
      </c>
      <c r="L458">
        <f>'Datastream-M'!L459</f>
        <v>4440.3999999999996</v>
      </c>
      <c r="M458">
        <f>'Datastream-M'!M459</f>
        <v>261646</v>
      </c>
      <c r="N458">
        <f>'Datastream-M'!N459</f>
        <v>74.599999999999994</v>
      </c>
      <c r="O458">
        <f>'Datastream-M'!O459</f>
        <v>2220</v>
      </c>
      <c r="P458">
        <f>'Datastream-M'!P459</f>
        <v>11.7</v>
      </c>
      <c r="Q458">
        <f>'Datastream-M'!Q459</f>
        <v>23.2</v>
      </c>
      <c r="R458">
        <f>'Datastream-M'!R459</f>
        <v>5.3</v>
      </c>
      <c r="S458" s="1">
        <f>'[2]Deutschland Monatsdaten'!C458</f>
        <v>0.54494735808074413</v>
      </c>
      <c r="T458" s="1">
        <v>3.1773339729260481</v>
      </c>
      <c r="U458">
        <f>'Datastream-M'!BL459</f>
        <v>41.01</v>
      </c>
      <c r="V458" s="39">
        <f t="shared" si="24"/>
        <v>47.246543778801843</v>
      </c>
      <c r="W458">
        <f>'Datastream-M'!BM459</f>
        <v>37.659999999999997</v>
      </c>
      <c r="X458" s="39">
        <f t="shared" si="25"/>
        <v>43.437139561707028</v>
      </c>
      <c r="Y458">
        <f>'Datastream-M'!W459</f>
        <v>-18.600000000000001</v>
      </c>
      <c r="Z458">
        <f>'Datastream-M'!X459</f>
        <v>52.6</v>
      </c>
      <c r="AA458" s="42">
        <f>'Datastream-M'!Y459</f>
        <v>13.1</v>
      </c>
      <c r="AB458">
        <f>'Datastream-M'!Z459</f>
        <v>100</v>
      </c>
      <c r="AC458">
        <f>'Datastream-M'!AA459</f>
        <v>100.1</v>
      </c>
      <c r="AD458">
        <f>'Datastream-M'!AB459</f>
        <v>99.5</v>
      </c>
      <c r="AE458">
        <f>'Datastream-M'!AC459</f>
        <v>1.076865</v>
      </c>
      <c r="AF458">
        <f t="shared" si="26"/>
        <v>86.8</v>
      </c>
      <c r="AG458">
        <f t="shared" si="27"/>
        <v>86.700000000000017</v>
      </c>
      <c r="AH458">
        <f>'Datastream-M'!AD459</f>
        <v>79.2</v>
      </c>
      <c r="AI458">
        <f>'Datastream-M'!AE459</f>
        <v>-9.4</v>
      </c>
      <c r="AJ458">
        <f>'Datastream-M'!AF459</f>
        <v>100.23121399999999</v>
      </c>
      <c r="AK458">
        <f>'Datastream-M'!AG459</f>
        <v>15.51</v>
      </c>
      <c r="AL458">
        <f>'Datastream-M'!AH459</f>
        <v>77.900000000000006</v>
      </c>
      <c r="AM458">
        <f>'Datastream-M'!AI459</f>
        <v>52.6</v>
      </c>
      <c r="AN458">
        <f>'Datastream-M'!AJ459</f>
        <v>25</v>
      </c>
      <c r="AO458">
        <f>'Datastream-M'!AK459</f>
        <v>7.8</v>
      </c>
      <c r="AP458">
        <f>'Datastream-M'!AL459</f>
        <v>6.4</v>
      </c>
      <c r="AQ458" s="2">
        <f>'Datastream-M'!AM459</f>
        <v>81.086600000000004</v>
      </c>
      <c r="AR458" s="2">
        <f>'Datastream-M'!AN459</f>
        <v>101.1365</v>
      </c>
      <c r="AS458">
        <f>'Datastream-M'!AO459</f>
        <v>8.1999999999999993</v>
      </c>
      <c r="AT458">
        <f>'Datastream-M'!AP459</f>
        <v>48</v>
      </c>
      <c r="AU458">
        <f>'Datastream-M'!AQ459</f>
        <v>80.7</v>
      </c>
      <c r="AV458" s="19">
        <f>'[5]Deutschland Monatsdaten'!K458</f>
        <v>9.948660038554447</v>
      </c>
      <c r="AW458" s="1">
        <f>'[5]Deutschland Monatsdaten'!J458</f>
        <v>0.72357484845826614</v>
      </c>
      <c r="AX458">
        <f>'Datastream-M'!AR459</f>
        <v>49.9</v>
      </c>
      <c r="AY458">
        <f>'Datastream-M'!AS459</f>
        <v>-12.3</v>
      </c>
      <c r="AZ458">
        <f>'Datastream-M'!AT459</f>
        <v>106.6</v>
      </c>
      <c r="BA458">
        <v>1676194.8</v>
      </c>
      <c r="BB458">
        <v>8492422.4000000004</v>
      </c>
      <c r="BC458">
        <v>11373704</v>
      </c>
      <c r="BD458">
        <v>1109679.3</v>
      </c>
      <c r="BE458">
        <f>'Datastream-M'!AU459</f>
        <v>95.9</v>
      </c>
      <c r="BF458">
        <f>'Datastream-M'!AV459</f>
        <v>86.5</v>
      </c>
      <c r="BG458">
        <f>'Datastream-M'!AW459</f>
        <v>104.1</v>
      </c>
      <c r="BH458" s="1">
        <f>'Datastream-M'!AX459</f>
        <v>30.8</v>
      </c>
      <c r="BI458" s="1">
        <f>'Datastream-M'!AY459</f>
        <v>36.5</v>
      </c>
      <c r="BJ458" s="1">
        <f>'Datastream-M'!AZ459</f>
        <v>65.900000000000006</v>
      </c>
      <c r="BK458">
        <f>'Datastream-M'!BA459</f>
        <v>79.7</v>
      </c>
      <c r="BL458">
        <f>'Datastream-M'!BB459</f>
        <v>56.3</v>
      </c>
      <c r="BM458" s="26">
        <f>'Datastream-M'!BC459</f>
        <v>86.8</v>
      </c>
      <c r="BN458" s="26">
        <f>'Datastream-M'!BD459</f>
        <v>103.7</v>
      </c>
      <c r="BO458">
        <f>'Datastream-M'!AV458</f>
        <v>86.7</v>
      </c>
      <c r="BP458" s="38">
        <f t="shared" si="28"/>
        <v>86.8</v>
      </c>
      <c r="BQ458" s="30">
        <f t="shared" si="29"/>
        <v>14.402919586020532</v>
      </c>
      <c r="BR458" s="40">
        <f>'Datastream-M'!BJ459</f>
        <v>93.939099999999996</v>
      </c>
      <c r="BS458" s="32" t="str">
        <f>'Datastream-M'!BF459</f>
        <v>#NA</v>
      </c>
      <c r="BT458">
        <f>'Datastream-M'!BE459</f>
        <v>18.2</v>
      </c>
      <c r="BU458" s="40">
        <f>'Datastream-M'!CS459</f>
        <v>100.9</v>
      </c>
      <c r="BV458" s="40">
        <f>'Datastream-M'!CT459</f>
        <v>98.9</v>
      </c>
      <c r="BW458" s="40">
        <f>'Datastream-M'!CU459</f>
        <v>93.693799999999996</v>
      </c>
      <c r="BX458" s="41">
        <f>'Datastream-M'!BG459</f>
        <v>9.67</v>
      </c>
      <c r="BY458" s="41">
        <f>'Datastream-M'!BH459</f>
        <v>5.88</v>
      </c>
      <c r="BZ458" s="40">
        <f>'Datastream-M'!BI459</f>
        <v>102.9</v>
      </c>
      <c r="CA458">
        <f>'Datastream-M'!BN459</f>
        <v>21.3</v>
      </c>
      <c r="CB458">
        <f>'Datastream-M'!BO459</f>
        <v>23.7</v>
      </c>
      <c r="CC458">
        <f>'Datastream-M'!BP459</f>
        <v>63.6</v>
      </c>
      <c r="CD458" t="str">
        <f>'Datastream-M'!BQ459</f>
        <v>#NA</v>
      </c>
      <c r="CE458" s="1">
        <v>-8.8023669330841575E-3</v>
      </c>
      <c r="CF458" s="1">
        <v>-0.65468395571570626</v>
      </c>
      <c r="CH458" t="str">
        <f>'Datastream-M'!BR459</f>
        <v>#NA</v>
      </c>
      <c r="CI458">
        <f>'Datastream-M'!BS459</f>
        <v>95.5</v>
      </c>
      <c r="CJ458">
        <f>'Datastream-M'!BT459</f>
        <v>-39.700000000000003</v>
      </c>
      <c r="CK458">
        <f>'Datastream-M'!BU459</f>
        <v>-20.8</v>
      </c>
      <c r="CL458" t="str">
        <f>'Datastream-M'!BV459</f>
        <v>#NA</v>
      </c>
      <c r="CN458">
        <f>'Datastream-M'!BX459</f>
        <v>-18.5</v>
      </c>
      <c r="CO458">
        <f>'Datastream-M'!BY459</f>
        <v>-15.9</v>
      </c>
      <c r="CP458" s="40">
        <f>'Datastream-M'!BZ459</f>
        <v>13.7</v>
      </c>
      <c r="CR458">
        <f>'Datastream-M'!CB459</f>
        <v>-14.6</v>
      </c>
      <c r="CS458">
        <f>'Datastream-M'!CC459</f>
        <v>8.4</v>
      </c>
      <c r="CT458">
        <f>'Datastream-M'!CD459</f>
        <v>4.0999999999999996</v>
      </c>
      <c r="CU458">
        <f>'Datastream-M'!CE459</f>
        <v>38023</v>
      </c>
      <c r="CV458">
        <f>'Datastream-M'!CF459</f>
        <v>1972545</v>
      </c>
      <c r="CX458">
        <f>'Datastream-M'!CG459</f>
        <v>107.6</v>
      </c>
      <c r="CY458">
        <f>'Datastream-M'!CH459</f>
        <v>130.4</v>
      </c>
      <c r="CZ458">
        <f>'Datastream-M'!CI459</f>
        <v>114.2</v>
      </c>
      <c r="DA458">
        <f>'Datastream-M'!CJ459</f>
        <v>89.8</v>
      </c>
      <c r="DB458">
        <f>'Datastream-M'!CK459</f>
        <v>-33.9</v>
      </c>
      <c r="DC458">
        <f>'Datastream-M'!CL459</f>
        <v>-51.3</v>
      </c>
      <c r="DD458">
        <f>'Datastream-M'!CM459</f>
        <v>-39.700000000000003</v>
      </c>
      <c r="DE458">
        <f>'Datastream-M'!CN459</f>
        <v>60.1</v>
      </c>
      <c r="DF458">
        <f>'Datastream-M'!CO459</f>
        <v>60</v>
      </c>
      <c r="DG458">
        <f>'Datastream-M'!CP459</f>
        <v>81.3</v>
      </c>
      <c r="DH458">
        <f>'Datastream-M'!CQ459</f>
        <v>49.256679535000004</v>
      </c>
      <c r="DI458">
        <f>'Datastream-M'!CR459</f>
        <v>26.58</v>
      </c>
      <c r="DJ458">
        <f>'Datastream-M'!CV459</f>
        <v>7.41</v>
      </c>
      <c r="DK458">
        <f>'Datastream-M'!CW459</f>
        <v>4.84</v>
      </c>
      <c r="DL458">
        <f>'Datastream-M'!CX459</f>
        <v>133</v>
      </c>
      <c r="DM458">
        <f>'Datastream-M'!CY459</f>
        <v>156.80000000000001</v>
      </c>
      <c r="DO458">
        <f>'Datastream-M'!DA459</f>
        <v>-22.2</v>
      </c>
      <c r="DP458">
        <f>'Datastream-M'!DB459</f>
        <v>101.7</v>
      </c>
      <c r="DS458">
        <f>'Datastream-M'!DG459</f>
        <v>84.8</v>
      </c>
      <c r="DT458">
        <f>'Datastream-M'!DH459</f>
        <v>47.2</v>
      </c>
      <c r="DU458">
        <f>'Datastream-M'!DI459</f>
        <v>47.5</v>
      </c>
      <c r="DV458">
        <f>'Datastream-M'!DJ459</f>
        <v>97.823584529000001</v>
      </c>
      <c r="DW458" s="19">
        <f>'[8]weltindexip-usd'!B338</f>
        <v>2.054318243703368</v>
      </c>
      <c r="DY458">
        <v>0</v>
      </c>
      <c r="EA458" t="str">
        <f>'Datastream-M'!DM459</f>
        <v>#NA</v>
      </c>
      <c r="EB458">
        <f>'Datastream-M'!DN459</f>
        <v>10.966225</v>
      </c>
      <c r="EF458" s="1">
        <f>'Datastream-M'!DQ459</f>
        <v>74.900000000000006</v>
      </c>
    </row>
    <row r="459" spans="1:136">
      <c r="A459" s="3">
        <v>35841</v>
      </c>
      <c r="B459" t="str">
        <f>'Datastream-M'!B460</f>
        <v>#NA</v>
      </c>
      <c r="C459">
        <f>'Datastream-M'!C460</f>
        <v>95.2</v>
      </c>
      <c r="D459">
        <f>'Datastream-M'!D460</f>
        <v>91</v>
      </c>
      <c r="E459">
        <f>'Datastream-M'!E460</f>
        <v>99.4</v>
      </c>
      <c r="F459">
        <f>'Datastream-M'!F460</f>
        <v>67.2</v>
      </c>
      <c r="G459">
        <f>'Datastream-M'!G460</f>
        <v>1.0788139999999999</v>
      </c>
      <c r="H459">
        <f>'Datastream-M'!H460</f>
        <v>447.1</v>
      </c>
      <c r="I459">
        <f>'Datastream-M'!I460</f>
        <v>1144.5</v>
      </c>
      <c r="J459">
        <f>'Datastream-M'!J460</f>
        <v>3.5129999999999999</v>
      </c>
      <c r="K459">
        <f>'Datastream-M'!K460</f>
        <v>5</v>
      </c>
      <c r="L459">
        <f>'Datastream-M'!L460</f>
        <v>4709.8</v>
      </c>
      <c r="M459">
        <f>'Datastream-M'!M460</f>
        <v>280249</v>
      </c>
      <c r="N459">
        <f>'Datastream-M'!N460</f>
        <v>74.3</v>
      </c>
      <c r="O459">
        <f>'Datastream-M'!O460</f>
        <v>2262</v>
      </c>
      <c r="P459">
        <f>'Datastream-M'!P460</f>
        <v>11.6</v>
      </c>
      <c r="Q459">
        <f>'Datastream-M'!Q460</f>
        <v>20.399999999999999</v>
      </c>
      <c r="R459">
        <f>'Datastream-M'!R460</f>
        <v>5.4</v>
      </c>
      <c r="S459" s="1">
        <f>'[2]Deutschland Monatsdaten'!C459</f>
        <v>0.49241817906387064</v>
      </c>
      <c r="T459" s="1">
        <v>3.206167740889093</v>
      </c>
      <c r="U459">
        <f>'Datastream-M'!BL460</f>
        <v>40.85</v>
      </c>
      <c r="V459" s="39">
        <f t="shared" si="24"/>
        <v>47.062211981566826</v>
      </c>
      <c r="W459">
        <f>'Datastream-M'!BM460</f>
        <v>35.14</v>
      </c>
      <c r="X459" s="39">
        <f t="shared" si="25"/>
        <v>40.624277456647398</v>
      </c>
      <c r="Y459">
        <f>'Datastream-M'!W460</f>
        <v>-20.100000000000001</v>
      </c>
      <c r="Z459">
        <f>'Datastream-M'!X460</f>
        <v>52.6</v>
      </c>
      <c r="AA459" s="42">
        <f>'Datastream-M'!Y460</f>
        <v>13.1</v>
      </c>
      <c r="AB459">
        <f>'Datastream-M'!Z460</f>
        <v>99.7</v>
      </c>
      <c r="AC459">
        <f>'Datastream-M'!AA460</f>
        <v>99.5</v>
      </c>
      <c r="AD459">
        <f>'Datastream-M'!AB460</f>
        <v>98.7</v>
      </c>
      <c r="AE459">
        <f>'Datastream-M'!AC460</f>
        <v>1.0788139999999999</v>
      </c>
      <c r="AF459">
        <f t="shared" si="26"/>
        <v>86.799999999999983</v>
      </c>
      <c r="AG459">
        <f t="shared" si="27"/>
        <v>86.5</v>
      </c>
      <c r="AH459">
        <f>'Datastream-M'!AD460</f>
        <v>79</v>
      </c>
      <c r="AI459">
        <f>'Datastream-M'!AE460</f>
        <v>-10</v>
      </c>
      <c r="AJ459">
        <f>'Datastream-M'!AF460</f>
        <v>100.69686400000001</v>
      </c>
      <c r="AK459">
        <f>'Datastream-M'!AG460</f>
        <v>14.37</v>
      </c>
      <c r="AL459">
        <f>'Datastream-M'!AH460</f>
        <v>77.900000000000006</v>
      </c>
      <c r="AM459">
        <f>'Datastream-M'!AI460</f>
        <v>52.6</v>
      </c>
      <c r="AN459">
        <f>'Datastream-M'!AJ460</f>
        <v>22.3</v>
      </c>
      <c r="AO459">
        <f>'Datastream-M'!AK460</f>
        <v>7.8</v>
      </c>
      <c r="AP459">
        <f>'Datastream-M'!AL460</f>
        <v>6.4</v>
      </c>
      <c r="AQ459" s="2">
        <f>'Datastream-M'!AM460</f>
        <v>81.197900000000004</v>
      </c>
      <c r="AR459" s="2">
        <f>'Datastream-M'!AN460</f>
        <v>101.1322</v>
      </c>
      <c r="AS459">
        <f>'Datastream-M'!AO460</f>
        <v>0.3</v>
      </c>
      <c r="AT459">
        <f>'Datastream-M'!AP460</f>
        <v>69</v>
      </c>
      <c r="AU459">
        <f>'Datastream-M'!AQ460</f>
        <v>81.099999999999994</v>
      </c>
      <c r="AV459" s="19">
        <f>'[5]Deutschland Monatsdaten'!K459</f>
        <v>9.9795152000900007</v>
      </c>
      <c r="AW459" s="1">
        <f>'[5]Deutschland Monatsdaten'!J459</f>
        <v>0.89550010608888253</v>
      </c>
      <c r="AX459">
        <f>'Datastream-M'!AR460</f>
        <v>40.700000000000003</v>
      </c>
      <c r="AY459">
        <f>'Datastream-M'!AS460</f>
        <v>-11.6</v>
      </c>
      <c r="AZ459">
        <f>'Datastream-M'!AT460</f>
        <v>106.8</v>
      </c>
      <c r="BA459">
        <v>1857960.6</v>
      </c>
      <c r="BB459">
        <v>9646824.6999999993</v>
      </c>
      <c r="BC459">
        <v>9143289.5</v>
      </c>
      <c r="BD459">
        <v>534485.1</v>
      </c>
      <c r="BE459">
        <f>'Datastream-M'!AU460</f>
        <v>95.75</v>
      </c>
      <c r="BF459">
        <f>'Datastream-M'!AV460</f>
        <v>85.9</v>
      </c>
      <c r="BG459">
        <f>'Datastream-M'!AW460</f>
        <v>103.2</v>
      </c>
      <c r="BH459" s="1">
        <f>'Datastream-M'!AX460</f>
        <v>29.2</v>
      </c>
      <c r="BI459" s="1">
        <f>'Datastream-M'!AY460</f>
        <v>35.1</v>
      </c>
      <c r="BJ459" s="1">
        <f>'Datastream-M'!AZ460</f>
        <v>66</v>
      </c>
      <c r="BK459">
        <f>'Datastream-M'!BA460</f>
        <v>80.099999999999994</v>
      </c>
      <c r="BL459">
        <f>'Datastream-M'!BB460</f>
        <v>56.3</v>
      </c>
      <c r="BM459" s="26">
        <f>'Datastream-M'!BC460</f>
        <v>86.7</v>
      </c>
      <c r="BN459" s="26">
        <f>'Datastream-M'!BD460</f>
        <v>102.8</v>
      </c>
      <c r="BO459">
        <f>'Datastream-M'!AV459</f>
        <v>86.5</v>
      </c>
      <c r="BP459" s="38">
        <f t="shared" si="28"/>
        <v>86.8</v>
      </c>
      <c r="BQ459" s="30">
        <f t="shared" si="29"/>
        <v>13.320183089948777</v>
      </c>
      <c r="BR459" s="40">
        <f>'Datastream-M'!BJ460</f>
        <v>93.066199999999995</v>
      </c>
      <c r="BS459" s="32" t="str">
        <f>'Datastream-M'!BF460</f>
        <v>#NA</v>
      </c>
      <c r="BT459">
        <f>'Datastream-M'!BE460</f>
        <v>18.600000000000001</v>
      </c>
      <c r="BU459" s="40">
        <f>'Datastream-M'!CS460</f>
        <v>100.8</v>
      </c>
      <c r="BV459" s="40">
        <f>'Datastream-M'!CT460</f>
        <v>98.3</v>
      </c>
      <c r="BW459" s="40">
        <f>'Datastream-M'!CU460</f>
        <v>92.838399999999993</v>
      </c>
      <c r="BX459" s="41">
        <f>'Datastream-M'!BG460</f>
        <v>9.2100000000000009</v>
      </c>
      <c r="BY459" s="41">
        <f>'Datastream-M'!BH460</f>
        <v>5.83</v>
      </c>
      <c r="BZ459" s="40">
        <f>'Datastream-M'!BI460</f>
        <v>100.7</v>
      </c>
      <c r="CA459">
        <f>'Datastream-M'!BN460</f>
        <v>17.2</v>
      </c>
      <c r="CB459">
        <f>'Datastream-M'!BO460</f>
        <v>22.3</v>
      </c>
      <c r="CC459">
        <f>'Datastream-M'!BP460</f>
        <v>64.599999999999994</v>
      </c>
      <c r="CD459" t="str">
        <f>'Datastream-M'!BQ460</f>
        <v>#NA</v>
      </c>
      <c r="CE459" s="1">
        <v>-0.50973527615539072</v>
      </c>
      <c r="CF459" s="1">
        <v>-0.76748638634373456</v>
      </c>
      <c r="CH459" t="str">
        <f>'Datastream-M'!BR460</f>
        <v>#NA</v>
      </c>
      <c r="CI459">
        <f>'Datastream-M'!BS460</f>
        <v>96.1</v>
      </c>
      <c r="CJ459">
        <f>'Datastream-M'!BT460</f>
        <v>-40.200000000000003</v>
      </c>
      <c r="CK459">
        <f>'Datastream-M'!BU460</f>
        <v>-19</v>
      </c>
      <c r="CL459" t="str">
        <f>'Datastream-M'!BV460</f>
        <v>#NA</v>
      </c>
      <c r="CN459">
        <f>'Datastream-M'!BX460</f>
        <v>-17.3</v>
      </c>
      <c r="CO459">
        <f>'Datastream-M'!BY460</f>
        <v>-13.8</v>
      </c>
      <c r="CP459" s="40">
        <f>'Datastream-M'!BZ460</f>
        <v>14.7</v>
      </c>
      <c r="CR459">
        <f>'Datastream-M'!CB460</f>
        <v>-19.600000000000001</v>
      </c>
      <c r="CS459">
        <f>'Datastream-M'!CC460</f>
        <v>6.6</v>
      </c>
      <c r="CT459">
        <f>'Datastream-M'!CD460</f>
        <v>18.399999999999999</v>
      </c>
      <c r="CU459">
        <f>'Datastream-M'!CE460</f>
        <v>38083</v>
      </c>
      <c r="CV459">
        <f>'Datastream-M'!CF460</f>
        <v>1981988</v>
      </c>
      <c r="CX459">
        <f>'Datastream-M'!CG460</f>
        <v>111.8</v>
      </c>
      <c r="CY459">
        <f>'Datastream-M'!CH460</f>
        <v>133.6</v>
      </c>
      <c r="CZ459">
        <f>'Datastream-M'!CI460</f>
        <v>105.7</v>
      </c>
      <c r="DA459">
        <f>'Datastream-M'!CJ460</f>
        <v>105.6</v>
      </c>
      <c r="DB459">
        <f>'Datastream-M'!CK460</f>
        <v>-34.5</v>
      </c>
      <c r="DC459">
        <f>'Datastream-M'!CL460</f>
        <v>-51.5</v>
      </c>
      <c r="DD459">
        <f>'Datastream-M'!CM460</f>
        <v>-40.200000000000003</v>
      </c>
      <c r="DE459">
        <f>'Datastream-M'!CN460</f>
        <v>62.2</v>
      </c>
      <c r="DF459">
        <f>'Datastream-M'!CO460</f>
        <v>62.5</v>
      </c>
      <c r="DG459">
        <f>'Datastream-M'!CP460</f>
        <v>80.599999999999994</v>
      </c>
      <c r="DH459">
        <f>'Datastream-M'!CQ460</f>
        <v>32.466571807999998</v>
      </c>
      <c r="DI459">
        <f>'Datastream-M'!CR460</f>
        <v>26.9</v>
      </c>
      <c r="DJ459">
        <f>'Datastream-M'!CV460</f>
        <v>7.38</v>
      </c>
      <c r="DK459">
        <f>'Datastream-M'!CW460</f>
        <v>4.6100000000000003</v>
      </c>
      <c r="DL459">
        <f>'Datastream-M'!CX460</f>
        <v>138.5</v>
      </c>
      <c r="DM459">
        <f>'Datastream-M'!CY460</f>
        <v>161</v>
      </c>
      <c r="DO459">
        <f>'Datastream-M'!DA460</f>
        <v>-18.8</v>
      </c>
      <c r="DP459">
        <f>'Datastream-M'!DB460</f>
        <v>100.8</v>
      </c>
      <c r="DS459">
        <f>'Datastream-M'!DG460</f>
        <v>82</v>
      </c>
      <c r="DT459">
        <f>'Datastream-M'!DH460</f>
        <v>48.2</v>
      </c>
      <c r="DU459">
        <f>'Datastream-M'!DI460</f>
        <v>49.5</v>
      </c>
      <c r="DV459">
        <f>'Datastream-M'!DJ460</f>
        <v>85.675712332000003</v>
      </c>
      <c r="DW459" s="19">
        <f>'[8]weltindexip-usd'!B339</f>
        <v>2.0587990263466698</v>
      </c>
      <c r="DY459">
        <v>0</v>
      </c>
      <c r="EA459" t="str">
        <f>'Datastream-M'!DM460</f>
        <v>#NA</v>
      </c>
      <c r="EB459">
        <f>'Datastream-M'!DN460</f>
        <v>10.534878000000001</v>
      </c>
      <c r="EF459" s="1">
        <f>'Datastream-M'!DQ460</f>
        <v>74.7</v>
      </c>
    </row>
    <row r="460" spans="1:136">
      <c r="A460" s="3">
        <v>35869</v>
      </c>
      <c r="B460" t="str">
        <f>'Datastream-M'!B461</f>
        <v>#NA</v>
      </c>
      <c r="C460">
        <f>'Datastream-M'!C461</f>
        <v>96</v>
      </c>
      <c r="D460">
        <f>'Datastream-M'!D461</f>
        <v>92.5</v>
      </c>
      <c r="E460">
        <f>'Datastream-M'!E461</f>
        <v>99.6</v>
      </c>
      <c r="F460">
        <f>'Datastream-M'!F461</f>
        <v>68.599999999999994</v>
      </c>
      <c r="G460">
        <f>'Datastream-M'!G461</f>
        <v>1.070541</v>
      </c>
      <c r="H460">
        <f>'Datastream-M'!H461</f>
        <v>449.5</v>
      </c>
      <c r="I460">
        <f>'Datastream-M'!I461</f>
        <v>1150.5999999999999</v>
      </c>
      <c r="J460">
        <f>'Datastream-M'!J461</f>
        <v>3.5230000000000001</v>
      </c>
      <c r="K460">
        <f>'Datastream-M'!K461</f>
        <v>4.9000000000000004</v>
      </c>
      <c r="L460">
        <f>'Datastream-M'!L461</f>
        <v>5102.3999999999996</v>
      </c>
      <c r="M460">
        <f>'Datastream-M'!M461</f>
        <v>435821</v>
      </c>
      <c r="N460">
        <f>'Datastream-M'!N461</f>
        <v>75.400000000000006</v>
      </c>
      <c r="O460">
        <f>'Datastream-M'!O461</f>
        <v>2577</v>
      </c>
      <c r="P460">
        <f>'Datastream-M'!P461</f>
        <v>11.5</v>
      </c>
      <c r="Q460">
        <f>'Datastream-M'!Q461</f>
        <v>19.7</v>
      </c>
      <c r="R460">
        <f>'Datastream-M'!R461</f>
        <v>6.2</v>
      </c>
      <c r="S460" s="1">
        <f>'[2]Deutschland Monatsdaten'!C460</f>
        <v>0.54878244923410568</v>
      </c>
      <c r="T460" s="1">
        <v>3.1971150930296286</v>
      </c>
      <c r="U460">
        <f>'Datastream-M'!BL461</f>
        <v>39.950000000000003</v>
      </c>
      <c r="V460" s="39">
        <f t="shared" si="24"/>
        <v>46.078431372549019</v>
      </c>
      <c r="W460">
        <f>'Datastream-M'!BM461</f>
        <v>34.47</v>
      </c>
      <c r="X460" s="39">
        <f t="shared" si="25"/>
        <v>40.128055878928983</v>
      </c>
      <c r="Y460">
        <f>'Datastream-M'!W461</f>
        <v>-16.600000000000001</v>
      </c>
      <c r="Z460">
        <f>'Datastream-M'!X461</f>
        <v>54.1</v>
      </c>
      <c r="AA460" s="42">
        <f>'Datastream-M'!Y461</f>
        <v>13.9</v>
      </c>
      <c r="AB460">
        <f>'Datastream-M'!Z461</f>
        <v>99.3</v>
      </c>
      <c r="AC460">
        <f>'Datastream-M'!AA461</f>
        <v>98.9</v>
      </c>
      <c r="AD460">
        <f>'Datastream-M'!AB461</f>
        <v>97.9</v>
      </c>
      <c r="AE460">
        <f>'Datastream-M'!AC461</f>
        <v>1.070541</v>
      </c>
      <c r="AF460">
        <f t="shared" si="26"/>
        <v>86.700000000000017</v>
      </c>
      <c r="AG460">
        <f t="shared" si="27"/>
        <v>85.9</v>
      </c>
      <c r="AH460">
        <f>'Datastream-M'!AD461</f>
        <v>80</v>
      </c>
      <c r="AI460">
        <f>'Datastream-M'!AE461</f>
        <v>-5.9</v>
      </c>
      <c r="AJ460">
        <f>'Datastream-M'!AF461</f>
        <v>101.28504700000001</v>
      </c>
      <c r="AK460">
        <f>'Datastream-M'!AG461</f>
        <v>13.46</v>
      </c>
      <c r="AL460">
        <f>'Datastream-M'!AH461</f>
        <v>77.900000000000006</v>
      </c>
      <c r="AM460">
        <f>'Datastream-M'!AI461</f>
        <v>54.1</v>
      </c>
      <c r="AN460">
        <f>'Datastream-M'!AJ461</f>
        <v>22.3</v>
      </c>
      <c r="AO460">
        <f>'Datastream-M'!AK461</f>
        <v>7.9</v>
      </c>
      <c r="AP460">
        <f>'Datastream-M'!AL461</f>
        <v>10.199999999999999</v>
      </c>
      <c r="AQ460" s="2">
        <f>'Datastream-M'!AM461</f>
        <v>81.284000000000006</v>
      </c>
      <c r="AR460" s="2">
        <f>'Datastream-M'!AN461</f>
        <v>101.096</v>
      </c>
      <c r="AS460">
        <f>'Datastream-M'!AO461</f>
        <v>5.9</v>
      </c>
      <c r="AT460">
        <f>'Datastream-M'!AP461</f>
        <v>82.9</v>
      </c>
      <c r="AU460">
        <f>'Datastream-M'!AQ461</f>
        <v>81.8</v>
      </c>
      <c r="AV460" s="19">
        <f>'[5]Deutschland Monatsdaten'!K460</f>
        <v>10.006301967811028</v>
      </c>
      <c r="AW460" s="1">
        <f>'[5]Deutschland Monatsdaten'!J460</f>
        <v>0.89508322151097675</v>
      </c>
      <c r="AX460">
        <f>'Datastream-M'!AR461</f>
        <v>51</v>
      </c>
      <c r="AY460">
        <f>'Datastream-M'!AS461</f>
        <v>-10.199999999999999</v>
      </c>
      <c r="AZ460">
        <f>'Datastream-M'!AT461</f>
        <v>108.1</v>
      </c>
      <c r="BA460">
        <v>1954021.6</v>
      </c>
      <c r="BB460">
        <v>6810533.7999999998</v>
      </c>
      <c r="BC460">
        <v>9321701.1999999993</v>
      </c>
      <c r="BD460">
        <v>1060010.8</v>
      </c>
      <c r="BE460">
        <f>'Datastream-M'!AU461</f>
        <v>95.27</v>
      </c>
      <c r="BF460">
        <f>'Datastream-M'!AV461</f>
        <v>85.5</v>
      </c>
      <c r="BG460">
        <f>'Datastream-M'!AW461</f>
        <v>103.2</v>
      </c>
      <c r="BH460" s="1">
        <f>'Datastream-M'!AX461</f>
        <v>27.4</v>
      </c>
      <c r="BI460" s="1">
        <f>'Datastream-M'!AY461</f>
        <v>33.4</v>
      </c>
      <c r="BJ460" s="1">
        <f>'Datastream-M'!AZ461</f>
        <v>64.5</v>
      </c>
      <c r="BK460">
        <f>'Datastream-M'!BA461</f>
        <v>77.099999999999994</v>
      </c>
      <c r="BL460">
        <f>'Datastream-M'!BB461</f>
        <v>55.7</v>
      </c>
      <c r="BM460" s="26">
        <f>'Datastream-M'!BC461</f>
        <v>86.7</v>
      </c>
      <c r="BN460" s="26">
        <f>'Datastream-M'!BD461</f>
        <v>102.8</v>
      </c>
      <c r="BO460">
        <f>'Datastream-M'!AV460</f>
        <v>85.9</v>
      </c>
      <c r="BP460" s="38">
        <f t="shared" si="28"/>
        <v>86.7</v>
      </c>
      <c r="BQ460" s="30">
        <f t="shared" si="29"/>
        <v>12.573082207967749</v>
      </c>
      <c r="BR460" s="40">
        <f>'Datastream-M'!BJ461</f>
        <v>92.253100000000003</v>
      </c>
      <c r="BS460" s="32" t="str">
        <f>'Datastream-M'!BF461</f>
        <v>#NA</v>
      </c>
      <c r="BT460">
        <f>'Datastream-M'!BE461</f>
        <v>14.7</v>
      </c>
      <c r="BU460" s="40">
        <f>'Datastream-M'!CS461</f>
        <v>100.6</v>
      </c>
      <c r="BV460" s="40">
        <f>'Datastream-M'!CT461</f>
        <v>97.7</v>
      </c>
      <c r="BW460" s="40">
        <f>'Datastream-M'!CU461</f>
        <v>92.005700000000004</v>
      </c>
      <c r="BX460" s="41">
        <f>'Datastream-M'!BG461</f>
        <v>9.4499999999999993</v>
      </c>
      <c r="BY460" s="41">
        <f>'Datastream-M'!BH461</f>
        <v>7.21</v>
      </c>
      <c r="BZ460" s="40">
        <f>'Datastream-M'!BI461</f>
        <v>103.8</v>
      </c>
      <c r="CA460">
        <f>'Datastream-M'!BN461</f>
        <v>16.899999999999999</v>
      </c>
      <c r="CB460">
        <f>'Datastream-M'!BO461</f>
        <v>22.1</v>
      </c>
      <c r="CC460">
        <f>'Datastream-M'!BP461</f>
        <v>66</v>
      </c>
      <c r="CD460" t="str">
        <f>'Datastream-M'!BQ461</f>
        <v>#NA</v>
      </c>
      <c r="CE460" s="1">
        <v>-0.41978458677282515</v>
      </c>
      <c r="CF460" s="1">
        <v>-1.2423144404499287</v>
      </c>
      <c r="CH460" t="str">
        <f>'Datastream-M'!BR461</f>
        <v>#NA</v>
      </c>
      <c r="CI460">
        <f>'Datastream-M'!BS461</f>
        <v>98.4</v>
      </c>
      <c r="CJ460">
        <f>'Datastream-M'!BT461</f>
        <v>-36.700000000000003</v>
      </c>
      <c r="CK460">
        <f>'Datastream-M'!BU461</f>
        <v>-18</v>
      </c>
      <c r="CL460" t="str">
        <f>'Datastream-M'!BV461</f>
        <v>#NA</v>
      </c>
      <c r="CN460">
        <f>'Datastream-M'!BX461</f>
        <v>-19.100000000000001</v>
      </c>
      <c r="CO460">
        <f>'Datastream-M'!BY461</f>
        <v>-7.5</v>
      </c>
      <c r="CP460" s="40">
        <f>'Datastream-M'!BZ461</f>
        <v>15.7</v>
      </c>
      <c r="CR460">
        <f>'Datastream-M'!CB461</f>
        <v>-3.7</v>
      </c>
      <c r="CS460">
        <f>'Datastream-M'!CC461</f>
        <v>14.1</v>
      </c>
      <c r="CT460">
        <f>'Datastream-M'!CD461</f>
        <v>22.1</v>
      </c>
      <c r="CU460">
        <f>'Datastream-M'!CE461</f>
        <v>38157</v>
      </c>
      <c r="CV460">
        <f>'Datastream-M'!CF461</f>
        <v>2001058</v>
      </c>
      <c r="CX460">
        <f>'Datastream-M'!CG461</f>
        <v>112.5</v>
      </c>
      <c r="CY460">
        <f>'Datastream-M'!CH461</f>
        <v>132.19999999999999</v>
      </c>
      <c r="CZ460">
        <f>'Datastream-M'!CI461</f>
        <v>107.5</v>
      </c>
      <c r="DA460">
        <f>'Datastream-M'!CJ461</f>
        <v>106.5</v>
      </c>
      <c r="DB460">
        <f>'Datastream-M'!CK461</f>
        <v>-34.700000000000003</v>
      </c>
      <c r="DC460">
        <f>'Datastream-M'!CL461</f>
        <v>-50.5</v>
      </c>
      <c r="DD460">
        <f>'Datastream-M'!CM461</f>
        <v>-36.700000000000003</v>
      </c>
      <c r="DE460">
        <f>'Datastream-M'!CN461</f>
        <v>59.8</v>
      </c>
      <c r="DF460">
        <f>'Datastream-M'!CO461</f>
        <v>59.9</v>
      </c>
      <c r="DG460">
        <f>'Datastream-M'!CP461</f>
        <v>85.1</v>
      </c>
      <c r="DH460">
        <f>'Datastream-M'!CQ461</f>
        <v>79.800811768000003</v>
      </c>
      <c r="DI460">
        <f>'Datastream-M'!CR461</f>
        <v>20.85</v>
      </c>
      <c r="DJ460">
        <f>'Datastream-M'!CV461</f>
        <v>7.54</v>
      </c>
      <c r="DK460">
        <f>'Datastream-M'!CW461</f>
        <v>5.03</v>
      </c>
      <c r="DL460">
        <f>'Datastream-M'!CX461</f>
        <v>139.80000000000001</v>
      </c>
      <c r="DM460">
        <f>'Datastream-M'!CY461</f>
        <v>159.80000000000001</v>
      </c>
      <c r="DO460">
        <f>'Datastream-M'!DA461</f>
        <v>-19.5</v>
      </c>
      <c r="DP460">
        <f>'Datastream-M'!DB461</f>
        <v>102.1</v>
      </c>
      <c r="DS460">
        <f>'Datastream-M'!DG461</f>
        <v>84.1</v>
      </c>
      <c r="DT460">
        <f>'Datastream-M'!DH461</f>
        <v>50.2</v>
      </c>
      <c r="DU460">
        <f>'Datastream-M'!DI461</f>
        <v>50</v>
      </c>
      <c r="DV460">
        <f>'Datastream-M'!DJ461</f>
        <v>87.248871608000002</v>
      </c>
      <c r="DW460" s="19">
        <f>'[8]weltindexip-usd'!B340</f>
        <v>2.0534795444180287</v>
      </c>
      <c r="DY460">
        <v>0</v>
      </c>
      <c r="EA460" t="str">
        <f>'Datastream-M'!DM461</f>
        <v>#NA</v>
      </c>
      <c r="EB460">
        <f>'Datastream-M'!DN461</f>
        <v>10.456030999999999</v>
      </c>
      <c r="EF460" s="1">
        <f>'Datastream-M'!DQ461</f>
        <v>75.7</v>
      </c>
    </row>
    <row r="461" spans="1:136">
      <c r="A461" s="3">
        <v>35900</v>
      </c>
      <c r="B461" t="str">
        <f>'Datastream-M'!B462</f>
        <v>#NA</v>
      </c>
      <c r="C461">
        <f>'Datastream-M'!C462</f>
        <v>95.8</v>
      </c>
      <c r="D461">
        <f>'Datastream-M'!D462</f>
        <v>92</v>
      </c>
      <c r="E461">
        <f>'Datastream-M'!E462</f>
        <v>99.8</v>
      </c>
      <c r="F461">
        <f>'Datastream-M'!F462</f>
        <v>68.400000000000006</v>
      </c>
      <c r="G461">
        <f>'Datastream-M'!G462</f>
        <v>1.0794900000000001</v>
      </c>
      <c r="H461">
        <f>'Datastream-M'!H462</f>
        <v>456.7</v>
      </c>
      <c r="I461">
        <f>'Datastream-M'!I462</f>
        <v>1160.9000000000001</v>
      </c>
      <c r="J461">
        <f>'Datastream-M'!J462</f>
        <v>3.633</v>
      </c>
      <c r="K461">
        <f>'Datastream-M'!K462</f>
        <v>4.9000000000000004</v>
      </c>
      <c r="L461">
        <f>'Datastream-M'!L462</f>
        <v>5107.3999999999996</v>
      </c>
      <c r="M461">
        <f>'Datastream-M'!M462</f>
        <v>299220</v>
      </c>
      <c r="N461">
        <f>'Datastream-M'!N462</f>
        <v>74.8</v>
      </c>
      <c r="O461">
        <f>'Datastream-M'!O462</f>
        <v>2424</v>
      </c>
      <c r="P461">
        <f>'Datastream-M'!P462</f>
        <v>11.3</v>
      </c>
      <c r="Q461">
        <f>'Datastream-M'!Q462</f>
        <v>17.3</v>
      </c>
      <c r="R461">
        <f>'Datastream-M'!R462</f>
        <v>6.7</v>
      </c>
      <c r="S461" s="1">
        <f>'[2]Deutschland Monatsdaten'!C461</f>
        <v>0.47865767888947991</v>
      </c>
      <c r="T461" s="1">
        <v>3.2093205777823628</v>
      </c>
      <c r="U461">
        <f>'Datastream-M'!BL462</f>
        <v>42.33</v>
      </c>
      <c r="V461" s="39">
        <f t="shared" si="24"/>
        <v>48.823529411764703</v>
      </c>
      <c r="W461">
        <f>'Datastream-M'!BM462</f>
        <v>37.11</v>
      </c>
      <c r="X461" s="39">
        <f t="shared" si="25"/>
        <v>43.403508771929822</v>
      </c>
      <c r="Y461">
        <f>'Datastream-M'!W462</f>
        <v>-18.3</v>
      </c>
      <c r="Z461">
        <f>'Datastream-M'!X462</f>
        <v>54.4</v>
      </c>
      <c r="AA461" s="42">
        <f>'Datastream-M'!Y462</f>
        <v>15.9</v>
      </c>
      <c r="AB461">
        <f>'Datastream-M'!Z462</f>
        <v>99.8</v>
      </c>
      <c r="AC461">
        <f>'Datastream-M'!AA462</f>
        <v>99.2</v>
      </c>
      <c r="AD461">
        <f>'Datastream-M'!AB462</f>
        <v>98.2</v>
      </c>
      <c r="AE461">
        <f>'Datastream-M'!AC462</f>
        <v>1.0794900000000001</v>
      </c>
      <c r="AF461">
        <f t="shared" si="26"/>
        <v>86.7</v>
      </c>
      <c r="AG461">
        <f t="shared" si="27"/>
        <v>85.500000000000014</v>
      </c>
      <c r="AH461">
        <f>'Datastream-M'!AD462</f>
        <v>79.2</v>
      </c>
      <c r="AI461">
        <f>'Datastream-M'!AE462</f>
        <v>-8.4</v>
      </c>
      <c r="AJ461">
        <f>'Datastream-M'!AF462</f>
        <v>101.641266</v>
      </c>
      <c r="AK461">
        <f>'Datastream-M'!AG462</f>
        <v>13.81</v>
      </c>
      <c r="AL461">
        <f>'Datastream-M'!AH462</f>
        <v>78</v>
      </c>
      <c r="AM461">
        <f>'Datastream-M'!AI462</f>
        <v>54.4</v>
      </c>
      <c r="AN461">
        <f>'Datastream-M'!AJ462</f>
        <v>19.7</v>
      </c>
      <c r="AO461">
        <f>'Datastream-M'!AK462</f>
        <v>8.3000000000000007</v>
      </c>
      <c r="AP461">
        <f>'Datastream-M'!AL462</f>
        <v>5.5</v>
      </c>
      <c r="AQ461" s="2">
        <f>'Datastream-M'!AM462</f>
        <v>81.326300000000003</v>
      </c>
      <c r="AR461" s="2">
        <f>'Datastream-M'!AN462</f>
        <v>101.0051</v>
      </c>
      <c r="AS461">
        <f>'Datastream-M'!AO462</f>
        <v>16.8</v>
      </c>
      <c r="AT461">
        <f>'Datastream-M'!AP462</f>
        <v>94.9</v>
      </c>
      <c r="AU461">
        <f>'Datastream-M'!AQ462</f>
        <v>82.1</v>
      </c>
      <c r="AV461" s="19">
        <f>'[5]Deutschland Monatsdaten'!K461</f>
        <v>10.037204227549323</v>
      </c>
      <c r="AW461" s="1">
        <f>'[5]Deutschland Monatsdaten'!J461</f>
        <v>1.0160204725279383</v>
      </c>
      <c r="AX461">
        <f>'Datastream-M'!AR462</f>
        <v>63.6</v>
      </c>
      <c r="AY461">
        <f>'Datastream-M'!AS462</f>
        <v>-10.8</v>
      </c>
      <c r="AZ461">
        <f>'Datastream-M'!AT462</f>
        <v>108.9</v>
      </c>
      <c r="BA461">
        <v>1993138.5</v>
      </c>
      <c r="BB461">
        <v>7858875.7000000002</v>
      </c>
      <c r="BC461">
        <v>9436975.8000000007</v>
      </c>
      <c r="BD461">
        <v>525679.12</v>
      </c>
      <c r="BE461">
        <f>'Datastream-M'!AU462</f>
        <v>95.65</v>
      </c>
      <c r="BF461">
        <f>'Datastream-M'!AV462</f>
        <v>85.1</v>
      </c>
      <c r="BG461">
        <f>'Datastream-M'!AW462</f>
        <v>103.5</v>
      </c>
      <c r="BH461" s="1">
        <f>'Datastream-M'!AX462</f>
        <v>28.6</v>
      </c>
      <c r="BI461" s="1">
        <f>'Datastream-M'!AY462</f>
        <v>34.200000000000003</v>
      </c>
      <c r="BJ461" s="1">
        <f>'Datastream-M'!AZ462</f>
        <v>63.6</v>
      </c>
      <c r="BK461">
        <f>'Datastream-M'!BA462</f>
        <v>75</v>
      </c>
      <c r="BL461">
        <f>'Datastream-M'!BB462</f>
        <v>55.7</v>
      </c>
      <c r="BM461" s="26">
        <f>'Datastream-M'!BC462</f>
        <v>86.6</v>
      </c>
      <c r="BN461" s="26">
        <f>'Datastream-M'!BD462</f>
        <v>103.6</v>
      </c>
      <c r="BO461">
        <f>'Datastream-M'!AV461</f>
        <v>85.5</v>
      </c>
      <c r="BP461" s="38">
        <f t="shared" si="28"/>
        <v>86.7</v>
      </c>
      <c r="BQ461" s="30">
        <f t="shared" si="29"/>
        <v>12.793078212859776</v>
      </c>
      <c r="BR461" s="40">
        <f>'Datastream-M'!BJ462</f>
        <v>92.724800000000002</v>
      </c>
      <c r="BS461" s="32" t="str">
        <f>'Datastream-M'!BF462</f>
        <v>#NA</v>
      </c>
      <c r="BT461">
        <f>'Datastream-M'!BE462</f>
        <v>20.2</v>
      </c>
      <c r="BU461" s="40">
        <f>'Datastream-M'!CS462</f>
        <v>100.7</v>
      </c>
      <c r="BV461" s="40">
        <f>'Datastream-M'!CT462</f>
        <v>98.6</v>
      </c>
      <c r="BW461" s="40">
        <f>'Datastream-M'!CU462</f>
        <v>92.451300000000003</v>
      </c>
      <c r="BX461" s="41">
        <f>'Datastream-M'!BG462</f>
        <v>9.6</v>
      </c>
      <c r="BY461" s="41">
        <f>'Datastream-M'!BH462</f>
        <v>6</v>
      </c>
      <c r="BZ461" s="40">
        <f>'Datastream-M'!BI462</f>
        <v>100.8</v>
      </c>
      <c r="CA461">
        <f>'Datastream-M'!BN462</f>
        <v>19.5</v>
      </c>
      <c r="CB461">
        <f>'Datastream-M'!BO462</f>
        <v>23.4</v>
      </c>
      <c r="CC461">
        <f>'Datastream-M'!BP462</f>
        <v>65.2</v>
      </c>
      <c r="CD461" t="str">
        <f>'Datastream-M'!BQ462</f>
        <v>#NA</v>
      </c>
      <c r="CE461" s="1">
        <v>-0.14168966441907088</v>
      </c>
      <c r="CF461" s="1">
        <v>-1.4088450226689015</v>
      </c>
      <c r="CH461" t="str">
        <f>'Datastream-M'!BR462</f>
        <v>#NA</v>
      </c>
      <c r="CI461">
        <f>'Datastream-M'!BS462</f>
        <v>95.3</v>
      </c>
      <c r="CJ461">
        <f>'Datastream-M'!BT462</f>
        <v>-35.6</v>
      </c>
      <c r="CK461">
        <f>'Datastream-M'!BU462</f>
        <v>-16.2</v>
      </c>
      <c r="CL461" t="str">
        <f>'Datastream-M'!BV462</f>
        <v>#NA</v>
      </c>
      <c r="CN461">
        <f>'Datastream-M'!BX462</f>
        <v>-17.2</v>
      </c>
      <c r="CO461">
        <f>'Datastream-M'!BY462</f>
        <v>-10.7</v>
      </c>
      <c r="CP461" s="40">
        <f>'Datastream-M'!BZ462</f>
        <v>14.9</v>
      </c>
      <c r="CR461">
        <f>'Datastream-M'!CB462</f>
        <v>-2.5</v>
      </c>
      <c r="CS461">
        <f>'Datastream-M'!CC462</f>
        <v>13.5</v>
      </c>
      <c r="CT461">
        <f>'Datastream-M'!CD462</f>
        <v>14.4</v>
      </c>
      <c r="CU461">
        <f>'Datastream-M'!CE462</f>
        <v>38227</v>
      </c>
      <c r="CV461">
        <f>'Datastream-M'!CF462</f>
        <v>2018059</v>
      </c>
      <c r="CX461">
        <f>'Datastream-M'!CG462</f>
        <v>112.1</v>
      </c>
      <c r="CY461">
        <f>'Datastream-M'!CH462</f>
        <v>123.9</v>
      </c>
      <c r="CZ461">
        <f>'Datastream-M'!CI462</f>
        <v>106.2</v>
      </c>
      <c r="DA461">
        <f>'Datastream-M'!CJ462</f>
        <v>111</v>
      </c>
      <c r="DB461">
        <f>'Datastream-M'!CK462</f>
        <v>-35.1</v>
      </c>
      <c r="DC461">
        <f>'Datastream-M'!CL462</f>
        <v>-48.7</v>
      </c>
      <c r="DD461">
        <f>'Datastream-M'!CM462</f>
        <v>-35.6</v>
      </c>
      <c r="DE461">
        <f>'Datastream-M'!CN462</f>
        <v>60.1</v>
      </c>
      <c r="DF461">
        <f>'Datastream-M'!CO462</f>
        <v>60.8</v>
      </c>
      <c r="DG461">
        <f>'Datastream-M'!CP462</f>
        <v>82.5</v>
      </c>
      <c r="DH461">
        <f>'Datastream-M'!CQ462</f>
        <v>42.082004546999997</v>
      </c>
      <c r="DI461">
        <f>'Datastream-M'!CR462</f>
        <v>25.13</v>
      </c>
      <c r="DJ461">
        <f>'Datastream-M'!CV462</f>
        <v>8.19</v>
      </c>
      <c r="DK461">
        <f>'Datastream-M'!CW462</f>
        <v>5.23</v>
      </c>
      <c r="DL461">
        <f>'Datastream-M'!CX462</f>
        <v>139.30000000000001</v>
      </c>
      <c r="DM461">
        <f>'Datastream-M'!CY462</f>
        <v>150</v>
      </c>
      <c r="DO461">
        <f>'Datastream-M'!DA462</f>
        <v>-22.5</v>
      </c>
      <c r="DP461">
        <f>'Datastream-M'!DB462</f>
        <v>102.7</v>
      </c>
      <c r="DS461">
        <f>'Datastream-M'!DG462</f>
        <v>82.5</v>
      </c>
      <c r="DT461">
        <f>'Datastream-M'!DH462</f>
        <v>51.3</v>
      </c>
      <c r="DU461">
        <f>'Datastream-M'!DI462</f>
        <v>50</v>
      </c>
      <c r="DV461">
        <f>'Datastream-M'!DJ462</f>
        <v>78.904416643999994</v>
      </c>
      <c r="DW461" s="19">
        <f>'[8]weltindexip-usd'!B341</f>
        <v>2.0578369487431956</v>
      </c>
      <c r="DY461">
        <v>0</v>
      </c>
      <c r="EA461" t="str">
        <f>'Datastream-M'!DM462</f>
        <v>#NA</v>
      </c>
      <c r="EB461">
        <f>'Datastream-M'!DN462</f>
        <v>10.449826</v>
      </c>
      <c r="EF461" s="1">
        <f>'Datastream-M'!DQ462</f>
        <v>75</v>
      </c>
    </row>
    <row r="462" spans="1:136">
      <c r="A462" s="3">
        <v>35930</v>
      </c>
      <c r="B462" t="str">
        <f>'Datastream-M'!B463</f>
        <v>#NA</v>
      </c>
      <c r="C462">
        <f>'Datastream-M'!C463</f>
        <v>95.1</v>
      </c>
      <c r="D462">
        <f>'Datastream-M'!D463</f>
        <v>91.1</v>
      </c>
      <c r="E462">
        <f>'Datastream-M'!E463</f>
        <v>99.4</v>
      </c>
      <c r="F462">
        <f>'Datastream-M'!F463</f>
        <v>67.400000000000006</v>
      </c>
      <c r="G462">
        <f>'Datastream-M'!G463</f>
        <v>1.1023559999999999</v>
      </c>
      <c r="H462">
        <f>'Datastream-M'!H463</f>
        <v>456.4</v>
      </c>
      <c r="I462">
        <f>'Datastream-M'!I463</f>
        <v>1160.5</v>
      </c>
      <c r="J462">
        <f>'Datastream-M'!J463</f>
        <v>3.6269999999999998</v>
      </c>
      <c r="K462">
        <f>'Datastream-M'!K463</f>
        <v>5</v>
      </c>
      <c r="L462">
        <f>'Datastream-M'!L463</f>
        <v>5569.1</v>
      </c>
      <c r="M462">
        <f>'Datastream-M'!M463</f>
        <v>318830</v>
      </c>
      <c r="N462">
        <f>'Datastream-M'!N463</f>
        <v>75.2</v>
      </c>
      <c r="O462">
        <f>'Datastream-M'!O463</f>
        <v>2329</v>
      </c>
      <c r="P462">
        <f>'Datastream-M'!P463</f>
        <v>11.2</v>
      </c>
      <c r="Q462">
        <f>'Datastream-M'!Q463</f>
        <v>12.9</v>
      </c>
      <c r="R462">
        <f>'Datastream-M'!R463</f>
        <v>7.1</v>
      </c>
      <c r="S462" s="1">
        <f>'[2]Deutschland Monatsdaten'!C462</f>
        <v>0.30869208681775473</v>
      </c>
      <c r="T462" s="1">
        <v>3.2095864338720266</v>
      </c>
      <c r="U462">
        <f>'Datastream-M'!BL463</f>
        <v>40.74</v>
      </c>
      <c r="V462" s="39">
        <f t="shared" si="24"/>
        <v>47.043879907621253</v>
      </c>
      <c r="W462">
        <f>'Datastream-M'!BM463</f>
        <v>33.590000000000003</v>
      </c>
      <c r="X462" s="39">
        <f t="shared" si="25"/>
        <v>39.471210340775563</v>
      </c>
      <c r="Y462">
        <f>'Datastream-M'!W463</f>
        <v>-16.3</v>
      </c>
      <c r="Z462">
        <f>'Datastream-M'!X463</f>
        <v>52.9</v>
      </c>
      <c r="AA462" s="42">
        <f>'Datastream-M'!Y463</f>
        <v>10.3</v>
      </c>
      <c r="AB462">
        <f>'Datastream-M'!Z463</f>
        <v>101</v>
      </c>
      <c r="AC462">
        <f>'Datastream-M'!AA463</f>
        <v>100.5</v>
      </c>
      <c r="AD462">
        <f>'Datastream-M'!AB463</f>
        <v>99.6</v>
      </c>
      <c r="AE462">
        <f>'Datastream-M'!AC463</f>
        <v>1.1023559999999999</v>
      </c>
      <c r="AF462">
        <f t="shared" si="26"/>
        <v>86.6</v>
      </c>
      <c r="AG462">
        <f t="shared" si="27"/>
        <v>85.1</v>
      </c>
      <c r="AH462">
        <f>'Datastream-M'!AD463</f>
        <v>79.7</v>
      </c>
      <c r="AI462">
        <f>'Datastream-M'!AE463</f>
        <v>-9.6999999999999993</v>
      </c>
      <c r="AJ462">
        <f>'Datastream-M'!AF463</f>
        <v>101.88457</v>
      </c>
      <c r="AK462">
        <f>'Datastream-M'!AG463</f>
        <v>14.51</v>
      </c>
      <c r="AL462">
        <f>'Datastream-M'!AH463</f>
        <v>78.400000000000006</v>
      </c>
      <c r="AM462">
        <f>'Datastream-M'!AI463</f>
        <v>52.9</v>
      </c>
      <c r="AN462">
        <f>'Datastream-M'!AJ463</f>
        <v>18.2</v>
      </c>
      <c r="AO462">
        <f>'Datastream-M'!AK463</f>
        <v>8.6999999999999993</v>
      </c>
      <c r="AP462">
        <f>'Datastream-M'!AL463</f>
        <v>1.1000000000000001</v>
      </c>
      <c r="AQ462" s="2">
        <f>'Datastream-M'!AM463</f>
        <v>81.318700000000007</v>
      </c>
      <c r="AR462" s="2">
        <f>'Datastream-M'!AN463</f>
        <v>100.85209999999999</v>
      </c>
      <c r="AS462">
        <f>'Datastream-M'!AO463</f>
        <v>18</v>
      </c>
      <c r="AT462">
        <f>'Datastream-M'!AP463</f>
        <v>98.3</v>
      </c>
      <c r="AU462">
        <f>'Datastream-M'!AQ463</f>
        <v>82.9</v>
      </c>
      <c r="AV462" s="19">
        <f>'[5]Deutschland Monatsdaten'!K462</f>
        <v>10.06823434772274</v>
      </c>
      <c r="AW462" s="1">
        <f>'[5]Deutschland Monatsdaten'!J462</f>
        <v>1.054616621500057</v>
      </c>
      <c r="AX462">
        <f>'Datastream-M'!AR463</f>
        <v>64.2</v>
      </c>
      <c r="AY462">
        <f>'Datastream-M'!AS463</f>
        <v>-10.9</v>
      </c>
      <c r="AZ462">
        <f>'Datastream-M'!AT463</f>
        <v>108.5</v>
      </c>
      <c r="BA462">
        <v>1890210.3</v>
      </c>
      <c r="BB462">
        <v>9849967.3000000007</v>
      </c>
      <c r="BC462">
        <v>9953654.5</v>
      </c>
      <c r="BD462">
        <v>535648.65</v>
      </c>
      <c r="BE462">
        <f>'Datastream-M'!AU463</f>
        <v>96.99</v>
      </c>
      <c r="BF462">
        <f>'Datastream-M'!AV463</f>
        <v>84.5</v>
      </c>
      <c r="BG462">
        <f>'Datastream-M'!AW463</f>
        <v>102.6</v>
      </c>
      <c r="BH462" s="1">
        <f>'Datastream-M'!AX463</f>
        <v>28.5</v>
      </c>
      <c r="BI462" s="1">
        <f>'Datastream-M'!AY463</f>
        <v>34.1</v>
      </c>
      <c r="BJ462" s="1">
        <f>'Datastream-M'!AZ463</f>
        <v>62.8</v>
      </c>
      <c r="BK462">
        <f>'Datastream-M'!BA463</f>
        <v>73.900000000000006</v>
      </c>
      <c r="BL462">
        <f>'Datastream-M'!BB463</f>
        <v>55</v>
      </c>
      <c r="BM462" s="26">
        <f>'Datastream-M'!BC463</f>
        <v>86.4</v>
      </c>
      <c r="BN462" s="26">
        <f>'Datastream-M'!BD463</f>
        <v>103.3</v>
      </c>
      <c r="BO462">
        <f>'Datastream-M'!AV462</f>
        <v>85.1</v>
      </c>
      <c r="BP462" s="38">
        <f t="shared" si="28"/>
        <v>86.6</v>
      </c>
      <c r="BQ462" s="30">
        <f t="shared" si="29"/>
        <v>13.162716944435374</v>
      </c>
      <c r="BR462" s="40">
        <f>'Datastream-M'!BJ463</f>
        <v>95.339399999999998</v>
      </c>
      <c r="BS462" s="32" t="str">
        <f>'Datastream-M'!BF463</f>
        <v>#NA</v>
      </c>
      <c r="BT462">
        <f>'Datastream-M'!BE463</f>
        <v>12.6</v>
      </c>
      <c r="BU462" s="40">
        <f>'Datastream-M'!CS463</f>
        <v>100.8</v>
      </c>
      <c r="BV462" s="40">
        <f>'Datastream-M'!CT463</f>
        <v>101.2</v>
      </c>
      <c r="BW462" s="40">
        <f>'Datastream-M'!CU463</f>
        <v>95.040400000000005</v>
      </c>
      <c r="BX462" s="41">
        <f>'Datastream-M'!BG463</f>
        <v>10.119999999999999</v>
      </c>
      <c r="BY462" s="41">
        <f>'Datastream-M'!BH463</f>
        <v>6.61</v>
      </c>
      <c r="BZ462" s="40">
        <f>'Datastream-M'!BI463</f>
        <v>102.5</v>
      </c>
      <c r="CA462">
        <f>'Datastream-M'!BN463</f>
        <v>16.899999999999999</v>
      </c>
      <c r="CB462">
        <f>'Datastream-M'!BO463</f>
        <v>22.8</v>
      </c>
      <c r="CC462">
        <f>'Datastream-M'!BP463</f>
        <v>65.900000000000006</v>
      </c>
      <c r="CD462" t="str">
        <f>'Datastream-M'!BQ463</f>
        <v>#NA</v>
      </c>
      <c r="CE462" s="1">
        <v>-0.39157303945751198</v>
      </c>
      <c r="CF462" s="1">
        <v>-0.72886805058305093</v>
      </c>
      <c r="CH462" t="str">
        <f>'Datastream-M'!BR463</f>
        <v>#NA</v>
      </c>
      <c r="CI462">
        <f>'Datastream-M'!BS463</f>
        <v>95.7</v>
      </c>
      <c r="CJ462">
        <f>'Datastream-M'!BT463</f>
        <v>-35.200000000000003</v>
      </c>
      <c r="CK462">
        <f>'Datastream-M'!BU463</f>
        <v>-18.2</v>
      </c>
      <c r="CL462" t="str">
        <f>'Datastream-M'!BV463</f>
        <v>#NA</v>
      </c>
      <c r="CN462">
        <f>'Datastream-M'!BX463</f>
        <v>-19.899999999999999</v>
      </c>
      <c r="CO462">
        <f>'Datastream-M'!BY463</f>
        <v>-12.9</v>
      </c>
      <c r="CP462" s="40">
        <f>'Datastream-M'!BZ463</f>
        <v>13.7</v>
      </c>
      <c r="CR462">
        <f>'Datastream-M'!CB463</f>
        <v>4</v>
      </c>
      <c r="CS462">
        <f>'Datastream-M'!CC463</f>
        <v>15.7</v>
      </c>
      <c r="CT462">
        <f>'Datastream-M'!CD463</f>
        <v>3.6</v>
      </c>
      <c r="CU462">
        <f>'Datastream-M'!CE463</f>
        <v>38294</v>
      </c>
      <c r="CV462">
        <f>'Datastream-M'!CF463</f>
        <v>2028190</v>
      </c>
      <c r="CX462">
        <f>'Datastream-M'!CG463</f>
        <v>109.7</v>
      </c>
      <c r="CY462">
        <f>'Datastream-M'!CH463</f>
        <v>130.30000000000001</v>
      </c>
      <c r="CZ462">
        <f>'Datastream-M'!CI463</f>
        <v>107.2</v>
      </c>
      <c r="DA462">
        <f>'Datastream-M'!CJ463</f>
        <v>100.9</v>
      </c>
      <c r="DB462">
        <f>'Datastream-M'!CK463</f>
        <v>-32.700000000000003</v>
      </c>
      <c r="DC462">
        <f>'Datastream-M'!CL463</f>
        <v>-47.4</v>
      </c>
      <c r="DD462">
        <f>'Datastream-M'!CM463</f>
        <v>-35.200000000000003</v>
      </c>
      <c r="DE462">
        <f>'Datastream-M'!CN463</f>
        <v>61</v>
      </c>
      <c r="DF462">
        <f>'Datastream-M'!CO463</f>
        <v>62.4</v>
      </c>
      <c r="DG462">
        <f>'Datastream-M'!CP463</f>
        <v>82.9</v>
      </c>
      <c r="DH462">
        <f>'Datastream-M'!CQ463</f>
        <v>103.61316680900001</v>
      </c>
      <c r="DI462">
        <f>'Datastream-M'!CR463</f>
        <v>26.66</v>
      </c>
      <c r="DJ462">
        <f>'Datastream-M'!CV463</f>
        <v>8.89</v>
      </c>
      <c r="DK462">
        <f>'Datastream-M'!CW463</f>
        <v>5.87</v>
      </c>
      <c r="DL462">
        <f>'Datastream-M'!CX463</f>
        <v>136.80000000000001</v>
      </c>
      <c r="DM462">
        <f>'Datastream-M'!CY463</f>
        <v>158.19999999999999</v>
      </c>
      <c r="DO462">
        <f>'Datastream-M'!DA463</f>
        <v>-19.600000000000001</v>
      </c>
      <c r="DP462">
        <f>'Datastream-M'!DB463</f>
        <v>102.6</v>
      </c>
      <c r="DS462">
        <f>'Datastream-M'!DG463</f>
        <v>81.7</v>
      </c>
      <c r="DT462">
        <f>'Datastream-M'!DH463</f>
        <v>49.4</v>
      </c>
      <c r="DU462">
        <f>'Datastream-M'!DI463</f>
        <v>51.4</v>
      </c>
      <c r="DV462">
        <f>'Datastream-M'!DJ463</f>
        <v>85.100300371000003</v>
      </c>
      <c r="DW462" s="19">
        <f>'[8]weltindexip-usd'!B342</f>
        <v>2.0617049404580121</v>
      </c>
      <c r="DY462">
        <v>0</v>
      </c>
      <c r="EA462" t="str">
        <f>'Datastream-M'!DM463</f>
        <v>#NA</v>
      </c>
      <c r="EB462">
        <f>'Datastream-M'!DN463</f>
        <v>10.093062</v>
      </c>
      <c r="EF462" s="1">
        <f>'Datastream-M'!DQ463</f>
        <v>75.400000000000006</v>
      </c>
    </row>
    <row r="463" spans="1:136">
      <c r="A463" s="3">
        <v>35961</v>
      </c>
      <c r="B463" t="str">
        <f>'Datastream-M'!B464</f>
        <v>#NA</v>
      </c>
      <c r="C463">
        <f>'Datastream-M'!C464</f>
        <v>94.5</v>
      </c>
      <c r="D463">
        <f>'Datastream-M'!D464</f>
        <v>90.5</v>
      </c>
      <c r="E463">
        <f>'Datastream-M'!E464</f>
        <v>98.7</v>
      </c>
      <c r="F463">
        <f>'Datastream-M'!F464</f>
        <v>67.5</v>
      </c>
      <c r="G463">
        <f>'Datastream-M'!G464</f>
        <v>1.0912949999999999</v>
      </c>
      <c r="H463">
        <f>'Datastream-M'!H464</f>
        <v>463.5</v>
      </c>
      <c r="I463">
        <f>'Datastream-M'!I464</f>
        <v>1166.2</v>
      </c>
      <c r="J463">
        <f>'Datastream-M'!J464</f>
        <v>3.5609999999999999</v>
      </c>
      <c r="K463">
        <f>'Datastream-M'!K464</f>
        <v>4.8</v>
      </c>
      <c r="L463">
        <f>'Datastream-M'!L464</f>
        <v>5897.4</v>
      </c>
      <c r="M463">
        <f>'Datastream-M'!M464</f>
        <v>343477</v>
      </c>
      <c r="N463">
        <f>'Datastream-M'!N464</f>
        <v>74.5</v>
      </c>
      <c r="O463">
        <f>'Datastream-M'!O464</f>
        <v>2178</v>
      </c>
      <c r="P463">
        <f>'Datastream-M'!P464</f>
        <v>11</v>
      </c>
      <c r="Q463">
        <f>'Datastream-M'!Q464</f>
        <v>13.5</v>
      </c>
      <c r="R463">
        <f>'Datastream-M'!R464</f>
        <v>10.199999999999999</v>
      </c>
      <c r="S463" s="1">
        <f>'[2]Deutschland Monatsdaten'!C463</f>
        <v>0.44463895312468327</v>
      </c>
      <c r="T463" s="1">
        <v>3.1981288215182802</v>
      </c>
      <c r="U463">
        <f>'Datastream-M'!BL464</f>
        <v>41.17</v>
      </c>
      <c r="V463" s="39">
        <f t="shared" si="24"/>
        <v>47.650462962962962</v>
      </c>
      <c r="W463">
        <f>'Datastream-M'!BM464</f>
        <v>36.31</v>
      </c>
      <c r="X463" s="39">
        <f t="shared" si="25"/>
        <v>42.970414201183431</v>
      </c>
      <c r="Y463">
        <f>'Datastream-M'!W464</f>
        <v>-19.100000000000001</v>
      </c>
      <c r="Z463">
        <f>'Datastream-M'!X464</f>
        <v>53.1</v>
      </c>
      <c r="AA463" s="42">
        <f>'Datastream-M'!Y464</f>
        <v>8.9</v>
      </c>
      <c r="AB463">
        <f>'Datastream-M'!Z464</f>
        <v>100.8</v>
      </c>
      <c r="AC463">
        <f>'Datastream-M'!AA464</f>
        <v>100.4</v>
      </c>
      <c r="AD463">
        <f>'Datastream-M'!AB464</f>
        <v>99.8</v>
      </c>
      <c r="AE463">
        <f>'Datastream-M'!AC464</f>
        <v>1.0912949999999999</v>
      </c>
      <c r="AF463">
        <f t="shared" si="26"/>
        <v>86.4</v>
      </c>
      <c r="AG463">
        <f t="shared" si="27"/>
        <v>84.500000000000014</v>
      </c>
      <c r="AH463">
        <f>'Datastream-M'!AD464</f>
        <v>79.3</v>
      </c>
      <c r="AI463">
        <f>'Datastream-M'!AE464</f>
        <v>-8.6</v>
      </c>
      <c r="AJ463">
        <f>'Datastream-M'!AF464</f>
        <v>102.85714299999999</v>
      </c>
      <c r="AK463">
        <f>'Datastream-M'!AG464</f>
        <v>13.06</v>
      </c>
      <c r="AL463">
        <f>'Datastream-M'!AH464</f>
        <v>78.400000000000006</v>
      </c>
      <c r="AM463">
        <f>'Datastream-M'!AI464</f>
        <v>53.1</v>
      </c>
      <c r="AN463">
        <f>'Datastream-M'!AJ464</f>
        <v>17.899999999999999</v>
      </c>
      <c r="AO463">
        <f>'Datastream-M'!AK464</f>
        <v>9.5</v>
      </c>
      <c r="AP463">
        <f>'Datastream-M'!AL464</f>
        <v>1.1000000000000001</v>
      </c>
      <c r="AQ463" s="2">
        <f>'Datastream-M'!AM464</f>
        <v>81.266199999999998</v>
      </c>
      <c r="AR463" s="2">
        <f>'Datastream-M'!AN464</f>
        <v>100.6434</v>
      </c>
      <c r="AS463">
        <f>'Datastream-M'!AO464</f>
        <v>18.100000000000001</v>
      </c>
      <c r="AT463">
        <f>'Datastream-M'!AP464</f>
        <v>98.2</v>
      </c>
      <c r="AU463">
        <f>'Datastream-M'!AQ464</f>
        <v>83.3</v>
      </c>
      <c r="AV463" s="19">
        <f>'[5]Deutschland Monatsdaten'!K463</f>
        <v>10.093959739276416</v>
      </c>
      <c r="AW463" s="1">
        <f>'[5]Deutschland Monatsdaten'!J463</f>
        <v>0.97963598386568307</v>
      </c>
      <c r="AX463">
        <f>'Datastream-M'!AR464</f>
        <v>68.7</v>
      </c>
      <c r="AY463">
        <f>'Datastream-M'!AS464</f>
        <v>-9.6</v>
      </c>
      <c r="AZ463">
        <f>'Datastream-M'!AT464</f>
        <v>108.8</v>
      </c>
      <c r="BA463">
        <v>2077598.8</v>
      </c>
      <c r="BB463">
        <v>8153119.2999999998</v>
      </c>
      <c r="BC463">
        <v>10704797</v>
      </c>
      <c r="BD463">
        <v>1212364.1000000001</v>
      </c>
      <c r="BE463">
        <f>'Datastream-M'!AU464</f>
        <v>97.01</v>
      </c>
      <c r="BF463">
        <f>'Datastream-M'!AV464</f>
        <v>84.1</v>
      </c>
      <c r="BG463">
        <f>'Datastream-M'!AW464</f>
        <v>101.9</v>
      </c>
      <c r="BH463" s="1">
        <f>'Datastream-M'!AX464</f>
        <v>26.6</v>
      </c>
      <c r="BI463" s="1">
        <f>'Datastream-M'!AY464</f>
        <v>32.1</v>
      </c>
      <c r="BJ463" s="1">
        <f>'Datastream-M'!AZ464</f>
        <v>60.3</v>
      </c>
      <c r="BK463">
        <f>'Datastream-M'!BA464</f>
        <v>70.3</v>
      </c>
      <c r="BL463">
        <f>'Datastream-M'!BB464</f>
        <v>53.3</v>
      </c>
      <c r="BM463" s="26">
        <f>'Datastream-M'!BC464</f>
        <v>86.3</v>
      </c>
      <c r="BN463" s="26">
        <f>'Datastream-M'!BD464</f>
        <v>101.9</v>
      </c>
      <c r="BO463">
        <f>'Datastream-M'!AV463</f>
        <v>84.5</v>
      </c>
      <c r="BP463" s="38">
        <f t="shared" si="28"/>
        <v>86.4</v>
      </c>
      <c r="BQ463" s="30">
        <f t="shared" si="29"/>
        <v>11.967433187176704</v>
      </c>
      <c r="BR463" s="40">
        <f>'Datastream-M'!BJ464</f>
        <v>95.874799999999993</v>
      </c>
      <c r="BS463" s="32" t="str">
        <f>'Datastream-M'!BF464</f>
        <v>#NA</v>
      </c>
      <c r="BT463">
        <f>'Datastream-M'!BE464</f>
        <v>6.7</v>
      </c>
      <c r="BU463" s="40">
        <f>'Datastream-M'!CS464</f>
        <v>100.7</v>
      </c>
      <c r="BV463" s="40">
        <f>'Datastream-M'!CT464</f>
        <v>101</v>
      </c>
      <c r="BW463" s="40">
        <f>'Datastream-M'!CU464</f>
        <v>95.575000000000003</v>
      </c>
      <c r="BX463" s="41">
        <f>'Datastream-M'!BG464</f>
        <v>9.2899999999999991</v>
      </c>
      <c r="BY463" s="41">
        <f>'Datastream-M'!BH464</f>
        <v>6.59</v>
      </c>
      <c r="BZ463" s="40">
        <f>'Datastream-M'!BI464</f>
        <v>103.4</v>
      </c>
      <c r="CA463">
        <f>'Datastream-M'!BN464</f>
        <v>13.6</v>
      </c>
      <c r="CB463">
        <f>'Datastream-M'!BO464</f>
        <v>19.8</v>
      </c>
      <c r="CC463">
        <f>'Datastream-M'!BP464</f>
        <v>65</v>
      </c>
      <c r="CD463" t="str">
        <f>'Datastream-M'!BQ464</f>
        <v>#NA</v>
      </c>
      <c r="CE463" s="1">
        <v>-0.44082171843329954</v>
      </c>
      <c r="CF463" s="1">
        <v>-0.99381244035304173</v>
      </c>
      <c r="CH463" t="str">
        <f>'Datastream-M'!BR464</f>
        <v>#NA</v>
      </c>
      <c r="CI463">
        <f>'Datastream-M'!BS464</f>
        <v>94.5</v>
      </c>
      <c r="CJ463">
        <f>'Datastream-M'!BT464</f>
        <v>-33.1</v>
      </c>
      <c r="CK463">
        <f>'Datastream-M'!BU464</f>
        <v>-19.7</v>
      </c>
      <c r="CL463" t="str">
        <f>'Datastream-M'!BV464</f>
        <v>#NA</v>
      </c>
      <c r="CN463">
        <f>'Datastream-M'!BX464</f>
        <v>-22.7</v>
      </c>
      <c r="CO463">
        <f>'Datastream-M'!BY464</f>
        <v>-15.4</v>
      </c>
      <c r="CP463" s="40">
        <f>'Datastream-M'!BZ464</f>
        <v>12.1</v>
      </c>
      <c r="CR463">
        <f>'Datastream-M'!CB464</f>
        <v>10.5</v>
      </c>
      <c r="CS463">
        <f>'Datastream-M'!CC464</f>
        <v>17.100000000000001</v>
      </c>
      <c r="CT463">
        <f>'Datastream-M'!CD464</f>
        <v>16.100000000000001</v>
      </c>
      <c r="CU463">
        <f>'Datastream-M'!CE464</f>
        <v>38365</v>
      </c>
      <c r="CV463">
        <f>'Datastream-M'!CF464</f>
        <v>2030276</v>
      </c>
      <c r="CX463">
        <f>'Datastream-M'!CG464</f>
        <v>110.5</v>
      </c>
      <c r="CY463">
        <f>'Datastream-M'!CH464</f>
        <v>130.6</v>
      </c>
      <c r="CZ463">
        <f>'Datastream-M'!CI464</f>
        <v>117.1</v>
      </c>
      <c r="DA463">
        <f>'Datastream-M'!CJ464</f>
        <v>94</v>
      </c>
      <c r="DB463">
        <f>'Datastream-M'!CK464</f>
        <v>-31.2</v>
      </c>
      <c r="DC463">
        <f>'Datastream-M'!CL464</f>
        <v>-47.2</v>
      </c>
      <c r="DD463">
        <f>'Datastream-M'!CM464</f>
        <v>-33.1</v>
      </c>
      <c r="DE463">
        <f>'Datastream-M'!CN464</f>
        <v>60.5</v>
      </c>
      <c r="DF463">
        <f>'Datastream-M'!CO464</f>
        <v>61.4</v>
      </c>
      <c r="DG463">
        <f>'Datastream-M'!CP464</f>
        <v>84.1</v>
      </c>
      <c r="DH463">
        <f>'Datastream-M'!CQ464</f>
        <v>73.613227843999994</v>
      </c>
      <c r="DI463">
        <f>'Datastream-M'!CR464</f>
        <v>23.47</v>
      </c>
      <c r="DJ463">
        <f>'Datastream-M'!CV464</f>
        <v>8.6199999999999992</v>
      </c>
      <c r="DK463">
        <f>'Datastream-M'!CW464</f>
        <v>5.64</v>
      </c>
      <c r="DL463">
        <f>'Datastream-M'!CX464</f>
        <v>137.80000000000001</v>
      </c>
      <c r="DM463">
        <f>'Datastream-M'!CY464</f>
        <v>158.5</v>
      </c>
      <c r="DO463">
        <f>'Datastream-M'!DA464</f>
        <v>-19.899999999999999</v>
      </c>
      <c r="DP463">
        <f>'Datastream-M'!DB464</f>
        <v>102.7</v>
      </c>
      <c r="DS463">
        <f>'Datastream-M'!DG464</f>
        <v>82.3</v>
      </c>
      <c r="DT463">
        <f>'Datastream-M'!DH464</f>
        <v>48.3</v>
      </c>
      <c r="DU463">
        <f>'Datastream-M'!DI464</f>
        <v>54.6</v>
      </c>
      <c r="DV463">
        <f>'Datastream-M'!DJ464</f>
        <v>84.131198892</v>
      </c>
      <c r="DW463" s="19">
        <f>'[8]weltindexip-usd'!B343</f>
        <v>2.0533765408859987</v>
      </c>
      <c r="DY463">
        <v>0</v>
      </c>
      <c r="EA463" t="str">
        <f>'Datastream-M'!DM464</f>
        <v>#NA</v>
      </c>
      <c r="EB463">
        <f>'Datastream-M'!DN464</f>
        <v>9.8680109999999992</v>
      </c>
      <c r="EF463" s="1">
        <f>'Datastream-M'!DQ464</f>
        <v>74.8</v>
      </c>
    </row>
    <row r="464" spans="1:136">
      <c r="A464" s="3">
        <v>35991</v>
      </c>
      <c r="B464" t="str">
        <f>'Datastream-M'!B465</f>
        <v>#NA</v>
      </c>
      <c r="C464">
        <f>'Datastream-M'!C465</f>
        <v>94.7</v>
      </c>
      <c r="D464">
        <f>'Datastream-M'!D465</f>
        <v>90.7</v>
      </c>
      <c r="E464">
        <f>'Datastream-M'!E465</f>
        <v>98.8</v>
      </c>
      <c r="F464">
        <f>'Datastream-M'!F465</f>
        <v>67.599999999999994</v>
      </c>
      <c r="G464">
        <f>'Datastream-M'!G465</f>
        <v>1.088139</v>
      </c>
      <c r="H464">
        <f>'Datastream-M'!H465</f>
        <v>457</v>
      </c>
      <c r="I464">
        <f>'Datastream-M'!I465</f>
        <v>1169.4000000000001</v>
      </c>
      <c r="J464">
        <f>'Datastream-M'!J465</f>
        <v>3.5409999999999999</v>
      </c>
      <c r="K464">
        <f>'Datastream-M'!K465</f>
        <v>4.7</v>
      </c>
      <c r="L464">
        <f>'Datastream-M'!L465</f>
        <v>5873.9</v>
      </c>
      <c r="M464">
        <f>'Datastream-M'!M465</f>
        <v>323079</v>
      </c>
      <c r="N464">
        <f>'Datastream-M'!N465</f>
        <v>76.099999999999994</v>
      </c>
      <c r="O464">
        <f>'Datastream-M'!O465</f>
        <v>2619</v>
      </c>
      <c r="P464">
        <f>'Datastream-M'!P465</f>
        <v>10.9</v>
      </c>
      <c r="Q464">
        <f>'Datastream-M'!Q465</f>
        <v>12.7</v>
      </c>
      <c r="R464">
        <f>'Datastream-M'!R465</f>
        <v>7.1</v>
      </c>
      <c r="S464" s="1">
        <f>'[2]Deutschland Monatsdaten'!C464</f>
        <v>0.25349776904582461</v>
      </c>
      <c r="T464" s="1">
        <v>3.203516959676211</v>
      </c>
      <c r="U464">
        <f>'Datastream-M'!BL465</f>
        <v>42.16</v>
      </c>
      <c r="V464" s="39">
        <f t="shared" si="24"/>
        <v>48.852838933951332</v>
      </c>
      <c r="W464">
        <f>'Datastream-M'!BM465</f>
        <v>36.01</v>
      </c>
      <c r="X464" s="39">
        <f t="shared" si="25"/>
        <v>42.818073721759809</v>
      </c>
      <c r="Y464">
        <f>'Datastream-M'!W465</f>
        <v>-19.899999999999999</v>
      </c>
      <c r="Z464">
        <f>'Datastream-M'!X465</f>
        <v>52.4</v>
      </c>
      <c r="AA464" s="42">
        <f>'Datastream-M'!Y465</f>
        <v>6.8</v>
      </c>
      <c r="AB464">
        <f>'Datastream-M'!Z465</f>
        <v>100.7</v>
      </c>
      <c r="AC464">
        <f>'Datastream-M'!AA465</f>
        <v>100</v>
      </c>
      <c r="AD464">
        <f>'Datastream-M'!AB465</f>
        <v>99.5</v>
      </c>
      <c r="AE464">
        <f>'Datastream-M'!AC465</f>
        <v>1.088139</v>
      </c>
      <c r="AF464">
        <f t="shared" si="26"/>
        <v>86.299999999999983</v>
      </c>
      <c r="AG464">
        <f t="shared" si="27"/>
        <v>84.1</v>
      </c>
      <c r="AH464">
        <f>'Datastream-M'!AD465</f>
        <v>80.8</v>
      </c>
      <c r="AI464">
        <f>'Datastream-M'!AE465</f>
        <v>-10</v>
      </c>
      <c r="AJ464">
        <f>'Datastream-M'!AF465</f>
        <v>103.229665</v>
      </c>
      <c r="AK464">
        <f>'Datastream-M'!AG465</f>
        <v>12.52</v>
      </c>
      <c r="AL464">
        <f>'Datastream-M'!AH465</f>
        <v>78.5</v>
      </c>
      <c r="AM464">
        <f>'Datastream-M'!AI465</f>
        <v>52.4</v>
      </c>
      <c r="AN464">
        <f>'Datastream-M'!AJ465</f>
        <v>17.100000000000001</v>
      </c>
      <c r="AO464">
        <f>'Datastream-M'!AK465</f>
        <v>8.6</v>
      </c>
      <c r="AP464">
        <f>'Datastream-M'!AL465</f>
        <v>3.7</v>
      </c>
      <c r="AQ464" s="2">
        <f>'Datastream-M'!AM465</f>
        <v>81.173900000000003</v>
      </c>
      <c r="AR464" s="2">
        <f>'Datastream-M'!AN465</f>
        <v>100.3857</v>
      </c>
      <c r="AS464">
        <f>'Datastream-M'!AO465</f>
        <v>18.899999999999999</v>
      </c>
      <c r="AT464">
        <f>'Datastream-M'!AP465</f>
        <v>97.2</v>
      </c>
      <c r="AU464">
        <f>'Datastream-M'!AQ465</f>
        <v>84.1</v>
      </c>
      <c r="AV464" s="19">
        <f>'[5]Deutschland Monatsdaten'!K464</f>
        <v>10.122862436212648</v>
      </c>
      <c r="AW464" s="1">
        <f>'[5]Deutschland Monatsdaten'!J464</f>
        <v>0.94626264672193927</v>
      </c>
      <c r="AX464">
        <f>'Datastream-M'!AR465</f>
        <v>68.400000000000006</v>
      </c>
      <c r="AY464">
        <f>'Datastream-M'!AS465</f>
        <v>-5.9</v>
      </c>
      <c r="AZ464">
        <f>'Datastream-M'!AT465</f>
        <v>109.4</v>
      </c>
      <c r="BA464">
        <v>2079710.4</v>
      </c>
      <c r="BB464">
        <v>8515029.0999999996</v>
      </c>
      <c r="BC464">
        <v>11875403</v>
      </c>
      <c r="BD464">
        <v>774564.25</v>
      </c>
      <c r="BE464">
        <f>'Datastream-M'!AU465</f>
        <v>96.81</v>
      </c>
      <c r="BF464">
        <f>'Datastream-M'!AV465</f>
        <v>83.8</v>
      </c>
      <c r="BG464">
        <f>'Datastream-M'!AW465</f>
        <v>101.3</v>
      </c>
      <c r="BH464" s="1">
        <f>'Datastream-M'!AX465</f>
        <v>26.5</v>
      </c>
      <c r="BI464" s="1">
        <f>'Datastream-M'!AY465</f>
        <v>31.9</v>
      </c>
      <c r="BJ464" s="1">
        <f>'Datastream-M'!AZ465</f>
        <v>59.7</v>
      </c>
      <c r="BK464">
        <f>'Datastream-M'!BA465</f>
        <v>68.8</v>
      </c>
      <c r="BL464">
        <f>'Datastream-M'!BB465</f>
        <v>53.3</v>
      </c>
      <c r="BM464" s="26">
        <f>'Datastream-M'!BC465</f>
        <v>86.2</v>
      </c>
      <c r="BN464" s="26">
        <f>'Datastream-M'!BD465</f>
        <v>102.4</v>
      </c>
      <c r="BO464">
        <f>'Datastream-M'!AV464</f>
        <v>84.1</v>
      </c>
      <c r="BP464" s="38">
        <f t="shared" si="28"/>
        <v>86.3</v>
      </c>
      <c r="BQ464" s="30">
        <f t="shared" si="29"/>
        <v>11.505882980023692</v>
      </c>
      <c r="BR464" s="40">
        <f>'Datastream-M'!BJ465</f>
        <v>95.778199999999998</v>
      </c>
      <c r="BS464" s="32" t="str">
        <f>'Datastream-M'!BF465</f>
        <v>#NA</v>
      </c>
      <c r="BT464">
        <f>'Datastream-M'!BE465</f>
        <v>6.8</v>
      </c>
      <c r="BU464" s="40">
        <f>'Datastream-M'!CS465</f>
        <v>100.6</v>
      </c>
      <c r="BV464" s="40">
        <f>'Datastream-M'!CT465</f>
        <v>100.9</v>
      </c>
      <c r="BW464" s="40">
        <f>'Datastream-M'!CU465</f>
        <v>95.500200000000007</v>
      </c>
      <c r="BX464" s="41">
        <f>'Datastream-M'!BG465</f>
        <v>9.66</v>
      </c>
      <c r="BY464" s="41">
        <f>'Datastream-M'!BH465</f>
        <v>6.68</v>
      </c>
      <c r="BZ464" s="40">
        <f>'Datastream-M'!BI465</f>
        <v>103.4</v>
      </c>
      <c r="CA464">
        <f>'Datastream-M'!BN465</f>
        <v>8.9</v>
      </c>
      <c r="CB464">
        <f>'Datastream-M'!BO465</f>
        <v>18.600000000000001</v>
      </c>
      <c r="CC464">
        <f>'Datastream-M'!BP465</f>
        <v>67.7</v>
      </c>
      <c r="CD464" t="str">
        <f>'Datastream-M'!BQ465</f>
        <v>#NA</v>
      </c>
      <c r="CE464" s="1">
        <v>-2.568712185470659E-2</v>
      </c>
      <c r="CF464" s="1">
        <v>-0.85969739305955606</v>
      </c>
      <c r="CH464" t="str">
        <f>'Datastream-M'!BR465</f>
        <v>#NA</v>
      </c>
      <c r="CI464">
        <f>'Datastream-M'!BS465</f>
        <v>96.8</v>
      </c>
      <c r="CJ464">
        <f>'Datastream-M'!BT465</f>
        <v>-30.3</v>
      </c>
      <c r="CK464">
        <f>'Datastream-M'!BU465</f>
        <v>-16</v>
      </c>
      <c r="CL464" t="str">
        <f>'Datastream-M'!BV465</f>
        <v>#NA</v>
      </c>
      <c r="CN464">
        <f>'Datastream-M'!BX465</f>
        <v>-16.7</v>
      </c>
      <c r="CO464">
        <f>'Datastream-M'!BY465</f>
        <v>-13.6</v>
      </c>
      <c r="CP464" s="40">
        <f>'Datastream-M'!BZ465</f>
        <v>11.2</v>
      </c>
      <c r="CR464">
        <f>'Datastream-M'!CB465</f>
        <v>38.700000000000003</v>
      </c>
      <c r="CS464">
        <f>'Datastream-M'!CC465</f>
        <v>35.700000000000003</v>
      </c>
      <c r="CT464">
        <f>'Datastream-M'!CD465</f>
        <v>28</v>
      </c>
      <c r="CU464">
        <f>'Datastream-M'!CE465</f>
        <v>38444</v>
      </c>
      <c r="CV464">
        <f>'Datastream-M'!CF465</f>
        <v>2035190</v>
      </c>
      <c r="CX464">
        <f>'Datastream-M'!CG465</f>
        <v>115.9</v>
      </c>
      <c r="CY464">
        <f>'Datastream-M'!CH465</f>
        <v>139.5</v>
      </c>
      <c r="CZ464">
        <f>'Datastream-M'!CI465</f>
        <v>114.7</v>
      </c>
      <c r="DA464">
        <f>'Datastream-M'!CJ465</f>
        <v>104.4</v>
      </c>
      <c r="DB464">
        <f>'Datastream-M'!CK465</f>
        <v>-28.7</v>
      </c>
      <c r="DC464">
        <f>'Datastream-M'!CL465</f>
        <v>-47.1</v>
      </c>
      <c r="DD464">
        <f>'Datastream-M'!CM465</f>
        <v>-30.3</v>
      </c>
      <c r="DE464">
        <f>'Datastream-M'!CN465</f>
        <v>61.7</v>
      </c>
      <c r="DF464">
        <f>'Datastream-M'!CO465</f>
        <v>62.6</v>
      </c>
      <c r="DG464">
        <f>'Datastream-M'!CP465</f>
        <v>82.5</v>
      </c>
      <c r="DH464">
        <f>'Datastream-M'!CQ465</f>
        <v>103.734008789</v>
      </c>
      <c r="DI464">
        <f>'Datastream-M'!CR465</f>
        <v>25.25</v>
      </c>
      <c r="DJ464">
        <f>'Datastream-M'!CV465</f>
        <v>8.0399999999999991</v>
      </c>
      <c r="DK464">
        <f>'Datastream-M'!CW465</f>
        <v>4.96</v>
      </c>
      <c r="DL464">
        <f>'Datastream-M'!CX465</f>
        <v>144.5</v>
      </c>
      <c r="DM464">
        <f>'Datastream-M'!CY465</f>
        <v>169.5</v>
      </c>
      <c r="DO464">
        <f>'Datastream-M'!DA465</f>
        <v>-18.3</v>
      </c>
      <c r="DP464">
        <f>'Datastream-M'!DB465</f>
        <v>105.2</v>
      </c>
      <c r="DS464">
        <f>'Datastream-M'!DG465</f>
        <v>85.6</v>
      </c>
      <c r="DT464">
        <f>'Datastream-M'!DH465</f>
        <v>48.8</v>
      </c>
      <c r="DU464">
        <f>'Datastream-M'!DI465</f>
        <v>53.5</v>
      </c>
      <c r="DV464">
        <f>'Datastream-M'!DJ465</f>
        <v>101.115455013</v>
      </c>
      <c r="DW464" s="19">
        <f>'[8]weltindexip-usd'!B344</f>
        <v>2.0555900560834726</v>
      </c>
      <c r="DY464">
        <v>0</v>
      </c>
      <c r="EA464" t="str">
        <f>'Datastream-M'!DM465</f>
        <v>#NA</v>
      </c>
      <c r="EB464">
        <f>'Datastream-M'!DN465</f>
        <v>9.6784090000000003</v>
      </c>
      <c r="EF464" s="1">
        <f>'Datastream-M'!DQ465</f>
        <v>76.400000000000006</v>
      </c>
    </row>
    <row r="465" spans="1:136">
      <c r="A465" s="3">
        <v>36022</v>
      </c>
      <c r="B465" t="str">
        <f>'Datastream-M'!B466</f>
        <v>#NA</v>
      </c>
      <c r="C465">
        <f>'Datastream-M'!C466</f>
        <v>94</v>
      </c>
      <c r="D465">
        <f>'Datastream-M'!D466</f>
        <v>90.5</v>
      </c>
      <c r="E465">
        <f>'Datastream-M'!E466</f>
        <v>97.6</v>
      </c>
      <c r="F465">
        <f>'Datastream-M'!F466</f>
        <v>65.5</v>
      </c>
      <c r="G465">
        <f>'Datastream-M'!G466</f>
        <v>1.093534</v>
      </c>
      <c r="H465">
        <f>'Datastream-M'!H466</f>
        <v>465.4</v>
      </c>
      <c r="I465">
        <f>'Datastream-M'!I466</f>
        <v>1181.3</v>
      </c>
      <c r="J465">
        <f>'Datastream-M'!J466</f>
        <v>3.4969999999999999</v>
      </c>
      <c r="K465">
        <f>'Datastream-M'!K466</f>
        <v>4.4000000000000004</v>
      </c>
      <c r="L465">
        <f>'Datastream-M'!L466</f>
        <v>4833.8999999999996</v>
      </c>
      <c r="M465">
        <f>'Datastream-M'!M466</f>
        <v>256002</v>
      </c>
      <c r="N465">
        <f>'Datastream-M'!N466</f>
        <v>74.5</v>
      </c>
      <c r="O465">
        <f>'Datastream-M'!O466</f>
        <v>2202</v>
      </c>
      <c r="P465">
        <f>'Datastream-M'!P466</f>
        <v>10.8</v>
      </c>
      <c r="Q465">
        <f>'Datastream-M'!Q466</f>
        <v>17.8</v>
      </c>
      <c r="R465">
        <f>'Datastream-M'!R466</f>
        <v>8.5</v>
      </c>
      <c r="S465" s="1">
        <f>'[2]Deutschland Monatsdaten'!C465</f>
        <v>8.4652368377716447E-2</v>
      </c>
      <c r="T465" s="1">
        <v>3.1856396572201211</v>
      </c>
      <c r="U465">
        <f>'Datastream-M'!BL466</f>
        <v>39.97</v>
      </c>
      <c r="V465" s="39">
        <f t="shared" si="24"/>
        <v>46.368909512761022</v>
      </c>
      <c r="W465">
        <f>'Datastream-M'!BM466</f>
        <v>35.17</v>
      </c>
      <c r="X465" s="39">
        <f t="shared" si="25"/>
        <v>41.968973747016705</v>
      </c>
      <c r="Y465">
        <f>'Datastream-M'!W466</f>
        <v>-24.1</v>
      </c>
      <c r="Z465">
        <f>'Datastream-M'!X466</f>
        <v>51.2</v>
      </c>
      <c r="AA465" s="42">
        <f>'Datastream-M'!Y466</f>
        <v>3.5</v>
      </c>
      <c r="AB465">
        <f>'Datastream-M'!Z466</f>
        <v>101.3</v>
      </c>
      <c r="AC465">
        <f>'Datastream-M'!AA466</f>
        <v>100.8</v>
      </c>
      <c r="AD465">
        <f>'Datastream-M'!AB466</f>
        <v>100.3</v>
      </c>
      <c r="AE465">
        <f>'Datastream-M'!AC466</f>
        <v>1.093534</v>
      </c>
      <c r="AF465">
        <f t="shared" si="26"/>
        <v>86.2</v>
      </c>
      <c r="AG465">
        <f t="shared" si="27"/>
        <v>83.800000000000011</v>
      </c>
      <c r="AH465">
        <f>'Datastream-M'!AD466</f>
        <v>79.3</v>
      </c>
      <c r="AI465">
        <f>'Datastream-M'!AE466</f>
        <v>-13.6</v>
      </c>
      <c r="AJ465">
        <f>'Datastream-M'!AF466</f>
        <v>103.855422</v>
      </c>
      <c r="AK465">
        <f>'Datastream-M'!AG466</f>
        <v>12.15</v>
      </c>
      <c r="AL465">
        <f>'Datastream-M'!AH466</f>
        <v>78.5</v>
      </c>
      <c r="AM465">
        <f>'Datastream-M'!AI466</f>
        <v>51.2</v>
      </c>
      <c r="AN465">
        <f>'Datastream-M'!AJ466</f>
        <v>16.7</v>
      </c>
      <c r="AO465">
        <f>'Datastream-M'!AK466</f>
        <v>11.1</v>
      </c>
      <c r="AP465">
        <f>'Datastream-M'!AL466</f>
        <v>-4.7</v>
      </c>
      <c r="AQ465" s="2">
        <f>'Datastream-M'!AM466</f>
        <v>81.057100000000005</v>
      </c>
      <c r="AR465" s="2">
        <f>'Datastream-M'!AN466</f>
        <v>100.0981</v>
      </c>
      <c r="AS465">
        <f>'Datastream-M'!AO466</f>
        <v>18.600000000000001</v>
      </c>
      <c r="AT465">
        <f>'Datastream-M'!AP466</f>
        <v>97.9</v>
      </c>
      <c r="AU465">
        <f>'Datastream-M'!AQ466</f>
        <v>84.4</v>
      </c>
      <c r="AV465" s="19">
        <f>'[5]Deutschland Monatsdaten'!K465</f>
        <v>10.149577520379292</v>
      </c>
      <c r="AW465" s="1">
        <f>'[5]Deutschland Monatsdaten'!J465</f>
        <v>0.75146775225685913</v>
      </c>
      <c r="AX465">
        <f>'Datastream-M'!AR466</f>
        <v>58.1</v>
      </c>
      <c r="AY465">
        <f>'Datastream-M'!AS466</f>
        <v>-7.2</v>
      </c>
      <c r="AZ465">
        <f>'Datastream-M'!AT466</f>
        <v>108.5</v>
      </c>
      <c r="BA465">
        <v>2045603.7</v>
      </c>
      <c r="BB465">
        <v>8993624</v>
      </c>
      <c r="BC465">
        <v>10704513</v>
      </c>
      <c r="BD465">
        <v>612409.56999999995</v>
      </c>
      <c r="BE465">
        <f>'Datastream-M'!AU466</f>
        <v>97.52</v>
      </c>
      <c r="BF465">
        <f>'Datastream-M'!AV466</f>
        <v>83.1</v>
      </c>
      <c r="BG465">
        <f>'Datastream-M'!AW466</f>
        <v>101.7</v>
      </c>
      <c r="BH465" s="1">
        <f>'Datastream-M'!AX466</f>
        <v>25.7</v>
      </c>
      <c r="BI465" s="1">
        <f>'Datastream-M'!AY466</f>
        <v>31</v>
      </c>
      <c r="BJ465" s="1">
        <f>'Datastream-M'!AZ466</f>
        <v>58.2</v>
      </c>
      <c r="BK465">
        <f>'Datastream-M'!BA466</f>
        <v>66.2</v>
      </c>
      <c r="BL465">
        <f>'Datastream-M'!BB466</f>
        <v>52.6</v>
      </c>
      <c r="BM465" s="26">
        <f>'Datastream-M'!BC466</f>
        <v>86.1</v>
      </c>
      <c r="BN465" s="26">
        <f>'Datastream-M'!BD466</f>
        <v>101.5</v>
      </c>
      <c r="BO465">
        <f>'Datastream-M'!AV465</f>
        <v>83.8</v>
      </c>
      <c r="BP465" s="38">
        <f t="shared" si="28"/>
        <v>86.2</v>
      </c>
      <c r="BQ465" s="30">
        <f t="shared" si="29"/>
        <v>11.110765646061303</v>
      </c>
      <c r="BR465" s="40">
        <f>'Datastream-M'!BJ466</f>
        <v>97.226699999999994</v>
      </c>
      <c r="BS465" s="32" t="str">
        <f>'Datastream-M'!BF466</f>
        <v>#NA</v>
      </c>
      <c r="BT465">
        <f>'Datastream-M'!BE466</f>
        <v>4.5</v>
      </c>
      <c r="BU465" s="40">
        <f>'Datastream-M'!CS466</f>
        <v>100.6</v>
      </c>
      <c r="BV465" s="40">
        <f>'Datastream-M'!CT466</f>
        <v>102.1</v>
      </c>
      <c r="BW465" s="40">
        <f>'Datastream-M'!CU466</f>
        <v>96.926599999999993</v>
      </c>
      <c r="BX465" s="41">
        <f>'Datastream-M'!BG466</f>
        <v>10.18</v>
      </c>
      <c r="BY465" s="41">
        <f>'Datastream-M'!BH466</f>
        <v>7.53</v>
      </c>
      <c r="BZ465" s="40">
        <f>'Datastream-M'!BI466</f>
        <v>101.9</v>
      </c>
      <c r="CA465">
        <f>'Datastream-M'!BN466</f>
        <v>6.4</v>
      </c>
      <c r="CB465">
        <f>'Datastream-M'!BO466</f>
        <v>14.4</v>
      </c>
      <c r="CC465">
        <f>'Datastream-M'!BP466</f>
        <v>65.8</v>
      </c>
      <c r="CD465" t="str">
        <f>'Datastream-M'!BQ466</f>
        <v>#NA</v>
      </c>
      <c r="CE465" s="1">
        <v>1.1686482572130115</v>
      </c>
      <c r="CF465" s="1">
        <v>-0.2059461513989651</v>
      </c>
      <c r="CH465" t="str">
        <f>'Datastream-M'!BR466</f>
        <v>#NA</v>
      </c>
      <c r="CI465">
        <f>'Datastream-M'!BS466</f>
        <v>95.6</v>
      </c>
      <c r="CJ465">
        <f>'Datastream-M'!BT466</f>
        <v>-29.2</v>
      </c>
      <c r="CK465">
        <f>'Datastream-M'!BU466</f>
        <v>-18.7</v>
      </c>
      <c r="CL465" t="str">
        <f>'Datastream-M'!BV466</f>
        <v>#NA</v>
      </c>
      <c r="CN465">
        <f>'Datastream-M'!BX466</f>
        <v>-11.4</v>
      </c>
      <c r="CO465">
        <f>'Datastream-M'!BY466</f>
        <v>-13.1</v>
      </c>
      <c r="CP465" s="40">
        <f>'Datastream-M'!BZ466</f>
        <v>7.7</v>
      </c>
      <c r="CR465">
        <f>'Datastream-M'!CB466</f>
        <v>31.7</v>
      </c>
      <c r="CS465">
        <f>'Datastream-M'!CC466</f>
        <v>31.8</v>
      </c>
      <c r="CT465">
        <f>'Datastream-M'!CD466</f>
        <v>18.2</v>
      </c>
      <c r="CU465">
        <f>'Datastream-M'!CE466</f>
        <v>38541</v>
      </c>
      <c r="CV465">
        <f>'Datastream-M'!CF466</f>
        <v>2042511</v>
      </c>
      <c r="CX465">
        <f>'Datastream-M'!CG466</f>
        <v>109.4</v>
      </c>
      <c r="CY465">
        <f>'Datastream-M'!CH466</f>
        <v>126.9</v>
      </c>
      <c r="CZ465">
        <f>'Datastream-M'!CI466</f>
        <v>107.1</v>
      </c>
      <c r="DA465">
        <f>'Datastream-M'!CJ466</f>
        <v>102.1</v>
      </c>
      <c r="DB465">
        <f>'Datastream-M'!CK466</f>
        <v>-28.1</v>
      </c>
      <c r="DC465">
        <f>'Datastream-M'!CL466</f>
        <v>-46.8</v>
      </c>
      <c r="DD465">
        <f>'Datastream-M'!CM466</f>
        <v>-29.2</v>
      </c>
      <c r="DE465">
        <f>'Datastream-M'!CN466</f>
        <v>62.5</v>
      </c>
      <c r="DF465">
        <f>'Datastream-M'!CO466</f>
        <v>63.2</v>
      </c>
      <c r="DG465">
        <f>'Datastream-M'!CP466</f>
        <v>81.2</v>
      </c>
      <c r="DH465">
        <f>'Datastream-M'!CQ466</f>
        <v>87.883407593000001</v>
      </c>
      <c r="DI465">
        <f>'Datastream-M'!CR466</f>
        <v>25.53</v>
      </c>
      <c r="DJ465">
        <f>'Datastream-M'!CV466</f>
        <v>8.2799999999999994</v>
      </c>
      <c r="DK465">
        <f>'Datastream-M'!CW466</f>
        <v>5.36</v>
      </c>
      <c r="DL465">
        <f>'Datastream-M'!CX466</f>
        <v>136.5</v>
      </c>
      <c r="DM465">
        <f>'Datastream-M'!CY466</f>
        <v>154.1</v>
      </c>
      <c r="DO465">
        <f>'Datastream-M'!DA466</f>
        <v>-19.5</v>
      </c>
      <c r="DP465">
        <f>'Datastream-M'!DB466</f>
        <v>107.6</v>
      </c>
      <c r="DS465">
        <f>'Datastream-M'!DG466</f>
        <v>80</v>
      </c>
      <c r="DT465">
        <f>'Datastream-M'!DH466</f>
        <v>47</v>
      </c>
      <c r="DU465">
        <f>'Datastream-M'!DI466</f>
        <v>54.1</v>
      </c>
      <c r="DV465">
        <f>'Datastream-M'!DJ466</f>
        <v>114.563274319</v>
      </c>
      <c r="DW465" s="19">
        <f>'[8]weltindexip-usd'!B345</f>
        <v>2.0550299309458997</v>
      </c>
      <c r="DY465">
        <v>0</v>
      </c>
      <c r="EA465" t="str">
        <f>'Datastream-M'!DM466</f>
        <v>#NA</v>
      </c>
      <c r="EB465">
        <f>'Datastream-M'!DN466</f>
        <v>9.8218720000000008</v>
      </c>
      <c r="EF465" s="1">
        <f>'Datastream-M'!DQ466</f>
        <v>74.7</v>
      </c>
    </row>
    <row r="466" spans="1:136">
      <c r="A466" s="3">
        <v>36053</v>
      </c>
      <c r="B466" t="str">
        <f>'Datastream-M'!B467</f>
        <v>#NA</v>
      </c>
      <c r="C466">
        <f>'Datastream-M'!C467</f>
        <v>92.2</v>
      </c>
      <c r="D466">
        <f>'Datastream-M'!D467</f>
        <v>89.8</v>
      </c>
      <c r="E466">
        <f>'Datastream-M'!E467</f>
        <v>94.7</v>
      </c>
      <c r="F466">
        <f>'Datastream-M'!F467</f>
        <v>67.5</v>
      </c>
      <c r="G466">
        <f>'Datastream-M'!G467</f>
        <v>1.1504239999999999</v>
      </c>
      <c r="H466">
        <f>'Datastream-M'!H467</f>
        <v>466.9</v>
      </c>
      <c r="I466">
        <f>'Datastream-M'!I467</f>
        <v>1184.7</v>
      </c>
      <c r="J466">
        <f>'Datastream-M'!J467</f>
        <v>3.4889999999999999</v>
      </c>
      <c r="K466">
        <f>'Datastream-M'!K467</f>
        <v>4.0999999999999996</v>
      </c>
      <c r="L466">
        <f>'Datastream-M'!L467</f>
        <v>4474.5</v>
      </c>
      <c r="M466">
        <f>'Datastream-M'!M467</f>
        <v>302567</v>
      </c>
      <c r="N466">
        <f>'Datastream-M'!N467</f>
        <v>73.900000000000006</v>
      </c>
      <c r="O466">
        <f>'Datastream-M'!O467</f>
        <v>2187</v>
      </c>
      <c r="P466">
        <f>'Datastream-M'!P467</f>
        <v>10.7</v>
      </c>
      <c r="Q466">
        <f>'Datastream-M'!Q467</f>
        <v>11.8</v>
      </c>
      <c r="R466">
        <f>'Datastream-M'!R467</f>
        <v>11.7</v>
      </c>
      <c r="S466" s="1">
        <f>'[2]Deutschland Monatsdaten'!C466</f>
        <v>-5.7909524519283662E-2</v>
      </c>
      <c r="T466" s="1">
        <v>3.2045287121333255</v>
      </c>
      <c r="U466">
        <f>'Datastream-M'!BL467</f>
        <v>39.81</v>
      </c>
      <c r="V466" s="39">
        <f t="shared" si="24"/>
        <v>46.236933797909415</v>
      </c>
      <c r="W466">
        <f>'Datastream-M'!BM467</f>
        <v>33.97</v>
      </c>
      <c r="X466" s="39">
        <f t="shared" si="25"/>
        <v>40.87845968712395</v>
      </c>
      <c r="Y466">
        <f>'Datastream-M'!W467</f>
        <v>-27.8</v>
      </c>
      <c r="Z466">
        <f>'Datastream-M'!X467</f>
        <v>53.2</v>
      </c>
      <c r="AA466" s="42">
        <f>'Datastream-M'!Y467</f>
        <v>0.1</v>
      </c>
      <c r="AB466">
        <f>'Datastream-M'!Z467</f>
        <v>102.1</v>
      </c>
      <c r="AC466">
        <f>'Datastream-M'!AA467</f>
        <v>102.1</v>
      </c>
      <c r="AD466">
        <f>'Datastream-M'!AB467</f>
        <v>102.1</v>
      </c>
      <c r="AE466">
        <f>'Datastream-M'!AC467</f>
        <v>1.1504239999999999</v>
      </c>
      <c r="AF466">
        <f t="shared" si="26"/>
        <v>86.1</v>
      </c>
      <c r="AG466">
        <f t="shared" si="27"/>
        <v>83.1</v>
      </c>
      <c r="AH466">
        <f>'Datastream-M'!AD467</f>
        <v>78.7</v>
      </c>
      <c r="AI466">
        <f>'Datastream-M'!AE467</f>
        <v>-15.8</v>
      </c>
      <c r="AJ466">
        <f>'Datastream-M'!AF467</f>
        <v>104.49574699999999</v>
      </c>
      <c r="AK466">
        <f>'Datastream-M'!AG467</f>
        <v>13.63</v>
      </c>
      <c r="AL466">
        <f>'Datastream-M'!AH467</f>
        <v>78.5</v>
      </c>
      <c r="AM466">
        <f>'Datastream-M'!AI467</f>
        <v>53.2</v>
      </c>
      <c r="AN466">
        <f>'Datastream-M'!AJ467</f>
        <v>11.5</v>
      </c>
      <c r="AO466">
        <f>'Datastream-M'!AK467</f>
        <v>17.899999999999999</v>
      </c>
      <c r="AP466">
        <f>'Datastream-M'!AL467</f>
        <v>0.2</v>
      </c>
      <c r="AQ466" s="2">
        <f>'Datastream-M'!AM467</f>
        <v>80.948700000000002</v>
      </c>
      <c r="AR466" s="2">
        <f>'Datastream-M'!AN467</f>
        <v>99.8215</v>
      </c>
      <c r="AS466">
        <f>'Datastream-M'!AO467</f>
        <v>21.4</v>
      </c>
      <c r="AT466">
        <f>'Datastream-M'!AP467</f>
        <v>94.1</v>
      </c>
      <c r="AU466">
        <f>'Datastream-M'!AQ467</f>
        <v>84.4</v>
      </c>
      <c r="AV466" s="19">
        <f>'[5]Deutschland Monatsdaten'!K466</f>
        <v>10.247660244126829</v>
      </c>
      <c r="AW466" s="1">
        <f>'[5]Deutschland Monatsdaten'!J466</f>
        <v>0.686151236493727</v>
      </c>
      <c r="AX466">
        <f>'Datastream-M'!AR467</f>
        <v>22.8</v>
      </c>
      <c r="AY466">
        <f>'Datastream-M'!AS467</f>
        <v>-7.1</v>
      </c>
      <c r="AZ466">
        <f>'Datastream-M'!AT467</f>
        <v>107.8</v>
      </c>
      <c r="BA466">
        <v>1896051.8</v>
      </c>
      <c r="BB466">
        <v>8573921.6999999993</v>
      </c>
      <c r="BC466">
        <v>9637290</v>
      </c>
      <c r="BD466">
        <v>1157347.5</v>
      </c>
      <c r="BE466">
        <f>'Datastream-M'!AU467</f>
        <v>98.99</v>
      </c>
      <c r="BF466">
        <f>'Datastream-M'!AV467</f>
        <v>82.2</v>
      </c>
      <c r="BG466">
        <f>'Datastream-M'!AW467</f>
        <v>98.8</v>
      </c>
      <c r="BH466" s="1">
        <f>'Datastream-M'!AX467</f>
        <v>28</v>
      </c>
      <c r="BI466" s="1">
        <f>'Datastream-M'!AY467</f>
        <v>32.799999999999997</v>
      </c>
      <c r="BJ466" s="1">
        <f>'Datastream-M'!AZ467</f>
        <v>57.7</v>
      </c>
      <c r="BK466">
        <f>'Datastream-M'!BA467</f>
        <v>64.900000000000006</v>
      </c>
      <c r="BL466">
        <f>'Datastream-M'!BB467</f>
        <v>52.7</v>
      </c>
      <c r="BM466" s="26">
        <f>'Datastream-M'!BC467</f>
        <v>86</v>
      </c>
      <c r="BN466" s="26">
        <f>'Datastream-M'!BD467</f>
        <v>101.9</v>
      </c>
      <c r="BO466">
        <f>'Datastream-M'!AV466</f>
        <v>83.1</v>
      </c>
      <c r="BP466" s="38">
        <f t="shared" si="28"/>
        <v>86.1</v>
      </c>
      <c r="BQ466" s="30">
        <f t="shared" si="29"/>
        <v>11.847805678601977</v>
      </c>
      <c r="BR466" s="40">
        <f>'Datastream-M'!BJ467</f>
        <v>101.00700000000001</v>
      </c>
      <c r="BS466" s="32" t="str">
        <f>'Datastream-M'!BF467</f>
        <v>#NA</v>
      </c>
      <c r="BT466">
        <f>'Datastream-M'!BE467</f>
        <v>0.1</v>
      </c>
      <c r="BU466" s="40">
        <f>'Datastream-M'!CS467</f>
        <v>100.6</v>
      </c>
      <c r="BV466" s="40">
        <f>'Datastream-M'!CT467</f>
        <v>104</v>
      </c>
      <c r="BW466" s="40">
        <f>'Datastream-M'!CU467</f>
        <v>100.78019999999999</v>
      </c>
      <c r="BX466" s="41">
        <f>'Datastream-M'!BG467</f>
        <v>9.76</v>
      </c>
      <c r="BY466" s="41">
        <f>'Datastream-M'!BH467</f>
        <v>6.28</v>
      </c>
      <c r="BZ466" s="40">
        <f>'Datastream-M'!BI467</f>
        <v>101.7</v>
      </c>
      <c r="CA466">
        <f>'Datastream-M'!BN467</f>
        <v>-7.7</v>
      </c>
      <c r="CB466">
        <f>'Datastream-M'!BO467</f>
        <v>7.6</v>
      </c>
      <c r="CC466">
        <f>'Datastream-M'!BP467</f>
        <v>64.8</v>
      </c>
      <c r="CD466" t="str">
        <f>'Datastream-M'!BQ467</f>
        <v>#NA</v>
      </c>
      <c r="CE466" s="1">
        <v>1.551829387439579</v>
      </c>
      <c r="CF466" s="1">
        <v>0.42912301424085431</v>
      </c>
      <c r="CH466" t="str">
        <f>'Datastream-M'!BR467</f>
        <v>#NA</v>
      </c>
      <c r="CI466">
        <f>'Datastream-M'!BS467</f>
        <v>95.6</v>
      </c>
      <c r="CJ466">
        <f>'Datastream-M'!BT467</f>
        <v>-30.5</v>
      </c>
      <c r="CK466">
        <f>'Datastream-M'!BU467</f>
        <v>-19.5</v>
      </c>
      <c r="CL466" t="str">
        <f>'Datastream-M'!BV467</f>
        <v>#NA</v>
      </c>
      <c r="CN466">
        <f>'Datastream-M'!BX467</f>
        <v>-14.6</v>
      </c>
      <c r="CO466">
        <f>'Datastream-M'!BY467</f>
        <v>-15.7</v>
      </c>
      <c r="CP466" s="40">
        <f>'Datastream-M'!BZ467</f>
        <v>3.7</v>
      </c>
      <c r="CR466">
        <f>'Datastream-M'!CB467</f>
        <v>24.6</v>
      </c>
      <c r="CS466">
        <f>'Datastream-M'!CC467</f>
        <v>40.4</v>
      </c>
      <c r="CT466">
        <f>'Datastream-M'!CD467</f>
        <v>25.8</v>
      </c>
      <c r="CU466">
        <f>'Datastream-M'!CE467</f>
        <v>38612</v>
      </c>
      <c r="CV466">
        <f>'Datastream-M'!CF467</f>
        <v>2056548</v>
      </c>
      <c r="CX466">
        <f>'Datastream-M'!CG467</f>
        <v>115.9</v>
      </c>
      <c r="CY466">
        <f>'Datastream-M'!CH467</f>
        <v>128.4</v>
      </c>
      <c r="CZ466">
        <f>'Datastream-M'!CI467</f>
        <v>116.4</v>
      </c>
      <c r="DA466">
        <f>'Datastream-M'!CJ467</f>
        <v>108.9</v>
      </c>
      <c r="DB466">
        <f>'Datastream-M'!CK467</f>
        <v>-29.3</v>
      </c>
      <c r="DC466">
        <f>'Datastream-M'!CL467</f>
        <v>-46.5</v>
      </c>
      <c r="DD466">
        <f>'Datastream-M'!CM467</f>
        <v>-30.5</v>
      </c>
      <c r="DE466">
        <f>'Datastream-M'!CN467</f>
        <v>61.9</v>
      </c>
      <c r="DF466">
        <f>'Datastream-M'!CO467</f>
        <v>62.2</v>
      </c>
      <c r="DG466">
        <f>'Datastream-M'!CP467</f>
        <v>82.5</v>
      </c>
      <c r="DH466">
        <f>'Datastream-M'!CQ467</f>
        <v>155.457199097</v>
      </c>
      <c r="DI466">
        <f>'Datastream-M'!CR467</f>
        <v>45.63</v>
      </c>
      <c r="DJ466">
        <f>'Datastream-M'!CV467</f>
        <v>8.11</v>
      </c>
      <c r="DK466">
        <f>'Datastream-M'!CW467</f>
        <v>5.32</v>
      </c>
      <c r="DL466">
        <f>'Datastream-M'!CX467</f>
        <v>144.69999999999999</v>
      </c>
      <c r="DM466">
        <f>'Datastream-M'!CY467</f>
        <v>156</v>
      </c>
      <c r="DO466">
        <f>'Datastream-M'!DA467</f>
        <v>-20.2</v>
      </c>
      <c r="DP466">
        <f>'Datastream-M'!DB467</f>
        <v>105.1</v>
      </c>
      <c r="DS466">
        <f>'Datastream-M'!DG467</f>
        <v>85.1</v>
      </c>
      <c r="DT466">
        <f>'Datastream-M'!DH467</f>
        <v>49.8</v>
      </c>
      <c r="DU466">
        <f>'Datastream-M'!DI467</f>
        <v>52.5</v>
      </c>
      <c r="DV466">
        <f>'Datastream-M'!DJ467</f>
        <v>142.27057000900001</v>
      </c>
      <c r="DW466" s="19">
        <f>'[8]weltindexip-usd'!B346</f>
        <v>2.0615102784727171</v>
      </c>
      <c r="DY466">
        <v>0</v>
      </c>
      <c r="EA466" t="str">
        <f>'Datastream-M'!DM467</f>
        <v>#NA</v>
      </c>
      <c r="EB466">
        <f>'Datastream-M'!DN467</f>
        <v>10.233988999999999</v>
      </c>
      <c r="EF466" s="1">
        <f>'Datastream-M'!DQ467</f>
        <v>74.2</v>
      </c>
    </row>
    <row r="467" spans="1:136">
      <c r="A467" s="3">
        <v>36083</v>
      </c>
      <c r="B467" t="str">
        <f>'Datastream-M'!B468</f>
        <v>#NA</v>
      </c>
      <c r="C467">
        <f>'Datastream-M'!C468</f>
        <v>90.6</v>
      </c>
      <c r="D467">
        <f>'Datastream-M'!D468</f>
        <v>87.5</v>
      </c>
      <c r="E467">
        <f>'Datastream-M'!E468</f>
        <v>93.7</v>
      </c>
      <c r="F467">
        <f>'Datastream-M'!F468</f>
        <v>65</v>
      </c>
      <c r="G467">
        <f>'Datastream-M'!G468</f>
        <v>1.1934929999999999</v>
      </c>
      <c r="H467">
        <f>'Datastream-M'!H468</f>
        <v>474.9</v>
      </c>
      <c r="I467">
        <f>'Datastream-M'!I468</f>
        <v>1193.4000000000001</v>
      </c>
      <c r="J467">
        <f>'Datastream-M'!J468</f>
        <v>3.5670000000000002</v>
      </c>
      <c r="K467">
        <f>'Datastream-M'!K468</f>
        <v>4.0999999999999996</v>
      </c>
      <c r="L467">
        <f>'Datastream-M'!L468</f>
        <v>4671.1000000000004</v>
      </c>
      <c r="M467">
        <f>'Datastream-M'!M468</f>
        <v>327296</v>
      </c>
      <c r="N467">
        <f>'Datastream-M'!N468</f>
        <v>74.400000000000006</v>
      </c>
      <c r="O467">
        <f>'Datastream-M'!O468</f>
        <v>2164</v>
      </c>
      <c r="P467">
        <f>'Datastream-M'!P468</f>
        <v>10.6</v>
      </c>
      <c r="Q467">
        <f>'Datastream-M'!Q468</f>
        <v>6.8</v>
      </c>
      <c r="R467">
        <f>'Datastream-M'!R468</f>
        <v>17.8</v>
      </c>
      <c r="S467" s="1">
        <f>'[2]Deutschland Monatsdaten'!C467</f>
        <v>-0.61551473321368322</v>
      </c>
      <c r="T467" s="1">
        <v>3.2078531296307622</v>
      </c>
      <c r="U467">
        <f>'Datastream-M'!BL468</f>
        <v>40.229999999999997</v>
      </c>
      <c r="V467" s="39">
        <f t="shared" si="24"/>
        <v>46.779069767441854</v>
      </c>
      <c r="W467">
        <f>'Datastream-M'!BM468</f>
        <v>34.74</v>
      </c>
      <c r="X467" s="39">
        <f t="shared" si="25"/>
        <v>42.262773722627742</v>
      </c>
      <c r="Y467">
        <f>'Datastream-M'!W468</f>
        <v>-32.9</v>
      </c>
      <c r="Z467">
        <f>'Datastream-M'!X468</f>
        <v>51</v>
      </c>
      <c r="AA467" s="42">
        <f>'Datastream-M'!Y468</f>
        <v>-3.6</v>
      </c>
      <c r="AB467">
        <f>'Datastream-M'!Z468</f>
        <v>102.7</v>
      </c>
      <c r="AC467">
        <f>'Datastream-M'!AA468</f>
        <v>102.8</v>
      </c>
      <c r="AD467">
        <f>'Datastream-M'!AB468</f>
        <v>103</v>
      </c>
      <c r="AE467">
        <f>'Datastream-M'!AC468</f>
        <v>1.1934929999999999</v>
      </c>
      <c r="AF467">
        <f t="shared" si="26"/>
        <v>86.000000000000014</v>
      </c>
      <c r="AG467">
        <f t="shared" si="27"/>
        <v>82.199999999999989</v>
      </c>
      <c r="AH467">
        <f>'Datastream-M'!AD468</f>
        <v>79.099999999999994</v>
      </c>
      <c r="AI467">
        <f>'Datastream-M'!AE468</f>
        <v>-19.2</v>
      </c>
      <c r="AJ467">
        <f>'Datastream-M'!AF468</f>
        <v>105.159705</v>
      </c>
      <c r="AK467">
        <f>'Datastream-M'!AG468</f>
        <v>12.9</v>
      </c>
      <c r="AL467">
        <f>'Datastream-M'!AH468</f>
        <v>78.599999999999994</v>
      </c>
      <c r="AM467">
        <f>'Datastream-M'!AI468</f>
        <v>51</v>
      </c>
      <c r="AN467">
        <f>'Datastream-M'!AJ468</f>
        <v>10.1</v>
      </c>
      <c r="AO467">
        <f>'Datastream-M'!AK468</f>
        <v>20.399999999999999</v>
      </c>
      <c r="AP467">
        <f>'Datastream-M'!AL468</f>
        <v>-8.8000000000000007</v>
      </c>
      <c r="AQ467" s="2">
        <f>'Datastream-M'!AM468</f>
        <v>80.873699999999999</v>
      </c>
      <c r="AR467" s="2">
        <f>'Datastream-M'!AN468</f>
        <v>99.586500000000001</v>
      </c>
      <c r="AS467">
        <f>'Datastream-M'!AO468</f>
        <v>34.1</v>
      </c>
      <c r="AT467">
        <f>'Datastream-M'!AP468</f>
        <v>77</v>
      </c>
      <c r="AU467">
        <f>'Datastream-M'!AQ468</f>
        <v>84.7</v>
      </c>
      <c r="AV467" s="19">
        <f>'[5]Deutschland Monatsdaten'!K467</f>
        <v>10.27966858907843</v>
      </c>
      <c r="AW467" s="1">
        <f>'[5]Deutschland Monatsdaten'!J467</f>
        <v>0.37571656550397692</v>
      </c>
      <c r="AX467">
        <f>'Datastream-M'!AR468</f>
        <v>-6.2</v>
      </c>
      <c r="AY467">
        <f>'Datastream-M'!AS468</f>
        <v>-5.0999999999999996</v>
      </c>
      <c r="AZ467">
        <f>'Datastream-M'!AT468</f>
        <v>105.9</v>
      </c>
      <c r="BA467">
        <v>2024620.8</v>
      </c>
      <c r="BB467">
        <v>8678448</v>
      </c>
      <c r="BC467">
        <v>9772871.3000000007</v>
      </c>
      <c r="BD467">
        <v>548418.82999999996</v>
      </c>
      <c r="BE467">
        <f>'Datastream-M'!AU468</f>
        <v>99.89</v>
      </c>
      <c r="BF467">
        <f>'Datastream-M'!AV468</f>
        <v>81.599999999999994</v>
      </c>
      <c r="BG467">
        <f>'Datastream-M'!AW468</f>
        <v>96.9</v>
      </c>
      <c r="BH467" s="1">
        <f>'Datastream-M'!AX468</f>
        <v>27.2</v>
      </c>
      <c r="BI467" s="1">
        <f>'Datastream-M'!AY468</f>
        <v>32.1</v>
      </c>
      <c r="BJ467" s="1">
        <f>'Datastream-M'!AZ468</f>
        <v>57.3</v>
      </c>
      <c r="BK467">
        <f>'Datastream-M'!BA468</f>
        <v>65.900000000000006</v>
      </c>
      <c r="BL467">
        <f>'Datastream-M'!BB468</f>
        <v>51.3</v>
      </c>
      <c r="BM467" s="26">
        <f>'Datastream-M'!BC468</f>
        <v>85.7</v>
      </c>
      <c r="BN467" s="26">
        <f>'Datastream-M'!BD468</f>
        <v>101.3</v>
      </c>
      <c r="BO467">
        <f>'Datastream-M'!AV467</f>
        <v>82.2</v>
      </c>
      <c r="BP467" s="38">
        <f t="shared" si="28"/>
        <v>86</v>
      </c>
      <c r="BQ467" s="30">
        <f t="shared" si="29"/>
        <v>10.808609686022457</v>
      </c>
      <c r="BR467" s="40">
        <f>'Datastream-M'!BJ468</f>
        <v>103.3043</v>
      </c>
      <c r="BS467" s="32" t="str">
        <f>'Datastream-M'!BF468</f>
        <v>#NA</v>
      </c>
      <c r="BT467">
        <f>'Datastream-M'!BE468</f>
        <v>-2.2000000000000002</v>
      </c>
      <c r="BU467" s="40">
        <f>'Datastream-M'!CS468</f>
        <v>100.7</v>
      </c>
      <c r="BV467" s="40">
        <f>'Datastream-M'!CT468</f>
        <v>105.3</v>
      </c>
      <c r="BW467" s="40">
        <f>'Datastream-M'!CU468</f>
        <v>103.1692</v>
      </c>
      <c r="BX467" s="41">
        <f>'Datastream-M'!BG468</f>
        <v>9.66</v>
      </c>
      <c r="BY467" s="41">
        <f>'Datastream-M'!BH468</f>
        <v>5.88</v>
      </c>
      <c r="BZ467" s="40">
        <f>'Datastream-M'!BI468</f>
        <v>100.3</v>
      </c>
      <c r="CA467">
        <f>'Datastream-M'!BN468</f>
        <v>-2.2000000000000002</v>
      </c>
      <c r="CB467">
        <f>'Datastream-M'!BO468</f>
        <v>7.6</v>
      </c>
      <c r="CC467">
        <f>'Datastream-M'!BP468</f>
        <v>66.7</v>
      </c>
      <c r="CD467" t="str">
        <f>'Datastream-M'!BQ468</f>
        <v>#NA</v>
      </c>
      <c r="CE467" s="1">
        <v>0.69345374557982531</v>
      </c>
      <c r="CF467" s="1">
        <v>0.8578881333467685</v>
      </c>
      <c r="CH467" t="str">
        <f>'Datastream-M'!BR468</f>
        <v>#NA</v>
      </c>
      <c r="CI467">
        <f>'Datastream-M'!BS468</f>
        <v>96</v>
      </c>
      <c r="CJ467">
        <f>'Datastream-M'!BT468</f>
        <v>-28.7</v>
      </c>
      <c r="CK467">
        <f>'Datastream-M'!BU468</f>
        <v>-16.8</v>
      </c>
      <c r="CL467" t="str">
        <f>'Datastream-M'!BV468</f>
        <v>#NA</v>
      </c>
      <c r="CN467">
        <f>'Datastream-M'!BX468</f>
        <v>-19.899999999999999</v>
      </c>
      <c r="CO467">
        <f>'Datastream-M'!BY468</f>
        <v>-19</v>
      </c>
      <c r="CP467" s="40">
        <f>'Datastream-M'!BZ468</f>
        <v>-0.4</v>
      </c>
      <c r="CR467">
        <f>'Datastream-M'!CB468</f>
        <v>49.3</v>
      </c>
      <c r="CS467">
        <f>'Datastream-M'!CC468</f>
        <v>46.9</v>
      </c>
      <c r="CT467">
        <f>'Datastream-M'!CD468</f>
        <v>23.1</v>
      </c>
      <c r="CU467">
        <f>'Datastream-M'!CE468</f>
        <v>38678</v>
      </c>
      <c r="CV467">
        <f>'Datastream-M'!CF468</f>
        <v>2066342</v>
      </c>
      <c r="CX467">
        <f>'Datastream-M'!CG468</f>
        <v>109.3</v>
      </c>
      <c r="CY467">
        <f>'Datastream-M'!CH468</f>
        <v>121.9</v>
      </c>
      <c r="CZ467">
        <f>'Datastream-M'!CI468</f>
        <v>99.3</v>
      </c>
      <c r="DA467">
        <f>'Datastream-M'!CJ468</f>
        <v>111.5</v>
      </c>
      <c r="DB467">
        <f>'Datastream-M'!CK468</f>
        <v>-29.1</v>
      </c>
      <c r="DC467">
        <f>'Datastream-M'!CL468</f>
        <v>-44.6</v>
      </c>
      <c r="DD467">
        <f>'Datastream-M'!CM468</f>
        <v>-28.7</v>
      </c>
      <c r="DE467">
        <f>'Datastream-M'!CN468</f>
        <v>64.400000000000006</v>
      </c>
      <c r="DF467">
        <f>'Datastream-M'!CO468</f>
        <v>66.599999999999994</v>
      </c>
      <c r="DG467">
        <f>'Datastream-M'!CP468</f>
        <v>81.5</v>
      </c>
      <c r="DH467">
        <f>'Datastream-M'!CQ468</f>
        <v>77.707427979000002</v>
      </c>
      <c r="DI467">
        <f>'Datastream-M'!CR468</f>
        <v>54.01</v>
      </c>
      <c r="DJ467">
        <f>'Datastream-M'!CV468</f>
        <v>8.02</v>
      </c>
      <c r="DK467">
        <f>'Datastream-M'!CW468</f>
        <v>5.1100000000000003</v>
      </c>
      <c r="DL467">
        <f>'Datastream-M'!CX468</f>
        <v>136.6</v>
      </c>
      <c r="DM467">
        <f>'Datastream-M'!CY468</f>
        <v>148.4</v>
      </c>
      <c r="DO467">
        <f>'Datastream-M'!DA468</f>
        <v>-20.8</v>
      </c>
      <c r="DP467">
        <f>'Datastream-M'!DB468</f>
        <v>103.2</v>
      </c>
      <c r="DS467">
        <f>'Datastream-M'!DG468</f>
        <v>80.3</v>
      </c>
      <c r="DT467">
        <f>'Datastream-M'!DH468</f>
        <v>48.3</v>
      </c>
      <c r="DU467">
        <f>'Datastream-M'!DI468</f>
        <v>53.1</v>
      </c>
      <c r="DV467">
        <f>'Datastream-M'!DJ468</f>
        <v>117.84673127400001</v>
      </c>
      <c r="DW467" s="19">
        <f>'[8]weltindexip-usd'!B347</f>
        <v>2.0674802244949859</v>
      </c>
      <c r="DY467">
        <v>0</v>
      </c>
      <c r="EA467" t="str">
        <f>'Datastream-M'!DM468</f>
        <v>#NA</v>
      </c>
      <c r="EB467">
        <f>'Datastream-M'!DN468</f>
        <v>10.868625</v>
      </c>
      <c r="EF467" s="1">
        <f>'Datastream-M'!DQ468</f>
        <v>74.7</v>
      </c>
    </row>
    <row r="468" spans="1:136">
      <c r="A468" s="3">
        <v>36114</v>
      </c>
      <c r="B468" t="str">
        <f>'Datastream-M'!B469</f>
        <v>#NA</v>
      </c>
      <c r="C468">
        <f>'Datastream-M'!C469</f>
        <v>91.2</v>
      </c>
      <c r="D468">
        <f>'Datastream-M'!D469</f>
        <v>88.7</v>
      </c>
      <c r="E468">
        <f>'Datastream-M'!E469</f>
        <v>93.8</v>
      </c>
      <c r="F468">
        <f>'Datastream-M'!F469</f>
        <v>64.400000000000006</v>
      </c>
      <c r="G468">
        <f>'Datastream-M'!G469</f>
        <v>1.1629609999999999</v>
      </c>
      <c r="H468">
        <f>'Datastream-M'!H469</f>
        <v>501.4</v>
      </c>
      <c r="I468">
        <f>'Datastream-M'!I469</f>
        <v>1202.5</v>
      </c>
      <c r="J468">
        <f>'Datastream-M'!J469</f>
        <v>3.6339999999999999</v>
      </c>
      <c r="K468">
        <f>'Datastream-M'!K469</f>
        <v>4.0999999999999996</v>
      </c>
      <c r="L468">
        <f>'Datastream-M'!L469</f>
        <v>5022.7</v>
      </c>
      <c r="M468">
        <f>'Datastream-M'!M469</f>
        <v>297152</v>
      </c>
      <c r="N468">
        <f>'Datastream-M'!N469</f>
        <v>73.3</v>
      </c>
      <c r="O468">
        <f>'Datastream-M'!O469</f>
        <v>2051</v>
      </c>
      <c r="P468">
        <f>'Datastream-M'!P469</f>
        <v>10.6</v>
      </c>
      <c r="Q468">
        <f>'Datastream-M'!Q469</f>
        <v>7</v>
      </c>
      <c r="R468">
        <f>'Datastream-M'!R469</f>
        <v>20.100000000000001</v>
      </c>
      <c r="S468" s="1">
        <f>'[2]Deutschland Monatsdaten'!C468</f>
        <v>-0.6108773696722184</v>
      </c>
      <c r="T468" s="1">
        <v>3.2043742663647747</v>
      </c>
      <c r="U468">
        <f>'Datastream-M'!BL469</f>
        <v>39.97</v>
      </c>
      <c r="V468" s="39">
        <f t="shared" si="24"/>
        <v>46.639439906651106</v>
      </c>
      <c r="W468">
        <f>'Datastream-M'!BM469</f>
        <v>33.01</v>
      </c>
      <c r="X468" s="39">
        <f t="shared" si="25"/>
        <v>40.453431372549019</v>
      </c>
      <c r="Y468">
        <f>'Datastream-M'!W469</f>
        <v>-33.700000000000003</v>
      </c>
      <c r="Z468">
        <f>'Datastream-M'!X469</f>
        <v>49.5</v>
      </c>
      <c r="AA468" s="42">
        <f>'Datastream-M'!Y469</f>
        <v>-0.1</v>
      </c>
      <c r="AB468">
        <f>'Datastream-M'!Z469</f>
        <v>101.9</v>
      </c>
      <c r="AC468">
        <f>'Datastream-M'!AA469</f>
        <v>101.8</v>
      </c>
      <c r="AD468">
        <f>'Datastream-M'!AB469</f>
        <v>101.5</v>
      </c>
      <c r="AE468">
        <f>'Datastream-M'!AC469</f>
        <v>1.1629609999999999</v>
      </c>
      <c r="AF468">
        <f t="shared" si="26"/>
        <v>85.7</v>
      </c>
      <c r="AG468">
        <f t="shared" si="27"/>
        <v>81.599999999999994</v>
      </c>
      <c r="AH468">
        <f>'Datastream-M'!AD469</f>
        <v>78</v>
      </c>
      <c r="AI468">
        <f>'Datastream-M'!AE469</f>
        <v>-21</v>
      </c>
      <c r="AJ468">
        <f>'Datastream-M'!AF469</f>
        <v>105.418719</v>
      </c>
      <c r="AK468">
        <f>'Datastream-M'!AG469</f>
        <v>11.44</v>
      </c>
      <c r="AL468">
        <f>'Datastream-M'!AH469</f>
        <v>78.599999999999994</v>
      </c>
      <c r="AM468">
        <f>'Datastream-M'!AI469</f>
        <v>49.5</v>
      </c>
      <c r="AN468">
        <f>'Datastream-M'!AJ469</f>
        <v>9.9</v>
      </c>
      <c r="AO468">
        <f>'Datastream-M'!AK469</f>
        <v>22.7</v>
      </c>
      <c r="AP468">
        <f>'Datastream-M'!AL469</f>
        <v>-10.1</v>
      </c>
      <c r="AQ468" s="2">
        <f>'Datastream-M'!AM469</f>
        <v>80.857799999999997</v>
      </c>
      <c r="AR468" s="2">
        <f>'Datastream-M'!AN469</f>
        <v>99.424800000000005</v>
      </c>
      <c r="AS468">
        <f>'Datastream-M'!AO469</f>
        <v>48.2</v>
      </c>
      <c r="AT468">
        <f>'Datastream-M'!AP469</f>
        <v>51.7</v>
      </c>
      <c r="AU468">
        <f>'Datastream-M'!AQ469</f>
        <v>85.4</v>
      </c>
      <c r="AV468" s="19">
        <f>'[5]Deutschland Monatsdaten'!K468</f>
        <v>10.307553005171684</v>
      </c>
      <c r="AW468" s="1">
        <f>'[5]Deutschland Monatsdaten'!J468</f>
        <v>0.52838655999097783</v>
      </c>
      <c r="AX468">
        <f>'Datastream-M'!AR469</f>
        <v>-17.899999999999999</v>
      </c>
      <c r="AY468">
        <f>'Datastream-M'!AS469</f>
        <v>-4</v>
      </c>
      <c r="AZ468">
        <f>'Datastream-M'!AT469</f>
        <v>106</v>
      </c>
      <c r="BA468">
        <v>2079312.1</v>
      </c>
      <c r="BB468">
        <v>9605304.9000000004</v>
      </c>
      <c r="BC468">
        <v>9816852</v>
      </c>
      <c r="BD468">
        <v>546244.81999999995</v>
      </c>
      <c r="BE468">
        <f>'Datastream-M'!AU469</f>
        <v>98.66</v>
      </c>
      <c r="BF468">
        <f>'Datastream-M'!AV469</f>
        <v>81.5</v>
      </c>
      <c r="BG468">
        <f>'Datastream-M'!AW469</f>
        <v>97.3</v>
      </c>
      <c r="BH468" s="1">
        <f>'Datastream-M'!AX469</f>
        <v>24.8</v>
      </c>
      <c r="BI468" s="1">
        <f>'Datastream-M'!AY469</f>
        <v>30.2</v>
      </c>
      <c r="BJ468" s="1">
        <f>'Datastream-M'!AZ469</f>
        <v>57.9</v>
      </c>
      <c r="BK468">
        <f>'Datastream-M'!BA469</f>
        <v>67.599999999999994</v>
      </c>
      <c r="BL468">
        <f>'Datastream-M'!BB469</f>
        <v>51.2</v>
      </c>
      <c r="BM468" s="26">
        <f>'Datastream-M'!BC469</f>
        <v>85.7</v>
      </c>
      <c r="BN468" s="26">
        <f>'Datastream-M'!BD469</f>
        <v>101.1</v>
      </c>
      <c r="BO468">
        <f>'Datastream-M'!AV468</f>
        <v>81.599999999999994</v>
      </c>
      <c r="BP468" s="38">
        <f t="shared" si="28"/>
        <v>85.7</v>
      </c>
      <c r="BQ468" s="30">
        <f t="shared" si="29"/>
        <v>9.8369592789440059</v>
      </c>
      <c r="BR468" s="40">
        <f>'Datastream-M'!BJ469</f>
        <v>101.116</v>
      </c>
      <c r="BS468" s="32" t="str">
        <f>'Datastream-M'!BF469</f>
        <v>#NA</v>
      </c>
      <c r="BT468">
        <f>'Datastream-M'!BE469</f>
        <v>-1.5</v>
      </c>
      <c r="BU468" s="40">
        <f>'Datastream-M'!CS469</f>
        <v>100.6</v>
      </c>
      <c r="BV468" s="40">
        <f>'Datastream-M'!CT469</f>
        <v>103.6</v>
      </c>
      <c r="BW468" s="40">
        <f>'Datastream-M'!CU469</f>
        <v>101.0026</v>
      </c>
      <c r="BX468" s="41">
        <f>'Datastream-M'!BG469</f>
        <v>9.32</v>
      </c>
      <c r="BY468" s="41">
        <f>'Datastream-M'!BH469</f>
        <v>5.99</v>
      </c>
      <c r="BZ468" s="40">
        <f>'Datastream-M'!BI469</f>
        <v>99</v>
      </c>
      <c r="CA468">
        <f>'Datastream-M'!BN469</f>
        <v>-8</v>
      </c>
      <c r="CB468">
        <f>'Datastream-M'!BO469</f>
        <v>6.9</v>
      </c>
      <c r="CC468">
        <f>'Datastream-M'!BP469</f>
        <v>65.5</v>
      </c>
      <c r="CD468" t="str">
        <f>'Datastream-M'!BQ469</f>
        <v>#NA</v>
      </c>
      <c r="CE468" s="1">
        <v>0.5410569168817313</v>
      </c>
      <c r="CF468" s="1">
        <v>0.1776058252687909</v>
      </c>
      <c r="CH468" t="str">
        <f>'Datastream-M'!BR469</f>
        <v>#NA</v>
      </c>
      <c r="CI468">
        <f>'Datastream-M'!BS469</f>
        <v>98.3</v>
      </c>
      <c r="CJ468">
        <f>'Datastream-M'!BT469</f>
        <v>-26.7</v>
      </c>
      <c r="CK468">
        <f>'Datastream-M'!BU469</f>
        <v>-16.399999999999999</v>
      </c>
      <c r="CL468" t="str">
        <f>'Datastream-M'!BV469</f>
        <v>#NA</v>
      </c>
      <c r="CN468">
        <f>'Datastream-M'!BX469</f>
        <v>-14.5</v>
      </c>
      <c r="CO468">
        <f>'Datastream-M'!BY469</f>
        <v>-16.399999999999999</v>
      </c>
      <c r="CP468" s="40">
        <f>'Datastream-M'!BZ469</f>
        <v>-0.8</v>
      </c>
      <c r="CR468">
        <f>'Datastream-M'!CB469</f>
        <v>45.7</v>
      </c>
      <c r="CS468">
        <f>'Datastream-M'!CC469</f>
        <v>36.4</v>
      </c>
      <c r="CT468">
        <f>'Datastream-M'!CD469</f>
        <v>29.2</v>
      </c>
      <c r="CU468">
        <f>'Datastream-M'!CE469</f>
        <v>38691</v>
      </c>
      <c r="CV468">
        <f>'Datastream-M'!CF469</f>
        <v>2084853</v>
      </c>
      <c r="CX468">
        <f>'Datastream-M'!CG469</f>
        <v>112.4</v>
      </c>
      <c r="CY468">
        <f>'Datastream-M'!CH469</f>
        <v>123</v>
      </c>
      <c r="CZ468">
        <f>'Datastream-M'!CI469</f>
        <v>115.1</v>
      </c>
      <c r="DA468">
        <f>'Datastream-M'!CJ469</f>
        <v>104.6</v>
      </c>
      <c r="DB468">
        <f>'Datastream-M'!CK469</f>
        <v>-26.8</v>
      </c>
      <c r="DC468">
        <f>'Datastream-M'!CL469</f>
        <v>-42</v>
      </c>
      <c r="DD468">
        <f>'Datastream-M'!CM469</f>
        <v>-26.7</v>
      </c>
      <c r="DE468">
        <f>'Datastream-M'!CN469</f>
        <v>61.2</v>
      </c>
      <c r="DF468">
        <f>'Datastream-M'!CO469</f>
        <v>62.3</v>
      </c>
      <c r="DG468">
        <f>'Datastream-M'!CP469</f>
        <v>82.9</v>
      </c>
      <c r="DH468">
        <f>'Datastream-M'!CQ469</f>
        <v>127.060058594</v>
      </c>
      <c r="DI468">
        <f>'Datastream-M'!CR469</f>
        <v>39.9</v>
      </c>
      <c r="DJ468">
        <f>'Datastream-M'!CV469</f>
        <v>7.84</v>
      </c>
      <c r="DK468">
        <f>'Datastream-M'!CW469</f>
        <v>4.92</v>
      </c>
      <c r="DL468">
        <f>'Datastream-M'!CX469</f>
        <v>140.6</v>
      </c>
      <c r="DM468">
        <f>'Datastream-M'!CY469</f>
        <v>149.80000000000001</v>
      </c>
      <c r="DO468">
        <f>'Datastream-M'!DA469</f>
        <v>-24.1</v>
      </c>
      <c r="DP468">
        <f>'Datastream-M'!DB469</f>
        <v>103.7</v>
      </c>
      <c r="DS468">
        <f>'Datastream-M'!DG469</f>
        <v>81.8</v>
      </c>
      <c r="DT468">
        <f>'Datastream-M'!DH469</f>
        <v>45.3</v>
      </c>
      <c r="DU468">
        <f>'Datastream-M'!DI469</f>
        <v>51.6</v>
      </c>
      <c r="DV468">
        <f>'Datastream-M'!DJ469</f>
        <v>96.137759841000005</v>
      </c>
      <c r="DW468" s="19">
        <f>'[8]weltindexip-usd'!B348</f>
        <v>2.0645791210754485</v>
      </c>
      <c r="DY468">
        <v>0</v>
      </c>
      <c r="EA468" t="str">
        <f>'Datastream-M'!DM469</f>
        <v>#NA</v>
      </c>
      <c r="EB468">
        <f>'Datastream-M'!DN469</f>
        <v>11.395937</v>
      </c>
      <c r="EF468" s="1">
        <f>'Datastream-M'!DQ469</f>
        <v>73.7</v>
      </c>
    </row>
    <row r="469" spans="1:136">
      <c r="A469" s="3">
        <v>36144</v>
      </c>
      <c r="B469" t="str">
        <f>'Datastream-M'!B470</f>
        <v>#NA</v>
      </c>
      <c r="C469">
        <f>'Datastream-M'!C470</f>
        <v>91</v>
      </c>
      <c r="D469">
        <f>'Datastream-M'!D470</f>
        <v>88.2</v>
      </c>
      <c r="E469">
        <f>'Datastream-M'!E470</f>
        <v>93.8</v>
      </c>
      <c r="F469">
        <f>'Datastream-M'!F470</f>
        <v>66.3</v>
      </c>
      <c r="G469">
        <f>'Datastream-M'!G470</f>
        <v>1.172053</v>
      </c>
      <c r="H469">
        <f>'Datastream-M'!H470</f>
        <v>513.4</v>
      </c>
      <c r="I469">
        <f>'Datastream-M'!I470</f>
        <v>1226.2</v>
      </c>
      <c r="J469">
        <f>'Datastream-M'!J470</f>
        <v>3.3690000000000002</v>
      </c>
      <c r="K469">
        <f>'Datastream-M'!K470</f>
        <v>3.9</v>
      </c>
      <c r="L469">
        <f>'Datastream-M'!L470</f>
        <v>5002.3999999999996</v>
      </c>
      <c r="M469">
        <f>'Datastream-M'!M470</f>
        <v>290648</v>
      </c>
      <c r="N469">
        <f>'Datastream-M'!N470</f>
        <v>73.7</v>
      </c>
      <c r="O469">
        <f>'Datastream-M'!O470</f>
        <v>2615</v>
      </c>
      <c r="P469">
        <f>'Datastream-M'!P470</f>
        <v>10.8</v>
      </c>
      <c r="Q469">
        <f>'Datastream-M'!Q470</f>
        <v>11</v>
      </c>
      <c r="R469">
        <f>'Datastream-M'!R470</f>
        <v>15.7</v>
      </c>
      <c r="S469" s="1">
        <f>'[2]Deutschland Monatsdaten'!C469</f>
        <v>-0.40185241713278763</v>
      </c>
      <c r="T469" s="1">
        <v>3.1764620285086069</v>
      </c>
      <c r="U469">
        <f>'Datastream-M'!BL470</f>
        <v>39.04</v>
      </c>
      <c r="V469" s="39">
        <f t="shared" si="24"/>
        <v>45.554259043173865</v>
      </c>
      <c r="W469">
        <f>'Datastream-M'!BM470</f>
        <v>35.46</v>
      </c>
      <c r="X469" s="39">
        <f t="shared" si="25"/>
        <v>43.509202453987733</v>
      </c>
      <c r="Y469">
        <f>'Datastream-M'!W470</f>
        <v>-34.6</v>
      </c>
      <c r="Z469">
        <f>'Datastream-M'!X470</f>
        <v>53.8</v>
      </c>
      <c r="AA469" s="42">
        <f>'Datastream-M'!Y470</f>
        <v>-1.6</v>
      </c>
      <c r="AB469">
        <f>'Datastream-M'!Z470</f>
        <v>101.7</v>
      </c>
      <c r="AC469">
        <f>'Datastream-M'!AA470</f>
        <v>101.7</v>
      </c>
      <c r="AD469">
        <f>'Datastream-M'!AB470</f>
        <v>101.6</v>
      </c>
      <c r="AE469">
        <f>'Datastream-M'!AC470</f>
        <v>1.172053</v>
      </c>
      <c r="AF469">
        <f t="shared" si="26"/>
        <v>85.7</v>
      </c>
      <c r="AG469">
        <f t="shared" si="27"/>
        <v>81.5</v>
      </c>
      <c r="AH469">
        <f>'Datastream-M'!AD470</f>
        <v>78.099999999999994</v>
      </c>
      <c r="AI469">
        <f>'Datastream-M'!AE470</f>
        <v>-22.4</v>
      </c>
      <c r="AJ469">
        <f>'Datastream-M'!AF470</f>
        <v>105.69306899999999</v>
      </c>
      <c r="AK469">
        <f>'Datastream-M'!AG470</f>
        <v>10.16</v>
      </c>
      <c r="AL469">
        <f>'Datastream-M'!AH470</f>
        <v>78.599999999999994</v>
      </c>
      <c r="AM469">
        <f>'Datastream-M'!AI470</f>
        <v>53.8</v>
      </c>
      <c r="AN469">
        <f>'Datastream-M'!AJ470</f>
        <v>11.9</v>
      </c>
      <c r="AO469">
        <f>'Datastream-M'!AK470</f>
        <v>21.6</v>
      </c>
      <c r="AP469">
        <f>'Datastream-M'!AL470</f>
        <v>-12.4</v>
      </c>
      <c r="AQ469" s="2">
        <f>'Datastream-M'!AM470</f>
        <v>80.902699999999996</v>
      </c>
      <c r="AR469" s="2">
        <f>'Datastream-M'!AN470</f>
        <v>99.337999999999994</v>
      </c>
      <c r="AS469">
        <f>'Datastream-M'!AO470</f>
        <v>32.700000000000003</v>
      </c>
      <c r="AT469">
        <f>'Datastream-M'!AP470</f>
        <v>48.6</v>
      </c>
      <c r="AU469">
        <f>'Datastream-M'!AQ470</f>
        <v>86.3</v>
      </c>
      <c r="AV469" s="19">
        <f>'[5]Deutschland Monatsdaten'!K469</f>
        <v>10.344269639918235</v>
      </c>
      <c r="AW469" s="1">
        <f>'[5]Deutschland Monatsdaten'!J469</f>
        <v>0.42090006062171276</v>
      </c>
      <c r="AX469">
        <f>'Datastream-M'!AR470</f>
        <v>-24.9</v>
      </c>
      <c r="AY469">
        <f>'Datastream-M'!AS470</f>
        <v>-4.2</v>
      </c>
      <c r="AZ469">
        <f>'Datastream-M'!AT470</f>
        <v>105.6</v>
      </c>
      <c r="BA469">
        <v>2215853.6</v>
      </c>
      <c r="BB469">
        <v>8963897.9000000004</v>
      </c>
      <c r="BC469">
        <v>20313201</v>
      </c>
      <c r="BD469">
        <v>1894313.9</v>
      </c>
      <c r="BE469">
        <f>'Datastream-M'!AU470</f>
        <v>99.01</v>
      </c>
      <c r="BF469">
        <f>'Datastream-M'!AV470</f>
        <v>81</v>
      </c>
      <c r="BG469">
        <f>'Datastream-M'!AW470</f>
        <v>97.4</v>
      </c>
      <c r="BH469" s="1">
        <f>'Datastream-M'!AX470</f>
        <v>21.7</v>
      </c>
      <c r="BI469" s="1">
        <f>'Datastream-M'!AY470</f>
        <v>27.3</v>
      </c>
      <c r="BJ469" s="1">
        <f>'Datastream-M'!AZ470</f>
        <v>56.7</v>
      </c>
      <c r="BK469">
        <f>'Datastream-M'!BA470</f>
        <v>66.900000000000006</v>
      </c>
      <c r="BL469">
        <f>'Datastream-M'!BB470</f>
        <v>49.7</v>
      </c>
      <c r="BM469" s="26">
        <f>'Datastream-M'!BC470</f>
        <v>85.6</v>
      </c>
      <c r="BN469" s="26">
        <f>'Datastream-M'!BD470</f>
        <v>101.7</v>
      </c>
      <c r="BO469">
        <f>'Datastream-M'!AV469</f>
        <v>81.5</v>
      </c>
      <c r="BP469" s="38">
        <f t="shared" si="28"/>
        <v>85.7</v>
      </c>
      <c r="BQ469" s="30">
        <f t="shared" si="29"/>
        <v>8.6685499717162955</v>
      </c>
      <c r="BR469" s="40">
        <f>'Datastream-M'!BJ470</f>
        <v>101.7774</v>
      </c>
      <c r="BS469" s="32" t="str">
        <f>'Datastream-M'!BF470</f>
        <v>#NA</v>
      </c>
      <c r="BT469">
        <f>'Datastream-M'!BE470</f>
        <v>-3.4</v>
      </c>
      <c r="BU469" s="40">
        <f>'Datastream-M'!CS470</f>
        <v>100.4</v>
      </c>
      <c r="BV469" s="40">
        <f>'Datastream-M'!CT470</f>
        <v>103.5</v>
      </c>
      <c r="BW469" s="40">
        <f>'Datastream-M'!CU470</f>
        <v>101.70650000000001</v>
      </c>
      <c r="BX469" s="41">
        <f>'Datastream-M'!BG470</f>
        <v>9.8699999999999992</v>
      </c>
      <c r="BY469" s="41">
        <f>'Datastream-M'!BH470</f>
        <v>6.8</v>
      </c>
      <c r="BZ469" s="40">
        <f>'Datastream-M'!BI470</f>
        <v>96.5</v>
      </c>
      <c r="CA469">
        <f>'Datastream-M'!BN470</f>
        <v>-10.1</v>
      </c>
      <c r="CB469">
        <f>'Datastream-M'!BO470</f>
        <v>2.9</v>
      </c>
      <c r="CC469">
        <f>'Datastream-M'!BP470</f>
        <v>66.7</v>
      </c>
      <c r="CD469" t="str">
        <f>'Datastream-M'!BQ470</f>
        <v>#NA</v>
      </c>
      <c r="CE469" s="1">
        <v>0.48303628551293887</v>
      </c>
      <c r="CF469" s="1">
        <v>0.44525835546460418</v>
      </c>
      <c r="CH469" t="str">
        <f>'Datastream-M'!BR470</f>
        <v>#NA</v>
      </c>
      <c r="CI469">
        <f>'Datastream-M'!BS470</f>
        <v>96.4</v>
      </c>
      <c r="CJ469">
        <f>'Datastream-M'!BT470</f>
        <v>-25.6</v>
      </c>
      <c r="CK469">
        <f>'Datastream-M'!BU470</f>
        <v>-14.3</v>
      </c>
      <c r="CL469" t="str">
        <f>'Datastream-M'!BV470</f>
        <v>#NA</v>
      </c>
      <c r="CN469">
        <f>'Datastream-M'!BX470</f>
        <v>-13.5</v>
      </c>
      <c r="CO469">
        <f>'Datastream-M'!BY470</f>
        <v>-14.1</v>
      </c>
      <c r="CP469" s="40">
        <f>'Datastream-M'!BZ470</f>
        <v>-2.9</v>
      </c>
      <c r="CR469">
        <f>'Datastream-M'!CB470</f>
        <v>34.4</v>
      </c>
      <c r="CS469">
        <f>'Datastream-M'!CC470</f>
        <v>33.299999999999997</v>
      </c>
      <c r="CT469">
        <f>'Datastream-M'!CD470</f>
        <v>28.2</v>
      </c>
      <c r="CU469">
        <f>'Datastream-M'!CE470</f>
        <v>38710</v>
      </c>
      <c r="CV469">
        <f>'Datastream-M'!CF470</f>
        <v>2118593</v>
      </c>
      <c r="CX469">
        <f>'Datastream-M'!CG470</f>
        <v>106.7</v>
      </c>
      <c r="CY469">
        <f>'Datastream-M'!CH470</f>
        <v>125.6</v>
      </c>
      <c r="CZ469">
        <f>'Datastream-M'!CI470</f>
        <v>100.1</v>
      </c>
      <c r="DA469">
        <f>'Datastream-M'!CJ470</f>
        <v>102.4</v>
      </c>
      <c r="DB469">
        <f>'Datastream-M'!CK470</f>
        <v>-26.6</v>
      </c>
      <c r="DC469">
        <f>'Datastream-M'!CL470</f>
        <v>-42.5</v>
      </c>
      <c r="DD469">
        <f>'Datastream-M'!CM470</f>
        <v>-25.6</v>
      </c>
      <c r="DE469">
        <f>'Datastream-M'!CN470</f>
        <v>59.3</v>
      </c>
      <c r="DF469">
        <f>'Datastream-M'!CO470</f>
        <v>59.8</v>
      </c>
      <c r="DG469">
        <f>'Datastream-M'!CP470</f>
        <v>81.599999999999994</v>
      </c>
      <c r="DH469">
        <f>'Datastream-M'!CQ470</f>
        <v>127.40773010300001</v>
      </c>
      <c r="DI469">
        <f>'Datastream-M'!CR470</f>
        <v>41.63</v>
      </c>
      <c r="DJ469">
        <f>'Datastream-M'!CV470</f>
        <v>7.86</v>
      </c>
      <c r="DK469">
        <f>'Datastream-M'!CW470</f>
        <v>5.1100000000000003</v>
      </c>
      <c r="DL469">
        <f>'Datastream-M'!CX470</f>
        <v>133.6</v>
      </c>
      <c r="DM469">
        <f>'Datastream-M'!CY470</f>
        <v>153.19999999999999</v>
      </c>
      <c r="DO469">
        <f>'Datastream-M'!DA470</f>
        <v>-23.9</v>
      </c>
      <c r="DP469">
        <f>'Datastream-M'!DB470</f>
        <v>102.3</v>
      </c>
      <c r="DS469">
        <f>'Datastream-M'!DG470</f>
        <v>79.099999999999994</v>
      </c>
      <c r="DT469">
        <f>'Datastream-M'!DH470</f>
        <v>52</v>
      </c>
      <c r="DU469">
        <f>'Datastream-M'!DI470</f>
        <v>53.3</v>
      </c>
      <c r="DV469">
        <f>'Datastream-M'!DJ470</f>
        <v>91.265821181999996</v>
      </c>
      <c r="DW469" s="19">
        <f>'[8]weltindexip-usd'!B349</f>
        <v>2.0616803259467811</v>
      </c>
      <c r="DY469">
        <v>0</v>
      </c>
      <c r="EA469" t="str">
        <f>'Datastream-M'!DM470</f>
        <v>#NA</v>
      </c>
      <c r="EB469">
        <f>'Datastream-M'!DN470</f>
        <v>11.312635999999999</v>
      </c>
      <c r="EF469" s="1">
        <f>'Datastream-M'!DQ470</f>
        <v>74</v>
      </c>
    </row>
    <row r="470" spans="1:136">
      <c r="A470" s="3">
        <v>36175</v>
      </c>
      <c r="B470" t="str">
        <f>'Datastream-M'!B471</f>
        <v>#NA</v>
      </c>
      <c r="C470">
        <f>'Datastream-M'!C471</f>
        <v>89.6</v>
      </c>
      <c r="D470">
        <f>'Datastream-M'!D471</f>
        <v>86.3</v>
      </c>
      <c r="E470">
        <f>'Datastream-M'!E471</f>
        <v>93.1</v>
      </c>
      <c r="F470">
        <f>'Datastream-M'!F471</f>
        <v>65.400000000000006</v>
      </c>
      <c r="G470">
        <f>'Datastream-M'!G471</f>
        <v>1.1607799999999999</v>
      </c>
      <c r="H470">
        <f>'Datastream-M'!H471</f>
        <v>504.3</v>
      </c>
      <c r="I470">
        <f>'Datastream-M'!I471</f>
        <v>1242.2</v>
      </c>
      <c r="J470">
        <f>'Datastream-M'!J471</f>
        <v>3.1320000000000001</v>
      </c>
      <c r="K470">
        <f>'Datastream-M'!K471</f>
        <v>3.7</v>
      </c>
      <c r="L470">
        <f>'Datastream-M'!L471</f>
        <v>5160</v>
      </c>
      <c r="M470">
        <f>'Datastream-M'!M471</f>
        <v>273341</v>
      </c>
      <c r="N470">
        <f>'Datastream-M'!N471</f>
        <v>75</v>
      </c>
      <c r="O470">
        <f>'Datastream-M'!O471</f>
        <v>1841</v>
      </c>
      <c r="P470">
        <f>'Datastream-M'!P471</f>
        <v>10.7</v>
      </c>
      <c r="Q470">
        <f>'Datastream-M'!Q471</f>
        <v>12.5</v>
      </c>
      <c r="R470">
        <f>'Datastream-M'!R471</f>
        <v>15.5</v>
      </c>
      <c r="S470" s="1">
        <f>'[2]Deutschland Monatsdaten'!C470</f>
        <v>-0.40894959832686911</v>
      </c>
      <c r="T470" s="1">
        <v>3.2044143536406615</v>
      </c>
      <c r="U470">
        <f>'Datastream-M'!BL471</f>
        <v>39.94</v>
      </c>
      <c r="V470" s="39">
        <f t="shared" si="24"/>
        <v>46.658878504672899</v>
      </c>
      <c r="W470">
        <f>'Datastream-M'!BM471</f>
        <v>34.840000000000003</v>
      </c>
      <c r="X470" s="39">
        <f t="shared" si="25"/>
        <v>43.012345679012348</v>
      </c>
      <c r="Y470">
        <f>'Datastream-M'!W471</f>
        <v>-34.4</v>
      </c>
      <c r="Z470">
        <f>'Datastream-M'!X471</f>
        <v>50.4</v>
      </c>
      <c r="AA470" s="42">
        <f>'Datastream-M'!Y471</f>
        <v>-3.9</v>
      </c>
      <c r="AB470">
        <f>'Datastream-M'!Z471</f>
        <v>100.9</v>
      </c>
      <c r="AC470">
        <f>'Datastream-M'!AA471</f>
        <v>100.8</v>
      </c>
      <c r="AD470">
        <f>'Datastream-M'!AB471</f>
        <v>100.9</v>
      </c>
      <c r="AE470">
        <f>'Datastream-M'!AC471</f>
        <v>1.1607799999999999</v>
      </c>
      <c r="AF470">
        <f t="shared" si="26"/>
        <v>85.6</v>
      </c>
      <c r="AG470">
        <f t="shared" si="27"/>
        <v>81</v>
      </c>
      <c r="AH470">
        <f>'Datastream-M'!AD471</f>
        <v>79.900000000000006</v>
      </c>
      <c r="AI470">
        <f>'Datastream-M'!AE471</f>
        <v>-24.4</v>
      </c>
      <c r="AJ470">
        <f>'Datastream-M'!AF471</f>
        <v>105.452292</v>
      </c>
      <c r="AK470">
        <f>'Datastream-M'!AG471</f>
        <v>11.19</v>
      </c>
      <c r="AL470">
        <f>'Datastream-M'!AH471</f>
        <v>78</v>
      </c>
      <c r="AM470">
        <f>'Datastream-M'!AI471</f>
        <v>50.4</v>
      </c>
      <c r="AN470">
        <f>'Datastream-M'!AJ471</f>
        <v>12.3</v>
      </c>
      <c r="AO470">
        <f>'Datastream-M'!AK471</f>
        <v>20</v>
      </c>
      <c r="AP470">
        <f>'Datastream-M'!AL471</f>
        <v>-10.3</v>
      </c>
      <c r="AQ470" s="2">
        <f>'Datastream-M'!AM471</f>
        <v>80.998800000000003</v>
      </c>
      <c r="AR470" s="2">
        <f>'Datastream-M'!AN471</f>
        <v>99.314300000000003</v>
      </c>
      <c r="AS470">
        <f>'Datastream-M'!AO471</f>
        <v>14</v>
      </c>
      <c r="AT470">
        <f>'Datastream-M'!AP471</f>
        <v>45</v>
      </c>
      <c r="AU470">
        <f>'Datastream-M'!AQ471</f>
        <v>87</v>
      </c>
      <c r="AV470" s="19">
        <f>'[5]Deutschland Monatsdaten'!K470</f>
        <v>10.372091192224099</v>
      </c>
      <c r="AW470" s="1">
        <f>'[5]Deutschland Monatsdaten'!J470</f>
        <v>0.59319574641583472</v>
      </c>
      <c r="AX470">
        <f>'Datastream-M'!AR471</f>
        <v>-25.1</v>
      </c>
      <c r="AY470">
        <f>'Datastream-M'!AS471</f>
        <v>-3.7</v>
      </c>
      <c r="AZ470">
        <f>'Datastream-M'!AT471</f>
        <v>105.9</v>
      </c>
      <c r="BA470">
        <v>1744316.2</v>
      </c>
      <c r="BB470">
        <v>9781606.0999999996</v>
      </c>
      <c r="BC470">
        <v>11414378</v>
      </c>
      <c r="BD470">
        <v>881418.63</v>
      </c>
      <c r="BE470">
        <f>'Datastream-M'!AU471</f>
        <v>98.41</v>
      </c>
      <c r="BF470">
        <f>'Datastream-M'!AV471</f>
        <v>80.8</v>
      </c>
      <c r="BG470">
        <f>'Datastream-M'!AW471</f>
        <v>96.6</v>
      </c>
      <c r="BH470" s="1">
        <f>'Datastream-M'!AX471</f>
        <v>23.2</v>
      </c>
      <c r="BI470" s="1">
        <f>'Datastream-M'!AY471</f>
        <v>28.4</v>
      </c>
      <c r="BJ470" s="1">
        <f>'Datastream-M'!AZ471</f>
        <v>55.3</v>
      </c>
      <c r="BK470">
        <f>'Datastream-M'!BA471</f>
        <v>64.599999999999994</v>
      </c>
      <c r="BL470">
        <f>'Datastream-M'!BB471</f>
        <v>48.9</v>
      </c>
      <c r="BM470" s="26">
        <f>'Datastream-M'!BC471</f>
        <v>85.2</v>
      </c>
      <c r="BN470" s="26">
        <f>'Datastream-M'!BD471</f>
        <v>100.6</v>
      </c>
      <c r="BO470">
        <f>'Datastream-M'!AV470</f>
        <v>81</v>
      </c>
      <c r="BP470" s="38">
        <f t="shared" si="28"/>
        <v>85.6</v>
      </c>
      <c r="BQ470" s="30">
        <f t="shared" si="29"/>
        <v>9.6400696083667885</v>
      </c>
      <c r="BR470" s="40">
        <f>'Datastream-M'!BJ471</f>
        <v>101.4594</v>
      </c>
      <c r="BS470" s="32" t="str">
        <f>'Datastream-M'!BF471</f>
        <v>#NA</v>
      </c>
      <c r="BT470">
        <f>'Datastream-M'!BE471</f>
        <v>-2.9</v>
      </c>
      <c r="BU470" s="40">
        <f>'Datastream-M'!CS471</f>
        <v>100.1</v>
      </c>
      <c r="BV470" s="40">
        <f>'Datastream-M'!CT471</f>
        <v>102</v>
      </c>
      <c r="BW470" s="40">
        <f>'Datastream-M'!CU471</f>
        <v>101.45829999999999</v>
      </c>
      <c r="BX470" s="41">
        <f>'Datastream-M'!BG471</f>
        <v>9.43</v>
      </c>
      <c r="BY470" s="41">
        <f>'Datastream-M'!BH471</f>
        <v>5.09</v>
      </c>
      <c r="BZ470" s="40">
        <f>'Datastream-M'!BI471</f>
        <v>105.7</v>
      </c>
      <c r="CA470">
        <f>'Datastream-M'!BN471</f>
        <v>-9.3000000000000007</v>
      </c>
      <c r="CB470">
        <f>'Datastream-M'!BO471</f>
        <v>2.2000000000000002</v>
      </c>
      <c r="CC470">
        <f>'Datastream-M'!BP471</f>
        <v>65</v>
      </c>
      <c r="CD470" t="str">
        <f>'Datastream-M'!BQ471</f>
        <v>#NA</v>
      </c>
      <c r="CE470" s="1">
        <v>0.12375222084695482</v>
      </c>
      <c r="CF470" s="1">
        <v>0.34165145625980942</v>
      </c>
      <c r="CH470" t="str">
        <f>'Datastream-M'!BR471</f>
        <v>#NA</v>
      </c>
      <c r="CI470">
        <f>'Datastream-M'!BS471</f>
        <v>96.5</v>
      </c>
      <c r="CJ470">
        <f>'Datastream-M'!BT471</f>
        <v>-24.1</v>
      </c>
      <c r="CK470">
        <f>'Datastream-M'!BU471</f>
        <v>-16.3</v>
      </c>
      <c r="CL470" t="str">
        <f>'Datastream-M'!BV471</f>
        <v>#NA</v>
      </c>
      <c r="CN470">
        <f>'Datastream-M'!BX471</f>
        <v>-15.8</v>
      </c>
      <c r="CO470">
        <f>'Datastream-M'!BY471</f>
        <v>-21</v>
      </c>
      <c r="CP470" s="40">
        <f>'Datastream-M'!BZ471</f>
        <v>-5.6</v>
      </c>
      <c r="CR470">
        <f>'Datastream-M'!CB471</f>
        <v>27.7</v>
      </c>
      <c r="CS470">
        <f>'Datastream-M'!CC471</f>
        <v>42.3</v>
      </c>
      <c r="CT470">
        <f>'Datastream-M'!CD471</f>
        <v>24.8</v>
      </c>
      <c r="CU470">
        <f>'Datastream-M'!CE471</f>
        <v>38753</v>
      </c>
      <c r="CV470">
        <f>'Datastream-M'!CF471</f>
        <v>2135185</v>
      </c>
      <c r="CX470">
        <f>'Datastream-M'!CG471</f>
        <v>115.5</v>
      </c>
      <c r="CY470">
        <f>'Datastream-M'!CH471</f>
        <v>132.5</v>
      </c>
      <c r="CZ470">
        <f>'Datastream-M'!CI471</f>
        <v>113.9</v>
      </c>
      <c r="DA470">
        <f>'Datastream-M'!CJ471</f>
        <v>108</v>
      </c>
      <c r="DB470">
        <f>'Datastream-M'!CK471</f>
        <v>-27.4</v>
      </c>
      <c r="DC470">
        <f>'Datastream-M'!CL471</f>
        <v>-42.6</v>
      </c>
      <c r="DD470">
        <f>'Datastream-M'!CM471</f>
        <v>-24.1</v>
      </c>
      <c r="DE470">
        <f>'Datastream-M'!CN471</f>
        <v>63</v>
      </c>
      <c r="DF470">
        <f>'Datastream-M'!CO471</f>
        <v>63.2</v>
      </c>
      <c r="DG470">
        <f>'Datastream-M'!CP471</f>
        <v>84.4</v>
      </c>
      <c r="DH470">
        <f>'Datastream-M'!CQ471</f>
        <v>111.26028442400001</v>
      </c>
      <c r="DI470">
        <f>'Datastream-M'!CR471</f>
        <v>32.49</v>
      </c>
      <c r="DJ470">
        <f>'Datastream-M'!CV471</f>
        <v>7.8</v>
      </c>
      <c r="DK470">
        <f>'Datastream-M'!CW471</f>
        <v>4.97</v>
      </c>
      <c r="DL470">
        <f>'Datastream-M'!CX471</f>
        <v>145.1</v>
      </c>
      <c r="DM470">
        <f>'Datastream-M'!CY471</f>
        <v>162</v>
      </c>
      <c r="DO470">
        <f>'Datastream-M'!DA471</f>
        <v>-12.9</v>
      </c>
      <c r="DP470">
        <f>'Datastream-M'!DB471</f>
        <v>102.2</v>
      </c>
      <c r="DS470">
        <f>'Datastream-M'!DG471</f>
        <v>83</v>
      </c>
      <c r="DT470">
        <f>'Datastream-M'!DH471</f>
        <v>45.5</v>
      </c>
      <c r="DU470">
        <f>'Datastream-M'!DI471</f>
        <v>50.9</v>
      </c>
      <c r="DV470">
        <f>'Datastream-M'!DJ471</f>
        <v>96.686493962</v>
      </c>
      <c r="DW470" s="19">
        <f>'[8]weltindexip-usd'!B350</f>
        <v>2.077640267556272</v>
      </c>
      <c r="DY470">
        <v>100</v>
      </c>
      <c r="EA470" t="str">
        <f>'Datastream-M'!DM471</f>
        <v>#NA</v>
      </c>
      <c r="EB470">
        <f>'Datastream-M'!DN471</f>
        <v>11.111435</v>
      </c>
      <c r="EF470" s="1">
        <f>'Datastream-M'!DQ471</f>
        <v>75.2</v>
      </c>
    </row>
    <row r="471" spans="1:136">
      <c r="A471" s="3">
        <v>36206</v>
      </c>
      <c r="B471" t="str">
        <f>'Datastream-M'!B472</f>
        <v>#NA</v>
      </c>
      <c r="C471">
        <f>'Datastream-M'!C472</f>
        <v>88</v>
      </c>
      <c r="D471">
        <f>'Datastream-M'!D472</f>
        <v>84.6</v>
      </c>
      <c r="E471">
        <f>'Datastream-M'!E472</f>
        <v>91.5</v>
      </c>
      <c r="F471">
        <f>'Datastream-M'!F472</f>
        <v>65.5</v>
      </c>
      <c r="G471">
        <f>'Datastream-M'!G472</f>
        <v>1.120765</v>
      </c>
      <c r="H471">
        <f>'Datastream-M'!H472</f>
        <v>506.4</v>
      </c>
      <c r="I471">
        <f>'Datastream-M'!I472</f>
        <v>1245.5</v>
      </c>
      <c r="J471">
        <f>'Datastream-M'!J472</f>
        <v>3.093</v>
      </c>
      <c r="K471">
        <f>'Datastream-M'!K472</f>
        <v>3.9</v>
      </c>
      <c r="L471">
        <f>'Datastream-M'!L472</f>
        <v>4911.8</v>
      </c>
      <c r="M471">
        <f>'Datastream-M'!M472</f>
        <v>269260</v>
      </c>
      <c r="N471">
        <f>'Datastream-M'!N472</f>
        <v>73.5</v>
      </c>
      <c r="O471">
        <f>'Datastream-M'!O472</f>
        <v>2004</v>
      </c>
      <c r="P471">
        <f>'Datastream-M'!P472</f>
        <v>10.7</v>
      </c>
      <c r="Q471">
        <f>'Datastream-M'!Q472</f>
        <v>11.4</v>
      </c>
      <c r="R471">
        <f>'Datastream-M'!R472</f>
        <v>15</v>
      </c>
      <c r="S471" s="1">
        <f>'[2]Deutschland Monatsdaten'!C471</f>
        <v>-0.21340586747389487</v>
      </c>
      <c r="T471" s="1">
        <v>3.2001806242030719</v>
      </c>
      <c r="U471">
        <f>'Datastream-M'!BL472</f>
        <v>40.61</v>
      </c>
      <c r="V471" s="39">
        <f t="shared" si="24"/>
        <v>47.664319248826288</v>
      </c>
      <c r="W471">
        <f>'Datastream-M'!BM472</f>
        <v>35.21</v>
      </c>
      <c r="X471" s="39">
        <f t="shared" si="25"/>
        <v>43.57673267326733</v>
      </c>
      <c r="Y471">
        <f>'Datastream-M'!W472</f>
        <v>-37.4</v>
      </c>
      <c r="Z471">
        <f>'Datastream-M'!X472</f>
        <v>52.4</v>
      </c>
      <c r="AA471" s="42">
        <f>'Datastream-M'!Y472</f>
        <v>-7</v>
      </c>
      <c r="AB471">
        <f>'Datastream-M'!Z472</f>
        <v>99.9</v>
      </c>
      <c r="AC471">
        <f>'Datastream-M'!AA472</f>
        <v>99.9</v>
      </c>
      <c r="AD471">
        <f>'Datastream-M'!AB472</f>
        <v>100</v>
      </c>
      <c r="AE471">
        <f>'Datastream-M'!AC472</f>
        <v>1.120765</v>
      </c>
      <c r="AF471">
        <f t="shared" si="26"/>
        <v>85.2</v>
      </c>
      <c r="AG471">
        <f t="shared" si="27"/>
        <v>80.8</v>
      </c>
      <c r="AH471">
        <f>'Datastream-M'!AD472</f>
        <v>77.900000000000006</v>
      </c>
      <c r="AI471">
        <f>'Datastream-M'!AE472</f>
        <v>-27.1</v>
      </c>
      <c r="AJ471">
        <f>'Datastream-M'!AF472</f>
        <v>105.445545</v>
      </c>
      <c r="AK471">
        <f>'Datastream-M'!AG472</f>
        <v>10.43</v>
      </c>
      <c r="AL471">
        <f>'Datastream-M'!AH472</f>
        <v>78</v>
      </c>
      <c r="AM471">
        <f>'Datastream-M'!AI472</f>
        <v>52.4</v>
      </c>
      <c r="AN471">
        <f>'Datastream-M'!AJ472</f>
        <v>12</v>
      </c>
      <c r="AO471">
        <f>'Datastream-M'!AK472</f>
        <v>24.1</v>
      </c>
      <c r="AP471">
        <f>'Datastream-M'!AL472</f>
        <v>-10.8</v>
      </c>
      <c r="AQ471" s="2">
        <f>'Datastream-M'!AM472</f>
        <v>81.129800000000003</v>
      </c>
      <c r="AR471" s="2">
        <f>'Datastream-M'!AN472</f>
        <v>99.333600000000004</v>
      </c>
      <c r="AS471">
        <f>'Datastream-M'!AO472</f>
        <v>39.299999999999997</v>
      </c>
      <c r="AT471">
        <f>'Datastream-M'!AP472</f>
        <v>31.4</v>
      </c>
      <c r="AU471">
        <f>'Datastream-M'!AQ472</f>
        <v>87.1</v>
      </c>
      <c r="AV471" s="19">
        <f>'[5]Deutschland Monatsdaten'!K471</f>
        <v>10.393674424256345</v>
      </c>
      <c r="AW471" s="1">
        <f>'[5]Deutschland Monatsdaten'!J471</f>
        <v>0.64865228395530772</v>
      </c>
      <c r="AX471">
        <f>'Datastream-M'!AR472</f>
        <v>-6.6</v>
      </c>
      <c r="AY471">
        <f>'Datastream-M'!AS472</f>
        <v>-1.5</v>
      </c>
      <c r="AZ471">
        <f>'Datastream-M'!AT472</f>
        <v>105.9</v>
      </c>
      <c r="BA471">
        <v>1642674</v>
      </c>
      <c r="BB471">
        <v>10800710</v>
      </c>
      <c r="BC471">
        <v>9017817.4000000004</v>
      </c>
      <c r="BD471">
        <v>552224.89</v>
      </c>
      <c r="BE471">
        <f>'Datastream-M'!AU472</f>
        <v>97.57</v>
      </c>
      <c r="BF471">
        <f>'Datastream-M'!AV472</f>
        <v>80.7</v>
      </c>
      <c r="BG471">
        <f>'Datastream-M'!AW472</f>
        <v>98</v>
      </c>
      <c r="BH471" s="1">
        <f>'Datastream-M'!AX472</f>
        <v>22.3</v>
      </c>
      <c r="BI471" s="1">
        <f>'Datastream-M'!AY472</f>
        <v>27.4</v>
      </c>
      <c r="BJ471" s="1">
        <f>'Datastream-M'!AZ472</f>
        <v>53.7</v>
      </c>
      <c r="BK471">
        <f>'Datastream-M'!BA472</f>
        <v>61.1</v>
      </c>
      <c r="BL471">
        <f>'Datastream-M'!BB472</f>
        <v>48.5</v>
      </c>
      <c r="BM471" s="26">
        <f>'Datastream-M'!BC472</f>
        <v>85.2</v>
      </c>
      <c r="BN471" s="26">
        <f>'Datastream-M'!BD472</f>
        <v>100.7</v>
      </c>
      <c r="BO471">
        <f>'Datastream-M'!AV471</f>
        <v>80.8</v>
      </c>
      <c r="BP471" s="38">
        <f t="shared" si="28"/>
        <v>85.2</v>
      </c>
      <c r="BQ471" s="30">
        <f t="shared" si="29"/>
        <v>9.3061435715783407</v>
      </c>
      <c r="BR471" s="40">
        <f>'Datastream-M'!BJ472</f>
        <v>100.03700000000001</v>
      </c>
      <c r="BS471" s="32" t="str">
        <f>'Datastream-M'!BF472</f>
        <v>#NA</v>
      </c>
      <c r="BT471">
        <f>'Datastream-M'!BE472</f>
        <v>-5.4</v>
      </c>
      <c r="BU471" s="40">
        <f>'Datastream-M'!CS472</f>
        <v>99.9</v>
      </c>
      <c r="BV471" s="40">
        <f>'Datastream-M'!CT472</f>
        <v>99.8</v>
      </c>
      <c r="BW471" s="40">
        <f>'Datastream-M'!CU472</f>
        <v>100.0393</v>
      </c>
      <c r="BX471" s="41">
        <f>'Datastream-M'!BG472</f>
        <v>10.029999999999999</v>
      </c>
      <c r="BY471" s="41">
        <f>'Datastream-M'!BH472</f>
        <v>6.18</v>
      </c>
      <c r="BZ471" s="40">
        <f>'Datastream-M'!BI472</f>
        <v>93.7</v>
      </c>
      <c r="CA471">
        <f>'Datastream-M'!BN472</f>
        <v>-14.9</v>
      </c>
      <c r="CB471">
        <f>'Datastream-M'!BO472</f>
        <v>-4.5</v>
      </c>
      <c r="CC471">
        <f>'Datastream-M'!BP472</f>
        <v>64.8</v>
      </c>
      <c r="CD471" t="str">
        <f>'Datastream-M'!BQ472</f>
        <v>#NA</v>
      </c>
      <c r="CE471" s="1">
        <v>0.51767615342684703</v>
      </c>
      <c r="CF471" s="1">
        <v>6.4034782715462493E-2</v>
      </c>
      <c r="CH471" t="str">
        <f>'Datastream-M'!BR472</f>
        <v>#NA</v>
      </c>
      <c r="CI471">
        <f>'Datastream-M'!BS472</f>
        <v>97.1</v>
      </c>
      <c r="CJ471">
        <f>'Datastream-M'!BT472</f>
        <v>-21.8</v>
      </c>
      <c r="CK471">
        <f>'Datastream-M'!BU472</f>
        <v>-12.9</v>
      </c>
      <c r="CL471" t="str">
        <f>'Datastream-M'!BV472</f>
        <v>#NA</v>
      </c>
      <c r="CN471">
        <f>'Datastream-M'!BX472</f>
        <v>-20.7</v>
      </c>
      <c r="CO471">
        <f>'Datastream-M'!BY472</f>
        <v>-23.4</v>
      </c>
      <c r="CP471" s="40">
        <f>'Datastream-M'!BZ472</f>
        <v>-9.9</v>
      </c>
      <c r="CR471">
        <f>'Datastream-M'!CB472</f>
        <v>33</v>
      </c>
      <c r="CS471">
        <f>'Datastream-M'!CC472</f>
        <v>37.799999999999997</v>
      </c>
      <c r="CT471">
        <f>'Datastream-M'!CD472</f>
        <v>38</v>
      </c>
      <c r="CU471">
        <f>'Datastream-M'!CE472</f>
        <v>38772</v>
      </c>
      <c r="CV471">
        <f>'Datastream-M'!CF472</f>
        <v>2143669</v>
      </c>
      <c r="CX471">
        <f>'Datastream-M'!CG472</f>
        <v>115.5</v>
      </c>
      <c r="CY471">
        <f>'Datastream-M'!CH472</f>
        <v>129</v>
      </c>
      <c r="CZ471">
        <f>'Datastream-M'!CI472</f>
        <v>107.5</v>
      </c>
      <c r="DA471">
        <f>'Datastream-M'!CJ472</f>
        <v>115.3</v>
      </c>
      <c r="DB471">
        <f>'Datastream-M'!CK472</f>
        <v>-27.4</v>
      </c>
      <c r="DC471">
        <f>'Datastream-M'!CL472</f>
        <v>-41.7</v>
      </c>
      <c r="DD471">
        <f>'Datastream-M'!CM472</f>
        <v>-21.8</v>
      </c>
      <c r="DE471">
        <f>'Datastream-M'!CN472</f>
        <v>60.8</v>
      </c>
      <c r="DF471">
        <f>'Datastream-M'!CO472</f>
        <v>62.1</v>
      </c>
      <c r="DG471">
        <f>'Datastream-M'!CP472</f>
        <v>79.599999999999994</v>
      </c>
      <c r="DH471">
        <f>'Datastream-M'!CQ472</f>
        <v>104.85598754900001</v>
      </c>
      <c r="DI471">
        <f>'Datastream-M'!CR472</f>
        <v>37.64</v>
      </c>
      <c r="DJ471">
        <f>'Datastream-M'!CV472</f>
        <v>7.21</v>
      </c>
      <c r="DK471">
        <f>'Datastream-M'!CW472</f>
        <v>4.46</v>
      </c>
      <c r="DL471">
        <f>'Datastream-M'!CX472</f>
        <v>145.1</v>
      </c>
      <c r="DM471">
        <f>'Datastream-M'!CY472</f>
        <v>157.80000000000001</v>
      </c>
      <c r="DO471">
        <f>'Datastream-M'!DA472</f>
        <v>-26.1</v>
      </c>
      <c r="DP471">
        <f>'Datastream-M'!DB472</f>
        <v>104.6</v>
      </c>
      <c r="DS471">
        <f>'Datastream-M'!DG472</f>
        <v>79.3</v>
      </c>
      <c r="DT471">
        <f>'Datastream-M'!DH472</f>
        <v>49.3</v>
      </c>
      <c r="DU471">
        <f>'Datastream-M'!DI472</f>
        <v>52.8</v>
      </c>
      <c r="DV471">
        <f>'Datastream-M'!DJ472</f>
        <v>80.483260595000004</v>
      </c>
      <c r="DW471" s="19">
        <f>'[8]weltindexip-usd'!B351</f>
        <v>2.0709325749020477</v>
      </c>
      <c r="DY471">
        <v>0</v>
      </c>
      <c r="EA471" t="str">
        <f>'Datastream-M'!DM472</f>
        <v>#NA</v>
      </c>
      <c r="EB471">
        <f>'Datastream-M'!DN472</f>
        <v>10.915742</v>
      </c>
      <c r="EF471" s="1">
        <f>'Datastream-M'!DQ472</f>
        <v>73.8</v>
      </c>
    </row>
    <row r="472" spans="1:136">
      <c r="A472" s="3">
        <v>36234</v>
      </c>
      <c r="B472" t="str">
        <f>'Datastream-M'!B473</f>
        <v>#NA</v>
      </c>
      <c r="C472">
        <f>'Datastream-M'!C473</f>
        <v>89</v>
      </c>
      <c r="D472">
        <f>'Datastream-M'!D473</f>
        <v>85.6</v>
      </c>
      <c r="E472">
        <f>'Datastream-M'!E473</f>
        <v>92.6</v>
      </c>
      <c r="F472">
        <f>'Datastream-M'!F473</f>
        <v>65.900000000000006</v>
      </c>
      <c r="G472">
        <f>'Datastream-M'!G473</f>
        <v>1.0882959999999999</v>
      </c>
      <c r="H472">
        <f>'Datastream-M'!H473</f>
        <v>505.1</v>
      </c>
      <c r="I472">
        <f>'Datastream-M'!I473</f>
        <v>1253.4000000000001</v>
      </c>
      <c r="J472">
        <f>'Datastream-M'!J473</f>
        <v>3.0470000000000002</v>
      </c>
      <c r="K472">
        <f>'Datastream-M'!K473</f>
        <v>4</v>
      </c>
      <c r="L472">
        <f>'Datastream-M'!L473</f>
        <v>4884.2</v>
      </c>
      <c r="M472">
        <f>'Datastream-M'!M473</f>
        <v>429896</v>
      </c>
      <c r="N472">
        <f>'Datastream-M'!N473</f>
        <v>74</v>
      </c>
      <c r="O472">
        <f>'Datastream-M'!O473</f>
        <v>2437</v>
      </c>
      <c r="P472">
        <f>'Datastream-M'!P473</f>
        <v>10.6</v>
      </c>
      <c r="Q472">
        <f>'Datastream-M'!Q473</f>
        <v>10</v>
      </c>
      <c r="R472">
        <f>'Datastream-M'!R473</f>
        <v>13.6</v>
      </c>
      <c r="S472" s="1">
        <f>'[2]Deutschland Monatsdaten'!C472</f>
        <v>-0.33928091193055188</v>
      </c>
      <c r="T472" s="1">
        <v>3.2236241896068107</v>
      </c>
      <c r="U472">
        <f>'Datastream-M'!BL473</f>
        <v>39.630000000000003</v>
      </c>
      <c r="V472" s="39">
        <f t="shared" si="24"/>
        <v>46.514084507042256</v>
      </c>
      <c r="W472">
        <f>'Datastream-M'!BM473</f>
        <v>35.07</v>
      </c>
      <c r="X472" s="39">
        <f t="shared" si="25"/>
        <v>43.457249070631967</v>
      </c>
      <c r="Y472">
        <f>'Datastream-M'!W473</f>
        <v>-39.299999999999997</v>
      </c>
      <c r="Z472">
        <f>'Datastream-M'!X473</f>
        <v>52.3</v>
      </c>
      <c r="AA472" s="42">
        <f>'Datastream-M'!Y473</f>
        <v>-1</v>
      </c>
      <c r="AB472">
        <f>'Datastream-M'!Z473</f>
        <v>99.2</v>
      </c>
      <c r="AC472">
        <f>'Datastream-M'!AA473</f>
        <v>99.3</v>
      </c>
      <c r="AD472">
        <f>'Datastream-M'!AB473</f>
        <v>99.2</v>
      </c>
      <c r="AE472">
        <f>'Datastream-M'!AC473</f>
        <v>1.0882959999999999</v>
      </c>
      <c r="AF472">
        <f t="shared" si="26"/>
        <v>85.2</v>
      </c>
      <c r="AG472">
        <f t="shared" si="27"/>
        <v>80.7</v>
      </c>
      <c r="AH472">
        <f>'Datastream-M'!AD473</f>
        <v>78.900000000000006</v>
      </c>
      <c r="AI472">
        <f>'Datastream-M'!AE473</f>
        <v>-27.9</v>
      </c>
      <c r="AJ472">
        <f>'Datastream-M'!AF473</f>
        <v>104.791155</v>
      </c>
      <c r="AK472">
        <f>'Datastream-M'!AG473</f>
        <v>12.89</v>
      </c>
      <c r="AL472">
        <f>'Datastream-M'!AH473</f>
        <v>78.3</v>
      </c>
      <c r="AM472">
        <f>'Datastream-M'!AI473</f>
        <v>52.3</v>
      </c>
      <c r="AN472">
        <f>'Datastream-M'!AJ473</f>
        <v>12.7</v>
      </c>
      <c r="AO472">
        <f>'Datastream-M'!AK473</f>
        <v>22.4</v>
      </c>
      <c r="AP472">
        <f>'Datastream-M'!AL473</f>
        <v>-7</v>
      </c>
      <c r="AQ472" s="2">
        <f>'Datastream-M'!AM473</f>
        <v>81.290400000000005</v>
      </c>
      <c r="AR472" s="2">
        <f>'Datastream-M'!AN473</f>
        <v>99.388999999999996</v>
      </c>
      <c r="AS472">
        <f>'Datastream-M'!AO473</f>
        <v>10.7</v>
      </c>
      <c r="AT472">
        <f>'Datastream-M'!AP473</f>
        <v>78.3</v>
      </c>
      <c r="AU472">
        <f>'Datastream-M'!AQ473</f>
        <v>87.7</v>
      </c>
      <c r="AV472" s="19">
        <f>'[5]Deutschland Monatsdaten'!K472</f>
        <v>10.426598760576018</v>
      </c>
      <c r="AW472" s="1">
        <f>'[5]Deutschland Monatsdaten'!J472</f>
        <v>0.63595424476996931</v>
      </c>
      <c r="AX472">
        <f>'Datastream-M'!AR473</f>
        <v>9.1999999999999993</v>
      </c>
      <c r="AY472">
        <f>'Datastream-M'!AS473</f>
        <v>-4.7</v>
      </c>
      <c r="AZ472">
        <f>'Datastream-M'!AT473</f>
        <v>104.9</v>
      </c>
      <c r="BA472">
        <v>2131888.7999999998</v>
      </c>
      <c r="BB472">
        <v>7446125.9000000004</v>
      </c>
      <c r="BC472">
        <v>9408210.5</v>
      </c>
      <c r="BD472">
        <v>1173666.3999999999</v>
      </c>
      <c r="BE472">
        <f>'Datastream-M'!AU473</f>
        <v>96.87</v>
      </c>
      <c r="BF472">
        <f>'Datastream-M'!AV473</f>
        <v>81.2</v>
      </c>
      <c r="BG472">
        <f>'Datastream-M'!AW473</f>
        <v>97.3</v>
      </c>
      <c r="BH472" s="1">
        <f>'Datastream-M'!AX473</f>
        <v>26.9</v>
      </c>
      <c r="BI472" s="1">
        <f>'Datastream-M'!AY473</f>
        <v>31</v>
      </c>
      <c r="BJ472" s="1">
        <f>'Datastream-M'!AZ473</f>
        <v>52.6</v>
      </c>
      <c r="BK472">
        <f>'Datastream-M'!BA473</f>
        <v>59.1</v>
      </c>
      <c r="BL472">
        <f>'Datastream-M'!BB473</f>
        <v>48.1</v>
      </c>
      <c r="BM472" s="26">
        <f>'Datastream-M'!BC473</f>
        <v>85.3</v>
      </c>
      <c r="BN472" s="26">
        <f>'Datastream-M'!BD473</f>
        <v>100.9</v>
      </c>
      <c r="BO472">
        <f>'Datastream-M'!AV472</f>
        <v>80.7</v>
      </c>
      <c r="BP472" s="38">
        <f t="shared" si="28"/>
        <v>85.2</v>
      </c>
      <c r="BQ472" s="30">
        <f t="shared" si="29"/>
        <v>11.844204150341453</v>
      </c>
      <c r="BR472" s="40">
        <f>'Datastream-M'!BJ473</f>
        <v>98.651399999999995</v>
      </c>
      <c r="BS472" s="32" t="str">
        <f>'Datastream-M'!BF473</f>
        <v>#NA</v>
      </c>
      <c r="BT472">
        <f>'Datastream-M'!BE473</f>
        <v>-5.4</v>
      </c>
      <c r="BU472" s="40">
        <f>'Datastream-M'!CS473</f>
        <v>100</v>
      </c>
      <c r="BV472" s="40">
        <f>'Datastream-M'!CT473</f>
        <v>98.2</v>
      </c>
      <c r="BW472" s="40">
        <f>'Datastream-M'!CU473</f>
        <v>98.650199999999998</v>
      </c>
      <c r="BX472" s="41">
        <f>'Datastream-M'!BG473</f>
        <v>9.67</v>
      </c>
      <c r="BY472" s="41">
        <f>'Datastream-M'!BH473</f>
        <v>5.84</v>
      </c>
      <c r="BZ472" s="40">
        <f>'Datastream-M'!BI473</f>
        <v>105.1</v>
      </c>
      <c r="CA472">
        <f>'Datastream-M'!BN473</f>
        <v>-15.7</v>
      </c>
      <c r="CB472">
        <f>'Datastream-M'!BO473</f>
        <v>-6.6</v>
      </c>
      <c r="CC472">
        <f>'Datastream-M'!BP473</f>
        <v>64.8</v>
      </c>
      <c r="CD472" t="str">
        <f>'Datastream-M'!BQ473</f>
        <v>#NA</v>
      </c>
      <c r="CE472" s="1">
        <v>0.28753915080584236</v>
      </c>
      <c r="CF472" s="1">
        <v>0.46397741635077672</v>
      </c>
      <c r="CH472" t="str">
        <f>'Datastream-M'!BR473</f>
        <v>#NA</v>
      </c>
      <c r="CI472">
        <f>'Datastream-M'!BS473</f>
        <v>98.1</v>
      </c>
      <c r="CJ472">
        <f>'Datastream-M'!BT473</f>
        <v>-23.8</v>
      </c>
      <c r="CK472">
        <f>'Datastream-M'!BU473</f>
        <v>-14</v>
      </c>
      <c r="CL472" t="str">
        <f>'Datastream-M'!BV473</f>
        <v>#NA</v>
      </c>
      <c r="CN472">
        <f>'Datastream-M'!BX473</f>
        <v>-10.199999999999999</v>
      </c>
      <c r="CO472">
        <f>'Datastream-M'!BY473</f>
        <v>-20.9</v>
      </c>
      <c r="CP472" s="40">
        <f>'Datastream-M'!BZ473</f>
        <v>-8.6999999999999993</v>
      </c>
      <c r="CR472">
        <f>'Datastream-M'!CB473</f>
        <v>18.5</v>
      </c>
      <c r="CS472">
        <f>'Datastream-M'!CC473</f>
        <v>37.700000000000003</v>
      </c>
      <c r="CT472">
        <f>'Datastream-M'!CD473</f>
        <v>34.1</v>
      </c>
      <c r="CU472">
        <f>'Datastream-M'!CE473</f>
        <v>38793</v>
      </c>
      <c r="CV472">
        <f>'Datastream-M'!CF473</f>
        <v>2165826</v>
      </c>
      <c r="CX472">
        <f>'Datastream-M'!CG473</f>
        <v>108.8</v>
      </c>
      <c r="CY472">
        <f>'Datastream-M'!CH473</f>
        <v>122.4</v>
      </c>
      <c r="CZ472">
        <f>'Datastream-M'!CI473</f>
        <v>109.4</v>
      </c>
      <c r="DA472">
        <f>'Datastream-M'!CJ473</f>
        <v>101.1</v>
      </c>
      <c r="DB472">
        <f>'Datastream-M'!CK473</f>
        <v>-24.2</v>
      </c>
      <c r="DC472">
        <f>'Datastream-M'!CL473</f>
        <v>-42.7</v>
      </c>
      <c r="DD472">
        <f>'Datastream-M'!CM473</f>
        <v>-23.8</v>
      </c>
      <c r="DE472">
        <f>'Datastream-M'!CN473</f>
        <v>65.7</v>
      </c>
      <c r="DF472">
        <f>'Datastream-M'!CO473</f>
        <v>66.7</v>
      </c>
      <c r="DG472">
        <f>'Datastream-M'!CP473</f>
        <v>80.599999999999994</v>
      </c>
      <c r="DH472">
        <f>'Datastream-M'!CQ473</f>
        <v>65.630912781000006</v>
      </c>
      <c r="DI472">
        <f>'Datastream-M'!CR473</f>
        <v>35.299999999999997</v>
      </c>
      <c r="DJ472">
        <f>'Datastream-M'!CV473</f>
        <v>7.75</v>
      </c>
      <c r="DK472">
        <f>'Datastream-M'!CW473</f>
        <v>4.74</v>
      </c>
      <c r="DL472">
        <f>'Datastream-M'!CX473</f>
        <v>136.9</v>
      </c>
      <c r="DM472">
        <f>'Datastream-M'!CY473</f>
        <v>149.80000000000001</v>
      </c>
      <c r="DO472">
        <f>'Datastream-M'!DA473</f>
        <v>0</v>
      </c>
      <c r="DP472">
        <f>'Datastream-M'!DB473</f>
        <v>103.8</v>
      </c>
      <c r="DS472">
        <f>'Datastream-M'!DG473</f>
        <v>79.400000000000006</v>
      </c>
      <c r="DT472">
        <f>'Datastream-M'!DH473</f>
        <v>48.5</v>
      </c>
      <c r="DU472">
        <f>'Datastream-M'!DI473</f>
        <v>54.4</v>
      </c>
      <c r="DV472">
        <f>'Datastream-M'!DJ473</f>
        <v>64.852567269000005</v>
      </c>
      <c r="DW472" s="19">
        <f>'[8]weltindexip-usd'!B352</f>
        <v>2.0869015489461864</v>
      </c>
      <c r="DY472">
        <v>0</v>
      </c>
      <c r="EA472" t="str">
        <f>'Datastream-M'!DM473</f>
        <v>#NA</v>
      </c>
      <c r="EB472">
        <f>'Datastream-M'!DN473</f>
        <v>11.180925</v>
      </c>
      <c r="EF472" s="1">
        <f>'Datastream-M'!DQ473</f>
        <v>74.3</v>
      </c>
    </row>
    <row r="473" spans="1:136">
      <c r="A473" s="3">
        <v>36265</v>
      </c>
      <c r="B473" t="str">
        <f>'Datastream-M'!B474</f>
        <v>#NA</v>
      </c>
      <c r="C473">
        <f>'Datastream-M'!C474</f>
        <v>88.9</v>
      </c>
      <c r="D473">
        <f>'Datastream-M'!D474</f>
        <v>85.1</v>
      </c>
      <c r="E473">
        <f>'Datastream-M'!E474</f>
        <v>92.8</v>
      </c>
      <c r="F473">
        <f>'Datastream-M'!F474</f>
        <v>66.3</v>
      </c>
      <c r="G473">
        <f>'Datastream-M'!G474</f>
        <v>1.070441</v>
      </c>
      <c r="H473">
        <f>'Datastream-M'!H474</f>
        <v>512.79999999999995</v>
      </c>
      <c r="I473">
        <f>'Datastream-M'!I474</f>
        <v>1259.9000000000001</v>
      </c>
      <c r="J473">
        <f>'Datastream-M'!J474</f>
        <v>2.6960000000000002</v>
      </c>
      <c r="K473">
        <f>'Datastream-M'!K474</f>
        <v>3.9</v>
      </c>
      <c r="L473">
        <f>'Datastream-M'!L474</f>
        <v>5393.1</v>
      </c>
      <c r="M473">
        <f>'Datastream-M'!M474</f>
        <v>368130</v>
      </c>
      <c r="N473">
        <f>'Datastream-M'!N474</f>
        <v>74.400000000000006</v>
      </c>
      <c r="O473">
        <f>'Datastream-M'!O474</f>
        <v>2291</v>
      </c>
      <c r="P473">
        <f>'Datastream-M'!P474</f>
        <v>10.6</v>
      </c>
      <c r="Q473">
        <f>'Datastream-M'!Q474</f>
        <v>9</v>
      </c>
      <c r="R473">
        <f>'Datastream-M'!R474</f>
        <v>15</v>
      </c>
      <c r="S473" s="1">
        <f>'[2]Deutschland Monatsdaten'!C473</f>
        <v>-0.20141591379648155</v>
      </c>
      <c r="T473" s="1">
        <v>3.2278620485479741</v>
      </c>
      <c r="U473">
        <f>'Datastream-M'!BL474</f>
        <v>41.26</v>
      </c>
      <c r="V473" s="39">
        <f t="shared" si="24"/>
        <v>48.370457209847594</v>
      </c>
      <c r="W473">
        <f>'Datastream-M'!BM474</f>
        <v>35.69</v>
      </c>
      <c r="X473" s="39">
        <f t="shared" si="25"/>
        <v>43.953201970443345</v>
      </c>
      <c r="Y473">
        <f>'Datastream-M'!W474</f>
        <v>-38.200000000000003</v>
      </c>
      <c r="Z473">
        <f>'Datastream-M'!X474</f>
        <v>53.8</v>
      </c>
      <c r="AA473" s="42">
        <f>'Datastream-M'!Y474</f>
        <v>-2.2000000000000002</v>
      </c>
      <c r="AB473">
        <f>'Datastream-M'!Z474</f>
        <v>99</v>
      </c>
      <c r="AC473">
        <f>'Datastream-M'!AA474</f>
        <v>99</v>
      </c>
      <c r="AD473">
        <f>'Datastream-M'!AB474</f>
        <v>98.7</v>
      </c>
      <c r="AE473">
        <f>'Datastream-M'!AC474</f>
        <v>1.070441</v>
      </c>
      <c r="AF473">
        <f t="shared" si="26"/>
        <v>85.3</v>
      </c>
      <c r="AG473">
        <f t="shared" si="27"/>
        <v>81.2</v>
      </c>
      <c r="AH473">
        <f>'Datastream-M'!AD474</f>
        <v>79.2</v>
      </c>
      <c r="AI473">
        <f>'Datastream-M'!AE474</f>
        <v>-28.4</v>
      </c>
      <c r="AJ473">
        <f>'Datastream-M'!AF474</f>
        <v>104.14634100000001</v>
      </c>
      <c r="AK473">
        <f>'Datastream-M'!AG474</f>
        <v>15.5</v>
      </c>
      <c r="AL473">
        <f>'Datastream-M'!AH474</f>
        <v>78.8</v>
      </c>
      <c r="AM473">
        <f>'Datastream-M'!AI474</f>
        <v>53.8</v>
      </c>
      <c r="AN473">
        <f>'Datastream-M'!AJ474</f>
        <v>11.9</v>
      </c>
      <c r="AO473">
        <f>'Datastream-M'!AK474</f>
        <v>21</v>
      </c>
      <c r="AP473">
        <f>'Datastream-M'!AL474</f>
        <v>-15</v>
      </c>
      <c r="AQ473" s="2">
        <f>'Datastream-M'!AM474</f>
        <v>81.480099999999993</v>
      </c>
      <c r="AR473" s="2">
        <f>'Datastream-M'!AN474</f>
        <v>99.480099999999993</v>
      </c>
      <c r="AS473">
        <f>'Datastream-M'!AO474</f>
        <v>14.5</v>
      </c>
      <c r="AT473">
        <f>'Datastream-M'!AP474</f>
        <v>96.1</v>
      </c>
      <c r="AU473">
        <f>'Datastream-M'!AQ474</f>
        <v>88.8</v>
      </c>
      <c r="AV473" s="19">
        <f>'[5]Deutschland Monatsdaten'!K473</f>
        <v>10.45855176001379</v>
      </c>
      <c r="AW473" s="1">
        <f>'[5]Deutschland Monatsdaten'!J473</f>
        <v>0.55737569077971461</v>
      </c>
      <c r="AX473">
        <f>'Datastream-M'!AR474</f>
        <v>30.3</v>
      </c>
      <c r="AY473">
        <f>'Datastream-M'!AS474</f>
        <v>-6.2</v>
      </c>
      <c r="AZ473">
        <f>'Datastream-M'!AT474</f>
        <v>103.5</v>
      </c>
      <c r="BA473">
        <v>2164248.9</v>
      </c>
      <c r="BB473">
        <v>8299312.2999999998</v>
      </c>
      <c r="BC473">
        <v>9901623.8000000007</v>
      </c>
      <c r="BD473">
        <v>663852.18000000005</v>
      </c>
      <c r="BE473">
        <f>'Datastream-M'!AU474</f>
        <v>96.3</v>
      </c>
      <c r="BF473">
        <f>'Datastream-M'!AV474</f>
        <v>81.8</v>
      </c>
      <c r="BG473">
        <f>'Datastream-M'!AW474</f>
        <v>99.4</v>
      </c>
      <c r="BH473" s="1">
        <f>'Datastream-M'!AX474</f>
        <v>31.7</v>
      </c>
      <c r="BI473" s="1">
        <f>'Datastream-M'!AY474</f>
        <v>35.1</v>
      </c>
      <c r="BJ473" s="1">
        <f>'Datastream-M'!AZ474</f>
        <v>52.8</v>
      </c>
      <c r="BK473">
        <f>'Datastream-M'!BA474</f>
        <v>57.8</v>
      </c>
      <c r="BL473">
        <f>'Datastream-M'!BB474</f>
        <v>49.3</v>
      </c>
      <c r="BM473" s="26">
        <f>'Datastream-M'!BC474</f>
        <v>85.3</v>
      </c>
      <c r="BN473" s="26">
        <f>'Datastream-M'!BD474</f>
        <v>99</v>
      </c>
      <c r="BO473">
        <f>'Datastream-M'!AV473</f>
        <v>81.2</v>
      </c>
      <c r="BP473" s="38">
        <f t="shared" si="28"/>
        <v>85.3</v>
      </c>
      <c r="BQ473" s="30">
        <f t="shared" si="29"/>
        <v>14.480013377663973</v>
      </c>
      <c r="BR473" s="40">
        <f>'Datastream-M'!BJ474</f>
        <v>97.221599999999995</v>
      </c>
      <c r="BS473" s="32" t="str">
        <f>'Datastream-M'!BF474</f>
        <v>#NA</v>
      </c>
      <c r="BT473">
        <f>'Datastream-M'!BE474</f>
        <v>-10</v>
      </c>
      <c r="BU473" s="40">
        <f>'Datastream-M'!CS474</f>
        <v>100.4</v>
      </c>
      <c r="BV473" s="40">
        <f>'Datastream-M'!CT474</f>
        <v>97.3</v>
      </c>
      <c r="BW473" s="40">
        <f>'Datastream-M'!CU474</f>
        <v>97.226299999999995</v>
      </c>
      <c r="BX473" s="41">
        <f>'Datastream-M'!BG474</f>
        <v>10.3</v>
      </c>
      <c r="BY473" s="41">
        <f>'Datastream-M'!BH474</f>
        <v>6.42</v>
      </c>
      <c r="BZ473" s="40">
        <f>'Datastream-M'!BI474</f>
        <v>102.6</v>
      </c>
      <c r="CA473">
        <f>'Datastream-M'!BN474</f>
        <v>-16.2</v>
      </c>
      <c r="CB473">
        <f>'Datastream-M'!BO474</f>
        <v>-5.8</v>
      </c>
      <c r="CC473">
        <f>'Datastream-M'!BP474</f>
        <v>66.3</v>
      </c>
      <c r="CD473" t="str">
        <f>'Datastream-M'!BQ474</f>
        <v>#NA</v>
      </c>
      <c r="CE473" s="1">
        <v>7.1289427653922655E-2</v>
      </c>
      <c r="CF473" s="1">
        <v>0.19751607736876542</v>
      </c>
      <c r="CH473" t="str">
        <f>'Datastream-M'!BR474</f>
        <v>#NA</v>
      </c>
      <c r="CI473">
        <f>'Datastream-M'!BS474</f>
        <v>94.5</v>
      </c>
      <c r="CJ473">
        <f>'Datastream-M'!BT474</f>
        <v>-18.899999999999999</v>
      </c>
      <c r="CK473">
        <f>'Datastream-M'!BU474</f>
        <v>-9.6999999999999993</v>
      </c>
      <c r="CL473" t="str">
        <f>'Datastream-M'!BV474</f>
        <v>#NA</v>
      </c>
      <c r="CN473">
        <f>'Datastream-M'!BX474</f>
        <v>-19.600000000000001</v>
      </c>
      <c r="CO473">
        <f>'Datastream-M'!BY474</f>
        <v>-17.2</v>
      </c>
      <c r="CP473" s="40">
        <f>'Datastream-M'!BZ474</f>
        <v>-8.1999999999999993</v>
      </c>
      <c r="CR473">
        <f>'Datastream-M'!CB474</f>
        <v>0.4</v>
      </c>
      <c r="CS473">
        <f>'Datastream-M'!CC474</f>
        <v>27</v>
      </c>
      <c r="CT473">
        <f>'Datastream-M'!CD474</f>
        <v>38.299999999999997</v>
      </c>
      <c r="CU473">
        <f>'Datastream-M'!CE474</f>
        <v>38654</v>
      </c>
      <c r="CV473">
        <f>'Datastream-M'!CF474</f>
        <v>2178773</v>
      </c>
      <c r="CX473">
        <f>'Datastream-M'!CG474</f>
        <v>111.7</v>
      </c>
      <c r="CY473">
        <f>'Datastream-M'!CH474</f>
        <v>125.6</v>
      </c>
      <c r="CZ473">
        <f>'Datastream-M'!CI474</f>
        <v>110.3</v>
      </c>
      <c r="DA473">
        <f>'Datastream-M'!CJ474</f>
        <v>105.6</v>
      </c>
      <c r="DB473">
        <f>'Datastream-M'!CK474</f>
        <v>-18.899999999999999</v>
      </c>
      <c r="DC473">
        <f>'Datastream-M'!CL474</f>
        <v>-40.299999999999997</v>
      </c>
      <c r="DD473">
        <f>'Datastream-M'!CM474</f>
        <v>-18.899999999999999</v>
      </c>
      <c r="DE473">
        <f>'Datastream-M'!CN474</f>
        <v>66</v>
      </c>
      <c r="DF473">
        <f>'Datastream-M'!CO474</f>
        <v>66.2</v>
      </c>
      <c r="DG473">
        <f>'Datastream-M'!CP474</f>
        <v>80.3</v>
      </c>
      <c r="DH473">
        <f>'Datastream-M'!CQ474</f>
        <v>95.329208374000004</v>
      </c>
      <c r="DI473">
        <f>'Datastream-M'!CR474</f>
        <v>26.31</v>
      </c>
      <c r="DJ473">
        <f>'Datastream-M'!CV474</f>
        <v>7.6</v>
      </c>
      <c r="DK473">
        <f>'Datastream-M'!CW474</f>
        <v>4.9000000000000004</v>
      </c>
      <c r="DL473">
        <f>'Datastream-M'!CX474</f>
        <v>140.6</v>
      </c>
      <c r="DM473">
        <f>'Datastream-M'!CY474</f>
        <v>153.80000000000001</v>
      </c>
      <c r="DO473">
        <f>'Datastream-M'!DA474</f>
        <v>-7.3</v>
      </c>
      <c r="DP473">
        <f>'Datastream-M'!DB474</f>
        <v>101.7</v>
      </c>
      <c r="DS473">
        <f>'Datastream-M'!DG474</f>
        <v>78.599999999999994</v>
      </c>
      <c r="DT473">
        <f>'Datastream-M'!DH474</f>
        <v>50.5</v>
      </c>
      <c r="DU473">
        <f>'Datastream-M'!DI474</f>
        <v>52.9</v>
      </c>
      <c r="DV473">
        <f>'Datastream-M'!DJ474</f>
        <v>63.056656246000003</v>
      </c>
      <c r="DW473" s="19">
        <f>'[8]weltindexip-usd'!B353</f>
        <v>2.0869943130457749</v>
      </c>
      <c r="DY473">
        <v>0</v>
      </c>
      <c r="EA473" t="str">
        <f>'Datastream-M'!DM474</f>
        <v>#NA</v>
      </c>
      <c r="EB473">
        <f>'Datastream-M'!DN474</f>
        <v>11.212685</v>
      </c>
      <c r="EF473" s="1">
        <f>'Datastream-M'!DQ474</f>
        <v>74.8</v>
      </c>
    </row>
    <row r="474" spans="1:136">
      <c r="A474" s="3">
        <v>36295</v>
      </c>
      <c r="B474" t="str">
        <f>'Datastream-M'!B475</f>
        <v>#NA</v>
      </c>
      <c r="C474">
        <f>'Datastream-M'!C475</f>
        <v>89.1</v>
      </c>
      <c r="D474">
        <f>'Datastream-M'!D475</f>
        <v>84.7</v>
      </c>
      <c r="E474">
        <f>'Datastream-M'!E475</f>
        <v>93.8</v>
      </c>
      <c r="F474">
        <f>'Datastream-M'!F475</f>
        <v>66.7</v>
      </c>
      <c r="G474">
        <f>'Datastream-M'!G475</f>
        <v>1.06281</v>
      </c>
      <c r="H474">
        <f>'Datastream-M'!H475</f>
        <v>524.70000000000005</v>
      </c>
      <c r="I474">
        <f>'Datastream-M'!I475</f>
        <v>1269</v>
      </c>
      <c r="J474">
        <f>'Datastream-M'!J475</f>
        <v>2.5790000000000002</v>
      </c>
      <c r="K474">
        <f>'Datastream-M'!K475</f>
        <v>4</v>
      </c>
      <c r="L474">
        <f>'Datastream-M'!L475</f>
        <v>5069.8</v>
      </c>
      <c r="M474">
        <f>'Datastream-M'!M475</f>
        <v>333676</v>
      </c>
      <c r="N474">
        <f>'Datastream-M'!N475</f>
        <v>75.099999999999994</v>
      </c>
      <c r="O474">
        <f>'Datastream-M'!O475</f>
        <v>2124</v>
      </c>
      <c r="P474">
        <f>'Datastream-M'!P475</f>
        <v>10.5</v>
      </c>
      <c r="Q474">
        <f>'Datastream-M'!Q475</f>
        <v>9.1999999999999993</v>
      </c>
      <c r="R474">
        <f>'Datastream-M'!R475</f>
        <v>16</v>
      </c>
      <c r="S474" s="1">
        <f>'[2]Deutschland Monatsdaten'!C474</f>
        <v>-1.1368234476405501E-2</v>
      </c>
      <c r="T474" s="1">
        <v>3.2463132959061363</v>
      </c>
      <c r="U474">
        <f>'Datastream-M'!BL475</f>
        <v>41.03</v>
      </c>
      <c r="V474" s="39">
        <f t="shared" si="24"/>
        <v>48.10082063305979</v>
      </c>
      <c r="W474">
        <f>'Datastream-M'!BM475</f>
        <v>37.53</v>
      </c>
      <c r="X474" s="39">
        <f t="shared" si="25"/>
        <v>45.880195599022002</v>
      </c>
      <c r="Y474">
        <f>'Datastream-M'!W475</f>
        <v>-41.8</v>
      </c>
      <c r="Z474">
        <f>'Datastream-M'!X475</f>
        <v>53.1</v>
      </c>
      <c r="AA474" s="42">
        <f>'Datastream-M'!Y475</f>
        <v>0.2</v>
      </c>
      <c r="AB474">
        <f>'Datastream-M'!Z475</f>
        <v>98.6</v>
      </c>
      <c r="AC474">
        <f>'Datastream-M'!AA475</f>
        <v>98.5</v>
      </c>
      <c r="AD474">
        <f>'Datastream-M'!AB475</f>
        <v>98.1</v>
      </c>
      <c r="AE474">
        <f>'Datastream-M'!AC475</f>
        <v>1.06281</v>
      </c>
      <c r="AF474">
        <f t="shared" si="26"/>
        <v>85.3</v>
      </c>
      <c r="AG474">
        <f t="shared" si="27"/>
        <v>81.800000000000011</v>
      </c>
      <c r="AH474">
        <f>'Datastream-M'!AD475</f>
        <v>79.5</v>
      </c>
      <c r="AI474">
        <f>'Datastream-M'!AE475</f>
        <v>-31.8</v>
      </c>
      <c r="AJ474">
        <f>'Datastream-M'!AF475</f>
        <v>103.888214</v>
      </c>
      <c r="AK474">
        <f>'Datastream-M'!AG475</f>
        <v>15.67</v>
      </c>
      <c r="AL474">
        <f>'Datastream-M'!AH475</f>
        <v>78.7</v>
      </c>
      <c r="AM474">
        <f>'Datastream-M'!AI475</f>
        <v>53.1</v>
      </c>
      <c r="AN474">
        <f>'Datastream-M'!AJ475</f>
        <v>13.1</v>
      </c>
      <c r="AO474">
        <f>'Datastream-M'!AK475</f>
        <v>19.600000000000001</v>
      </c>
      <c r="AP474">
        <f>'Datastream-M'!AL475</f>
        <v>-10.8</v>
      </c>
      <c r="AQ474" s="2">
        <f>'Datastream-M'!AM475</f>
        <v>81.710700000000003</v>
      </c>
      <c r="AR474" s="2">
        <f>'Datastream-M'!AN475</f>
        <v>99.621099999999998</v>
      </c>
      <c r="AS474">
        <f>'Datastream-M'!AO475</f>
        <v>16.899999999999999</v>
      </c>
      <c r="AT474">
        <f>'Datastream-M'!AP475</f>
        <v>97.8</v>
      </c>
      <c r="AU474">
        <f>'Datastream-M'!AQ475</f>
        <v>88.4</v>
      </c>
      <c r="AV474" s="19">
        <f>'[5]Deutschland Monatsdaten'!K474</f>
        <v>10.476097516338703</v>
      </c>
      <c r="AW474" s="1">
        <f>'[5]Deutschland Monatsdaten'!J474</f>
        <v>0.6385589112236576</v>
      </c>
      <c r="AX474">
        <f>'Datastream-M'!AR475</f>
        <v>45.1</v>
      </c>
      <c r="AY474">
        <f>'Datastream-M'!AS475</f>
        <v>-7.1</v>
      </c>
      <c r="AZ474">
        <f>'Datastream-M'!AT475</f>
        <v>103.1</v>
      </c>
      <c r="BA474">
        <v>1967586.6</v>
      </c>
      <c r="BB474">
        <v>10062278</v>
      </c>
      <c r="BC474">
        <v>10305324</v>
      </c>
      <c r="BD474">
        <v>656187.4</v>
      </c>
      <c r="BE474">
        <f>'Datastream-M'!AU475</f>
        <v>96.04</v>
      </c>
      <c r="BF474">
        <f>'Datastream-M'!AV475</f>
        <v>81.900000000000006</v>
      </c>
      <c r="BG474">
        <f>'Datastream-M'!AW475</f>
        <v>97.7</v>
      </c>
      <c r="BH474" s="1">
        <f>'Datastream-M'!AX475</f>
        <v>32.299999999999997</v>
      </c>
      <c r="BI474" s="1">
        <f>'Datastream-M'!AY475</f>
        <v>35.700000000000003</v>
      </c>
      <c r="BJ474" s="1">
        <f>'Datastream-M'!AZ475</f>
        <v>53.1</v>
      </c>
      <c r="BK474">
        <f>'Datastream-M'!BA475</f>
        <v>57.3</v>
      </c>
      <c r="BL474">
        <f>'Datastream-M'!BB475</f>
        <v>50.2</v>
      </c>
      <c r="BM474" s="26">
        <f>'Datastream-M'!BC475</f>
        <v>85.4</v>
      </c>
      <c r="BN474" s="26">
        <f>'Datastream-M'!BD475</f>
        <v>100.7</v>
      </c>
      <c r="BO474">
        <f>'Datastream-M'!AV474</f>
        <v>81.8</v>
      </c>
      <c r="BP474" s="38">
        <f t="shared" si="28"/>
        <v>85.3</v>
      </c>
      <c r="BQ474" s="30">
        <f t="shared" si="29"/>
        <v>14.74393353468635</v>
      </c>
      <c r="BR474" s="40">
        <f>'Datastream-M'!BJ475</f>
        <v>96.796899999999994</v>
      </c>
      <c r="BS474" s="32" t="str">
        <f>'Datastream-M'!BF475</f>
        <v>#NA</v>
      </c>
      <c r="BT474">
        <f>'Datastream-M'!BE475</f>
        <v>-1.6</v>
      </c>
      <c r="BU474" s="40">
        <f>'Datastream-M'!CS475</f>
        <v>100.1</v>
      </c>
      <c r="BV474" s="40">
        <f>'Datastream-M'!CT475</f>
        <v>96.7</v>
      </c>
      <c r="BW474" s="40">
        <f>'Datastream-M'!CU475</f>
        <v>96.783000000000001</v>
      </c>
      <c r="BX474" s="41">
        <f>'Datastream-M'!BG475</f>
        <v>10.48</v>
      </c>
      <c r="BY474" s="41">
        <f>'Datastream-M'!BH475</f>
        <v>6.67</v>
      </c>
      <c r="BZ474" s="40">
        <f>'Datastream-M'!BI475</f>
        <v>102.7</v>
      </c>
      <c r="CA474">
        <f>'Datastream-M'!BN475</f>
        <v>-10.1</v>
      </c>
      <c r="CB474">
        <f>'Datastream-M'!BO475</f>
        <v>-3.2</v>
      </c>
      <c r="CC474">
        <f>'Datastream-M'!BP475</f>
        <v>66.400000000000006</v>
      </c>
      <c r="CD474" t="str">
        <f>'Datastream-M'!BQ475</f>
        <v>#NA</v>
      </c>
      <c r="CE474" s="1">
        <v>3.6648758068662801E-3</v>
      </c>
      <c r="CF474" s="1">
        <v>-0.19219932046989316</v>
      </c>
      <c r="CH474" t="str">
        <f>'Datastream-M'!BR475</f>
        <v>#NA</v>
      </c>
      <c r="CI474">
        <f>'Datastream-M'!BS475</f>
        <v>94.8</v>
      </c>
      <c r="CJ474">
        <f>'Datastream-M'!BT475</f>
        <v>-20.6</v>
      </c>
      <c r="CK474">
        <f>'Datastream-M'!BU475</f>
        <v>-13.9</v>
      </c>
      <c r="CL474" t="str">
        <f>'Datastream-M'!BV475</f>
        <v>#NA</v>
      </c>
      <c r="CN474">
        <f>'Datastream-M'!BX475</f>
        <v>-19.3</v>
      </c>
      <c r="CO474">
        <f>'Datastream-M'!BY475</f>
        <v>-18.3</v>
      </c>
      <c r="CP474" s="40">
        <f>'Datastream-M'!BZ475</f>
        <v>-8.4</v>
      </c>
      <c r="CR474">
        <f>'Datastream-M'!CB475</f>
        <v>2</v>
      </c>
      <c r="CS474">
        <f>'Datastream-M'!CC475</f>
        <v>28.1</v>
      </c>
      <c r="CT474">
        <f>'Datastream-M'!CD475</f>
        <v>22.4</v>
      </c>
      <c r="CU474">
        <f>'Datastream-M'!CE475</f>
        <v>38774</v>
      </c>
      <c r="CV474">
        <f>'Datastream-M'!CF475</f>
        <v>2189412</v>
      </c>
      <c r="CX474">
        <f>'Datastream-M'!CG475</f>
        <v>113.3</v>
      </c>
      <c r="CY474">
        <f>'Datastream-M'!CH475</f>
        <v>126.6</v>
      </c>
      <c r="CZ474">
        <f>'Datastream-M'!CI475</f>
        <v>111.5</v>
      </c>
      <c r="DA474">
        <f>'Datastream-M'!CJ475</f>
        <v>107.8</v>
      </c>
      <c r="DB474">
        <f>'Datastream-M'!CK475</f>
        <v>-21.1</v>
      </c>
      <c r="DC474">
        <f>'Datastream-M'!CL475</f>
        <v>-38.9</v>
      </c>
      <c r="DD474">
        <f>'Datastream-M'!CM475</f>
        <v>-20.6</v>
      </c>
      <c r="DE474">
        <f>'Datastream-M'!CN475</f>
        <v>64.599999999999994</v>
      </c>
      <c r="DF474">
        <f>'Datastream-M'!CO475</f>
        <v>64.3</v>
      </c>
      <c r="DG474">
        <f>'Datastream-M'!CP475</f>
        <v>81.599999999999994</v>
      </c>
      <c r="DH474">
        <f>'Datastream-M'!CQ475</f>
        <v>87.841438292999996</v>
      </c>
      <c r="DI474">
        <f>'Datastream-M'!CR475</f>
        <v>24.85</v>
      </c>
      <c r="DJ474">
        <f>'Datastream-M'!CV475</f>
        <v>7.73</v>
      </c>
      <c r="DK474">
        <f>'Datastream-M'!CW475</f>
        <v>5.14</v>
      </c>
      <c r="DL474">
        <f>'Datastream-M'!CX475</f>
        <v>142.69999999999999</v>
      </c>
      <c r="DM474">
        <f>'Datastream-M'!CY475</f>
        <v>155.1</v>
      </c>
      <c r="DO474">
        <f>'Datastream-M'!DA475</f>
        <v>-8.3000000000000007</v>
      </c>
      <c r="DP474">
        <f>'Datastream-M'!DB475</f>
        <v>103.2</v>
      </c>
      <c r="DS474">
        <f>'Datastream-M'!DG475</f>
        <v>80.2</v>
      </c>
      <c r="DT474">
        <f>'Datastream-M'!DH475</f>
        <v>48.4</v>
      </c>
      <c r="DU474">
        <f>'Datastream-M'!DI475</f>
        <v>54.6</v>
      </c>
      <c r="DV474">
        <f>'Datastream-M'!DJ475</f>
        <v>70.384175823000007</v>
      </c>
      <c r="DW474" s="19">
        <f>'[8]weltindexip-usd'!B354</f>
        <v>2.1032238939067249</v>
      </c>
      <c r="DY474">
        <v>0</v>
      </c>
      <c r="EA474" t="str">
        <f>'Datastream-M'!DM475</f>
        <v>#NA</v>
      </c>
      <c r="EB474">
        <f>'Datastream-M'!DN475</f>
        <v>11.304344</v>
      </c>
      <c r="EF474" s="1">
        <f>'Datastream-M'!DQ475</f>
        <v>75.3</v>
      </c>
    </row>
    <row r="475" spans="1:136">
      <c r="A475" s="3">
        <v>36326</v>
      </c>
      <c r="B475" t="str">
        <f>'Datastream-M'!B476</f>
        <v>#NA</v>
      </c>
      <c r="C475">
        <f>'Datastream-M'!C476</f>
        <v>90.9</v>
      </c>
      <c r="D475">
        <f>'Datastream-M'!D476</f>
        <v>85.9</v>
      </c>
      <c r="E475">
        <f>'Datastream-M'!E476</f>
        <v>96.3</v>
      </c>
      <c r="F475">
        <f>'Datastream-M'!F476</f>
        <v>68.7</v>
      </c>
      <c r="G475">
        <f>'Datastream-M'!G476</f>
        <v>1.037755</v>
      </c>
      <c r="H475">
        <f>'Datastream-M'!H476</f>
        <v>535</v>
      </c>
      <c r="I475">
        <f>'Datastream-M'!I476</f>
        <v>1279.5</v>
      </c>
      <c r="J475">
        <f>'Datastream-M'!J476</f>
        <v>2.6269999999999998</v>
      </c>
      <c r="K475">
        <f>'Datastream-M'!K476</f>
        <v>4.4000000000000004</v>
      </c>
      <c r="L475">
        <f>'Datastream-M'!L476</f>
        <v>5378.5</v>
      </c>
      <c r="M475">
        <f>'Datastream-M'!M476</f>
        <v>363223</v>
      </c>
      <c r="N475">
        <f>'Datastream-M'!N476</f>
        <v>75</v>
      </c>
      <c r="O475">
        <f>'Datastream-M'!O476</f>
        <v>2276</v>
      </c>
      <c r="P475">
        <f>'Datastream-M'!P476</f>
        <v>10.5</v>
      </c>
      <c r="Q475">
        <f>'Datastream-M'!Q476</f>
        <v>8.6999999999999993</v>
      </c>
      <c r="R475">
        <f>'Datastream-M'!R476</f>
        <v>13.4</v>
      </c>
      <c r="S475" s="1">
        <f>'[2]Deutschland Monatsdaten'!C475</f>
        <v>9.6366570987373237E-2</v>
      </c>
      <c r="T475" s="1">
        <v>3.2697334464025243</v>
      </c>
      <c r="U475">
        <f>'Datastream-M'!BL476</f>
        <v>42.38</v>
      </c>
      <c r="V475" s="39">
        <f t="shared" si="24"/>
        <v>49.625292740046838</v>
      </c>
      <c r="W475">
        <f>'Datastream-M'!BM476</f>
        <v>36.380000000000003</v>
      </c>
      <c r="X475" s="39">
        <f t="shared" si="25"/>
        <v>44.420024420024419</v>
      </c>
      <c r="Y475">
        <f>'Datastream-M'!W476</f>
        <v>-37.6</v>
      </c>
      <c r="Z475">
        <f>'Datastream-M'!X476</f>
        <v>54.7</v>
      </c>
      <c r="AA475" s="42">
        <f>'Datastream-M'!Y476</f>
        <v>5.8</v>
      </c>
      <c r="AB475">
        <f>'Datastream-M'!Z476</f>
        <v>97.8</v>
      </c>
      <c r="AC475">
        <f>'Datastream-M'!AA476</f>
        <v>97.5</v>
      </c>
      <c r="AD475">
        <f>'Datastream-M'!AB476</f>
        <v>97</v>
      </c>
      <c r="AE475">
        <f>'Datastream-M'!AC476</f>
        <v>1.037755</v>
      </c>
      <c r="AF475">
        <f t="shared" si="26"/>
        <v>85.4</v>
      </c>
      <c r="AG475">
        <f t="shared" si="27"/>
        <v>81.900000000000006</v>
      </c>
      <c r="AH475">
        <f>'Datastream-M'!AD476</f>
        <v>79.8</v>
      </c>
      <c r="AI475">
        <f>'Datastream-M'!AE476</f>
        <v>-28.4</v>
      </c>
      <c r="AJ475">
        <f>'Datastream-M'!AF476</f>
        <v>103.757576</v>
      </c>
      <c r="AK475">
        <f>'Datastream-M'!AG476</f>
        <v>16.13</v>
      </c>
      <c r="AL475">
        <f>'Datastream-M'!AH476</f>
        <v>78.7</v>
      </c>
      <c r="AM475">
        <f>'Datastream-M'!AI476</f>
        <v>54.7</v>
      </c>
      <c r="AN475">
        <f>'Datastream-M'!AJ476</f>
        <v>14.8</v>
      </c>
      <c r="AO475">
        <f>'Datastream-M'!AK476</f>
        <v>15.6</v>
      </c>
      <c r="AP475">
        <f>'Datastream-M'!AL476</f>
        <v>-0.8</v>
      </c>
      <c r="AQ475" s="2">
        <f>'Datastream-M'!AM476</f>
        <v>81.974400000000003</v>
      </c>
      <c r="AR475" s="2">
        <f>'Datastream-M'!AN476</f>
        <v>99.802700000000002</v>
      </c>
      <c r="AS475">
        <f>'Datastream-M'!AO476</f>
        <v>17.5</v>
      </c>
      <c r="AT475">
        <f>'Datastream-M'!AP476</f>
        <v>98.4</v>
      </c>
      <c r="AU475">
        <f>'Datastream-M'!AQ476</f>
        <v>88.3</v>
      </c>
      <c r="AV475" s="19">
        <f>'[5]Deutschland Monatsdaten'!K475</f>
        <v>10.496498019056705</v>
      </c>
      <c r="AW475" s="1">
        <f>'[5]Deutschland Monatsdaten'!J475</f>
        <v>0.66455546114574093</v>
      </c>
      <c r="AX475">
        <f>'Datastream-M'!AR476</f>
        <v>56.4</v>
      </c>
      <c r="AY475">
        <f>'Datastream-M'!AS476</f>
        <v>-7.8</v>
      </c>
      <c r="AZ475">
        <f>'Datastream-M'!AT476</f>
        <v>103.7</v>
      </c>
      <c r="BA475">
        <v>2095455.6</v>
      </c>
      <c r="BB475">
        <v>8624741.0999999996</v>
      </c>
      <c r="BC475">
        <v>10899123</v>
      </c>
      <c r="BD475">
        <v>1409440.5</v>
      </c>
      <c r="BE475">
        <f>'Datastream-M'!AU476</f>
        <v>95.06</v>
      </c>
      <c r="BF475">
        <f>'Datastream-M'!AV476</f>
        <v>82.6</v>
      </c>
      <c r="BG475">
        <f>'Datastream-M'!AW476</f>
        <v>98.7</v>
      </c>
      <c r="BH475" s="1">
        <f>'Datastream-M'!AX476</f>
        <v>32.9</v>
      </c>
      <c r="BI475" s="1">
        <f>'Datastream-M'!AY476</f>
        <v>36.1</v>
      </c>
      <c r="BJ475" s="1">
        <f>'Datastream-M'!AZ476</f>
        <v>52.6</v>
      </c>
      <c r="BK475">
        <f>'Datastream-M'!BA476</f>
        <v>56.4</v>
      </c>
      <c r="BL475">
        <f>'Datastream-M'!BB476</f>
        <v>49.9</v>
      </c>
      <c r="BM475" s="26">
        <f>'Datastream-M'!BC476</f>
        <v>85.5</v>
      </c>
      <c r="BN475" s="26">
        <f>'Datastream-M'!BD476</f>
        <v>101</v>
      </c>
      <c r="BO475">
        <f>'Datastream-M'!AV475</f>
        <v>81.900000000000006</v>
      </c>
      <c r="BP475" s="38">
        <f t="shared" si="28"/>
        <v>85.4</v>
      </c>
      <c r="BQ475" s="30">
        <f t="shared" si="29"/>
        <v>15.543167703359655</v>
      </c>
      <c r="BR475" s="40">
        <f>'Datastream-M'!BJ476</f>
        <v>94.972700000000003</v>
      </c>
      <c r="BS475" s="32" t="str">
        <f>'Datastream-M'!BF476</f>
        <v>#NA</v>
      </c>
      <c r="BT475">
        <f>'Datastream-M'!BE476</f>
        <v>7.7</v>
      </c>
      <c r="BU475" s="40">
        <f>'Datastream-M'!CS476</f>
        <v>100.1</v>
      </c>
      <c r="BV475" s="40">
        <f>'Datastream-M'!CT476</f>
        <v>95.1</v>
      </c>
      <c r="BW475" s="40">
        <f>'Datastream-M'!CU476</f>
        <v>94.977800000000002</v>
      </c>
      <c r="BX475" s="41">
        <f>'Datastream-M'!BG476</f>
        <v>10.92</v>
      </c>
      <c r="BY475" s="41">
        <f>'Datastream-M'!BH476</f>
        <v>7.76</v>
      </c>
      <c r="BZ475" s="40">
        <f>'Datastream-M'!BI476</f>
        <v>102.3</v>
      </c>
      <c r="CA475">
        <f>'Datastream-M'!BN476</f>
        <v>-1.8</v>
      </c>
      <c r="CB475">
        <f>'Datastream-M'!BO476</f>
        <v>2.5</v>
      </c>
      <c r="CC475">
        <f>'Datastream-M'!BP476</f>
        <v>66</v>
      </c>
      <c r="CD475" t="str">
        <f>'Datastream-M'!BQ476</f>
        <v>#NA</v>
      </c>
      <c r="CE475" s="1">
        <v>0.30202698969386055</v>
      </c>
      <c r="CF475" s="1">
        <v>-8.6070645760082207E-2</v>
      </c>
      <c r="CH475" t="str">
        <f>'Datastream-M'!BR476</f>
        <v>#NA</v>
      </c>
      <c r="CI475">
        <f>'Datastream-M'!BS476</f>
        <v>95.4</v>
      </c>
      <c r="CJ475">
        <f>'Datastream-M'!BT476</f>
        <v>-21.3</v>
      </c>
      <c r="CK475">
        <f>'Datastream-M'!BU476</f>
        <v>-11.7</v>
      </c>
      <c r="CL475" t="str">
        <f>'Datastream-M'!BV476</f>
        <v>#NA</v>
      </c>
      <c r="CN475">
        <f>'Datastream-M'!BX476</f>
        <v>-16.2</v>
      </c>
      <c r="CO475">
        <f>'Datastream-M'!BY476</f>
        <v>-13.8</v>
      </c>
      <c r="CP475" s="40">
        <f>'Datastream-M'!BZ476</f>
        <v>-3.2</v>
      </c>
      <c r="CR475">
        <f>'Datastream-M'!CB476</f>
        <v>-2</v>
      </c>
      <c r="CS475">
        <f>'Datastream-M'!CC476</f>
        <v>26.7</v>
      </c>
      <c r="CT475">
        <f>'Datastream-M'!CD476</f>
        <v>21.6</v>
      </c>
      <c r="CU475">
        <f>'Datastream-M'!CE476</f>
        <v>38982</v>
      </c>
      <c r="CV475">
        <f>'Datastream-M'!CF476</f>
        <v>2193242</v>
      </c>
      <c r="CX475">
        <f>'Datastream-M'!CG476</f>
        <v>109.1</v>
      </c>
      <c r="CY475">
        <f>'Datastream-M'!CH476</f>
        <v>120</v>
      </c>
      <c r="CZ475">
        <f>'Datastream-M'!CI476</f>
        <v>102.6</v>
      </c>
      <c r="DA475">
        <f>'Datastream-M'!CJ476</f>
        <v>108.9</v>
      </c>
      <c r="DB475">
        <f>'Datastream-M'!CK476</f>
        <v>-20</v>
      </c>
      <c r="DC475">
        <f>'Datastream-M'!CL476</f>
        <v>-41.4</v>
      </c>
      <c r="DD475">
        <f>'Datastream-M'!CM476</f>
        <v>-21.3</v>
      </c>
      <c r="DE475">
        <f>'Datastream-M'!CN476</f>
        <v>66</v>
      </c>
      <c r="DF475">
        <f>'Datastream-M'!CO476</f>
        <v>66.5</v>
      </c>
      <c r="DG475">
        <f>'Datastream-M'!CP476</f>
        <v>86.6</v>
      </c>
      <c r="DH475">
        <f>'Datastream-M'!CQ476</f>
        <v>131.98173522900001</v>
      </c>
      <c r="DI475">
        <f>'Datastream-M'!CR476</f>
        <v>26.17</v>
      </c>
      <c r="DJ475">
        <f>'Datastream-M'!CV476</f>
        <v>8</v>
      </c>
      <c r="DK475">
        <f>'Datastream-M'!CW476</f>
        <v>5.08</v>
      </c>
      <c r="DL475">
        <f>'Datastream-M'!CX476</f>
        <v>137.4</v>
      </c>
      <c r="DM475">
        <f>'Datastream-M'!CY476</f>
        <v>147</v>
      </c>
      <c r="DO475">
        <f>'Datastream-M'!DA476</f>
        <v>-9.6</v>
      </c>
      <c r="DP475">
        <f>'Datastream-M'!DB476</f>
        <v>104.5</v>
      </c>
      <c r="DS475">
        <f>'Datastream-M'!DG476</f>
        <v>84.7</v>
      </c>
      <c r="DT475">
        <f>'Datastream-M'!DH476</f>
        <v>51.6</v>
      </c>
      <c r="DU475">
        <f>'Datastream-M'!DI476</f>
        <v>54.3</v>
      </c>
      <c r="DV475">
        <f>'Datastream-M'!DJ476</f>
        <v>71.519326911999997</v>
      </c>
      <c r="DW475" s="19">
        <f>'[8]weltindexip-usd'!B355</f>
        <v>2.105791702007461</v>
      </c>
      <c r="DY475">
        <v>0</v>
      </c>
      <c r="EA475" t="str">
        <f>'Datastream-M'!DM476</f>
        <v>#NA</v>
      </c>
      <c r="EB475">
        <f>'Datastream-M'!DN476</f>
        <v>11.235322</v>
      </c>
      <c r="EF475" s="1">
        <f>'Datastream-M'!DQ476</f>
        <v>75.3</v>
      </c>
    </row>
    <row r="476" spans="1:136">
      <c r="A476" s="3">
        <v>36356</v>
      </c>
      <c r="B476" t="str">
        <f>'Datastream-M'!B477</f>
        <v>#NA</v>
      </c>
      <c r="C476">
        <f>'Datastream-M'!C477</f>
        <v>90.9</v>
      </c>
      <c r="D476">
        <f>'Datastream-M'!D477</f>
        <v>85.7</v>
      </c>
      <c r="E476">
        <f>'Datastream-M'!E477</f>
        <v>96.4</v>
      </c>
      <c r="F476">
        <f>'Datastream-M'!F477</f>
        <v>69.2</v>
      </c>
      <c r="G476">
        <f>'Datastream-M'!G477</f>
        <v>1.0352680000000001</v>
      </c>
      <c r="H476">
        <f>'Datastream-M'!H477</f>
        <v>530.20000000000005</v>
      </c>
      <c r="I476">
        <f>'Datastream-M'!I477</f>
        <v>1281</v>
      </c>
      <c r="J476">
        <f>'Datastream-M'!J477</f>
        <v>2.6760000000000002</v>
      </c>
      <c r="K476">
        <f>'Datastream-M'!K477</f>
        <v>4.7</v>
      </c>
      <c r="L476">
        <f>'Datastream-M'!L477</f>
        <v>5101.8999999999996</v>
      </c>
      <c r="M476">
        <f>'Datastream-M'!M477</f>
        <v>341045</v>
      </c>
      <c r="N476">
        <f>'Datastream-M'!N477</f>
        <v>75.599999999999994</v>
      </c>
      <c r="O476">
        <f>'Datastream-M'!O477</f>
        <v>2289</v>
      </c>
      <c r="P476">
        <f>'Datastream-M'!P477</f>
        <v>10.5</v>
      </c>
      <c r="Q476">
        <f>'Datastream-M'!Q477</f>
        <v>12.5</v>
      </c>
      <c r="R476">
        <f>'Datastream-M'!R477</f>
        <v>14.2</v>
      </c>
      <c r="S476" s="1">
        <f>'[2]Deutschland Monatsdaten'!C476</f>
        <v>0.20929992511593015</v>
      </c>
      <c r="T476" s="1">
        <v>3.2838832713920065</v>
      </c>
      <c r="U476">
        <f>'Datastream-M'!BL477</f>
        <v>43.89</v>
      </c>
      <c r="V476" s="39">
        <f t="shared" si="24"/>
        <v>51.333333333333329</v>
      </c>
      <c r="W476">
        <f>'Datastream-M'!BM477</f>
        <v>37.340000000000003</v>
      </c>
      <c r="X476" s="39">
        <f t="shared" si="25"/>
        <v>45.205811138014532</v>
      </c>
      <c r="Y476">
        <f>'Datastream-M'!W477</f>
        <v>-35.299999999999997</v>
      </c>
      <c r="Z476">
        <f>'Datastream-M'!X477</f>
        <v>56.1</v>
      </c>
      <c r="AA476" s="42">
        <f>'Datastream-M'!Y477</f>
        <v>4.5999999999999996</v>
      </c>
      <c r="AB476">
        <f>'Datastream-M'!Z477</f>
        <v>97.9</v>
      </c>
      <c r="AC476">
        <f>'Datastream-M'!AA477</f>
        <v>97.5</v>
      </c>
      <c r="AD476">
        <f>'Datastream-M'!AB477</f>
        <v>96.8</v>
      </c>
      <c r="AE476">
        <f>'Datastream-M'!AC477</f>
        <v>1.0352680000000001</v>
      </c>
      <c r="AF476">
        <f t="shared" si="26"/>
        <v>85.500000000000014</v>
      </c>
      <c r="AG476">
        <f t="shared" si="27"/>
        <v>82.6</v>
      </c>
      <c r="AH476">
        <f>'Datastream-M'!AD477</f>
        <v>80.3</v>
      </c>
      <c r="AI476">
        <f>'Datastream-M'!AE477</f>
        <v>-27.2</v>
      </c>
      <c r="AJ476">
        <f>'Datastream-M'!AF477</f>
        <v>103.125</v>
      </c>
      <c r="AK476">
        <f>'Datastream-M'!AG477</f>
        <v>19.03</v>
      </c>
      <c r="AL476">
        <f>'Datastream-M'!AH477</f>
        <v>78.900000000000006</v>
      </c>
      <c r="AM476">
        <f>'Datastream-M'!AI477</f>
        <v>56.1</v>
      </c>
      <c r="AN476">
        <f>'Datastream-M'!AJ477</f>
        <v>14.8</v>
      </c>
      <c r="AO476">
        <f>'Datastream-M'!AK477</f>
        <v>14.9</v>
      </c>
      <c r="AP476">
        <f>'Datastream-M'!AL477</f>
        <v>-11.2</v>
      </c>
      <c r="AQ476" s="2">
        <f>'Datastream-M'!AM477</f>
        <v>82.250200000000007</v>
      </c>
      <c r="AR476" s="2">
        <f>'Datastream-M'!AN477</f>
        <v>99.998900000000006</v>
      </c>
      <c r="AS476">
        <f>'Datastream-M'!AO477</f>
        <v>15.9</v>
      </c>
      <c r="AT476">
        <f>'Datastream-M'!AP477</f>
        <v>99.5</v>
      </c>
      <c r="AU476">
        <f>'Datastream-M'!AQ477</f>
        <v>89</v>
      </c>
      <c r="AV476" s="19">
        <f>'[5]Deutschland Monatsdaten'!K476</f>
        <v>10.531704441488499</v>
      </c>
      <c r="AW476" s="1">
        <f>'[5]Deutschland Monatsdaten'!J476</f>
        <v>0.81229373007800243</v>
      </c>
      <c r="AX476">
        <f>'Datastream-M'!AR477</f>
        <v>74.3</v>
      </c>
      <c r="AY476">
        <f>'Datastream-M'!AS477</f>
        <v>-8.1</v>
      </c>
      <c r="AZ476">
        <f>'Datastream-M'!AT477</f>
        <v>99.8</v>
      </c>
      <c r="BA476">
        <v>2226140.7999999998</v>
      </c>
      <c r="BB476">
        <v>9199436.3000000007</v>
      </c>
      <c r="BC476">
        <v>11808864</v>
      </c>
      <c r="BD476">
        <v>738428.19</v>
      </c>
      <c r="BE476">
        <f>'Datastream-M'!AU477</f>
        <v>95.05</v>
      </c>
      <c r="BF476">
        <f>'Datastream-M'!AV477</f>
        <v>83.3</v>
      </c>
      <c r="BG476">
        <f>'Datastream-M'!AW477</f>
        <v>97.7</v>
      </c>
      <c r="BH476" s="1">
        <f>'Datastream-M'!AX477</f>
        <v>37.200000000000003</v>
      </c>
      <c r="BI476" s="1">
        <f>'Datastream-M'!AY477</f>
        <v>39.5</v>
      </c>
      <c r="BJ476" s="1">
        <f>'Datastream-M'!AZ477</f>
        <v>51.9</v>
      </c>
      <c r="BK476">
        <f>'Datastream-M'!BA477</f>
        <v>51.9</v>
      </c>
      <c r="BL476">
        <f>'Datastream-M'!BB477</f>
        <v>51.9</v>
      </c>
      <c r="BM476" s="26">
        <f>'Datastream-M'!BC477</f>
        <v>85.7</v>
      </c>
      <c r="BN476" s="26">
        <f>'Datastream-M'!BD477</f>
        <v>100.9</v>
      </c>
      <c r="BO476">
        <f>'Datastream-M'!AV476</f>
        <v>82.6</v>
      </c>
      <c r="BP476" s="38">
        <f t="shared" si="28"/>
        <v>85.5</v>
      </c>
      <c r="BQ476" s="30">
        <f t="shared" si="29"/>
        <v>18.381713720505221</v>
      </c>
      <c r="BR476" s="40">
        <f>'Datastream-M'!BJ477</f>
        <v>94.923699999999997</v>
      </c>
      <c r="BS476" s="32" t="str">
        <f>'Datastream-M'!BF477</f>
        <v>#NA</v>
      </c>
      <c r="BT476">
        <f>'Datastream-M'!BE477</f>
        <v>1</v>
      </c>
      <c r="BU476" s="40">
        <f>'Datastream-M'!CS477</f>
        <v>100.2</v>
      </c>
      <c r="BV476" s="40">
        <f>'Datastream-M'!CT477</f>
        <v>95.1</v>
      </c>
      <c r="BW476" s="40">
        <f>'Datastream-M'!CU477</f>
        <v>94.9358</v>
      </c>
      <c r="BX476" s="41">
        <f>'Datastream-M'!BG477</f>
        <v>10.57</v>
      </c>
      <c r="BY476" s="41">
        <f>'Datastream-M'!BH477</f>
        <v>7.13</v>
      </c>
      <c r="BZ476" s="40">
        <f>'Datastream-M'!BI477</f>
        <v>103.4</v>
      </c>
      <c r="CA476">
        <f>'Datastream-M'!BN477</f>
        <v>-4.4000000000000004</v>
      </c>
      <c r="CB476">
        <f>'Datastream-M'!BO477</f>
        <v>0.3</v>
      </c>
      <c r="CC476">
        <f>'Datastream-M'!BP477</f>
        <v>66.2</v>
      </c>
      <c r="CD476" t="str">
        <f>'Datastream-M'!BQ477</f>
        <v>#NA</v>
      </c>
      <c r="CE476" s="1">
        <v>0.59008647926131841</v>
      </c>
      <c r="CF476" s="1">
        <v>-0.33260913277490617</v>
      </c>
      <c r="CH476" t="str">
        <f>'Datastream-M'!BR477</f>
        <v>#NA</v>
      </c>
      <c r="CI476">
        <f>'Datastream-M'!BS477</f>
        <v>95.1</v>
      </c>
      <c r="CJ476">
        <f>'Datastream-M'!BT477</f>
        <v>-20.399999999999999</v>
      </c>
      <c r="CK476">
        <f>'Datastream-M'!BU477</f>
        <v>-14.7</v>
      </c>
      <c r="CL476" t="str">
        <f>'Datastream-M'!BV477</f>
        <v>#NA</v>
      </c>
      <c r="CN476">
        <f>'Datastream-M'!BX477</f>
        <v>-13.4</v>
      </c>
      <c r="CO476">
        <f>'Datastream-M'!BY477</f>
        <v>-11.9</v>
      </c>
      <c r="CP476" s="40">
        <f>'Datastream-M'!BZ477</f>
        <v>-4</v>
      </c>
      <c r="CR476">
        <f>'Datastream-M'!CB477</f>
        <v>8.4</v>
      </c>
      <c r="CS476">
        <f>'Datastream-M'!CC477</f>
        <v>27.4</v>
      </c>
      <c r="CT476">
        <f>'Datastream-M'!CD477</f>
        <v>28</v>
      </c>
      <c r="CU476">
        <f>'Datastream-M'!CE477</f>
        <v>39045</v>
      </c>
      <c r="CV476">
        <f>'Datastream-M'!CF477</f>
        <v>2197589</v>
      </c>
      <c r="CX476">
        <f>'Datastream-M'!CG477</f>
        <v>112</v>
      </c>
      <c r="CY476">
        <f>'Datastream-M'!CH477</f>
        <v>130.69999999999999</v>
      </c>
      <c r="CZ476">
        <f>'Datastream-M'!CI477</f>
        <v>110.1</v>
      </c>
      <c r="DA476">
        <f>'Datastream-M'!CJ477</f>
        <v>103.7</v>
      </c>
      <c r="DB476">
        <f>'Datastream-M'!CK477</f>
        <v>-18.899999999999999</v>
      </c>
      <c r="DC476">
        <f>'Datastream-M'!CL477</f>
        <v>-37.5</v>
      </c>
      <c r="DD476">
        <f>'Datastream-M'!CM477</f>
        <v>-20.399999999999999</v>
      </c>
      <c r="DE476">
        <f>'Datastream-M'!CN477</f>
        <v>67</v>
      </c>
      <c r="DF476">
        <f>'Datastream-M'!CO477</f>
        <v>68</v>
      </c>
      <c r="DG476">
        <f>'Datastream-M'!CP477</f>
        <v>84.2</v>
      </c>
      <c r="DH476">
        <f>'Datastream-M'!CQ477</f>
        <v>102.22409057599999</v>
      </c>
      <c r="DI476">
        <f>'Datastream-M'!CR477</f>
        <v>21.59</v>
      </c>
      <c r="DJ476">
        <f>'Datastream-M'!CV477</f>
        <v>7.66</v>
      </c>
      <c r="DK476">
        <f>'Datastream-M'!CW477</f>
        <v>5.18</v>
      </c>
      <c r="DL476">
        <f>'Datastream-M'!CX477</f>
        <v>141</v>
      </c>
      <c r="DM476">
        <f>'Datastream-M'!CY477</f>
        <v>160</v>
      </c>
      <c r="DO476">
        <f>'Datastream-M'!DA477</f>
        <v>-9</v>
      </c>
      <c r="DP476">
        <f>'Datastream-M'!DB477</f>
        <v>104</v>
      </c>
      <c r="DS476">
        <f>'Datastream-M'!DG477</f>
        <v>82.5</v>
      </c>
      <c r="DT476">
        <f>'Datastream-M'!DH477</f>
        <v>51.2</v>
      </c>
      <c r="DU476">
        <f>'Datastream-M'!DI477</f>
        <v>55.2</v>
      </c>
      <c r="DV476">
        <f>'Datastream-M'!DJ477</f>
        <v>72.258517459999993</v>
      </c>
      <c r="DW476" s="19">
        <f>'[8]weltindexip-usd'!B356</f>
        <v>2.1190908814146856</v>
      </c>
      <c r="DY476">
        <v>0</v>
      </c>
      <c r="EA476" t="str">
        <f>'Datastream-M'!DM477</f>
        <v>#NA</v>
      </c>
      <c r="EB476">
        <f>'Datastream-M'!DN477</f>
        <v>11.527495</v>
      </c>
      <c r="EF476" s="1">
        <f>'Datastream-M'!DQ477</f>
        <v>75.900000000000006</v>
      </c>
    </row>
    <row r="477" spans="1:136">
      <c r="A477" s="3">
        <v>36387</v>
      </c>
      <c r="B477" t="str">
        <f>'Datastream-M'!B478</f>
        <v>#NA</v>
      </c>
      <c r="C477">
        <f>'Datastream-M'!C478</f>
        <v>91.9</v>
      </c>
      <c r="D477">
        <f>'Datastream-M'!D478</f>
        <v>86.9</v>
      </c>
      <c r="E477">
        <f>'Datastream-M'!E478</f>
        <v>97.1</v>
      </c>
      <c r="F477">
        <f>'Datastream-M'!F478</f>
        <v>72.2</v>
      </c>
      <c r="G477">
        <f>'Datastream-M'!G478</f>
        <v>1.0603549999999999</v>
      </c>
      <c r="H477">
        <f>'Datastream-M'!H478</f>
        <v>529.4</v>
      </c>
      <c r="I477">
        <f>'Datastream-M'!I478</f>
        <v>1284.3</v>
      </c>
      <c r="J477">
        <f>'Datastream-M'!J478</f>
        <v>2.6949999999999998</v>
      </c>
      <c r="K477">
        <f>'Datastream-M'!K478</f>
        <v>4.9000000000000004</v>
      </c>
      <c r="L477">
        <f>'Datastream-M'!L478</f>
        <v>5270.8</v>
      </c>
      <c r="M477">
        <f>'Datastream-M'!M478</f>
        <v>262766</v>
      </c>
      <c r="N477">
        <f>'Datastream-M'!N478</f>
        <v>76.2</v>
      </c>
      <c r="O477">
        <f>'Datastream-M'!O478</f>
        <v>2223</v>
      </c>
      <c r="P477">
        <f>'Datastream-M'!P478</f>
        <v>10.5</v>
      </c>
      <c r="Q477">
        <f>'Datastream-M'!Q478</f>
        <v>14.6</v>
      </c>
      <c r="R477">
        <f>'Datastream-M'!R478</f>
        <v>10.1</v>
      </c>
      <c r="S477" s="1">
        <f>'[2]Deutschland Monatsdaten'!C477</f>
        <v>0.37996414636148707</v>
      </c>
      <c r="T477" s="1">
        <v>3.287160532774891</v>
      </c>
      <c r="U477">
        <f>'Datastream-M'!BL478</f>
        <v>42.15</v>
      </c>
      <c r="V477" s="39">
        <f t="shared" si="24"/>
        <v>49.183197199533254</v>
      </c>
      <c r="W477">
        <f>'Datastream-M'!BM478</f>
        <v>38.67</v>
      </c>
      <c r="X477" s="39">
        <f t="shared" si="25"/>
        <v>46.422569027611047</v>
      </c>
      <c r="Y477">
        <f>'Datastream-M'!W478</f>
        <v>-33.5</v>
      </c>
      <c r="Z477">
        <f>'Datastream-M'!X478</f>
        <v>60.3</v>
      </c>
      <c r="AA477" s="42">
        <f>'Datastream-M'!Y478</f>
        <v>6.6</v>
      </c>
      <c r="AB477">
        <f>'Datastream-M'!Z478</f>
        <v>98.1</v>
      </c>
      <c r="AC477">
        <f>'Datastream-M'!AA478</f>
        <v>97.9</v>
      </c>
      <c r="AD477">
        <f>'Datastream-M'!AB478</f>
        <v>97.4</v>
      </c>
      <c r="AE477">
        <f>'Datastream-M'!AC478</f>
        <v>1.0603549999999999</v>
      </c>
      <c r="AF477">
        <f t="shared" si="26"/>
        <v>85.7</v>
      </c>
      <c r="AG477">
        <f t="shared" si="27"/>
        <v>83.3</v>
      </c>
      <c r="AH477">
        <f>'Datastream-M'!AD478</f>
        <v>80.8</v>
      </c>
      <c r="AI477">
        <f>'Datastream-M'!AE478</f>
        <v>-25.5</v>
      </c>
      <c r="AJ477">
        <f>'Datastream-M'!AF478</f>
        <v>102.628435</v>
      </c>
      <c r="AK477">
        <f>'Datastream-M'!AG478</f>
        <v>20.6</v>
      </c>
      <c r="AL477">
        <f>'Datastream-M'!AH478</f>
        <v>78.900000000000006</v>
      </c>
      <c r="AM477">
        <f>'Datastream-M'!AI478</f>
        <v>60.3</v>
      </c>
      <c r="AN477">
        <f>'Datastream-M'!AJ478</f>
        <v>16.100000000000001</v>
      </c>
      <c r="AO477">
        <f>'Datastream-M'!AK478</f>
        <v>13.5</v>
      </c>
      <c r="AP477">
        <f>'Datastream-M'!AL478</f>
        <v>-5.6</v>
      </c>
      <c r="AQ477" s="2">
        <f>'Datastream-M'!AM478</f>
        <v>82.5441</v>
      </c>
      <c r="AR477" s="2">
        <f>'Datastream-M'!AN478</f>
        <v>100.21729999999999</v>
      </c>
      <c r="AS477">
        <f>'Datastream-M'!AO478</f>
        <v>16.600000000000001</v>
      </c>
      <c r="AT477">
        <f>'Datastream-M'!AP478</f>
        <v>99.5</v>
      </c>
      <c r="AU477">
        <f>'Datastream-M'!AQ478</f>
        <v>88.9</v>
      </c>
      <c r="AV477" s="19">
        <f>'[5]Deutschland Monatsdaten'!K477</f>
        <v>10.569674169149453</v>
      </c>
      <c r="AW477" s="1">
        <f>'[5]Deutschland Monatsdaten'!J477</f>
        <v>0.88738286759186213</v>
      </c>
      <c r="AX477">
        <f>'Datastream-M'!AR478</f>
        <v>74</v>
      </c>
      <c r="AY477">
        <f>'Datastream-M'!AS478</f>
        <v>-8.6</v>
      </c>
      <c r="AZ477">
        <f>'Datastream-M'!AT478</f>
        <v>100.4</v>
      </c>
      <c r="BA477">
        <v>2201542.1</v>
      </c>
      <c r="BB477">
        <v>9722928.0999999996</v>
      </c>
      <c r="BC477">
        <v>10746316</v>
      </c>
      <c r="BD477">
        <v>693042.85</v>
      </c>
      <c r="BE477">
        <f>'Datastream-M'!AU478</f>
        <v>95.59</v>
      </c>
      <c r="BF477">
        <f>'Datastream-M'!AV478</f>
        <v>83.7</v>
      </c>
      <c r="BG477">
        <f>'Datastream-M'!AW478</f>
        <v>103.4</v>
      </c>
      <c r="BH477" s="1">
        <f>'Datastream-M'!AX478</f>
        <v>39.9</v>
      </c>
      <c r="BI477" s="1">
        <f>'Datastream-M'!AY478</f>
        <v>42.1</v>
      </c>
      <c r="BJ477" s="1">
        <f>'Datastream-M'!AZ478</f>
        <v>53.3</v>
      </c>
      <c r="BK477">
        <f>'Datastream-M'!BA478</f>
        <v>54</v>
      </c>
      <c r="BL477">
        <f>'Datastream-M'!BB478</f>
        <v>52.8</v>
      </c>
      <c r="BM477" s="26">
        <f>'Datastream-M'!BC478</f>
        <v>85.8</v>
      </c>
      <c r="BN477" s="26">
        <f>'Datastream-M'!BD478</f>
        <v>99.3</v>
      </c>
      <c r="BO477">
        <f>'Datastream-M'!AV477</f>
        <v>83.3</v>
      </c>
      <c r="BP477" s="38">
        <f t="shared" si="28"/>
        <v>85.7</v>
      </c>
      <c r="BQ477" s="30">
        <f t="shared" si="29"/>
        <v>19.427455899203572</v>
      </c>
      <c r="BR477" s="40">
        <f>'Datastream-M'!BJ478</f>
        <v>96.262600000000006</v>
      </c>
      <c r="BS477" s="32" t="str">
        <f>'Datastream-M'!BF478</f>
        <v>#NA</v>
      </c>
      <c r="BT477">
        <f>'Datastream-M'!BE478</f>
        <v>5.6</v>
      </c>
      <c r="BU477" s="40">
        <f>'Datastream-M'!CS478</f>
        <v>100.1</v>
      </c>
      <c r="BV477" s="40">
        <f>'Datastream-M'!CT478</f>
        <v>95.6</v>
      </c>
      <c r="BW477" s="40">
        <f>'Datastream-M'!CU478</f>
        <v>96.322100000000006</v>
      </c>
      <c r="BX477" s="41">
        <f>'Datastream-M'!BG478</f>
        <v>10.45</v>
      </c>
      <c r="BY477" s="41">
        <f>'Datastream-M'!BH478</f>
        <v>7.18</v>
      </c>
      <c r="BZ477" s="40">
        <f>'Datastream-M'!BI478</f>
        <v>102</v>
      </c>
      <c r="CA477">
        <f>'Datastream-M'!BN478</f>
        <v>-1.3</v>
      </c>
      <c r="CB477">
        <f>'Datastream-M'!BO478</f>
        <v>1.1000000000000001</v>
      </c>
      <c r="CC477">
        <f>'Datastream-M'!BP478</f>
        <v>67.7</v>
      </c>
      <c r="CD477" t="str">
        <f>'Datastream-M'!BQ478</f>
        <v>#NA</v>
      </c>
      <c r="CE477" s="1">
        <v>-6.8097634936524321E-2</v>
      </c>
      <c r="CF477" s="1">
        <v>-4.3525894820268746E-3</v>
      </c>
      <c r="CH477" t="str">
        <f>'Datastream-M'!BR478</f>
        <v>#NA</v>
      </c>
      <c r="CI477">
        <f>'Datastream-M'!BS478</f>
        <v>96.4</v>
      </c>
      <c r="CJ477">
        <f>'Datastream-M'!BT478</f>
        <v>-21.8</v>
      </c>
      <c r="CK477">
        <f>'Datastream-M'!BU478</f>
        <v>-15.6</v>
      </c>
      <c r="CL477" t="str">
        <f>'Datastream-M'!BV478</f>
        <v>#NA</v>
      </c>
      <c r="CN477">
        <f>'Datastream-M'!BX478</f>
        <v>-14</v>
      </c>
      <c r="CO477">
        <f>'Datastream-M'!BY478</f>
        <v>-10.5</v>
      </c>
      <c r="CP477" s="40">
        <f>'Datastream-M'!BZ478</f>
        <v>-0.7</v>
      </c>
      <c r="CR477">
        <f>'Datastream-M'!CB478</f>
        <v>5.9</v>
      </c>
      <c r="CS477">
        <f>'Datastream-M'!CC478</f>
        <v>30.6</v>
      </c>
      <c r="CT477">
        <f>'Datastream-M'!CD478</f>
        <v>27.7</v>
      </c>
      <c r="CU477">
        <f>'Datastream-M'!CE478</f>
        <v>39168</v>
      </c>
      <c r="CV477">
        <f>'Datastream-M'!CF478</f>
        <v>2204878</v>
      </c>
      <c r="CX477">
        <f>'Datastream-M'!CG478</f>
        <v>109</v>
      </c>
      <c r="CY477">
        <f>'Datastream-M'!CH478</f>
        <v>129</v>
      </c>
      <c r="CZ477">
        <f>'Datastream-M'!CI478</f>
        <v>105.3</v>
      </c>
      <c r="DA477">
        <f>'Datastream-M'!CJ478</f>
        <v>101.6</v>
      </c>
      <c r="DB477">
        <f>'Datastream-M'!CK478</f>
        <v>-19.899999999999999</v>
      </c>
      <c r="DC477">
        <f>'Datastream-M'!CL478</f>
        <v>-39.6</v>
      </c>
      <c r="DD477">
        <f>'Datastream-M'!CM478</f>
        <v>-21.8</v>
      </c>
      <c r="DE477">
        <f>'Datastream-M'!CN478</f>
        <v>65.099999999999994</v>
      </c>
      <c r="DF477">
        <f>'Datastream-M'!CO478</f>
        <v>65.599999999999994</v>
      </c>
      <c r="DG477">
        <f>'Datastream-M'!CP478</f>
        <v>84.9</v>
      </c>
      <c r="DH477">
        <f>'Datastream-M'!CQ478</f>
        <v>118.178726196</v>
      </c>
      <c r="DI477">
        <f>'Datastream-M'!CR478</f>
        <v>26.52</v>
      </c>
      <c r="DJ477">
        <f>'Datastream-M'!CV478</f>
        <v>7.96</v>
      </c>
      <c r="DK477">
        <f>'Datastream-M'!CW478</f>
        <v>4.99</v>
      </c>
      <c r="DL477">
        <f>'Datastream-M'!CX478</f>
        <v>137.1</v>
      </c>
      <c r="DM477">
        <f>'Datastream-M'!CY478</f>
        <v>157.9</v>
      </c>
      <c r="DO477">
        <f>'Datastream-M'!DA478</f>
        <v>-13.5</v>
      </c>
      <c r="DP477">
        <f>'Datastream-M'!DB478</f>
        <v>103.9</v>
      </c>
      <c r="DS477">
        <f>'Datastream-M'!DG478</f>
        <v>84.7</v>
      </c>
      <c r="DT477">
        <f>'Datastream-M'!DH478</f>
        <v>56.9</v>
      </c>
      <c r="DU477">
        <f>'Datastream-M'!DI478</f>
        <v>57.5</v>
      </c>
      <c r="DV477">
        <f>'Datastream-M'!DJ478</f>
        <v>61.760261810000003</v>
      </c>
      <c r="DW477" s="19">
        <f>'[8]weltindexip-usd'!B357</f>
        <v>2.126708235669525</v>
      </c>
      <c r="DY477">
        <v>0</v>
      </c>
      <c r="EA477" t="str">
        <f>'Datastream-M'!DM478</f>
        <v>#NA</v>
      </c>
      <c r="EB477">
        <f>'Datastream-M'!DN478</f>
        <v>11.91151</v>
      </c>
      <c r="EF477" s="1">
        <f>'Datastream-M'!DQ478</f>
        <v>76.599999999999994</v>
      </c>
    </row>
    <row r="478" spans="1:136">
      <c r="A478" s="3">
        <v>36418</v>
      </c>
      <c r="B478" t="str">
        <f>'Datastream-M'!B479</f>
        <v>#NA</v>
      </c>
      <c r="C478">
        <f>'Datastream-M'!C479</f>
        <v>93.4</v>
      </c>
      <c r="D478">
        <f>'Datastream-M'!D479</f>
        <v>88</v>
      </c>
      <c r="E478">
        <f>'Datastream-M'!E479</f>
        <v>99.1</v>
      </c>
      <c r="F478">
        <f>'Datastream-M'!F479</f>
        <v>71.099999999999994</v>
      </c>
      <c r="G478">
        <f>'Datastream-M'!G479</f>
        <v>1.0500769999999999</v>
      </c>
      <c r="H478">
        <f>'Datastream-M'!H479</f>
        <v>535.29999999999995</v>
      </c>
      <c r="I478">
        <f>'Datastream-M'!I479</f>
        <v>1287.2</v>
      </c>
      <c r="J478">
        <f>'Datastream-M'!J479</f>
        <v>2.7269999999999999</v>
      </c>
      <c r="K478">
        <f>'Datastream-M'!K479</f>
        <v>5</v>
      </c>
      <c r="L478">
        <f>'Datastream-M'!L479</f>
        <v>5149.8</v>
      </c>
      <c r="M478">
        <f>'Datastream-M'!M479</f>
        <v>308979</v>
      </c>
      <c r="N478">
        <f>'Datastream-M'!N479</f>
        <v>76.099999999999994</v>
      </c>
      <c r="O478">
        <f>'Datastream-M'!O479</f>
        <v>2115</v>
      </c>
      <c r="P478">
        <f>'Datastream-M'!P479</f>
        <v>10.5</v>
      </c>
      <c r="Q478">
        <f>'Datastream-M'!Q479</f>
        <v>11.5</v>
      </c>
      <c r="R478">
        <f>'Datastream-M'!R479</f>
        <v>11.7</v>
      </c>
      <c r="S478" s="1">
        <f>'[2]Deutschland Monatsdaten'!C478</f>
        <v>0.75402801118134832</v>
      </c>
      <c r="T478" s="1">
        <v>3.3143758793047415</v>
      </c>
      <c r="U478">
        <f>'Datastream-M'!BL479</f>
        <v>43.11</v>
      </c>
      <c r="V478" s="39">
        <f t="shared" si="24"/>
        <v>50.244755244755247</v>
      </c>
      <c r="W478">
        <f>'Datastream-M'!BM479</f>
        <v>37.340000000000003</v>
      </c>
      <c r="X478" s="39">
        <f t="shared" si="25"/>
        <v>44.611708482676228</v>
      </c>
      <c r="Y478">
        <f>'Datastream-M'!W479</f>
        <v>-33.799999999999997</v>
      </c>
      <c r="Z478">
        <f>'Datastream-M'!X479</f>
        <v>59.2</v>
      </c>
      <c r="AA478" s="42">
        <f>'Datastream-M'!Y479</f>
        <v>7</v>
      </c>
      <c r="AB478">
        <f>'Datastream-M'!Z479</f>
        <v>97.2</v>
      </c>
      <c r="AC478">
        <f>'Datastream-M'!AA479</f>
        <v>97</v>
      </c>
      <c r="AD478">
        <f>'Datastream-M'!AB479</f>
        <v>96.6</v>
      </c>
      <c r="AE478">
        <f>'Datastream-M'!AC479</f>
        <v>1.0500769999999999</v>
      </c>
      <c r="AF478">
        <f t="shared" si="26"/>
        <v>85.8</v>
      </c>
      <c r="AG478">
        <f t="shared" si="27"/>
        <v>83.7</v>
      </c>
      <c r="AH478">
        <f>'Datastream-M'!AD479</f>
        <v>80.599999999999994</v>
      </c>
      <c r="AI478">
        <f>'Datastream-M'!AE479</f>
        <v>-22.8</v>
      </c>
      <c r="AJ478">
        <f>'Datastream-M'!AF479</f>
        <v>101.893491</v>
      </c>
      <c r="AK478">
        <f>'Datastream-M'!AG479</f>
        <v>23.15</v>
      </c>
      <c r="AL478">
        <f>'Datastream-M'!AH479</f>
        <v>78.8</v>
      </c>
      <c r="AM478">
        <f>'Datastream-M'!AI479</f>
        <v>59.2</v>
      </c>
      <c r="AN478">
        <f>'Datastream-M'!AJ479</f>
        <v>16.899999999999999</v>
      </c>
      <c r="AO478">
        <f>'Datastream-M'!AK479</f>
        <v>14.2</v>
      </c>
      <c r="AP478">
        <f>'Datastream-M'!AL479</f>
        <v>0.4</v>
      </c>
      <c r="AQ478" s="2">
        <f>'Datastream-M'!AM479</f>
        <v>82.850300000000004</v>
      </c>
      <c r="AR478" s="2">
        <f>'Datastream-M'!AN479</f>
        <v>100.4509</v>
      </c>
      <c r="AS478">
        <f>'Datastream-M'!AO479</f>
        <v>15.4</v>
      </c>
      <c r="AT478">
        <f>'Datastream-M'!AP479</f>
        <v>98.7</v>
      </c>
      <c r="AU478">
        <f>'Datastream-M'!AQ479</f>
        <v>88.5</v>
      </c>
      <c r="AV478" s="19">
        <f>'[5]Deutschland Monatsdaten'!K478</f>
        <v>10.598100823291432</v>
      </c>
      <c r="AW478" s="1">
        <f>'[5]Deutschland Monatsdaten'!J478</f>
        <v>0.96445387062258769</v>
      </c>
      <c r="AX478">
        <f>'Datastream-M'!AR479</f>
        <v>80.7</v>
      </c>
      <c r="AY478">
        <f>'Datastream-M'!AS479</f>
        <v>-9</v>
      </c>
      <c r="AZ478">
        <f>'Datastream-M'!AT479</f>
        <v>100.3</v>
      </c>
      <c r="BA478">
        <v>2099702.9</v>
      </c>
      <c r="BB478">
        <v>8977802.9000000004</v>
      </c>
      <c r="BC478">
        <v>9816841.4000000004</v>
      </c>
      <c r="BD478">
        <v>1286403.2</v>
      </c>
      <c r="BE478">
        <f>'Datastream-M'!AU479</f>
        <v>94.89</v>
      </c>
      <c r="BF478">
        <f>'Datastream-M'!AV479</f>
        <v>84.4</v>
      </c>
      <c r="BG478">
        <f>'Datastream-M'!AW479</f>
        <v>100.4</v>
      </c>
      <c r="BH478" s="1">
        <f>'Datastream-M'!AX479</f>
        <v>44.6</v>
      </c>
      <c r="BI478" s="1">
        <f>'Datastream-M'!AY479</f>
        <v>46.2</v>
      </c>
      <c r="BJ478" s="1">
        <f>'Datastream-M'!AZ479</f>
        <v>54.4</v>
      </c>
      <c r="BK478">
        <f>'Datastream-M'!BA479</f>
        <v>53.9</v>
      </c>
      <c r="BL478">
        <f>'Datastream-M'!BB479</f>
        <v>54.8</v>
      </c>
      <c r="BM478" s="26">
        <f>'Datastream-M'!BC479</f>
        <v>86.1</v>
      </c>
      <c r="BN478" s="26">
        <f>'Datastream-M'!BD479</f>
        <v>99.6</v>
      </c>
      <c r="BO478">
        <f>'Datastream-M'!AV478</f>
        <v>83.7</v>
      </c>
      <c r="BP478" s="38">
        <f t="shared" si="28"/>
        <v>85.8</v>
      </c>
      <c r="BQ478" s="30">
        <f t="shared" si="29"/>
        <v>22.046002340780724</v>
      </c>
      <c r="BR478" s="40">
        <f>'Datastream-M'!BJ479</f>
        <v>95.196200000000005</v>
      </c>
      <c r="BS478" s="32" t="str">
        <f>'Datastream-M'!BF479</f>
        <v>#NA</v>
      </c>
      <c r="BT478">
        <f>'Datastream-M'!BE479</f>
        <v>3.9</v>
      </c>
      <c r="BU478" s="40">
        <f>'Datastream-M'!CS479</f>
        <v>100</v>
      </c>
      <c r="BV478" s="40">
        <f>'Datastream-M'!CT479</f>
        <v>93.7</v>
      </c>
      <c r="BW478" s="40">
        <f>'Datastream-M'!CU479</f>
        <v>95.322500000000005</v>
      </c>
      <c r="BX478" s="41">
        <f>'Datastream-M'!BG479</f>
        <v>10.87</v>
      </c>
      <c r="BY478" s="41">
        <f>'Datastream-M'!BH479</f>
        <v>6.79</v>
      </c>
      <c r="BZ478" s="40">
        <f>'Datastream-M'!BI479</f>
        <v>102</v>
      </c>
      <c r="CA478">
        <f>'Datastream-M'!BN479</f>
        <v>0.9</v>
      </c>
      <c r="CB478">
        <f>'Datastream-M'!BO479</f>
        <v>4</v>
      </c>
      <c r="CC478">
        <f>'Datastream-M'!BP479</f>
        <v>66.599999999999994</v>
      </c>
      <c r="CD478" t="str">
        <f>'Datastream-M'!BQ479</f>
        <v>#NA</v>
      </c>
      <c r="CE478" s="1">
        <v>-0.25143101543140189</v>
      </c>
      <c r="CF478" s="1">
        <v>-0.38157960846969852</v>
      </c>
      <c r="CH478" t="str">
        <f>'Datastream-M'!BR479</f>
        <v>#NA</v>
      </c>
      <c r="CI478">
        <f>'Datastream-M'!BS479</f>
        <v>93</v>
      </c>
      <c r="CJ478">
        <f>'Datastream-M'!BT479</f>
        <v>-20.7</v>
      </c>
      <c r="CK478">
        <f>'Datastream-M'!BU479</f>
        <v>-17.2</v>
      </c>
      <c r="CL478" t="str">
        <f>'Datastream-M'!BV479</f>
        <v>#NA</v>
      </c>
      <c r="CN478">
        <f>'Datastream-M'!BX479</f>
        <v>-16.899999999999999</v>
      </c>
      <c r="CO478">
        <f>'Datastream-M'!BY479</f>
        <v>-4.2</v>
      </c>
      <c r="CP478" s="40">
        <f>'Datastream-M'!BZ479</f>
        <v>3.8</v>
      </c>
      <c r="CR478">
        <f>'Datastream-M'!CB479</f>
        <v>2.2000000000000002</v>
      </c>
      <c r="CS478">
        <f>'Datastream-M'!CC479</f>
        <v>34.4</v>
      </c>
      <c r="CT478">
        <f>'Datastream-M'!CD479</f>
        <v>18.2</v>
      </c>
      <c r="CU478">
        <f>'Datastream-M'!CE479</f>
        <v>39197</v>
      </c>
      <c r="CV478">
        <f>'Datastream-M'!CF479</f>
        <v>2217952</v>
      </c>
      <c r="CX478">
        <f>'Datastream-M'!CG479</f>
        <v>106</v>
      </c>
      <c r="CY478">
        <f>'Datastream-M'!CH479</f>
        <v>119.3</v>
      </c>
      <c r="CZ478">
        <f>'Datastream-M'!CI479</f>
        <v>101.1</v>
      </c>
      <c r="DA478">
        <f>'Datastream-M'!CJ479</f>
        <v>103.2</v>
      </c>
      <c r="DB478">
        <f>'Datastream-M'!CK479</f>
        <v>-20.100000000000001</v>
      </c>
      <c r="DC478">
        <f>'Datastream-M'!CL479</f>
        <v>-37.1</v>
      </c>
      <c r="DD478">
        <f>'Datastream-M'!CM479</f>
        <v>-20.7</v>
      </c>
      <c r="DE478">
        <f>'Datastream-M'!CN479</f>
        <v>66.2</v>
      </c>
      <c r="DF478">
        <f>'Datastream-M'!CO479</f>
        <v>66.7</v>
      </c>
      <c r="DG478">
        <f>'Datastream-M'!CP479</f>
        <v>84.1</v>
      </c>
      <c r="DH478">
        <f>'Datastream-M'!CQ479</f>
        <v>106.54348754900001</v>
      </c>
      <c r="DI478">
        <f>'Datastream-M'!CR479</f>
        <v>25</v>
      </c>
      <c r="DJ478">
        <f>'Datastream-M'!CV479</f>
        <v>7.99</v>
      </c>
      <c r="DK478">
        <f>'Datastream-M'!CW479</f>
        <v>4.9400000000000004</v>
      </c>
      <c r="DL478">
        <f>'Datastream-M'!CX479</f>
        <v>133.30000000000001</v>
      </c>
      <c r="DM478">
        <f>'Datastream-M'!CY479</f>
        <v>145.9</v>
      </c>
      <c r="DO478">
        <f>'Datastream-M'!DA479</f>
        <v>-12.4</v>
      </c>
      <c r="DP478">
        <f>'Datastream-M'!DB479</f>
        <v>102.1</v>
      </c>
      <c r="DS478">
        <f>'Datastream-M'!DG479</f>
        <v>83.5</v>
      </c>
      <c r="DT478">
        <f>'Datastream-M'!DH479</f>
        <v>55.5</v>
      </c>
      <c r="DU478">
        <f>'Datastream-M'!DI479</f>
        <v>56.6</v>
      </c>
      <c r="DV478">
        <f>'Datastream-M'!DJ479</f>
        <v>66.793655345999994</v>
      </c>
      <c r="DW478" s="19">
        <f>'[8]weltindexip-usd'!B358</f>
        <v>2.1359497447418261</v>
      </c>
      <c r="DY478">
        <v>0</v>
      </c>
      <c r="EA478" t="str">
        <f>'Datastream-M'!DM479</f>
        <v>#NA</v>
      </c>
      <c r="EB478">
        <f>'Datastream-M'!DN479</f>
        <v>12.671932999999999</v>
      </c>
      <c r="EF478" s="1">
        <f>'Datastream-M'!DQ479</f>
        <v>76.3</v>
      </c>
    </row>
    <row r="479" spans="1:136">
      <c r="A479" s="3">
        <v>36448</v>
      </c>
      <c r="B479" t="str">
        <f>'Datastream-M'!B480</f>
        <v>#NA</v>
      </c>
      <c r="C479">
        <f>'Datastream-M'!C480</f>
        <v>94.6</v>
      </c>
      <c r="D479">
        <f>'Datastream-M'!D480</f>
        <v>88.9</v>
      </c>
      <c r="E479">
        <f>'Datastream-M'!E480</f>
        <v>100.7</v>
      </c>
      <c r="F479">
        <f>'Datastream-M'!F480</f>
        <v>71.599999999999994</v>
      </c>
      <c r="G479">
        <f>'Datastream-M'!G480</f>
        <v>1.0706329999999999</v>
      </c>
      <c r="H479">
        <f>'Datastream-M'!H480</f>
        <v>536.20000000000005</v>
      </c>
      <c r="I479">
        <f>'Datastream-M'!I480</f>
        <v>1291.4000000000001</v>
      </c>
      <c r="J479">
        <f>'Datastream-M'!J480</f>
        <v>3.3759999999999999</v>
      </c>
      <c r="K479">
        <f>'Datastream-M'!K480</f>
        <v>5.3</v>
      </c>
      <c r="L479">
        <f>'Datastream-M'!L480</f>
        <v>5525.4</v>
      </c>
      <c r="M479">
        <f>'Datastream-M'!M480</f>
        <v>292985</v>
      </c>
      <c r="N479">
        <f>'Datastream-M'!N480</f>
        <v>76.8</v>
      </c>
      <c r="O479">
        <f>'Datastream-M'!O480</f>
        <v>2035</v>
      </c>
      <c r="P479">
        <f>'Datastream-M'!P480</f>
        <v>10.5</v>
      </c>
      <c r="Q479">
        <f>'Datastream-M'!Q480</f>
        <v>10.4</v>
      </c>
      <c r="R479">
        <f>'Datastream-M'!R480</f>
        <v>13.1</v>
      </c>
      <c r="S479" s="1">
        <f>'[2]Deutschland Monatsdaten'!C479</f>
        <v>0.88889850132085935</v>
      </c>
      <c r="T479" s="1">
        <v>3.3361492827851498</v>
      </c>
      <c r="U479">
        <f>'Datastream-M'!BL480</f>
        <v>42.94</v>
      </c>
      <c r="V479" s="39">
        <f t="shared" si="24"/>
        <v>49.872241579558654</v>
      </c>
      <c r="W479">
        <f>'Datastream-M'!BM480</f>
        <v>37.39</v>
      </c>
      <c r="X479" s="39">
        <f t="shared" si="25"/>
        <v>44.300947867298575</v>
      </c>
      <c r="Y479">
        <f>'Datastream-M'!W480</f>
        <v>-33.700000000000003</v>
      </c>
      <c r="Z479">
        <f>'Datastream-M'!X480</f>
        <v>58</v>
      </c>
      <c r="AA479" s="42">
        <f>'Datastream-M'!Y480</f>
        <v>9.5</v>
      </c>
      <c r="AB479">
        <f>'Datastream-M'!Z480</f>
        <v>97.6</v>
      </c>
      <c r="AC479">
        <f>'Datastream-M'!AA480</f>
        <v>97.5</v>
      </c>
      <c r="AD479">
        <f>'Datastream-M'!AB480</f>
        <v>97.1</v>
      </c>
      <c r="AE479">
        <f>'Datastream-M'!AC480</f>
        <v>1.0706329999999999</v>
      </c>
      <c r="AF479">
        <f t="shared" si="26"/>
        <v>86.1</v>
      </c>
      <c r="AG479">
        <f t="shared" si="27"/>
        <v>84.4</v>
      </c>
      <c r="AH479">
        <f>'Datastream-M'!AD480</f>
        <v>81.2</v>
      </c>
      <c r="AI479">
        <f>'Datastream-M'!AE480</f>
        <v>-22.1</v>
      </c>
      <c r="AJ479">
        <f>'Datastream-M'!AF480</f>
        <v>101.648999</v>
      </c>
      <c r="AK479">
        <f>'Datastream-M'!AG480</f>
        <v>22.18</v>
      </c>
      <c r="AL479">
        <f>'Datastream-M'!AH480</f>
        <v>79</v>
      </c>
      <c r="AM479">
        <f>'Datastream-M'!AI480</f>
        <v>58</v>
      </c>
      <c r="AN479">
        <f>'Datastream-M'!AJ480</f>
        <v>18.8</v>
      </c>
      <c r="AO479">
        <f>'Datastream-M'!AK480</f>
        <v>12.2</v>
      </c>
      <c r="AP479">
        <f>'Datastream-M'!AL480</f>
        <v>0.4</v>
      </c>
      <c r="AQ479" s="2">
        <f>'Datastream-M'!AM480</f>
        <v>83.166899999999998</v>
      </c>
      <c r="AR479" s="2">
        <f>'Datastream-M'!AN480</f>
        <v>100.6974</v>
      </c>
      <c r="AS479">
        <f>'Datastream-M'!AO480</f>
        <v>12.9</v>
      </c>
      <c r="AT479">
        <f>'Datastream-M'!AP480</f>
        <v>98.4</v>
      </c>
      <c r="AU479">
        <f>'Datastream-M'!AQ480</f>
        <v>88.5</v>
      </c>
      <c r="AV479" s="19">
        <f>'[5]Deutschland Monatsdaten'!K479</f>
        <v>10.630403282492399</v>
      </c>
      <c r="AW479" s="1">
        <f>'[5]Deutschland Monatsdaten'!J479</f>
        <v>1.0788566647845765</v>
      </c>
      <c r="AX479">
        <f>'Datastream-M'!AR480</f>
        <v>82.4</v>
      </c>
      <c r="AY479">
        <f>'Datastream-M'!AS480</f>
        <v>-8.6999999999999993</v>
      </c>
      <c r="AZ479">
        <f>'Datastream-M'!AT480</f>
        <v>104.7</v>
      </c>
      <c r="BA479">
        <v>2079751.8</v>
      </c>
      <c r="BB479">
        <v>9160793.1999999993</v>
      </c>
      <c r="BC479">
        <v>9741723.5999999996</v>
      </c>
      <c r="BD479">
        <v>602702.68999999994</v>
      </c>
      <c r="BE479">
        <f>'Datastream-M'!AU480</f>
        <v>95.48</v>
      </c>
      <c r="BF479">
        <f>'Datastream-M'!AV480</f>
        <v>85</v>
      </c>
      <c r="BG479">
        <f>'Datastream-M'!AW480</f>
        <v>99.5</v>
      </c>
      <c r="BH479" s="1">
        <f>'Datastream-M'!AX480</f>
        <v>43.3</v>
      </c>
      <c r="BI479" s="1">
        <f>'Datastream-M'!AY480</f>
        <v>45.1</v>
      </c>
      <c r="BJ479" s="1">
        <f>'Datastream-M'!AZ480</f>
        <v>54.7</v>
      </c>
      <c r="BK479">
        <f>'Datastream-M'!BA480</f>
        <v>54.2</v>
      </c>
      <c r="BL479">
        <f>'Datastream-M'!BB480</f>
        <v>55.1</v>
      </c>
      <c r="BM479" s="26">
        <f>'Datastream-M'!BC480</f>
        <v>86.4</v>
      </c>
      <c r="BN479" s="26">
        <f>'Datastream-M'!BD480</f>
        <v>100.6</v>
      </c>
      <c r="BO479">
        <f>'Datastream-M'!AV479</f>
        <v>84.4</v>
      </c>
      <c r="BP479" s="38">
        <f t="shared" si="28"/>
        <v>86.1</v>
      </c>
      <c r="BQ479" s="30">
        <f t="shared" si="29"/>
        <v>20.716716185658392</v>
      </c>
      <c r="BR479" s="40">
        <f>'Datastream-M'!BJ480</f>
        <v>96.492099999999994</v>
      </c>
      <c r="BS479" s="32" t="str">
        <f>'Datastream-M'!BF480</f>
        <v>#NA</v>
      </c>
      <c r="BT479">
        <f>'Datastream-M'!BE480</f>
        <v>9.6999999999999993</v>
      </c>
      <c r="BU479" s="40">
        <f>'Datastream-M'!CS480</f>
        <v>100</v>
      </c>
      <c r="BV479" s="40">
        <f>'Datastream-M'!CT480</f>
        <v>94.6</v>
      </c>
      <c r="BW479" s="40">
        <f>'Datastream-M'!CU480</f>
        <v>96.603899999999996</v>
      </c>
      <c r="BX479" s="41">
        <f>'Datastream-M'!BG480</f>
        <v>10.94</v>
      </c>
      <c r="BY479" s="41">
        <f>'Datastream-M'!BH480</f>
        <v>7.28</v>
      </c>
      <c r="BZ479" s="40">
        <f>'Datastream-M'!BI480</f>
        <v>103.2</v>
      </c>
      <c r="CA479">
        <f>'Datastream-M'!BN480</f>
        <v>5.3</v>
      </c>
      <c r="CB479">
        <f>'Datastream-M'!BO480</f>
        <v>6.2</v>
      </c>
      <c r="CC479">
        <f>'Datastream-M'!BP480</f>
        <v>68.3</v>
      </c>
      <c r="CD479" t="str">
        <f>'Datastream-M'!BQ480</f>
        <v>#NA</v>
      </c>
      <c r="CE479" s="1">
        <v>-0.47636960191745453</v>
      </c>
      <c r="CF479" s="1">
        <v>-0.14366134829755864</v>
      </c>
      <c r="CH479" t="str">
        <f>'Datastream-M'!BR480</f>
        <v>#NA</v>
      </c>
      <c r="CI479">
        <f>'Datastream-M'!BS480</f>
        <v>96.1</v>
      </c>
      <c r="CJ479">
        <f>'Datastream-M'!BT480</f>
        <v>-19.399999999999999</v>
      </c>
      <c r="CK479">
        <f>'Datastream-M'!BU480</f>
        <v>-22.2</v>
      </c>
      <c r="CL479" t="str">
        <f>'Datastream-M'!BV480</f>
        <v>#NA</v>
      </c>
      <c r="CN479">
        <f>'Datastream-M'!BX480</f>
        <v>-12.1</v>
      </c>
      <c r="CO479">
        <f>'Datastream-M'!BY480</f>
        <v>-2.8</v>
      </c>
      <c r="CP479" s="40">
        <f>'Datastream-M'!BZ480</f>
        <v>7.1</v>
      </c>
      <c r="CR479">
        <f>'Datastream-M'!CB480</f>
        <v>9.5</v>
      </c>
      <c r="CS479">
        <f>'Datastream-M'!CC480</f>
        <v>35.4</v>
      </c>
      <c r="CT479">
        <f>'Datastream-M'!CD480</f>
        <v>20.7</v>
      </c>
      <c r="CU479">
        <f>'Datastream-M'!CE480</f>
        <v>39244</v>
      </c>
      <c r="CV479">
        <f>'Datastream-M'!CF480</f>
        <v>2226855</v>
      </c>
      <c r="CX479">
        <f>'Datastream-M'!CG480</f>
        <v>107.7</v>
      </c>
      <c r="CY479">
        <f>'Datastream-M'!CH480</f>
        <v>111.5</v>
      </c>
      <c r="CZ479">
        <f>'Datastream-M'!CI480</f>
        <v>103.9</v>
      </c>
      <c r="DA479">
        <f>'Datastream-M'!CJ480</f>
        <v>109</v>
      </c>
      <c r="DB479">
        <f>'Datastream-M'!CK480</f>
        <v>-21.8</v>
      </c>
      <c r="DC479">
        <f>'Datastream-M'!CL480</f>
        <v>-37.4</v>
      </c>
      <c r="DD479">
        <f>'Datastream-M'!CM480</f>
        <v>-19.399999999999999</v>
      </c>
      <c r="DE479">
        <f>'Datastream-M'!CN480</f>
        <v>63.7</v>
      </c>
      <c r="DF479">
        <f>'Datastream-M'!CO480</f>
        <v>63.8</v>
      </c>
      <c r="DG479">
        <f>'Datastream-M'!CP480</f>
        <v>83.9</v>
      </c>
      <c r="DH479">
        <f>'Datastream-M'!CQ480</f>
        <v>104.137901306</v>
      </c>
      <c r="DI479">
        <f>'Datastream-M'!CR480</f>
        <v>27.67</v>
      </c>
      <c r="DJ479">
        <f>'Datastream-M'!CV480</f>
        <v>7.61</v>
      </c>
      <c r="DK479">
        <f>'Datastream-M'!CW480</f>
        <v>5.07</v>
      </c>
      <c r="DL479">
        <f>'Datastream-M'!CX480</f>
        <v>135.30000000000001</v>
      </c>
      <c r="DM479">
        <f>'Datastream-M'!CY480</f>
        <v>136.4</v>
      </c>
      <c r="DO479">
        <f>'Datastream-M'!DA480</f>
        <v>-13.2</v>
      </c>
      <c r="DP479">
        <f>'Datastream-M'!DB480</f>
        <v>104</v>
      </c>
      <c r="DS479">
        <f>'Datastream-M'!DG480</f>
        <v>86.9</v>
      </c>
      <c r="DT479">
        <f>'Datastream-M'!DH480</f>
        <v>53.6</v>
      </c>
      <c r="DU479">
        <f>'Datastream-M'!DI480</f>
        <v>56.6</v>
      </c>
      <c r="DV479">
        <f>'Datastream-M'!DJ480</f>
        <v>64.927470606</v>
      </c>
      <c r="DW479" s="19">
        <f>'[8]weltindexip-usd'!B359</f>
        <v>2.1497295019460378</v>
      </c>
      <c r="DY479">
        <v>0</v>
      </c>
      <c r="EA479" t="str">
        <f>'Datastream-M'!DM480</f>
        <v>#NA</v>
      </c>
      <c r="EB479">
        <f>'Datastream-M'!DN480</f>
        <v>13.387876</v>
      </c>
      <c r="EF479" s="1">
        <f>'Datastream-M'!DQ480</f>
        <v>77.099999999999994</v>
      </c>
    </row>
    <row r="480" spans="1:136">
      <c r="A480" s="3">
        <v>36479</v>
      </c>
      <c r="B480" t="str">
        <f>'Datastream-M'!B481</f>
        <v>#NA</v>
      </c>
      <c r="C480">
        <f>'Datastream-M'!C481</f>
        <v>95.7</v>
      </c>
      <c r="D480">
        <f>'Datastream-M'!D481</f>
        <v>90</v>
      </c>
      <c r="E480">
        <f>'Datastream-M'!E481</f>
        <v>101.7</v>
      </c>
      <c r="F480">
        <f>'Datastream-M'!F481</f>
        <v>72.599999999999994</v>
      </c>
      <c r="G480">
        <f>'Datastream-M'!G481</f>
        <v>1.0338229999999999</v>
      </c>
      <c r="H480">
        <f>'Datastream-M'!H481</f>
        <v>564.29999999999995</v>
      </c>
      <c r="I480">
        <f>'Datastream-M'!I481</f>
        <v>1299.9000000000001</v>
      </c>
      <c r="J480">
        <f>'Datastream-M'!J481</f>
        <v>3.468</v>
      </c>
      <c r="K480">
        <f>'Datastream-M'!K481</f>
        <v>5</v>
      </c>
      <c r="L480">
        <f>'Datastream-M'!L481</f>
        <v>5896</v>
      </c>
      <c r="M480">
        <f>'Datastream-M'!M481</f>
        <v>274378</v>
      </c>
      <c r="N480">
        <f>'Datastream-M'!N481</f>
        <v>76.900000000000006</v>
      </c>
      <c r="O480">
        <f>'Datastream-M'!O481</f>
        <v>2171</v>
      </c>
      <c r="P480">
        <f>'Datastream-M'!P481</f>
        <v>10.4</v>
      </c>
      <c r="Q480">
        <f>'Datastream-M'!Q481</f>
        <v>10.199999999999999</v>
      </c>
      <c r="R480">
        <f>'Datastream-M'!R481</f>
        <v>13.4</v>
      </c>
      <c r="S480" s="1">
        <f>'[2]Deutschland Monatsdaten'!C480</f>
        <v>0.87822454205995715</v>
      </c>
      <c r="T480" s="1">
        <v>3.3731982767865287</v>
      </c>
      <c r="U480">
        <f>'Datastream-M'!BL481</f>
        <v>45.86</v>
      </c>
      <c r="V480" s="39">
        <f t="shared" si="24"/>
        <v>53.078703703703702</v>
      </c>
      <c r="W480">
        <f>'Datastream-M'!BM481</f>
        <v>38.65</v>
      </c>
      <c r="X480" s="39">
        <f t="shared" si="25"/>
        <v>45.470588235294116</v>
      </c>
      <c r="Y480">
        <f>'Datastream-M'!W481</f>
        <v>-29.6</v>
      </c>
      <c r="Z480">
        <f>'Datastream-M'!X481</f>
        <v>59.9</v>
      </c>
      <c r="AA480" s="42">
        <f>'Datastream-M'!Y481</f>
        <v>10.5</v>
      </c>
      <c r="AB480">
        <f>'Datastream-M'!Z481</f>
        <v>96.6</v>
      </c>
      <c r="AC480">
        <f>'Datastream-M'!AA481</f>
        <v>96.5</v>
      </c>
      <c r="AD480">
        <f>'Datastream-M'!AB481</f>
        <v>95.8</v>
      </c>
      <c r="AE480">
        <f>'Datastream-M'!AC481</f>
        <v>1.0338229999999999</v>
      </c>
      <c r="AF480">
        <f t="shared" si="26"/>
        <v>86.4</v>
      </c>
      <c r="AG480">
        <f t="shared" si="27"/>
        <v>85</v>
      </c>
      <c r="AH480">
        <f>'Datastream-M'!AD481</f>
        <v>81.099999999999994</v>
      </c>
      <c r="AI480">
        <f>'Datastream-M'!AE481</f>
        <v>-20.100000000000001</v>
      </c>
      <c r="AJ480">
        <f>'Datastream-M'!AF481</f>
        <v>100.46511599999999</v>
      </c>
      <c r="AK480">
        <f>'Datastream-M'!AG481</f>
        <v>24.84</v>
      </c>
      <c r="AL480">
        <f>'Datastream-M'!AH481</f>
        <v>79.2</v>
      </c>
      <c r="AM480">
        <f>'Datastream-M'!AI481</f>
        <v>59.9</v>
      </c>
      <c r="AN480">
        <f>'Datastream-M'!AJ481</f>
        <v>19.600000000000001</v>
      </c>
      <c r="AO480">
        <f>'Datastream-M'!AK481</f>
        <v>11.7</v>
      </c>
      <c r="AP480">
        <f>'Datastream-M'!AL481</f>
        <v>3.4</v>
      </c>
      <c r="AQ480" s="2">
        <f>'Datastream-M'!AM481</f>
        <v>83.487899999999996</v>
      </c>
      <c r="AR480" s="2">
        <f>'Datastream-M'!AN481</f>
        <v>100.94970000000001</v>
      </c>
      <c r="AS480">
        <f>'Datastream-M'!AO481</f>
        <v>24.9</v>
      </c>
      <c r="AT480">
        <f>'Datastream-M'!AP481</f>
        <v>76.3</v>
      </c>
      <c r="AU480">
        <f>'Datastream-M'!AQ481</f>
        <v>88.4</v>
      </c>
      <c r="AV480" s="19">
        <f>'[5]Deutschland Monatsdaten'!K480</f>
        <v>10.661035532574024</v>
      </c>
      <c r="AW480" s="1">
        <f>'[5]Deutschland Monatsdaten'!J480</f>
        <v>1.1162451553224622</v>
      </c>
      <c r="AX480">
        <f>'Datastream-M'!AR481</f>
        <v>84.5</v>
      </c>
      <c r="AY480">
        <f>'Datastream-M'!AS481</f>
        <v>-8.1999999999999993</v>
      </c>
      <c r="AZ480">
        <f>'Datastream-M'!AT481</f>
        <v>105.6</v>
      </c>
      <c r="BA480">
        <v>2530752.2000000002</v>
      </c>
      <c r="BB480">
        <v>10104977</v>
      </c>
      <c r="BC480">
        <v>9817749.9000000004</v>
      </c>
      <c r="BD480">
        <v>582043.43000000005</v>
      </c>
      <c r="BE480">
        <f>'Datastream-M'!AU481</f>
        <v>94.3</v>
      </c>
      <c r="BF480">
        <f>'Datastream-M'!AV481</f>
        <v>86.3</v>
      </c>
      <c r="BG480">
        <f>'Datastream-M'!AW481</f>
        <v>100.1</v>
      </c>
      <c r="BH480" s="1">
        <f>'Datastream-M'!AX481</f>
        <v>46.9</v>
      </c>
      <c r="BI480" s="1">
        <f>'Datastream-M'!AY481</f>
        <v>48.4</v>
      </c>
      <c r="BJ480" s="1">
        <f>'Datastream-M'!AZ481</f>
        <v>55.8</v>
      </c>
      <c r="BK480">
        <f>'Datastream-M'!BA481</f>
        <v>55.2</v>
      </c>
      <c r="BL480">
        <f>'Datastream-M'!BB481</f>
        <v>56.2</v>
      </c>
      <c r="BM480" s="26">
        <f>'Datastream-M'!BC481</f>
        <v>86.5</v>
      </c>
      <c r="BN480" s="26">
        <f>'Datastream-M'!BD481</f>
        <v>101.2</v>
      </c>
      <c r="BO480">
        <f>'Datastream-M'!AV480</f>
        <v>85</v>
      </c>
      <c r="BP480" s="38">
        <f t="shared" si="28"/>
        <v>86.4</v>
      </c>
      <c r="BQ480" s="30">
        <f t="shared" si="29"/>
        <v>24.027323826225572</v>
      </c>
      <c r="BR480" s="40">
        <f>'Datastream-M'!BJ481</f>
        <v>94.035300000000007</v>
      </c>
      <c r="BS480" s="32" t="str">
        <f>'Datastream-M'!BF481</f>
        <v>#NA</v>
      </c>
      <c r="BT480">
        <f>'Datastream-M'!BE481</f>
        <v>13.7</v>
      </c>
      <c r="BU480" s="40">
        <f>'Datastream-M'!CS481</f>
        <v>100</v>
      </c>
      <c r="BV480" s="40">
        <f>'Datastream-M'!CT481</f>
        <v>92.5</v>
      </c>
      <c r="BW480" s="40">
        <f>'Datastream-M'!CU481</f>
        <v>94.1798</v>
      </c>
      <c r="BX480" s="41">
        <f>'Datastream-M'!BG481</f>
        <v>11.66</v>
      </c>
      <c r="BY480" s="41">
        <f>'Datastream-M'!BH481</f>
        <v>7.34</v>
      </c>
      <c r="BZ480" s="40">
        <f>'Datastream-M'!BI481</f>
        <v>101.4</v>
      </c>
      <c r="CA480">
        <f>'Datastream-M'!BN481</f>
        <v>10.1</v>
      </c>
      <c r="CB480">
        <f>'Datastream-M'!BO481</f>
        <v>9.9</v>
      </c>
      <c r="CC480">
        <f>'Datastream-M'!BP481</f>
        <v>67.599999999999994</v>
      </c>
      <c r="CD480" t="str">
        <f>'Datastream-M'!BQ481</f>
        <v>#NA</v>
      </c>
      <c r="CE480" s="1">
        <v>0.34203070974353456</v>
      </c>
      <c r="CF480" s="1">
        <v>-0.45609465978654562</v>
      </c>
      <c r="CH480" t="str">
        <f>'Datastream-M'!BR481</f>
        <v>#NA</v>
      </c>
      <c r="CI480">
        <f>'Datastream-M'!BS481</f>
        <v>96.3</v>
      </c>
      <c r="CJ480">
        <f>'Datastream-M'!BT481</f>
        <v>-20.2</v>
      </c>
      <c r="CK480">
        <f>'Datastream-M'!BU481</f>
        <v>-16.899999999999999</v>
      </c>
      <c r="CL480" t="str">
        <f>'Datastream-M'!BV481</f>
        <v>#NA</v>
      </c>
      <c r="CN480">
        <f>'Datastream-M'!BX481</f>
        <v>-7.8</v>
      </c>
      <c r="CO480">
        <f>'Datastream-M'!BY481</f>
        <v>-0.6</v>
      </c>
      <c r="CP480" s="40">
        <f>'Datastream-M'!BZ481</f>
        <v>8.8000000000000007</v>
      </c>
      <c r="CR480">
        <f>'Datastream-M'!CB481</f>
        <v>20</v>
      </c>
      <c r="CS480">
        <f>'Datastream-M'!CC481</f>
        <v>32.4</v>
      </c>
      <c r="CT480">
        <f>'Datastream-M'!CD481</f>
        <v>22.9</v>
      </c>
      <c r="CU480">
        <f>'Datastream-M'!CE481</f>
        <v>39321</v>
      </c>
      <c r="CV480">
        <f>'Datastream-M'!CF481</f>
        <v>2244571</v>
      </c>
      <c r="CX480">
        <f>'Datastream-M'!CG481</f>
        <v>100.4</v>
      </c>
      <c r="CY480">
        <f>'Datastream-M'!CH481</f>
        <v>115</v>
      </c>
      <c r="CZ480">
        <f>'Datastream-M'!CI481</f>
        <v>95.6</v>
      </c>
      <c r="DA480">
        <f>'Datastream-M'!CJ481</f>
        <v>96.8</v>
      </c>
      <c r="DB480">
        <f>'Datastream-M'!CK481</f>
        <v>-20.8</v>
      </c>
      <c r="DC480">
        <f>'Datastream-M'!CL481</f>
        <v>-38.200000000000003</v>
      </c>
      <c r="DD480">
        <f>'Datastream-M'!CM481</f>
        <v>-20.2</v>
      </c>
      <c r="DE480">
        <f>'Datastream-M'!CN481</f>
        <v>64.7</v>
      </c>
      <c r="DF480">
        <f>'Datastream-M'!CO481</f>
        <v>65.400000000000006</v>
      </c>
      <c r="DG480">
        <f>'Datastream-M'!CP481</f>
        <v>85.7</v>
      </c>
      <c r="DH480">
        <f>'Datastream-M'!CQ481</f>
        <v>139.886062622</v>
      </c>
      <c r="DI480">
        <f>'Datastream-M'!CR481</f>
        <v>22.17</v>
      </c>
      <c r="DJ480">
        <f>'Datastream-M'!CV481</f>
        <v>7.59</v>
      </c>
      <c r="DK480">
        <f>'Datastream-M'!CW481</f>
        <v>4.74</v>
      </c>
      <c r="DL480">
        <f>'Datastream-M'!CX481</f>
        <v>125.9</v>
      </c>
      <c r="DM480">
        <f>'Datastream-M'!CY481</f>
        <v>140.69999999999999</v>
      </c>
      <c r="DO480">
        <f>'Datastream-M'!DA481</f>
        <v>-22.3</v>
      </c>
      <c r="DP480">
        <f>'Datastream-M'!DB481</f>
        <v>106.5</v>
      </c>
      <c r="DS480">
        <f>'Datastream-M'!DG481</f>
        <v>84.7</v>
      </c>
      <c r="DT480">
        <f>'Datastream-M'!DH481</f>
        <v>55.4</v>
      </c>
      <c r="DU480">
        <f>'Datastream-M'!DI481</f>
        <v>57.1</v>
      </c>
      <c r="DV480">
        <f>'Datastream-M'!DJ481</f>
        <v>67.651133118999994</v>
      </c>
      <c r="DW480" s="19">
        <f>'[8]weltindexip-usd'!B360</f>
        <v>2.1675476800401277</v>
      </c>
      <c r="DY480">
        <v>0</v>
      </c>
      <c r="EA480" t="str">
        <f>'Datastream-M'!DM481</f>
        <v>#NA</v>
      </c>
      <c r="EB480">
        <f>'Datastream-M'!DN481</f>
        <v>14.236046</v>
      </c>
      <c r="EF480" s="1">
        <f>'Datastream-M'!DQ481</f>
        <v>77</v>
      </c>
    </row>
    <row r="481" spans="1:136">
      <c r="A481" s="3">
        <v>36509</v>
      </c>
      <c r="B481" t="str">
        <f>'Datastream-M'!B482</f>
        <v>#NA</v>
      </c>
      <c r="C481">
        <f>'Datastream-M'!C482</f>
        <v>96.8</v>
      </c>
      <c r="D481">
        <f>'Datastream-M'!D482</f>
        <v>91</v>
      </c>
      <c r="E481">
        <f>'Datastream-M'!E482</f>
        <v>102.9</v>
      </c>
      <c r="F481">
        <f>'Datastream-M'!F482</f>
        <v>72.900000000000006</v>
      </c>
      <c r="G481">
        <f>'Datastream-M'!G482</f>
        <v>1.0110140000000001</v>
      </c>
      <c r="H481">
        <f>'Datastream-M'!H482</f>
        <v>557.6</v>
      </c>
      <c r="I481">
        <f>'Datastream-M'!I482</f>
        <v>1288.8</v>
      </c>
      <c r="J481">
        <f>'Datastream-M'!J482</f>
        <v>3.4460000000000002</v>
      </c>
      <c r="K481">
        <f>'Datastream-M'!K482</f>
        <v>5.2</v>
      </c>
      <c r="L481">
        <f>'Datastream-M'!L482</f>
        <v>6958.1</v>
      </c>
      <c r="M481">
        <f>'Datastream-M'!M482</f>
        <v>284497</v>
      </c>
      <c r="N481">
        <f>'Datastream-M'!N482</f>
        <v>77.099999999999994</v>
      </c>
      <c r="O481">
        <f>'Datastream-M'!O482</f>
        <v>2670</v>
      </c>
      <c r="P481">
        <f>'Datastream-M'!P482</f>
        <v>10.3</v>
      </c>
      <c r="Q481">
        <f>'Datastream-M'!Q482</f>
        <v>16.100000000000001</v>
      </c>
      <c r="R481">
        <f>'Datastream-M'!R482</f>
        <v>9.6</v>
      </c>
      <c r="S481" s="1">
        <f>'[2]Deutschland Monatsdaten'!C481</f>
        <v>0.74745206281959919</v>
      </c>
      <c r="T481" s="1">
        <v>3.3726051891741302</v>
      </c>
      <c r="U481">
        <f>'Datastream-M'!BL482</f>
        <v>43.77</v>
      </c>
      <c r="V481" s="39">
        <f t="shared" si="24"/>
        <v>50.601156069364158</v>
      </c>
      <c r="W481">
        <f>'Datastream-M'!BM482</f>
        <v>38.07</v>
      </c>
      <c r="X481" s="39">
        <f t="shared" si="25"/>
        <v>44.113557358053306</v>
      </c>
      <c r="Y481">
        <f>'Datastream-M'!W482</f>
        <v>-26.7</v>
      </c>
      <c r="Z481">
        <f>'Datastream-M'!X482</f>
        <v>60.8</v>
      </c>
      <c r="AA481" s="42">
        <f>'Datastream-M'!Y482</f>
        <v>11.4</v>
      </c>
      <c r="AB481">
        <f>'Datastream-M'!Z482</f>
        <v>95.8</v>
      </c>
      <c r="AC481">
        <f>'Datastream-M'!AA482</f>
        <v>95.4</v>
      </c>
      <c r="AD481">
        <f>'Datastream-M'!AB482</f>
        <v>94.6</v>
      </c>
      <c r="AE481">
        <f>'Datastream-M'!AC482</f>
        <v>1.0110140000000001</v>
      </c>
      <c r="AF481">
        <f t="shared" si="26"/>
        <v>86.500000000000014</v>
      </c>
      <c r="AG481">
        <f t="shared" si="27"/>
        <v>86.299999999999983</v>
      </c>
      <c r="AH481">
        <f>'Datastream-M'!AD482</f>
        <v>81.3</v>
      </c>
      <c r="AI481">
        <f>'Datastream-M'!AE482</f>
        <v>-15.4</v>
      </c>
      <c r="AJ481">
        <f>'Datastream-M'!AF482</f>
        <v>99.2</v>
      </c>
      <c r="AK481">
        <f>'Datastream-M'!AG482</f>
        <v>25.7</v>
      </c>
      <c r="AL481">
        <f>'Datastream-M'!AH482</f>
        <v>79.3</v>
      </c>
      <c r="AM481">
        <f>'Datastream-M'!AI482</f>
        <v>60.8</v>
      </c>
      <c r="AN481">
        <f>'Datastream-M'!AJ482</f>
        <v>22.9</v>
      </c>
      <c r="AO481">
        <f>'Datastream-M'!AK482</f>
        <v>9.9</v>
      </c>
      <c r="AP481">
        <f>'Datastream-M'!AL482</f>
        <v>-4.3</v>
      </c>
      <c r="AQ481" s="2">
        <f>'Datastream-M'!AM482</f>
        <v>83.807400000000001</v>
      </c>
      <c r="AR481" s="2">
        <f>'Datastream-M'!AN482</f>
        <v>101.2007</v>
      </c>
      <c r="AS481">
        <f>'Datastream-M'!AO482</f>
        <v>21.2</v>
      </c>
      <c r="AT481">
        <f>'Datastream-M'!AP482</f>
        <v>63.7</v>
      </c>
      <c r="AU481">
        <f>'Datastream-M'!AQ482</f>
        <v>88.3</v>
      </c>
      <c r="AV481" s="19">
        <f>'[5]Deutschland Monatsdaten'!K481</f>
        <v>10.706755843953715</v>
      </c>
      <c r="AW481" s="1">
        <f>'[5]Deutschland Monatsdaten'!J481</f>
        <v>1.1809283770619292</v>
      </c>
      <c r="AX481">
        <f>'Datastream-M'!AR482</f>
        <v>84.4</v>
      </c>
      <c r="AY481">
        <f>'Datastream-M'!AS482</f>
        <v>-6.4</v>
      </c>
      <c r="AZ481">
        <f>'Datastream-M'!AT482</f>
        <v>107.1</v>
      </c>
      <c r="BA481">
        <v>2671051.2000000002</v>
      </c>
      <c r="BB481">
        <v>9419749.5</v>
      </c>
      <c r="BC481">
        <v>20931082</v>
      </c>
      <c r="BD481">
        <v>2031997.2</v>
      </c>
      <c r="BE481">
        <f>'Datastream-M'!AU482</f>
        <v>93.28</v>
      </c>
      <c r="BF481">
        <f>'Datastream-M'!AV482</f>
        <v>87.8</v>
      </c>
      <c r="BG481">
        <f>'Datastream-M'!AW482</f>
        <v>102.8</v>
      </c>
      <c r="BH481" s="1">
        <f>'Datastream-M'!AX482</f>
        <v>48.3</v>
      </c>
      <c r="BI481" s="1">
        <f>'Datastream-M'!AY482</f>
        <v>49.7</v>
      </c>
      <c r="BJ481" s="1">
        <f>'Datastream-M'!AZ482</f>
        <v>56.7</v>
      </c>
      <c r="BK481">
        <f>'Datastream-M'!BA482</f>
        <v>55.8</v>
      </c>
      <c r="BL481">
        <f>'Datastream-M'!BB482</f>
        <v>57.3</v>
      </c>
      <c r="BM481" s="26">
        <f>'Datastream-M'!BC482</f>
        <v>87</v>
      </c>
      <c r="BN481" s="26">
        <f>'Datastream-M'!BD482</f>
        <v>101.4</v>
      </c>
      <c r="BO481">
        <f>'Datastream-M'!AV481</f>
        <v>86.3</v>
      </c>
      <c r="BP481" s="38">
        <f t="shared" si="28"/>
        <v>86.5</v>
      </c>
      <c r="BQ481" s="30">
        <f t="shared" si="29"/>
        <v>25.420023857236394</v>
      </c>
      <c r="BR481" s="40">
        <f>'Datastream-M'!BJ482</f>
        <v>92.215100000000007</v>
      </c>
      <c r="BS481" s="32" t="str">
        <f>'Datastream-M'!BF482</f>
        <v>#NA</v>
      </c>
      <c r="BT481">
        <f>'Datastream-M'!BE482</f>
        <v>13</v>
      </c>
      <c r="BU481" s="40">
        <f>'Datastream-M'!CS482</f>
        <v>99.8</v>
      </c>
      <c r="BV481" s="40">
        <f>'Datastream-M'!CT482</f>
        <v>90.9</v>
      </c>
      <c r="BW481" s="40">
        <f>'Datastream-M'!CU482</f>
        <v>92.429199999999994</v>
      </c>
      <c r="BX481" s="41">
        <f>'Datastream-M'!BG482</f>
        <v>11.17</v>
      </c>
      <c r="BY481" s="41">
        <f>'Datastream-M'!BH482</f>
        <v>6.75</v>
      </c>
      <c r="BZ481" s="40">
        <f>'Datastream-M'!BI482</f>
        <v>101.4</v>
      </c>
      <c r="CA481">
        <f>'Datastream-M'!BN482</f>
        <v>9.5</v>
      </c>
      <c r="CB481">
        <f>'Datastream-M'!BO482</f>
        <v>12.1</v>
      </c>
      <c r="CC481">
        <f>'Datastream-M'!BP482</f>
        <v>67.3</v>
      </c>
      <c r="CD481" t="str">
        <f>'Datastream-M'!BQ482</f>
        <v>#NA</v>
      </c>
      <c r="CE481" s="1">
        <v>0.72545564784029604</v>
      </c>
      <c r="CF481" s="1">
        <v>-0.43542520325324563</v>
      </c>
      <c r="CH481" t="str">
        <f>'Datastream-M'!BR482</f>
        <v>#NA</v>
      </c>
      <c r="CI481">
        <f>'Datastream-M'!BS482</f>
        <v>96.5</v>
      </c>
      <c r="CJ481">
        <f>'Datastream-M'!BT482</f>
        <v>-22.7</v>
      </c>
      <c r="CK481">
        <f>'Datastream-M'!BU482</f>
        <v>-19.7</v>
      </c>
      <c r="CL481" t="str">
        <f>'Datastream-M'!BV482</f>
        <v>#NA</v>
      </c>
      <c r="CN481">
        <f>'Datastream-M'!BX482</f>
        <v>-5.8</v>
      </c>
      <c r="CO481">
        <f>'Datastream-M'!BY482</f>
        <v>-0.3</v>
      </c>
      <c r="CP481" s="40">
        <f>'Datastream-M'!BZ482</f>
        <v>11.6</v>
      </c>
      <c r="CR481">
        <f>'Datastream-M'!CB482</f>
        <v>21.8</v>
      </c>
      <c r="CS481">
        <f>'Datastream-M'!CC482</f>
        <v>33.6</v>
      </c>
      <c r="CT481">
        <f>'Datastream-M'!CD482</f>
        <v>29.1</v>
      </c>
      <c r="CU481">
        <f>'Datastream-M'!CE482</f>
        <v>39483</v>
      </c>
      <c r="CV481">
        <f>'Datastream-M'!CF482</f>
        <v>2272536</v>
      </c>
      <c r="CX481">
        <f>'Datastream-M'!CG482</f>
        <v>100.9</v>
      </c>
      <c r="CY481">
        <f>'Datastream-M'!CH482</f>
        <v>107.7</v>
      </c>
      <c r="CZ481">
        <f>'Datastream-M'!CI482</f>
        <v>109.8</v>
      </c>
      <c r="DA481">
        <f>'Datastream-M'!CJ482</f>
        <v>89.5</v>
      </c>
      <c r="DB481">
        <f>'Datastream-M'!CK482</f>
        <v>-22.9</v>
      </c>
      <c r="DC481">
        <f>'Datastream-M'!CL482</f>
        <v>-39.700000000000003</v>
      </c>
      <c r="DD481">
        <f>'Datastream-M'!CM482</f>
        <v>-22.7</v>
      </c>
      <c r="DE481">
        <f>'Datastream-M'!CN482</f>
        <v>62.9</v>
      </c>
      <c r="DF481">
        <f>'Datastream-M'!CO482</f>
        <v>63.5</v>
      </c>
      <c r="DG481">
        <f>'Datastream-M'!CP482</f>
        <v>86.1</v>
      </c>
      <c r="DH481">
        <f>'Datastream-M'!CQ482</f>
        <v>52.089286803999997</v>
      </c>
      <c r="DI481">
        <f>'Datastream-M'!CR482</f>
        <v>24.4</v>
      </c>
      <c r="DJ481">
        <f>'Datastream-M'!CV482</f>
        <v>6.76</v>
      </c>
      <c r="DK481">
        <f>'Datastream-M'!CW482</f>
        <v>4.38</v>
      </c>
      <c r="DL481">
        <f>'Datastream-M'!CX482</f>
        <v>126.8</v>
      </c>
      <c r="DM481">
        <f>'Datastream-M'!CY482</f>
        <v>131.69999999999999</v>
      </c>
      <c r="DO481">
        <f>'Datastream-M'!DA482</f>
        <v>-23.2</v>
      </c>
      <c r="DP481">
        <f>'Datastream-M'!DB482</f>
        <v>105.8</v>
      </c>
      <c r="DS481">
        <f>'Datastream-M'!DG482</f>
        <v>84.1</v>
      </c>
      <c r="DT481">
        <f>'Datastream-M'!DH482</f>
        <v>55.5</v>
      </c>
      <c r="DU481">
        <f>'Datastream-M'!DI482</f>
        <v>56.5</v>
      </c>
      <c r="DV481">
        <f>'Datastream-M'!DJ482</f>
        <v>60.430988925999998</v>
      </c>
      <c r="DW481" s="19">
        <f>'[8]weltindexip-usd'!B361</f>
        <v>2.1751819380485333</v>
      </c>
      <c r="DY481">
        <v>0</v>
      </c>
      <c r="EA481" t="str">
        <f>'Datastream-M'!DM482</f>
        <v>#NA</v>
      </c>
      <c r="EB481">
        <f>'Datastream-M'!DN482</f>
        <v>14.70467</v>
      </c>
      <c r="EF481" s="1">
        <f>'Datastream-M'!DQ482</f>
        <v>77.099999999999994</v>
      </c>
    </row>
    <row r="482" spans="1:136">
      <c r="A482" s="3">
        <v>36540</v>
      </c>
      <c r="B482" t="str">
        <f>'Datastream-M'!B483</f>
        <v>#NA</v>
      </c>
      <c r="C482">
        <f>'Datastream-M'!C483</f>
        <v>96.2</v>
      </c>
      <c r="D482">
        <f>'Datastream-M'!D483</f>
        <v>90</v>
      </c>
      <c r="E482">
        <f>'Datastream-M'!E483</f>
        <v>102.9</v>
      </c>
      <c r="F482">
        <f>'Datastream-M'!F483</f>
        <v>70.099999999999994</v>
      </c>
      <c r="G482">
        <f>'Datastream-M'!G483</f>
        <v>1.013695</v>
      </c>
      <c r="H482">
        <f>'Datastream-M'!H483</f>
        <v>559.70000000000005</v>
      </c>
      <c r="I482">
        <f>'Datastream-M'!I483</f>
        <v>1298.5</v>
      </c>
      <c r="J482">
        <f>'Datastream-M'!J483</f>
        <v>3.343</v>
      </c>
      <c r="K482">
        <f>'Datastream-M'!K483</f>
        <v>5.5</v>
      </c>
      <c r="L482">
        <f>'Datastream-M'!L483</f>
        <v>6835.6</v>
      </c>
      <c r="M482">
        <f>'Datastream-M'!M483</f>
        <v>234310</v>
      </c>
      <c r="N482">
        <f>'Datastream-M'!N483</f>
        <v>76.400000000000006</v>
      </c>
      <c r="O482">
        <f>'Datastream-M'!O483</f>
        <v>2051</v>
      </c>
      <c r="P482">
        <f>'Datastream-M'!P483</f>
        <v>10.199999999999999</v>
      </c>
      <c r="Q482">
        <f>'Datastream-M'!Q483</f>
        <v>19.899999999999999</v>
      </c>
      <c r="R482">
        <f>'Datastream-M'!R483</f>
        <v>5.9</v>
      </c>
      <c r="S482" s="1">
        <f>'[2]Deutschland Monatsdaten'!C482</f>
        <v>0.80991773347118867</v>
      </c>
      <c r="T482" s="1">
        <v>3.3507459002154185</v>
      </c>
      <c r="U482">
        <f>'Datastream-M'!BL483</f>
        <v>45.41</v>
      </c>
      <c r="V482" s="39">
        <f t="shared" si="24"/>
        <v>52.195402298850567</v>
      </c>
      <c r="W482">
        <f>'Datastream-M'!BM483</f>
        <v>41.51</v>
      </c>
      <c r="X482" s="39">
        <f t="shared" si="25"/>
        <v>47.277904328018224</v>
      </c>
      <c r="Y482">
        <f>'Datastream-M'!W483</f>
        <v>-26.7</v>
      </c>
      <c r="Z482">
        <f>'Datastream-M'!X483</f>
        <v>57.8</v>
      </c>
      <c r="AA482" s="42">
        <f>'Datastream-M'!Y483</f>
        <v>12</v>
      </c>
      <c r="AB482">
        <f>'Datastream-M'!Z483</f>
        <v>95.9</v>
      </c>
      <c r="AC482">
        <f>'Datastream-M'!AA483</f>
        <v>95.4</v>
      </c>
      <c r="AD482">
        <f>'Datastream-M'!AB483</f>
        <v>94.6</v>
      </c>
      <c r="AE482">
        <f>'Datastream-M'!AC483</f>
        <v>1.013695</v>
      </c>
      <c r="AF482">
        <f t="shared" si="26"/>
        <v>87.000000000000014</v>
      </c>
      <c r="AG482">
        <f t="shared" si="27"/>
        <v>87.8</v>
      </c>
      <c r="AH482">
        <f>'Datastream-M'!AD483</f>
        <v>80.8</v>
      </c>
      <c r="AI482">
        <f>'Datastream-M'!AE483</f>
        <v>-17.399999999999999</v>
      </c>
      <c r="AJ482">
        <f>'Datastream-M'!AF483</f>
        <v>98.864925999999997</v>
      </c>
      <c r="AK482">
        <f>'Datastream-M'!AG483</f>
        <v>25.63</v>
      </c>
      <c r="AL482">
        <f>'Datastream-M'!AH483</f>
        <v>79.400000000000006</v>
      </c>
      <c r="AM482">
        <f>'Datastream-M'!AI483</f>
        <v>57.8</v>
      </c>
      <c r="AN482">
        <f>'Datastream-M'!AJ483</f>
        <v>25.4</v>
      </c>
      <c r="AO482">
        <f>'Datastream-M'!AK483</f>
        <v>7.9</v>
      </c>
      <c r="AP482">
        <f>'Datastream-M'!AL483</f>
        <v>-1.8</v>
      </c>
      <c r="AQ482" s="2">
        <f>'Datastream-M'!AM483</f>
        <v>84.120599999999996</v>
      </c>
      <c r="AR482" s="2">
        <f>'Datastream-M'!AN483</f>
        <v>101.4449</v>
      </c>
      <c r="AS482">
        <f>'Datastream-M'!AO483</f>
        <v>17.3</v>
      </c>
      <c r="AT482">
        <f>'Datastream-M'!AP483</f>
        <v>44.6</v>
      </c>
      <c r="AU482">
        <f>'Datastream-M'!AQ483</f>
        <v>87.9</v>
      </c>
      <c r="AV482" s="19">
        <f>'[5]Deutschland Monatsdaten'!K482</f>
        <v>10.72430872227933</v>
      </c>
      <c r="AW482" s="1">
        <f>'[5]Deutschland Monatsdaten'!J482</f>
        <v>1.3619619982048154</v>
      </c>
      <c r="AX482">
        <f>'Datastream-M'!AR483</f>
        <v>89.6</v>
      </c>
      <c r="AY482">
        <f>'Datastream-M'!AS483</f>
        <v>-5.9</v>
      </c>
      <c r="AZ482">
        <f>'Datastream-M'!AT483</f>
        <v>106.8</v>
      </c>
      <c r="BA482">
        <v>2316069.9</v>
      </c>
      <c r="BB482">
        <v>10061299</v>
      </c>
      <c r="BC482">
        <v>11592516</v>
      </c>
      <c r="BD482">
        <v>882642.66</v>
      </c>
      <c r="BE482">
        <f>'Datastream-M'!AU483</f>
        <v>93.34</v>
      </c>
      <c r="BF482">
        <f>'Datastream-M'!AV483</f>
        <v>88.3</v>
      </c>
      <c r="BG482">
        <f>'Datastream-M'!AW483</f>
        <v>102.6</v>
      </c>
      <c r="BH482" s="1">
        <f>'Datastream-M'!AX483</f>
        <v>48.9</v>
      </c>
      <c r="BI482" s="1">
        <f>'Datastream-M'!AY483</f>
        <v>50.4</v>
      </c>
      <c r="BJ482" s="1">
        <f>'Datastream-M'!AZ483</f>
        <v>57.8</v>
      </c>
      <c r="BK482">
        <f>'Datastream-M'!BA483</f>
        <v>55</v>
      </c>
      <c r="BL482">
        <f>'Datastream-M'!BB483</f>
        <v>59.7</v>
      </c>
      <c r="BM482" s="26">
        <f>'Datastream-M'!BC483</f>
        <v>87.2</v>
      </c>
      <c r="BN482" s="26">
        <f>'Datastream-M'!BD483</f>
        <v>100.9</v>
      </c>
      <c r="BO482">
        <f>'Datastream-M'!AV482</f>
        <v>87.8</v>
      </c>
      <c r="BP482" s="38">
        <f t="shared" si="28"/>
        <v>87</v>
      </c>
      <c r="BQ482" s="30">
        <f t="shared" si="29"/>
        <v>25.283739191768728</v>
      </c>
      <c r="BR482" s="40">
        <f>'Datastream-M'!BJ483</f>
        <v>92.307100000000005</v>
      </c>
      <c r="BS482" s="32">
        <f>'Datastream-M'!BF483</f>
        <v>63.7</v>
      </c>
      <c r="BT482">
        <f>'Datastream-M'!BE483</f>
        <v>11.2</v>
      </c>
      <c r="BU482" s="40">
        <f>'Datastream-M'!CS483</f>
        <v>99.9</v>
      </c>
      <c r="BV482" s="40">
        <f>'Datastream-M'!CT483</f>
        <v>91.1</v>
      </c>
      <c r="BW482" s="40">
        <f>'Datastream-M'!CU483</f>
        <v>92.458699999999993</v>
      </c>
      <c r="BX482" s="41">
        <f>'Datastream-M'!BG483</f>
        <v>10.71</v>
      </c>
      <c r="BY482" s="41">
        <f>'Datastream-M'!BH483</f>
        <v>6.59</v>
      </c>
      <c r="BZ482" s="40">
        <f>'Datastream-M'!BI483</f>
        <v>101.5</v>
      </c>
      <c r="CA482">
        <f>'Datastream-M'!BN483</f>
        <v>6.5</v>
      </c>
      <c r="CB482">
        <f>'Datastream-M'!BO483</f>
        <v>10.3</v>
      </c>
      <c r="CC482">
        <f>'Datastream-M'!BP483</f>
        <v>68.5</v>
      </c>
      <c r="CD482" t="str">
        <f>'Datastream-M'!BQ483</f>
        <v>#NA</v>
      </c>
      <c r="CE482" s="1">
        <v>0.68979993821023533</v>
      </c>
      <c r="CF482" s="1">
        <v>-0.68922996045607865</v>
      </c>
      <c r="CH482" t="str">
        <f>'Datastream-M'!BR483</f>
        <v>#NA</v>
      </c>
      <c r="CI482">
        <f>'Datastream-M'!BS483</f>
        <v>96.4</v>
      </c>
      <c r="CJ482">
        <f>'Datastream-M'!BT483</f>
        <v>-22.6</v>
      </c>
      <c r="CK482">
        <f>'Datastream-M'!BU483</f>
        <v>-22.6</v>
      </c>
      <c r="CL482" t="str">
        <f>'Datastream-M'!BV483</f>
        <v>#NA</v>
      </c>
      <c r="CN482">
        <f>'Datastream-M'!BX483</f>
        <v>-14.2</v>
      </c>
      <c r="CO482">
        <f>'Datastream-M'!BY483</f>
        <v>-0.9</v>
      </c>
      <c r="CP482" s="40">
        <f>'Datastream-M'!BZ483</f>
        <v>11.6</v>
      </c>
      <c r="CR482">
        <f>'Datastream-M'!CB483</f>
        <v>31.4</v>
      </c>
      <c r="CS482">
        <f>'Datastream-M'!CC483</f>
        <v>32</v>
      </c>
      <c r="CT482">
        <f>'Datastream-M'!CD483</f>
        <v>27.6</v>
      </c>
      <c r="CU482">
        <f>'Datastream-M'!CE483</f>
        <v>39649</v>
      </c>
      <c r="CV482">
        <f>'Datastream-M'!CF483</f>
        <v>2280457</v>
      </c>
      <c r="CX482">
        <f>'Datastream-M'!CG483</f>
        <v>105.9</v>
      </c>
      <c r="CY482">
        <f>'Datastream-M'!CH483</f>
        <v>118.6</v>
      </c>
      <c r="CZ482">
        <f>'Datastream-M'!CI483</f>
        <v>104.2</v>
      </c>
      <c r="DA482">
        <f>'Datastream-M'!CJ483</f>
        <v>100.7</v>
      </c>
      <c r="DB482">
        <f>'Datastream-M'!CK483</f>
        <v>-25.9</v>
      </c>
      <c r="DC482">
        <f>'Datastream-M'!CL483</f>
        <v>-39.700000000000003</v>
      </c>
      <c r="DD482">
        <f>'Datastream-M'!CM483</f>
        <v>-22.6</v>
      </c>
      <c r="DE482">
        <f>'Datastream-M'!CN483</f>
        <v>61.8</v>
      </c>
      <c r="DF482">
        <f>'Datastream-M'!CO483</f>
        <v>63.2</v>
      </c>
      <c r="DG482">
        <f>'Datastream-M'!CP483</f>
        <v>84.5</v>
      </c>
      <c r="DH482">
        <f>'Datastream-M'!CQ483</f>
        <v>73.233993530000006</v>
      </c>
      <c r="DI482">
        <f>'Datastream-M'!CR483</f>
        <v>33.29</v>
      </c>
      <c r="DJ482">
        <f>'Datastream-M'!CV483</f>
        <v>7.91</v>
      </c>
      <c r="DK482">
        <f>'Datastream-M'!CW483</f>
        <v>5.13</v>
      </c>
      <c r="DL482">
        <f>'Datastream-M'!CX483</f>
        <v>132.9</v>
      </c>
      <c r="DM482">
        <f>'Datastream-M'!CY483</f>
        <v>144.80000000000001</v>
      </c>
      <c r="DO482">
        <f>'Datastream-M'!DA483</f>
        <v>-26</v>
      </c>
      <c r="DP482">
        <f>'Datastream-M'!DB483</f>
        <v>105.9</v>
      </c>
      <c r="DS482">
        <f>'Datastream-M'!DG483</f>
        <v>83.2</v>
      </c>
      <c r="DT482">
        <f>'Datastream-M'!DH483</f>
        <v>53.6</v>
      </c>
      <c r="DU482">
        <f>'Datastream-M'!DI483</f>
        <v>58.3</v>
      </c>
      <c r="DV482">
        <f>'Datastream-M'!DJ483</f>
        <v>63.439159539999999</v>
      </c>
      <c r="DW482" s="19">
        <f>'[8]weltindexip-usd'!B362</f>
        <v>2.1768012100400447</v>
      </c>
      <c r="DX482">
        <f>'Datastream-M'!DK483</f>
        <v>63.9</v>
      </c>
      <c r="DY482">
        <v>0</v>
      </c>
      <c r="DZ482">
        <f>'Datastream-M'!DL483</f>
        <v>77.400000000000006</v>
      </c>
      <c r="EA482" t="str">
        <f>'Datastream-M'!DM483</f>
        <v>#NA</v>
      </c>
      <c r="EB482">
        <f>'Datastream-M'!DN483</f>
        <v>14.838276</v>
      </c>
      <c r="EF482" s="1">
        <f>'Datastream-M'!DQ483</f>
        <v>76.5</v>
      </c>
    </row>
    <row r="483" spans="1:136">
      <c r="A483" s="3">
        <v>36571</v>
      </c>
      <c r="B483" t="str">
        <f>'Datastream-M'!B484</f>
        <v>#NA</v>
      </c>
      <c r="C483">
        <f>'Datastream-M'!C484</f>
        <v>97.8</v>
      </c>
      <c r="D483">
        <f>'Datastream-M'!D484</f>
        <v>92.7</v>
      </c>
      <c r="E483">
        <f>'Datastream-M'!E484</f>
        <v>103.2</v>
      </c>
      <c r="F483">
        <f>'Datastream-M'!F484</f>
        <v>74.400000000000006</v>
      </c>
      <c r="G483">
        <f>'Datastream-M'!G484</f>
        <v>0.98342399999999996</v>
      </c>
      <c r="H483">
        <f>'Datastream-M'!H484</f>
        <v>564.4</v>
      </c>
      <c r="I483">
        <f>'Datastream-M'!I484</f>
        <v>1301.4000000000001</v>
      </c>
      <c r="J483">
        <f>'Datastream-M'!J484</f>
        <v>3.5369999999999999</v>
      </c>
      <c r="K483">
        <f>'Datastream-M'!K484</f>
        <v>5.5</v>
      </c>
      <c r="L483">
        <f>'Datastream-M'!L484</f>
        <v>7644.6</v>
      </c>
      <c r="M483">
        <f>'Datastream-M'!M484</f>
        <v>273186</v>
      </c>
      <c r="N483">
        <f>'Datastream-M'!N484</f>
        <v>78.2</v>
      </c>
      <c r="O483">
        <f>'Datastream-M'!O484</f>
        <v>2076</v>
      </c>
      <c r="P483">
        <f>'Datastream-M'!P484</f>
        <v>10.1</v>
      </c>
      <c r="Q483">
        <f>'Datastream-M'!Q484</f>
        <v>20.399999999999999</v>
      </c>
      <c r="R483">
        <f>'Datastream-M'!R484</f>
        <v>4.0999999999999996</v>
      </c>
      <c r="S483" s="1">
        <f>'[2]Deutschland Monatsdaten'!C483</f>
        <v>0.85875474866720347</v>
      </c>
      <c r="T483" s="1">
        <v>3.4044683082105971</v>
      </c>
      <c r="U483">
        <f>'Datastream-M'!BL484</f>
        <v>46.17</v>
      </c>
      <c r="V483" s="39">
        <f t="shared" si="24"/>
        <v>52.947247706422019</v>
      </c>
      <c r="W483">
        <f>'Datastream-M'!BM484</f>
        <v>39.68</v>
      </c>
      <c r="X483" s="39">
        <f t="shared" si="25"/>
        <v>44.937712344280861</v>
      </c>
      <c r="Y483">
        <f>'Datastream-M'!W484</f>
        <v>-23.2</v>
      </c>
      <c r="Z483">
        <f>'Datastream-M'!X484</f>
        <v>61.8</v>
      </c>
      <c r="AA483" s="42">
        <f>'Datastream-M'!Y484</f>
        <v>11.8</v>
      </c>
      <c r="AB483">
        <f>'Datastream-M'!Z484</f>
        <v>95.2</v>
      </c>
      <c r="AC483">
        <f>'Datastream-M'!AA484</f>
        <v>94.5</v>
      </c>
      <c r="AD483">
        <f>'Datastream-M'!AB484</f>
        <v>93.5</v>
      </c>
      <c r="AE483">
        <f>'Datastream-M'!AC484</f>
        <v>0.98342399999999996</v>
      </c>
      <c r="AF483">
        <f t="shared" si="26"/>
        <v>87.2</v>
      </c>
      <c r="AG483">
        <f t="shared" si="27"/>
        <v>88.3</v>
      </c>
      <c r="AH483">
        <f>'Datastream-M'!AD484</f>
        <v>82.2</v>
      </c>
      <c r="AI483">
        <f>'Datastream-M'!AE484</f>
        <v>-13.1</v>
      </c>
      <c r="AJ483">
        <f>'Datastream-M'!AF484</f>
        <v>97.869955000000004</v>
      </c>
      <c r="AK483">
        <f>'Datastream-M'!AG484</f>
        <v>28.03</v>
      </c>
      <c r="AL483">
        <f>'Datastream-M'!AH484</f>
        <v>79.400000000000006</v>
      </c>
      <c r="AM483">
        <f>'Datastream-M'!AI484</f>
        <v>61.8</v>
      </c>
      <c r="AN483">
        <f>'Datastream-M'!AJ484</f>
        <v>26.1</v>
      </c>
      <c r="AO483">
        <f>'Datastream-M'!AK484</f>
        <v>7</v>
      </c>
      <c r="AP483">
        <f>'Datastream-M'!AL484</f>
        <v>11.5</v>
      </c>
      <c r="AQ483" s="2">
        <f>'Datastream-M'!AM484</f>
        <v>84.426699999999997</v>
      </c>
      <c r="AR483" s="2">
        <f>'Datastream-M'!AN484</f>
        <v>101.6814</v>
      </c>
      <c r="AS483">
        <f>'Datastream-M'!AO484</f>
        <v>13.5</v>
      </c>
      <c r="AT483">
        <f>'Datastream-M'!AP484</f>
        <v>56.7</v>
      </c>
      <c r="AU483">
        <f>'Datastream-M'!AQ484</f>
        <v>87.2</v>
      </c>
      <c r="AV483" s="19">
        <f>'[5]Deutschland Monatsdaten'!K483</f>
        <v>10.764518876956076</v>
      </c>
      <c r="AW483" s="1">
        <f>'[5]Deutschland Monatsdaten'!J483</f>
        <v>1.206795677672144</v>
      </c>
      <c r="AX483">
        <f>'Datastream-M'!AR484</f>
        <v>85.5</v>
      </c>
      <c r="AY483">
        <f>'Datastream-M'!AS484</f>
        <v>-3.8</v>
      </c>
      <c r="AZ483">
        <f>'Datastream-M'!AT484</f>
        <v>109.1</v>
      </c>
      <c r="BA483">
        <v>2391078</v>
      </c>
      <c r="BB483">
        <v>10968871</v>
      </c>
      <c r="BC483">
        <v>9585263.6999999993</v>
      </c>
      <c r="BD483">
        <v>625217.43000000005</v>
      </c>
      <c r="BE483">
        <f>'Datastream-M'!AU484</f>
        <v>92.61</v>
      </c>
      <c r="BF483">
        <f>'Datastream-M'!AV484</f>
        <v>89.3</v>
      </c>
      <c r="BG483">
        <f>'Datastream-M'!AW484</f>
        <v>105</v>
      </c>
      <c r="BH483" s="1">
        <f>'Datastream-M'!AX484</f>
        <v>52.4</v>
      </c>
      <c r="BI483" s="1">
        <f>'Datastream-M'!AY484</f>
        <v>53.2</v>
      </c>
      <c r="BJ483" s="1">
        <f>'Datastream-M'!AZ484</f>
        <v>57.5</v>
      </c>
      <c r="BK483">
        <f>'Datastream-M'!BA484</f>
        <v>53.6</v>
      </c>
      <c r="BL483">
        <f>'Datastream-M'!BB484</f>
        <v>60.2</v>
      </c>
      <c r="BM483" s="26">
        <f>'Datastream-M'!BC484</f>
        <v>87.3</v>
      </c>
      <c r="BN483" s="26">
        <f>'Datastream-M'!BD484</f>
        <v>101.8</v>
      </c>
      <c r="BO483">
        <f>'Datastream-M'!AV483</f>
        <v>88.3</v>
      </c>
      <c r="BP483" s="38">
        <f t="shared" si="28"/>
        <v>87.2</v>
      </c>
      <c r="BQ483" s="30">
        <f t="shared" si="29"/>
        <v>28.502456722634388</v>
      </c>
      <c r="BR483" s="40">
        <f>'Datastream-M'!BJ484</f>
        <v>90.999600000000001</v>
      </c>
      <c r="BS483" s="32">
        <f>'Datastream-M'!BF484</f>
        <v>64.8</v>
      </c>
      <c r="BT483">
        <f>'Datastream-M'!BE484</f>
        <v>8.6</v>
      </c>
      <c r="BU483" s="40">
        <f>'Datastream-M'!CS484</f>
        <v>99.7</v>
      </c>
      <c r="BV483" s="40">
        <f>'Datastream-M'!CT484</f>
        <v>89.8</v>
      </c>
      <c r="BW483" s="40">
        <f>'Datastream-M'!CU484</f>
        <v>91.125100000000003</v>
      </c>
      <c r="BX483" s="41">
        <f>'Datastream-M'!BG484</f>
        <v>11.72</v>
      </c>
      <c r="BY483" s="41">
        <f>'Datastream-M'!BH484</f>
        <v>7.36</v>
      </c>
      <c r="BZ483" s="40">
        <f>'Datastream-M'!BI484</f>
        <v>107.7</v>
      </c>
      <c r="CA483">
        <f>'Datastream-M'!BN484</f>
        <v>13.7</v>
      </c>
      <c r="CB483">
        <f>'Datastream-M'!BO484</f>
        <v>15.4</v>
      </c>
      <c r="CC483">
        <f>'Datastream-M'!BP484</f>
        <v>69.7</v>
      </c>
      <c r="CD483" t="str">
        <f>'Datastream-M'!BQ484</f>
        <v>#NA</v>
      </c>
      <c r="CE483" s="1">
        <v>0.98301457446957019</v>
      </c>
      <c r="CF483" s="1">
        <v>-0.36643506817748189</v>
      </c>
      <c r="CH483" t="str">
        <f>'Datastream-M'!BR484</f>
        <v>#NA</v>
      </c>
      <c r="CI483">
        <f>'Datastream-M'!BS484</f>
        <v>97.4</v>
      </c>
      <c r="CJ483">
        <f>'Datastream-M'!BT484</f>
        <v>-26.5</v>
      </c>
      <c r="CK483">
        <f>'Datastream-M'!BU484</f>
        <v>-26.1</v>
      </c>
      <c r="CL483" t="str">
        <f>'Datastream-M'!BV484</f>
        <v>#NA</v>
      </c>
      <c r="CN483">
        <f>'Datastream-M'!BX484</f>
        <v>-4</v>
      </c>
      <c r="CO483">
        <f>'Datastream-M'!BY484</f>
        <v>1.2</v>
      </c>
      <c r="CP483" s="40">
        <f>'Datastream-M'!BZ484</f>
        <v>14.5</v>
      </c>
      <c r="CR483">
        <f>'Datastream-M'!CB484</f>
        <v>31.2</v>
      </c>
      <c r="CS483">
        <f>'Datastream-M'!CC484</f>
        <v>38.4</v>
      </c>
      <c r="CT483">
        <f>'Datastream-M'!CD484</f>
        <v>25.7</v>
      </c>
      <c r="CU483">
        <f>'Datastream-M'!CE484</f>
        <v>39712</v>
      </c>
      <c r="CV483">
        <f>'Datastream-M'!CF484</f>
        <v>2292759</v>
      </c>
      <c r="CX483">
        <f>'Datastream-M'!CG484</f>
        <v>102.7</v>
      </c>
      <c r="CY483">
        <f>'Datastream-M'!CH484</f>
        <v>107.6</v>
      </c>
      <c r="CZ483">
        <f>'Datastream-M'!CI484</f>
        <v>99.5</v>
      </c>
      <c r="DA483">
        <f>'Datastream-M'!CJ484</f>
        <v>102.8</v>
      </c>
      <c r="DB483">
        <f>'Datastream-M'!CK484</f>
        <v>-28.7</v>
      </c>
      <c r="DC483">
        <f>'Datastream-M'!CL484</f>
        <v>-40.5</v>
      </c>
      <c r="DD483">
        <f>'Datastream-M'!CM484</f>
        <v>-26.5</v>
      </c>
      <c r="DE483">
        <f>'Datastream-M'!CN484</f>
        <v>62.4</v>
      </c>
      <c r="DF483">
        <f>'Datastream-M'!CO484</f>
        <v>62.3</v>
      </c>
      <c r="DG483">
        <f>'Datastream-M'!CP484</f>
        <v>89.3</v>
      </c>
      <c r="DH483">
        <f>'Datastream-M'!CQ484</f>
        <v>97.358421325999998</v>
      </c>
      <c r="DI483">
        <f>'Datastream-M'!CR484</f>
        <v>32.07</v>
      </c>
      <c r="DJ483">
        <f>'Datastream-M'!CV484</f>
        <v>6.99</v>
      </c>
      <c r="DK483">
        <f>'Datastream-M'!CW484</f>
        <v>4.51</v>
      </c>
      <c r="DL483">
        <f>'Datastream-M'!CX484</f>
        <v>128.6</v>
      </c>
      <c r="DM483">
        <f>'Datastream-M'!CY484</f>
        <v>131.4</v>
      </c>
      <c r="DO483">
        <f>'Datastream-M'!DA484</f>
        <v>-17.5</v>
      </c>
      <c r="DP483">
        <f>'Datastream-M'!DB484</f>
        <v>105.5</v>
      </c>
      <c r="DS483">
        <f>'Datastream-M'!DG484</f>
        <v>88.8</v>
      </c>
      <c r="DT483">
        <f>'Datastream-M'!DH484</f>
        <v>57.7</v>
      </c>
      <c r="DU483">
        <f>'Datastream-M'!DI484</f>
        <v>57.1</v>
      </c>
      <c r="DV483">
        <f>'Datastream-M'!DJ484</f>
        <v>58.779430306000002</v>
      </c>
      <c r="DW483" s="19">
        <f>'[8]weltindexip-usd'!B363</f>
        <v>2.1886689266900725</v>
      </c>
      <c r="DX483">
        <f>'Datastream-M'!DK484</f>
        <v>65.2</v>
      </c>
      <c r="DY483">
        <v>0</v>
      </c>
      <c r="DZ483">
        <f>'Datastream-M'!DL484</f>
        <v>78.2</v>
      </c>
      <c r="EA483" t="str">
        <f>'Datastream-M'!DM484</f>
        <v>#NA</v>
      </c>
      <c r="EB483">
        <f>'Datastream-M'!DN484</f>
        <v>14.643231999999999</v>
      </c>
      <c r="EF483" s="1">
        <f>'Datastream-M'!DQ484</f>
        <v>78.400000000000006</v>
      </c>
    </row>
    <row r="484" spans="1:136">
      <c r="A484" s="3">
        <v>36600</v>
      </c>
      <c r="B484" t="str">
        <f>'Datastream-M'!B485</f>
        <v>#NA</v>
      </c>
      <c r="C484">
        <f>'Datastream-M'!C485</f>
        <v>97.1</v>
      </c>
      <c r="D484">
        <f>'Datastream-M'!D485</f>
        <v>91.8</v>
      </c>
      <c r="E484">
        <f>'Datastream-M'!E485</f>
        <v>102.8</v>
      </c>
      <c r="F484">
        <f>'Datastream-M'!F485</f>
        <v>76.099999999999994</v>
      </c>
      <c r="G484">
        <f>'Datastream-M'!G485</f>
        <v>0.96434299999999995</v>
      </c>
      <c r="H484">
        <f>'Datastream-M'!H485</f>
        <v>560.20000000000005</v>
      </c>
      <c r="I484">
        <f>'Datastream-M'!I485</f>
        <v>1299.9000000000001</v>
      </c>
      <c r="J484">
        <f>'Datastream-M'!J485</f>
        <v>3.7469999999999999</v>
      </c>
      <c r="K484">
        <f>'Datastream-M'!K485</f>
        <v>5.3</v>
      </c>
      <c r="L484">
        <f>'Datastream-M'!L485</f>
        <v>7599.4</v>
      </c>
      <c r="M484">
        <f>'Datastream-M'!M485</f>
        <v>386127</v>
      </c>
      <c r="N484">
        <f>'Datastream-M'!N485</f>
        <v>78.400000000000006</v>
      </c>
      <c r="O484">
        <f>'Datastream-M'!O485</f>
        <v>2485</v>
      </c>
      <c r="P484">
        <f>'Datastream-M'!P485</f>
        <v>10.1</v>
      </c>
      <c r="Q484">
        <f>'Datastream-M'!Q485</f>
        <v>19.7</v>
      </c>
      <c r="R484">
        <f>'Datastream-M'!R485</f>
        <v>5.5</v>
      </c>
      <c r="S484" s="1">
        <f>'[2]Deutschland Monatsdaten'!C484</f>
        <v>0.89130918959418193</v>
      </c>
      <c r="T484" s="1">
        <v>3.4234792937994962</v>
      </c>
      <c r="U484">
        <f>'Datastream-M'!BL485</f>
        <v>47.79</v>
      </c>
      <c r="V484" s="39">
        <f t="shared" si="24"/>
        <v>54.742268041237118</v>
      </c>
      <c r="W484">
        <f>'Datastream-M'!BM485</f>
        <v>43.06</v>
      </c>
      <c r="X484" s="39">
        <f t="shared" si="25"/>
        <v>48.219484882418818</v>
      </c>
      <c r="Y484">
        <f>'Datastream-M'!W485</f>
        <v>-18.5</v>
      </c>
      <c r="Z484">
        <f>'Datastream-M'!X485</f>
        <v>65.599999999999994</v>
      </c>
      <c r="AA484" s="42">
        <f>'Datastream-M'!Y485</f>
        <v>10.1</v>
      </c>
      <c r="AB484">
        <f>'Datastream-M'!Z485</f>
        <v>94.3</v>
      </c>
      <c r="AC484">
        <f>'Datastream-M'!AA485</f>
        <v>93.5</v>
      </c>
      <c r="AD484">
        <f>'Datastream-M'!AB485</f>
        <v>92.4</v>
      </c>
      <c r="AE484">
        <f>'Datastream-M'!AC485</f>
        <v>0.96434299999999995</v>
      </c>
      <c r="AF484">
        <f t="shared" si="26"/>
        <v>87.299999999999983</v>
      </c>
      <c r="AG484">
        <f t="shared" si="27"/>
        <v>89.3</v>
      </c>
      <c r="AH484">
        <f>'Datastream-M'!AD485</f>
        <v>82.4</v>
      </c>
      <c r="AI484">
        <f>'Datastream-M'!AE485</f>
        <v>-7.8</v>
      </c>
      <c r="AJ484">
        <f>'Datastream-M'!AF485</f>
        <v>97.330366999999995</v>
      </c>
      <c r="AK484">
        <f>'Datastream-M'!AG485</f>
        <v>27.49</v>
      </c>
      <c r="AL484">
        <f>'Datastream-M'!AH485</f>
        <v>79.599999999999994</v>
      </c>
      <c r="AM484">
        <f>'Datastream-M'!AI485</f>
        <v>65.599999999999994</v>
      </c>
      <c r="AN484">
        <f>'Datastream-M'!AJ485</f>
        <v>23.9</v>
      </c>
      <c r="AO484">
        <f>'Datastream-M'!AK485</f>
        <v>5.4</v>
      </c>
      <c r="AP484">
        <f>'Datastream-M'!AL485</f>
        <v>9.1999999999999993</v>
      </c>
      <c r="AQ484" s="2">
        <f>'Datastream-M'!AM485</f>
        <v>84.710999999999999</v>
      </c>
      <c r="AR484" s="2">
        <f>'Datastream-M'!AN485</f>
        <v>101.8927</v>
      </c>
      <c r="AS484">
        <f>'Datastream-M'!AO485</f>
        <v>10.6</v>
      </c>
      <c r="AT484">
        <f>'Datastream-M'!AP485</f>
        <v>76.400000000000006</v>
      </c>
      <c r="AU484">
        <f>'Datastream-M'!AQ485</f>
        <v>87.7</v>
      </c>
      <c r="AV484" s="19">
        <f>'[5]Deutschland Monatsdaten'!K484</f>
        <v>10.795553506675132</v>
      </c>
      <c r="AW484" s="1">
        <f>'[5]Deutschland Monatsdaten'!J484</f>
        <v>1.2482471988674393</v>
      </c>
      <c r="AX484">
        <f>'Datastream-M'!AR485</f>
        <v>83.7</v>
      </c>
      <c r="AY484">
        <f>'Datastream-M'!AS485</f>
        <v>-4.3</v>
      </c>
      <c r="AZ484">
        <f>'Datastream-M'!AT485</f>
        <v>109.3</v>
      </c>
      <c r="BA484">
        <v>2645758.6</v>
      </c>
      <c r="BB484">
        <v>7136470.5999999996</v>
      </c>
      <c r="BC484">
        <v>9486057.3000000007</v>
      </c>
      <c r="BD484">
        <v>1254765</v>
      </c>
      <c r="BE484">
        <f>'Datastream-M'!AU485</f>
        <v>91.78</v>
      </c>
      <c r="BF484">
        <f>'Datastream-M'!AV485</f>
        <v>89.7</v>
      </c>
      <c r="BG484">
        <f>'Datastream-M'!AW485</f>
        <v>106.4</v>
      </c>
      <c r="BH484" s="1">
        <f>'Datastream-M'!AX485</f>
        <v>53.1</v>
      </c>
      <c r="BI484" s="1">
        <f>'Datastream-M'!AY485</f>
        <v>53.7</v>
      </c>
      <c r="BJ484" s="1">
        <f>'Datastream-M'!AZ485</f>
        <v>56.9</v>
      </c>
      <c r="BK484">
        <f>'Datastream-M'!BA485</f>
        <v>54</v>
      </c>
      <c r="BL484">
        <f>'Datastream-M'!BB485</f>
        <v>59</v>
      </c>
      <c r="BM484" s="26">
        <f>'Datastream-M'!BC485</f>
        <v>87.5</v>
      </c>
      <c r="BN484" s="26">
        <f>'Datastream-M'!BD485</f>
        <v>101.2</v>
      </c>
      <c r="BO484">
        <f>'Datastream-M'!AV484</f>
        <v>89.3</v>
      </c>
      <c r="BP484" s="38">
        <f t="shared" si="28"/>
        <v>87.3</v>
      </c>
      <c r="BQ484" s="30">
        <f t="shared" si="29"/>
        <v>28.5064546535828</v>
      </c>
      <c r="BR484" s="40">
        <f>'Datastream-M'!BJ485</f>
        <v>89.531000000000006</v>
      </c>
      <c r="BS484" s="32">
        <f>'Datastream-M'!BF485</f>
        <v>64.900000000000006</v>
      </c>
      <c r="BT484">
        <f>'Datastream-M'!BE485</f>
        <v>7.6</v>
      </c>
      <c r="BU484" s="40">
        <f>'Datastream-M'!CS485</f>
        <v>99.4</v>
      </c>
      <c r="BV484" s="40">
        <f>'Datastream-M'!CT485</f>
        <v>88.1</v>
      </c>
      <c r="BW484" s="40">
        <f>'Datastream-M'!CU485</f>
        <v>89.682000000000002</v>
      </c>
      <c r="BX484" s="41">
        <f>'Datastream-M'!BG485</f>
        <v>11.95</v>
      </c>
      <c r="BY484" s="41">
        <f>'Datastream-M'!BH485</f>
        <v>8.67</v>
      </c>
      <c r="BZ484" s="40">
        <f>'Datastream-M'!BI485</f>
        <v>101.4</v>
      </c>
      <c r="CA484">
        <f>'Datastream-M'!BN485</f>
        <v>15.2</v>
      </c>
      <c r="CB484">
        <f>'Datastream-M'!BO485</f>
        <v>16.7</v>
      </c>
      <c r="CC484">
        <f>'Datastream-M'!BP485</f>
        <v>70.3</v>
      </c>
      <c r="CD484" t="str">
        <f>'Datastream-M'!BQ485</f>
        <v>#NA</v>
      </c>
      <c r="CE484" s="1">
        <v>0.56651103756641452</v>
      </c>
      <c r="CF484" s="1">
        <v>-0.54992530330496969</v>
      </c>
      <c r="CH484" t="str">
        <f>'Datastream-M'!BR485</f>
        <v>#NA</v>
      </c>
      <c r="CI484">
        <f>'Datastream-M'!BS485</f>
        <v>96.5</v>
      </c>
      <c r="CJ484">
        <f>'Datastream-M'!BT485</f>
        <v>-25</v>
      </c>
      <c r="CK484">
        <f>'Datastream-M'!BU485</f>
        <v>-25.8</v>
      </c>
      <c r="CL484" t="str">
        <f>'Datastream-M'!BV485</f>
        <v>#NA</v>
      </c>
      <c r="CN484">
        <f>'Datastream-M'!BX485</f>
        <v>-15.2</v>
      </c>
      <c r="CO484">
        <f>'Datastream-M'!BY485</f>
        <v>-2.5</v>
      </c>
      <c r="CP484" s="40">
        <f>'Datastream-M'!BZ485</f>
        <v>16.399999999999999</v>
      </c>
      <c r="CR484">
        <f>'Datastream-M'!CB485</f>
        <v>35.1</v>
      </c>
      <c r="CS484">
        <f>'Datastream-M'!CC485</f>
        <v>48.3</v>
      </c>
      <c r="CT484">
        <f>'Datastream-M'!CD485</f>
        <v>24.3</v>
      </c>
      <c r="CU484">
        <f>'Datastream-M'!CE485</f>
        <v>39782</v>
      </c>
      <c r="CV484">
        <f>'Datastream-M'!CF485</f>
        <v>2335590</v>
      </c>
      <c r="CX484">
        <f>'Datastream-M'!CG485</f>
        <v>106.8</v>
      </c>
      <c r="CY484">
        <f>'Datastream-M'!CH485</f>
        <v>115.3</v>
      </c>
      <c r="CZ484">
        <f>'Datastream-M'!CI485</f>
        <v>105.1</v>
      </c>
      <c r="DA484">
        <f>'Datastream-M'!CJ485</f>
        <v>103.7</v>
      </c>
      <c r="DB484">
        <f>'Datastream-M'!CK485</f>
        <v>-26.9</v>
      </c>
      <c r="DC484">
        <f>'Datastream-M'!CL485</f>
        <v>-40</v>
      </c>
      <c r="DD484">
        <f>'Datastream-M'!CM485</f>
        <v>-25</v>
      </c>
      <c r="DE484">
        <f>'Datastream-M'!CN485</f>
        <v>62.9</v>
      </c>
      <c r="DF484">
        <f>'Datastream-M'!CO485</f>
        <v>61.6</v>
      </c>
      <c r="DG484">
        <f>'Datastream-M'!CP485</f>
        <v>86.6</v>
      </c>
      <c r="DH484">
        <f>'Datastream-M'!CQ485</f>
        <v>96.091506957999997</v>
      </c>
      <c r="DI484">
        <f>'Datastream-M'!CR485</f>
        <v>29.17</v>
      </c>
      <c r="DJ484">
        <f>'Datastream-M'!CV485</f>
        <v>7.45</v>
      </c>
      <c r="DK484">
        <f>'Datastream-M'!CW485</f>
        <v>4.53</v>
      </c>
      <c r="DL484">
        <f>'Datastream-M'!CX485</f>
        <v>133.80000000000001</v>
      </c>
      <c r="DM484">
        <f>'Datastream-M'!CY485</f>
        <v>140.9</v>
      </c>
      <c r="DO484">
        <f>'Datastream-M'!DA485</f>
        <v>-13.6</v>
      </c>
      <c r="DP484">
        <f>'Datastream-M'!DB485</f>
        <v>105</v>
      </c>
      <c r="DS484">
        <f>'Datastream-M'!DG485</f>
        <v>86.6</v>
      </c>
      <c r="DT484">
        <f>'Datastream-M'!DH485</f>
        <v>61.4</v>
      </c>
      <c r="DU484">
        <f>'Datastream-M'!DI485</f>
        <v>59.9</v>
      </c>
      <c r="DV484">
        <f>'Datastream-M'!DJ485</f>
        <v>61.339330932999999</v>
      </c>
      <c r="DW484" s="19">
        <f>'[8]weltindexip-usd'!B364</f>
        <v>2.2055344394562799</v>
      </c>
      <c r="DX484">
        <f>'Datastream-M'!DK485</f>
        <v>65.3</v>
      </c>
      <c r="DY484">
        <v>0</v>
      </c>
      <c r="DZ484">
        <f>'Datastream-M'!DL485</f>
        <v>78.5</v>
      </c>
      <c r="EA484" t="str">
        <f>'Datastream-M'!DM485</f>
        <v>#NA</v>
      </c>
      <c r="EB484">
        <f>'Datastream-M'!DN485</f>
        <v>15.070017</v>
      </c>
      <c r="EF484" s="1">
        <f>'Datastream-M'!DQ485</f>
        <v>78.5</v>
      </c>
    </row>
    <row r="485" spans="1:136">
      <c r="A485" s="3">
        <v>36631</v>
      </c>
      <c r="B485" t="str">
        <f>'Datastream-M'!B486</f>
        <v>#NA</v>
      </c>
      <c r="C485">
        <f>'Datastream-M'!C486</f>
        <v>98</v>
      </c>
      <c r="D485">
        <f>'Datastream-M'!D486</f>
        <v>93.8</v>
      </c>
      <c r="E485">
        <f>'Datastream-M'!E486</f>
        <v>102.5</v>
      </c>
      <c r="F485">
        <f>'Datastream-M'!F486</f>
        <v>76.8</v>
      </c>
      <c r="G485">
        <f>'Datastream-M'!G486</f>
        <v>0.94694999999999996</v>
      </c>
      <c r="H485">
        <f>'Datastream-M'!H486</f>
        <v>571.4</v>
      </c>
      <c r="I485">
        <f>'Datastream-M'!I486</f>
        <v>1302.4000000000001</v>
      </c>
      <c r="J485">
        <f>'Datastream-M'!J486</f>
        <v>3.9249999999999998</v>
      </c>
      <c r="K485">
        <f>'Datastream-M'!K486</f>
        <v>5.2</v>
      </c>
      <c r="L485">
        <f>'Datastream-M'!L486</f>
        <v>7414.7</v>
      </c>
      <c r="M485">
        <f>'Datastream-M'!M486</f>
        <v>275491</v>
      </c>
      <c r="N485">
        <f>'Datastream-M'!N486</f>
        <v>79.3</v>
      </c>
      <c r="O485">
        <f>'Datastream-M'!O486</f>
        <v>2243</v>
      </c>
      <c r="P485">
        <f>'Datastream-M'!P486</f>
        <v>9.6</v>
      </c>
      <c r="Q485">
        <f>'Datastream-M'!Q486</f>
        <v>18.2</v>
      </c>
      <c r="R485">
        <f>'Datastream-M'!R486</f>
        <v>7</v>
      </c>
      <c r="S485" s="1">
        <f>'[2]Deutschland Monatsdaten'!C485</f>
        <v>0.78067158023886152</v>
      </c>
      <c r="T485" s="1">
        <v>3.4304584233373938</v>
      </c>
      <c r="U485">
        <f>'Datastream-M'!BL486</f>
        <v>47.41</v>
      </c>
      <c r="V485" s="39">
        <f t="shared" si="24"/>
        <v>54.182857142857145</v>
      </c>
      <c r="W485">
        <f>'Datastream-M'!BM486</f>
        <v>41.62</v>
      </c>
      <c r="X485" s="39">
        <f t="shared" si="25"/>
        <v>46.399108138238567</v>
      </c>
      <c r="Y485">
        <f>'Datastream-M'!W486</f>
        <v>-17.399999999999999</v>
      </c>
      <c r="Z485">
        <f>'Datastream-M'!X486</f>
        <v>63.3</v>
      </c>
      <c r="AA485" s="42">
        <f>'Datastream-M'!Y486</f>
        <v>13.6</v>
      </c>
      <c r="AB485">
        <f>'Datastream-M'!Z486</f>
        <v>93.3</v>
      </c>
      <c r="AC485">
        <f>'Datastream-M'!AA486</f>
        <v>92.7</v>
      </c>
      <c r="AD485">
        <f>'Datastream-M'!AB486</f>
        <v>91.4</v>
      </c>
      <c r="AE485">
        <f>'Datastream-M'!AC486</f>
        <v>0.94694999999999996</v>
      </c>
      <c r="AF485">
        <f t="shared" si="26"/>
        <v>87.499999999999986</v>
      </c>
      <c r="AG485">
        <f t="shared" si="27"/>
        <v>89.7</v>
      </c>
      <c r="AH485">
        <f>'Datastream-M'!AD486</f>
        <v>83</v>
      </c>
      <c r="AI485">
        <f>'Datastream-M'!AE486</f>
        <v>-9.5</v>
      </c>
      <c r="AJ485">
        <f>'Datastream-M'!AF486</f>
        <v>97.884186999999997</v>
      </c>
      <c r="AK485">
        <f>'Datastream-M'!AG486</f>
        <v>23.15</v>
      </c>
      <c r="AL485">
        <f>'Datastream-M'!AH486</f>
        <v>79.5</v>
      </c>
      <c r="AM485">
        <f>'Datastream-M'!AI486</f>
        <v>63.3</v>
      </c>
      <c r="AN485">
        <f>'Datastream-M'!AJ486</f>
        <v>22.4</v>
      </c>
      <c r="AO485">
        <f>'Datastream-M'!AK486</f>
        <v>6.3</v>
      </c>
      <c r="AP485">
        <f>'Datastream-M'!AL486</f>
        <v>1.6</v>
      </c>
      <c r="AQ485" s="2">
        <f>'Datastream-M'!AM486</f>
        <v>84.977000000000004</v>
      </c>
      <c r="AR485" s="2">
        <f>'Datastream-M'!AN486</f>
        <v>102.08320000000001</v>
      </c>
      <c r="AS485">
        <f>'Datastream-M'!AO486</f>
        <v>11.7</v>
      </c>
      <c r="AT485">
        <f>'Datastream-M'!AP486</f>
        <v>96.9</v>
      </c>
      <c r="AU485">
        <f>'Datastream-M'!AQ486</f>
        <v>86.2</v>
      </c>
      <c r="AV485" s="19">
        <f>'[5]Deutschland Monatsdaten'!K485</f>
        <v>10.806313353689712</v>
      </c>
      <c r="AW485" s="1">
        <f>'[5]Deutschland Monatsdaten'!J485</f>
        <v>1.2868562035331337</v>
      </c>
      <c r="AX485">
        <f>'Datastream-M'!AR486</f>
        <v>83</v>
      </c>
      <c r="AY485">
        <f>'Datastream-M'!AS486</f>
        <v>-4.8</v>
      </c>
      <c r="AZ485">
        <f>'Datastream-M'!AT486</f>
        <v>109.1</v>
      </c>
      <c r="BA485">
        <v>2281134.4</v>
      </c>
      <c r="BB485">
        <v>8352473.4000000004</v>
      </c>
      <c r="BC485">
        <v>9780032.8000000007</v>
      </c>
      <c r="BD485">
        <v>659402.4</v>
      </c>
      <c r="BE485">
        <f>'Datastream-M'!AU486</f>
        <v>91.02</v>
      </c>
      <c r="BF485">
        <f>'Datastream-M'!AV486</f>
        <v>89.5</v>
      </c>
      <c r="BG485">
        <f>'Datastream-M'!AW486</f>
        <v>105.7</v>
      </c>
      <c r="BH485" s="1">
        <f>'Datastream-M'!AX486</f>
        <v>46.1</v>
      </c>
      <c r="BI485" s="1">
        <f>'Datastream-M'!AY486</f>
        <v>47.7</v>
      </c>
      <c r="BJ485" s="1">
        <f>'Datastream-M'!AZ486</f>
        <v>55.9</v>
      </c>
      <c r="BK485">
        <f>'Datastream-M'!BA486</f>
        <v>53.9</v>
      </c>
      <c r="BL485">
        <f>'Datastream-M'!BB486</f>
        <v>57.3</v>
      </c>
      <c r="BM485" s="26">
        <f>'Datastream-M'!BC486</f>
        <v>87.8</v>
      </c>
      <c r="BN485" s="26">
        <f>'Datastream-M'!BD486</f>
        <v>102.7</v>
      </c>
      <c r="BO485">
        <f>'Datastream-M'!AV485</f>
        <v>89.7</v>
      </c>
      <c r="BP485" s="38">
        <f t="shared" si="28"/>
        <v>87.5</v>
      </c>
      <c r="BQ485" s="30">
        <f t="shared" si="29"/>
        <v>24.446908495696711</v>
      </c>
      <c r="BR485" s="40">
        <f>'Datastream-M'!BJ486</f>
        <v>88.265600000000006</v>
      </c>
      <c r="BS485" s="32">
        <f>'Datastream-M'!BF486</f>
        <v>65.5</v>
      </c>
      <c r="BT485">
        <f>'Datastream-M'!BE486</f>
        <v>10.8</v>
      </c>
      <c r="BU485" s="40">
        <f>'Datastream-M'!CS486</f>
        <v>99.2</v>
      </c>
      <c r="BV485" s="40">
        <f>'Datastream-M'!CT486</f>
        <v>86.4</v>
      </c>
      <c r="BW485" s="40">
        <f>'Datastream-M'!CU486</f>
        <v>88.428399999999996</v>
      </c>
      <c r="BX485" s="41">
        <f>'Datastream-M'!BG486</f>
        <v>11.17</v>
      </c>
      <c r="BY485" s="41">
        <f>'Datastream-M'!BH486</f>
        <v>7.19</v>
      </c>
      <c r="BZ485" s="40">
        <f>'Datastream-M'!BI486</f>
        <v>100.6</v>
      </c>
      <c r="CA485">
        <f>'Datastream-M'!BN486</f>
        <v>13.7</v>
      </c>
      <c r="CB485">
        <f>'Datastream-M'!BO486</f>
        <v>17.3</v>
      </c>
      <c r="CC485">
        <f>'Datastream-M'!BP486</f>
        <v>71.8</v>
      </c>
      <c r="CD485" t="str">
        <f>'Datastream-M'!BQ486</f>
        <v>#NA</v>
      </c>
      <c r="CE485" s="1">
        <v>0.63493301077703856</v>
      </c>
      <c r="CF485" s="1">
        <v>-0.74559399967202844</v>
      </c>
      <c r="CH485" t="str">
        <f>'Datastream-M'!BR486</f>
        <v>#NA</v>
      </c>
      <c r="CI485">
        <f>'Datastream-M'!BS486</f>
        <v>97.4</v>
      </c>
      <c r="CJ485">
        <f>'Datastream-M'!BT486</f>
        <v>-26.4</v>
      </c>
      <c r="CK485">
        <f>'Datastream-M'!BU486</f>
        <v>-29.5</v>
      </c>
      <c r="CL485" t="str">
        <f>'Datastream-M'!BV486</f>
        <v>#NA</v>
      </c>
      <c r="CN485">
        <f>'Datastream-M'!BX486</f>
        <v>-6.2</v>
      </c>
      <c r="CO485">
        <f>'Datastream-M'!BY486</f>
        <v>-1.1000000000000001</v>
      </c>
      <c r="CP485" s="40">
        <f>'Datastream-M'!BZ486</f>
        <v>16.8</v>
      </c>
      <c r="CR485">
        <f>'Datastream-M'!CB486</f>
        <v>35.1</v>
      </c>
      <c r="CS485">
        <f>'Datastream-M'!CC486</f>
        <v>36.299999999999997</v>
      </c>
      <c r="CT485">
        <f>'Datastream-M'!CD486</f>
        <v>11.9</v>
      </c>
      <c r="CU485">
        <f>'Datastream-M'!CE486</f>
        <v>39810</v>
      </c>
      <c r="CV485">
        <f>'Datastream-M'!CF486</f>
        <v>2350030</v>
      </c>
      <c r="CX485">
        <f>'Datastream-M'!CG486</f>
        <v>103.9</v>
      </c>
      <c r="CY485">
        <f>'Datastream-M'!CH486</f>
        <v>113.6</v>
      </c>
      <c r="CZ485">
        <f>'Datastream-M'!CI486</f>
        <v>105</v>
      </c>
      <c r="DA485">
        <f>'Datastream-M'!CJ486</f>
        <v>97.9</v>
      </c>
      <c r="DB485">
        <f>'Datastream-M'!CK486</f>
        <v>-30.6</v>
      </c>
      <c r="DC485">
        <f>'Datastream-M'!CL486</f>
        <v>-43.1</v>
      </c>
      <c r="DD485">
        <f>'Datastream-M'!CM486</f>
        <v>-26.4</v>
      </c>
      <c r="DE485">
        <f>'Datastream-M'!CN486</f>
        <v>62.4</v>
      </c>
      <c r="DF485">
        <f>'Datastream-M'!CO486</f>
        <v>61</v>
      </c>
      <c r="DG485">
        <f>'Datastream-M'!CP486</f>
        <v>93.9</v>
      </c>
      <c r="DH485">
        <f>'Datastream-M'!CQ486</f>
        <v>69.447952271000005</v>
      </c>
      <c r="DI485">
        <f>'Datastream-M'!CR486</f>
        <v>28.42</v>
      </c>
      <c r="DJ485">
        <f>'Datastream-M'!CV486</f>
        <v>6.91</v>
      </c>
      <c r="DK485">
        <f>'Datastream-M'!CW486</f>
        <v>4.1500000000000004</v>
      </c>
      <c r="DL485">
        <f>'Datastream-M'!CX486</f>
        <v>130.30000000000001</v>
      </c>
      <c r="DM485">
        <f>'Datastream-M'!CY486</f>
        <v>138.9</v>
      </c>
      <c r="DO485">
        <f>'Datastream-M'!DA486</f>
        <v>-23.9</v>
      </c>
      <c r="DP485">
        <f>'Datastream-M'!DB486</f>
        <v>103.9</v>
      </c>
      <c r="DS485">
        <f>'Datastream-M'!DG486</f>
        <v>93.7</v>
      </c>
      <c r="DT485">
        <f>'Datastream-M'!DH486</f>
        <v>59.6</v>
      </c>
      <c r="DU485">
        <f>'Datastream-M'!DI486</f>
        <v>59.5</v>
      </c>
      <c r="DV485">
        <f>'Datastream-M'!DJ486</f>
        <v>64.762404322999998</v>
      </c>
      <c r="DW485" s="19">
        <f>'[8]weltindexip-usd'!B365</f>
        <v>2.2196818392736319</v>
      </c>
      <c r="DX485">
        <f>'Datastream-M'!DK486</f>
        <v>65.900000000000006</v>
      </c>
      <c r="DY485">
        <v>0</v>
      </c>
      <c r="DZ485">
        <f>'Datastream-M'!DL486</f>
        <v>79.2</v>
      </c>
      <c r="EA485" t="str">
        <f>'Datastream-M'!DM486</f>
        <v>#NA</v>
      </c>
      <c r="EB485">
        <f>'Datastream-M'!DN486</f>
        <v>15.284602</v>
      </c>
      <c r="EF485" s="1">
        <f>'Datastream-M'!DQ486</f>
        <v>79.5</v>
      </c>
    </row>
    <row r="486" spans="1:136">
      <c r="A486" s="3">
        <v>36661</v>
      </c>
      <c r="B486" t="str">
        <f>'Datastream-M'!B487</f>
        <v>#NA</v>
      </c>
      <c r="C486">
        <f>'Datastream-M'!C487</f>
        <v>98.4</v>
      </c>
      <c r="D486">
        <f>'Datastream-M'!D487</f>
        <v>94.4</v>
      </c>
      <c r="E486">
        <f>'Datastream-M'!E487</f>
        <v>102.6</v>
      </c>
      <c r="F486">
        <f>'Datastream-M'!F487</f>
        <v>77</v>
      </c>
      <c r="G486">
        <f>'Datastream-M'!G487</f>
        <v>0.905968</v>
      </c>
      <c r="H486">
        <f>'Datastream-M'!H487</f>
        <v>561.6</v>
      </c>
      <c r="I486">
        <f>'Datastream-M'!I487</f>
        <v>1294.5</v>
      </c>
      <c r="J486">
        <f>'Datastream-M'!J487</f>
        <v>4.3620000000000001</v>
      </c>
      <c r="K486">
        <f>'Datastream-M'!K487</f>
        <v>5.4</v>
      </c>
      <c r="L486">
        <f>'Datastream-M'!L487</f>
        <v>7109.7</v>
      </c>
      <c r="M486">
        <f>'Datastream-M'!M487</f>
        <v>351647</v>
      </c>
      <c r="N486">
        <f>'Datastream-M'!N487</f>
        <v>81.2</v>
      </c>
      <c r="O486">
        <f>'Datastream-M'!O487</f>
        <v>2525</v>
      </c>
      <c r="P486">
        <f>'Datastream-M'!P487</f>
        <v>9.5</v>
      </c>
      <c r="Q486">
        <f>'Datastream-M'!Q487</f>
        <v>17.5</v>
      </c>
      <c r="R486">
        <f>'Datastream-M'!R487</f>
        <v>7</v>
      </c>
      <c r="S486" s="1">
        <f>'[2]Deutschland Monatsdaten'!C486</f>
        <v>0.7482395025307309</v>
      </c>
      <c r="T486" s="1">
        <v>3.4836688860866936</v>
      </c>
      <c r="U486">
        <f>'Datastream-M'!BL487</f>
        <v>49.16</v>
      </c>
      <c r="V486" s="39">
        <f t="shared" si="24"/>
        <v>55.99088838268792</v>
      </c>
      <c r="W486">
        <f>'Datastream-M'!BM487</f>
        <v>45.17</v>
      </c>
      <c r="X486" s="39">
        <f t="shared" si="25"/>
        <v>50.469273743016764</v>
      </c>
      <c r="Y486">
        <f>'Datastream-M'!W487</f>
        <v>-15</v>
      </c>
      <c r="Z486">
        <f>'Datastream-M'!X487</f>
        <v>64.5</v>
      </c>
      <c r="AA486" s="42">
        <f>'Datastream-M'!Y487</f>
        <v>13.1</v>
      </c>
      <c r="AB486">
        <f>'Datastream-M'!Z487</f>
        <v>92.2</v>
      </c>
      <c r="AC486">
        <f>'Datastream-M'!AA487</f>
        <v>91.5</v>
      </c>
      <c r="AD486">
        <f>'Datastream-M'!AB487</f>
        <v>90.1</v>
      </c>
      <c r="AE486">
        <f>'Datastream-M'!AC487</f>
        <v>0.905968</v>
      </c>
      <c r="AF486">
        <f t="shared" si="26"/>
        <v>87.8</v>
      </c>
      <c r="AG486">
        <f t="shared" si="27"/>
        <v>89.499999999999986</v>
      </c>
      <c r="AH486">
        <f>'Datastream-M'!AD487</f>
        <v>85.2</v>
      </c>
      <c r="AI486">
        <f>'Datastream-M'!AE487</f>
        <v>-6.8</v>
      </c>
      <c r="AJ486">
        <f>'Datastream-M'!AF487</f>
        <v>96.714129</v>
      </c>
      <c r="AK486">
        <f>'Datastream-M'!AG487</f>
        <v>27.81</v>
      </c>
      <c r="AL486">
        <f>'Datastream-M'!AH487</f>
        <v>79.599999999999994</v>
      </c>
      <c r="AM486">
        <f>'Datastream-M'!AI487</f>
        <v>64.5</v>
      </c>
      <c r="AN486">
        <f>'Datastream-M'!AJ487</f>
        <v>23</v>
      </c>
      <c r="AO486">
        <f>'Datastream-M'!AK487</f>
        <v>7</v>
      </c>
      <c r="AP486">
        <f>'Datastream-M'!AL487</f>
        <v>13</v>
      </c>
      <c r="AQ486" s="2">
        <f>'Datastream-M'!AM487</f>
        <v>85.218800000000002</v>
      </c>
      <c r="AR486" s="2">
        <f>'Datastream-M'!AN487</f>
        <v>102.2461</v>
      </c>
      <c r="AS486">
        <f>'Datastream-M'!AO487</f>
        <v>16.100000000000001</v>
      </c>
      <c r="AT486">
        <f>'Datastream-M'!AP487</f>
        <v>98</v>
      </c>
      <c r="AU486">
        <f>'Datastream-M'!AQ487</f>
        <v>86.1</v>
      </c>
      <c r="AV486" s="19">
        <f>'[5]Deutschland Monatsdaten'!K486</f>
        <v>10.838155841131801</v>
      </c>
      <c r="AW486" s="1">
        <f>'[5]Deutschland Monatsdaten'!J486</f>
        <v>1.2758636475234519</v>
      </c>
      <c r="AX486">
        <f>'Datastream-M'!AR487</f>
        <v>81</v>
      </c>
      <c r="AY486">
        <f>'Datastream-M'!AS487</f>
        <v>-1.7</v>
      </c>
      <c r="AZ486">
        <f>'Datastream-M'!AT487</f>
        <v>110.9</v>
      </c>
      <c r="BA486">
        <v>3031975.7</v>
      </c>
      <c r="BB486">
        <v>9487366.5999999996</v>
      </c>
      <c r="BC486">
        <v>10741885</v>
      </c>
      <c r="BD486">
        <v>765298.62</v>
      </c>
      <c r="BE486">
        <f>'Datastream-M'!AU487</f>
        <v>90.06</v>
      </c>
      <c r="BF486">
        <f>'Datastream-M'!AV487</f>
        <v>91</v>
      </c>
      <c r="BG486">
        <f>'Datastream-M'!AW487</f>
        <v>107.6</v>
      </c>
      <c r="BH486" s="1">
        <f>'Datastream-M'!AX487</f>
        <v>53.4</v>
      </c>
      <c r="BI486" s="1">
        <f>'Datastream-M'!AY487</f>
        <v>53.9</v>
      </c>
      <c r="BJ486" s="1">
        <f>'Datastream-M'!AZ487</f>
        <v>56.5</v>
      </c>
      <c r="BK486">
        <f>'Datastream-M'!BA487</f>
        <v>54.7</v>
      </c>
      <c r="BL486">
        <f>'Datastream-M'!BB487</f>
        <v>57.7</v>
      </c>
      <c r="BM486" s="26">
        <f>'Datastream-M'!BC487</f>
        <v>88.2</v>
      </c>
      <c r="BN486" s="26">
        <f>'Datastream-M'!BD487</f>
        <v>103.8</v>
      </c>
      <c r="BO486">
        <f>'Datastream-M'!AV486</f>
        <v>89.5</v>
      </c>
      <c r="BP486" s="38">
        <f t="shared" si="28"/>
        <v>87.8</v>
      </c>
      <c r="BQ486" s="30">
        <f t="shared" si="29"/>
        <v>30.696448439679987</v>
      </c>
      <c r="BR486" s="40">
        <f>'Datastream-M'!BJ487</f>
        <v>86.544300000000007</v>
      </c>
      <c r="BS486" s="32">
        <f>'Datastream-M'!BF487</f>
        <v>67.599999999999994</v>
      </c>
      <c r="BT486">
        <f>'Datastream-M'!BE487</f>
        <v>12.1</v>
      </c>
      <c r="BU486" s="40">
        <f>'Datastream-M'!CS487</f>
        <v>98.8</v>
      </c>
      <c r="BV486" s="40">
        <f>'Datastream-M'!CT487</f>
        <v>84.6</v>
      </c>
      <c r="BW486" s="40">
        <f>'Datastream-M'!CU487</f>
        <v>86.708699999999993</v>
      </c>
      <c r="BX486" s="41">
        <f>'Datastream-M'!BG487</f>
        <v>11.42</v>
      </c>
      <c r="BY486" s="41">
        <f>'Datastream-M'!BH487</f>
        <v>7.5</v>
      </c>
      <c r="BZ486" s="40">
        <f>'Datastream-M'!BI487</f>
        <v>100.7</v>
      </c>
      <c r="CA486">
        <f>'Datastream-M'!BN487</f>
        <v>12.6</v>
      </c>
      <c r="CB486">
        <f>'Datastream-M'!BO487</f>
        <v>17.7</v>
      </c>
      <c r="CC486">
        <f>'Datastream-M'!BP487</f>
        <v>73.2</v>
      </c>
      <c r="CD486" t="str">
        <f>'Datastream-M'!BQ487</f>
        <v>#NA</v>
      </c>
      <c r="CE486" s="1">
        <v>0.34335260307152127</v>
      </c>
      <c r="CF486" s="1">
        <v>-0.71187124696843651</v>
      </c>
      <c r="CH486" t="str">
        <f>'Datastream-M'!BR487</f>
        <v>#NA</v>
      </c>
      <c r="CI486">
        <f>'Datastream-M'!BS487</f>
        <v>97.7</v>
      </c>
      <c r="CJ486">
        <f>'Datastream-M'!BT487</f>
        <v>-25.9</v>
      </c>
      <c r="CK486">
        <f>'Datastream-M'!BU487</f>
        <v>-32.5</v>
      </c>
      <c r="CL486" t="str">
        <f>'Datastream-M'!BV487</f>
        <v>#NA</v>
      </c>
      <c r="CN486">
        <f>'Datastream-M'!BX487</f>
        <v>-8.4</v>
      </c>
      <c r="CO486">
        <f>'Datastream-M'!BY487</f>
        <v>2</v>
      </c>
      <c r="CP486" s="40">
        <f>'Datastream-M'!BZ487</f>
        <v>17.5</v>
      </c>
      <c r="CR486">
        <f>'Datastream-M'!CB487</f>
        <v>59.8</v>
      </c>
      <c r="CS486">
        <f>'Datastream-M'!CC487</f>
        <v>49.1</v>
      </c>
      <c r="CT486">
        <f>'Datastream-M'!CD487</f>
        <v>29.1</v>
      </c>
      <c r="CU486">
        <f>'Datastream-M'!CE487</f>
        <v>39854</v>
      </c>
      <c r="CV486">
        <f>'Datastream-M'!CF487</f>
        <v>2364800</v>
      </c>
      <c r="CX486">
        <f>'Datastream-M'!CG487</f>
        <v>102.8</v>
      </c>
      <c r="CY486">
        <f>'Datastream-M'!CH487</f>
        <v>104.1</v>
      </c>
      <c r="CZ486">
        <f>'Datastream-M'!CI487</f>
        <v>101.7</v>
      </c>
      <c r="DA486">
        <f>'Datastream-M'!CJ487</f>
        <v>103.1</v>
      </c>
      <c r="DB486">
        <f>'Datastream-M'!CK487</f>
        <v>-31.4</v>
      </c>
      <c r="DC486">
        <f>'Datastream-M'!CL487</f>
        <v>-44.1</v>
      </c>
      <c r="DD486">
        <f>'Datastream-M'!CM487</f>
        <v>-25.9</v>
      </c>
      <c r="DE486">
        <f>'Datastream-M'!CN487</f>
        <v>62.6</v>
      </c>
      <c r="DF486">
        <f>'Datastream-M'!CO487</f>
        <v>62.4</v>
      </c>
      <c r="DG486">
        <f>'Datastream-M'!CP487</f>
        <v>91.8</v>
      </c>
      <c r="DH486">
        <f>'Datastream-M'!CQ487</f>
        <v>135.28713989299999</v>
      </c>
      <c r="DI486">
        <f>'Datastream-M'!CR487</f>
        <v>24.95</v>
      </c>
      <c r="DJ486">
        <f>'Datastream-M'!CV487</f>
        <v>6.77</v>
      </c>
      <c r="DK486">
        <f>'Datastream-M'!CW487</f>
        <v>4.1100000000000003</v>
      </c>
      <c r="DL486">
        <f>'Datastream-M'!CX487</f>
        <v>128.80000000000001</v>
      </c>
      <c r="DM486">
        <f>'Datastream-M'!CY487</f>
        <v>127.4</v>
      </c>
      <c r="DO486">
        <f>'Datastream-M'!DA487</f>
        <v>-21.7</v>
      </c>
      <c r="DP486">
        <f>'Datastream-M'!DB487</f>
        <v>102.7</v>
      </c>
      <c r="DS486">
        <f>'Datastream-M'!DG487</f>
        <v>90.2</v>
      </c>
      <c r="DT486">
        <f>'Datastream-M'!DH487</f>
        <v>60.5</v>
      </c>
      <c r="DU486">
        <f>'Datastream-M'!DI487</f>
        <v>61.6</v>
      </c>
      <c r="DV486">
        <f>'Datastream-M'!DJ487</f>
        <v>86.848915544999997</v>
      </c>
      <c r="DW486" s="19">
        <f>'[8]weltindexip-usd'!B366</f>
        <v>2.2337200208096721</v>
      </c>
      <c r="DX486">
        <f>'Datastream-M'!DK487</f>
        <v>68.2</v>
      </c>
      <c r="DY486">
        <v>0</v>
      </c>
      <c r="DZ486">
        <f>'Datastream-M'!DL487</f>
        <v>79.8</v>
      </c>
      <c r="EA486" t="str">
        <f>'Datastream-M'!DM487</f>
        <v>#NA</v>
      </c>
      <c r="EB486">
        <f>'Datastream-M'!DN487</f>
        <v>15.902995000000001</v>
      </c>
      <c r="EF486" s="1">
        <f>'Datastream-M'!DQ487</f>
        <v>81.400000000000006</v>
      </c>
    </row>
    <row r="487" spans="1:136">
      <c r="A487" s="3">
        <v>36692</v>
      </c>
      <c r="B487" t="str">
        <f>'Datastream-M'!B488</f>
        <v>#NA</v>
      </c>
      <c r="C487">
        <f>'Datastream-M'!C488</f>
        <v>96.9</v>
      </c>
      <c r="D487">
        <f>'Datastream-M'!D488</f>
        <v>92.8</v>
      </c>
      <c r="E487">
        <f>'Datastream-M'!E488</f>
        <v>101.2</v>
      </c>
      <c r="F487">
        <f>'Datastream-M'!F488</f>
        <v>78.599999999999994</v>
      </c>
      <c r="G487">
        <f>'Datastream-M'!G488</f>
        <v>0.94917700000000005</v>
      </c>
      <c r="H487">
        <f>'Datastream-M'!H488</f>
        <v>561</v>
      </c>
      <c r="I487">
        <f>'Datastream-M'!I488</f>
        <v>1288.3</v>
      </c>
      <c r="J487">
        <f>'Datastream-M'!J488</f>
        <v>4.5019999999999998</v>
      </c>
      <c r="K487">
        <f>'Datastream-M'!K488</f>
        <v>5.2</v>
      </c>
      <c r="L487">
        <f>'Datastream-M'!L488</f>
        <v>6898.2</v>
      </c>
      <c r="M487">
        <f>'Datastream-M'!M488</f>
        <v>292878</v>
      </c>
      <c r="N487">
        <f>'Datastream-M'!N488</f>
        <v>79.400000000000006</v>
      </c>
      <c r="O487">
        <f>'Datastream-M'!O488</f>
        <v>2224</v>
      </c>
      <c r="P487">
        <f>'Datastream-M'!P488</f>
        <v>9.5</v>
      </c>
      <c r="Q487">
        <f>'Datastream-M'!Q488</f>
        <v>15.6</v>
      </c>
      <c r="R487">
        <f>'Datastream-M'!R488</f>
        <v>7.3</v>
      </c>
      <c r="S487" s="1">
        <f>'[2]Deutschland Monatsdaten'!C487</f>
        <v>0.71466833628080295</v>
      </c>
      <c r="T487" s="1">
        <v>3.4682253221946873</v>
      </c>
      <c r="U487">
        <f>'Datastream-M'!BL488</f>
        <v>49.86</v>
      </c>
      <c r="V487" s="39">
        <f t="shared" si="24"/>
        <v>56.530612244897959</v>
      </c>
      <c r="W487">
        <f>'Datastream-M'!BM488</f>
        <v>43.59</v>
      </c>
      <c r="X487" s="39">
        <f t="shared" si="25"/>
        <v>47.901098901098905</v>
      </c>
      <c r="Y487">
        <f>'Datastream-M'!W488</f>
        <v>-15.9</v>
      </c>
      <c r="Z487">
        <f>'Datastream-M'!X488</f>
        <v>66.3</v>
      </c>
      <c r="AA487" s="42">
        <f>'Datastream-M'!Y488</f>
        <v>14.7</v>
      </c>
      <c r="AB487">
        <f>'Datastream-M'!Z488</f>
        <v>93.6</v>
      </c>
      <c r="AC487">
        <f>'Datastream-M'!AA488</f>
        <v>93</v>
      </c>
      <c r="AD487">
        <f>'Datastream-M'!AB488</f>
        <v>91.9</v>
      </c>
      <c r="AE487">
        <f>'Datastream-M'!AC488</f>
        <v>0.94917700000000005</v>
      </c>
      <c r="AF487">
        <f t="shared" si="26"/>
        <v>88.2</v>
      </c>
      <c r="AG487">
        <f t="shared" si="27"/>
        <v>91</v>
      </c>
      <c r="AH487">
        <f>'Datastream-M'!AD488</f>
        <v>82.7</v>
      </c>
      <c r="AI487">
        <f>'Datastream-M'!AE488</f>
        <v>-6.3</v>
      </c>
      <c r="AJ487">
        <f>'Datastream-M'!AF488</f>
        <v>96.714129</v>
      </c>
      <c r="AK487">
        <f>'Datastream-M'!AG488</f>
        <v>30.48</v>
      </c>
      <c r="AL487">
        <f>'Datastream-M'!AH488</f>
        <v>79.8</v>
      </c>
      <c r="AM487">
        <f>'Datastream-M'!AI488</f>
        <v>66.3</v>
      </c>
      <c r="AN487">
        <f>'Datastream-M'!AJ488</f>
        <v>20.8</v>
      </c>
      <c r="AO487">
        <f>'Datastream-M'!AK488</f>
        <v>8.1</v>
      </c>
      <c r="AP487">
        <f>'Datastream-M'!AL488</f>
        <v>1.4</v>
      </c>
      <c r="AQ487" s="2">
        <f>'Datastream-M'!AM488</f>
        <v>85.422799999999995</v>
      </c>
      <c r="AR487" s="2">
        <f>'Datastream-M'!AN488</f>
        <v>102.3653</v>
      </c>
      <c r="AS487">
        <f>'Datastream-M'!AO488</f>
        <v>16</v>
      </c>
      <c r="AT487">
        <f>'Datastream-M'!AP488</f>
        <v>98.8</v>
      </c>
      <c r="AU487">
        <f>'Datastream-M'!AQ488</f>
        <v>86.1</v>
      </c>
      <c r="AV487" s="19">
        <f>'[5]Deutschland Monatsdaten'!K487</f>
        <v>10.888076268437301</v>
      </c>
      <c r="AW487" s="1">
        <f>'[5]Deutschland Monatsdaten'!J487</f>
        <v>1.2457510124111886</v>
      </c>
      <c r="AX487">
        <f>'Datastream-M'!AR488</f>
        <v>77.099999999999994</v>
      </c>
      <c r="AY487">
        <f>'Datastream-M'!AS488</f>
        <v>-5.0999999999999996</v>
      </c>
      <c r="AZ487">
        <f>'Datastream-M'!AT488</f>
        <v>109.1</v>
      </c>
      <c r="BA487">
        <v>2911421.2</v>
      </c>
      <c r="BB487">
        <v>8749380.9000000004</v>
      </c>
      <c r="BC487">
        <v>10737873</v>
      </c>
      <c r="BD487">
        <v>1535290.4</v>
      </c>
      <c r="BE487">
        <f>'Datastream-M'!AU488</f>
        <v>91.69</v>
      </c>
      <c r="BF487">
        <f>'Datastream-M'!AV488</f>
        <v>91.4</v>
      </c>
      <c r="BG487">
        <f>'Datastream-M'!AW488</f>
        <v>108.4</v>
      </c>
      <c r="BH487" s="1">
        <f>'Datastream-M'!AX488</f>
        <v>56.9</v>
      </c>
      <c r="BI487" s="1">
        <f>'Datastream-M'!AY488</f>
        <v>56.6</v>
      </c>
      <c r="BJ487" s="1">
        <f>'Datastream-M'!AZ488</f>
        <v>55.4</v>
      </c>
      <c r="BK487">
        <f>'Datastream-M'!BA488</f>
        <v>52.4</v>
      </c>
      <c r="BL487">
        <f>'Datastream-M'!BB488</f>
        <v>57.4</v>
      </c>
      <c r="BM487" s="26">
        <f>'Datastream-M'!BC488</f>
        <v>88.2</v>
      </c>
      <c r="BN487" s="26">
        <f>'Datastream-M'!BD488</f>
        <v>103.6</v>
      </c>
      <c r="BO487">
        <f>'Datastream-M'!AV487</f>
        <v>91</v>
      </c>
      <c r="BP487" s="38">
        <f t="shared" si="28"/>
        <v>88.2</v>
      </c>
      <c r="BQ487" s="30">
        <f t="shared" si="29"/>
        <v>32.112029684663661</v>
      </c>
      <c r="BR487" s="40">
        <f>'Datastream-M'!BJ488</f>
        <v>89.778499999999994</v>
      </c>
      <c r="BS487" s="32">
        <f>'Datastream-M'!BF488</f>
        <v>66.400000000000006</v>
      </c>
      <c r="BT487">
        <f>'Datastream-M'!BE488</f>
        <v>19.5</v>
      </c>
      <c r="BU487" s="40">
        <f>'Datastream-M'!CS488</f>
        <v>98.8</v>
      </c>
      <c r="BV487" s="40">
        <f>'Datastream-M'!CT488</f>
        <v>87.4</v>
      </c>
      <c r="BW487" s="40">
        <f>'Datastream-M'!CU488</f>
        <v>89.952699999999993</v>
      </c>
      <c r="BX487" s="41">
        <f>'Datastream-M'!BG488</f>
        <v>11.96</v>
      </c>
      <c r="BY487" s="41">
        <f>'Datastream-M'!BH488</f>
        <v>7.22</v>
      </c>
      <c r="BZ487" s="40">
        <f>'Datastream-M'!BI488</f>
        <v>96.4</v>
      </c>
      <c r="CA487">
        <f>'Datastream-M'!BN488</f>
        <v>10.6</v>
      </c>
      <c r="CB487">
        <f>'Datastream-M'!BO488</f>
        <v>18.899999999999999</v>
      </c>
      <c r="CC487">
        <f>'Datastream-M'!BP488</f>
        <v>71.599999999999994</v>
      </c>
      <c r="CD487" t="str">
        <f>'Datastream-M'!BQ488</f>
        <v>#NA</v>
      </c>
      <c r="CE487" s="1">
        <v>-9.0889525364647214E-2</v>
      </c>
      <c r="CF487" s="1">
        <v>-0.72026251319071344</v>
      </c>
      <c r="CH487" t="str">
        <f>'Datastream-M'!BR488</f>
        <v>#NA</v>
      </c>
      <c r="CI487">
        <f>'Datastream-M'!BS488</f>
        <v>96.4</v>
      </c>
      <c r="CJ487">
        <f>'Datastream-M'!BT488</f>
        <v>-27.8</v>
      </c>
      <c r="CK487">
        <f>'Datastream-M'!BU488</f>
        <v>-34.200000000000003</v>
      </c>
      <c r="CL487" t="str">
        <f>'Datastream-M'!BV488</f>
        <v>#NA</v>
      </c>
      <c r="CN487">
        <f>'Datastream-M'!BX488</f>
        <v>-17.7</v>
      </c>
      <c r="CO487">
        <f>'Datastream-M'!BY488</f>
        <v>-6.1</v>
      </c>
      <c r="CP487" s="40">
        <f>'Datastream-M'!BZ488</f>
        <v>16.5</v>
      </c>
      <c r="CR487">
        <f>'Datastream-M'!CB488</f>
        <v>32</v>
      </c>
      <c r="CS487">
        <f>'Datastream-M'!CC488</f>
        <v>35.6</v>
      </c>
      <c r="CT487">
        <f>'Datastream-M'!CD488</f>
        <v>12.5</v>
      </c>
      <c r="CU487">
        <f>'Datastream-M'!CE488</f>
        <v>39894</v>
      </c>
      <c r="CV487">
        <f>'Datastream-M'!CF488</f>
        <v>2335654</v>
      </c>
      <c r="CX487">
        <f>'Datastream-M'!CG488</f>
        <v>97.1</v>
      </c>
      <c r="CY487">
        <f>'Datastream-M'!CH488</f>
        <v>103.6</v>
      </c>
      <c r="CZ487">
        <f>'Datastream-M'!CI488</f>
        <v>97.7</v>
      </c>
      <c r="DA487">
        <f>'Datastream-M'!CJ488</f>
        <v>93.2</v>
      </c>
      <c r="DB487">
        <f>'Datastream-M'!CK488</f>
        <v>-33.200000000000003</v>
      </c>
      <c r="DC487">
        <f>'Datastream-M'!CL488</f>
        <v>-40.6</v>
      </c>
      <c r="DD487">
        <f>'Datastream-M'!CM488</f>
        <v>-27.8</v>
      </c>
      <c r="DE487">
        <f>'Datastream-M'!CN488</f>
        <v>60.3</v>
      </c>
      <c r="DF487">
        <f>'Datastream-M'!CO488</f>
        <v>58.6</v>
      </c>
      <c r="DG487">
        <f>'Datastream-M'!CP488</f>
        <v>90.1</v>
      </c>
      <c r="DH487">
        <f>'Datastream-M'!CQ488</f>
        <v>58.290115356000001</v>
      </c>
      <c r="DI487">
        <f>'Datastream-M'!CR488</f>
        <v>24.07</v>
      </c>
      <c r="DJ487">
        <f>'Datastream-M'!CV488</f>
        <v>6.84</v>
      </c>
      <c r="DK487">
        <f>'Datastream-M'!CW488</f>
        <v>3.95</v>
      </c>
      <c r="DL487">
        <f>'Datastream-M'!CX488</f>
        <v>121.7</v>
      </c>
      <c r="DM487">
        <f>'Datastream-M'!CY488</f>
        <v>126.8</v>
      </c>
      <c r="DO487">
        <f>'Datastream-M'!DA488</f>
        <v>-24.3</v>
      </c>
      <c r="DP487">
        <f>'Datastream-M'!DB488</f>
        <v>102.2</v>
      </c>
      <c r="DS487">
        <f>'Datastream-M'!DG488</f>
        <v>95.5</v>
      </c>
      <c r="DT487">
        <f>'Datastream-M'!DH488</f>
        <v>61.4</v>
      </c>
      <c r="DU487">
        <f>'Datastream-M'!DI488</f>
        <v>62.4</v>
      </c>
      <c r="DV487">
        <f>'Datastream-M'!DJ488</f>
        <v>88.239028318999999</v>
      </c>
      <c r="DW487" s="19">
        <f>'[8]weltindexip-usd'!B367</f>
        <v>2.2355157023761967</v>
      </c>
      <c r="DX487">
        <f>'Datastream-M'!DK488</f>
        <v>66.8</v>
      </c>
      <c r="DY487">
        <v>0</v>
      </c>
      <c r="DZ487">
        <f>'Datastream-M'!DL488</f>
        <v>79.900000000000006</v>
      </c>
      <c r="EA487" t="str">
        <f>'Datastream-M'!DM488</f>
        <v>#NA</v>
      </c>
      <c r="EB487">
        <f>'Datastream-M'!DN488</f>
        <v>16.740611000000001</v>
      </c>
      <c r="EF487" s="1">
        <f>'Datastream-M'!DQ488</f>
        <v>79.599999999999994</v>
      </c>
    </row>
    <row r="488" spans="1:136">
      <c r="A488" s="3">
        <v>36722</v>
      </c>
      <c r="B488" t="str">
        <f>'Datastream-M'!B489</f>
        <v>#NA</v>
      </c>
      <c r="C488">
        <f>'Datastream-M'!C489</f>
        <v>96.4</v>
      </c>
      <c r="D488">
        <f>'Datastream-M'!D489</f>
        <v>92.5</v>
      </c>
      <c r="E488">
        <f>'Datastream-M'!E489</f>
        <v>100.4</v>
      </c>
      <c r="F488">
        <f>'Datastream-M'!F489</f>
        <v>78.599999999999994</v>
      </c>
      <c r="G488">
        <f>'Datastream-M'!G489</f>
        <v>0.93965699999999996</v>
      </c>
      <c r="H488">
        <f>'Datastream-M'!H489</f>
        <v>556.5</v>
      </c>
      <c r="I488">
        <f>'Datastream-M'!I489</f>
        <v>1282</v>
      </c>
      <c r="J488">
        <f>'Datastream-M'!J489</f>
        <v>4.5830000000000002</v>
      </c>
      <c r="K488">
        <f>'Datastream-M'!K489</f>
        <v>5.3</v>
      </c>
      <c r="L488">
        <f>'Datastream-M'!L489</f>
        <v>7190.4</v>
      </c>
      <c r="M488">
        <f>'Datastream-M'!M489</f>
        <v>276542</v>
      </c>
      <c r="N488">
        <f>'Datastream-M'!N489</f>
        <v>80.8</v>
      </c>
      <c r="O488">
        <f>'Datastream-M'!O489</f>
        <v>2461</v>
      </c>
      <c r="P488">
        <f>'Datastream-M'!P489</f>
        <v>9.5</v>
      </c>
      <c r="Q488">
        <f>'Datastream-M'!Q489</f>
        <v>17.899999999999999</v>
      </c>
      <c r="R488">
        <f>'Datastream-M'!R489</f>
        <v>5.2</v>
      </c>
      <c r="S488" s="1">
        <f>'[2]Deutschland Monatsdaten'!C488</f>
        <v>0.76985720730220797</v>
      </c>
      <c r="T488" s="1">
        <v>3.47496215768283</v>
      </c>
      <c r="U488">
        <f>'Datastream-M'!BL489</f>
        <v>50.49</v>
      </c>
      <c r="V488" s="39">
        <f t="shared" si="24"/>
        <v>57.244897959183675</v>
      </c>
      <c r="W488">
        <f>'Datastream-M'!BM489</f>
        <v>45.05</v>
      </c>
      <c r="X488" s="39">
        <f t="shared" si="25"/>
        <v>49.288840262582049</v>
      </c>
      <c r="Y488">
        <f>'Datastream-M'!W489</f>
        <v>-14</v>
      </c>
      <c r="Z488">
        <f>'Datastream-M'!X489</f>
        <v>67.2</v>
      </c>
      <c r="AA488" s="42">
        <f>'Datastream-M'!Y489</f>
        <v>13.7</v>
      </c>
      <c r="AB488">
        <f>'Datastream-M'!Z489</f>
        <v>93.4</v>
      </c>
      <c r="AC488">
        <f>'Datastream-M'!AA489</f>
        <v>92.6</v>
      </c>
      <c r="AD488">
        <f>'Datastream-M'!AB489</f>
        <v>91.5</v>
      </c>
      <c r="AE488">
        <f>'Datastream-M'!AC489</f>
        <v>0.93965699999999996</v>
      </c>
      <c r="AF488">
        <f t="shared" si="26"/>
        <v>88.2</v>
      </c>
      <c r="AG488">
        <f t="shared" si="27"/>
        <v>91.4</v>
      </c>
      <c r="AH488">
        <f>'Datastream-M'!AD489</f>
        <v>84.5</v>
      </c>
      <c r="AI488">
        <f>'Datastream-M'!AE489</f>
        <v>-6.3</v>
      </c>
      <c r="AJ488">
        <f>'Datastream-M'!AF489</f>
        <v>96.510360000000006</v>
      </c>
      <c r="AK488">
        <f>'Datastream-M'!AG489</f>
        <v>28.89</v>
      </c>
      <c r="AL488">
        <f>'Datastream-M'!AH489</f>
        <v>79.8</v>
      </c>
      <c r="AM488">
        <f>'Datastream-M'!AI489</f>
        <v>67.2</v>
      </c>
      <c r="AN488">
        <f>'Datastream-M'!AJ489</f>
        <v>20.5</v>
      </c>
      <c r="AO488">
        <f>'Datastream-M'!AK489</f>
        <v>8.5</v>
      </c>
      <c r="AP488">
        <f>'Datastream-M'!AL489</f>
        <v>2.9</v>
      </c>
      <c r="AQ488" s="2">
        <f>'Datastream-M'!AM489</f>
        <v>85.595100000000002</v>
      </c>
      <c r="AR488" s="2">
        <f>'Datastream-M'!AN489</f>
        <v>102.4483</v>
      </c>
      <c r="AS488">
        <f>'Datastream-M'!AO489</f>
        <v>19.3</v>
      </c>
      <c r="AT488">
        <f>'Datastream-M'!AP489</f>
        <v>94.9</v>
      </c>
      <c r="AU488">
        <f>'Datastream-M'!AQ489</f>
        <v>85.1</v>
      </c>
      <c r="AV488" s="19">
        <f>'[5]Deutschland Monatsdaten'!K488</f>
        <v>10.926138657786769</v>
      </c>
      <c r="AW488" s="1">
        <f>'[5]Deutschland Monatsdaten'!J488</f>
        <v>1.318040927896337</v>
      </c>
      <c r="AX488">
        <f>'Datastream-M'!AR489</f>
        <v>71.900000000000006</v>
      </c>
      <c r="AY488">
        <f>'Datastream-M'!AS489</f>
        <v>-4.5</v>
      </c>
      <c r="AZ488">
        <f>'Datastream-M'!AT489</f>
        <v>110.5</v>
      </c>
      <c r="BA488">
        <v>2704435</v>
      </c>
      <c r="BB488">
        <v>8995978.8000000007</v>
      </c>
      <c r="BC488">
        <v>12109803</v>
      </c>
      <c r="BD488">
        <v>775732.55</v>
      </c>
      <c r="BE488">
        <f>'Datastream-M'!AU489</f>
        <v>91.35</v>
      </c>
      <c r="BF488">
        <f>'Datastream-M'!AV489</f>
        <v>91.8</v>
      </c>
      <c r="BG488">
        <f>'Datastream-M'!AW489</f>
        <v>108</v>
      </c>
      <c r="BH488" s="1">
        <f>'Datastream-M'!AX489</f>
        <v>54.7</v>
      </c>
      <c r="BI488" s="1">
        <f>'Datastream-M'!AY489</f>
        <v>54.7</v>
      </c>
      <c r="BJ488" s="1">
        <f>'Datastream-M'!AZ489</f>
        <v>54.9</v>
      </c>
      <c r="BK488">
        <f>'Datastream-M'!BA489</f>
        <v>50.5</v>
      </c>
      <c r="BL488">
        <f>'Datastream-M'!BB489</f>
        <v>58</v>
      </c>
      <c r="BM488" s="26">
        <f>'Datastream-M'!BC489</f>
        <v>88.4</v>
      </c>
      <c r="BN488" s="26">
        <f>'Datastream-M'!BD489</f>
        <v>105</v>
      </c>
      <c r="BO488">
        <f>'Datastream-M'!AV488</f>
        <v>91.4</v>
      </c>
      <c r="BP488" s="38">
        <f t="shared" si="28"/>
        <v>88.2</v>
      </c>
      <c r="BQ488" s="30">
        <f t="shared" si="29"/>
        <v>30.745261302794532</v>
      </c>
      <c r="BR488" s="40">
        <f>'Datastream-M'!BJ489</f>
        <v>89.182000000000002</v>
      </c>
      <c r="BS488" s="32">
        <f>'Datastream-M'!BF489</f>
        <v>67.400000000000006</v>
      </c>
      <c r="BT488">
        <f>'Datastream-M'!BE489</f>
        <v>18.3</v>
      </c>
      <c r="BU488" s="40">
        <f>'Datastream-M'!CS489</f>
        <v>98.8</v>
      </c>
      <c r="BV488" s="40">
        <f>'Datastream-M'!CT489</f>
        <v>87</v>
      </c>
      <c r="BW488" s="40">
        <f>'Datastream-M'!CU489</f>
        <v>89.352800000000002</v>
      </c>
      <c r="BX488" s="41">
        <f>'Datastream-M'!BG489</f>
        <v>11.22</v>
      </c>
      <c r="BY488" s="41">
        <f>'Datastream-M'!BH489</f>
        <v>8.2200000000000006</v>
      </c>
      <c r="BZ488" s="40">
        <f>'Datastream-M'!BI489</f>
        <v>97.4</v>
      </c>
      <c r="CA488">
        <f>'Datastream-M'!BN489</f>
        <v>9.4</v>
      </c>
      <c r="CB488">
        <f>'Datastream-M'!BO489</f>
        <v>17.7</v>
      </c>
      <c r="CC488">
        <f>'Datastream-M'!BP489</f>
        <v>73.5</v>
      </c>
      <c r="CD488" t="str">
        <f>'Datastream-M'!BQ489</f>
        <v>#NA</v>
      </c>
      <c r="CE488" s="1">
        <v>-2.3770065158078155E-2</v>
      </c>
      <c r="CF488" s="1">
        <v>-0.6764366616021612</v>
      </c>
      <c r="CH488" t="str">
        <f>'Datastream-M'!BR489</f>
        <v>#NA</v>
      </c>
      <c r="CI488">
        <f>'Datastream-M'!BS489</f>
        <v>96.5</v>
      </c>
      <c r="CJ488">
        <f>'Datastream-M'!BT489</f>
        <v>-27.7</v>
      </c>
      <c r="CK488">
        <f>'Datastream-M'!BU489</f>
        <v>-37.200000000000003</v>
      </c>
      <c r="CL488" t="str">
        <f>'Datastream-M'!BV489</f>
        <v>#NA</v>
      </c>
      <c r="CN488">
        <f>'Datastream-M'!BX489</f>
        <v>-13.9</v>
      </c>
      <c r="CO488">
        <f>'Datastream-M'!BY489</f>
        <v>-9.1</v>
      </c>
      <c r="CP488" s="40">
        <f>'Datastream-M'!BZ489</f>
        <v>15.3</v>
      </c>
      <c r="CR488">
        <f>'Datastream-M'!CB489</f>
        <v>38.6</v>
      </c>
      <c r="CS488">
        <f>'Datastream-M'!CC489</f>
        <v>38.4</v>
      </c>
      <c r="CT488">
        <f>'Datastream-M'!CD489</f>
        <v>18.899999999999999</v>
      </c>
      <c r="CU488">
        <f>'Datastream-M'!CE489</f>
        <v>39895</v>
      </c>
      <c r="CV488">
        <f>'Datastream-M'!CF489</f>
        <v>2336768</v>
      </c>
      <c r="CX488">
        <f>'Datastream-M'!CG489</f>
        <v>98.3</v>
      </c>
      <c r="CY488">
        <f>'Datastream-M'!CH489</f>
        <v>104</v>
      </c>
      <c r="CZ488">
        <f>'Datastream-M'!CI489</f>
        <v>94.8</v>
      </c>
      <c r="DA488">
        <f>'Datastream-M'!CJ489</f>
        <v>98.5</v>
      </c>
      <c r="DB488">
        <f>'Datastream-M'!CK489</f>
        <v>-35.299999999999997</v>
      </c>
      <c r="DC488">
        <f>'Datastream-M'!CL489</f>
        <v>-42.6</v>
      </c>
      <c r="DD488">
        <f>'Datastream-M'!CM489</f>
        <v>-27.7</v>
      </c>
      <c r="DE488">
        <f>'Datastream-M'!CN489</f>
        <v>59.5</v>
      </c>
      <c r="DF488">
        <f>'Datastream-M'!CO489</f>
        <v>57.4</v>
      </c>
      <c r="DG488">
        <f>'Datastream-M'!CP489</f>
        <v>91.7</v>
      </c>
      <c r="DH488">
        <f>'Datastream-M'!CQ489</f>
        <v>75.235763550000001</v>
      </c>
      <c r="DI488">
        <f>'Datastream-M'!CR489</f>
        <v>21.42</v>
      </c>
      <c r="DJ488">
        <f>'Datastream-M'!CV489</f>
        <v>6.69</v>
      </c>
      <c r="DK488">
        <f>'Datastream-M'!CW489</f>
        <v>4.03</v>
      </c>
      <c r="DL488">
        <f>'Datastream-M'!CX489</f>
        <v>123.4</v>
      </c>
      <c r="DM488">
        <f>'Datastream-M'!CY489</f>
        <v>127.5</v>
      </c>
      <c r="DO488">
        <f>'Datastream-M'!DA489</f>
        <v>-25.5</v>
      </c>
      <c r="DP488">
        <f>'Datastream-M'!DB489</f>
        <v>107.4</v>
      </c>
      <c r="DS488">
        <f>'Datastream-M'!DG489</f>
        <v>91.2</v>
      </c>
      <c r="DT488">
        <f>'Datastream-M'!DH489</f>
        <v>63.9</v>
      </c>
      <c r="DU488">
        <f>'Datastream-M'!DI489</f>
        <v>63.6</v>
      </c>
      <c r="DV488">
        <f>'Datastream-M'!DJ489</f>
        <v>65.281751712000002</v>
      </c>
      <c r="DW488" s="19">
        <f>'[8]weltindexip-usd'!B368</f>
        <v>2.2425286473740149</v>
      </c>
      <c r="DX488">
        <f>'Datastream-M'!DK489</f>
        <v>68</v>
      </c>
      <c r="DY488">
        <v>0</v>
      </c>
      <c r="DZ488">
        <f>'Datastream-M'!DL489</f>
        <v>80.099999999999994</v>
      </c>
      <c r="EA488" t="str">
        <f>'Datastream-M'!DM489</f>
        <v>#NA</v>
      </c>
      <c r="EB488">
        <f>'Datastream-M'!DN489</f>
        <v>17.292555</v>
      </c>
      <c r="EF488" s="1">
        <f>'Datastream-M'!DQ489</f>
        <v>80.900000000000006</v>
      </c>
    </row>
    <row r="489" spans="1:136">
      <c r="A489" s="3">
        <v>36753</v>
      </c>
      <c r="B489" t="str">
        <f>'Datastream-M'!B490</f>
        <v>#NA</v>
      </c>
      <c r="C489">
        <f>'Datastream-M'!C490</f>
        <v>96.7</v>
      </c>
      <c r="D489">
        <f>'Datastream-M'!D490</f>
        <v>93.4</v>
      </c>
      <c r="E489">
        <f>'Datastream-M'!E490</f>
        <v>100.1</v>
      </c>
      <c r="F489">
        <f>'Datastream-M'!F490</f>
        <v>79</v>
      </c>
      <c r="G489">
        <f>'Datastream-M'!G490</f>
        <v>0.904057</v>
      </c>
      <c r="H489">
        <f>'Datastream-M'!H490</f>
        <v>547.79999999999995</v>
      </c>
      <c r="I489">
        <f>'Datastream-M'!I490</f>
        <v>1279.4000000000001</v>
      </c>
      <c r="J489">
        <f>'Datastream-M'!J490</f>
        <v>4.7770000000000001</v>
      </c>
      <c r="K489">
        <f>'Datastream-M'!K490</f>
        <v>5.2</v>
      </c>
      <c r="L489">
        <f>'Datastream-M'!L490</f>
        <v>7216.5</v>
      </c>
      <c r="M489">
        <f>'Datastream-M'!M490</f>
        <v>251320</v>
      </c>
      <c r="N489">
        <f>'Datastream-M'!N490</f>
        <v>81.5</v>
      </c>
      <c r="O489">
        <f>'Datastream-M'!O490</f>
        <v>2361</v>
      </c>
      <c r="P489">
        <f>'Datastream-M'!P490</f>
        <v>9.5</v>
      </c>
      <c r="Q489">
        <f>'Datastream-M'!Q490</f>
        <v>21.4</v>
      </c>
      <c r="R489">
        <f>'Datastream-M'!R490</f>
        <v>5.2</v>
      </c>
      <c r="S489" s="1">
        <f>'[2]Deutschland Monatsdaten'!C489</f>
        <v>0.89616288065289207</v>
      </c>
      <c r="T489" s="1">
        <v>3.4981814459795944</v>
      </c>
      <c r="U489">
        <f>'Datastream-M'!BL490</f>
        <v>49.76</v>
      </c>
      <c r="V489" s="39">
        <f t="shared" si="24"/>
        <v>56.289592760180987</v>
      </c>
      <c r="W489">
        <f>'Datastream-M'!BM490</f>
        <v>46.66</v>
      </c>
      <c r="X489" s="39">
        <f t="shared" si="25"/>
        <v>50.827886710239646</v>
      </c>
      <c r="Y489">
        <f>'Datastream-M'!W490</f>
        <v>-13.6</v>
      </c>
      <c r="Z489">
        <f>'Datastream-M'!X490</f>
        <v>68.5</v>
      </c>
      <c r="AA489" s="42">
        <f>'Datastream-M'!Y490</f>
        <v>14.7</v>
      </c>
      <c r="AB489">
        <f>'Datastream-M'!Z490</f>
        <v>92.3</v>
      </c>
      <c r="AC489">
        <f>'Datastream-M'!AA490</f>
        <v>91.4</v>
      </c>
      <c r="AD489">
        <f>'Datastream-M'!AB490</f>
        <v>90</v>
      </c>
      <c r="AE489">
        <f>'Datastream-M'!AC490</f>
        <v>0.904057</v>
      </c>
      <c r="AF489">
        <f t="shared" si="26"/>
        <v>88.4</v>
      </c>
      <c r="AG489">
        <f t="shared" si="27"/>
        <v>91.8</v>
      </c>
      <c r="AH489">
        <f>'Datastream-M'!AD490</f>
        <v>85</v>
      </c>
      <c r="AI489">
        <f>'Datastream-M'!AE490</f>
        <v>-3.5</v>
      </c>
      <c r="AJ489">
        <f>'Datastream-M'!AF490</f>
        <v>95.896327999999997</v>
      </c>
      <c r="AK489">
        <f>'Datastream-M'!AG490</f>
        <v>31.63</v>
      </c>
      <c r="AL489">
        <f>'Datastream-M'!AH490</f>
        <v>79.8</v>
      </c>
      <c r="AM489">
        <f>'Datastream-M'!AI490</f>
        <v>68.5</v>
      </c>
      <c r="AN489">
        <f>'Datastream-M'!AJ490</f>
        <v>19.600000000000001</v>
      </c>
      <c r="AO489">
        <f>'Datastream-M'!AK490</f>
        <v>8.1</v>
      </c>
      <c r="AP489">
        <f>'Datastream-M'!AL490</f>
        <v>2.7</v>
      </c>
      <c r="AQ489" s="2">
        <f>'Datastream-M'!AM490</f>
        <v>85.715900000000005</v>
      </c>
      <c r="AR489" s="2">
        <f>'Datastream-M'!AN490</f>
        <v>102.47150000000001</v>
      </c>
      <c r="AS489">
        <f>'Datastream-M'!AO490</f>
        <v>16.399999999999999</v>
      </c>
      <c r="AT489">
        <f>'Datastream-M'!AP490</f>
        <v>98.5</v>
      </c>
      <c r="AU489">
        <f>'Datastream-M'!AQ490</f>
        <v>84.1</v>
      </c>
      <c r="AV489" s="19">
        <f>'[5]Deutschland Monatsdaten'!K489</f>
        <v>10.946909063657129</v>
      </c>
      <c r="AW489" s="1">
        <f>'[5]Deutschland Monatsdaten'!J489</f>
        <v>1.2999325871405585</v>
      </c>
      <c r="AX489">
        <f>'Datastream-M'!AR490</f>
        <v>67.7</v>
      </c>
      <c r="AY489">
        <f>'Datastream-M'!AS490</f>
        <v>-3.4</v>
      </c>
      <c r="AZ489">
        <f>'Datastream-M'!AT490</f>
        <v>111.2</v>
      </c>
      <c r="BA489">
        <v>2787452.9</v>
      </c>
      <c r="BB489">
        <v>8598457.9000000004</v>
      </c>
      <c r="BC489">
        <v>10764650</v>
      </c>
      <c r="BD489">
        <v>669771.4</v>
      </c>
      <c r="BE489">
        <f>'Datastream-M'!AU490</f>
        <v>90.03</v>
      </c>
      <c r="BF489">
        <f>'Datastream-M'!AV490</f>
        <v>92.5</v>
      </c>
      <c r="BG489">
        <f>'Datastream-M'!AW490</f>
        <v>110.1</v>
      </c>
      <c r="BH489" s="1">
        <f>'Datastream-M'!AX490</f>
        <v>57.1</v>
      </c>
      <c r="BI489" s="1">
        <f>'Datastream-M'!AY490</f>
        <v>56.6</v>
      </c>
      <c r="BJ489" s="1">
        <f>'Datastream-M'!AZ490</f>
        <v>54.3</v>
      </c>
      <c r="BK489">
        <f>'Datastream-M'!BA490</f>
        <v>49</v>
      </c>
      <c r="BL489">
        <f>'Datastream-M'!BB490</f>
        <v>57.9</v>
      </c>
      <c r="BM489" s="26">
        <f>'Datastream-M'!BC490</f>
        <v>88.8</v>
      </c>
      <c r="BN489" s="26">
        <f>'Datastream-M'!BD490</f>
        <v>106.3</v>
      </c>
      <c r="BO489">
        <f>'Datastream-M'!AV489</f>
        <v>91.8</v>
      </c>
      <c r="BP489" s="38">
        <f t="shared" si="28"/>
        <v>88.4</v>
      </c>
      <c r="BQ489" s="30">
        <f t="shared" si="29"/>
        <v>34.986732031276787</v>
      </c>
      <c r="BR489" s="40">
        <f>'Datastream-M'!BJ490</f>
        <v>86.728099999999998</v>
      </c>
      <c r="BS489" s="32">
        <f>'Datastream-M'!BF490</f>
        <v>68.5</v>
      </c>
      <c r="BT489">
        <f>'Datastream-M'!BE490</f>
        <v>15.8</v>
      </c>
      <c r="BU489" s="40">
        <f>'Datastream-M'!CS490</f>
        <v>98.7</v>
      </c>
      <c r="BV489" s="40">
        <f>'Datastream-M'!CT490</f>
        <v>84.9</v>
      </c>
      <c r="BW489" s="40">
        <f>'Datastream-M'!CU490</f>
        <v>86.927199999999999</v>
      </c>
      <c r="BX489" s="41">
        <f>'Datastream-M'!BG490</f>
        <v>11.29</v>
      </c>
      <c r="BY489" s="41">
        <f>'Datastream-M'!BH490</f>
        <v>7.42</v>
      </c>
      <c r="BZ489" s="40">
        <f>'Datastream-M'!BI490</f>
        <v>97.5</v>
      </c>
      <c r="CA489">
        <f>'Datastream-M'!BN490</f>
        <v>8.5</v>
      </c>
      <c r="CB489">
        <f>'Datastream-M'!BO490</f>
        <v>16.7</v>
      </c>
      <c r="CC489">
        <f>'Datastream-M'!BP490</f>
        <v>74</v>
      </c>
      <c r="CD489" t="str">
        <f>'Datastream-M'!BQ490</f>
        <v>#NA</v>
      </c>
      <c r="CE489" s="1">
        <v>4.0193381227629638E-3</v>
      </c>
      <c r="CF489" s="1">
        <v>-0.73189917956393835</v>
      </c>
      <c r="CH489" t="str">
        <f>'Datastream-M'!BR490</f>
        <v>#NA</v>
      </c>
      <c r="CI489">
        <f>'Datastream-M'!BS490</f>
        <v>96.9</v>
      </c>
      <c r="CJ489">
        <f>'Datastream-M'!BT490</f>
        <v>-29.1</v>
      </c>
      <c r="CK489">
        <f>'Datastream-M'!BU490</f>
        <v>-38.299999999999997</v>
      </c>
      <c r="CL489" t="str">
        <f>'Datastream-M'!BV490</f>
        <v>#NA</v>
      </c>
      <c r="CN489">
        <f>'Datastream-M'!BX490</f>
        <v>-12.2</v>
      </c>
      <c r="CO489">
        <f>'Datastream-M'!BY490</f>
        <v>-5.5</v>
      </c>
      <c r="CP489" s="40">
        <f>'Datastream-M'!BZ490</f>
        <v>16</v>
      </c>
      <c r="CR489">
        <f>'Datastream-M'!CB490</f>
        <v>59.8</v>
      </c>
      <c r="CS489">
        <f>'Datastream-M'!CC490</f>
        <v>52.5</v>
      </c>
      <c r="CT489">
        <f>'Datastream-M'!CD490</f>
        <v>17</v>
      </c>
      <c r="CU489">
        <f>'Datastream-M'!CE490</f>
        <v>39907</v>
      </c>
      <c r="CV489">
        <f>'Datastream-M'!CF490</f>
        <v>2345824</v>
      </c>
      <c r="CX489">
        <f>'Datastream-M'!CG490</f>
        <v>93.3</v>
      </c>
      <c r="CY489">
        <f>'Datastream-M'!CH490</f>
        <v>99.5</v>
      </c>
      <c r="CZ489">
        <f>'Datastream-M'!CI490</f>
        <v>94.9</v>
      </c>
      <c r="DA489">
        <f>'Datastream-M'!CJ490</f>
        <v>88.7</v>
      </c>
      <c r="DB489">
        <f>'Datastream-M'!CK490</f>
        <v>-37.200000000000003</v>
      </c>
      <c r="DC489">
        <f>'Datastream-M'!CL490</f>
        <v>-43</v>
      </c>
      <c r="DD489">
        <f>'Datastream-M'!CM490</f>
        <v>-29.1</v>
      </c>
      <c r="DE489">
        <f>'Datastream-M'!CN490</f>
        <v>59.6</v>
      </c>
      <c r="DF489">
        <f>'Datastream-M'!CO490</f>
        <v>57.4</v>
      </c>
      <c r="DG489">
        <f>'Datastream-M'!CP490</f>
        <v>92.2</v>
      </c>
      <c r="DH489">
        <f>'Datastream-M'!CQ490</f>
        <v>76.062927246000001</v>
      </c>
      <c r="DI489">
        <f>'Datastream-M'!CR490</f>
        <v>21.35</v>
      </c>
      <c r="DJ489">
        <f>'Datastream-M'!CV490</f>
        <v>6.55</v>
      </c>
      <c r="DK489">
        <f>'Datastream-M'!CW490</f>
        <v>3.96</v>
      </c>
      <c r="DL489">
        <f>'Datastream-M'!CX490</f>
        <v>117</v>
      </c>
      <c r="DM489">
        <f>'Datastream-M'!CY490</f>
        <v>122.3</v>
      </c>
      <c r="DO489">
        <f>'Datastream-M'!DA490</f>
        <v>-22.8</v>
      </c>
      <c r="DP489">
        <f>'Datastream-M'!DB490</f>
        <v>106.1</v>
      </c>
      <c r="DS489">
        <f>'Datastream-M'!DG490</f>
        <v>90.3</v>
      </c>
      <c r="DT489">
        <f>'Datastream-M'!DH490</f>
        <v>62.5</v>
      </c>
      <c r="DU489">
        <f>'Datastream-M'!DI490</f>
        <v>64.5</v>
      </c>
      <c r="DV489">
        <f>'Datastream-M'!DJ490</f>
        <v>54.130279448000003</v>
      </c>
      <c r="DW489" s="19">
        <f>'[8]weltindexip-usd'!B369</f>
        <v>2.2516103609849956</v>
      </c>
      <c r="DX489">
        <f>'Datastream-M'!DK490</f>
        <v>69.099999999999994</v>
      </c>
      <c r="DY489">
        <v>0</v>
      </c>
      <c r="DZ489">
        <f>'Datastream-M'!DL490</f>
        <v>80.599999999999994</v>
      </c>
      <c r="EA489" t="str">
        <f>'Datastream-M'!DM490</f>
        <v>#NA</v>
      </c>
      <c r="EB489">
        <f>'Datastream-M'!DN490</f>
        <v>18.082152000000001</v>
      </c>
      <c r="EF489" s="1">
        <f>'Datastream-M'!DQ490</f>
        <v>81.7</v>
      </c>
    </row>
    <row r="490" spans="1:136">
      <c r="A490" s="3">
        <v>36784</v>
      </c>
      <c r="B490" t="str">
        <f>'Datastream-M'!B491</f>
        <v>#NA</v>
      </c>
      <c r="C490">
        <f>'Datastream-M'!C491</f>
        <v>96.2</v>
      </c>
      <c r="D490">
        <f>'Datastream-M'!D491</f>
        <v>93.5</v>
      </c>
      <c r="E490">
        <f>'Datastream-M'!E491</f>
        <v>99.1</v>
      </c>
      <c r="F490">
        <f>'Datastream-M'!F491</f>
        <v>78.599999999999994</v>
      </c>
      <c r="G490">
        <f>'Datastream-M'!G491</f>
        <v>0.87211399999999994</v>
      </c>
      <c r="H490">
        <f>'Datastream-M'!H491</f>
        <v>545.70000000000005</v>
      </c>
      <c r="I490">
        <f>'Datastream-M'!I491</f>
        <v>1278.5</v>
      </c>
      <c r="J490">
        <f>'Datastream-M'!J491</f>
        <v>4.8529999999999998</v>
      </c>
      <c r="K490">
        <f>'Datastream-M'!K491</f>
        <v>5.3</v>
      </c>
      <c r="L490">
        <f>'Datastream-M'!L491</f>
        <v>6798.1</v>
      </c>
      <c r="M490">
        <f>'Datastream-M'!M491</f>
        <v>270393</v>
      </c>
      <c r="N490">
        <f>'Datastream-M'!N491</f>
        <v>81.7</v>
      </c>
      <c r="O490">
        <f>'Datastream-M'!O491</f>
        <v>2354</v>
      </c>
      <c r="P490">
        <f>'Datastream-M'!P491</f>
        <v>9.4</v>
      </c>
      <c r="Q490">
        <f>'Datastream-M'!Q491</f>
        <v>16.100000000000001</v>
      </c>
      <c r="R490">
        <f>'Datastream-M'!R491</f>
        <v>8.1</v>
      </c>
      <c r="S490" s="1">
        <f>'[2]Deutschland Monatsdaten'!C490</f>
        <v>0.73989911124073215</v>
      </c>
      <c r="T490" s="1">
        <v>3.4890080226862716</v>
      </c>
      <c r="U490">
        <f>'Datastream-M'!BL491</f>
        <v>50.5</v>
      </c>
      <c r="V490" s="39">
        <f t="shared" si="24"/>
        <v>56.869369369369373</v>
      </c>
      <c r="W490">
        <f>'Datastream-M'!BM491</f>
        <v>45.77</v>
      </c>
      <c r="X490" s="39">
        <f t="shared" si="25"/>
        <v>49.481081081081086</v>
      </c>
      <c r="Y490">
        <f>'Datastream-M'!W491</f>
        <v>-13.9</v>
      </c>
      <c r="Z490">
        <f>'Datastream-M'!X491</f>
        <v>68.099999999999994</v>
      </c>
      <c r="AA490" s="42">
        <f>'Datastream-M'!Y491</f>
        <v>15.6</v>
      </c>
      <c r="AB490">
        <f>'Datastream-M'!Z491</f>
        <v>91.5</v>
      </c>
      <c r="AC490">
        <f>'Datastream-M'!AA491</f>
        <v>90.5</v>
      </c>
      <c r="AD490">
        <f>'Datastream-M'!AB491</f>
        <v>88.9</v>
      </c>
      <c r="AE490">
        <f>'Datastream-M'!AC491</f>
        <v>0.87211399999999994</v>
      </c>
      <c r="AF490">
        <f t="shared" si="26"/>
        <v>88.799999999999983</v>
      </c>
      <c r="AG490">
        <f t="shared" si="27"/>
        <v>92.5</v>
      </c>
      <c r="AH490">
        <f>'Datastream-M'!AD491</f>
        <v>85</v>
      </c>
      <c r="AI490">
        <f>'Datastream-M'!AE491</f>
        <v>-3.8</v>
      </c>
      <c r="AJ490">
        <f>'Datastream-M'!AF491</f>
        <v>94.591729000000001</v>
      </c>
      <c r="AK490">
        <f>'Datastream-M'!AG491</f>
        <v>33.36</v>
      </c>
      <c r="AL490">
        <f>'Datastream-M'!AH491</f>
        <v>80.2</v>
      </c>
      <c r="AM490">
        <f>'Datastream-M'!AI491</f>
        <v>68.099999999999994</v>
      </c>
      <c r="AN490">
        <f>'Datastream-M'!AJ491</f>
        <v>16.899999999999999</v>
      </c>
      <c r="AO490">
        <f>'Datastream-M'!AK491</f>
        <v>10</v>
      </c>
      <c r="AP490">
        <f>'Datastream-M'!AL491</f>
        <v>8.1999999999999993</v>
      </c>
      <c r="AQ490" s="2">
        <f>'Datastream-M'!AM491</f>
        <v>85.771100000000004</v>
      </c>
      <c r="AR490" s="2">
        <f>'Datastream-M'!AN491</f>
        <v>102.4187</v>
      </c>
      <c r="AS490">
        <f>'Datastream-M'!AO491</f>
        <v>15.3</v>
      </c>
      <c r="AT490">
        <f>'Datastream-M'!AP491</f>
        <v>98.3</v>
      </c>
      <c r="AU490">
        <f>'Datastream-M'!AQ491</f>
        <v>83.9</v>
      </c>
      <c r="AV490" s="19">
        <f>'[5]Deutschland Monatsdaten'!K490</f>
        <v>10.995389774227945</v>
      </c>
      <c r="AW490" s="1">
        <f>'[5]Deutschland Monatsdaten'!J490</f>
        <v>1.0129428700034102</v>
      </c>
      <c r="AX490">
        <f>'Datastream-M'!AR491</f>
        <v>40.799999999999997</v>
      </c>
      <c r="AY490">
        <f>'Datastream-M'!AS491</f>
        <v>-6.4</v>
      </c>
      <c r="AZ490">
        <f>'Datastream-M'!AT491</f>
        <v>109.8</v>
      </c>
      <c r="BA490">
        <v>2851177.8</v>
      </c>
      <c r="BB490">
        <v>8254925.5</v>
      </c>
      <c r="BC490">
        <v>10138701</v>
      </c>
      <c r="BD490">
        <v>1418800.2</v>
      </c>
      <c r="BE490">
        <f>'Datastream-M'!AU491</f>
        <v>89.01</v>
      </c>
      <c r="BF490">
        <f>'Datastream-M'!AV491</f>
        <v>94.2</v>
      </c>
      <c r="BG490">
        <f>'Datastream-M'!AW491</f>
        <v>111.8</v>
      </c>
      <c r="BH490" s="1">
        <f>'Datastream-M'!AX491</f>
        <v>62.2</v>
      </c>
      <c r="BI490" s="1">
        <f>'Datastream-M'!AY491</f>
        <v>61.1</v>
      </c>
      <c r="BJ490" s="1">
        <f>'Datastream-M'!AZ491</f>
        <v>55.3</v>
      </c>
      <c r="BK490">
        <f>'Datastream-M'!BA491</f>
        <v>49.8</v>
      </c>
      <c r="BL490">
        <f>'Datastream-M'!BB491</f>
        <v>59.1</v>
      </c>
      <c r="BM490" s="26">
        <f>'Datastream-M'!BC491</f>
        <v>89.2</v>
      </c>
      <c r="BN490" s="26">
        <f>'Datastream-M'!BD491</f>
        <v>106.9</v>
      </c>
      <c r="BO490">
        <f>'Datastream-M'!AV490</f>
        <v>92.5</v>
      </c>
      <c r="BP490" s="38">
        <f t="shared" si="28"/>
        <v>88.8</v>
      </c>
      <c r="BQ490" s="30">
        <f t="shared" si="29"/>
        <v>38.251879914781782</v>
      </c>
      <c r="BR490" s="40">
        <f>'Datastream-M'!BJ491</f>
        <v>85.022199999999998</v>
      </c>
      <c r="BS490" s="32">
        <f>'Datastream-M'!BF491</f>
        <v>68.599999999999994</v>
      </c>
      <c r="BT490">
        <f>'Datastream-M'!BE491</f>
        <v>22.5</v>
      </c>
      <c r="BU490" s="40">
        <f>'Datastream-M'!CS491</f>
        <v>98.7</v>
      </c>
      <c r="BV490" s="40">
        <f>'Datastream-M'!CT491</f>
        <v>83.2</v>
      </c>
      <c r="BW490" s="40">
        <f>'Datastream-M'!CU491</f>
        <v>85.123099999999994</v>
      </c>
      <c r="BX490" s="41">
        <f>'Datastream-M'!BG491</f>
        <v>12.33</v>
      </c>
      <c r="BY490" s="41">
        <f>'Datastream-M'!BH491</f>
        <v>7.31</v>
      </c>
      <c r="BZ490" s="40">
        <f>'Datastream-M'!BI491</f>
        <v>95.4</v>
      </c>
      <c r="CA490">
        <f>'Datastream-M'!BN491</f>
        <v>10.9</v>
      </c>
      <c r="CB490">
        <f>'Datastream-M'!BO491</f>
        <v>18.100000000000001</v>
      </c>
      <c r="CC490">
        <f>'Datastream-M'!BP491</f>
        <v>74.599999999999994</v>
      </c>
      <c r="CD490" t="str">
        <f>'Datastream-M'!BQ491</f>
        <v>#NA</v>
      </c>
      <c r="CE490" s="1">
        <v>0.21087407415812728</v>
      </c>
      <c r="CF490" s="1">
        <v>-0.67486767171333184</v>
      </c>
      <c r="CH490" t="str">
        <f>'Datastream-M'!BR491</f>
        <v>#NA</v>
      </c>
      <c r="CI490">
        <f>'Datastream-M'!BS491</f>
        <v>95.8</v>
      </c>
      <c r="CJ490">
        <f>'Datastream-M'!BT491</f>
        <v>-26.6</v>
      </c>
      <c r="CK490">
        <f>'Datastream-M'!BU491</f>
        <v>-40.299999999999997</v>
      </c>
      <c r="CL490" t="str">
        <f>'Datastream-M'!BV491</f>
        <v>#NA</v>
      </c>
      <c r="CN490">
        <f>'Datastream-M'!BX491</f>
        <v>-15.8</v>
      </c>
      <c r="CO490">
        <f>'Datastream-M'!BY491</f>
        <v>-10.9</v>
      </c>
      <c r="CP490" s="40">
        <f>'Datastream-M'!BZ491</f>
        <v>16.100000000000001</v>
      </c>
      <c r="CR490">
        <f>'Datastream-M'!CB491</f>
        <v>29.4</v>
      </c>
      <c r="CS490">
        <f>'Datastream-M'!CC491</f>
        <v>31.6</v>
      </c>
      <c r="CT490">
        <f>'Datastream-M'!CD491</f>
        <v>-3.6</v>
      </c>
      <c r="CU490">
        <f>'Datastream-M'!CE491</f>
        <v>39896</v>
      </c>
      <c r="CV490">
        <f>'Datastream-M'!CF491</f>
        <v>2364517</v>
      </c>
      <c r="CX490">
        <f>'Datastream-M'!CG491</f>
        <v>96.5</v>
      </c>
      <c r="CY490">
        <f>'Datastream-M'!CH491</f>
        <v>93</v>
      </c>
      <c r="CZ490">
        <f>'Datastream-M'!CI491</f>
        <v>93.1</v>
      </c>
      <c r="DA490">
        <f>'Datastream-M'!CJ491</f>
        <v>101.2</v>
      </c>
      <c r="DB490">
        <f>'Datastream-M'!CK491</f>
        <v>-37.200000000000003</v>
      </c>
      <c r="DC490">
        <f>'Datastream-M'!CL491</f>
        <v>-41.9</v>
      </c>
      <c r="DD490">
        <f>'Datastream-M'!CM491</f>
        <v>-26.6</v>
      </c>
      <c r="DE490">
        <f>'Datastream-M'!CN491</f>
        <v>60.9</v>
      </c>
      <c r="DF490">
        <f>'Datastream-M'!CO491</f>
        <v>60</v>
      </c>
      <c r="DG490">
        <f>'Datastream-M'!CP491</f>
        <v>91.1</v>
      </c>
      <c r="DH490">
        <f>'Datastream-M'!CQ491</f>
        <v>68.369323730000005</v>
      </c>
      <c r="DI490">
        <f>'Datastream-M'!CR491</f>
        <v>17.79</v>
      </c>
      <c r="DJ490">
        <f>'Datastream-M'!CV491</f>
        <v>6.94</v>
      </c>
      <c r="DK490">
        <f>'Datastream-M'!CW491</f>
        <v>3.84</v>
      </c>
      <c r="DL490">
        <f>'Datastream-M'!CX491</f>
        <v>120.9</v>
      </c>
      <c r="DM490">
        <f>'Datastream-M'!CY491</f>
        <v>114.1</v>
      </c>
      <c r="DO490">
        <f>'Datastream-M'!DA491</f>
        <v>-20</v>
      </c>
      <c r="DP490">
        <f>'Datastream-M'!DB491</f>
        <v>105.2</v>
      </c>
      <c r="DS490">
        <f>'Datastream-M'!DG491</f>
        <v>89.8</v>
      </c>
      <c r="DT490">
        <f>'Datastream-M'!DH491</f>
        <v>63.1</v>
      </c>
      <c r="DU490">
        <f>'Datastream-M'!DI491</f>
        <v>65.099999999999994</v>
      </c>
      <c r="DV490">
        <f>'Datastream-M'!DJ491</f>
        <v>60.950298398999998</v>
      </c>
      <c r="DW490" s="19">
        <f>'[8]weltindexip-usd'!B370</f>
        <v>2.243821967976086</v>
      </c>
      <c r="DX490">
        <f>'Datastream-M'!DK491</f>
        <v>69.2</v>
      </c>
      <c r="DY490">
        <v>0</v>
      </c>
      <c r="DZ490">
        <f>'Datastream-M'!DL491</f>
        <v>80.5</v>
      </c>
      <c r="EA490" t="str">
        <f>'Datastream-M'!DM491</f>
        <v>#NA</v>
      </c>
      <c r="EB490">
        <f>'Datastream-M'!DN491</f>
        <v>18.435354</v>
      </c>
      <c r="EF490" s="1">
        <f>'Datastream-M'!DQ491</f>
        <v>81.8</v>
      </c>
    </row>
    <row r="491" spans="1:136">
      <c r="A491" s="3">
        <v>36814</v>
      </c>
      <c r="B491" t="str">
        <f>'Datastream-M'!B492</f>
        <v>#NA</v>
      </c>
      <c r="C491">
        <f>'Datastream-M'!C492</f>
        <v>96.2</v>
      </c>
      <c r="D491">
        <f>'Datastream-M'!D492</f>
        <v>93.6</v>
      </c>
      <c r="E491">
        <f>'Datastream-M'!E492</f>
        <v>98.9</v>
      </c>
      <c r="F491">
        <f>'Datastream-M'!F492</f>
        <v>78.8</v>
      </c>
      <c r="G491">
        <f>'Datastream-M'!G492</f>
        <v>0.855159</v>
      </c>
      <c r="H491">
        <f>'Datastream-M'!H492</f>
        <v>548.9</v>
      </c>
      <c r="I491">
        <f>'Datastream-M'!I492</f>
        <v>1276.7</v>
      </c>
      <c r="J491">
        <f>'Datastream-M'!J492</f>
        <v>5.0410000000000004</v>
      </c>
      <c r="K491">
        <f>'Datastream-M'!K492</f>
        <v>5.2</v>
      </c>
      <c r="L491">
        <f>'Datastream-M'!L492</f>
        <v>7077.4</v>
      </c>
      <c r="M491">
        <f>'Datastream-M'!M492</f>
        <v>259474</v>
      </c>
      <c r="N491">
        <f>'Datastream-M'!N492</f>
        <v>81.3</v>
      </c>
      <c r="O491">
        <f>'Datastream-M'!O492</f>
        <v>2454</v>
      </c>
      <c r="P491">
        <f>'Datastream-M'!P492</f>
        <v>9.4</v>
      </c>
      <c r="Q491">
        <f>'Datastream-M'!Q492</f>
        <v>13.2</v>
      </c>
      <c r="R491">
        <f>'Datastream-M'!R492</f>
        <v>9.6999999999999993</v>
      </c>
      <c r="S491" s="1">
        <f>'[2]Deutschland Monatsdaten'!C491</f>
        <v>0.81532816434081579</v>
      </c>
      <c r="T491" s="1">
        <v>3.4960163055131108</v>
      </c>
      <c r="U491">
        <f>'Datastream-M'!BL492</f>
        <v>54.83</v>
      </c>
      <c r="V491" s="39">
        <f t="shared" si="24"/>
        <v>61.468609865470846</v>
      </c>
      <c r="W491">
        <f>'Datastream-M'!BM492</f>
        <v>47.95</v>
      </c>
      <c r="X491" s="39">
        <f t="shared" si="25"/>
        <v>50.902335456475591</v>
      </c>
      <c r="Y491">
        <f>'Datastream-M'!W492</f>
        <v>-14.3</v>
      </c>
      <c r="Z491">
        <f>'Datastream-M'!X492</f>
        <v>68.7</v>
      </c>
      <c r="AA491" s="42">
        <f>'Datastream-M'!Y492</f>
        <v>13.4</v>
      </c>
      <c r="AB491">
        <f>'Datastream-M'!Z492</f>
        <v>90.9</v>
      </c>
      <c r="AC491">
        <f>'Datastream-M'!AA492</f>
        <v>89.9</v>
      </c>
      <c r="AD491">
        <f>'Datastream-M'!AB492</f>
        <v>88.3</v>
      </c>
      <c r="AE491">
        <f>'Datastream-M'!AC492</f>
        <v>0.855159</v>
      </c>
      <c r="AF491">
        <f t="shared" si="26"/>
        <v>89.2</v>
      </c>
      <c r="AG491">
        <f t="shared" si="27"/>
        <v>94.199999999999989</v>
      </c>
      <c r="AH491">
        <f>'Datastream-M'!AD492</f>
        <v>84.5</v>
      </c>
      <c r="AI491">
        <f>'Datastream-M'!AE492</f>
        <v>-3.2</v>
      </c>
      <c r="AJ491">
        <f>'Datastream-M'!AF492</f>
        <v>94.514768000000004</v>
      </c>
      <c r="AK491">
        <f>'Datastream-M'!AG492</f>
        <v>31.3</v>
      </c>
      <c r="AL491">
        <f>'Datastream-M'!AH492</f>
        <v>80.400000000000006</v>
      </c>
      <c r="AM491">
        <f>'Datastream-M'!AI492</f>
        <v>68.7</v>
      </c>
      <c r="AN491">
        <f>'Datastream-M'!AJ492</f>
        <v>15.8</v>
      </c>
      <c r="AO491">
        <f>'Datastream-M'!AK492</f>
        <v>11.6</v>
      </c>
      <c r="AP491">
        <f>'Datastream-M'!AL492</f>
        <v>5.5</v>
      </c>
      <c r="AQ491" s="2">
        <f>'Datastream-M'!AM492</f>
        <v>85.757599999999996</v>
      </c>
      <c r="AR491" s="2">
        <f>'Datastream-M'!AN492</f>
        <v>102.2861</v>
      </c>
      <c r="AS491">
        <f>'Datastream-M'!AO492</f>
        <v>15.8</v>
      </c>
      <c r="AT491">
        <f>'Datastream-M'!AP492</f>
        <v>96.1</v>
      </c>
      <c r="AU491">
        <f>'Datastream-M'!AQ492</f>
        <v>84</v>
      </c>
      <c r="AV491" s="19">
        <f>'[5]Deutschland Monatsdaten'!K491</f>
        <v>11.021120465515128</v>
      </c>
      <c r="AW491" s="1">
        <f>'[5]Deutschland Monatsdaten'!J491</f>
        <v>1.1940169226924076</v>
      </c>
      <c r="AX491">
        <f>'Datastream-M'!AR492</f>
        <v>20.399999999999999</v>
      </c>
      <c r="AY491">
        <f>'Datastream-M'!AS492</f>
        <v>-8.6</v>
      </c>
      <c r="AZ491">
        <f>'Datastream-M'!AT492</f>
        <v>110.1</v>
      </c>
      <c r="BA491">
        <v>2976899.3</v>
      </c>
      <c r="BB491">
        <v>8781715.5</v>
      </c>
      <c r="BC491">
        <v>9990025.5999999996</v>
      </c>
      <c r="BD491">
        <v>633730.94999999995</v>
      </c>
      <c r="BE491">
        <f>'Datastream-M'!AU492</f>
        <v>88.37</v>
      </c>
      <c r="BF491">
        <f>'Datastream-M'!AV492</f>
        <v>94.9</v>
      </c>
      <c r="BG491">
        <f>'Datastream-M'!AW492</f>
        <v>114.3</v>
      </c>
      <c r="BH491" s="1">
        <f>'Datastream-M'!AX492</f>
        <v>61.3</v>
      </c>
      <c r="BI491" s="1">
        <f>'Datastream-M'!AY492</f>
        <v>60.1</v>
      </c>
      <c r="BJ491" s="1">
        <f>'Datastream-M'!AZ492</f>
        <v>54</v>
      </c>
      <c r="BK491">
        <f>'Datastream-M'!BA492</f>
        <v>49.8</v>
      </c>
      <c r="BL491">
        <f>'Datastream-M'!BB492</f>
        <v>56.9</v>
      </c>
      <c r="BM491" s="26">
        <f>'Datastream-M'!BC492</f>
        <v>89.6</v>
      </c>
      <c r="BN491" s="26">
        <f>'Datastream-M'!BD492</f>
        <v>107.6</v>
      </c>
      <c r="BO491">
        <f>'Datastream-M'!AV491</f>
        <v>94.2</v>
      </c>
      <c r="BP491" s="38">
        <f t="shared" si="28"/>
        <v>89.2</v>
      </c>
      <c r="BQ491" s="30">
        <f t="shared" si="29"/>
        <v>36.601380561977365</v>
      </c>
      <c r="BR491" s="40">
        <f>'Datastream-M'!BJ492</f>
        <v>84.000500000000002</v>
      </c>
      <c r="BS491" s="32">
        <f>'Datastream-M'!BF492</f>
        <v>69.400000000000006</v>
      </c>
      <c r="BT491">
        <f>'Datastream-M'!BE492</f>
        <v>13.7</v>
      </c>
      <c r="BU491" s="40">
        <f>'Datastream-M'!CS492</f>
        <v>98.6</v>
      </c>
      <c r="BV491" s="40">
        <f>'Datastream-M'!CT492</f>
        <v>82</v>
      </c>
      <c r="BW491" s="40">
        <f>'Datastream-M'!CU492</f>
        <v>84.197299999999998</v>
      </c>
      <c r="BX491" s="41">
        <f>'Datastream-M'!BG492</f>
        <v>12.66</v>
      </c>
      <c r="BY491" s="41">
        <f>'Datastream-M'!BH492</f>
        <v>7.99</v>
      </c>
      <c r="BZ491" s="40">
        <f>'Datastream-M'!BI492</f>
        <v>92.9</v>
      </c>
      <c r="CA491">
        <f>'Datastream-M'!BN492</f>
        <v>12.6</v>
      </c>
      <c r="CB491">
        <f>'Datastream-M'!BO492</f>
        <v>19.3</v>
      </c>
      <c r="CC491">
        <f>'Datastream-M'!BP492</f>
        <v>74.099999999999994</v>
      </c>
      <c r="CD491" t="str">
        <f>'Datastream-M'!BQ492</f>
        <v>#NA</v>
      </c>
      <c r="CE491" s="1">
        <v>-5.7564595874605023E-2</v>
      </c>
      <c r="CF491" s="1">
        <v>-0.52209319719907588</v>
      </c>
      <c r="CH491" t="str">
        <f>'Datastream-M'!BR492</f>
        <v>#NA</v>
      </c>
      <c r="CI491">
        <f>'Datastream-M'!BS492</f>
        <v>96.5</v>
      </c>
      <c r="CJ491">
        <f>'Datastream-M'!BT492</f>
        <v>-28</v>
      </c>
      <c r="CK491">
        <f>'Datastream-M'!BU492</f>
        <v>-38.5</v>
      </c>
      <c r="CL491" t="str">
        <f>'Datastream-M'!BV492</f>
        <v>#NA</v>
      </c>
      <c r="CN491">
        <f>'Datastream-M'!BX492</f>
        <v>-18.2</v>
      </c>
      <c r="CO491">
        <f>'Datastream-M'!BY492</f>
        <v>-13.2</v>
      </c>
      <c r="CP491" s="40">
        <f>'Datastream-M'!BZ492</f>
        <v>16.600000000000001</v>
      </c>
      <c r="CR491">
        <f>'Datastream-M'!CB492</f>
        <v>20.100000000000001</v>
      </c>
      <c r="CS491">
        <f>'Datastream-M'!CC492</f>
        <v>30.2</v>
      </c>
      <c r="CT491">
        <f>'Datastream-M'!CD492</f>
        <v>-2.1</v>
      </c>
      <c r="CU491">
        <f>'Datastream-M'!CE492</f>
        <v>39935</v>
      </c>
      <c r="CV491">
        <f>'Datastream-M'!CF492</f>
        <v>2368244</v>
      </c>
      <c r="CX491">
        <f>'Datastream-M'!CG492</f>
        <v>96</v>
      </c>
      <c r="CY491">
        <f>'Datastream-M'!CH492</f>
        <v>95.7</v>
      </c>
      <c r="CZ491">
        <f>'Datastream-M'!CI492</f>
        <v>98.9</v>
      </c>
      <c r="DA491">
        <f>'Datastream-M'!CJ492</f>
        <v>93.7</v>
      </c>
      <c r="DB491">
        <f>'Datastream-M'!CK492</f>
        <v>-37.700000000000003</v>
      </c>
      <c r="DC491">
        <f>'Datastream-M'!CL492</f>
        <v>-43.6</v>
      </c>
      <c r="DD491">
        <f>'Datastream-M'!CM492</f>
        <v>-28</v>
      </c>
      <c r="DE491">
        <f>'Datastream-M'!CN492</f>
        <v>59.7</v>
      </c>
      <c r="DF491">
        <f>'Datastream-M'!CO492</f>
        <v>58.8</v>
      </c>
      <c r="DG491">
        <f>'Datastream-M'!CP492</f>
        <v>91.4</v>
      </c>
      <c r="DH491">
        <f>'Datastream-M'!CQ492</f>
        <v>84.144096375000004</v>
      </c>
      <c r="DI491">
        <f>'Datastream-M'!CR492</f>
        <v>21.44</v>
      </c>
      <c r="DJ491">
        <f>'Datastream-M'!CV492</f>
        <v>6.08</v>
      </c>
      <c r="DK491">
        <f>'Datastream-M'!CW492</f>
        <v>3.63</v>
      </c>
      <c r="DL491">
        <f>'Datastream-M'!CX492</f>
        <v>120.4</v>
      </c>
      <c r="DM491">
        <f>'Datastream-M'!CY492</f>
        <v>117.5</v>
      </c>
      <c r="DO491">
        <f>'Datastream-M'!DA492</f>
        <v>-23.9</v>
      </c>
      <c r="DP491">
        <f>'Datastream-M'!DB492</f>
        <v>105.4</v>
      </c>
      <c r="DS491">
        <f>'Datastream-M'!DG492</f>
        <v>90</v>
      </c>
      <c r="DT491">
        <f>'Datastream-M'!DH492</f>
        <v>65.7</v>
      </c>
      <c r="DU491">
        <f>'Datastream-M'!DI492</f>
        <v>65.2</v>
      </c>
      <c r="DV491">
        <f>'Datastream-M'!DJ492</f>
        <v>68.986722749999998</v>
      </c>
      <c r="DW491" s="19">
        <f>'[8]weltindexip-usd'!B371</f>
        <v>2.2501688840125835</v>
      </c>
      <c r="DX491">
        <f>'Datastream-M'!DK492</f>
        <v>70.099999999999994</v>
      </c>
      <c r="DY491">
        <v>0</v>
      </c>
      <c r="DZ491">
        <f>'Datastream-M'!DL492</f>
        <v>80.7</v>
      </c>
      <c r="EA491" t="str">
        <f>'Datastream-M'!DM492</f>
        <v>#NA</v>
      </c>
      <c r="EB491">
        <f>'Datastream-M'!DN492</f>
        <v>18.649362</v>
      </c>
      <c r="EF491" s="1">
        <f>'Datastream-M'!DQ492</f>
        <v>81.5</v>
      </c>
    </row>
    <row r="492" spans="1:136">
      <c r="A492" s="3">
        <v>36845</v>
      </c>
      <c r="B492" t="str">
        <f>'Datastream-M'!B493</f>
        <v>#NA</v>
      </c>
      <c r="C492">
        <f>'Datastream-M'!C493</f>
        <v>96</v>
      </c>
      <c r="D492">
        <f>'Datastream-M'!D493</f>
        <v>93.2</v>
      </c>
      <c r="E492">
        <f>'Datastream-M'!E493</f>
        <v>98.9</v>
      </c>
      <c r="F492">
        <f>'Datastream-M'!F493</f>
        <v>79.099999999999994</v>
      </c>
      <c r="G492">
        <f>'Datastream-M'!G493</f>
        <v>0.85638599999999998</v>
      </c>
      <c r="H492">
        <f>'Datastream-M'!H493</f>
        <v>570.79999999999995</v>
      </c>
      <c r="I492">
        <f>'Datastream-M'!I493</f>
        <v>1279.0999999999999</v>
      </c>
      <c r="J492">
        <f>'Datastream-M'!J493</f>
        <v>5.0919999999999996</v>
      </c>
      <c r="K492">
        <f>'Datastream-M'!K493</f>
        <v>5.2</v>
      </c>
      <c r="L492">
        <f>'Datastream-M'!L493</f>
        <v>6372.3</v>
      </c>
      <c r="M492">
        <f>'Datastream-M'!M493</f>
        <v>266114</v>
      </c>
      <c r="N492">
        <f>'Datastream-M'!N493</f>
        <v>81.900000000000006</v>
      </c>
      <c r="O492">
        <f>'Datastream-M'!O493</f>
        <v>2433</v>
      </c>
      <c r="P492">
        <f>'Datastream-M'!P493</f>
        <v>9.3000000000000007</v>
      </c>
      <c r="Q492">
        <f>'Datastream-M'!Q493</f>
        <v>10.4</v>
      </c>
      <c r="R492">
        <f>'Datastream-M'!R493</f>
        <v>10.8</v>
      </c>
      <c r="S492" s="1">
        <f>'[2]Deutschland Monatsdaten'!C492</f>
        <v>0.7533387073377652</v>
      </c>
      <c r="T492" s="1">
        <v>3.5299763612475883</v>
      </c>
      <c r="U492">
        <f>'Datastream-M'!BL493</f>
        <v>53.24</v>
      </c>
      <c r="V492" s="39">
        <f t="shared" si="24"/>
        <v>59.419642857142861</v>
      </c>
      <c r="W492">
        <f>'Datastream-M'!BM493</f>
        <v>48.43</v>
      </c>
      <c r="X492" s="39">
        <f t="shared" si="25"/>
        <v>51.032665964172807</v>
      </c>
      <c r="Y492">
        <f>'Datastream-M'!W493</f>
        <v>-12.9</v>
      </c>
      <c r="Z492">
        <f>'Datastream-M'!X493</f>
        <v>68.5</v>
      </c>
      <c r="AA492" s="42">
        <f>'Datastream-M'!Y493</f>
        <v>13</v>
      </c>
      <c r="AB492">
        <f>'Datastream-M'!Z493</f>
        <v>91.1</v>
      </c>
      <c r="AC492">
        <f>'Datastream-M'!AA493</f>
        <v>90</v>
      </c>
      <c r="AD492">
        <f>'Datastream-M'!AB493</f>
        <v>88.4</v>
      </c>
      <c r="AE492">
        <f>'Datastream-M'!AC493</f>
        <v>0.85638599999999998</v>
      </c>
      <c r="AF492">
        <f t="shared" si="26"/>
        <v>89.600000000000009</v>
      </c>
      <c r="AG492">
        <f t="shared" si="27"/>
        <v>94.9</v>
      </c>
      <c r="AH492">
        <f>'Datastream-M'!AD493</f>
        <v>85</v>
      </c>
      <c r="AI492">
        <f>'Datastream-M'!AE493</f>
        <v>-2</v>
      </c>
      <c r="AJ492">
        <f>'Datastream-M'!AF493</f>
        <v>94.111462000000003</v>
      </c>
      <c r="AK492">
        <f>'Datastream-M'!AG493</f>
        <v>32.880000000000003</v>
      </c>
      <c r="AL492">
        <f>'Datastream-M'!AH493</f>
        <v>80.5</v>
      </c>
      <c r="AM492">
        <f>'Datastream-M'!AI493</f>
        <v>68.5</v>
      </c>
      <c r="AN492">
        <f>'Datastream-M'!AJ493</f>
        <v>15.1</v>
      </c>
      <c r="AO492">
        <f>'Datastream-M'!AK493</f>
        <v>11.8</v>
      </c>
      <c r="AP492">
        <f>'Datastream-M'!AL493</f>
        <v>5.7</v>
      </c>
      <c r="AQ492" s="2">
        <f>'Datastream-M'!AM493</f>
        <v>85.685199999999995</v>
      </c>
      <c r="AR492" s="2">
        <f>'Datastream-M'!AN493</f>
        <v>102.086</v>
      </c>
      <c r="AS492">
        <f>'Datastream-M'!AO493</f>
        <v>7.2</v>
      </c>
      <c r="AT492">
        <f>'Datastream-M'!AP493</f>
        <v>94.9</v>
      </c>
      <c r="AU492">
        <f>'Datastream-M'!AQ493</f>
        <v>84</v>
      </c>
      <c r="AV492" s="19">
        <f>'[5]Deutschland Monatsdaten'!K492</f>
        <v>11.070308188276085</v>
      </c>
      <c r="AW492" s="1">
        <f>'[5]Deutschland Monatsdaten'!J492</f>
        <v>1.0708594439890795</v>
      </c>
      <c r="AX492">
        <f>'Datastream-M'!AR493</f>
        <v>8.6999999999999993</v>
      </c>
      <c r="AY492">
        <f>'Datastream-M'!AS493</f>
        <v>-6.4</v>
      </c>
      <c r="AZ492">
        <f>'Datastream-M'!AT493</f>
        <v>110.3</v>
      </c>
      <c r="BA492">
        <v>3263991.8</v>
      </c>
      <c r="BB492">
        <v>9360112.0999999996</v>
      </c>
      <c r="BC492">
        <v>10045936</v>
      </c>
      <c r="BD492">
        <v>605388.51</v>
      </c>
      <c r="BE492">
        <f>'Datastream-M'!AU493</f>
        <v>88.69</v>
      </c>
      <c r="BF492">
        <f>'Datastream-M'!AV493</f>
        <v>95.3</v>
      </c>
      <c r="BG492">
        <f>'Datastream-M'!AW493</f>
        <v>114.7</v>
      </c>
      <c r="BH492" s="1">
        <f>'Datastream-M'!AX493</f>
        <v>62.8</v>
      </c>
      <c r="BI492" s="1">
        <f>'Datastream-M'!AY493</f>
        <v>61.2</v>
      </c>
      <c r="BJ492" s="1">
        <f>'Datastream-M'!AZ493</f>
        <v>53.1</v>
      </c>
      <c r="BK492">
        <f>'Datastream-M'!BA493</f>
        <v>49.1</v>
      </c>
      <c r="BL492">
        <f>'Datastream-M'!BB493</f>
        <v>55.9</v>
      </c>
      <c r="BM492" s="26">
        <f>'Datastream-M'!BC493</f>
        <v>89.6</v>
      </c>
      <c r="BN492" s="26">
        <f>'Datastream-M'!BD493</f>
        <v>106.9</v>
      </c>
      <c r="BO492">
        <f>'Datastream-M'!AV492</f>
        <v>94.9</v>
      </c>
      <c r="BP492" s="38">
        <f t="shared" si="28"/>
        <v>89.6</v>
      </c>
      <c r="BQ492" s="30">
        <f t="shared" si="29"/>
        <v>38.393901815302918</v>
      </c>
      <c r="BR492" s="40">
        <f>'Datastream-M'!BJ493</f>
        <v>84.772199999999998</v>
      </c>
      <c r="BS492" s="32">
        <f>'Datastream-M'!BF493</f>
        <v>69.599999999999994</v>
      </c>
      <c r="BT492">
        <f>'Datastream-M'!BE493</f>
        <v>10.9</v>
      </c>
      <c r="BU492" s="40">
        <f>'Datastream-M'!CS493</f>
        <v>98.5</v>
      </c>
      <c r="BV492" s="40">
        <f>'Datastream-M'!CT493</f>
        <v>82.6</v>
      </c>
      <c r="BW492" s="40">
        <f>'Datastream-M'!CU493</f>
        <v>84.948999999999998</v>
      </c>
      <c r="BX492" s="41">
        <f>'Datastream-M'!BG493</f>
        <v>12.58</v>
      </c>
      <c r="BY492" s="41">
        <f>'Datastream-M'!BH493</f>
        <v>7.98</v>
      </c>
      <c r="BZ492" s="40">
        <f>'Datastream-M'!BI493</f>
        <v>96.8</v>
      </c>
      <c r="CA492">
        <f>'Datastream-M'!BN493</f>
        <v>10.8</v>
      </c>
      <c r="CB492">
        <f>'Datastream-M'!BO493</f>
        <v>19.100000000000001</v>
      </c>
      <c r="CC492">
        <f>'Datastream-M'!BP493</f>
        <v>74.5</v>
      </c>
      <c r="CD492" t="str">
        <f>'Datastream-M'!BQ493</f>
        <v>#NA</v>
      </c>
      <c r="CE492" s="1">
        <v>0.3367903544717829</v>
      </c>
      <c r="CF492" s="1">
        <v>-0.29349365314027981</v>
      </c>
      <c r="CH492" t="str">
        <f>'Datastream-M'!BR493</f>
        <v>#NA</v>
      </c>
      <c r="CI492">
        <f>'Datastream-M'!BS493</f>
        <v>96.5</v>
      </c>
      <c r="CJ492">
        <f>'Datastream-M'!BT493</f>
        <v>-30.8</v>
      </c>
      <c r="CK492">
        <f>'Datastream-M'!BU493</f>
        <v>-40.799999999999997</v>
      </c>
      <c r="CL492" t="str">
        <f>'Datastream-M'!BV493</f>
        <v>#NA</v>
      </c>
      <c r="CN492">
        <f>'Datastream-M'!BX493</f>
        <v>-18.600000000000001</v>
      </c>
      <c r="CO492">
        <f>'Datastream-M'!BY493</f>
        <v>-12</v>
      </c>
      <c r="CP492" s="40">
        <f>'Datastream-M'!BZ493</f>
        <v>15.9</v>
      </c>
      <c r="CR492">
        <f>'Datastream-M'!CB493</f>
        <v>36.200000000000003</v>
      </c>
      <c r="CS492">
        <f>'Datastream-M'!CC493</f>
        <v>39.299999999999997</v>
      </c>
      <c r="CT492">
        <f>'Datastream-M'!CD493</f>
        <v>9.1999999999999993</v>
      </c>
      <c r="CU492">
        <f>'Datastream-M'!CE493</f>
        <v>39901</v>
      </c>
      <c r="CV492">
        <f>'Datastream-M'!CF493</f>
        <v>2378440</v>
      </c>
      <c r="CX492">
        <f>'Datastream-M'!CG493</f>
        <v>96.5</v>
      </c>
      <c r="CY492">
        <f>'Datastream-M'!CH493</f>
        <v>92.3</v>
      </c>
      <c r="CZ492">
        <f>'Datastream-M'!CI493</f>
        <v>98.1</v>
      </c>
      <c r="DA492">
        <f>'Datastream-M'!CJ493</f>
        <v>97.3</v>
      </c>
      <c r="DB492">
        <f>'Datastream-M'!CK493</f>
        <v>-39.299999999999997</v>
      </c>
      <c r="DC492">
        <f>'Datastream-M'!CL493</f>
        <v>-43.5</v>
      </c>
      <c r="DD492">
        <f>'Datastream-M'!CM493</f>
        <v>-30.8</v>
      </c>
      <c r="DE492">
        <f>'Datastream-M'!CN493</f>
        <v>59.8</v>
      </c>
      <c r="DF492">
        <f>'Datastream-M'!CO493</f>
        <v>58.2</v>
      </c>
      <c r="DG492">
        <f>'Datastream-M'!CP493</f>
        <v>93.4</v>
      </c>
      <c r="DH492">
        <f>'Datastream-M'!CQ493</f>
        <v>91.131141662999994</v>
      </c>
      <c r="DI492">
        <f>'Datastream-M'!CR493</f>
        <v>22.44</v>
      </c>
      <c r="DJ492">
        <f>'Datastream-M'!CV493</f>
        <v>6.33</v>
      </c>
      <c r="DK492">
        <f>'Datastream-M'!CW493</f>
        <v>3.59</v>
      </c>
      <c r="DL492">
        <f>'Datastream-M'!CX493</f>
        <v>120.8</v>
      </c>
      <c r="DM492">
        <f>'Datastream-M'!CY493</f>
        <v>113.4</v>
      </c>
      <c r="DO492">
        <f>'Datastream-M'!DA493</f>
        <v>-18.3</v>
      </c>
      <c r="DP492">
        <f>'Datastream-M'!DB493</f>
        <v>104</v>
      </c>
      <c r="DS492">
        <f>'Datastream-M'!DG493</f>
        <v>92.3</v>
      </c>
      <c r="DT492">
        <f>'Datastream-M'!DH493</f>
        <v>66.099999999999994</v>
      </c>
      <c r="DU492">
        <f>'Datastream-M'!DI493</f>
        <v>64.7</v>
      </c>
      <c r="DV492">
        <f>'Datastream-M'!DJ493</f>
        <v>109.09805617799999</v>
      </c>
      <c r="DW492" s="19">
        <f>'[8]weltindexip-usd'!B372</f>
        <v>2.2584838157581659</v>
      </c>
      <c r="DX492">
        <f>'Datastream-M'!DK493</f>
        <v>70.3</v>
      </c>
      <c r="DY492">
        <v>0</v>
      </c>
      <c r="DZ492">
        <f>'Datastream-M'!DL493</f>
        <v>81</v>
      </c>
      <c r="EA492" t="str">
        <f>'Datastream-M'!DM493</f>
        <v>#NA</v>
      </c>
      <c r="EB492">
        <f>'Datastream-M'!DN493</f>
        <v>18.274284000000002</v>
      </c>
      <c r="EF492" s="1">
        <f>'Datastream-M'!DQ493</f>
        <v>82.2</v>
      </c>
    </row>
    <row r="493" spans="1:136">
      <c r="A493" s="3">
        <v>36875</v>
      </c>
      <c r="B493" t="str">
        <f>'Datastream-M'!B494</f>
        <v>#NA</v>
      </c>
      <c r="C493">
        <f>'Datastream-M'!C494</f>
        <v>95.7</v>
      </c>
      <c r="D493">
        <f>'Datastream-M'!D494</f>
        <v>93.3</v>
      </c>
      <c r="E493">
        <f>'Datastream-M'!E494</f>
        <v>98.2</v>
      </c>
      <c r="F493">
        <f>'Datastream-M'!F494</f>
        <v>80.3</v>
      </c>
      <c r="G493">
        <f>'Datastream-M'!G494</f>
        <v>0.897316</v>
      </c>
      <c r="H493">
        <f>'Datastream-M'!H494</f>
        <v>574.6</v>
      </c>
      <c r="I493">
        <f>'Datastream-M'!I494</f>
        <v>1275.8</v>
      </c>
      <c r="J493">
        <f>'Datastream-M'!J494</f>
        <v>4.9390000000000001</v>
      </c>
      <c r="K493">
        <f>'Datastream-M'!K494</f>
        <v>4.9000000000000004</v>
      </c>
      <c r="L493">
        <f>'Datastream-M'!L494</f>
        <v>6433.6</v>
      </c>
      <c r="M493">
        <f>'Datastream-M'!M494</f>
        <v>240861</v>
      </c>
      <c r="N493">
        <f>'Datastream-M'!N494</f>
        <v>82.6</v>
      </c>
      <c r="O493">
        <f>'Datastream-M'!O494</f>
        <v>2568</v>
      </c>
      <c r="P493">
        <f>'Datastream-M'!P494</f>
        <v>9.3000000000000007</v>
      </c>
      <c r="Q493">
        <f>'Datastream-M'!Q494</f>
        <v>14.1</v>
      </c>
      <c r="R493">
        <f>'Datastream-M'!R494</f>
        <v>10.1</v>
      </c>
      <c r="S493" s="1">
        <f>'[2]Deutschland Monatsdaten'!C493</f>
        <v>0.54102281625617998</v>
      </c>
      <c r="T493" s="1">
        <v>3.5391631190692139</v>
      </c>
      <c r="U493">
        <f>'Datastream-M'!BL494</f>
        <v>52.3</v>
      </c>
      <c r="V493" s="39">
        <f t="shared" si="24"/>
        <v>58.370535714285708</v>
      </c>
      <c r="W493">
        <f>'Datastream-M'!BM494</f>
        <v>49.23</v>
      </c>
      <c r="X493" s="39">
        <f t="shared" si="25"/>
        <v>51.657922350472198</v>
      </c>
      <c r="Y493">
        <f>'Datastream-M'!W494</f>
        <v>-12.4</v>
      </c>
      <c r="Z493">
        <f>'Datastream-M'!X494</f>
        <v>71.099999999999994</v>
      </c>
      <c r="AA493" s="42">
        <f>'Datastream-M'!Y494</f>
        <v>11.4</v>
      </c>
      <c r="AB493">
        <f>'Datastream-M'!Z494</f>
        <v>92.4</v>
      </c>
      <c r="AC493">
        <f>'Datastream-M'!AA494</f>
        <v>91.4</v>
      </c>
      <c r="AD493">
        <f>'Datastream-M'!AB494</f>
        <v>90.2</v>
      </c>
      <c r="AE493">
        <f>'Datastream-M'!AC494</f>
        <v>0.897316</v>
      </c>
      <c r="AF493">
        <f t="shared" si="26"/>
        <v>89.600000000000009</v>
      </c>
      <c r="AG493">
        <f t="shared" si="27"/>
        <v>95.299999999999983</v>
      </c>
      <c r="AH493">
        <f>'Datastream-M'!AD494</f>
        <v>85.6</v>
      </c>
      <c r="AI493">
        <f>'Datastream-M'!AE494</f>
        <v>-4.5</v>
      </c>
      <c r="AJ493">
        <f>'Datastream-M'!AF494</f>
        <v>95.503212000000005</v>
      </c>
      <c r="AK493">
        <f>'Datastream-M'!AG494</f>
        <v>25.48</v>
      </c>
      <c r="AL493">
        <f>'Datastream-M'!AH494</f>
        <v>80.599999999999994</v>
      </c>
      <c r="AM493">
        <f>'Datastream-M'!AI494</f>
        <v>71.099999999999994</v>
      </c>
      <c r="AN493">
        <f>'Datastream-M'!AJ494</f>
        <v>16.5</v>
      </c>
      <c r="AO493">
        <f>'Datastream-M'!AK494</f>
        <v>12.2</v>
      </c>
      <c r="AP493">
        <f>'Datastream-M'!AL494</f>
        <v>-2</v>
      </c>
      <c r="AQ493" s="2">
        <f>'Datastream-M'!AM494</f>
        <v>85.547799999999995</v>
      </c>
      <c r="AR493" s="2">
        <f>'Datastream-M'!AN494</f>
        <v>101.81140000000001</v>
      </c>
      <c r="AS493">
        <f>'Datastream-M'!AO494</f>
        <v>4.8</v>
      </c>
      <c r="AT493">
        <f>'Datastream-M'!AP494</f>
        <v>83.9</v>
      </c>
      <c r="AU493">
        <f>'Datastream-M'!AQ494</f>
        <v>84.4</v>
      </c>
      <c r="AV493" s="19">
        <f>'[5]Deutschland Monatsdaten'!K493</f>
        <v>11.084993075948322</v>
      </c>
      <c r="AW493" s="1">
        <f>'[5]Deutschland Monatsdaten'!J493</f>
        <v>1.213653957630588</v>
      </c>
      <c r="AX493">
        <f>'Datastream-M'!AR494</f>
        <v>-0.1</v>
      </c>
      <c r="AY493">
        <f>'Datastream-M'!AS494</f>
        <v>-6</v>
      </c>
      <c r="AZ493">
        <f>'Datastream-M'!AT494</f>
        <v>110</v>
      </c>
      <c r="BA493">
        <v>3570349.7</v>
      </c>
      <c r="BB493">
        <v>8392493.4000000004</v>
      </c>
      <c r="BC493">
        <v>20760321</v>
      </c>
      <c r="BD493">
        <v>2015170.5</v>
      </c>
      <c r="BE493">
        <f>'Datastream-M'!AU494</f>
        <v>90.38</v>
      </c>
      <c r="BF493">
        <f>'Datastream-M'!AV494</f>
        <v>93.7</v>
      </c>
      <c r="BG493">
        <f>'Datastream-M'!AW494</f>
        <v>114.5</v>
      </c>
      <c r="BH493" s="1">
        <f>'Datastream-M'!AX494</f>
        <v>50.4</v>
      </c>
      <c r="BI493" s="1">
        <f>'Datastream-M'!AY494</f>
        <v>51</v>
      </c>
      <c r="BJ493" s="1">
        <f>'Datastream-M'!AZ494</f>
        <v>54.3</v>
      </c>
      <c r="BK493">
        <f>'Datastream-M'!BA494</f>
        <v>49.7</v>
      </c>
      <c r="BL493">
        <f>'Datastream-M'!BB494</f>
        <v>57.5</v>
      </c>
      <c r="BM493" s="26">
        <f>'Datastream-M'!BC494</f>
        <v>89.4</v>
      </c>
      <c r="BN493" s="26">
        <f>'Datastream-M'!BD494</f>
        <v>105.1</v>
      </c>
      <c r="BO493">
        <f>'Datastream-M'!AV493</f>
        <v>95.3</v>
      </c>
      <c r="BP493" s="38">
        <f t="shared" si="28"/>
        <v>89.6</v>
      </c>
      <c r="BQ493" s="30">
        <f t="shared" si="29"/>
        <v>28.395793678035385</v>
      </c>
      <c r="BR493" s="40">
        <f>'Datastream-M'!BJ494</f>
        <v>87.821200000000005</v>
      </c>
      <c r="BS493" s="32">
        <f>'Datastream-M'!BF494</f>
        <v>69.7</v>
      </c>
      <c r="BT493">
        <f>'Datastream-M'!BE494</f>
        <v>10.4</v>
      </c>
      <c r="BU493" s="40">
        <f>'Datastream-M'!CS494</f>
        <v>98.5</v>
      </c>
      <c r="BV493" s="40">
        <f>'Datastream-M'!CT494</f>
        <v>85.3</v>
      </c>
      <c r="BW493" s="40">
        <f>'Datastream-M'!CU494</f>
        <v>87.957099999999997</v>
      </c>
      <c r="BX493" s="41">
        <f>'Datastream-M'!BG494</f>
        <v>12.83</v>
      </c>
      <c r="BY493" s="41">
        <f>'Datastream-M'!BH494</f>
        <v>8.74</v>
      </c>
      <c r="BZ493" s="40">
        <f>'Datastream-M'!BI494</f>
        <v>96.3</v>
      </c>
      <c r="CA493">
        <f>'Datastream-M'!BN494</f>
        <v>6.1</v>
      </c>
      <c r="CB493">
        <f>'Datastream-M'!BO494</f>
        <v>16.899999999999999</v>
      </c>
      <c r="CC493">
        <f>'Datastream-M'!BP494</f>
        <v>75.400000000000006</v>
      </c>
      <c r="CD493" t="str">
        <f>'Datastream-M'!BQ494</f>
        <v>#NA</v>
      </c>
      <c r="CE493" s="1">
        <v>0.24319759365024962</v>
      </c>
      <c r="CF493" s="1">
        <v>0.32602296160774974</v>
      </c>
      <c r="CH493" t="str">
        <f>'Datastream-M'!BR494</f>
        <v>#NA</v>
      </c>
      <c r="CI493">
        <f>'Datastream-M'!BS494</f>
        <v>97.4</v>
      </c>
      <c r="CJ493">
        <f>'Datastream-M'!BT494</f>
        <v>-29.2</v>
      </c>
      <c r="CK493">
        <f>'Datastream-M'!BU494</f>
        <v>-39.1</v>
      </c>
      <c r="CL493" t="str">
        <f>'Datastream-M'!BV494</f>
        <v>#NA</v>
      </c>
      <c r="CN493">
        <f>'Datastream-M'!BX494</f>
        <v>-13.1</v>
      </c>
      <c r="CO493">
        <f>'Datastream-M'!BY494</f>
        <v>-16.2</v>
      </c>
      <c r="CP493" s="40">
        <f>'Datastream-M'!BZ494</f>
        <v>13.9</v>
      </c>
      <c r="CQ493" s="55"/>
      <c r="CR493">
        <f>'Datastream-M'!CB494</f>
        <v>28.8</v>
      </c>
      <c r="CS493">
        <f>'Datastream-M'!CC494</f>
        <v>37.299999999999997</v>
      </c>
      <c r="CT493">
        <f>'Datastream-M'!CD494</f>
        <v>5.5</v>
      </c>
      <c r="CU493">
        <f>'Datastream-M'!CE494</f>
        <v>39914</v>
      </c>
      <c r="CV493">
        <f>'Datastream-M'!CF494</f>
        <v>2386848</v>
      </c>
      <c r="CX493">
        <f>'Datastream-M'!CG494</f>
        <v>99.6</v>
      </c>
      <c r="CY493">
        <f>'Datastream-M'!CH494</f>
        <v>82.7</v>
      </c>
      <c r="CZ493">
        <f>'Datastream-M'!CI494</f>
        <v>112.4</v>
      </c>
      <c r="DA493">
        <f>'Datastream-M'!CJ494</f>
        <v>97.5</v>
      </c>
      <c r="DB493">
        <f>'Datastream-M'!CK494</f>
        <v>-39.4</v>
      </c>
      <c r="DC493">
        <f>'Datastream-M'!CL494</f>
        <v>-43.5</v>
      </c>
      <c r="DD493">
        <f>'Datastream-M'!CM494</f>
        <v>-29.2</v>
      </c>
      <c r="DE493">
        <f>'Datastream-M'!CN494</f>
        <v>58.9</v>
      </c>
      <c r="DF493">
        <f>'Datastream-M'!CO494</f>
        <v>57.5</v>
      </c>
      <c r="DG493">
        <f>'Datastream-M'!CP494</f>
        <v>91.4</v>
      </c>
      <c r="DH493">
        <f>'Datastream-M'!CQ494</f>
        <v>91.888473511000001</v>
      </c>
      <c r="DI493">
        <f>'Datastream-M'!CR494</f>
        <v>25.3</v>
      </c>
      <c r="DJ493">
        <f>'Datastream-M'!CV494</f>
        <v>5.91</v>
      </c>
      <c r="DK493">
        <f>'Datastream-M'!CW494</f>
        <v>3.35</v>
      </c>
      <c r="DL493">
        <f>'Datastream-M'!CX494</f>
        <v>125</v>
      </c>
      <c r="DM493">
        <f>'Datastream-M'!CY494</f>
        <v>101.6</v>
      </c>
      <c r="DO493">
        <f>'Datastream-M'!DA494</f>
        <v>-22.7</v>
      </c>
      <c r="DP493">
        <f>'Datastream-M'!DB494</f>
        <v>103.1</v>
      </c>
      <c r="DS493">
        <f>'Datastream-M'!DG494</f>
        <v>90.7</v>
      </c>
      <c r="DT493">
        <f>'Datastream-M'!DH494</f>
        <v>69</v>
      </c>
      <c r="DU493">
        <f>'Datastream-M'!DI494</f>
        <v>66.400000000000006</v>
      </c>
      <c r="DV493">
        <f>'Datastream-M'!DJ494</f>
        <v>103.238270112</v>
      </c>
      <c r="DW493" s="19">
        <f>'[8]weltindexip-usd'!B373</f>
        <v>2.2625369281739975</v>
      </c>
      <c r="DX493">
        <f>'Datastream-M'!DK494</f>
        <v>70.2</v>
      </c>
      <c r="DY493">
        <v>0</v>
      </c>
      <c r="DZ493">
        <f>'Datastream-M'!DL494</f>
        <v>80.900000000000006</v>
      </c>
      <c r="EA493" t="str">
        <f>'Datastream-M'!DM494</f>
        <v>#NA</v>
      </c>
      <c r="EB493">
        <f>'Datastream-M'!DN494</f>
        <v>17.885225999999999</v>
      </c>
      <c r="EF493" s="1">
        <f>'Datastream-M'!DQ494</f>
        <v>82.7</v>
      </c>
    </row>
    <row r="494" spans="1:136">
      <c r="A494" s="3">
        <v>36906</v>
      </c>
      <c r="B494" t="str">
        <f>'Datastream-M'!B495</f>
        <v>#NA</v>
      </c>
      <c r="C494">
        <f>'Datastream-M'!C495</f>
        <v>94.8</v>
      </c>
      <c r="D494">
        <f>'Datastream-M'!D495</f>
        <v>92.2</v>
      </c>
      <c r="E494">
        <f>'Datastream-M'!E495</f>
        <v>97.5</v>
      </c>
      <c r="F494">
        <f>'Datastream-M'!F495</f>
        <v>77.599999999999994</v>
      </c>
      <c r="G494">
        <f>'Datastream-M'!G495</f>
        <v>0.93828199999999995</v>
      </c>
      <c r="H494">
        <f>'Datastream-M'!H495</f>
        <v>559.1</v>
      </c>
      <c r="I494">
        <f>'Datastream-M'!I495</f>
        <v>1285.3</v>
      </c>
      <c r="J494">
        <f>'Datastream-M'!J495</f>
        <v>4.7709999999999999</v>
      </c>
      <c r="K494">
        <f>'Datastream-M'!K495</f>
        <v>4.8</v>
      </c>
      <c r="L494">
        <f>'Datastream-M'!L495</f>
        <v>6795.1</v>
      </c>
      <c r="M494">
        <f>'Datastream-M'!M495</f>
        <v>242242</v>
      </c>
      <c r="N494">
        <f>'Datastream-M'!N495</f>
        <v>82.3</v>
      </c>
      <c r="O494">
        <f>'Datastream-M'!O495</f>
        <v>2685</v>
      </c>
      <c r="P494">
        <f>'Datastream-M'!P495</f>
        <v>9.3000000000000007</v>
      </c>
      <c r="Q494">
        <f>'Datastream-M'!Q495</f>
        <v>18.100000000000001</v>
      </c>
      <c r="R494">
        <f>'Datastream-M'!R495</f>
        <v>7.5</v>
      </c>
      <c r="S494" s="1">
        <f>'[2]Deutschland Monatsdaten'!C494</f>
        <v>0.45418525296282425</v>
      </c>
      <c r="T494" s="1">
        <v>3.5040020122104716</v>
      </c>
      <c r="U494">
        <f>'Datastream-M'!BL495</f>
        <v>53.58</v>
      </c>
      <c r="V494" s="39">
        <f t="shared" si="24"/>
        <v>59.932885906040269</v>
      </c>
      <c r="W494">
        <f>'Datastream-M'!BM495</f>
        <v>47.42</v>
      </c>
      <c r="X494" s="39">
        <f t="shared" si="25"/>
        <v>50.608324439701171</v>
      </c>
      <c r="Y494">
        <f>'Datastream-M'!W495</f>
        <v>-14.2</v>
      </c>
      <c r="Z494">
        <f>'Datastream-M'!X495</f>
        <v>66.3</v>
      </c>
      <c r="AA494" s="42">
        <f>'Datastream-M'!Y495</f>
        <v>12.2</v>
      </c>
      <c r="AB494">
        <f>'Datastream-M'!Z495</f>
        <v>93.7</v>
      </c>
      <c r="AC494">
        <f>'Datastream-M'!AA495</f>
        <v>92.9</v>
      </c>
      <c r="AD494">
        <f>'Datastream-M'!AB495</f>
        <v>91.8</v>
      </c>
      <c r="AE494">
        <f>'Datastream-M'!AC495</f>
        <v>0.93828199999999995</v>
      </c>
      <c r="AF494">
        <f t="shared" si="26"/>
        <v>89.399999999999991</v>
      </c>
      <c r="AG494">
        <f t="shared" si="27"/>
        <v>93.7</v>
      </c>
      <c r="AH494">
        <f>'Datastream-M'!AD495</f>
        <v>84.9</v>
      </c>
      <c r="AI494">
        <f>'Datastream-M'!AE495</f>
        <v>-5.4</v>
      </c>
      <c r="AJ494">
        <f>'Datastream-M'!AF495</f>
        <v>96.116505000000004</v>
      </c>
      <c r="AK494">
        <f>'Datastream-M'!AG495</f>
        <v>25.79</v>
      </c>
      <c r="AL494">
        <f>'Datastream-M'!AH495</f>
        <v>80.5</v>
      </c>
      <c r="AM494">
        <f>'Datastream-M'!AI495</f>
        <v>66.3</v>
      </c>
      <c r="AN494">
        <f>'Datastream-M'!AJ495</f>
        <v>17</v>
      </c>
      <c r="AO494">
        <f>'Datastream-M'!AK495</f>
        <v>11.4</v>
      </c>
      <c r="AP494">
        <f>'Datastream-M'!AL495</f>
        <v>0.9</v>
      </c>
      <c r="AQ494" s="2">
        <f>'Datastream-M'!AM495</f>
        <v>85.345100000000002</v>
      </c>
      <c r="AR494" s="2">
        <f>'Datastream-M'!AN495</f>
        <v>101.4619</v>
      </c>
      <c r="AS494">
        <f>'Datastream-M'!AO495</f>
        <v>10.5</v>
      </c>
      <c r="AT494">
        <f>'Datastream-M'!AP495</f>
        <v>56.5</v>
      </c>
      <c r="AU494">
        <f>'Datastream-M'!AQ495</f>
        <v>85.2</v>
      </c>
      <c r="AV494" s="19">
        <f>'[5]Deutschland Monatsdaten'!K494</f>
        <v>11.109456199433424</v>
      </c>
      <c r="AW494" s="1">
        <f>'[5]Deutschland Monatsdaten'!J494</f>
        <v>1.0853260941583172</v>
      </c>
      <c r="AX494">
        <f>'Datastream-M'!AR495</f>
        <v>-4.4000000000000004</v>
      </c>
      <c r="AY494">
        <f>'Datastream-M'!AS495</f>
        <v>-4.7</v>
      </c>
      <c r="AZ494">
        <f>'Datastream-M'!AT495</f>
        <v>106.9</v>
      </c>
      <c r="BA494">
        <v>2741603.8</v>
      </c>
      <c r="BB494">
        <v>9048706.4000000004</v>
      </c>
      <c r="BC494">
        <v>12026008</v>
      </c>
      <c r="BD494">
        <v>1016170.6</v>
      </c>
      <c r="BE494">
        <f>'Datastream-M'!AU495</f>
        <v>92.26</v>
      </c>
      <c r="BF494">
        <f>'Datastream-M'!AV495</f>
        <v>92.9</v>
      </c>
      <c r="BG494">
        <f>'Datastream-M'!AW495</f>
        <v>112.9</v>
      </c>
      <c r="BH494" s="1">
        <f>'Datastream-M'!AX495</f>
        <v>50.7</v>
      </c>
      <c r="BI494" s="1">
        <f>'Datastream-M'!AY495</f>
        <v>51.4</v>
      </c>
      <c r="BJ494" s="1">
        <f>'Datastream-M'!AZ495</f>
        <v>54.7</v>
      </c>
      <c r="BK494">
        <f>'Datastream-M'!BA495</f>
        <v>49.6</v>
      </c>
      <c r="BL494">
        <f>'Datastream-M'!BB495</f>
        <v>58.3</v>
      </c>
      <c r="BM494" s="26">
        <f>'Datastream-M'!BC495</f>
        <v>89.2</v>
      </c>
      <c r="BN494" s="26">
        <f>'Datastream-M'!BD495</f>
        <v>105.9</v>
      </c>
      <c r="BO494">
        <f>'Datastream-M'!AV494</f>
        <v>93.7</v>
      </c>
      <c r="BP494" s="38">
        <f t="shared" si="28"/>
        <v>89.4</v>
      </c>
      <c r="BQ494" s="30">
        <f t="shared" si="29"/>
        <v>27.486406005870304</v>
      </c>
      <c r="BR494" s="40">
        <f>'Datastream-M'!BJ495</f>
        <v>91.311000000000007</v>
      </c>
      <c r="BS494" s="32">
        <f>'Datastream-M'!BF495</f>
        <v>69.599999999999994</v>
      </c>
      <c r="BT494">
        <f>'Datastream-M'!BE495</f>
        <v>19.399999999999999</v>
      </c>
      <c r="BU494" s="40">
        <f>'Datastream-M'!CS495</f>
        <v>98.3</v>
      </c>
      <c r="BV494" s="40">
        <f>'Datastream-M'!CT495</f>
        <v>88.4</v>
      </c>
      <c r="BW494" s="40">
        <f>'Datastream-M'!CU495</f>
        <v>91.439899999999994</v>
      </c>
      <c r="BX494" s="41">
        <f>'Datastream-M'!BG495</f>
        <v>12.73</v>
      </c>
      <c r="BY494" s="41">
        <f>'Datastream-M'!BH495</f>
        <v>7.95</v>
      </c>
      <c r="BZ494" s="40">
        <f>'Datastream-M'!BI495</f>
        <v>93.3</v>
      </c>
      <c r="CA494">
        <f>'Datastream-M'!BN495</f>
        <v>4.4000000000000004</v>
      </c>
      <c r="CB494">
        <f>'Datastream-M'!BO495</f>
        <v>13.8</v>
      </c>
      <c r="CC494">
        <f>'Datastream-M'!BP495</f>
        <v>76.2</v>
      </c>
      <c r="CD494">
        <f>'Datastream-M'!BQ495</f>
        <v>89.2</v>
      </c>
      <c r="CE494" s="1">
        <v>0.18541844488867587</v>
      </c>
      <c r="CF494" s="1">
        <v>0.2437774050045339</v>
      </c>
      <c r="CH494">
        <f>'Datastream-M'!BR495</f>
        <v>75.900000000000006</v>
      </c>
      <c r="CI494">
        <f>'Datastream-M'!BS495</f>
        <v>99.7</v>
      </c>
      <c r="CJ494">
        <f>'Datastream-M'!BT495</f>
        <v>-28.3</v>
      </c>
      <c r="CK494">
        <f>'Datastream-M'!BU495</f>
        <v>-36.299999999999997</v>
      </c>
      <c r="CL494">
        <f>'Datastream-M'!BV495</f>
        <v>101.4</v>
      </c>
      <c r="CN494">
        <f>'Datastream-M'!BX495</f>
        <v>-10.1</v>
      </c>
      <c r="CO494">
        <f>'Datastream-M'!BY495</f>
        <v>-15.2</v>
      </c>
      <c r="CP494" s="40">
        <f>'Datastream-M'!BZ495</f>
        <v>10.9</v>
      </c>
      <c r="CQ494">
        <f>'Datastream-M'!CA495</f>
        <v>16.2</v>
      </c>
      <c r="CR494">
        <f>'Datastream-M'!CB495</f>
        <v>38.700000000000003</v>
      </c>
      <c r="CS494">
        <f>'Datastream-M'!CC495</f>
        <v>49.4</v>
      </c>
      <c r="CT494">
        <f>'Datastream-M'!CD495</f>
        <v>21</v>
      </c>
      <c r="CU494">
        <f>'Datastream-M'!CE495</f>
        <v>39766</v>
      </c>
      <c r="CV494">
        <f>'Datastream-M'!CF495</f>
        <v>2392257</v>
      </c>
      <c r="CX494">
        <f>'Datastream-M'!CG495</f>
        <v>96.3</v>
      </c>
      <c r="CY494">
        <f>'Datastream-M'!CH495</f>
        <v>98.1</v>
      </c>
      <c r="CZ494">
        <f>'Datastream-M'!CI495</f>
        <v>88.3</v>
      </c>
      <c r="DA494">
        <f>'Datastream-M'!CJ495</f>
        <v>102.2</v>
      </c>
      <c r="DB494">
        <f>'Datastream-M'!CK495</f>
        <v>-37.9</v>
      </c>
      <c r="DC494">
        <f>'Datastream-M'!CL495</f>
        <v>-42.7</v>
      </c>
      <c r="DD494">
        <f>'Datastream-M'!CM495</f>
        <v>-28.3</v>
      </c>
      <c r="DE494">
        <f>'Datastream-M'!CN495</f>
        <v>58.1</v>
      </c>
      <c r="DF494">
        <f>'Datastream-M'!CO495</f>
        <v>58</v>
      </c>
      <c r="DG494">
        <f>'Datastream-M'!CP495</f>
        <v>91.3</v>
      </c>
      <c r="DH494">
        <f>'Datastream-M'!CQ495</f>
        <v>109.331420898</v>
      </c>
      <c r="DI494">
        <f>'Datastream-M'!CR495</f>
        <v>23.68</v>
      </c>
      <c r="DJ494">
        <f>'Datastream-M'!CV495</f>
        <v>6.04</v>
      </c>
      <c r="DK494">
        <f>'Datastream-M'!CW495</f>
        <v>3.36</v>
      </c>
      <c r="DL494">
        <f>'Datastream-M'!CX495</f>
        <v>120.6</v>
      </c>
      <c r="DM494">
        <f>'Datastream-M'!CY495</f>
        <v>120.7</v>
      </c>
      <c r="DO494">
        <f>'Datastream-M'!DA495</f>
        <v>-24.1</v>
      </c>
      <c r="DP494">
        <f>'Datastream-M'!DB495</f>
        <v>103.7</v>
      </c>
      <c r="DS494">
        <f>'Datastream-M'!DG495</f>
        <v>90.1</v>
      </c>
      <c r="DT494">
        <f>'Datastream-M'!DH495</f>
        <v>63.6</v>
      </c>
      <c r="DU494">
        <f>'Datastream-M'!DI495</f>
        <v>66.900000000000006</v>
      </c>
      <c r="DV494">
        <f>'Datastream-M'!DJ495</f>
        <v>100.328983095</v>
      </c>
      <c r="DW494" s="19">
        <f>'[8]weltindexip-usd'!B374</f>
        <v>2.2332316539765986</v>
      </c>
      <c r="DX494">
        <f>'Datastream-M'!DK495</f>
        <v>70.2</v>
      </c>
      <c r="DY494">
        <v>0</v>
      </c>
      <c r="DZ494">
        <f>'Datastream-M'!DL495</f>
        <v>80.3</v>
      </c>
      <c r="EA494">
        <f>'Datastream-M'!DM495</f>
        <v>85.5</v>
      </c>
      <c r="EB494">
        <f>'Datastream-M'!DN495</f>
        <v>16.629418999999999</v>
      </c>
      <c r="EF494" s="1">
        <f>'Datastream-M'!DQ495</f>
        <v>82.5</v>
      </c>
    </row>
    <row r="495" spans="1:136">
      <c r="A495" s="3">
        <v>36937</v>
      </c>
      <c r="B495" t="str">
        <f>'Datastream-M'!B496</f>
        <v>#NA</v>
      </c>
      <c r="C495">
        <f>'Datastream-M'!C496</f>
        <v>93.6</v>
      </c>
      <c r="D495">
        <f>'Datastream-M'!D496</f>
        <v>91.5</v>
      </c>
      <c r="E495">
        <f>'Datastream-M'!E496</f>
        <v>95.7</v>
      </c>
      <c r="F495">
        <f>'Datastream-M'!F496</f>
        <v>78</v>
      </c>
      <c r="G495">
        <f>'Datastream-M'!G496</f>
        <v>0.921705</v>
      </c>
      <c r="H495">
        <f>'Datastream-M'!H496</f>
        <v>569.1</v>
      </c>
      <c r="I495">
        <f>'Datastream-M'!I496</f>
        <v>1296.5999999999999</v>
      </c>
      <c r="J495">
        <f>'Datastream-M'!J496</f>
        <v>4.7560000000000002</v>
      </c>
      <c r="K495">
        <f>'Datastream-M'!K496</f>
        <v>4.8</v>
      </c>
      <c r="L495">
        <f>'Datastream-M'!L496</f>
        <v>6208.2</v>
      </c>
      <c r="M495">
        <f>'Datastream-M'!M496</f>
        <v>236150</v>
      </c>
      <c r="N495">
        <f>'Datastream-M'!N496</f>
        <v>83.2</v>
      </c>
      <c r="O495">
        <f>'Datastream-M'!O496</f>
        <v>2473</v>
      </c>
      <c r="P495">
        <f>'Datastream-M'!P496</f>
        <v>9.3000000000000007</v>
      </c>
      <c r="Q495">
        <f>'Datastream-M'!Q496</f>
        <v>14.9</v>
      </c>
      <c r="R495">
        <f>'Datastream-M'!R496</f>
        <v>8.8000000000000007</v>
      </c>
      <c r="S495" s="1">
        <f>'[2]Deutschland Monatsdaten'!C495</f>
        <v>0.27781436555299699</v>
      </c>
      <c r="T495" s="1">
        <v>3.5076247537168674</v>
      </c>
      <c r="U495">
        <f>'Datastream-M'!BL496</f>
        <v>54.1</v>
      </c>
      <c r="V495" s="39">
        <f t="shared" si="24"/>
        <v>60.650224215246638</v>
      </c>
      <c r="W495">
        <f>'Datastream-M'!BM496</f>
        <v>47.15</v>
      </c>
      <c r="X495" s="39">
        <f t="shared" si="25"/>
        <v>50.753498385360594</v>
      </c>
      <c r="Y495">
        <f>'Datastream-M'!W496</f>
        <v>-14.2</v>
      </c>
      <c r="Z495">
        <f>'Datastream-M'!X496</f>
        <v>67</v>
      </c>
      <c r="AA495" s="42">
        <f>'Datastream-M'!Y496</f>
        <v>9.6999999999999993</v>
      </c>
      <c r="AB495">
        <f>'Datastream-M'!Z496</f>
        <v>93.7</v>
      </c>
      <c r="AC495">
        <f>'Datastream-M'!AA496</f>
        <v>92.7</v>
      </c>
      <c r="AD495">
        <f>'Datastream-M'!AB496</f>
        <v>91.6</v>
      </c>
      <c r="AE495">
        <f>'Datastream-M'!AC496</f>
        <v>0.921705</v>
      </c>
      <c r="AF495">
        <f t="shared" si="26"/>
        <v>89.2</v>
      </c>
      <c r="AG495">
        <f t="shared" si="27"/>
        <v>92.90000000000002</v>
      </c>
      <c r="AH495">
        <f>'Datastream-M'!AD496</f>
        <v>86.4</v>
      </c>
      <c r="AI495">
        <f>'Datastream-M'!AE496</f>
        <v>-6.1</v>
      </c>
      <c r="AJ495">
        <f>'Datastream-M'!AF496</f>
        <v>95.918367000000003</v>
      </c>
      <c r="AK495">
        <f>'Datastream-M'!AG496</f>
        <v>27.9</v>
      </c>
      <c r="AL495">
        <f>'Datastream-M'!AH496</f>
        <v>80.900000000000006</v>
      </c>
      <c r="AM495">
        <f>'Datastream-M'!AI496</f>
        <v>67</v>
      </c>
      <c r="AN495">
        <f>'Datastream-M'!AJ496</f>
        <v>13.9</v>
      </c>
      <c r="AO495">
        <f>'Datastream-M'!AK496</f>
        <v>11.9</v>
      </c>
      <c r="AP495">
        <f>'Datastream-M'!AL496</f>
        <v>1.7</v>
      </c>
      <c r="AQ495" s="2">
        <f>'Datastream-M'!AM496</f>
        <v>85.080799999999996</v>
      </c>
      <c r="AR495" s="2">
        <f>'Datastream-M'!AN496</f>
        <v>101.0424</v>
      </c>
      <c r="AS495">
        <f>'Datastream-M'!AO496</f>
        <v>11.6</v>
      </c>
      <c r="AT495">
        <f>'Datastream-M'!AP496</f>
        <v>58.2</v>
      </c>
      <c r="AU495">
        <f>'Datastream-M'!AQ496</f>
        <v>85</v>
      </c>
      <c r="AV495" s="19">
        <f>'[5]Deutschland Monatsdaten'!K495</f>
        <v>11.135808365751002</v>
      </c>
      <c r="AW495" s="1">
        <f>'[5]Deutschland Monatsdaten'!J495</f>
        <v>1.0116419244948818</v>
      </c>
      <c r="AX495">
        <f>'Datastream-M'!AR496</f>
        <v>-6.1</v>
      </c>
      <c r="AY495">
        <f>'Datastream-M'!AS496</f>
        <v>-5.4</v>
      </c>
      <c r="AZ495">
        <f>'Datastream-M'!AT496</f>
        <v>104.3</v>
      </c>
      <c r="BA495">
        <v>2803177.2</v>
      </c>
      <c r="BB495">
        <v>10505218</v>
      </c>
      <c r="BC495">
        <v>9639707</v>
      </c>
      <c r="BD495">
        <v>606224.98</v>
      </c>
      <c r="BE495">
        <f>'Datastream-M'!AU496</f>
        <v>91.79</v>
      </c>
      <c r="BF495">
        <f>'Datastream-M'!AV496</f>
        <v>93.2</v>
      </c>
      <c r="BG495">
        <f>'Datastream-M'!AW496</f>
        <v>111.1</v>
      </c>
      <c r="BH495" s="1">
        <f>'Datastream-M'!AX496</f>
        <v>53.6</v>
      </c>
      <c r="BI495" s="1">
        <f>'Datastream-M'!AY496</f>
        <v>53.6</v>
      </c>
      <c r="BJ495" s="1">
        <f>'Datastream-M'!AZ496</f>
        <v>53.6</v>
      </c>
      <c r="BK495">
        <f>'Datastream-M'!BA496</f>
        <v>48.3</v>
      </c>
      <c r="BL495">
        <f>'Datastream-M'!BB496</f>
        <v>57.3</v>
      </c>
      <c r="BM495" s="26">
        <f>'Datastream-M'!BC496</f>
        <v>89.3</v>
      </c>
      <c r="BN495" s="26">
        <f>'Datastream-M'!BD496</f>
        <v>106</v>
      </c>
      <c r="BO495">
        <f>'Datastream-M'!AV495</f>
        <v>92.9</v>
      </c>
      <c r="BP495" s="38">
        <f t="shared" si="28"/>
        <v>89.2</v>
      </c>
      <c r="BQ495" s="30">
        <f t="shared" si="29"/>
        <v>30.269988770810617</v>
      </c>
      <c r="BR495" s="40">
        <f>'Datastream-M'!BJ496</f>
        <v>90.565700000000007</v>
      </c>
      <c r="BS495" s="32">
        <f>'Datastream-M'!BF496</f>
        <v>68.7</v>
      </c>
      <c r="BT495">
        <f>'Datastream-M'!BE496</f>
        <v>16.7</v>
      </c>
      <c r="BU495" s="40">
        <f>'Datastream-M'!CS496</f>
        <v>98.6</v>
      </c>
      <c r="BV495" s="40">
        <f>'Datastream-M'!CT496</f>
        <v>88</v>
      </c>
      <c r="BW495" s="40">
        <f>'Datastream-M'!CU496</f>
        <v>90.708299999999994</v>
      </c>
      <c r="BX495" s="41">
        <f>'Datastream-M'!BG496</f>
        <v>12.74</v>
      </c>
      <c r="BY495" s="41">
        <f>'Datastream-M'!BH496</f>
        <v>8.77</v>
      </c>
      <c r="BZ495" s="40">
        <f>'Datastream-M'!BI496</f>
        <v>95.7</v>
      </c>
      <c r="CA495">
        <f>'Datastream-M'!BN496</f>
        <v>-1.7</v>
      </c>
      <c r="CB495">
        <f>'Datastream-M'!BO496</f>
        <v>10.6</v>
      </c>
      <c r="CC495">
        <f>'Datastream-M'!BP496</f>
        <v>76.900000000000006</v>
      </c>
      <c r="CD495">
        <f>'Datastream-M'!BQ496</f>
        <v>90.2</v>
      </c>
      <c r="CE495" s="1">
        <v>0.41508012774179626</v>
      </c>
      <c r="CF495" s="1">
        <v>0.10038134191564546</v>
      </c>
      <c r="CH495">
        <f>'Datastream-M'!BR496</f>
        <v>76.900000000000006</v>
      </c>
      <c r="CI495">
        <f>'Datastream-M'!BS496</f>
        <v>97.1</v>
      </c>
      <c r="CJ495">
        <f>'Datastream-M'!BT496</f>
        <v>-26.6</v>
      </c>
      <c r="CK495">
        <f>'Datastream-M'!BU496</f>
        <v>-39.1</v>
      </c>
      <c r="CL495">
        <f>'Datastream-M'!BV496</f>
        <v>102.6</v>
      </c>
      <c r="CN495">
        <f>'Datastream-M'!BX496</f>
        <v>-19.3</v>
      </c>
      <c r="CO495">
        <f>'Datastream-M'!BY496</f>
        <v>-17.7</v>
      </c>
      <c r="CP495" s="40">
        <f>'Datastream-M'!BZ496</f>
        <v>8.6999999999999993</v>
      </c>
      <c r="CQ495">
        <f>'Datastream-M'!CA496</f>
        <v>16.5</v>
      </c>
      <c r="CR495">
        <f>'Datastream-M'!CB496</f>
        <v>19.7</v>
      </c>
      <c r="CS495">
        <f>'Datastream-M'!CC496</f>
        <v>39.4</v>
      </c>
      <c r="CT495">
        <f>'Datastream-M'!CD496</f>
        <v>8</v>
      </c>
      <c r="CU495">
        <f>'Datastream-M'!CE496</f>
        <v>39759</v>
      </c>
      <c r="CV495">
        <f>'Datastream-M'!CF496</f>
        <v>2406897</v>
      </c>
      <c r="CX495">
        <f>'Datastream-M'!CG496</f>
        <v>96.3</v>
      </c>
      <c r="CY495">
        <f>'Datastream-M'!CH496</f>
        <v>90.7</v>
      </c>
      <c r="CZ495">
        <f>'Datastream-M'!CI496</f>
        <v>108.3</v>
      </c>
      <c r="DA495">
        <f>'Datastream-M'!CJ496</f>
        <v>88.8</v>
      </c>
      <c r="DB495">
        <f>'Datastream-M'!CK496</f>
        <v>-38</v>
      </c>
      <c r="DC495">
        <f>'Datastream-M'!CL496</f>
        <v>-43.6</v>
      </c>
      <c r="DD495">
        <f>'Datastream-M'!CM496</f>
        <v>-26.6</v>
      </c>
      <c r="DE495">
        <f>'Datastream-M'!CN496</f>
        <v>61.5</v>
      </c>
      <c r="DF495">
        <f>'Datastream-M'!CO496</f>
        <v>61.2</v>
      </c>
      <c r="DG495">
        <f>'Datastream-M'!CP496</f>
        <v>93.3</v>
      </c>
      <c r="DH495">
        <f>'Datastream-M'!CQ496</f>
        <v>134.36819457999999</v>
      </c>
      <c r="DI495">
        <f>'Datastream-M'!CR496</f>
        <v>18.829999999999998</v>
      </c>
      <c r="DJ495">
        <f>'Datastream-M'!CV496</f>
        <v>6.58</v>
      </c>
      <c r="DK495">
        <f>'Datastream-M'!CW496</f>
        <v>3.72</v>
      </c>
      <c r="DL495">
        <f>'Datastream-M'!CX496</f>
        <v>120.8</v>
      </c>
      <c r="DM495">
        <f>'Datastream-M'!CY496</f>
        <v>111.8</v>
      </c>
      <c r="DO495">
        <f>'Datastream-M'!DA496</f>
        <v>-21.2</v>
      </c>
      <c r="DP495">
        <f>'Datastream-M'!DB496</f>
        <v>101.5</v>
      </c>
      <c r="DS495">
        <f>'Datastream-M'!DG496</f>
        <v>91.1</v>
      </c>
      <c r="DT495">
        <f>'Datastream-M'!DH496</f>
        <v>65.599999999999994</v>
      </c>
      <c r="DU495">
        <f>'Datastream-M'!DI496</f>
        <v>67.900000000000006</v>
      </c>
      <c r="DV495">
        <f>'Datastream-M'!DJ496</f>
        <v>100.83939426800001</v>
      </c>
      <c r="DW495" s="19">
        <f>'[8]weltindexip-usd'!B375</f>
        <v>2.2417784840180457</v>
      </c>
      <c r="DX495">
        <f>'Datastream-M'!DK496</f>
        <v>68.900000000000006</v>
      </c>
      <c r="DY495">
        <v>0</v>
      </c>
      <c r="DZ495">
        <f>'Datastream-M'!DL496</f>
        <v>80.3</v>
      </c>
      <c r="EA495">
        <f>'Datastream-M'!DM496</f>
        <v>86.4</v>
      </c>
      <c r="EB495">
        <f>'Datastream-M'!DN496</f>
        <v>15.482723</v>
      </c>
      <c r="EF495" s="1">
        <f>'Datastream-M'!DQ496</f>
        <v>83.4</v>
      </c>
    </row>
    <row r="496" spans="1:136">
      <c r="A496" s="3">
        <v>36965</v>
      </c>
      <c r="B496" t="str">
        <f>'Datastream-M'!B497</f>
        <v>#NA</v>
      </c>
      <c r="C496">
        <f>'Datastream-M'!C497</f>
        <v>92</v>
      </c>
      <c r="D496">
        <f>'Datastream-M'!D497</f>
        <v>90.2</v>
      </c>
      <c r="E496">
        <f>'Datastream-M'!E497</f>
        <v>93.9</v>
      </c>
      <c r="F496">
        <f>'Datastream-M'!F497</f>
        <v>77.3</v>
      </c>
      <c r="G496">
        <f>'Datastream-M'!G497</f>
        <v>0.90952299999999997</v>
      </c>
      <c r="H496">
        <f>'Datastream-M'!H497</f>
        <v>569.1</v>
      </c>
      <c r="I496">
        <f>'Datastream-M'!I497</f>
        <v>1304.7</v>
      </c>
      <c r="J496">
        <f>'Datastream-M'!J497</f>
        <v>4.7089999999999996</v>
      </c>
      <c r="K496">
        <f>'Datastream-M'!K497</f>
        <v>4.7</v>
      </c>
      <c r="L496">
        <f>'Datastream-M'!L497</f>
        <v>5830</v>
      </c>
      <c r="M496">
        <f>'Datastream-M'!M497</f>
        <v>356024</v>
      </c>
      <c r="N496">
        <f>'Datastream-M'!N497</f>
        <v>82.1</v>
      </c>
      <c r="O496">
        <f>'Datastream-M'!O497</f>
        <v>3040</v>
      </c>
      <c r="P496">
        <f>'Datastream-M'!P497</f>
        <v>9.3000000000000007</v>
      </c>
      <c r="Q496">
        <f>'Datastream-M'!Q497</f>
        <v>13.3</v>
      </c>
      <c r="R496">
        <f>'Datastream-M'!R497</f>
        <v>10.1</v>
      </c>
      <c r="S496" s="1">
        <f>'[2]Deutschland Monatsdaten'!C496</f>
        <v>-1.2324585976471925E-2</v>
      </c>
      <c r="T496" s="1">
        <v>3.4877108810124726</v>
      </c>
      <c r="U496">
        <f>'Datastream-M'!BL497</f>
        <v>52.36</v>
      </c>
      <c r="V496" s="39">
        <f t="shared" si="24"/>
        <v>58.633818589025758</v>
      </c>
      <c r="W496">
        <f>'Datastream-M'!BM497</f>
        <v>44.37</v>
      </c>
      <c r="X496" s="39">
        <f t="shared" si="25"/>
        <v>47.607296137339048</v>
      </c>
      <c r="Y496">
        <f>'Datastream-M'!W497</f>
        <v>-17.7</v>
      </c>
      <c r="Z496">
        <f>'Datastream-M'!X497</f>
        <v>65.2</v>
      </c>
      <c r="AA496" s="42">
        <f>'Datastream-M'!Y497</f>
        <v>6.3</v>
      </c>
      <c r="AB496">
        <f>'Datastream-M'!Z497</f>
        <v>93.6</v>
      </c>
      <c r="AC496">
        <f>'Datastream-M'!AA497</f>
        <v>92.5</v>
      </c>
      <c r="AD496">
        <f>'Datastream-M'!AB497</f>
        <v>91.6</v>
      </c>
      <c r="AE496">
        <f>'Datastream-M'!AC497</f>
        <v>0.90952299999999997</v>
      </c>
      <c r="AF496">
        <f t="shared" si="26"/>
        <v>89.3</v>
      </c>
      <c r="AG496">
        <f t="shared" si="27"/>
        <v>93.2</v>
      </c>
      <c r="AH496">
        <f>'Datastream-M'!AD497</f>
        <v>84.6</v>
      </c>
      <c r="AI496">
        <f>'Datastream-M'!AE497</f>
        <v>-9.6</v>
      </c>
      <c r="AJ496">
        <f>'Datastream-M'!AF497</f>
        <v>96.232507999999996</v>
      </c>
      <c r="AK496">
        <f>'Datastream-M'!AG497</f>
        <v>25.03</v>
      </c>
      <c r="AL496">
        <f>'Datastream-M'!AH497</f>
        <v>80.900000000000006</v>
      </c>
      <c r="AM496">
        <f>'Datastream-M'!AI497</f>
        <v>65.2</v>
      </c>
      <c r="AN496">
        <f>'Datastream-M'!AJ497</f>
        <v>13.2</v>
      </c>
      <c r="AO496">
        <f>'Datastream-M'!AK497</f>
        <v>15.7</v>
      </c>
      <c r="AP496">
        <f>'Datastream-M'!AL497</f>
        <v>-1.1000000000000001</v>
      </c>
      <c r="AQ496" s="2">
        <f>'Datastream-M'!AM497</f>
        <v>84.770799999999994</v>
      </c>
      <c r="AR496" s="2">
        <f>'Datastream-M'!AN497</f>
        <v>100.5719</v>
      </c>
      <c r="AS496">
        <f>'Datastream-M'!AO497</f>
        <v>16.3</v>
      </c>
      <c r="AT496">
        <f>'Datastream-M'!AP497</f>
        <v>67.099999999999994</v>
      </c>
      <c r="AU496">
        <f>'Datastream-M'!AQ497</f>
        <v>84.3</v>
      </c>
      <c r="AV496" s="19">
        <f>'[5]Deutschland Monatsdaten'!K496</f>
        <v>11.169617854755673</v>
      </c>
      <c r="AW496" s="1">
        <f>'[5]Deutschland Monatsdaten'!J496</f>
        <v>1.0385888471264757</v>
      </c>
      <c r="AX496">
        <f>'Datastream-M'!AR497</f>
        <v>-10.4</v>
      </c>
      <c r="AY496">
        <f>'Datastream-M'!AS497</f>
        <v>-4.9000000000000004</v>
      </c>
      <c r="AZ496">
        <f>'Datastream-M'!AT497</f>
        <v>100.9</v>
      </c>
      <c r="BA496">
        <v>3030696.4</v>
      </c>
      <c r="BB496">
        <v>6962563.2999999998</v>
      </c>
      <c r="BC496">
        <v>9521922.9000000004</v>
      </c>
      <c r="BD496">
        <v>1223279.1000000001</v>
      </c>
      <c r="BE496">
        <f>'Datastream-M'!AU497</f>
        <v>91.96</v>
      </c>
      <c r="BF496">
        <f>'Datastream-M'!AV497</f>
        <v>92.7</v>
      </c>
      <c r="BG496">
        <f>'Datastream-M'!AW497</f>
        <v>109.7</v>
      </c>
      <c r="BH496" s="1">
        <f>'Datastream-M'!AX497</f>
        <v>50.2</v>
      </c>
      <c r="BI496" s="1">
        <f>'Datastream-M'!AY497</f>
        <v>50.5</v>
      </c>
      <c r="BJ496" s="1">
        <f>'Datastream-M'!AZ497</f>
        <v>51.9</v>
      </c>
      <c r="BK496">
        <f>'Datastream-M'!BA497</f>
        <v>47.5</v>
      </c>
      <c r="BL496">
        <f>'Datastream-M'!BB497</f>
        <v>55</v>
      </c>
      <c r="BM496" s="26">
        <f>'Datastream-M'!BC497</f>
        <v>89.4</v>
      </c>
      <c r="BN496" s="26">
        <f>'Datastream-M'!BD497</f>
        <v>106.2</v>
      </c>
      <c r="BO496">
        <f>'Datastream-M'!AV496</f>
        <v>93.2</v>
      </c>
      <c r="BP496" s="38">
        <f t="shared" si="28"/>
        <v>89.3</v>
      </c>
      <c r="BQ496" s="30">
        <f t="shared" si="29"/>
        <v>27.519919782127555</v>
      </c>
      <c r="BR496" s="40">
        <f>'Datastream-M'!BJ497</f>
        <v>90.854299999999995</v>
      </c>
      <c r="BS496" s="32">
        <f>'Datastream-M'!BF497</f>
        <v>68.400000000000006</v>
      </c>
      <c r="BT496">
        <f>'Datastream-M'!BE497</f>
        <v>6.6</v>
      </c>
      <c r="BU496" s="40">
        <f>'Datastream-M'!CS497</f>
        <v>98.4</v>
      </c>
      <c r="BV496" s="40">
        <f>'Datastream-M'!CT497</f>
        <v>87.9</v>
      </c>
      <c r="BW496" s="40">
        <f>'Datastream-M'!CU497</f>
        <v>90.979299999999995</v>
      </c>
      <c r="BX496" s="41">
        <f>'Datastream-M'!BG497</f>
        <v>13.07</v>
      </c>
      <c r="BY496" s="41">
        <f>'Datastream-M'!BH497</f>
        <v>7.39</v>
      </c>
      <c r="BZ496" s="40">
        <f>'Datastream-M'!BI497</f>
        <v>87.9</v>
      </c>
      <c r="CA496">
        <f>'Datastream-M'!BN497</f>
        <v>-5.7</v>
      </c>
      <c r="CB496">
        <f>'Datastream-M'!BO497</f>
        <v>8.3000000000000007</v>
      </c>
      <c r="CC496">
        <f>'Datastream-M'!BP497</f>
        <v>75.8</v>
      </c>
      <c r="CD496">
        <f>'Datastream-M'!BQ497</f>
        <v>89.7</v>
      </c>
      <c r="CE496" s="1">
        <v>0.85713411070759948</v>
      </c>
      <c r="CF496" s="1">
        <v>0.68091789668477765</v>
      </c>
      <c r="CH496">
        <f>'Datastream-M'!BR497</f>
        <v>77.099999999999994</v>
      </c>
      <c r="CI496">
        <f>'Datastream-M'!BS497</f>
        <v>98</v>
      </c>
      <c r="CJ496">
        <f>'Datastream-M'!BT497</f>
        <v>-30.4</v>
      </c>
      <c r="CK496">
        <f>'Datastream-M'!BU497</f>
        <v>-44.3</v>
      </c>
      <c r="CL496">
        <f>'Datastream-M'!BV497</f>
        <v>101.3</v>
      </c>
      <c r="CN496">
        <f>'Datastream-M'!BX497</f>
        <v>-17.100000000000001</v>
      </c>
      <c r="CO496">
        <f>'Datastream-M'!BY497</f>
        <v>-21</v>
      </c>
      <c r="CP496" s="40">
        <f>'Datastream-M'!BZ497</f>
        <v>4.3</v>
      </c>
      <c r="CQ496">
        <f>'Datastream-M'!CA497</f>
        <v>16.8</v>
      </c>
      <c r="CR496">
        <f>'Datastream-M'!CB497</f>
        <v>27</v>
      </c>
      <c r="CS496">
        <f>'Datastream-M'!CC497</f>
        <v>45.7</v>
      </c>
      <c r="CT496">
        <f>'Datastream-M'!CD497</f>
        <v>4.9000000000000004</v>
      </c>
      <c r="CU496">
        <f>'Datastream-M'!CE497</f>
        <v>39750</v>
      </c>
      <c r="CV496">
        <f>'Datastream-M'!CF497</f>
        <v>2425585</v>
      </c>
      <c r="CX496">
        <f>'Datastream-M'!CG497</f>
        <v>95.2</v>
      </c>
      <c r="CY496">
        <f>'Datastream-M'!CH497</f>
        <v>90.7</v>
      </c>
      <c r="CZ496">
        <f>'Datastream-M'!CI497</f>
        <v>95.3</v>
      </c>
      <c r="DA496">
        <f>'Datastream-M'!CJ497</f>
        <v>97.5</v>
      </c>
      <c r="DB496">
        <f>'Datastream-M'!CK497</f>
        <v>-40.700000000000003</v>
      </c>
      <c r="DC496">
        <f>'Datastream-M'!CL497</f>
        <v>-47.8</v>
      </c>
      <c r="DD496">
        <f>'Datastream-M'!CM497</f>
        <v>-30.4</v>
      </c>
      <c r="DE496">
        <f>'Datastream-M'!CN497</f>
        <v>61.9</v>
      </c>
      <c r="DF496">
        <f>'Datastream-M'!CO497</f>
        <v>61</v>
      </c>
      <c r="DG496">
        <f>'Datastream-M'!CP497</f>
        <v>91.1</v>
      </c>
      <c r="DH496">
        <f>'Datastream-M'!CQ497</f>
        <v>180.830444336</v>
      </c>
      <c r="DI496">
        <f>'Datastream-M'!CR497</f>
        <v>22.69</v>
      </c>
      <c r="DJ496">
        <f>'Datastream-M'!CV497</f>
        <v>6.63</v>
      </c>
      <c r="DK496">
        <f>'Datastream-M'!CW497</f>
        <v>3.59</v>
      </c>
      <c r="DL496">
        <f>'Datastream-M'!CX497</f>
        <v>119.6</v>
      </c>
      <c r="DM496">
        <f>'Datastream-M'!CY497</f>
        <v>111.8</v>
      </c>
      <c r="DO496">
        <f>'Datastream-M'!DA497</f>
        <v>-21.4</v>
      </c>
      <c r="DP496">
        <f>'Datastream-M'!DB497</f>
        <v>101.1</v>
      </c>
      <c r="DS496">
        <f>'Datastream-M'!DG497</f>
        <v>92.6</v>
      </c>
      <c r="DT496">
        <f>'Datastream-M'!DH497</f>
        <v>63.3</v>
      </c>
      <c r="DU496">
        <f>'Datastream-M'!DI497</f>
        <v>68.599999999999994</v>
      </c>
      <c r="DV496">
        <f>'Datastream-M'!DJ497</f>
        <v>113.615647555</v>
      </c>
      <c r="DW496" s="19">
        <f>'[8]weltindexip-usd'!B376</f>
        <v>2.2292394181550019</v>
      </c>
      <c r="DX496">
        <f>'Datastream-M'!DK497</f>
        <v>68.8</v>
      </c>
      <c r="DY496">
        <v>0</v>
      </c>
      <c r="DZ496">
        <f>'Datastream-M'!DL497</f>
        <v>79.900000000000006</v>
      </c>
      <c r="EA496">
        <f>'Datastream-M'!DM497</f>
        <v>85.9</v>
      </c>
      <c r="EB496">
        <f>'Datastream-M'!DN497</f>
        <v>14.412386</v>
      </c>
      <c r="EF496" s="1">
        <f>'Datastream-M'!DQ497</f>
        <v>82</v>
      </c>
    </row>
    <row r="497" spans="1:136">
      <c r="A497" s="3">
        <v>36996</v>
      </c>
      <c r="B497" t="str">
        <f>'Datastream-M'!B498</f>
        <v>#NA</v>
      </c>
      <c r="C497">
        <f>'Datastream-M'!C498</f>
        <v>91.1</v>
      </c>
      <c r="D497">
        <f>'Datastream-M'!D498</f>
        <v>89.2</v>
      </c>
      <c r="E497">
        <f>'Datastream-M'!E498</f>
        <v>93</v>
      </c>
      <c r="F497">
        <f>'Datastream-M'!F498</f>
        <v>74.599999999999994</v>
      </c>
      <c r="G497">
        <f>'Datastream-M'!G498</f>
        <v>0.89200000000000002</v>
      </c>
      <c r="H497">
        <f>'Datastream-M'!H498</f>
        <v>578.6</v>
      </c>
      <c r="I497">
        <f>'Datastream-M'!I498</f>
        <v>1311.8</v>
      </c>
      <c r="J497">
        <f>'Datastream-M'!J498</f>
        <v>4.6820000000000004</v>
      </c>
      <c r="K497">
        <f>'Datastream-M'!K498</f>
        <v>4.8</v>
      </c>
      <c r="L497">
        <f>'Datastream-M'!L498</f>
        <v>6264.5</v>
      </c>
      <c r="M497">
        <f>'Datastream-M'!M498</f>
        <v>295013</v>
      </c>
      <c r="N497">
        <f>'Datastream-M'!N498</f>
        <v>80.5</v>
      </c>
      <c r="O497">
        <f>'Datastream-M'!O498</f>
        <v>2628</v>
      </c>
      <c r="P497">
        <f>'Datastream-M'!P498</f>
        <v>9.3000000000000007</v>
      </c>
      <c r="Q497">
        <f>'Datastream-M'!Q498</f>
        <v>9.3000000000000007</v>
      </c>
      <c r="R497">
        <f>'Datastream-M'!R498</f>
        <v>14.8</v>
      </c>
      <c r="S497" s="1">
        <f>'[2]Deutschland Monatsdaten'!C497</f>
        <v>-6.4326569092837446E-2</v>
      </c>
      <c r="T497" s="1">
        <v>3.4687102049984193</v>
      </c>
      <c r="U497">
        <f>'Datastream-M'!BL498</f>
        <v>53.94</v>
      </c>
      <c r="V497" s="39">
        <f t="shared" ref="V497:V560" si="30">U497/BP497*100</f>
        <v>60.335570469798647</v>
      </c>
      <c r="W497">
        <f>'Datastream-M'!BM498</f>
        <v>47.35</v>
      </c>
      <c r="X497" s="39">
        <f t="shared" ref="X497:X560" si="31">W497/BO497*100</f>
        <v>51.07874865156419</v>
      </c>
      <c r="Y497">
        <f>'Datastream-M'!W498</f>
        <v>-22.3</v>
      </c>
      <c r="Z497">
        <f>'Datastream-M'!X498</f>
        <v>63.1</v>
      </c>
      <c r="AA497" s="42">
        <f>'Datastream-M'!Y498</f>
        <v>3.2</v>
      </c>
      <c r="AB497">
        <f>'Datastream-M'!Z498</f>
        <v>93.2</v>
      </c>
      <c r="AC497">
        <f>'Datastream-M'!AA498</f>
        <v>91.9</v>
      </c>
      <c r="AD497">
        <f>'Datastream-M'!AB498</f>
        <v>91.1</v>
      </c>
      <c r="AE497">
        <f>'Datastream-M'!AC498</f>
        <v>0.89200000000000002</v>
      </c>
      <c r="AF497">
        <f t="shared" si="26"/>
        <v>89.4</v>
      </c>
      <c r="AG497">
        <f t="shared" si="27"/>
        <v>92.699999999999989</v>
      </c>
      <c r="AH497">
        <f>'Datastream-M'!AD498</f>
        <v>83.2</v>
      </c>
      <c r="AI497">
        <f>'Datastream-M'!AE498</f>
        <v>-15.5</v>
      </c>
      <c r="AJ497">
        <f>'Datastream-M'!AF498</f>
        <v>95.931477999999998</v>
      </c>
      <c r="AK497">
        <f>'Datastream-M'!AG498</f>
        <v>26.02</v>
      </c>
      <c r="AL497">
        <f>'Datastream-M'!AH498</f>
        <v>81.2</v>
      </c>
      <c r="AM497">
        <f>'Datastream-M'!AI498</f>
        <v>63.1</v>
      </c>
      <c r="AN497">
        <f>'Datastream-M'!AJ498</f>
        <v>10.3</v>
      </c>
      <c r="AO497">
        <f>'Datastream-M'!AK498</f>
        <v>17.2</v>
      </c>
      <c r="AP497">
        <f>'Datastream-M'!AL498</f>
        <v>-12.1</v>
      </c>
      <c r="AQ497" s="2">
        <f>'Datastream-M'!AM498</f>
        <v>84.437200000000004</v>
      </c>
      <c r="AR497" s="2">
        <f>'Datastream-M'!AN498</f>
        <v>100.0767</v>
      </c>
      <c r="AS497">
        <f>'Datastream-M'!AO498</f>
        <v>19.100000000000001</v>
      </c>
      <c r="AT497">
        <f>'Datastream-M'!AP498</f>
        <v>87.1</v>
      </c>
      <c r="AU497">
        <f>'Datastream-M'!AQ498</f>
        <v>82.6</v>
      </c>
      <c r="AV497" s="19">
        <f>'[5]Deutschland Monatsdaten'!K497</f>
        <v>11.230852722917652</v>
      </c>
      <c r="AW497" s="1">
        <f>'[5]Deutschland Monatsdaten'!J497</f>
        <v>0.86010592678072217</v>
      </c>
      <c r="AX497">
        <f>'Datastream-M'!AR498</f>
        <v>-4.5</v>
      </c>
      <c r="AY497">
        <f>'Datastream-M'!AS498</f>
        <v>-4.7</v>
      </c>
      <c r="AZ497">
        <f>'Datastream-M'!AT498</f>
        <v>101.7</v>
      </c>
      <c r="BA497">
        <v>2560634.1</v>
      </c>
      <c r="BB497">
        <v>7492611.7000000002</v>
      </c>
      <c r="BC497">
        <v>9947394.3000000007</v>
      </c>
      <c r="BD497">
        <v>676646.23</v>
      </c>
      <c r="BE497">
        <f>'Datastream-M'!AU498</f>
        <v>91.7</v>
      </c>
      <c r="BF497">
        <f>'Datastream-M'!AV498</f>
        <v>93.1</v>
      </c>
      <c r="BG497">
        <f>'Datastream-M'!AW498</f>
        <v>111.3</v>
      </c>
      <c r="BH497" s="1">
        <f>'Datastream-M'!AX498</f>
        <v>51.3</v>
      </c>
      <c r="BI497" s="1">
        <f>'Datastream-M'!AY498</f>
        <v>51.3</v>
      </c>
      <c r="BJ497" s="1">
        <f>'Datastream-M'!AZ498</f>
        <v>51</v>
      </c>
      <c r="BK497">
        <f>'Datastream-M'!BA498</f>
        <v>46.5</v>
      </c>
      <c r="BL497">
        <f>'Datastream-M'!BB498</f>
        <v>54.2</v>
      </c>
      <c r="BM497" s="26">
        <f>'Datastream-M'!BC498</f>
        <v>89.5</v>
      </c>
      <c r="BN497" s="26">
        <f>'Datastream-M'!BD498</f>
        <v>105.8</v>
      </c>
      <c r="BO497">
        <f>'Datastream-M'!AV497</f>
        <v>92.7</v>
      </c>
      <c r="BP497" s="38">
        <f t="shared" si="28"/>
        <v>89.4</v>
      </c>
      <c r="BQ497" s="30">
        <f t="shared" si="29"/>
        <v>29.170403587443946</v>
      </c>
      <c r="BR497" s="40">
        <f>'Datastream-M'!BJ498</f>
        <v>90.423000000000002</v>
      </c>
      <c r="BS497" s="32">
        <f>'Datastream-M'!BF498</f>
        <v>67.7</v>
      </c>
      <c r="BT497">
        <f>'Datastream-M'!BE498</f>
        <v>-3.6</v>
      </c>
      <c r="BU497" s="40">
        <f>'Datastream-M'!CS498</f>
        <v>98.4</v>
      </c>
      <c r="BV497" s="40">
        <f>'Datastream-M'!CT498</f>
        <v>87</v>
      </c>
      <c r="BW497" s="40">
        <f>'Datastream-M'!CU498</f>
        <v>90.557699999999997</v>
      </c>
      <c r="BX497" s="41">
        <f>'Datastream-M'!BG498</f>
        <v>13.7</v>
      </c>
      <c r="BY497" s="41">
        <f>'Datastream-M'!BH498</f>
        <v>9.5</v>
      </c>
      <c r="BZ497" s="40">
        <f>'Datastream-M'!BI498</f>
        <v>87</v>
      </c>
      <c r="CA497">
        <f>'Datastream-M'!BN498</f>
        <v>-10.199999999999999</v>
      </c>
      <c r="CB497">
        <f>'Datastream-M'!BO498</f>
        <v>4.5999999999999996</v>
      </c>
      <c r="CC497">
        <f>'Datastream-M'!BP498</f>
        <v>74.5</v>
      </c>
      <c r="CD497">
        <f>'Datastream-M'!BQ498</f>
        <v>88.3</v>
      </c>
      <c r="CE497" s="1">
        <v>-0.10700446297482684</v>
      </c>
      <c r="CF497" s="1">
        <v>4.677698750444146E-2</v>
      </c>
      <c r="CH497">
        <f>'Datastream-M'!BR498</f>
        <v>75.3</v>
      </c>
      <c r="CI497">
        <f>'Datastream-M'!BS498</f>
        <v>97.3</v>
      </c>
      <c r="CJ497">
        <f>'Datastream-M'!BT498</f>
        <v>-31.5</v>
      </c>
      <c r="CK497">
        <f>'Datastream-M'!BU498</f>
        <v>-42.1</v>
      </c>
      <c r="CL497">
        <f>'Datastream-M'!BV498</f>
        <v>100.7</v>
      </c>
      <c r="CN497">
        <f>'Datastream-M'!BX498</f>
        <v>-19.600000000000001</v>
      </c>
      <c r="CO497">
        <f>'Datastream-M'!BY498</f>
        <v>-20.399999999999999</v>
      </c>
      <c r="CP497" s="40">
        <f>'Datastream-M'!BZ498</f>
        <v>1.1000000000000001</v>
      </c>
      <c r="CQ497">
        <f>'Datastream-M'!CA498</f>
        <v>16.600000000000001</v>
      </c>
      <c r="CR497">
        <f>'Datastream-M'!CB498</f>
        <v>19.399999999999999</v>
      </c>
      <c r="CS497">
        <f>'Datastream-M'!CC498</f>
        <v>41.9</v>
      </c>
      <c r="CT497">
        <f>'Datastream-M'!CD498</f>
        <v>21.5</v>
      </c>
      <c r="CU497">
        <f>'Datastream-M'!CE498</f>
        <v>39768</v>
      </c>
      <c r="CV497">
        <f>'Datastream-M'!CF498</f>
        <v>2430772</v>
      </c>
      <c r="CX497">
        <f>'Datastream-M'!CG498</f>
        <v>97.7</v>
      </c>
      <c r="CY497">
        <f>'Datastream-M'!CH498</f>
        <v>90.6</v>
      </c>
      <c r="CZ497">
        <f>'Datastream-M'!CI498</f>
        <v>99.3</v>
      </c>
      <c r="DA497">
        <f>'Datastream-M'!CJ498</f>
        <v>100.1</v>
      </c>
      <c r="DB497">
        <f>'Datastream-M'!CK498</f>
        <v>-43</v>
      </c>
      <c r="DC497">
        <f>'Datastream-M'!CL498</f>
        <v>-44.7</v>
      </c>
      <c r="DD497">
        <f>'Datastream-M'!CM498</f>
        <v>-31.5</v>
      </c>
      <c r="DE497">
        <f>'Datastream-M'!CN498</f>
        <v>61</v>
      </c>
      <c r="DF497">
        <f>'Datastream-M'!CO498</f>
        <v>60.1</v>
      </c>
      <c r="DG497">
        <f>'Datastream-M'!CP498</f>
        <v>90</v>
      </c>
      <c r="DH497">
        <f>'Datastream-M'!CQ498</f>
        <v>92.082717896000005</v>
      </c>
      <c r="DI497">
        <f>'Datastream-M'!CR498</f>
        <v>28.78</v>
      </c>
      <c r="DJ497">
        <f>'Datastream-M'!CV498</f>
        <v>6.62</v>
      </c>
      <c r="DK497">
        <f>'Datastream-M'!CW498</f>
        <v>3.65</v>
      </c>
      <c r="DL497">
        <f>'Datastream-M'!CX498</f>
        <v>122.8</v>
      </c>
      <c r="DM497">
        <f>'Datastream-M'!CY498</f>
        <v>111.8</v>
      </c>
      <c r="DO497">
        <f>'Datastream-M'!DA498</f>
        <v>-22.9</v>
      </c>
      <c r="DP497">
        <f>'Datastream-M'!DB498</f>
        <v>104.1</v>
      </c>
      <c r="DS497">
        <f>'Datastream-M'!DG498</f>
        <v>89.2</v>
      </c>
      <c r="DT497">
        <f>'Datastream-M'!DH498</f>
        <v>60.5</v>
      </c>
      <c r="DU497">
        <f>'Datastream-M'!DI498</f>
        <v>66.400000000000006</v>
      </c>
      <c r="DV497">
        <f>'Datastream-M'!DJ498</f>
        <v>110.316952126</v>
      </c>
      <c r="DW497" s="19">
        <f>'[8]weltindexip-usd'!B377</f>
        <v>2.2140156332504923</v>
      </c>
      <c r="DX497">
        <f>'Datastream-M'!DK498</f>
        <v>68.3</v>
      </c>
      <c r="DY497">
        <v>0</v>
      </c>
      <c r="DZ497">
        <f>'Datastream-M'!DL498</f>
        <v>79.400000000000006</v>
      </c>
      <c r="EA497">
        <f>'Datastream-M'!DM498</f>
        <v>84.7</v>
      </c>
      <c r="EB497">
        <f>'Datastream-M'!DN498</f>
        <v>13.737590000000001</v>
      </c>
      <c r="EF497" s="1">
        <f>'Datastream-M'!DQ498</f>
        <v>80.599999999999994</v>
      </c>
    </row>
    <row r="498" spans="1:136">
      <c r="A498" s="3">
        <v>37026</v>
      </c>
      <c r="B498" t="str">
        <f>'Datastream-M'!B499</f>
        <v>#NA</v>
      </c>
      <c r="C498">
        <f>'Datastream-M'!C499</f>
        <v>88.8</v>
      </c>
      <c r="D498">
        <f>'Datastream-M'!D499</f>
        <v>86.5</v>
      </c>
      <c r="E498">
        <f>'Datastream-M'!E499</f>
        <v>91.2</v>
      </c>
      <c r="F498">
        <f>'Datastream-M'!F499</f>
        <v>77.099999999999994</v>
      </c>
      <c r="G498">
        <f>'Datastream-M'!G499</f>
        <v>0.87416400000000005</v>
      </c>
      <c r="H498">
        <f>'Datastream-M'!H499</f>
        <v>581.20000000000005</v>
      </c>
      <c r="I498">
        <f>'Datastream-M'!I499</f>
        <v>1314.7</v>
      </c>
      <c r="J498">
        <f>'Datastream-M'!J499</f>
        <v>4.6369999999999996</v>
      </c>
      <c r="K498">
        <f>'Datastream-M'!K499</f>
        <v>5.0999999999999996</v>
      </c>
      <c r="L498">
        <f>'Datastream-M'!L499</f>
        <v>6123.3</v>
      </c>
      <c r="M498">
        <f>'Datastream-M'!M499</f>
        <v>330325</v>
      </c>
      <c r="N498">
        <f>'Datastream-M'!N499</f>
        <v>81.400000000000006</v>
      </c>
      <c r="O498">
        <f>'Datastream-M'!O499</f>
        <v>2731</v>
      </c>
      <c r="P498">
        <f>'Datastream-M'!P499</f>
        <v>9.1999999999999993</v>
      </c>
      <c r="Q498">
        <f>'Datastream-M'!Q499</f>
        <v>8.3000000000000007</v>
      </c>
      <c r="R498">
        <f>'Datastream-M'!R499</f>
        <v>17.899999999999999</v>
      </c>
      <c r="S498" s="1">
        <f>'[2]Deutschland Monatsdaten'!C498</f>
        <v>-9.226443532170138E-2</v>
      </c>
      <c r="T498" s="1">
        <v>3.4777584908696744</v>
      </c>
      <c r="U498">
        <f>'Datastream-M'!BL499</f>
        <v>52.99</v>
      </c>
      <c r="V498" s="39">
        <f t="shared" si="30"/>
        <v>59.206703910614522</v>
      </c>
      <c r="W498">
        <f>'Datastream-M'!BM499</f>
        <v>45.1</v>
      </c>
      <c r="X498" s="39">
        <f t="shared" si="31"/>
        <v>48.442534908700324</v>
      </c>
      <c r="Y498">
        <f>'Datastream-M'!W499</f>
        <v>-22</v>
      </c>
      <c r="Z498">
        <f>'Datastream-M'!X499</f>
        <v>67.400000000000006</v>
      </c>
      <c r="AA498" s="42">
        <f>'Datastream-M'!Y499</f>
        <v>0.7</v>
      </c>
      <c r="AB498">
        <f>'Datastream-M'!Z499</f>
        <v>92.4</v>
      </c>
      <c r="AC498">
        <f>'Datastream-M'!AA499</f>
        <v>91</v>
      </c>
      <c r="AD498">
        <f>'Datastream-M'!AB499</f>
        <v>90</v>
      </c>
      <c r="AE498">
        <f>'Datastream-M'!AC499</f>
        <v>0.87416400000000005</v>
      </c>
      <c r="AF498">
        <f t="shared" si="26"/>
        <v>89.500000000000014</v>
      </c>
      <c r="AG498">
        <f t="shared" si="27"/>
        <v>93.1</v>
      </c>
      <c r="AH498">
        <f>'Datastream-M'!AD499</f>
        <v>84.5</v>
      </c>
      <c r="AI498">
        <f>'Datastream-M'!AE499</f>
        <v>-16.8</v>
      </c>
      <c r="AJ498">
        <f>'Datastream-M'!AF499</f>
        <v>95.329087000000001</v>
      </c>
      <c r="AK498">
        <f>'Datastream-M'!AG499</f>
        <v>28.44</v>
      </c>
      <c r="AL498">
        <f>'Datastream-M'!AH499</f>
        <v>81.7</v>
      </c>
      <c r="AM498">
        <f>'Datastream-M'!AI499</f>
        <v>67.400000000000006</v>
      </c>
      <c r="AN498">
        <f>'Datastream-M'!AJ499</f>
        <v>11.9</v>
      </c>
      <c r="AO498">
        <f>'Datastream-M'!AK499</f>
        <v>22.3</v>
      </c>
      <c r="AP498">
        <f>'Datastream-M'!AL499</f>
        <v>-1.7</v>
      </c>
      <c r="AQ498" s="2">
        <f>'Datastream-M'!AM499</f>
        <v>84.108999999999995</v>
      </c>
      <c r="AR498" s="2">
        <f>'Datastream-M'!AN499</f>
        <v>99.591200000000001</v>
      </c>
      <c r="AS498">
        <f>'Datastream-M'!AO499</f>
        <v>15.4</v>
      </c>
      <c r="AT498">
        <f>'Datastream-M'!AP499</f>
        <v>98</v>
      </c>
      <c r="AU498">
        <f>'Datastream-M'!AQ499</f>
        <v>81.3</v>
      </c>
      <c r="AV498" s="19">
        <f>'[5]Deutschland Monatsdaten'!K498</f>
        <v>11.290250379852209</v>
      </c>
      <c r="AW498" s="1">
        <f>'[5]Deutschland Monatsdaten'!J498</f>
        <v>0.77843292949305476</v>
      </c>
      <c r="AX498">
        <f>'Datastream-M'!AR499</f>
        <v>-4.3</v>
      </c>
      <c r="AY498">
        <f>'Datastream-M'!AS499</f>
        <v>-7</v>
      </c>
      <c r="AZ498">
        <f>'Datastream-M'!AT499</f>
        <v>100.2</v>
      </c>
      <c r="BA498">
        <v>3322250.9</v>
      </c>
      <c r="BB498">
        <v>9455927.0999999996</v>
      </c>
      <c r="BC498">
        <v>10319942</v>
      </c>
      <c r="BD498">
        <v>663769.86</v>
      </c>
      <c r="BE498">
        <f>'Datastream-M'!AU499</f>
        <v>90.69</v>
      </c>
      <c r="BF498">
        <f>'Datastream-M'!AV499</f>
        <v>93.8</v>
      </c>
      <c r="BG498">
        <f>'Datastream-M'!AW499</f>
        <v>111.2</v>
      </c>
      <c r="BH498" s="1">
        <f>'Datastream-M'!AX499</f>
        <v>54</v>
      </c>
      <c r="BI498" s="1">
        <f>'Datastream-M'!AY499</f>
        <v>53.6</v>
      </c>
      <c r="BJ498" s="1">
        <f>'Datastream-M'!AZ499</f>
        <v>51.5</v>
      </c>
      <c r="BK498">
        <f>'Datastream-M'!BA499</f>
        <v>47.1</v>
      </c>
      <c r="BL498">
        <f>'Datastream-M'!BB499</f>
        <v>54.5</v>
      </c>
      <c r="BM498" s="26">
        <f>'Datastream-M'!BC499</f>
        <v>89.7</v>
      </c>
      <c r="BN498" s="26">
        <f>'Datastream-M'!BD499</f>
        <v>109.9</v>
      </c>
      <c r="BO498">
        <f>'Datastream-M'!AV498</f>
        <v>93.1</v>
      </c>
      <c r="BP498" s="38">
        <f t="shared" si="28"/>
        <v>89.5</v>
      </c>
      <c r="BQ498" s="30">
        <f t="shared" si="29"/>
        <v>32.533940999629358</v>
      </c>
      <c r="BR498" s="40">
        <f>'Datastream-M'!BJ499</f>
        <v>88.734300000000005</v>
      </c>
      <c r="BS498" s="32">
        <f>'Datastream-M'!BF499</f>
        <v>67.3</v>
      </c>
      <c r="BT498">
        <f>'Datastream-M'!BE499</f>
        <v>-3.4</v>
      </c>
      <c r="BU498" s="40">
        <f>'Datastream-M'!CS499</f>
        <v>98.3</v>
      </c>
      <c r="BV498" s="40">
        <f>'Datastream-M'!CT499</f>
        <v>85.6</v>
      </c>
      <c r="BW498" s="40">
        <f>'Datastream-M'!CU499</f>
        <v>88.885499999999993</v>
      </c>
      <c r="BX498" s="41">
        <f>'Datastream-M'!BG499</f>
        <v>11.27</v>
      </c>
      <c r="BY498" s="41">
        <f>'Datastream-M'!BH499</f>
        <v>7</v>
      </c>
      <c r="BZ498" s="40">
        <f>'Datastream-M'!BI499</f>
        <v>91.5</v>
      </c>
      <c r="CA498">
        <f>'Datastream-M'!BN499</f>
        <v>-23.2</v>
      </c>
      <c r="CB498">
        <f>'Datastream-M'!BO499</f>
        <v>-4.4000000000000004</v>
      </c>
      <c r="CC498">
        <f>'Datastream-M'!BP499</f>
        <v>75</v>
      </c>
      <c r="CD498">
        <f>'Datastream-M'!BQ499</f>
        <v>90</v>
      </c>
      <c r="CE498" s="1">
        <v>-0.34710034408839102</v>
      </c>
      <c r="CF498" s="1">
        <v>0.17138079160693731</v>
      </c>
      <c r="CH498">
        <f>'Datastream-M'!BR499</f>
        <v>75.900000000000006</v>
      </c>
      <c r="CI498">
        <f>'Datastream-M'!BS499</f>
        <v>97.3</v>
      </c>
      <c r="CJ498">
        <f>'Datastream-M'!BT499</f>
        <v>-36</v>
      </c>
      <c r="CK498">
        <f>'Datastream-M'!BU499</f>
        <v>-37</v>
      </c>
      <c r="CL498">
        <f>'Datastream-M'!BV499</f>
        <v>102.1</v>
      </c>
      <c r="CN498">
        <f>'Datastream-M'!BX499</f>
        <v>-26.3</v>
      </c>
      <c r="CO498">
        <f>'Datastream-M'!BY499</f>
        <v>-28.4</v>
      </c>
      <c r="CP498" s="40">
        <f>'Datastream-M'!BZ499</f>
        <v>-2.4</v>
      </c>
      <c r="CQ498">
        <f>'Datastream-M'!CA499</f>
        <v>16.399999999999999</v>
      </c>
      <c r="CR498">
        <f>'Datastream-M'!CB499</f>
        <v>10.4</v>
      </c>
      <c r="CS498">
        <f>'Datastream-M'!CC499</f>
        <v>35.9</v>
      </c>
      <c r="CT498">
        <f>'Datastream-M'!CD499</f>
        <v>13.3</v>
      </c>
      <c r="CU498">
        <f>'Datastream-M'!CE499</f>
        <v>39766</v>
      </c>
      <c r="CV498">
        <f>'Datastream-M'!CF499</f>
        <v>2434851</v>
      </c>
      <c r="CX498">
        <f>'Datastream-M'!CG499</f>
        <v>99.8</v>
      </c>
      <c r="CY498">
        <f>'Datastream-M'!CH499</f>
        <v>91.5</v>
      </c>
      <c r="CZ498">
        <f>'Datastream-M'!CI499</f>
        <v>104.8</v>
      </c>
      <c r="DA498">
        <f>'Datastream-M'!CJ499</f>
        <v>99.9</v>
      </c>
      <c r="DB498">
        <f>'Datastream-M'!CK499</f>
        <v>-45.6</v>
      </c>
      <c r="DC498">
        <f>'Datastream-M'!CL499</f>
        <v>-47.4</v>
      </c>
      <c r="DD498">
        <f>'Datastream-M'!CM499</f>
        <v>-36</v>
      </c>
      <c r="DE498">
        <f>'Datastream-M'!CN499</f>
        <v>61</v>
      </c>
      <c r="DF498">
        <f>'Datastream-M'!CO499</f>
        <v>60</v>
      </c>
      <c r="DG498">
        <f>'Datastream-M'!CP499</f>
        <v>88</v>
      </c>
      <c r="DH498">
        <f>'Datastream-M'!CQ499</f>
        <v>73.977577209000003</v>
      </c>
      <c r="DI498">
        <f>'Datastream-M'!CR499</f>
        <v>20.65</v>
      </c>
      <c r="DJ498">
        <f>'Datastream-M'!CV499</f>
        <v>6.62</v>
      </c>
      <c r="DK498">
        <f>'Datastream-M'!CW499</f>
        <v>3.79</v>
      </c>
      <c r="DL498">
        <f>'Datastream-M'!CX499</f>
        <v>125.7</v>
      </c>
      <c r="DM498">
        <f>'Datastream-M'!CY499</f>
        <v>113</v>
      </c>
      <c r="DO498">
        <f>'Datastream-M'!DA499</f>
        <v>-25.1</v>
      </c>
      <c r="DP498">
        <f>'Datastream-M'!DB499</f>
        <v>102.8</v>
      </c>
      <c r="DS498">
        <f>'Datastream-M'!DG499</f>
        <v>87.6</v>
      </c>
      <c r="DT498">
        <f>'Datastream-M'!DH499</f>
        <v>64.400000000000006</v>
      </c>
      <c r="DU498">
        <f>'Datastream-M'!DI499</f>
        <v>66.099999999999994</v>
      </c>
      <c r="DV498">
        <f>'Datastream-M'!DJ499</f>
        <v>85.222448256000007</v>
      </c>
      <c r="DW498" s="19">
        <f>'[8]weltindexip-usd'!B378</f>
        <v>2.2093033069133536</v>
      </c>
      <c r="DX498">
        <f>'Datastream-M'!DK499</f>
        <v>67.7</v>
      </c>
      <c r="DY498">
        <v>0</v>
      </c>
      <c r="DZ498">
        <f>'Datastream-M'!DL499</f>
        <v>79.2</v>
      </c>
      <c r="EA498">
        <f>'Datastream-M'!DM499</f>
        <v>85.3</v>
      </c>
      <c r="EB498">
        <f>'Datastream-M'!DN499</f>
        <v>12.708022</v>
      </c>
      <c r="EF498" s="1">
        <f>'Datastream-M'!DQ499</f>
        <v>81.5</v>
      </c>
    </row>
    <row r="499" spans="1:136">
      <c r="A499" s="3">
        <v>37057</v>
      </c>
      <c r="B499" t="str">
        <f>'Datastream-M'!B500</f>
        <v>#NA</v>
      </c>
      <c r="C499">
        <f>'Datastream-M'!C500</f>
        <v>87.8</v>
      </c>
      <c r="D499">
        <f>'Datastream-M'!D500</f>
        <v>85.9</v>
      </c>
      <c r="E499">
        <f>'Datastream-M'!E500</f>
        <v>89.8</v>
      </c>
      <c r="F499">
        <f>'Datastream-M'!F500</f>
        <v>77.3</v>
      </c>
      <c r="G499">
        <f>'Datastream-M'!G500</f>
        <v>0.85316700000000001</v>
      </c>
      <c r="H499">
        <f>'Datastream-M'!H500</f>
        <v>587.20000000000005</v>
      </c>
      <c r="I499">
        <f>'Datastream-M'!I500</f>
        <v>1327.5</v>
      </c>
      <c r="J499">
        <f>'Datastream-M'!J500</f>
        <v>4.4539999999999997</v>
      </c>
      <c r="K499">
        <f>'Datastream-M'!K500</f>
        <v>5</v>
      </c>
      <c r="L499">
        <f>'Datastream-M'!L500</f>
        <v>6058.4</v>
      </c>
      <c r="M499">
        <f>'Datastream-M'!M500</f>
        <v>302643</v>
      </c>
      <c r="N499">
        <f>'Datastream-M'!N500</f>
        <v>81.8</v>
      </c>
      <c r="O499">
        <f>'Datastream-M'!O500</f>
        <v>2665</v>
      </c>
      <c r="P499">
        <f>'Datastream-M'!P500</f>
        <v>9.3000000000000007</v>
      </c>
      <c r="Q499">
        <f>'Datastream-M'!Q500</f>
        <v>6.8</v>
      </c>
      <c r="R499">
        <f>'Datastream-M'!R500</f>
        <v>19.2</v>
      </c>
      <c r="S499" s="1">
        <f>'[2]Deutschland Monatsdaten'!C499</f>
        <v>-0.17275338500418153</v>
      </c>
      <c r="T499" s="1">
        <v>3.4582458912293688</v>
      </c>
      <c r="U499">
        <f>'Datastream-M'!BL500</f>
        <v>54.05</v>
      </c>
      <c r="V499" s="39">
        <f t="shared" si="30"/>
        <v>60.256410256410255</v>
      </c>
      <c r="W499">
        <f>'Datastream-M'!BM500</f>
        <v>46.69</v>
      </c>
      <c r="X499" s="39">
        <f t="shared" si="31"/>
        <v>49.776119402985074</v>
      </c>
      <c r="Y499">
        <f>'Datastream-M'!W500</f>
        <v>-26.8</v>
      </c>
      <c r="Z499">
        <f>'Datastream-M'!X500</f>
        <v>68.3</v>
      </c>
      <c r="AA499" s="42">
        <f>'Datastream-M'!Y500</f>
        <v>-1.1000000000000001</v>
      </c>
      <c r="AB499">
        <f>'Datastream-M'!Z500</f>
        <v>91.9</v>
      </c>
      <c r="AC499">
        <f>'Datastream-M'!AA500</f>
        <v>90.1</v>
      </c>
      <c r="AD499">
        <f>'Datastream-M'!AB500</f>
        <v>89.1</v>
      </c>
      <c r="AE499">
        <f>'Datastream-M'!AC500</f>
        <v>0.85316700000000001</v>
      </c>
      <c r="AF499">
        <f t="shared" si="26"/>
        <v>89.7</v>
      </c>
      <c r="AG499">
        <f t="shared" si="27"/>
        <v>93.8</v>
      </c>
      <c r="AH499">
        <f>'Datastream-M'!AD500</f>
        <v>84.4</v>
      </c>
      <c r="AI499">
        <f>'Datastream-M'!AE500</f>
        <v>-20.2</v>
      </c>
      <c r="AJ499">
        <f>'Datastream-M'!AF500</f>
        <v>95.329087000000001</v>
      </c>
      <c r="AK499">
        <f>'Datastream-M'!AG500</f>
        <v>28</v>
      </c>
      <c r="AL499">
        <f>'Datastream-M'!AH500</f>
        <v>81.8</v>
      </c>
      <c r="AM499">
        <f>'Datastream-M'!AI500</f>
        <v>68.3</v>
      </c>
      <c r="AN499">
        <f>'Datastream-M'!AJ500</f>
        <v>10</v>
      </c>
      <c r="AO499">
        <f>'Datastream-M'!AK500</f>
        <v>25</v>
      </c>
      <c r="AP499">
        <f>'Datastream-M'!AL500</f>
        <v>-13.4</v>
      </c>
      <c r="AQ499" s="2">
        <f>'Datastream-M'!AM500</f>
        <v>83.801900000000003</v>
      </c>
      <c r="AR499" s="2">
        <f>'Datastream-M'!AN500</f>
        <v>99.133700000000005</v>
      </c>
      <c r="AS499">
        <f>'Datastream-M'!AO500</f>
        <v>15.6</v>
      </c>
      <c r="AT499">
        <f>'Datastream-M'!AP500</f>
        <v>98.8</v>
      </c>
      <c r="AU499">
        <f>'Datastream-M'!AQ500</f>
        <v>81</v>
      </c>
      <c r="AV499" s="19">
        <f>'[5]Deutschland Monatsdaten'!K499</f>
        <v>11.325354638681532</v>
      </c>
      <c r="AW499" s="1">
        <f>'[5]Deutschland Monatsdaten'!J499</f>
        <v>0.82663368328500086</v>
      </c>
      <c r="AX499">
        <f>'Datastream-M'!AR500</f>
        <v>-8.1</v>
      </c>
      <c r="AY499">
        <f>'Datastream-M'!AS500</f>
        <v>-8.5</v>
      </c>
      <c r="AZ499">
        <f>'Datastream-M'!AT500</f>
        <v>97.6</v>
      </c>
      <c r="BA499">
        <v>2732064.1</v>
      </c>
      <c r="BB499">
        <v>8130260.2000000002</v>
      </c>
      <c r="BC499">
        <v>10723169</v>
      </c>
      <c r="BD499">
        <v>1439004.4</v>
      </c>
      <c r="BE499">
        <f>'Datastream-M'!AU500</f>
        <v>89.93</v>
      </c>
      <c r="BF499">
        <f>'Datastream-M'!AV500</f>
        <v>94.3</v>
      </c>
      <c r="BG499">
        <f>'Datastream-M'!AW500</f>
        <v>110.2</v>
      </c>
      <c r="BH499" s="1">
        <f>'Datastream-M'!AX500</f>
        <v>52.8</v>
      </c>
      <c r="BI499" s="1">
        <f>'Datastream-M'!AY500</f>
        <v>52.4</v>
      </c>
      <c r="BJ499" s="1">
        <f>'Datastream-M'!AZ500</f>
        <v>50.3</v>
      </c>
      <c r="BK499">
        <f>'Datastream-M'!BA500</f>
        <v>46.8</v>
      </c>
      <c r="BL499">
        <f>'Datastream-M'!BB500</f>
        <v>52.7</v>
      </c>
      <c r="BM499" s="26">
        <f>'Datastream-M'!BC500</f>
        <v>89.7</v>
      </c>
      <c r="BN499" s="26">
        <f>'Datastream-M'!BD500</f>
        <v>107.1</v>
      </c>
      <c r="BO499">
        <f>'Datastream-M'!AV499</f>
        <v>93.8</v>
      </c>
      <c r="BP499" s="38">
        <f t="shared" si="28"/>
        <v>89.7</v>
      </c>
      <c r="BQ499" s="30">
        <f t="shared" si="29"/>
        <v>32.818897120962248</v>
      </c>
      <c r="BR499" s="40">
        <f>'Datastream-M'!BJ500</f>
        <v>87.379900000000006</v>
      </c>
      <c r="BS499" s="32">
        <f>'Datastream-M'!BF500</f>
        <v>67.2</v>
      </c>
      <c r="BT499">
        <f>'Datastream-M'!BE500</f>
        <v>-5.8</v>
      </c>
      <c r="BU499" s="40">
        <f>'Datastream-M'!CS500</f>
        <v>98.2</v>
      </c>
      <c r="BV499" s="40">
        <f>'Datastream-M'!CT500</f>
        <v>84.4</v>
      </c>
      <c r="BW499" s="40">
        <f>'Datastream-M'!CU500</f>
        <v>87.536199999999994</v>
      </c>
      <c r="BX499" s="41">
        <f>'Datastream-M'!BG500</f>
        <v>12.54</v>
      </c>
      <c r="BY499" s="41">
        <f>'Datastream-M'!BH500</f>
        <v>7.3</v>
      </c>
      <c r="BZ499" s="40">
        <f>'Datastream-M'!BI500</f>
        <v>91.1</v>
      </c>
      <c r="CA499">
        <f>'Datastream-M'!BN500</f>
        <v>-20.7</v>
      </c>
      <c r="CB499">
        <f>'Datastream-M'!BO500</f>
        <v>-5.8</v>
      </c>
      <c r="CC499">
        <f>'Datastream-M'!BP500</f>
        <v>75.2</v>
      </c>
      <c r="CD499">
        <f>'Datastream-M'!BQ500</f>
        <v>88.7</v>
      </c>
      <c r="CE499" s="1">
        <v>5.7775672583895182E-2</v>
      </c>
      <c r="CF499" s="1">
        <v>0.18644673159907751</v>
      </c>
      <c r="CH499">
        <f>'Datastream-M'!BR500</f>
        <v>75</v>
      </c>
      <c r="CI499">
        <f>'Datastream-M'!BS500</f>
        <v>96.8</v>
      </c>
      <c r="CJ499">
        <f>'Datastream-M'!BT500</f>
        <v>-34.299999999999997</v>
      </c>
      <c r="CK499">
        <f>'Datastream-M'!BU500</f>
        <v>-41.8</v>
      </c>
      <c r="CL499">
        <f>'Datastream-M'!BV500</f>
        <v>101.3</v>
      </c>
      <c r="CN499">
        <f>'Datastream-M'!BX500</f>
        <v>-22</v>
      </c>
      <c r="CO499">
        <f>'Datastream-M'!BY500</f>
        <v>-29.6</v>
      </c>
      <c r="CP499" s="40">
        <f>'Datastream-M'!BZ500</f>
        <v>-6.7</v>
      </c>
      <c r="CQ499">
        <f>'Datastream-M'!CA500</f>
        <v>15.8</v>
      </c>
      <c r="CR499">
        <f>'Datastream-M'!CB500</f>
        <v>-9.6</v>
      </c>
      <c r="CS499">
        <f>'Datastream-M'!CC500</f>
        <v>27.5</v>
      </c>
      <c r="CT499">
        <f>'Datastream-M'!CD500</f>
        <v>2.4</v>
      </c>
      <c r="CU499">
        <f>'Datastream-M'!CE500</f>
        <v>39708</v>
      </c>
      <c r="CV499">
        <f>'Datastream-M'!CF500</f>
        <v>2410756</v>
      </c>
      <c r="CX499">
        <f>'Datastream-M'!CG500</f>
        <v>100</v>
      </c>
      <c r="CY499">
        <f>'Datastream-M'!CH500</f>
        <v>95.9</v>
      </c>
      <c r="CZ499">
        <f>'Datastream-M'!CI500</f>
        <v>107.5</v>
      </c>
      <c r="DA499">
        <f>'Datastream-M'!CJ500</f>
        <v>95.6</v>
      </c>
      <c r="DB499">
        <f>'Datastream-M'!CK500</f>
        <v>-46.9</v>
      </c>
      <c r="DC499">
        <f>'Datastream-M'!CL500</f>
        <v>-47.2</v>
      </c>
      <c r="DD499">
        <f>'Datastream-M'!CM500</f>
        <v>-34.299999999999997</v>
      </c>
      <c r="DE499">
        <f>'Datastream-M'!CN500</f>
        <v>61.1</v>
      </c>
      <c r="DF499">
        <f>'Datastream-M'!CO500</f>
        <v>60.2</v>
      </c>
      <c r="DG499">
        <f>'Datastream-M'!CP500</f>
        <v>88.4</v>
      </c>
      <c r="DH499">
        <f>'Datastream-M'!CQ500</f>
        <v>69.789833068999997</v>
      </c>
      <c r="DI499">
        <f>'Datastream-M'!CR500</f>
        <v>20.05</v>
      </c>
      <c r="DJ499">
        <f>'Datastream-M'!CV500</f>
        <v>6.18</v>
      </c>
      <c r="DK499">
        <f>'Datastream-M'!CW500</f>
        <v>3.67</v>
      </c>
      <c r="DL499">
        <f>'Datastream-M'!CX500</f>
        <v>125.8</v>
      </c>
      <c r="DM499">
        <f>'Datastream-M'!CY500</f>
        <v>118.5</v>
      </c>
      <c r="DO499">
        <f>'Datastream-M'!DA500</f>
        <v>-23.3</v>
      </c>
      <c r="DP499">
        <f>'Datastream-M'!DB500</f>
        <v>101.7</v>
      </c>
      <c r="DS499">
        <f>'Datastream-M'!DG500</f>
        <v>87</v>
      </c>
      <c r="DT499">
        <f>'Datastream-M'!DH500</f>
        <v>66.2</v>
      </c>
      <c r="DU499">
        <f>'Datastream-M'!DI500</f>
        <v>65.599999999999994</v>
      </c>
      <c r="DV499">
        <f>'Datastream-M'!DJ500</f>
        <v>74.400964990999995</v>
      </c>
      <c r="DW499" s="19">
        <f>'[8]weltindexip-usd'!B379</f>
        <v>2.2001803880116642</v>
      </c>
      <c r="DX499">
        <f>'Datastream-M'!DK500</f>
        <v>67.599999999999994</v>
      </c>
      <c r="DY499">
        <v>0</v>
      </c>
      <c r="DZ499">
        <f>'Datastream-M'!DL500</f>
        <v>78.8</v>
      </c>
      <c r="EA499">
        <f>'Datastream-M'!DM500</f>
        <v>85</v>
      </c>
      <c r="EB499">
        <f>'Datastream-M'!DN500</f>
        <v>11.541309999999999</v>
      </c>
      <c r="EF499" s="1">
        <f>'Datastream-M'!DQ500</f>
        <v>81.900000000000006</v>
      </c>
    </row>
    <row r="500" spans="1:136">
      <c r="A500" s="3">
        <v>37087</v>
      </c>
      <c r="B500" t="str">
        <f>'Datastream-M'!B501</f>
        <v>#NA</v>
      </c>
      <c r="C500">
        <f>'Datastream-M'!C501</f>
        <v>87.4</v>
      </c>
      <c r="D500">
        <f>'Datastream-M'!D501</f>
        <v>84.3</v>
      </c>
      <c r="E500">
        <f>'Datastream-M'!E501</f>
        <v>90.5</v>
      </c>
      <c r="F500">
        <f>'Datastream-M'!F501</f>
        <v>74.900000000000006</v>
      </c>
      <c r="G500">
        <f>'Datastream-M'!G501</f>
        <v>0.86066399999999998</v>
      </c>
      <c r="H500">
        <f>'Datastream-M'!H501</f>
        <v>580.70000000000005</v>
      </c>
      <c r="I500">
        <f>'Datastream-M'!I501</f>
        <v>1328</v>
      </c>
      <c r="J500">
        <f>'Datastream-M'!J501</f>
        <v>4.4669999999999996</v>
      </c>
      <c r="K500">
        <f>'Datastream-M'!K501</f>
        <v>5</v>
      </c>
      <c r="L500">
        <f>'Datastream-M'!L501</f>
        <v>5861.2</v>
      </c>
      <c r="M500">
        <f>'Datastream-M'!M501</f>
        <v>277252</v>
      </c>
      <c r="N500">
        <f>'Datastream-M'!N501</f>
        <v>79.400000000000006</v>
      </c>
      <c r="O500">
        <f>'Datastream-M'!O501</f>
        <v>2760</v>
      </c>
      <c r="P500">
        <f>'Datastream-M'!P501</f>
        <v>9.3000000000000007</v>
      </c>
      <c r="Q500">
        <f>'Datastream-M'!Q501</f>
        <v>10.7</v>
      </c>
      <c r="R500">
        <f>'Datastream-M'!R501</f>
        <v>16.7</v>
      </c>
      <c r="S500" s="1">
        <f>'[2]Deutschland Monatsdaten'!C500</f>
        <v>-0.19041473835751438</v>
      </c>
      <c r="T500" s="1">
        <v>3.433281919090672</v>
      </c>
      <c r="U500">
        <f>'Datastream-M'!BL501</f>
        <v>54.38</v>
      </c>
      <c r="V500" s="39">
        <f t="shared" si="30"/>
        <v>60.624303232998891</v>
      </c>
      <c r="W500">
        <f>'Datastream-M'!BM501</f>
        <v>45.98</v>
      </c>
      <c r="X500" s="39">
        <f t="shared" si="31"/>
        <v>48.759278897136795</v>
      </c>
      <c r="Y500">
        <f>'Datastream-M'!W501</f>
        <v>-26.7</v>
      </c>
      <c r="Z500">
        <f>'Datastream-M'!X501</f>
        <v>64.400000000000006</v>
      </c>
      <c r="AA500" s="42">
        <f>'Datastream-M'!Y501</f>
        <v>-0.9</v>
      </c>
      <c r="AB500">
        <f>'Datastream-M'!Z501</f>
        <v>91.9</v>
      </c>
      <c r="AC500">
        <f>'Datastream-M'!AA501</f>
        <v>90.3</v>
      </c>
      <c r="AD500">
        <f>'Datastream-M'!AB501</f>
        <v>89.4</v>
      </c>
      <c r="AE500">
        <f>'Datastream-M'!AC501</f>
        <v>0.86066399999999998</v>
      </c>
      <c r="AF500">
        <f t="shared" si="26"/>
        <v>89.699999999999989</v>
      </c>
      <c r="AG500">
        <f t="shared" si="27"/>
        <v>94.3</v>
      </c>
      <c r="AH500">
        <f>'Datastream-M'!AD501</f>
        <v>82.3</v>
      </c>
      <c r="AI500">
        <f>'Datastream-M'!AE501</f>
        <v>-21.5</v>
      </c>
      <c r="AJ500">
        <f>'Datastream-M'!AF501</f>
        <v>96.555436</v>
      </c>
      <c r="AK500">
        <f>'Datastream-M'!AG501</f>
        <v>24.99</v>
      </c>
      <c r="AL500">
        <f>'Datastream-M'!AH501</f>
        <v>81.7</v>
      </c>
      <c r="AM500">
        <f>'Datastream-M'!AI501</f>
        <v>64.400000000000006</v>
      </c>
      <c r="AN500">
        <f>'Datastream-M'!AJ501</f>
        <v>10.8</v>
      </c>
      <c r="AO500">
        <f>'Datastream-M'!AK501</f>
        <v>22.6</v>
      </c>
      <c r="AP500">
        <f>'Datastream-M'!AL501</f>
        <v>-15.9</v>
      </c>
      <c r="AQ500" s="2">
        <f>'Datastream-M'!AM501</f>
        <v>83.541899999999998</v>
      </c>
      <c r="AR500" s="2">
        <f>'Datastream-M'!AN501</f>
        <v>98.734999999999999</v>
      </c>
      <c r="AS500">
        <f>'Datastream-M'!AO501</f>
        <v>14.7</v>
      </c>
      <c r="AT500">
        <f>'Datastream-M'!AP501</f>
        <v>98.7</v>
      </c>
      <c r="AU500">
        <f>'Datastream-M'!AQ501</f>
        <v>81.2</v>
      </c>
      <c r="AV500" s="19">
        <f>'[5]Deutschland Monatsdaten'!K500</f>
        <v>11.342536944842623</v>
      </c>
      <c r="AW500" s="1">
        <f>'[5]Deutschland Monatsdaten'!J500</f>
        <v>0.68824999832768696</v>
      </c>
      <c r="AX500">
        <f>'Datastream-M'!AR501</f>
        <v>-1.9</v>
      </c>
      <c r="AY500">
        <f>'Datastream-M'!AS501</f>
        <v>-10.4</v>
      </c>
      <c r="AZ500">
        <f>'Datastream-M'!AT501</f>
        <v>95</v>
      </c>
      <c r="BA500">
        <v>3123224.9</v>
      </c>
      <c r="BB500">
        <v>8695964.4000000004</v>
      </c>
      <c r="BC500">
        <v>11556311</v>
      </c>
      <c r="BD500">
        <v>767306.97</v>
      </c>
      <c r="BE500">
        <f>'Datastream-M'!AU501</f>
        <v>90.57</v>
      </c>
      <c r="BF500">
        <f>'Datastream-M'!AV501</f>
        <v>93</v>
      </c>
      <c r="BG500">
        <f>'Datastream-M'!AW501</f>
        <v>109.3</v>
      </c>
      <c r="BH500" s="1">
        <f>'Datastream-M'!AX501</f>
        <v>49.4</v>
      </c>
      <c r="BI500" s="1">
        <f>'Datastream-M'!AY501</f>
        <v>49.5</v>
      </c>
      <c r="BJ500" s="1">
        <f>'Datastream-M'!AZ501</f>
        <v>49.9</v>
      </c>
      <c r="BK500">
        <f>'Datastream-M'!BA501</f>
        <v>48.5</v>
      </c>
      <c r="BL500">
        <f>'Datastream-M'!BB501</f>
        <v>50.9</v>
      </c>
      <c r="BM500" s="26">
        <f>'Datastream-M'!BC501</f>
        <v>89.6</v>
      </c>
      <c r="BN500" s="26">
        <f>'Datastream-M'!BD501</f>
        <v>106.6</v>
      </c>
      <c r="BO500">
        <f>'Datastream-M'!AV500</f>
        <v>94.3</v>
      </c>
      <c r="BP500" s="38">
        <f t="shared" si="28"/>
        <v>89.7</v>
      </c>
      <c r="BQ500" s="30">
        <f t="shared" si="29"/>
        <v>29.035721257075931</v>
      </c>
      <c r="BR500" s="40">
        <f>'Datastream-M'!BJ501</f>
        <v>88.627600000000001</v>
      </c>
      <c r="BS500" s="32">
        <f>'Datastream-M'!BF501</f>
        <v>66.400000000000006</v>
      </c>
      <c r="BT500">
        <f>'Datastream-M'!BE501</f>
        <v>-5.6</v>
      </c>
      <c r="BU500" s="40">
        <f>'Datastream-M'!CS501</f>
        <v>97.9</v>
      </c>
      <c r="BV500" s="40">
        <f>'Datastream-M'!CT501</f>
        <v>84.8</v>
      </c>
      <c r="BW500" s="40">
        <f>'Datastream-M'!CU501</f>
        <v>88.698899999999995</v>
      </c>
      <c r="BX500" s="41">
        <f>'Datastream-M'!BG501</f>
        <v>13.08</v>
      </c>
      <c r="BY500" s="41">
        <f>'Datastream-M'!BH501</f>
        <v>8.98</v>
      </c>
      <c r="BZ500" s="40">
        <f>'Datastream-M'!BI501</f>
        <v>89.9</v>
      </c>
      <c r="CA500">
        <f>'Datastream-M'!BN501</f>
        <v>-17.7</v>
      </c>
      <c r="CB500">
        <f>'Datastream-M'!BO501</f>
        <v>-8.1</v>
      </c>
      <c r="CC500">
        <f>'Datastream-M'!BP501</f>
        <v>72.7</v>
      </c>
      <c r="CD500">
        <f>'Datastream-M'!BQ501</f>
        <v>84.5</v>
      </c>
      <c r="CE500" s="1">
        <v>5.7461846545086806E-2</v>
      </c>
      <c r="CF500" s="1">
        <v>0.28168277175965212</v>
      </c>
      <c r="CH500">
        <f>'Datastream-M'!BR501</f>
        <v>73.3</v>
      </c>
      <c r="CI500">
        <f>'Datastream-M'!BS501</f>
        <v>96.9</v>
      </c>
      <c r="CJ500">
        <f>'Datastream-M'!BT501</f>
        <v>-33.4</v>
      </c>
      <c r="CK500">
        <f>'Datastream-M'!BU501</f>
        <v>-40.5</v>
      </c>
      <c r="CL500">
        <f>'Datastream-M'!BV501</f>
        <v>98.8</v>
      </c>
      <c r="CN500">
        <f>'Datastream-M'!BX501</f>
        <v>-26.2</v>
      </c>
      <c r="CO500">
        <f>'Datastream-M'!BY501</f>
        <v>-25.9</v>
      </c>
      <c r="CP500" s="40">
        <f>'Datastream-M'!BZ501</f>
        <v>-7.6</v>
      </c>
      <c r="CQ500">
        <f>'Datastream-M'!CA501</f>
        <v>15.3</v>
      </c>
      <c r="CR500">
        <f>'Datastream-M'!CB501</f>
        <v>-15.8</v>
      </c>
      <c r="CS500">
        <f>'Datastream-M'!CC501</f>
        <v>22.9</v>
      </c>
      <c r="CT500">
        <f>'Datastream-M'!CD501</f>
        <v>12.6</v>
      </c>
      <c r="CU500">
        <f>'Datastream-M'!CE501</f>
        <v>39670</v>
      </c>
      <c r="CV500">
        <f>'Datastream-M'!CF501</f>
        <v>2400782</v>
      </c>
      <c r="CX500">
        <f>'Datastream-M'!CG501</f>
        <v>90.5</v>
      </c>
      <c r="CY500">
        <f>'Datastream-M'!CH501</f>
        <v>79.400000000000006</v>
      </c>
      <c r="CZ500">
        <f>'Datastream-M'!CI501</f>
        <v>92.5</v>
      </c>
      <c r="DA500">
        <f>'Datastream-M'!CJ501</f>
        <v>94.7</v>
      </c>
      <c r="DB500">
        <f>'Datastream-M'!CK501</f>
        <v>-43.2</v>
      </c>
      <c r="DC500">
        <f>'Datastream-M'!CL501</f>
        <v>-48.5</v>
      </c>
      <c r="DD500">
        <f>'Datastream-M'!CM501</f>
        <v>-33.4</v>
      </c>
      <c r="DE500">
        <f>'Datastream-M'!CN501</f>
        <v>60.5</v>
      </c>
      <c r="DF500">
        <f>'Datastream-M'!CO501</f>
        <v>59.5</v>
      </c>
      <c r="DG500">
        <f>'Datastream-M'!CP501</f>
        <v>88.3</v>
      </c>
      <c r="DH500">
        <f>'Datastream-M'!CQ501</f>
        <v>106.677406311</v>
      </c>
      <c r="DI500">
        <f>'Datastream-M'!CR501</f>
        <v>19.510000000000002</v>
      </c>
      <c r="DJ500">
        <f>'Datastream-M'!CV501</f>
        <v>6.52</v>
      </c>
      <c r="DK500">
        <f>'Datastream-M'!CW501</f>
        <v>3.75</v>
      </c>
      <c r="DL500">
        <f>'Datastream-M'!CX501</f>
        <v>114.1</v>
      </c>
      <c r="DM500">
        <f>'Datastream-M'!CY501</f>
        <v>98.3</v>
      </c>
      <c r="DO500">
        <f>'Datastream-M'!DA501</f>
        <v>-20.6</v>
      </c>
      <c r="DP500">
        <f>'Datastream-M'!DB501</f>
        <v>103.1</v>
      </c>
      <c r="DS500">
        <f>'Datastream-M'!DG501</f>
        <v>86.8</v>
      </c>
      <c r="DT500">
        <f>'Datastream-M'!DH501</f>
        <v>62</v>
      </c>
      <c r="DU500">
        <f>'Datastream-M'!DI501</f>
        <v>65.7</v>
      </c>
      <c r="DV500">
        <f>'Datastream-M'!DJ501</f>
        <v>100.332521915</v>
      </c>
      <c r="DW500" s="19">
        <f>'[8]weltindexip-usd'!B380</f>
        <v>2.178546018573269</v>
      </c>
      <c r="DX500">
        <f>'Datastream-M'!DK501</f>
        <v>66.8</v>
      </c>
      <c r="DY500">
        <v>0</v>
      </c>
      <c r="DZ500">
        <f>'Datastream-M'!DL501</f>
        <v>78.400000000000006</v>
      </c>
      <c r="EA500">
        <f>'Datastream-M'!DM501</f>
        <v>83.5</v>
      </c>
      <c r="EB500">
        <f>'Datastream-M'!DN501</f>
        <v>10.817879</v>
      </c>
      <c r="EF500" s="1">
        <f>'Datastream-M'!DQ501</f>
        <v>79.400000000000006</v>
      </c>
    </row>
    <row r="501" spans="1:136">
      <c r="A501" s="3">
        <v>37118</v>
      </c>
      <c r="B501" t="str">
        <f>'Datastream-M'!B502</f>
        <v>#NA</v>
      </c>
      <c r="C501">
        <f>'Datastream-M'!C502</f>
        <v>87.2</v>
      </c>
      <c r="D501">
        <f>'Datastream-M'!D502</f>
        <v>83.8</v>
      </c>
      <c r="E501">
        <f>'Datastream-M'!E502</f>
        <v>90.7</v>
      </c>
      <c r="F501">
        <f>'Datastream-M'!F502</f>
        <v>75.7</v>
      </c>
      <c r="G501">
        <f>'Datastream-M'!G502</f>
        <v>0.90048300000000003</v>
      </c>
      <c r="H501">
        <f>'Datastream-M'!H502</f>
        <v>579.4</v>
      </c>
      <c r="I501">
        <f>'Datastream-M'!I502</f>
        <v>1333.5</v>
      </c>
      <c r="J501">
        <f>'Datastream-M'!J502</f>
        <v>4.3540000000000001</v>
      </c>
      <c r="K501">
        <f>'Datastream-M'!K502</f>
        <v>4.8</v>
      </c>
      <c r="L501">
        <f>'Datastream-M'!L502</f>
        <v>5188.2</v>
      </c>
      <c r="M501">
        <f>'Datastream-M'!M502</f>
        <v>256418</v>
      </c>
      <c r="N501">
        <f>'Datastream-M'!N502</f>
        <v>81.3</v>
      </c>
      <c r="O501">
        <f>'Datastream-M'!O502</f>
        <v>2648</v>
      </c>
      <c r="P501">
        <f>'Datastream-M'!P502</f>
        <v>9.3000000000000007</v>
      </c>
      <c r="Q501">
        <f>'Datastream-M'!Q502</f>
        <v>11.8</v>
      </c>
      <c r="R501">
        <f>'Datastream-M'!R502</f>
        <v>17.2</v>
      </c>
      <c r="S501" s="1">
        <f>'[2]Deutschland Monatsdaten'!C501</f>
        <v>-0.19191073418256444</v>
      </c>
      <c r="T501" s="1">
        <v>3.4835453511244636</v>
      </c>
      <c r="U501">
        <f>'Datastream-M'!BL502</f>
        <v>54.28</v>
      </c>
      <c r="V501" s="39">
        <f t="shared" si="30"/>
        <v>60.580357142857146</v>
      </c>
      <c r="W501">
        <f>'Datastream-M'!BM502</f>
        <v>44.79</v>
      </c>
      <c r="X501" s="39">
        <f t="shared" si="31"/>
        <v>48.161290322580648</v>
      </c>
      <c r="Y501">
        <f>'Datastream-M'!W502</f>
        <v>-28.9</v>
      </c>
      <c r="Z501">
        <f>'Datastream-M'!X502</f>
        <v>64.599999999999994</v>
      </c>
      <c r="AA501" s="42">
        <f>'Datastream-M'!Y502</f>
        <v>1.9</v>
      </c>
      <c r="AB501">
        <f>'Datastream-M'!Z502</f>
        <v>93.1</v>
      </c>
      <c r="AC501">
        <f>'Datastream-M'!AA502</f>
        <v>91.8</v>
      </c>
      <c r="AD501">
        <f>'Datastream-M'!AB502</f>
        <v>91.1</v>
      </c>
      <c r="AE501">
        <f>'Datastream-M'!AC502</f>
        <v>0.90048300000000003</v>
      </c>
      <c r="AF501">
        <f t="shared" si="26"/>
        <v>89.600000000000009</v>
      </c>
      <c r="AG501">
        <f t="shared" si="27"/>
        <v>93</v>
      </c>
      <c r="AH501">
        <f>'Datastream-M'!AD502</f>
        <v>84.5</v>
      </c>
      <c r="AI501">
        <f>'Datastream-M'!AE502</f>
        <v>-23.5</v>
      </c>
      <c r="AJ501">
        <f>'Datastream-M'!AF502</f>
        <v>96.959826000000007</v>
      </c>
      <c r="AK501">
        <f>'Datastream-M'!AG502</f>
        <v>25.74</v>
      </c>
      <c r="AL501">
        <f>'Datastream-M'!AH502</f>
        <v>81.8</v>
      </c>
      <c r="AM501">
        <f>'Datastream-M'!AI502</f>
        <v>64.599999999999994</v>
      </c>
      <c r="AN501">
        <f>'Datastream-M'!AJ502</f>
        <v>10.3</v>
      </c>
      <c r="AO501">
        <f>'Datastream-M'!AK502</f>
        <v>23.4</v>
      </c>
      <c r="AP501">
        <f>'Datastream-M'!AL502</f>
        <v>-12.2</v>
      </c>
      <c r="AQ501" s="2">
        <f>'Datastream-M'!AM502</f>
        <v>83.346699999999998</v>
      </c>
      <c r="AR501" s="2">
        <f>'Datastream-M'!AN502</f>
        <v>98.415599999999998</v>
      </c>
      <c r="AS501">
        <f>'Datastream-M'!AO502</f>
        <v>14.4</v>
      </c>
      <c r="AT501">
        <f>'Datastream-M'!AP502</f>
        <v>98.6</v>
      </c>
      <c r="AU501">
        <f>'Datastream-M'!AQ502</f>
        <v>79.5</v>
      </c>
      <c r="AV501" s="19">
        <f>'[5]Deutschland Monatsdaten'!K501</f>
        <v>11.354818927448278</v>
      </c>
      <c r="AW501" s="1">
        <f>'[5]Deutschland Monatsdaten'!J501</f>
        <v>0.37325941297664778</v>
      </c>
      <c r="AX501">
        <f>'Datastream-M'!AR502</f>
        <v>11.4</v>
      </c>
      <c r="AY501">
        <f>'Datastream-M'!AS502</f>
        <v>-11.9</v>
      </c>
      <c r="AZ501">
        <f>'Datastream-M'!AT502</f>
        <v>93.1</v>
      </c>
      <c r="BA501">
        <v>2906191.2</v>
      </c>
      <c r="BB501">
        <v>8732967.4000000004</v>
      </c>
      <c r="BC501">
        <v>10463995</v>
      </c>
      <c r="BD501">
        <v>695359</v>
      </c>
      <c r="BE501">
        <f>'Datastream-M'!AU502</f>
        <v>92.17</v>
      </c>
      <c r="BF501">
        <f>'Datastream-M'!AV502</f>
        <v>92</v>
      </c>
      <c r="BG501">
        <f>'Datastream-M'!AW502</f>
        <v>108.7</v>
      </c>
      <c r="BH501" s="1">
        <f>'Datastream-M'!AX502</f>
        <v>50.7</v>
      </c>
      <c r="BI501" s="1">
        <f>'Datastream-M'!AY502</f>
        <v>50.4</v>
      </c>
      <c r="BJ501" s="1">
        <f>'Datastream-M'!AZ502</f>
        <v>49.2</v>
      </c>
      <c r="BK501">
        <f>'Datastream-M'!BA502</f>
        <v>48.5</v>
      </c>
      <c r="BL501">
        <f>'Datastream-M'!BB502</f>
        <v>49.7</v>
      </c>
      <c r="BM501" s="26">
        <f>'Datastream-M'!BC502</f>
        <v>89.3</v>
      </c>
      <c r="BN501" s="26">
        <f>'Datastream-M'!BD502</f>
        <v>106.4</v>
      </c>
      <c r="BO501">
        <f>'Datastream-M'!AV501</f>
        <v>93</v>
      </c>
      <c r="BP501" s="38">
        <f t="shared" si="28"/>
        <v>89.6</v>
      </c>
      <c r="BQ501" s="30">
        <f t="shared" si="29"/>
        <v>28.584659566032894</v>
      </c>
      <c r="BR501" s="40">
        <f>'Datastream-M'!BJ502</f>
        <v>91.305300000000003</v>
      </c>
      <c r="BS501" s="32">
        <f>'Datastream-M'!BF502</f>
        <v>66.5</v>
      </c>
      <c r="BT501">
        <f>'Datastream-M'!BE502</f>
        <v>-1.1000000000000001</v>
      </c>
      <c r="BU501" s="40">
        <f>'Datastream-M'!CS502</f>
        <v>98</v>
      </c>
      <c r="BV501" s="40">
        <f>'Datastream-M'!CT502</f>
        <v>87.3</v>
      </c>
      <c r="BW501" s="40">
        <f>'Datastream-M'!CU502</f>
        <v>91.510900000000007</v>
      </c>
      <c r="BX501" s="41">
        <f>'Datastream-M'!BG502</f>
        <v>12.55</v>
      </c>
      <c r="BY501" s="41">
        <f>'Datastream-M'!BH502</f>
        <v>8.65</v>
      </c>
      <c r="BZ501" s="40">
        <f>'Datastream-M'!BI502</f>
        <v>92.3</v>
      </c>
      <c r="CA501">
        <f>'Datastream-M'!BN502</f>
        <v>-20.3</v>
      </c>
      <c r="CB501">
        <f>'Datastream-M'!BO502</f>
        <v>-10.3</v>
      </c>
      <c r="CC501">
        <f>'Datastream-M'!BP502</f>
        <v>75.3</v>
      </c>
      <c r="CD501">
        <f>'Datastream-M'!BQ502</f>
        <v>90.7</v>
      </c>
      <c r="CE501" s="1">
        <v>1.2049275022695127</v>
      </c>
      <c r="CF501" s="1">
        <v>0.61195793635084761</v>
      </c>
      <c r="CH501">
        <f>'Datastream-M'!BR502</f>
        <v>77</v>
      </c>
      <c r="CI501">
        <f>'Datastream-M'!BS502</f>
        <v>96.8</v>
      </c>
      <c r="CJ501">
        <f>'Datastream-M'!BT502</f>
        <v>-36.9</v>
      </c>
      <c r="CK501">
        <f>'Datastream-M'!BU502</f>
        <v>-44.7</v>
      </c>
      <c r="CL501">
        <f>'Datastream-M'!BV502</f>
        <v>102</v>
      </c>
      <c r="CN501">
        <f>'Datastream-M'!BX502</f>
        <v>-25.4</v>
      </c>
      <c r="CO501">
        <f>'Datastream-M'!BY502</f>
        <v>-21.2</v>
      </c>
      <c r="CP501" s="40">
        <f>'Datastream-M'!BZ502</f>
        <v>-9</v>
      </c>
      <c r="CQ501">
        <f>'Datastream-M'!CA502</f>
        <v>13.9</v>
      </c>
      <c r="CR501">
        <f>'Datastream-M'!CB502</f>
        <v>-19.600000000000001</v>
      </c>
      <c r="CS501">
        <f>'Datastream-M'!CC502</f>
        <v>12.6</v>
      </c>
      <c r="CT501">
        <f>'Datastream-M'!CD502</f>
        <v>8.1</v>
      </c>
      <c r="CU501">
        <f>'Datastream-M'!CE502</f>
        <v>39691</v>
      </c>
      <c r="CV501">
        <f>'Datastream-M'!CF502</f>
        <v>2398296</v>
      </c>
      <c r="CX501">
        <f>'Datastream-M'!CG502</f>
        <v>95.2</v>
      </c>
      <c r="CY501">
        <f>'Datastream-M'!CH502</f>
        <v>82.3</v>
      </c>
      <c r="CZ501">
        <f>'Datastream-M'!CI502</f>
        <v>99.6</v>
      </c>
      <c r="DA501">
        <f>'Datastream-M'!CJ502</f>
        <v>98.3</v>
      </c>
      <c r="DB501">
        <f>'Datastream-M'!CK502</f>
        <v>-48.2</v>
      </c>
      <c r="DC501">
        <f>'Datastream-M'!CL502</f>
        <v>-50.2</v>
      </c>
      <c r="DD501">
        <f>'Datastream-M'!CM502</f>
        <v>-36.9</v>
      </c>
      <c r="DE501">
        <f>'Datastream-M'!CN502</f>
        <v>60.2</v>
      </c>
      <c r="DF501">
        <f>'Datastream-M'!CO502</f>
        <v>58.9</v>
      </c>
      <c r="DG501">
        <f>'Datastream-M'!CP502</f>
        <v>90.8</v>
      </c>
      <c r="DH501">
        <f>'Datastream-M'!CQ502</f>
        <v>88.275070189999994</v>
      </c>
      <c r="DI501">
        <f>'Datastream-M'!CR502</f>
        <v>20.56</v>
      </c>
      <c r="DJ501">
        <f>'Datastream-M'!CV502</f>
        <v>5.98</v>
      </c>
      <c r="DK501">
        <f>'Datastream-M'!CW502</f>
        <v>3.46</v>
      </c>
      <c r="DL501">
        <f>'Datastream-M'!CX502</f>
        <v>120.3</v>
      </c>
      <c r="DM501">
        <f>'Datastream-M'!CY502</f>
        <v>101.9</v>
      </c>
      <c r="DO501">
        <f>'Datastream-M'!DA502</f>
        <v>-23.3</v>
      </c>
      <c r="DP501">
        <f>'Datastream-M'!DB502</f>
        <v>103.9</v>
      </c>
      <c r="DS501">
        <f>'Datastream-M'!DG502</f>
        <v>89.5</v>
      </c>
      <c r="DT501">
        <f>'Datastream-M'!DH502</f>
        <v>61.4</v>
      </c>
      <c r="DU501">
        <f>'Datastream-M'!DI502</f>
        <v>67.5</v>
      </c>
      <c r="DV501">
        <f>'Datastream-M'!DJ502</f>
        <v>84.815754425999998</v>
      </c>
      <c r="DW501" s="19">
        <f>'[8]weltindexip-usd'!B381</f>
        <v>2.1910044777836779</v>
      </c>
      <c r="DX501">
        <f>'Datastream-M'!DK502</f>
        <v>66.599999999999994</v>
      </c>
      <c r="DY501">
        <v>0</v>
      </c>
      <c r="DZ501">
        <f>'Datastream-M'!DL502</f>
        <v>78.8</v>
      </c>
      <c r="EA501">
        <f>'Datastream-M'!DM502</f>
        <v>85.6</v>
      </c>
      <c r="EB501">
        <f>'Datastream-M'!DN502</f>
        <v>10.445029999999999</v>
      </c>
      <c r="EF501" s="1">
        <f>'Datastream-M'!DQ502</f>
        <v>81.599999999999994</v>
      </c>
    </row>
    <row r="502" spans="1:136">
      <c r="A502" s="3">
        <v>37149</v>
      </c>
      <c r="B502" t="str">
        <f>'Datastream-M'!B503</f>
        <v>#NA</v>
      </c>
      <c r="C502">
        <f>'Datastream-M'!C503</f>
        <v>84.3</v>
      </c>
      <c r="D502">
        <f>'Datastream-M'!D503</f>
        <v>81.5</v>
      </c>
      <c r="E502">
        <f>'Datastream-M'!E503</f>
        <v>87.3</v>
      </c>
      <c r="F502">
        <f>'Datastream-M'!F503</f>
        <v>73.2</v>
      </c>
      <c r="G502">
        <f>'Datastream-M'!G503</f>
        <v>0.91109499999999999</v>
      </c>
      <c r="H502">
        <f>'Datastream-M'!H503</f>
        <v>593.9</v>
      </c>
      <c r="I502">
        <f>'Datastream-M'!I503</f>
        <v>1346.8</v>
      </c>
      <c r="J502">
        <f>'Datastream-M'!J503</f>
        <v>3.9830000000000001</v>
      </c>
      <c r="K502">
        <f>'Datastream-M'!K503</f>
        <v>4.8</v>
      </c>
      <c r="L502">
        <f>'Datastream-M'!L503</f>
        <v>4308.2</v>
      </c>
      <c r="M502">
        <f>'Datastream-M'!M503</f>
        <v>257918</v>
      </c>
      <c r="N502">
        <f>'Datastream-M'!N503</f>
        <v>80.5</v>
      </c>
      <c r="O502">
        <f>'Datastream-M'!O503</f>
        <v>2549</v>
      </c>
      <c r="P502">
        <f>'Datastream-M'!P503</f>
        <v>9.4</v>
      </c>
      <c r="Q502">
        <f>'Datastream-M'!Q503</f>
        <v>6.7</v>
      </c>
      <c r="R502">
        <f>'Datastream-M'!R503</f>
        <v>24.6</v>
      </c>
      <c r="S502" s="1">
        <f>'[2]Deutschland Monatsdaten'!C502</f>
        <v>-0.67114611901561805</v>
      </c>
      <c r="T502" s="1">
        <v>3.4377504282237208</v>
      </c>
      <c r="U502">
        <f>'Datastream-M'!BL503</f>
        <v>52.54</v>
      </c>
      <c r="V502" s="39">
        <f t="shared" si="30"/>
        <v>58.835386338185891</v>
      </c>
      <c r="W502">
        <f>'Datastream-M'!BM503</f>
        <v>44.67</v>
      </c>
      <c r="X502" s="39">
        <f t="shared" si="31"/>
        <v>48.554347826086961</v>
      </c>
      <c r="Y502">
        <f>'Datastream-M'!W503</f>
        <v>-32.4</v>
      </c>
      <c r="Z502">
        <f>'Datastream-M'!X503</f>
        <v>62.2</v>
      </c>
      <c r="AA502" s="42">
        <f>'Datastream-M'!Y503</f>
        <v>-4.9000000000000004</v>
      </c>
      <c r="AB502">
        <f>'Datastream-M'!Z503</f>
        <v>93.1</v>
      </c>
      <c r="AC502">
        <f>'Datastream-M'!AA503</f>
        <v>92</v>
      </c>
      <c r="AD502">
        <f>'Datastream-M'!AB503</f>
        <v>91.5</v>
      </c>
      <c r="AE502">
        <f>'Datastream-M'!AC503</f>
        <v>0.91109499999999999</v>
      </c>
      <c r="AF502">
        <f t="shared" si="26"/>
        <v>89.3</v>
      </c>
      <c r="AG502">
        <f t="shared" si="27"/>
        <v>92</v>
      </c>
      <c r="AH502">
        <f>'Datastream-M'!AD503</f>
        <v>83.5</v>
      </c>
      <c r="AI502">
        <f>'Datastream-M'!AE503</f>
        <v>-28.8</v>
      </c>
      <c r="AJ502">
        <f>'Datastream-M'!AF503</f>
        <v>97.273719</v>
      </c>
      <c r="AK502">
        <f>'Datastream-M'!AG503</f>
        <v>25.84</v>
      </c>
      <c r="AL502">
        <f>'Datastream-M'!AH503</f>
        <v>81.900000000000006</v>
      </c>
      <c r="AM502">
        <f>'Datastream-M'!AI503</f>
        <v>62.2</v>
      </c>
      <c r="AN502">
        <f>'Datastream-M'!AJ503</f>
        <v>7.5</v>
      </c>
      <c r="AO502">
        <f>'Datastream-M'!AK503</f>
        <v>32.4</v>
      </c>
      <c r="AP502">
        <f>'Datastream-M'!AL503</f>
        <v>-15.9</v>
      </c>
      <c r="AQ502" s="2">
        <f>'Datastream-M'!AM503</f>
        <v>83.223799999999997</v>
      </c>
      <c r="AR502" s="2">
        <f>'Datastream-M'!AN503</f>
        <v>98.184200000000004</v>
      </c>
      <c r="AS502">
        <f>'Datastream-M'!AO503</f>
        <v>21.8</v>
      </c>
      <c r="AT502">
        <f>'Datastream-M'!AP503</f>
        <v>90.8</v>
      </c>
      <c r="AU502">
        <f>'Datastream-M'!AQ503</f>
        <v>78.900000000000006</v>
      </c>
      <c r="AV502" s="19">
        <f>'[5]Deutschland Monatsdaten'!K502</f>
        <v>11.378064769017806</v>
      </c>
      <c r="AW502" s="1">
        <f>'[5]Deutschland Monatsdaten'!J502</f>
        <v>0.16893029299512205</v>
      </c>
      <c r="AX502">
        <f>'Datastream-M'!AR503</f>
        <v>13.7</v>
      </c>
      <c r="AY502">
        <f>'Datastream-M'!AS503</f>
        <v>-10.9</v>
      </c>
      <c r="AZ502">
        <f>'Datastream-M'!AT503</f>
        <v>90.5</v>
      </c>
      <c r="BA502">
        <v>2520204.2000000002</v>
      </c>
      <c r="BB502">
        <v>8525928.5999999996</v>
      </c>
      <c r="BC502">
        <v>9496680</v>
      </c>
      <c r="BD502">
        <v>1189225</v>
      </c>
      <c r="BE502">
        <f>'Datastream-M'!AU503</f>
        <v>92.49</v>
      </c>
      <c r="BF502">
        <f>'Datastream-M'!AV503</f>
        <v>91.6</v>
      </c>
      <c r="BG502">
        <f>'Datastream-M'!AW503</f>
        <v>106.9</v>
      </c>
      <c r="BH502" s="1">
        <f>'Datastream-M'!AX503</f>
        <v>50.4</v>
      </c>
      <c r="BI502" s="1">
        <f>'Datastream-M'!AY503</f>
        <v>50</v>
      </c>
      <c r="BJ502" s="1">
        <f>'Datastream-M'!AZ503</f>
        <v>47.9</v>
      </c>
      <c r="BK502">
        <f>'Datastream-M'!BA503</f>
        <v>46.7</v>
      </c>
      <c r="BL502">
        <f>'Datastream-M'!BB503</f>
        <v>48.7</v>
      </c>
      <c r="BM502" s="26">
        <f>'Datastream-M'!BC503</f>
        <v>89.1</v>
      </c>
      <c r="BN502" s="26">
        <f>'Datastream-M'!BD503</f>
        <v>105</v>
      </c>
      <c r="BO502">
        <f>'Datastream-M'!AV502</f>
        <v>92</v>
      </c>
      <c r="BP502" s="38">
        <f t="shared" si="28"/>
        <v>89.3</v>
      </c>
      <c r="BQ502" s="30">
        <f t="shared" si="29"/>
        <v>28.361477123680846</v>
      </c>
      <c r="BR502" s="40">
        <f>'Datastream-M'!BJ503</f>
        <v>92.212000000000003</v>
      </c>
      <c r="BS502" s="32">
        <f>'Datastream-M'!BF503</f>
        <v>65.400000000000006</v>
      </c>
      <c r="BT502">
        <f>'Datastream-M'!BE503</f>
        <v>-7.9</v>
      </c>
      <c r="BU502" s="40">
        <f>'Datastream-M'!CS503</f>
        <v>97.8</v>
      </c>
      <c r="BV502" s="40">
        <f>'Datastream-M'!CT503</f>
        <v>87.5</v>
      </c>
      <c r="BW502" s="40">
        <f>'Datastream-M'!CU503</f>
        <v>92.531099999999995</v>
      </c>
      <c r="BX502" s="41">
        <f>'Datastream-M'!BG503</f>
        <v>12.24</v>
      </c>
      <c r="BY502" s="41">
        <f>'Datastream-M'!BH503</f>
        <v>8.3800000000000008</v>
      </c>
      <c r="BZ502" s="40">
        <f>'Datastream-M'!BI503</f>
        <v>91.7</v>
      </c>
      <c r="CA502">
        <f>'Datastream-M'!BN503</f>
        <v>-31.7</v>
      </c>
      <c r="CB502">
        <f>'Datastream-M'!BO503</f>
        <v>-18.899999999999999</v>
      </c>
      <c r="CC502">
        <f>'Datastream-M'!BP503</f>
        <v>74.900000000000006</v>
      </c>
      <c r="CD502">
        <f>'Datastream-M'!BQ503</f>
        <v>88.1</v>
      </c>
      <c r="CE502" s="1">
        <v>1.1631542566527953</v>
      </c>
      <c r="CF502" s="1">
        <v>1.2018790531290604</v>
      </c>
      <c r="CH502">
        <f>'Datastream-M'!BR503</f>
        <v>77</v>
      </c>
      <c r="CI502">
        <f>'Datastream-M'!BS503</f>
        <v>96.2</v>
      </c>
      <c r="CJ502">
        <f>'Datastream-M'!BT503</f>
        <v>-41.7</v>
      </c>
      <c r="CK502">
        <f>'Datastream-M'!BU503</f>
        <v>-43</v>
      </c>
      <c r="CL502">
        <f>'Datastream-M'!BV503</f>
        <v>99.4</v>
      </c>
      <c r="CN502">
        <f>'Datastream-M'!BX503</f>
        <v>-26.7</v>
      </c>
      <c r="CO502">
        <f>'Datastream-M'!BY503</f>
        <v>-32.799999999999997</v>
      </c>
      <c r="CP502" s="40">
        <f>'Datastream-M'!BZ503</f>
        <v>-16.100000000000001</v>
      </c>
      <c r="CQ502">
        <f>'Datastream-M'!CA503</f>
        <v>12</v>
      </c>
      <c r="CR502">
        <f>'Datastream-M'!CB503</f>
        <v>-12.9</v>
      </c>
      <c r="CS502">
        <f>'Datastream-M'!CC503</f>
        <v>12.1</v>
      </c>
      <c r="CT502">
        <f>'Datastream-M'!CD503</f>
        <v>9.1</v>
      </c>
      <c r="CU502">
        <f>'Datastream-M'!CE503</f>
        <v>39668</v>
      </c>
      <c r="CV502">
        <f>'Datastream-M'!CF503</f>
        <v>2405631</v>
      </c>
      <c r="CX502">
        <f>'Datastream-M'!CG503</f>
        <v>89.9</v>
      </c>
      <c r="CY502">
        <f>'Datastream-M'!CH503</f>
        <v>81.599999999999994</v>
      </c>
      <c r="CZ502">
        <f>'Datastream-M'!CI503</f>
        <v>91.7</v>
      </c>
      <c r="DA502">
        <f>'Datastream-M'!CJ503</f>
        <v>92.8</v>
      </c>
      <c r="DB502">
        <f>'Datastream-M'!CK503</f>
        <v>-50.4</v>
      </c>
      <c r="DC502">
        <f>'Datastream-M'!CL503</f>
        <v>-51.7</v>
      </c>
      <c r="DD502">
        <f>'Datastream-M'!CM503</f>
        <v>-41.7</v>
      </c>
      <c r="DE502">
        <f>'Datastream-M'!CN503</f>
        <v>58.7</v>
      </c>
      <c r="DF502">
        <f>'Datastream-M'!CO503</f>
        <v>56.2</v>
      </c>
      <c r="DG502">
        <f>'Datastream-M'!CP503</f>
        <v>87</v>
      </c>
      <c r="DH502">
        <f>'Datastream-M'!CQ503</f>
        <v>248.30523681599999</v>
      </c>
      <c r="DI502">
        <f>'Datastream-M'!CR503</f>
        <v>27.75</v>
      </c>
      <c r="DJ502">
        <f>'Datastream-M'!CV503</f>
        <v>5.82</v>
      </c>
      <c r="DK502">
        <f>'Datastream-M'!CW503</f>
        <v>3.38</v>
      </c>
      <c r="DL502">
        <f>'Datastream-M'!CX503</f>
        <v>113.5</v>
      </c>
      <c r="DM502">
        <f>'Datastream-M'!CY503</f>
        <v>101</v>
      </c>
      <c r="DO502">
        <f>'Datastream-M'!DA503</f>
        <v>-24.6</v>
      </c>
      <c r="DP502">
        <f>'Datastream-M'!DB503</f>
        <v>103.4</v>
      </c>
      <c r="DS502">
        <f>'Datastream-M'!DG503</f>
        <v>85.3</v>
      </c>
      <c r="DT502">
        <f>'Datastream-M'!DH503</f>
        <v>60.4</v>
      </c>
      <c r="DU502">
        <f>'Datastream-M'!DI503</f>
        <v>69.400000000000006</v>
      </c>
      <c r="DV502">
        <f>'Datastream-M'!DJ503</f>
        <v>179.951395265</v>
      </c>
      <c r="DW502" s="19">
        <f>'[8]weltindexip-usd'!B382</f>
        <v>2.1716066780586734</v>
      </c>
      <c r="DX502">
        <f>'Datastream-M'!DK503</f>
        <v>65.8</v>
      </c>
      <c r="DY502">
        <v>0</v>
      </c>
      <c r="DZ502">
        <f>'Datastream-M'!DL503</f>
        <v>78.099999999999994</v>
      </c>
      <c r="EA502">
        <f>'Datastream-M'!DM503</f>
        <v>84.6</v>
      </c>
      <c r="EB502">
        <f>'Datastream-M'!DN503</f>
        <v>10.187844999999999</v>
      </c>
      <c r="EF502" s="1">
        <f>'Datastream-M'!DQ503</f>
        <v>80.5</v>
      </c>
    </row>
    <row r="503" spans="1:136">
      <c r="A503" s="3">
        <v>37179</v>
      </c>
      <c r="B503" t="str">
        <f>'Datastream-M'!B504</f>
        <v>#NA</v>
      </c>
      <c r="C503">
        <f>'Datastream-M'!C504</f>
        <v>83.9</v>
      </c>
      <c r="D503">
        <f>'Datastream-M'!D504</f>
        <v>80.2</v>
      </c>
      <c r="E503">
        <f>'Datastream-M'!E504</f>
        <v>87.7</v>
      </c>
      <c r="F503">
        <f>'Datastream-M'!F504</f>
        <v>72.3</v>
      </c>
      <c r="G503">
        <f>'Datastream-M'!G504</f>
        <v>0.90586500000000003</v>
      </c>
      <c r="H503">
        <f>'Datastream-M'!H504</f>
        <v>590.70000000000005</v>
      </c>
      <c r="I503">
        <f>'Datastream-M'!I504</f>
        <v>1348.4</v>
      </c>
      <c r="J503">
        <f>'Datastream-M'!J504</f>
        <v>3.6</v>
      </c>
      <c r="K503">
        <f>'Datastream-M'!K504</f>
        <v>4.5999999999999996</v>
      </c>
      <c r="L503">
        <f>'Datastream-M'!L504</f>
        <v>4559.1000000000004</v>
      </c>
      <c r="M503">
        <f>'Datastream-M'!M504</f>
        <v>284317</v>
      </c>
      <c r="N503">
        <f>'Datastream-M'!N504</f>
        <v>78.900000000000006</v>
      </c>
      <c r="O503">
        <f>'Datastream-M'!O504</f>
        <v>2916</v>
      </c>
      <c r="P503">
        <f>'Datastream-M'!P504</f>
        <v>9.5</v>
      </c>
      <c r="Q503">
        <f>'Datastream-M'!Q504</f>
        <v>5</v>
      </c>
      <c r="R503">
        <f>'Datastream-M'!R504</f>
        <v>31.1</v>
      </c>
      <c r="S503" s="1">
        <f>'[2]Deutschland Monatsdaten'!C503</f>
        <v>-1.1191094433702651</v>
      </c>
      <c r="T503" s="1">
        <v>3.4161654710690601</v>
      </c>
      <c r="U503">
        <f>'Datastream-M'!BL504</f>
        <v>53.69</v>
      </c>
      <c r="V503" s="39">
        <f t="shared" si="30"/>
        <v>60.258136924803594</v>
      </c>
      <c r="W503">
        <f>'Datastream-M'!BM504</f>
        <v>44.36</v>
      </c>
      <c r="X503" s="39">
        <f t="shared" si="31"/>
        <v>48.427947598253276</v>
      </c>
      <c r="Y503">
        <f>'Datastream-M'!W504</f>
        <v>-36.700000000000003</v>
      </c>
      <c r="Z503">
        <f>'Datastream-M'!X504</f>
        <v>62.2</v>
      </c>
      <c r="AA503" s="42">
        <f>'Datastream-M'!Y504</f>
        <v>-9.8000000000000007</v>
      </c>
      <c r="AB503">
        <f>'Datastream-M'!Z504</f>
        <v>93</v>
      </c>
      <c r="AC503">
        <f>'Datastream-M'!AA504</f>
        <v>91.8</v>
      </c>
      <c r="AD503">
        <f>'Datastream-M'!AB504</f>
        <v>91.3</v>
      </c>
      <c r="AE503">
        <f>'Datastream-M'!AC504</f>
        <v>0.90586500000000003</v>
      </c>
      <c r="AF503">
        <f t="shared" ref="AF503:AF566" si="32">U503/V503*100</f>
        <v>89.1</v>
      </c>
      <c r="AG503">
        <f t="shared" ref="AG503:AG566" si="33">W503/X503*100</f>
        <v>91.6</v>
      </c>
      <c r="AH503">
        <f>'Datastream-M'!AD504</f>
        <v>82.1</v>
      </c>
      <c r="AI503">
        <f>'Datastream-M'!AE504</f>
        <v>-33.200000000000003</v>
      </c>
      <c r="AJ503">
        <f>'Datastream-M'!AF504</f>
        <v>98.451327000000006</v>
      </c>
      <c r="AK503">
        <f>'Datastream-M'!AG504</f>
        <v>21.03</v>
      </c>
      <c r="AL503">
        <f>'Datastream-M'!AH504</f>
        <v>81.900000000000006</v>
      </c>
      <c r="AM503">
        <f>'Datastream-M'!AI504</f>
        <v>62.2</v>
      </c>
      <c r="AN503">
        <f>'Datastream-M'!AJ504</f>
        <v>7.9</v>
      </c>
      <c r="AO503">
        <f>'Datastream-M'!AK504</f>
        <v>35</v>
      </c>
      <c r="AP503">
        <f>'Datastream-M'!AL504</f>
        <v>-16.899999999999999</v>
      </c>
      <c r="AQ503" s="2">
        <f>'Datastream-M'!AM504</f>
        <v>83.202399999999997</v>
      </c>
      <c r="AR503" s="2">
        <f>'Datastream-M'!AN504</f>
        <v>98.074700000000007</v>
      </c>
      <c r="AS503">
        <f>'Datastream-M'!AO504</f>
        <v>16.600000000000001</v>
      </c>
      <c r="AT503">
        <f>'Datastream-M'!AP504</f>
        <v>96.2</v>
      </c>
      <c r="AU503">
        <f>'Datastream-M'!AQ504</f>
        <v>79.8</v>
      </c>
      <c r="AV503" s="19">
        <f>'[5]Deutschland Monatsdaten'!K503</f>
        <v>11.385788567705312</v>
      </c>
      <c r="AW503" s="1">
        <f>'[5]Deutschland Monatsdaten'!J503</f>
        <v>-0.16478004696885656</v>
      </c>
      <c r="AX503">
        <f>'Datastream-M'!AR504</f>
        <v>9.8000000000000007</v>
      </c>
      <c r="AY503">
        <f>'Datastream-M'!AS504</f>
        <v>-11.6</v>
      </c>
      <c r="AZ503">
        <f>'Datastream-M'!AT504</f>
        <v>84.5</v>
      </c>
      <c r="BA503">
        <v>2813438.8</v>
      </c>
      <c r="BB503">
        <v>8568741.3000000007</v>
      </c>
      <c r="BC503">
        <v>9491249.1999999993</v>
      </c>
      <c r="BD503">
        <v>578179.6</v>
      </c>
      <c r="BE503">
        <f>'Datastream-M'!AU504</f>
        <v>92.4</v>
      </c>
      <c r="BF503">
        <f>'Datastream-M'!AV504</f>
        <v>90.4</v>
      </c>
      <c r="BG503">
        <f>'Datastream-M'!AW504</f>
        <v>105.5</v>
      </c>
      <c r="BH503" s="1">
        <f>'Datastream-M'!AX504</f>
        <v>42</v>
      </c>
      <c r="BI503" s="1">
        <f>'Datastream-M'!AY504</f>
        <v>42.8</v>
      </c>
      <c r="BJ503" s="1">
        <f>'Datastream-M'!AZ504</f>
        <v>46.5</v>
      </c>
      <c r="BK503">
        <f>'Datastream-M'!BA504</f>
        <v>45.1</v>
      </c>
      <c r="BL503">
        <f>'Datastream-M'!BB504</f>
        <v>47.6</v>
      </c>
      <c r="BM503" s="26">
        <f>'Datastream-M'!BC504</f>
        <v>89</v>
      </c>
      <c r="BN503" s="26">
        <f>'Datastream-M'!BD504</f>
        <v>103.1</v>
      </c>
      <c r="BO503">
        <f>'Datastream-M'!AV503</f>
        <v>91.6</v>
      </c>
      <c r="BP503" s="38">
        <f t="shared" si="28"/>
        <v>89.1</v>
      </c>
      <c r="BQ503" s="30">
        <f t="shared" si="29"/>
        <v>23.215379775132057</v>
      </c>
      <c r="BR503" s="40">
        <f>'Datastream-M'!BJ504</f>
        <v>92.259</v>
      </c>
      <c r="BS503" s="32">
        <f>'Datastream-M'!BF504</f>
        <v>66.400000000000006</v>
      </c>
      <c r="BT503">
        <f>'Datastream-M'!BE504</f>
        <v>-15.2</v>
      </c>
      <c r="BU503" s="40">
        <f>'Datastream-M'!CS504</f>
        <v>97.7</v>
      </c>
      <c r="BV503" s="40">
        <f>'Datastream-M'!CT504</f>
        <v>87.5</v>
      </c>
      <c r="BW503" s="40">
        <f>'Datastream-M'!CU504</f>
        <v>92.45</v>
      </c>
      <c r="BX503" s="41">
        <f>'Datastream-M'!BG504</f>
        <v>12.51</v>
      </c>
      <c r="BY503" s="41">
        <f>'Datastream-M'!BH504</f>
        <v>8.58</v>
      </c>
      <c r="BZ503" s="40">
        <f>'Datastream-M'!BI504</f>
        <v>92</v>
      </c>
      <c r="CA503">
        <f>'Datastream-M'!BN504</f>
        <v>-27</v>
      </c>
      <c r="CB503">
        <f>'Datastream-M'!BO504</f>
        <v>-18.8</v>
      </c>
      <c r="CC503">
        <f>'Datastream-M'!BP504</f>
        <v>72.2</v>
      </c>
      <c r="CD503">
        <f>'Datastream-M'!BQ504</f>
        <v>87.2</v>
      </c>
      <c r="CE503" s="1">
        <v>0.49147660018922412</v>
      </c>
      <c r="CF503" s="1">
        <v>1.9740850663231972</v>
      </c>
      <c r="CH503">
        <f>'Datastream-M'!BR504</f>
        <v>73.599999999999994</v>
      </c>
      <c r="CI503">
        <f>'Datastream-M'!BS504</f>
        <v>94.9</v>
      </c>
      <c r="CJ503">
        <f>'Datastream-M'!BT504</f>
        <v>-38.6</v>
      </c>
      <c r="CK503">
        <f>'Datastream-M'!BU504</f>
        <v>-43.3</v>
      </c>
      <c r="CL503">
        <f>'Datastream-M'!BV504</f>
        <v>99</v>
      </c>
      <c r="CN503">
        <f>'Datastream-M'!BX504</f>
        <v>-32.9</v>
      </c>
      <c r="CO503">
        <f>'Datastream-M'!BY504</f>
        <v>-27.6</v>
      </c>
      <c r="CP503" s="40">
        <f>'Datastream-M'!BZ504</f>
        <v>-17.600000000000001</v>
      </c>
      <c r="CQ503">
        <f>'Datastream-M'!CA504</f>
        <v>11</v>
      </c>
      <c r="CR503">
        <f>'Datastream-M'!CB504</f>
        <v>-18.7</v>
      </c>
      <c r="CS503">
        <f>'Datastream-M'!CC504</f>
        <v>26.1</v>
      </c>
      <c r="CT503">
        <f>'Datastream-M'!CD504</f>
        <v>2.6</v>
      </c>
      <c r="CU503">
        <f>'Datastream-M'!CE504</f>
        <v>39665</v>
      </c>
      <c r="CV503">
        <f>'Datastream-M'!CF504</f>
        <v>2409027</v>
      </c>
      <c r="CX503">
        <f>'Datastream-M'!CG504</f>
        <v>90.3</v>
      </c>
      <c r="CY503">
        <f>'Datastream-M'!CH504</f>
        <v>79.8</v>
      </c>
      <c r="CZ503">
        <f>'Datastream-M'!CI504</f>
        <v>99.8</v>
      </c>
      <c r="DA503">
        <f>'Datastream-M'!CJ504</f>
        <v>87.6</v>
      </c>
      <c r="DB503">
        <f>'Datastream-M'!CK504</f>
        <v>-48.6</v>
      </c>
      <c r="DC503">
        <f>'Datastream-M'!CL504</f>
        <v>-51.5</v>
      </c>
      <c r="DD503">
        <f>'Datastream-M'!CM504</f>
        <v>-38.6</v>
      </c>
      <c r="DE503">
        <f>'Datastream-M'!CN504</f>
        <v>60.2</v>
      </c>
      <c r="DF503">
        <f>'Datastream-M'!CO504</f>
        <v>59.3</v>
      </c>
      <c r="DG503">
        <f>'Datastream-M'!CP504</f>
        <v>85.4</v>
      </c>
      <c r="DH503">
        <f>'Datastream-M'!CQ504</f>
        <v>276.72369384799998</v>
      </c>
      <c r="DI503">
        <f>'Datastream-M'!CR504</f>
        <v>41.95</v>
      </c>
      <c r="DJ503">
        <f>'Datastream-M'!CV504</f>
        <v>6.32</v>
      </c>
      <c r="DK503">
        <f>'Datastream-M'!CW504</f>
        <v>3.46</v>
      </c>
      <c r="DL503">
        <f>'Datastream-M'!CX504</f>
        <v>114</v>
      </c>
      <c r="DM503">
        <f>'Datastream-M'!CY504</f>
        <v>98.8</v>
      </c>
      <c r="DO503">
        <f>'Datastream-M'!DA504</f>
        <v>-24.4</v>
      </c>
      <c r="DP503">
        <f>'Datastream-M'!DB504</f>
        <v>100.6</v>
      </c>
      <c r="DS503">
        <f>'Datastream-M'!DG504</f>
        <v>83.9</v>
      </c>
      <c r="DT503">
        <f>'Datastream-M'!DH504</f>
        <v>59</v>
      </c>
      <c r="DU503">
        <f>'Datastream-M'!DI504</f>
        <v>64.2</v>
      </c>
      <c r="DV503">
        <f>'Datastream-M'!DJ504</f>
        <v>170.98264342900001</v>
      </c>
      <c r="DW503" s="19">
        <f>'[8]weltindexip-usd'!B383</f>
        <v>2.1607589562674034</v>
      </c>
      <c r="DX503">
        <f>'Datastream-M'!DK504</f>
        <v>66.8</v>
      </c>
      <c r="DY503">
        <v>0</v>
      </c>
      <c r="DZ503">
        <f>'Datastream-M'!DL504</f>
        <v>77.7</v>
      </c>
      <c r="EA503">
        <f>'Datastream-M'!DM504</f>
        <v>83.1</v>
      </c>
      <c r="EB503">
        <f>'Datastream-M'!DN504</f>
        <v>10.439099000000001</v>
      </c>
      <c r="EF503" s="1">
        <f>'Datastream-M'!DQ504</f>
        <v>79.099999999999994</v>
      </c>
    </row>
    <row r="504" spans="1:136">
      <c r="A504" s="3">
        <v>37210</v>
      </c>
      <c r="B504" t="str">
        <f>'Datastream-M'!B505</f>
        <v>#NA</v>
      </c>
      <c r="C504">
        <f>'Datastream-M'!C505</f>
        <v>84.7</v>
      </c>
      <c r="D504">
        <f>'Datastream-M'!D505</f>
        <v>80.3</v>
      </c>
      <c r="E504">
        <f>'Datastream-M'!E505</f>
        <v>89.3</v>
      </c>
      <c r="F504">
        <f>'Datastream-M'!F505</f>
        <v>72.3</v>
      </c>
      <c r="G504">
        <f>'Datastream-M'!G505</f>
        <v>0.88830900000000002</v>
      </c>
      <c r="H504">
        <f>'Datastream-M'!H505</f>
        <v>611.1</v>
      </c>
      <c r="I504">
        <f>'Datastream-M'!I505</f>
        <v>1347.8</v>
      </c>
      <c r="J504">
        <f>'Datastream-M'!J505</f>
        <v>3.3860000000000001</v>
      </c>
      <c r="K504">
        <f>'Datastream-M'!K505</f>
        <v>4.5</v>
      </c>
      <c r="L504">
        <f>'Datastream-M'!L505</f>
        <v>4989.8999999999996</v>
      </c>
      <c r="M504">
        <f>'Datastream-M'!M505</f>
        <v>277242</v>
      </c>
      <c r="N504">
        <f>'Datastream-M'!N505</f>
        <v>78.099999999999994</v>
      </c>
      <c r="O504">
        <f>'Datastream-M'!O505</f>
        <v>2594</v>
      </c>
      <c r="P504">
        <f>'Datastream-M'!P505</f>
        <v>9.6</v>
      </c>
      <c r="Q504">
        <f>'Datastream-M'!Q505</f>
        <v>4.5</v>
      </c>
      <c r="R504">
        <f>'Datastream-M'!R505</f>
        <v>30.2</v>
      </c>
      <c r="S504" s="1">
        <f>'[2]Deutschland Monatsdaten'!C504</f>
        <v>-0.98082713759739404</v>
      </c>
      <c r="T504" s="1">
        <v>3.4160620172937706</v>
      </c>
      <c r="U504">
        <f>'Datastream-M'!BL505</f>
        <v>51.49</v>
      </c>
      <c r="V504" s="39">
        <f t="shared" si="30"/>
        <v>57.853932584269664</v>
      </c>
      <c r="W504">
        <f>'Datastream-M'!BM505</f>
        <v>43.9</v>
      </c>
      <c r="X504" s="39">
        <f t="shared" si="31"/>
        <v>48.56194690265486</v>
      </c>
      <c r="Y504">
        <f>'Datastream-M'!W505</f>
        <v>-40.4</v>
      </c>
      <c r="Z504">
        <f>'Datastream-M'!X505</f>
        <v>62.9</v>
      </c>
      <c r="AA504" s="42">
        <f>'Datastream-M'!Y505</f>
        <v>-5.6</v>
      </c>
      <c r="AB504">
        <f>'Datastream-M'!Z505</f>
        <v>92.6</v>
      </c>
      <c r="AC504">
        <f>'Datastream-M'!AA505</f>
        <v>91.1</v>
      </c>
      <c r="AD504">
        <f>'Datastream-M'!AB505</f>
        <v>90.4</v>
      </c>
      <c r="AE504">
        <f>'Datastream-M'!AC505</f>
        <v>0.88830900000000002</v>
      </c>
      <c r="AF504">
        <f t="shared" si="32"/>
        <v>89</v>
      </c>
      <c r="AG504">
        <f t="shared" si="33"/>
        <v>90.40000000000002</v>
      </c>
      <c r="AH504">
        <f>'Datastream-M'!AD505</f>
        <v>81.400000000000006</v>
      </c>
      <c r="AI504">
        <f>'Datastream-M'!AE505</f>
        <v>-34.9</v>
      </c>
      <c r="AJ504">
        <f>'Datastream-M'!AF505</f>
        <v>98.669623000000001</v>
      </c>
      <c r="AK504">
        <f>'Datastream-M'!AG505</f>
        <v>19.11</v>
      </c>
      <c r="AL504">
        <f>'Datastream-M'!AH505</f>
        <v>81.8</v>
      </c>
      <c r="AM504">
        <f>'Datastream-M'!AI505</f>
        <v>62.9</v>
      </c>
      <c r="AN504">
        <f>'Datastream-M'!AJ505</f>
        <v>8.6999999999999993</v>
      </c>
      <c r="AO504">
        <f>'Datastream-M'!AK505</f>
        <v>33.1</v>
      </c>
      <c r="AP504">
        <f>'Datastream-M'!AL505</f>
        <v>-20.2</v>
      </c>
      <c r="AQ504" s="2">
        <f>'Datastream-M'!AM505</f>
        <v>83.290899999999993</v>
      </c>
      <c r="AR504" s="2">
        <f>'Datastream-M'!AN505</f>
        <v>98.096599999999995</v>
      </c>
      <c r="AS504">
        <f>'Datastream-M'!AO505</f>
        <v>23.2</v>
      </c>
      <c r="AT504">
        <f>'Datastream-M'!AP505</f>
        <v>81.099999999999994</v>
      </c>
      <c r="AU504">
        <f>'Datastream-M'!AQ505</f>
        <v>81.099999999999994</v>
      </c>
      <c r="AV504" s="19">
        <f>'[5]Deutschland Monatsdaten'!K504</f>
        <v>11.398325208708167</v>
      </c>
      <c r="AW504" s="1">
        <f>'[5]Deutschland Monatsdaten'!J504</f>
        <v>-0.16796792985284509</v>
      </c>
      <c r="AX504">
        <f>'Datastream-M'!AR505</f>
        <v>13.1</v>
      </c>
      <c r="AY504">
        <f>'Datastream-M'!AS505</f>
        <v>-13.8</v>
      </c>
      <c r="AZ504">
        <f>'Datastream-M'!AT505</f>
        <v>81</v>
      </c>
      <c r="BA504">
        <v>2942913.2</v>
      </c>
      <c r="BB504">
        <v>9184384.3000000007</v>
      </c>
      <c r="BC504">
        <v>9647584.1999999993</v>
      </c>
      <c r="BD504">
        <v>541719.37</v>
      </c>
      <c r="BE504">
        <f>'Datastream-M'!AU505</f>
        <v>91.58</v>
      </c>
      <c r="BF504">
        <f>'Datastream-M'!AV505</f>
        <v>90.3</v>
      </c>
      <c r="BG504">
        <f>'Datastream-M'!AW505</f>
        <v>105.4</v>
      </c>
      <c r="BH504" s="1">
        <f>'Datastream-M'!AX505</f>
        <v>37.299999999999997</v>
      </c>
      <c r="BI504" s="1">
        <f>'Datastream-M'!AY505</f>
        <v>39.1</v>
      </c>
      <c r="BJ504" s="1">
        <f>'Datastream-M'!AZ505</f>
        <v>47.9</v>
      </c>
      <c r="BK504">
        <f>'Datastream-M'!BA505</f>
        <v>47</v>
      </c>
      <c r="BL504">
        <f>'Datastream-M'!BB505</f>
        <v>48.5</v>
      </c>
      <c r="BM504" s="26">
        <f>'Datastream-M'!BC505</f>
        <v>89.1</v>
      </c>
      <c r="BN504" s="26">
        <f>'Datastream-M'!BD505</f>
        <v>105.4</v>
      </c>
      <c r="BO504">
        <f>'Datastream-M'!AV504</f>
        <v>90.4</v>
      </c>
      <c r="BP504" s="38">
        <f t="shared" si="28"/>
        <v>89</v>
      </c>
      <c r="BQ504" s="30">
        <f t="shared" si="29"/>
        <v>21.512784402724726</v>
      </c>
      <c r="BR504" s="40">
        <f>'Datastream-M'!BJ505</f>
        <v>90.679699999999997</v>
      </c>
      <c r="BS504" s="32">
        <f>'Datastream-M'!BF505</f>
        <v>66.2</v>
      </c>
      <c r="BT504">
        <f>'Datastream-M'!BE505</f>
        <v>-11.8</v>
      </c>
      <c r="BU504" s="40">
        <f>'Datastream-M'!CS505</f>
        <v>97.8</v>
      </c>
      <c r="BV504" s="40">
        <f>'Datastream-M'!CT505</f>
        <v>86.5</v>
      </c>
      <c r="BW504" s="40">
        <f>'Datastream-M'!CU505</f>
        <v>90.944100000000006</v>
      </c>
      <c r="BX504" s="41">
        <f>'Datastream-M'!BG505</f>
        <v>12.53</v>
      </c>
      <c r="BY504" s="41">
        <f>'Datastream-M'!BH505</f>
        <v>8.66</v>
      </c>
      <c r="BZ504" s="40">
        <f>'Datastream-M'!BI505</f>
        <v>90.3</v>
      </c>
      <c r="CA504">
        <f>'Datastream-M'!BN505</f>
        <v>-22.6</v>
      </c>
      <c r="CB504">
        <f>'Datastream-M'!BO505</f>
        <v>-17.899999999999999</v>
      </c>
      <c r="CC504">
        <f>'Datastream-M'!BP505</f>
        <v>71.5</v>
      </c>
      <c r="CD504">
        <f>'Datastream-M'!BQ505</f>
        <v>85.1</v>
      </c>
      <c r="CE504" s="1">
        <v>2.8584293585789622E-2</v>
      </c>
      <c r="CF504" s="1">
        <v>1.1685762449658024</v>
      </c>
      <c r="CH504">
        <f>'Datastream-M'!BR505</f>
        <v>72.8</v>
      </c>
      <c r="CI504">
        <f>'Datastream-M'!BS505</f>
        <v>97.8</v>
      </c>
      <c r="CJ504">
        <f>'Datastream-M'!BT505</f>
        <v>-35.6</v>
      </c>
      <c r="CK504">
        <f>'Datastream-M'!BU505</f>
        <v>-39.1</v>
      </c>
      <c r="CL504">
        <f>'Datastream-M'!BV505</f>
        <v>97.7</v>
      </c>
      <c r="CN504">
        <f>'Datastream-M'!BX505</f>
        <v>-28.9</v>
      </c>
      <c r="CO504">
        <f>'Datastream-M'!BY505</f>
        <v>-25.8</v>
      </c>
      <c r="CP504" s="40">
        <f>'Datastream-M'!BZ505</f>
        <v>-16.8</v>
      </c>
      <c r="CQ504">
        <f>'Datastream-M'!CA505</f>
        <v>9.6</v>
      </c>
      <c r="CR504">
        <f>'Datastream-M'!CB505</f>
        <v>-26.9</v>
      </c>
      <c r="CS504">
        <f>'Datastream-M'!CC505</f>
        <v>7.2</v>
      </c>
      <c r="CT504">
        <f>'Datastream-M'!CD505</f>
        <v>-3.9</v>
      </c>
      <c r="CU504">
        <f>'Datastream-M'!CE505</f>
        <v>39698</v>
      </c>
      <c r="CV504">
        <f>'Datastream-M'!CF505</f>
        <v>2415717</v>
      </c>
      <c r="CX504">
        <f>'Datastream-M'!CG505</f>
        <v>93.3</v>
      </c>
      <c r="CY504">
        <f>'Datastream-M'!CH505</f>
        <v>72.5</v>
      </c>
      <c r="CZ504">
        <f>'Datastream-M'!CI505</f>
        <v>99.7</v>
      </c>
      <c r="DA504">
        <f>'Datastream-M'!CJ505</f>
        <v>98.7</v>
      </c>
      <c r="DB504">
        <f>'Datastream-M'!CK505</f>
        <v>-47.3</v>
      </c>
      <c r="DC504">
        <f>'Datastream-M'!CL505</f>
        <v>-46.8</v>
      </c>
      <c r="DD504">
        <f>'Datastream-M'!CM505</f>
        <v>-35.6</v>
      </c>
      <c r="DE504">
        <f>'Datastream-M'!CN505</f>
        <v>59.1</v>
      </c>
      <c r="DF504">
        <f>'Datastream-M'!CO505</f>
        <v>57.6</v>
      </c>
      <c r="DG504">
        <f>'Datastream-M'!CP505</f>
        <v>84.1</v>
      </c>
      <c r="DH504">
        <f>'Datastream-M'!CQ505</f>
        <v>177.75169372600001</v>
      </c>
      <c r="DI504">
        <f>'Datastream-M'!CR505</f>
        <v>40.549999999999997</v>
      </c>
      <c r="DJ504">
        <f>'Datastream-M'!CV505</f>
        <v>6.08</v>
      </c>
      <c r="DK504">
        <f>'Datastream-M'!CW505</f>
        <v>3.15</v>
      </c>
      <c r="DL504">
        <f>'Datastream-M'!CX505</f>
        <v>118</v>
      </c>
      <c r="DM504">
        <f>'Datastream-M'!CY505</f>
        <v>90</v>
      </c>
      <c r="DO504">
        <f>'Datastream-M'!DA505</f>
        <v>-27</v>
      </c>
      <c r="DP504">
        <f>'Datastream-M'!DB505</f>
        <v>103.6</v>
      </c>
      <c r="DS504">
        <f>'Datastream-M'!DG505</f>
        <v>83.8</v>
      </c>
      <c r="DT504">
        <f>'Datastream-M'!DH505</f>
        <v>60.7</v>
      </c>
      <c r="DU504">
        <f>'Datastream-M'!DI505</f>
        <v>64.400000000000006</v>
      </c>
      <c r="DV504">
        <f>'Datastream-M'!DJ505</f>
        <v>126.100607853</v>
      </c>
      <c r="DW504" s="19">
        <f>'[8]weltindexip-usd'!B384</f>
        <v>2.1514132969106634</v>
      </c>
      <c r="DX504">
        <f>'Datastream-M'!DK505</f>
        <v>66.7</v>
      </c>
      <c r="DY504">
        <v>100</v>
      </c>
      <c r="DZ504">
        <f>'Datastream-M'!DL505</f>
        <v>77.599999999999994</v>
      </c>
      <c r="EA504">
        <f>'Datastream-M'!DM505</f>
        <v>82.2</v>
      </c>
      <c r="EB504">
        <f>'Datastream-M'!DN505</f>
        <v>10.604067000000001</v>
      </c>
      <c r="EF504" s="1">
        <f>'Datastream-M'!DQ505</f>
        <v>78.099999999999994</v>
      </c>
    </row>
    <row r="505" spans="1:136">
      <c r="A505" s="3">
        <v>37240</v>
      </c>
      <c r="B505" t="str">
        <f>'Datastream-M'!B506</f>
        <v>#NA</v>
      </c>
      <c r="C505">
        <f>'Datastream-M'!C506</f>
        <v>86</v>
      </c>
      <c r="D505">
        <f>'Datastream-M'!D506</f>
        <v>81.3</v>
      </c>
      <c r="E505">
        <f>'Datastream-M'!E506</f>
        <v>91.1</v>
      </c>
      <c r="F505">
        <f>'Datastream-M'!F506</f>
        <v>75.5</v>
      </c>
      <c r="G505">
        <f>'Datastream-M'!G506</f>
        <v>0.89237200000000005</v>
      </c>
      <c r="H505">
        <f>'Datastream-M'!H506</f>
        <v>601.6</v>
      </c>
      <c r="I505">
        <f>'Datastream-M'!I506</f>
        <v>1332.8</v>
      </c>
      <c r="J505">
        <f>'Datastream-M'!J506</f>
        <v>3.3450000000000002</v>
      </c>
      <c r="K505">
        <f>'Datastream-M'!K506</f>
        <v>4.7</v>
      </c>
      <c r="L505">
        <f>'Datastream-M'!L506</f>
        <v>5160.1000000000004</v>
      </c>
      <c r="M505">
        <f>'Datastream-M'!M506</f>
        <v>226174</v>
      </c>
      <c r="N505">
        <f>'Datastream-M'!N506</f>
        <v>78.7</v>
      </c>
      <c r="O505">
        <f>'Datastream-M'!O506</f>
        <v>2589</v>
      </c>
      <c r="P505">
        <f>'Datastream-M'!P506</f>
        <v>9.6</v>
      </c>
      <c r="Q505">
        <f>'Datastream-M'!Q506</f>
        <v>10.5</v>
      </c>
      <c r="R505">
        <f>'Datastream-M'!R506</f>
        <v>22.4</v>
      </c>
      <c r="S505" s="1">
        <f>'[2]Deutschland Monatsdaten'!C505</f>
        <v>-0.71309256689071909</v>
      </c>
      <c r="T505" s="1">
        <v>3.4060765554846695</v>
      </c>
      <c r="U505">
        <f>'Datastream-M'!BL506</f>
        <v>53.77</v>
      </c>
      <c r="V505" s="39">
        <f t="shared" si="30"/>
        <v>60.347923681257022</v>
      </c>
      <c r="W505">
        <f>'Datastream-M'!BM506</f>
        <v>42.94</v>
      </c>
      <c r="X505" s="39">
        <f t="shared" si="31"/>
        <v>47.552602436323369</v>
      </c>
      <c r="Y505">
        <f>'Datastream-M'!W506</f>
        <v>-39</v>
      </c>
      <c r="Z505">
        <f>'Datastream-M'!X506</f>
        <v>66.400000000000006</v>
      </c>
      <c r="AA505" s="42">
        <f>'Datastream-M'!Y506</f>
        <v>-2.5</v>
      </c>
      <c r="AB505">
        <f>'Datastream-M'!Z506</f>
        <v>92.9</v>
      </c>
      <c r="AC505">
        <f>'Datastream-M'!AA506</f>
        <v>91.3</v>
      </c>
      <c r="AD505">
        <f>'Datastream-M'!AB506</f>
        <v>90.6</v>
      </c>
      <c r="AE505">
        <f>'Datastream-M'!AC506</f>
        <v>0.89237200000000005</v>
      </c>
      <c r="AF505">
        <f t="shared" si="32"/>
        <v>89.1</v>
      </c>
      <c r="AG505">
        <f t="shared" si="33"/>
        <v>90.3</v>
      </c>
      <c r="AH505">
        <f>'Datastream-M'!AD506</f>
        <v>82</v>
      </c>
      <c r="AI505">
        <f>'Datastream-M'!AE506</f>
        <v>-34.700000000000003</v>
      </c>
      <c r="AJ505">
        <f>'Datastream-M'!AF506</f>
        <v>98.888889000000006</v>
      </c>
      <c r="AK505">
        <f>'Datastream-M'!AG506</f>
        <v>18.68</v>
      </c>
      <c r="AL505">
        <f>'Datastream-M'!AH506</f>
        <v>82</v>
      </c>
      <c r="AM505">
        <f>'Datastream-M'!AI506</f>
        <v>66.400000000000006</v>
      </c>
      <c r="AN505">
        <f>'Datastream-M'!AJ506</f>
        <v>14.4</v>
      </c>
      <c r="AO505">
        <f>'Datastream-M'!AK506</f>
        <v>27.6</v>
      </c>
      <c r="AP505">
        <f>'Datastream-M'!AL506</f>
        <v>-12.8</v>
      </c>
      <c r="AQ505" s="2">
        <f>'Datastream-M'!AM506</f>
        <v>83.477900000000005</v>
      </c>
      <c r="AR505" s="2">
        <f>'Datastream-M'!AN506</f>
        <v>98.236199999999997</v>
      </c>
      <c r="AS505">
        <f>'Datastream-M'!AO506</f>
        <v>40.799999999999997</v>
      </c>
      <c r="AT505">
        <f>'Datastream-M'!AP506</f>
        <v>51.7</v>
      </c>
      <c r="AU505">
        <f>'Datastream-M'!AQ506</f>
        <v>82.1</v>
      </c>
      <c r="AV505" s="19">
        <f>'[5]Deutschland Monatsdaten'!K505</f>
        <v>11.418168222674707</v>
      </c>
      <c r="AW505" s="1">
        <f>'[5]Deutschland Monatsdaten'!J505</f>
        <v>9.249208437857144E-2</v>
      </c>
      <c r="AX505">
        <f>'Datastream-M'!AR506</f>
        <v>25.8</v>
      </c>
      <c r="AY505">
        <f>'Datastream-M'!AS506</f>
        <v>-14.1</v>
      </c>
      <c r="AZ505">
        <f>'Datastream-M'!AT506</f>
        <v>82.5</v>
      </c>
      <c r="BA505">
        <v>2975662.5</v>
      </c>
      <c r="BB505">
        <v>9159728.5</v>
      </c>
      <c r="BC505">
        <v>19791961</v>
      </c>
      <c r="BD505">
        <v>1671711.2</v>
      </c>
      <c r="BE505">
        <f>'Datastream-M'!AU506</f>
        <v>91.82</v>
      </c>
      <c r="BF505">
        <f>'Datastream-M'!AV506</f>
        <v>90.3</v>
      </c>
      <c r="BG505">
        <f>'Datastream-M'!AW506</f>
        <v>105.3</v>
      </c>
      <c r="BH505" s="1">
        <f>'Datastream-M'!AX506</f>
        <v>37</v>
      </c>
      <c r="BI505" s="1">
        <f>'Datastream-M'!AY506</f>
        <v>38.799999999999997</v>
      </c>
      <c r="BJ505" s="1">
        <f>'Datastream-M'!AZ506</f>
        <v>48</v>
      </c>
      <c r="BK505">
        <f>'Datastream-M'!BA506</f>
        <v>47.1</v>
      </c>
      <c r="BL505">
        <f>'Datastream-M'!BB506</f>
        <v>48.7</v>
      </c>
      <c r="BM505" s="26">
        <f>'Datastream-M'!BC506</f>
        <v>89.2</v>
      </c>
      <c r="BN505" s="26">
        <f>'Datastream-M'!BD506</f>
        <v>105.2</v>
      </c>
      <c r="BO505">
        <f>'Datastream-M'!AV505</f>
        <v>90.3</v>
      </c>
      <c r="BP505" s="38">
        <f t="shared" si="28"/>
        <v>89.1</v>
      </c>
      <c r="BQ505" s="30">
        <f t="shared" si="29"/>
        <v>20.93297414082916</v>
      </c>
      <c r="BR505" s="40">
        <f>'Datastream-M'!BJ506</f>
        <v>91.171499999999995</v>
      </c>
      <c r="BS505" s="32">
        <f>'Datastream-M'!BF506</f>
        <v>65.2</v>
      </c>
      <c r="BT505">
        <f>'Datastream-M'!BE506</f>
        <v>-2.1</v>
      </c>
      <c r="BU505" s="40">
        <f>'Datastream-M'!CS506</f>
        <v>97.6</v>
      </c>
      <c r="BV505" s="40">
        <f>'Datastream-M'!CT506</f>
        <v>87.3</v>
      </c>
      <c r="BW505" s="40">
        <f>'Datastream-M'!CU506</f>
        <v>91.319500000000005</v>
      </c>
      <c r="BX505" s="41">
        <f>'Datastream-M'!BG506</f>
        <v>12.56</v>
      </c>
      <c r="BY505" s="41">
        <f>'Datastream-M'!BH506</f>
        <v>9.7200000000000006</v>
      </c>
      <c r="BZ505" s="40">
        <f>'Datastream-M'!BI506</f>
        <v>91.6</v>
      </c>
      <c r="CA505">
        <f>'Datastream-M'!BN506</f>
        <v>-16.600000000000001</v>
      </c>
      <c r="CB505">
        <f>'Datastream-M'!BO506</f>
        <v>-14.4</v>
      </c>
      <c r="CC505">
        <f>'Datastream-M'!BP506</f>
        <v>72.2</v>
      </c>
      <c r="CD505">
        <f>'Datastream-M'!BQ506</f>
        <v>86</v>
      </c>
      <c r="CE505" s="1">
        <v>0.30398327024061966</v>
      </c>
      <c r="CF505" s="1">
        <v>0.79638131247698929</v>
      </c>
      <c r="CH505">
        <f>'Datastream-M'!BR506</f>
        <v>73.599999999999994</v>
      </c>
      <c r="CI505">
        <f>'Datastream-M'!BS506</f>
        <v>96.1</v>
      </c>
      <c r="CJ505">
        <f>'Datastream-M'!BT506</f>
        <v>-34.299999999999997</v>
      </c>
      <c r="CK505">
        <f>'Datastream-M'!BU506</f>
        <v>-40</v>
      </c>
      <c r="CL505">
        <f>'Datastream-M'!BV506</f>
        <v>97.9</v>
      </c>
      <c r="CN505">
        <f>'Datastream-M'!BX506</f>
        <v>-29.5</v>
      </c>
      <c r="CO505">
        <f>'Datastream-M'!BY506</f>
        <v>-27.3</v>
      </c>
      <c r="CP505" s="40">
        <f>'Datastream-M'!BZ506</f>
        <v>-12</v>
      </c>
      <c r="CQ505">
        <f>'Datastream-M'!CA506</f>
        <v>7.1</v>
      </c>
      <c r="CR505">
        <f>'Datastream-M'!CB506</f>
        <v>-20.399999999999999</v>
      </c>
      <c r="CS505">
        <f>'Datastream-M'!CC506</f>
        <v>7.3</v>
      </c>
      <c r="CT505">
        <f>'Datastream-M'!CD506</f>
        <v>2.4</v>
      </c>
      <c r="CU505">
        <f>'Datastream-M'!CE506</f>
        <v>39706</v>
      </c>
      <c r="CV505">
        <f>'Datastream-M'!CF506</f>
        <v>2426914</v>
      </c>
      <c r="CX505">
        <f>'Datastream-M'!CG506</f>
        <v>87.2</v>
      </c>
      <c r="CY505">
        <f>'Datastream-M'!CH506</f>
        <v>66</v>
      </c>
      <c r="CZ505">
        <f>'Datastream-M'!CI506</f>
        <v>99.4</v>
      </c>
      <c r="DA505">
        <f>'Datastream-M'!CJ506</f>
        <v>87.8</v>
      </c>
      <c r="DB505">
        <f>'Datastream-M'!CK506</f>
        <v>-43.9</v>
      </c>
      <c r="DC505">
        <f>'Datastream-M'!CL506</f>
        <v>-49</v>
      </c>
      <c r="DD505">
        <f>'Datastream-M'!CM506</f>
        <v>-34.299999999999997</v>
      </c>
      <c r="DE505">
        <f>'Datastream-M'!CN506</f>
        <v>57.8</v>
      </c>
      <c r="DF505">
        <f>'Datastream-M'!CO506</f>
        <v>59.3</v>
      </c>
      <c r="DG505">
        <f>'Datastream-M'!CP506</f>
        <v>85.6</v>
      </c>
      <c r="DH505">
        <f>'Datastream-M'!CQ506</f>
        <v>108.119812012</v>
      </c>
      <c r="DI505">
        <f>'Datastream-M'!CR506</f>
        <v>30.71</v>
      </c>
      <c r="DJ505">
        <f>'Datastream-M'!CV506</f>
        <v>5.37</v>
      </c>
      <c r="DK505">
        <f>'Datastream-M'!CW506</f>
        <v>2.9</v>
      </c>
      <c r="DL505">
        <f>'Datastream-M'!CX506</f>
        <v>110.3</v>
      </c>
      <c r="DM505">
        <f>'Datastream-M'!CY506</f>
        <v>82</v>
      </c>
      <c r="DO505">
        <f>'Datastream-M'!DA506</f>
        <v>-22.9</v>
      </c>
      <c r="DP505">
        <f>'Datastream-M'!DB506</f>
        <v>105</v>
      </c>
      <c r="DS505">
        <f>'Datastream-M'!DG506</f>
        <v>86.3</v>
      </c>
      <c r="DT505">
        <f>'Datastream-M'!DH506</f>
        <v>63.9</v>
      </c>
      <c r="DU505">
        <f>'Datastream-M'!DI506</f>
        <v>65</v>
      </c>
      <c r="DV505">
        <f>'Datastream-M'!DJ506</f>
        <v>108.08823224699999</v>
      </c>
      <c r="DW505" s="19">
        <f>'[8]weltindexip-usd'!B385</f>
        <v>2.1553619335195324</v>
      </c>
      <c r="DX505">
        <f>'Datastream-M'!DK506</f>
        <v>65.099999999999994</v>
      </c>
      <c r="DY505">
        <v>100</v>
      </c>
      <c r="DZ505">
        <f>'Datastream-M'!DL506</f>
        <v>77.2</v>
      </c>
      <c r="EA505">
        <f>'Datastream-M'!DM506</f>
        <v>82.5</v>
      </c>
      <c r="EB505">
        <f>'Datastream-M'!DN506</f>
        <v>10.179328999999999</v>
      </c>
      <c r="EF505" s="1">
        <f>'Datastream-M'!DQ506</f>
        <v>78.599999999999994</v>
      </c>
    </row>
    <row r="506" spans="1:136">
      <c r="A506" s="3">
        <v>37271</v>
      </c>
      <c r="B506" t="str">
        <f>'Datastream-M'!B507</f>
        <v>#NA</v>
      </c>
      <c r="C506">
        <f>'Datastream-M'!C507</f>
        <v>84.8</v>
      </c>
      <c r="D506">
        <f>'Datastream-M'!D507</f>
        <v>80.599999999999994</v>
      </c>
      <c r="E506">
        <f>'Datastream-M'!E507</f>
        <v>89.1</v>
      </c>
      <c r="F506">
        <f>'Datastream-M'!F507</f>
        <v>74</v>
      </c>
      <c r="G506">
        <f>'Datastream-M'!G507</f>
        <v>0.88328600000000002</v>
      </c>
      <c r="H506">
        <f>'Datastream-M'!H507</f>
        <v>520</v>
      </c>
      <c r="I506">
        <f>'Datastream-M'!I507</f>
        <v>1269</v>
      </c>
      <c r="J506">
        <f>'Datastream-M'!J507</f>
        <v>3.339</v>
      </c>
      <c r="K506">
        <f>'Datastream-M'!K507</f>
        <v>4.9000000000000004</v>
      </c>
      <c r="L506">
        <f>'Datastream-M'!L507</f>
        <v>5107.6000000000004</v>
      </c>
      <c r="M506">
        <f>'Datastream-M'!M507</f>
        <v>243400</v>
      </c>
      <c r="N506">
        <f>'Datastream-M'!N507</f>
        <v>79</v>
      </c>
      <c r="O506">
        <f>'Datastream-M'!O507</f>
        <v>2723</v>
      </c>
      <c r="P506">
        <f>'Datastream-M'!P507</f>
        <v>9.6</v>
      </c>
      <c r="Q506">
        <f>'Datastream-M'!Q507</f>
        <v>11.5</v>
      </c>
      <c r="R506">
        <f>'Datastream-M'!R507</f>
        <v>21.3</v>
      </c>
      <c r="S506" s="1">
        <f>'[2]Deutschland Monatsdaten'!C506</f>
        <v>-0.4035383324756438</v>
      </c>
      <c r="T506" s="1">
        <v>3.421307917716526</v>
      </c>
      <c r="U506">
        <f>'Datastream-M'!BL507</f>
        <v>51.49</v>
      </c>
      <c r="V506" s="39">
        <f t="shared" si="30"/>
        <v>57.724215246636767</v>
      </c>
      <c r="W506">
        <f>'Datastream-M'!BM507</f>
        <v>40.770000000000003</v>
      </c>
      <c r="X506" s="39">
        <f t="shared" si="31"/>
        <v>45.14950166112957</v>
      </c>
      <c r="Y506">
        <f>'Datastream-M'!W507</f>
        <v>-36.6</v>
      </c>
      <c r="Z506">
        <f>'Datastream-M'!X507</f>
        <v>64.099999999999994</v>
      </c>
      <c r="AA506" s="42">
        <f>'Datastream-M'!Y507</f>
        <v>-5.6</v>
      </c>
      <c r="AB506">
        <f>'Datastream-M'!Z507</f>
        <v>92.8</v>
      </c>
      <c r="AC506">
        <f>'Datastream-M'!AA507</f>
        <v>91.1</v>
      </c>
      <c r="AD506">
        <f>'Datastream-M'!AB507</f>
        <v>90.3</v>
      </c>
      <c r="AE506">
        <f>'Datastream-M'!AC507</f>
        <v>0.88328600000000002</v>
      </c>
      <c r="AF506">
        <f t="shared" si="32"/>
        <v>89.200000000000017</v>
      </c>
      <c r="AG506">
        <f t="shared" si="33"/>
        <v>90.3</v>
      </c>
      <c r="AH506">
        <f>'Datastream-M'!AD507</f>
        <v>81.599999999999994</v>
      </c>
      <c r="AI506">
        <f>'Datastream-M'!AE507</f>
        <v>-34.200000000000003</v>
      </c>
      <c r="AJ506">
        <f>'Datastream-M'!AF507</f>
        <v>98.560354000000004</v>
      </c>
      <c r="AK506">
        <f>'Datastream-M'!AG507</f>
        <v>20.03</v>
      </c>
      <c r="AL506">
        <f>'Datastream-M'!AH507</f>
        <v>82.1</v>
      </c>
      <c r="AM506">
        <f>'Datastream-M'!AI507</f>
        <v>64.099999999999994</v>
      </c>
      <c r="AN506">
        <f>'Datastream-M'!AJ507</f>
        <v>14.6</v>
      </c>
      <c r="AO506">
        <f>'Datastream-M'!AK507</f>
        <v>26.3</v>
      </c>
      <c r="AP506">
        <f>'Datastream-M'!AL507</f>
        <v>-18.5</v>
      </c>
      <c r="AQ506" s="2">
        <f>'Datastream-M'!AM507</f>
        <v>83.731899999999996</v>
      </c>
      <c r="AR506" s="2">
        <f>'Datastream-M'!AN507</f>
        <v>98.456000000000003</v>
      </c>
      <c r="AS506">
        <f>'Datastream-M'!AO507</f>
        <v>22.1</v>
      </c>
      <c r="AT506">
        <f>'Datastream-M'!AP507</f>
        <v>48.8</v>
      </c>
      <c r="AU506">
        <f>'Datastream-M'!AQ507</f>
        <v>79.7</v>
      </c>
      <c r="AV506" s="19">
        <f>'[5]Deutschland Monatsdaten'!K506</f>
        <v>11.468192005727053</v>
      </c>
      <c r="AW506" s="1">
        <f>'[5]Deutschland Monatsdaten'!J506</f>
        <v>0.2653576000564965</v>
      </c>
      <c r="AX506">
        <f>'Datastream-M'!AR507</f>
        <v>35.9</v>
      </c>
      <c r="AY506">
        <f>'Datastream-M'!AS507</f>
        <v>-15.4</v>
      </c>
      <c r="AZ506">
        <f>'Datastream-M'!AT507</f>
        <v>82.7</v>
      </c>
      <c r="BA506">
        <v>2370469</v>
      </c>
      <c r="BB506">
        <v>9683785.8000000007</v>
      </c>
      <c r="BC506">
        <v>11336560</v>
      </c>
      <c r="BD506">
        <v>959360</v>
      </c>
      <c r="BE506">
        <f>'Datastream-M'!AU507</f>
        <v>91.61</v>
      </c>
      <c r="BF506">
        <f>'Datastream-M'!AV507</f>
        <v>90.5</v>
      </c>
      <c r="BG506">
        <f>'Datastream-M'!AW507</f>
        <v>105.7</v>
      </c>
      <c r="BH506" s="1">
        <f>'Datastream-M'!AX507</f>
        <v>38.200000000000003</v>
      </c>
      <c r="BI506" s="1">
        <f>'Datastream-M'!AY507</f>
        <v>39.9</v>
      </c>
      <c r="BJ506" s="1">
        <f>'Datastream-M'!AZ507</f>
        <v>48.6</v>
      </c>
      <c r="BK506">
        <f>'Datastream-M'!BA507</f>
        <v>47.4</v>
      </c>
      <c r="BL506">
        <f>'Datastream-M'!BB507</f>
        <v>49.5</v>
      </c>
      <c r="BM506" s="26">
        <f>'Datastream-M'!BC507</f>
        <v>89.2</v>
      </c>
      <c r="BN506" s="26">
        <f>'Datastream-M'!BD507</f>
        <v>107.6</v>
      </c>
      <c r="BO506">
        <f>'Datastream-M'!AV506</f>
        <v>90.3</v>
      </c>
      <c r="BP506" s="38">
        <f t="shared" si="28"/>
        <v>89.2</v>
      </c>
      <c r="BQ506" s="30">
        <f t="shared" si="29"/>
        <v>22.676686826237482</v>
      </c>
      <c r="BR506" s="40">
        <f>'Datastream-M'!BJ507</f>
        <v>90.866100000000003</v>
      </c>
      <c r="BS506" s="32">
        <f>'Datastream-M'!BF507</f>
        <v>66.599999999999994</v>
      </c>
      <c r="BT506">
        <f>'Datastream-M'!BE507</f>
        <v>-5.2</v>
      </c>
      <c r="BU506" s="40">
        <f>'Datastream-M'!CS507</f>
        <v>97.4</v>
      </c>
      <c r="BV506" s="40">
        <f>'Datastream-M'!CT507</f>
        <v>87.2</v>
      </c>
      <c r="BW506" s="40">
        <f>'Datastream-M'!CU507</f>
        <v>90.994299999999996</v>
      </c>
      <c r="BX506" s="41">
        <f>'Datastream-M'!BG507</f>
        <v>12.09</v>
      </c>
      <c r="BY506" s="41">
        <f>'Datastream-M'!BH507</f>
        <v>8.9</v>
      </c>
      <c r="BZ506" s="40">
        <f>'Datastream-M'!BI507</f>
        <v>89.4</v>
      </c>
      <c r="CA506">
        <f>'Datastream-M'!BN507</f>
        <v>-20.2</v>
      </c>
      <c r="CB506">
        <f>'Datastream-M'!BO507</f>
        <v>-17.5</v>
      </c>
      <c r="CC506">
        <f>'Datastream-M'!BP507</f>
        <v>72.900000000000006</v>
      </c>
      <c r="CD506">
        <f>'Datastream-M'!BQ507</f>
        <v>83.7</v>
      </c>
      <c r="CE506" s="1">
        <v>0.17522326820433751</v>
      </c>
      <c r="CF506" s="1">
        <v>0.32100358815161661</v>
      </c>
      <c r="CH506">
        <f>'Datastream-M'!BR507</f>
        <v>74</v>
      </c>
      <c r="CI506">
        <f>'Datastream-M'!BS507</f>
        <v>94.3</v>
      </c>
      <c r="CJ506">
        <f>'Datastream-M'!BT507</f>
        <v>-39.5</v>
      </c>
      <c r="CK506">
        <f>'Datastream-M'!BU507</f>
        <v>-50.4</v>
      </c>
      <c r="CL506">
        <f>'Datastream-M'!BV507</f>
        <v>97.2</v>
      </c>
      <c r="CN506">
        <f>'Datastream-M'!BX507</f>
        <v>-29.5</v>
      </c>
      <c r="CO506">
        <f>'Datastream-M'!BY507</f>
        <v>-28.9</v>
      </c>
      <c r="CP506" s="40">
        <f>'Datastream-M'!BZ507</f>
        <v>-15.1</v>
      </c>
      <c r="CQ506">
        <f>'Datastream-M'!CA507</f>
        <v>3.9</v>
      </c>
      <c r="CR506">
        <f>'Datastream-M'!CB507</f>
        <v>-15.1</v>
      </c>
      <c r="CS506">
        <f>'Datastream-M'!CC507</f>
        <v>7.1</v>
      </c>
      <c r="CT506">
        <f>'Datastream-M'!CD507</f>
        <v>-26.1</v>
      </c>
      <c r="CU506">
        <f>'Datastream-M'!CE507</f>
        <v>39726</v>
      </c>
      <c r="CV506">
        <f>'Datastream-M'!CF507</f>
        <v>2423687</v>
      </c>
      <c r="CX506">
        <f>'Datastream-M'!CG507</f>
        <v>90.5</v>
      </c>
      <c r="CY506">
        <f>'Datastream-M'!CH507</f>
        <v>79.5</v>
      </c>
      <c r="CZ506">
        <f>'Datastream-M'!CI507</f>
        <v>99.5</v>
      </c>
      <c r="DA506">
        <f>'Datastream-M'!CJ507</f>
        <v>88.5</v>
      </c>
      <c r="DB506">
        <f>'Datastream-M'!CK507</f>
        <v>-50.9</v>
      </c>
      <c r="DC506">
        <f>'Datastream-M'!CL507</f>
        <v>-52.4</v>
      </c>
      <c r="DD506">
        <f>'Datastream-M'!CM507</f>
        <v>-39.5</v>
      </c>
      <c r="DE506">
        <f>'Datastream-M'!CN507</f>
        <v>65.099999999999994</v>
      </c>
      <c r="DF506">
        <f>'Datastream-M'!CO507</f>
        <v>65.7</v>
      </c>
      <c r="DG506">
        <f>'Datastream-M'!CP507</f>
        <v>85.9</v>
      </c>
      <c r="DH506">
        <f>'Datastream-M'!CQ507</f>
        <v>95.479484557999996</v>
      </c>
      <c r="DI506">
        <f>'Datastream-M'!CR507</f>
        <v>28.34</v>
      </c>
      <c r="DJ506">
        <f>'Datastream-M'!CV507</f>
        <v>6.28</v>
      </c>
      <c r="DK506">
        <f>'Datastream-M'!CW507</f>
        <v>3.57</v>
      </c>
      <c r="DL506">
        <f>'Datastream-M'!CX507</f>
        <v>114.4</v>
      </c>
      <c r="DM506">
        <f>'Datastream-M'!CY507</f>
        <v>98.6</v>
      </c>
      <c r="DO506">
        <f>'Datastream-M'!DA507</f>
        <v>-6.4</v>
      </c>
      <c r="DP506">
        <f>'Datastream-M'!DB507</f>
        <v>102.9</v>
      </c>
      <c r="DS506">
        <f>'Datastream-M'!DG507</f>
        <v>84.4</v>
      </c>
      <c r="DT506">
        <f>'Datastream-M'!DH507</f>
        <v>61.5</v>
      </c>
      <c r="DU506">
        <f>'Datastream-M'!DI507</f>
        <v>67.5</v>
      </c>
      <c r="DV506">
        <f>'Datastream-M'!DJ507</f>
        <v>107.059495419</v>
      </c>
      <c r="DW506" s="19">
        <f>'[8]weltindexip-usd'!B386</f>
        <v>2.1686094187124332</v>
      </c>
      <c r="DX506">
        <f>'Datastream-M'!DK507</f>
        <v>66.8</v>
      </c>
      <c r="DY506">
        <v>100</v>
      </c>
      <c r="DZ506">
        <f>'Datastream-M'!DL507</f>
        <v>77.8</v>
      </c>
      <c r="EA506">
        <f>'Datastream-M'!DM507</f>
        <v>83.2</v>
      </c>
      <c r="EB506">
        <f>'Datastream-M'!DN507</f>
        <v>10.018153</v>
      </c>
      <c r="EF506" s="1">
        <f>'Datastream-M'!DQ507</f>
        <v>79</v>
      </c>
    </row>
    <row r="507" spans="1:136">
      <c r="A507" s="3">
        <v>37302</v>
      </c>
      <c r="B507" t="str">
        <f>'Datastream-M'!B508</f>
        <v>#NA</v>
      </c>
      <c r="C507">
        <f>'Datastream-M'!C508</f>
        <v>86.2</v>
      </c>
      <c r="D507">
        <f>'Datastream-M'!D508</f>
        <v>78.900000000000006</v>
      </c>
      <c r="E507">
        <f>'Datastream-M'!E508</f>
        <v>94.2</v>
      </c>
      <c r="F507">
        <f>'Datastream-M'!F508</f>
        <v>73.599999999999994</v>
      </c>
      <c r="G507">
        <f>'Datastream-M'!G508</f>
        <v>0.870035</v>
      </c>
      <c r="H507">
        <f>'Datastream-M'!H508</f>
        <v>519.4</v>
      </c>
      <c r="I507">
        <f>'Datastream-M'!I508</f>
        <v>1266.3</v>
      </c>
      <c r="J507">
        <f>'Datastream-M'!J508</f>
        <v>3.3570000000000002</v>
      </c>
      <c r="K507">
        <f>'Datastream-M'!K508</f>
        <v>4.9000000000000004</v>
      </c>
      <c r="L507">
        <f>'Datastream-M'!L508</f>
        <v>5039.1000000000004</v>
      </c>
      <c r="M507">
        <f>'Datastream-M'!M508</f>
        <v>233281</v>
      </c>
      <c r="N507">
        <f>'Datastream-M'!N508</f>
        <v>79.2</v>
      </c>
      <c r="O507">
        <f>'Datastream-M'!O508</f>
        <v>2991</v>
      </c>
      <c r="P507">
        <f>'Datastream-M'!P508</f>
        <v>9.6</v>
      </c>
      <c r="Q507">
        <f>'Datastream-M'!Q508</f>
        <v>13.8</v>
      </c>
      <c r="R507">
        <f>'Datastream-M'!R508</f>
        <v>16.100000000000001</v>
      </c>
      <c r="S507" s="1">
        <f>'[2]Deutschland Monatsdaten'!C507</f>
        <v>-0.18733101980497904</v>
      </c>
      <c r="T507" s="1">
        <v>3.4338162786351107</v>
      </c>
      <c r="U507">
        <f>'Datastream-M'!BL508</f>
        <v>54.02</v>
      </c>
      <c r="V507" s="39">
        <f t="shared" si="30"/>
        <v>60.560538116591935</v>
      </c>
      <c r="W507">
        <f>'Datastream-M'!BM508</f>
        <v>43.42</v>
      </c>
      <c r="X507" s="39">
        <f t="shared" si="31"/>
        <v>47.97790055248619</v>
      </c>
      <c r="Y507">
        <f>'Datastream-M'!W508</f>
        <v>-32.9</v>
      </c>
      <c r="Z507">
        <f>'Datastream-M'!X508</f>
        <v>64.8</v>
      </c>
      <c r="AA507" s="42">
        <f>'Datastream-M'!Y508</f>
        <v>0.6</v>
      </c>
      <c r="AB507">
        <f>'Datastream-M'!Z508</f>
        <v>92.5</v>
      </c>
      <c r="AC507">
        <f>'Datastream-M'!AA508</f>
        <v>90.8</v>
      </c>
      <c r="AD507">
        <f>'Datastream-M'!AB508</f>
        <v>89.8</v>
      </c>
      <c r="AE507">
        <f>'Datastream-M'!AC508</f>
        <v>0.870035</v>
      </c>
      <c r="AF507">
        <f t="shared" si="32"/>
        <v>89.199999999999989</v>
      </c>
      <c r="AG507">
        <f t="shared" si="33"/>
        <v>90.5</v>
      </c>
      <c r="AH507">
        <f>'Datastream-M'!AD508</f>
        <v>82.2</v>
      </c>
      <c r="AI507">
        <f>'Datastream-M'!AE508</f>
        <v>-33</v>
      </c>
      <c r="AJ507">
        <f>'Datastream-M'!AF508</f>
        <v>98.125688999999994</v>
      </c>
      <c r="AK507">
        <f>'Datastream-M'!AG508</f>
        <v>20.54</v>
      </c>
      <c r="AL507">
        <f>'Datastream-M'!AH508</f>
        <v>82.3</v>
      </c>
      <c r="AM507">
        <f>'Datastream-M'!AI508</f>
        <v>64.8</v>
      </c>
      <c r="AN507">
        <f>'Datastream-M'!AJ508</f>
        <v>19.899999999999999</v>
      </c>
      <c r="AO507">
        <f>'Datastream-M'!AK508</f>
        <v>18.2</v>
      </c>
      <c r="AP507">
        <f>'Datastream-M'!AL508</f>
        <v>-27.4</v>
      </c>
      <c r="AQ507" s="2">
        <f>'Datastream-M'!AM508</f>
        <v>84.025700000000001</v>
      </c>
      <c r="AR507" s="2">
        <f>'Datastream-M'!AN508</f>
        <v>98.723699999999994</v>
      </c>
      <c r="AS507">
        <f>'Datastream-M'!AO508</f>
        <v>8.3000000000000007</v>
      </c>
      <c r="AT507">
        <f>'Datastream-M'!AP508</f>
        <v>60</v>
      </c>
      <c r="AU507">
        <f>'Datastream-M'!AQ508</f>
        <v>80.8</v>
      </c>
      <c r="AV507" s="19">
        <f>'[5]Deutschland Monatsdaten'!K507</f>
        <v>11.485055218648812</v>
      </c>
      <c r="AW507" s="1">
        <f>'[5]Deutschland Monatsdaten'!J507</f>
        <v>0.40234992524744995</v>
      </c>
      <c r="AX507">
        <f>'Datastream-M'!AR508</f>
        <v>50.2</v>
      </c>
      <c r="AY507">
        <f>'Datastream-M'!AS508</f>
        <v>-16.100000000000001</v>
      </c>
      <c r="AZ507">
        <f>'Datastream-M'!AT508</f>
        <v>84.9</v>
      </c>
      <c r="BA507">
        <v>2464630</v>
      </c>
      <c r="BB507">
        <v>9921323.8000000007</v>
      </c>
      <c r="BC507">
        <v>9559223.8000000007</v>
      </c>
      <c r="BD507">
        <v>581709</v>
      </c>
      <c r="BE507">
        <f>'Datastream-M'!AU508</f>
        <v>91.17</v>
      </c>
      <c r="BF507">
        <f>'Datastream-M'!AV508</f>
        <v>90.8</v>
      </c>
      <c r="BG507">
        <f>'Datastream-M'!AW508</f>
        <v>105.9</v>
      </c>
      <c r="BH507" s="1">
        <f>'Datastream-M'!AX508</f>
        <v>39.5</v>
      </c>
      <c r="BI507" s="1">
        <f>'Datastream-M'!AY508</f>
        <v>41</v>
      </c>
      <c r="BJ507" s="1">
        <f>'Datastream-M'!AZ508</f>
        <v>48.7</v>
      </c>
      <c r="BK507">
        <f>'Datastream-M'!BA508</f>
        <v>46.9</v>
      </c>
      <c r="BL507">
        <f>'Datastream-M'!BB508</f>
        <v>49.9</v>
      </c>
      <c r="BM507" s="26">
        <f>'Datastream-M'!BC508</f>
        <v>89</v>
      </c>
      <c r="BN507" s="26">
        <f>'Datastream-M'!BD508</f>
        <v>105.6</v>
      </c>
      <c r="BO507">
        <f>'Datastream-M'!AV507</f>
        <v>90.5</v>
      </c>
      <c r="BP507" s="38">
        <f t="shared" ref="BP507:BP570" si="34">BM506</f>
        <v>89.2</v>
      </c>
      <c r="BQ507" s="30">
        <f t="shared" si="29"/>
        <v>23.608245645290133</v>
      </c>
      <c r="BR507" s="40">
        <f>'Datastream-M'!BJ508</f>
        <v>90.119100000000003</v>
      </c>
      <c r="BS507" s="32">
        <f>'Datastream-M'!BF508</f>
        <v>67.400000000000006</v>
      </c>
      <c r="BT507">
        <f>'Datastream-M'!BE508</f>
        <v>-1.1000000000000001</v>
      </c>
      <c r="BU507" s="40">
        <f>'Datastream-M'!CS508</f>
        <v>97.5</v>
      </c>
      <c r="BV507" s="40">
        <f>'Datastream-M'!CT508</f>
        <v>86.6</v>
      </c>
      <c r="BW507" s="40">
        <f>'Datastream-M'!CU508</f>
        <v>90.242900000000006</v>
      </c>
      <c r="BX507" s="41">
        <f>'Datastream-M'!BG508</f>
        <v>12.38</v>
      </c>
      <c r="BY507" s="41">
        <f>'Datastream-M'!BH508</f>
        <v>8.51</v>
      </c>
      <c r="BZ507" s="40">
        <f>'Datastream-M'!BI508</f>
        <v>94.2</v>
      </c>
      <c r="CA507">
        <f>'Datastream-M'!BN508</f>
        <v>0.6</v>
      </c>
      <c r="CB507">
        <f>'Datastream-M'!BO508</f>
        <v>-7.9</v>
      </c>
      <c r="CC507">
        <f>'Datastream-M'!BP508</f>
        <v>72.2</v>
      </c>
      <c r="CD507">
        <f>'Datastream-M'!BQ508</f>
        <v>83.6</v>
      </c>
      <c r="CE507" s="1">
        <v>-0.10040044036123649</v>
      </c>
      <c r="CF507" s="1">
        <v>0.59870471843691264</v>
      </c>
      <c r="CH507">
        <f>'Datastream-M'!BR508</f>
        <v>72.900000000000006</v>
      </c>
      <c r="CI507">
        <f>'Datastream-M'!BS508</f>
        <v>94.1</v>
      </c>
      <c r="CJ507">
        <f>'Datastream-M'!BT508</f>
        <v>-38.299999999999997</v>
      </c>
      <c r="CK507">
        <f>'Datastream-M'!BU508</f>
        <v>-44</v>
      </c>
      <c r="CL507">
        <f>'Datastream-M'!BV508</f>
        <v>97.3</v>
      </c>
      <c r="CN507">
        <f>'Datastream-M'!BX508</f>
        <v>-37.799999999999997</v>
      </c>
      <c r="CO507">
        <f>'Datastream-M'!BY508</f>
        <v>-25.6</v>
      </c>
      <c r="CP507" s="40">
        <f>'Datastream-M'!BZ508</f>
        <v>-9.1</v>
      </c>
      <c r="CQ507">
        <f>'Datastream-M'!CA508</f>
        <v>1.2</v>
      </c>
      <c r="CR507">
        <f>'Datastream-M'!CB508</f>
        <v>-11</v>
      </c>
      <c r="CS507">
        <f>'Datastream-M'!CC508</f>
        <v>2.5</v>
      </c>
      <c r="CT507">
        <f>'Datastream-M'!CD508</f>
        <v>-37.700000000000003</v>
      </c>
      <c r="CU507">
        <f>'Datastream-M'!CE508</f>
        <v>39706</v>
      </c>
      <c r="CV507">
        <f>'Datastream-M'!CF508</f>
        <v>2417380</v>
      </c>
      <c r="CX507">
        <f>'Datastream-M'!CG508</f>
        <v>93.8</v>
      </c>
      <c r="CY507">
        <f>'Datastream-M'!CH508</f>
        <v>76.2</v>
      </c>
      <c r="CZ507">
        <f>'Datastream-M'!CI508</f>
        <v>101.8</v>
      </c>
      <c r="DA507">
        <f>'Datastream-M'!CJ508</f>
        <v>96.1</v>
      </c>
      <c r="DB507">
        <f>'Datastream-M'!CK508</f>
        <v>-48.5</v>
      </c>
      <c r="DC507">
        <f>'Datastream-M'!CL508</f>
        <v>-49.5</v>
      </c>
      <c r="DD507">
        <f>'Datastream-M'!CM508</f>
        <v>-38.299999999999997</v>
      </c>
      <c r="DE507">
        <f>'Datastream-M'!CN508</f>
        <v>60.9</v>
      </c>
      <c r="DF507">
        <f>'Datastream-M'!CO508</f>
        <v>59.8</v>
      </c>
      <c r="DG507">
        <f>'Datastream-M'!CP508</f>
        <v>83.3</v>
      </c>
      <c r="DH507">
        <f>'Datastream-M'!CQ508</f>
        <v>86.479423522999994</v>
      </c>
      <c r="DI507">
        <f>'Datastream-M'!CR508</f>
        <v>25.33</v>
      </c>
      <c r="DJ507">
        <f>'Datastream-M'!CV508</f>
        <v>6.43</v>
      </c>
      <c r="DK507">
        <f>'Datastream-M'!CW508</f>
        <v>3.57</v>
      </c>
      <c r="DL507">
        <f>'Datastream-M'!CX508</f>
        <v>118.6</v>
      </c>
      <c r="DM507">
        <f>'Datastream-M'!CY508</f>
        <v>94.8</v>
      </c>
      <c r="DO507">
        <f>'Datastream-M'!DA508</f>
        <v>-26.1</v>
      </c>
      <c r="DP507">
        <f>'Datastream-M'!DB508</f>
        <v>100</v>
      </c>
      <c r="DS507">
        <f>'Datastream-M'!DG508</f>
        <v>81.900000000000006</v>
      </c>
      <c r="DT507">
        <f>'Datastream-M'!DH508</f>
        <v>61</v>
      </c>
      <c r="DU507">
        <f>'Datastream-M'!DI508</f>
        <v>65.599999999999994</v>
      </c>
      <c r="DV507">
        <f>'Datastream-M'!DJ508</f>
        <v>90.388514731000001</v>
      </c>
      <c r="DW507" s="19">
        <f>'[8]weltindexip-usd'!B387</f>
        <v>2.1689800543852797</v>
      </c>
      <c r="DX507">
        <f>'Datastream-M'!DK508</f>
        <v>68</v>
      </c>
      <c r="DY507">
        <v>0</v>
      </c>
      <c r="DZ507">
        <f>'Datastream-M'!DL508</f>
        <v>78.099999999999994</v>
      </c>
      <c r="EA507">
        <f>'Datastream-M'!DM508</f>
        <v>83</v>
      </c>
      <c r="EB507">
        <f>'Datastream-M'!DN508</f>
        <v>10.028036999999999</v>
      </c>
      <c r="EF507" s="1">
        <f>'Datastream-M'!DQ508</f>
        <v>79.2</v>
      </c>
    </row>
    <row r="508" spans="1:136">
      <c r="A508" s="3">
        <v>37330</v>
      </c>
      <c r="B508" t="str">
        <f>'Datastream-M'!B509</f>
        <v>#NA</v>
      </c>
      <c r="C508">
        <f>'Datastream-M'!C509</f>
        <v>88</v>
      </c>
      <c r="D508">
        <f>'Datastream-M'!D509</f>
        <v>78.8</v>
      </c>
      <c r="E508">
        <f>'Datastream-M'!E509</f>
        <v>98.2</v>
      </c>
      <c r="F508">
        <f>'Datastream-M'!F509</f>
        <v>75.099999999999994</v>
      </c>
      <c r="G508">
        <f>'Datastream-M'!G509</f>
        <v>0.87580000000000002</v>
      </c>
      <c r="H508">
        <f>'Datastream-M'!H509</f>
        <v>516.70000000000005</v>
      </c>
      <c r="I508">
        <f>'Datastream-M'!I509</f>
        <v>1270.4000000000001</v>
      </c>
      <c r="J508">
        <f>'Datastream-M'!J509</f>
        <v>3.391</v>
      </c>
      <c r="K508">
        <f>'Datastream-M'!K509</f>
        <v>5.2</v>
      </c>
      <c r="L508">
        <f>'Datastream-M'!L509</f>
        <v>5397.3</v>
      </c>
      <c r="M508">
        <f>'Datastream-M'!M509</f>
        <v>321840</v>
      </c>
      <c r="N508">
        <f>'Datastream-M'!N509</f>
        <v>79.5</v>
      </c>
      <c r="O508">
        <f>'Datastream-M'!O509</f>
        <v>3199</v>
      </c>
      <c r="P508">
        <f>'Datastream-M'!P509</f>
        <v>9.6</v>
      </c>
      <c r="Q508">
        <f>'Datastream-M'!Q509</f>
        <v>18.899999999999999</v>
      </c>
      <c r="R508">
        <f>'Datastream-M'!R509</f>
        <v>12.8</v>
      </c>
      <c r="S508" s="1">
        <f>'[2]Deutschland Monatsdaten'!C508</f>
        <v>0.14585696972418749</v>
      </c>
      <c r="T508" s="1">
        <v>3.4524320904193728</v>
      </c>
      <c r="U508">
        <f>'Datastream-M'!BL509</f>
        <v>54.07</v>
      </c>
      <c r="V508" s="39">
        <f t="shared" si="30"/>
        <v>60.752808988764038</v>
      </c>
      <c r="W508">
        <f>'Datastream-M'!BM509</f>
        <v>42.83</v>
      </c>
      <c r="X508" s="39">
        <f t="shared" si="31"/>
        <v>47.169603524229075</v>
      </c>
      <c r="Y508">
        <f>'Datastream-M'!W509</f>
        <v>-33.799999999999997</v>
      </c>
      <c r="Z508">
        <f>'Datastream-M'!X509</f>
        <v>67.3</v>
      </c>
      <c r="AA508" s="42">
        <f>'Datastream-M'!Y509</f>
        <v>3.3</v>
      </c>
      <c r="AB508">
        <f>'Datastream-M'!Z509</f>
        <v>92.4</v>
      </c>
      <c r="AC508">
        <f>'Datastream-M'!AA509</f>
        <v>90.8</v>
      </c>
      <c r="AD508">
        <f>'Datastream-M'!AB509</f>
        <v>89.8</v>
      </c>
      <c r="AE508">
        <f>'Datastream-M'!AC509</f>
        <v>0.87580000000000002</v>
      </c>
      <c r="AF508">
        <f t="shared" si="32"/>
        <v>89.000000000000014</v>
      </c>
      <c r="AG508">
        <f t="shared" si="33"/>
        <v>90.8</v>
      </c>
      <c r="AH508">
        <f>'Datastream-M'!AD509</f>
        <v>82.6</v>
      </c>
      <c r="AI508">
        <f>'Datastream-M'!AE509</f>
        <v>-33.4</v>
      </c>
      <c r="AJ508">
        <f>'Datastream-M'!AF509</f>
        <v>97.592997999999994</v>
      </c>
      <c r="AK508">
        <f>'Datastream-M'!AG509</f>
        <v>24</v>
      </c>
      <c r="AL508">
        <f>'Datastream-M'!AH509</f>
        <v>82.5</v>
      </c>
      <c r="AM508">
        <f>'Datastream-M'!AI509</f>
        <v>67.3</v>
      </c>
      <c r="AN508">
        <f>'Datastream-M'!AJ509</f>
        <v>26.6</v>
      </c>
      <c r="AO508">
        <f>'Datastream-M'!AK509</f>
        <v>13.6</v>
      </c>
      <c r="AP508">
        <f>'Datastream-M'!AL509</f>
        <v>-14.9</v>
      </c>
      <c r="AQ508" s="2">
        <f>'Datastream-M'!AM509</f>
        <v>84.294600000000003</v>
      </c>
      <c r="AR508" s="2">
        <f>'Datastream-M'!AN509</f>
        <v>98.963200000000001</v>
      </c>
      <c r="AS508">
        <f>'Datastream-M'!AO509</f>
        <v>13.7</v>
      </c>
      <c r="AT508">
        <f>'Datastream-M'!AP509</f>
        <v>64.8</v>
      </c>
      <c r="AU508">
        <f>'Datastream-M'!AQ509</f>
        <v>80.599999999999994</v>
      </c>
      <c r="AV508" s="19">
        <f>'[5]Deutschland Monatsdaten'!K508</f>
        <v>11.51026703331735</v>
      </c>
      <c r="AW508" s="1">
        <f>'[5]Deutschland Monatsdaten'!J508</f>
        <v>0.58909236142704891</v>
      </c>
      <c r="AX508">
        <f>'Datastream-M'!AR509</f>
        <v>71.2</v>
      </c>
      <c r="AY508">
        <f>'Datastream-M'!AS509</f>
        <v>-15.8</v>
      </c>
      <c r="AZ508">
        <f>'Datastream-M'!AT509</f>
        <v>86.8</v>
      </c>
      <c r="BA508">
        <v>2609304</v>
      </c>
      <c r="BB508">
        <v>7482058.0999999996</v>
      </c>
      <c r="BC508">
        <v>9486277</v>
      </c>
      <c r="BD508">
        <v>1115250</v>
      </c>
      <c r="BE508">
        <f>'Datastream-M'!AU509</f>
        <v>91.22</v>
      </c>
      <c r="BF508">
        <f>'Datastream-M'!AV509</f>
        <v>91.3</v>
      </c>
      <c r="BG508">
        <f>'Datastream-M'!AW509</f>
        <v>105.4</v>
      </c>
      <c r="BH508" s="1">
        <f>'Datastream-M'!AX509</f>
        <v>46.6</v>
      </c>
      <c r="BI508" s="1">
        <f>'Datastream-M'!AY509</f>
        <v>47.2</v>
      </c>
      <c r="BJ508" s="1">
        <f>'Datastream-M'!AZ509</f>
        <v>50.2</v>
      </c>
      <c r="BK508">
        <f>'Datastream-M'!BA509</f>
        <v>48.7</v>
      </c>
      <c r="BL508">
        <f>'Datastream-M'!BB509</f>
        <v>51.3</v>
      </c>
      <c r="BM508" s="26">
        <f>'Datastream-M'!BC509</f>
        <v>89.2</v>
      </c>
      <c r="BN508" s="26">
        <f>'Datastream-M'!BD509</f>
        <v>105.4</v>
      </c>
      <c r="BO508">
        <f>'Datastream-M'!AV508</f>
        <v>90.8</v>
      </c>
      <c r="BP508" s="38">
        <f t="shared" si="34"/>
        <v>89</v>
      </c>
      <c r="BQ508" s="30">
        <f t="shared" si="29"/>
        <v>27.40351678465403</v>
      </c>
      <c r="BR508" s="40">
        <f>'Datastream-M'!BJ509</f>
        <v>90.272900000000007</v>
      </c>
      <c r="BS508" s="32">
        <f>'Datastream-M'!BF509</f>
        <v>67.7</v>
      </c>
      <c r="BT508">
        <f>'Datastream-M'!BE509</f>
        <v>5.6</v>
      </c>
      <c r="BU508" s="40">
        <f>'Datastream-M'!CS509</f>
        <v>97.4</v>
      </c>
      <c r="BV508" s="40">
        <f>'Datastream-M'!CT509</f>
        <v>86.5</v>
      </c>
      <c r="BW508" s="40">
        <f>'Datastream-M'!CU509</f>
        <v>90.416499999999999</v>
      </c>
      <c r="BX508" s="41">
        <f>'Datastream-M'!BG509</f>
        <v>13.28</v>
      </c>
      <c r="BY508" s="41">
        <f>'Datastream-M'!BH509</f>
        <v>8.35</v>
      </c>
      <c r="BZ508" s="40">
        <f>'Datastream-M'!BI509</f>
        <v>90.5</v>
      </c>
      <c r="CA508">
        <f>'Datastream-M'!BN509</f>
        <v>15.9</v>
      </c>
      <c r="CB508">
        <f>'Datastream-M'!BO509</f>
        <v>0.4</v>
      </c>
      <c r="CC508">
        <f>'Datastream-M'!BP509</f>
        <v>72.8</v>
      </c>
      <c r="CD508">
        <f>'Datastream-M'!BQ509</f>
        <v>83.6</v>
      </c>
      <c r="CE508" s="1">
        <v>-0.55853286937237268</v>
      </c>
      <c r="CF508" s="1">
        <v>-0.1134979228525357</v>
      </c>
      <c r="CH508">
        <f>'Datastream-M'!BR509</f>
        <v>71.900000000000006</v>
      </c>
      <c r="CI508">
        <f>'Datastream-M'!BS509</f>
        <v>94.2</v>
      </c>
      <c r="CJ508">
        <f>'Datastream-M'!BT509</f>
        <v>-40</v>
      </c>
      <c r="CK508">
        <f>'Datastream-M'!BU509</f>
        <v>-46.1</v>
      </c>
      <c r="CL508">
        <f>'Datastream-M'!BV509</f>
        <v>97.3</v>
      </c>
      <c r="CN508">
        <f>'Datastream-M'!BX509</f>
        <v>-32.799999999999997</v>
      </c>
      <c r="CO508">
        <f>'Datastream-M'!BY509</f>
        <v>-25.5</v>
      </c>
      <c r="CP508" s="40">
        <f>'Datastream-M'!BZ509</f>
        <v>-4.2</v>
      </c>
      <c r="CQ508">
        <f>'Datastream-M'!CA509</f>
        <v>-1</v>
      </c>
      <c r="CR508">
        <f>'Datastream-M'!CB509</f>
        <v>-3.4</v>
      </c>
      <c r="CS508">
        <f>'Datastream-M'!CC509</f>
        <v>2.6</v>
      </c>
      <c r="CT508">
        <f>'Datastream-M'!CD509</f>
        <v>-42.8</v>
      </c>
      <c r="CU508">
        <f>'Datastream-M'!CE509</f>
        <v>39676</v>
      </c>
      <c r="CV508">
        <f>'Datastream-M'!CF509</f>
        <v>2410717</v>
      </c>
      <c r="CX508">
        <f>'Datastream-M'!CG509</f>
        <v>101.4</v>
      </c>
      <c r="CY508">
        <f>'Datastream-M'!CH509</f>
        <v>76.5</v>
      </c>
      <c r="CZ508">
        <f>'Datastream-M'!CI509</f>
        <v>101.6</v>
      </c>
      <c r="DA508">
        <f>'Datastream-M'!CJ509</f>
        <v>114.5</v>
      </c>
      <c r="DB508">
        <f>'Datastream-M'!CK509</f>
        <v>-49.4</v>
      </c>
      <c r="DC508">
        <f>'Datastream-M'!CL509</f>
        <v>-48.6</v>
      </c>
      <c r="DD508">
        <f>'Datastream-M'!CM509</f>
        <v>-40</v>
      </c>
      <c r="DE508">
        <f>'Datastream-M'!CN509</f>
        <v>59.1</v>
      </c>
      <c r="DF508">
        <f>'Datastream-M'!CO509</f>
        <v>57.9</v>
      </c>
      <c r="DG508">
        <f>'Datastream-M'!CP509</f>
        <v>83.6</v>
      </c>
      <c r="DH508">
        <f>'Datastream-M'!CQ509</f>
        <v>73.089767456000004</v>
      </c>
      <c r="DI508">
        <f>'Datastream-M'!CR509</f>
        <v>24.15</v>
      </c>
      <c r="DJ508">
        <f>'Datastream-M'!CV509</f>
        <v>5.66</v>
      </c>
      <c r="DK508">
        <f>'Datastream-M'!CW509</f>
        <v>3.31</v>
      </c>
      <c r="DL508">
        <f>'Datastream-M'!CX509</f>
        <v>128.30000000000001</v>
      </c>
      <c r="DM508">
        <f>'Datastream-M'!CY509</f>
        <v>95.1</v>
      </c>
      <c r="DO508">
        <f>'Datastream-M'!DA509</f>
        <v>-26.5</v>
      </c>
      <c r="DP508">
        <f>'Datastream-M'!DB509</f>
        <v>101.5</v>
      </c>
      <c r="DS508">
        <f>'Datastream-M'!DG509</f>
        <v>82.6</v>
      </c>
      <c r="DT508">
        <f>'Datastream-M'!DH509</f>
        <v>64.2</v>
      </c>
      <c r="DU508">
        <f>'Datastream-M'!DI509</f>
        <v>64</v>
      </c>
      <c r="DV508">
        <f>'Datastream-M'!DJ509</f>
        <v>79.066784919</v>
      </c>
      <c r="DW508" s="19">
        <f>'[8]weltindexip-usd'!B388</f>
        <v>2.1876050844777848</v>
      </c>
      <c r="DX508">
        <f>'Datastream-M'!DK509</f>
        <v>67.900000000000006</v>
      </c>
      <c r="DY508">
        <v>0</v>
      </c>
      <c r="DZ508">
        <f>'Datastream-M'!DL509</f>
        <v>78.400000000000006</v>
      </c>
      <c r="EA508">
        <f>'Datastream-M'!DM509</f>
        <v>82.8</v>
      </c>
      <c r="EB508">
        <f>'Datastream-M'!DN509</f>
        <v>10.733117</v>
      </c>
      <c r="EF508" s="1">
        <f>'Datastream-M'!DQ509</f>
        <v>79.400000000000006</v>
      </c>
    </row>
    <row r="509" spans="1:136">
      <c r="A509" s="3">
        <v>37361</v>
      </c>
      <c r="B509" t="str">
        <f>'Datastream-M'!B510</f>
        <v>#NA</v>
      </c>
      <c r="C509">
        <f>'Datastream-M'!C510</f>
        <v>87.4</v>
      </c>
      <c r="D509">
        <f>'Datastream-M'!D510</f>
        <v>78.2</v>
      </c>
      <c r="E509">
        <f>'Datastream-M'!E510</f>
        <v>97.7</v>
      </c>
      <c r="F509">
        <f>'Datastream-M'!F510</f>
        <v>75.3</v>
      </c>
      <c r="G509">
        <f>'Datastream-M'!G510</f>
        <v>0.88584300000000005</v>
      </c>
      <c r="H509">
        <f>'Datastream-M'!H510</f>
        <v>525.70000000000005</v>
      </c>
      <c r="I509">
        <f>'Datastream-M'!I510</f>
        <v>1271.0999999999999</v>
      </c>
      <c r="J509">
        <f>'Datastream-M'!J510</f>
        <v>3.407</v>
      </c>
      <c r="K509">
        <f>'Datastream-M'!K510</f>
        <v>5.2</v>
      </c>
      <c r="L509">
        <f>'Datastream-M'!L510</f>
        <v>5041.2</v>
      </c>
      <c r="M509">
        <f>'Datastream-M'!M510</f>
        <v>304326</v>
      </c>
      <c r="N509">
        <f>'Datastream-M'!N510</f>
        <v>79.5</v>
      </c>
      <c r="O509">
        <f>'Datastream-M'!O510</f>
        <v>3344</v>
      </c>
      <c r="P509">
        <f>'Datastream-M'!P510</f>
        <v>9.5</v>
      </c>
      <c r="Q509">
        <f>'Datastream-M'!Q510</f>
        <v>16.100000000000001</v>
      </c>
      <c r="R509">
        <f>'Datastream-M'!R510</f>
        <v>11.5</v>
      </c>
      <c r="S509" s="1">
        <f>'[2]Deutschland Monatsdaten'!C509</f>
        <v>0.24291091289414507</v>
      </c>
      <c r="T509" s="1">
        <v>3.4829878985125493</v>
      </c>
      <c r="U509">
        <f>'Datastream-M'!BL510</f>
        <v>54.07</v>
      </c>
      <c r="V509" s="39">
        <f t="shared" si="30"/>
        <v>60.616591928251118</v>
      </c>
      <c r="W509">
        <f>'Datastream-M'!BM510</f>
        <v>44.3</v>
      </c>
      <c r="X509" s="39">
        <f t="shared" si="31"/>
        <v>48.521358159912374</v>
      </c>
      <c r="Y509">
        <f>'Datastream-M'!W510</f>
        <v>-33.200000000000003</v>
      </c>
      <c r="Z509">
        <f>'Datastream-M'!X510</f>
        <v>66.7</v>
      </c>
      <c r="AA509" s="42">
        <f>'Datastream-M'!Y510</f>
        <v>8.6999999999999993</v>
      </c>
      <c r="AB509">
        <f>'Datastream-M'!Z510</f>
        <v>92.5</v>
      </c>
      <c r="AC509">
        <f>'Datastream-M'!AA510</f>
        <v>90.7</v>
      </c>
      <c r="AD509">
        <f>'Datastream-M'!AB510</f>
        <v>89.7</v>
      </c>
      <c r="AE509">
        <f>'Datastream-M'!AC510</f>
        <v>0.88584300000000005</v>
      </c>
      <c r="AF509">
        <f t="shared" si="32"/>
        <v>89.2</v>
      </c>
      <c r="AG509">
        <f t="shared" si="33"/>
        <v>91.3</v>
      </c>
      <c r="AH509">
        <f>'Datastream-M'!AD510</f>
        <v>82.5</v>
      </c>
      <c r="AI509">
        <f>'Datastream-M'!AE510</f>
        <v>-33.6</v>
      </c>
      <c r="AJ509">
        <f>'Datastream-M'!AF510</f>
        <v>97.489082999999994</v>
      </c>
      <c r="AK509">
        <f>'Datastream-M'!AG510</f>
        <v>25.95</v>
      </c>
      <c r="AL509">
        <f>'Datastream-M'!AH510</f>
        <v>82.6</v>
      </c>
      <c r="AM509">
        <f>'Datastream-M'!AI510</f>
        <v>66.7</v>
      </c>
      <c r="AN509">
        <f>'Datastream-M'!AJ510</f>
        <v>26.8</v>
      </c>
      <c r="AO509">
        <f>'Datastream-M'!AK510</f>
        <v>14.5</v>
      </c>
      <c r="AP509">
        <f>'Datastream-M'!AL510</f>
        <v>-8.6999999999999993</v>
      </c>
      <c r="AQ509" s="2">
        <f>'Datastream-M'!AM510</f>
        <v>84.490899999999996</v>
      </c>
      <c r="AR509" s="2">
        <f>'Datastream-M'!AN510</f>
        <v>99.118300000000005</v>
      </c>
      <c r="AS509">
        <f>'Datastream-M'!AO510</f>
        <v>16.600000000000001</v>
      </c>
      <c r="AT509">
        <f>'Datastream-M'!AP510</f>
        <v>86.5</v>
      </c>
      <c r="AU509">
        <f>'Datastream-M'!AQ510</f>
        <v>80.2</v>
      </c>
      <c r="AV509" s="19">
        <f>'[5]Deutschland Monatsdaten'!K509</f>
        <v>11.54744628229856</v>
      </c>
      <c r="AW509" s="1">
        <f>'[5]Deutschland Monatsdaten'!J509</f>
        <v>0.55717203571869023</v>
      </c>
      <c r="AX509">
        <f>'Datastream-M'!AR510</f>
        <v>70.599999999999994</v>
      </c>
      <c r="AY509">
        <f>'Datastream-M'!AS510</f>
        <v>-15.9</v>
      </c>
      <c r="AZ509">
        <f>'Datastream-M'!AT510</f>
        <v>87.1</v>
      </c>
      <c r="BA509">
        <v>2809391</v>
      </c>
      <c r="BB509">
        <v>7443584.0999999996</v>
      </c>
      <c r="BC509">
        <v>9968206.1999999993</v>
      </c>
      <c r="BD509">
        <v>580032</v>
      </c>
      <c r="BE509">
        <f>'Datastream-M'!AU510</f>
        <v>91.38</v>
      </c>
      <c r="BF509">
        <f>'Datastream-M'!AV510</f>
        <v>91.3</v>
      </c>
      <c r="BG509">
        <f>'Datastream-M'!AW510</f>
        <v>104.9</v>
      </c>
      <c r="BH509" s="1">
        <f>'Datastream-M'!AX510</f>
        <v>49.9</v>
      </c>
      <c r="BI509" s="1">
        <f>'Datastream-M'!AY510</f>
        <v>49.9</v>
      </c>
      <c r="BJ509" s="1">
        <f>'Datastream-M'!AZ510</f>
        <v>50.2</v>
      </c>
      <c r="BK509">
        <f>'Datastream-M'!BA510</f>
        <v>48.9</v>
      </c>
      <c r="BL509">
        <f>'Datastream-M'!BB510</f>
        <v>51.2</v>
      </c>
      <c r="BM509" s="26">
        <f>'Datastream-M'!BC510</f>
        <v>89.2</v>
      </c>
      <c r="BN509" s="26">
        <f>'Datastream-M'!BD510</f>
        <v>104.3</v>
      </c>
      <c r="BO509">
        <f>'Datastream-M'!AV509</f>
        <v>91.3</v>
      </c>
      <c r="BP509" s="38">
        <f t="shared" si="34"/>
        <v>89.2</v>
      </c>
      <c r="BQ509" s="30">
        <f t="shared" si="29"/>
        <v>29.294129998205097</v>
      </c>
      <c r="BR509" s="40">
        <f>'Datastream-M'!BJ510</f>
        <v>90.602999999999994</v>
      </c>
      <c r="BS509" s="32">
        <f>'Datastream-M'!BF510</f>
        <v>68.7</v>
      </c>
      <c r="BT509">
        <f>'Datastream-M'!BE510</f>
        <v>14.1</v>
      </c>
      <c r="BU509" s="40">
        <f>'Datastream-M'!CS510</f>
        <v>97.2</v>
      </c>
      <c r="BV509" s="40">
        <f>'Datastream-M'!CT510</f>
        <v>86.8</v>
      </c>
      <c r="BW509" s="40">
        <f>'Datastream-M'!CU510</f>
        <v>90.755399999999995</v>
      </c>
      <c r="BX509" s="41">
        <f>'Datastream-M'!BG510</f>
        <v>12.24</v>
      </c>
      <c r="BY509" s="41">
        <f>'Datastream-M'!BH510</f>
        <v>9.82</v>
      </c>
      <c r="BZ509" s="40">
        <f>'Datastream-M'!BI510</f>
        <v>89</v>
      </c>
      <c r="CA509">
        <f>'Datastream-M'!BN510</f>
        <v>18.600000000000001</v>
      </c>
      <c r="CB509">
        <f>'Datastream-M'!BO510</f>
        <v>2.4</v>
      </c>
      <c r="CC509">
        <f>'Datastream-M'!BP510</f>
        <v>73.3</v>
      </c>
      <c r="CD509">
        <f>'Datastream-M'!BQ510</f>
        <v>83.7</v>
      </c>
      <c r="CE509" s="1">
        <v>-0.26966387629585215</v>
      </c>
      <c r="CF509" s="1">
        <v>-8.5846868226564441E-2</v>
      </c>
      <c r="CH509">
        <f>'Datastream-M'!BR510</f>
        <v>72.8</v>
      </c>
      <c r="CI509">
        <f>'Datastream-M'!BS510</f>
        <v>95.3</v>
      </c>
      <c r="CJ509">
        <f>'Datastream-M'!BT510</f>
        <v>-39.200000000000003</v>
      </c>
      <c r="CK509">
        <f>'Datastream-M'!BU510</f>
        <v>-46.9</v>
      </c>
      <c r="CL509">
        <f>'Datastream-M'!BV510</f>
        <v>96.3</v>
      </c>
      <c r="CN509">
        <f>'Datastream-M'!BX510</f>
        <v>-33</v>
      </c>
      <c r="CO509">
        <f>'Datastream-M'!BY510</f>
        <v>-31.9</v>
      </c>
      <c r="CP509" s="40">
        <f>'Datastream-M'!BZ510</f>
        <v>-3.7</v>
      </c>
      <c r="CQ509">
        <f>'Datastream-M'!CA510</f>
        <v>-2.2000000000000002</v>
      </c>
      <c r="CR509">
        <f>'Datastream-M'!CB510</f>
        <v>-5.8</v>
      </c>
      <c r="CS509">
        <f>'Datastream-M'!CC510</f>
        <v>2.1</v>
      </c>
      <c r="CT509">
        <f>'Datastream-M'!CD510</f>
        <v>-55.4</v>
      </c>
      <c r="CU509">
        <f>'Datastream-M'!CE510</f>
        <v>39674</v>
      </c>
      <c r="CV509">
        <f>'Datastream-M'!CF510</f>
        <v>2417511</v>
      </c>
      <c r="CX509">
        <f>'Datastream-M'!CG510</f>
        <v>91.8</v>
      </c>
      <c r="CY509">
        <f>'Datastream-M'!CH510</f>
        <v>79.599999999999994</v>
      </c>
      <c r="CZ509">
        <f>'Datastream-M'!CI510</f>
        <v>97.8</v>
      </c>
      <c r="DA509">
        <f>'Datastream-M'!CJ510</f>
        <v>92.9</v>
      </c>
      <c r="DB509">
        <f>'Datastream-M'!CK510</f>
        <v>-49.8</v>
      </c>
      <c r="DC509">
        <f>'Datastream-M'!CL510</f>
        <v>-52.2</v>
      </c>
      <c r="DD509">
        <f>'Datastream-M'!CM510</f>
        <v>-39.200000000000003</v>
      </c>
      <c r="DE509">
        <f>'Datastream-M'!CN510</f>
        <v>58.4</v>
      </c>
      <c r="DF509">
        <f>'Datastream-M'!CO510</f>
        <v>57.2</v>
      </c>
      <c r="DG509">
        <f>'Datastream-M'!CP510</f>
        <v>84.4</v>
      </c>
      <c r="DH509">
        <f>'Datastream-M'!CQ510</f>
        <v>106.962791443</v>
      </c>
      <c r="DI509">
        <f>'Datastream-M'!CR510</f>
        <v>20.010000000000002</v>
      </c>
      <c r="DJ509">
        <f>'Datastream-M'!CV510</f>
        <v>6.22</v>
      </c>
      <c r="DK509">
        <f>'Datastream-M'!CW510</f>
        <v>3.51</v>
      </c>
      <c r="DL509">
        <f>'Datastream-M'!CX510</f>
        <v>116.1</v>
      </c>
      <c r="DM509">
        <f>'Datastream-M'!CY510</f>
        <v>99</v>
      </c>
      <c r="DO509">
        <f>'Datastream-M'!DA510</f>
        <v>-33.1</v>
      </c>
      <c r="DP509">
        <f>'Datastream-M'!DB510</f>
        <v>104.3</v>
      </c>
      <c r="DS509">
        <f>'Datastream-M'!DG510</f>
        <v>83.7</v>
      </c>
      <c r="DT509">
        <f>'Datastream-M'!DH510</f>
        <v>63</v>
      </c>
      <c r="DU509">
        <f>'Datastream-M'!DI510</f>
        <v>65.400000000000006</v>
      </c>
      <c r="DV509">
        <f>'Datastream-M'!DJ510</f>
        <v>84.063590551999994</v>
      </c>
      <c r="DW509" s="19">
        <f>'[8]weltindexip-usd'!B389</f>
        <v>2.1983103589529871</v>
      </c>
      <c r="DX509">
        <f>'Datastream-M'!DK510</f>
        <v>69.400000000000006</v>
      </c>
      <c r="DY509">
        <v>0</v>
      </c>
      <c r="DZ509">
        <f>'Datastream-M'!DL510</f>
        <v>78.8</v>
      </c>
      <c r="EA509">
        <f>'Datastream-M'!DM510</f>
        <v>82.6</v>
      </c>
      <c r="EB509">
        <f>'Datastream-M'!DN510</f>
        <v>11.068467</v>
      </c>
      <c r="EF509" s="1">
        <f>'Datastream-M'!DQ510</f>
        <v>79.5</v>
      </c>
    </row>
    <row r="510" spans="1:136">
      <c r="A510" s="3">
        <v>37391</v>
      </c>
      <c r="B510" t="str">
        <f>'Datastream-M'!B511</f>
        <v>#NA</v>
      </c>
      <c r="C510">
        <f>'Datastream-M'!C511</f>
        <v>88.7</v>
      </c>
      <c r="D510">
        <f>'Datastream-M'!D511</f>
        <v>79.2</v>
      </c>
      <c r="E510">
        <f>'Datastream-M'!E511</f>
        <v>99.4</v>
      </c>
      <c r="F510">
        <f>'Datastream-M'!F511</f>
        <v>77.400000000000006</v>
      </c>
      <c r="G510">
        <f>'Datastream-M'!G511</f>
        <v>0.91700000000000004</v>
      </c>
      <c r="H510">
        <f>'Datastream-M'!H511</f>
        <v>531.4</v>
      </c>
      <c r="I510">
        <f>'Datastream-M'!I511</f>
        <v>1279</v>
      </c>
      <c r="J510">
        <f>'Datastream-M'!J511</f>
        <v>3.4670000000000001</v>
      </c>
      <c r="K510">
        <f>'Datastream-M'!K511</f>
        <v>5.2</v>
      </c>
      <c r="L510">
        <f>'Datastream-M'!L511</f>
        <v>4818.3</v>
      </c>
      <c r="M510">
        <f>'Datastream-M'!M511</f>
        <v>282632</v>
      </c>
      <c r="N510">
        <f>'Datastream-M'!N511</f>
        <v>78.599999999999994</v>
      </c>
      <c r="O510">
        <f>'Datastream-M'!O511</f>
        <v>3147</v>
      </c>
      <c r="P510">
        <f>'Datastream-M'!P511</f>
        <v>9.6999999999999993</v>
      </c>
      <c r="Q510">
        <f>'Datastream-M'!Q511</f>
        <v>15.6</v>
      </c>
      <c r="R510">
        <f>'Datastream-M'!R511</f>
        <v>13.3</v>
      </c>
      <c r="S510" s="1">
        <f>'[2]Deutschland Monatsdaten'!C510</f>
        <v>0.35773709360160449</v>
      </c>
      <c r="T510" s="1">
        <v>3.4937140729867537</v>
      </c>
      <c r="U510">
        <f>'Datastream-M'!BL511</f>
        <v>51.49</v>
      </c>
      <c r="V510" s="39">
        <f t="shared" si="30"/>
        <v>57.724215246636767</v>
      </c>
      <c r="W510">
        <f>'Datastream-M'!BM511</f>
        <v>40.58</v>
      </c>
      <c r="X510" s="39">
        <f t="shared" si="31"/>
        <v>44.446878422782035</v>
      </c>
      <c r="Y510">
        <f>'Datastream-M'!W511</f>
        <v>-30.7</v>
      </c>
      <c r="Z510">
        <f>'Datastream-M'!X511</f>
        <v>71.599999999999994</v>
      </c>
      <c r="AA510" s="42">
        <f>'Datastream-M'!Y511</f>
        <v>8.4</v>
      </c>
      <c r="AB510">
        <f>'Datastream-M'!Z511</f>
        <v>93</v>
      </c>
      <c r="AC510">
        <f>'Datastream-M'!AA511</f>
        <v>91.5</v>
      </c>
      <c r="AD510">
        <f>'Datastream-M'!AB511</f>
        <v>90.7</v>
      </c>
      <c r="AE510">
        <f>'Datastream-M'!AC511</f>
        <v>0.91700000000000004</v>
      </c>
      <c r="AF510">
        <f t="shared" si="32"/>
        <v>89.200000000000017</v>
      </c>
      <c r="AG510">
        <f t="shared" si="33"/>
        <v>91.3</v>
      </c>
      <c r="AH510">
        <f>'Datastream-M'!AD511</f>
        <v>81.900000000000006</v>
      </c>
      <c r="AI510">
        <f>'Datastream-M'!AE511</f>
        <v>-30.9</v>
      </c>
      <c r="AJ510">
        <f>'Datastream-M'!AF511</f>
        <v>97.914379999999994</v>
      </c>
      <c r="AK510">
        <f>'Datastream-M'!AG511</f>
        <v>25.55</v>
      </c>
      <c r="AL510">
        <f>'Datastream-M'!AH511</f>
        <v>82.5</v>
      </c>
      <c r="AM510">
        <f>'Datastream-M'!AI511</f>
        <v>71.599999999999994</v>
      </c>
      <c r="AN510">
        <f>'Datastream-M'!AJ511</f>
        <v>28.8</v>
      </c>
      <c r="AO510">
        <f>'Datastream-M'!AK511</f>
        <v>11.5</v>
      </c>
      <c r="AP510">
        <f>'Datastream-M'!AL511</f>
        <v>-7.9</v>
      </c>
      <c r="AQ510" s="2">
        <f>'Datastream-M'!AM511</f>
        <v>84.604799999999997</v>
      </c>
      <c r="AR510" s="2">
        <f>'Datastream-M'!AN511</f>
        <v>99.177700000000002</v>
      </c>
      <c r="AS510">
        <f>'Datastream-M'!AO511</f>
        <v>18.8</v>
      </c>
      <c r="AT510">
        <f>'Datastream-M'!AP511</f>
        <v>94</v>
      </c>
      <c r="AU510">
        <f>'Datastream-M'!AQ511</f>
        <v>78.900000000000006</v>
      </c>
      <c r="AV510" s="19">
        <f>'[5]Deutschland Monatsdaten'!K510</f>
        <v>11.564033935987217</v>
      </c>
      <c r="AW510" s="1">
        <f>'[5]Deutschland Monatsdaten'!J510</f>
        <v>0.64847389802249245</v>
      </c>
      <c r="AX510">
        <f>'Datastream-M'!AR511</f>
        <v>66.3</v>
      </c>
      <c r="AY510">
        <f>'Datastream-M'!AS511</f>
        <v>-16.5</v>
      </c>
      <c r="AZ510">
        <f>'Datastream-M'!AT511</f>
        <v>85.8</v>
      </c>
      <c r="BA510">
        <v>2887418</v>
      </c>
      <c r="BB510">
        <v>9580294.5999999996</v>
      </c>
      <c r="BC510">
        <v>10334333</v>
      </c>
      <c r="BD510">
        <v>630550</v>
      </c>
      <c r="BE510">
        <f>'Datastream-M'!AU511</f>
        <v>92.39</v>
      </c>
      <c r="BF510">
        <f>'Datastream-M'!AV511</f>
        <v>90.8</v>
      </c>
      <c r="BG510">
        <f>'Datastream-M'!AW511</f>
        <v>104.7</v>
      </c>
      <c r="BH510" s="1">
        <f>'Datastream-M'!AX511</f>
        <v>50.1</v>
      </c>
      <c r="BI510" s="1">
        <f>'Datastream-M'!AY511</f>
        <v>50.2</v>
      </c>
      <c r="BJ510" s="1">
        <f>'Datastream-M'!AZ511</f>
        <v>50.4</v>
      </c>
      <c r="BK510">
        <f>'Datastream-M'!BA511</f>
        <v>49.3</v>
      </c>
      <c r="BL510">
        <f>'Datastream-M'!BB511</f>
        <v>51.2</v>
      </c>
      <c r="BM510" s="26">
        <f>'Datastream-M'!BC511</f>
        <v>89.1</v>
      </c>
      <c r="BN510" s="26">
        <f>'Datastream-M'!BD511</f>
        <v>104.1</v>
      </c>
      <c r="BO510">
        <f>'Datastream-M'!AV510</f>
        <v>91.3</v>
      </c>
      <c r="BP510" s="38">
        <f t="shared" si="34"/>
        <v>89.2</v>
      </c>
      <c r="BQ510" s="30">
        <f t="shared" si="29"/>
        <v>27.862595419847327</v>
      </c>
      <c r="BR510" s="40">
        <f>'Datastream-M'!BJ511</f>
        <v>92.714699999999993</v>
      </c>
      <c r="BS510" s="32">
        <f>'Datastream-M'!BF511</f>
        <v>68.2</v>
      </c>
      <c r="BT510">
        <f>'Datastream-M'!BE511</f>
        <v>10</v>
      </c>
      <c r="BU510" s="40">
        <f>'Datastream-M'!CS511</f>
        <v>97</v>
      </c>
      <c r="BV510" s="40">
        <f>'Datastream-M'!CT511</f>
        <v>88.2</v>
      </c>
      <c r="BW510" s="40">
        <f>'Datastream-M'!CU511</f>
        <v>92.904899999999998</v>
      </c>
      <c r="BX510" s="41">
        <f>'Datastream-M'!BG511</f>
        <v>12.8</v>
      </c>
      <c r="BY510" s="41">
        <f>'Datastream-M'!BH511</f>
        <v>8.98</v>
      </c>
      <c r="BZ510" s="40">
        <f>'Datastream-M'!BI511</f>
        <v>87.5</v>
      </c>
      <c r="CA510">
        <f>'Datastream-M'!BN511</f>
        <v>19.899999999999999</v>
      </c>
      <c r="CB510">
        <f>'Datastream-M'!BO511</f>
        <v>2.4</v>
      </c>
      <c r="CC510">
        <f>'Datastream-M'!BP511</f>
        <v>71.7</v>
      </c>
      <c r="CD510">
        <f>'Datastream-M'!BQ511</f>
        <v>81.2</v>
      </c>
      <c r="CE510" s="1">
        <v>-4.5123048561832191E-2</v>
      </c>
      <c r="CF510" s="1">
        <v>3.6193460509211864E-2</v>
      </c>
      <c r="CH510">
        <f>'Datastream-M'!BR511</f>
        <v>71.2</v>
      </c>
      <c r="CI510">
        <f>'Datastream-M'!BS511</f>
        <v>94.7</v>
      </c>
      <c r="CJ510">
        <f>'Datastream-M'!BT511</f>
        <v>-42.1</v>
      </c>
      <c r="CK510">
        <f>'Datastream-M'!BU511</f>
        <v>-53.1</v>
      </c>
      <c r="CL510">
        <f>'Datastream-M'!BV511</f>
        <v>95.9</v>
      </c>
      <c r="CN510">
        <f>'Datastream-M'!BX511</f>
        <v>-36.5</v>
      </c>
      <c r="CO510">
        <f>'Datastream-M'!BY511</f>
        <v>-27.8</v>
      </c>
      <c r="CP510" s="40">
        <f>'Datastream-M'!BZ511</f>
        <v>0.1</v>
      </c>
      <c r="CQ510">
        <f>'Datastream-M'!CA511</f>
        <v>-2.7</v>
      </c>
      <c r="CR510">
        <f>'Datastream-M'!CB511</f>
        <v>2.9</v>
      </c>
      <c r="CS510">
        <f>'Datastream-M'!CC511</f>
        <v>2.2000000000000002</v>
      </c>
      <c r="CT510">
        <f>'Datastream-M'!CD511</f>
        <v>-41.3</v>
      </c>
      <c r="CU510">
        <f>'Datastream-M'!CE511</f>
        <v>39608</v>
      </c>
      <c r="CV510">
        <f>'Datastream-M'!CF511</f>
        <v>2417633</v>
      </c>
      <c r="CX510">
        <f>'Datastream-M'!CG511</f>
        <v>86</v>
      </c>
      <c r="CY510">
        <f>'Datastream-M'!CH511</f>
        <v>75.8</v>
      </c>
      <c r="CZ510">
        <f>'Datastream-M'!CI511</f>
        <v>93.3</v>
      </c>
      <c r="DA510">
        <f>'Datastream-M'!CJ511</f>
        <v>84.9</v>
      </c>
      <c r="DB510">
        <f>'Datastream-M'!CK511</f>
        <v>-50.2</v>
      </c>
      <c r="DC510">
        <f>'Datastream-M'!CL511</f>
        <v>-53.2</v>
      </c>
      <c r="DD510">
        <f>'Datastream-M'!CM511</f>
        <v>-42.1</v>
      </c>
      <c r="DE510">
        <f>'Datastream-M'!CN511</f>
        <v>57.3</v>
      </c>
      <c r="DF510">
        <f>'Datastream-M'!CO511</f>
        <v>56.3</v>
      </c>
      <c r="DG510">
        <f>'Datastream-M'!CP511</f>
        <v>83.2</v>
      </c>
      <c r="DH510">
        <f>'Datastream-M'!CQ511</f>
        <v>80.444557189999998</v>
      </c>
      <c r="DI510">
        <f>'Datastream-M'!CR511</f>
        <v>25.14</v>
      </c>
      <c r="DJ510">
        <f>'Datastream-M'!CV511</f>
        <v>5.8</v>
      </c>
      <c r="DK510">
        <f>'Datastream-M'!CW511</f>
        <v>3.38</v>
      </c>
      <c r="DL510">
        <f>'Datastream-M'!CX511</f>
        <v>108.9</v>
      </c>
      <c r="DM510">
        <f>'Datastream-M'!CY511</f>
        <v>94.4</v>
      </c>
      <c r="DO510">
        <f>'Datastream-M'!DA511</f>
        <v>-30.8</v>
      </c>
      <c r="DP510">
        <f>'Datastream-M'!DB511</f>
        <v>104.5</v>
      </c>
      <c r="DS510">
        <f>'Datastream-M'!DG511</f>
        <v>81.8</v>
      </c>
      <c r="DT510">
        <f>'Datastream-M'!DH511</f>
        <v>71</v>
      </c>
      <c r="DU510">
        <f>'Datastream-M'!DI511</f>
        <v>64.400000000000006</v>
      </c>
      <c r="DV510">
        <f>'Datastream-M'!DJ511</f>
        <v>79.519223620999995</v>
      </c>
      <c r="DW510" s="19">
        <f>'[8]weltindexip-usd'!B390</f>
        <v>2.2139149548877319</v>
      </c>
      <c r="DX510">
        <f>'Datastream-M'!DK511</f>
        <v>68.5</v>
      </c>
      <c r="DY510">
        <v>0</v>
      </c>
      <c r="DZ510">
        <f>'Datastream-M'!DL511</f>
        <v>79.5</v>
      </c>
      <c r="EA510">
        <f>'Datastream-M'!DM511</f>
        <v>82.1</v>
      </c>
      <c r="EB510">
        <f>'Datastream-M'!DN511</f>
        <v>11.375361</v>
      </c>
      <c r="EF510" s="1">
        <f>'Datastream-M'!DQ511</f>
        <v>78.7</v>
      </c>
    </row>
    <row r="511" spans="1:136">
      <c r="A511" s="3">
        <v>37422</v>
      </c>
      <c r="B511" t="str">
        <f>'Datastream-M'!B512</f>
        <v>#NA</v>
      </c>
      <c r="C511">
        <f>'Datastream-M'!C512</f>
        <v>88.4</v>
      </c>
      <c r="D511">
        <f>'Datastream-M'!D512</f>
        <v>79</v>
      </c>
      <c r="E511">
        <f>'Datastream-M'!E512</f>
        <v>99</v>
      </c>
      <c r="F511">
        <f>'Datastream-M'!F512</f>
        <v>76.599999999999994</v>
      </c>
      <c r="G511">
        <f>'Datastream-M'!G512</f>
        <v>0.95543999999999996</v>
      </c>
      <c r="H511">
        <f>'Datastream-M'!H512</f>
        <v>544.6</v>
      </c>
      <c r="I511">
        <f>'Datastream-M'!I512</f>
        <v>1291.9000000000001</v>
      </c>
      <c r="J511">
        <f>'Datastream-M'!J512</f>
        <v>3.464</v>
      </c>
      <c r="K511">
        <f>'Datastream-M'!K512</f>
        <v>5</v>
      </c>
      <c r="L511">
        <f>'Datastream-M'!L512</f>
        <v>4382.6000000000004</v>
      </c>
      <c r="M511">
        <f>'Datastream-M'!M512</f>
        <v>308450</v>
      </c>
      <c r="N511">
        <f>'Datastream-M'!N512</f>
        <v>80.8</v>
      </c>
      <c r="O511">
        <f>'Datastream-M'!O512</f>
        <v>2879</v>
      </c>
      <c r="P511">
        <f>'Datastream-M'!P512</f>
        <v>9.8000000000000007</v>
      </c>
      <c r="Q511">
        <f>'Datastream-M'!Q512</f>
        <v>13.6</v>
      </c>
      <c r="R511">
        <f>'Datastream-M'!R512</f>
        <v>12.3</v>
      </c>
      <c r="S511" s="1">
        <f>'[2]Deutschland Monatsdaten'!C511</f>
        <v>0.33067282906217244</v>
      </c>
      <c r="T511" s="1">
        <v>3.4787190909232217</v>
      </c>
      <c r="U511">
        <f>'Datastream-M'!BL512</f>
        <v>55.95</v>
      </c>
      <c r="V511" s="39">
        <f t="shared" si="30"/>
        <v>62.794612794612803</v>
      </c>
      <c r="W511">
        <f>'Datastream-M'!BM512</f>
        <v>45.36</v>
      </c>
      <c r="X511" s="39">
        <f t="shared" si="31"/>
        <v>49.955947136563879</v>
      </c>
      <c r="Y511">
        <f>'Datastream-M'!W512</f>
        <v>-29.2</v>
      </c>
      <c r="Z511">
        <f>'Datastream-M'!X512</f>
        <v>68.400000000000006</v>
      </c>
      <c r="AA511" s="42">
        <f>'Datastream-M'!Y512</f>
        <v>8.4</v>
      </c>
      <c r="AB511">
        <f>'Datastream-M'!Z512</f>
        <v>93.8</v>
      </c>
      <c r="AC511">
        <f>'Datastream-M'!AA512</f>
        <v>92.4</v>
      </c>
      <c r="AD511">
        <f>'Datastream-M'!AB512</f>
        <v>92.1</v>
      </c>
      <c r="AE511">
        <f>'Datastream-M'!AC512</f>
        <v>0.95543999999999996</v>
      </c>
      <c r="AF511">
        <f t="shared" si="32"/>
        <v>89.1</v>
      </c>
      <c r="AG511">
        <f t="shared" si="33"/>
        <v>90.8</v>
      </c>
      <c r="AH511">
        <f>'Datastream-M'!AD512</f>
        <v>83.3</v>
      </c>
      <c r="AI511">
        <f>'Datastream-M'!AE512</f>
        <v>-32.200000000000003</v>
      </c>
      <c r="AJ511">
        <f>'Datastream-M'!AF512</f>
        <v>99.001109999999997</v>
      </c>
      <c r="AK511">
        <f>'Datastream-M'!AG512</f>
        <v>24.37</v>
      </c>
      <c r="AL511">
        <f>'Datastream-M'!AH512</f>
        <v>82.5</v>
      </c>
      <c r="AM511">
        <f>'Datastream-M'!AI512</f>
        <v>68.400000000000006</v>
      </c>
      <c r="AN511">
        <f>'Datastream-M'!AJ512</f>
        <v>26.9</v>
      </c>
      <c r="AO511">
        <f>'Datastream-M'!AK512</f>
        <v>11.1</v>
      </c>
      <c r="AP511">
        <f>'Datastream-M'!AL512</f>
        <v>-9.4</v>
      </c>
      <c r="AQ511" s="2">
        <f>'Datastream-M'!AM512</f>
        <v>84.638900000000007</v>
      </c>
      <c r="AR511" s="2">
        <f>'Datastream-M'!AN512</f>
        <v>99.144599999999997</v>
      </c>
      <c r="AS511">
        <f>'Datastream-M'!AO512</f>
        <v>17.5</v>
      </c>
      <c r="AT511">
        <f>'Datastream-M'!AP512</f>
        <v>97.3</v>
      </c>
      <c r="AU511">
        <f>'Datastream-M'!AQ512</f>
        <v>78.8</v>
      </c>
      <c r="AV511" s="19">
        <f>'[5]Deutschland Monatsdaten'!K511</f>
        <v>11.574910571396366</v>
      </c>
      <c r="AW511" s="1">
        <f>'[5]Deutschland Monatsdaten'!J511</f>
        <v>0.54984763551097593</v>
      </c>
      <c r="AX511">
        <f>'Datastream-M'!AR512</f>
        <v>69.599999999999994</v>
      </c>
      <c r="AY511">
        <f>'Datastream-M'!AS512</f>
        <v>-15.6</v>
      </c>
      <c r="AZ511">
        <f>'Datastream-M'!AT512</f>
        <v>85.1</v>
      </c>
      <c r="BA511">
        <v>2353574</v>
      </c>
      <c r="BB511">
        <v>8393328.8000000007</v>
      </c>
      <c r="BC511">
        <v>10697224</v>
      </c>
      <c r="BD511">
        <v>1170294</v>
      </c>
      <c r="BE511">
        <f>'Datastream-M'!AU512</f>
        <v>93.73</v>
      </c>
      <c r="BF511">
        <f>'Datastream-M'!AV512</f>
        <v>90.2</v>
      </c>
      <c r="BG511">
        <f>'Datastream-M'!AW512</f>
        <v>104.1</v>
      </c>
      <c r="BH511" s="1">
        <f>'Datastream-M'!AX512</f>
        <v>48.2</v>
      </c>
      <c r="BI511" s="1">
        <f>'Datastream-M'!AY512</f>
        <v>48.8</v>
      </c>
      <c r="BJ511" s="1">
        <f>'Datastream-M'!AZ512</f>
        <v>52</v>
      </c>
      <c r="BK511">
        <f>'Datastream-M'!BA512</f>
        <v>50.6</v>
      </c>
      <c r="BL511">
        <f>'Datastream-M'!BB512</f>
        <v>53</v>
      </c>
      <c r="BM511" s="26">
        <f>'Datastream-M'!BC512</f>
        <v>89.1</v>
      </c>
      <c r="BN511" s="26">
        <f>'Datastream-M'!BD512</f>
        <v>103.3</v>
      </c>
      <c r="BO511">
        <f>'Datastream-M'!AV511</f>
        <v>90.8</v>
      </c>
      <c r="BP511" s="38">
        <f t="shared" si="34"/>
        <v>89.1</v>
      </c>
      <c r="BQ511" s="30">
        <f t="shared" si="29"/>
        <v>25.506572887884118</v>
      </c>
      <c r="BR511" s="40">
        <f>'Datastream-M'!BJ512</f>
        <v>95.543899999999994</v>
      </c>
      <c r="BS511" s="32">
        <f>'Datastream-M'!BF512</f>
        <v>69.400000000000006</v>
      </c>
      <c r="BT511">
        <f>'Datastream-M'!BE512</f>
        <v>7.7</v>
      </c>
      <c r="BU511" s="40">
        <f>'Datastream-M'!CS512</f>
        <v>96.9</v>
      </c>
      <c r="BV511" s="40">
        <f>'Datastream-M'!CT512</f>
        <v>90.2</v>
      </c>
      <c r="BW511" s="40">
        <f>'Datastream-M'!CU512</f>
        <v>95.745199999999997</v>
      </c>
      <c r="BX511" s="41">
        <f>'Datastream-M'!BG512</f>
        <v>12.25</v>
      </c>
      <c r="BY511" s="41">
        <f>'Datastream-M'!BH512</f>
        <v>9.4700000000000006</v>
      </c>
      <c r="BZ511" s="40">
        <f>'Datastream-M'!BI512</f>
        <v>86.5</v>
      </c>
      <c r="CA511">
        <f>'Datastream-M'!BN512</f>
        <v>18.3</v>
      </c>
      <c r="CB511">
        <f>'Datastream-M'!BO512</f>
        <v>4.4000000000000004</v>
      </c>
      <c r="CC511">
        <f>'Datastream-M'!BP512</f>
        <v>75.400000000000006</v>
      </c>
      <c r="CD511">
        <f>'Datastream-M'!BQ512</f>
        <v>85.3</v>
      </c>
      <c r="CE511" s="1">
        <v>1.1560770065979233</v>
      </c>
      <c r="CF511" s="1">
        <v>0.45083856839236708</v>
      </c>
      <c r="CH511">
        <f>'Datastream-M'!BR512</f>
        <v>73.400000000000006</v>
      </c>
      <c r="CI511">
        <f>'Datastream-M'!BS512</f>
        <v>93.7</v>
      </c>
      <c r="CJ511">
        <f>'Datastream-M'!BT512</f>
        <v>-40.9</v>
      </c>
      <c r="CK511">
        <f>'Datastream-M'!BU512</f>
        <v>-49.9</v>
      </c>
      <c r="CL511">
        <f>'Datastream-M'!BV512</f>
        <v>96.8</v>
      </c>
      <c r="CN511">
        <f>'Datastream-M'!BX512</f>
        <v>-41.4</v>
      </c>
      <c r="CO511">
        <f>'Datastream-M'!BY512</f>
        <v>-30.8</v>
      </c>
      <c r="CP511" s="40">
        <f>'Datastream-M'!BZ512</f>
        <v>1</v>
      </c>
      <c r="CQ511">
        <f>'Datastream-M'!CA512</f>
        <v>-2.7</v>
      </c>
      <c r="CR511">
        <f>'Datastream-M'!CB512</f>
        <v>8.3000000000000007</v>
      </c>
      <c r="CS511">
        <f>'Datastream-M'!CC512</f>
        <v>3.2</v>
      </c>
      <c r="CT511">
        <f>'Datastream-M'!CD512</f>
        <v>-48.9</v>
      </c>
      <c r="CU511">
        <f>'Datastream-M'!CE512</f>
        <v>39526</v>
      </c>
      <c r="CV511">
        <f>'Datastream-M'!CF512</f>
        <v>2409831</v>
      </c>
      <c r="CX511">
        <f>'Datastream-M'!CG512</f>
        <v>88.1</v>
      </c>
      <c r="CY511">
        <f>'Datastream-M'!CH512</f>
        <v>73.599999999999994</v>
      </c>
      <c r="CZ511">
        <f>'Datastream-M'!CI512</f>
        <v>97</v>
      </c>
      <c r="DA511">
        <f>'Datastream-M'!CJ512</f>
        <v>87.9</v>
      </c>
      <c r="DB511">
        <f>'Datastream-M'!CK512</f>
        <v>-53.1</v>
      </c>
      <c r="DC511">
        <f>'Datastream-M'!CL512</f>
        <v>-51.1</v>
      </c>
      <c r="DD511">
        <f>'Datastream-M'!CM512</f>
        <v>-40.9</v>
      </c>
      <c r="DE511">
        <f>'Datastream-M'!CN512</f>
        <v>57.6</v>
      </c>
      <c r="DF511">
        <f>'Datastream-M'!CO512</f>
        <v>56.1</v>
      </c>
      <c r="DG511">
        <f>'Datastream-M'!CP512</f>
        <v>86.9</v>
      </c>
      <c r="DH511">
        <f>'Datastream-M'!CQ512</f>
        <v>120.435379028</v>
      </c>
      <c r="DI511">
        <f>'Datastream-M'!CR512</f>
        <v>27</v>
      </c>
      <c r="DJ511">
        <f>'Datastream-M'!CV512</f>
        <v>5.67</v>
      </c>
      <c r="DK511">
        <f>'Datastream-M'!CW512</f>
        <v>3.4</v>
      </c>
      <c r="DL511">
        <f>'Datastream-M'!CX512</f>
        <v>111.5</v>
      </c>
      <c r="DM511">
        <f>'Datastream-M'!CY512</f>
        <v>91.6</v>
      </c>
      <c r="DO511">
        <f>'Datastream-M'!DA512</f>
        <v>-28.5</v>
      </c>
      <c r="DP511">
        <f>'Datastream-M'!DB512</f>
        <v>102.4</v>
      </c>
      <c r="DS511">
        <f>'Datastream-M'!DG512</f>
        <v>85.7</v>
      </c>
      <c r="DT511">
        <f>'Datastream-M'!DH512</f>
        <v>65.900000000000006</v>
      </c>
      <c r="DU511">
        <f>'Datastream-M'!DI512</f>
        <v>65.400000000000006</v>
      </c>
      <c r="DV511">
        <f>'Datastream-M'!DJ512</f>
        <v>94.988257279999999</v>
      </c>
      <c r="DW511" s="19">
        <f>'[8]weltindexip-usd'!B391</f>
        <v>2.2146327489039632</v>
      </c>
      <c r="DX511">
        <f>'Datastream-M'!DK512</f>
        <v>69.900000000000006</v>
      </c>
      <c r="DY511">
        <v>0</v>
      </c>
      <c r="DZ511">
        <f>'Datastream-M'!DL512</f>
        <v>79.400000000000006</v>
      </c>
      <c r="EA511">
        <f>'Datastream-M'!DM512</f>
        <v>82.7</v>
      </c>
      <c r="EB511">
        <f>'Datastream-M'!DN512</f>
        <v>11.353691</v>
      </c>
      <c r="EF511" s="1">
        <f>'Datastream-M'!DQ512</f>
        <v>80.900000000000006</v>
      </c>
    </row>
    <row r="512" spans="1:136">
      <c r="A512" s="3">
        <v>37452</v>
      </c>
      <c r="B512" t="str">
        <f>'Datastream-M'!B513</f>
        <v>#NA</v>
      </c>
      <c r="C512">
        <f>'Datastream-M'!C513</f>
        <v>87.4</v>
      </c>
      <c r="D512">
        <f>'Datastream-M'!D513</f>
        <v>78.7</v>
      </c>
      <c r="E512">
        <f>'Datastream-M'!E513</f>
        <v>96.9</v>
      </c>
      <c r="F512">
        <f>'Datastream-M'!F513</f>
        <v>75.5</v>
      </c>
      <c r="G512">
        <f>'Datastream-M'!G513</f>
        <v>0.99218300000000004</v>
      </c>
      <c r="H512">
        <f>'Datastream-M'!H513</f>
        <v>539.70000000000005</v>
      </c>
      <c r="I512">
        <f>'Datastream-M'!I513</f>
        <v>1295.3</v>
      </c>
      <c r="J512">
        <f>'Datastream-M'!J513</f>
        <v>3.41</v>
      </c>
      <c r="K512">
        <f>'Datastream-M'!K513</f>
        <v>4.9000000000000004</v>
      </c>
      <c r="L512">
        <f>'Datastream-M'!L513</f>
        <v>3700.1</v>
      </c>
      <c r="M512">
        <f>'Datastream-M'!M513</f>
        <v>282560</v>
      </c>
      <c r="N512">
        <f>'Datastream-M'!N513</f>
        <v>79.3</v>
      </c>
      <c r="O512">
        <f>'Datastream-M'!O513</f>
        <v>3303</v>
      </c>
      <c r="P512">
        <f>'Datastream-M'!P513</f>
        <v>9.8000000000000007</v>
      </c>
      <c r="Q512">
        <f>'Datastream-M'!Q513</f>
        <v>12.5</v>
      </c>
      <c r="R512">
        <f>'Datastream-M'!R513</f>
        <v>12.1</v>
      </c>
      <c r="S512" s="1">
        <f>'[2]Deutschland Monatsdaten'!C512</f>
        <v>-3.0237571798749766E-2</v>
      </c>
      <c r="T512" s="1">
        <v>3.5036103436498363</v>
      </c>
      <c r="U512">
        <f>'Datastream-M'!BL513</f>
        <v>53.21</v>
      </c>
      <c r="V512" s="39">
        <f t="shared" si="30"/>
        <v>59.719416386083054</v>
      </c>
      <c r="W512">
        <f>'Datastream-M'!BM513</f>
        <v>41.66</v>
      </c>
      <c r="X512" s="39">
        <f t="shared" si="31"/>
        <v>46.186252771618619</v>
      </c>
      <c r="Y512">
        <f>'Datastream-M'!W513</f>
        <v>-30</v>
      </c>
      <c r="Z512">
        <f>'Datastream-M'!X513</f>
        <v>66.900000000000006</v>
      </c>
      <c r="AA512" s="42">
        <f>'Datastream-M'!Y513</f>
        <v>8.6</v>
      </c>
      <c r="AB512">
        <f>'Datastream-M'!Z513</f>
        <v>94.2</v>
      </c>
      <c r="AC512">
        <f>'Datastream-M'!AA513</f>
        <v>93.2</v>
      </c>
      <c r="AD512">
        <f>'Datastream-M'!AB513</f>
        <v>93.2</v>
      </c>
      <c r="AE512">
        <f>'Datastream-M'!AC513</f>
        <v>0.99218300000000004</v>
      </c>
      <c r="AF512">
        <f t="shared" si="32"/>
        <v>89.1</v>
      </c>
      <c r="AG512">
        <f t="shared" si="33"/>
        <v>90.2</v>
      </c>
      <c r="AH512">
        <f>'Datastream-M'!AD513</f>
        <v>82.1</v>
      </c>
      <c r="AI512">
        <f>'Datastream-M'!AE513</f>
        <v>-32.6</v>
      </c>
      <c r="AJ512">
        <f>'Datastream-M'!AF513</f>
        <v>99.553072999999998</v>
      </c>
      <c r="AK512">
        <f>'Datastream-M'!AG513</f>
        <v>25.86</v>
      </c>
      <c r="AL512">
        <f>'Datastream-M'!AH513</f>
        <v>82.7</v>
      </c>
      <c r="AM512">
        <f>'Datastream-M'!AI513</f>
        <v>66.900000000000006</v>
      </c>
      <c r="AN512">
        <f>'Datastream-M'!AJ513</f>
        <v>24.8</v>
      </c>
      <c r="AO512">
        <f>'Datastream-M'!AK513</f>
        <v>13.3</v>
      </c>
      <c r="AP512">
        <f>'Datastream-M'!AL513</f>
        <v>-1.2</v>
      </c>
      <c r="AQ512" s="2">
        <f>'Datastream-M'!AM513</f>
        <v>84.609499999999997</v>
      </c>
      <c r="AR512" s="2">
        <f>'Datastream-M'!AN513</f>
        <v>99.0381</v>
      </c>
      <c r="AS512">
        <f>'Datastream-M'!AO513</f>
        <v>15.5</v>
      </c>
      <c r="AT512">
        <f>'Datastream-M'!AP513</f>
        <v>98.1</v>
      </c>
      <c r="AU512">
        <f>'Datastream-M'!AQ513</f>
        <v>78.599999999999994</v>
      </c>
      <c r="AV512" s="19">
        <f>'[5]Deutschland Monatsdaten'!K512</f>
        <v>11.602138540498354</v>
      </c>
      <c r="AW512" s="1">
        <f>'[5]Deutschland Monatsdaten'!J512</f>
        <v>0.36196911568808793</v>
      </c>
      <c r="AX512">
        <f>'Datastream-M'!AR513</f>
        <v>69.099999999999994</v>
      </c>
      <c r="AY512">
        <f>'Datastream-M'!AS513</f>
        <v>-15.3</v>
      </c>
      <c r="AZ512">
        <f>'Datastream-M'!AT513</f>
        <v>84.3</v>
      </c>
      <c r="BA512">
        <v>2873989</v>
      </c>
      <c r="BB512">
        <v>8123590.7999999998</v>
      </c>
      <c r="BC512">
        <v>11753334</v>
      </c>
      <c r="BD512">
        <v>782039</v>
      </c>
      <c r="BE512">
        <f>'Datastream-M'!AU513</f>
        <v>94.68</v>
      </c>
      <c r="BF512">
        <f>'Datastream-M'!AV513</f>
        <v>89.6</v>
      </c>
      <c r="BG512">
        <f>'Datastream-M'!AW513</f>
        <v>102.8</v>
      </c>
      <c r="BH512" s="1">
        <f>'Datastream-M'!AX513</f>
        <v>50.1</v>
      </c>
      <c r="BI512" s="1">
        <f>'Datastream-M'!AY513</f>
        <v>50.6</v>
      </c>
      <c r="BJ512" s="1">
        <f>'Datastream-M'!AZ513</f>
        <v>53.4</v>
      </c>
      <c r="BK512">
        <f>'Datastream-M'!BA513</f>
        <v>53.9</v>
      </c>
      <c r="BL512">
        <f>'Datastream-M'!BB513</f>
        <v>53</v>
      </c>
      <c r="BM512" s="26">
        <f>'Datastream-M'!BC513</f>
        <v>89</v>
      </c>
      <c r="BN512" s="26">
        <f>'Datastream-M'!BD513</f>
        <v>102.5</v>
      </c>
      <c r="BO512">
        <f>'Datastream-M'!AV512</f>
        <v>90.2</v>
      </c>
      <c r="BP512" s="38">
        <f t="shared" si="34"/>
        <v>89.1</v>
      </c>
      <c r="BQ512" s="30">
        <f t="shared" si="29"/>
        <v>26.063740257593608</v>
      </c>
      <c r="BR512" s="40">
        <f>'Datastream-M'!BJ513</f>
        <v>97.642600000000002</v>
      </c>
      <c r="BS512" s="32">
        <f>'Datastream-M'!BF513</f>
        <v>70</v>
      </c>
      <c r="BT512">
        <f>'Datastream-M'!BE513</f>
        <v>8.6</v>
      </c>
      <c r="BU512" s="40">
        <f>'Datastream-M'!CS513</f>
        <v>96.8</v>
      </c>
      <c r="BV512" s="40">
        <f>'Datastream-M'!CT513</f>
        <v>91.2</v>
      </c>
      <c r="BW512" s="40">
        <f>'Datastream-M'!CU513</f>
        <v>97.847899999999996</v>
      </c>
      <c r="BX512" s="41">
        <f>'Datastream-M'!BG513</f>
        <v>12.12</v>
      </c>
      <c r="BY512" s="41">
        <f>'Datastream-M'!BH513</f>
        <v>9.24</v>
      </c>
      <c r="BZ512" s="40">
        <f>'Datastream-M'!BI513</f>
        <v>85.3</v>
      </c>
      <c r="CA512">
        <f>'Datastream-M'!BN513</f>
        <v>11.6</v>
      </c>
      <c r="CB512">
        <f>'Datastream-M'!BO513</f>
        <v>-0.2</v>
      </c>
      <c r="CC512">
        <f>'Datastream-M'!BP513</f>
        <v>72.599999999999994</v>
      </c>
      <c r="CD512">
        <f>'Datastream-M'!BQ513</f>
        <v>82.4</v>
      </c>
      <c r="CE512" s="1">
        <v>1.6013134579163526</v>
      </c>
      <c r="CF512" s="1">
        <v>0.92479853254419875</v>
      </c>
      <c r="CH512">
        <f>'Datastream-M'!BR513</f>
        <v>72.8</v>
      </c>
      <c r="CI512">
        <f>'Datastream-M'!BS513</f>
        <v>95.2</v>
      </c>
      <c r="CJ512">
        <f>'Datastream-M'!BT513</f>
        <v>-41.3</v>
      </c>
      <c r="CK512">
        <f>'Datastream-M'!BU513</f>
        <v>-50</v>
      </c>
      <c r="CL512">
        <f>'Datastream-M'!BV513</f>
        <v>95.5</v>
      </c>
      <c r="CN512">
        <f>'Datastream-M'!BX513</f>
        <v>-43.5</v>
      </c>
      <c r="CO512">
        <f>'Datastream-M'!BY513</f>
        <v>-30.2</v>
      </c>
      <c r="CP512" s="40">
        <f>'Datastream-M'!BZ513</f>
        <v>-1.7</v>
      </c>
      <c r="CQ512">
        <f>'Datastream-M'!CA513</f>
        <v>-2.6</v>
      </c>
      <c r="CR512">
        <f>'Datastream-M'!CB513</f>
        <v>12.4</v>
      </c>
      <c r="CS512">
        <f>'Datastream-M'!CC513</f>
        <v>7.7</v>
      </c>
      <c r="CT512">
        <f>'Datastream-M'!CD513</f>
        <v>-42.5</v>
      </c>
      <c r="CU512">
        <f>'Datastream-M'!CE513</f>
        <v>39534</v>
      </c>
      <c r="CV512">
        <f>'Datastream-M'!CF513</f>
        <v>2404055</v>
      </c>
      <c r="CX512">
        <f>'Datastream-M'!CG513</f>
        <v>85.1</v>
      </c>
      <c r="CY512">
        <f>'Datastream-M'!CH513</f>
        <v>67.400000000000006</v>
      </c>
      <c r="CZ512">
        <f>'Datastream-M'!CI513</f>
        <v>90.8</v>
      </c>
      <c r="DA512">
        <f>'Datastream-M'!CJ513</f>
        <v>89.5</v>
      </c>
      <c r="DB512">
        <f>'Datastream-M'!CK513</f>
        <v>-52.6</v>
      </c>
      <c r="DC512">
        <f>'Datastream-M'!CL513</f>
        <v>-51.5</v>
      </c>
      <c r="DD512">
        <f>'Datastream-M'!CM513</f>
        <v>-41.3</v>
      </c>
      <c r="DE512">
        <f>'Datastream-M'!CN513</f>
        <v>58.4</v>
      </c>
      <c r="DF512">
        <f>'Datastream-M'!CO513</f>
        <v>56.8</v>
      </c>
      <c r="DG512">
        <f>'Datastream-M'!CP513</f>
        <v>84.5</v>
      </c>
      <c r="DH512">
        <f>'Datastream-M'!CQ513</f>
        <v>124.33026123</v>
      </c>
      <c r="DI512">
        <f>'Datastream-M'!CR513</f>
        <v>36.6</v>
      </c>
      <c r="DJ512">
        <f>'Datastream-M'!CV513</f>
        <v>5.81</v>
      </c>
      <c r="DK512">
        <f>'Datastream-M'!CW513</f>
        <v>3.35</v>
      </c>
      <c r="DL512">
        <f>'Datastream-M'!CX513</f>
        <v>107.8</v>
      </c>
      <c r="DM512">
        <f>'Datastream-M'!CY513</f>
        <v>83.9</v>
      </c>
      <c r="DO512">
        <f>'Datastream-M'!DA513</f>
        <v>-28.2</v>
      </c>
      <c r="DP512">
        <f>'Datastream-M'!DB513</f>
        <v>102.3</v>
      </c>
      <c r="DS512">
        <f>'Datastream-M'!DG513</f>
        <v>84.3</v>
      </c>
      <c r="DT512">
        <f>'Datastream-M'!DH513</f>
        <v>64.5</v>
      </c>
      <c r="DU512">
        <f>'Datastream-M'!DI513</f>
        <v>66.400000000000006</v>
      </c>
      <c r="DV512">
        <f>'Datastream-M'!DJ513</f>
        <v>100.50946181899999</v>
      </c>
      <c r="DW512" s="19">
        <f>'[8]weltindexip-usd'!B392</f>
        <v>2.2187818404256383</v>
      </c>
      <c r="DX512">
        <f>'Datastream-M'!DK513</f>
        <v>70.3</v>
      </c>
      <c r="DY512">
        <v>0</v>
      </c>
      <c r="DZ512">
        <f>'Datastream-M'!DL513</f>
        <v>79.7</v>
      </c>
      <c r="EA512">
        <f>'Datastream-M'!DM513</f>
        <v>82.4</v>
      </c>
      <c r="EB512">
        <f>'Datastream-M'!DN513</f>
        <v>11.675406000000001</v>
      </c>
      <c r="EF512" s="1">
        <f>'Datastream-M'!DQ513</f>
        <v>79.400000000000006</v>
      </c>
    </row>
    <row r="513" spans="1:136">
      <c r="A513" s="3">
        <v>37483</v>
      </c>
      <c r="B513" t="str">
        <f>'Datastream-M'!B514</f>
        <v>#NA</v>
      </c>
      <c r="C513">
        <f>'Datastream-M'!C514</f>
        <v>86.7</v>
      </c>
      <c r="D513">
        <f>'Datastream-M'!D514</f>
        <v>78.599999999999994</v>
      </c>
      <c r="E513">
        <f>'Datastream-M'!E514</f>
        <v>95.7</v>
      </c>
      <c r="F513">
        <f>'Datastream-M'!F514</f>
        <v>77.099999999999994</v>
      </c>
      <c r="G513">
        <f>'Datastream-M'!G514</f>
        <v>0.97775900000000004</v>
      </c>
      <c r="H513">
        <f>'Datastream-M'!H514</f>
        <v>534.5</v>
      </c>
      <c r="I513">
        <f>'Datastream-M'!I514</f>
        <v>1295.4000000000001</v>
      </c>
      <c r="J513">
        <f>'Datastream-M'!J514</f>
        <v>3.3519999999999999</v>
      </c>
      <c r="K513">
        <f>'Datastream-M'!K514</f>
        <v>4.5999999999999996</v>
      </c>
      <c r="L513">
        <f>'Datastream-M'!L514</f>
        <v>3712.9</v>
      </c>
      <c r="M513">
        <f>'Datastream-M'!M514</f>
        <v>244287</v>
      </c>
      <c r="N513">
        <f>'Datastream-M'!N514</f>
        <v>81.2</v>
      </c>
      <c r="O513">
        <f>'Datastream-M'!O514</f>
        <v>3310</v>
      </c>
      <c r="P513">
        <f>'Datastream-M'!P514</f>
        <v>9.8000000000000007</v>
      </c>
      <c r="Q513">
        <f>'Datastream-M'!Q514</f>
        <v>14.3</v>
      </c>
      <c r="R513">
        <f>'Datastream-M'!R514</f>
        <v>12.3</v>
      </c>
      <c r="S513" s="1">
        <f>'[2]Deutschland Monatsdaten'!C513</f>
        <v>4.7489239768755114E-3</v>
      </c>
      <c r="T513" s="1">
        <v>3.4845820163814434</v>
      </c>
      <c r="U513">
        <f>'Datastream-M'!BL514</f>
        <v>55.99</v>
      </c>
      <c r="V513" s="39">
        <f t="shared" si="30"/>
        <v>62.91011235955056</v>
      </c>
      <c r="W513">
        <f>'Datastream-M'!BM514</f>
        <v>44.45</v>
      </c>
      <c r="X513" s="39">
        <f t="shared" si="31"/>
        <v>49.609375000000007</v>
      </c>
      <c r="Y513">
        <f>'Datastream-M'!W514</f>
        <v>-31.3</v>
      </c>
      <c r="Z513">
        <f>'Datastream-M'!X514</f>
        <v>69.099999999999994</v>
      </c>
      <c r="AA513" s="42">
        <f>'Datastream-M'!Y514</f>
        <v>7</v>
      </c>
      <c r="AB513">
        <f>'Datastream-M'!Z514</f>
        <v>93.7</v>
      </c>
      <c r="AC513">
        <f>'Datastream-M'!AA514</f>
        <v>92.7</v>
      </c>
      <c r="AD513">
        <f>'Datastream-M'!AB514</f>
        <v>92.7</v>
      </c>
      <c r="AE513">
        <f>'Datastream-M'!AC514</f>
        <v>0.97775900000000004</v>
      </c>
      <c r="AF513">
        <f t="shared" si="32"/>
        <v>89</v>
      </c>
      <c r="AG513">
        <f t="shared" si="33"/>
        <v>89.6</v>
      </c>
      <c r="AH513">
        <f>'Datastream-M'!AD514</f>
        <v>83.8</v>
      </c>
      <c r="AI513">
        <f>'Datastream-M'!AE514</f>
        <v>-33.5</v>
      </c>
      <c r="AJ513">
        <f>'Datastream-M'!AF514</f>
        <v>99.110122000000004</v>
      </c>
      <c r="AK513">
        <f>'Datastream-M'!AG514</f>
        <v>26.62</v>
      </c>
      <c r="AL513">
        <f>'Datastream-M'!AH514</f>
        <v>82.7</v>
      </c>
      <c r="AM513">
        <f>'Datastream-M'!AI514</f>
        <v>69.099999999999994</v>
      </c>
      <c r="AN513">
        <f>'Datastream-M'!AJ514</f>
        <v>22</v>
      </c>
      <c r="AO513">
        <f>'Datastream-M'!AK514</f>
        <v>14.3</v>
      </c>
      <c r="AP513">
        <f>'Datastream-M'!AL514</f>
        <v>-8</v>
      </c>
      <c r="AQ513" s="2">
        <f>'Datastream-M'!AM514</f>
        <v>84.537499999999994</v>
      </c>
      <c r="AR513" s="2">
        <f>'Datastream-M'!AN514</f>
        <v>98.8827</v>
      </c>
      <c r="AS513">
        <f>'Datastream-M'!AO514</f>
        <v>19.8</v>
      </c>
      <c r="AT513">
        <f>'Datastream-M'!AP514</f>
        <v>93.5</v>
      </c>
      <c r="AU513">
        <f>'Datastream-M'!AQ514</f>
        <v>79.2</v>
      </c>
      <c r="AV513" s="19">
        <f>'[5]Deutschland Monatsdaten'!K513</f>
        <v>11.629147612003418</v>
      </c>
      <c r="AW513" s="1">
        <f>'[5]Deutschland Monatsdaten'!J513</f>
        <v>0.29187440525079011</v>
      </c>
      <c r="AX513">
        <f>'Datastream-M'!AR514</f>
        <v>43.4</v>
      </c>
      <c r="AY513">
        <f>'Datastream-M'!AS514</f>
        <v>-16.5</v>
      </c>
      <c r="AZ513">
        <f>'Datastream-M'!AT514</f>
        <v>83.6</v>
      </c>
      <c r="BA513">
        <v>2816553</v>
      </c>
      <c r="BB513">
        <v>9130263.5</v>
      </c>
      <c r="BC513">
        <v>10593104</v>
      </c>
      <c r="BD513">
        <v>612457</v>
      </c>
      <c r="BE513">
        <f>'Datastream-M'!AU514</f>
        <v>94.38</v>
      </c>
      <c r="BF513">
        <f>'Datastream-M'!AV514</f>
        <v>89.8</v>
      </c>
      <c r="BG513">
        <f>'Datastream-M'!AW514</f>
        <v>102.7</v>
      </c>
      <c r="BH513" s="1">
        <f>'Datastream-M'!AX514</f>
        <v>51.8</v>
      </c>
      <c r="BI513" s="1">
        <f>'Datastream-M'!AY514</f>
        <v>52</v>
      </c>
      <c r="BJ513" s="1">
        <f>'Datastream-M'!AZ514</f>
        <v>53.2</v>
      </c>
      <c r="BK513">
        <f>'Datastream-M'!BA514</f>
        <v>55.1</v>
      </c>
      <c r="BL513">
        <f>'Datastream-M'!BB514</f>
        <v>51.9</v>
      </c>
      <c r="BM513" s="26">
        <f>'Datastream-M'!BC514</f>
        <v>89.1</v>
      </c>
      <c r="BN513" s="26">
        <f>'Datastream-M'!BD514</f>
        <v>100</v>
      </c>
      <c r="BO513">
        <f>'Datastream-M'!AV513</f>
        <v>89.6</v>
      </c>
      <c r="BP513" s="38">
        <f t="shared" si="34"/>
        <v>89</v>
      </c>
      <c r="BQ513" s="30">
        <f t="shared" si="29"/>
        <v>27.225522853791169</v>
      </c>
      <c r="BR513" s="40">
        <f>'Datastream-M'!BJ514</f>
        <v>97.082599999999999</v>
      </c>
      <c r="BS513" s="32">
        <f>'Datastream-M'!BF514</f>
        <v>69.900000000000006</v>
      </c>
      <c r="BT513">
        <f>'Datastream-M'!BE514</f>
        <v>4.0999999999999996</v>
      </c>
      <c r="BU513" s="40">
        <f>'Datastream-M'!CS514</f>
        <v>96.5</v>
      </c>
      <c r="BV513" s="40">
        <f>'Datastream-M'!CT514</f>
        <v>90.4</v>
      </c>
      <c r="BW513" s="40">
        <f>'Datastream-M'!CU514</f>
        <v>97.3202</v>
      </c>
      <c r="BX513" s="41">
        <f>'Datastream-M'!BG514</f>
        <v>12.27</v>
      </c>
      <c r="BY513" s="41">
        <f>'Datastream-M'!BH514</f>
        <v>9.14</v>
      </c>
      <c r="BZ513" s="40">
        <f>'Datastream-M'!BI514</f>
        <v>86.7</v>
      </c>
      <c r="CA513">
        <f>'Datastream-M'!BN514</f>
        <v>11.5</v>
      </c>
      <c r="CB513">
        <f>'Datastream-M'!BO514</f>
        <v>-1</v>
      </c>
      <c r="CC513">
        <f>'Datastream-M'!BP514</f>
        <v>75.400000000000006</v>
      </c>
      <c r="CD513">
        <f>'Datastream-M'!BQ514</f>
        <v>86.4</v>
      </c>
      <c r="CE513" s="1">
        <v>0.74726743564865739</v>
      </c>
      <c r="CF513" s="1">
        <v>1.5923357129251641</v>
      </c>
      <c r="CH513">
        <f>'Datastream-M'!BR514</f>
        <v>76.2</v>
      </c>
      <c r="CI513">
        <f>'Datastream-M'!BS514</f>
        <v>94.7</v>
      </c>
      <c r="CJ513">
        <f>'Datastream-M'!BT514</f>
        <v>-37.9</v>
      </c>
      <c r="CK513">
        <f>'Datastream-M'!BU514</f>
        <v>-40.4</v>
      </c>
      <c r="CL513">
        <f>'Datastream-M'!BV514</f>
        <v>98.1</v>
      </c>
      <c r="CN513">
        <f>'Datastream-M'!BX514</f>
        <v>-38.4</v>
      </c>
      <c r="CO513">
        <f>'Datastream-M'!BY514</f>
        <v>-32.1</v>
      </c>
      <c r="CP513" s="40">
        <f>'Datastream-M'!BZ514</f>
        <v>-4.8</v>
      </c>
      <c r="CQ513">
        <f>'Datastream-M'!CA514</f>
        <v>-2.4</v>
      </c>
      <c r="CR513">
        <f>'Datastream-M'!CB514</f>
        <v>7.8</v>
      </c>
      <c r="CS513">
        <f>'Datastream-M'!CC514</f>
        <v>6.8</v>
      </c>
      <c r="CT513">
        <f>'Datastream-M'!CD514</f>
        <v>-42.5</v>
      </c>
      <c r="CU513">
        <f>'Datastream-M'!CE514</f>
        <v>39466</v>
      </c>
      <c r="CV513">
        <f>'Datastream-M'!CF514</f>
        <v>2404420</v>
      </c>
      <c r="CX513">
        <f>'Datastream-M'!CG514</f>
        <v>84.8</v>
      </c>
      <c r="CY513">
        <f>'Datastream-M'!CH514</f>
        <v>72.5</v>
      </c>
      <c r="CZ513">
        <f>'Datastream-M'!CI514</f>
        <v>92.5</v>
      </c>
      <c r="DA513">
        <f>'Datastream-M'!CJ514</f>
        <v>84.6</v>
      </c>
      <c r="DB513">
        <f>'Datastream-M'!CK514</f>
        <v>-49.2</v>
      </c>
      <c r="DC513">
        <f>'Datastream-M'!CL514</f>
        <v>-52</v>
      </c>
      <c r="DD513">
        <f>'Datastream-M'!CM514</f>
        <v>-37.9</v>
      </c>
      <c r="DE513">
        <f>'Datastream-M'!CN514</f>
        <v>59.5</v>
      </c>
      <c r="DF513">
        <f>'Datastream-M'!CO514</f>
        <v>59.4</v>
      </c>
      <c r="DG513">
        <f>'Datastream-M'!CP514</f>
        <v>87.5</v>
      </c>
      <c r="DH513">
        <f>'Datastream-M'!CQ514</f>
        <v>107.22740173299999</v>
      </c>
      <c r="DI513">
        <f>'Datastream-M'!CR514</f>
        <v>50.1</v>
      </c>
      <c r="DJ513">
        <f>'Datastream-M'!CV514</f>
        <v>5.26</v>
      </c>
      <c r="DK513">
        <f>'Datastream-M'!CW514</f>
        <v>3.13</v>
      </c>
      <c r="DL513">
        <f>'Datastream-M'!CX514</f>
        <v>107.4</v>
      </c>
      <c r="DM513">
        <f>'Datastream-M'!CY514</f>
        <v>90.1</v>
      </c>
      <c r="DO513">
        <f>'Datastream-M'!DA514</f>
        <v>-23.4</v>
      </c>
      <c r="DP513">
        <f>'Datastream-M'!DB514</f>
        <v>104.3</v>
      </c>
      <c r="DS513">
        <f>'Datastream-M'!DG514</f>
        <v>86</v>
      </c>
      <c r="DT513">
        <f>'Datastream-M'!DH514</f>
        <v>68.400000000000006</v>
      </c>
      <c r="DU513">
        <f>'Datastream-M'!DI514</f>
        <v>69.2</v>
      </c>
      <c r="DV513">
        <f>'Datastream-M'!DJ514</f>
        <v>107.262858773</v>
      </c>
      <c r="DW513" s="19">
        <f>'[8]weltindexip-usd'!B393</f>
        <v>2.224694695660987</v>
      </c>
      <c r="DX513">
        <f>'Datastream-M'!DK514</f>
        <v>70.400000000000006</v>
      </c>
      <c r="DY513">
        <v>0</v>
      </c>
      <c r="DZ513">
        <f>'Datastream-M'!DL514</f>
        <v>79.900000000000006</v>
      </c>
      <c r="EA513">
        <f>'Datastream-M'!DM514</f>
        <v>84.4</v>
      </c>
      <c r="EB513">
        <f>'Datastream-M'!DN514</f>
        <v>11.926007999999999</v>
      </c>
      <c r="EF513" s="1">
        <f>'Datastream-M'!DQ514</f>
        <v>81.3</v>
      </c>
    </row>
    <row r="514" spans="1:136">
      <c r="A514" s="3">
        <v>37514</v>
      </c>
      <c r="B514" t="str">
        <f>'Datastream-M'!B515</f>
        <v>#NA</v>
      </c>
      <c r="C514">
        <f>'Datastream-M'!C515</f>
        <v>86.3</v>
      </c>
      <c r="D514">
        <f>'Datastream-M'!D515</f>
        <v>78.400000000000006</v>
      </c>
      <c r="E514">
        <f>'Datastream-M'!E515</f>
        <v>95.1</v>
      </c>
      <c r="F514">
        <f>'Datastream-M'!F515</f>
        <v>76.099999999999994</v>
      </c>
      <c r="G514">
        <f>'Datastream-M'!G515</f>
        <v>0.98079499999999997</v>
      </c>
      <c r="H514">
        <f>'Datastream-M'!H515</f>
        <v>549.6</v>
      </c>
      <c r="I514">
        <f>'Datastream-M'!I515</f>
        <v>1299.9000000000001</v>
      </c>
      <c r="J514">
        <f>'Datastream-M'!J515</f>
        <v>3.31</v>
      </c>
      <c r="K514">
        <f>'Datastream-M'!K515</f>
        <v>4.4000000000000004</v>
      </c>
      <c r="L514">
        <f>'Datastream-M'!L515</f>
        <v>2769</v>
      </c>
      <c r="M514">
        <f>'Datastream-M'!M515</f>
        <v>266005</v>
      </c>
      <c r="N514">
        <f>'Datastream-M'!N515</f>
        <v>80.400000000000006</v>
      </c>
      <c r="O514">
        <f>'Datastream-M'!O515</f>
        <v>3233</v>
      </c>
      <c r="P514">
        <f>'Datastream-M'!P515</f>
        <v>9.9</v>
      </c>
      <c r="Q514">
        <f>'Datastream-M'!Q515</f>
        <v>14.1</v>
      </c>
      <c r="R514">
        <f>'Datastream-M'!R515</f>
        <v>15.1</v>
      </c>
      <c r="S514" s="1">
        <f>'[2]Deutschland Monatsdaten'!C514</f>
        <v>0.13067498562943586</v>
      </c>
      <c r="T514" s="1">
        <v>3.5105442153276036</v>
      </c>
      <c r="U514">
        <f>'Datastream-M'!BL515</f>
        <v>56.47</v>
      </c>
      <c r="V514" s="39">
        <f t="shared" si="30"/>
        <v>63.378226711560046</v>
      </c>
      <c r="W514">
        <f>'Datastream-M'!BM515</f>
        <v>44.18</v>
      </c>
      <c r="X514" s="39">
        <f t="shared" si="31"/>
        <v>49.198218262806236</v>
      </c>
      <c r="Y514">
        <f>'Datastream-M'!W515</f>
        <v>-31.7</v>
      </c>
      <c r="Z514">
        <f>'Datastream-M'!X515</f>
        <v>67.8</v>
      </c>
      <c r="AA514" s="42">
        <f>'Datastream-M'!Y515</f>
        <v>6.4</v>
      </c>
      <c r="AB514">
        <f>'Datastream-M'!Z515</f>
        <v>93.7</v>
      </c>
      <c r="AC514">
        <f>'Datastream-M'!AA515</f>
        <v>92.7</v>
      </c>
      <c r="AD514">
        <f>'Datastream-M'!AB515</f>
        <v>92.7</v>
      </c>
      <c r="AE514">
        <f>'Datastream-M'!AC515</f>
        <v>0.98079499999999997</v>
      </c>
      <c r="AF514">
        <f t="shared" si="32"/>
        <v>89.1</v>
      </c>
      <c r="AG514">
        <f t="shared" si="33"/>
        <v>89.8</v>
      </c>
      <c r="AH514">
        <f>'Datastream-M'!AD515</f>
        <v>83.1</v>
      </c>
      <c r="AI514">
        <f>'Datastream-M'!AE515</f>
        <v>-33.9</v>
      </c>
      <c r="AJ514">
        <f>'Datastream-M'!AF515</f>
        <v>98.781837999999993</v>
      </c>
      <c r="AK514">
        <f>'Datastream-M'!AG515</f>
        <v>28.37</v>
      </c>
      <c r="AL514">
        <f>'Datastream-M'!AH515</f>
        <v>82.7</v>
      </c>
      <c r="AM514">
        <f>'Datastream-M'!AI515</f>
        <v>67.8</v>
      </c>
      <c r="AN514">
        <f>'Datastream-M'!AJ515</f>
        <v>21</v>
      </c>
      <c r="AO514">
        <f>'Datastream-M'!AK515</f>
        <v>17.8</v>
      </c>
      <c r="AP514">
        <f>'Datastream-M'!AL515</f>
        <v>-18.5</v>
      </c>
      <c r="AQ514" s="2">
        <f>'Datastream-M'!AM515</f>
        <v>84.4405</v>
      </c>
      <c r="AR514" s="2">
        <f>'Datastream-M'!AN515</f>
        <v>98.698800000000006</v>
      </c>
      <c r="AS514">
        <f>'Datastream-M'!AO515</f>
        <v>16.399999999999999</v>
      </c>
      <c r="AT514">
        <f>'Datastream-M'!AP515</f>
        <v>96.4</v>
      </c>
      <c r="AU514">
        <f>'Datastream-M'!AQ515</f>
        <v>79.8</v>
      </c>
      <c r="AV514" s="19">
        <f>'[5]Deutschland Monatsdaten'!K514</f>
        <v>11.650549256143901</v>
      </c>
      <c r="AW514" s="1">
        <f>'[5]Deutschland Monatsdaten'!J514</f>
        <v>0.28418416540956215</v>
      </c>
      <c r="AX514">
        <f>'Datastream-M'!AR515</f>
        <v>39.5</v>
      </c>
      <c r="AY514">
        <f>'Datastream-M'!AS515</f>
        <v>-15.1</v>
      </c>
      <c r="AZ514">
        <f>'Datastream-M'!AT515</f>
        <v>85.1</v>
      </c>
      <c r="BA514">
        <v>2599348</v>
      </c>
      <c r="BB514">
        <v>8682687.4000000004</v>
      </c>
      <c r="BC514">
        <v>9549731.5</v>
      </c>
      <c r="BD514">
        <v>1091868</v>
      </c>
      <c r="BE514">
        <f>'Datastream-M'!AU515</f>
        <v>94.44</v>
      </c>
      <c r="BF514">
        <f>'Datastream-M'!AV515</f>
        <v>90.2</v>
      </c>
      <c r="BG514">
        <f>'Datastream-M'!AW515</f>
        <v>103</v>
      </c>
      <c r="BH514" s="1">
        <f>'Datastream-M'!AX515</f>
        <v>54.8</v>
      </c>
      <c r="BI514" s="1">
        <f>'Datastream-M'!AY515</f>
        <v>54.8</v>
      </c>
      <c r="BJ514" s="1">
        <f>'Datastream-M'!AZ515</f>
        <v>54.6</v>
      </c>
      <c r="BK514">
        <f>'Datastream-M'!BA515</f>
        <v>57.7</v>
      </c>
      <c r="BL514">
        <f>'Datastream-M'!BB515</f>
        <v>52.4</v>
      </c>
      <c r="BM514" s="26">
        <f>'Datastream-M'!BC515</f>
        <v>89.1</v>
      </c>
      <c r="BN514" s="26">
        <f>'Datastream-M'!BD515</f>
        <v>103.8</v>
      </c>
      <c r="BO514">
        <f>'Datastream-M'!AV514</f>
        <v>89.8</v>
      </c>
      <c r="BP514" s="38">
        <f t="shared" si="34"/>
        <v>89.1</v>
      </c>
      <c r="BQ514" s="30">
        <f t="shared" ref="BQ514:BQ577" si="35">AK514/AE514</f>
        <v>28.925514506089449</v>
      </c>
      <c r="BR514" s="40">
        <f>'Datastream-M'!BJ515</f>
        <v>97.376099999999994</v>
      </c>
      <c r="BS514" s="32">
        <f>'Datastream-M'!BF515</f>
        <v>70.599999999999994</v>
      </c>
      <c r="BT514">
        <f>'Datastream-M'!BE515</f>
        <v>4.5</v>
      </c>
      <c r="BU514" s="40">
        <f>'Datastream-M'!CS515</f>
        <v>96.4</v>
      </c>
      <c r="BV514" s="40">
        <f>'Datastream-M'!CT515</f>
        <v>90.6</v>
      </c>
      <c r="BW514" s="40">
        <f>'Datastream-M'!CU515</f>
        <v>97.577500000000001</v>
      </c>
      <c r="BX514" s="41">
        <f>'Datastream-M'!BG515</f>
        <v>11.7</v>
      </c>
      <c r="BY514" s="41">
        <f>'Datastream-M'!BH515</f>
        <v>9.77</v>
      </c>
      <c r="BZ514" s="40">
        <f>'Datastream-M'!BI515</f>
        <v>87.1</v>
      </c>
      <c r="CA514">
        <f>'Datastream-M'!BN515</f>
        <v>6.7</v>
      </c>
      <c r="CB514">
        <f>'Datastream-M'!BO515</f>
        <v>-0.2</v>
      </c>
      <c r="CC514">
        <f>'Datastream-M'!BP515</f>
        <v>73.900000000000006</v>
      </c>
      <c r="CD514">
        <f>'Datastream-M'!BQ515</f>
        <v>85.3</v>
      </c>
      <c r="CE514" s="1">
        <v>1.2378521544326673</v>
      </c>
      <c r="CF514" s="1">
        <v>1.6080470139173162</v>
      </c>
      <c r="CH514">
        <f>'Datastream-M'!BR515</f>
        <v>75</v>
      </c>
      <c r="CI514">
        <f>'Datastream-M'!BS515</f>
        <v>95.6</v>
      </c>
      <c r="CJ514">
        <f>'Datastream-M'!BT515</f>
        <v>-39.9</v>
      </c>
      <c r="CK514">
        <f>'Datastream-M'!BU515</f>
        <v>-36.9</v>
      </c>
      <c r="CL514">
        <f>'Datastream-M'!BV515</f>
        <v>97.6</v>
      </c>
      <c r="CN514">
        <f>'Datastream-M'!BX515</f>
        <v>-47.7</v>
      </c>
      <c r="CO514">
        <f>'Datastream-M'!BY515</f>
        <v>-36</v>
      </c>
      <c r="CP514" s="40">
        <f>'Datastream-M'!BZ515</f>
        <v>-3.9</v>
      </c>
      <c r="CQ514">
        <f>'Datastream-M'!CA515</f>
        <v>-2.8</v>
      </c>
      <c r="CR514">
        <f>'Datastream-M'!CB515</f>
        <v>11.3</v>
      </c>
      <c r="CS514">
        <f>'Datastream-M'!CC515</f>
        <v>8</v>
      </c>
      <c r="CT514">
        <f>'Datastream-M'!CD515</f>
        <v>-43.2</v>
      </c>
      <c r="CU514">
        <f>'Datastream-M'!CE515</f>
        <v>39437</v>
      </c>
      <c r="CV514">
        <f>'Datastream-M'!CF515</f>
        <v>2412007</v>
      </c>
      <c r="CX514">
        <f>'Datastream-M'!CG515</f>
        <v>87.3</v>
      </c>
      <c r="CY514">
        <f>'Datastream-M'!CH515</f>
        <v>70.7</v>
      </c>
      <c r="CZ514">
        <f>'Datastream-M'!CI515</f>
        <v>98.1</v>
      </c>
      <c r="DA514">
        <f>'Datastream-M'!CJ515</f>
        <v>86.6</v>
      </c>
      <c r="DB514">
        <f>'Datastream-M'!CK515</f>
        <v>-47</v>
      </c>
      <c r="DC514">
        <f>'Datastream-M'!CL515</f>
        <v>-50.7</v>
      </c>
      <c r="DD514">
        <f>'Datastream-M'!CM515</f>
        <v>-39.9</v>
      </c>
      <c r="DE514">
        <f>'Datastream-M'!CN515</f>
        <v>59.5</v>
      </c>
      <c r="DF514">
        <f>'Datastream-M'!CO515</f>
        <v>58.3</v>
      </c>
      <c r="DG514">
        <f>'Datastream-M'!CP515</f>
        <v>85.5</v>
      </c>
      <c r="DH514">
        <f>'Datastream-M'!CQ515</f>
        <v>115.53994751</v>
      </c>
      <c r="DI514">
        <f>'Datastream-M'!CR515</f>
        <v>50.66</v>
      </c>
      <c r="DJ514">
        <f>'Datastream-M'!CV515</f>
        <v>5.42</v>
      </c>
      <c r="DK514">
        <f>'Datastream-M'!CW515</f>
        <v>3.15</v>
      </c>
      <c r="DL514">
        <f>'Datastream-M'!CX515</f>
        <v>110.6</v>
      </c>
      <c r="DM514">
        <f>'Datastream-M'!CY515</f>
        <v>87.9</v>
      </c>
      <c r="DO514">
        <f>'Datastream-M'!DA515</f>
        <v>-26</v>
      </c>
      <c r="DP514">
        <f>'Datastream-M'!DB515</f>
        <v>104.7</v>
      </c>
      <c r="DS514">
        <f>'Datastream-M'!DG515</f>
        <v>83.4</v>
      </c>
      <c r="DT514">
        <f>'Datastream-M'!DH515</f>
        <v>64.5</v>
      </c>
      <c r="DU514">
        <f>'Datastream-M'!DI515</f>
        <v>68</v>
      </c>
      <c r="DV514">
        <f>'Datastream-M'!DJ515</f>
        <v>123.05198342</v>
      </c>
      <c r="DW514" s="19">
        <f>'[8]weltindexip-usd'!B394</f>
        <v>2.2289437808123385</v>
      </c>
      <c r="DX514">
        <f>'Datastream-M'!DK515</f>
        <v>71.2</v>
      </c>
      <c r="DY514">
        <v>0</v>
      </c>
      <c r="DZ514">
        <f>'Datastream-M'!DL515</f>
        <v>80.3</v>
      </c>
      <c r="EA514">
        <f>'Datastream-M'!DM515</f>
        <v>83.9</v>
      </c>
      <c r="EB514">
        <f>'Datastream-M'!DN515</f>
        <v>12.289486999999999</v>
      </c>
      <c r="EF514" s="1">
        <f>'Datastream-M'!DQ515</f>
        <v>80.2</v>
      </c>
    </row>
    <row r="515" spans="1:136">
      <c r="A515" s="3">
        <v>37544</v>
      </c>
      <c r="B515" t="str">
        <f>'Datastream-M'!B516</f>
        <v>#NA</v>
      </c>
      <c r="C515">
        <f>'Datastream-M'!C516</f>
        <v>86.2</v>
      </c>
      <c r="D515">
        <f>'Datastream-M'!D516</f>
        <v>79.7</v>
      </c>
      <c r="E515">
        <f>'Datastream-M'!E516</f>
        <v>93.2</v>
      </c>
      <c r="F515">
        <f>'Datastream-M'!F516</f>
        <v>75.7</v>
      </c>
      <c r="G515">
        <f>'Datastream-M'!G516</f>
        <v>0.98110900000000001</v>
      </c>
      <c r="H515">
        <f>'Datastream-M'!H516</f>
        <v>550.79999999999995</v>
      </c>
      <c r="I515">
        <f>'Datastream-M'!I516</f>
        <v>1310.8</v>
      </c>
      <c r="J515">
        <f>'Datastream-M'!J516</f>
        <v>3.2610000000000001</v>
      </c>
      <c r="K515">
        <f>'Datastream-M'!K516</f>
        <v>4.5</v>
      </c>
      <c r="L515">
        <f>'Datastream-M'!L516</f>
        <v>3152.9</v>
      </c>
      <c r="M515">
        <f>'Datastream-M'!M516</f>
        <v>281057</v>
      </c>
      <c r="N515">
        <f>'Datastream-M'!N516</f>
        <v>79.3</v>
      </c>
      <c r="O515">
        <f>'Datastream-M'!O516</f>
        <v>3250</v>
      </c>
      <c r="P515">
        <f>'Datastream-M'!P516</f>
        <v>10</v>
      </c>
      <c r="Q515">
        <f>'Datastream-M'!Q516</f>
        <v>9.1</v>
      </c>
      <c r="R515">
        <f>'Datastream-M'!R516</f>
        <v>17.600000000000001</v>
      </c>
      <c r="S515" s="1">
        <f>'[2]Deutschland Monatsdaten'!C515</f>
        <v>0.10440655133792799</v>
      </c>
      <c r="T515" s="1">
        <v>3.5058121522966665</v>
      </c>
      <c r="U515">
        <f>'Datastream-M'!BL516</f>
        <v>55.28</v>
      </c>
      <c r="V515" s="39">
        <f t="shared" si="30"/>
        <v>62.042648709315387</v>
      </c>
      <c r="W515">
        <f>'Datastream-M'!BM516</f>
        <v>44.08</v>
      </c>
      <c r="X515" s="39">
        <f t="shared" si="31"/>
        <v>48.869179600886916</v>
      </c>
      <c r="Y515">
        <f>'Datastream-M'!W516</f>
        <v>-29.4</v>
      </c>
      <c r="Z515">
        <f>'Datastream-M'!X516</f>
        <v>66.7</v>
      </c>
      <c r="AA515" s="42">
        <f>'Datastream-M'!Y516</f>
        <v>6.9</v>
      </c>
      <c r="AB515">
        <f>'Datastream-M'!Z516</f>
        <v>93.7</v>
      </c>
      <c r="AC515">
        <f>'Datastream-M'!AA516</f>
        <v>92.7</v>
      </c>
      <c r="AD515">
        <f>'Datastream-M'!AB516</f>
        <v>92.8</v>
      </c>
      <c r="AE515">
        <f>'Datastream-M'!AC516</f>
        <v>0.98110900000000001</v>
      </c>
      <c r="AF515">
        <f t="shared" si="32"/>
        <v>89.1</v>
      </c>
      <c r="AG515">
        <f t="shared" si="33"/>
        <v>90.2</v>
      </c>
      <c r="AH515">
        <f>'Datastream-M'!AD516</f>
        <v>82.3</v>
      </c>
      <c r="AI515">
        <f>'Datastream-M'!AE516</f>
        <v>-32.200000000000003</v>
      </c>
      <c r="AJ515">
        <f>'Datastream-M'!AF516</f>
        <v>98.671096000000006</v>
      </c>
      <c r="AK515">
        <f>'Datastream-M'!AG516</f>
        <v>27.52</v>
      </c>
      <c r="AL515">
        <f>'Datastream-M'!AH516</f>
        <v>82.8</v>
      </c>
      <c r="AM515">
        <f>'Datastream-M'!AI516</f>
        <v>66.7</v>
      </c>
      <c r="AN515">
        <f>'Datastream-M'!AJ516</f>
        <v>16.600000000000001</v>
      </c>
      <c r="AO515">
        <f>'Datastream-M'!AK516</f>
        <v>20.7</v>
      </c>
      <c r="AP515">
        <f>'Datastream-M'!AL516</f>
        <v>-7.6</v>
      </c>
      <c r="AQ515" s="2">
        <f>'Datastream-M'!AM516</f>
        <v>84.339399999999998</v>
      </c>
      <c r="AR515" s="2">
        <f>'Datastream-M'!AN516</f>
        <v>98.510800000000003</v>
      </c>
      <c r="AS515">
        <f>'Datastream-M'!AO516</f>
        <v>16.399999999999999</v>
      </c>
      <c r="AT515">
        <f>'Datastream-M'!AP516</f>
        <v>96.7</v>
      </c>
      <c r="AU515">
        <f>'Datastream-M'!AQ516</f>
        <v>77.599999999999994</v>
      </c>
      <c r="AV515" s="19">
        <f>'[5]Deutschland Monatsdaten'!K515</f>
        <v>11.684777703965592</v>
      </c>
      <c r="AW515" s="1">
        <f>'[5]Deutschland Monatsdaten'!J515</f>
        <v>6.3999641035559898E-2</v>
      </c>
      <c r="AX515">
        <f>'Datastream-M'!AR516</f>
        <v>23.4</v>
      </c>
      <c r="AY515">
        <f>'Datastream-M'!AS516</f>
        <v>-17.7</v>
      </c>
      <c r="AZ515">
        <f>'Datastream-M'!AT516</f>
        <v>81.7</v>
      </c>
      <c r="BA515">
        <v>2791263</v>
      </c>
      <c r="BB515">
        <v>8590669.6999999993</v>
      </c>
      <c r="BC515">
        <v>9538927.0999999996</v>
      </c>
      <c r="BD515">
        <v>563160</v>
      </c>
      <c r="BE515">
        <f>'Datastream-M'!AU516</f>
        <v>94.67</v>
      </c>
      <c r="BF515">
        <f>'Datastream-M'!AV516</f>
        <v>90.3</v>
      </c>
      <c r="BG515">
        <f>'Datastream-M'!AW516</f>
        <v>103.3</v>
      </c>
      <c r="BH515" s="1">
        <f>'Datastream-M'!AX516</f>
        <v>53.3</v>
      </c>
      <c r="BI515" s="1">
        <f>'Datastream-M'!AY516</f>
        <v>53.4</v>
      </c>
      <c r="BJ515" s="1">
        <f>'Datastream-M'!AZ516</f>
        <v>54.4</v>
      </c>
      <c r="BK515">
        <f>'Datastream-M'!BA516</f>
        <v>57.5</v>
      </c>
      <c r="BL515">
        <f>'Datastream-M'!BB516</f>
        <v>52.2</v>
      </c>
      <c r="BM515" s="26">
        <f>'Datastream-M'!BC516</f>
        <v>89.1</v>
      </c>
      <c r="BN515" s="26">
        <f>'Datastream-M'!BD516</f>
        <v>102.1</v>
      </c>
      <c r="BO515">
        <f>'Datastream-M'!AV515</f>
        <v>90.2</v>
      </c>
      <c r="BP515" s="38">
        <f t="shared" si="34"/>
        <v>89.1</v>
      </c>
      <c r="BQ515" s="30">
        <f t="shared" si="35"/>
        <v>28.049890481078045</v>
      </c>
      <c r="BR515" s="40">
        <f>'Datastream-M'!BJ516</f>
        <v>97.820800000000006</v>
      </c>
      <c r="BS515" s="32">
        <f>'Datastream-M'!BF516</f>
        <v>70.599999999999994</v>
      </c>
      <c r="BT515">
        <f>'Datastream-M'!BE516</f>
        <v>7.9</v>
      </c>
      <c r="BU515" s="40">
        <f>'Datastream-M'!CS516</f>
        <v>96.3</v>
      </c>
      <c r="BV515" s="40">
        <f>'Datastream-M'!CT516</f>
        <v>90.7</v>
      </c>
      <c r="BW515" s="40">
        <f>'Datastream-M'!CU516</f>
        <v>98.064400000000006</v>
      </c>
      <c r="BX515" s="41">
        <f>'Datastream-M'!BG516</f>
        <v>11.84</v>
      </c>
      <c r="BY515" s="41">
        <f>'Datastream-M'!BH516</f>
        <v>8.8699999999999992</v>
      </c>
      <c r="BZ515" s="40">
        <f>'Datastream-M'!BI516</f>
        <v>84.6</v>
      </c>
      <c r="CA515">
        <f>'Datastream-M'!BN516</f>
        <v>0</v>
      </c>
      <c r="CB515">
        <f>'Datastream-M'!BO516</f>
        <v>-4.5</v>
      </c>
      <c r="CC515">
        <f>'Datastream-M'!BP516</f>
        <v>72.599999999999994</v>
      </c>
      <c r="CD515">
        <f>'Datastream-M'!BQ516</f>
        <v>85.8</v>
      </c>
      <c r="CE515" s="1">
        <v>1.1038382924231283</v>
      </c>
      <c r="CF515" s="1">
        <v>2.0847632663518669</v>
      </c>
      <c r="CH515">
        <f>'Datastream-M'!BR516</f>
        <v>74.400000000000006</v>
      </c>
      <c r="CI515">
        <f>'Datastream-M'!BS516</f>
        <v>95.4</v>
      </c>
      <c r="CJ515">
        <f>'Datastream-M'!BT516</f>
        <v>-44</v>
      </c>
      <c r="CK515">
        <f>'Datastream-M'!BU516</f>
        <v>-41.6</v>
      </c>
      <c r="CL515">
        <f>'Datastream-M'!BV516</f>
        <v>96.5</v>
      </c>
      <c r="CN515">
        <f>'Datastream-M'!BX516</f>
        <v>-43.7</v>
      </c>
      <c r="CO515">
        <f>'Datastream-M'!BY516</f>
        <v>-33.700000000000003</v>
      </c>
      <c r="CP515" s="40">
        <f>'Datastream-M'!BZ516</f>
        <v>-5.0999999999999996</v>
      </c>
      <c r="CQ515">
        <f>'Datastream-M'!CA516</f>
        <v>-2.7</v>
      </c>
      <c r="CR515">
        <f>'Datastream-M'!CB516</f>
        <v>1.5</v>
      </c>
      <c r="CS515">
        <f>'Datastream-M'!CC516</f>
        <v>-7.4</v>
      </c>
      <c r="CT515">
        <f>'Datastream-M'!CD516</f>
        <v>-45.3</v>
      </c>
      <c r="CU515">
        <f>'Datastream-M'!CE516</f>
        <v>39391</v>
      </c>
      <c r="CV515">
        <f>'Datastream-M'!CF516</f>
        <v>2412271</v>
      </c>
      <c r="CX515">
        <f>'Datastream-M'!CG516</f>
        <v>83</v>
      </c>
      <c r="CY515">
        <f>'Datastream-M'!CH516</f>
        <v>69.5</v>
      </c>
      <c r="CZ515">
        <f>'Datastream-M'!CI516</f>
        <v>91.8</v>
      </c>
      <c r="DA515">
        <f>'Datastream-M'!CJ516</f>
        <v>82.5</v>
      </c>
      <c r="DB515">
        <f>'Datastream-M'!CK516</f>
        <v>-50.5</v>
      </c>
      <c r="DC515">
        <f>'Datastream-M'!CL516</f>
        <v>-52.8</v>
      </c>
      <c r="DD515">
        <f>'Datastream-M'!CM516</f>
        <v>-44</v>
      </c>
      <c r="DE515">
        <f>'Datastream-M'!CN516</f>
        <v>59</v>
      </c>
      <c r="DF515">
        <f>'Datastream-M'!CO516</f>
        <v>57.4</v>
      </c>
      <c r="DG515">
        <f>'Datastream-M'!CP516</f>
        <v>85.2</v>
      </c>
      <c r="DH515">
        <f>'Datastream-M'!CQ516</f>
        <v>96.346488953000005</v>
      </c>
      <c r="DI515">
        <f>'Datastream-M'!CR516</f>
        <v>58.66</v>
      </c>
      <c r="DJ515">
        <f>'Datastream-M'!CV516</f>
        <v>5.5</v>
      </c>
      <c r="DK515">
        <f>'Datastream-M'!CW516</f>
        <v>2.99</v>
      </c>
      <c r="DL515">
        <f>'Datastream-M'!CX516</f>
        <v>105.2</v>
      </c>
      <c r="DM515">
        <f>'Datastream-M'!CY516</f>
        <v>86.4</v>
      </c>
      <c r="DO515">
        <f>'Datastream-M'!DA516</f>
        <v>-27.1</v>
      </c>
      <c r="DP515">
        <f>'Datastream-M'!DB516</f>
        <v>105.8</v>
      </c>
      <c r="DS515">
        <f>'Datastream-M'!DG516</f>
        <v>83.7</v>
      </c>
      <c r="DT515">
        <f>'Datastream-M'!DH516</f>
        <v>65</v>
      </c>
      <c r="DU515">
        <f>'Datastream-M'!DI516</f>
        <v>66.599999999999994</v>
      </c>
      <c r="DV515">
        <f>'Datastream-M'!DJ516</f>
        <v>117.730145401</v>
      </c>
      <c r="DW515" s="19">
        <f>'[8]weltindexip-usd'!B395</f>
        <v>2.2274846702462781</v>
      </c>
      <c r="DX515">
        <f>'Datastream-M'!DK516</f>
        <v>70.8</v>
      </c>
      <c r="DY515">
        <v>100</v>
      </c>
      <c r="DZ515">
        <f>'Datastream-M'!DL516</f>
        <v>80.5</v>
      </c>
      <c r="EA515">
        <f>'Datastream-M'!DM516</f>
        <v>82.7</v>
      </c>
      <c r="EB515">
        <f>'Datastream-M'!DN516</f>
        <v>12.512423</v>
      </c>
      <c r="EF515" s="1">
        <f>'Datastream-M'!DQ516</f>
        <v>79.599999999999994</v>
      </c>
    </row>
    <row r="516" spans="1:136">
      <c r="A516" s="3">
        <v>37575</v>
      </c>
      <c r="B516" t="str">
        <f>'Datastream-M'!B517</f>
        <v>#NA</v>
      </c>
      <c r="C516">
        <f>'Datastream-M'!C517</f>
        <v>84.6</v>
      </c>
      <c r="D516">
        <f>'Datastream-M'!D517</f>
        <v>78.599999999999994</v>
      </c>
      <c r="E516">
        <f>'Datastream-M'!E517</f>
        <v>90.9</v>
      </c>
      <c r="F516">
        <f>'Datastream-M'!F517</f>
        <v>76.900000000000006</v>
      </c>
      <c r="G516">
        <f>'Datastream-M'!G517</f>
        <v>1.0013620000000001</v>
      </c>
      <c r="H516">
        <f>'Datastream-M'!H517</f>
        <v>582.6</v>
      </c>
      <c r="I516">
        <f>'Datastream-M'!I517</f>
        <v>1321</v>
      </c>
      <c r="J516">
        <f>'Datastream-M'!J517</f>
        <v>3.1240000000000001</v>
      </c>
      <c r="K516">
        <f>'Datastream-M'!K517</f>
        <v>4.5</v>
      </c>
      <c r="L516">
        <f>'Datastream-M'!L517</f>
        <v>3320.3</v>
      </c>
      <c r="M516">
        <f>'Datastream-M'!M517</f>
        <v>256564</v>
      </c>
      <c r="N516">
        <f>'Datastream-M'!N517</f>
        <v>81</v>
      </c>
      <c r="O516">
        <f>'Datastream-M'!O517</f>
        <v>3266</v>
      </c>
      <c r="P516">
        <f>'Datastream-M'!P517</f>
        <v>10.1</v>
      </c>
      <c r="Q516">
        <f>'Datastream-M'!Q517</f>
        <v>7.9</v>
      </c>
      <c r="R516">
        <f>'Datastream-M'!R517</f>
        <v>19.2</v>
      </c>
      <c r="S516" s="1">
        <f>'[2]Deutschland Monatsdaten'!C516</f>
        <v>-5.7510741505780061E-2</v>
      </c>
      <c r="T516" s="1">
        <v>3.4945712662727297</v>
      </c>
      <c r="U516">
        <f>'Datastream-M'!BL517</f>
        <v>57.05</v>
      </c>
      <c r="V516" s="39">
        <f t="shared" si="30"/>
        <v>64.029180695847359</v>
      </c>
      <c r="W516">
        <f>'Datastream-M'!BM517</f>
        <v>44.03</v>
      </c>
      <c r="X516" s="39">
        <f t="shared" si="31"/>
        <v>48.759689922480625</v>
      </c>
      <c r="Y516">
        <f>'Datastream-M'!W517</f>
        <v>-31</v>
      </c>
      <c r="Z516">
        <f>'Datastream-M'!X517</f>
        <v>69.5</v>
      </c>
      <c r="AA516" s="42">
        <f>'Datastream-M'!Y517</f>
        <v>5.6</v>
      </c>
      <c r="AB516">
        <f>'Datastream-M'!Z517</f>
        <v>94</v>
      </c>
      <c r="AC516">
        <f>'Datastream-M'!AA517</f>
        <v>93</v>
      </c>
      <c r="AD516">
        <f>'Datastream-M'!AB517</f>
        <v>93</v>
      </c>
      <c r="AE516">
        <f>'Datastream-M'!AC517</f>
        <v>1.0013620000000001</v>
      </c>
      <c r="AF516">
        <f t="shared" si="32"/>
        <v>89.1</v>
      </c>
      <c r="AG516">
        <f t="shared" si="33"/>
        <v>90.3</v>
      </c>
      <c r="AH516">
        <f>'Datastream-M'!AD517</f>
        <v>83.6</v>
      </c>
      <c r="AI516">
        <f>'Datastream-M'!AE517</f>
        <v>-29.8</v>
      </c>
      <c r="AJ516">
        <f>'Datastream-M'!AF517</f>
        <v>99.664053999999993</v>
      </c>
      <c r="AK516">
        <f>'Datastream-M'!AG517</f>
        <v>24.25</v>
      </c>
      <c r="AL516">
        <f>'Datastream-M'!AH517</f>
        <v>82.6</v>
      </c>
      <c r="AM516">
        <f>'Datastream-M'!AI517</f>
        <v>69.5</v>
      </c>
      <c r="AN516">
        <f>'Datastream-M'!AJ517</f>
        <v>12.9</v>
      </c>
      <c r="AO516">
        <f>'Datastream-M'!AK517</f>
        <v>23.5</v>
      </c>
      <c r="AP516">
        <f>'Datastream-M'!AL517</f>
        <v>-6.6</v>
      </c>
      <c r="AQ516" s="2">
        <f>'Datastream-M'!AM517</f>
        <v>84.268299999999996</v>
      </c>
      <c r="AR516" s="2">
        <f>'Datastream-M'!AN517</f>
        <v>98.3583</v>
      </c>
      <c r="AS516">
        <f>'Datastream-M'!AO517</f>
        <v>21.7</v>
      </c>
      <c r="AT516">
        <f>'Datastream-M'!AP517</f>
        <v>84.7</v>
      </c>
      <c r="AU516">
        <f>'Datastream-M'!AQ517</f>
        <v>76.5</v>
      </c>
      <c r="AV516" s="19">
        <f>'[5]Deutschland Monatsdaten'!K516</f>
        <v>11.712361001262678</v>
      </c>
      <c r="AW516" s="1">
        <f>'[5]Deutschland Monatsdaten'!J516</f>
        <v>0.11151258107113779</v>
      </c>
      <c r="AX516">
        <f>'Datastream-M'!AR517</f>
        <v>4.2</v>
      </c>
      <c r="AY516">
        <f>'Datastream-M'!AS517</f>
        <v>-23.6</v>
      </c>
      <c r="AZ516">
        <f>'Datastream-M'!AT517</f>
        <v>80.400000000000006</v>
      </c>
      <c r="BA516">
        <v>2927590</v>
      </c>
      <c r="BB516">
        <v>9490813.5</v>
      </c>
      <c r="BC516">
        <v>9597108</v>
      </c>
      <c r="BD516">
        <v>545229</v>
      </c>
      <c r="BE516">
        <f>'Datastream-M'!AU517</f>
        <v>95.25</v>
      </c>
      <c r="BF516">
        <f>'Datastream-M'!AV517</f>
        <v>89.4</v>
      </c>
      <c r="BG516">
        <f>'Datastream-M'!AW517</f>
        <v>102.8</v>
      </c>
      <c r="BH516" s="1">
        <f>'Datastream-M'!AX517</f>
        <v>48.2</v>
      </c>
      <c r="BI516" s="1">
        <f>'Datastream-M'!AY517</f>
        <v>49.3</v>
      </c>
      <c r="BJ516" s="1">
        <f>'Datastream-M'!AZ517</f>
        <v>55.1</v>
      </c>
      <c r="BK516">
        <f>'Datastream-M'!BA517</f>
        <v>57.5</v>
      </c>
      <c r="BL516">
        <f>'Datastream-M'!BB517</f>
        <v>53.5</v>
      </c>
      <c r="BM516" s="26">
        <f>'Datastream-M'!BC517</f>
        <v>89.1</v>
      </c>
      <c r="BN516" s="26">
        <f>'Datastream-M'!BD517</f>
        <v>101.6</v>
      </c>
      <c r="BO516">
        <f>'Datastream-M'!AV516</f>
        <v>90.3</v>
      </c>
      <c r="BP516" s="38">
        <f t="shared" si="34"/>
        <v>89.1</v>
      </c>
      <c r="BQ516" s="30">
        <f t="shared" si="35"/>
        <v>24.217016423631012</v>
      </c>
      <c r="BR516" s="40">
        <f>'Datastream-M'!BJ517</f>
        <v>98.606200000000001</v>
      </c>
      <c r="BS516" s="32">
        <f>'Datastream-M'!BF517</f>
        <v>71.599999999999994</v>
      </c>
      <c r="BT516">
        <f>'Datastream-M'!BE517</f>
        <v>4.4000000000000004</v>
      </c>
      <c r="BU516" s="40">
        <f>'Datastream-M'!CS517</f>
        <v>96.2</v>
      </c>
      <c r="BV516" s="40">
        <f>'Datastream-M'!CT517</f>
        <v>91.5</v>
      </c>
      <c r="BW516" s="40">
        <f>'Datastream-M'!CU517</f>
        <v>98.835999999999999</v>
      </c>
      <c r="BX516" s="41">
        <f>'Datastream-M'!BG517</f>
        <v>11.56</v>
      </c>
      <c r="BY516" s="41">
        <f>'Datastream-M'!BH517</f>
        <v>9.3699999999999992</v>
      </c>
      <c r="BZ516" s="40">
        <f>'Datastream-M'!BI517</f>
        <v>85.8</v>
      </c>
      <c r="CA516">
        <f>'Datastream-M'!BN517</f>
        <v>-2</v>
      </c>
      <c r="CB516">
        <f>'Datastream-M'!BO517</f>
        <v>-4.2</v>
      </c>
      <c r="CC516">
        <f>'Datastream-M'!BP517</f>
        <v>75.3</v>
      </c>
      <c r="CD516">
        <f>'Datastream-M'!BQ517</f>
        <v>84.3</v>
      </c>
      <c r="CE516" s="1">
        <v>0.55788889706252343</v>
      </c>
      <c r="CF516" s="1">
        <v>1.7025853861718816</v>
      </c>
      <c r="CH516">
        <f>'Datastream-M'!BR517</f>
        <v>74.3</v>
      </c>
      <c r="CI516">
        <f>'Datastream-M'!BS517</f>
        <v>94.5</v>
      </c>
      <c r="CJ516">
        <f>'Datastream-M'!BT517</f>
        <v>-48.1</v>
      </c>
      <c r="CK516">
        <f>'Datastream-M'!BU517</f>
        <v>-48.9</v>
      </c>
      <c r="CL516">
        <f>'Datastream-M'!BV517</f>
        <v>96.3</v>
      </c>
      <c r="CN516">
        <f>'Datastream-M'!BX517</f>
        <v>-40.9</v>
      </c>
      <c r="CO516">
        <f>'Datastream-M'!BY517</f>
        <v>-37.6</v>
      </c>
      <c r="CP516" s="40">
        <f>'Datastream-M'!BZ517</f>
        <v>-9.4</v>
      </c>
      <c r="CQ516">
        <f>'Datastream-M'!CA517</f>
        <v>-2.9</v>
      </c>
      <c r="CR516">
        <f>'Datastream-M'!CB517</f>
        <v>-25.7</v>
      </c>
      <c r="CS516">
        <f>'Datastream-M'!CC517</f>
        <v>-24.5</v>
      </c>
      <c r="CT516">
        <f>'Datastream-M'!CD517</f>
        <v>-55.4</v>
      </c>
      <c r="CU516">
        <f>'Datastream-M'!CE517</f>
        <v>39344</v>
      </c>
      <c r="CV516">
        <f>'Datastream-M'!CF517</f>
        <v>2412432</v>
      </c>
      <c r="CX516">
        <f>'Datastream-M'!CG517</f>
        <v>86.3</v>
      </c>
      <c r="CY516">
        <f>'Datastream-M'!CH517</f>
        <v>81.599999999999994</v>
      </c>
      <c r="CZ516">
        <f>'Datastream-M'!CI517</f>
        <v>96.6</v>
      </c>
      <c r="DA516">
        <f>'Datastream-M'!CJ517</f>
        <v>79.900000000000006</v>
      </c>
      <c r="DB516">
        <f>'Datastream-M'!CK517</f>
        <v>-52.4</v>
      </c>
      <c r="DC516">
        <f>'Datastream-M'!CL517</f>
        <v>-57.9</v>
      </c>
      <c r="DD516">
        <f>'Datastream-M'!CM517</f>
        <v>-48.1</v>
      </c>
      <c r="DE516">
        <f>'Datastream-M'!CN517</f>
        <v>59.7</v>
      </c>
      <c r="DF516">
        <f>'Datastream-M'!CO517</f>
        <v>59</v>
      </c>
      <c r="DG516">
        <f>'Datastream-M'!CP517</f>
        <v>85.7</v>
      </c>
      <c r="DH516">
        <f>'Datastream-M'!CQ517</f>
        <v>103.236793518</v>
      </c>
      <c r="DI516">
        <f>'Datastream-M'!CR517</f>
        <v>48</v>
      </c>
      <c r="DJ516">
        <f>'Datastream-M'!CV517</f>
        <v>5.54</v>
      </c>
      <c r="DK516">
        <f>'Datastream-M'!CW517</f>
        <v>3.18</v>
      </c>
      <c r="DL516">
        <f>'Datastream-M'!CX517</f>
        <v>109.4</v>
      </c>
      <c r="DM516">
        <f>'Datastream-M'!CY517</f>
        <v>101.5</v>
      </c>
      <c r="DO516">
        <f>'Datastream-M'!DA517</f>
        <v>-25</v>
      </c>
      <c r="DP516">
        <f>'Datastream-M'!DB517</f>
        <v>102.5</v>
      </c>
      <c r="DS516">
        <f>'Datastream-M'!DG517</f>
        <v>84.1</v>
      </c>
      <c r="DT516">
        <f>'Datastream-M'!DH517</f>
        <v>66.599999999999994</v>
      </c>
      <c r="DU516">
        <f>'Datastream-M'!DI517</f>
        <v>67.7</v>
      </c>
      <c r="DV516">
        <f>'Datastream-M'!DJ517</f>
        <v>122.60851975</v>
      </c>
      <c r="DW516" s="19">
        <f>'[8]weltindexip-usd'!B396</f>
        <v>2.2365768845846312</v>
      </c>
      <c r="DX516">
        <f>'Datastream-M'!DK517</f>
        <v>72.2</v>
      </c>
      <c r="DY516">
        <v>100</v>
      </c>
      <c r="DZ516">
        <f>'Datastream-M'!DL517</f>
        <v>80.900000000000006</v>
      </c>
      <c r="EA516">
        <f>'Datastream-M'!DM517</f>
        <v>83.6</v>
      </c>
      <c r="EB516">
        <f>'Datastream-M'!DN517</f>
        <v>12.827893</v>
      </c>
      <c r="EF516" s="1">
        <f>'Datastream-M'!DQ517</f>
        <v>81</v>
      </c>
    </row>
    <row r="517" spans="1:136">
      <c r="A517" s="3">
        <v>37605</v>
      </c>
      <c r="B517" t="str">
        <f>'Datastream-M'!B518</f>
        <v>#NA</v>
      </c>
      <c r="C517">
        <f>'Datastream-M'!C518</f>
        <v>83.9</v>
      </c>
      <c r="D517">
        <f>'Datastream-M'!D518</f>
        <v>78</v>
      </c>
      <c r="E517">
        <f>'Datastream-M'!E518</f>
        <v>90.4</v>
      </c>
      <c r="F517">
        <f>'Datastream-M'!F518</f>
        <v>74.3</v>
      </c>
      <c r="G517">
        <f>'Datastream-M'!G518</f>
        <v>1.0182549999999999</v>
      </c>
      <c r="H517">
        <f>'Datastream-M'!H518</f>
        <v>583.5</v>
      </c>
      <c r="I517">
        <f>'Datastream-M'!I518</f>
        <v>1338.2</v>
      </c>
      <c r="J517">
        <f>'Datastream-M'!J518</f>
        <v>2.9409999999999998</v>
      </c>
      <c r="K517">
        <f>'Datastream-M'!K518</f>
        <v>4.3</v>
      </c>
      <c r="L517">
        <f>'Datastream-M'!L518</f>
        <v>2892.6</v>
      </c>
      <c r="M517">
        <f>'Datastream-M'!M518</f>
        <v>228496</v>
      </c>
      <c r="N517">
        <f>'Datastream-M'!N518</f>
        <v>79.400000000000006</v>
      </c>
      <c r="O517">
        <f>'Datastream-M'!O518</f>
        <v>2934</v>
      </c>
      <c r="P517">
        <f>'Datastream-M'!P518</f>
        <v>10.199999999999999</v>
      </c>
      <c r="Q517">
        <f>'Datastream-M'!Q518</f>
        <v>8.5</v>
      </c>
      <c r="R517">
        <f>'Datastream-M'!R518</f>
        <v>18.899999999999999</v>
      </c>
      <c r="S517" s="1">
        <f>'[2]Deutschland Monatsdaten'!C517</f>
        <v>1.4341549379471838E-2</v>
      </c>
      <c r="T517" s="1">
        <v>3.4853628800841356</v>
      </c>
      <c r="U517">
        <f>'Datastream-M'!BL518</f>
        <v>55.34</v>
      </c>
      <c r="V517" s="39">
        <f t="shared" si="30"/>
        <v>62.109988776655456</v>
      </c>
      <c r="W517">
        <f>'Datastream-M'!BM518</f>
        <v>44.61</v>
      </c>
      <c r="X517" s="39">
        <f t="shared" si="31"/>
        <v>49.899328859060397</v>
      </c>
      <c r="Y517">
        <f>'Datastream-M'!W518</f>
        <v>-32</v>
      </c>
      <c r="Z517">
        <f>'Datastream-M'!X518</f>
        <v>65</v>
      </c>
      <c r="AA517" s="42">
        <f>'Datastream-M'!Y518</f>
        <v>6.7</v>
      </c>
      <c r="AB517">
        <f>'Datastream-M'!Z518</f>
        <v>94.4</v>
      </c>
      <c r="AC517">
        <f>'Datastream-M'!AA518</f>
        <v>93.4</v>
      </c>
      <c r="AD517">
        <f>'Datastream-M'!AB518</f>
        <v>93.4</v>
      </c>
      <c r="AE517">
        <f>'Datastream-M'!AC518</f>
        <v>1.0182549999999999</v>
      </c>
      <c r="AF517">
        <f t="shared" si="32"/>
        <v>89.1</v>
      </c>
      <c r="AG517">
        <f t="shared" si="33"/>
        <v>89.4</v>
      </c>
      <c r="AH517">
        <f>'Datastream-M'!AD518</f>
        <v>81.7</v>
      </c>
      <c r="AI517">
        <f>'Datastream-M'!AE518</f>
        <v>-31.8</v>
      </c>
      <c r="AJ517">
        <f>'Datastream-M'!AF518</f>
        <v>98.998887999999994</v>
      </c>
      <c r="AK517">
        <f>'Datastream-M'!AG518</f>
        <v>28.32</v>
      </c>
      <c r="AL517">
        <f>'Datastream-M'!AH518</f>
        <v>82.8</v>
      </c>
      <c r="AM517">
        <f>'Datastream-M'!AI518</f>
        <v>65</v>
      </c>
      <c r="AN517">
        <f>'Datastream-M'!AJ518</f>
        <v>17</v>
      </c>
      <c r="AO517">
        <f>'Datastream-M'!AK518</f>
        <v>23.5</v>
      </c>
      <c r="AP517">
        <f>'Datastream-M'!AL518</f>
        <v>-7.3</v>
      </c>
      <c r="AQ517" s="2">
        <f>'Datastream-M'!AM518</f>
        <v>84.252300000000005</v>
      </c>
      <c r="AR517" s="2">
        <f>'Datastream-M'!AN518</f>
        <v>98.270499999999998</v>
      </c>
      <c r="AS517">
        <f>'Datastream-M'!AO518</f>
        <v>17.399999999999999</v>
      </c>
      <c r="AT517">
        <f>'Datastream-M'!AP518</f>
        <v>78.7</v>
      </c>
      <c r="AU517">
        <f>'Datastream-M'!AQ518</f>
        <v>75.599999999999994</v>
      </c>
      <c r="AV517" s="19">
        <f>'[5]Deutschland Monatsdaten'!K517</f>
        <v>11.745822605471506</v>
      </c>
      <c r="AW517" s="1">
        <f>'[5]Deutschland Monatsdaten'!J517</f>
        <v>-8.6930355972417564E-2</v>
      </c>
      <c r="AX517">
        <f>'Datastream-M'!AR518</f>
        <v>0.6</v>
      </c>
      <c r="AY517">
        <f>'Datastream-M'!AS518</f>
        <v>-24.9</v>
      </c>
      <c r="AZ517">
        <f>'Datastream-M'!AT518</f>
        <v>78.099999999999994</v>
      </c>
      <c r="BA517">
        <v>3228781</v>
      </c>
      <c r="BB517">
        <v>8940371.3000000007</v>
      </c>
      <c r="BC517">
        <v>19775813</v>
      </c>
      <c r="BD517">
        <v>1771358</v>
      </c>
      <c r="BE517">
        <f>'Datastream-M'!AU518</f>
        <v>95.68</v>
      </c>
      <c r="BF517">
        <f>'Datastream-M'!AV518</f>
        <v>90.3</v>
      </c>
      <c r="BG517">
        <f>'Datastream-M'!AW518</f>
        <v>102.7</v>
      </c>
      <c r="BH517" s="1">
        <f>'Datastream-M'!AX518</f>
        <v>53.1</v>
      </c>
      <c r="BI517" s="1">
        <f>'Datastream-M'!AY518</f>
        <v>53.4</v>
      </c>
      <c r="BJ517" s="1">
        <f>'Datastream-M'!AZ518</f>
        <v>54.9</v>
      </c>
      <c r="BK517">
        <f>'Datastream-M'!BA518</f>
        <v>56.9</v>
      </c>
      <c r="BL517">
        <f>'Datastream-M'!BB518</f>
        <v>53.6</v>
      </c>
      <c r="BM517" s="26">
        <f>'Datastream-M'!BC518</f>
        <v>89.2</v>
      </c>
      <c r="BN517" s="26">
        <f>'Datastream-M'!BD518</f>
        <v>101.1</v>
      </c>
      <c r="BO517">
        <f>'Datastream-M'!AV517</f>
        <v>89.4</v>
      </c>
      <c r="BP517" s="38">
        <f t="shared" si="34"/>
        <v>89.1</v>
      </c>
      <c r="BQ517" s="30">
        <f t="shared" si="35"/>
        <v>27.81228670617871</v>
      </c>
      <c r="BR517" s="40">
        <f>'Datastream-M'!BJ518</f>
        <v>99.611800000000002</v>
      </c>
      <c r="BS517" s="32">
        <f>'Datastream-M'!BF518</f>
        <v>70.400000000000006</v>
      </c>
      <c r="BT517">
        <f>'Datastream-M'!BE518</f>
        <v>12.5</v>
      </c>
      <c r="BU517" s="40">
        <f>'Datastream-M'!CS518</f>
        <v>96.1</v>
      </c>
      <c r="BV517" s="40">
        <f>'Datastream-M'!CT518</f>
        <v>92.4</v>
      </c>
      <c r="BW517" s="40">
        <f>'Datastream-M'!CU518</f>
        <v>99.923100000000005</v>
      </c>
      <c r="BX517" s="41">
        <f>'Datastream-M'!BG518</f>
        <v>12.94</v>
      </c>
      <c r="BY517" s="41">
        <f>'Datastream-M'!BH518</f>
        <v>10.029999999999999</v>
      </c>
      <c r="BZ517" s="40">
        <f>'Datastream-M'!BI518</f>
        <v>81.599999999999994</v>
      </c>
      <c r="CA517">
        <f>'Datastream-M'!BN518</f>
        <v>3.8</v>
      </c>
      <c r="CB517">
        <f>'Datastream-M'!BO518</f>
        <v>-2.8</v>
      </c>
      <c r="CC517">
        <f>'Datastream-M'!BP518</f>
        <v>73.400000000000006</v>
      </c>
      <c r="CD517">
        <f>'Datastream-M'!BQ518</f>
        <v>85.8</v>
      </c>
      <c r="CE517" s="1">
        <v>0.48359065407306806</v>
      </c>
      <c r="CF517" s="1">
        <v>1.4858173359698255</v>
      </c>
      <c r="CH517">
        <f>'Datastream-M'!BR518</f>
        <v>76.400000000000006</v>
      </c>
      <c r="CI517">
        <f>'Datastream-M'!BS518</f>
        <v>94.2</v>
      </c>
      <c r="CJ517">
        <f>'Datastream-M'!BT518</f>
        <v>-49.1</v>
      </c>
      <c r="CK517">
        <f>'Datastream-M'!BU518</f>
        <v>-47.4</v>
      </c>
      <c r="CL517">
        <f>'Datastream-M'!BV518</f>
        <v>96.3</v>
      </c>
      <c r="CN517">
        <f>'Datastream-M'!BX518</f>
        <v>-45.1</v>
      </c>
      <c r="CO517">
        <f>'Datastream-M'!BY518</f>
        <v>-44</v>
      </c>
      <c r="CP517" s="40">
        <f>'Datastream-M'!BZ518</f>
        <v>-9.5</v>
      </c>
      <c r="CQ517">
        <f>'Datastream-M'!CA518</f>
        <v>-2.9</v>
      </c>
      <c r="CR517">
        <f>'Datastream-M'!CB518</f>
        <v>-26.5</v>
      </c>
      <c r="CS517">
        <f>'Datastream-M'!CC518</f>
        <v>-21.4</v>
      </c>
      <c r="CT517">
        <f>'Datastream-M'!CD518</f>
        <v>-42</v>
      </c>
      <c r="CU517">
        <f>'Datastream-M'!CE518</f>
        <v>39329</v>
      </c>
      <c r="CV517">
        <f>'Datastream-M'!CF518</f>
        <v>2411607</v>
      </c>
      <c r="CX517">
        <f>'Datastream-M'!CG518</f>
        <v>86.5</v>
      </c>
      <c r="CY517">
        <f>'Datastream-M'!CH518</f>
        <v>76.3</v>
      </c>
      <c r="CZ517">
        <f>'Datastream-M'!CI518</f>
        <v>90.2</v>
      </c>
      <c r="DA517">
        <f>'Datastream-M'!CJ518</f>
        <v>88.5</v>
      </c>
      <c r="DB517">
        <f>'Datastream-M'!CK518</f>
        <v>-53.8</v>
      </c>
      <c r="DC517">
        <f>'Datastream-M'!CL518</f>
        <v>-60</v>
      </c>
      <c r="DD517">
        <f>'Datastream-M'!CM518</f>
        <v>-49.1</v>
      </c>
      <c r="DE517">
        <f>'Datastream-M'!CN518</f>
        <v>60.2</v>
      </c>
      <c r="DF517">
        <f>'Datastream-M'!CO518</f>
        <v>59.5</v>
      </c>
      <c r="DG517">
        <f>'Datastream-M'!CP518</f>
        <v>83.9</v>
      </c>
      <c r="DH517">
        <f>'Datastream-M'!CQ518</f>
        <v>128.241455078</v>
      </c>
      <c r="DI517">
        <f>'Datastream-M'!CR518</f>
        <v>37.630000000000003</v>
      </c>
      <c r="DJ517">
        <f>'Datastream-M'!CV518</f>
        <v>6.77</v>
      </c>
      <c r="DK517">
        <f>'Datastream-M'!CW518</f>
        <v>4.49</v>
      </c>
      <c r="DL517">
        <f>'Datastream-M'!CX518</f>
        <v>109.5</v>
      </c>
      <c r="DM517">
        <f>'Datastream-M'!CY518</f>
        <v>94.9</v>
      </c>
      <c r="DO517">
        <f>'Datastream-M'!DA518</f>
        <v>-19.2</v>
      </c>
      <c r="DP517">
        <f>'Datastream-M'!DB518</f>
        <v>102.1</v>
      </c>
      <c r="DS517">
        <f>'Datastream-M'!DG518</f>
        <v>84.2</v>
      </c>
      <c r="DT517">
        <f>'Datastream-M'!DH518</f>
        <v>61.2</v>
      </c>
      <c r="DU517">
        <f>'Datastream-M'!DI518</f>
        <v>70.099999999999994</v>
      </c>
      <c r="DV517">
        <f>'Datastream-M'!DJ518</f>
        <v>118.666450416</v>
      </c>
      <c r="DW517" s="19">
        <f>'[8]weltindexip-usd'!B397</f>
        <v>2.2222249809542576</v>
      </c>
      <c r="DX517">
        <f>'Datastream-M'!DK518</f>
        <v>71.3</v>
      </c>
      <c r="DY517">
        <v>100</v>
      </c>
      <c r="DZ517">
        <f>'Datastream-M'!DL518</f>
        <v>79.5</v>
      </c>
      <c r="EA517">
        <f>'Datastream-M'!DM518</f>
        <v>83.9</v>
      </c>
      <c r="EB517">
        <f>'Datastream-M'!DN518</f>
        <v>12.528146</v>
      </c>
      <c r="EF517" s="1">
        <f>'Datastream-M'!DQ518</f>
        <v>79.599999999999994</v>
      </c>
    </row>
    <row r="518" spans="1:136">
      <c r="A518" s="3">
        <v>37636</v>
      </c>
      <c r="B518" t="str">
        <f>'Datastream-M'!B519</f>
        <v>#NA</v>
      </c>
      <c r="C518">
        <f>'Datastream-M'!C519</f>
        <v>84.3</v>
      </c>
      <c r="D518">
        <f>'Datastream-M'!D519</f>
        <v>78.8</v>
      </c>
      <c r="E518">
        <f>'Datastream-M'!E519</f>
        <v>90.2</v>
      </c>
      <c r="F518">
        <f>'Datastream-M'!F519</f>
        <v>76.400000000000006</v>
      </c>
      <c r="G518">
        <f>'Datastream-M'!G519</f>
        <v>1.0621860000000001</v>
      </c>
      <c r="H518">
        <f>'Datastream-M'!H519</f>
        <v>574</v>
      </c>
      <c r="I518">
        <f>'Datastream-M'!I519</f>
        <v>1334.3</v>
      </c>
      <c r="J518">
        <f>'Datastream-M'!J519</f>
        <v>2.8319999999999999</v>
      </c>
      <c r="K518">
        <f>'Datastream-M'!K519</f>
        <v>4.2</v>
      </c>
      <c r="L518">
        <f>'Datastream-M'!L519</f>
        <v>2747.8</v>
      </c>
      <c r="M518">
        <f>'Datastream-M'!M519</f>
        <v>237778</v>
      </c>
      <c r="N518">
        <f>'Datastream-M'!N519</f>
        <v>80.2</v>
      </c>
      <c r="O518">
        <f>'Datastream-M'!O519</f>
        <v>3245</v>
      </c>
      <c r="P518">
        <f>'Datastream-M'!P519</f>
        <v>10.4</v>
      </c>
      <c r="Q518">
        <f>'Datastream-M'!Q519</f>
        <v>10.8</v>
      </c>
      <c r="R518">
        <f>'Datastream-M'!R519</f>
        <v>13.8</v>
      </c>
      <c r="S518" s="1">
        <f>'[2]Deutschland Monatsdaten'!C518</f>
        <v>-6.9520655854817759E-2</v>
      </c>
      <c r="T518" s="1">
        <v>3.5339176687837428</v>
      </c>
      <c r="U518">
        <f>'Datastream-M'!BL519</f>
        <v>54.7</v>
      </c>
      <c r="V518" s="39">
        <f t="shared" si="30"/>
        <v>61.322869955156953</v>
      </c>
      <c r="W518">
        <f>'Datastream-M'!BM519</f>
        <v>45.87</v>
      </c>
      <c r="X518" s="39">
        <f t="shared" si="31"/>
        <v>50.797342192691033</v>
      </c>
      <c r="Y518">
        <f>'Datastream-M'!W519</f>
        <v>-30.4</v>
      </c>
      <c r="Z518">
        <f>'Datastream-M'!X519</f>
        <v>68.8</v>
      </c>
      <c r="AA518" s="42">
        <f>'Datastream-M'!Y519</f>
        <v>7</v>
      </c>
      <c r="AB518">
        <f>'Datastream-M'!Z519</f>
        <v>95.4</v>
      </c>
      <c r="AC518">
        <f>'Datastream-M'!AA519</f>
        <v>94.7</v>
      </c>
      <c r="AD518">
        <f>'Datastream-M'!AB519</f>
        <v>94.9</v>
      </c>
      <c r="AE518">
        <f>'Datastream-M'!AC519</f>
        <v>1.0621860000000001</v>
      </c>
      <c r="AF518">
        <f t="shared" si="32"/>
        <v>89.2</v>
      </c>
      <c r="AG518">
        <f t="shared" si="33"/>
        <v>90.3</v>
      </c>
      <c r="AH518">
        <f>'Datastream-M'!AD519</f>
        <v>82.6</v>
      </c>
      <c r="AI518">
        <f>'Datastream-M'!AE519</f>
        <v>-32.1</v>
      </c>
      <c r="AJ518">
        <f>'Datastream-M'!AF519</f>
        <v>98.891352999999995</v>
      </c>
      <c r="AK518">
        <f>'Datastream-M'!AG519</f>
        <v>30.81</v>
      </c>
      <c r="AL518">
        <f>'Datastream-M'!AH519</f>
        <v>83.2</v>
      </c>
      <c r="AM518">
        <f>'Datastream-M'!AI519</f>
        <v>68.8</v>
      </c>
      <c r="AN518">
        <f>'Datastream-M'!AJ519</f>
        <v>15.8</v>
      </c>
      <c r="AO518">
        <f>'Datastream-M'!AK519</f>
        <v>19.3</v>
      </c>
      <c r="AP518">
        <f>'Datastream-M'!AL519</f>
        <v>-4.5999999999999996</v>
      </c>
      <c r="AQ518" s="2">
        <f>'Datastream-M'!AM519</f>
        <v>84.299899999999994</v>
      </c>
      <c r="AR518" s="2">
        <f>'Datastream-M'!AN519</f>
        <v>98.256699999999995</v>
      </c>
      <c r="AS518">
        <f>'Datastream-M'!AO519</f>
        <v>23.6</v>
      </c>
      <c r="AT518">
        <f>'Datastream-M'!AP519</f>
        <v>51.6</v>
      </c>
      <c r="AU518">
        <f>'Datastream-M'!AQ519</f>
        <v>77.099999999999994</v>
      </c>
      <c r="AV518" s="19">
        <f>'[5]Deutschland Monatsdaten'!K518</f>
        <v>11.78730599379138</v>
      </c>
      <c r="AW518" s="1">
        <f>'[5]Deutschland Monatsdaten'!J518</f>
        <v>-0.23327380571268885</v>
      </c>
      <c r="AX518">
        <f>'Datastream-M'!AR519</f>
        <v>14</v>
      </c>
      <c r="AY518">
        <f>'Datastream-M'!AS519</f>
        <v>-23.4</v>
      </c>
      <c r="AZ518">
        <f>'Datastream-M'!AT519</f>
        <v>79.8</v>
      </c>
      <c r="BA518">
        <v>2470214.6</v>
      </c>
      <c r="BB518">
        <v>8491803.9000000004</v>
      </c>
      <c r="BC518">
        <v>11472842</v>
      </c>
      <c r="BD518">
        <v>852765</v>
      </c>
      <c r="BE518">
        <f>'Datastream-M'!AU519</f>
        <v>97.04</v>
      </c>
      <c r="BF518">
        <f>'Datastream-M'!AV519</f>
        <v>90.5</v>
      </c>
      <c r="BG518">
        <f>'Datastream-M'!AW519</f>
        <v>102.3</v>
      </c>
      <c r="BH518" s="1">
        <f>'Datastream-M'!AX519</f>
        <v>59</v>
      </c>
      <c r="BI518" s="1">
        <f>'Datastream-M'!AY519</f>
        <v>58.6</v>
      </c>
      <c r="BJ518" s="1">
        <f>'Datastream-M'!AZ519</f>
        <v>56.4</v>
      </c>
      <c r="BK518">
        <f>'Datastream-M'!BA519</f>
        <v>57.4</v>
      </c>
      <c r="BL518">
        <f>'Datastream-M'!BB519</f>
        <v>55.8</v>
      </c>
      <c r="BM518" s="26">
        <f>'Datastream-M'!BC519</f>
        <v>89.4</v>
      </c>
      <c r="BN518" s="26">
        <f>'Datastream-M'!BD519</f>
        <v>103.7</v>
      </c>
      <c r="BO518">
        <f>'Datastream-M'!AV518</f>
        <v>90.3</v>
      </c>
      <c r="BP518" s="38">
        <f t="shared" si="34"/>
        <v>89.2</v>
      </c>
      <c r="BQ518" s="30">
        <f t="shared" si="35"/>
        <v>29.006219249735917</v>
      </c>
      <c r="BR518" s="40">
        <f>'Datastream-M'!BJ519</f>
        <v>102.55289999999999</v>
      </c>
      <c r="BS518" s="32">
        <f>'Datastream-M'!BF519</f>
        <v>71.900000000000006</v>
      </c>
      <c r="BT518">
        <f>'Datastream-M'!BE519</f>
        <v>5.2</v>
      </c>
      <c r="BU518" s="40">
        <f>'Datastream-M'!CS519</f>
        <v>96.1</v>
      </c>
      <c r="BV518" s="40">
        <f>'Datastream-M'!CT519</f>
        <v>94.7</v>
      </c>
      <c r="BW518" s="40">
        <f>'Datastream-M'!CU519</f>
        <v>102.8086</v>
      </c>
      <c r="BX518" s="41">
        <f>'Datastream-M'!BG519</f>
        <v>12.48</v>
      </c>
      <c r="BY518" s="41">
        <f>'Datastream-M'!BH519</f>
        <v>9.9499999999999993</v>
      </c>
      <c r="BZ518" s="40">
        <f>'Datastream-M'!BI519</f>
        <v>83.2</v>
      </c>
      <c r="CA518">
        <f>'Datastream-M'!BN519</f>
        <v>-4.7</v>
      </c>
      <c r="CB518">
        <f>'Datastream-M'!BO519</f>
        <v>-9.4</v>
      </c>
      <c r="CC518">
        <f>'Datastream-M'!BP519</f>
        <v>74.900000000000006</v>
      </c>
      <c r="CD518">
        <f>'Datastream-M'!BQ519</f>
        <v>82.3</v>
      </c>
      <c r="CE518" s="1">
        <v>0.42083135646939307</v>
      </c>
      <c r="CF518" s="1">
        <v>2.3399067787124035</v>
      </c>
      <c r="CH518">
        <f>'Datastream-M'!BR519</f>
        <v>72.599999999999994</v>
      </c>
      <c r="CI518">
        <f>'Datastream-M'!BS519</f>
        <v>93.3</v>
      </c>
      <c r="CJ518">
        <f>'Datastream-M'!BT519</f>
        <v>-47.3</v>
      </c>
      <c r="CK518">
        <f>'Datastream-M'!BU519</f>
        <v>-48.6</v>
      </c>
      <c r="CL518">
        <f>'Datastream-M'!BV519</f>
        <v>95</v>
      </c>
      <c r="CN518">
        <f>'Datastream-M'!BX519</f>
        <v>-41</v>
      </c>
      <c r="CO518">
        <f>'Datastream-M'!BY519</f>
        <v>-37.799999999999997</v>
      </c>
      <c r="CP518" s="40">
        <f>'Datastream-M'!BZ519</f>
        <v>-10.9</v>
      </c>
      <c r="CQ518">
        <f>'Datastream-M'!CA519</f>
        <v>-3.1</v>
      </c>
      <c r="CR518">
        <f>'Datastream-M'!CB519</f>
        <v>-29.2</v>
      </c>
      <c r="CS518">
        <f>'Datastream-M'!CC519</f>
        <v>-19.399999999999999</v>
      </c>
      <c r="CT518">
        <f>'Datastream-M'!CD519</f>
        <v>-31.2</v>
      </c>
      <c r="CU518">
        <f>'Datastream-M'!CE519</f>
        <v>39255</v>
      </c>
      <c r="CV518">
        <f>'Datastream-M'!CF519</f>
        <v>2406237</v>
      </c>
      <c r="CX518">
        <f>'Datastream-M'!CG519</f>
        <v>81</v>
      </c>
      <c r="CY518">
        <f>'Datastream-M'!CH519</f>
        <v>68.599999999999994</v>
      </c>
      <c r="CZ518">
        <f>'Datastream-M'!CI519</f>
        <v>91.8</v>
      </c>
      <c r="DA518">
        <f>'Datastream-M'!CJ519</f>
        <v>78.099999999999994</v>
      </c>
      <c r="DB518">
        <f>'Datastream-M'!CK519</f>
        <v>-52.7</v>
      </c>
      <c r="DC518">
        <f>'Datastream-M'!CL519</f>
        <v>-57.2</v>
      </c>
      <c r="DD518">
        <f>'Datastream-M'!CM519</f>
        <v>-47.3</v>
      </c>
      <c r="DE518">
        <f>'Datastream-M'!CN519</f>
        <v>60</v>
      </c>
      <c r="DF518">
        <f>'Datastream-M'!CO519</f>
        <v>59.5</v>
      </c>
      <c r="DG518">
        <f>'Datastream-M'!CP519</f>
        <v>85.7</v>
      </c>
      <c r="DH518">
        <f>'Datastream-M'!CQ519</f>
        <v>84.128318786999998</v>
      </c>
      <c r="DI518">
        <f>'Datastream-M'!CR519</f>
        <v>51.13</v>
      </c>
      <c r="DJ518">
        <f>'Datastream-M'!CV519</f>
        <v>7.77</v>
      </c>
      <c r="DK518">
        <f>'Datastream-M'!CW519</f>
        <v>5.43</v>
      </c>
      <c r="DL518">
        <f>'Datastream-M'!CX519</f>
        <v>102.6</v>
      </c>
      <c r="DM518">
        <f>'Datastream-M'!CY519</f>
        <v>85.3</v>
      </c>
      <c r="DO518">
        <f>'Datastream-M'!DA519</f>
        <v>-27.6</v>
      </c>
      <c r="DP518">
        <f>'Datastream-M'!DB519</f>
        <v>105.3</v>
      </c>
      <c r="DS518">
        <f>'Datastream-M'!DG519</f>
        <v>84.8</v>
      </c>
      <c r="DT518">
        <f>'Datastream-M'!DH519</f>
        <v>65.599999999999994</v>
      </c>
      <c r="DU518">
        <f>'Datastream-M'!DI519</f>
        <v>66.2</v>
      </c>
      <c r="DV518">
        <f>'Datastream-M'!DJ519</f>
        <v>126.975089443</v>
      </c>
      <c r="DW518" s="19">
        <f>'[8]weltindexip-usd'!B398</f>
        <v>2.2481639459455525</v>
      </c>
      <c r="DX518">
        <f>'Datastream-M'!DK519</f>
        <v>72.7</v>
      </c>
      <c r="DY518">
        <v>100</v>
      </c>
      <c r="DZ518">
        <f>'Datastream-M'!DL519</f>
        <v>80.599999999999994</v>
      </c>
      <c r="EA518">
        <f>'Datastream-M'!DM519</f>
        <v>82.3</v>
      </c>
      <c r="EB518">
        <f>'Datastream-M'!DN519</f>
        <v>12.281351000000001</v>
      </c>
      <c r="EF518" s="1">
        <f>'Datastream-M'!DQ519</f>
        <v>80.2</v>
      </c>
    </row>
    <row r="519" spans="1:136">
      <c r="A519" s="3">
        <v>37667</v>
      </c>
      <c r="B519" t="str">
        <f>'Datastream-M'!B520</f>
        <v>#NA</v>
      </c>
      <c r="C519">
        <f>'Datastream-M'!C520</f>
        <v>85.2</v>
      </c>
      <c r="D519">
        <f>'Datastream-M'!D520</f>
        <v>79.599999999999994</v>
      </c>
      <c r="E519">
        <f>'Datastream-M'!E520</f>
        <v>91.2</v>
      </c>
      <c r="F519">
        <f>'Datastream-M'!F520</f>
        <v>76.3</v>
      </c>
      <c r="G519">
        <f>'Datastream-M'!G520</f>
        <v>1.0772949999999999</v>
      </c>
      <c r="H519">
        <f>'Datastream-M'!H520</f>
        <v>579.5</v>
      </c>
      <c r="I519">
        <f>'Datastream-M'!I520</f>
        <v>1345.9</v>
      </c>
      <c r="J519">
        <f>'Datastream-M'!J520</f>
        <v>2.6869999999999998</v>
      </c>
      <c r="K519">
        <f>'Datastream-M'!K520</f>
        <v>4</v>
      </c>
      <c r="L519">
        <f>'Datastream-M'!L520</f>
        <v>2547.1</v>
      </c>
      <c r="M519">
        <f>'Datastream-M'!M520</f>
        <v>230417</v>
      </c>
      <c r="N519">
        <f>'Datastream-M'!N520</f>
        <v>80.099999999999994</v>
      </c>
      <c r="O519">
        <f>'Datastream-M'!O520</f>
        <v>3106</v>
      </c>
      <c r="P519">
        <f>'Datastream-M'!P520</f>
        <v>10.5</v>
      </c>
      <c r="Q519">
        <f>'Datastream-M'!Q520</f>
        <v>13.1</v>
      </c>
      <c r="R519">
        <f>'Datastream-M'!R520</f>
        <v>13.2</v>
      </c>
      <c r="S519" s="1">
        <f>'[2]Deutschland Monatsdaten'!C519</f>
        <v>-0.11478025531621137</v>
      </c>
      <c r="T519" s="1">
        <v>3.5349490877588416</v>
      </c>
      <c r="U519">
        <f>'Datastream-M'!BL520</f>
        <v>55.4</v>
      </c>
      <c r="V519" s="39">
        <f t="shared" si="30"/>
        <v>61.968680089485453</v>
      </c>
      <c r="W519">
        <f>'Datastream-M'!BM520</f>
        <v>45</v>
      </c>
      <c r="X519" s="39">
        <f t="shared" si="31"/>
        <v>49.723756906077348</v>
      </c>
      <c r="Y519">
        <f>'Datastream-M'!W520</f>
        <v>-26.7</v>
      </c>
      <c r="Z519">
        <f>'Datastream-M'!X520</f>
        <v>66.7</v>
      </c>
      <c r="AA519" s="42">
        <f>'Datastream-M'!Y520</f>
        <v>4.5999999999999996</v>
      </c>
      <c r="AB519">
        <f>'Datastream-M'!Z520</f>
        <v>95.9</v>
      </c>
      <c r="AC519">
        <f>'Datastream-M'!AA520</f>
        <v>95.3</v>
      </c>
      <c r="AD519">
        <f>'Datastream-M'!AB520</f>
        <v>95.6</v>
      </c>
      <c r="AE519">
        <f>'Datastream-M'!AC520</f>
        <v>1.0772949999999999</v>
      </c>
      <c r="AF519">
        <f t="shared" si="32"/>
        <v>89.4</v>
      </c>
      <c r="AG519">
        <f t="shared" si="33"/>
        <v>90.5</v>
      </c>
      <c r="AH519">
        <f>'Datastream-M'!AD520</f>
        <v>82.7</v>
      </c>
      <c r="AI519">
        <f>'Datastream-M'!AE520</f>
        <v>-28</v>
      </c>
      <c r="AJ519">
        <f>'Datastream-M'!AF520</f>
        <v>98.783186000000001</v>
      </c>
      <c r="AK519">
        <f>'Datastream-M'!AG520</f>
        <v>32.659999999999997</v>
      </c>
      <c r="AL519">
        <f>'Datastream-M'!AH520</f>
        <v>83.3</v>
      </c>
      <c r="AM519">
        <f>'Datastream-M'!AI520</f>
        <v>66.7</v>
      </c>
      <c r="AN519">
        <f>'Datastream-M'!AJ520</f>
        <v>16.899999999999999</v>
      </c>
      <c r="AO519">
        <f>'Datastream-M'!AK520</f>
        <v>17.600000000000001</v>
      </c>
      <c r="AP519">
        <f>'Datastream-M'!AL520</f>
        <v>-8.6999999999999993</v>
      </c>
      <c r="AQ519" s="2">
        <f>'Datastream-M'!AM520</f>
        <v>84.392899999999997</v>
      </c>
      <c r="AR519" s="2">
        <f>'Datastream-M'!AN520</f>
        <v>98.295599999999993</v>
      </c>
      <c r="AS519">
        <f>'Datastream-M'!AO520</f>
        <v>29.8</v>
      </c>
      <c r="AT519">
        <f>'Datastream-M'!AP520</f>
        <v>37.1</v>
      </c>
      <c r="AU519">
        <f>'Datastream-M'!AQ520</f>
        <v>77.400000000000006</v>
      </c>
      <c r="AV519" s="19">
        <f>'[5]Deutschland Monatsdaten'!K519</f>
        <v>11.824105996693941</v>
      </c>
      <c r="AW519" s="1">
        <f>'[5]Deutschland Monatsdaten'!J519</f>
        <v>-0.45075588580367393</v>
      </c>
      <c r="AX519">
        <f>'Datastream-M'!AR520</f>
        <v>15</v>
      </c>
      <c r="AY519">
        <f>'Datastream-M'!AS520</f>
        <v>-24.6</v>
      </c>
      <c r="AZ519">
        <f>'Datastream-M'!AT520</f>
        <v>80.900000000000006</v>
      </c>
      <c r="BA519">
        <v>2775832.2</v>
      </c>
      <c r="BB519">
        <v>10086500</v>
      </c>
      <c r="BC519">
        <v>9785372.8000000007</v>
      </c>
      <c r="BD519">
        <v>582493</v>
      </c>
      <c r="BE519">
        <f>'Datastream-M'!AU520</f>
        <v>97.72</v>
      </c>
      <c r="BF519">
        <f>'Datastream-M'!AV520</f>
        <v>90.6</v>
      </c>
      <c r="BG519">
        <f>'Datastream-M'!AW520</f>
        <v>102.1</v>
      </c>
      <c r="BH519" s="1">
        <f>'Datastream-M'!AX520</f>
        <v>63.4</v>
      </c>
      <c r="BI519" s="1">
        <f>'Datastream-M'!AY520</f>
        <v>62.5</v>
      </c>
      <c r="BJ519" s="1">
        <f>'Datastream-M'!AZ520</f>
        <v>58.1</v>
      </c>
      <c r="BK519">
        <f>'Datastream-M'!BA520</f>
        <v>58.4</v>
      </c>
      <c r="BL519">
        <f>'Datastream-M'!BB520</f>
        <v>57.8</v>
      </c>
      <c r="BM519" s="26">
        <f>'Datastream-M'!BC520</f>
        <v>89.4</v>
      </c>
      <c r="BN519" s="26">
        <f>'Datastream-M'!BD520</f>
        <v>102.8</v>
      </c>
      <c r="BO519">
        <f>'Datastream-M'!AV519</f>
        <v>90.5</v>
      </c>
      <c r="BP519" s="38">
        <f t="shared" si="34"/>
        <v>89.4</v>
      </c>
      <c r="BQ519" s="30">
        <f t="shared" si="35"/>
        <v>30.316672777651434</v>
      </c>
      <c r="BR519" s="40">
        <f>'Datastream-M'!BJ520</f>
        <v>103.9941</v>
      </c>
      <c r="BS519" s="32">
        <f>'Datastream-M'!BF520</f>
        <v>71.599999999999994</v>
      </c>
      <c r="BT519">
        <f>'Datastream-M'!BE520</f>
        <v>5.3</v>
      </c>
      <c r="BU519" s="40">
        <f>'Datastream-M'!CS520</f>
        <v>96.1</v>
      </c>
      <c r="BV519" s="40">
        <f>'Datastream-M'!CT520</f>
        <v>95.9</v>
      </c>
      <c r="BW519" s="40">
        <f>'Datastream-M'!CU520</f>
        <v>104.2221</v>
      </c>
      <c r="BX519" s="41">
        <f>'Datastream-M'!BG520</f>
        <v>12.55</v>
      </c>
      <c r="BY519" s="41">
        <f>'Datastream-M'!BH520</f>
        <v>8.24</v>
      </c>
      <c r="BZ519" s="40">
        <f>'Datastream-M'!BI520</f>
        <v>78.5</v>
      </c>
      <c r="CA519">
        <f>'Datastream-M'!BN520</f>
        <v>-6</v>
      </c>
      <c r="CB519">
        <f>'Datastream-M'!BO520</f>
        <v>-8.5</v>
      </c>
      <c r="CC519">
        <f>'Datastream-M'!BP520</f>
        <v>75.599999999999994</v>
      </c>
      <c r="CD519">
        <f>'Datastream-M'!BQ520</f>
        <v>86.5</v>
      </c>
      <c r="CE519" s="1">
        <v>0.77629058149035202</v>
      </c>
      <c r="CF519" s="1">
        <v>2.460602587996461</v>
      </c>
      <c r="CH519">
        <f>'Datastream-M'!BR520</f>
        <v>73.900000000000006</v>
      </c>
      <c r="CI519">
        <f>'Datastream-M'!BS520</f>
        <v>93.8</v>
      </c>
      <c r="CJ519">
        <f>'Datastream-M'!BT520</f>
        <v>-47</v>
      </c>
      <c r="CK519">
        <f>'Datastream-M'!BU520</f>
        <v>-46.9</v>
      </c>
      <c r="CL519">
        <f>'Datastream-M'!BV520</f>
        <v>95.6</v>
      </c>
      <c r="CN519">
        <f>'Datastream-M'!BX520</f>
        <v>-33.6</v>
      </c>
      <c r="CO519">
        <f>'Datastream-M'!BY520</f>
        <v>-38.9</v>
      </c>
      <c r="CP519" s="40">
        <f>'Datastream-M'!BZ520</f>
        <v>-9</v>
      </c>
      <c r="CQ519">
        <f>'Datastream-M'!CA520</f>
        <v>-3.2</v>
      </c>
      <c r="CR519">
        <f>'Datastream-M'!CB520</f>
        <v>-25.9</v>
      </c>
      <c r="CS519">
        <f>'Datastream-M'!CC520</f>
        <v>-20.9</v>
      </c>
      <c r="CT519">
        <f>'Datastream-M'!CD520</f>
        <v>-30.6</v>
      </c>
      <c r="CU519">
        <f>'Datastream-M'!CE520</f>
        <v>39250</v>
      </c>
      <c r="CV519">
        <f>'Datastream-M'!CF520</f>
        <v>2406875</v>
      </c>
      <c r="CX519">
        <f>'Datastream-M'!CG520</f>
        <v>79.599999999999994</v>
      </c>
      <c r="CY519">
        <f>'Datastream-M'!CH520</f>
        <v>67</v>
      </c>
      <c r="CZ519">
        <f>'Datastream-M'!CI520</f>
        <v>88.2</v>
      </c>
      <c r="DA519">
        <f>'Datastream-M'!CJ520</f>
        <v>78.900000000000006</v>
      </c>
      <c r="DB519">
        <f>'Datastream-M'!CK520</f>
        <v>-51.1</v>
      </c>
      <c r="DC519">
        <f>'Datastream-M'!CL520</f>
        <v>-57.8</v>
      </c>
      <c r="DD519">
        <f>'Datastream-M'!CM520</f>
        <v>-47</v>
      </c>
      <c r="DE519">
        <f>'Datastream-M'!CN520</f>
        <v>58.7</v>
      </c>
      <c r="DF519">
        <f>'Datastream-M'!CO520</f>
        <v>58</v>
      </c>
      <c r="DG519">
        <f>'Datastream-M'!CP520</f>
        <v>88.5</v>
      </c>
      <c r="DH519">
        <f>'Datastream-M'!CQ520</f>
        <v>230.90956115700001</v>
      </c>
      <c r="DI519">
        <f>'Datastream-M'!CR520</f>
        <v>46.68</v>
      </c>
      <c r="DJ519">
        <f>'Datastream-M'!CV520</f>
        <v>6.42</v>
      </c>
      <c r="DK519">
        <f>'Datastream-M'!CW520</f>
        <v>4.25</v>
      </c>
      <c r="DL519">
        <f>'Datastream-M'!CX520</f>
        <v>101.3</v>
      </c>
      <c r="DM519">
        <f>'Datastream-M'!CY520</f>
        <v>83.6</v>
      </c>
      <c r="DO519">
        <f>'Datastream-M'!DA520</f>
        <v>-29.3</v>
      </c>
      <c r="DP519">
        <f>'Datastream-M'!DB520</f>
        <v>107.6</v>
      </c>
      <c r="DS519">
        <f>'Datastream-M'!DG520</f>
        <v>87.7</v>
      </c>
      <c r="DT519">
        <f>'Datastream-M'!DH520</f>
        <v>63.6</v>
      </c>
      <c r="DU519">
        <f>'Datastream-M'!DI520</f>
        <v>65.099999999999994</v>
      </c>
      <c r="DV519">
        <f>'Datastream-M'!DJ520</f>
        <v>135.409001872</v>
      </c>
      <c r="DW519" s="19">
        <f>'[8]weltindexip-usd'!B399</f>
        <v>2.2495956502273149</v>
      </c>
      <c r="DX519">
        <f>'Datastream-M'!DK520</f>
        <v>72.2</v>
      </c>
      <c r="DY519">
        <v>100</v>
      </c>
      <c r="DZ519">
        <f>'Datastream-M'!DL520</f>
        <v>81.3</v>
      </c>
      <c r="EA519">
        <f>'Datastream-M'!DM520</f>
        <v>82.4</v>
      </c>
      <c r="EB519">
        <f>'Datastream-M'!DN520</f>
        <v>11.915799</v>
      </c>
      <c r="EF519" s="1">
        <f>'Datastream-M'!DQ520</f>
        <v>80.2</v>
      </c>
    </row>
    <row r="520" spans="1:136">
      <c r="A520" s="3">
        <v>37695</v>
      </c>
      <c r="B520" t="str">
        <f>'Datastream-M'!B521</f>
        <v>#NA</v>
      </c>
      <c r="C520">
        <f>'Datastream-M'!C521</f>
        <v>85</v>
      </c>
      <c r="D520">
        <f>'Datastream-M'!D521</f>
        <v>79.099999999999994</v>
      </c>
      <c r="E520">
        <f>'Datastream-M'!E521</f>
        <v>91.2</v>
      </c>
      <c r="F520">
        <f>'Datastream-M'!F521</f>
        <v>74.599999999999994</v>
      </c>
      <c r="G520">
        <f>'Datastream-M'!G521</f>
        <v>1.0806519999999999</v>
      </c>
      <c r="H520">
        <f>'Datastream-M'!H521</f>
        <v>586.5</v>
      </c>
      <c r="I520">
        <f>'Datastream-M'!I521</f>
        <v>1353.6</v>
      </c>
      <c r="J520">
        <f>'Datastream-M'!J521</f>
        <v>2.5299999999999998</v>
      </c>
      <c r="K520">
        <f>'Datastream-M'!K521</f>
        <v>4</v>
      </c>
      <c r="L520">
        <f>'Datastream-M'!L521</f>
        <v>2423.9</v>
      </c>
      <c r="M520">
        <f>'Datastream-M'!M521</f>
        <v>318659</v>
      </c>
      <c r="N520">
        <f>'Datastream-M'!N521</f>
        <v>80.3</v>
      </c>
      <c r="O520">
        <f>'Datastream-M'!O521</f>
        <v>3396</v>
      </c>
      <c r="P520">
        <f>'Datastream-M'!P521</f>
        <v>10.5</v>
      </c>
      <c r="Q520">
        <f>'Datastream-M'!Q521</f>
        <v>12.2</v>
      </c>
      <c r="R520">
        <f>'Datastream-M'!R521</f>
        <v>14.7</v>
      </c>
      <c r="S520" s="1">
        <f>'[2]Deutschland Monatsdaten'!C520</f>
        <v>-0.40341791671817423</v>
      </c>
      <c r="T520" s="1">
        <v>3.5131434105222481</v>
      </c>
      <c r="U520">
        <f>'Datastream-M'!BL521</f>
        <v>54.25</v>
      </c>
      <c r="V520" s="39">
        <f t="shared" si="30"/>
        <v>60.682326621923934</v>
      </c>
      <c r="W520">
        <f>'Datastream-M'!BM521</f>
        <v>45.69</v>
      </c>
      <c r="X520" s="39">
        <f t="shared" si="31"/>
        <v>50.430463576158942</v>
      </c>
      <c r="Y520">
        <f>'Datastream-M'!W521</f>
        <v>-29.2</v>
      </c>
      <c r="Z520">
        <f>'Datastream-M'!X521</f>
        <v>66.8</v>
      </c>
      <c r="AA520" s="42">
        <f>'Datastream-M'!Y521</f>
        <v>2.1</v>
      </c>
      <c r="AB520">
        <f>'Datastream-M'!Z521</f>
        <v>96.1</v>
      </c>
      <c r="AC520">
        <f>'Datastream-M'!AA521</f>
        <v>95.7</v>
      </c>
      <c r="AD520">
        <f>'Datastream-M'!AB521</f>
        <v>95.9</v>
      </c>
      <c r="AE520">
        <f>'Datastream-M'!AC521</f>
        <v>1.0806519999999999</v>
      </c>
      <c r="AF520">
        <f t="shared" si="32"/>
        <v>89.4</v>
      </c>
      <c r="AG520">
        <f t="shared" si="33"/>
        <v>90.6</v>
      </c>
      <c r="AH520">
        <f>'Datastream-M'!AD521</f>
        <v>83.2</v>
      </c>
      <c r="AI520">
        <f>'Datastream-M'!AE521</f>
        <v>-30.3</v>
      </c>
      <c r="AJ520">
        <f>'Datastream-M'!AF521</f>
        <v>99.222222000000002</v>
      </c>
      <c r="AK520">
        <f>'Datastream-M'!AG521</f>
        <v>30.17</v>
      </c>
      <c r="AL520">
        <f>'Datastream-M'!AH521</f>
        <v>83.5</v>
      </c>
      <c r="AM520">
        <f>'Datastream-M'!AI521</f>
        <v>66.8</v>
      </c>
      <c r="AN520">
        <f>'Datastream-M'!AJ521</f>
        <v>15.2</v>
      </c>
      <c r="AO520">
        <f>'Datastream-M'!AK521</f>
        <v>19.100000000000001</v>
      </c>
      <c r="AP520">
        <f>'Datastream-M'!AL521</f>
        <v>-11.4</v>
      </c>
      <c r="AQ520" s="2">
        <f>'Datastream-M'!AM521</f>
        <v>84.509900000000002</v>
      </c>
      <c r="AR520" s="2">
        <f>'Datastream-M'!AN521</f>
        <v>98.362099999999998</v>
      </c>
      <c r="AS520">
        <f>'Datastream-M'!AO521</f>
        <v>22.9</v>
      </c>
      <c r="AT520">
        <f>'Datastream-M'!AP521</f>
        <v>50.6</v>
      </c>
      <c r="AU520">
        <f>'Datastream-M'!AQ521</f>
        <v>78.400000000000006</v>
      </c>
      <c r="AV520" s="19">
        <f>'[5]Deutschland Monatsdaten'!K520</f>
        <v>11.855985443725913</v>
      </c>
      <c r="AW520" s="1">
        <f>'[5]Deutschland Monatsdaten'!J520</f>
        <v>-0.6097144475764017</v>
      </c>
      <c r="AX520">
        <f>'Datastream-M'!AR521</f>
        <v>17.7</v>
      </c>
      <c r="AY520">
        <f>'Datastream-M'!AS521</f>
        <v>-24.4</v>
      </c>
      <c r="AZ520">
        <f>'Datastream-M'!AT521</f>
        <v>81.2</v>
      </c>
      <c r="BA520">
        <v>2933334.7</v>
      </c>
      <c r="BB520">
        <v>6948167.7000000002</v>
      </c>
      <c r="BC520">
        <v>9330711.1999999993</v>
      </c>
      <c r="BD520">
        <v>1085181</v>
      </c>
      <c r="BE520">
        <f>'Datastream-M'!AU521</f>
        <v>98.15</v>
      </c>
      <c r="BF520">
        <f>'Datastream-M'!AV521</f>
        <v>89.9</v>
      </c>
      <c r="BG520">
        <f>'Datastream-M'!AW521</f>
        <v>101.7</v>
      </c>
      <c r="BH520" s="1">
        <f>'Datastream-M'!AX521</f>
        <v>58.5</v>
      </c>
      <c r="BI520" s="1">
        <f>'Datastream-M'!AY521</f>
        <v>58.3</v>
      </c>
      <c r="BJ520" s="1">
        <f>'Datastream-M'!AZ521</f>
        <v>57.2</v>
      </c>
      <c r="BK520">
        <f>'Datastream-M'!BA521</f>
        <v>55.6</v>
      </c>
      <c r="BL520">
        <f>'Datastream-M'!BB521</f>
        <v>58.3</v>
      </c>
      <c r="BM520" s="26">
        <f>'Datastream-M'!BC521</f>
        <v>89.2</v>
      </c>
      <c r="BN520" s="26">
        <f>'Datastream-M'!BD521</f>
        <v>102.9</v>
      </c>
      <c r="BO520">
        <f>'Datastream-M'!AV520</f>
        <v>90.6</v>
      </c>
      <c r="BP520" s="38">
        <f t="shared" si="34"/>
        <v>89.4</v>
      </c>
      <c r="BQ520" s="30">
        <f t="shared" si="35"/>
        <v>27.918330785488763</v>
      </c>
      <c r="BR520" s="40">
        <f>'Datastream-M'!BJ521</f>
        <v>104.69289999999999</v>
      </c>
      <c r="BS520" s="32">
        <f>'Datastream-M'!BF521</f>
        <v>71.7</v>
      </c>
      <c r="BT520">
        <f>'Datastream-M'!BE521</f>
        <v>2.6</v>
      </c>
      <c r="BU520" s="40">
        <f>'Datastream-M'!CS521</f>
        <v>96</v>
      </c>
      <c r="BV520" s="40">
        <f>'Datastream-M'!CT521</f>
        <v>96.5</v>
      </c>
      <c r="BW520" s="40">
        <f>'Datastream-M'!CU521</f>
        <v>104.9374</v>
      </c>
      <c r="BX520" s="41">
        <f>'Datastream-M'!BG521</f>
        <v>12.76</v>
      </c>
      <c r="BY520" s="41">
        <f>'Datastream-M'!BH521</f>
        <v>10.28</v>
      </c>
      <c r="BZ520" s="40">
        <f>'Datastream-M'!BI521</f>
        <v>86.5</v>
      </c>
      <c r="CA520">
        <f>'Datastream-M'!BN521</f>
        <v>-5.3</v>
      </c>
      <c r="CB520">
        <f>'Datastream-M'!BO521</f>
        <v>-10.199999999999999</v>
      </c>
      <c r="CC520">
        <f>'Datastream-M'!BP521</f>
        <v>74.5</v>
      </c>
      <c r="CD520">
        <f>'Datastream-M'!BQ521</f>
        <v>85.2</v>
      </c>
      <c r="CE520" s="1">
        <v>1.062294979437935</v>
      </c>
      <c r="CF520" s="1">
        <v>2.3713647478752709</v>
      </c>
      <c r="CH520">
        <f>'Datastream-M'!BR521</f>
        <v>74.3</v>
      </c>
      <c r="CI520">
        <f>'Datastream-M'!BS521</f>
        <v>93.3</v>
      </c>
      <c r="CJ520">
        <f>'Datastream-M'!BT521</f>
        <v>-44</v>
      </c>
      <c r="CK520">
        <f>'Datastream-M'!BU521</f>
        <v>-49.8</v>
      </c>
      <c r="CL520">
        <f>'Datastream-M'!BV521</f>
        <v>95.3</v>
      </c>
      <c r="CN520">
        <f>'Datastream-M'!BX521</f>
        <v>-34.200000000000003</v>
      </c>
      <c r="CO520">
        <f>'Datastream-M'!BY521</f>
        <v>-36.200000000000003</v>
      </c>
      <c r="CP520" s="40">
        <f>'Datastream-M'!BZ521</f>
        <v>-11</v>
      </c>
      <c r="CQ520">
        <f>'Datastream-M'!CA521</f>
        <v>-3.5</v>
      </c>
      <c r="CR520">
        <f>'Datastream-M'!CB521</f>
        <v>-28.6</v>
      </c>
      <c r="CS520">
        <f>'Datastream-M'!CC521</f>
        <v>-21.4</v>
      </c>
      <c r="CT520">
        <f>'Datastream-M'!CD521</f>
        <v>-26.6</v>
      </c>
      <c r="CU520">
        <f>'Datastream-M'!CE521</f>
        <v>39171</v>
      </c>
      <c r="CV520">
        <f>'Datastream-M'!CF521</f>
        <v>2404140</v>
      </c>
      <c r="CX520">
        <f>'Datastream-M'!CG521</f>
        <v>81.8</v>
      </c>
      <c r="CY520">
        <f>'Datastream-M'!CH521</f>
        <v>73.099999999999994</v>
      </c>
      <c r="CZ520">
        <f>'Datastream-M'!CI521</f>
        <v>88.7</v>
      </c>
      <c r="DA520">
        <f>'Datastream-M'!CJ521</f>
        <v>80.3</v>
      </c>
      <c r="DB520">
        <f>'Datastream-M'!CK521</f>
        <v>-49.3</v>
      </c>
      <c r="DC520">
        <f>'Datastream-M'!CL521</f>
        <v>-56.4</v>
      </c>
      <c r="DD520">
        <f>'Datastream-M'!CM521</f>
        <v>-44</v>
      </c>
      <c r="DE520">
        <f>'Datastream-M'!CN521</f>
        <v>58.8</v>
      </c>
      <c r="DF520">
        <f>'Datastream-M'!CO521</f>
        <v>58.5</v>
      </c>
      <c r="DG520">
        <f>'Datastream-M'!CP521</f>
        <v>83.4</v>
      </c>
      <c r="DH520">
        <f>'Datastream-M'!CQ521</f>
        <v>230.06301879899999</v>
      </c>
      <c r="DI520">
        <f>'Datastream-M'!CR521</f>
        <v>46.91</v>
      </c>
      <c r="DJ520">
        <f>'Datastream-M'!CV521</f>
        <v>6.19</v>
      </c>
      <c r="DK520">
        <f>'Datastream-M'!CW521</f>
        <v>4</v>
      </c>
      <c r="DL520">
        <f>'Datastream-M'!CX521</f>
        <v>103.9</v>
      </c>
      <c r="DM520">
        <f>'Datastream-M'!CY521</f>
        <v>91.2</v>
      </c>
      <c r="DO520">
        <f>'Datastream-M'!DA521</f>
        <v>-27.5</v>
      </c>
      <c r="DP520">
        <f>'Datastream-M'!DB521</f>
        <v>108.1</v>
      </c>
      <c r="DS520">
        <f>'Datastream-M'!DG521</f>
        <v>82.1</v>
      </c>
      <c r="DT520">
        <f>'Datastream-M'!DH521</f>
        <v>63.4</v>
      </c>
      <c r="DU520">
        <f>'Datastream-M'!DI521</f>
        <v>67</v>
      </c>
      <c r="DV520">
        <f>'Datastream-M'!DJ521</f>
        <v>168.08279195700001</v>
      </c>
      <c r="DW520" s="19">
        <f>'[8]weltindexip-usd'!B400</f>
        <v>2.2484977528543277</v>
      </c>
      <c r="DX520">
        <f>'Datastream-M'!DK521</f>
        <v>72.900000000000006</v>
      </c>
      <c r="DY520">
        <v>0</v>
      </c>
      <c r="DZ520">
        <f>'Datastream-M'!DL521</f>
        <v>81.7</v>
      </c>
      <c r="EA520">
        <f>'Datastream-M'!DM521</f>
        <v>82.7</v>
      </c>
      <c r="EB520">
        <f>'Datastream-M'!DN521</f>
        <v>12.298975</v>
      </c>
      <c r="EF520" s="1">
        <f>'Datastream-M'!DQ521</f>
        <v>80</v>
      </c>
    </row>
    <row r="521" spans="1:136">
      <c r="A521" s="3">
        <v>37726</v>
      </c>
      <c r="B521" t="str">
        <f>'Datastream-M'!B522</f>
        <v>#NA</v>
      </c>
      <c r="C521">
        <f>'Datastream-M'!C522</f>
        <v>85.3</v>
      </c>
      <c r="D521">
        <f>'Datastream-M'!D522</f>
        <v>79.7</v>
      </c>
      <c r="E521">
        <f>'Datastream-M'!E522</f>
        <v>91.2</v>
      </c>
      <c r="F521">
        <f>'Datastream-M'!F522</f>
        <v>74.8</v>
      </c>
      <c r="G521">
        <f>'Datastream-M'!G522</f>
        <v>1.0847599999999999</v>
      </c>
      <c r="H521">
        <f>'Datastream-M'!H522</f>
        <v>594.5</v>
      </c>
      <c r="I521">
        <f>'Datastream-M'!I522</f>
        <v>1358.7</v>
      </c>
      <c r="J521">
        <f>'Datastream-M'!J522</f>
        <v>2.5329999999999999</v>
      </c>
      <c r="K521">
        <f>'Datastream-M'!K522</f>
        <v>4.2</v>
      </c>
      <c r="L521">
        <f>'Datastream-M'!L522</f>
        <v>2942</v>
      </c>
      <c r="M521">
        <f>'Datastream-M'!M522</f>
        <v>287350</v>
      </c>
      <c r="N521">
        <f>'Datastream-M'!N522</f>
        <v>79.599999999999994</v>
      </c>
      <c r="O521">
        <f>'Datastream-M'!O522</f>
        <v>3610</v>
      </c>
      <c r="P521">
        <f>'Datastream-M'!P522</f>
        <v>10.6</v>
      </c>
      <c r="Q521">
        <f>'Datastream-M'!Q522</f>
        <v>10.6</v>
      </c>
      <c r="R521">
        <f>'Datastream-M'!R522</f>
        <v>14.1</v>
      </c>
      <c r="S521" s="1">
        <f>'[2]Deutschland Monatsdaten'!C521</f>
        <v>-0.34682667649617449</v>
      </c>
      <c r="T521" s="1">
        <v>3.5187880082193597</v>
      </c>
      <c r="U521">
        <f>'Datastream-M'!BL522</f>
        <v>53.41</v>
      </c>
      <c r="V521" s="39">
        <f t="shared" si="30"/>
        <v>59.876681614349771</v>
      </c>
      <c r="W521">
        <f>'Datastream-M'!BM522</f>
        <v>44.22</v>
      </c>
      <c r="X521" s="39">
        <f t="shared" si="31"/>
        <v>49.187986651835367</v>
      </c>
      <c r="Y521">
        <f>'Datastream-M'!W522</f>
        <v>-32.1</v>
      </c>
      <c r="Z521">
        <f>'Datastream-M'!X522</f>
        <v>66.7</v>
      </c>
      <c r="AA521" s="42">
        <f>'Datastream-M'!Y522</f>
        <v>2.1</v>
      </c>
      <c r="AB521">
        <f>'Datastream-M'!Z522</f>
        <v>96.2</v>
      </c>
      <c r="AC521">
        <f>'Datastream-M'!AA522</f>
        <v>95.6</v>
      </c>
      <c r="AD521">
        <f>'Datastream-M'!AB522</f>
        <v>95.6</v>
      </c>
      <c r="AE521">
        <f>'Datastream-M'!AC522</f>
        <v>1.0847599999999999</v>
      </c>
      <c r="AF521">
        <f t="shared" si="32"/>
        <v>89.2</v>
      </c>
      <c r="AG521">
        <f t="shared" si="33"/>
        <v>89.90000000000002</v>
      </c>
      <c r="AH521">
        <f>'Datastream-M'!AD522</f>
        <v>82.6</v>
      </c>
      <c r="AI521">
        <f>'Datastream-M'!AE522</f>
        <v>-31.6</v>
      </c>
      <c r="AJ521">
        <f>'Datastream-M'!AF522</f>
        <v>100.677201</v>
      </c>
      <c r="AK521">
        <f>'Datastream-M'!AG522</f>
        <v>25.03</v>
      </c>
      <c r="AL521">
        <f>'Datastream-M'!AH522</f>
        <v>83.3</v>
      </c>
      <c r="AM521">
        <f>'Datastream-M'!AI522</f>
        <v>66.7</v>
      </c>
      <c r="AN521">
        <f>'Datastream-M'!AJ522</f>
        <v>14.8</v>
      </c>
      <c r="AO521">
        <f>'Datastream-M'!AK522</f>
        <v>19.5</v>
      </c>
      <c r="AP521">
        <f>'Datastream-M'!AL522</f>
        <v>-8.5</v>
      </c>
      <c r="AQ521" s="2">
        <f>'Datastream-M'!AM522</f>
        <v>84.659800000000004</v>
      </c>
      <c r="AR521" s="2">
        <f>'Datastream-M'!AN522</f>
        <v>98.466200000000001</v>
      </c>
      <c r="AS521">
        <f>'Datastream-M'!AO522</f>
        <v>16.8</v>
      </c>
      <c r="AT521">
        <f>'Datastream-M'!AP522</f>
        <v>82.3</v>
      </c>
      <c r="AU521">
        <f>'Datastream-M'!AQ522</f>
        <v>78.7</v>
      </c>
      <c r="AV521" s="19">
        <f>'[5]Deutschland Monatsdaten'!K521</f>
        <v>11.845068334982622</v>
      </c>
      <c r="AW521" s="1">
        <f>'[5]Deutschland Monatsdaten'!J521</f>
        <v>-0.3694209901219882</v>
      </c>
      <c r="AX521">
        <f>'Datastream-M'!AR522</f>
        <v>18.399999999999999</v>
      </c>
      <c r="AY521">
        <f>'Datastream-M'!AS522</f>
        <v>-22.5</v>
      </c>
      <c r="AZ521">
        <f>'Datastream-M'!AT522</f>
        <v>84.9</v>
      </c>
      <c r="BA521">
        <v>2732624.2</v>
      </c>
      <c r="BB521">
        <v>7656768.7000000002</v>
      </c>
      <c r="BC521">
        <v>10399115</v>
      </c>
      <c r="BD521">
        <v>604027</v>
      </c>
      <c r="BE521">
        <f>'Datastream-M'!AU522</f>
        <v>98.39</v>
      </c>
      <c r="BF521">
        <f>'Datastream-M'!AV522</f>
        <v>88.2</v>
      </c>
      <c r="BG521">
        <f>'Datastream-M'!AW522</f>
        <v>101.5</v>
      </c>
      <c r="BH521" s="1">
        <f>'Datastream-M'!AX522</f>
        <v>49.6</v>
      </c>
      <c r="BI521" s="1">
        <f>'Datastream-M'!AY522</f>
        <v>50.7</v>
      </c>
      <c r="BJ521" s="1">
        <f>'Datastream-M'!AZ522</f>
        <v>56.6</v>
      </c>
      <c r="BK521">
        <f>'Datastream-M'!BA522</f>
        <v>56.1</v>
      </c>
      <c r="BL521">
        <f>'Datastream-M'!BB522</f>
        <v>57</v>
      </c>
      <c r="BM521" s="26">
        <f>'Datastream-M'!BC522</f>
        <v>89</v>
      </c>
      <c r="BN521" s="26">
        <f>'Datastream-M'!BD522</f>
        <v>102.2</v>
      </c>
      <c r="BO521">
        <f>'Datastream-M'!AV521</f>
        <v>89.9</v>
      </c>
      <c r="BP521" s="38">
        <f t="shared" si="34"/>
        <v>89.2</v>
      </c>
      <c r="BQ521" s="30">
        <f t="shared" si="35"/>
        <v>23.074228400752244</v>
      </c>
      <c r="BR521" s="40">
        <f>'Datastream-M'!BJ522</f>
        <v>104.83920000000001</v>
      </c>
      <c r="BS521" s="32">
        <f>'Datastream-M'!BF522</f>
        <v>71.900000000000006</v>
      </c>
      <c r="BT521">
        <f>'Datastream-M'!BE522</f>
        <v>-0.3</v>
      </c>
      <c r="BU521" s="40">
        <f>'Datastream-M'!CS522</f>
        <v>95.8</v>
      </c>
      <c r="BV521" s="40">
        <f>'Datastream-M'!CT522</f>
        <v>97</v>
      </c>
      <c r="BW521" s="40">
        <f>'Datastream-M'!CU522</f>
        <v>105.0664</v>
      </c>
      <c r="BX521" s="41">
        <f>'Datastream-M'!BG522</f>
        <v>12.67</v>
      </c>
      <c r="BY521" s="41">
        <f>'Datastream-M'!BH522</f>
        <v>9.99</v>
      </c>
      <c r="BZ521" s="40">
        <f>'Datastream-M'!BI522</f>
        <v>85.6</v>
      </c>
      <c r="CA521">
        <f>'Datastream-M'!BN522</f>
        <v>-8.5</v>
      </c>
      <c r="CB521">
        <f>'Datastream-M'!BO522</f>
        <v>-11.2</v>
      </c>
      <c r="CC521">
        <f>'Datastream-M'!BP522</f>
        <v>73.400000000000006</v>
      </c>
      <c r="CD521">
        <f>'Datastream-M'!BQ522</f>
        <v>83.9</v>
      </c>
      <c r="CE521" s="1">
        <v>0.4602110624548767</v>
      </c>
      <c r="CF521" s="1">
        <v>1.8938997586252488</v>
      </c>
      <c r="CH521">
        <f>'Datastream-M'!BR522</f>
        <v>73.8</v>
      </c>
      <c r="CI521">
        <f>'Datastream-M'!BS522</f>
        <v>93.8</v>
      </c>
      <c r="CJ521">
        <f>'Datastream-M'!BT522</f>
        <v>-45.2</v>
      </c>
      <c r="CK521">
        <f>'Datastream-M'!BU522</f>
        <v>-38.200000000000003</v>
      </c>
      <c r="CL521">
        <f>'Datastream-M'!BV522</f>
        <v>95.9</v>
      </c>
      <c r="CN521">
        <f>'Datastream-M'!BX522</f>
        <v>-32.9</v>
      </c>
      <c r="CO521">
        <f>'Datastream-M'!BY522</f>
        <v>-33.299999999999997</v>
      </c>
      <c r="CP521" s="40">
        <f>'Datastream-M'!BZ522</f>
        <v>-10.7</v>
      </c>
      <c r="CQ521">
        <f>'Datastream-M'!CA522</f>
        <v>-2.5</v>
      </c>
      <c r="CR521">
        <f>'Datastream-M'!CB522</f>
        <v>-21.9</v>
      </c>
      <c r="CS521">
        <f>'Datastream-M'!CC522</f>
        <v>-15.5</v>
      </c>
      <c r="CT521">
        <f>'Datastream-M'!CD522</f>
        <v>-32.299999999999997</v>
      </c>
      <c r="CU521">
        <f>'Datastream-M'!CE522</f>
        <v>39058</v>
      </c>
      <c r="CV521">
        <f>'Datastream-M'!CF522</f>
        <v>2405428</v>
      </c>
      <c r="CX521">
        <f>'Datastream-M'!CG522</f>
        <v>79.599999999999994</v>
      </c>
      <c r="CY521">
        <f>'Datastream-M'!CH522</f>
        <v>68.900000000000006</v>
      </c>
      <c r="CZ521">
        <f>'Datastream-M'!CI522</f>
        <v>86.6</v>
      </c>
      <c r="DA521">
        <f>'Datastream-M'!CJ522</f>
        <v>79.099999999999994</v>
      </c>
      <c r="DB521">
        <f>'Datastream-M'!CK522</f>
        <v>-47</v>
      </c>
      <c r="DC521">
        <f>'Datastream-M'!CL522</f>
        <v>-51.5</v>
      </c>
      <c r="DD521">
        <f>'Datastream-M'!CM522</f>
        <v>-45.2</v>
      </c>
      <c r="DE521">
        <f>'Datastream-M'!CN522</f>
        <v>59.6</v>
      </c>
      <c r="DF521">
        <f>'Datastream-M'!CO522</f>
        <v>58.1</v>
      </c>
      <c r="DG521">
        <f>'Datastream-M'!CP522</f>
        <v>84.5</v>
      </c>
      <c r="DH521">
        <f>'Datastream-M'!CQ522</f>
        <v>155.81582641599999</v>
      </c>
      <c r="DI521">
        <f>'Datastream-M'!CR522</f>
        <v>47.28</v>
      </c>
      <c r="DJ521">
        <f>'Datastream-M'!CV522</f>
        <v>5.7</v>
      </c>
      <c r="DK521">
        <f>'Datastream-M'!CW522</f>
        <v>3.68</v>
      </c>
      <c r="DL521">
        <f>'Datastream-M'!CX522</f>
        <v>101</v>
      </c>
      <c r="DM521">
        <f>'Datastream-M'!CY522</f>
        <v>85.8</v>
      </c>
      <c r="DO521">
        <f>'Datastream-M'!DA522</f>
        <v>-20</v>
      </c>
      <c r="DP521">
        <f>'Datastream-M'!DB522</f>
        <v>108.2</v>
      </c>
      <c r="DS521">
        <f>'Datastream-M'!DG522</f>
        <v>82.9</v>
      </c>
      <c r="DT521">
        <f>'Datastream-M'!DH522</f>
        <v>64.099999999999994</v>
      </c>
      <c r="DU521">
        <f>'Datastream-M'!DI522</f>
        <v>67.099999999999994</v>
      </c>
      <c r="DV521">
        <f>'Datastream-M'!DJ522</f>
        <v>135.37003144299999</v>
      </c>
      <c r="DW521" s="19">
        <f>'[8]weltindexip-usd'!B401</f>
        <v>2.2403483720441022</v>
      </c>
      <c r="DX521">
        <f>'Datastream-M'!DK522</f>
        <v>72.900000000000006</v>
      </c>
      <c r="DY521">
        <v>0</v>
      </c>
      <c r="DZ521">
        <f>'Datastream-M'!DL522</f>
        <v>81.400000000000006</v>
      </c>
      <c r="EA521">
        <f>'Datastream-M'!DM522</f>
        <v>83</v>
      </c>
      <c r="EB521">
        <f>'Datastream-M'!DN522</f>
        <v>12.399939</v>
      </c>
      <c r="EF521" s="1">
        <f>'Datastream-M'!DQ522</f>
        <v>79.8</v>
      </c>
    </row>
    <row r="522" spans="1:136">
      <c r="A522" s="3">
        <v>37756</v>
      </c>
      <c r="B522" t="str">
        <f>'Datastream-M'!B523</f>
        <v>#NA</v>
      </c>
      <c r="C522">
        <f>'Datastream-M'!C523</f>
        <v>85.5</v>
      </c>
      <c r="D522">
        <f>'Datastream-M'!D523</f>
        <v>79.599999999999994</v>
      </c>
      <c r="E522">
        <f>'Datastream-M'!E523</f>
        <v>91.8</v>
      </c>
      <c r="F522">
        <f>'Datastream-M'!F523</f>
        <v>73</v>
      </c>
      <c r="G522">
        <f>'Datastream-M'!G523</f>
        <v>1.1581809999999999</v>
      </c>
      <c r="H522">
        <f>'Datastream-M'!H523</f>
        <v>600.70000000000005</v>
      </c>
      <c r="I522">
        <f>'Datastream-M'!I523</f>
        <v>1367.9</v>
      </c>
      <c r="J522">
        <f>'Datastream-M'!J523</f>
        <v>2.4009999999999998</v>
      </c>
      <c r="K522">
        <f>'Datastream-M'!K523</f>
        <v>3.8</v>
      </c>
      <c r="L522">
        <f>'Datastream-M'!L523</f>
        <v>2982.7</v>
      </c>
      <c r="M522">
        <f>'Datastream-M'!M523</f>
        <v>304953</v>
      </c>
      <c r="N522">
        <f>'Datastream-M'!N523</f>
        <v>79.099999999999994</v>
      </c>
      <c r="O522">
        <f>'Datastream-M'!O523</f>
        <v>3363</v>
      </c>
      <c r="P522">
        <f>'Datastream-M'!P523</f>
        <v>10.6</v>
      </c>
      <c r="Q522">
        <f>'Datastream-M'!Q523</f>
        <v>9.1999999999999993</v>
      </c>
      <c r="R522">
        <f>'Datastream-M'!R523</f>
        <v>17.8</v>
      </c>
      <c r="S522" s="1">
        <f>'[2]Deutschland Monatsdaten'!C522</f>
        <v>-0.30656818007971143</v>
      </c>
      <c r="T522" s="1">
        <v>3.4801529613652669</v>
      </c>
      <c r="U522">
        <f>'Datastream-M'!BL523</f>
        <v>54.48</v>
      </c>
      <c r="V522" s="39">
        <f t="shared" si="30"/>
        <v>61.213483146067418</v>
      </c>
      <c r="W522">
        <f>'Datastream-M'!BM523</f>
        <v>43.82</v>
      </c>
      <c r="X522" s="39">
        <f t="shared" si="31"/>
        <v>49.682539682539684</v>
      </c>
      <c r="Y522">
        <f>'Datastream-M'!W523</f>
        <v>-33.4</v>
      </c>
      <c r="Z522">
        <f>'Datastream-M'!X523</f>
        <v>63.8</v>
      </c>
      <c r="AA522" s="42">
        <f>'Datastream-M'!Y523</f>
        <v>2.1</v>
      </c>
      <c r="AB522">
        <f>'Datastream-M'!Z523</f>
        <v>97.9</v>
      </c>
      <c r="AC522">
        <f>'Datastream-M'!AA523</f>
        <v>97.5</v>
      </c>
      <c r="AD522">
        <f>'Datastream-M'!AB523</f>
        <v>97.5</v>
      </c>
      <c r="AE522">
        <f>'Datastream-M'!AC523</f>
        <v>1.1581809999999999</v>
      </c>
      <c r="AF522">
        <f t="shared" si="32"/>
        <v>88.999999999999986</v>
      </c>
      <c r="AG522">
        <f t="shared" si="33"/>
        <v>88.2</v>
      </c>
      <c r="AH522">
        <f>'Datastream-M'!AD523</f>
        <v>82.1</v>
      </c>
      <c r="AI522">
        <f>'Datastream-M'!AE523</f>
        <v>-31.9</v>
      </c>
      <c r="AJ522">
        <f>'Datastream-M'!AF523</f>
        <v>101.716247</v>
      </c>
      <c r="AK522">
        <f>'Datastream-M'!AG523</f>
        <v>25.71</v>
      </c>
      <c r="AL522">
        <f>'Datastream-M'!AH523</f>
        <v>83.2</v>
      </c>
      <c r="AM522">
        <f>'Datastream-M'!AI523</f>
        <v>63.8</v>
      </c>
      <c r="AN522">
        <f>'Datastream-M'!AJ523</f>
        <v>14.6</v>
      </c>
      <c r="AO522">
        <f>'Datastream-M'!AK523</f>
        <v>19.8</v>
      </c>
      <c r="AP522">
        <f>'Datastream-M'!AL523</f>
        <v>-11.7</v>
      </c>
      <c r="AQ522" s="2">
        <f>'Datastream-M'!AM523</f>
        <v>84.865899999999996</v>
      </c>
      <c r="AR522" s="2">
        <f>'Datastream-M'!AN523</f>
        <v>98.634799999999998</v>
      </c>
      <c r="AS522">
        <f>'Datastream-M'!AO523</f>
        <v>16.399999999999999</v>
      </c>
      <c r="AT522">
        <f>'Datastream-M'!AP523</f>
        <v>96.5</v>
      </c>
      <c r="AU522">
        <f>'Datastream-M'!AQ523</f>
        <v>78.599999999999994</v>
      </c>
      <c r="AV522" s="19">
        <f>'[5]Deutschland Monatsdaten'!K522</f>
        <v>11.835475680858988</v>
      </c>
      <c r="AW522" s="1">
        <f>'[5]Deutschland Monatsdaten'!J522</f>
        <v>-0.29790732076989368</v>
      </c>
      <c r="AX522">
        <f>'Datastream-M'!AR523</f>
        <v>18.7</v>
      </c>
      <c r="AY522">
        <f>'Datastream-M'!AS523</f>
        <v>-22.4</v>
      </c>
      <c r="AZ522">
        <f>'Datastream-M'!AT523</f>
        <v>83.5</v>
      </c>
      <c r="BA522">
        <v>2983802.1</v>
      </c>
      <c r="BB522">
        <v>8814591.5999999996</v>
      </c>
      <c r="BC522">
        <v>10615270</v>
      </c>
      <c r="BD522">
        <v>663249</v>
      </c>
      <c r="BE522">
        <f>'Datastream-M'!AU523</f>
        <v>100.42</v>
      </c>
      <c r="BF522">
        <f>'Datastream-M'!AV523</f>
        <v>87.1</v>
      </c>
      <c r="BG522">
        <f>'Datastream-M'!AW523</f>
        <v>100.6</v>
      </c>
      <c r="BH522" s="1">
        <f>'Datastream-M'!AX523</f>
        <v>50.4</v>
      </c>
      <c r="BI522" s="1">
        <f>'Datastream-M'!AY523</f>
        <v>51.6</v>
      </c>
      <c r="BJ522" s="1">
        <f>'Datastream-M'!AZ523</f>
        <v>57.8</v>
      </c>
      <c r="BK522">
        <f>'Datastream-M'!BA523</f>
        <v>57.4</v>
      </c>
      <c r="BL522">
        <f>'Datastream-M'!BB523</f>
        <v>58.2</v>
      </c>
      <c r="BM522" s="26">
        <f>'Datastream-M'!BC523</f>
        <v>88.7</v>
      </c>
      <c r="BN522" s="26">
        <f>'Datastream-M'!BD523</f>
        <v>100.8</v>
      </c>
      <c r="BO522">
        <f>'Datastream-M'!AV522</f>
        <v>88.2</v>
      </c>
      <c r="BP522" s="38">
        <f t="shared" si="34"/>
        <v>89</v>
      </c>
      <c r="BQ522" s="30">
        <f t="shared" si="35"/>
        <v>22.198602809060073</v>
      </c>
      <c r="BR522" s="40">
        <f>'Datastream-M'!BJ523</f>
        <v>108.6797</v>
      </c>
      <c r="BS522" s="32">
        <f>'Datastream-M'!BF523</f>
        <v>72</v>
      </c>
      <c r="BT522">
        <f>'Datastream-M'!BE523</f>
        <v>3.1</v>
      </c>
      <c r="BU522" s="40">
        <f>'Datastream-M'!CS523</f>
        <v>95.8</v>
      </c>
      <c r="BV522" s="40">
        <f>'Datastream-M'!CT523</f>
        <v>100.9</v>
      </c>
      <c r="BW522" s="40">
        <f>'Datastream-M'!CU523</f>
        <v>109.01900000000001</v>
      </c>
      <c r="BX522" s="41">
        <f>'Datastream-M'!BG523</f>
        <v>11.63</v>
      </c>
      <c r="BY522" s="41">
        <f>'Datastream-M'!BH523</f>
        <v>8.51</v>
      </c>
      <c r="BZ522" s="40">
        <f>'Datastream-M'!BI523</f>
        <v>83.9</v>
      </c>
      <c r="CA522">
        <f>'Datastream-M'!BN523</f>
        <v>-3</v>
      </c>
      <c r="CB522">
        <f>'Datastream-M'!BO523</f>
        <v>-9.3000000000000007</v>
      </c>
      <c r="CC522">
        <f>'Datastream-M'!BP523</f>
        <v>73.2</v>
      </c>
      <c r="CD522">
        <f>'Datastream-M'!BQ523</f>
        <v>85.6</v>
      </c>
      <c r="CE522" s="1">
        <v>0.72720748130266655</v>
      </c>
      <c r="CF522" s="1">
        <v>1.3154425510855647</v>
      </c>
      <c r="CH522">
        <f>'Datastream-M'!BR523</f>
        <v>72.2</v>
      </c>
      <c r="CI522">
        <f>'Datastream-M'!BS523</f>
        <v>93.9</v>
      </c>
      <c r="CJ522">
        <f>'Datastream-M'!BT523</f>
        <v>-44</v>
      </c>
      <c r="CK522">
        <f>'Datastream-M'!BU523</f>
        <v>-36.5</v>
      </c>
      <c r="CL522">
        <f>'Datastream-M'!BV523</f>
        <v>95.3</v>
      </c>
      <c r="CN522">
        <f>'Datastream-M'!BX523</f>
        <v>-27.6</v>
      </c>
      <c r="CO522">
        <f>'Datastream-M'!BY523</f>
        <v>-34.200000000000003</v>
      </c>
      <c r="CP522" s="40">
        <f>'Datastream-M'!BZ523</f>
        <v>-11.1</v>
      </c>
      <c r="CQ522">
        <f>'Datastream-M'!CA523</f>
        <v>-0.8</v>
      </c>
      <c r="CR522">
        <f>'Datastream-M'!CB523</f>
        <v>-28.2</v>
      </c>
      <c r="CS522">
        <f>'Datastream-M'!CC523</f>
        <v>-12.6</v>
      </c>
      <c r="CT522">
        <f>'Datastream-M'!CD523</f>
        <v>-39.9</v>
      </c>
      <c r="CU522">
        <f>'Datastream-M'!CE523</f>
        <v>39001</v>
      </c>
      <c r="CV522">
        <f>'Datastream-M'!CF523</f>
        <v>2401906</v>
      </c>
      <c r="CX522">
        <f>'Datastream-M'!CG523</f>
        <v>77.5</v>
      </c>
      <c r="CY522">
        <f>'Datastream-M'!CH523</f>
        <v>64.3</v>
      </c>
      <c r="CZ522">
        <f>'Datastream-M'!CI523</f>
        <v>82.6</v>
      </c>
      <c r="DA522">
        <f>'Datastream-M'!CJ523</f>
        <v>80</v>
      </c>
      <c r="DB522">
        <f>'Datastream-M'!CK523</f>
        <v>-45</v>
      </c>
      <c r="DC522">
        <f>'Datastream-M'!CL523</f>
        <v>-53.8</v>
      </c>
      <c r="DD522">
        <f>'Datastream-M'!CM523</f>
        <v>-44</v>
      </c>
      <c r="DE522">
        <f>'Datastream-M'!CN523</f>
        <v>61.3</v>
      </c>
      <c r="DF522">
        <f>'Datastream-M'!CO523</f>
        <v>60.8</v>
      </c>
      <c r="DG522">
        <f>'Datastream-M'!CP523</f>
        <v>85.3</v>
      </c>
      <c r="DH522">
        <f>'Datastream-M'!CQ523</f>
        <v>120.439682007</v>
      </c>
      <c r="DI522">
        <f>'Datastream-M'!CR523</f>
        <v>34.78</v>
      </c>
      <c r="DJ522">
        <f>'Datastream-M'!CV523</f>
        <v>6.21</v>
      </c>
      <c r="DK522">
        <f>'Datastream-M'!CW523</f>
        <v>3.49</v>
      </c>
      <c r="DL522">
        <f>'Datastream-M'!CX523</f>
        <v>98.6</v>
      </c>
      <c r="DM522">
        <f>'Datastream-M'!CY523</f>
        <v>80.3</v>
      </c>
      <c r="DO522">
        <f>'Datastream-M'!DA523</f>
        <v>-23.9</v>
      </c>
      <c r="DP522">
        <f>'Datastream-M'!DB523</f>
        <v>106.7</v>
      </c>
      <c r="DS522">
        <f>'Datastream-M'!DG523</f>
        <v>84.1</v>
      </c>
      <c r="DT522">
        <f>'Datastream-M'!DH523</f>
        <v>60.5</v>
      </c>
      <c r="DU522">
        <f>'Datastream-M'!DI523</f>
        <v>63.1</v>
      </c>
      <c r="DV522">
        <f>'Datastream-M'!DJ523</f>
        <v>106.690539511</v>
      </c>
      <c r="DW522" s="19">
        <f>'[8]weltindexip-usd'!B402</f>
        <v>2.2336947952677386</v>
      </c>
      <c r="DX522">
        <f>'Datastream-M'!DK523</f>
        <v>72.7</v>
      </c>
      <c r="DY522">
        <v>0</v>
      </c>
      <c r="DZ522">
        <f>'Datastream-M'!DL523</f>
        <v>81.2</v>
      </c>
      <c r="EA522">
        <f>'Datastream-M'!DM523</f>
        <v>81.2</v>
      </c>
      <c r="EB522">
        <f>'Datastream-M'!DN523</f>
        <v>12.650209</v>
      </c>
      <c r="EF522" s="1">
        <f>'Datastream-M'!DQ523</f>
        <v>79.099999999999994</v>
      </c>
    </row>
    <row r="523" spans="1:136">
      <c r="A523" s="3">
        <v>37787</v>
      </c>
      <c r="B523" t="str">
        <f>'Datastream-M'!B524</f>
        <v>#NA</v>
      </c>
      <c r="C523">
        <f>'Datastream-M'!C524</f>
        <v>86.3</v>
      </c>
      <c r="D523">
        <f>'Datastream-M'!D524</f>
        <v>79.599999999999994</v>
      </c>
      <c r="E523">
        <f>'Datastream-M'!E524</f>
        <v>93.5</v>
      </c>
      <c r="F523">
        <f>'Datastream-M'!F524</f>
        <v>75.900000000000006</v>
      </c>
      <c r="G523">
        <f>'Datastream-M'!G524</f>
        <v>1.1662809999999999</v>
      </c>
      <c r="H523">
        <f>'Datastream-M'!H524</f>
        <v>617.5</v>
      </c>
      <c r="I523">
        <f>'Datastream-M'!I524</f>
        <v>1379.2</v>
      </c>
      <c r="J523">
        <f>'Datastream-M'!J524</f>
        <v>2.1520000000000001</v>
      </c>
      <c r="K523">
        <f>'Datastream-M'!K524</f>
        <v>3.6</v>
      </c>
      <c r="L523">
        <f>'Datastream-M'!L524</f>
        <v>3220.6</v>
      </c>
      <c r="M523">
        <f>'Datastream-M'!M524</f>
        <v>299174</v>
      </c>
      <c r="N523">
        <f>'Datastream-M'!N524</f>
        <v>78.599999999999994</v>
      </c>
      <c r="O523">
        <f>'Datastream-M'!O524</f>
        <v>3233</v>
      </c>
      <c r="P523">
        <f>'Datastream-M'!P524</f>
        <v>10.6</v>
      </c>
      <c r="Q523">
        <f>'Datastream-M'!Q524</f>
        <v>9.3000000000000007</v>
      </c>
      <c r="R523">
        <f>'Datastream-M'!R524</f>
        <v>18.3</v>
      </c>
      <c r="S523" s="1">
        <f>'[2]Deutschland Monatsdaten'!C523</f>
        <v>-0.39713697972156531</v>
      </c>
      <c r="T523" s="1">
        <v>3.4955953248776828</v>
      </c>
      <c r="U523">
        <f>'Datastream-M'!BL524</f>
        <v>54.73</v>
      </c>
      <c r="V523" s="39">
        <f t="shared" si="30"/>
        <v>61.702367531003375</v>
      </c>
      <c r="W523">
        <f>'Datastream-M'!BM524</f>
        <v>44.66</v>
      </c>
      <c r="X523" s="39">
        <f t="shared" si="31"/>
        <v>51.274397244546499</v>
      </c>
      <c r="Y523">
        <f>'Datastream-M'!W524</f>
        <v>-33.5</v>
      </c>
      <c r="Z523">
        <f>'Datastream-M'!X524</f>
        <v>67.7</v>
      </c>
      <c r="AA523" s="42">
        <f>'Datastream-M'!Y524</f>
        <v>2.6</v>
      </c>
      <c r="AB523">
        <f>'Datastream-M'!Z524</f>
        <v>98.1</v>
      </c>
      <c r="AC523">
        <f>'Datastream-M'!AA524</f>
        <v>97.9</v>
      </c>
      <c r="AD523">
        <f>'Datastream-M'!AB524</f>
        <v>97.9</v>
      </c>
      <c r="AE523">
        <f>'Datastream-M'!AC524</f>
        <v>1.1662809999999999</v>
      </c>
      <c r="AF523">
        <f t="shared" si="32"/>
        <v>88.7</v>
      </c>
      <c r="AG523">
        <f t="shared" si="33"/>
        <v>87.1</v>
      </c>
      <c r="AH523">
        <f>'Datastream-M'!AD524</f>
        <v>81.7</v>
      </c>
      <c r="AI523">
        <f>'Datastream-M'!AE524</f>
        <v>-32.299999999999997</v>
      </c>
      <c r="AJ523">
        <f>'Datastream-M'!AF524</f>
        <v>101.603666</v>
      </c>
      <c r="AK523">
        <f>'Datastream-M'!AG524</f>
        <v>27.57</v>
      </c>
      <c r="AL523">
        <f>'Datastream-M'!AH524</f>
        <v>83.4</v>
      </c>
      <c r="AM523">
        <f>'Datastream-M'!AI524</f>
        <v>67.7</v>
      </c>
      <c r="AN523">
        <f>'Datastream-M'!AJ524</f>
        <v>16.7</v>
      </c>
      <c r="AO523">
        <f>'Datastream-M'!AK524</f>
        <v>18.899999999999999</v>
      </c>
      <c r="AP523">
        <f>'Datastream-M'!AL524</f>
        <v>-11.2</v>
      </c>
      <c r="AQ523" s="2">
        <f>'Datastream-M'!AM524</f>
        <v>85.149600000000007</v>
      </c>
      <c r="AR523" s="2">
        <f>'Datastream-M'!AN524</f>
        <v>98.892399999999995</v>
      </c>
      <c r="AS523">
        <f>'Datastream-M'!AO524</f>
        <v>15.5</v>
      </c>
      <c r="AT523">
        <f>'Datastream-M'!AP524</f>
        <v>99</v>
      </c>
      <c r="AU523">
        <f>'Datastream-M'!AQ524</f>
        <v>80.2</v>
      </c>
      <c r="AV523" s="19">
        <f>'[5]Deutschland Monatsdaten'!K523</f>
        <v>11.849751625675827</v>
      </c>
      <c r="AW523" s="1">
        <f>'[5]Deutschland Monatsdaten'!J523</f>
        <v>-0.28041997627168197</v>
      </c>
      <c r="AX523">
        <f>'Datastream-M'!AR524</f>
        <v>21.3</v>
      </c>
      <c r="AY523">
        <f>'Datastream-M'!AS524</f>
        <v>-19</v>
      </c>
      <c r="AZ523">
        <f>'Datastream-M'!AT524</f>
        <v>86.8</v>
      </c>
      <c r="BA523">
        <v>2626258.4</v>
      </c>
      <c r="BB523">
        <v>8486680</v>
      </c>
      <c r="BC523">
        <v>10668969</v>
      </c>
      <c r="BD523">
        <v>1197543</v>
      </c>
      <c r="BE523">
        <f>'Datastream-M'!AU524</f>
        <v>100.63</v>
      </c>
      <c r="BF523">
        <f>'Datastream-M'!AV524</f>
        <v>87.4</v>
      </c>
      <c r="BG523">
        <f>'Datastream-M'!AW524</f>
        <v>97.9</v>
      </c>
      <c r="BH523" s="1">
        <f>'Datastream-M'!AX524</f>
        <v>53.9</v>
      </c>
      <c r="BI523" s="1">
        <f>'Datastream-M'!AY524</f>
        <v>54.4</v>
      </c>
      <c r="BJ523" s="1">
        <f>'Datastream-M'!AZ524</f>
        <v>57.2</v>
      </c>
      <c r="BK523">
        <f>'Datastream-M'!BA524</f>
        <v>55.1</v>
      </c>
      <c r="BL523">
        <f>'Datastream-M'!BB524</f>
        <v>58.7</v>
      </c>
      <c r="BM523" s="26">
        <f>'Datastream-M'!BC524</f>
        <v>88.6</v>
      </c>
      <c r="BN523" s="26">
        <f>'Datastream-M'!BD524</f>
        <v>98.3</v>
      </c>
      <c r="BO523">
        <f>'Datastream-M'!AV523</f>
        <v>87.1</v>
      </c>
      <c r="BP523" s="38">
        <f t="shared" si="34"/>
        <v>88.7</v>
      </c>
      <c r="BQ523" s="30">
        <f t="shared" si="35"/>
        <v>23.639243029767272</v>
      </c>
      <c r="BR523" s="40">
        <f>'Datastream-M'!BJ524</f>
        <v>109.10429999999999</v>
      </c>
      <c r="BS523" s="32">
        <f>'Datastream-M'!BF524</f>
        <v>71.7</v>
      </c>
      <c r="BT523">
        <f>'Datastream-M'!BE524</f>
        <v>2.2999999999999998</v>
      </c>
      <c r="BU523" s="40">
        <f>'Datastream-M'!CS524</f>
        <v>95.8</v>
      </c>
      <c r="BV523" s="40">
        <f>'Datastream-M'!CT524</f>
        <v>101.4</v>
      </c>
      <c r="BW523" s="40">
        <f>'Datastream-M'!CU524</f>
        <v>109.37860000000001</v>
      </c>
      <c r="BX523" s="41">
        <f>'Datastream-M'!BG524</f>
        <v>11.6</v>
      </c>
      <c r="BY523" s="41">
        <f>'Datastream-M'!BH524</f>
        <v>8.7200000000000006</v>
      </c>
      <c r="BZ523" s="40">
        <f>'Datastream-M'!BI524</f>
        <v>85.4</v>
      </c>
      <c r="CA523">
        <f>'Datastream-M'!BN524</f>
        <v>3.1</v>
      </c>
      <c r="CB523">
        <f>'Datastream-M'!BO524</f>
        <v>-6.6</v>
      </c>
      <c r="CC523">
        <f>'Datastream-M'!BP524</f>
        <v>71.5</v>
      </c>
      <c r="CD523">
        <f>'Datastream-M'!BQ524</f>
        <v>83.8</v>
      </c>
      <c r="CE523" s="1">
        <v>0.43287730388188805</v>
      </c>
      <c r="CF523" s="1">
        <v>0.71699713233789508</v>
      </c>
      <c r="CH523">
        <f>'Datastream-M'!BR524</f>
        <v>71.099999999999994</v>
      </c>
      <c r="CI523">
        <f>'Datastream-M'!BS524</f>
        <v>93.7</v>
      </c>
      <c r="CJ523">
        <f>'Datastream-M'!BT524</f>
        <v>-40.299999999999997</v>
      </c>
      <c r="CK523">
        <f>'Datastream-M'!BU524</f>
        <v>-36.9</v>
      </c>
      <c r="CL523">
        <f>'Datastream-M'!BV524</f>
        <v>94.8</v>
      </c>
      <c r="CN523">
        <f>'Datastream-M'!BX524</f>
        <v>-28.5</v>
      </c>
      <c r="CO523">
        <f>'Datastream-M'!BY524</f>
        <v>-27.9</v>
      </c>
      <c r="CP523" s="40">
        <f>'Datastream-M'!BZ524</f>
        <v>-10</v>
      </c>
      <c r="CQ523">
        <f>'Datastream-M'!CA524</f>
        <v>0.8</v>
      </c>
      <c r="CR523">
        <f>'Datastream-M'!CB524</f>
        <v>-15.3</v>
      </c>
      <c r="CS523">
        <f>'Datastream-M'!CC524</f>
        <v>-4</v>
      </c>
      <c r="CT523">
        <f>'Datastream-M'!CD524</f>
        <v>-29.7</v>
      </c>
      <c r="CU523">
        <f>'Datastream-M'!CE524</f>
        <v>39073</v>
      </c>
      <c r="CV523">
        <f>'Datastream-M'!CF524</f>
        <v>2406346</v>
      </c>
      <c r="CX523">
        <f>'Datastream-M'!CG524</f>
        <v>79.400000000000006</v>
      </c>
      <c r="CY523">
        <f>'Datastream-M'!CH524</f>
        <v>67.599999999999994</v>
      </c>
      <c r="CZ523">
        <f>'Datastream-M'!CI524</f>
        <v>87.4</v>
      </c>
      <c r="DA523">
        <f>'Datastream-M'!CJ524</f>
        <v>78.8</v>
      </c>
      <c r="DB523">
        <f>'Datastream-M'!CK524</f>
        <v>-42.2</v>
      </c>
      <c r="DC523">
        <f>'Datastream-M'!CL524</f>
        <v>-54.1</v>
      </c>
      <c r="DD523">
        <f>'Datastream-M'!CM524</f>
        <v>-40.299999999999997</v>
      </c>
      <c r="DE523">
        <f>'Datastream-M'!CN524</f>
        <v>61.5</v>
      </c>
      <c r="DF523">
        <f>'Datastream-M'!CO524</f>
        <v>61.3</v>
      </c>
      <c r="DG523">
        <f>'Datastream-M'!CP524</f>
        <v>82.6</v>
      </c>
      <c r="DH523">
        <f>'Datastream-M'!CQ524</f>
        <v>78.666076660000002</v>
      </c>
      <c r="DI523">
        <f>'Datastream-M'!CR524</f>
        <v>32.229999999999997</v>
      </c>
      <c r="DJ523">
        <f>'Datastream-M'!CV524</f>
        <v>6.01</v>
      </c>
      <c r="DK523">
        <f>'Datastream-M'!CW524</f>
        <v>3.46</v>
      </c>
      <c r="DL523">
        <f>'Datastream-M'!CX524</f>
        <v>101</v>
      </c>
      <c r="DM523">
        <f>'Datastream-M'!CY524</f>
        <v>84.3</v>
      </c>
      <c r="DO523">
        <f>'Datastream-M'!DA524</f>
        <v>-23.4</v>
      </c>
      <c r="DP523">
        <f>'Datastream-M'!DB524</f>
        <v>107.9</v>
      </c>
      <c r="DS523">
        <f>'Datastream-M'!DG524</f>
        <v>85</v>
      </c>
      <c r="DT523">
        <f>'Datastream-M'!DH524</f>
        <v>65.8</v>
      </c>
      <c r="DU523">
        <f>'Datastream-M'!DI524</f>
        <v>62.2</v>
      </c>
      <c r="DV523">
        <f>'Datastream-M'!DJ524</f>
        <v>90.115144256999997</v>
      </c>
      <c r="DW523" s="19">
        <f>'[8]weltindexip-usd'!B403</f>
        <v>2.2388784263136312</v>
      </c>
      <c r="DX523">
        <f>'Datastream-M'!DK524</f>
        <v>72.900000000000006</v>
      </c>
      <c r="DY523">
        <v>0</v>
      </c>
      <c r="DZ523">
        <f>'Datastream-M'!DL524</f>
        <v>81.3</v>
      </c>
      <c r="EA523">
        <f>'Datastream-M'!DM524</f>
        <v>81</v>
      </c>
      <c r="EB523">
        <f>'Datastream-M'!DN524</f>
        <v>12.697061</v>
      </c>
      <c r="EF523" s="1">
        <f>'Datastream-M'!DQ524</f>
        <v>78.7</v>
      </c>
    </row>
    <row r="524" spans="1:136">
      <c r="A524" s="3">
        <v>37817</v>
      </c>
      <c r="B524" t="str">
        <f>'Datastream-M'!B525</f>
        <v>#NA</v>
      </c>
      <c r="C524">
        <f>'Datastream-M'!C525</f>
        <v>87.1</v>
      </c>
      <c r="D524">
        <f>'Datastream-M'!D525</f>
        <v>79.5</v>
      </c>
      <c r="E524">
        <f>'Datastream-M'!E525</f>
        <v>95.5</v>
      </c>
      <c r="F524">
        <f>'Datastream-M'!F525</f>
        <v>75</v>
      </c>
      <c r="G524">
        <f>'Datastream-M'!G525</f>
        <v>1.1371830000000001</v>
      </c>
      <c r="H524">
        <f>'Datastream-M'!H525</f>
        <v>605</v>
      </c>
      <c r="I524">
        <f>'Datastream-M'!I525</f>
        <v>1373</v>
      </c>
      <c r="J524">
        <f>'Datastream-M'!J525</f>
        <v>2.13</v>
      </c>
      <c r="K524">
        <f>'Datastream-M'!K525</f>
        <v>4</v>
      </c>
      <c r="L524">
        <f>'Datastream-M'!L525</f>
        <v>3487.9</v>
      </c>
      <c r="M524">
        <f>'Datastream-M'!M525</f>
        <v>288084</v>
      </c>
      <c r="N524">
        <f>'Datastream-M'!N525</f>
        <v>80.599999999999994</v>
      </c>
      <c r="O524">
        <f>'Datastream-M'!O525</f>
        <v>3584</v>
      </c>
      <c r="P524">
        <f>'Datastream-M'!P525</f>
        <v>10.6</v>
      </c>
      <c r="Q524">
        <f>'Datastream-M'!Q525</f>
        <v>9.5</v>
      </c>
      <c r="R524">
        <f>'Datastream-M'!R525</f>
        <v>18.5</v>
      </c>
      <c r="S524" s="1">
        <f>'[2]Deutschland Monatsdaten'!C524</f>
        <v>-0.26762023446197536</v>
      </c>
      <c r="T524" s="1">
        <v>3.5476361109652519</v>
      </c>
      <c r="U524">
        <f>'Datastream-M'!BL525</f>
        <v>55.65</v>
      </c>
      <c r="V524" s="39">
        <f t="shared" si="30"/>
        <v>62.810383747178335</v>
      </c>
      <c r="W524">
        <f>'Datastream-M'!BM525</f>
        <v>43.3</v>
      </c>
      <c r="X524" s="39">
        <f t="shared" si="31"/>
        <v>49.542334096109833</v>
      </c>
      <c r="Y524">
        <f>'Datastream-M'!W525</f>
        <v>-32.9</v>
      </c>
      <c r="Z524">
        <f>'Datastream-M'!X525</f>
        <v>67</v>
      </c>
      <c r="AA524" s="42">
        <f>'Datastream-M'!Y525</f>
        <v>2.1</v>
      </c>
      <c r="AB524">
        <f>'Datastream-M'!Z525</f>
        <v>97.4</v>
      </c>
      <c r="AC524">
        <f>'Datastream-M'!AA525</f>
        <v>97.2</v>
      </c>
      <c r="AD524">
        <f>'Datastream-M'!AB525</f>
        <v>97</v>
      </c>
      <c r="AE524">
        <f>'Datastream-M'!AC525</f>
        <v>1.1371830000000001</v>
      </c>
      <c r="AF524">
        <f t="shared" si="32"/>
        <v>88.6</v>
      </c>
      <c r="AG524">
        <f t="shared" si="33"/>
        <v>87.4</v>
      </c>
      <c r="AH524">
        <f>'Datastream-M'!AD525</f>
        <v>83.3</v>
      </c>
      <c r="AI524">
        <f>'Datastream-M'!AE525</f>
        <v>-34.700000000000003</v>
      </c>
      <c r="AJ524">
        <f>'Datastream-M'!AF525</f>
        <v>101.487414</v>
      </c>
      <c r="AK524">
        <f>'Datastream-M'!AG525</f>
        <v>28.5</v>
      </c>
      <c r="AL524">
        <f>'Datastream-M'!AH525</f>
        <v>83.3</v>
      </c>
      <c r="AM524">
        <f>'Datastream-M'!AI525</f>
        <v>67</v>
      </c>
      <c r="AN524">
        <f>'Datastream-M'!AJ525</f>
        <v>18.600000000000001</v>
      </c>
      <c r="AO524">
        <f>'Datastream-M'!AK525</f>
        <v>15.1</v>
      </c>
      <c r="AP524">
        <f>'Datastream-M'!AL525</f>
        <v>-10.5</v>
      </c>
      <c r="AQ524" s="2">
        <f>'Datastream-M'!AM525</f>
        <v>85.486500000000007</v>
      </c>
      <c r="AR524" s="2">
        <f>'Datastream-M'!AN525</f>
        <v>99.210499999999996</v>
      </c>
      <c r="AS524">
        <f>'Datastream-M'!AO525</f>
        <v>14.7</v>
      </c>
      <c r="AT524">
        <f>'Datastream-M'!AP525</f>
        <v>99.2</v>
      </c>
      <c r="AU524">
        <f>'Datastream-M'!AQ525</f>
        <v>79.2</v>
      </c>
      <c r="AV524" s="19">
        <f>'[5]Deutschland Monatsdaten'!K524</f>
        <v>11.867486528446303</v>
      </c>
      <c r="AW524" s="1">
        <f>'[5]Deutschland Monatsdaten'!J524</f>
        <v>-0.33525773538634879</v>
      </c>
      <c r="AX524">
        <f>'Datastream-M'!AR525</f>
        <v>41.9</v>
      </c>
      <c r="AY524">
        <f>'Datastream-M'!AS525</f>
        <v>-17.7</v>
      </c>
      <c r="AZ524">
        <f>'Datastream-M'!AT525</f>
        <v>87.6</v>
      </c>
      <c r="BA524">
        <v>2811056.5</v>
      </c>
      <c r="BB524">
        <v>8577104.0999999996</v>
      </c>
      <c r="BC524">
        <v>11941572</v>
      </c>
      <c r="BD524">
        <v>708883</v>
      </c>
      <c r="BE524">
        <f>'Datastream-M'!AU525</f>
        <v>99.94</v>
      </c>
      <c r="BF524">
        <f>'Datastream-M'!AV525</f>
        <v>87.4</v>
      </c>
      <c r="BG524">
        <f>'Datastream-M'!AW525</f>
        <v>97.7</v>
      </c>
      <c r="BH524" s="1">
        <f>'Datastream-M'!AX525</f>
        <v>55.5</v>
      </c>
      <c r="BI524" s="1">
        <f>'Datastream-M'!AY525</f>
        <v>55.7</v>
      </c>
      <c r="BJ524" s="1">
        <f>'Datastream-M'!AZ525</f>
        <v>56.6</v>
      </c>
      <c r="BK524">
        <f>'Datastream-M'!BA525</f>
        <v>53.6</v>
      </c>
      <c r="BL524">
        <f>'Datastream-M'!BB525</f>
        <v>58.7</v>
      </c>
      <c r="BM524" s="26">
        <f>'Datastream-M'!BC525</f>
        <v>88.6</v>
      </c>
      <c r="BN524" s="26">
        <f>'Datastream-M'!BD525</f>
        <v>99.9</v>
      </c>
      <c r="BO524">
        <f>'Datastream-M'!AV524</f>
        <v>87.4</v>
      </c>
      <c r="BP524" s="38">
        <f t="shared" si="34"/>
        <v>88.6</v>
      </c>
      <c r="BQ524" s="30">
        <f t="shared" si="35"/>
        <v>25.061929346464023</v>
      </c>
      <c r="BR524" s="40">
        <f>'Datastream-M'!BJ525</f>
        <v>107.5305</v>
      </c>
      <c r="BS524" s="32">
        <f>'Datastream-M'!BF525</f>
        <v>72.900000000000006</v>
      </c>
      <c r="BT524">
        <f>'Datastream-M'!BE525</f>
        <v>-0.2</v>
      </c>
      <c r="BU524" s="40">
        <f>'Datastream-M'!CS525</f>
        <v>95.6</v>
      </c>
      <c r="BV524" s="40">
        <f>'Datastream-M'!CT525</f>
        <v>100.1</v>
      </c>
      <c r="BW524" s="40">
        <f>'Datastream-M'!CU525</f>
        <v>107.7556</v>
      </c>
      <c r="BX524" s="41">
        <f>'Datastream-M'!BG525</f>
        <v>12.4</v>
      </c>
      <c r="BY524" s="41">
        <f>'Datastream-M'!BH525</f>
        <v>9.27</v>
      </c>
      <c r="BZ524" s="40">
        <f>'Datastream-M'!BI525</f>
        <v>85.4</v>
      </c>
      <c r="CA524">
        <f>'Datastream-M'!BN525</f>
        <v>5.0999999999999996</v>
      </c>
      <c r="CB524">
        <f>'Datastream-M'!BO525</f>
        <v>-3.2</v>
      </c>
      <c r="CC524">
        <f>'Datastream-M'!BP525</f>
        <v>74.5</v>
      </c>
      <c r="CD524">
        <f>'Datastream-M'!BQ525</f>
        <v>86.3</v>
      </c>
      <c r="CE524" s="1">
        <v>0.4325617143679259</v>
      </c>
      <c r="CF524" s="1">
        <v>0.46310538709183841</v>
      </c>
      <c r="CH524">
        <f>'Datastream-M'!BR525</f>
        <v>75.599999999999994</v>
      </c>
      <c r="CI524">
        <f>'Datastream-M'!BS525</f>
        <v>93.6</v>
      </c>
      <c r="CJ524">
        <f>'Datastream-M'!BT525</f>
        <v>-41.6</v>
      </c>
      <c r="CK524">
        <f>'Datastream-M'!BU525</f>
        <v>-36.1</v>
      </c>
      <c r="CL524">
        <f>'Datastream-M'!BV525</f>
        <v>96.6</v>
      </c>
      <c r="CN524">
        <f>'Datastream-M'!BX525</f>
        <v>-31</v>
      </c>
      <c r="CO524">
        <f>'Datastream-M'!BY525</f>
        <v>-26</v>
      </c>
      <c r="CP524" s="40">
        <f>'Datastream-M'!BZ525</f>
        <v>-6.9</v>
      </c>
      <c r="CQ524">
        <f>'Datastream-M'!CA525</f>
        <v>2.2999999999999998</v>
      </c>
      <c r="CR524">
        <f>'Datastream-M'!CB525</f>
        <v>-12.7</v>
      </c>
      <c r="CS524">
        <f>'Datastream-M'!CC525</f>
        <v>-2.6</v>
      </c>
      <c r="CT524">
        <f>'Datastream-M'!CD525</f>
        <v>-33.9</v>
      </c>
      <c r="CU524">
        <f>'Datastream-M'!CE525</f>
        <v>39131</v>
      </c>
      <c r="CV524">
        <f>'Datastream-M'!CF525</f>
        <v>2397269</v>
      </c>
      <c r="CX524">
        <f>'Datastream-M'!CG525</f>
        <v>81.2</v>
      </c>
      <c r="CY524">
        <f>'Datastream-M'!CH525</f>
        <v>68.3</v>
      </c>
      <c r="CZ524">
        <f>'Datastream-M'!CI525</f>
        <v>89.9</v>
      </c>
      <c r="DA524">
        <f>'Datastream-M'!CJ525</f>
        <v>80.5</v>
      </c>
      <c r="DB524">
        <f>'Datastream-M'!CK525</f>
        <v>-44.3</v>
      </c>
      <c r="DC524">
        <f>'Datastream-M'!CL525</f>
        <v>-54.1</v>
      </c>
      <c r="DD524">
        <f>'Datastream-M'!CM525</f>
        <v>-41.6</v>
      </c>
      <c r="DE524">
        <f>'Datastream-M'!CN525</f>
        <v>61.8</v>
      </c>
      <c r="DF524">
        <f>'Datastream-M'!CO525</f>
        <v>61.9</v>
      </c>
      <c r="DG524">
        <f>'Datastream-M'!CP525</f>
        <v>85.1</v>
      </c>
      <c r="DH524">
        <f>'Datastream-M'!CQ525</f>
        <v>59.337749481000003</v>
      </c>
      <c r="DI524">
        <f>'Datastream-M'!CR525</f>
        <v>31.09</v>
      </c>
      <c r="DJ524">
        <f>'Datastream-M'!CV525</f>
        <v>5.24</v>
      </c>
      <c r="DK524">
        <f>'Datastream-M'!CW525</f>
        <v>3.25</v>
      </c>
      <c r="DL524">
        <f>'Datastream-M'!CX525</f>
        <v>103.2</v>
      </c>
      <c r="DM524">
        <f>'Datastream-M'!CY525</f>
        <v>85.1</v>
      </c>
      <c r="DO524">
        <f>'Datastream-M'!DA525</f>
        <v>-24</v>
      </c>
      <c r="DP524">
        <f>'Datastream-M'!DB525</f>
        <v>104.3</v>
      </c>
      <c r="DS524">
        <f>'Datastream-M'!DG525</f>
        <v>83.5</v>
      </c>
      <c r="DT524">
        <f>'Datastream-M'!DH525</f>
        <v>63.4</v>
      </c>
      <c r="DU524">
        <f>'Datastream-M'!DI525</f>
        <v>68.400000000000006</v>
      </c>
      <c r="DV524">
        <f>'Datastream-M'!DJ525</f>
        <v>79.523507819000002</v>
      </c>
      <c r="DW524" s="19">
        <f>'[8]weltindexip-usd'!B404</f>
        <v>2.2572763231215447</v>
      </c>
      <c r="DX524">
        <f>'Datastream-M'!DK525</f>
        <v>73.900000000000006</v>
      </c>
      <c r="DY524">
        <v>0</v>
      </c>
      <c r="DZ524">
        <f>'Datastream-M'!DL525</f>
        <v>81.900000000000006</v>
      </c>
      <c r="EA524">
        <f>'Datastream-M'!DM525</f>
        <v>83.6</v>
      </c>
      <c r="EB524">
        <f>'Datastream-M'!DN525</f>
        <v>13.053398</v>
      </c>
      <c r="EF524" s="1">
        <f>'Datastream-M'!DQ525</f>
        <v>80.599999999999994</v>
      </c>
    </row>
    <row r="525" spans="1:136">
      <c r="A525" s="3">
        <v>37848</v>
      </c>
      <c r="B525" t="str">
        <f>'Datastream-M'!B526</f>
        <v>#NA</v>
      </c>
      <c r="C525">
        <f>'Datastream-M'!C526</f>
        <v>89.6</v>
      </c>
      <c r="D525">
        <f>'Datastream-M'!D526</f>
        <v>81.400000000000006</v>
      </c>
      <c r="E525">
        <f>'Datastream-M'!E526</f>
        <v>98.6</v>
      </c>
      <c r="F525">
        <f>'Datastream-M'!F526</f>
        <v>75.3</v>
      </c>
      <c r="G525">
        <f>'Datastream-M'!G526</f>
        <v>1.1138669999999999</v>
      </c>
      <c r="H525">
        <f>'Datastream-M'!H526</f>
        <v>607.20000000000005</v>
      </c>
      <c r="I525">
        <f>'Datastream-M'!I526</f>
        <v>1382</v>
      </c>
      <c r="J525">
        <f>'Datastream-M'!J526</f>
        <v>2.14</v>
      </c>
      <c r="K525">
        <f>'Datastream-M'!K526</f>
        <v>4.0999999999999996</v>
      </c>
      <c r="L525">
        <f>'Datastream-M'!L526</f>
        <v>3484.6</v>
      </c>
      <c r="M525">
        <f>'Datastream-M'!M526</f>
        <v>228001</v>
      </c>
      <c r="N525">
        <f>'Datastream-M'!N526</f>
        <v>78.7</v>
      </c>
      <c r="O525">
        <f>'Datastream-M'!O526</f>
        <v>3021</v>
      </c>
      <c r="P525">
        <f>'Datastream-M'!P526</f>
        <v>10.5</v>
      </c>
      <c r="Q525">
        <f>'Datastream-M'!Q526</f>
        <v>13.8</v>
      </c>
      <c r="R525">
        <f>'Datastream-M'!R526</f>
        <v>12.1</v>
      </c>
      <c r="S525" s="1">
        <f>'[2]Deutschland Monatsdaten'!C525</f>
        <v>-6.3245327589908334E-2</v>
      </c>
      <c r="T525" s="1">
        <v>3.5399350102646903</v>
      </c>
      <c r="U525">
        <f>'Datastream-M'!BL526</f>
        <v>55.89</v>
      </c>
      <c r="V525" s="39">
        <f t="shared" si="30"/>
        <v>63.081264108352151</v>
      </c>
      <c r="W525">
        <f>'Datastream-M'!BM526</f>
        <v>43.97</v>
      </c>
      <c r="X525" s="39">
        <f t="shared" si="31"/>
        <v>50.30892448512585</v>
      </c>
      <c r="Y525">
        <f>'Datastream-M'!W526</f>
        <v>-32.6</v>
      </c>
      <c r="Z525">
        <f>'Datastream-M'!X526</f>
        <v>68.599999999999994</v>
      </c>
      <c r="AA525" s="42">
        <f>'Datastream-M'!Y526</f>
        <v>4</v>
      </c>
      <c r="AB525">
        <f>'Datastream-M'!Z526</f>
        <v>96.9</v>
      </c>
      <c r="AC525">
        <f>'Datastream-M'!AA526</f>
        <v>96.6</v>
      </c>
      <c r="AD525">
        <f>'Datastream-M'!AB526</f>
        <v>96.3</v>
      </c>
      <c r="AE525">
        <f>'Datastream-M'!AC526</f>
        <v>1.1138669999999999</v>
      </c>
      <c r="AF525">
        <f t="shared" si="32"/>
        <v>88.6</v>
      </c>
      <c r="AG525">
        <f t="shared" si="33"/>
        <v>87.4</v>
      </c>
      <c r="AH525">
        <f>'Datastream-M'!AD526</f>
        <v>81.400000000000006</v>
      </c>
      <c r="AI525">
        <f>'Datastream-M'!AE526</f>
        <v>-31.7</v>
      </c>
      <c r="AJ525">
        <f>'Datastream-M'!AF526</f>
        <v>101.02389100000001</v>
      </c>
      <c r="AK525">
        <f>'Datastream-M'!AG526</f>
        <v>29.72</v>
      </c>
      <c r="AL525">
        <f>'Datastream-M'!AH526</f>
        <v>83.5</v>
      </c>
      <c r="AM525">
        <f>'Datastream-M'!AI526</f>
        <v>68.599999999999994</v>
      </c>
      <c r="AN525">
        <f>'Datastream-M'!AJ526</f>
        <v>22.9</v>
      </c>
      <c r="AO525">
        <f>'Datastream-M'!AK526</f>
        <v>12.4</v>
      </c>
      <c r="AP525">
        <f>'Datastream-M'!AL526</f>
        <v>-5.0999999999999996</v>
      </c>
      <c r="AQ525" s="2">
        <f>'Datastream-M'!AM526</f>
        <v>85.848699999999994</v>
      </c>
      <c r="AR525" s="2">
        <f>'Datastream-M'!AN526</f>
        <v>99.556399999999996</v>
      </c>
      <c r="AS525">
        <f>'Datastream-M'!AO526</f>
        <v>14.7</v>
      </c>
      <c r="AT525">
        <f>'Datastream-M'!AP526</f>
        <v>98</v>
      </c>
      <c r="AU525">
        <f>'Datastream-M'!AQ526</f>
        <v>80.7</v>
      </c>
      <c r="AV525" s="19">
        <f>'[5]Deutschland Monatsdaten'!K525</f>
        <v>11.899108828249464</v>
      </c>
      <c r="AW525" s="1">
        <f>'[5]Deutschland Monatsdaten'!J525</f>
        <v>-0.23102348349158744</v>
      </c>
      <c r="AX525">
        <f>'Datastream-M'!AR526</f>
        <v>52.5</v>
      </c>
      <c r="AY525">
        <f>'Datastream-M'!AS526</f>
        <v>-19</v>
      </c>
      <c r="AZ525">
        <f>'Datastream-M'!AT526</f>
        <v>90.4</v>
      </c>
      <c r="BA525">
        <v>2699359</v>
      </c>
      <c r="BB525">
        <v>9026642.5</v>
      </c>
      <c r="BC525">
        <v>10558977</v>
      </c>
      <c r="BD525">
        <v>611361</v>
      </c>
      <c r="BE525">
        <f>'Datastream-M'!AU526</f>
        <v>99.24</v>
      </c>
      <c r="BF525">
        <f>'Datastream-M'!AV526</f>
        <v>87.8</v>
      </c>
      <c r="BG525">
        <f>'Datastream-M'!AW526</f>
        <v>96.2</v>
      </c>
      <c r="BH525" s="1">
        <f>'Datastream-M'!AX526</f>
        <v>57.6</v>
      </c>
      <c r="BI525" s="1">
        <f>'Datastream-M'!AY526</f>
        <v>57.6</v>
      </c>
      <c r="BJ525" s="1">
        <f>'Datastream-M'!AZ526</f>
        <v>57.2</v>
      </c>
      <c r="BK525">
        <f>'Datastream-M'!BA526</f>
        <v>53.9</v>
      </c>
      <c r="BL525">
        <f>'Datastream-M'!BB526</f>
        <v>59.5</v>
      </c>
      <c r="BM525" s="26">
        <f>'Datastream-M'!BC526</f>
        <v>88.8</v>
      </c>
      <c r="BN525" s="26">
        <f>'Datastream-M'!BD526</f>
        <v>100.9</v>
      </c>
      <c r="BO525">
        <f>'Datastream-M'!AV525</f>
        <v>87.4</v>
      </c>
      <c r="BP525" s="38">
        <f t="shared" si="34"/>
        <v>88.6</v>
      </c>
      <c r="BQ525" s="30">
        <f t="shared" si="35"/>
        <v>26.681821079177318</v>
      </c>
      <c r="BR525" s="40">
        <f>'Datastream-M'!BJ526</f>
        <v>106.2522</v>
      </c>
      <c r="BS525" s="32">
        <f>'Datastream-M'!BF526</f>
        <v>71.900000000000006</v>
      </c>
      <c r="BT525">
        <f>'Datastream-M'!BE526</f>
        <v>3.4</v>
      </c>
      <c r="BU525" s="40">
        <f>'Datastream-M'!CS526</f>
        <v>95.5</v>
      </c>
      <c r="BV525" s="40">
        <f>'Datastream-M'!CT526</f>
        <v>99</v>
      </c>
      <c r="BW525" s="40">
        <f>'Datastream-M'!CU526</f>
        <v>106.51739999999999</v>
      </c>
      <c r="BX525" s="41">
        <f>'Datastream-M'!BG526</f>
        <v>12.01</v>
      </c>
      <c r="BY525" s="41">
        <f>'Datastream-M'!BH526</f>
        <v>9.31</v>
      </c>
      <c r="BZ525" s="40">
        <f>'Datastream-M'!BI526</f>
        <v>83</v>
      </c>
      <c r="CA525">
        <f>'Datastream-M'!BN526</f>
        <v>11.8</v>
      </c>
      <c r="CB525">
        <f>'Datastream-M'!BO526</f>
        <v>-0.4</v>
      </c>
      <c r="CC525">
        <f>'Datastream-M'!BP526</f>
        <v>72.5</v>
      </c>
      <c r="CD525">
        <f>'Datastream-M'!BQ526</f>
        <v>84</v>
      </c>
      <c r="CE525" s="1">
        <v>0.67004255957779402</v>
      </c>
      <c r="CF525" s="1">
        <v>-0.196743052156368</v>
      </c>
      <c r="CH525">
        <f>'Datastream-M'!BR526</f>
        <v>72.099999999999994</v>
      </c>
      <c r="CI525">
        <f>'Datastream-M'!BS526</f>
        <v>93.3</v>
      </c>
      <c r="CJ525">
        <f>'Datastream-M'!BT526</f>
        <v>-38.799999999999997</v>
      </c>
      <c r="CK525">
        <f>'Datastream-M'!BU526</f>
        <v>-27.5</v>
      </c>
      <c r="CL525">
        <f>'Datastream-M'!BV526</f>
        <v>93.6</v>
      </c>
      <c r="CN525">
        <f>'Datastream-M'!BX526</f>
        <v>-27.6</v>
      </c>
      <c r="CO525">
        <f>'Datastream-M'!BY526</f>
        <v>-17.5</v>
      </c>
      <c r="CP525" s="40">
        <f>'Datastream-M'!BZ526</f>
        <v>-1.1000000000000001</v>
      </c>
      <c r="CQ525">
        <f>'Datastream-M'!CA526</f>
        <v>3.3</v>
      </c>
      <c r="CR525">
        <f>'Datastream-M'!CB526</f>
        <v>-9.1999999999999993</v>
      </c>
      <c r="CS525">
        <f>'Datastream-M'!CC526</f>
        <v>-5.9</v>
      </c>
      <c r="CT525">
        <f>'Datastream-M'!CD526</f>
        <v>-33.200000000000003</v>
      </c>
      <c r="CU525">
        <f>'Datastream-M'!CE526</f>
        <v>39063</v>
      </c>
      <c r="CV525">
        <f>'Datastream-M'!CF526</f>
        <v>2398695</v>
      </c>
      <c r="CX525">
        <f>'Datastream-M'!CG526</f>
        <v>78.400000000000006</v>
      </c>
      <c r="CY525">
        <f>'Datastream-M'!CH526</f>
        <v>69.599999999999994</v>
      </c>
      <c r="CZ525">
        <f>'Datastream-M'!CI526</f>
        <v>87.1</v>
      </c>
      <c r="DA525">
        <f>'Datastream-M'!CJ526</f>
        <v>75.599999999999994</v>
      </c>
      <c r="DB525">
        <f>'Datastream-M'!CK526</f>
        <v>-41.2</v>
      </c>
      <c r="DC525">
        <f>'Datastream-M'!CL526</f>
        <v>-50.6</v>
      </c>
      <c r="DD525">
        <f>'Datastream-M'!CM526</f>
        <v>-38.799999999999997</v>
      </c>
      <c r="DE525">
        <f>'Datastream-M'!CN526</f>
        <v>61.6</v>
      </c>
      <c r="DF525">
        <f>'Datastream-M'!CO526</f>
        <v>61.7</v>
      </c>
      <c r="DG525">
        <f>'Datastream-M'!CP526</f>
        <v>83.1</v>
      </c>
      <c r="DH525">
        <f>'Datastream-M'!CQ526</f>
        <v>59.890293120999999</v>
      </c>
      <c r="DI525">
        <f>'Datastream-M'!CR526</f>
        <v>26.87</v>
      </c>
      <c r="DJ525">
        <f>'Datastream-M'!CV526</f>
        <v>5.27</v>
      </c>
      <c r="DK525">
        <f>'Datastream-M'!CW526</f>
        <v>3.22</v>
      </c>
      <c r="DL525">
        <f>'Datastream-M'!CX526</f>
        <v>99.8</v>
      </c>
      <c r="DM525">
        <f>'Datastream-M'!CY526</f>
        <v>86.9</v>
      </c>
      <c r="DO525">
        <f>'Datastream-M'!DA526</f>
        <v>-21</v>
      </c>
      <c r="DP525">
        <f>'Datastream-M'!DB526</f>
        <v>106.6</v>
      </c>
      <c r="DS525">
        <f>'Datastream-M'!DG526</f>
        <v>81.599999999999994</v>
      </c>
      <c r="DT525">
        <f>'Datastream-M'!DH526</f>
        <v>66</v>
      </c>
      <c r="DU525">
        <f>'Datastream-M'!DI526</f>
        <v>64</v>
      </c>
      <c r="DV525">
        <f>'Datastream-M'!DJ526</f>
        <v>68.732457069000006</v>
      </c>
      <c r="DW525" s="19">
        <f>'[8]weltindexip-usd'!B405</f>
        <v>2.2490688672828441</v>
      </c>
      <c r="DX525">
        <f>'Datastream-M'!DK526</f>
        <v>72.5</v>
      </c>
      <c r="DY525">
        <v>0</v>
      </c>
      <c r="DZ525">
        <f>'Datastream-M'!DL526</f>
        <v>81.900000000000006</v>
      </c>
      <c r="EA525">
        <f>'Datastream-M'!DM526</f>
        <v>81</v>
      </c>
      <c r="EB525">
        <f>'Datastream-M'!DN526</f>
        <v>13.564128</v>
      </c>
      <c r="EF525" s="1">
        <f>'Datastream-M'!DQ526</f>
        <v>78.599999999999994</v>
      </c>
    </row>
    <row r="526" spans="1:136">
      <c r="A526" s="3">
        <v>37879</v>
      </c>
      <c r="B526" t="str">
        <f>'Datastream-M'!B527</f>
        <v>#NA</v>
      </c>
      <c r="C526">
        <f>'Datastream-M'!C527</f>
        <v>90.5</v>
      </c>
      <c r="D526">
        <f>'Datastream-M'!D527</f>
        <v>81.099999999999994</v>
      </c>
      <c r="E526">
        <f>'Datastream-M'!E527</f>
        <v>101</v>
      </c>
      <c r="F526">
        <f>'Datastream-M'!F527</f>
        <v>76.8</v>
      </c>
      <c r="G526">
        <f>'Datastream-M'!G527</f>
        <v>1.1221730000000001</v>
      </c>
      <c r="H526">
        <f>'Datastream-M'!H527</f>
        <v>617.29999999999995</v>
      </c>
      <c r="I526">
        <f>'Datastream-M'!I527</f>
        <v>1376.7</v>
      </c>
      <c r="J526">
        <f>'Datastream-M'!J527</f>
        <v>2.1469999999999998</v>
      </c>
      <c r="K526">
        <f>'Datastream-M'!K527</f>
        <v>4.2</v>
      </c>
      <c r="L526">
        <f>'Datastream-M'!L527</f>
        <v>3256.8</v>
      </c>
      <c r="M526">
        <f>'Datastream-M'!M527</f>
        <v>285208</v>
      </c>
      <c r="N526">
        <f>'Datastream-M'!N527</f>
        <v>78.5</v>
      </c>
      <c r="O526">
        <f>'Datastream-M'!O527</f>
        <v>3266</v>
      </c>
      <c r="P526">
        <f>'Datastream-M'!P527</f>
        <v>10.5</v>
      </c>
      <c r="Q526">
        <f>'Datastream-M'!Q527</f>
        <v>17.100000000000001</v>
      </c>
      <c r="R526">
        <f>'Datastream-M'!R527</f>
        <v>11.3</v>
      </c>
      <c r="S526" s="1">
        <f>'[2]Deutschland Monatsdaten'!C526</f>
        <v>0.17834871255451853</v>
      </c>
      <c r="T526" s="1">
        <v>3.5650090343526539</v>
      </c>
      <c r="U526">
        <f>'Datastream-M'!BL527</f>
        <v>57.94</v>
      </c>
      <c r="V526" s="39">
        <f t="shared" si="30"/>
        <v>65.247747747747738</v>
      </c>
      <c r="W526">
        <f>'Datastream-M'!BM527</f>
        <v>43.77</v>
      </c>
      <c r="X526" s="39">
        <f t="shared" si="31"/>
        <v>49.851936218678823</v>
      </c>
      <c r="Y526">
        <f>'Datastream-M'!W527</f>
        <v>-33.799999999999997</v>
      </c>
      <c r="Z526">
        <f>'Datastream-M'!X527</f>
        <v>69.3</v>
      </c>
      <c r="AA526" s="42">
        <f>'Datastream-M'!Y527</f>
        <v>8</v>
      </c>
      <c r="AB526">
        <f>'Datastream-M'!Z527</f>
        <v>96.8</v>
      </c>
      <c r="AC526">
        <f>'Datastream-M'!AA527</f>
        <v>96.5</v>
      </c>
      <c r="AD526">
        <f>'Datastream-M'!AB527</f>
        <v>96.3</v>
      </c>
      <c r="AE526">
        <f>'Datastream-M'!AC527</f>
        <v>1.1221730000000001</v>
      </c>
      <c r="AF526">
        <f t="shared" si="32"/>
        <v>88.800000000000011</v>
      </c>
      <c r="AG526">
        <f t="shared" si="33"/>
        <v>87.799999999999983</v>
      </c>
      <c r="AH526">
        <f>'Datastream-M'!AD527</f>
        <v>81.3</v>
      </c>
      <c r="AI526">
        <f>'Datastream-M'!AE527</f>
        <v>-32</v>
      </c>
      <c r="AJ526">
        <f>'Datastream-M'!AF527</f>
        <v>101.252847</v>
      </c>
      <c r="AK526">
        <f>'Datastream-M'!AG527</f>
        <v>27.04</v>
      </c>
      <c r="AL526">
        <f>'Datastream-M'!AH527</f>
        <v>83.6</v>
      </c>
      <c r="AM526">
        <f>'Datastream-M'!AI527</f>
        <v>69.3</v>
      </c>
      <c r="AN526">
        <f>'Datastream-M'!AJ527</f>
        <v>25.9</v>
      </c>
      <c r="AO526">
        <f>'Datastream-M'!AK527</f>
        <v>12.6</v>
      </c>
      <c r="AP526">
        <f>'Datastream-M'!AL527</f>
        <v>-11.5</v>
      </c>
      <c r="AQ526" s="2">
        <f>'Datastream-M'!AM527</f>
        <v>86.197699999999998</v>
      </c>
      <c r="AR526" s="2">
        <f>'Datastream-M'!AN527</f>
        <v>99.885199999999998</v>
      </c>
      <c r="AS526">
        <f>'Datastream-M'!AO527</f>
        <v>13.6</v>
      </c>
      <c r="AT526">
        <f>'Datastream-M'!AP527</f>
        <v>98.9</v>
      </c>
      <c r="AU526">
        <f>'Datastream-M'!AQ527</f>
        <v>80.5</v>
      </c>
      <c r="AV526" s="19">
        <f>'[5]Deutschland Monatsdaten'!K526</f>
        <v>11.929217795937525</v>
      </c>
      <c r="AW526" s="1">
        <f>'[5]Deutschland Monatsdaten'!J526</f>
        <v>-0.14911488548317037</v>
      </c>
      <c r="AX526">
        <f>'Datastream-M'!AR527</f>
        <v>60.9</v>
      </c>
      <c r="AY526">
        <f>'Datastream-M'!AS527</f>
        <v>-19</v>
      </c>
      <c r="AZ526">
        <f>'Datastream-M'!AT527</f>
        <v>92.7</v>
      </c>
      <c r="BA526">
        <v>2599050.9</v>
      </c>
      <c r="BB526">
        <v>8497822.4000000004</v>
      </c>
      <c r="BC526">
        <v>9636421.3000000007</v>
      </c>
      <c r="BD526">
        <v>1112990</v>
      </c>
      <c r="BE526">
        <f>'Datastream-M'!AU527</f>
        <v>99.17</v>
      </c>
      <c r="BF526">
        <f>'Datastream-M'!AV527</f>
        <v>87.6</v>
      </c>
      <c r="BG526">
        <f>'Datastream-M'!AW527</f>
        <v>96.5</v>
      </c>
      <c r="BH526" s="1">
        <f>'Datastream-M'!AX527</f>
        <v>52.4</v>
      </c>
      <c r="BI526" s="1">
        <f>'Datastream-M'!AY527</f>
        <v>53.4</v>
      </c>
      <c r="BJ526" s="1">
        <f>'Datastream-M'!AZ527</f>
        <v>58.6</v>
      </c>
      <c r="BK526">
        <f>'Datastream-M'!BA527</f>
        <v>56.3</v>
      </c>
      <c r="BL526">
        <f>'Datastream-M'!BB527</f>
        <v>60.2</v>
      </c>
      <c r="BM526" s="26">
        <f>'Datastream-M'!BC527</f>
        <v>88.8</v>
      </c>
      <c r="BN526" s="26">
        <f>'Datastream-M'!BD527</f>
        <v>100.2</v>
      </c>
      <c r="BO526">
        <f>'Datastream-M'!AV526</f>
        <v>87.8</v>
      </c>
      <c r="BP526" s="38">
        <f t="shared" si="34"/>
        <v>88.8</v>
      </c>
      <c r="BQ526" s="30">
        <f t="shared" si="35"/>
        <v>24.096106393577458</v>
      </c>
      <c r="BR526" s="40">
        <f>'Datastream-M'!BJ527</f>
        <v>106.20950000000001</v>
      </c>
      <c r="BS526" s="32">
        <f>'Datastream-M'!BF527</f>
        <v>74.400000000000006</v>
      </c>
      <c r="BT526">
        <f>'Datastream-M'!BE527</f>
        <v>5.0999999999999996</v>
      </c>
      <c r="BU526" s="40">
        <f>'Datastream-M'!CS527</f>
        <v>95.5</v>
      </c>
      <c r="BV526" s="40">
        <f>'Datastream-M'!CT527</f>
        <v>98.8</v>
      </c>
      <c r="BW526" s="40">
        <f>'Datastream-M'!CU527</f>
        <v>106.4539</v>
      </c>
      <c r="BX526" s="41">
        <f>'Datastream-M'!BG527</f>
        <v>12.32</v>
      </c>
      <c r="BY526" s="41">
        <f>'Datastream-M'!BH527</f>
        <v>9.09</v>
      </c>
      <c r="BZ526" s="40">
        <f>'Datastream-M'!BI527</f>
        <v>83.3</v>
      </c>
      <c r="CA526">
        <f>'Datastream-M'!BN527</f>
        <v>25.6</v>
      </c>
      <c r="CB526">
        <f>'Datastream-M'!BO527</f>
        <v>6.2</v>
      </c>
      <c r="CC526">
        <f>'Datastream-M'!BP527</f>
        <v>72.400000000000006</v>
      </c>
      <c r="CD526">
        <f>'Datastream-M'!BQ527</f>
        <v>84</v>
      </c>
      <c r="CE526" s="1">
        <v>0.62134922775159995</v>
      </c>
      <c r="CF526" s="1">
        <v>0.2471354390403995</v>
      </c>
      <c r="CH526">
        <f>'Datastream-M'!BR527</f>
        <v>72.8</v>
      </c>
      <c r="CI526">
        <f>'Datastream-M'!BS527</f>
        <v>94</v>
      </c>
      <c r="CJ526">
        <f>'Datastream-M'!BT527</f>
        <v>-38.1</v>
      </c>
      <c r="CK526">
        <f>'Datastream-M'!BU527</f>
        <v>-36.700000000000003</v>
      </c>
      <c r="CL526">
        <f>'Datastream-M'!BV527</f>
        <v>94.5</v>
      </c>
      <c r="CN526">
        <f>'Datastream-M'!BX527</f>
        <v>-23.3</v>
      </c>
      <c r="CO526">
        <f>'Datastream-M'!BY527</f>
        <v>-15.7</v>
      </c>
      <c r="CP526" s="40">
        <f>'Datastream-M'!BZ527</f>
        <v>0.6</v>
      </c>
      <c r="CQ526">
        <f>'Datastream-M'!CA527</f>
        <v>3.8</v>
      </c>
      <c r="CR526">
        <f>'Datastream-M'!CB527</f>
        <v>-10.6</v>
      </c>
      <c r="CS526">
        <f>'Datastream-M'!CC527</f>
        <v>-0.8</v>
      </c>
      <c r="CT526">
        <f>'Datastream-M'!CD527</f>
        <v>-31.6</v>
      </c>
      <c r="CU526">
        <f>'Datastream-M'!CE527</f>
        <v>39054</v>
      </c>
      <c r="CV526">
        <f>'Datastream-M'!CF527</f>
        <v>2412140</v>
      </c>
      <c r="CX526">
        <f>'Datastream-M'!CG527</f>
        <v>78.099999999999994</v>
      </c>
      <c r="CY526">
        <f>'Datastream-M'!CH527</f>
        <v>68.099999999999994</v>
      </c>
      <c r="CZ526">
        <f>'Datastream-M'!CI527</f>
        <v>85.5</v>
      </c>
      <c r="DA526">
        <f>'Datastream-M'!CJ527</f>
        <v>76.900000000000006</v>
      </c>
      <c r="DB526">
        <f>'Datastream-M'!CK527</f>
        <v>-41.1</v>
      </c>
      <c r="DC526">
        <f>'Datastream-M'!CL527</f>
        <v>-52</v>
      </c>
      <c r="DD526">
        <f>'Datastream-M'!CM527</f>
        <v>-38.1</v>
      </c>
      <c r="DE526">
        <f>'Datastream-M'!CN527</f>
        <v>62.3</v>
      </c>
      <c r="DF526">
        <f>'Datastream-M'!CO527</f>
        <v>62.6</v>
      </c>
      <c r="DG526">
        <f>'Datastream-M'!CP527</f>
        <v>86.6</v>
      </c>
      <c r="DH526">
        <f>'Datastream-M'!CQ527</f>
        <v>89.456359863000003</v>
      </c>
      <c r="DI526">
        <f>'Datastream-M'!CR527</f>
        <v>25.55</v>
      </c>
      <c r="DJ526">
        <f>'Datastream-M'!CV527</f>
        <v>5.19</v>
      </c>
      <c r="DK526">
        <f>'Datastream-M'!CW527</f>
        <v>3.16</v>
      </c>
      <c r="DL526">
        <f>'Datastream-M'!CX527</f>
        <v>99.3</v>
      </c>
      <c r="DM526">
        <f>'Datastream-M'!CY527</f>
        <v>85</v>
      </c>
      <c r="DO526">
        <f>'Datastream-M'!DA527</f>
        <v>-24.8</v>
      </c>
      <c r="DP526">
        <f>'Datastream-M'!DB527</f>
        <v>104.9</v>
      </c>
      <c r="DS526">
        <f>'Datastream-M'!DG527</f>
        <v>85.9</v>
      </c>
      <c r="DT526">
        <f>'Datastream-M'!DH527</f>
        <v>65.8</v>
      </c>
      <c r="DU526">
        <f>'Datastream-M'!DI527</f>
        <v>65.099999999999994</v>
      </c>
      <c r="DV526">
        <f>'Datastream-M'!DJ527</f>
        <v>81.423265928999996</v>
      </c>
      <c r="DW526" s="19">
        <f>'[8]weltindexip-usd'!B406</f>
        <v>2.2675321995579512</v>
      </c>
      <c r="DX526">
        <f>'Datastream-M'!DK527</f>
        <v>75.3</v>
      </c>
      <c r="DY526">
        <v>0</v>
      </c>
      <c r="DZ526">
        <f>'Datastream-M'!DL527</f>
        <v>82.6</v>
      </c>
      <c r="EA526">
        <f>'Datastream-M'!DM527</f>
        <v>82.1</v>
      </c>
      <c r="EB526">
        <f>'Datastream-M'!DN527</f>
        <v>14.445816000000001</v>
      </c>
      <c r="EF526" s="1">
        <f>'Datastream-M'!DQ527</f>
        <v>78.400000000000006</v>
      </c>
    </row>
    <row r="527" spans="1:136">
      <c r="A527" s="3">
        <v>37909</v>
      </c>
      <c r="B527" t="str">
        <f>'Datastream-M'!B528</f>
        <v>#NA</v>
      </c>
      <c r="C527">
        <f>'Datastream-M'!C528</f>
        <v>91.8</v>
      </c>
      <c r="D527">
        <f>'Datastream-M'!D528</f>
        <v>82.5</v>
      </c>
      <c r="E527">
        <f>'Datastream-M'!E528</f>
        <v>102.2</v>
      </c>
      <c r="F527">
        <f>'Datastream-M'!F528</f>
        <v>77.8</v>
      </c>
      <c r="G527">
        <f>'Datastream-M'!G528</f>
        <v>1.1691910000000001</v>
      </c>
      <c r="H527">
        <f>'Datastream-M'!H528</f>
        <v>620.70000000000005</v>
      </c>
      <c r="I527">
        <f>'Datastream-M'!I528</f>
        <v>1378.4</v>
      </c>
      <c r="J527">
        <f>'Datastream-M'!J528</f>
        <v>2.1440000000000001</v>
      </c>
      <c r="K527">
        <f>'Datastream-M'!K528</f>
        <v>4.2</v>
      </c>
      <c r="L527">
        <f>'Datastream-M'!L528</f>
        <v>3656</v>
      </c>
      <c r="M527">
        <f>'Datastream-M'!M528</f>
        <v>269124</v>
      </c>
      <c r="N527">
        <f>'Datastream-M'!N528</f>
        <v>80.599999999999994</v>
      </c>
      <c r="O527">
        <f>'Datastream-M'!O528</f>
        <v>3461</v>
      </c>
      <c r="P527">
        <f>'Datastream-M'!P528</f>
        <v>10.5</v>
      </c>
      <c r="Q527">
        <f>'Datastream-M'!Q528</f>
        <v>14.1</v>
      </c>
      <c r="R527">
        <f>'Datastream-M'!R528</f>
        <v>13.6</v>
      </c>
      <c r="S527" s="1">
        <f>'[2]Deutschland Monatsdaten'!C527</f>
        <v>0.31097656905707832</v>
      </c>
      <c r="T527" s="1">
        <v>3.6104166792124754</v>
      </c>
      <c r="U527">
        <f>'Datastream-M'!BL528</f>
        <v>54.81</v>
      </c>
      <c r="V527" s="39">
        <f t="shared" si="30"/>
        <v>61.722972972972975</v>
      </c>
      <c r="W527">
        <f>'Datastream-M'!BM528</f>
        <v>44.18</v>
      </c>
      <c r="X527" s="39">
        <f t="shared" si="31"/>
        <v>50.433789954337904</v>
      </c>
      <c r="Y527">
        <f>'Datastream-M'!W528</f>
        <v>-32.4</v>
      </c>
      <c r="Z527">
        <f>'Datastream-M'!X528</f>
        <v>69.5</v>
      </c>
      <c r="AA527" s="42">
        <f>'Datastream-M'!Y528</f>
        <v>12.7</v>
      </c>
      <c r="AB527">
        <f>'Datastream-M'!Z528</f>
        <v>97.4</v>
      </c>
      <c r="AC527">
        <f>'Datastream-M'!AA528</f>
        <v>97.2</v>
      </c>
      <c r="AD527">
        <f>'Datastream-M'!AB528</f>
        <v>97.2</v>
      </c>
      <c r="AE527">
        <f>'Datastream-M'!AC528</f>
        <v>1.1691910000000001</v>
      </c>
      <c r="AF527">
        <f t="shared" si="32"/>
        <v>88.8</v>
      </c>
      <c r="AG527">
        <f t="shared" si="33"/>
        <v>87.6</v>
      </c>
      <c r="AH527">
        <f>'Datastream-M'!AD528</f>
        <v>83.3</v>
      </c>
      <c r="AI527">
        <f>'Datastream-M'!AE528</f>
        <v>-30.2</v>
      </c>
      <c r="AJ527">
        <f>'Datastream-M'!AF528</f>
        <v>101.254276</v>
      </c>
      <c r="AK527">
        <f>'Datastream-M'!AG528</f>
        <v>29.44</v>
      </c>
      <c r="AL527">
        <f>'Datastream-M'!AH528</f>
        <v>83.9</v>
      </c>
      <c r="AM527">
        <f>'Datastream-M'!AI528</f>
        <v>69.5</v>
      </c>
      <c r="AN527">
        <f>'Datastream-M'!AJ528</f>
        <v>26.1</v>
      </c>
      <c r="AO527">
        <f>'Datastream-M'!AK528</f>
        <v>12.1</v>
      </c>
      <c r="AP527">
        <f>'Datastream-M'!AL528</f>
        <v>-4</v>
      </c>
      <c r="AQ527" s="2">
        <f>'Datastream-M'!AM528</f>
        <v>86.511099999999999</v>
      </c>
      <c r="AR527" s="2">
        <f>'Datastream-M'!AN528</f>
        <v>100.1711</v>
      </c>
      <c r="AS527">
        <f>'Datastream-M'!AO528</f>
        <v>15.6</v>
      </c>
      <c r="AT527">
        <f>'Datastream-M'!AP528</f>
        <v>98.1</v>
      </c>
      <c r="AU527">
        <f>'Datastream-M'!AQ528</f>
        <v>80.099999999999994</v>
      </c>
      <c r="AV527" s="19">
        <f>'[5]Deutschland Monatsdaten'!K527</f>
        <v>11.945724030346096</v>
      </c>
      <c r="AW527" s="1">
        <f>'[5]Deutschland Monatsdaten'!J527</f>
        <v>-0.23947722968555585</v>
      </c>
      <c r="AX527">
        <f>'Datastream-M'!AR528</f>
        <v>60.3</v>
      </c>
      <c r="AY527">
        <f>'Datastream-M'!AS528</f>
        <v>-18.3</v>
      </c>
      <c r="AZ527">
        <f>'Datastream-M'!AT528</f>
        <v>93.1</v>
      </c>
      <c r="BA527">
        <v>2984510.4</v>
      </c>
      <c r="BB527">
        <v>8119448.5</v>
      </c>
      <c r="BC527">
        <v>9753258.4000000004</v>
      </c>
      <c r="BD527">
        <v>575181</v>
      </c>
      <c r="BE527">
        <f>'Datastream-M'!AU528</f>
        <v>100.16</v>
      </c>
      <c r="BF527">
        <f>'Datastream-M'!AV528</f>
        <v>87.7</v>
      </c>
      <c r="BG527">
        <f>'Datastream-M'!AW528</f>
        <v>95.1</v>
      </c>
      <c r="BH527" s="1">
        <f>'Datastream-M'!AX528</f>
        <v>56.3</v>
      </c>
      <c r="BI527" s="1">
        <f>'Datastream-M'!AY528</f>
        <v>57.2</v>
      </c>
      <c r="BJ527" s="1">
        <f>'Datastream-M'!AZ528</f>
        <v>61.8</v>
      </c>
      <c r="BK527">
        <f>'Datastream-M'!BA528</f>
        <v>58.8</v>
      </c>
      <c r="BL527">
        <f>'Datastream-M'!BB528</f>
        <v>63.9</v>
      </c>
      <c r="BM527" s="26">
        <f>'Datastream-M'!BC528</f>
        <v>88.8</v>
      </c>
      <c r="BN527" s="26">
        <f>'Datastream-M'!BD528</f>
        <v>100.3</v>
      </c>
      <c r="BO527">
        <f>'Datastream-M'!AV527</f>
        <v>87.6</v>
      </c>
      <c r="BP527" s="38">
        <f t="shared" si="34"/>
        <v>88.8</v>
      </c>
      <c r="BQ527" s="30">
        <f t="shared" si="35"/>
        <v>25.179803813063906</v>
      </c>
      <c r="BR527" s="40">
        <f>'Datastream-M'!BJ528</f>
        <v>108.36069999999999</v>
      </c>
      <c r="BS527" s="32">
        <f>'Datastream-M'!BF528</f>
        <v>75.7</v>
      </c>
      <c r="BT527">
        <f>'Datastream-M'!BE528</f>
        <v>13</v>
      </c>
      <c r="BU527" s="40">
        <f>'Datastream-M'!CS528</f>
        <v>95.4</v>
      </c>
      <c r="BV527" s="40">
        <f>'Datastream-M'!CT528</f>
        <v>100.2</v>
      </c>
      <c r="BW527" s="40">
        <f>'Datastream-M'!CU528</f>
        <v>108.6444</v>
      </c>
      <c r="BX527" s="41">
        <f>'Datastream-M'!BG528</f>
        <v>11.88</v>
      </c>
      <c r="BY527" s="41">
        <f>'Datastream-M'!BH528</f>
        <v>9.49</v>
      </c>
      <c r="BZ527" s="40">
        <f>'Datastream-M'!BI528</f>
        <v>82.5</v>
      </c>
      <c r="CA527">
        <f>'Datastream-M'!BN528</f>
        <v>29.7</v>
      </c>
      <c r="CB527">
        <f>'Datastream-M'!BO528</f>
        <v>11</v>
      </c>
      <c r="CC527">
        <f>'Datastream-M'!BP528</f>
        <v>74.3</v>
      </c>
      <c r="CD527">
        <f>'Datastream-M'!BQ528</f>
        <v>83.9</v>
      </c>
      <c r="CE527" s="1">
        <v>8.8322602156448243E-2</v>
      </c>
      <c r="CF527" s="1">
        <v>-0.22199296260370091</v>
      </c>
      <c r="CH527">
        <f>'Datastream-M'!BR528</f>
        <v>73.099999999999994</v>
      </c>
      <c r="CI527">
        <f>'Datastream-M'!BS528</f>
        <v>94.8</v>
      </c>
      <c r="CJ527">
        <f>'Datastream-M'!BT528</f>
        <v>-39.9</v>
      </c>
      <c r="CK527">
        <f>'Datastream-M'!BU528</f>
        <v>-39</v>
      </c>
      <c r="CL527">
        <f>'Datastream-M'!BV528</f>
        <v>95.8</v>
      </c>
      <c r="CN527">
        <f>'Datastream-M'!BX528</f>
        <v>-19.600000000000001</v>
      </c>
      <c r="CO527">
        <f>'Datastream-M'!BY528</f>
        <v>-13.9</v>
      </c>
      <c r="CP527" s="40">
        <f>'Datastream-M'!BZ528</f>
        <v>4.2</v>
      </c>
      <c r="CQ527">
        <f>'Datastream-M'!CA528</f>
        <v>3.8</v>
      </c>
      <c r="CR527">
        <f>'Datastream-M'!CB528</f>
        <v>-10.5</v>
      </c>
      <c r="CS527">
        <f>'Datastream-M'!CC528</f>
        <v>-6.9</v>
      </c>
      <c r="CT527">
        <f>'Datastream-M'!CD528</f>
        <v>-30.9</v>
      </c>
      <c r="CU527">
        <f>'Datastream-M'!CE528</f>
        <v>39082</v>
      </c>
      <c r="CV527">
        <f>'Datastream-M'!CF528</f>
        <v>2404862</v>
      </c>
      <c r="CX527">
        <f>'Datastream-M'!CG528</f>
        <v>78.599999999999994</v>
      </c>
      <c r="CY527">
        <f>'Datastream-M'!CH528</f>
        <v>70.599999999999994</v>
      </c>
      <c r="CZ527">
        <f>'Datastream-M'!CI528</f>
        <v>89.5</v>
      </c>
      <c r="DA527">
        <f>'Datastream-M'!CJ528</f>
        <v>73.3</v>
      </c>
      <c r="DB527">
        <f>'Datastream-M'!CK528</f>
        <v>-42.6</v>
      </c>
      <c r="DC527">
        <f>'Datastream-M'!CL528</f>
        <v>-50.9</v>
      </c>
      <c r="DD527">
        <f>'Datastream-M'!CM528</f>
        <v>-39.9</v>
      </c>
      <c r="DE527">
        <f>'Datastream-M'!CN528</f>
        <v>62.5</v>
      </c>
      <c r="DF527">
        <f>'Datastream-M'!CO528</f>
        <v>63</v>
      </c>
      <c r="DG527">
        <f>'Datastream-M'!CP528</f>
        <v>87.8</v>
      </c>
      <c r="DH527">
        <f>'Datastream-M'!CQ528</f>
        <v>87.126708984000004</v>
      </c>
      <c r="DI527">
        <f>'Datastream-M'!CR528</f>
        <v>33.39</v>
      </c>
      <c r="DJ527">
        <f>'Datastream-M'!CV528</f>
        <v>5.25</v>
      </c>
      <c r="DK527">
        <f>'Datastream-M'!CW528</f>
        <v>3.31</v>
      </c>
      <c r="DL527">
        <f>'Datastream-M'!CX528</f>
        <v>99.9</v>
      </c>
      <c r="DM527">
        <f>'Datastream-M'!CY528</f>
        <v>88.1</v>
      </c>
      <c r="DO527">
        <f>'Datastream-M'!DA528</f>
        <v>-20.6</v>
      </c>
      <c r="DP527">
        <f>'Datastream-M'!DB528</f>
        <v>106.2</v>
      </c>
      <c r="DS527">
        <f>'Datastream-M'!DG528</f>
        <v>87.6</v>
      </c>
      <c r="DT527">
        <f>'Datastream-M'!DH528</f>
        <v>65.599999999999994</v>
      </c>
      <c r="DU527">
        <f>'Datastream-M'!DI528</f>
        <v>66</v>
      </c>
      <c r="DV527">
        <f>'Datastream-M'!DJ528</f>
        <v>76.393748247999994</v>
      </c>
      <c r="DW527" s="19">
        <f>'[8]weltindexip-usd'!B407</f>
        <v>2.2898316047509666</v>
      </c>
      <c r="DX527">
        <f>'Datastream-M'!DK528</f>
        <v>76.400000000000006</v>
      </c>
      <c r="DY527">
        <v>0</v>
      </c>
      <c r="DZ527">
        <f>'Datastream-M'!DL528</f>
        <v>83.5</v>
      </c>
      <c r="EA527">
        <f>'Datastream-M'!DM528</f>
        <v>83.1</v>
      </c>
      <c r="EB527">
        <f>'Datastream-M'!DN528</f>
        <v>15.428502999999999</v>
      </c>
      <c r="EF527" s="1">
        <f>'Datastream-M'!DQ528</f>
        <v>80.8</v>
      </c>
    </row>
    <row r="528" spans="1:136">
      <c r="A528" s="3">
        <v>37940</v>
      </c>
      <c r="B528" t="str">
        <f>'Datastream-M'!B529</f>
        <v>#NA</v>
      </c>
      <c r="C528">
        <f>'Datastream-M'!C529</f>
        <v>93.5</v>
      </c>
      <c r="D528">
        <f>'Datastream-M'!D529</f>
        <v>83.7</v>
      </c>
      <c r="E528">
        <f>'Datastream-M'!E529</f>
        <v>104.4</v>
      </c>
      <c r="F528">
        <f>'Datastream-M'!F529</f>
        <v>78.099999999999994</v>
      </c>
      <c r="G528">
        <f>'Datastream-M'!G529</f>
        <v>1.1701950000000001</v>
      </c>
      <c r="H528">
        <f>'Datastream-M'!H529</f>
        <v>643.20000000000005</v>
      </c>
      <c r="I528">
        <f>'Datastream-M'!I529</f>
        <v>1385.7</v>
      </c>
      <c r="J528">
        <f>'Datastream-M'!J529</f>
        <v>2.1589999999999998</v>
      </c>
      <c r="K528">
        <f>'Datastream-M'!K529</f>
        <v>4.4000000000000004</v>
      </c>
      <c r="L528">
        <f>'Datastream-M'!L529</f>
        <v>3746</v>
      </c>
      <c r="M528">
        <f>'Datastream-M'!M529</f>
        <v>256205</v>
      </c>
      <c r="N528">
        <f>'Datastream-M'!N529</f>
        <v>81.5</v>
      </c>
      <c r="O528">
        <f>'Datastream-M'!O529</f>
        <v>2899</v>
      </c>
      <c r="P528">
        <f>'Datastream-M'!P529</f>
        <v>10.5</v>
      </c>
      <c r="Q528">
        <f>'Datastream-M'!Q529</f>
        <v>13</v>
      </c>
      <c r="R528">
        <f>'Datastream-M'!R529</f>
        <v>14.3</v>
      </c>
      <c r="S528" s="1">
        <f>'[2]Deutschland Monatsdaten'!C528</f>
        <v>0.67288932228409848</v>
      </c>
      <c r="T528" s="1">
        <v>3.5779735471675211</v>
      </c>
      <c r="U528">
        <f>'Datastream-M'!BL529</f>
        <v>57.52</v>
      </c>
      <c r="V528" s="39">
        <f t="shared" si="30"/>
        <v>64.774774774774784</v>
      </c>
      <c r="W528">
        <f>'Datastream-M'!BM529</f>
        <v>46.25</v>
      </c>
      <c r="X528" s="39">
        <f t="shared" si="31"/>
        <v>52.736602052451545</v>
      </c>
      <c r="Y528">
        <f>'Datastream-M'!W529</f>
        <v>-27.6</v>
      </c>
      <c r="Z528">
        <f>'Datastream-M'!X529</f>
        <v>69.3</v>
      </c>
      <c r="AA528" s="42">
        <f>'Datastream-M'!Y529</f>
        <v>12.5</v>
      </c>
      <c r="AB528">
        <f>'Datastream-M'!Z529</f>
        <v>97.3</v>
      </c>
      <c r="AC528">
        <f>'Datastream-M'!AA529</f>
        <v>97.2</v>
      </c>
      <c r="AD528">
        <f>'Datastream-M'!AB529</f>
        <v>97.2</v>
      </c>
      <c r="AE528">
        <f>'Datastream-M'!AC529</f>
        <v>1.1701950000000001</v>
      </c>
      <c r="AF528">
        <f t="shared" si="32"/>
        <v>88.799999999999983</v>
      </c>
      <c r="AG528">
        <f t="shared" si="33"/>
        <v>87.699999999999989</v>
      </c>
      <c r="AH528">
        <f>'Datastream-M'!AD529</f>
        <v>83.9</v>
      </c>
      <c r="AI528">
        <f>'Datastream-M'!AE529</f>
        <v>-26.7</v>
      </c>
      <c r="AJ528">
        <f>'Datastream-M'!AF529</f>
        <v>101.254276</v>
      </c>
      <c r="AK528">
        <f>'Datastream-M'!AG529</f>
        <v>28.95</v>
      </c>
      <c r="AL528">
        <f>'Datastream-M'!AH529</f>
        <v>83.7</v>
      </c>
      <c r="AM528">
        <f>'Datastream-M'!AI529</f>
        <v>69.3</v>
      </c>
      <c r="AN528">
        <f>'Datastream-M'!AJ529</f>
        <v>30.6</v>
      </c>
      <c r="AO528">
        <f>'Datastream-M'!AK529</f>
        <v>12.3</v>
      </c>
      <c r="AP528">
        <f>'Datastream-M'!AL529</f>
        <v>-1.2</v>
      </c>
      <c r="AQ528" s="2">
        <f>'Datastream-M'!AM529</f>
        <v>86.762600000000006</v>
      </c>
      <c r="AR528" s="2">
        <f>'Datastream-M'!AN529</f>
        <v>100.3836</v>
      </c>
      <c r="AS528">
        <f>'Datastream-M'!AO529</f>
        <v>10.8</v>
      </c>
      <c r="AT528">
        <f>'Datastream-M'!AP529</f>
        <v>98.2</v>
      </c>
      <c r="AU528">
        <f>'Datastream-M'!AQ529</f>
        <v>81.3</v>
      </c>
      <c r="AV528" s="19">
        <f>'[5]Deutschland Monatsdaten'!K528</f>
        <v>11.977523417968515</v>
      </c>
      <c r="AW528" s="1">
        <f>'[5]Deutschland Monatsdaten'!J528</f>
        <v>-0.13388223943919031</v>
      </c>
      <c r="AX528">
        <f>'Datastream-M'!AR529</f>
        <v>67.2</v>
      </c>
      <c r="AY528">
        <f>'Datastream-M'!AS529</f>
        <v>-15.3</v>
      </c>
      <c r="AZ528">
        <f>'Datastream-M'!AT529</f>
        <v>95.8</v>
      </c>
      <c r="BA528">
        <v>3094350.9</v>
      </c>
      <c r="BB528">
        <v>9692056.5999999996</v>
      </c>
      <c r="BC528">
        <v>9654202.1999999993</v>
      </c>
      <c r="BD528">
        <v>561190</v>
      </c>
      <c r="BE528">
        <f>'Datastream-M'!AU529</f>
        <v>100.25</v>
      </c>
      <c r="BF528">
        <f>'Datastream-M'!AV529</f>
        <v>87.9</v>
      </c>
      <c r="BG528">
        <f>'Datastream-M'!AW529</f>
        <v>96.2</v>
      </c>
      <c r="BH528" s="1">
        <f>'Datastream-M'!AX529</f>
        <v>56.8</v>
      </c>
      <c r="BI528" s="1">
        <f>'Datastream-M'!AY529</f>
        <v>57.9</v>
      </c>
      <c r="BJ528" s="1">
        <f>'Datastream-M'!AZ529</f>
        <v>63.7</v>
      </c>
      <c r="BK528">
        <f>'Datastream-M'!BA529</f>
        <v>60.5</v>
      </c>
      <c r="BL528">
        <f>'Datastream-M'!BB529</f>
        <v>65.900000000000006</v>
      </c>
      <c r="BM528" s="26">
        <f>'Datastream-M'!BC529</f>
        <v>88.9</v>
      </c>
      <c r="BN528" s="26">
        <f>'Datastream-M'!BD529</f>
        <v>99.5</v>
      </c>
      <c r="BO528">
        <f>'Datastream-M'!AV528</f>
        <v>87.7</v>
      </c>
      <c r="BP528" s="38">
        <f t="shared" si="34"/>
        <v>88.8</v>
      </c>
      <c r="BQ528" s="30">
        <f t="shared" si="35"/>
        <v>24.739466499173211</v>
      </c>
      <c r="BR528" s="40">
        <f>'Datastream-M'!BJ529</f>
        <v>108.4045</v>
      </c>
      <c r="BS528" s="32">
        <f>'Datastream-M'!BF529</f>
        <v>76</v>
      </c>
      <c r="BT528">
        <f>'Datastream-M'!BE529</f>
        <v>18.7</v>
      </c>
      <c r="BU528" s="40">
        <f>'Datastream-M'!CS529</f>
        <v>95.4</v>
      </c>
      <c r="BV528" s="40">
        <f>'Datastream-M'!CT529</f>
        <v>100.2</v>
      </c>
      <c r="BW528" s="40">
        <f>'Datastream-M'!CU529</f>
        <v>108.6991</v>
      </c>
      <c r="BX528" s="41">
        <f>'Datastream-M'!BG529</f>
        <v>11.61</v>
      </c>
      <c r="BY528" s="41">
        <f>'Datastream-M'!BH529</f>
        <v>9.69</v>
      </c>
      <c r="BZ528" s="40">
        <f>'Datastream-M'!BI529</f>
        <v>82</v>
      </c>
      <c r="CA528">
        <f>'Datastream-M'!BN529</f>
        <v>35.6</v>
      </c>
      <c r="CB528">
        <f>'Datastream-M'!BO529</f>
        <v>17.399999999999999</v>
      </c>
      <c r="CC528">
        <f>'Datastream-M'!BP529</f>
        <v>77.099999999999994</v>
      </c>
      <c r="CD528">
        <f>'Datastream-M'!BQ529</f>
        <v>86.6</v>
      </c>
      <c r="CE528" s="1">
        <v>-0.38790195044583914</v>
      </c>
      <c r="CF528" s="1">
        <v>-0.62292616267305811</v>
      </c>
      <c r="CH528">
        <f>'Datastream-M'!BR529</f>
        <v>76.099999999999994</v>
      </c>
      <c r="CI528">
        <f>'Datastream-M'!BS529</f>
        <v>93.7</v>
      </c>
      <c r="CJ528">
        <f>'Datastream-M'!BT529</f>
        <v>-36.9</v>
      </c>
      <c r="CK528">
        <f>'Datastream-M'!BU529</f>
        <v>-36.799999999999997</v>
      </c>
      <c r="CL528">
        <f>'Datastream-M'!BV529</f>
        <v>95.9</v>
      </c>
      <c r="CN528">
        <f>'Datastream-M'!BX529</f>
        <v>-18.3</v>
      </c>
      <c r="CO528">
        <f>'Datastream-M'!BY529</f>
        <v>-9.6</v>
      </c>
      <c r="CP528" s="40">
        <f>'Datastream-M'!BZ529</f>
        <v>7.8</v>
      </c>
      <c r="CQ528">
        <f>'Datastream-M'!CA529</f>
        <v>3.8</v>
      </c>
      <c r="CR528">
        <f>'Datastream-M'!CB529</f>
        <v>0.3</v>
      </c>
      <c r="CS528">
        <f>'Datastream-M'!CC529</f>
        <v>-0.9</v>
      </c>
      <c r="CT528">
        <f>'Datastream-M'!CD529</f>
        <v>-25.8</v>
      </c>
      <c r="CU528">
        <f>'Datastream-M'!CE529</f>
        <v>39081</v>
      </c>
      <c r="CV528">
        <f>'Datastream-M'!CF529</f>
        <v>2414465</v>
      </c>
      <c r="CX528">
        <f>'Datastream-M'!CG529</f>
        <v>79.3</v>
      </c>
      <c r="CY528">
        <f>'Datastream-M'!CH529</f>
        <v>72.900000000000006</v>
      </c>
      <c r="CZ528">
        <f>'Datastream-M'!CI529</f>
        <v>85.3</v>
      </c>
      <c r="DA528">
        <f>'Datastream-M'!CJ529</f>
        <v>77.599999999999994</v>
      </c>
      <c r="DB528">
        <f>'Datastream-M'!CK529</f>
        <v>-42.2</v>
      </c>
      <c r="DC528">
        <f>'Datastream-M'!CL529</f>
        <v>-52.4</v>
      </c>
      <c r="DD528">
        <f>'Datastream-M'!CM529</f>
        <v>-36.9</v>
      </c>
      <c r="DE528">
        <f>'Datastream-M'!CN529</f>
        <v>63.3</v>
      </c>
      <c r="DF528">
        <f>'Datastream-M'!CO529</f>
        <v>64.099999999999994</v>
      </c>
      <c r="DG528">
        <f>'Datastream-M'!CP529</f>
        <v>90</v>
      </c>
      <c r="DH528">
        <f>'Datastream-M'!CQ529</f>
        <v>106.287780762</v>
      </c>
      <c r="DI528">
        <f>'Datastream-M'!CR529</f>
        <v>24.22</v>
      </c>
      <c r="DJ528">
        <f>'Datastream-M'!CV529</f>
        <v>5.43</v>
      </c>
      <c r="DK528">
        <f>'Datastream-M'!CW529</f>
        <v>3.39</v>
      </c>
      <c r="DL528">
        <f>'Datastream-M'!CX529</f>
        <v>100.9</v>
      </c>
      <c r="DM528">
        <f>'Datastream-M'!CY529</f>
        <v>91</v>
      </c>
      <c r="DO528">
        <f>'Datastream-M'!DA529</f>
        <v>-22</v>
      </c>
      <c r="DP528">
        <f>'Datastream-M'!DB529</f>
        <v>104.2</v>
      </c>
      <c r="DS528">
        <f>'Datastream-M'!DG529</f>
        <v>88.3</v>
      </c>
      <c r="DT528">
        <f>'Datastream-M'!DH529</f>
        <v>65.7</v>
      </c>
      <c r="DU528">
        <f>'Datastream-M'!DI529</f>
        <v>68.900000000000006</v>
      </c>
      <c r="DV528">
        <f>'Datastream-M'!DJ529</f>
        <v>73.037563243999998</v>
      </c>
      <c r="DW528" s="19">
        <f>'[8]weltindexip-usd'!B408</f>
        <v>2.2932924858993911</v>
      </c>
      <c r="DX528">
        <f>'Datastream-M'!DK529</f>
        <v>77</v>
      </c>
      <c r="DY528">
        <v>0</v>
      </c>
      <c r="DZ528">
        <f>'Datastream-M'!DL529</f>
        <v>83.5</v>
      </c>
      <c r="EA528">
        <f>'Datastream-M'!DM529</f>
        <v>83.9</v>
      </c>
      <c r="EB528">
        <f>'Datastream-M'!DN529</f>
        <v>16.116837</v>
      </c>
      <c r="EF528" s="1">
        <f>'Datastream-M'!DQ529</f>
        <v>81.599999999999994</v>
      </c>
    </row>
    <row r="529" spans="1:136">
      <c r="A529" s="3">
        <v>37970</v>
      </c>
      <c r="B529" t="str">
        <f>'Datastream-M'!B530</f>
        <v>#NA</v>
      </c>
      <c r="C529">
        <f>'Datastream-M'!C530</f>
        <v>93.7</v>
      </c>
      <c r="D529">
        <f>'Datastream-M'!D530</f>
        <v>84.5</v>
      </c>
      <c r="E529">
        <f>'Datastream-M'!E530</f>
        <v>103.9</v>
      </c>
      <c r="F529">
        <f>'Datastream-M'!F530</f>
        <v>80</v>
      </c>
      <c r="G529">
        <f>'Datastream-M'!G530</f>
        <v>1.2285619999999999</v>
      </c>
      <c r="H529">
        <f>'Datastream-M'!H530</f>
        <v>631.9</v>
      </c>
      <c r="I529">
        <f>'Datastream-M'!I530</f>
        <v>1383.2</v>
      </c>
      <c r="J529">
        <f>'Datastream-M'!J530</f>
        <v>2.1459999999999999</v>
      </c>
      <c r="K529">
        <f>'Datastream-M'!K530</f>
        <v>4.3</v>
      </c>
      <c r="L529">
        <f>'Datastream-M'!L530</f>
        <v>3965.2</v>
      </c>
      <c r="M529">
        <f>'Datastream-M'!M530</f>
        <v>231985</v>
      </c>
      <c r="N529">
        <f>'Datastream-M'!N530</f>
        <v>81.7</v>
      </c>
      <c r="O529">
        <f>'Datastream-M'!O530</f>
        <v>3136</v>
      </c>
      <c r="P529">
        <f>'Datastream-M'!P530</f>
        <v>10.5</v>
      </c>
      <c r="Q529">
        <f>'Datastream-M'!Q530</f>
        <v>14.3</v>
      </c>
      <c r="R529">
        <f>'Datastream-M'!R530</f>
        <v>13.1</v>
      </c>
      <c r="S529" s="1">
        <f>'[2]Deutschland Monatsdaten'!C529</f>
        <v>0.60221772404320084</v>
      </c>
      <c r="T529" s="1">
        <v>3.6283339268940553</v>
      </c>
      <c r="U529">
        <f>'Datastream-M'!BL530</f>
        <v>58.22</v>
      </c>
      <c r="V529" s="39">
        <f t="shared" si="30"/>
        <v>65.489313835770531</v>
      </c>
      <c r="W529">
        <f>'Datastream-M'!BM530</f>
        <v>45.18</v>
      </c>
      <c r="X529" s="39">
        <f t="shared" si="31"/>
        <v>51.399317406143339</v>
      </c>
      <c r="Y529">
        <f>'Datastream-M'!W530</f>
        <v>-29.6</v>
      </c>
      <c r="Z529">
        <f>'Datastream-M'!X530</f>
        <v>73.099999999999994</v>
      </c>
      <c r="AA529" s="42">
        <f>'Datastream-M'!Y530</f>
        <v>10.9</v>
      </c>
      <c r="AB529">
        <f>'Datastream-M'!Z530</f>
        <v>98.2</v>
      </c>
      <c r="AC529">
        <f>'Datastream-M'!AA530</f>
        <v>98.4</v>
      </c>
      <c r="AD529">
        <f>'Datastream-M'!AB530</f>
        <v>98.6</v>
      </c>
      <c r="AE529">
        <f>'Datastream-M'!AC530</f>
        <v>1.2285619999999999</v>
      </c>
      <c r="AF529">
        <f t="shared" si="32"/>
        <v>88.899999999999991</v>
      </c>
      <c r="AG529">
        <f t="shared" si="33"/>
        <v>87.9</v>
      </c>
      <c r="AH529">
        <f>'Datastream-M'!AD530</f>
        <v>84.1</v>
      </c>
      <c r="AI529">
        <f>'Datastream-M'!AE530</f>
        <v>-27.8</v>
      </c>
      <c r="AJ529">
        <f>'Datastream-M'!AF530</f>
        <v>101.489118</v>
      </c>
      <c r="AK529">
        <f>'Datastream-M'!AG530</f>
        <v>29.74</v>
      </c>
      <c r="AL529">
        <f>'Datastream-M'!AH530</f>
        <v>83.6</v>
      </c>
      <c r="AM529">
        <f>'Datastream-M'!AI530</f>
        <v>73.099999999999994</v>
      </c>
      <c r="AN529">
        <f>'Datastream-M'!AJ530</f>
        <v>30.7</v>
      </c>
      <c r="AO529">
        <f>'Datastream-M'!AK530</f>
        <v>9.9</v>
      </c>
      <c r="AP529">
        <f>'Datastream-M'!AL530</f>
        <v>-0.1</v>
      </c>
      <c r="AQ529" s="2">
        <f>'Datastream-M'!AM530</f>
        <v>86.940700000000007</v>
      </c>
      <c r="AR529" s="2">
        <f>'Datastream-M'!AN530</f>
        <v>100.5094</v>
      </c>
      <c r="AS529">
        <f>'Datastream-M'!AO530</f>
        <v>4.3</v>
      </c>
      <c r="AT529">
        <f>'Datastream-M'!AP530</f>
        <v>94.7</v>
      </c>
      <c r="AU529">
        <f>'Datastream-M'!AQ530</f>
        <v>82.3</v>
      </c>
      <c r="AV529" s="19">
        <f>'[5]Deutschland Monatsdaten'!K529</f>
        <v>12.003165626382254</v>
      </c>
      <c r="AW529" s="1">
        <f>'[5]Deutschland Monatsdaten'!J529</f>
        <v>-2.9784373354711111E-2</v>
      </c>
      <c r="AX529">
        <f>'Datastream-M'!AR530</f>
        <v>73.400000000000006</v>
      </c>
      <c r="AY529">
        <f>'Datastream-M'!AS530</f>
        <v>-16.399999999999999</v>
      </c>
      <c r="AZ529">
        <f>'Datastream-M'!AT530</f>
        <v>93.9</v>
      </c>
      <c r="BA529">
        <v>3123820.7</v>
      </c>
      <c r="BB529">
        <v>8764138.5999999996</v>
      </c>
      <c r="BC529">
        <v>19273444</v>
      </c>
      <c r="BD529">
        <v>1725486</v>
      </c>
      <c r="BE529">
        <f>'Datastream-M'!AU530</f>
        <v>101.85</v>
      </c>
      <c r="BF529">
        <f>'Datastream-M'!AV530</f>
        <v>87.7</v>
      </c>
      <c r="BG529">
        <f>'Datastream-M'!AW530</f>
        <v>92.5</v>
      </c>
      <c r="BH529" s="1">
        <f>'Datastream-M'!AX530</f>
        <v>58.6</v>
      </c>
      <c r="BI529" s="1">
        <f>'Datastream-M'!AY530</f>
        <v>59.7</v>
      </c>
      <c r="BJ529" s="1">
        <f>'Datastream-M'!AZ530</f>
        <v>65.2</v>
      </c>
      <c r="BK529">
        <f>'Datastream-M'!BA530</f>
        <v>61.8</v>
      </c>
      <c r="BL529">
        <f>'Datastream-M'!BB530</f>
        <v>67.599999999999994</v>
      </c>
      <c r="BM529" s="26">
        <f>'Datastream-M'!BC530</f>
        <v>88.8</v>
      </c>
      <c r="BN529" s="26">
        <f>'Datastream-M'!BD530</f>
        <v>99.1</v>
      </c>
      <c r="BO529">
        <f>'Datastream-M'!AV529</f>
        <v>87.9</v>
      </c>
      <c r="BP529" s="38">
        <f t="shared" si="34"/>
        <v>88.9</v>
      </c>
      <c r="BQ529" s="30">
        <f t="shared" si="35"/>
        <v>24.207162520084456</v>
      </c>
      <c r="BR529" s="40">
        <f>'Datastream-M'!BJ530</f>
        <v>111.675</v>
      </c>
      <c r="BS529" s="32">
        <f>'Datastream-M'!BF530</f>
        <v>77.400000000000006</v>
      </c>
      <c r="BT529">
        <f>'Datastream-M'!BE530</f>
        <v>16.2</v>
      </c>
      <c r="BU529" s="40">
        <f>'Datastream-M'!CS530</f>
        <v>95.2</v>
      </c>
      <c r="BV529" s="40">
        <f>'Datastream-M'!CT530</f>
        <v>102.6</v>
      </c>
      <c r="BW529" s="40">
        <f>'Datastream-M'!CU530</f>
        <v>111.9558</v>
      </c>
      <c r="BX529" s="41">
        <f>'Datastream-M'!BG530</f>
        <v>12.31</v>
      </c>
      <c r="BY529" s="41">
        <f>'Datastream-M'!BH530</f>
        <v>9.16</v>
      </c>
      <c r="BZ529" s="40">
        <f>'Datastream-M'!BI530</f>
        <v>84.2</v>
      </c>
      <c r="CA529">
        <f>'Datastream-M'!BN530</f>
        <v>29.8</v>
      </c>
      <c r="CB529">
        <f>'Datastream-M'!BO530</f>
        <v>15.9</v>
      </c>
      <c r="CC529">
        <f>'Datastream-M'!BP530</f>
        <v>76.599999999999994</v>
      </c>
      <c r="CD529">
        <f>'Datastream-M'!BQ530</f>
        <v>88.3</v>
      </c>
      <c r="CE529" s="1">
        <v>-0.55403183167618641</v>
      </c>
      <c r="CF529" s="1">
        <v>-0.17389424573296189</v>
      </c>
      <c r="CH529">
        <f>'Datastream-M'!BR530</f>
        <v>78.099999999999994</v>
      </c>
      <c r="CI529">
        <f>'Datastream-M'!BS530</f>
        <v>92.8</v>
      </c>
      <c r="CJ529">
        <f>'Datastream-M'!BT530</f>
        <v>-33.700000000000003</v>
      </c>
      <c r="CK529">
        <f>'Datastream-M'!BU530</f>
        <v>-39.6</v>
      </c>
      <c r="CL529">
        <f>'Datastream-M'!BV530</f>
        <v>97.6</v>
      </c>
      <c r="CN529">
        <f>'Datastream-M'!BX530</f>
        <v>-25.6</v>
      </c>
      <c r="CO529">
        <f>'Datastream-M'!BY530</f>
        <v>-11.4</v>
      </c>
      <c r="CP529" s="40">
        <f>'Datastream-M'!BZ530</f>
        <v>10</v>
      </c>
      <c r="CQ529">
        <f>'Datastream-M'!CA530</f>
        <v>3.9</v>
      </c>
      <c r="CR529">
        <f>'Datastream-M'!CB530</f>
        <v>-1.6</v>
      </c>
      <c r="CS529">
        <f>'Datastream-M'!CC530</f>
        <v>-8.1999999999999993</v>
      </c>
      <c r="CT529">
        <f>'Datastream-M'!CD530</f>
        <v>-32.200000000000003</v>
      </c>
      <c r="CU529">
        <f>'Datastream-M'!CE530</f>
        <v>39105</v>
      </c>
      <c r="CV529">
        <f>'Datastream-M'!CF530</f>
        <v>2411114</v>
      </c>
      <c r="CX529">
        <f>'Datastream-M'!CG530</f>
        <v>75.7</v>
      </c>
      <c r="CY529">
        <f>'Datastream-M'!CH530</f>
        <v>72.400000000000006</v>
      </c>
      <c r="CZ529">
        <f>'Datastream-M'!CI530</f>
        <v>87.6</v>
      </c>
      <c r="DA529">
        <f>'Datastream-M'!CJ530</f>
        <v>67</v>
      </c>
      <c r="DB529">
        <f>'Datastream-M'!CK530</f>
        <v>-40.5</v>
      </c>
      <c r="DC529">
        <f>'Datastream-M'!CL530</f>
        <v>-49</v>
      </c>
      <c r="DD529">
        <f>'Datastream-M'!CM530</f>
        <v>-33.700000000000003</v>
      </c>
      <c r="DE529">
        <f>'Datastream-M'!CN530</f>
        <v>63.9</v>
      </c>
      <c r="DF529">
        <f>'Datastream-M'!CO530</f>
        <v>63.9</v>
      </c>
      <c r="DG529">
        <f>'Datastream-M'!CP530</f>
        <v>87.4</v>
      </c>
      <c r="DH529">
        <f>'Datastream-M'!CQ530</f>
        <v>61.571720122999999</v>
      </c>
      <c r="DI529">
        <f>'Datastream-M'!CR530</f>
        <v>25.38</v>
      </c>
      <c r="DJ529">
        <f>'Datastream-M'!CV530</f>
        <v>6.3</v>
      </c>
      <c r="DK529">
        <f>'Datastream-M'!CW530</f>
        <v>4.1900000000000004</v>
      </c>
      <c r="DL529">
        <f>'Datastream-M'!CX530</f>
        <v>96.1</v>
      </c>
      <c r="DM529">
        <f>'Datastream-M'!CY530</f>
        <v>90.3</v>
      </c>
      <c r="DO529">
        <f>'Datastream-M'!DA530</f>
        <v>-12.1</v>
      </c>
      <c r="DP529">
        <f>'Datastream-M'!DB530</f>
        <v>102.3</v>
      </c>
      <c r="DS529">
        <f>'Datastream-M'!DG530</f>
        <v>86.9</v>
      </c>
      <c r="DT529">
        <f>'Datastream-M'!DH530</f>
        <v>69</v>
      </c>
      <c r="DU529">
        <f>'Datastream-M'!DI530</f>
        <v>71.400000000000006</v>
      </c>
      <c r="DV529">
        <f>'Datastream-M'!DJ530</f>
        <v>70.663462207999999</v>
      </c>
      <c r="DW529" s="19">
        <f>'[8]weltindexip-usd'!B409</f>
        <v>2.3033805234021099</v>
      </c>
      <c r="DX529">
        <f>'Datastream-M'!DK530</f>
        <v>78.5</v>
      </c>
      <c r="DY529">
        <v>0</v>
      </c>
      <c r="DZ529">
        <f>'Datastream-M'!DL530</f>
        <v>84.4</v>
      </c>
      <c r="EA529">
        <f>'Datastream-M'!DM530</f>
        <v>86</v>
      </c>
      <c r="EB529">
        <f>'Datastream-M'!DN530</f>
        <v>16.033321000000001</v>
      </c>
      <c r="EF529" s="1">
        <f>'Datastream-M'!DQ530</f>
        <v>82</v>
      </c>
    </row>
    <row r="530" spans="1:136">
      <c r="A530" s="3">
        <v>38001</v>
      </c>
      <c r="B530" t="str">
        <f>'Datastream-M'!B531</f>
        <v>#NA</v>
      </c>
      <c r="C530">
        <f>'Datastream-M'!C531</f>
        <v>94.2</v>
      </c>
      <c r="D530">
        <f>'Datastream-M'!D531</f>
        <v>85.7</v>
      </c>
      <c r="E530">
        <f>'Datastream-M'!E531</f>
        <v>103.5</v>
      </c>
      <c r="F530">
        <f>'Datastream-M'!F531</f>
        <v>78.2</v>
      </c>
      <c r="G530">
        <f>'Datastream-M'!G531</f>
        <v>1.2613190000000001</v>
      </c>
      <c r="H530">
        <f>'Datastream-M'!H531</f>
        <v>640.5</v>
      </c>
      <c r="I530">
        <f>'Datastream-M'!I531</f>
        <v>1385.5</v>
      </c>
      <c r="J530">
        <f>'Datastream-M'!J531</f>
        <v>2.089</v>
      </c>
      <c r="K530">
        <f>'Datastream-M'!K531</f>
        <v>4.2</v>
      </c>
      <c r="L530">
        <f>'Datastream-M'!L531</f>
        <v>4058.6</v>
      </c>
      <c r="M530">
        <f>'Datastream-M'!M531</f>
        <v>208212</v>
      </c>
      <c r="N530">
        <f>'Datastream-M'!N531</f>
        <v>81.099999999999994</v>
      </c>
      <c r="O530">
        <f>'Datastream-M'!O531</f>
        <v>3030</v>
      </c>
      <c r="P530">
        <f>'Datastream-M'!P531</f>
        <v>10.3</v>
      </c>
      <c r="Q530">
        <f>'Datastream-M'!Q531</f>
        <v>22.1</v>
      </c>
      <c r="R530">
        <f>'Datastream-M'!R531</f>
        <v>9.4</v>
      </c>
      <c r="S530" s="1">
        <f>'[2]Deutschland Monatsdaten'!C530</f>
        <v>0.47559885413310887</v>
      </c>
      <c r="T530" s="1">
        <v>3.6147178526563879</v>
      </c>
      <c r="U530">
        <f>'Datastream-M'!BL531</f>
        <v>58</v>
      </c>
      <c r="V530" s="39">
        <f t="shared" si="30"/>
        <v>65.315315315315317</v>
      </c>
      <c r="W530">
        <f>'Datastream-M'!BM531</f>
        <v>45.67</v>
      </c>
      <c r="X530" s="39">
        <f t="shared" si="31"/>
        <v>52.075256556442419</v>
      </c>
      <c r="Y530">
        <f>'Datastream-M'!W531</f>
        <v>-27.8</v>
      </c>
      <c r="Z530">
        <f>'Datastream-M'!X531</f>
        <v>70.599999999999994</v>
      </c>
      <c r="AA530" s="42">
        <f>'Datastream-M'!Y531</f>
        <v>10.6</v>
      </c>
      <c r="AB530">
        <f>'Datastream-M'!Z531</f>
        <v>98.8</v>
      </c>
      <c r="AC530">
        <f>'Datastream-M'!AA531</f>
        <v>99</v>
      </c>
      <c r="AD530">
        <f>'Datastream-M'!AB531</f>
        <v>99.2</v>
      </c>
      <c r="AE530">
        <f>'Datastream-M'!AC531</f>
        <v>1.2613190000000001</v>
      </c>
      <c r="AF530">
        <f t="shared" si="32"/>
        <v>88.8</v>
      </c>
      <c r="AG530">
        <f t="shared" si="33"/>
        <v>87.7</v>
      </c>
      <c r="AH530">
        <f>'Datastream-M'!AD531</f>
        <v>84</v>
      </c>
      <c r="AI530">
        <f>'Datastream-M'!AE531</f>
        <v>-26</v>
      </c>
      <c r="AJ530">
        <f>'Datastream-M'!AF531</f>
        <v>101.372998</v>
      </c>
      <c r="AK530">
        <f>'Datastream-M'!AG531</f>
        <v>30.98</v>
      </c>
      <c r="AL530">
        <f>'Datastream-M'!AH531</f>
        <v>84.2</v>
      </c>
      <c r="AM530">
        <f>'Datastream-M'!AI531</f>
        <v>70.599999999999994</v>
      </c>
      <c r="AN530">
        <f>'Datastream-M'!AJ531</f>
        <v>35.4</v>
      </c>
      <c r="AO530">
        <f>'Datastream-M'!AK531</f>
        <v>8.8000000000000007</v>
      </c>
      <c r="AP530">
        <f>'Datastream-M'!AL531</f>
        <v>5.2</v>
      </c>
      <c r="AQ530" s="2">
        <f>'Datastream-M'!AM531</f>
        <v>87.068299999999994</v>
      </c>
      <c r="AR530" s="2">
        <f>'Datastream-M'!AN531</f>
        <v>100.57510000000001</v>
      </c>
      <c r="AS530">
        <f>'Datastream-M'!AO531</f>
        <v>7.9</v>
      </c>
      <c r="AT530">
        <f>'Datastream-M'!AP531</f>
        <v>72.099999999999994</v>
      </c>
      <c r="AU530">
        <f>'Datastream-M'!AQ531</f>
        <v>81.599999999999994</v>
      </c>
      <c r="AV530" s="19">
        <f>'[5]Deutschland Monatsdaten'!K530</f>
        <v>12.031797576863276</v>
      </c>
      <c r="AW530" s="1">
        <f>'[5]Deutschland Monatsdaten'!J530</f>
        <v>0.1405062819996841</v>
      </c>
      <c r="AX530">
        <f>'Datastream-M'!AR531</f>
        <v>72.900000000000006</v>
      </c>
      <c r="AY530">
        <f>'Datastream-M'!AS531</f>
        <v>-18.600000000000001</v>
      </c>
      <c r="AZ530">
        <f>'Datastream-M'!AT531</f>
        <v>91.8</v>
      </c>
      <c r="BA530">
        <v>2603515.6</v>
      </c>
      <c r="BB530">
        <v>8930579</v>
      </c>
      <c r="BC530">
        <v>11066070</v>
      </c>
      <c r="BD530">
        <v>868810</v>
      </c>
      <c r="BE530">
        <f>'Datastream-M'!AU531</f>
        <v>102.46</v>
      </c>
      <c r="BF530">
        <f>'Datastream-M'!AV531</f>
        <v>87.7</v>
      </c>
      <c r="BG530">
        <f>'Datastream-M'!AW531</f>
        <v>96.9</v>
      </c>
      <c r="BH530" s="1">
        <f>'Datastream-M'!AX531</f>
        <v>61.7</v>
      </c>
      <c r="BI530" s="1">
        <f>'Datastream-M'!AY531</f>
        <v>62.9</v>
      </c>
      <c r="BJ530" s="1">
        <f>'Datastream-M'!AZ531</f>
        <v>69.599999999999994</v>
      </c>
      <c r="BK530">
        <f>'Datastream-M'!BA531</f>
        <v>65.5</v>
      </c>
      <c r="BL530">
        <f>'Datastream-M'!BB531</f>
        <v>72.400000000000006</v>
      </c>
      <c r="BM530" s="26">
        <f>'Datastream-M'!BC531</f>
        <v>88.8</v>
      </c>
      <c r="BN530" s="26">
        <f>'Datastream-M'!BD531</f>
        <v>99.8</v>
      </c>
      <c r="BO530">
        <f>'Datastream-M'!AV530</f>
        <v>87.7</v>
      </c>
      <c r="BP530" s="38">
        <f t="shared" si="34"/>
        <v>88.8</v>
      </c>
      <c r="BQ530" s="30">
        <f t="shared" si="35"/>
        <v>24.56158989121705</v>
      </c>
      <c r="BR530" s="40">
        <f>'Datastream-M'!BJ531</f>
        <v>112.94499999999999</v>
      </c>
      <c r="BS530" s="32">
        <f>'Datastream-M'!BF531</f>
        <v>77</v>
      </c>
      <c r="BT530">
        <f>'Datastream-M'!BE531</f>
        <v>13.6</v>
      </c>
      <c r="BU530" s="40">
        <f>'Datastream-M'!CS531</f>
        <v>95.3</v>
      </c>
      <c r="BV530" s="40">
        <f>'Datastream-M'!CT531</f>
        <v>103.7</v>
      </c>
      <c r="BW530" s="40">
        <f>'Datastream-M'!CU531</f>
        <v>113.20189999999999</v>
      </c>
      <c r="BX530" s="41">
        <f>'Datastream-M'!BG531</f>
        <v>11.87</v>
      </c>
      <c r="BY530" s="41">
        <f>'Datastream-M'!BH531</f>
        <v>8.84</v>
      </c>
      <c r="BZ530" s="40">
        <f>'Datastream-M'!BI531</f>
        <v>79.3</v>
      </c>
      <c r="CA530">
        <f>'Datastream-M'!BN531</f>
        <v>32.9</v>
      </c>
      <c r="CB530">
        <f>'Datastream-M'!BO531</f>
        <v>18.899999999999999</v>
      </c>
      <c r="CC530">
        <f>'Datastream-M'!BP531</f>
        <v>75</v>
      </c>
      <c r="CD530">
        <f>'Datastream-M'!BQ531</f>
        <v>85</v>
      </c>
      <c r="CE530" s="1">
        <v>-9.9727401370135416E-2</v>
      </c>
      <c r="CF530" s="1">
        <v>-0.58864386725624962</v>
      </c>
      <c r="CH530">
        <f>'Datastream-M'!BR531</f>
        <v>74.3</v>
      </c>
      <c r="CI530">
        <f>'Datastream-M'!BS531</f>
        <v>94.3</v>
      </c>
      <c r="CJ530">
        <f>'Datastream-M'!BT531</f>
        <v>-37.6</v>
      </c>
      <c r="CK530">
        <f>'Datastream-M'!BU531</f>
        <v>-36.1</v>
      </c>
      <c r="CL530">
        <f>'Datastream-M'!BV531</f>
        <v>96</v>
      </c>
      <c r="CN530">
        <f>'Datastream-M'!BX531</f>
        <v>-23.2</v>
      </c>
      <c r="CO530">
        <f>'Datastream-M'!BY531</f>
        <v>-7.6</v>
      </c>
      <c r="CP530" s="40">
        <f>'Datastream-M'!BZ531</f>
        <v>11.4</v>
      </c>
      <c r="CQ530">
        <f>'Datastream-M'!CA531</f>
        <v>4.0999999999999996</v>
      </c>
      <c r="CR530">
        <f>'Datastream-M'!CB531</f>
        <v>-5.8</v>
      </c>
      <c r="CS530">
        <f>'Datastream-M'!CC531</f>
        <v>-14.5</v>
      </c>
      <c r="CT530">
        <f>'Datastream-M'!CD531</f>
        <v>-41.7</v>
      </c>
      <c r="CU530">
        <f>'Datastream-M'!CE531</f>
        <v>39176</v>
      </c>
      <c r="CV530">
        <f>'Datastream-M'!CF531</f>
        <v>2403405</v>
      </c>
      <c r="CX530">
        <f>'Datastream-M'!CG531</f>
        <v>75.400000000000006</v>
      </c>
      <c r="CY530">
        <f>'Datastream-M'!CH531</f>
        <v>57.9</v>
      </c>
      <c r="CZ530">
        <f>'Datastream-M'!CI531</f>
        <v>76.3</v>
      </c>
      <c r="DA530">
        <f>'Datastream-M'!CJ531</f>
        <v>83.8</v>
      </c>
      <c r="DB530">
        <f>'Datastream-M'!CK531</f>
        <v>-40.5</v>
      </c>
      <c r="DC530">
        <f>'Datastream-M'!CL531</f>
        <v>-47.9</v>
      </c>
      <c r="DD530">
        <f>'Datastream-M'!CM531</f>
        <v>-37.6</v>
      </c>
      <c r="DE530">
        <f>'Datastream-M'!CN531</f>
        <v>63.7</v>
      </c>
      <c r="DF530">
        <f>'Datastream-M'!CO531</f>
        <v>64.099999999999994</v>
      </c>
      <c r="DG530">
        <f>'Datastream-M'!CP531</f>
        <v>87.7</v>
      </c>
      <c r="DH530">
        <f>'Datastream-M'!CQ531</f>
        <v>59.477985382</v>
      </c>
      <c r="DI530">
        <f>'Datastream-M'!CR531</f>
        <v>22.33</v>
      </c>
      <c r="DJ530">
        <f>'Datastream-M'!CV531</f>
        <v>7.01</v>
      </c>
      <c r="DK530">
        <f>'Datastream-M'!CW531</f>
        <v>5.07</v>
      </c>
      <c r="DL530">
        <f>'Datastream-M'!CX531</f>
        <v>95.7</v>
      </c>
      <c r="DM530">
        <f>'Datastream-M'!CY531</f>
        <v>72.2</v>
      </c>
      <c r="DO530">
        <f>'Datastream-M'!DA531</f>
        <v>-18.7</v>
      </c>
      <c r="DP530">
        <f>'Datastream-M'!DB531</f>
        <v>110.8</v>
      </c>
      <c r="DS530">
        <f>'Datastream-M'!DG531</f>
        <v>86.1</v>
      </c>
      <c r="DT530">
        <f>'Datastream-M'!DH531</f>
        <v>66.7</v>
      </c>
      <c r="DU530">
        <f>'Datastream-M'!DI531</f>
        <v>66.900000000000006</v>
      </c>
      <c r="DV530">
        <f>'Datastream-M'!DJ531</f>
        <v>72.163361795</v>
      </c>
      <c r="DW530" s="19">
        <f>'[8]weltindexip-usd'!B410</f>
        <v>2.3073530124513431</v>
      </c>
      <c r="DX530">
        <f>'Datastream-M'!DK531</f>
        <v>78.5</v>
      </c>
      <c r="DY530">
        <v>0</v>
      </c>
      <c r="DZ530">
        <f>'Datastream-M'!DL531</f>
        <v>84.8</v>
      </c>
      <c r="EA530">
        <f>'Datastream-M'!DM531</f>
        <v>83.6</v>
      </c>
      <c r="EB530">
        <f>'Datastream-M'!DN531</f>
        <v>15.555066999999999</v>
      </c>
      <c r="EF530" s="1">
        <f>'Datastream-M'!DQ531</f>
        <v>81.3</v>
      </c>
    </row>
    <row r="531" spans="1:136">
      <c r="A531" s="3">
        <v>38032</v>
      </c>
      <c r="B531" t="str">
        <f>'Datastream-M'!B532</f>
        <v>#NA</v>
      </c>
      <c r="C531">
        <f>'Datastream-M'!C532</f>
        <v>92.6</v>
      </c>
      <c r="D531">
        <f>'Datastream-M'!D532</f>
        <v>84.6</v>
      </c>
      <c r="E531">
        <f>'Datastream-M'!E532</f>
        <v>101.4</v>
      </c>
      <c r="F531">
        <f>'Datastream-M'!F532</f>
        <v>78.900000000000006</v>
      </c>
      <c r="G531">
        <f>'Datastream-M'!G532</f>
        <v>1.264645</v>
      </c>
      <c r="H531">
        <f>'Datastream-M'!H532</f>
        <v>645.29999999999995</v>
      </c>
      <c r="I531">
        <f>'Datastream-M'!I532</f>
        <v>1390.8</v>
      </c>
      <c r="J531">
        <f>'Datastream-M'!J532</f>
        <v>2.0710000000000002</v>
      </c>
      <c r="K531">
        <f>'Datastream-M'!K532</f>
        <v>4.0999999999999996</v>
      </c>
      <c r="L531">
        <f>'Datastream-M'!L532</f>
        <v>4018.2</v>
      </c>
      <c r="M531">
        <f>'Datastream-M'!M532</f>
        <v>224092</v>
      </c>
      <c r="N531">
        <f>'Datastream-M'!N532</f>
        <v>81.8</v>
      </c>
      <c r="O531">
        <f>'Datastream-M'!O532</f>
        <v>3082</v>
      </c>
      <c r="P531">
        <f>'Datastream-M'!P532</f>
        <v>10.3</v>
      </c>
      <c r="Q531">
        <f>'Datastream-M'!Q532</f>
        <v>24.6</v>
      </c>
      <c r="R531">
        <f>'Datastream-M'!R532</f>
        <v>7.9</v>
      </c>
      <c r="S531" s="1">
        <f>'[2]Deutschland Monatsdaten'!C531</f>
        <v>0.50193636059989244</v>
      </c>
      <c r="T531" s="1">
        <v>3.656199314759653</v>
      </c>
      <c r="U531">
        <f>'Datastream-M'!BL532</f>
        <v>58.69</v>
      </c>
      <c r="V531" s="39">
        <f t="shared" si="30"/>
        <v>66.092342342342349</v>
      </c>
      <c r="W531">
        <f>'Datastream-M'!BM532</f>
        <v>46.44</v>
      </c>
      <c r="X531" s="39">
        <f t="shared" si="31"/>
        <v>52.953249714937279</v>
      </c>
      <c r="Y531">
        <f>'Datastream-M'!W532</f>
        <v>-26.8</v>
      </c>
      <c r="Z531">
        <f>'Datastream-M'!X532</f>
        <v>70.3</v>
      </c>
      <c r="AA531" s="42">
        <f>'Datastream-M'!Y532</f>
        <v>11.9</v>
      </c>
      <c r="AB531">
        <f>'Datastream-M'!Z532</f>
        <v>98.6</v>
      </c>
      <c r="AC531">
        <f>'Datastream-M'!AA532</f>
        <v>99</v>
      </c>
      <c r="AD531">
        <f>'Datastream-M'!AB532</f>
        <v>99.1</v>
      </c>
      <c r="AE531">
        <f>'Datastream-M'!AC532</f>
        <v>1.264645</v>
      </c>
      <c r="AF531">
        <f t="shared" si="32"/>
        <v>88.799999999999983</v>
      </c>
      <c r="AG531">
        <f t="shared" si="33"/>
        <v>87.700000000000017</v>
      </c>
      <c r="AH531">
        <f>'Datastream-M'!AD532</f>
        <v>83.8</v>
      </c>
      <c r="AI531">
        <f>'Datastream-M'!AE532</f>
        <v>-25.8</v>
      </c>
      <c r="AJ531">
        <f>'Datastream-M'!AF532</f>
        <v>101.37142900000001</v>
      </c>
      <c r="AK531">
        <f>'Datastream-M'!AG532</f>
        <v>30.79</v>
      </c>
      <c r="AL531">
        <f>'Datastream-M'!AH532</f>
        <v>84.2</v>
      </c>
      <c r="AM531">
        <f>'Datastream-M'!AI532</f>
        <v>70.3</v>
      </c>
      <c r="AN531">
        <f>'Datastream-M'!AJ532</f>
        <v>31.6</v>
      </c>
      <c r="AO531">
        <f>'Datastream-M'!AK532</f>
        <v>9.1</v>
      </c>
      <c r="AP531">
        <f>'Datastream-M'!AL532</f>
        <v>-0.6</v>
      </c>
      <c r="AQ531" s="2">
        <f>'Datastream-M'!AM532</f>
        <v>87.1738</v>
      </c>
      <c r="AR531" s="2">
        <f>'Datastream-M'!AN532</f>
        <v>100.6135</v>
      </c>
      <c r="AS531">
        <f>'Datastream-M'!AO532</f>
        <v>15.4</v>
      </c>
      <c r="AT531">
        <f>'Datastream-M'!AP532</f>
        <v>50.3</v>
      </c>
      <c r="AU531">
        <f>'Datastream-M'!AQ532</f>
        <v>82.7</v>
      </c>
      <c r="AV531" s="19">
        <f>'[5]Deutschland Monatsdaten'!K531</f>
        <v>12.050942660076686</v>
      </c>
      <c r="AW531" s="1">
        <f>'[5]Deutschland Monatsdaten'!J531</f>
        <v>6.815048179162464E-2</v>
      </c>
      <c r="AX531">
        <f>'Datastream-M'!AR532</f>
        <v>69.900000000000006</v>
      </c>
      <c r="AY531">
        <f>'Datastream-M'!AS532</f>
        <v>-15.7</v>
      </c>
      <c r="AZ531">
        <f>'Datastream-M'!AT532</f>
        <v>95.6</v>
      </c>
      <c r="BA531">
        <v>2731117</v>
      </c>
      <c r="BB531">
        <v>10262405</v>
      </c>
      <c r="BC531">
        <v>9559833.0999999996</v>
      </c>
      <c r="BD531">
        <v>561110</v>
      </c>
      <c r="BE531">
        <f>'Datastream-M'!AU532</f>
        <v>102.43</v>
      </c>
      <c r="BF531">
        <f>'Datastream-M'!AV532</f>
        <v>87.6</v>
      </c>
      <c r="BG531">
        <f>'Datastream-M'!AW532</f>
        <v>95.5</v>
      </c>
      <c r="BH531" s="1">
        <f>'Datastream-M'!AX532</f>
        <v>61.5</v>
      </c>
      <c r="BI531" s="1">
        <f>'Datastream-M'!AY532</f>
        <v>63.2</v>
      </c>
      <c r="BJ531" s="1">
        <f>'Datastream-M'!AZ532</f>
        <v>72.2</v>
      </c>
      <c r="BK531">
        <f>'Datastream-M'!BA532</f>
        <v>67.400000000000006</v>
      </c>
      <c r="BL531">
        <f>'Datastream-M'!BB532</f>
        <v>75.5</v>
      </c>
      <c r="BM531" s="26">
        <f>'Datastream-M'!BC532</f>
        <v>88.8</v>
      </c>
      <c r="BN531" s="26">
        <f>'Datastream-M'!BD532</f>
        <v>98.6</v>
      </c>
      <c r="BO531">
        <f>'Datastream-M'!AV531</f>
        <v>87.7</v>
      </c>
      <c r="BP531" s="38">
        <f t="shared" si="34"/>
        <v>88.8</v>
      </c>
      <c r="BQ531" s="30">
        <f t="shared" si="35"/>
        <v>24.346753436735209</v>
      </c>
      <c r="BR531" s="40">
        <f>'Datastream-M'!BJ532</f>
        <v>112.8279</v>
      </c>
      <c r="BS531" s="32">
        <f>'Datastream-M'!BF532</f>
        <v>78.5</v>
      </c>
      <c r="BT531">
        <f>'Datastream-M'!BE532</f>
        <v>15.6</v>
      </c>
      <c r="BU531" s="40">
        <f>'Datastream-M'!CS532</f>
        <v>95.2</v>
      </c>
      <c r="BV531" s="40">
        <f>'Datastream-M'!CT532</f>
        <v>103.5</v>
      </c>
      <c r="BW531" s="40">
        <f>'Datastream-M'!CU532</f>
        <v>113.14919999999999</v>
      </c>
      <c r="BX531" s="41">
        <f>'Datastream-M'!BG532</f>
        <v>12.71</v>
      </c>
      <c r="BY531" s="41">
        <f>'Datastream-M'!BH532</f>
        <v>9.4499999999999993</v>
      </c>
      <c r="BZ531" s="40">
        <f>'Datastream-M'!BI532</f>
        <v>82.8</v>
      </c>
      <c r="CA531">
        <f>'Datastream-M'!BN532</f>
        <v>27.7</v>
      </c>
      <c r="CB531">
        <f>'Datastream-M'!BO532</f>
        <v>14.1</v>
      </c>
      <c r="CC531">
        <f>'Datastream-M'!BP532</f>
        <v>75.099999999999994</v>
      </c>
      <c r="CD531">
        <f>'Datastream-M'!BQ532</f>
        <v>86.7</v>
      </c>
      <c r="CE531" s="1">
        <v>0.31648954715947164</v>
      </c>
      <c r="CF531" s="1">
        <v>-0.36593066199268554</v>
      </c>
      <c r="CH531">
        <f>'Datastream-M'!BR532</f>
        <v>78</v>
      </c>
      <c r="CI531">
        <f>'Datastream-M'!BS532</f>
        <v>95</v>
      </c>
      <c r="CJ531">
        <f>'Datastream-M'!BT532</f>
        <v>-34.700000000000003</v>
      </c>
      <c r="CK531">
        <f>'Datastream-M'!BU532</f>
        <v>-35.5</v>
      </c>
      <c r="CL531">
        <f>'Datastream-M'!BV532</f>
        <v>96.3</v>
      </c>
      <c r="CN531">
        <f>'Datastream-M'!BX532</f>
        <v>-28.5</v>
      </c>
      <c r="CO531">
        <f>'Datastream-M'!BY532</f>
        <v>-13.3</v>
      </c>
      <c r="CP531" s="40">
        <f>'Datastream-M'!BZ532</f>
        <v>7.5</v>
      </c>
      <c r="CQ531">
        <f>'Datastream-M'!CA532</f>
        <v>4.4000000000000004</v>
      </c>
      <c r="CR531">
        <f>'Datastream-M'!CB532</f>
        <v>2</v>
      </c>
      <c r="CS531">
        <f>'Datastream-M'!CC532</f>
        <v>-0.3</v>
      </c>
      <c r="CT531">
        <f>'Datastream-M'!CD532</f>
        <v>-25.7</v>
      </c>
      <c r="CU531">
        <f>'Datastream-M'!CE532</f>
        <v>39193</v>
      </c>
      <c r="CV531">
        <f>'Datastream-M'!CF532</f>
        <v>2397153</v>
      </c>
      <c r="CX531">
        <f>'Datastream-M'!CG532</f>
        <v>81.599999999999994</v>
      </c>
      <c r="CY531">
        <f>'Datastream-M'!CH532</f>
        <v>71.8</v>
      </c>
      <c r="CZ531">
        <f>'Datastream-M'!CI532</f>
        <v>80</v>
      </c>
      <c r="DA531">
        <f>'Datastream-M'!CJ532</f>
        <v>88.1</v>
      </c>
      <c r="DB531">
        <f>'Datastream-M'!CK532</f>
        <v>-39.6</v>
      </c>
      <c r="DC531">
        <f>'Datastream-M'!CL532</f>
        <v>-47.4</v>
      </c>
      <c r="DD531">
        <f>'Datastream-M'!CM532</f>
        <v>-34.700000000000003</v>
      </c>
      <c r="DE531">
        <f>'Datastream-M'!CN532</f>
        <v>62.7</v>
      </c>
      <c r="DF531">
        <f>'Datastream-M'!CO532</f>
        <v>62.4</v>
      </c>
      <c r="DG531">
        <f>'Datastream-M'!CP532</f>
        <v>89.3</v>
      </c>
      <c r="DH531">
        <f>'Datastream-M'!CQ532</f>
        <v>83.925865173000005</v>
      </c>
      <c r="DI531">
        <f>'Datastream-M'!CR532</f>
        <v>22.93</v>
      </c>
      <c r="DJ531">
        <f>'Datastream-M'!CV532</f>
        <v>6.5</v>
      </c>
      <c r="DK531">
        <f>'Datastream-M'!CW532</f>
        <v>4.43</v>
      </c>
      <c r="DL531">
        <f>'Datastream-M'!CX532</f>
        <v>103.7</v>
      </c>
      <c r="DM531">
        <f>'Datastream-M'!CY532</f>
        <v>89.7</v>
      </c>
      <c r="DO531">
        <f>'Datastream-M'!DA532</f>
        <v>-16.8</v>
      </c>
      <c r="DP531">
        <f>'Datastream-M'!DB532</f>
        <v>110.4</v>
      </c>
      <c r="DS531">
        <f>'Datastream-M'!DG532</f>
        <v>89.4</v>
      </c>
      <c r="DT531">
        <f>'Datastream-M'!DH532</f>
        <v>65.3</v>
      </c>
      <c r="DU531">
        <f>'Datastream-M'!DI532</f>
        <v>72</v>
      </c>
      <c r="DV531">
        <f>'Datastream-M'!DJ532</f>
        <v>70.934179490999995</v>
      </c>
      <c r="DW531" s="19">
        <f>'[8]weltindexip-usd'!B411</f>
        <v>2.332116434700672</v>
      </c>
      <c r="DX531">
        <f>'Datastream-M'!DK532</f>
        <v>79.900000000000006</v>
      </c>
      <c r="DY531">
        <v>0</v>
      </c>
      <c r="DZ531">
        <f>'Datastream-M'!DL532</f>
        <v>85.3</v>
      </c>
      <c r="EA531">
        <f>'Datastream-M'!DM532</f>
        <v>85.4</v>
      </c>
      <c r="EB531">
        <f>'Datastream-M'!DN532</f>
        <v>15.591619</v>
      </c>
      <c r="EF531" s="1">
        <f>'Datastream-M'!DQ532</f>
        <v>81.7</v>
      </c>
    </row>
    <row r="532" spans="1:136">
      <c r="A532" s="3">
        <v>38061</v>
      </c>
      <c r="B532" t="str">
        <f>'Datastream-M'!B533</f>
        <v>#NA</v>
      </c>
      <c r="C532">
        <f>'Datastream-M'!C533</f>
        <v>91.8</v>
      </c>
      <c r="D532">
        <f>'Datastream-M'!D533</f>
        <v>84.3</v>
      </c>
      <c r="E532">
        <f>'Datastream-M'!E533</f>
        <v>100</v>
      </c>
      <c r="F532">
        <f>'Datastream-M'!F533</f>
        <v>80.099999999999994</v>
      </c>
      <c r="G532">
        <f>'Datastream-M'!G533</f>
        <v>1.2261649999999999</v>
      </c>
      <c r="H532">
        <f>'Datastream-M'!H533</f>
        <v>646.79999999999995</v>
      </c>
      <c r="I532">
        <f>'Datastream-M'!I533</f>
        <v>1396.4</v>
      </c>
      <c r="J532">
        <f>'Datastream-M'!J533</f>
        <v>2.0289999999999999</v>
      </c>
      <c r="K532">
        <f>'Datastream-M'!K533</f>
        <v>3.9</v>
      </c>
      <c r="L532">
        <f>'Datastream-M'!L533</f>
        <v>3856.7</v>
      </c>
      <c r="M532">
        <f>'Datastream-M'!M533</f>
        <v>332963</v>
      </c>
      <c r="N532">
        <f>'Datastream-M'!N533</f>
        <v>81.400000000000006</v>
      </c>
      <c r="O532">
        <f>'Datastream-M'!O533</f>
        <v>3755</v>
      </c>
      <c r="P532">
        <f>'Datastream-M'!P533</f>
        <v>10.4</v>
      </c>
      <c r="Q532">
        <f>'Datastream-M'!Q533</f>
        <v>21.9</v>
      </c>
      <c r="R532">
        <f>'Datastream-M'!R533</f>
        <v>8.1999999999999993</v>
      </c>
      <c r="S532" s="1">
        <f>'[2]Deutschland Monatsdaten'!C532</f>
        <v>0.50649829861275297</v>
      </c>
      <c r="T532" s="1">
        <v>3.6698010878140965</v>
      </c>
      <c r="U532">
        <f>'Datastream-M'!BL533</f>
        <v>58.78</v>
      </c>
      <c r="V532" s="39">
        <f t="shared" si="30"/>
        <v>66.193693693693703</v>
      </c>
      <c r="W532">
        <f>'Datastream-M'!BM533</f>
        <v>45.26</v>
      </c>
      <c r="X532" s="39">
        <f t="shared" si="31"/>
        <v>51.666666666666671</v>
      </c>
      <c r="Y532">
        <f>'Datastream-M'!W533</f>
        <v>-24.4</v>
      </c>
      <c r="Z532">
        <f>'Datastream-M'!X533</f>
        <v>72</v>
      </c>
      <c r="AA532" s="42">
        <f>'Datastream-M'!Y533</f>
        <v>13.9</v>
      </c>
      <c r="AB532">
        <f>'Datastream-M'!Z533</f>
        <v>98.3</v>
      </c>
      <c r="AC532">
        <f>'Datastream-M'!AA533</f>
        <v>98.3</v>
      </c>
      <c r="AD532">
        <f>'Datastream-M'!AB533</f>
        <v>98.2</v>
      </c>
      <c r="AE532">
        <f>'Datastream-M'!AC533</f>
        <v>1.2261649999999999</v>
      </c>
      <c r="AF532">
        <f t="shared" si="32"/>
        <v>88.799999999999983</v>
      </c>
      <c r="AG532">
        <f t="shared" si="33"/>
        <v>87.6</v>
      </c>
      <c r="AH532">
        <f>'Datastream-M'!AD533</f>
        <v>83.8</v>
      </c>
      <c r="AI532">
        <f>'Datastream-M'!AE533</f>
        <v>-25.1</v>
      </c>
      <c r="AJ532">
        <f>'Datastream-M'!AF533</f>
        <v>100.677966</v>
      </c>
      <c r="AK532">
        <f>'Datastream-M'!AG533</f>
        <v>33.42</v>
      </c>
      <c r="AL532">
        <f>'Datastream-M'!AH533</f>
        <v>84.4</v>
      </c>
      <c r="AM532">
        <f>'Datastream-M'!AI533</f>
        <v>72</v>
      </c>
      <c r="AN532">
        <f>'Datastream-M'!AJ533</f>
        <v>26.9</v>
      </c>
      <c r="AO532">
        <f>'Datastream-M'!AK533</f>
        <v>9.1</v>
      </c>
      <c r="AP532">
        <f>'Datastream-M'!AL533</f>
        <v>-0.8</v>
      </c>
      <c r="AQ532" s="2">
        <f>'Datastream-M'!AM533</f>
        <v>87.259200000000007</v>
      </c>
      <c r="AR532" s="2">
        <f>'Datastream-M'!AN533</f>
        <v>100.6271</v>
      </c>
      <c r="AS532">
        <f>'Datastream-M'!AO533</f>
        <v>16.5</v>
      </c>
      <c r="AT532">
        <f>'Datastream-M'!AP533</f>
        <v>53</v>
      </c>
      <c r="AU532">
        <f>'Datastream-M'!AQ533</f>
        <v>81.3</v>
      </c>
      <c r="AV532" s="19">
        <f>'[5]Deutschland Monatsdaten'!K532</f>
        <v>12.077374629642925</v>
      </c>
      <c r="AW532" s="1">
        <f>'[5]Deutschland Monatsdaten'!J532</f>
        <v>0.14774055376037495</v>
      </c>
      <c r="AX532">
        <f>'Datastream-M'!AR533</f>
        <v>57.6</v>
      </c>
      <c r="AY532">
        <f>'Datastream-M'!AS533</f>
        <v>-17.2</v>
      </c>
      <c r="AZ532">
        <f>'Datastream-M'!AT533</f>
        <v>93.2</v>
      </c>
      <c r="BA532">
        <v>2989649.1</v>
      </c>
      <c r="BB532">
        <v>6725698.0999999996</v>
      </c>
      <c r="BC532">
        <v>8892308.8000000007</v>
      </c>
      <c r="BD532">
        <v>1031266</v>
      </c>
      <c r="BE532">
        <f>'Datastream-M'!AU533</f>
        <v>101.13</v>
      </c>
      <c r="BF532">
        <f>'Datastream-M'!AV533</f>
        <v>88.4</v>
      </c>
      <c r="BG532">
        <f>'Datastream-M'!AW533</f>
        <v>97.1</v>
      </c>
      <c r="BH532" s="1">
        <f>'Datastream-M'!AX533</f>
        <v>66.099999999999994</v>
      </c>
      <c r="BI532" s="1">
        <f>'Datastream-M'!AY533</f>
        <v>67.400000000000006</v>
      </c>
      <c r="BJ532" s="1">
        <f>'Datastream-M'!AZ533</f>
        <v>74.599999999999994</v>
      </c>
      <c r="BK532">
        <f>'Datastream-M'!BA533</f>
        <v>72.3</v>
      </c>
      <c r="BL532">
        <f>'Datastream-M'!BB533</f>
        <v>76.3</v>
      </c>
      <c r="BM532" s="26">
        <f>'Datastream-M'!BC533</f>
        <v>89.1</v>
      </c>
      <c r="BN532" s="26">
        <f>'Datastream-M'!BD533</f>
        <v>99.2</v>
      </c>
      <c r="BO532">
        <f>'Datastream-M'!AV532</f>
        <v>87.6</v>
      </c>
      <c r="BP532" s="38">
        <f t="shared" si="34"/>
        <v>88.8</v>
      </c>
      <c r="BQ532" s="30">
        <f t="shared" si="35"/>
        <v>27.255711914791242</v>
      </c>
      <c r="BR532" s="40">
        <f>'Datastream-M'!BJ533</f>
        <v>110.5676</v>
      </c>
      <c r="BS532" s="32">
        <f>'Datastream-M'!BF533</f>
        <v>79.2</v>
      </c>
      <c r="BT532">
        <f>'Datastream-M'!BE533</f>
        <v>21.5</v>
      </c>
      <c r="BU532" s="40">
        <f>'Datastream-M'!CS533</f>
        <v>95.4</v>
      </c>
      <c r="BV532" s="40">
        <f>'Datastream-M'!CT533</f>
        <v>102.3</v>
      </c>
      <c r="BW532" s="40">
        <f>'Datastream-M'!CU533</f>
        <v>110.86190000000001</v>
      </c>
      <c r="BX532" s="41">
        <f>'Datastream-M'!BG533</f>
        <v>11.81</v>
      </c>
      <c r="BY532" s="41">
        <f>'Datastream-M'!BH533</f>
        <v>10.42</v>
      </c>
      <c r="BZ532" s="40">
        <f>'Datastream-M'!BI533</f>
        <v>82.6</v>
      </c>
      <c r="CA532">
        <f>'Datastream-M'!BN533</f>
        <v>27.6</v>
      </c>
      <c r="CB532">
        <f>'Datastream-M'!BO533</f>
        <v>13.9</v>
      </c>
      <c r="CC532">
        <f>'Datastream-M'!BP533</f>
        <v>75.5</v>
      </c>
      <c r="CD532">
        <f>'Datastream-M'!BQ533</f>
        <v>87.4</v>
      </c>
      <c r="CE532" s="1">
        <v>4.5707863508004043E-2</v>
      </c>
      <c r="CF532" s="1">
        <v>-0.60875036653910508</v>
      </c>
      <c r="CH532">
        <f>'Datastream-M'!BR533</f>
        <v>76.8</v>
      </c>
      <c r="CI532">
        <f>'Datastream-M'!BS533</f>
        <v>95.4</v>
      </c>
      <c r="CJ532">
        <f>'Datastream-M'!BT533</f>
        <v>-36.6</v>
      </c>
      <c r="CK532">
        <f>'Datastream-M'!BU533</f>
        <v>-48.4</v>
      </c>
      <c r="CL532">
        <f>'Datastream-M'!BV533</f>
        <v>96.1</v>
      </c>
      <c r="CN532">
        <f>'Datastream-M'!BX533</f>
        <v>-32.1</v>
      </c>
      <c r="CO532">
        <f>'Datastream-M'!BY533</f>
        <v>-13.3</v>
      </c>
      <c r="CP532" s="40">
        <f>'Datastream-M'!BZ533</f>
        <v>5.3</v>
      </c>
      <c r="CQ532">
        <f>'Datastream-M'!CA533</f>
        <v>4.8</v>
      </c>
      <c r="CR532">
        <f>'Datastream-M'!CB533</f>
        <v>-12</v>
      </c>
      <c r="CS532">
        <f>'Datastream-M'!CC533</f>
        <v>-7.5</v>
      </c>
      <c r="CT532">
        <f>'Datastream-M'!CD533</f>
        <v>-25</v>
      </c>
      <c r="CU532">
        <f>'Datastream-M'!CE533</f>
        <v>39236</v>
      </c>
      <c r="CV532">
        <f>'Datastream-M'!CF533</f>
        <v>2405299</v>
      </c>
      <c r="CX532">
        <f>'Datastream-M'!CG533</f>
        <v>74</v>
      </c>
      <c r="CY532">
        <f>'Datastream-M'!CH533</f>
        <v>64</v>
      </c>
      <c r="CZ532">
        <f>'Datastream-M'!CI533</f>
        <v>89.1</v>
      </c>
      <c r="DA532">
        <f>'Datastream-M'!CJ533</f>
        <v>66.2</v>
      </c>
      <c r="DB532">
        <f>'Datastream-M'!CK533</f>
        <v>-44.4</v>
      </c>
      <c r="DC532">
        <f>'Datastream-M'!CL533</f>
        <v>-49.2</v>
      </c>
      <c r="DD532">
        <f>'Datastream-M'!CM533</f>
        <v>-36.6</v>
      </c>
      <c r="DE532">
        <f>'Datastream-M'!CN533</f>
        <v>61.1</v>
      </c>
      <c r="DF532">
        <f>'Datastream-M'!CO533</f>
        <v>60.2</v>
      </c>
      <c r="DG532">
        <f>'Datastream-M'!CP533</f>
        <v>88.3</v>
      </c>
      <c r="DH532">
        <f>'Datastream-M'!CQ533</f>
        <v>117.338806152</v>
      </c>
      <c r="DI532">
        <f>'Datastream-M'!CR533</f>
        <v>20.21</v>
      </c>
      <c r="DJ532">
        <f>'Datastream-M'!CV533</f>
        <v>6.05</v>
      </c>
      <c r="DK532">
        <f>'Datastream-M'!CW533</f>
        <v>4.07</v>
      </c>
      <c r="DL532">
        <f>'Datastream-M'!CX533</f>
        <v>94.1</v>
      </c>
      <c r="DM532">
        <f>'Datastream-M'!CY533</f>
        <v>79.900000000000006</v>
      </c>
      <c r="DO532">
        <f>'Datastream-M'!DA533</f>
        <v>-22.9</v>
      </c>
      <c r="DP532">
        <f>'Datastream-M'!DB533</f>
        <v>109</v>
      </c>
      <c r="DS532">
        <f>'Datastream-M'!DG533</f>
        <v>88.4</v>
      </c>
      <c r="DT532">
        <f>'Datastream-M'!DH533</f>
        <v>68.900000000000006</v>
      </c>
      <c r="DU532">
        <f>'Datastream-M'!DI533</f>
        <v>69.599999999999994</v>
      </c>
      <c r="DV532">
        <f>'Datastream-M'!DJ533</f>
        <v>78.067617089999999</v>
      </c>
      <c r="DW532" s="19">
        <f>'[8]weltindexip-usd'!B412</f>
        <v>2.3250563918319722</v>
      </c>
      <c r="DX532">
        <f>'Datastream-M'!DK533</f>
        <v>80.599999999999994</v>
      </c>
      <c r="DY532">
        <v>0</v>
      </c>
      <c r="DZ532">
        <f>'Datastream-M'!DL533</f>
        <v>85.2</v>
      </c>
      <c r="EA532">
        <f>'Datastream-M'!DM533</f>
        <v>84.6</v>
      </c>
      <c r="EB532">
        <f>'Datastream-M'!DN533</f>
        <v>16.286936000000001</v>
      </c>
      <c r="EF532" s="1">
        <f>'Datastream-M'!DQ533</f>
        <v>81.2</v>
      </c>
    </row>
    <row r="533" spans="1:136">
      <c r="A533" s="3">
        <v>38092</v>
      </c>
      <c r="B533" t="str">
        <f>'Datastream-M'!B534</f>
        <v>#NA</v>
      </c>
      <c r="C533">
        <f>'Datastream-M'!C534</f>
        <v>92.5</v>
      </c>
      <c r="D533">
        <f>'Datastream-M'!D534</f>
        <v>86</v>
      </c>
      <c r="E533">
        <f>'Datastream-M'!E534</f>
        <v>99.4</v>
      </c>
      <c r="F533">
        <f>'Datastream-M'!F534</f>
        <v>81.099999999999994</v>
      </c>
      <c r="G533">
        <f>'Datastream-M'!G534</f>
        <v>1.1985399999999999</v>
      </c>
      <c r="H533">
        <f>'Datastream-M'!H534</f>
        <v>652.70000000000005</v>
      </c>
      <c r="I533">
        <f>'Datastream-M'!I534</f>
        <v>1396.5</v>
      </c>
      <c r="J533">
        <f>'Datastream-M'!J534</f>
        <v>2.0489999999999999</v>
      </c>
      <c r="K533">
        <f>'Datastream-M'!K534</f>
        <v>4.0999999999999996</v>
      </c>
      <c r="L533">
        <f>'Datastream-M'!L534</f>
        <v>3985.2</v>
      </c>
      <c r="M533">
        <f>'Datastream-M'!M534</f>
        <v>297126</v>
      </c>
      <c r="N533">
        <f>'Datastream-M'!N534</f>
        <v>82.4</v>
      </c>
      <c r="O533">
        <f>'Datastream-M'!O534</f>
        <v>3496</v>
      </c>
      <c r="P533">
        <f>'Datastream-M'!P534</f>
        <v>10.4</v>
      </c>
      <c r="Q533">
        <f>'Datastream-M'!Q534</f>
        <v>18.899999999999999</v>
      </c>
      <c r="R533">
        <f>'Datastream-M'!R534</f>
        <v>8.3000000000000007</v>
      </c>
      <c r="S533" s="1">
        <f>'[2]Deutschland Monatsdaten'!C533</f>
        <v>0.60558053418209123</v>
      </c>
      <c r="T533" s="1">
        <v>3.6875056981317562</v>
      </c>
      <c r="U533">
        <f>'Datastream-M'!BL534</f>
        <v>61.12</v>
      </c>
      <c r="V533" s="39">
        <f t="shared" si="30"/>
        <v>68.597081930415257</v>
      </c>
      <c r="W533">
        <f>'Datastream-M'!BM534</f>
        <v>46.56</v>
      </c>
      <c r="X533" s="39">
        <f t="shared" si="31"/>
        <v>52.669683257918557</v>
      </c>
      <c r="Y533">
        <f>'Datastream-M'!W534</f>
        <v>-18.8</v>
      </c>
      <c r="Z533">
        <f>'Datastream-M'!X534</f>
        <v>74</v>
      </c>
      <c r="AA533" s="42">
        <f>'Datastream-M'!Y534</f>
        <v>14.7</v>
      </c>
      <c r="AB533">
        <f>'Datastream-M'!Z534</f>
        <v>97.8</v>
      </c>
      <c r="AC533">
        <f>'Datastream-M'!AA534</f>
        <v>97.6</v>
      </c>
      <c r="AD533">
        <f>'Datastream-M'!AB534</f>
        <v>97.3</v>
      </c>
      <c r="AE533">
        <f>'Datastream-M'!AC534</f>
        <v>1.1985399999999999</v>
      </c>
      <c r="AF533">
        <f t="shared" si="32"/>
        <v>89.1</v>
      </c>
      <c r="AG533">
        <f t="shared" si="33"/>
        <v>88.4</v>
      </c>
      <c r="AH533">
        <f>'Datastream-M'!AD534</f>
        <v>84.6</v>
      </c>
      <c r="AI533">
        <f>'Datastream-M'!AE534</f>
        <v>-19.7</v>
      </c>
      <c r="AJ533">
        <f>'Datastream-M'!AF534</f>
        <v>100.449438</v>
      </c>
      <c r="AK533">
        <f>'Datastream-M'!AG534</f>
        <v>33.36</v>
      </c>
      <c r="AL533">
        <f>'Datastream-M'!AH534</f>
        <v>84.7</v>
      </c>
      <c r="AM533">
        <f>'Datastream-M'!AI534</f>
        <v>74</v>
      </c>
      <c r="AN533">
        <f>'Datastream-M'!AJ534</f>
        <v>25.4</v>
      </c>
      <c r="AO533">
        <f>'Datastream-M'!AK534</f>
        <v>9.4</v>
      </c>
      <c r="AP533">
        <f>'Datastream-M'!AL534</f>
        <v>3.1</v>
      </c>
      <c r="AQ533" s="2">
        <f>'Datastream-M'!AM534</f>
        <v>87.334299999999999</v>
      </c>
      <c r="AR533" s="2">
        <f>'Datastream-M'!AN534</f>
        <v>100.627</v>
      </c>
      <c r="AS533">
        <f>'Datastream-M'!AO534</f>
        <v>15.7</v>
      </c>
      <c r="AT533">
        <f>'Datastream-M'!AP534</f>
        <v>80.3</v>
      </c>
      <c r="AU533">
        <f>'Datastream-M'!AQ534</f>
        <v>80.099999999999994</v>
      </c>
      <c r="AV533" s="19">
        <f>'[5]Deutschland Monatsdaten'!K533</f>
        <v>12.10207626514531</v>
      </c>
      <c r="AW533" s="1">
        <f>'[5]Deutschland Monatsdaten'!J533</f>
        <v>0.23299739824565494</v>
      </c>
      <c r="AX533">
        <f>'Datastream-M'!AR534</f>
        <v>49.7</v>
      </c>
      <c r="AY533">
        <f>'Datastream-M'!AS534</f>
        <v>-17.600000000000001</v>
      </c>
      <c r="AZ533">
        <f>'Datastream-M'!AT534</f>
        <v>93.5</v>
      </c>
      <c r="BA533">
        <v>3186991</v>
      </c>
      <c r="BB533">
        <v>7588310.5</v>
      </c>
      <c r="BC533">
        <v>9699781</v>
      </c>
      <c r="BD533">
        <v>683452</v>
      </c>
      <c r="BE533">
        <f>'Datastream-M'!AU534</f>
        <v>100.05</v>
      </c>
      <c r="BF533">
        <f>'Datastream-M'!AV534</f>
        <v>88.7</v>
      </c>
      <c r="BG533">
        <f>'Datastream-M'!AW534</f>
        <v>96.7</v>
      </c>
      <c r="BH533" s="1">
        <f>'Datastream-M'!AX534</f>
        <v>66.900000000000006</v>
      </c>
      <c r="BI533" s="1">
        <f>'Datastream-M'!AY534</f>
        <v>68.2</v>
      </c>
      <c r="BJ533" s="1">
        <f>'Datastream-M'!AZ534</f>
        <v>74.8</v>
      </c>
      <c r="BK533">
        <f>'Datastream-M'!BA534</f>
        <v>72.8</v>
      </c>
      <c r="BL533">
        <f>'Datastream-M'!BB534</f>
        <v>76.2</v>
      </c>
      <c r="BM533" s="26">
        <f>'Datastream-M'!BC534</f>
        <v>89.2</v>
      </c>
      <c r="BN533" s="26">
        <f>'Datastream-M'!BD534</f>
        <v>99.9</v>
      </c>
      <c r="BO533">
        <f>'Datastream-M'!AV533</f>
        <v>88.4</v>
      </c>
      <c r="BP533" s="38">
        <f t="shared" si="34"/>
        <v>89.1</v>
      </c>
      <c r="BQ533" s="30">
        <f t="shared" si="35"/>
        <v>27.833864535184475</v>
      </c>
      <c r="BR533" s="40">
        <f>'Datastream-M'!BJ534</f>
        <v>108.7503</v>
      </c>
      <c r="BS533" s="32">
        <f>'Datastream-M'!BF534</f>
        <v>79.900000000000006</v>
      </c>
      <c r="BT533">
        <f>'Datastream-M'!BE534</f>
        <v>20.399999999999999</v>
      </c>
      <c r="BU533" s="40">
        <f>'Datastream-M'!CS534</f>
        <v>95.6</v>
      </c>
      <c r="BV533" s="40">
        <f>'Datastream-M'!CT534</f>
        <v>100.8</v>
      </c>
      <c r="BW533" s="40">
        <f>'Datastream-M'!CU534</f>
        <v>109.04810000000001</v>
      </c>
      <c r="BX533" s="41">
        <f>'Datastream-M'!BG534</f>
        <v>12.76</v>
      </c>
      <c r="BY533" s="41">
        <f>'Datastream-M'!BH534</f>
        <v>9.92</v>
      </c>
      <c r="BZ533" s="40">
        <f>'Datastream-M'!BI534</f>
        <v>79.8</v>
      </c>
      <c r="CA533">
        <f>'Datastream-M'!BN534</f>
        <v>26.8</v>
      </c>
      <c r="CB533">
        <f>'Datastream-M'!BO534</f>
        <v>15.3</v>
      </c>
      <c r="CC533">
        <f>'Datastream-M'!BP534</f>
        <v>76.400000000000006</v>
      </c>
      <c r="CD533">
        <f>'Datastream-M'!BQ534</f>
        <v>88.2</v>
      </c>
      <c r="CE533" s="1">
        <v>0.18647363876973139</v>
      </c>
      <c r="CF533" s="1">
        <v>-0.84425206456577118</v>
      </c>
      <c r="CH533">
        <f>'Datastream-M'!BR534</f>
        <v>78.400000000000006</v>
      </c>
      <c r="CI533">
        <f>'Datastream-M'!BS534</f>
        <v>96.2</v>
      </c>
      <c r="CJ533">
        <f>'Datastream-M'!BT534</f>
        <v>-39.4</v>
      </c>
      <c r="CK533">
        <f>'Datastream-M'!BU534</f>
        <v>-38.700000000000003</v>
      </c>
      <c r="CL533">
        <f>'Datastream-M'!BV534</f>
        <v>97.2</v>
      </c>
      <c r="CN533">
        <f>'Datastream-M'!BX534</f>
        <v>-27.3</v>
      </c>
      <c r="CO533">
        <f>'Datastream-M'!BY534</f>
        <v>-7.5</v>
      </c>
      <c r="CP533" s="40">
        <f>'Datastream-M'!BZ534</f>
        <v>6.7</v>
      </c>
      <c r="CQ533">
        <f>'Datastream-M'!CA534</f>
        <v>4.7</v>
      </c>
      <c r="CR533">
        <f>'Datastream-M'!CB534</f>
        <v>-8.1999999999999993</v>
      </c>
      <c r="CS533">
        <f>'Datastream-M'!CC534</f>
        <v>0.3</v>
      </c>
      <c r="CT533">
        <f>'Datastream-M'!CD534</f>
        <v>-26.9</v>
      </c>
      <c r="CU533">
        <f>'Datastream-M'!CE534</f>
        <v>39303</v>
      </c>
      <c r="CV533">
        <f>'Datastream-M'!CF534</f>
        <v>2420084</v>
      </c>
      <c r="CX533">
        <f>'Datastream-M'!CG534</f>
        <v>74</v>
      </c>
      <c r="CY533">
        <f>'Datastream-M'!CH534</f>
        <v>61.4</v>
      </c>
      <c r="CZ533">
        <f>'Datastream-M'!CI534</f>
        <v>86.6</v>
      </c>
      <c r="DA533">
        <f>'Datastream-M'!CJ534</f>
        <v>69.8</v>
      </c>
      <c r="DB533">
        <f>'Datastream-M'!CK534</f>
        <v>-40.9</v>
      </c>
      <c r="DC533">
        <f>'Datastream-M'!CL534</f>
        <v>-49.7</v>
      </c>
      <c r="DD533">
        <f>'Datastream-M'!CM534</f>
        <v>-39.4</v>
      </c>
      <c r="DE533">
        <f>'Datastream-M'!CN534</f>
        <v>63</v>
      </c>
      <c r="DF533">
        <f>'Datastream-M'!CO534</f>
        <v>64.5</v>
      </c>
      <c r="DG533">
        <f>'Datastream-M'!CP534</f>
        <v>89.8</v>
      </c>
      <c r="DH533">
        <f>'Datastream-M'!CQ534</f>
        <v>104.879600525</v>
      </c>
      <c r="DI533">
        <f>'Datastream-M'!CR534</f>
        <v>23.2</v>
      </c>
      <c r="DJ533">
        <f>'Datastream-M'!CV534</f>
        <v>5.31</v>
      </c>
      <c r="DK533">
        <f>'Datastream-M'!CW534</f>
        <v>3.41</v>
      </c>
      <c r="DL533">
        <f>'Datastream-M'!CX534</f>
        <v>94.1</v>
      </c>
      <c r="DM533">
        <f>'Datastream-M'!CY534</f>
        <v>76.599999999999994</v>
      </c>
      <c r="DO533">
        <f>'Datastream-M'!DA534</f>
        <v>-26.5</v>
      </c>
      <c r="DP533">
        <f>'Datastream-M'!DB534</f>
        <v>108.3</v>
      </c>
      <c r="DS533">
        <f>'Datastream-M'!DG534</f>
        <v>88.5</v>
      </c>
      <c r="DT533">
        <f>'Datastream-M'!DH534</f>
        <v>70.5</v>
      </c>
      <c r="DU533">
        <f>'Datastream-M'!DI534</f>
        <v>71.7</v>
      </c>
      <c r="DV533">
        <f>'Datastream-M'!DJ534</f>
        <v>75.788196436000007</v>
      </c>
      <c r="DW533" s="19">
        <f>'[8]weltindexip-usd'!B413</f>
        <v>2.3422318090279823</v>
      </c>
      <c r="DX533">
        <f>'Datastream-M'!DK534</f>
        <v>81.599999999999994</v>
      </c>
      <c r="DY533">
        <v>0</v>
      </c>
      <c r="DZ533">
        <f>'Datastream-M'!DL534</f>
        <v>85.8</v>
      </c>
      <c r="EA533">
        <f>'Datastream-M'!DM534</f>
        <v>86.3</v>
      </c>
      <c r="EB533">
        <f>'Datastream-M'!DN534</f>
        <v>16.9878</v>
      </c>
      <c r="EF533" s="1">
        <f>'Datastream-M'!DQ534</f>
        <v>82.4</v>
      </c>
    </row>
    <row r="534" spans="1:136">
      <c r="A534" s="3">
        <v>38122</v>
      </c>
      <c r="B534" t="str">
        <f>'Datastream-M'!B535</f>
        <v>#NA</v>
      </c>
      <c r="C534">
        <f>'Datastream-M'!C535</f>
        <v>92.3</v>
      </c>
      <c r="D534">
        <f>'Datastream-M'!D535</f>
        <v>86</v>
      </c>
      <c r="E534">
        <f>'Datastream-M'!E535</f>
        <v>99</v>
      </c>
      <c r="F534">
        <f>'Datastream-M'!F535</f>
        <v>81.400000000000006</v>
      </c>
      <c r="G534">
        <f>'Datastream-M'!G535</f>
        <v>1.2007239999999999</v>
      </c>
      <c r="H534">
        <f>'Datastream-M'!H535</f>
        <v>649.79999999999995</v>
      </c>
      <c r="I534">
        <f>'Datastream-M'!I535</f>
        <v>1398.7</v>
      </c>
      <c r="J534">
        <f>'Datastream-M'!J535</f>
        <v>2.0859999999999999</v>
      </c>
      <c r="K534">
        <f>'Datastream-M'!K535</f>
        <v>4.3</v>
      </c>
      <c r="L534">
        <f>'Datastream-M'!L535</f>
        <v>3921.4</v>
      </c>
      <c r="M534">
        <f>'Datastream-M'!M535</f>
        <v>282562</v>
      </c>
      <c r="N534">
        <f>'Datastream-M'!N535</f>
        <v>83.2</v>
      </c>
      <c r="O534">
        <f>'Datastream-M'!O535</f>
        <v>3131</v>
      </c>
      <c r="P534">
        <f>'Datastream-M'!P535</f>
        <v>10.5</v>
      </c>
      <c r="Q534">
        <f>'Datastream-M'!Q535</f>
        <v>15.8</v>
      </c>
      <c r="R534">
        <f>'Datastream-M'!R535</f>
        <v>9.1</v>
      </c>
      <c r="S534" s="1">
        <f>'[2]Deutschland Monatsdaten'!C534</f>
        <v>0.65731986135597942</v>
      </c>
      <c r="T534" s="1">
        <v>3.6839642827846428</v>
      </c>
      <c r="U534">
        <f>'Datastream-M'!BL535</f>
        <v>62.84</v>
      </c>
      <c r="V534" s="39">
        <f t="shared" si="30"/>
        <v>70.448430493273534</v>
      </c>
      <c r="W534">
        <f>'Datastream-M'!BM535</f>
        <v>47.2</v>
      </c>
      <c r="X534" s="39">
        <f t="shared" si="31"/>
        <v>53.213077790304396</v>
      </c>
      <c r="Y534">
        <f>'Datastream-M'!W535</f>
        <v>-19.8</v>
      </c>
      <c r="Z534">
        <f>'Datastream-M'!X535</f>
        <v>75.8</v>
      </c>
      <c r="AA534" s="42">
        <f>'Datastream-M'!Y535</f>
        <v>15.8</v>
      </c>
      <c r="AB534">
        <f>'Datastream-M'!Z535</f>
        <v>98</v>
      </c>
      <c r="AC534">
        <f>'Datastream-M'!AA535</f>
        <v>97.7</v>
      </c>
      <c r="AD534">
        <f>'Datastream-M'!AB535</f>
        <v>97.8</v>
      </c>
      <c r="AE534">
        <f>'Datastream-M'!AC535</f>
        <v>1.2007239999999999</v>
      </c>
      <c r="AF534">
        <f t="shared" si="32"/>
        <v>89.200000000000017</v>
      </c>
      <c r="AG534">
        <f t="shared" si="33"/>
        <v>88.7</v>
      </c>
      <c r="AH534">
        <f>'Datastream-M'!AD535</f>
        <v>85.5</v>
      </c>
      <c r="AI534">
        <f>'Datastream-M'!AE535</f>
        <v>-19.899999999999999</v>
      </c>
      <c r="AJ534">
        <f>'Datastream-M'!AF535</f>
        <v>100</v>
      </c>
      <c r="AK534">
        <f>'Datastream-M'!AG535</f>
        <v>37.590000000000003</v>
      </c>
      <c r="AL534">
        <f>'Datastream-M'!AH535</f>
        <v>84.9</v>
      </c>
      <c r="AM534">
        <f>'Datastream-M'!AI535</f>
        <v>75.8</v>
      </c>
      <c r="AN534">
        <f>'Datastream-M'!AJ535</f>
        <v>24.3</v>
      </c>
      <c r="AO534">
        <f>'Datastream-M'!AK535</f>
        <v>9.6999999999999993</v>
      </c>
      <c r="AP534">
        <f>'Datastream-M'!AL535</f>
        <v>2.2000000000000002</v>
      </c>
      <c r="AQ534" s="2">
        <f>'Datastream-M'!AM535</f>
        <v>87.396900000000002</v>
      </c>
      <c r="AR534" s="2">
        <f>'Datastream-M'!AN535</f>
        <v>100.61069999999999</v>
      </c>
      <c r="AS534">
        <f>'Datastream-M'!AO535</f>
        <v>14.9</v>
      </c>
      <c r="AT534">
        <f>'Datastream-M'!AP535</f>
        <v>97.1</v>
      </c>
      <c r="AU534">
        <f>'Datastream-M'!AQ535</f>
        <v>80.099999999999994</v>
      </c>
      <c r="AV534" s="19">
        <f>'[5]Deutschland Monatsdaten'!K534</f>
        <v>12.152225883971216</v>
      </c>
      <c r="AW534" s="1">
        <f>'[5]Deutschland Monatsdaten'!J534</f>
        <v>0.19104956218128236</v>
      </c>
      <c r="AX534">
        <f>'Datastream-M'!AR535</f>
        <v>46.4</v>
      </c>
      <c r="AY534">
        <f>'Datastream-M'!AS535</f>
        <v>-18.5</v>
      </c>
      <c r="AZ534">
        <f>'Datastream-M'!AT535</f>
        <v>93.4</v>
      </c>
      <c r="BA534">
        <v>2820460.1</v>
      </c>
      <c r="BB534">
        <v>9288875.6999999993</v>
      </c>
      <c r="BC534">
        <v>9858716.9000000004</v>
      </c>
      <c r="BD534">
        <v>655409</v>
      </c>
      <c r="BE534">
        <f>'Datastream-M'!AU535</f>
        <v>100.84</v>
      </c>
      <c r="BF534">
        <f>'Datastream-M'!AV535</f>
        <v>89.3</v>
      </c>
      <c r="BG534">
        <f>'Datastream-M'!AW535</f>
        <v>97.6</v>
      </c>
      <c r="BH534" s="1">
        <f>'Datastream-M'!AX535</f>
        <v>73.8</v>
      </c>
      <c r="BI534" s="1">
        <f>'Datastream-M'!AY535</f>
        <v>73.599999999999994</v>
      </c>
      <c r="BJ534" s="1">
        <f>'Datastream-M'!AZ535</f>
        <v>72.2</v>
      </c>
      <c r="BK534">
        <f>'Datastream-M'!BA535</f>
        <v>71.099999999999994</v>
      </c>
      <c r="BL534">
        <f>'Datastream-M'!BB535</f>
        <v>72.900000000000006</v>
      </c>
      <c r="BM534" s="26">
        <f>'Datastream-M'!BC535</f>
        <v>89.5</v>
      </c>
      <c r="BN534" s="26">
        <f>'Datastream-M'!BD535</f>
        <v>100.3</v>
      </c>
      <c r="BO534">
        <f>'Datastream-M'!AV534</f>
        <v>88.7</v>
      </c>
      <c r="BP534" s="38">
        <f t="shared" si="34"/>
        <v>89.2</v>
      </c>
      <c r="BQ534" s="30">
        <f t="shared" si="35"/>
        <v>31.306111979105946</v>
      </c>
      <c r="BR534" s="40">
        <f>'Datastream-M'!BJ535</f>
        <v>109.9821</v>
      </c>
      <c r="BS534" s="32">
        <f>'Datastream-M'!BF535</f>
        <v>80.2</v>
      </c>
      <c r="BT534">
        <f>'Datastream-M'!BE535</f>
        <v>23.1</v>
      </c>
      <c r="BU534" s="40">
        <f>'Datastream-M'!CS535</f>
        <v>95.5</v>
      </c>
      <c r="BV534" s="40">
        <f>'Datastream-M'!CT535</f>
        <v>101.5</v>
      </c>
      <c r="BW534" s="40">
        <f>'Datastream-M'!CU535</f>
        <v>110.28189999999999</v>
      </c>
      <c r="BX534" s="41">
        <f>'Datastream-M'!BG535</f>
        <v>12.68</v>
      </c>
      <c r="BY534" s="41">
        <f>'Datastream-M'!BH535</f>
        <v>10.64</v>
      </c>
      <c r="BZ534" s="40">
        <f>'Datastream-M'!BI535</f>
        <v>80.2</v>
      </c>
      <c r="CA534">
        <f>'Datastream-M'!BN535</f>
        <v>22.7</v>
      </c>
      <c r="CB534">
        <f>'Datastream-M'!BO535</f>
        <v>14.5</v>
      </c>
      <c r="CC534">
        <f>'Datastream-M'!BP535</f>
        <v>78.599999999999994</v>
      </c>
      <c r="CD534">
        <f>'Datastream-M'!BQ535</f>
        <v>87.7</v>
      </c>
      <c r="CE534" s="1">
        <v>8.3169764378303798E-2</v>
      </c>
      <c r="CF534" s="1">
        <v>-0.61819914411245291</v>
      </c>
      <c r="CH534">
        <f>'Datastream-M'!BR535</f>
        <v>79.5</v>
      </c>
      <c r="CI534">
        <f>'Datastream-M'!BS535</f>
        <v>93.8</v>
      </c>
      <c r="CJ534">
        <f>'Datastream-M'!BT535</f>
        <v>-39.9</v>
      </c>
      <c r="CK534">
        <f>'Datastream-M'!BU535</f>
        <v>-42.1</v>
      </c>
      <c r="CL534">
        <f>'Datastream-M'!BV535</f>
        <v>95.9</v>
      </c>
      <c r="CN534">
        <f>'Datastream-M'!BX535</f>
        <v>-30.7</v>
      </c>
      <c r="CO534">
        <f>'Datastream-M'!BY535</f>
        <v>-10</v>
      </c>
      <c r="CP534" s="40">
        <f>'Datastream-M'!BZ535</f>
        <v>7.7</v>
      </c>
      <c r="CQ534">
        <f>'Datastream-M'!CA535</f>
        <v>4.4000000000000004</v>
      </c>
      <c r="CR534">
        <f>'Datastream-M'!CB535</f>
        <v>-18</v>
      </c>
      <c r="CS534">
        <f>'Datastream-M'!CC535</f>
        <v>-10</v>
      </c>
      <c r="CT534">
        <f>'Datastream-M'!CD535</f>
        <v>-41.1</v>
      </c>
      <c r="CU534">
        <f>'Datastream-M'!CE535</f>
        <v>39250</v>
      </c>
      <c r="CV534">
        <f>'Datastream-M'!CF535</f>
        <v>2410144</v>
      </c>
      <c r="CX534">
        <f>'Datastream-M'!CG535</f>
        <v>71</v>
      </c>
      <c r="CY534">
        <f>'Datastream-M'!CH535</f>
        <v>65.3</v>
      </c>
      <c r="CZ534">
        <f>'Datastream-M'!CI535</f>
        <v>83.7</v>
      </c>
      <c r="DA534">
        <f>'Datastream-M'!CJ535</f>
        <v>63</v>
      </c>
      <c r="DB534">
        <f>'Datastream-M'!CK535</f>
        <v>-42.4</v>
      </c>
      <c r="DC534">
        <f>'Datastream-M'!CL535</f>
        <v>-48.9</v>
      </c>
      <c r="DD534">
        <f>'Datastream-M'!CM535</f>
        <v>-39.9</v>
      </c>
      <c r="DE534">
        <f>'Datastream-M'!CN535</f>
        <v>61.7</v>
      </c>
      <c r="DF534">
        <f>'Datastream-M'!CO535</f>
        <v>62.1</v>
      </c>
      <c r="DG534">
        <f>'Datastream-M'!CP535</f>
        <v>88.5</v>
      </c>
      <c r="DH534">
        <f>'Datastream-M'!CQ535</f>
        <v>126.787467957</v>
      </c>
      <c r="DI534">
        <f>'Datastream-M'!CR535</f>
        <v>24.21</v>
      </c>
      <c r="DJ534">
        <f>'Datastream-M'!CV535</f>
        <v>5</v>
      </c>
      <c r="DK534">
        <f>'Datastream-M'!CW535</f>
        <v>3.09</v>
      </c>
      <c r="DL534">
        <f>'Datastream-M'!CX535</f>
        <v>89.1</v>
      </c>
      <c r="DM534">
        <f>'Datastream-M'!CY535</f>
        <v>80.400000000000006</v>
      </c>
      <c r="DO534">
        <f>'Datastream-M'!DA535</f>
        <v>-26</v>
      </c>
      <c r="DP534">
        <f>'Datastream-M'!DB535</f>
        <v>108.8</v>
      </c>
      <c r="DS534">
        <f>'Datastream-M'!DG535</f>
        <v>86.7</v>
      </c>
      <c r="DT534">
        <f>'Datastream-M'!DH535</f>
        <v>73</v>
      </c>
      <c r="DU534">
        <f>'Datastream-M'!DI535</f>
        <v>74</v>
      </c>
      <c r="DV534">
        <f>'Datastream-M'!DJ535</f>
        <v>90.656075009999995</v>
      </c>
      <c r="DW534" s="19">
        <f>'[8]weltindexip-usd'!B414</f>
        <v>2.348593153954353</v>
      </c>
      <c r="DX534">
        <f>'Datastream-M'!DK535</f>
        <v>81.400000000000006</v>
      </c>
      <c r="DY534">
        <v>0</v>
      </c>
      <c r="DZ534">
        <f>'Datastream-M'!DL535</f>
        <v>86</v>
      </c>
      <c r="EA534">
        <f>'Datastream-M'!DM535</f>
        <v>85.9</v>
      </c>
      <c r="EB534">
        <f>'Datastream-M'!DN535</f>
        <v>17.337838000000001</v>
      </c>
      <c r="EF534" s="1">
        <f>'Datastream-M'!DQ535</f>
        <v>83.3</v>
      </c>
    </row>
    <row r="535" spans="1:136">
      <c r="A535" s="3">
        <v>38153</v>
      </c>
      <c r="B535" t="str">
        <f>'Datastream-M'!B536</f>
        <v>#NA</v>
      </c>
      <c r="C535">
        <f>'Datastream-M'!C536</f>
        <v>92.2</v>
      </c>
      <c r="D535">
        <f>'Datastream-M'!D536</f>
        <v>86</v>
      </c>
      <c r="E535">
        <f>'Datastream-M'!E536</f>
        <v>98.8</v>
      </c>
      <c r="F535">
        <f>'Datastream-M'!F536</f>
        <v>80.5</v>
      </c>
      <c r="G535">
        <f>'Datastream-M'!G536</f>
        <v>1.213832</v>
      </c>
      <c r="H535">
        <f>'Datastream-M'!H536</f>
        <v>653.5</v>
      </c>
      <c r="I535">
        <f>'Datastream-M'!I536</f>
        <v>1395.6</v>
      </c>
      <c r="J535">
        <f>'Datastream-M'!J536</f>
        <v>2.113</v>
      </c>
      <c r="K535">
        <f>'Datastream-M'!K536</f>
        <v>4.3</v>
      </c>
      <c r="L535">
        <f>'Datastream-M'!L536</f>
        <v>4052.7</v>
      </c>
      <c r="M535">
        <f>'Datastream-M'!M536</f>
        <v>311162</v>
      </c>
      <c r="N535">
        <f>'Datastream-M'!N536</f>
        <v>82.9</v>
      </c>
      <c r="O535">
        <f>'Datastream-M'!O536</f>
        <v>3445</v>
      </c>
      <c r="P535">
        <f>'Datastream-M'!P536</f>
        <v>10.5</v>
      </c>
      <c r="Q535">
        <f>'Datastream-M'!Q536</f>
        <v>14.5</v>
      </c>
      <c r="R535">
        <f>'Datastream-M'!R536</f>
        <v>10.6</v>
      </c>
      <c r="S535" s="1">
        <f>'[2]Deutschland Monatsdaten'!C535</f>
        <v>0.63668131125587291</v>
      </c>
      <c r="T535" s="1">
        <v>3.7013790350830873</v>
      </c>
      <c r="U535">
        <f>'Datastream-M'!BL536</f>
        <v>60.1</v>
      </c>
      <c r="V535" s="39">
        <f t="shared" si="30"/>
        <v>67.150837988826822</v>
      </c>
      <c r="W535">
        <f>'Datastream-M'!BM536</f>
        <v>46.96</v>
      </c>
      <c r="X535" s="39">
        <f t="shared" si="31"/>
        <v>52.586786114221731</v>
      </c>
      <c r="Y535">
        <f>'Datastream-M'!W536</f>
        <v>-17</v>
      </c>
      <c r="Z535">
        <f>'Datastream-M'!X536</f>
        <v>73.7</v>
      </c>
      <c r="AA535" s="42">
        <f>'Datastream-M'!Y536</f>
        <v>15.6</v>
      </c>
      <c r="AB535">
        <f>'Datastream-M'!Z536</f>
        <v>97.7</v>
      </c>
      <c r="AC535">
        <f>'Datastream-M'!AA536</f>
        <v>97.5</v>
      </c>
      <c r="AD535">
        <f>'Datastream-M'!AB536</f>
        <v>97.6</v>
      </c>
      <c r="AE535">
        <f>'Datastream-M'!AC536</f>
        <v>1.213832</v>
      </c>
      <c r="AF535">
        <f t="shared" si="32"/>
        <v>89.499999999999986</v>
      </c>
      <c r="AG535">
        <f t="shared" si="33"/>
        <v>89.3</v>
      </c>
      <c r="AH535">
        <f>'Datastream-M'!AD536</f>
        <v>84.9</v>
      </c>
      <c r="AI535">
        <f>'Datastream-M'!AE536</f>
        <v>-18.3</v>
      </c>
      <c r="AJ535">
        <f>'Datastream-M'!AF536</f>
        <v>100.33669999999999</v>
      </c>
      <c r="AK535">
        <f>'Datastream-M'!AG536</f>
        <v>35.44</v>
      </c>
      <c r="AL535">
        <f>'Datastream-M'!AH536</f>
        <v>84.9</v>
      </c>
      <c r="AM535">
        <f>'Datastream-M'!AI536</f>
        <v>73.7</v>
      </c>
      <c r="AN535">
        <f>'Datastream-M'!AJ536</f>
        <v>24.5</v>
      </c>
      <c r="AO535">
        <f>'Datastream-M'!AK536</f>
        <v>10.5</v>
      </c>
      <c r="AP535">
        <f>'Datastream-M'!AL536</f>
        <v>2.8</v>
      </c>
      <c r="AQ535" s="2">
        <f>'Datastream-M'!AM536</f>
        <v>87.448300000000003</v>
      </c>
      <c r="AR535" s="2">
        <f>'Datastream-M'!AN536</f>
        <v>100.5797</v>
      </c>
      <c r="AS535">
        <f>'Datastream-M'!AO536</f>
        <v>16.5</v>
      </c>
      <c r="AT535">
        <f>'Datastream-M'!AP536</f>
        <v>98.3</v>
      </c>
      <c r="AU535">
        <f>'Datastream-M'!AQ536</f>
        <v>80</v>
      </c>
      <c r="AV535" s="19">
        <f>'[5]Deutschland Monatsdaten'!K535</f>
        <v>12.182723310846582</v>
      </c>
      <c r="AW535" s="1">
        <f>'[5]Deutschland Monatsdaten'!J535</f>
        <v>0.2922065614768205</v>
      </c>
      <c r="AX535">
        <f>'Datastream-M'!AR536</f>
        <v>47.4</v>
      </c>
      <c r="AY535">
        <f>'Datastream-M'!AS536</f>
        <v>-16.7</v>
      </c>
      <c r="AZ535">
        <f>'Datastream-M'!AT536</f>
        <v>93.1</v>
      </c>
      <c r="BA535">
        <v>2642387.9</v>
      </c>
      <c r="BB535">
        <v>8145813.9000000004</v>
      </c>
      <c r="BC535">
        <v>10001768</v>
      </c>
      <c r="BD535">
        <v>1218657</v>
      </c>
      <c r="BE535">
        <f>'Datastream-M'!AU536</f>
        <v>100.79</v>
      </c>
      <c r="BF535">
        <f>'Datastream-M'!AV536</f>
        <v>89.2</v>
      </c>
      <c r="BG535">
        <f>'Datastream-M'!AW536</f>
        <v>99</v>
      </c>
      <c r="BH535" s="1">
        <f>'Datastream-M'!AX536</f>
        <v>71.2</v>
      </c>
      <c r="BI535" s="1">
        <f>'Datastream-M'!AY536</f>
        <v>71.3</v>
      </c>
      <c r="BJ535" s="1">
        <f>'Datastream-M'!AZ536</f>
        <v>71.7</v>
      </c>
      <c r="BK535">
        <f>'Datastream-M'!BA536</f>
        <v>68.5</v>
      </c>
      <c r="BL535">
        <f>'Datastream-M'!BB536</f>
        <v>73.900000000000006</v>
      </c>
      <c r="BM535" s="26">
        <f>'Datastream-M'!BC536</f>
        <v>89.4</v>
      </c>
      <c r="BN535" s="26">
        <f>'Datastream-M'!BD536</f>
        <v>99.6</v>
      </c>
      <c r="BO535">
        <f>'Datastream-M'!AV535</f>
        <v>89.3</v>
      </c>
      <c r="BP535" s="38">
        <f t="shared" si="34"/>
        <v>89.5</v>
      </c>
      <c r="BQ535" s="30">
        <f t="shared" si="35"/>
        <v>29.196791648267634</v>
      </c>
      <c r="BR535" s="40">
        <f>'Datastream-M'!BJ536</f>
        <v>110.0334</v>
      </c>
      <c r="BS535" s="32">
        <f>'Datastream-M'!BF536</f>
        <v>81.599999999999994</v>
      </c>
      <c r="BT535">
        <f>'Datastream-M'!BE536</f>
        <v>17.899999999999999</v>
      </c>
      <c r="BU535" s="40">
        <f>'Datastream-M'!CS536</f>
        <v>95.4</v>
      </c>
      <c r="BV535" s="40">
        <f>'Datastream-M'!CT536</f>
        <v>101.1</v>
      </c>
      <c r="BW535" s="40">
        <f>'Datastream-M'!CU536</f>
        <v>110.38590000000001</v>
      </c>
      <c r="BX535" s="41">
        <f>'Datastream-M'!BG536</f>
        <v>12.49</v>
      </c>
      <c r="BY535" s="41">
        <f>'Datastream-M'!BH536</f>
        <v>10.76</v>
      </c>
      <c r="BZ535" s="40">
        <f>'Datastream-M'!BI536</f>
        <v>79.2</v>
      </c>
      <c r="CA535">
        <f>'Datastream-M'!BN536</f>
        <v>20.9</v>
      </c>
      <c r="CB535">
        <f>'Datastream-M'!BO536</f>
        <v>13.1</v>
      </c>
      <c r="CC535">
        <f>'Datastream-M'!BP536</f>
        <v>76.8</v>
      </c>
      <c r="CD535">
        <f>'Datastream-M'!BQ536</f>
        <v>87.3</v>
      </c>
      <c r="CE535" s="1">
        <v>-0.22830328744499528</v>
      </c>
      <c r="CF535" s="1">
        <v>-0.56776792345270277</v>
      </c>
      <c r="CH535">
        <f>'Datastream-M'!BR536</f>
        <v>79.8</v>
      </c>
      <c r="CI535">
        <f>'Datastream-M'!BS536</f>
        <v>95.2</v>
      </c>
      <c r="CJ535">
        <f>'Datastream-M'!BT536</f>
        <v>-40.299999999999997</v>
      </c>
      <c r="CK535">
        <f>'Datastream-M'!BU536</f>
        <v>-41.2</v>
      </c>
      <c r="CL535">
        <f>'Datastream-M'!BV536</f>
        <v>97.2</v>
      </c>
      <c r="CN535">
        <f>'Datastream-M'!BX536</f>
        <v>-35.799999999999997</v>
      </c>
      <c r="CO535">
        <f>'Datastream-M'!BY536</f>
        <v>-11.9</v>
      </c>
      <c r="CP535" s="40">
        <f>'Datastream-M'!BZ536</f>
        <v>7.4</v>
      </c>
      <c r="CQ535">
        <f>'Datastream-M'!CA536</f>
        <v>3.9</v>
      </c>
      <c r="CR535">
        <f>'Datastream-M'!CB536</f>
        <v>-12</v>
      </c>
      <c r="CS535">
        <f>'Datastream-M'!CC536</f>
        <v>-6.5</v>
      </c>
      <c r="CT535">
        <f>'Datastream-M'!CD536</f>
        <v>-24.5</v>
      </c>
      <c r="CU535">
        <f>'Datastream-M'!CE536</f>
        <v>39277</v>
      </c>
      <c r="CV535">
        <f>'Datastream-M'!CF536</f>
        <v>2396941</v>
      </c>
      <c r="CX535">
        <f>'Datastream-M'!CG536</f>
        <v>74.400000000000006</v>
      </c>
      <c r="CY535">
        <f>'Datastream-M'!CH536</f>
        <v>63.7</v>
      </c>
      <c r="CZ535">
        <f>'Datastream-M'!CI536</f>
        <v>86.1</v>
      </c>
      <c r="DA535">
        <f>'Datastream-M'!CJ536</f>
        <v>70</v>
      </c>
      <c r="DB535">
        <f>'Datastream-M'!CK536</f>
        <v>-42.4</v>
      </c>
      <c r="DC535">
        <f>'Datastream-M'!CL536</f>
        <v>-49.8</v>
      </c>
      <c r="DD535">
        <f>'Datastream-M'!CM536</f>
        <v>-40.299999999999997</v>
      </c>
      <c r="DE535">
        <f>'Datastream-M'!CN536</f>
        <v>62</v>
      </c>
      <c r="DF535">
        <f>'Datastream-M'!CO536</f>
        <v>62.6</v>
      </c>
      <c r="DG535">
        <f>'Datastream-M'!CP536</f>
        <v>89.1</v>
      </c>
      <c r="DH535">
        <f>'Datastream-M'!CQ536</f>
        <v>104.788963318</v>
      </c>
      <c r="DI535">
        <f>'Datastream-M'!CR536</f>
        <v>24.24</v>
      </c>
      <c r="DJ535">
        <f>'Datastream-M'!CV536</f>
        <v>5.05</v>
      </c>
      <c r="DK535">
        <f>'Datastream-M'!CW536</f>
        <v>2.94</v>
      </c>
      <c r="DL535">
        <f>'Datastream-M'!CX536</f>
        <v>93.3</v>
      </c>
      <c r="DM535">
        <f>'Datastream-M'!CY536</f>
        <v>78.400000000000006</v>
      </c>
      <c r="DO535">
        <f>'Datastream-M'!DA536</f>
        <v>-25.6</v>
      </c>
      <c r="DP535">
        <f>'Datastream-M'!DB536</f>
        <v>108.1</v>
      </c>
      <c r="DS535">
        <f>'Datastream-M'!DG536</f>
        <v>88.3</v>
      </c>
      <c r="DT535">
        <f>'Datastream-M'!DH536</f>
        <v>71.099999999999994</v>
      </c>
      <c r="DU535">
        <f>'Datastream-M'!DI536</f>
        <v>74.8</v>
      </c>
      <c r="DV535">
        <f>'Datastream-M'!DJ536</f>
        <v>76.637868562999998</v>
      </c>
      <c r="DW535" s="19">
        <f>'[8]weltindexip-usd'!B415</f>
        <v>2.346674416196219</v>
      </c>
      <c r="DX535">
        <f>'Datastream-M'!DK536</f>
        <v>83.4</v>
      </c>
      <c r="DY535">
        <v>0</v>
      </c>
      <c r="DZ535">
        <f>'Datastream-M'!DL536</f>
        <v>86.4</v>
      </c>
      <c r="EA535">
        <f>'Datastream-M'!DM536</f>
        <v>87.1</v>
      </c>
      <c r="EB535">
        <f>'Datastream-M'!DN536</f>
        <v>17.836359999999999</v>
      </c>
      <c r="EF535" s="1">
        <f>'Datastream-M'!DQ536</f>
        <v>82.7</v>
      </c>
    </row>
    <row r="536" spans="1:136">
      <c r="A536" s="3">
        <v>38183</v>
      </c>
      <c r="B536" t="str">
        <f>'Datastream-M'!B537</f>
        <v>#NA</v>
      </c>
      <c r="C536">
        <f>'Datastream-M'!C537</f>
        <v>92.2</v>
      </c>
      <c r="D536">
        <f>'Datastream-M'!D537</f>
        <v>86</v>
      </c>
      <c r="E536">
        <f>'Datastream-M'!E537</f>
        <v>98.9</v>
      </c>
      <c r="F536">
        <f>'Datastream-M'!F537</f>
        <v>81.400000000000006</v>
      </c>
      <c r="G536">
        <f>'Datastream-M'!G537</f>
        <v>1.226586</v>
      </c>
      <c r="H536">
        <f>'Datastream-M'!H537</f>
        <v>644.79999999999995</v>
      </c>
      <c r="I536">
        <f>'Datastream-M'!I537</f>
        <v>1398</v>
      </c>
      <c r="J536">
        <f>'Datastream-M'!J537</f>
        <v>2.1160000000000001</v>
      </c>
      <c r="K536">
        <f>'Datastream-M'!K537</f>
        <v>4.2</v>
      </c>
      <c r="L536">
        <f>'Datastream-M'!L537</f>
        <v>3895.6</v>
      </c>
      <c r="M536">
        <f>'Datastream-M'!M537</f>
        <v>267620</v>
      </c>
      <c r="N536">
        <f>'Datastream-M'!N537</f>
        <v>83.8</v>
      </c>
      <c r="O536">
        <f>'Datastream-M'!O537</f>
        <v>3409</v>
      </c>
      <c r="P536">
        <f>'Datastream-M'!P537</f>
        <v>10.6</v>
      </c>
      <c r="Q536">
        <f>'Datastream-M'!Q537</f>
        <v>14.6</v>
      </c>
      <c r="R536">
        <f>'Datastream-M'!R537</f>
        <v>10.3</v>
      </c>
      <c r="S536" s="1">
        <f>'[2]Deutschland Monatsdaten'!C536</f>
        <v>0.48253227414018707</v>
      </c>
      <c r="T536" s="1">
        <v>3.7035911824840348</v>
      </c>
      <c r="U536">
        <f>'Datastream-M'!BL537</f>
        <v>61.38</v>
      </c>
      <c r="V536" s="39">
        <f t="shared" si="30"/>
        <v>68.65771812080537</v>
      </c>
      <c r="W536">
        <f>'Datastream-M'!BM537</f>
        <v>49.02</v>
      </c>
      <c r="X536" s="39">
        <f t="shared" si="31"/>
        <v>54.955156950672645</v>
      </c>
      <c r="Y536">
        <f>'Datastream-M'!W537</f>
        <v>-11</v>
      </c>
      <c r="Z536">
        <f>'Datastream-M'!X537</f>
        <v>75</v>
      </c>
      <c r="AA536" s="42">
        <f>'Datastream-M'!Y537</f>
        <v>17.5</v>
      </c>
      <c r="AB536">
        <f>'Datastream-M'!Z537</f>
        <v>98.1</v>
      </c>
      <c r="AC536">
        <f>'Datastream-M'!AA537</f>
        <v>97.7</v>
      </c>
      <c r="AD536">
        <f>'Datastream-M'!AB537</f>
        <v>97.8</v>
      </c>
      <c r="AE536">
        <f>'Datastream-M'!AC537</f>
        <v>1.226586</v>
      </c>
      <c r="AF536">
        <f t="shared" si="32"/>
        <v>89.4</v>
      </c>
      <c r="AG536">
        <f t="shared" si="33"/>
        <v>89.2</v>
      </c>
      <c r="AH536">
        <f>'Datastream-M'!AD537</f>
        <v>85.7</v>
      </c>
      <c r="AI536">
        <f>'Datastream-M'!AE537</f>
        <v>-15.7</v>
      </c>
      <c r="AJ536">
        <f>'Datastream-M'!AF537</f>
        <v>100.223964</v>
      </c>
      <c r="AK536">
        <f>'Datastream-M'!AG537</f>
        <v>38.229999999999997</v>
      </c>
      <c r="AL536">
        <f>'Datastream-M'!AH537</f>
        <v>84.9</v>
      </c>
      <c r="AM536">
        <f>'Datastream-M'!AI537</f>
        <v>75</v>
      </c>
      <c r="AN536">
        <f>'Datastream-M'!AJ537</f>
        <v>24.7</v>
      </c>
      <c r="AO536">
        <f>'Datastream-M'!AK537</f>
        <v>9.5</v>
      </c>
      <c r="AP536">
        <f>'Datastream-M'!AL537</f>
        <v>5.7</v>
      </c>
      <c r="AQ536" s="2">
        <f>'Datastream-M'!AM537</f>
        <v>87.496700000000004</v>
      </c>
      <c r="AR536" s="2">
        <f>'Datastream-M'!AN537</f>
        <v>100.54340000000001</v>
      </c>
      <c r="AS536">
        <f>'Datastream-M'!AO537</f>
        <v>17.8</v>
      </c>
      <c r="AT536">
        <f>'Datastream-M'!AP537</f>
        <v>95.8</v>
      </c>
      <c r="AU536">
        <f>'Datastream-M'!AQ537</f>
        <v>78.8</v>
      </c>
      <c r="AV536" s="19">
        <f>'[5]Deutschland Monatsdaten'!K536</f>
        <v>12.199122099516323</v>
      </c>
      <c r="AW536" s="1">
        <f>'[5]Deutschland Monatsdaten'!J536</f>
        <v>0.30202868872178767</v>
      </c>
      <c r="AX536">
        <f>'Datastream-M'!AR537</f>
        <v>48.4</v>
      </c>
      <c r="AY536">
        <f>'Datastream-M'!AS537</f>
        <v>-18.899999999999999</v>
      </c>
      <c r="AZ536">
        <f>'Datastream-M'!AT537</f>
        <v>93.7</v>
      </c>
      <c r="BA536">
        <v>2420764.6</v>
      </c>
      <c r="BB536">
        <v>8328704.4000000004</v>
      </c>
      <c r="BC536">
        <v>10844325</v>
      </c>
      <c r="BD536">
        <v>649406</v>
      </c>
      <c r="BE536">
        <f>'Datastream-M'!AU537</f>
        <v>101.01</v>
      </c>
      <c r="BF536">
        <f>'Datastream-M'!AV537</f>
        <v>89.3</v>
      </c>
      <c r="BG536">
        <f>'Datastream-M'!AW537</f>
        <v>98.7</v>
      </c>
      <c r="BH536" s="1">
        <f>'Datastream-M'!AX537</f>
        <v>75</v>
      </c>
      <c r="BI536" s="1">
        <f>'Datastream-M'!AY537</f>
        <v>74.3</v>
      </c>
      <c r="BJ536" s="1">
        <f>'Datastream-M'!AZ537</f>
        <v>71</v>
      </c>
      <c r="BK536">
        <f>'Datastream-M'!BA537</f>
        <v>64</v>
      </c>
      <c r="BL536">
        <f>'Datastream-M'!BB537</f>
        <v>75.8</v>
      </c>
      <c r="BM536" s="26">
        <f>'Datastream-M'!BC537</f>
        <v>89.4</v>
      </c>
      <c r="BN536" s="26">
        <f>'Datastream-M'!BD537</f>
        <v>100.2</v>
      </c>
      <c r="BO536">
        <f>'Datastream-M'!AV536</f>
        <v>89.2</v>
      </c>
      <c r="BP536" s="38">
        <f t="shared" si="34"/>
        <v>89.4</v>
      </c>
      <c r="BQ536" s="30">
        <f t="shared" si="35"/>
        <v>31.167810491885607</v>
      </c>
      <c r="BR536" s="40">
        <f>'Datastream-M'!BJ537</f>
        <v>110.4974</v>
      </c>
      <c r="BS536" s="32">
        <f>'Datastream-M'!BF537</f>
        <v>81.2</v>
      </c>
      <c r="BT536">
        <f>'Datastream-M'!BE537</f>
        <v>23.8</v>
      </c>
      <c r="BU536" s="40">
        <f>'Datastream-M'!CS537</f>
        <v>95.4</v>
      </c>
      <c r="BV536" s="40">
        <f>'Datastream-M'!CT537</f>
        <v>101.9</v>
      </c>
      <c r="BW536" s="40">
        <f>'Datastream-M'!CU537</f>
        <v>110.7936</v>
      </c>
      <c r="BX536" s="41">
        <f>'Datastream-M'!BG537</f>
        <v>11.82</v>
      </c>
      <c r="BY536" s="41">
        <f>'Datastream-M'!BH537</f>
        <v>10.43</v>
      </c>
      <c r="BZ536" s="40">
        <f>'Datastream-M'!BI537</f>
        <v>79.2</v>
      </c>
      <c r="CA536">
        <f>'Datastream-M'!BN537</f>
        <v>23.3</v>
      </c>
      <c r="CB536">
        <f>'Datastream-M'!BO537</f>
        <v>14.1</v>
      </c>
      <c r="CC536">
        <f>'Datastream-M'!BP537</f>
        <v>78.400000000000006</v>
      </c>
      <c r="CD536">
        <f>'Datastream-M'!BQ537</f>
        <v>88.3</v>
      </c>
      <c r="CE536" s="1">
        <v>-0.11844560123092011</v>
      </c>
      <c r="CF536" s="1">
        <v>-0.81190943357609702</v>
      </c>
      <c r="CH536">
        <f>'Datastream-M'!BR537</f>
        <v>79.400000000000006</v>
      </c>
      <c r="CI536">
        <f>'Datastream-M'!BS537</f>
        <v>95.2</v>
      </c>
      <c r="CJ536">
        <f>'Datastream-M'!BT537</f>
        <v>-40.299999999999997</v>
      </c>
      <c r="CK536">
        <f>'Datastream-M'!BU537</f>
        <v>-41.3</v>
      </c>
      <c r="CL536">
        <f>'Datastream-M'!BV537</f>
        <v>97.8</v>
      </c>
      <c r="CN536">
        <f>'Datastream-M'!BX537</f>
        <v>-33.6</v>
      </c>
      <c r="CO536">
        <f>'Datastream-M'!BY537</f>
        <v>-11.7</v>
      </c>
      <c r="CP536" s="40">
        <f>'Datastream-M'!BZ537</f>
        <v>8</v>
      </c>
      <c r="CQ536">
        <f>'Datastream-M'!CA537</f>
        <v>3.4</v>
      </c>
      <c r="CR536">
        <f>'Datastream-M'!CB537</f>
        <v>-20.5</v>
      </c>
      <c r="CS536">
        <f>'Datastream-M'!CC537</f>
        <v>-14</v>
      </c>
      <c r="CT536">
        <f>'Datastream-M'!CD537</f>
        <v>-37.4</v>
      </c>
      <c r="CU536">
        <f>'Datastream-M'!CE537</f>
        <v>39248</v>
      </c>
      <c r="CV536">
        <f>'Datastream-M'!CF537</f>
        <v>2391964</v>
      </c>
      <c r="CX536">
        <f>'Datastream-M'!CG537</f>
        <v>71.2</v>
      </c>
      <c r="CY536">
        <f>'Datastream-M'!CH537</f>
        <v>61.5</v>
      </c>
      <c r="CZ536">
        <f>'Datastream-M'!CI537</f>
        <v>81.599999999999994</v>
      </c>
      <c r="DA536">
        <f>'Datastream-M'!CJ537</f>
        <v>67.2</v>
      </c>
      <c r="DB536">
        <f>'Datastream-M'!CK537</f>
        <v>-42.5</v>
      </c>
      <c r="DC536">
        <f>'Datastream-M'!CL537</f>
        <v>-49.2</v>
      </c>
      <c r="DD536">
        <f>'Datastream-M'!CM537</f>
        <v>-40.299999999999997</v>
      </c>
      <c r="DE536">
        <f>'Datastream-M'!CN537</f>
        <v>61.5</v>
      </c>
      <c r="DF536">
        <f>'Datastream-M'!CO537</f>
        <v>61.8</v>
      </c>
      <c r="DG536">
        <f>'Datastream-M'!CP537</f>
        <v>89.6</v>
      </c>
      <c r="DH536">
        <f>'Datastream-M'!CQ537</f>
        <v>57.157733917000002</v>
      </c>
      <c r="DI536">
        <f>'Datastream-M'!CR537</f>
        <v>19.95</v>
      </c>
      <c r="DJ536">
        <f>'Datastream-M'!CV537</f>
        <v>4.58</v>
      </c>
      <c r="DK536">
        <f>'Datastream-M'!CW537</f>
        <v>2.69</v>
      </c>
      <c r="DL536">
        <f>'Datastream-M'!CX537</f>
        <v>89.1</v>
      </c>
      <c r="DM536">
        <f>'Datastream-M'!CY537</f>
        <v>75.7</v>
      </c>
      <c r="DO536">
        <f>'Datastream-M'!DA537</f>
        <v>-26.1</v>
      </c>
      <c r="DP536">
        <f>'Datastream-M'!DB537</f>
        <v>106.7</v>
      </c>
      <c r="DS536">
        <f>'Datastream-M'!DG537</f>
        <v>87.6</v>
      </c>
      <c r="DT536">
        <f>'Datastream-M'!DH537</f>
        <v>72.3</v>
      </c>
      <c r="DU536">
        <f>'Datastream-M'!DI537</f>
        <v>73.7</v>
      </c>
      <c r="DV536">
        <f>'Datastream-M'!DJ537</f>
        <v>73.676353485999996</v>
      </c>
      <c r="DW536" s="19">
        <f>'[8]weltindexip-usd'!B416</f>
        <v>2.359681609427978</v>
      </c>
      <c r="DX536">
        <f>'Datastream-M'!DK537</f>
        <v>82.6</v>
      </c>
      <c r="DY536">
        <v>0</v>
      </c>
      <c r="DZ536">
        <f>'Datastream-M'!DL537</f>
        <v>86.8</v>
      </c>
      <c r="EA536">
        <f>'Datastream-M'!DM537</f>
        <v>87.2</v>
      </c>
      <c r="EB536">
        <f>'Datastream-M'!DN537</f>
        <v>18.019729000000002</v>
      </c>
      <c r="EF536" s="1">
        <f>'Datastream-M'!DQ537</f>
        <v>83.7</v>
      </c>
    </row>
    <row r="537" spans="1:136">
      <c r="A537" s="3">
        <v>38214</v>
      </c>
      <c r="B537" t="str">
        <f>'Datastream-M'!B538</f>
        <v>#NA</v>
      </c>
      <c r="C537">
        <f>'Datastream-M'!C538</f>
        <v>92.8</v>
      </c>
      <c r="D537">
        <f>'Datastream-M'!D538</f>
        <v>87.3</v>
      </c>
      <c r="E537">
        <f>'Datastream-M'!E538</f>
        <v>98.7</v>
      </c>
      <c r="F537">
        <f>'Datastream-M'!F538</f>
        <v>79.900000000000006</v>
      </c>
      <c r="G537">
        <f>'Datastream-M'!G538</f>
        <v>1.217595</v>
      </c>
      <c r="H537">
        <f>'Datastream-M'!H538</f>
        <v>646.4</v>
      </c>
      <c r="I537">
        <f>'Datastream-M'!I538</f>
        <v>1402.4</v>
      </c>
      <c r="J537">
        <f>'Datastream-M'!J538</f>
        <v>2.1139999999999999</v>
      </c>
      <c r="K537">
        <f>'Datastream-M'!K538</f>
        <v>4.0999999999999996</v>
      </c>
      <c r="L537">
        <f>'Datastream-M'!L538</f>
        <v>3785.2</v>
      </c>
      <c r="M537">
        <f>'Datastream-M'!M538</f>
        <v>220862</v>
      </c>
      <c r="N537">
        <f>'Datastream-M'!N538</f>
        <v>83</v>
      </c>
      <c r="O537">
        <f>'Datastream-M'!O538</f>
        <v>3141</v>
      </c>
      <c r="P537">
        <f>'Datastream-M'!P538</f>
        <v>10.6</v>
      </c>
      <c r="Q537">
        <f>'Datastream-M'!Q538</f>
        <v>16.899999999999999</v>
      </c>
      <c r="R537">
        <f>'Datastream-M'!R538</f>
        <v>8.1</v>
      </c>
      <c r="S537" s="1">
        <f>'[2]Deutschland Monatsdaten'!C537</f>
        <v>0.52115879296622836</v>
      </c>
      <c r="T537" s="1">
        <v>3.6899641705945458</v>
      </c>
      <c r="U537">
        <f>'Datastream-M'!BL538</f>
        <v>60.55</v>
      </c>
      <c r="V537" s="39">
        <f t="shared" si="30"/>
        <v>67.729306487695737</v>
      </c>
      <c r="W537">
        <f>'Datastream-M'!BM538</f>
        <v>47.84</v>
      </c>
      <c r="X537" s="39">
        <f t="shared" si="31"/>
        <v>53.572228443449056</v>
      </c>
      <c r="Y537">
        <f>'Datastream-M'!W538</f>
        <v>-12.5</v>
      </c>
      <c r="Z537">
        <f>'Datastream-M'!X538</f>
        <v>72.900000000000006</v>
      </c>
      <c r="AA537" s="42">
        <f>'Datastream-M'!Y538</f>
        <v>19</v>
      </c>
      <c r="AB537">
        <f>'Datastream-M'!Z538</f>
        <v>98.2</v>
      </c>
      <c r="AC537">
        <f>'Datastream-M'!AA538</f>
        <v>97.6</v>
      </c>
      <c r="AD537">
        <f>'Datastream-M'!AB538</f>
        <v>97.8</v>
      </c>
      <c r="AE537">
        <f>'Datastream-M'!AC538</f>
        <v>1.217595</v>
      </c>
      <c r="AF537">
        <f t="shared" si="32"/>
        <v>89.4</v>
      </c>
      <c r="AG537">
        <f t="shared" si="33"/>
        <v>89.3</v>
      </c>
      <c r="AH537">
        <f>'Datastream-M'!AD538</f>
        <v>84.9</v>
      </c>
      <c r="AI537">
        <f>'Datastream-M'!AE538</f>
        <v>-15.9</v>
      </c>
      <c r="AJ537">
        <f>'Datastream-M'!AF538</f>
        <v>99.556540999999996</v>
      </c>
      <c r="AK537">
        <f>'Datastream-M'!AG538</f>
        <v>42.22</v>
      </c>
      <c r="AL537">
        <f>'Datastream-M'!AH538</f>
        <v>85.2</v>
      </c>
      <c r="AM537">
        <f>'Datastream-M'!AI538</f>
        <v>72.900000000000006</v>
      </c>
      <c r="AN537">
        <f>'Datastream-M'!AJ538</f>
        <v>22.6</v>
      </c>
      <c r="AO537">
        <f>'Datastream-M'!AK538</f>
        <v>10.4</v>
      </c>
      <c r="AP537">
        <f>'Datastream-M'!AL538</f>
        <v>2.2999999999999998</v>
      </c>
      <c r="AQ537" s="2">
        <f>'Datastream-M'!AM538</f>
        <v>87.540700000000001</v>
      </c>
      <c r="AR537" s="2">
        <f>'Datastream-M'!AN538</f>
        <v>100.5003</v>
      </c>
      <c r="AS537">
        <f>'Datastream-M'!AO538</f>
        <v>13.9</v>
      </c>
      <c r="AT537">
        <f>'Datastream-M'!AP538</f>
        <v>98.7</v>
      </c>
      <c r="AU537">
        <f>'Datastream-M'!AQ538</f>
        <v>78.900000000000006</v>
      </c>
      <c r="AV537" s="19">
        <f>'[5]Deutschland Monatsdaten'!K537</f>
        <v>12.225885985004584</v>
      </c>
      <c r="AW537" s="1">
        <f>'[5]Deutschland Monatsdaten'!J537</f>
        <v>0.32264549619629562</v>
      </c>
      <c r="AX537">
        <f>'Datastream-M'!AR538</f>
        <v>45.3</v>
      </c>
      <c r="AY537">
        <f>'Datastream-M'!AS538</f>
        <v>-17.8</v>
      </c>
      <c r="AZ537">
        <f>'Datastream-M'!AT538</f>
        <v>93.3</v>
      </c>
      <c r="BA537">
        <v>2644758.7000000002</v>
      </c>
      <c r="BB537">
        <v>9245846.9000000004</v>
      </c>
      <c r="BC537">
        <v>9721261.5999999996</v>
      </c>
      <c r="BD537">
        <v>574474</v>
      </c>
      <c r="BE537">
        <f>'Datastream-M'!AU538</f>
        <v>100.78</v>
      </c>
      <c r="BF537">
        <f>'Datastream-M'!AV538</f>
        <v>90</v>
      </c>
      <c r="BG537">
        <f>'Datastream-M'!AW538</f>
        <v>96.4</v>
      </c>
      <c r="BH537" s="1">
        <f>'Datastream-M'!AX538</f>
        <v>82.2</v>
      </c>
      <c r="BI537" s="1">
        <f>'Datastream-M'!AY538</f>
        <v>80</v>
      </c>
      <c r="BJ537" s="1">
        <f>'Datastream-M'!AZ538</f>
        <v>68.400000000000006</v>
      </c>
      <c r="BK537">
        <f>'Datastream-M'!BA538</f>
        <v>58.1</v>
      </c>
      <c r="BL537">
        <f>'Datastream-M'!BB538</f>
        <v>75.5</v>
      </c>
      <c r="BM537" s="26">
        <f>'Datastream-M'!BC538</f>
        <v>89.8</v>
      </c>
      <c r="BN537" s="26">
        <f>'Datastream-M'!BD538</f>
        <v>99.4</v>
      </c>
      <c r="BO537">
        <f>'Datastream-M'!AV537</f>
        <v>89.3</v>
      </c>
      <c r="BP537" s="38">
        <f t="shared" si="34"/>
        <v>89.4</v>
      </c>
      <c r="BQ537" s="30">
        <f t="shared" si="35"/>
        <v>34.67491242983094</v>
      </c>
      <c r="BR537" s="40">
        <f>'Datastream-M'!BJ538</f>
        <v>110.33450000000001</v>
      </c>
      <c r="BS537" s="32">
        <f>'Datastream-M'!BF538</f>
        <v>80.7</v>
      </c>
      <c r="BT537">
        <f>'Datastream-M'!BE538</f>
        <v>21.7</v>
      </c>
      <c r="BU537" s="40">
        <f>'Datastream-M'!CS538</f>
        <v>95.5</v>
      </c>
      <c r="BV537" s="40">
        <f>'Datastream-M'!CT538</f>
        <v>102</v>
      </c>
      <c r="BW537" s="40">
        <f>'Datastream-M'!CU538</f>
        <v>110.622</v>
      </c>
      <c r="BX537" s="41">
        <f>'Datastream-M'!BG538</f>
        <v>12.34</v>
      </c>
      <c r="BY537" s="41">
        <f>'Datastream-M'!BH538</f>
        <v>9.99</v>
      </c>
      <c r="BZ537" s="40">
        <f>'Datastream-M'!BI538</f>
        <v>77.900000000000006</v>
      </c>
      <c r="CA537">
        <f>'Datastream-M'!BN538</f>
        <v>16.8</v>
      </c>
      <c r="CB537">
        <f>'Datastream-M'!BO538</f>
        <v>11</v>
      </c>
      <c r="CC537">
        <f>'Datastream-M'!BP538</f>
        <v>78.3</v>
      </c>
      <c r="CD537">
        <f>'Datastream-M'!BQ538</f>
        <v>88.1</v>
      </c>
      <c r="CE537" s="1">
        <v>-0.35143208451180469</v>
      </c>
      <c r="CF537" s="1">
        <v>-0.65573075484935262</v>
      </c>
      <c r="CH537">
        <f>'Datastream-M'!BR538</f>
        <v>78.8</v>
      </c>
      <c r="CI537">
        <f>'Datastream-M'!BS538</f>
        <v>94.7</v>
      </c>
      <c r="CJ537">
        <f>'Datastream-M'!BT538</f>
        <v>-42.2</v>
      </c>
      <c r="CK537">
        <f>'Datastream-M'!BU538</f>
        <v>-43.1</v>
      </c>
      <c r="CL537">
        <f>'Datastream-M'!BV538</f>
        <v>96.8</v>
      </c>
      <c r="CN537">
        <f>'Datastream-M'!BX538</f>
        <v>-31.8</v>
      </c>
      <c r="CO537">
        <f>'Datastream-M'!BY538</f>
        <v>-7.3</v>
      </c>
      <c r="CP537" s="40">
        <f>'Datastream-M'!BZ538</f>
        <v>8.6</v>
      </c>
      <c r="CQ537">
        <f>'Datastream-M'!CA538</f>
        <v>2.5</v>
      </c>
      <c r="CR537">
        <f>'Datastream-M'!CB538</f>
        <v>-18.399999999999999</v>
      </c>
      <c r="CS537">
        <f>'Datastream-M'!CC538</f>
        <v>-19.5</v>
      </c>
      <c r="CT537">
        <f>'Datastream-M'!CD538</f>
        <v>-27.8</v>
      </c>
      <c r="CU537">
        <f>'Datastream-M'!CE538</f>
        <v>39257</v>
      </c>
      <c r="CV537">
        <f>'Datastream-M'!CF538</f>
        <v>2386621</v>
      </c>
      <c r="CX537">
        <f>'Datastream-M'!CG538</f>
        <v>74.3</v>
      </c>
      <c r="CY537">
        <f>'Datastream-M'!CH538</f>
        <v>61.6</v>
      </c>
      <c r="CZ537">
        <f>'Datastream-M'!CI538</f>
        <v>83.6</v>
      </c>
      <c r="DA537">
        <f>'Datastream-M'!CJ538</f>
        <v>72.8</v>
      </c>
      <c r="DB537">
        <f>'Datastream-M'!CK538</f>
        <v>-45.3</v>
      </c>
      <c r="DC537">
        <f>'Datastream-M'!CL538</f>
        <v>-49.3</v>
      </c>
      <c r="DD537">
        <f>'Datastream-M'!CM538</f>
        <v>-42.2</v>
      </c>
      <c r="DE537">
        <f>'Datastream-M'!CN538</f>
        <v>61.3</v>
      </c>
      <c r="DF537">
        <f>'Datastream-M'!CO538</f>
        <v>60.9</v>
      </c>
      <c r="DG537">
        <f>'Datastream-M'!CP538</f>
        <v>88.1</v>
      </c>
      <c r="DH537">
        <f>'Datastream-M'!CQ538</f>
        <v>60.641838073999999</v>
      </c>
      <c r="DI537">
        <f>'Datastream-M'!CR538</f>
        <v>19.940000000000001</v>
      </c>
      <c r="DJ537">
        <f>'Datastream-M'!CV538</f>
        <v>4.6500000000000004</v>
      </c>
      <c r="DK537">
        <f>'Datastream-M'!CW538</f>
        <v>2.77</v>
      </c>
      <c r="DL537">
        <f>'Datastream-M'!CX538</f>
        <v>92.8</v>
      </c>
      <c r="DM537">
        <f>'Datastream-M'!CY538</f>
        <v>75.7</v>
      </c>
      <c r="DO537">
        <f>'Datastream-M'!DA538</f>
        <v>-24.1</v>
      </c>
      <c r="DP537">
        <f>'Datastream-M'!DB538</f>
        <v>107.5</v>
      </c>
      <c r="DS537">
        <f>'Datastream-M'!DG538</f>
        <v>86.6</v>
      </c>
      <c r="DT537">
        <f>'Datastream-M'!DH538</f>
        <v>69.099999999999994</v>
      </c>
      <c r="DU537">
        <f>'Datastream-M'!DI538</f>
        <v>72.7</v>
      </c>
      <c r="DV537">
        <f>'Datastream-M'!DJ538</f>
        <v>68.808059572999994</v>
      </c>
      <c r="DW537" s="19">
        <f>'[8]weltindexip-usd'!B417</f>
        <v>2.3441126726694494</v>
      </c>
      <c r="DX537">
        <f>'Datastream-M'!DK538</f>
        <v>82.1</v>
      </c>
      <c r="DY537">
        <v>0</v>
      </c>
      <c r="DZ537">
        <f>'Datastream-M'!DL538</f>
        <v>86.6</v>
      </c>
      <c r="EA537">
        <f>'Datastream-M'!DM538</f>
        <v>86.1</v>
      </c>
      <c r="EB537">
        <f>'Datastream-M'!DN538</f>
        <v>18.282337999999999</v>
      </c>
      <c r="EF537" s="1">
        <f>'Datastream-M'!DQ538</f>
        <v>82.9</v>
      </c>
    </row>
    <row r="538" spans="1:136">
      <c r="A538" s="3">
        <v>38245</v>
      </c>
      <c r="B538" t="str">
        <f>'Datastream-M'!B539</f>
        <v>#NA</v>
      </c>
      <c r="C538">
        <f>'Datastream-M'!C539</f>
        <v>93.1</v>
      </c>
      <c r="D538">
        <f>'Datastream-M'!D539</f>
        <v>87.5</v>
      </c>
      <c r="E538">
        <f>'Datastream-M'!E539</f>
        <v>99</v>
      </c>
      <c r="F538">
        <f>'Datastream-M'!F539</f>
        <v>81.3</v>
      </c>
      <c r="G538">
        <f>'Datastream-M'!G539</f>
        <v>1.2217819999999999</v>
      </c>
      <c r="H538">
        <f>'Datastream-M'!H539</f>
        <v>660.7</v>
      </c>
      <c r="I538">
        <f>'Datastream-M'!I539</f>
        <v>1409</v>
      </c>
      <c r="J538">
        <f>'Datastream-M'!J539</f>
        <v>2.1190000000000002</v>
      </c>
      <c r="K538">
        <f>'Datastream-M'!K539</f>
        <v>4</v>
      </c>
      <c r="L538">
        <f>'Datastream-M'!L539</f>
        <v>3892.9</v>
      </c>
      <c r="M538">
        <f>'Datastream-M'!M539</f>
        <v>274538</v>
      </c>
      <c r="N538">
        <f>'Datastream-M'!N539</f>
        <v>82.9</v>
      </c>
      <c r="O538">
        <f>'Datastream-M'!O539</f>
        <v>3241</v>
      </c>
      <c r="P538">
        <f>'Datastream-M'!P539</f>
        <v>10.7</v>
      </c>
      <c r="Q538">
        <f>'Datastream-M'!Q539</f>
        <v>18.399999999999999</v>
      </c>
      <c r="R538">
        <f>'Datastream-M'!R539</f>
        <v>10.9</v>
      </c>
      <c r="S538" s="1">
        <f>'[2]Deutschland Monatsdaten'!C538</f>
        <v>0.5897554361927756</v>
      </c>
      <c r="T538" s="1">
        <v>3.7237165988081231</v>
      </c>
      <c r="U538">
        <f>'Datastream-M'!BL539</f>
        <v>60.39</v>
      </c>
      <c r="V538" s="39">
        <f t="shared" si="30"/>
        <v>67.249443207126944</v>
      </c>
      <c r="W538">
        <f>'Datastream-M'!BM539</f>
        <v>49.12</v>
      </c>
      <c r="X538" s="39">
        <f t="shared" si="31"/>
        <v>54.577777777777769</v>
      </c>
      <c r="Y538">
        <f>'Datastream-M'!W539</f>
        <v>-13.9</v>
      </c>
      <c r="Z538">
        <f>'Datastream-M'!X539</f>
        <v>75.8</v>
      </c>
      <c r="AA538" s="42">
        <f>'Datastream-M'!Y539</f>
        <v>17.5</v>
      </c>
      <c r="AB538">
        <f>'Datastream-M'!Z539</f>
        <v>98.2</v>
      </c>
      <c r="AC538">
        <f>'Datastream-M'!AA539</f>
        <v>97.5</v>
      </c>
      <c r="AD538">
        <f>'Datastream-M'!AB539</f>
        <v>97.7</v>
      </c>
      <c r="AE538">
        <f>'Datastream-M'!AC539</f>
        <v>1.2217819999999999</v>
      </c>
      <c r="AF538">
        <f t="shared" si="32"/>
        <v>89.8</v>
      </c>
      <c r="AG538">
        <f t="shared" si="33"/>
        <v>90.000000000000014</v>
      </c>
      <c r="AH538">
        <f>'Datastream-M'!AD539</f>
        <v>85</v>
      </c>
      <c r="AI538">
        <f>'Datastream-M'!AE539</f>
        <v>-15</v>
      </c>
      <c r="AJ538">
        <f>'Datastream-M'!AF539</f>
        <v>99.446290000000005</v>
      </c>
      <c r="AK538">
        <f>'Datastream-M'!AG539</f>
        <v>43.32</v>
      </c>
      <c r="AL538">
        <f>'Datastream-M'!AH539</f>
        <v>85.2</v>
      </c>
      <c r="AM538">
        <f>'Datastream-M'!AI539</f>
        <v>75.8</v>
      </c>
      <c r="AN538">
        <f>'Datastream-M'!AJ539</f>
        <v>22</v>
      </c>
      <c r="AO538">
        <f>'Datastream-M'!AK539</f>
        <v>13.2</v>
      </c>
      <c r="AP538">
        <f>'Datastream-M'!AL539</f>
        <v>-2.9</v>
      </c>
      <c r="AQ538" s="2">
        <f>'Datastream-M'!AM539</f>
        <v>87.576899999999995</v>
      </c>
      <c r="AR538" s="2">
        <f>'Datastream-M'!AN539</f>
        <v>100.44629999999999</v>
      </c>
      <c r="AS538">
        <f>'Datastream-M'!AO539</f>
        <v>12.9</v>
      </c>
      <c r="AT538">
        <f>'Datastream-M'!AP539</f>
        <v>99.7</v>
      </c>
      <c r="AU538">
        <f>'Datastream-M'!AQ539</f>
        <v>80</v>
      </c>
      <c r="AV538" s="19">
        <f>'[5]Deutschland Monatsdaten'!K538</f>
        <v>12.241814069163159</v>
      </c>
      <c r="AW538" s="1">
        <f>'[5]Deutschland Monatsdaten'!J538</f>
        <v>0.27724437289224951</v>
      </c>
      <c r="AX538">
        <f>'Datastream-M'!AR539</f>
        <v>38.4</v>
      </c>
      <c r="AY538">
        <f>'Datastream-M'!AS539</f>
        <v>-16.2</v>
      </c>
      <c r="AZ538">
        <f>'Datastream-M'!AT539</f>
        <v>95.1</v>
      </c>
      <c r="BA538">
        <v>2393704.6</v>
      </c>
      <c r="BB538">
        <v>8938429.0999999996</v>
      </c>
      <c r="BC538">
        <v>8795983</v>
      </c>
      <c r="BD538">
        <v>1136853</v>
      </c>
      <c r="BE538">
        <f>'Datastream-M'!AU539</f>
        <v>101.03</v>
      </c>
      <c r="BF538">
        <f>'Datastream-M'!AV539</f>
        <v>90.1</v>
      </c>
      <c r="BG538">
        <f>'Datastream-M'!AW539</f>
        <v>98.3</v>
      </c>
      <c r="BH538" s="1">
        <f>'Datastream-M'!AX539</f>
        <v>81.599999999999994</v>
      </c>
      <c r="BI538" s="1">
        <f>'Datastream-M'!AY539</f>
        <v>79.400000000000006</v>
      </c>
      <c r="BJ538" s="1">
        <f>'Datastream-M'!AZ539</f>
        <v>68.099999999999994</v>
      </c>
      <c r="BK538">
        <f>'Datastream-M'!BA539</f>
        <v>57.3</v>
      </c>
      <c r="BL538">
        <f>'Datastream-M'!BB539</f>
        <v>75.599999999999994</v>
      </c>
      <c r="BM538" s="26">
        <f>'Datastream-M'!BC539</f>
        <v>89.7</v>
      </c>
      <c r="BN538" s="26">
        <f>'Datastream-M'!BD539</f>
        <v>99.8</v>
      </c>
      <c r="BO538">
        <f>'Datastream-M'!AV538</f>
        <v>90</v>
      </c>
      <c r="BP538" s="38">
        <f t="shared" si="34"/>
        <v>89.8</v>
      </c>
      <c r="BQ538" s="30">
        <f t="shared" si="35"/>
        <v>35.4564071168179</v>
      </c>
      <c r="BR538" s="40">
        <f>'Datastream-M'!BJ539</f>
        <v>110.6759</v>
      </c>
      <c r="BS538" s="32">
        <f>'Datastream-M'!BF539</f>
        <v>81.5</v>
      </c>
      <c r="BT538">
        <f>'Datastream-M'!BE539</f>
        <v>20.9</v>
      </c>
      <c r="BU538" s="40">
        <f>'Datastream-M'!CS539</f>
        <v>95.3</v>
      </c>
      <c r="BV538" s="40">
        <f>'Datastream-M'!CT539</f>
        <v>102.3</v>
      </c>
      <c r="BW538" s="40">
        <f>'Datastream-M'!CU539</f>
        <v>110.9218</v>
      </c>
      <c r="BX538" s="41">
        <f>'Datastream-M'!BG539</f>
        <v>12.67</v>
      </c>
      <c r="BY538" s="41">
        <f>'Datastream-M'!BH539</f>
        <v>10.51</v>
      </c>
      <c r="BZ538" s="40">
        <f>'Datastream-M'!BI539</f>
        <v>77.8</v>
      </c>
      <c r="CA538">
        <f>'Datastream-M'!BN539</f>
        <v>20.2</v>
      </c>
      <c r="CB538">
        <f>'Datastream-M'!BO539</f>
        <v>15.1</v>
      </c>
      <c r="CC538">
        <f>'Datastream-M'!BP539</f>
        <v>77.5</v>
      </c>
      <c r="CD538">
        <f>'Datastream-M'!BQ539</f>
        <v>89.5</v>
      </c>
      <c r="CE538" s="1">
        <v>-0.38328380031302417</v>
      </c>
      <c r="CF538" s="1">
        <v>-0.48968849195678499</v>
      </c>
      <c r="CH538">
        <f>'Datastream-M'!BR539</f>
        <v>79.400000000000006</v>
      </c>
      <c r="CI538">
        <f>'Datastream-M'!BS539</f>
        <v>95</v>
      </c>
      <c r="CJ538">
        <f>'Datastream-M'!BT539</f>
        <v>-39.4</v>
      </c>
      <c r="CK538">
        <f>'Datastream-M'!BU539</f>
        <v>-41</v>
      </c>
      <c r="CL538">
        <f>'Datastream-M'!BV539</f>
        <v>97.7</v>
      </c>
      <c r="CN538">
        <f>'Datastream-M'!BX539</f>
        <v>-31</v>
      </c>
      <c r="CO538">
        <f>'Datastream-M'!BY539</f>
        <v>-5.6</v>
      </c>
      <c r="CP538" s="40">
        <f>'Datastream-M'!BZ539</f>
        <v>9.1999999999999993</v>
      </c>
      <c r="CQ538">
        <f>'Datastream-M'!CA539</f>
        <v>2.2000000000000002</v>
      </c>
      <c r="CR538">
        <f>'Datastream-M'!CB539</f>
        <v>-11.9</v>
      </c>
      <c r="CS538">
        <f>'Datastream-M'!CC539</f>
        <v>-12.3</v>
      </c>
      <c r="CT538">
        <f>'Datastream-M'!CD539</f>
        <v>-27.4</v>
      </c>
      <c r="CU538">
        <f>'Datastream-M'!CE539</f>
        <v>39265</v>
      </c>
      <c r="CV538">
        <f>'Datastream-M'!CF539</f>
        <v>2393982</v>
      </c>
      <c r="CX538">
        <f>'Datastream-M'!CG539</f>
        <v>73.599999999999994</v>
      </c>
      <c r="CY538">
        <f>'Datastream-M'!CH539</f>
        <v>63.4</v>
      </c>
      <c r="CZ538">
        <f>'Datastream-M'!CI539</f>
        <v>84.3</v>
      </c>
      <c r="DA538">
        <f>'Datastream-M'!CJ539</f>
        <v>69.8</v>
      </c>
      <c r="DB538">
        <f>'Datastream-M'!CK539</f>
        <v>-42.7</v>
      </c>
      <c r="DC538">
        <f>'Datastream-M'!CL539</f>
        <v>-49.2</v>
      </c>
      <c r="DD538">
        <f>'Datastream-M'!CM539</f>
        <v>-39.4</v>
      </c>
      <c r="DE538">
        <f>'Datastream-M'!CN539</f>
        <v>60.7</v>
      </c>
      <c r="DF538">
        <f>'Datastream-M'!CO539</f>
        <v>60.2</v>
      </c>
      <c r="DG538">
        <f>'Datastream-M'!CP539</f>
        <v>88.9</v>
      </c>
      <c r="DH538">
        <f>'Datastream-M'!CQ539</f>
        <v>65.458061217999997</v>
      </c>
      <c r="DI538">
        <f>'Datastream-M'!CR539</f>
        <v>19.77</v>
      </c>
      <c r="DJ538">
        <f>'Datastream-M'!CV539</f>
        <v>4.6100000000000003</v>
      </c>
      <c r="DK538">
        <f>'Datastream-M'!CW539</f>
        <v>2.72</v>
      </c>
      <c r="DL538">
        <f>'Datastream-M'!CX539</f>
        <v>92</v>
      </c>
      <c r="DM538">
        <f>'Datastream-M'!CY539</f>
        <v>78</v>
      </c>
      <c r="DO538">
        <f>'Datastream-M'!DA539</f>
        <v>-22.9</v>
      </c>
      <c r="DP538">
        <f>'Datastream-M'!DB539</f>
        <v>109.6</v>
      </c>
      <c r="DS538">
        <f>'Datastream-M'!DG539</f>
        <v>87.2</v>
      </c>
      <c r="DT538">
        <f>'Datastream-M'!DH539</f>
        <v>72.8</v>
      </c>
      <c r="DU538">
        <f>'Datastream-M'!DI539</f>
        <v>72.7</v>
      </c>
      <c r="DV538">
        <f>'Datastream-M'!DJ539</f>
        <v>79.142531015000003</v>
      </c>
      <c r="DW538" s="19">
        <f>'[8]weltindexip-usd'!B418</f>
        <v>2.3599162719070197</v>
      </c>
      <c r="DX538">
        <f>'Datastream-M'!DK539</f>
        <v>82.8</v>
      </c>
      <c r="DY538">
        <v>0</v>
      </c>
      <c r="DZ538">
        <f>'Datastream-M'!DL539</f>
        <v>87.2</v>
      </c>
      <c r="EA538">
        <f>'Datastream-M'!DM539</f>
        <v>86.8</v>
      </c>
      <c r="EB538">
        <f>'Datastream-M'!DN539</f>
        <v>18.517959999999999</v>
      </c>
      <c r="EF538" s="1">
        <f>'Datastream-M'!DQ539</f>
        <v>82.7</v>
      </c>
    </row>
    <row r="539" spans="1:136">
      <c r="A539" s="3">
        <v>38275</v>
      </c>
      <c r="B539" t="str">
        <f>'Datastream-M'!B540</f>
        <v>#NA</v>
      </c>
      <c r="C539">
        <f>'Datastream-M'!C540</f>
        <v>92.6</v>
      </c>
      <c r="D539">
        <f>'Datastream-M'!D540</f>
        <v>87.1</v>
      </c>
      <c r="E539">
        <f>'Datastream-M'!E540</f>
        <v>98.5</v>
      </c>
      <c r="F539">
        <f>'Datastream-M'!F540</f>
        <v>80.8</v>
      </c>
      <c r="G539">
        <f>'Datastream-M'!G540</f>
        <v>1.2489669999999999</v>
      </c>
      <c r="H539">
        <f>'Datastream-M'!H540</f>
        <v>656.9</v>
      </c>
      <c r="I539">
        <f>'Datastream-M'!I540</f>
        <v>1408.9</v>
      </c>
      <c r="J539">
        <f>'Datastream-M'!J540</f>
        <v>2.1469999999999998</v>
      </c>
      <c r="K539">
        <f>'Datastream-M'!K540</f>
        <v>3.9</v>
      </c>
      <c r="L539">
        <f>'Datastream-M'!L540</f>
        <v>3960.3</v>
      </c>
      <c r="M539">
        <f>'Datastream-M'!M540</f>
        <v>281180</v>
      </c>
      <c r="N539">
        <f>'Datastream-M'!N540</f>
        <v>83.7</v>
      </c>
      <c r="O539">
        <f>'Datastream-M'!O540</f>
        <v>3078</v>
      </c>
      <c r="P539">
        <f>'Datastream-M'!P540</f>
        <v>10.7</v>
      </c>
      <c r="Q539">
        <f>'Datastream-M'!Q540</f>
        <v>13.9</v>
      </c>
      <c r="R539">
        <f>'Datastream-M'!R540</f>
        <v>13.4</v>
      </c>
      <c r="S539" s="1">
        <f>'[2]Deutschland Monatsdaten'!C539</f>
        <v>0.52854995790606552</v>
      </c>
      <c r="T539" s="1">
        <v>3.7131767184778046</v>
      </c>
      <c r="U539">
        <f>'Datastream-M'!BL540</f>
        <v>61.64</v>
      </c>
      <c r="V539" s="39">
        <f t="shared" si="30"/>
        <v>68.717948717948715</v>
      </c>
      <c r="W539">
        <f>'Datastream-M'!BM540</f>
        <v>49.17</v>
      </c>
      <c r="X539" s="39">
        <f t="shared" si="31"/>
        <v>54.572697003329637</v>
      </c>
      <c r="Y539">
        <f>'Datastream-M'!W540</f>
        <v>-13.9</v>
      </c>
      <c r="Z539">
        <f>'Datastream-M'!X540</f>
        <v>72.900000000000006</v>
      </c>
      <c r="AA539" s="42">
        <f>'Datastream-M'!Y540</f>
        <v>17.5</v>
      </c>
      <c r="AB539">
        <f>'Datastream-M'!Z540</f>
        <v>98.6</v>
      </c>
      <c r="AC539">
        <f>'Datastream-M'!AA540</f>
        <v>98</v>
      </c>
      <c r="AD539">
        <f>'Datastream-M'!AB540</f>
        <v>98.2</v>
      </c>
      <c r="AE539">
        <f>'Datastream-M'!AC540</f>
        <v>1.2489669999999999</v>
      </c>
      <c r="AF539">
        <f t="shared" si="32"/>
        <v>89.7</v>
      </c>
      <c r="AG539">
        <f t="shared" si="33"/>
        <v>90.100000000000009</v>
      </c>
      <c r="AH539">
        <f>'Datastream-M'!AD540</f>
        <v>85.6</v>
      </c>
      <c r="AI539">
        <f>'Datastream-M'!AE540</f>
        <v>-14.3</v>
      </c>
      <c r="AJ539">
        <f>'Datastream-M'!AF540</f>
        <v>98.576122999999995</v>
      </c>
      <c r="AK539">
        <f>'Datastream-M'!AG540</f>
        <v>49.74</v>
      </c>
      <c r="AL539">
        <f>'Datastream-M'!AH540</f>
        <v>85.4</v>
      </c>
      <c r="AM539">
        <f>'Datastream-M'!AI540</f>
        <v>72.900000000000006</v>
      </c>
      <c r="AN539">
        <f>'Datastream-M'!AJ540</f>
        <v>18.5</v>
      </c>
      <c r="AO539">
        <f>'Datastream-M'!AK540</f>
        <v>14.8</v>
      </c>
      <c r="AP539">
        <f>'Datastream-M'!AL540</f>
        <v>-1.9</v>
      </c>
      <c r="AQ539" s="2">
        <f>'Datastream-M'!AM540</f>
        <v>87.596800000000002</v>
      </c>
      <c r="AR539" s="2">
        <f>'Datastream-M'!AN540</f>
        <v>100.37179999999999</v>
      </c>
      <c r="AS539">
        <f>'Datastream-M'!AO540</f>
        <v>14.8</v>
      </c>
      <c r="AT539">
        <f>'Datastream-M'!AP540</f>
        <v>98.7</v>
      </c>
      <c r="AU539">
        <f>'Datastream-M'!AQ540</f>
        <v>80.099999999999994</v>
      </c>
      <c r="AV539" s="19">
        <f>'[5]Deutschland Monatsdaten'!K539</f>
        <v>12.287858826313421</v>
      </c>
      <c r="AW539" s="1">
        <f>'[5]Deutschland Monatsdaten'!J539</f>
        <v>0.23446011409010933</v>
      </c>
      <c r="AX539">
        <f>'Datastream-M'!AR540</f>
        <v>31.3</v>
      </c>
      <c r="AY539">
        <f>'Datastream-M'!AS540</f>
        <v>-17.100000000000001</v>
      </c>
      <c r="AZ539">
        <f>'Datastream-M'!AT540</f>
        <v>94.9</v>
      </c>
      <c r="BA539">
        <v>2491815.1</v>
      </c>
      <c r="BB539">
        <v>8500283.5</v>
      </c>
      <c r="BC539">
        <v>8864335.4000000004</v>
      </c>
      <c r="BD539">
        <v>518283</v>
      </c>
      <c r="BE539">
        <f>'Datastream-M'!AU540</f>
        <v>101.69</v>
      </c>
      <c r="BF539">
        <f>'Datastream-M'!AV540</f>
        <v>91.1</v>
      </c>
      <c r="BG539">
        <f>'Datastream-M'!AW540</f>
        <v>98.2</v>
      </c>
      <c r="BH539" s="1">
        <f>'Datastream-M'!AX540</f>
        <v>91.7</v>
      </c>
      <c r="BI539" s="1">
        <f>'Datastream-M'!AY540</f>
        <v>88.1</v>
      </c>
      <c r="BJ539" s="1">
        <f>'Datastream-M'!AZ540</f>
        <v>69.099999999999994</v>
      </c>
      <c r="BK539">
        <f>'Datastream-M'!BA540</f>
        <v>56</v>
      </c>
      <c r="BL539">
        <f>'Datastream-M'!BB540</f>
        <v>78.3</v>
      </c>
      <c r="BM539" s="26">
        <f>'Datastream-M'!BC540</f>
        <v>90</v>
      </c>
      <c r="BN539" s="26">
        <f>'Datastream-M'!BD540</f>
        <v>98.8</v>
      </c>
      <c r="BO539">
        <f>'Datastream-M'!AV539</f>
        <v>90.1</v>
      </c>
      <c r="BP539" s="38">
        <f t="shared" si="34"/>
        <v>89.7</v>
      </c>
      <c r="BQ539" s="30">
        <f t="shared" si="35"/>
        <v>39.824911306703861</v>
      </c>
      <c r="BR539" s="40">
        <f>'Datastream-M'!BJ540</f>
        <v>111.9041</v>
      </c>
      <c r="BS539" s="32">
        <f>'Datastream-M'!BF540</f>
        <v>82.2</v>
      </c>
      <c r="BT539">
        <f>'Datastream-M'!BE540</f>
        <v>22</v>
      </c>
      <c r="BU539" s="40">
        <f>'Datastream-M'!CS540</f>
        <v>95.2</v>
      </c>
      <c r="BV539" s="40">
        <f>'Datastream-M'!CT540</f>
        <v>103.3</v>
      </c>
      <c r="BW539" s="40">
        <f>'Datastream-M'!CU540</f>
        <v>112.1682</v>
      </c>
      <c r="BX539" s="41">
        <f>'Datastream-M'!BG540</f>
        <v>12.03</v>
      </c>
      <c r="BY539" s="41">
        <f>'Datastream-M'!BH540</f>
        <v>9.99</v>
      </c>
      <c r="BZ539" s="40">
        <f>'Datastream-M'!BI540</f>
        <v>77.5</v>
      </c>
      <c r="CA539">
        <f>'Datastream-M'!BN540</f>
        <v>16.2</v>
      </c>
      <c r="CB539">
        <f>'Datastream-M'!BO540</f>
        <v>13.5</v>
      </c>
      <c r="CC539">
        <f>'Datastream-M'!BP540</f>
        <v>79.5</v>
      </c>
      <c r="CD539">
        <f>'Datastream-M'!BQ540</f>
        <v>89.3</v>
      </c>
      <c r="CE539" s="1">
        <v>-0.82849285922087235</v>
      </c>
      <c r="CF539" s="1">
        <v>-0.69147174574660475</v>
      </c>
      <c r="CH539">
        <f>'Datastream-M'!BR540</f>
        <v>79.5</v>
      </c>
      <c r="CI539">
        <f>'Datastream-M'!BS540</f>
        <v>94.6</v>
      </c>
      <c r="CJ539">
        <f>'Datastream-M'!BT540</f>
        <v>-38.4</v>
      </c>
      <c r="CK539">
        <f>'Datastream-M'!BU540</f>
        <v>-37.299999999999997</v>
      </c>
      <c r="CL539">
        <f>'Datastream-M'!BV540</f>
        <v>96.9</v>
      </c>
      <c r="CN539">
        <f>'Datastream-M'!BX540</f>
        <v>-32.299999999999997</v>
      </c>
      <c r="CO539">
        <f>'Datastream-M'!BY540</f>
        <v>-8.5</v>
      </c>
      <c r="CP539" s="40">
        <f>'Datastream-M'!BZ540</f>
        <v>7.9</v>
      </c>
      <c r="CQ539">
        <f>'Datastream-M'!CA540</f>
        <v>2.2999999999999998</v>
      </c>
      <c r="CR539">
        <f>'Datastream-M'!CB540</f>
        <v>-16.5</v>
      </c>
      <c r="CS539">
        <f>'Datastream-M'!CC540</f>
        <v>-15.5</v>
      </c>
      <c r="CT539">
        <f>'Datastream-M'!CD540</f>
        <v>-28.6</v>
      </c>
      <c r="CU539">
        <f>'Datastream-M'!CE540</f>
        <v>39252</v>
      </c>
      <c r="CV539">
        <f>'Datastream-M'!CF540</f>
        <v>2392103</v>
      </c>
      <c r="CX539">
        <f>'Datastream-M'!CG540</f>
        <v>74.2</v>
      </c>
      <c r="CY539">
        <f>'Datastream-M'!CH540</f>
        <v>60</v>
      </c>
      <c r="CZ539">
        <f>'Datastream-M'!CI540</f>
        <v>86.8</v>
      </c>
      <c r="DA539">
        <f>'Datastream-M'!CJ540</f>
        <v>70.7</v>
      </c>
      <c r="DB539">
        <f>'Datastream-M'!CK540</f>
        <v>-42.7</v>
      </c>
      <c r="DC539">
        <f>'Datastream-M'!CL540</f>
        <v>-49.1</v>
      </c>
      <c r="DD539">
        <f>'Datastream-M'!CM540</f>
        <v>-38.4</v>
      </c>
      <c r="DE539">
        <f>'Datastream-M'!CN540</f>
        <v>60.6</v>
      </c>
      <c r="DF539">
        <f>'Datastream-M'!CO540</f>
        <v>60.2</v>
      </c>
      <c r="DG539">
        <f>'Datastream-M'!CP540</f>
        <v>93</v>
      </c>
      <c r="DH539">
        <f>'Datastream-M'!CQ540</f>
        <v>115.984375</v>
      </c>
      <c r="DI539">
        <f>'Datastream-M'!CR540</f>
        <v>16.829999999999998</v>
      </c>
      <c r="DJ539">
        <f>'Datastream-M'!CV540</f>
        <v>4.7699999999999996</v>
      </c>
      <c r="DK539">
        <f>'Datastream-M'!CW540</f>
        <v>2.77</v>
      </c>
      <c r="DL539">
        <f>'Datastream-M'!CX540</f>
        <v>92.5</v>
      </c>
      <c r="DM539">
        <f>'Datastream-M'!CY540</f>
        <v>73.7</v>
      </c>
      <c r="DO539">
        <f>'Datastream-M'!DA540</f>
        <v>-23.5</v>
      </c>
      <c r="DP539">
        <f>'Datastream-M'!DB540</f>
        <v>109.6</v>
      </c>
      <c r="DS539">
        <f>'Datastream-M'!DG540</f>
        <v>91.8</v>
      </c>
      <c r="DT539">
        <f>'Datastream-M'!DH540</f>
        <v>69.7</v>
      </c>
      <c r="DU539">
        <f>'Datastream-M'!DI540</f>
        <v>72.900000000000006</v>
      </c>
      <c r="DV539">
        <f>'Datastream-M'!DJ540</f>
        <v>88.744352637000006</v>
      </c>
      <c r="DW539" s="19">
        <f>'[8]weltindexip-usd'!B419</f>
        <v>2.3666047333482356</v>
      </c>
      <c r="DX539">
        <f>'Datastream-M'!DK540</f>
        <v>83.6</v>
      </c>
      <c r="DY539">
        <v>0</v>
      </c>
      <c r="DZ539">
        <f>'Datastream-M'!DL540</f>
        <v>87.6</v>
      </c>
      <c r="EA539">
        <f>'Datastream-M'!DM540</f>
        <v>86.6</v>
      </c>
      <c r="EB539">
        <f>'Datastream-M'!DN540</f>
        <v>18.78162</v>
      </c>
      <c r="EF539" s="1">
        <f>'Datastream-M'!DQ540</f>
        <v>83.7</v>
      </c>
    </row>
    <row r="540" spans="1:136">
      <c r="A540" s="3">
        <v>38306</v>
      </c>
      <c r="B540" t="str">
        <f>'Datastream-M'!B541</f>
        <v>#NA</v>
      </c>
      <c r="C540">
        <f>'Datastream-M'!C541</f>
        <v>91.7</v>
      </c>
      <c r="D540">
        <f>'Datastream-M'!D541</f>
        <v>86.9</v>
      </c>
      <c r="E540">
        <f>'Datastream-M'!E541</f>
        <v>96.8</v>
      </c>
      <c r="F540">
        <f>'Datastream-M'!F541</f>
        <v>79.400000000000006</v>
      </c>
      <c r="G540">
        <f>'Datastream-M'!G541</f>
        <v>1.2991360000000001</v>
      </c>
      <c r="H540">
        <f>'Datastream-M'!H541</f>
        <v>685.2</v>
      </c>
      <c r="I540">
        <f>'Datastream-M'!I541</f>
        <v>1411.7</v>
      </c>
      <c r="J540">
        <f>'Datastream-M'!J541</f>
        <v>2.17</v>
      </c>
      <c r="K540">
        <f>'Datastream-M'!K541</f>
        <v>3.8</v>
      </c>
      <c r="L540">
        <f>'Datastream-M'!L541</f>
        <v>4126</v>
      </c>
      <c r="M540">
        <f>'Datastream-M'!M541</f>
        <v>284761</v>
      </c>
      <c r="N540">
        <f>'Datastream-M'!N541</f>
        <v>82.2</v>
      </c>
      <c r="O540">
        <f>'Datastream-M'!O541</f>
        <v>3162</v>
      </c>
      <c r="P540">
        <f>'Datastream-M'!P541</f>
        <v>10.8</v>
      </c>
      <c r="Q540">
        <f>'Datastream-M'!Q541</f>
        <v>11.3</v>
      </c>
      <c r="R540">
        <f>'Datastream-M'!R541</f>
        <v>15.5</v>
      </c>
      <c r="S540" s="1">
        <f>'[2]Deutschland Monatsdaten'!C540</f>
        <v>0.49965869372186539</v>
      </c>
      <c r="T540" s="1">
        <v>3.7186984204943725</v>
      </c>
      <c r="U540">
        <f>'Datastream-M'!BL541</f>
        <v>62.8</v>
      </c>
      <c r="V540" s="39">
        <f t="shared" si="30"/>
        <v>69.777777777777771</v>
      </c>
      <c r="W540">
        <f>'Datastream-M'!BM541</f>
        <v>51.24</v>
      </c>
      <c r="X540" s="39">
        <f t="shared" si="31"/>
        <v>56.245883644346875</v>
      </c>
      <c r="Y540">
        <f>'Datastream-M'!W541</f>
        <v>-15.4</v>
      </c>
      <c r="Z540">
        <f>'Datastream-M'!X541</f>
        <v>72</v>
      </c>
      <c r="AA540" s="42">
        <f>'Datastream-M'!Y541</f>
        <v>15.4</v>
      </c>
      <c r="AB540">
        <f>'Datastream-M'!Z541</f>
        <v>98.7</v>
      </c>
      <c r="AC540">
        <f>'Datastream-M'!AA541</f>
        <v>98.2</v>
      </c>
      <c r="AD540">
        <f>'Datastream-M'!AB541</f>
        <v>98.5</v>
      </c>
      <c r="AE540">
        <f>'Datastream-M'!AC541</f>
        <v>1.2991360000000001</v>
      </c>
      <c r="AF540">
        <f t="shared" si="32"/>
        <v>90</v>
      </c>
      <c r="AG540">
        <f t="shared" si="33"/>
        <v>91.1</v>
      </c>
      <c r="AH540">
        <f>'Datastream-M'!AD541</f>
        <v>84.5</v>
      </c>
      <c r="AI540">
        <f>'Datastream-M'!AE541</f>
        <v>-13.5</v>
      </c>
      <c r="AJ540">
        <f>'Datastream-M'!AF541</f>
        <v>99.778024000000002</v>
      </c>
      <c r="AK540">
        <f>'Datastream-M'!AG541</f>
        <v>43.75</v>
      </c>
      <c r="AL540">
        <f>'Datastream-M'!AH541</f>
        <v>85.3</v>
      </c>
      <c r="AM540">
        <f>'Datastream-M'!AI541</f>
        <v>72</v>
      </c>
      <c r="AN540">
        <f>'Datastream-M'!AJ541</f>
        <v>17.399999999999999</v>
      </c>
      <c r="AO540">
        <f>'Datastream-M'!AK541</f>
        <v>16.8</v>
      </c>
      <c r="AP540">
        <f>'Datastream-M'!AL541</f>
        <v>-4.4000000000000004</v>
      </c>
      <c r="AQ540" s="2">
        <f>'Datastream-M'!AM541</f>
        <v>87.600999999999999</v>
      </c>
      <c r="AR540" s="2">
        <f>'Datastream-M'!AN541</f>
        <v>100.27760000000001</v>
      </c>
      <c r="AS540">
        <f>'Datastream-M'!AO541</f>
        <v>14.3</v>
      </c>
      <c r="AT540">
        <f>'Datastream-M'!AP541</f>
        <v>96.1</v>
      </c>
      <c r="AU540">
        <f>'Datastream-M'!AQ541</f>
        <v>80.400000000000006</v>
      </c>
      <c r="AV540" s="19">
        <f>'[5]Deutschland Monatsdaten'!K540</f>
        <v>12.303134612202436</v>
      </c>
      <c r="AW540" s="1">
        <f>'[5]Deutschland Monatsdaten'!J540</f>
        <v>0.26416849874812542</v>
      </c>
      <c r="AX540">
        <f>'Datastream-M'!AR541</f>
        <v>13.9</v>
      </c>
      <c r="AY540">
        <f>'Datastream-M'!AS541</f>
        <v>-16.3</v>
      </c>
      <c r="AZ540">
        <f>'Datastream-M'!AT541</f>
        <v>95.1</v>
      </c>
      <c r="BA540">
        <v>2764457.1</v>
      </c>
      <c r="BB540">
        <v>9626969.1999999993</v>
      </c>
      <c r="BC540">
        <v>8887034.8000000007</v>
      </c>
      <c r="BD540">
        <v>547714</v>
      </c>
      <c r="BE540">
        <f>'Datastream-M'!AU541</f>
        <v>102.48</v>
      </c>
      <c r="BF540">
        <f>'Datastream-M'!AV541</f>
        <v>90.2</v>
      </c>
      <c r="BG540">
        <f>'Datastream-M'!AW541</f>
        <v>98.1</v>
      </c>
      <c r="BH540" s="1">
        <f>'Datastream-M'!AX541</f>
        <v>83.7</v>
      </c>
      <c r="BI540" s="1">
        <f>'Datastream-M'!AY541</f>
        <v>81.599999999999994</v>
      </c>
      <c r="BJ540" s="1">
        <f>'Datastream-M'!AZ541</f>
        <v>70.7</v>
      </c>
      <c r="BK540">
        <f>'Datastream-M'!BA541</f>
        <v>57.8</v>
      </c>
      <c r="BL540">
        <f>'Datastream-M'!BB541</f>
        <v>79.599999999999994</v>
      </c>
      <c r="BM540" s="26">
        <f>'Datastream-M'!BC541</f>
        <v>90</v>
      </c>
      <c r="BN540" s="26">
        <f>'Datastream-M'!BD541</f>
        <v>99.8</v>
      </c>
      <c r="BO540">
        <f>'Datastream-M'!AV540</f>
        <v>91.1</v>
      </c>
      <c r="BP540" s="38">
        <f t="shared" si="34"/>
        <v>90</v>
      </c>
      <c r="BQ540" s="30">
        <f t="shared" si="35"/>
        <v>33.676227892999655</v>
      </c>
      <c r="BR540" s="40">
        <f>'Datastream-M'!BJ541</f>
        <v>113.42270000000001</v>
      </c>
      <c r="BS540" s="32">
        <f>'Datastream-M'!BF541</f>
        <v>83.3</v>
      </c>
      <c r="BT540">
        <f>'Datastream-M'!BE541</f>
        <v>16.100000000000001</v>
      </c>
      <c r="BU540" s="40">
        <f>'Datastream-M'!CS541</f>
        <v>94.9</v>
      </c>
      <c r="BV540" s="40">
        <f>'Datastream-M'!CT541</f>
        <v>104.1</v>
      </c>
      <c r="BW540" s="40">
        <f>'Datastream-M'!CU541</f>
        <v>113.7182</v>
      </c>
      <c r="BX540" s="41">
        <f>'Datastream-M'!BG541</f>
        <v>12.72</v>
      </c>
      <c r="BY540" s="41">
        <f>'Datastream-M'!BH541</f>
        <v>10.27</v>
      </c>
      <c r="BZ540" s="40">
        <f>'Datastream-M'!BI541</f>
        <v>77</v>
      </c>
      <c r="CA540">
        <f>'Datastream-M'!BN541</f>
        <v>9.6999999999999993</v>
      </c>
      <c r="CB540">
        <f>'Datastream-M'!BO541</f>
        <v>11.3</v>
      </c>
      <c r="CC540">
        <f>'Datastream-M'!BP541</f>
        <v>76.3</v>
      </c>
      <c r="CD540">
        <f>'Datastream-M'!BQ541</f>
        <v>87</v>
      </c>
      <c r="CE540" s="1">
        <v>-0.82726328416940564</v>
      </c>
      <c r="CF540" s="1">
        <v>-0.39854161039096819</v>
      </c>
      <c r="CH540">
        <f>'Datastream-M'!BR541</f>
        <v>77.8</v>
      </c>
      <c r="CI540">
        <f>'Datastream-M'!BS541</f>
        <v>95.8</v>
      </c>
      <c r="CJ540">
        <f>'Datastream-M'!BT541</f>
        <v>-38.1</v>
      </c>
      <c r="CK540">
        <f>'Datastream-M'!BU541</f>
        <v>-39.299999999999997</v>
      </c>
      <c r="CL540">
        <f>'Datastream-M'!BV541</f>
        <v>96.5</v>
      </c>
      <c r="CN540">
        <f>'Datastream-M'!BX541</f>
        <v>-33.299999999999997</v>
      </c>
      <c r="CO540">
        <f>'Datastream-M'!BY541</f>
        <v>-14.3</v>
      </c>
      <c r="CP540" s="40">
        <f>'Datastream-M'!BZ541</f>
        <v>6.9</v>
      </c>
      <c r="CQ540">
        <f>'Datastream-M'!CA541</f>
        <v>2.4</v>
      </c>
      <c r="CR540">
        <f>'Datastream-M'!CB541</f>
        <v>-17</v>
      </c>
      <c r="CS540">
        <f>'Datastream-M'!CC541</f>
        <v>-15.8</v>
      </c>
      <c r="CT540">
        <f>'Datastream-M'!CD541</f>
        <v>-24.4</v>
      </c>
      <c r="CU540">
        <f>'Datastream-M'!CE541</f>
        <v>39243</v>
      </c>
      <c r="CV540">
        <f>'Datastream-M'!CF541</f>
        <v>2399503</v>
      </c>
      <c r="CX540">
        <f>'Datastream-M'!CG541</f>
        <v>70.599999999999994</v>
      </c>
      <c r="CY540">
        <f>'Datastream-M'!CH541</f>
        <v>59.3</v>
      </c>
      <c r="CZ540">
        <f>'Datastream-M'!CI541</f>
        <v>84</v>
      </c>
      <c r="DA540">
        <f>'Datastream-M'!CJ541</f>
        <v>65</v>
      </c>
      <c r="DB540">
        <f>'Datastream-M'!CK541</f>
        <v>-44.2</v>
      </c>
      <c r="DC540">
        <f>'Datastream-M'!CL541</f>
        <v>-47.1</v>
      </c>
      <c r="DD540">
        <f>'Datastream-M'!CM541</f>
        <v>-38.1</v>
      </c>
      <c r="DE540">
        <f>'Datastream-M'!CN541</f>
        <v>60.5</v>
      </c>
      <c r="DF540">
        <f>'Datastream-M'!CO541</f>
        <v>59.8</v>
      </c>
      <c r="DG540">
        <f>'Datastream-M'!CP541</f>
        <v>89.1</v>
      </c>
      <c r="DH540">
        <f>'Datastream-M'!CQ541</f>
        <v>68.121673584000007</v>
      </c>
      <c r="DI540">
        <f>'Datastream-M'!CR541</f>
        <v>19.23</v>
      </c>
      <c r="DJ540">
        <f>'Datastream-M'!CV541</f>
        <v>4.72</v>
      </c>
      <c r="DK540">
        <f>'Datastream-M'!CW541</f>
        <v>2.88</v>
      </c>
      <c r="DL540">
        <f>'Datastream-M'!CX541</f>
        <v>88.1</v>
      </c>
      <c r="DM540">
        <f>'Datastream-M'!CY541</f>
        <v>73</v>
      </c>
      <c r="DO540">
        <f>'Datastream-M'!DA541</f>
        <v>-23.5</v>
      </c>
      <c r="DP540">
        <f>'Datastream-M'!DB541</f>
        <v>110.2</v>
      </c>
      <c r="DS540">
        <f>'Datastream-M'!DG541</f>
        <v>87.2</v>
      </c>
      <c r="DT540">
        <f>'Datastream-M'!DH541</f>
        <v>68.8</v>
      </c>
      <c r="DU540">
        <f>'Datastream-M'!DI541</f>
        <v>71.599999999999994</v>
      </c>
      <c r="DV540">
        <f>'Datastream-M'!DJ541</f>
        <v>84.308886736999995</v>
      </c>
      <c r="DW540" s="19">
        <f>'[8]weltindexip-usd'!B420</f>
        <v>2.3681408759499032</v>
      </c>
      <c r="DX540">
        <f>'Datastream-M'!DK541</f>
        <v>85</v>
      </c>
      <c r="DY540">
        <v>0</v>
      </c>
      <c r="DZ540">
        <f>'Datastream-M'!DL541</f>
        <v>87.4</v>
      </c>
      <c r="EA540">
        <f>'Datastream-M'!DM541</f>
        <v>85.7</v>
      </c>
      <c r="EB540">
        <f>'Datastream-M'!DN541</f>
        <v>19.034952000000001</v>
      </c>
      <c r="EF540" s="1">
        <f>'Datastream-M'!DQ541</f>
        <v>82.3</v>
      </c>
    </row>
    <row r="541" spans="1:136">
      <c r="A541" s="3">
        <v>38336</v>
      </c>
      <c r="B541" t="str">
        <f>'Datastream-M'!B542</f>
        <v>#NA</v>
      </c>
      <c r="C541">
        <f>'Datastream-M'!C542</f>
        <v>92.6</v>
      </c>
      <c r="D541">
        <f>'Datastream-M'!D542</f>
        <v>87.6</v>
      </c>
      <c r="E541">
        <f>'Datastream-M'!E542</f>
        <v>97.8</v>
      </c>
      <c r="F541">
        <f>'Datastream-M'!F542</f>
        <v>84.6</v>
      </c>
      <c r="G541">
        <f>'Datastream-M'!G542</f>
        <v>1.3407610000000001</v>
      </c>
      <c r="H541">
        <f>'Datastream-M'!H542</f>
        <v>655.4</v>
      </c>
      <c r="I541">
        <f>'Datastream-M'!I542</f>
        <v>1411.1</v>
      </c>
      <c r="J541">
        <f>'Datastream-M'!J542</f>
        <v>2.173</v>
      </c>
      <c r="K541">
        <f>'Datastream-M'!K542</f>
        <v>3.6</v>
      </c>
      <c r="L541">
        <f>'Datastream-M'!L542</f>
        <v>4256.1000000000004</v>
      </c>
      <c r="M541">
        <f>'Datastream-M'!M542</f>
        <v>281748</v>
      </c>
      <c r="N541">
        <f>'Datastream-M'!N542</f>
        <v>82.1</v>
      </c>
      <c r="O541">
        <f>'Datastream-M'!O542</f>
        <v>3243</v>
      </c>
      <c r="P541">
        <f>'Datastream-M'!P542</f>
        <v>10.9</v>
      </c>
      <c r="Q541">
        <f>'Datastream-M'!Q542</f>
        <v>11.7</v>
      </c>
      <c r="R541">
        <f>'Datastream-M'!R542</f>
        <v>12.8</v>
      </c>
      <c r="S541" s="1">
        <f>'[2]Deutschland Monatsdaten'!C541</f>
        <v>0.45495156028261391</v>
      </c>
      <c r="T541" s="1">
        <v>3.7372946049067992</v>
      </c>
      <c r="U541">
        <f>'Datastream-M'!BL542</f>
        <v>60.41</v>
      </c>
      <c r="V541" s="39">
        <f t="shared" si="30"/>
        <v>67.12222222222222</v>
      </c>
      <c r="W541">
        <f>'Datastream-M'!BM542</f>
        <v>48.16</v>
      </c>
      <c r="X541" s="39">
        <f t="shared" si="31"/>
        <v>53.392461197339237</v>
      </c>
      <c r="Y541">
        <f>'Datastream-M'!W542</f>
        <v>-15.9</v>
      </c>
      <c r="Z541">
        <f>'Datastream-M'!X542</f>
        <v>78.2</v>
      </c>
      <c r="AA541" s="42">
        <f>'Datastream-M'!Y542</f>
        <v>15.3</v>
      </c>
      <c r="AB541">
        <f>'Datastream-M'!Z542</f>
        <v>99.8</v>
      </c>
      <c r="AC541">
        <f>'Datastream-M'!AA542</f>
        <v>99.3</v>
      </c>
      <c r="AD541">
        <f>'Datastream-M'!AB542</f>
        <v>99.6</v>
      </c>
      <c r="AE541">
        <f>'Datastream-M'!AC542</f>
        <v>1.3407610000000001</v>
      </c>
      <c r="AF541">
        <f t="shared" si="32"/>
        <v>90</v>
      </c>
      <c r="AG541">
        <f t="shared" si="33"/>
        <v>90.200000000000017</v>
      </c>
      <c r="AH541">
        <f>'Datastream-M'!AD542</f>
        <v>84.5</v>
      </c>
      <c r="AI541">
        <f>'Datastream-M'!AE542</f>
        <v>-10.8</v>
      </c>
      <c r="AJ541">
        <f>'Datastream-M'!AF542</f>
        <v>100.33632299999999</v>
      </c>
      <c r="AK541">
        <f>'Datastream-M'!AG542</f>
        <v>39.97</v>
      </c>
      <c r="AL541">
        <f>'Datastream-M'!AH542</f>
        <v>85.5</v>
      </c>
      <c r="AM541">
        <f>'Datastream-M'!AI542</f>
        <v>78.2</v>
      </c>
      <c r="AN541">
        <f>'Datastream-M'!AJ542</f>
        <v>18.399999999999999</v>
      </c>
      <c r="AO541">
        <f>'Datastream-M'!AK542</f>
        <v>14</v>
      </c>
      <c r="AP541">
        <f>'Datastream-M'!AL542</f>
        <v>2.1</v>
      </c>
      <c r="AQ541" s="2">
        <f>'Datastream-M'!AM542</f>
        <v>87.5899</v>
      </c>
      <c r="AR541" s="2">
        <f>'Datastream-M'!AN542</f>
        <v>100.1641</v>
      </c>
      <c r="AS541">
        <f>'Datastream-M'!AO542</f>
        <v>12.1</v>
      </c>
      <c r="AT541">
        <f>'Datastream-M'!AP542</f>
        <v>89.2</v>
      </c>
      <c r="AU541">
        <f>'Datastream-M'!AQ542</f>
        <v>80.2</v>
      </c>
      <c r="AV541" s="19">
        <f>'[5]Deutschland Monatsdaten'!K541</f>
        <v>12.318169034976943</v>
      </c>
      <c r="AW541" s="1">
        <f>'[5]Deutschland Monatsdaten'!J541</f>
        <v>0.30816470922362416</v>
      </c>
      <c r="AX541">
        <f>'Datastream-M'!AR542</f>
        <v>14.4</v>
      </c>
      <c r="AY541">
        <f>'Datastream-M'!AS542</f>
        <v>-15</v>
      </c>
      <c r="AZ541">
        <f>'Datastream-M'!AT542</f>
        <v>93.4</v>
      </c>
      <c r="BA541">
        <v>2960953.9</v>
      </c>
      <c r="BB541">
        <v>9133452.8000000007</v>
      </c>
      <c r="BC541">
        <v>17703952</v>
      </c>
      <c r="BD541">
        <v>1662973</v>
      </c>
      <c r="BE541">
        <f>'Datastream-M'!AU542</f>
        <v>103.16</v>
      </c>
      <c r="BF541">
        <f>'Datastream-M'!AV542</f>
        <v>89.7</v>
      </c>
      <c r="BG541">
        <f>'Datastream-M'!AW542</f>
        <v>95.4</v>
      </c>
      <c r="BH541" s="1">
        <f>'Datastream-M'!AX542</f>
        <v>77.099999999999994</v>
      </c>
      <c r="BI541" s="1">
        <f>'Datastream-M'!AY542</f>
        <v>76.2</v>
      </c>
      <c r="BJ541" s="1">
        <f>'Datastream-M'!AZ542</f>
        <v>71.5</v>
      </c>
      <c r="BK541">
        <f>'Datastream-M'!BA542</f>
        <v>60.2</v>
      </c>
      <c r="BL541">
        <f>'Datastream-M'!BB542</f>
        <v>79.400000000000006</v>
      </c>
      <c r="BM541" s="26">
        <f>'Datastream-M'!BC542</f>
        <v>89.7</v>
      </c>
      <c r="BN541" s="26">
        <f>'Datastream-M'!BD542</f>
        <v>99.4</v>
      </c>
      <c r="BO541">
        <f>'Datastream-M'!AV541</f>
        <v>90.2</v>
      </c>
      <c r="BP541" s="38">
        <f t="shared" si="34"/>
        <v>90</v>
      </c>
      <c r="BQ541" s="30">
        <f t="shared" si="35"/>
        <v>29.811427987538419</v>
      </c>
      <c r="BR541" s="40">
        <f>'Datastream-M'!BJ542</f>
        <v>114.6383</v>
      </c>
      <c r="BS541" s="32">
        <f>'Datastream-M'!BF542</f>
        <v>84.2</v>
      </c>
      <c r="BT541">
        <f>'Datastream-M'!BE542</f>
        <v>21.7</v>
      </c>
      <c r="BU541" s="40">
        <f>'Datastream-M'!CS542</f>
        <v>95.3</v>
      </c>
      <c r="BV541" s="40">
        <f>'Datastream-M'!CT542</f>
        <v>106.2</v>
      </c>
      <c r="BW541" s="40">
        <f>'Datastream-M'!CU542</f>
        <v>114.9508</v>
      </c>
      <c r="BX541" s="41">
        <f>'Datastream-M'!BG542</f>
        <v>13.54</v>
      </c>
      <c r="BY541" s="41">
        <f>'Datastream-M'!BH542</f>
        <v>9.77</v>
      </c>
      <c r="BZ541" s="40">
        <f>'Datastream-M'!BI542</f>
        <v>78.3</v>
      </c>
      <c r="CA541">
        <f>'Datastream-M'!BN542</f>
        <v>12.4</v>
      </c>
      <c r="CB541">
        <f>'Datastream-M'!BO542</f>
        <v>11</v>
      </c>
      <c r="CC541">
        <f>'Datastream-M'!BP542</f>
        <v>75.900000000000006</v>
      </c>
      <c r="CD541">
        <f>'Datastream-M'!BQ542</f>
        <v>89.4</v>
      </c>
      <c r="CE541" s="1">
        <v>-0.52401275740865894</v>
      </c>
      <c r="CF541" s="1">
        <v>-0.75784314043370327</v>
      </c>
      <c r="CH541">
        <f>'Datastream-M'!BR542</f>
        <v>78.900000000000006</v>
      </c>
      <c r="CI541">
        <f>'Datastream-M'!BS542</f>
        <v>95.6</v>
      </c>
      <c r="CJ541">
        <f>'Datastream-M'!BT542</f>
        <v>-38</v>
      </c>
      <c r="CK541">
        <f>'Datastream-M'!BU542</f>
        <v>-35.9</v>
      </c>
      <c r="CL541">
        <f>'Datastream-M'!BV542</f>
        <v>97.9</v>
      </c>
      <c r="CN541">
        <f>'Datastream-M'!BX542</f>
        <v>-29.2</v>
      </c>
      <c r="CO541">
        <f>'Datastream-M'!BY542</f>
        <v>-11.5</v>
      </c>
      <c r="CP541" s="40">
        <f>'Datastream-M'!BZ542</f>
        <v>7.2</v>
      </c>
      <c r="CQ541">
        <f>'Datastream-M'!CA542</f>
        <v>2.7</v>
      </c>
      <c r="CR541">
        <f>'Datastream-M'!CB542</f>
        <v>-18.3</v>
      </c>
      <c r="CS541">
        <f>'Datastream-M'!CC542</f>
        <v>-13.5</v>
      </c>
      <c r="CT541">
        <f>'Datastream-M'!CD542</f>
        <v>-22.3</v>
      </c>
      <c r="CU541">
        <f>'Datastream-M'!CE542</f>
        <v>39212</v>
      </c>
      <c r="CV541">
        <f>'Datastream-M'!CF542</f>
        <v>2398056</v>
      </c>
      <c r="CX541">
        <f>'Datastream-M'!CG542</f>
        <v>74.2</v>
      </c>
      <c r="CY541">
        <f>'Datastream-M'!CH542</f>
        <v>60.8</v>
      </c>
      <c r="CZ541">
        <f>'Datastream-M'!CI542</f>
        <v>80.3</v>
      </c>
      <c r="DA541">
        <f>'Datastream-M'!CJ542</f>
        <v>76</v>
      </c>
      <c r="DB541">
        <f>'Datastream-M'!CK542</f>
        <v>-42.3</v>
      </c>
      <c r="DC541">
        <f>'Datastream-M'!CL542</f>
        <v>-50.5</v>
      </c>
      <c r="DD541">
        <f>'Datastream-M'!CM542</f>
        <v>-38</v>
      </c>
      <c r="DE541">
        <f>'Datastream-M'!CN542</f>
        <v>60.7</v>
      </c>
      <c r="DF541">
        <f>'Datastream-M'!CO542</f>
        <v>60.1</v>
      </c>
      <c r="DG541">
        <f>'Datastream-M'!CP542</f>
        <v>91.1</v>
      </c>
      <c r="DH541">
        <f>'Datastream-M'!CQ542</f>
        <v>54.962207794000001</v>
      </c>
      <c r="DI541">
        <f>'Datastream-M'!CR542</f>
        <v>16.32</v>
      </c>
      <c r="DJ541">
        <f>'Datastream-M'!CV542</f>
        <v>4.71</v>
      </c>
      <c r="DK541">
        <f>'Datastream-M'!CW542</f>
        <v>2.82</v>
      </c>
      <c r="DL541">
        <f>'Datastream-M'!CX542</f>
        <v>92.4</v>
      </c>
      <c r="DM541">
        <f>'Datastream-M'!CY542</f>
        <v>74.8</v>
      </c>
      <c r="DO541">
        <f>'Datastream-M'!DA542</f>
        <v>-21.9</v>
      </c>
      <c r="DP541">
        <f>'Datastream-M'!DB542</f>
        <v>111.9</v>
      </c>
      <c r="DS541">
        <f>'Datastream-M'!DG542</f>
        <v>95.7</v>
      </c>
      <c r="DT541">
        <f>'Datastream-M'!DH542</f>
        <v>77.2</v>
      </c>
      <c r="DU541">
        <f>'Datastream-M'!DI542</f>
        <v>71.900000000000006</v>
      </c>
      <c r="DV541">
        <f>'Datastream-M'!DJ542</f>
        <v>64.797046351000006</v>
      </c>
      <c r="DW541" s="19">
        <f>'[8]weltindexip-usd'!B421</f>
        <v>2.3742546010731518</v>
      </c>
      <c r="DX541">
        <f>'Datastream-M'!DK542</f>
        <v>85.7</v>
      </c>
      <c r="DY541">
        <v>0</v>
      </c>
      <c r="DZ541">
        <f>'Datastream-M'!DL542</f>
        <v>87.8</v>
      </c>
      <c r="EA541">
        <f>'Datastream-M'!DM542</f>
        <v>87.1</v>
      </c>
      <c r="EB541">
        <f>'Datastream-M'!DN542</f>
        <v>18.367688999999999</v>
      </c>
      <c r="EF541" s="1">
        <f>'Datastream-M'!DQ542</f>
        <v>81.900000000000006</v>
      </c>
    </row>
    <row r="542" spans="1:136">
      <c r="A542" s="3">
        <v>38367</v>
      </c>
      <c r="B542">
        <f>'Datastream-M'!B543</f>
        <v>92.2</v>
      </c>
      <c r="C542">
        <f>'Datastream-M'!C543</f>
        <v>92.9</v>
      </c>
      <c r="D542">
        <f>'Datastream-M'!D543</f>
        <v>88.5</v>
      </c>
      <c r="E542">
        <f>'Datastream-M'!E543</f>
        <v>97.6</v>
      </c>
      <c r="F542">
        <f>'Datastream-M'!F543</f>
        <v>82.4</v>
      </c>
      <c r="G542">
        <f>'Datastream-M'!G543</f>
        <v>1.3119289999999999</v>
      </c>
      <c r="H542">
        <f>'Datastream-M'!H543</f>
        <v>679</v>
      </c>
      <c r="I542">
        <f>'Datastream-M'!I543</f>
        <v>1426.6</v>
      </c>
      <c r="J542">
        <f>'Datastream-M'!J543</f>
        <v>2.145</v>
      </c>
      <c r="K542">
        <f>'Datastream-M'!K543</f>
        <v>3.6</v>
      </c>
      <c r="L542">
        <f>'Datastream-M'!L543</f>
        <v>4254.8999999999996</v>
      </c>
      <c r="M542">
        <f>'Datastream-M'!M543</f>
        <v>200419</v>
      </c>
      <c r="N542">
        <f>'Datastream-M'!N543</f>
        <v>84.7</v>
      </c>
      <c r="O542">
        <f>'Datastream-M'!O543</f>
        <v>2826</v>
      </c>
      <c r="P542">
        <f>'Datastream-M'!P543</f>
        <v>11.6</v>
      </c>
      <c r="Q542">
        <f>'Datastream-M'!Q543</f>
        <v>16</v>
      </c>
      <c r="R542">
        <f>'Datastream-M'!R543</f>
        <v>9.1999999999999993</v>
      </c>
      <c r="S542" s="1">
        <f>'[2]Deutschland Monatsdaten'!C542</f>
        <v>0.32350000314129407</v>
      </c>
      <c r="T542" s="1">
        <v>3.7369733704127492</v>
      </c>
      <c r="U542">
        <f>'Datastream-M'!BL543</f>
        <v>63.6</v>
      </c>
      <c r="V542" s="39">
        <f t="shared" si="30"/>
        <v>70.903010033444815</v>
      </c>
      <c r="W542">
        <f>'Datastream-M'!BM543</f>
        <v>48.83</v>
      </c>
      <c r="X542" s="39">
        <f t="shared" si="31"/>
        <v>54.437012263099213</v>
      </c>
      <c r="Y542">
        <f>'Datastream-M'!W543</f>
        <v>-13.4</v>
      </c>
      <c r="Z542">
        <f>'Datastream-M'!X543</f>
        <v>76.5</v>
      </c>
      <c r="AA542" s="42">
        <f>'Datastream-M'!Y543</f>
        <v>13.3</v>
      </c>
      <c r="AB542">
        <f>'Datastream-M'!Z543</f>
        <v>99.2</v>
      </c>
      <c r="AC542">
        <f>'Datastream-M'!AA543</f>
        <v>98.5</v>
      </c>
      <c r="AD542">
        <f>'Datastream-M'!AB543</f>
        <v>98.5</v>
      </c>
      <c r="AE542">
        <f>'Datastream-M'!AC543</f>
        <v>1.3119289999999999</v>
      </c>
      <c r="AF542">
        <f t="shared" si="32"/>
        <v>89.7</v>
      </c>
      <c r="AG542">
        <f t="shared" si="33"/>
        <v>89.700000000000017</v>
      </c>
      <c r="AH542">
        <f>'Datastream-M'!AD543</f>
        <v>86.3</v>
      </c>
      <c r="AI542">
        <f>'Datastream-M'!AE543</f>
        <v>-10.9</v>
      </c>
      <c r="AJ542">
        <f>'Datastream-M'!AF543</f>
        <v>99.777777999999998</v>
      </c>
      <c r="AK542">
        <f>'Datastream-M'!AG543</f>
        <v>44.17</v>
      </c>
      <c r="AL542">
        <f>'Datastream-M'!AH543</f>
        <v>85.5</v>
      </c>
      <c r="AM542">
        <f>'Datastream-M'!AI543</f>
        <v>76.5</v>
      </c>
      <c r="AN542">
        <f>'Datastream-M'!AJ543</f>
        <v>20.399999999999999</v>
      </c>
      <c r="AO542">
        <f>'Datastream-M'!AK543</f>
        <v>11</v>
      </c>
      <c r="AP542">
        <f>'Datastream-M'!AL543</f>
        <v>-2.4</v>
      </c>
      <c r="AQ542" s="2">
        <f>'Datastream-M'!AM543</f>
        <v>87.550700000000006</v>
      </c>
      <c r="AR542" s="2">
        <f>'Datastream-M'!AN543</f>
        <v>100.01690000000001</v>
      </c>
      <c r="AS542">
        <f>'Datastream-M'!AO543</f>
        <v>4.3</v>
      </c>
      <c r="AT542">
        <f>'Datastream-M'!AP543</f>
        <v>78.599999999999994</v>
      </c>
      <c r="AU542">
        <f>'Datastream-M'!AQ543</f>
        <v>80.099999999999994</v>
      </c>
      <c r="AV542" s="19">
        <f>'[5]Deutschland Monatsdaten'!K542</f>
        <v>12.330633954676291</v>
      </c>
      <c r="AW542" s="1">
        <f>'[5]Deutschland Monatsdaten'!J542</f>
        <v>0.37816125398076039</v>
      </c>
      <c r="AX542">
        <f>'Datastream-M'!AR543</f>
        <v>26.9</v>
      </c>
      <c r="AY542">
        <f>'Datastream-M'!AS543</f>
        <v>-12.8</v>
      </c>
      <c r="AZ542">
        <f>'Datastream-M'!AT543</f>
        <v>96.6</v>
      </c>
      <c r="BA542">
        <v>2290097.9</v>
      </c>
      <c r="BB542">
        <v>9652934</v>
      </c>
      <c r="BC542">
        <v>10055224</v>
      </c>
      <c r="BD542">
        <v>745320</v>
      </c>
      <c r="BE542">
        <f>'Datastream-M'!AU543</f>
        <v>102.16</v>
      </c>
      <c r="BF542">
        <f>'Datastream-M'!AV543</f>
        <v>90.5</v>
      </c>
      <c r="BG542">
        <f>'Datastream-M'!AW543</f>
        <v>96.8</v>
      </c>
      <c r="BH542" s="1">
        <f>'Datastream-M'!AX543</f>
        <v>84.3</v>
      </c>
      <c r="BI542" s="1">
        <f>'Datastream-M'!AY543</f>
        <v>83.1</v>
      </c>
      <c r="BJ542" s="1">
        <f>'Datastream-M'!AZ543</f>
        <v>76.5</v>
      </c>
      <c r="BK542">
        <f>'Datastream-M'!BA543</f>
        <v>59.8</v>
      </c>
      <c r="BL542">
        <f>'Datastream-M'!BB543</f>
        <v>88.1</v>
      </c>
      <c r="BM542" s="26">
        <f>'Datastream-M'!BC543</f>
        <v>90</v>
      </c>
      <c r="BN542" s="26">
        <f>'Datastream-M'!BD543</f>
        <v>98.3</v>
      </c>
      <c r="BO542">
        <f>'Datastream-M'!AV542</f>
        <v>89.7</v>
      </c>
      <c r="BP542" s="38">
        <f t="shared" si="34"/>
        <v>89.7</v>
      </c>
      <c r="BQ542" s="30">
        <f t="shared" si="35"/>
        <v>33.667980508091524</v>
      </c>
      <c r="BR542" s="40">
        <f>'Datastream-M'!BJ543</f>
        <v>113.0787</v>
      </c>
      <c r="BS542" s="32">
        <f>'Datastream-M'!BF543</f>
        <v>83.9</v>
      </c>
      <c r="BT542">
        <f>'Datastream-M'!BE543</f>
        <v>8</v>
      </c>
      <c r="BU542" s="40">
        <f>'Datastream-M'!CS543</f>
        <v>95.1</v>
      </c>
      <c r="BV542" s="40">
        <f>'Datastream-M'!CT543</f>
        <v>105.2</v>
      </c>
      <c r="BW542" s="40">
        <f>'Datastream-M'!CU543</f>
        <v>113.3575</v>
      </c>
      <c r="BX542" s="41">
        <f>'Datastream-M'!BG543</f>
        <v>12.53</v>
      </c>
      <c r="BY542" s="41">
        <f>'Datastream-M'!BH543</f>
        <v>11.02</v>
      </c>
      <c r="BZ542" s="40">
        <f>'Datastream-M'!BI543</f>
        <v>79.5</v>
      </c>
      <c r="CA542">
        <f>'Datastream-M'!BN543</f>
        <v>9.5</v>
      </c>
      <c r="CB542">
        <f>'Datastream-M'!BO543</f>
        <v>10.3</v>
      </c>
      <c r="CC542">
        <f>'Datastream-M'!BP543</f>
        <v>78.3</v>
      </c>
      <c r="CD542">
        <f>'Datastream-M'!BQ543</f>
        <v>90.8</v>
      </c>
      <c r="CE542" s="1">
        <v>-0.67886362757581409</v>
      </c>
      <c r="CF542" s="1">
        <v>-0.67060125453608943</v>
      </c>
      <c r="CH542">
        <f>'Datastream-M'!BR543</f>
        <v>80.8</v>
      </c>
      <c r="CI542">
        <f>'Datastream-M'!BS543</f>
        <v>97.6</v>
      </c>
      <c r="CJ542">
        <f>'Datastream-M'!BT543</f>
        <v>-39.1</v>
      </c>
      <c r="CK542">
        <f>'Datastream-M'!BU543</f>
        <v>-40.700000000000003</v>
      </c>
      <c r="CL542">
        <f>'Datastream-M'!BV543</f>
        <v>98.7</v>
      </c>
      <c r="CM542">
        <f>'Datastream-M'!BW543</f>
        <v>7.6</v>
      </c>
      <c r="CN542">
        <f>'Datastream-M'!BX543</f>
        <v>-28.4</v>
      </c>
      <c r="CO542">
        <f>'Datastream-M'!BY543</f>
        <v>-6.4</v>
      </c>
      <c r="CP542" s="40">
        <f>'Datastream-M'!BZ543</f>
        <v>7.1</v>
      </c>
      <c r="CQ542">
        <f>'Datastream-M'!CA543</f>
        <v>3.4</v>
      </c>
      <c r="CR542">
        <f>'Datastream-M'!CB543</f>
        <v>-5.9</v>
      </c>
      <c r="CS542">
        <f>'Datastream-M'!CC543</f>
        <v>6.7</v>
      </c>
      <c r="CT542">
        <f>'Datastream-M'!CD543</f>
        <v>-14.4</v>
      </c>
      <c r="CU542">
        <f>'Datastream-M'!CE543</f>
        <v>39157</v>
      </c>
      <c r="CV542">
        <f>'Datastream-M'!CF543</f>
        <v>2396810</v>
      </c>
      <c r="CW542" s="48">
        <f t="shared" ref="CW542:CW605" si="36">CM542-CP542</f>
        <v>0.5</v>
      </c>
      <c r="CX542">
        <f>'Datastream-M'!CG543</f>
        <v>66.599999999999994</v>
      </c>
      <c r="CY542">
        <f>'Datastream-M'!CH543</f>
        <v>55.4</v>
      </c>
      <c r="CZ542">
        <f>'Datastream-M'!CI543</f>
        <v>75.7</v>
      </c>
      <c r="DA542">
        <f>'Datastream-M'!CJ543</f>
        <v>64.5</v>
      </c>
      <c r="DB542">
        <f>'Datastream-M'!CK543</f>
        <v>-42.3</v>
      </c>
      <c r="DC542">
        <f>'Datastream-M'!CL543</f>
        <v>-50.7</v>
      </c>
      <c r="DD542">
        <f>'Datastream-M'!CM543</f>
        <v>-39.1</v>
      </c>
      <c r="DE542">
        <f>'Datastream-M'!CN543</f>
        <v>60.5</v>
      </c>
      <c r="DF542">
        <f>'Datastream-M'!CO543</f>
        <v>59.3</v>
      </c>
      <c r="DG542">
        <f>'Datastream-M'!CP543</f>
        <v>88.9</v>
      </c>
      <c r="DH542">
        <f>'Datastream-M'!CQ543</f>
        <v>48.379840850999997</v>
      </c>
      <c r="DI542">
        <f>'Datastream-M'!CR543</f>
        <v>15.13</v>
      </c>
      <c r="DJ542">
        <f>'Datastream-M'!CV543</f>
        <v>5.32</v>
      </c>
      <c r="DK542">
        <f>'Datastream-M'!CW543</f>
        <v>3.46</v>
      </c>
      <c r="DL542">
        <f>'Datastream-M'!CX543</f>
        <v>82.9</v>
      </c>
      <c r="DM542">
        <f>'Datastream-M'!CY543</f>
        <v>68.2</v>
      </c>
      <c r="DO542">
        <f>'Datastream-M'!DA543</f>
        <v>-20</v>
      </c>
      <c r="DP542">
        <f>'Datastream-M'!DB543</f>
        <v>107</v>
      </c>
      <c r="DQ542">
        <f>'Datastream-M'!DE543</f>
        <v>87.4</v>
      </c>
      <c r="DR542">
        <f>'Datastream-M'!DF543</f>
        <v>97.2</v>
      </c>
      <c r="DS542">
        <f>'Datastream-M'!DG543</f>
        <v>88</v>
      </c>
      <c r="DT542">
        <f>'Datastream-M'!DH543</f>
        <v>74</v>
      </c>
      <c r="DU542">
        <f>'Datastream-M'!DI543</f>
        <v>74.3</v>
      </c>
      <c r="DV542">
        <f>'Datastream-M'!DJ543</f>
        <v>57.558540481000001</v>
      </c>
      <c r="DW542" s="19">
        <f>'[8]weltindexip-usd'!B422</f>
        <v>2.39308666534862</v>
      </c>
      <c r="DX542">
        <f>'Datastream-M'!DK543</f>
        <v>85.3</v>
      </c>
      <c r="DY542">
        <v>0</v>
      </c>
      <c r="DZ542">
        <f>'Datastream-M'!DL543</f>
        <v>88.7</v>
      </c>
      <c r="EA542">
        <f>'Datastream-M'!DM543</f>
        <v>88.1</v>
      </c>
      <c r="EB542">
        <f>'Datastream-M'!DN543</f>
        <v>18.379843999999999</v>
      </c>
      <c r="EC542">
        <f>'Datastream-M'!DO543</f>
        <v>79</v>
      </c>
      <c r="EE542" s="112"/>
      <c r="EF542" s="1">
        <f>'Datastream-M'!DQ543</f>
        <v>84.4</v>
      </c>
    </row>
    <row r="543" spans="1:136">
      <c r="A543" s="3">
        <v>38398</v>
      </c>
      <c r="B543">
        <f>'Datastream-M'!B544</f>
        <v>91.9</v>
      </c>
      <c r="C543">
        <f>'Datastream-M'!C544</f>
        <v>92</v>
      </c>
      <c r="D543">
        <f>'Datastream-M'!D544</f>
        <v>87.8</v>
      </c>
      <c r="E543">
        <f>'Datastream-M'!E544</f>
        <v>96.3</v>
      </c>
      <c r="F543">
        <f>'Datastream-M'!F544</f>
        <v>80.900000000000006</v>
      </c>
      <c r="G543">
        <f>'Datastream-M'!G544</f>
        <v>1.3014250000000001</v>
      </c>
      <c r="H543">
        <f>'Datastream-M'!H544</f>
        <v>684</v>
      </c>
      <c r="I543">
        <f>'Datastream-M'!I544</f>
        <v>1430.1</v>
      </c>
      <c r="J543">
        <f>'Datastream-M'!J544</f>
        <v>2.1379999999999999</v>
      </c>
      <c r="K543">
        <f>'Datastream-M'!K544</f>
        <v>3.5</v>
      </c>
      <c r="L543">
        <f>'Datastream-M'!L544</f>
        <v>4350.5</v>
      </c>
      <c r="M543">
        <f>'Datastream-M'!M544</f>
        <v>218841</v>
      </c>
      <c r="N543">
        <f>'Datastream-M'!N544</f>
        <v>83.1</v>
      </c>
      <c r="O543">
        <f>'Datastream-M'!O544</f>
        <v>2962</v>
      </c>
      <c r="P543">
        <f>'Datastream-M'!P544</f>
        <v>11.9</v>
      </c>
      <c r="Q543">
        <f>'Datastream-M'!Q544</f>
        <v>17.8</v>
      </c>
      <c r="R543">
        <f>'Datastream-M'!R544</f>
        <v>8.1999999999999993</v>
      </c>
      <c r="S543" s="1">
        <f>'[2]Deutschland Monatsdaten'!C543</f>
        <v>0.27525892442099309</v>
      </c>
      <c r="T543" s="1">
        <v>3.7403035872352013</v>
      </c>
      <c r="U543">
        <f>'Datastream-M'!BL544</f>
        <v>61.02</v>
      </c>
      <c r="V543" s="39">
        <f t="shared" si="30"/>
        <v>67.800000000000011</v>
      </c>
      <c r="W543">
        <f>'Datastream-M'!BM544</f>
        <v>47.58</v>
      </c>
      <c r="X543" s="39">
        <f t="shared" si="31"/>
        <v>52.574585635359114</v>
      </c>
      <c r="Y543">
        <f>'Datastream-M'!W544</f>
        <v>-11.8</v>
      </c>
      <c r="Z543">
        <f>'Datastream-M'!X544</f>
        <v>74.8</v>
      </c>
      <c r="AA543" s="42">
        <f>'Datastream-M'!Y544</f>
        <v>16.600000000000001</v>
      </c>
      <c r="AB543">
        <f>'Datastream-M'!Z544</f>
        <v>99</v>
      </c>
      <c r="AC543">
        <f>'Datastream-M'!AA544</f>
        <v>97.9</v>
      </c>
      <c r="AD543">
        <f>'Datastream-M'!AB544</f>
        <v>97.7</v>
      </c>
      <c r="AE543">
        <f>'Datastream-M'!AC544</f>
        <v>1.3014250000000001</v>
      </c>
      <c r="AF543">
        <f t="shared" si="32"/>
        <v>89.999999999999986</v>
      </c>
      <c r="AG543">
        <f t="shared" si="33"/>
        <v>90.5</v>
      </c>
      <c r="AH543">
        <f>'Datastream-M'!AD544</f>
        <v>85</v>
      </c>
      <c r="AI543">
        <f>'Datastream-M'!AE544</f>
        <v>-14.7</v>
      </c>
      <c r="AJ543">
        <f>'Datastream-M'!AF544</f>
        <v>99.337748000000005</v>
      </c>
      <c r="AK543">
        <f>'Datastream-M'!AG544</f>
        <v>45.72</v>
      </c>
      <c r="AL543">
        <f>'Datastream-M'!AH544</f>
        <v>85.5</v>
      </c>
      <c r="AM543">
        <f>'Datastream-M'!AI544</f>
        <v>74.8</v>
      </c>
      <c r="AN543">
        <f>'Datastream-M'!AJ544</f>
        <v>19.3</v>
      </c>
      <c r="AO543">
        <f>'Datastream-M'!AK544</f>
        <v>10.7</v>
      </c>
      <c r="AP543">
        <f>'Datastream-M'!AL544</f>
        <v>-1.8</v>
      </c>
      <c r="AQ543" s="2">
        <f>'Datastream-M'!AM544</f>
        <v>87.487700000000004</v>
      </c>
      <c r="AR543" s="2">
        <f>'Datastream-M'!AN544</f>
        <v>99.840999999999994</v>
      </c>
      <c r="AS543">
        <f>'Datastream-M'!AO544</f>
        <v>14.3</v>
      </c>
      <c r="AT543">
        <f>'Datastream-M'!AP544</f>
        <v>50</v>
      </c>
      <c r="AU543">
        <f>'Datastream-M'!AQ544</f>
        <v>79.599999999999994</v>
      </c>
      <c r="AV543" s="19">
        <f>'[5]Deutschland Monatsdaten'!K543</f>
        <v>12.370986416214063</v>
      </c>
      <c r="AW543" s="1">
        <f>'[5]Deutschland Monatsdaten'!J543</f>
        <v>0.38855455022504098</v>
      </c>
      <c r="AX543">
        <f>'Datastream-M'!AR544</f>
        <v>35.9</v>
      </c>
      <c r="AY543">
        <f>'Datastream-M'!AS544</f>
        <v>-13.7</v>
      </c>
      <c r="AZ543">
        <f>'Datastream-M'!AT544</f>
        <v>93.9</v>
      </c>
      <c r="BA543">
        <v>2283531.9</v>
      </c>
      <c r="BB543">
        <v>10798207</v>
      </c>
      <c r="BC543">
        <v>9122540.5999999996</v>
      </c>
      <c r="BD543">
        <v>624213</v>
      </c>
      <c r="BE543">
        <f>'Datastream-M'!AU544</f>
        <v>101.61</v>
      </c>
      <c r="BF543">
        <f>'Datastream-M'!AV544</f>
        <v>90.7</v>
      </c>
      <c r="BG543">
        <f>'Datastream-M'!AW544</f>
        <v>97.9</v>
      </c>
      <c r="BH543" s="1">
        <f>'Datastream-M'!AX544</f>
        <v>86.9</v>
      </c>
      <c r="BI543" s="1">
        <f>'Datastream-M'!AY544</f>
        <v>85.5</v>
      </c>
      <c r="BJ543" s="1">
        <f>'Datastream-M'!AZ544</f>
        <v>78.5</v>
      </c>
      <c r="BK543">
        <f>'Datastream-M'!BA544</f>
        <v>62.2</v>
      </c>
      <c r="BL543">
        <f>'Datastream-M'!BB544</f>
        <v>89.8</v>
      </c>
      <c r="BM543" s="26">
        <f>'Datastream-M'!BC544</f>
        <v>90.1</v>
      </c>
      <c r="BN543" s="26">
        <f>'Datastream-M'!BD544</f>
        <v>98.9</v>
      </c>
      <c r="BO543">
        <f>'Datastream-M'!AV543</f>
        <v>90.5</v>
      </c>
      <c r="BP543" s="38">
        <f t="shared" si="34"/>
        <v>90</v>
      </c>
      <c r="BQ543" s="30">
        <f t="shared" si="35"/>
        <v>35.130722093090263</v>
      </c>
      <c r="BR543" s="40">
        <f>'Datastream-M'!BJ544</f>
        <v>111.9556</v>
      </c>
      <c r="BS543" s="32">
        <f>'Datastream-M'!BF544</f>
        <v>83.4</v>
      </c>
      <c r="BT543">
        <f>'Datastream-M'!BE544</f>
        <v>17.899999999999999</v>
      </c>
      <c r="BU543" s="40">
        <f>'Datastream-M'!CS544</f>
        <v>95</v>
      </c>
      <c r="BV543" s="40">
        <f>'Datastream-M'!CT544</f>
        <v>104.7</v>
      </c>
      <c r="BW543" s="40">
        <f>'Datastream-M'!CU544</f>
        <v>112.2402</v>
      </c>
      <c r="BX543" s="41">
        <f>'Datastream-M'!BG544</f>
        <v>12.71</v>
      </c>
      <c r="BY543" s="41">
        <f>'Datastream-M'!BH544</f>
        <v>10.17</v>
      </c>
      <c r="BZ543" s="40">
        <f>'Datastream-M'!BI544</f>
        <v>70.2</v>
      </c>
      <c r="CA543">
        <f>'Datastream-M'!BN544</f>
        <v>8.6999999999999993</v>
      </c>
      <c r="CB543">
        <f>'Datastream-M'!BO544</f>
        <v>7.5</v>
      </c>
      <c r="CC543">
        <f>'Datastream-M'!BP544</f>
        <v>77.2</v>
      </c>
      <c r="CD543">
        <f>'Datastream-M'!BQ544</f>
        <v>87.3</v>
      </c>
      <c r="CE543" s="1">
        <v>-0.58931993146291684</v>
      </c>
      <c r="CF543" s="1">
        <v>-0.92168811185134825</v>
      </c>
      <c r="CH543">
        <f>'Datastream-M'!BR544</f>
        <v>78</v>
      </c>
      <c r="CI543">
        <f>'Datastream-M'!BS544</f>
        <v>96.4</v>
      </c>
      <c r="CJ543">
        <f>'Datastream-M'!BT544</f>
        <v>-41.8</v>
      </c>
      <c r="CK543">
        <f>'Datastream-M'!BU544</f>
        <v>-39.200000000000003</v>
      </c>
      <c r="CL543">
        <f>'Datastream-M'!BV544</f>
        <v>96.6</v>
      </c>
      <c r="CM543">
        <f>'Datastream-M'!BW544</f>
        <v>8.1999999999999993</v>
      </c>
      <c r="CN543">
        <f>'Datastream-M'!BX544</f>
        <v>-27.6</v>
      </c>
      <c r="CO543">
        <f>'Datastream-M'!BY544</f>
        <v>-11.5</v>
      </c>
      <c r="CP543" s="40">
        <f>'Datastream-M'!BZ544</f>
        <v>6.1</v>
      </c>
      <c r="CQ543">
        <f>'Datastream-M'!CA544</f>
        <v>4.4000000000000004</v>
      </c>
      <c r="CR543">
        <f>'Datastream-M'!CB544</f>
        <v>-13</v>
      </c>
      <c r="CS543">
        <f>'Datastream-M'!CC544</f>
        <v>0</v>
      </c>
      <c r="CT543">
        <f>'Datastream-M'!CD544</f>
        <v>-12.2</v>
      </c>
      <c r="CU543">
        <f>'Datastream-M'!CE544</f>
        <v>39154</v>
      </c>
      <c r="CV543">
        <f>'Datastream-M'!CF544</f>
        <v>2394909</v>
      </c>
      <c r="CW543" s="48">
        <f t="shared" si="36"/>
        <v>2.0999999999999996</v>
      </c>
      <c r="CX543">
        <f>'Datastream-M'!CG544</f>
        <v>64.5</v>
      </c>
      <c r="CY543">
        <f>'Datastream-M'!CH544</f>
        <v>55.9</v>
      </c>
      <c r="CZ543">
        <f>'Datastream-M'!CI544</f>
        <v>70.599999999999994</v>
      </c>
      <c r="DA543">
        <f>'Datastream-M'!CJ544</f>
        <v>63.7</v>
      </c>
      <c r="DB543">
        <f>'Datastream-M'!CK544</f>
        <v>-41</v>
      </c>
      <c r="DC543">
        <f>'Datastream-M'!CL544</f>
        <v>-54</v>
      </c>
      <c r="DD543">
        <f>'Datastream-M'!CM544</f>
        <v>-41.8</v>
      </c>
      <c r="DE543">
        <f>'Datastream-M'!CN544</f>
        <v>61.7</v>
      </c>
      <c r="DF543">
        <f>'Datastream-M'!CO544</f>
        <v>60.9</v>
      </c>
      <c r="DG543">
        <f>'Datastream-M'!CP544</f>
        <v>87.7</v>
      </c>
      <c r="DH543">
        <f>'Datastream-M'!CQ544</f>
        <v>53.162433624000002</v>
      </c>
      <c r="DI543">
        <f>'Datastream-M'!CR544</f>
        <v>12.91</v>
      </c>
      <c r="DJ543">
        <f>'Datastream-M'!CV544</f>
        <v>4.74</v>
      </c>
      <c r="DK543">
        <f>'Datastream-M'!CW544</f>
        <v>2.91</v>
      </c>
      <c r="DL543">
        <f>'Datastream-M'!CX544</f>
        <v>80.099999999999994</v>
      </c>
      <c r="DM543">
        <f>'Datastream-M'!CY544</f>
        <v>69</v>
      </c>
      <c r="DO543">
        <f>'Datastream-M'!DA544</f>
        <v>-20.6</v>
      </c>
      <c r="DP543">
        <f>'Datastream-M'!DB544</f>
        <v>112.1</v>
      </c>
      <c r="DQ543">
        <f>'Datastream-M'!DE544</f>
        <v>87.8</v>
      </c>
      <c r="DR543">
        <f>'Datastream-M'!DF544</f>
        <v>96.1</v>
      </c>
      <c r="DS543">
        <f>'Datastream-M'!DG544</f>
        <v>87.6</v>
      </c>
      <c r="DT543">
        <f>'Datastream-M'!DH544</f>
        <v>71.7</v>
      </c>
      <c r="DU543">
        <f>'Datastream-M'!DI544</f>
        <v>71.900000000000006</v>
      </c>
      <c r="DV543">
        <f>'Datastream-M'!DJ544</f>
        <v>54.112261881000002</v>
      </c>
      <c r="DW543" s="19">
        <f>'[8]weltindexip-usd'!B423</f>
        <v>2.3959879552259538</v>
      </c>
      <c r="DX543">
        <f>'Datastream-M'!DK544</f>
        <v>85</v>
      </c>
      <c r="DY543">
        <v>0</v>
      </c>
      <c r="DZ543">
        <f>'Datastream-M'!DL544</f>
        <v>88.9</v>
      </c>
      <c r="EA543">
        <f>'Datastream-M'!DM544</f>
        <v>86.1</v>
      </c>
      <c r="EB543">
        <f>'Datastream-M'!DN544</f>
        <v>17.988959000000001</v>
      </c>
      <c r="EC543">
        <f>'Datastream-M'!DO544</f>
        <v>80.400000000000006</v>
      </c>
      <c r="EE543" s="112">
        <f t="shared" ref="EE543:EE605" si="37">B543-B542</f>
        <v>-0.29999999999999716</v>
      </c>
      <c r="EF543" s="1">
        <f>'Datastream-M'!DQ544</f>
        <v>83.1</v>
      </c>
    </row>
    <row r="544" spans="1:136">
      <c r="A544" s="3">
        <v>38426</v>
      </c>
      <c r="B544">
        <f>'Datastream-M'!B545</f>
        <v>90</v>
      </c>
      <c r="C544">
        <f>'Datastream-M'!C545</f>
        <v>89.5</v>
      </c>
      <c r="D544">
        <f>'Datastream-M'!D545</f>
        <v>84.8</v>
      </c>
      <c r="E544">
        <f>'Datastream-M'!E545</f>
        <v>94.4</v>
      </c>
      <c r="F544">
        <f>'Datastream-M'!F545</f>
        <v>82.5</v>
      </c>
      <c r="G544">
        <f>'Datastream-M'!G545</f>
        <v>1.3200670000000001</v>
      </c>
      <c r="H544">
        <f>'Datastream-M'!H545</f>
        <v>684.1</v>
      </c>
      <c r="I544">
        <f>'Datastream-M'!I545</f>
        <v>1427.8</v>
      </c>
      <c r="J544">
        <f>'Datastream-M'!J545</f>
        <v>2.137</v>
      </c>
      <c r="K544">
        <f>'Datastream-M'!K545</f>
        <v>3.7</v>
      </c>
      <c r="L544">
        <f>'Datastream-M'!L545</f>
        <v>4348.8</v>
      </c>
      <c r="M544">
        <f>'Datastream-M'!M545</f>
        <v>331538</v>
      </c>
      <c r="N544">
        <f>'Datastream-M'!N545</f>
        <v>84.3</v>
      </c>
      <c r="O544">
        <f>'Datastream-M'!O545</f>
        <v>3397</v>
      </c>
      <c r="P544">
        <f>'Datastream-M'!P545</f>
        <v>12.1</v>
      </c>
      <c r="Q544">
        <f>'Datastream-M'!Q545</f>
        <v>18</v>
      </c>
      <c r="R544">
        <f>'Datastream-M'!R545</f>
        <v>11.7</v>
      </c>
      <c r="S544" s="1">
        <f>'[2]Deutschland Monatsdaten'!C544</f>
        <v>0.34103347927268002</v>
      </c>
      <c r="T544" s="1">
        <v>3.7253656704560196</v>
      </c>
      <c r="U544">
        <f>'Datastream-M'!BL545</f>
        <v>62.81</v>
      </c>
      <c r="V544" s="39">
        <f t="shared" si="30"/>
        <v>69.711431742508339</v>
      </c>
      <c r="W544">
        <f>'Datastream-M'!BM545</f>
        <v>48.3</v>
      </c>
      <c r="X544" s="39">
        <f t="shared" si="31"/>
        <v>53.252480705622929</v>
      </c>
      <c r="Y544">
        <f>'Datastream-M'!W545</f>
        <v>-13.4</v>
      </c>
      <c r="Z544">
        <f>'Datastream-M'!X545</f>
        <v>77.099999999999994</v>
      </c>
      <c r="AA544" s="42">
        <f>'Datastream-M'!Y545</f>
        <v>15.7</v>
      </c>
      <c r="AB544">
        <f>'Datastream-M'!Z545</f>
        <v>99.3</v>
      </c>
      <c r="AC544">
        <f>'Datastream-M'!AA545</f>
        <v>98.3</v>
      </c>
      <c r="AD544">
        <f>'Datastream-M'!AB545</f>
        <v>98.2</v>
      </c>
      <c r="AE544">
        <f>'Datastream-M'!AC545</f>
        <v>1.3200670000000001</v>
      </c>
      <c r="AF544">
        <f t="shared" si="32"/>
        <v>90.09999999999998</v>
      </c>
      <c r="AG544">
        <f t="shared" si="33"/>
        <v>90.7</v>
      </c>
      <c r="AH544">
        <f>'Datastream-M'!AD545</f>
        <v>85.3</v>
      </c>
      <c r="AI544">
        <f>'Datastream-M'!AE545</f>
        <v>-16.899999999999999</v>
      </c>
      <c r="AJ544">
        <f>'Datastream-M'!AF545</f>
        <v>98.469944999999996</v>
      </c>
      <c r="AK544">
        <f>'Datastream-M'!AG545</f>
        <v>53.23</v>
      </c>
      <c r="AL544">
        <f>'Datastream-M'!AH545</f>
        <v>85.8</v>
      </c>
      <c r="AM544">
        <f>'Datastream-M'!AI545</f>
        <v>77.099999999999994</v>
      </c>
      <c r="AN544">
        <f>'Datastream-M'!AJ545</f>
        <v>16.3</v>
      </c>
      <c r="AO544">
        <f>'Datastream-M'!AK545</f>
        <v>12.8</v>
      </c>
      <c r="AP544">
        <f>'Datastream-M'!AL545</f>
        <v>-6.3</v>
      </c>
      <c r="AQ544" s="2">
        <f>'Datastream-M'!AM545</f>
        <v>87.427999999999997</v>
      </c>
      <c r="AR544" s="2">
        <f>'Datastream-M'!AN545</f>
        <v>99.667500000000004</v>
      </c>
      <c r="AS544">
        <f>'Datastream-M'!AO545</f>
        <v>32.299999999999997</v>
      </c>
      <c r="AT544">
        <f>'Datastream-M'!AP545</f>
        <v>33.9</v>
      </c>
      <c r="AU544">
        <f>'Datastream-M'!AQ545</f>
        <v>79.900000000000006</v>
      </c>
      <c r="AV544" s="19">
        <f>'[5]Deutschland Monatsdaten'!K544</f>
        <v>12.40215458022489</v>
      </c>
      <c r="AW544" s="1">
        <f>'[5]Deutschland Monatsdaten'!J544</f>
        <v>0.44401423118177868</v>
      </c>
      <c r="AX544">
        <f>'Datastream-M'!AR545</f>
        <v>36.299999999999997</v>
      </c>
      <c r="AY544">
        <f>'Datastream-M'!AS545</f>
        <v>-14.7</v>
      </c>
      <c r="AZ544">
        <f>'Datastream-M'!AT545</f>
        <v>92.1</v>
      </c>
      <c r="BA544">
        <v>2304116</v>
      </c>
      <c r="BB544">
        <v>7579899.5999999996</v>
      </c>
      <c r="BC544">
        <v>8689061.5999999996</v>
      </c>
      <c r="BD544">
        <v>1171916</v>
      </c>
      <c r="BE544">
        <f>'Datastream-M'!AU545</f>
        <v>102.14</v>
      </c>
      <c r="BF544">
        <f>'Datastream-M'!AV545</f>
        <v>91.3</v>
      </c>
      <c r="BG544">
        <f>'Datastream-M'!AW545</f>
        <v>98.3</v>
      </c>
      <c r="BH544" s="1">
        <f>'Datastream-M'!AX545</f>
        <v>99.4</v>
      </c>
      <c r="BI544" s="1">
        <f>'Datastream-M'!AY545</f>
        <v>96.7</v>
      </c>
      <c r="BJ544" s="1">
        <f>'Datastream-M'!AZ545</f>
        <v>82.5</v>
      </c>
      <c r="BK544">
        <f>'Datastream-M'!BA545</f>
        <v>68.7</v>
      </c>
      <c r="BL544">
        <f>'Datastream-M'!BB545</f>
        <v>92.1</v>
      </c>
      <c r="BM544" s="26">
        <f>'Datastream-M'!BC545</f>
        <v>90.1</v>
      </c>
      <c r="BN544" s="26">
        <f>'Datastream-M'!BD545</f>
        <v>99</v>
      </c>
      <c r="BO544">
        <f>'Datastream-M'!AV544</f>
        <v>90.7</v>
      </c>
      <c r="BP544" s="38">
        <f t="shared" si="34"/>
        <v>90.1</v>
      </c>
      <c r="BQ544" s="30">
        <f t="shared" si="35"/>
        <v>40.323710841949683</v>
      </c>
      <c r="BR544" s="40">
        <f>'Datastream-M'!BJ545</f>
        <v>112.89490000000001</v>
      </c>
      <c r="BS544" s="32">
        <f>'Datastream-M'!BF545</f>
        <v>83.6</v>
      </c>
      <c r="BT544">
        <f>'Datastream-M'!BE545</f>
        <v>18.5</v>
      </c>
      <c r="BU544" s="40">
        <f>'Datastream-M'!CS545</f>
        <v>95</v>
      </c>
      <c r="BV544" s="40">
        <f>'Datastream-M'!CT545</f>
        <v>105.4</v>
      </c>
      <c r="BW544" s="40">
        <f>'Datastream-M'!CU545</f>
        <v>113.17100000000001</v>
      </c>
      <c r="BX544" s="41">
        <f>'Datastream-M'!BG545</f>
        <v>13.51</v>
      </c>
      <c r="BY544" s="41">
        <f>'Datastream-M'!BH545</f>
        <v>10.39</v>
      </c>
      <c r="BZ544" s="40">
        <f>'Datastream-M'!BI545</f>
        <v>64.900000000000006</v>
      </c>
      <c r="CA544">
        <f>'Datastream-M'!BN545</f>
        <v>0.2</v>
      </c>
      <c r="CB544">
        <f>'Datastream-M'!BO545</f>
        <v>0.6</v>
      </c>
      <c r="CC544">
        <f>'Datastream-M'!BP545</f>
        <v>79.7</v>
      </c>
      <c r="CD544">
        <f>'Datastream-M'!BQ545</f>
        <v>88.2</v>
      </c>
      <c r="CE544" s="1">
        <v>-0.33162979993249164</v>
      </c>
      <c r="CF544" s="1">
        <v>-0.86632649354002911</v>
      </c>
      <c r="CH544">
        <f>'Datastream-M'!BR545</f>
        <v>80.900000000000006</v>
      </c>
      <c r="CI544">
        <f>'Datastream-M'!BS545</f>
        <v>96.5</v>
      </c>
      <c r="CJ544">
        <f>'Datastream-M'!BT545</f>
        <v>-39.700000000000003</v>
      </c>
      <c r="CK544">
        <f>'Datastream-M'!BU545</f>
        <v>-38.299999999999997</v>
      </c>
      <c r="CL544">
        <f>'Datastream-M'!BV545</f>
        <v>97.4</v>
      </c>
      <c r="CM544">
        <f>'Datastream-M'!BW545</f>
        <v>7.1</v>
      </c>
      <c r="CN544">
        <f>'Datastream-M'!BX545</f>
        <v>-37.1</v>
      </c>
      <c r="CO544">
        <f>'Datastream-M'!BY545</f>
        <v>-16.2</v>
      </c>
      <c r="CP544" s="40">
        <f>'Datastream-M'!BZ545</f>
        <v>0.4</v>
      </c>
      <c r="CQ544">
        <f>'Datastream-M'!CA545</f>
        <v>4.9000000000000004</v>
      </c>
      <c r="CR544">
        <f>'Datastream-M'!CB545</f>
        <v>-18.2</v>
      </c>
      <c r="CS544">
        <f>'Datastream-M'!CC545</f>
        <v>-5.9</v>
      </c>
      <c r="CT544">
        <f>'Datastream-M'!CD545</f>
        <v>-12.3</v>
      </c>
      <c r="CU544">
        <f>'Datastream-M'!CE545</f>
        <v>39113</v>
      </c>
      <c r="CV544">
        <f>'Datastream-M'!CF545</f>
        <v>2395584</v>
      </c>
      <c r="CW544" s="48">
        <f t="shared" si="36"/>
        <v>6.6999999999999993</v>
      </c>
      <c r="CX544">
        <f>'Datastream-M'!CG545</f>
        <v>72.400000000000006</v>
      </c>
      <c r="CY544">
        <f>'Datastream-M'!CH545</f>
        <v>60.1</v>
      </c>
      <c r="CZ544">
        <f>'Datastream-M'!CI545</f>
        <v>75.900000000000006</v>
      </c>
      <c r="DA544">
        <f>'Datastream-M'!CJ545</f>
        <v>75.900000000000006</v>
      </c>
      <c r="DB544">
        <f>'Datastream-M'!CK545</f>
        <v>-41.5</v>
      </c>
      <c r="DC544">
        <f>'Datastream-M'!CL545</f>
        <v>-50.2</v>
      </c>
      <c r="DD544">
        <f>'Datastream-M'!CM545</f>
        <v>-39.700000000000003</v>
      </c>
      <c r="DE544">
        <f>'Datastream-M'!CN545</f>
        <v>57.7</v>
      </c>
      <c r="DF544">
        <f>'Datastream-M'!CO545</f>
        <v>57.7</v>
      </c>
      <c r="DG544">
        <f>'Datastream-M'!CP545</f>
        <v>89.5</v>
      </c>
      <c r="DH544">
        <f>'Datastream-M'!CQ545</f>
        <v>40.669960021999998</v>
      </c>
      <c r="DI544">
        <f>'Datastream-M'!CR545</f>
        <v>12.7</v>
      </c>
      <c r="DJ544">
        <f>'Datastream-M'!CV545</f>
        <v>5</v>
      </c>
      <c r="DK544">
        <f>'Datastream-M'!CW545</f>
        <v>2.79</v>
      </c>
      <c r="DL544">
        <f>'Datastream-M'!CX545</f>
        <v>89.8</v>
      </c>
      <c r="DM544">
        <f>'Datastream-M'!CY545</f>
        <v>74.099999999999994</v>
      </c>
      <c r="DO544">
        <f>'Datastream-M'!DA545</f>
        <v>-45</v>
      </c>
      <c r="DP544">
        <f>'Datastream-M'!DB545</f>
        <v>111</v>
      </c>
      <c r="DQ544">
        <f>'Datastream-M'!DE545</f>
        <v>85.8</v>
      </c>
      <c r="DR544">
        <f>'Datastream-M'!DF545</f>
        <v>94.5</v>
      </c>
      <c r="DS544">
        <f>'Datastream-M'!DG545</f>
        <v>89.6</v>
      </c>
      <c r="DT544">
        <f>'Datastream-M'!DH545</f>
        <v>75</v>
      </c>
      <c r="DU544">
        <f>'Datastream-M'!DI545</f>
        <v>76.099999999999994</v>
      </c>
      <c r="DV544">
        <f>'Datastream-M'!DJ545</f>
        <v>54.029773916000003</v>
      </c>
      <c r="DW544" s="19">
        <f>'[8]weltindexip-usd'!B424</f>
        <v>2.3970836336641619</v>
      </c>
      <c r="DX544">
        <f>'Datastream-M'!DK545</f>
        <v>85.2</v>
      </c>
      <c r="DY544">
        <v>0</v>
      </c>
      <c r="DZ544">
        <f>'Datastream-M'!DL545</f>
        <v>89</v>
      </c>
      <c r="EA544">
        <f>'Datastream-M'!DM545</f>
        <v>88</v>
      </c>
      <c r="EB544">
        <f>'Datastream-M'!DN545</f>
        <v>18.359393000000001</v>
      </c>
      <c r="EC544">
        <f>'Datastream-M'!DO545</f>
        <v>80.900000000000006</v>
      </c>
      <c r="EE544" s="112">
        <f t="shared" si="37"/>
        <v>-1.9000000000000057</v>
      </c>
      <c r="EF544" s="1">
        <f>'Datastream-M'!DQ545</f>
        <v>84.2</v>
      </c>
    </row>
    <row r="545" spans="1:136">
      <c r="A545" s="3">
        <v>38457</v>
      </c>
      <c r="B545">
        <f>'Datastream-M'!B546</f>
        <v>89.8</v>
      </c>
      <c r="C545">
        <f>'Datastream-M'!C546</f>
        <v>89.1</v>
      </c>
      <c r="D545">
        <f>'Datastream-M'!D546</f>
        <v>84.6</v>
      </c>
      <c r="E545">
        <f>'Datastream-M'!E546</f>
        <v>93.7</v>
      </c>
      <c r="F545">
        <f>'Datastream-M'!F546</f>
        <v>81.8</v>
      </c>
      <c r="G545">
        <f>'Datastream-M'!G546</f>
        <v>1.29379</v>
      </c>
      <c r="H545">
        <f>'Datastream-M'!H546</f>
        <v>686.6</v>
      </c>
      <c r="I545">
        <f>'Datastream-M'!I546</f>
        <v>1436.1</v>
      </c>
      <c r="J545">
        <f>'Datastream-M'!J546</f>
        <v>2.137</v>
      </c>
      <c r="K545">
        <f>'Datastream-M'!K546</f>
        <v>3.5</v>
      </c>
      <c r="L545">
        <f>'Datastream-M'!L546</f>
        <v>4184.8</v>
      </c>
      <c r="M545">
        <f>'Datastream-M'!M546</f>
        <v>309378</v>
      </c>
      <c r="N545">
        <f>'Datastream-M'!N546</f>
        <v>84.8</v>
      </c>
      <c r="O545">
        <f>'Datastream-M'!O546</f>
        <v>3422</v>
      </c>
      <c r="P545">
        <f>'Datastream-M'!P546</f>
        <v>11.9</v>
      </c>
      <c r="Q545">
        <f>'Datastream-M'!Q546</f>
        <v>15.8</v>
      </c>
      <c r="R545">
        <f>'Datastream-M'!R546</f>
        <v>11.7</v>
      </c>
      <c r="S545" s="1">
        <f>'[2]Deutschland Monatsdaten'!C545</f>
        <v>0.15022555839353924</v>
      </c>
      <c r="T545" s="1">
        <v>3.7873037689569999</v>
      </c>
      <c r="U545">
        <f>'Datastream-M'!BL546</f>
        <v>62.51</v>
      </c>
      <c r="V545" s="39">
        <f t="shared" si="30"/>
        <v>69.378468368479474</v>
      </c>
      <c r="W545">
        <f>'Datastream-M'!BM546</f>
        <v>50.14</v>
      </c>
      <c r="X545" s="39">
        <f t="shared" si="31"/>
        <v>54.91785323110625</v>
      </c>
      <c r="Y545">
        <f>'Datastream-M'!W546</f>
        <v>-14.9</v>
      </c>
      <c r="Z545">
        <f>'Datastream-M'!X546</f>
        <v>76</v>
      </c>
      <c r="AA545" s="42">
        <f>'Datastream-M'!Y546</f>
        <v>16.600000000000001</v>
      </c>
      <c r="AB545">
        <f>'Datastream-M'!Z546</f>
        <v>98.8</v>
      </c>
      <c r="AC545">
        <f>'Datastream-M'!AA546</f>
        <v>97.9</v>
      </c>
      <c r="AD545">
        <f>'Datastream-M'!AB546</f>
        <v>97.7</v>
      </c>
      <c r="AE545">
        <f>'Datastream-M'!AC546</f>
        <v>1.29379</v>
      </c>
      <c r="AF545">
        <f t="shared" si="32"/>
        <v>90.1</v>
      </c>
      <c r="AG545">
        <f t="shared" si="33"/>
        <v>91.3</v>
      </c>
      <c r="AH545">
        <f>'Datastream-M'!AD546</f>
        <v>86.6</v>
      </c>
      <c r="AI545">
        <f>'Datastream-M'!AE546</f>
        <v>-19</v>
      </c>
      <c r="AJ545">
        <f>'Datastream-M'!AF546</f>
        <v>98.793859999999995</v>
      </c>
      <c r="AK545">
        <f>'Datastream-M'!AG546</f>
        <v>52.6</v>
      </c>
      <c r="AL545">
        <f>'Datastream-M'!AH546</f>
        <v>85.8</v>
      </c>
      <c r="AM545">
        <f>'Datastream-M'!AI546</f>
        <v>76</v>
      </c>
      <c r="AN545">
        <f>'Datastream-M'!AJ546</f>
        <v>17.399999999999999</v>
      </c>
      <c r="AO545">
        <f>'Datastream-M'!AK546</f>
        <v>16.399999999999999</v>
      </c>
      <c r="AP545">
        <f>'Datastream-M'!AL546</f>
        <v>-3.7</v>
      </c>
      <c r="AQ545" s="2">
        <f>'Datastream-M'!AM546</f>
        <v>87.407700000000006</v>
      </c>
      <c r="AR545" s="2">
        <f>'Datastream-M'!AN546</f>
        <v>99.537599999999998</v>
      </c>
      <c r="AS545">
        <f>'Datastream-M'!AO546</f>
        <v>24.5</v>
      </c>
      <c r="AT545">
        <f>'Datastream-M'!AP546</f>
        <v>69.3</v>
      </c>
      <c r="AU545">
        <f>'Datastream-M'!AQ546</f>
        <v>81</v>
      </c>
      <c r="AV545" s="19">
        <f>'[5]Deutschland Monatsdaten'!K545</f>
        <v>12.429752414021531</v>
      </c>
      <c r="AW545" s="1">
        <f>'[5]Deutschland Monatsdaten'!J545</f>
        <v>0.38419274068514414</v>
      </c>
      <c r="AX545">
        <f>'Datastream-M'!AR546</f>
        <v>20.100000000000001</v>
      </c>
      <c r="AY545">
        <f>'Datastream-M'!AS546</f>
        <v>-15</v>
      </c>
      <c r="AZ545">
        <f>'Datastream-M'!AT546</f>
        <v>92.1</v>
      </c>
      <c r="BA545">
        <v>2467829.5</v>
      </c>
      <c r="BB545">
        <v>7434394.7999999998</v>
      </c>
      <c r="BC545">
        <v>9485105.0999999996</v>
      </c>
      <c r="BD545">
        <v>611611</v>
      </c>
      <c r="BE545">
        <f>'Datastream-M'!AU546</f>
        <v>101.67</v>
      </c>
      <c r="BF545">
        <f>'Datastream-M'!AV546</f>
        <v>90.9</v>
      </c>
      <c r="BG545">
        <f>'Datastream-M'!AW546</f>
        <v>98.4</v>
      </c>
      <c r="BH545" s="1">
        <f>'Datastream-M'!AX546</f>
        <v>99.5</v>
      </c>
      <c r="BI545" s="1">
        <f>'Datastream-M'!AY546</f>
        <v>96.4</v>
      </c>
      <c r="BJ545" s="1">
        <f>'Datastream-M'!AZ546</f>
        <v>80.599999999999994</v>
      </c>
      <c r="BK545">
        <f>'Datastream-M'!BA546</f>
        <v>66.5</v>
      </c>
      <c r="BL545">
        <f>'Datastream-M'!BB546</f>
        <v>90.5</v>
      </c>
      <c r="BM545" s="26">
        <f>'Datastream-M'!BC546</f>
        <v>89.9</v>
      </c>
      <c r="BN545" s="26">
        <f>'Datastream-M'!BD546</f>
        <v>100.8</v>
      </c>
      <c r="BO545">
        <f>'Datastream-M'!AV545</f>
        <v>91.3</v>
      </c>
      <c r="BP545" s="38">
        <f t="shared" si="34"/>
        <v>90.1</v>
      </c>
      <c r="BQ545" s="30">
        <f t="shared" si="35"/>
        <v>40.65574784161263</v>
      </c>
      <c r="BR545" s="40">
        <f>'Datastream-M'!BJ546</f>
        <v>111.98739999999999</v>
      </c>
      <c r="BS545" s="32">
        <f>'Datastream-M'!BF546</f>
        <v>85.9</v>
      </c>
      <c r="BT545">
        <f>'Datastream-M'!BE546</f>
        <v>20.9</v>
      </c>
      <c r="BU545" s="40">
        <f>'Datastream-M'!CS546</f>
        <v>94.9</v>
      </c>
      <c r="BV545" s="40">
        <f>'Datastream-M'!CT546</f>
        <v>104.4</v>
      </c>
      <c r="BW545" s="40">
        <f>'Datastream-M'!CU546</f>
        <v>112.259</v>
      </c>
      <c r="BX545" s="41">
        <f>'Datastream-M'!BG546</f>
        <v>12.82</v>
      </c>
      <c r="BY545" s="41">
        <f>'Datastream-M'!BH546</f>
        <v>10.44</v>
      </c>
      <c r="BZ545" s="40">
        <f>'Datastream-M'!BI546</f>
        <v>74.099999999999994</v>
      </c>
      <c r="CA545">
        <f>'Datastream-M'!BN546</f>
        <v>3.9</v>
      </c>
      <c r="CB545">
        <f>'Datastream-M'!BO546</f>
        <v>3.4</v>
      </c>
      <c r="CC545">
        <f>'Datastream-M'!BP546</f>
        <v>79.900000000000006</v>
      </c>
      <c r="CD545">
        <f>'Datastream-M'!BQ546</f>
        <v>89.6</v>
      </c>
      <c r="CE545" s="1">
        <v>-0.4457585854252889</v>
      </c>
      <c r="CF545" s="1">
        <v>-0.59782693385346819</v>
      </c>
      <c r="CH545">
        <f>'Datastream-M'!BR546</f>
        <v>80.400000000000006</v>
      </c>
      <c r="CI545">
        <f>'Datastream-M'!BS546</f>
        <v>96</v>
      </c>
      <c r="CJ545">
        <f>'Datastream-M'!BT546</f>
        <v>-34.200000000000003</v>
      </c>
      <c r="CK545">
        <f>'Datastream-M'!BU546</f>
        <v>-46.1</v>
      </c>
      <c r="CL545">
        <f>'Datastream-M'!BV546</f>
        <v>97.1</v>
      </c>
      <c r="CM545">
        <f>'Datastream-M'!BW546</f>
        <v>9.6999999999999993</v>
      </c>
      <c r="CN545">
        <f>'Datastream-M'!BX546</f>
        <v>-30.8</v>
      </c>
      <c r="CO545">
        <f>'Datastream-M'!BY546</f>
        <v>-22.1</v>
      </c>
      <c r="CP545" s="40">
        <f>'Datastream-M'!BZ546</f>
        <v>-1.7</v>
      </c>
      <c r="CQ545">
        <f>'Datastream-M'!CA546</f>
        <v>5</v>
      </c>
      <c r="CR545">
        <f>'Datastream-M'!CB546</f>
        <v>-15.6</v>
      </c>
      <c r="CS545">
        <f>'Datastream-M'!CC546</f>
        <v>0.1</v>
      </c>
      <c r="CT545">
        <f>'Datastream-M'!CD546</f>
        <v>-27.1</v>
      </c>
      <c r="CU545">
        <f>'Datastream-M'!CE546</f>
        <v>39108</v>
      </c>
      <c r="CV545">
        <f>'Datastream-M'!CF546</f>
        <v>2433299</v>
      </c>
      <c r="CW545" s="48">
        <f t="shared" si="36"/>
        <v>11.399999999999999</v>
      </c>
      <c r="CX545">
        <f>'Datastream-M'!CG546</f>
        <v>67.599999999999994</v>
      </c>
      <c r="CY545">
        <f>'Datastream-M'!CH546</f>
        <v>53.7</v>
      </c>
      <c r="CZ545">
        <f>'Datastream-M'!CI546</f>
        <v>76.3</v>
      </c>
      <c r="DA545">
        <f>'Datastream-M'!CJ546</f>
        <v>67.3</v>
      </c>
      <c r="DB545">
        <f>'Datastream-M'!CK546</f>
        <v>-42.7</v>
      </c>
      <c r="DC545">
        <f>'Datastream-M'!CL546</f>
        <v>-49.3</v>
      </c>
      <c r="DD545">
        <f>'Datastream-M'!CM546</f>
        <v>-34.200000000000003</v>
      </c>
      <c r="DE545">
        <f>'Datastream-M'!CN546</f>
        <v>60.2</v>
      </c>
      <c r="DF545">
        <f>'Datastream-M'!CO546</f>
        <v>60.2</v>
      </c>
      <c r="DG545">
        <f>'Datastream-M'!CP546</f>
        <v>90.3</v>
      </c>
      <c r="DH545">
        <f>'Datastream-M'!CQ546</f>
        <v>34.602832794000001</v>
      </c>
      <c r="DI545">
        <f>'Datastream-M'!CR546</f>
        <v>12.81</v>
      </c>
      <c r="DJ545">
        <f>'Datastream-M'!CV546</f>
        <v>4.43</v>
      </c>
      <c r="DK545">
        <f>'Datastream-M'!CW546</f>
        <v>2.68</v>
      </c>
      <c r="DL545">
        <f>'Datastream-M'!CX546</f>
        <v>83.8</v>
      </c>
      <c r="DM545">
        <f>'Datastream-M'!CY546</f>
        <v>66.099999999999994</v>
      </c>
      <c r="DO545">
        <f>'Datastream-M'!DA546</f>
        <v>-23.6</v>
      </c>
      <c r="DP545">
        <f>'Datastream-M'!DB546</f>
        <v>110.7</v>
      </c>
      <c r="DQ545">
        <f>'Datastream-M'!DE546</f>
        <v>86.2</v>
      </c>
      <c r="DR545">
        <f>'Datastream-M'!DF546</f>
        <v>93.7</v>
      </c>
      <c r="DS545">
        <f>'Datastream-M'!DG546</f>
        <v>90.1</v>
      </c>
      <c r="DT545">
        <f>'Datastream-M'!DH546</f>
        <v>72.7</v>
      </c>
      <c r="DU545">
        <f>'Datastream-M'!DI546</f>
        <v>74.3</v>
      </c>
      <c r="DV545">
        <f>'Datastream-M'!DJ546</f>
        <v>68.241844184000001</v>
      </c>
      <c r="DW545" s="19">
        <f>'[8]weltindexip-usd'!B425</f>
        <v>2.418979051728964</v>
      </c>
      <c r="DX545">
        <f>'Datastream-M'!DK546</f>
        <v>87.4</v>
      </c>
      <c r="DY545">
        <v>0</v>
      </c>
      <c r="DZ545">
        <f>'Datastream-M'!DL546</f>
        <v>89.6</v>
      </c>
      <c r="EA545">
        <f>'Datastream-M'!DM546</f>
        <v>87.4</v>
      </c>
      <c r="EB545">
        <f>'Datastream-M'!DN546</f>
        <v>18.131269</v>
      </c>
      <c r="EC545">
        <f>'Datastream-M'!DO546</f>
        <v>82.1</v>
      </c>
      <c r="EE545" s="112">
        <f t="shared" si="37"/>
        <v>-0.20000000000000284</v>
      </c>
      <c r="EF545" s="1">
        <f>'Datastream-M'!DQ546</f>
        <v>84.8</v>
      </c>
    </row>
    <row r="546" spans="1:136">
      <c r="A546" s="3">
        <v>38487</v>
      </c>
      <c r="B546">
        <f>'Datastream-M'!B547</f>
        <v>89.3</v>
      </c>
      <c r="C546">
        <f>'Datastream-M'!C547</f>
        <v>88.7</v>
      </c>
      <c r="D546">
        <f>'Datastream-M'!D547</f>
        <v>84.7</v>
      </c>
      <c r="E546">
        <f>'Datastream-M'!E547</f>
        <v>92.9</v>
      </c>
      <c r="F546">
        <f>'Datastream-M'!F547</f>
        <v>82.2</v>
      </c>
      <c r="G546">
        <f>'Datastream-M'!G547</f>
        <v>1.2693950000000001</v>
      </c>
      <c r="H546">
        <f>'Datastream-M'!H547</f>
        <v>696.1</v>
      </c>
      <c r="I546">
        <f>'Datastream-M'!I547</f>
        <v>1444.7</v>
      </c>
      <c r="J546">
        <f>'Datastream-M'!J547</f>
        <v>2.1259999999999999</v>
      </c>
      <c r="K546">
        <f>'Datastream-M'!K547</f>
        <v>3.3</v>
      </c>
      <c r="L546">
        <f>'Datastream-M'!L547</f>
        <v>4460.6000000000004</v>
      </c>
      <c r="M546">
        <f>'Datastream-M'!M547</f>
        <v>299992</v>
      </c>
      <c r="N546">
        <f>'Datastream-M'!N547</f>
        <v>84</v>
      </c>
      <c r="O546">
        <f>'Datastream-M'!O547</f>
        <v>3100</v>
      </c>
      <c r="P546">
        <f>'Datastream-M'!P547</f>
        <v>11.9</v>
      </c>
      <c r="Q546">
        <f>'Datastream-M'!Q547</f>
        <v>12.5</v>
      </c>
      <c r="R546">
        <f>'Datastream-M'!R547</f>
        <v>12.1</v>
      </c>
      <c r="S546" s="1">
        <f>'[2]Deutschland Monatsdaten'!C546</f>
        <v>8.5893030281726842E-3</v>
      </c>
      <c r="T546" s="1">
        <v>3.7527291534392622</v>
      </c>
      <c r="U546">
        <f>'Datastream-M'!BL547</f>
        <v>65.760000000000005</v>
      </c>
      <c r="V546" s="39">
        <f t="shared" si="30"/>
        <v>73.147942157953281</v>
      </c>
      <c r="W546">
        <f>'Datastream-M'!BM547</f>
        <v>53.68</v>
      </c>
      <c r="X546" s="39">
        <f t="shared" si="31"/>
        <v>59.05390539053905</v>
      </c>
      <c r="Y546">
        <f>'Datastream-M'!W547</f>
        <v>-13.3</v>
      </c>
      <c r="Z546">
        <f>'Datastream-M'!X547</f>
        <v>77</v>
      </c>
      <c r="AA546" s="42">
        <f>'Datastream-M'!Y547</f>
        <v>11.4</v>
      </c>
      <c r="AB546">
        <f>'Datastream-M'!Z547</f>
        <v>98.5</v>
      </c>
      <c r="AC546">
        <f>'Datastream-M'!AA547</f>
        <v>97.5</v>
      </c>
      <c r="AD546">
        <f>'Datastream-M'!AB547</f>
        <v>97.1</v>
      </c>
      <c r="AE546">
        <f>'Datastream-M'!AC547</f>
        <v>1.2693950000000001</v>
      </c>
      <c r="AF546">
        <f t="shared" si="32"/>
        <v>89.9</v>
      </c>
      <c r="AG546">
        <f t="shared" si="33"/>
        <v>90.9</v>
      </c>
      <c r="AH546">
        <f>'Datastream-M'!AD547</f>
        <v>85.7</v>
      </c>
      <c r="AI546">
        <f>'Datastream-M'!AE547</f>
        <v>-18.899999999999999</v>
      </c>
      <c r="AJ546">
        <f>'Datastream-M'!AF547</f>
        <v>98.899889999999999</v>
      </c>
      <c r="AK546">
        <f>'Datastream-M'!AG547</f>
        <v>49.29</v>
      </c>
      <c r="AL546">
        <f>'Datastream-M'!AH547</f>
        <v>85.7</v>
      </c>
      <c r="AM546">
        <f>'Datastream-M'!AI547</f>
        <v>77</v>
      </c>
      <c r="AN546">
        <f>'Datastream-M'!AJ547</f>
        <v>14.7</v>
      </c>
      <c r="AO546">
        <f>'Datastream-M'!AK547</f>
        <v>17.3</v>
      </c>
      <c r="AP546">
        <f>'Datastream-M'!AL547</f>
        <v>-6.2</v>
      </c>
      <c r="AQ546" s="2">
        <f>'Datastream-M'!AM547</f>
        <v>87.450100000000006</v>
      </c>
      <c r="AR546" s="2">
        <f>'Datastream-M'!AN547</f>
        <v>99.477699999999999</v>
      </c>
      <c r="AS546">
        <f>'Datastream-M'!AO547</f>
        <v>21.5</v>
      </c>
      <c r="AT546">
        <f>'Datastream-M'!AP547</f>
        <v>90.1</v>
      </c>
      <c r="AU546">
        <f>'Datastream-M'!AQ547</f>
        <v>81.2</v>
      </c>
      <c r="AV546" s="19">
        <f>'[5]Deutschland Monatsdaten'!K546</f>
        <v>12.439547438721771</v>
      </c>
      <c r="AW546" s="1">
        <f>'[5]Deutschland Monatsdaten'!J546</f>
        <v>0.22684258927686687</v>
      </c>
      <c r="AX546">
        <f>'Datastream-M'!AR547</f>
        <v>13.9</v>
      </c>
      <c r="AY546">
        <f>'Datastream-M'!AS547</f>
        <v>-14.7</v>
      </c>
      <c r="AZ546">
        <f>'Datastream-M'!AT547</f>
        <v>93.2</v>
      </c>
      <c r="BA546">
        <v>2962130.6</v>
      </c>
      <c r="BB546">
        <v>9107637.0999999996</v>
      </c>
      <c r="BC546">
        <v>9776504.0999999996</v>
      </c>
      <c r="BD546">
        <v>717709</v>
      </c>
      <c r="BE546">
        <f>'Datastream-M'!AU547</f>
        <v>100.97</v>
      </c>
      <c r="BF546">
        <f>'Datastream-M'!AV547</f>
        <v>90.5</v>
      </c>
      <c r="BG546">
        <f>'Datastream-M'!AW547</f>
        <v>98.2</v>
      </c>
      <c r="BH546" s="1">
        <f>'Datastream-M'!AX547</f>
        <v>94.3</v>
      </c>
      <c r="BI546" s="1">
        <f>'Datastream-M'!AY547</f>
        <v>91.8</v>
      </c>
      <c r="BJ546" s="1">
        <f>'Datastream-M'!AZ547</f>
        <v>79</v>
      </c>
      <c r="BK546">
        <f>'Datastream-M'!BA547</f>
        <v>67.2</v>
      </c>
      <c r="BL546">
        <f>'Datastream-M'!BB547</f>
        <v>87.2</v>
      </c>
      <c r="BM546" s="26">
        <f>'Datastream-M'!BC547</f>
        <v>89.8</v>
      </c>
      <c r="BN546" s="26">
        <f>'Datastream-M'!BD547</f>
        <v>97.5</v>
      </c>
      <c r="BO546">
        <f>'Datastream-M'!AV546</f>
        <v>90.9</v>
      </c>
      <c r="BP546" s="38">
        <f t="shared" si="34"/>
        <v>89.9</v>
      </c>
      <c r="BQ546" s="30">
        <f t="shared" si="35"/>
        <v>38.829521149839096</v>
      </c>
      <c r="BR546" s="40">
        <f>'Datastream-M'!BJ547</f>
        <v>110.7749</v>
      </c>
      <c r="BS546" s="32">
        <f>'Datastream-M'!BF547</f>
        <v>86.2</v>
      </c>
      <c r="BT546">
        <f>'Datastream-M'!BE547</f>
        <v>10.199999999999999</v>
      </c>
      <c r="BU546" s="40">
        <f>'Datastream-M'!CS547</f>
        <v>95</v>
      </c>
      <c r="BV546" s="40">
        <f>'Datastream-M'!CT547</f>
        <v>103.5</v>
      </c>
      <c r="BW546" s="40">
        <f>'Datastream-M'!CU547</f>
        <v>110.9833</v>
      </c>
      <c r="BX546" s="41">
        <f>'Datastream-M'!BG547</f>
        <v>13.3</v>
      </c>
      <c r="BY546" s="41">
        <f>'Datastream-M'!BH547</f>
        <v>10.83</v>
      </c>
      <c r="BZ546" s="40">
        <f>'Datastream-M'!BI547</f>
        <v>75.900000000000006</v>
      </c>
      <c r="CA546">
        <f>'Datastream-M'!BN547</f>
        <v>1.3</v>
      </c>
      <c r="CB546">
        <f>'Datastream-M'!BO547</f>
        <v>4.3</v>
      </c>
      <c r="CC546">
        <f>'Datastream-M'!BP547</f>
        <v>78.2</v>
      </c>
      <c r="CD546">
        <f>'Datastream-M'!BQ547</f>
        <v>85.9</v>
      </c>
      <c r="CE546" s="1">
        <v>-0.38545120594276439</v>
      </c>
      <c r="CF546" s="1">
        <v>-0.59138918455242717</v>
      </c>
      <c r="CH546">
        <f>'Datastream-M'!BR547</f>
        <v>78.5</v>
      </c>
      <c r="CI546">
        <f>'Datastream-M'!BS547</f>
        <v>95.8</v>
      </c>
      <c r="CJ546">
        <f>'Datastream-M'!BT547</f>
        <v>-35.5</v>
      </c>
      <c r="CK546">
        <f>'Datastream-M'!BU547</f>
        <v>-42.7</v>
      </c>
      <c r="CL546">
        <f>'Datastream-M'!BV547</f>
        <v>97</v>
      </c>
      <c r="CM546">
        <f>'Datastream-M'!BW547</f>
        <v>6.5</v>
      </c>
      <c r="CN546">
        <f>'Datastream-M'!BX547</f>
        <v>-34.200000000000003</v>
      </c>
      <c r="CO546">
        <f>'Datastream-M'!BY547</f>
        <v>-21.4</v>
      </c>
      <c r="CP546" s="40">
        <f>'Datastream-M'!BZ547</f>
        <v>-2.2999999999999998</v>
      </c>
      <c r="CQ546">
        <f>'Datastream-M'!CA547</f>
        <v>4.7</v>
      </c>
      <c r="CR546">
        <f>'Datastream-M'!CB547</f>
        <v>-16.3</v>
      </c>
      <c r="CS546">
        <f>'Datastream-M'!CC547</f>
        <v>-13.3</v>
      </c>
      <c r="CT546">
        <f>'Datastream-M'!CD547</f>
        <v>-21.3</v>
      </c>
      <c r="CU546">
        <f>'Datastream-M'!CE547</f>
        <v>39107</v>
      </c>
      <c r="CV546">
        <f>'Datastream-M'!CF547</f>
        <v>2416404</v>
      </c>
      <c r="CW546" s="48">
        <f t="shared" si="36"/>
        <v>8.8000000000000007</v>
      </c>
      <c r="CX546">
        <f>'Datastream-M'!CG547</f>
        <v>72.900000000000006</v>
      </c>
      <c r="CY546">
        <f>'Datastream-M'!CH547</f>
        <v>60.9</v>
      </c>
      <c r="CZ546">
        <f>'Datastream-M'!CI547</f>
        <v>85.4</v>
      </c>
      <c r="DA546">
        <f>'Datastream-M'!CJ547</f>
        <v>68.400000000000006</v>
      </c>
      <c r="DB546">
        <f>'Datastream-M'!CK547</f>
        <v>-39.9</v>
      </c>
      <c r="DC546">
        <f>'Datastream-M'!CL547</f>
        <v>-48.8</v>
      </c>
      <c r="DD546">
        <f>'Datastream-M'!CM547</f>
        <v>-35.5</v>
      </c>
      <c r="DE546">
        <f>'Datastream-M'!CN547</f>
        <v>61.3</v>
      </c>
      <c r="DF546">
        <f>'Datastream-M'!CO547</f>
        <v>60.6</v>
      </c>
      <c r="DG546">
        <f>'Datastream-M'!CP547</f>
        <v>88.6</v>
      </c>
      <c r="DH546">
        <f>'Datastream-M'!CQ547</f>
        <v>66.399055481000005</v>
      </c>
      <c r="DI546">
        <f>'Datastream-M'!CR547</f>
        <v>16.11</v>
      </c>
      <c r="DJ546">
        <f>'Datastream-M'!CV547</f>
        <v>4.57</v>
      </c>
      <c r="DK546">
        <f>'Datastream-M'!CW547</f>
        <v>2.72</v>
      </c>
      <c r="DL546">
        <f>'Datastream-M'!CX547</f>
        <v>90.7</v>
      </c>
      <c r="DM546">
        <f>'Datastream-M'!CY547</f>
        <v>75.2</v>
      </c>
      <c r="DO546">
        <f>'Datastream-M'!DA547</f>
        <v>-16</v>
      </c>
      <c r="DP546">
        <f>'Datastream-M'!DB547</f>
        <v>108.9</v>
      </c>
      <c r="DQ546">
        <f>'Datastream-M'!DE547</f>
        <v>86.3</v>
      </c>
      <c r="DR546">
        <f>'Datastream-M'!DF547</f>
        <v>92.5</v>
      </c>
      <c r="DS546">
        <f>'Datastream-M'!DG547</f>
        <v>88.6</v>
      </c>
      <c r="DT546">
        <f>'Datastream-M'!DH547</f>
        <v>74.2</v>
      </c>
      <c r="DU546">
        <f>'Datastream-M'!DI547</f>
        <v>73.7</v>
      </c>
      <c r="DV546">
        <f>'Datastream-M'!DJ547</f>
        <v>69.299904130000002</v>
      </c>
      <c r="DW546" s="19">
        <f>'[8]weltindexip-usd'!B426</f>
        <v>2.4105150780388751</v>
      </c>
      <c r="DX546">
        <f>'Datastream-M'!DK547</f>
        <v>88</v>
      </c>
      <c r="DY546">
        <v>0</v>
      </c>
      <c r="DZ546">
        <f>'Datastream-M'!DL547</f>
        <v>89.4</v>
      </c>
      <c r="EA546">
        <f>'Datastream-M'!DM547</f>
        <v>87.3</v>
      </c>
      <c r="EB546">
        <f>'Datastream-M'!DN547</f>
        <v>18.051297999999999</v>
      </c>
      <c r="EC546">
        <f>'Datastream-M'!DO547</f>
        <v>82.1</v>
      </c>
      <c r="EE546" s="112">
        <f t="shared" si="37"/>
        <v>-0.5</v>
      </c>
      <c r="EF546" s="1">
        <f>'Datastream-M'!DQ547</f>
        <v>83.7</v>
      </c>
    </row>
    <row r="547" spans="1:136">
      <c r="A547" s="3">
        <v>38518</v>
      </c>
      <c r="B547">
        <f>'Datastream-M'!B548</f>
        <v>89.3</v>
      </c>
      <c r="C547">
        <f>'Datastream-M'!C548</f>
        <v>89.3</v>
      </c>
      <c r="D547">
        <f>'Datastream-M'!D548</f>
        <v>84.9</v>
      </c>
      <c r="E547">
        <f>'Datastream-M'!E548</f>
        <v>93.8</v>
      </c>
      <c r="F547">
        <f>'Datastream-M'!F548</f>
        <v>85</v>
      </c>
      <c r="G547">
        <f>'Datastream-M'!G548</f>
        <v>1.216491</v>
      </c>
      <c r="H547">
        <f>'Datastream-M'!H548</f>
        <v>706.3</v>
      </c>
      <c r="I547">
        <f>'Datastream-M'!I548</f>
        <v>1451.1</v>
      </c>
      <c r="J547">
        <f>'Datastream-M'!J548</f>
        <v>2.1110000000000002</v>
      </c>
      <c r="K547">
        <f>'Datastream-M'!K548</f>
        <v>3.1</v>
      </c>
      <c r="L547">
        <f>'Datastream-M'!L548</f>
        <v>4586.3</v>
      </c>
      <c r="M547">
        <f>'Datastream-M'!M548</f>
        <v>336629</v>
      </c>
      <c r="N547">
        <f>'Datastream-M'!N548</f>
        <v>85.7</v>
      </c>
      <c r="O547">
        <f>'Datastream-M'!O548</f>
        <v>3446</v>
      </c>
      <c r="P547">
        <f>'Datastream-M'!P548</f>
        <v>11.8</v>
      </c>
      <c r="Q547">
        <f>'Datastream-M'!Q548</f>
        <v>12</v>
      </c>
      <c r="R547">
        <f>'Datastream-M'!R548</f>
        <v>12.3</v>
      </c>
      <c r="S547" s="1">
        <f>'[2]Deutschland Monatsdaten'!C547</f>
        <v>-2.6065138897806862E-2</v>
      </c>
      <c r="T547" s="1">
        <v>3.7815285583941205</v>
      </c>
      <c r="U547">
        <f>'Datastream-M'!BL548</f>
        <v>64.44</v>
      </c>
      <c r="V547" s="39">
        <f t="shared" si="30"/>
        <v>71.759465478841861</v>
      </c>
      <c r="W547">
        <f>'Datastream-M'!BM548</f>
        <v>50.76</v>
      </c>
      <c r="X547" s="39">
        <f t="shared" si="31"/>
        <v>56.088397790055247</v>
      </c>
      <c r="Y547">
        <f>'Datastream-M'!W548</f>
        <v>-16.100000000000001</v>
      </c>
      <c r="Z547">
        <f>'Datastream-M'!X548</f>
        <v>78.8</v>
      </c>
      <c r="AA547" s="42">
        <f>'Datastream-M'!Y548</f>
        <v>13.1</v>
      </c>
      <c r="AB547">
        <f>'Datastream-M'!Z548</f>
        <v>97.7</v>
      </c>
      <c r="AC547">
        <f>'Datastream-M'!AA548</f>
        <v>96.3</v>
      </c>
      <c r="AD547">
        <f>'Datastream-M'!AB548</f>
        <v>95.7</v>
      </c>
      <c r="AE547">
        <f>'Datastream-M'!AC548</f>
        <v>1.216491</v>
      </c>
      <c r="AF547">
        <f t="shared" si="32"/>
        <v>89.800000000000011</v>
      </c>
      <c r="AG547">
        <f t="shared" si="33"/>
        <v>90.5</v>
      </c>
      <c r="AH547">
        <f>'Datastream-M'!AD548</f>
        <v>87.3</v>
      </c>
      <c r="AI547">
        <f>'Datastream-M'!AE548</f>
        <v>-20.399999999999999</v>
      </c>
      <c r="AJ547">
        <f>'Datastream-M'!AF548</f>
        <v>97.828446999999997</v>
      </c>
      <c r="AK547">
        <f>'Datastream-M'!AG548</f>
        <v>54.84</v>
      </c>
      <c r="AL547">
        <f>'Datastream-M'!AH548</f>
        <v>86</v>
      </c>
      <c r="AM547">
        <f>'Datastream-M'!AI548</f>
        <v>78.8</v>
      </c>
      <c r="AN547">
        <f>'Datastream-M'!AJ548</f>
        <v>14.4</v>
      </c>
      <c r="AO547">
        <f>'Datastream-M'!AK548</f>
        <v>16.8</v>
      </c>
      <c r="AP547">
        <f>'Datastream-M'!AL548</f>
        <v>-5.3</v>
      </c>
      <c r="AQ547" s="2">
        <f>'Datastream-M'!AM548</f>
        <v>87.564899999999994</v>
      </c>
      <c r="AR547" s="2">
        <f>'Datastream-M'!AN548</f>
        <v>99.498599999999996</v>
      </c>
      <c r="AS547">
        <f>'Datastream-M'!AO548</f>
        <v>16.399999999999999</v>
      </c>
      <c r="AT547">
        <f>'Datastream-M'!AP548</f>
        <v>97.6</v>
      </c>
      <c r="AU547">
        <f>'Datastream-M'!AQ548</f>
        <v>79.8</v>
      </c>
      <c r="AV547" s="19">
        <f>'[5]Deutschland Monatsdaten'!K547</f>
        <v>12.466301175157318</v>
      </c>
      <c r="AW547" s="1">
        <f>'[5]Deutschland Monatsdaten'!J547</f>
        <v>0.24135310642262431</v>
      </c>
      <c r="AX547">
        <f>'Datastream-M'!AR548</f>
        <v>19.5</v>
      </c>
      <c r="AY547">
        <f>'Datastream-M'!AS548</f>
        <v>-15.2</v>
      </c>
      <c r="AZ547">
        <f>'Datastream-M'!AT548</f>
        <v>92.4</v>
      </c>
      <c r="BA547">
        <v>2398922.7999999998</v>
      </c>
      <c r="BB547">
        <v>8637734.9000000004</v>
      </c>
      <c r="BC547">
        <v>9768673.6999999993</v>
      </c>
      <c r="BD547">
        <v>1179159</v>
      </c>
      <c r="BE547">
        <f>'Datastream-M'!AU548</f>
        <v>99.23</v>
      </c>
      <c r="BF547">
        <f>'Datastream-M'!AV548</f>
        <v>92.1</v>
      </c>
      <c r="BG547">
        <f>'Datastream-M'!AW548</f>
        <v>99.2</v>
      </c>
      <c r="BH547" s="1">
        <f>'Datastream-M'!AX548</f>
        <v>105.5</v>
      </c>
      <c r="BI547" s="1">
        <f>'Datastream-M'!AY548</f>
        <v>101.3</v>
      </c>
      <c r="BJ547" s="1">
        <f>'Datastream-M'!AZ548</f>
        <v>79.400000000000006</v>
      </c>
      <c r="BK547">
        <f>'Datastream-M'!BA548</f>
        <v>68.599999999999994</v>
      </c>
      <c r="BL547">
        <f>'Datastream-M'!BB548</f>
        <v>86.9</v>
      </c>
      <c r="BM547" s="26">
        <f>'Datastream-M'!BC548</f>
        <v>90</v>
      </c>
      <c r="BN547" s="26">
        <f>'Datastream-M'!BD548</f>
        <v>100.5</v>
      </c>
      <c r="BO547">
        <f>'Datastream-M'!AV547</f>
        <v>90.5</v>
      </c>
      <c r="BP547" s="38">
        <f t="shared" si="34"/>
        <v>89.8</v>
      </c>
      <c r="BQ547" s="30">
        <f t="shared" si="35"/>
        <v>45.080481483216893</v>
      </c>
      <c r="BR547" s="40">
        <f>'Datastream-M'!BJ548</f>
        <v>107.7003</v>
      </c>
      <c r="BS547" s="32">
        <f>'Datastream-M'!BF548</f>
        <v>86.4</v>
      </c>
      <c r="BT547">
        <f>'Datastream-M'!BE548</f>
        <v>11.8</v>
      </c>
      <c r="BU547" s="40">
        <f>'Datastream-M'!CS548</f>
        <v>95.1</v>
      </c>
      <c r="BV547" s="40">
        <f>'Datastream-M'!CT548</f>
        <v>101.3</v>
      </c>
      <c r="BW547" s="40">
        <f>'Datastream-M'!CU548</f>
        <v>107.9691</v>
      </c>
      <c r="BX547" s="41">
        <f>'Datastream-M'!BG548</f>
        <v>12.72</v>
      </c>
      <c r="BY547" s="41">
        <f>'Datastream-M'!BH548</f>
        <v>11.13</v>
      </c>
      <c r="BZ547" s="40">
        <f>'Datastream-M'!BI548</f>
        <v>75.900000000000006</v>
      </c>
      <c r="CA547">
        <f>'Datastream-M'!BN548</f>
        <v>-3.7</v>
      </c>
      <c r="CB547">
        <f>'Datastream-M'!BO548</f>
        <v>-0.1</v>
      </c>
      <c r="CC547">
        <f>'Datastream-M'!BP548</f>
        <v>81.3</v>
      </c>
      <c r="CD547">
        <f>'Datastream-M'!BQ548</f>
        <v>88.9</v>
      </c>
      <c r="CE547" s="1">
        <v>-0.20457403040817518</v>
      </c>
      <c r="CF547" s="1">
        <v>-0.72687669166653446</v>
      </c>
      <c r="CH547">
        <f>'Datastream-M'!BR548</f>
        <v>81.599999999999994</v>
      </c>
      <c r="CI547">
        <f>'Datastream-M'!BS548</f>
        <v>96.4</v>
      </c>
      <c r="CJ547">
        <f>'Datastream-M'!BT548</f>
        <v>-39.1</v>
      </c>
      <c r="CK547">
        <f>'Datastream-M'!BU548</f>
        <v>-38.4</v>
      </c>
      <c r="CL547">
        <f>'Datastream-M'!BV548</f>
        <v>97.4</v>
      </c>
      <c r="CM547">
        <f>'Datastream-M'!BW548</f>
        <v>4.9000000000000004</v>
      </c>
      <c r="CN547">
        <f>'Datastream-M'!BX548</f>
        <v>-28.5</v>
      </c>
      <c r="CO547">
        <f>'Datastream-M'!BY548</f>
        <v>-19.600000000000001</v>
      </c>
      <c r="CP547" s="40">
        <f>'Datastream-M'!BZ548</f>
        <v>-2.2000000000000002</v>
      </c>
      <c r="CQ547">
        <f>'Datastream-M'!CA548</f>
        <v>4.2</v>
      </c>
      <c r="CR547">
        <f>'Datastream-M'!CB548</f>
        <v>-13.4</v>
      </c>
      <c r="CS547">
        <f>'Datastream-M'!CC548</f>
        <v>-9.9</v>
      </c>
      <c r="CT547">
        <f>'Datastream-M'!CD548</f>
        <v>-25.8</v>
      </c>
      <c r="CU547">
        <f>'Datastream-M'!CE548</f>
        <v>39149</v>
      </c>
      <c r="CV547">
        <f>'Datastream-M'!CF548</f>
        <v>2398333</v>
      </c>
      <c r="CW547" s="48">
        <f t="shared" si="36"/>
        <v>7.1000000000000005</v>
      </c>
      <c r="CX547">
        <f>'Datastream-M'!CG548</f>
        <v>73.099999999999994</v>
      </c>
      <c r="CY547">
        <f>'Datastream-M'!CH548</f>
        <v>57.8</v>
      </c>
      <c r="CZ547">
        <f>'Datastream-M'!CI548</f>
        <v>83.7</v>
      </c>
      <c r="DA547">
        <f>'Datastream-M'!CJ548</f>
        <v>71.900000000000006</v>
      </c>
      <c r="DB547">
        <f>'Datastream-M'!CK548</f>
        <v>-44.4</v>
      </c>
      <c r="DC547">
        <f>'Datastream-M'!CL548</f>
        <v>-50.5</v>
      </c>
      <c r="DD547">
        <f>'Datastream-M'!CM548</f>
        <v>-39.1</v>
      </c>
      <c r="DE547">
        <f>'Datastream-M'!CN548</f>
        <v>59.8</v>
      </c>
      <c r="DF547">
        <f>'Datastream-M'!CO548</f>
        <v>58.1</v>
      </c>
      <c r="DG547">
        <f>'Datastream-M'!CP548</f>
        <v>92.8</v>
      </c>
      <c r="DH547">
        <f>'Datastream-M'!CQ548</f>
        <v>95.044067382999998</v>
      </c>
      <c r="DI547">
        <f>'Datastream-M'!CR548</f>
        <v>13.46</v>
      </c>
      <c r="DJ547">
        <f>'Datastream-M'!CV548</f>
        <v>4.41</v>
      </c>
      <c r="DK547">
        <f>'Datastream-M'!CW548</f>
        <v>2.76</v>
      </c>
      <c r="DL547">
        <f>'Datastream-M'!CX548</f>
        <v>90.8</v>
      </c>
      <c r="DM547">
        <f>'Datastream-M'!CY548</f>
        <v>71.3</v>
      </c>
      <c r="DO547">
        <f>'Datastream-M'!DA548</f>
        <v>-20.9</v>
      </c>
      <c r="DP547">
        <f>'Datastream-M'!DB548</f>
        <v>109.7</v>
      </c>
      <c r="DQ547">
        <f>'Datastream-M'!DE548</f>
        <v>85.6</v>
      </c>
      <c r="DR547">
        <f>'Datastream-M'!DF548</f>
        <v>93.2</v>
      </c>
      <c r="DS547">
        <f>'Datastream-M'!DG548</f>
        <v>95</v>
      </c>
      <c r="DT547">
        <f>'Datastream-M'!DH548</f>
        <v>76.400000000000006</v>
      </c>
      <c r="DU547">
        <f>'Datastream-M'!DI548</f>
        <v>76.599999999999994</v>
      </c>
      <c r="DV547">
        <f>'Datastream-M'!DJ548</f>
        <v>70.372828612999996</v>
      </c>
      <c r="DW547" s="19">
        <f>'[8]weltindexip-usd'!B427</f>
        <v>2.4208149700093977</v>
      </c>
      <c r="DX547">
        <f>'Datastream-M'!DK548</f>
        <v>87.4</v>
      </c>
      <c r="DY547">
        <v>0</v>
      </c>
      <c r="DZ547">
        <f>'Datastream-M'!DL548</f>
        <v>89.7</v>
      </c>
      <c r="EA547">
        <f>'Datastream-M'!DM548</f>
        <v>88.3</v>
      </c>
      <c r="EB547">
        <f>'Datastream-M'!DN548</f>
        <v>17.958324000000001</v>
      </c>
      <c r="EC547">
        <f>'Datastream-M'!DO548</f>
        <v>82.9</v>
      </c>
      <c r="EE547" s="112">
        <f t="shared" si="37"/>
        <v>0</v>
      </c>
      <c r="EF547" s="1">
        <f>'Datastream-M'!DQ548</f>
        <v>85.5</v>
      </c>
    </row>
    <row r="548" spans="1:136">
      <c r="A548" s="3">
        <v>38548</v>
      </c>
      <c r="B548">
        <f>'Datastream-M'!B549</f>
        <v>91.1</v>
      </c>
      <c r="C548">
        <f>'Datastream-M'!C549</f>
        <v>91.2</v>
      </c>
      <c r="D548">
        <f>'Datastream-M'!D549</f>
        <v>85.7</v>
      </c>
      <c r="E548">
        <f>'Datastream-M'!E549</f>
        <v>97</v>
      </c>
      <c r="F548">
        <f>'Datastream-M'!F549</f>
        <v>86.9</v>
      </c>
      <c r="G548">
        <f>'Datastream-M'!G549</f>
        <v>1.203719</v>
      </c>
      <c r="H548">
        <f>'Datastream-M'!H549</f>
        <v>706.8</v>
      </c>
      <c r="I548">
        <f>'Datastream-M'!I549</f>
        <v>1459.6</v>
      </c>
      <c r="J548">
        <f>'Datastream-M'!J549</f>
        <v>2.1190000000000002</v>
      </c>
      <c r="K548">
        <f>'Datastream-M'!K549</f>
        <v>3.2</v>
      </c>
      <c r="L548">
        <f>'Datastream-M'!L549</f>
        <v>4886.5</v>
      </c>
      <c r="M548">
        <f>'Datastream-M'!M549</f>
        <v>270936</v>
      </c>
      <c r="N548">
        <f>'Datastream-M'!N549</f>
        <v>86.8</v>
      </c>
      <c r="O548">
        <f>'Datastream-M'!O549</f>
        <v>3121</v>
      </c>
      <c r="P548">
        <f>'Datastream-M'!P549</f>
        <v>11.7</v>
      </c>
      <c r="Q548">
        <f>'Datastream-M'!Q549</f>
        <v>13.3</v>
      </c>
      <c r="R548">
        <f>'Datastream-M'!R549</f>
        <v>11</v>
      </c>
      <c r="S548" s="1">
        <f>'[2]Deutschland Monatsdaten'!C548</f>
        <v>-7.6618971511242476E-3</v>
      </c>
      <c r="T548" s="1">
        <v>3.767797563605122</v>
      </c>
      <c r="U548">
        <f>'Datastream-M'!BL549</f>
        <v>65.680000000000007</v>
      </c>
      <c r="V548" s="39">
        <f t="shared" si="30"/>
        <v>72.977777777777789</v>
      </c>
      <c r="W548">
        <f>'Datastream-M'!BM549</f>
        <v>51.94</v>
      </c>
      <c r="X548" s="39">
        <f t="shared" si="31"/>
        <v>56.39522258414766</v>
      </c>
      <c r="Y548">
        <f>'Datastream-M'!W549</f>
        <v>-14.1</v>
      </c>
      <c r="Z548">
        <f>'Datastream-M'!X549</f>
        <v>82.2</v>
      </c>
      <c r="AA548" s="42">
        <f>'Datastream-M'!Y549</f>
        <v>14.3</v>
      </c>
      <c r="AB548">
        <f>'Datastream-M'!Z549</f>
        <v>97.9</v>
      </c>
      <c r="AC548">
        <f>'Datastream-M'!AA549</f>
        <v>96.5</v>
      </c>
      <c r="AD548">
        <f>'Datastream-M'!AB549</f>
        <v>95.7</v>
      </c>
      <c r="AE548">
        <f>'Datastream-M'!AC549</f>
        <v>1.203719</v>
      </c>
      <c r="AF548">
        <f t="shared" si="32"/>
        <v>89.999999999999986</v>
      </c>
      <c r="AG548">
        <f t="shared" si="33"/>
        <v>92.100000000000009</v>
      </c>
      <c r="AH548">
        <f>'Datastream-M'!AD549</f>
        <v>88.5</v>
      </c>
      <c r="AI548">
        <f>'Datastream-M'!AE549</f>
        <v>-18.8</v>
      </c>
      <c r="AJ548">
        <f>'Datastream-M'!AF549</f>
        <v>97.621622000000002</v>
      </c>
      <c r="AK548">
        <f>'Datastream-M'!AG549</f>
        <v>57.63</v>
      </c>
      <c r="AL548">
        <f>'Datastream-M'!AH549</f>
        <v>86.1</v>
      </c>
      <c r="AM548">
        <f>'Datastream-M'!AI549</f>
        <v>82.2</v>
      </c>
      <c r="AN548">
        <f>'Datastream-M'!AJ549</f>
        <v>19.2</v>
      </c>
      <c r="AO548">
        <f>'Datastream-M'!AK549</f>
        <v>13.1</v>
      </c>
      <c r="AP548">
        <f>'Datastream-M'!AL549</f>
        <v>-1</v>
      </c>
      <c r="AQ548" s="2">
        <f>'Datastream-M'!AM549</f>
        <v>87.751800000000003</v>
      </c>
      <c r="AR548" s="2">
        <f>'Datastream-M'!AN549</f>
        <v>99.600099999999998</v>
      </c>
      <c r="AS548">
        <f>'Datastream-M'!AO549</f>
        <v>14.7</v>
      </c>
      <c r="AT548">
        <f>'Datastream-M'!AP549</f>
        <v>98.8</v>
      </c>
      <c r="AU548">
        <f>'Datastream-M'!AQ549</f>
        <v>80.8</v>
      </c>
      <c r="AV548" s="19">
        <f>'[5]Deutschland Monatsdaten'!K548</f>
        <v>12.506300606886072</v>
      </c>
      <c r="AW548" s="1">
        <f>'[5]Deutschland Monatsdaten'!J548</f>
        <v>0.23653025323591054</v>
      </c>
      <c r="AX548">
        <f>'Datastream-M'!AR549</f>
        <v>37</v>
      </c>
      <c r="AY548">
        <f>'Datastream-M'!AS549</f>
        <v>-16.899999999999999</v>
      </c>
      <c r="AZ548">
        <f>'Datastream-M'!AT549</f>
        <v>92.9</v>
      </c>
      <c r="BA548">
        <v>2357499.5</v>
      </c>
      <c r="BB548">
        <v>8720973.0999999996</v>
      </c>
      <c r="BC548">
        <v>10355288</v>
      </c>
      <c r="BD548">
        <v>659785</v>
      </c>
      <c r="BE548">
        <f>'Datastream-M'!AU549</f>
        <v>99.26</v>
      </c>
      <c r="BF548">
        <f>'Datastream-M'!AV549</f>
        <v>92.4</v>
      </c>
      <c r="BG548">
        <f>'Datastream-M'!AW549</f>
        <v>101.2</v>
      </c>
      <c r="BH548" s="1">
        <f>'Datastream-M'!AX549</f>
        <v>109.7</v>
      </c>
      <c r="BI548" s="1">
        <f>'Datastream-M'!AY549</f>
        <v>104.8</v>
      </c>
      <c r="BJ548" s="1">
        <f>'Datastream-M'!AZ549</f>
        <v>79.5</v>
      </c>
      <c r="BK548">
        <f>'Datastream-M'!BA549</f>
        <v>67.7</v>
      </c>
      <c r="BL548">
        <f>'Datastream-M'!BB549</f>
        <v>87.7</v>
      </c>
      <c r="BM548" s="26">
        <f>'Datastream-M'!BC549</f>
        <v>90.2</v>
      </c>
      <c r="BN548" s="26">
        <f>'Datastream-M'!BD549</f>
        <v>99.5</v>
      </c>
      <c r="BO548">
        <f>'Datastream-M'!AV548</f>
        <v>92.1</v>
      </c>
      <c r="BP548" s="38">
        <f t="shared" si="34"/>
        <v>90</v>
      </c>
      <c r="BQ548" s="30">
        <f t="shared" si="35"/>
        <v>47.876622367844988</v>
      </c>
      <c r="BR548" s="40">
        <f>'Datastream-M'!BJ549</f>
        <v>107.85590000000001</v>
      </c>
      <c r="BS548" s="32">
        <f>'Datastream-M'!BF549</f>
        <v>85.7</v>
      </c>
      <c r="BT548">
        <f>'Datastream-M'!BE549</f>
        <v>11.7</v>
      </c>
      <c r="BU548" s="40">
        <f>'Datastream-M'!CS549</f>
        <v>95.1</v>
      </c>
      <c r="BV548" s="40">
        <f>'Datastream-M'!CT549</f>
        <v>102</v>
      </c>
      <c r="BW548" s="40">
        <f>'Datastream-M'!CU549</f>
        <v>108.0685</v>
      </c>
      <c r="BX548" s="41">
        <f>'Datastream-M'!BG549</f>
        <v>13.77</v>
      </c>
      <c r="BY548" s="41">
        <f>'Datastream-M'!BH549</f>
        <v>11.4</v>
      </c>
      <c r="BZ548" s="40">
        <f>'Datastream-M'!BI549</f>
        <v>76.7</v>
      </c>
      <c r="CA548">
        <f>'Datastream-M'!BN549</f>
        <v>10.8</v>
      </c>
      <c r="CB548">
        <f>'Datastream-M'!BO549</f>
        <v>8.9</v>
      </c>
      <c r="CC548">
        <f>'Datastream-M'!BP549</f>
        <v>82.5</v>
      </c>
      <c r="CD548">
        <f>'Datastream-M'!BQ549</f>
        <v>90.5</v>
      </c>
      <c r="CE548" s="1">
        <v>-0.47416375505281794</v>
      </c>
      <c r="CF548" s="1">
        <v>-1.0260230107564612</v>
      </c>
      <c r="CH548">
        <f>'Datastream-M'!BR549</f>
        <v>82.2</v>
      </c>
      <c r="CI548">
        <f>'Datastream-M'!BS549</f>
        <v>96.4</v>
      </c>
      <c r="CJ548">
        <f>'Datastream-M'!BT549</f>
        <v>-35.799999999999997</v>
      </c>
      <c r="CK548">
        <f>'Datastream-M'!BU549</f>
        <v>-39.4</v>
      </c>
      <c r="CL548">
        <f>'Datastream-M'!BV549</f>
        <v>99.2</v>
      </c>
      <c r="CM548">
        <f>'Datastream-M'!BW549</f>
        <v>7.1</v>
      </c>
      <c r="CN548">
        <f>'Datastream-M'!BX549</f>
        <v>-30.1</v>
      </c>
      <c r="CO548">
        <f>'Datastream-M'!BY549</f>
        <v>-14.9</v>
      </c>
      <c r="CP548" s="40">
        <f>'Datastream-M'!BZ549</f>
        <v>2.8</v>
      </c>
      <c r="CQ548">
        <f>'Datastream-M'!CA549</f>
        <v>3.6</v>
      </c>
      <c r="CR548">
        <f>'Datastream-M'!CB549</f>
        <v>-15.7</v>
      </c>
      <c r="CS548">
        <f>'Datastream-M'!CC549</f>
        <v>-14.8</v>
      </c>
      <c r="CT548">
        <f>'Datastream-M'!CD549</f>
        <v>-13.1</v>
      </c>
      <c r="CU548">
        <f>'Datastream-M'!CE549</f>
        <v>39131</v>
      </c>
      <c r="CV548">
        <f>'Datastream-M'!CF549</f>
        <v>2404430</v>
      </c>
      <c r="CW548" s="48">
        <f t="shared" si="36"/>
        <v>4.3</v>
      </c>
      <c r="CX548">
        <f>'Datastream-M'!CG549</f>
        <v>73.5</v>
      </c>
      <c r="CY548">
        <f>'Datastream-M'!CH549</f>
        <v>57.9</v>
      </c>
      <c r="CZ548">
        <f>'Datastream-M'!CI549</f>
        <v>87.1</v>
      </c>
      <c r="DA548">
        <f>'Datastream-M'!CJ549</f>
        <v>69.8</v>
      </c>
      <c r="DB548">
        <f>'Datastream-M'!CK549</f>
        <v>-41.5</v>
      </c>
      <c r="DC548">
        <f>'Datastream-M'!CL549</f>
        <v>-47.1</v>
      </c>
      <c r="DD548">
        <f>'Datastream-M'!CM549</f>
        <v>-35.799999999999997</v>
      </c>
      <c r="DE548">
        <f>'Datastream-M'!CN549</f>
        <v>61.9</v>
      </c>
      <c r="DF548">
        <f>'Datastream-M'!CO549</f>
        <v>61.4</v>
      </c>
      <c r="DG548">
        <f>'Datastream-M'!CP549</f>
        <v>92.9</v>
      </c>
      <c r="DH548">
        <f>'Datastream-M'!CQ549</f>
        <v>80.359680175999998</v>
      </c>
      <c r="DI548">
        <f>'Datastream-M'!CR549</f>
        <v>12.06</v>
      </c>
      <c r="DJ548">
        <f>'Datastream-M'!CV549</f>
        <v>4.53</v>
      </c>
      <c r="DK548">
        <f>'Datastream-M'!CW549</f>
        <v>2.74</v>
      </c>
      <c r="DL548">
        <f>'Datastream-M'!CX549</f>
        <v>91.2</v>
      </c>
      <c r="DM548">
        <f>'Datastream-M'!CY549</f>
        <v>71.400000000000006</v>
      </c>
      <c r="DO548">
        <f>'Datastream-M'!DA549</f>
        <v>-14.3</v>
      </c>
      <c r="DP548">
        <f>'Datastream-M'!DB549</f>
        <v>110.5</v>
      </c>
      <c r="DQ548">
        <f>'Datastream-M'!DE549</f>
        <v>85.7</v>
      </c>
      <c r="DR548">
        <f>'Datastream-M'!DF549</f>
        <v>96.9</v>
      </c>
      <c r="DS548">
        <f>'Datastream-M'!DG549</f>
        <v>91.8</v>
      </c>
      <c r="DT548">
        <f>'Datastream-M'!DH549</f>
        <v>79.400000000000006</v>
      </c>
      <c r="DU548">
        <f>'Datastream-M'!DI549</f>
        <v>76.8</v>
      </c>
      <c r="DV548">
        <f>'Datastream-M'!DJ549</f>
        <v>61.376775059000003</v>
      </c>
      <c r="DW548" s="19">
        <f>'[8]weltindexip-usd'!B428</f>
        <v>2.4193035209651015</v>
      </c>
      <c r="DX548">
        <f>'Datastream-M'!DK549</f>
        <v>86.9</v>
      </c>
      <c r="DY548">
        <v>0</v>
      </c>
      <c r="DZ548">
        <f>'Datastream-M'!DL549</f>
        <v>89.8</v>
      </c>
      <c r="EA548">
        <f>'Datastream-M'!DM549</f>
        <v>89.3</v>
      </c>
      <c r="EB548">
        <f>'Datastream-M'!DN549</f>
        <v>18.020015999999998</v>
      </c>
      <c r="EC548">
        <f>'Datastream-M'!DO549</f>
        <v>83.7</v>
      </c>
      <c r="EE548" s="112">
        <f t="shared" si="37"/>
        <v>1.7999999999999972</v>
      </c>
      <c r="EF548" s="1">
        <f>'Datastream-M'!DQ549</f>
        <v>86.8</v>
      </c>
    </row>
    <row r="549" spans="1:136">
      <c r="A549" s="3">
        <v>38579</v>
      </c>
      <c r="B549">
        <f>'Datastream-M'!B550</f>
        <v>92</v>
      </c>
      <c r="C549">
        <f>'Datastream-M'!C550</f>
        <v>91.7</v>
      </c>
      <c r="D549">
        <f>'Datastream-M'!D550</f>
        <v>86.9</v>
      </c>
      <c r="E549">
        <f>'Datastream-M'!E550</f>
        <v>96.8</v>
      </c>
      <c r="F549">
        <f>'Datastream-M'!F550</f>
        <v>84.9</v>
      </c>
      <c r="G549">
        <f>'Datastream-M'!G550</f>
        <v>1.2292430000000001</v>
      </c>
      <c r="H549">
        <f>'Datastream-M'!H550</f>
        <v>708.5</v>
      </c>
      <c r="I549">
        <f>'Datastream-M'!I550</f>
        <v>1463.7</v>
      </c>
      <c r="J549">
        <f>'Datastream-M'!J550</f>
        <v>2.1320000000000001</v>
      </c>
      <c r="K549">
        <f>'Datastream-M'!K550</f>
        <v>3.2</v>
      </c>
      <c r="L549">
        <f>'Datastream-M'!L550</f>
        <v>4829.7</v>
      </c>
      <c r="M549">
        <f>'Datastream-M'!M550</f>
        <v>246666</v>
      </c>
      <c r="N549">
        <f>'Datastream-M'!N550</f>
        <v>84.6</v>
      </c>
      <c r="O549">
        <f>'Datastream-M'!O550</f>
        <v>3103</v>
      </c>
      <c r="P549">
        <f>'Datastream-M'!P550</f>
        <v>11.7</v>
      </c>
      <c r="Q549">
        <f>'Datastream-M'!Q550</f>
        <v>15.8</v>
      </c>
      <c r="R549">
        <f>'Datastream-M'!R550</f>
        <v>8.5</v>
      </c>
      <c r="S549" s="1">
        <f>'[2]Deutschland Monatsdaten'!C549</f>
        <v>7.946106075190594E-2</v>
      </c>
      <c r="T549" s="1">
        <v>3.7772947390920049</v>
      </c>
      <c r="U549">
        <f>'Datastream-M'!BL550</f>
        <v>66.680000000000007</v>
      </c>
      <c r="V549" s="39">
        <f t="shared" si="30"/>
        <v>73.924611973392459</v>
      </c>
      <c r="W549">
        <f>'Datastream-M'!BM550</f>
        <v>52.55</v>
      </c>
      <c r="X549" s="39">
        <f t="shared" si="31"/>
        <v>56.872294372294363</v>
      </c>
      <c r="Y549">
        <f>'Datastream-M'!W550</f>
        <v>-16.100000000000001</v>
      </c>
      <c r="Z549">
        <f>'Datastream-M'!X550</f>
        <v>79.2</v>
      </c>
      <c r="AA549" s="42">
        <f>'Datastream-M'!Y550</f>
        <v>14.8</v>
      </c>
      <c r="AB549">
        <f>'Datastream-M'!Z550</f>
        <v>98.3</v>
      </c>
      <c r="AC549">
        <f>'Datastream-M'!AA550</f>
        <v>96.7</v>
      </c>
      <c r="AD549">
        <f>'Datastream-M'!AB550</f>
        <v>96.1</v>
      </c>
      <c r="AE549">
        <f>'Datastream-M'!AC550</f>
        <v>1.2292430000000001</v>
      </c>
      <c r="AF549">
        <f t="shared" si="32"/>
        <v>90.200000000000017</v>
      </c>
      <c r="AG549">
        <f t="shared" si="33"/>
        <v>92.40000000000002</v>
      </c>
      <c r="AH549">
        <f>'Datastream-M'!AD550</f>
        <v>86.2</v>
      </c>
      <c r="AI549">
        <f>'Datastream-M'!AE550</f>
        <v>-19.100000000000001</v>
      </c>
      <c r="AJ549">
        <f>'Datastream-M'!AF550</f>
        <v>96.992480999999998</v>
      </c>
      <c r="AK549">
        <f>'Datastream-M'!AG550</f>
        <v>63.95</v>
      </c>
      <c r="AL549">
        <f>'Datastream-M'!AH550</f>
        <v>86.4</v>
      </c>
      <c r="AM549">
        <f>'Datastream-M'!AI550</f>
        <v>79.2</v>
      </c>
      <c r="AN549">
        <f>'Datastream-M'!AJ550</f>
        <v>17.8</v>
      </c>
      <c r="AO549">
        <f>'Datastream-M'!AK550</f>
        <v>11.8</v>
      </c>
      <c r="AP549">
        <f>'Datastream-M'!AL550</f>
        <v>-3</v>
      </c>
      <c r="AQ549" s="2">
        <f>'Datastream-M'!AM550</f>
        <v>87.994399999999999</v>
      </c>
      <c r="AR549" s="2">
        <f>'Datastream-M'!AN550</f>
        <v>99.763199999999998</v>
      </c>
      <c r="AS549">
        <f>'Datastream-M'!AO550</f>
        <v>15.5</v>
      </c>
      <c r="AT549">
        <f>'Datastream-M'!AP550</f>
        <v>97.7</v>
      </c>
      <c r="AU549">
        <f>'Datastream-M'!AQ550</f>
        <v>82.6</v>
      </c>
      <c r="AV549" s="19">
        <f>'[5]Deutschland Monatsdaten'!K549</f>
        <v>12.540459657105943</v>
      </c>
      <c r="AW549" s="1">
        <f>'[5]Deutschland Monatsdaten'!J549</f>
        <v>0.23152207867023589</v>
      </c>
      <c r="AX549">
        <f>'Datastream-M'!AR550</f>
        <v>50</v>
      </c>
      <c r="AY549">
        <f>'Datastream-M'!AS550</f>
        <v>-14.8</v>
      </c>
      <c r="AZ549">
        <f>'Datastream-M'!AT550</f>
        <v>93.8</v>
      </c>
      <c r="BA549">
        <v>2654906.9</v>
      </c>
      <c r="BB549">
        <v>9867334.8000000007</v>
      </c>
      <c r="BC549">
        <v>9191510.3000000007</v>
      </c>
      <c r="BD549">
        <v>574671</v>
      </c>
      <c r="BE549">
        <f>'Datastream-M'!AU550</f>
        <v>99.6</v>
      </c>
      <c r="BF549">
        <f>'Datastream-M'!AV550</f>
        <v>92.8</v>
      </c>
      <c r="BG549">
        <f>'Datastream-M'!AW550</f>
        <v>99.5</v>
      </c>
      <c r="BH549" s="1">
        <f>'Datastream-M'!AX550</f>
        <v>119.5</v>
      </c>
      <c r="BI549" s="1">
        <f>'Datastream-M'!AY550</f>
        <v>113.1</v>
      </c>
      <c r="BJ549" s="1">
        <f>'Datastream-M'!AZ550</f>
        <v>80</v>
      </c>
      <c r="BK549">
        <f>'Datastream-M'!BA550</f>
        <v>64.599999999999994</v>
      </c>
      <c r="BL549">
        <f>'Datastream-M'!BB550</f>
        <v>90.7</v>
      </c>
      <c r="BM549" s="26">
        <f>'Datastream-M'!BC550</f>
        <v>90.2</v>
      </c>
      <c r="BN549" s="26">
        <f>'Datastream-M'!BD550</f>
        <v>101.2</v>
      </c>
      <c r="BO549">
        <f>'Datastream-M'!AV549</f>
        <v>92.4</v>
      </c>
      <c r="BP549" s="38">
        <f t="shared" si="34"/>
        <v>90.2</v>
      </c>
      <c r="BQ549" s="30">
        <f t="shared" si="35"/>
        <v>52.023887872454836</v>
      </c>
      <c r="BR549" s="40">
        <f>'Datastream-M'!BJ550</f>
        <v>108.4158</v>
      </c>
      <c r="BS549" s="32">
        <f>'Datastream-M'!BF550</f>
        <v>86.9</v>
      </c>
      <c r="BT549">
        <f>'Datastream-M'!BE550</f>
        <v>14.1</v>
      </c>
      <c r="BU549" s="40">
        <f>'Datastream-M'!CS550</f>
        <v>95.1</v>
      </c>
      <c r="BV549" s="40">
        <f>'Datastream-M'!CT550</f>
        <v>102.7</v>
      </c>
      <c r="BW549" s="40">
        <f>'Datastream-M'!CU550</f>
        <v>108.6837</v>
      </c>
      <c r="BX549" s="41">
        <f>'Datastream-M'!BG550</f>
        <v>13.56</v>
      </c>
      <c r="BY549" s="41">
        <f>'Datastream-M'!BH550</f>
        <v>11.45</v>
      </c>
      <c r="BZ549" s="40">
        <f>'Datastream-M'!BI550</f>
        <v>76.5</v>
      </c>
      <c r="CA549">
        <f>'Datastream-M'!BN550</f>
        <v>9.5</v>
      </c>
      <c r="CB549">
        <f>'Datastream-M'!BO550</f>
        <v>7.6</v>
      </c>
      <c r="CC549">
        <f>'Datastream-M'!BP550</f>
        <v>78.5</v>
      </c>
      <c r="CD549">
        <f>'Datastream-M'!BQ550</f>
        <v>87.6</v>
      </c>
      <c r="CE549" s="1">
        <v>-0.19330810607649851</v>
      </c>
      <c r="CF549" s="1">
        <v>-1.112296989688552</v>
      </c>
      <c r="CH549">
        <f>'Datastream-M'!BR550</f>
        <v>82</v>
      </c>
      <c r="CI549">
        <f>'Datastream-M'!BS550</f>
        <v>96.8</v>
      </c>
      <c r="CJ549">
        <f>'Datastream-M'!BT550</f>
        <v>-33.200000000000003</v>
      </c>
      <c r="CK549">
        <f>'Datastream-M'!BU550</f>
        <v>-37.200000000000003</v>
      </c>
      <c r="CL549">
        <f>'Datastream-M'!BV550</f>
        <v>97.4</v>
      </c>
      <c r="CM549">
        <f>'Datastream-M'!BW550</f>
        <v>8.4</v>
      </c>
      <c r="CN549">
        <f>'Datastream-M'!BX550</f>
        <v>-20.8</v>
      </c>
      <c r="CO549">
        <f>'Datastream-M'!BY550</f>
        <v>-17.100000000000001</v>
      </c>
      <c r="CP549" s="40">
        <f>'Datastream-M'!BZ550</f>
        <v>4.0999999999999996</v>
      </c>
      <c r="CQ549">
        <f>'Datastream-M'!CA550</f>
        <v>3.2</v>
      </c>
      <c r="CR549">
        <f>'Datastream-M'!CB550</f>
        <v>-11.6</v>
      </c>
      <c r="CS549">
        <f>'Datastream-M'!CC550</f>
        <v>-10.6</v>
      </c>
      <c r="CT549">
        <f>'Datastream-M'!CD550</f>
        <v>-4.5</v>
      </c>
      <c r="CU549">
        <f>'Datastream-M'!CE550</f>
        <v>39218</v>
      </c>
      <c r="CV549">
        <f>'Datastream-M'!CF550</f>
        <v>2406704</v>
      </c>
      <c r="CW549" s="48">
        <f t="shared" si="36"/>
        <v>4.3000000000000007</v>
      </c>
      <c r="CX549">
        <f>'Datastream-M'!CG550</f>
        <v>78.3</v>
      </c>
      <c r="CY549">
        <f>'Datastream-M'!CH550</f>
        <v>57.8</v>
      </c>
      <c r="CZ549">
        <f>'Datastream-M'!CI550</f>
        <v>89.7</v>
      </c>
      <c r="DA549">
        <f>'Datastream-M'!CJ550</f>
        <v>79.3</v>
      </c>
      <c r="DB549">
        <f>'Datastream-M'!CK550</f>
        <v>-36.700000000000003</v>
      </c>
      <c r="DC549">
        <f>'Datastream-M'!CL550</f>
        <v>-47.6</v>
      </c>
      <c r="DD549">
        <f>'Datastream-M'!CM550</f>
        <v>-33.200000000000003</v>
      </c>
      <c r="DE549">
        <f>'Datastream-M'!CN550</f>
        <v>62</v>
      </c>
      <c r="DF549">
        <f>'Datastream-M'!CO550</f>
        <v>61.8</v>
      </c>
      <c r="DG549">
        <f>'Datastream-M'!CP550</f>
        <v>92.6</v>
      </c>
      <c r="DH549">
        <f>'Datastream-M'!CQ550</f>
        <v>68.518012999999996</v>
      </c>
      <c r="DI549">
        <f>'Datastream-M'!CR550</f>
        <v>13.9</v>
      </c>
      <c r="DJ549">
        <f>'Datastream-M'!CV550</f>
        <v>4.72</v>
      </c>
      <c r="DK549">
        <f>'Datastream-M'!CW550</f>
        <v>2.82</v>
      </c>
      <c r="DL549">
        <f>'Datastream-M'!CX550</f>
        <v>97.4</v>
      </c>
      <c r="DM549">
        <f>'Datastream-M'!CY550</f>
        <v>71.400000000000006</v>
      </c>
      <c r="DO549">
        <f>'Datastream-M'!DA550</f>
        <v>-16.100000000000001</v>
      </c>
      <c r="DP549">
        <f>'Datastream-M'!DB550</f>
        <v>108.7</v>
      </c>
      <c r="DQ549">
        <f>'Datastream-M'!DE550</f>
        <v>87.1</v>
      </c>
      <c r="DR549">
        <f>'Datastream-M'!DF550</f>
        <v>97.2</v>
      </c>
      <c r="DS549">
        <f>'Datastream-M'!DG550</f>
        <v>92.2</v>
      </c>
      <c r="DT549">
        <f>'Datastream-M'!DH550</f>
        <v>75.8</v>
      </c>
      <c r="DU549">
        <f>'Datastream-M'!DI550</f>
        <v>78.3</v>
      </c>
      <c r="DV549">
        <f>'Datastream-M'!DJ550</f>
        <v>62.046966089000001</v>
      </c>
      <c r="DW549" s="19">
        <f>'[8]weltindexip-usd'!B429</f>
        <v>2.4212735983724714</v>
      </c>
      <c r="DX549">
        <f>'Datastream-M'!DK550</f>
        <v>88.6</v>
      </c>
      <c r="DY549">
        <v>0</v>
      </c>
      <c r="DZ549">
        <f>'Datastream-M'!DL550</f>
        <v>90.2</v>
      </c>
      <c r="EA549">
        <f>'Datastream-M'!DM550</f>
        <v>88.8</v>
      </c>
      <c r="EB549">
        <f>'Datastream-M'!DN550</f>
        <v>18.587813000000001</v>
      </c>
      <c r="EC549">
        <f>'Datastream-M'!DO550</f>
        <v>83.2</v>
      </c>
      <c r="EE549" s="112">
        <f t="shared" si="37"/>
        <v>0.90000000000000568</v>
      </c>
      <c r="EF549" s="1">
        <f>'Datastream-M'!DQ550</f>
        <v>84.3</v>
      </c>
    </row>
    <row r="550" spans="1:136">
      <c r="A550" s="3">
        <v>38610</v>
      </c>
      <c r="B550">
        <f>'Datastream-M'!B551</f>
        <v>92.8</v>
      </c>
      <c r="C550">
        <f>'Datastream-M'!C551</f>
        <v>93.4</v>
      </c>
      <c r="D550">
        <f>'Datastream-M'!D551</f>
        <v>88.5</v>
      </c>
      <c r="E550">
        <f>'Datastream-M'!E551</f>
        <v>98.6</v>
      </c>
      <c r="F550">
        <f>'Datastream-M'!F551</f>
        <v>87.6</v>
      </c>
      <c r="G550">
        <f>'Datastream-M'!G551</f>
        <v>1.225641</v>
      </c>
      <c r="H550">
        <f>'Datastream-M'!H551</f>
        <v>715.8</v>
      </c>
      <c r="I550">
        <f>'Datastream-M'!I551</f>
        <v>1468.2</v>
      </c>
      <c r="J550">
        <f>'Datastream-M'!J551</f>
        <v>2.1389999999999998</v>
      </c>
      <c r="K550">
        <f>'Datastream-M'!K551</f>
        <v>3.1</v>
      </c>
      <c r="L550">
        <f>'Datastream-M'!L551</f>
        <v>5044.1000000000004</v>
      </c>
      <c r="M550">
        <f>'Datastream-M'!M551</f>
        <v>284172</v>
      </c>
      <c r="N550">
        <f>'Datastream-M'!N551</f>
        <v>86.8</v>
      </c>
      <c r="O550">
        <f>'Datastream-M'!O551</f>
        <v>2877</v>
      </c>
      <c r="P550">
        <f>'Datastream-M'!P551</f>
        <v>11.6</v>
      </c>
      <c r="Q550">
        <f>'Datastream-M'!Q551</f>
        <v>17.3</v>
      </c>
      <c r="R550">
        <f>'Datastream-M'!R551</f>
        <v>11.3</v>
      </c>
      <c r="S550" s="1">
        <f>'[2]Deutschland Monatsdaten'!C550</f>
        <v>0.27788760911600491</v>
      </c>
      <c r="T550" s="1">
        <v>3.8076780751096151</v>
      </c>
      <c r="U550">
        <f>'Datastream-M'!BL551</f>
        <v>66.430000000000007</v>
      </c>
      <c r="V550" s="39">
        <f t="shared" si="30"/>
        <v>73.647450110864753</v>
      </c>
      <c r="W550">
        <f>'Datastream-M'!BM551</f>
        <v>53.21</v>
      </c>
      <c r="X550" s="39">
        <f t="shared" si="31"/>
        <v>57.338362068965523</v>
      </c>
      <c r="Y550">
        <f>'Datastream-M'!W551</f>
        <v>-14.1</v>
      </c>
      <c r="Z550">
        <f>'Datastream-M'!X551</f>
        <v>83.1</v>
      </c>
      <c r="AA550" s="42">
        <f>'Datastream-M'!Y551</f>
        <v>16.100000000000001</v>
      </c>
      <c r="AB550">
        <f>'Datastream-M'!Z551</f>
        <v>98.1</v>
      </c>
      <c r="AC550">
        <f>'Datastream-M'!AA551</f>
        <v>96.5</v>
      </c>
      <c r="AD550">
        <f>'Datastream-M'!AB551</f>
        <v>95.9</v>
      </c>
      <c r="AE550">
        <f>'Datastream-M'!AC551</f>
        <v>1.225641</v>
      </c>
      <c r="AF550">
        <f t="shared" si="32"/>
        <v>90.2</v>
      </c>
      <c r="AG550">
        <f t="shared" si="33"/>
        <v>92.8</v>
      </c>
      <c r="AH550">
        <f>'Datastream-M'!AD551</f>
        <v>88.1</v>
      </c>
      <c r="AI550">
        <f>'Datastream-M'!AE551</f>
        <v>-15.1</v>
      </c>
      <c r="AJ550">
        <f>'Datastream-M'!AF551</f>
        <v>97.002140999999995</v>
      </c>
      <c r="AK550">
        <f>'Datastream-M'!AG551</f>
        <v>63.26</v>
      </c>
      <c r="AL550">
        <f>'Datastream-M'!AH551</f>
        <v>86.6</v>
      </c>
      <c r="AM550">
        <f>'Datastream-M'!AI551</f>
        <v>83.1</v>
      </c>
      <c r="AN550">
        <f>'Datastream-M'!AJ551</f>
        <v>18.100000000000001</v>
      </c>
      <c r="AO550">
        <f>'Datastream-M'!AK551</f>
        <v>13.2</v>
      </c>
      <c r="AP550">
        <f>'Datastream-M'!AL551</f>
        <v>-2.5</v>
      </c>
      <c r="AQ550" s="2">
        <f>'Datastream-M'!AM551</f>
        <v>88.291700000000006</v>
      </c>
      <c r="AR550" s="2">
        <f>'Datastream-M'!AN551</f>
        <v>99.986800000000002</v>
      </c>
      <c r="AS550">
        <f>'Datastream-M'!AO551</f>
        <v>15.5</v>
      </c>
      <c r="AT550">
        <f>'Datastream-M'!AP551</f>
        <v>98.1</v>
      </c>
      <c r="AU550">
        <f>'Datastream-M'!AQ551</f>
        <v>84.7</v>
      </c>
      <c r="AV550" s="19">
        <f>'[5]Deutschland Monatsdaten'!K550</f>
        <v>12.592249652345263</v>
      </c>
      <c r="AW550" s="1">
        <f>'[5]Deutschland Monatsdaten'!J550</f>
        <v>0.12346393866583213</v>
      </c>
      <c r="AX550">
        <f>'Datastream-M'!AR551</f>
        <v>38.6</v>
      </c>
      <c r="AY550">
        <f>'Datastream-M'!AS551</f>
        <v>-15</v>
      </c>
      <c r="AZ550">
        <f>'Datastream-M'!AT551</f>
        <v>94.3</v>
      </c>
      <c r="BA550">
        <v>2745643.4</v>
      </c>
      <c r="BB550">
        <v>8931163.5999999996</v>
      </c>
      <c r="BC550">
        <v>8624974</v>
      </c>
      <c r="BD550">
        <v>1152440</v>
      </c>
      <c r="BE550">
        <f>'Datastream-M'!AU551</f>
        <v>99.29</v>
      </c>
      <c r="BF550">
        <f>'Datastream-M'!AV551</f>
        <v>93.3</v>
      </c>
      <c r="BG550">
        <f>'Datastream-M'!AW551</f>
        <v>101.8</v>
      </c>
      <c r="BH550" s="1">
        <f>'Datastream-M'!AX551</f>
        <v>119.1</v>
      </c>
      <c r="BI550" s="1">
        <f>'Datastream-M'!AY551</f>
        <v>112.8</v>
      </c>
      <c r="BJ550" s="1">
        <f>'Datastream-M'!AZ551</f>
        <v>79.8</v>
      </c>
      <c r="BK550">
        <f>'Datastream-M'!BA551</f>
        <v>62.5</v>
      </c>
      <c r="BL550">
        <f>'Datastream-M'!BB551</f>
        <v>91.8</v>
      </c>
      <c r="BM550" s="26">
        <f>'Datastream-M'!BC551</f>
        <v>90.5</v>
      </c>
      <c r="BN550" s="26">
        <f>'Datastream-M'!BD551</f>
        <v>101.1</v>
      </c>
      <c r="BO550">
        <f>'Datastream-M'!AV550</f>
        <v>92.8</v>
      </c>
      <c r="BP550" s="38">
        <f t="shared" si="34"/>
        <v>90.2</v>
      </c>
      <c r="BQ550" s="30">
        <f t="shared" si="35"/>
        <v>51.613808611167542</v>
      </c>
      <c r="BR550" s="40">
        <f>'Datastream-M'!BJ551</f>
        <v>107.87869999999999</v>
      </c>
      <c r="BS550" s="32">
        <f>'Datastream-M'!BF551</f>
        <v>87.4</v>
      </c>
      <c r="BT550">
        <f>'Datastream-M'!BE551</f>
        <v>17.7</v>
      </c>
      <c r="BU550" s="40">
        <f>'Datastream-M'!CS551</f>
        <v>95.3</v>
      </c>
      <c r="BV550" s="40">
        <f>'Datastream-M'!CT551</f>
        <v>102.1</v>
      </c>
      <c r="BW550" s="40">
        <f>'Datastream-M'!CU551</f>
        <v>108.15479999999999</v>
      </c>
      <c r="BX550" s="41">
        <f>'Datastream-M'!BG551</f>
        <v>13.96</v>
      </c>
      <c r="BY550" s="41">
        <f>'Datastream-M'!BH551</f>
        <v>11.68</v>
      </c>
      <c r="BZ550" s="40">
        <f>'Datastream-M'!BI551</f>
        <v>75.7</v>
      </c>
      <c r="CA550">
        <f>'Datastream-M'!BN551</f>
        <v>9.1</v>
      </c>
      <c r="CB550">
        <f>'Datastream-M'!BO551</f>
        <v>8.5</v>
      </c>
      <c r="CC550">
        <f>'Datastream-M'!BP551</f>
        <v>83.1</v>
      </c>
      <c r="CD550">
        <f>'Datastream-M'!BQ551</f>
        <v>92.9</v>
      </c>
      <c r="CE550" s="1">
        <v>-0.13006452582982461</v>
      </c>
      <c r="CF550" s="1">
        <v>-1.3169185327713038</v>
      </c>
      <c r="CH550">
        <f>'Datastream-M'!BR551</f>
        <v>85.1</v>
      </c>
      <c r="CI550">
        <f>'Datastream-M'!BS551</f>
        <v>96.3</v>
      </c>
      <c r="CJ550">
        <f>'Datastream-M'!BT551</f>
        <v>-30.3</v>
      </c>
      <c r="CK550">
        <f>'Datastream-M'!BU551</f>
        <v>-32.9</v>
      </c>
      <c r="CL550">
        <f>'Datastream-M'!BV551</f>
        <v>99.6</v>
      </c>
      <c r="CM550">
        <f>'Datastream-M'!BW551</f>
        <v>8.1999999999999993</v>
      </c>
      <c r="CN550">
        <f>'Datastream-M'!BX551</f>
        <v>-20.3</v>
      </c>
      <c r="CO550">
        <f>'Datastream-M'!BY551</f>
        <v>-8.1999999999999993</v>
      </c>
      <c r="CP550" s="40">
        <f>'Datastream-M'!BZ551</f>
        <v>6.5</v>
      </c>
      <c r="CQ550">
        <f>'Datastream-M'!CA551</f>
        <v>3.2</v>
      </c>
      <c r="CR550">
        <f>'Datastream-M'!CB551</f>
        <v>-4.5</v>
      </c>
      <c r="CS550">
        <f>'Datastream-M'!CC551</f>
        <v>-11.6</v>
      </c>
      <c r="CT550">
        <f>'Datastream-M'!CD551</f>
        <v>-13.4</v>
      </c>
      <c r="CU550">
        <f>'Datastream-M'!CE551</f>
        <v>39288</v>
      </c>
      <c r="CV550">
        <f>'Datastream-M'!CF551</f>
        <v>2420443</v>
      </c>
      <c r="CW550" s="48">
        <f t="shared" si="36"/>
        <v>1.6999999999999993</v>
      </c>
      <c r="CX550">
        <f>'Datastream-M'!CG551</f>
        <v>76.8</v>
      </c>
      <c r="CY550">
        <f>'Datastream-M'!CH551</f>
        <v>56.7</v>
      </c>
      <c r="CZ550">
        <f>'Datastream-M'!CI551</f>
        <v>87.5</v>
      </c>
      <c r="DA550">
        <f>'Datastream-M'!CJ551</f>
        <v>78</v>
      </c>
      <c r="DB550">
        <f>'Datastream-M'!CK551</f>
        <v>-34.799999999999997</v>
      </c>
      <c r="DC550">
        <f>'Datastream-M'!CL551</f>
        <v>-41.8</v>
      </c>
      <c r="DD550">
        <f>'Datastream-M'!CM551</f>
        <v>-30.3</v>
      </c>
      <c r="DE550">
        <f>'Datastream-M'!CN551</f>
        <v>62.4</v>
      </c>
      <c r="DF550">
        <f>'Datastream-M'!CO551</f>
        <v>61.5</v>
      </c>
      <c r="DG550">
        <f>'Datastream-M'!CP551</f>
        <v>94</v>
      </c>
      <c r="DH550">
        <f>'Datastream-M'!CQ551</f>
        <v>202.56431579599999</v>
      </c>
      <c r="DI550">
        <f>'Datastream-M'!CR551</f>
        <v>15.84</v>
      </c>
      <c r="DJ550">
        <f>'Datastream-M'!CV551</f>
        <v>4.96</v>
      </c>
      <c r="DK550">
        <f>'Datastream-M'!CW551</f>
        <v>2.96</v>
      </c>
      <c r="DL550">
        <f>'Datastream-M'!CX551</f>
        <v>95.3</v>
      </c>
      <c r="DM550">
        <f>'Datastream-M'!CY551</f>
        <v>70</v>
      </c>
      <c r="DO550">
        <f>'Datastream-M'!DA551</f>
        <v>-15.8</v>
      </c>
      <c r="DP550">
        <f>'Datastream-M'!DB551</f>
        <v>107.9</v>
      </c>
      <c r="DQ550">
        <f>'Datastream-M'!DE551</f>
        <v>88.5</v>
      </c>
      <c r="DR550">
        <f>'Datastream-M'!DF551</f>
        <v>97.3</v>
      </c>
      <c r="DS550">
        <f>'Datastream-M'!DG551</f>
        <v>93.6</v>
      </c>
      <c r="DT550">
        <f>'Datastream-M'!DH551</f>
        <v>81.400000000000006</v>
      </c>
      <c r="DU550">
        <f>'Datastream-M'!DI551</f>
        <v>80.2</v>
      </c>
      <c r="DV550">
        <f>'Datastream-M'!DJ551</f>
        <v>93.589511238</v>
      </c>
      <c r="DW550" s="19">
        <f>'[8]weltindexip-usd'!B430</f>
        <v>2.4234020883507341</v>
      </c>
      <c r="DX550">
        <f>'Datastream-M'!DK551</f>
        <v>88.6</v>
      </c>
      <c r="DY550">
        <v>0</v>
      </c>
      <c r="DZ550">
        <f>'Datastream-M'!DL551</f>
        <v>90.4</v>
      </c>
      <c r="EA550">
        <f>'Datastream-M'!DM551</f>
        <v>90.9</v>
      </c>
      <c r="EB550">
        <f>'Datastream-M'!DN551</f>
        <v>19.557261</v>
      </c>
      <c r="EC550">
        <f>'Datastream-M'!DO551</f>
        <v>84.8</v>
      </c>
      <c r="EE550" s="112">
        <f t="shared" si="37"/>
        <v>0.79999999999999716</v>
      </c>
      <c r="EF550" s="1">
        <f>'Datastream-M'!DQ551</f>
        <v>86.7</v>
      </c>
    </row>
    <row r="551" spans="1:136">
      <c r="A551" s="3">
        <v>38640</v>
      </c>
      <c r="B551">
        <f>'Datastream-M'!B552</f>
        <v>94.5</v>
      </c>
      <c r="C551">
        <f>'Datastream-M'!C552</f>
        <v>95.3</v>
      </c>
      <c r="D551">
        <f>'Datastream-M'!D552</f>
        <v>89.8</v>
      </c>
      <c r="E551">
        <f>'Datastream-M'!E552</f>
        <v>101.1</v>
      </c>
      <c r="F551">
        <f>'Datastream-M'!F552</f>
        <v>88.8</v>
      </c>
      <c r="G551">
        <f>'Datastream-M'!G552</f>
        <v>1.201452</v>
      </c>
      <c r="H551">
        <f>'Datastream-M'!H552</f>
        <v>718.8</v>
      </c>
      <c r="I551">
        <f>'Datastream-M'!I552</f>
        <v>1473.6</v>
      </c>
      <c r="J551">
        <f>'Datastream-M'!J552</f>
        <v>2.1970000000000001</v>
      </c>
      <c r="K551">
        <f>'Datastream-M'!K552</f>
        <v>3.2</v>
      </c>
      <c r="L551">
        <f>'Datastream-M'!L552</f>
        <v>4929.1000000000004</v>
      </c>
      <c r="M551">
        <f>'Datastream-M'!M552</f>
        <v>289653</v>
      </c>
      <c r="N551">
        <f>'Datastream-M'!N552</f>
        <v>88.5</v>
      </c>
      <c r="O551">
        <f>'Datastream-M'!O552</f>
        <v>2828</v>
      </c>
      <c r="P551">
        <f>'Datastream-M'!P552</f>
        <v>11.5</v>
      </c>
      <c r="Q551">
        <f>'Datastream-M'!Q552</f>
        <v>13.9</v>
      </c>
      <c r="R551">
        <f>'Datastream-M'!R552</f>
        <v>12.4</v>
      </c>
      <c r="S551" s="1">
        <f>'[2]Deutschland Monatsdaten'!C551</f>
        <v>0.44613990765187134</v>
      </c>
      <c r="T551" s="1">
        <v>3.7888297780375249</v>
      </c>
      <c r="U551">
        <f>'Datastream-M'!BL552</f>
        <v>67.62</v>
      </c>
      <c r="V551" s="39">
        <f t="shared" si="30"/>
        <v>74.718232044198899</v>
      </c>
      <c r="W551">
        <f>'Datastream-M'!BM552</f>
        <v>55.26</v>
      </c>
      <c r="X551" s="39">
        <f t="shared" si="31"/>
        <v>59.228295819935695</v>
      </c>
      <c r="Y551">
        <f>'Datastream-M'!W552</f>
        <v>-11.9</v>
      </c>
      <c r="Z551">
        <f>'Datastream-M'!X552</f>
        <v>84.5</v>
      </c>
      <c r="AA551" s="42">
        <f>'Datastream-M'!Y552</f>
        <v>16.3</v>
      </c>
      <c r="AB551">
        <f>'Datastream-M'!Z552</f>
        <v>97.9</v>
      </c>
      <c r="AC551">
        <f>'Datastream-M'!AA552</f>
        <v>96.2</v>
      </c>
      <c r="AD551">
        <f>'Datastream-M'!AB552</f>
        <v>95.5</v>
      </c>
      <c r="AE551">
        <f>'Datastream-M'!AC552</f>
        <v>1.201452</v>
      </c>
      <c r="AF551">
        <f t="shared" si="32"/>
        <v>90.5</v>
      </c>
      <c r="AG551">
        <f t="shared" si="33"/>
        <v>93.3</v>
      </c>
      <c r="AH551">
        <f>'Datastream-M'!AD552</f>
        <v>89.7</v>
      </c>
      <c r="AI551">
        <f>'Datastream-M'!AE552</f>
        <v>-12.3</v>
      </c>
      <c r="AJ551">
        <f>'Datastream-M'!AF552</f>
        <v>96.489362</v>
      </c>
      <c r="AK551">
        <f>'Datastream-M'!AG552</f>
        <v>58.91</v>
      </c>
      <c r="AL551">
        <f>'Datastream-M'!AH552</f>
        <v>86.8</v>
      </c>
      <c r="AM551">
        <f>'Datastream-M'!AI552</f>
        <v>84.5</v>
      </c>
      <c r="AN551">
        <f>'Datastream-M'!AJ552</f>
        <v>18.8</v>
      </c>
      <c r="AO551">
        <f>'Datastream-M'!AK552</f>
        <v>13</v>
      </c>
      <c r="AP551">
        <f>'Datastream-M'!AL552</f>
        <v>0.1</v>
      </c>
      <c r="AQ551" s="2">
        <f>'Datastream-M'!AM552</f>
        <v>88.626900000000006</v>
      </c>
      <c r="AR551" s="2">
        <f>'Datastream-M'!AN552</f>
        <v>100.2518</v>
      </c>
      <c r="AS551">
        <f>'Datastream-M'!AO552</f>
        <v>14.8</v>
      </c>
      <c r="AT551">
        <f>'Datastream-M'!AP552</f>
        <v>99.3</v>
      </c>
      <c r="AU551">
        <f>'Datastream-M'!AQ552</f>
        <v>85.5</v>
      </c>
      <c r="AV551" s="19">
        <f>'[5]Deutschland Monatsdaten'!K551</f>
        <v>12.625322457627249</v>
      </c>
      <c r="AW551" s="1">
        <f>'[5]Deutschland Monatsdaten'!J551</f>
        <v>0.17262971573260066</v>
      </c>
      <c r="AX551">
        <f>'Datastream-M'!AR552</f>
        <v>39.4</v>
      </c>
      <c r="AY551">
        <f>'Datastream-M'!AS552</f>
        <v>-13.3</v>
      </c>
      <c r="AZ551">
        <f>'Datastream-M'!AT552</f>
        <v>95.9</v>
      </c>
      <c r="BA551">
        <v>2797385.7</v>
      </c>
      <c r="BB551">
        <v>9037894.5999999996</v>
      </c>
      <c r="BC551">
        <v>8612437.6999999993</v>
      </c>
      <c r="BD551">
        <v>528992</v>
      </c>
      <c r="BE551">
        <f>'Datastream-M'!AU552</f>
        <v>98.99</v>
      </c>
      <c r="BF551">
        <f>'Datastream-M'!AV552</f>
        <v>93.8</v>
      </c>
      <c r="BG551">
        <f>'Datastream-M'!AW552</f>
        <v>102.7</v>
      </c>
      <c r="BH551" s="1">
        <f>'Datastream-M'!AX552</f>
        <v>112.2</v>
      </c>
      <c r="BI551" s="1">
        <f>'Datastream-M'!AY552</f>
        <v>107.1</v>
      </c>
      <c r="BJ551" s="1">
        <f>'Datastream-M'!AZ552</f>
        <v>80.7</v>
      </c>
      <c r="BK551">
        <f>'Datastream-M'!BA552</f>
        <v>63.3</v>
      </c>
      <c r="BL551">
        <f>'Datastream-M'!BB552</f>
        <v>92.7</v>
      </c>
      <c r="BM551" s="26">
        <f>'Datastream-M'!BC552</f>
        <v>90.7</v>
      </c>
      <c r="BN551" s="26">
        <f>'Datastream-M'!BD552</f>
        <v>101.2</v>
      </c>
      <c r="BO551">
        <f>'Datastream-M'!AV551</f>
        <v>93.3</v>
      </c>
      <c r="BP551" s="38">
        <f t="shared" si="34"/>
        <v>90.5</v>
      </c>
      <c r="BQ551" s="30">
        <f t="shared" si="35"/>
        <v>49.032337538245386</v>
      </c>
      <c r="BR551" s="40">
        <f>'Datastream-M'!BJ552</f>
        <v>107.3617</v>
      </c>
      <c r="BS551" s="32">
        <f>'Datastream-M'!BF552</f>
        <v>88</v>
      </c>
      <c r="BT551">
        <f>'Datastream-M'!BE552</f>
        <v>15</v>
      </c>
      <c r="BU551" s="40">
        <f>'Datastream-M'!CS552</f>
        <v>95.2</v>
      </c>
      <c r="BV551" s="40">
        <f>'Datastream-M'!CT552</f>
        <v>101.7</v>
      </c>
      <c r="BW551" s="40">
        <f>'Datastream-M'!CU552</f>
        <v>107.61409999999999</v>
      </c>
      <c r="BX551" s="41">
        <f>'Datastream-M'!BG552</f>
        <v>13.58</v>
      </c>
      <c r="BY551" s="41">
        <f>'Datastream-M'!BH552</f>
        <v>11.45</v>
      </c>
      <c r="BZ551" s="40">
        <f>'Datastream-M'!BI552</f>
        <v>77.900000000000006</v>
      </c>
      <c r="CA551">
        <f>'Datastream-M'!BN552</f>
        <v>12</v>
      </c>
      <c r="CB551">
        <f>'Datastream-M'!BO552</f>
        <v>12.9</v>
      </c>
      <c r="CC551">
        <f>'Datastream-M'!BP552</f>
        <v>83.6</v>
      </c>
      <c r="CD551">
        <f>'Datastream-M'!BQ552</f>
        <v>91.2</v>
      </c>
      <c r="CE551" s="1">
        <v>-0.14626034158104131</v>
      </c>
      <c r="CF551" s="1">
        <v>-1.202705109515293</v>
      </c>
      <c r="CH551">
        <f>'Datastream-M'!BR552</f>
        <v>84.2</v>
      </c>
      <c r="CI551">
        <f>'Datastream-M'!BS552</f>
        <v>96.5</v>
      </c>
      <c r="CJ551">
        <f>'Datastream-M'!BT552</f>
        <v>-29</v>
      </c>
      <c r="CK551">
        <f>'Datastream-M'!BU552</f>
        <v>-33.6</v>
      </c>
      <c r="CL551">
        <f>'Datastream-M'!BV552</f>
        <v>99.7</v>
      </c>
      <c r="CM551">
        <f>'Datastream-M'!BW552</f>
        <v>12</v>
      </c>
      <c r="CN551">
        <f>'Datastream-M'!BX552</f>
        <v>-21.3</v>
      </c>
      <c r="CO551">
        <f>'Datastream-M'!BY552</f>
        <v>-2.5</v>
      </c>
      <c r="CP551" s="40">
        <f>'Datastream-M'!BZ552</f>
        <v>11.1</v>
      </c>
      <c r="CQ551">
        <f>'Datastream-M'!CA552</f>
        <v>3.3</v>
      </c>
      <c r="CR551">
        <f>'Datastream-M'!CB552</f>
        <v>1.4</v>
      </c>
      <c r="CS551">
        <f>'Datastream-M'!CC552</f>
        <v>-5.0999999999999996</v>
      </c>
      <c r="CT551">
        <f>'Datastream-M'!CD552</f>
        <v>-10.199999999999999</v>
      </c>
      <c r="CU551">
        <f>'Datastream-M'!CE552</f>
        <v>39314</v>
      </c>
      <c r="CV551">
        <f>'Datastream-M'!CF552</f>
        <v>2426559</v>
      </c>
      <c r="CW551" s="48">
        <f t="shared" si="36"/>
        <v>0.90000000000000036</v>
      </c>
      <c r="CX551">
        <f>'Datastream-M'!CG552</f>
        <v>74.400000000000006</v>
      </c>
      <c r="CY551">
        <f>'Datastream-M'!CH552</f>
        <v>59.1</v>
      </c>
      <c r="CZ551">
        <f>'Datastream-M'!CI552</f>
        <v>85.4</v>
      </c>
      <c r="DA551">
        <f>'Datastream-M'!CJ552</f>
        <v>73</v>
      </c>
      <c r="DB551">
        <f>'Datastream-M'!CK552</f>
        <v>-33.1</v>
      </c>
      <c r="DC551">
        <f>'Datastream-M'!CL552</f>
        <v>-43.2</v>
      </c>
      <c r="DD551">
        <f>'Datastream-M'!CM552</f>
        <v>-29</v>
      </c>
      <c r="DE551">
        <f>'Datastream-M'!CN552</f>
        <v>62.6</v>
      </c>
      <c r="DF551">
        <f>'Datastream-M'!CO552</f>
        <v>62.5</v>
      </c>
      <c r="DG551">
        <f>'Datastream-M'!CP552</f>
        <v>94</v>
      </c>
      <c r="DH551">
        <f>'Datastream-M'!CQ552</f>
        <v>83.172004700000002</v>
      </c>
      <c r="DI551">
        <f>'Datastream-M'!CR552</f>
        <v>16.66</v>
      </c>
      <c r="DJ551">
        <f>'Datastream-M'!CV552</f>
        <v>4.8</v>
      </c>
      <c r="DK551">
        <f>'Datastream-M'!CW552</f>
        <v>2.79</v>
      </c>
      <c r="DL551">
        <f>'Datastream-M'!CX552</f>
        <v>92.3</v>
      </c>
      <c r="DM551">
        <f>'Datastream-M'!CY552</f>
        <v>72.900000000000006</v>
      </c>
      <c r="DO551">
        <f>'Datastream-M'!DA552</f>
        <v>-12.2</v>
      </c>
      <c r="DP551">
        <f>'Datastream-M'!DB552</f>
        <v>108.6</v>
      </c>
      <c r="DQ551">
        <f>'Datastream-M'!DE552</f>
        <v>88.9</v>
      </c>
      <c r="DR551">
        <f>'Datastream-M'!DF552</f>
        <v>100.4</v>
      </c>
      <c r="DS551">
        <f>'Datastream-M'!DG552</f>
        <v>93.8</v>
      </c>
      <c r="DT551">
        <f>'Datastream-M'!DH552</f>
        <v>82.9</v>
      </c>
      <c r="DU551">
        <f>'Datastream-M'!DI552</f>
        <v>79.599999999999994</v>
      </c>
      <c r="DV551">
        <f>'Datastream-M'!DJ552</f>
        <v>64.257120701000005</v>
      </c>
      <c r="DW551" s="19">
        <f>'[8]weltindexip-usd'!B431</f>
        <v>2.4332941014585767</v>
      </c>
      <c r="DX551">
        <f>'Datastream-M'!DK552</f>
        <v>89.4</v>
      </c>
      <c r="DY551">
        <v>0</v>
      </c>
      <c r="DZ551">
        <f>'Datastream-M'!DL552</f>
        <v>90.7</v>
      </c>
      <c r="EA551">
        <f>'Datastream-M'!DM552</f>
        <v>91</v>
      </c>
      <c r="EB551">
        <f>'Datastream-M'!DN552</f>
        <v>20.057752000000001</v>
      </c>
      <c r="EC551">
        <f>'Datastream-M'!DO552</f>
        <v>86.9</v>
      </c>
      <c r="EE551" s="112">
        <f t="shared" si="37"/>
        <v>1.7000000000000028</v>
      </c>
      <c r="EF551" s="1">
        <f>'Datastream-M'!DQ552</f>
        <v>88.4</v>
      </c>
    </row>
    <row r="552" spans="1:136">
      <c r="A552" s="3">
        <v>38671</v>
      </c>
      <c r="B552">
        <f>'Datastream-M'!B553</f>
        <v>94.8</v>
      </c>
      <c r="C552">
        <f>'Datastream-M'!C553</f>
        <v>94.9</v>
      </c>
      <c r="D552">
        <f>'Datastream-M'!D553</f>
        <v>90.1</v>
      </c>
      <c r="E552">
        <f>'Datastream-M'!E553</f>
        <v>99.9</v>
      </c>
      <c r="F552">
        <f>'Datastream-M'!F553</f>
        <v>89.9</v>
      </c>
      <c r="G552">
        <f>'Datastream-M'!G553</f>
        <v>1.1785730000000001</v>
      </c>
      <c r="H552">
        <f>'Datastream-M'!H553</f>
        <v>734.4</v>
      </c>
      <c r="I552">
        <f>'Datastream-M'!I553</f>
        <v>1472.7</v>
      </c>
      <c r="J552">
        <f>'Datastream-M'!J553</f>
        <v>2.3610000000000002</v>
      </c>
      <c r="K552">
        <f>'Datastream-M'!K553</f>
        <v>3.5</v>
      </c>
      <c r="L552">
        <f>'Datastream-M'!L553</f>
        <v>5193.3999999999996</v>
      </c>
      <c r="M552">
        <f>'Datastream-M'!M553</f>
        <v>276144</v>
      </c>
      <c r="N552">
        <f>'Datastream-M'!N553</f>
        <v>87.5</v>
      </c>
      <c r="O552">
        <f>'Datastream-M'!O553</f>
        <v>2822</v>
      </c>
      <c r="P552">
        <f>'Datastream-M'!P553</f>
        <v>11.5</v>
      </c>
      <c r="Q552">
        <f>'Datastream-M'!Q553</f>
        <v>11.2</v>
      </c>
      <c r="R552">
        <f>'Datastream-M'!R553</f>
        <v>14.5</v>
      </c>
      <c r="S552" s="1">
        <f>'[2]Deutschland Monatsdaten'!C552</f>
        <v>0.4406159170883629</v>
      </c>
      <c r="T552" s="1">
        <v>3.8666753455760139</v>
      </c>
      <c r="U552">
        <f>'Datastream-M'!BL553</f>
        <v>68.010000000000005</v>
      </c>
      <c r="V552" s="39">
        <f t="shared" si="30"/>
        <v>74.983461962513786</v>
      </c>
      <c r="W552">
        <f>'Datastream-M'!BM553</f>
        <v>56.3</v>
      </c>
      <c r="X552" s="39">
        <f t="shared" si="31"/>
        <v>60.021321961620465</v>
      </c>
      <c r="Y552">
        <f>'Datastream-M'!W553</f>
        <v>-13.1</v>
      </c>
      <c r="Z552">
        <f>'Datastream-M'!X553</f>
        <v>86.2</v>
      </c>
      <c r="AA552" s="42">
        <f>'Datastream-M'!Y553</f>
        <v>17.5</v>
      </c>
      <c r="AB552">
        <f>'Datastream-M'!Z553</f>
        <v>97.8</v>
      </c>
      <c r="AC552">
        <f>'Datastream-M'!AA553</f>
        <v>96</v>
      </c>
      <c r="AD552">
        <f>'Datastream-M'!AB553</f>
        <v>95</v>
      </c>
      <c r="AE552">
        <f>'Datastream-M'!AC553</f>
        <v>1.1785730000000001</v>
      </c>
      <c r="AF552">
        <f t="shared" si="32"/>
        <v>90.7</v>
      </c>
      <c r="AG552">
        <f t="shared" si="33"/>
        <v>93.800000000000011</v>
      </c>
      <c r="AH552">
        <f>'Datastream-M'!AD553</f>
        <v>88.8</v>
      </c>
      <c r="AI552">
        <f>'Datastream-M'!AE553</f>
        <v>-12.2</v>
      </c>
      <c r="AJ552">
        <f>'Datastream-M'!AF553</f>
        <v>96.588486000000003</v>
      </c>
      <c r="AK552">
        <f>'Datastream-M'!AG553</f>
        <v>55.45</v>
      </c>
      <c r="AL552">
        <f>'Datastream-M'!AH553</f>
        <v>86.6</v>
      </c>
      <c r="AM552">
        <f>'Datastream-M'!AI553</f>
        <v>86.2</v>
      </c>
      <c r="AN552">
        <f>'Datastream-M'!AJ553</f>
        <v>17.5</v>
      </c>
      <c r="AO552">
        <f>'Datastream-M'!AK553</f>
        <v>14.8</v>
      </c>
      <c r="AP552">
        <f>'Datastream-M'!AL553</f>
        <v>4.7</v>
      </c>
      <c r="AQ552" s="2">
        <f>'Datastream-M'!AM553</f>
        <v>88.977099999999993</v>
      </c>
      <c r="AR552" s="2">
        <f>'Datastream-M'!AN553</f>
        <v>100.5325</v>
      </c>
      <c r="AS552">
        <f>'Datastream-M'!AO553</f>
        <v>12.1</v>
      </c>
      <c r="AT552">
        <f>'Datastream-M'!AP553</f>
        <v>99</v>
      </c>
      <c r="AU552">
        <f>'Datastream-M'!AQ553</f>
        <v>86.4</v>
      </c>
      <c r="AV552" s="19">
        <f>'[5]Deutschland Monatsdaten'!K552</f>
        <v>12.628254990246001</v>
      </c>
      <c r="AW552" s="1">
        <f>'[5]Deutschland Monatsdaten'!J552</f>
        <v>0.25762851848558166</v>
      </c>
      <c r="AX552">
        <f>'Datastream-M'!AR553</f>
        <v>38.700000000000003</v>
      </c>
      <c r="AY552">
        <f>'Datastream-M'!AS553</f>
        <v>-12.5</v>
      </c>
      <c r="AZ552">
        <f>'Datastream-M'!AT553</f>
        <v>95.5</v>
      </c>
      <c r="BA552">
        <v>2888932.2</v>
      </c>
      <c r="BB552">
        <v>9531040</v>
      </c>
      <c r="BC552">
        <v>8551089.9000000004</v>
      </c>
      <c r="BD552">
        <v>537649</v>
      </c>
      <c r="BE552">
        <f>'Datastream-M'!AU553</f>
        <v>98.44</v>
      </c>
      <c r="BF552">
        <f>'Datastream-M'!AV553</f>
        <v>94.2</v>
      </c>
      <c r="BG552">
        <f>'Datastream-M'!AW553</f>
        <v>101.3</v>
      </c>
      <c r="BH552" s="1">
        <f>'Datastream-M'!AX553</f>
        <v>106.1</v>
      </c>
      <c r="BI552" s="1">
        <f>'Datastream-M'!AY553</f>
        <v>102.1</v>
      </c>
      <c r="BJ552" s="1">
        <f>'Datastream-M'!AZ553</f>
        <v>81.8</v>
      </c>
      <c r="BK552">
        <f>'Datastream-M'!BA553</f>
        <v>63.5</v>
      </c>
      <c r="BL552">
        <f>'Datastream-M'!BB553</f>
        <v>94.5</v>
      </c>
      <c r="BM552" s="26">
        <f>'Datastream-M'!BC553</f>
        <v>90.7</v>
      </c>
      <c r="BN552" s="26">
        <f>'Datastream-M'!BD553</f>
        <v>101.2</v>
      </c>
      <c r="BO552">
        <f>'Datastream-M'!AV552</f>
        <v>93.8</v>
      </c>
      <c r="BP552" s="38">
        <f t="shared" si="34"/>
        <v>90.7</v>
      </c>
      <c r="BQ552" s="30">
        <f t="shared" si="35"/>
        <v>47.048422117255356</v>
      </c>
      <c r="BR552" s="40">
        <f>'Datastream-M'!BJ553</f>
        <v>106.38800000000001</v>
      </c>
      <c r="BS552" s="32">
        <f>'Datastream-M'!BF553</f>
        <v>89.1</v>
      </c>
      <c r="BT552">
        <f>'Datastream-M'!BE553</f>
        <v>16.600000000000001</v>
      </c>
      <c r="BU552" s="40">
        <f>'Datastream-M'!CS553</f>
        <v>95.3</v>
      </c>
      <c r="BV552" s="40">
        <f>'Datastream-M'!CT553</f>
        <v>101.3</v>
      </c>
      <c r="BW552" s="40">
        <f>'Datastream-M'!CU553</f>
        <v>106.6386</v>
      </c>
      <c r="BX552" s="41">
        <f>'Datastream-M'!BG553</f>
        <v>13.45</v>
      </c>
      <c r="BY552" s="41">
        <f>'Datastream-M'!BH553</f>
        <v>11.59</v>
      </c>
      <c r="BZ552" s="40">
        <f>'Datastream-M'!BI553</f>
        <v>75.599999999999994</v>
      </c>
      <c r="CA552">
        <f>'Datastream-M'!BN553</f>
        <v>13.2</v>
      </c>
      <c r="CB552">
        <f>'Datastream-M'!BO553</f>
        <v>13.2</v>
      </c>
      <c r="CC552">
        <f>'Datastream-M'!BP553</f>
        <v>82.7</v>
      </c>
      <c r="CD552">
        <f>'Datastream-M'!BQ553</f>
        <v>90.4</v>
      </c>
      <c r="CE552" s="1">
        <v>-0.42414694011786236</v>
      </c>
      <c r="CF552" s="1">
        <v>-1.0759504671205602</v>
      </c>
      <c r="CH552">
        <f>'Datastream-M'!BR553</f>
        <v>84.9</v>
      </c>
      <c r="CI552">
        <f>'Datastream-M'!BS553</f>
        <v>96.6</v>
      </c>
      <c r="CJ552">
        <f>'Datastream-M'!BT553</f>
        <v>-27.8</v>
      </c>
      <c r="CK552">
        <f>'Datastream-M'!BU553</f>
        <v>-29.6</v>
      </c>
      <c r="CL552">
        <f>'Datastream-M'!BV553</f>
        <v>98.8</v>
      </c>
      <c r="CM552">
        <f>'Datastream-M'!BW553</f>
        <v>13.5</v>
      </c>
      <c r="CN552">
        <f>'Datastream-M'!BX553</f>
        <v>-21.4</v>
      </c>
      <c r="CO552">
        <f>'Datastream-M'!BY553</f>
        <v>-4.5</v>
      </c>
      <c r="CP552" s="40">
        <f>'Datastream-M'!BZ553</f>
        <v>9.4</v>
      </c>
      <c r="CQ552">
        <f>'Datastream-M'!CA553</f>
        <v>3.5</v>
      </c>
      <c r="CR552">
        <f>'Datastream-M'!CB553</f>
        <v>-8.6</v>
      </c>
      <c r="CS552">
        <f>'Datastream-M'!CC553</f>
        <v>-12.9</v>
      </c>
      <c r="CT552">
        <f>'Datastream-M'!CD553</f>
        <v>-8.1</v>
      </c>
      <c r="CU552">
        <f>'Datastream-M'!CE553</f>
        <v>39353</v>
      </c>
      <c r="CV552">
        <f>'Datastream-M'!CF553</f>
        <v>2422316</v>
      </c>
      <c r="CW552" s="48">
        <f t="shared" si="36"/>
        <v>4.0999999999999996</v>
      </c>
      <c r="CX552">
        <f>'Datastream-M'!CG553</f>
        <v>77.3</v>
      </c>
      <c r="CY552">
        <f>'Datastream-M'!CH553</f>
        <v>59.2</v>
      </c>
      <c r="CZ552">
        <f>'Datastream-M'!CI553</f>
        <v>86.3</v>
      </c>
      <c r="DA552">
        <f>'Datastream-M'!CJ553</f>
        <v>79.099999999999994</v>
      </c>
      <c r="DB552">
        <f>'Datastream-M'!CK553</f>
        <v>-30.5</v>
      </c>
      <c r="DC552">
        <f>'Datastream-M'!CL553</f>
        <v>-40</v>
      </c>
      <c r="DD552">
        <f>'Datastream-M'!CM553</f>
        <v>-27.8</v>
      </c>
      <c r="DE552">
        <f>'Datastream-M'!CN553</f>
        <v>61.8</v>
      </c>
      <c r="DF552">
        <f>'Datastream-M'!CO553</f>
        <v>60.4</v>
      </c>
      <c r="DG552">
        <f>'Datastream-M'!CP553</f>
        <v>94.7</v>
      </c>
      <c r="DH552">
        <f>'Datastream-M'!CQ553</f>
        <v>140.065551758</v>
      </c>
      <c r="DI552">
        <f>'Datastream-M'!CR553</f>
        <v>18.829999999999998</v>
      </c>
      <c r="DJ552">
        <f>'Datastream-M'!CV553</f>
        <v>5.13</v>
      </c>
      <c r="DK552">
        <f>'Datastream-M'!CW553</f>
        <v>3.13</v>
      </c>
      <c r="DL552">
        <f>'Datastream-M'!CX553</f>
        <v>95.5</v>
      </c>
      <c r="DM552">
        <f>'Datastream-M'!CY553</f>
        <v>72.8</v>
      </c>
      <c r="DO552">
        <f>'Datastream-M'!DA553</f>
        <v>-10</v>
      </c>
      <c r="DP552">
        <f>'Datastream-M'!DB553</f>
        <v>109.7</v>
      </c>
      <c r="DQ552">
        <f>'Datastream-M'!DE553</f>
        <v>90.4</v>
      </c>
      <c r="DR552">
        <f>'Datastream-M'!DF553</f>
        <v>99.3</v>
      </c>
      <c r="DS552">
        <f>'Datastream-M'!DG553</f>
        <v>94</v>
      </c>
      <c r="DT552">
        <f>'Datastream-M'!DH553</f>
        <v>84.9</v>
      </c>
      <c r="DU552">
        <f>'Datastream-M'!DI553</f>
        <v>81.3</v>
      </c>
      <c r="DV552">
        <f>'Datastream-M'!DJ553</f>
        <v>67.416816100999995</v>
      </c>
      <c r="DW552" s="19">
        <f>'[8]weltindexip-usd'!B432</f>
        <v>2.4628025536202238</v>
      </c>
      <c r="DX552">
        <f>'Datastream-M'!DK553</f>
        <v>91</v>
      </c>
      <c r="DY552">
        <v>0</v>
      </c>
      <c r="DZ552">
        <f>'Datastream-M'!DL553</f>
        <v>91.6</v>
      </c>
      <c r="EA552">
        <f>'Datastream-M'!DM553</f>
        <v>91.1</v>
      </c>
      <c r="EB552">
        <f>'Datastream-M'!DN553</f>
        <v>20.406749000000001</v>
      </c>
      <c r="EC552">
        <f>'Datastream-M'!DO553</f>
        <v>86.7</v>
      </c>
      <c r="EE552" s="112">
        <f t="shared" si="37"/>
        <v>0.29999999999999716</v>
      </c>
      <c r="EF552" s="1">
        <f>'Datastream-M'!DQ553</f>
        <v>87.4</v>
      </c>
    </row>
    <row r="553" spans="1:136">
      <c r="A553" s="3">
        <v>38701</v>
      </c>
      <c r="B553">
        <f>'Datastream-M'!B554</f>
        <v>94.9</v>
      </c>
      <c r="C553">
        <f>'Datastream-M'!C554</f>
        <v>95.8</v>
      </c>
      <c r="D553">
        <f>'Datastream-M'!D554</f>
        <v>90.4</v>
      </c>
      <c r="E553">
        <f>'Datastream-M'!E554</f>
        <v>101.5</v>
      </c>
      <c r="F553">
        <f>'Datastream-M'!F554</f>
        <v>89.5</v>
      </c>
      <c r="G553">
        <f>'Datastream-M'!G554</f>
        <v>1.1856100000000001</v>
      </c>
      <c r="H553">
        <f>'Datastream-M'!H554</f>
        <v>725.8</v>
      </c>
      <c r="I553">
        <f>'Datastream-M'!I554</f>
        <v>1477.6</v>
      </c>
      <c r="J553">
        <f>'Datastream-M'!J554</f>
        <v>2.4729999999999999</v>
      </c>
      <c r="K553">
        <f>'Datastream-M'!K554</f>
        <v>3.3</v>
      </c>
      <c r="L553">
        <f>'Datastream-M'!L554</f>
        <v>5408.3</v>
      </c>
      <c r="M553">
        <f>'Datastream-M'!M554</f>
        <v>257761</v>
      </c>
      <c r="N553">
        <f>'Datastream-M'!N554</f>
        <v>87.4</v>
      </c>
      <c r="O553">
        <f>'Datastream-M'!O554</f>
        <v>2939</v>
      </c>
      <c r="P553">
        <f>'Datastream-M'!P554</f>
        <v>11.3</v>
      </c>
      <c r="Q553">
        <f>'Datastream-M'!Q554</f>
        <v>14.1</v>
      </c>
      <c r="R553">
        <f>'Datastream-M'!R554</f>
        <v>12.8</v>
      </c>
      <c r="S553" s="1">
        <f>'[2]Deutschland Monatsdaten'!C553</f>
        <v>0.47404674116134071</v>
      </c>
      <c r="T553" s="1">
        <v>3.8773216789353557</v>
      </c>
      <c r="U553">
        <f>'Datastream-M'!BL554</f>
        <v>67.989999999999995</v>
      </c>
      <c r="V553" s="39">
        <f t="shared" si="30"/>
        <v>74.961411245865477</v>
      </c>
      <c r="W553">
        <f>'Datastream-M'!BM554</f>
        <v>57.09</v>
      </c>
      <c r="X553" s="39">
        <f t="shared" si="31"/>
        <v>60.605095541401276</v>
      </c>
      <c r="Y553">
        <f>'Datastream-M'!W554</f>
        <v>-9</v>
      </c>
      <c r="Z553">
        <f>'Datastream-M'!X554</f>
        <v>85.2</v>
      </c>
      <c r="AA553" s="42">
        <f>'Datastream-M'!Y554</f>
        <v>19</v>
      </c>
      <c r="AB553">
        <f>'Datastream-M'!Z554</f>
        <v>97.9</v>
      </c>
      <c r="AC553">
        <f>'Datastream-M'!AA554</f>
        <v>96</v>
      </c>
      <c r="AD553">
        <f>'Datastream-M'!AB554</f>
        <v>95</v>
      </c>
      <c r="AE553">
        <f>'Datastream-M'!AC554</f>
        <v>1.1856100000000001</v>
      </c>
      <c r="AF553">
        <f t="shared" si="32"/>
        <v>90.700000000000017</v>
      </c>
      <c r="AG553">
        <f t="shared" si="33"/>
        <v>94.2</v>
      </c>
      <c r="AH553">
        <f>'Datastream-M'!AD554</f>
        <v>89.1</v>
      </c>
      <c r="AI553">
        <f>'Datastream-M'!AE554</f>
        <v>-9.6999999999999993</v>
      </c>
      <c r="AJ553">
        <f>'Datastream-M'!AF554</f>
        <v>96.174283000000003</v>
      </c>
      <c r="AK553">
        <f>'Datastream-M'!AG554</f>
        <v>57.16</v>
      </c>
      <c r="AL553">
        <f>'Datastream-M'!AH554</f>
        <v>86.7</v>
      </c>
      <c r="AM553">
        <f>'Datastream-M'!AI554</f>
        <v>85.2</v>
      </c>
      <c r="AN553">
        <f>'Datastream-M'!AJ554</f>
        <v>19.7</v>
      </c>
      <c r="AO553">
        <f>'Datastream-M'!AK554</f>
        <v>10.3</v>
      </c>
      <c r="AP553">
        <f>'Datastream-M'!AL554</f>
        <v>9.8000000000000007</v>
      </c>
      <c r="AQ553" s="2">
        <f>'Datastream-M'!AM554</f>
        <v>89.3369</v>
      </c>
      <c r="AR553" s="2">
        <f>'Datastream-M'!AN554</f>
        <v>100.8227</v>
      </c>
      <c r="AS553">
        <f>'Datastream-M'!AO554</f>
        <v>21.4</v>
      </c>
      <c r="AT553">
        <f>'Datastream-M'!AP554</f>
        <v>81.2</v>
      </c>
      <c r="AU553">
        <f>'Datastream-M'!AQ554</f>
        <v>86.3</v>
      </c>
      <c r="AV553" s="19">
        <f>'[5]Deutschland Monatsdaten'!K553</f>
        <v>12.649847093658995</v>
      </c>
      <c r="AW553" s="1">
        <f>'[5]Deutschland Monatsdaten'!J553</f>
        <v>0.3909655063834489</v>
      </c>
      <c r="AX553">
        <f>'Datastream-M'!AR554</f>
        <v>61.6</v>
      </c>
      <c r="AY553">
        <f>'Datastream-M'!AS554</f>
        <v>-10.8</v>
      </c>
      <c r="AZ553">
        <f>'Datastream-M'!AT554</f>
        <v>97</v>
      </c>
      <c r="BA553">
        <v>3121734.5</v>
      </c>
      <c r="BB553">
        <v>9140554.5999999996</v>
      </c>
      <c r="BC553">
        <v>16686862</v>
      </c>
      <c r="BD553">
        <v>1811883</v>
      </c>
      <c r="BE553">
        <f>'Datastream-M'!AU554</f>
        <v>98.45</v>
      </c>
      <c r="BF553">
        <f>'Datastream-M'!AV554</f>
        <v>94.8</v>
      </c>
      <c r="BG553">
        <f>'Datastream-M'!AW554</f>
        <v>103.3</v>
      </c>
      <c r="BH553" s="1">
        <f>'Datastream-M'!AX554</f>
        <v>109</v>
      </c>
      <c r="BI553" s="1">
        <f>'Datastream-M'!AY554</f>
        <v>105.2</v>
      </c>
      <c r="BJ553" s="1">
        <f>'Datastream-M'!AZ554</f>
        <v>85.7</v>
      </c>
      <c r="BK553">
        <f>'Datastream-M'!BA554</f>
        <v>66.099999999999994</v>
      </c>
      <c r="BL553">
        <f>'Datastream-M'!BB554</f>
        <v>99.3</v>
      </c>
      <c r="BM553" s="26">
        <f>'Datastream-M'!BC554</f>
        <v>90.9</v>
      </c>
      <c r="BN553" s="26">
        <f>'Datastream-M'!BD554</f>
        <v>100.7</v>
      </c>
      <c r="BO553">
        <f>'Datastream-M'!AV553</f>
        <v>94.2</v>
      </c>
      <c r="BP553" s="38">
        <f t="shared" si="34"/>
        <v>90.7</v>
      </c>
      <c r="BQ553" s="30">
        <f t="shared" si="35"/>
        <v>48.211469201508081</v>
      </c>
      <c r="BR553" s="40">
        <f>'Datastream-M'!BJ554</f>
        <v>106.42610000000001</v>
      </c>
      <c r="BS553" s="32">
        <f>'Datastream-M'!BF554</f>
        <v>91.3</v>
      </c>
      <c r="BT553">
        <f>'Datastream-M'!BE554</f>
        <v>19.100000000000001</v>
      </c>
      <c r="BU553" s="40">
        <f>'Datastream-M'!CS554</f>
        <v>95.3</v>
      </c>
      <c r="BV553" s="40">
        <f>'Datastream-M'!CT554</f>
        <v>101.7</v>
      </c>
      <c r="BW553" s="40">
        <f>'Datastream-M'!CU554</f>
        <v>106.6204</v>
      </c>
      <c r="BX553" s="41">
        <f>'Datastream-M'!BG554</f>
        <v>14.53</v>
      </c>
      <c r="BY553" s="41">
        <f>'Datastream-M'!BH554</f>
        <v>11.89</v>
      </c>
      <c r="BZ553" s="40">
        <f>'Datastream-M'!BI554</f>
        <v>78.099999999999994</v>
      </c>
      <c r="CA553">
        <f>'Datastream-M'!BN554</f>
        <v>12.1</v>
      </c>
      <c r="CB553">
        <f>'Datastream-M'!BO554</f>
        <v>13.8</v>
      </c>
      <c r="CC553">
        <f>'Datastream-M'!BP554</f>
        <v>82.7</v>
      </c>
      <c r="CD553">
        <f>'Datastream-M'!BQ554</f>
        <v>91.5</v>
      </c>
      <c r="CE553" s="1">
        <v>-0.11632561504674988</v>
      </c>
      <c r="CF553" s="1">
        <v>-1.2228337263985094</v>
      </c>
      <c r="CH553">
        <f>'Datastream-M'!BR554</f>
        <v>85</v>
      </c>
      <c r="CI553">
        <f>'Datastream-M'!BS554</f>
        <v>96.6</v>
      </c>
      <c r="CJ553">
        <f>'Datastream-M'!BT554</f>
        <v>-28.5</v>
      </c>
      <c r="CK553">
        <f>'Datastream-M'!BU554</f>
        <v>-31</v>
      </c>
      <c r="CL553">
        <f>'Datastream-M'!BV554</f>
        <v>99</v>
      </c>
      <c r="CM553">
        <f>'Datastream-M'!BW554</f>
        <v>11</v>
      </c>
      <c r="CN553">
        <f>'Datastream-M'!BX554</f>
        <v>-19.7</v>
      </c>
      <c r="CO553">
        <f>'Datastream-M'!BY554</f>
        <v>-0.5</v>
      </c>
      <c r="CP553" s="40">
        <f>'Datastream-M'!BZ554</f>
        <v>12</v>
      </c>
      <c r="CQ553">
        <f>'Datastream-M'!CA554</f>
        <v>3.5</v>
      </c>
      <c r="CR553">
        <f>'Datastream-M'!CB554</f>
        <v>11.9</v>
      </c>
      <c r="CS553">
        <f>'Datastream-M'!CC554</f>
        <v>-11.3</v>
      </c>
      <c r="CT553">
        <f>'Datastream-M'!CD554</f>
        <v>2.1</v>
      </c>
      <c r="CU553">
        <f>'Datastream-M'!CE554</f>
        <v>39369</v>
      </c>
      <c r="CV553">
        <f>'Datastream-M'!CF554</f>
        <v>2414809</v>
      </c>
      <c r="CW553" s="48">
        <f t="shared" si="36"/>
        <v>-1</v>
      </c>
      <c r="CX553">
        <f>'Datastream-M'!CG554</f>
        <v>80.8</v>
      </c>
      <c r="CY553">
        <f>'Datastream-M'!CH554</f>
        <v>64.5</v>
      </c>
      <c r="CZ553">
        <f>'Datastream-M'!CI554</f>
        <v>89.1</v>
      </c>
      <c r="DA553">
        <f>'Datastream-M'!CJ554</f>
        <v>82.2</v>
      </c>
      <c r="DB553">
        <f>'Datastream-M'!CK554</f>
        <v>-29.6</v>
      </c>
      <c r="DC553">
        <f>'Datastream-M'!CL554</f>
        <v>-41.6</v>
      </c>
      <c r="DD553">
        <f>'Datastream-M'!CM554</f>
        <v>-28.5</v>
      </c>
      <c r="DE553">
        <f>'Datastream-M'!CN554</f>
        <v>61.7</v>
      </c>
      <c r="DF553">
        <f>'Datastream-M'!CO554</f>
        <v>60.4</v>
      </c>
      <c r="DG553">
        <f>'Datastream-M'!CP554</f>
        <v>94.1</v>
      </c>
      <c r="DH553">
        <f>'Datastream-M'!CQ554</f>
        <v>63.615402222</v>
      </c>
      <c r="DI553">
        <f>'Datastream-M'!CR554</f>
        <v>14.17</v>
      </c>
      <c r="DJ553">
        <f>'Datastream-M'!CV554</f>
        <v>5.24</v>
      </c>
      <c r="DK553">
        <f>'Datastream-M'!CW554</f>
        <v>3.39</v>
      </c>
      <c r="DL553">
        <f>'Datastream-M'!CX554</f>
        <v>99.8</v>
      </c>
      <c r="DM553">
        <f>'Datastream-M'!CY554</f>
        <v>79.2</v>
      </c>
      <c r="DO553">
        <f>'Datastream-M'!DA554</f>
        <v>-11.6</v>
      </c>
      <c r="DP553">
        <f>'Datastream-M'!DB554</f>
        <v>113.3</v>
      </c>
      <c r="DQ553">
        <f>'Datastream-M'!DE554</f>
        <v>90.2</v>
      </c>
      <c r="DR553">
        <f>'Datastream-M'!DF554</f>
        <v>99.9</v>
      </c>
      <c r="DS553">
        <f>'Datastream-M'!DG554</f>
        <v>92.5</v>
      </c>
      <c r="DT553">
        <f>'Datastream-M'!DH554</f>
        <v>82.8</v>
      </c>
      <c r="DU553">
        <f>'Datastream-M'!DI554</f>
        <v>80.8</v>
      </c>
      <c r="DV553">
        <f>'Datastream-M'!DJ554</f>
        <v>61.128628106000001</v>
      </c>
      <c r="DW553" s="19">
        <f>'[8]weltindexip-usd'!B433</f>
        <v>2.4704559557661829</v>
      </c>
      <c r="DX553">
        <f>'Datastream-M'!DK554</f>
        <v>92.4</v>
      </c>
      <c r="DY553">
        <v>0</v>
      </c>
      <c r="DZ553">
        <f>'Datastream-M'!DL554</f>
        <v>91.9</v>
      </c>
      <c r="EA553">
        <f>'Datastream-M'!DM554</f>
        <v>90.9</v>
      </c>
      <c r="EB553">
        <f>'Datastream-M'!DN554</f>
        <v>19.953067999999998</v>
      </c>
      <c r="EC553">
        <f>'Datastream-M'!DO554</f>
        <v>87</v>
      </c>
      <c r="EE553" s="112">
        <f t="shared" si="37"/>
        <v>0.10000000000000853</v>
      </c>
      <c r="EF553" s="1">
        <f>'Datastream-M'!DQ554</f>
        <v>87.2</v>
      </c>
    </row>
    <row r="554" spans="1:136">
      <c r="A554" s="3">
        <v>38732</v>
      </c>
      <c r="B554">
        <f>'Datastream-M'!B555</f>
        <v>96.5</v>
      </c>
      <c r="C554">
        <f>'Datastream-M'!C555</f>
        <v>97.9</v>
      </c>
      <c r="D554">
        <f>'Datastream-M'!D555</f>
        <v>92.6</v>
      </c>
      <c r="E554">
        <f>'Datastream-M'!E555</f>
        <v>103.5</v>
      </c>
      <c r="F554">
        <f>'Datastream-M'!F555</f>
        <v>90.2</v>
      </c>
      <c r="G554">
        <f>'Datastream-M'!G555</f>
        <v>1.2103139999999999</v>
      </c>
      <c r="H554">
        <f>'Datastream-M'!H555</f>
        <v>728.2</v>
      </c>
      <c r="I554">
        <f>'Datastream-M'!I555</f>
        <v>1485.9</v>
      </c>
      <c r="J554">
        <f>'Datastream-M'!J555</f>
        <v>2.512</v>
      </c>
      <c r="K554">
        <f>'Datastream-M'!K555</f>
        <v>3.3</v>
      </c>
      <c r="L554">
        <f>'Datastream-M'!L555</f>
        <v>5674.2</v>
      </c>
      <c r="M554">
        <f>'Datastream-M'!M555</f>
        <v>223108</v>
      </c>
      <c r="N554">
        <f>'Datastream-M'!N555</f>
        <v>87.8</v>
      </c>
      <c r="O554">
        <f>'Datastream-M'!O555</f>
        <v>2786</v>
      </c>
      <c r="P554">
        <f>'Datastream-M'!P555</f>
        <v>11.4</v>
      </c>
      <c r="Q554">
        <f>'Datastream-M'!Q555</f>
        <v>21</v>
      </c>
      <c r="R554">
        <f>'Datastream-M'!R555</f>
        <v>7</v>
      </c>
      <c r="S554" s="1">
        <f>'[2]Deutschland Monatsdaten'!C554</f>
        <v>0.40726651179331208</v>
      </c>
      <c r="T554" s="1">
        <v>3.8759361577278066</v>
      </c>
      <c r="U554">
        <f>'Datastream-M'!BL555</f>
        <v>69.8</v>
      </c>
      <c r="V554" s="39">
        <f t="shared" si="30"/>
        <v>76.78767876787677</v>
      </c>
      <c r="W554">
        <f>'Datastream-M'!BM555</f>
        <v>56.53</v>
      </c>
      <c r="X554" s="39">
        <f t="shared" si="31"/>
        <v>59.630801687763714</v>
      </c>
      <c r="Y554">
        <f>'Datastream-M'!W555</f>
        <v>-8.9</v>
      </c>
      <c r="Z554">
        <f>'Datastream-M'!X555</f>
        <v>86.9</v>
      </c>
      <c r="AA554" s="42">
        <f>'Datastream-M'!Y555</f>
        <v>23.9</v>
      </c>
      <c r="AB554">
        <f>'Datastream-M'!Z555</f>
        <v>97.9</v>
      </c>
      <c r="AC554">
        <f>'Datastream-M'!AA555</f>
        <v>95.9</v>
      </c>
      <c r="AD554">
        <f>'Datastream-M'!AB555</f>
        <v>94.9</v>
      </c>
      <c r="AE554">
        <f>'Datastream-M'!AC555</f>
        <v>1.2103139999999999</v>
      </c>
      <c r="AF554">
        <f t="shared" si="32"/>
        <v>90.90000000000002</v>
      </c>
      <c r="AG554">
        <f t="shared" si="33"/>
        <v>94.8</v>
      </c>
      <c r="AH554">
        <f>'Datastream-M'!AD555</f>
        <v>89.5</v>
      </c>
      <c r="AI554">
        <f>'Datastream-M'!AE555</f>
        <v>-6.8</v>
      </c>
      <c r="AJ554">
        <f>'Datastream-M'!AF555</f>
        <v>95.675105000000002</v>
      </c>
      <c r="AK554">
        <f>'Datastream-M'!AG555</f>
        <v>63.31</v>
      </c>
      <c r="AL554">
        <f>'Datastream-M'!AH555</f>
        <v>86.9</v>
      </c>
      <c r="AM554">
        <f>'Datastream-M'!AI555</f>
        <v>86.9</v>
      </c>
      <c r="AN554">
        <f>'Datastream-M'!AJ555</f>
        <v>26.8</v>
      </c>
      <c r="AO554">
        <f>'Datastream-M'!AK555</f>
        <v>8.5</v>
      </c>
      <c r="AP554">
        <f>'Datastream-M'!AL555</f>
        <v>0.8</v>
      </c>
      <c r="AQ554" s="2">
        <f>'Datastream-M'!AM555</f>
        <v>89.686599999999999</v>
      </c>
      <c r="AR554" s="2">
        <f>'Datastream-M'!AN555</f>
        <v>101.1005</v>
      </c>
      <c r="AS554">
        <f>'Datastream-M'!AO555</f>
        <v>28</v>
      </c>
      <c r="AT554">
        <f>'Datastream-M'!AP555</f>
        <v>56.6</v>
      </c>
      <c r="AU554">
        <f>'Datastream-M'!AQ555</f>
        <v>89.1</v>
      </c>
      <c r="AV554" s="19">
        <f>'[5]Deutschland Monatsdaten'!K554</f>
        <v>12.683725366512341</v>
      </c>
      <c r="AW554" s="1">
        <f>'[5]Deutschland Monatsdaten'!J554</f>
        <v>0.54077551593926709</v>
      </c>
      <c r="AX554">
        <f>'Datastream-M'!AR555</f>
        <v>71</v>
      </c>
      <c r="AY554">
        <f>'Datastream-M'!AS555</f>
        <v>-7.8</v>
      </c>
      <c r="AZ554">
        <f>'Datastream-M'!AT555</f>
        <v>100.5</v>
      </c>
      <c r="BA554">
        <v>2650494.5</v>
      </c>
      <c r="BB554">
        <v>9701235.5999999996</v>
      </c>
      <c r="BC554">
        <v>10143564</v>
      </c>
      <c r="BD554">
        <v>774254</v>
      </c>
      <c r="BE554">
        <f>'Datastream-M'!AU555</f>
        <v>98.74</v>
      </c>
      <c r="BF554">
        <f>'Datastream-M'!AV555</f>
        <v>95.3</v>
      </c>
      <c r="BG554">
        <f>'Datastream-M'!AW555</f>
        <v>103.9</v>
      </c>
      <c r="BH554" s="1">
        <f>'Datastream-M'!AX555</f>
        <v>119.9</v>
      </c>
      <c r="BI554" s="1">
        <f>'Datastream-M'!AY555</f>
        <v>115.4</v>
      </c>
      <c r="BJ554" s="1">
        <f>'Datastream-M'!AZ555</f>
        <v>91.9</v>
      </c>
      <c r="BK554">
        <f>'Datastream-M'!BA555</f>
        <v>70.3</v>
      </c>
      <c r="BL554">
        <f>'Datastream-M'!BB555</f>
        <v>107</v>
      </c>
      <c r="BM554" s="26">
        <f>'Datastream-M'!BC555</f>
        <v>90.9</v>
      </c>
      <c r="BN554" s="26">
        <f>'Datastream-M'!BD555</f>
        <v>100.6</v>
      </c>
      <c r="BO554">
        <f>'Datastream-M'!AV554</f>
        <v>94.8</v>
      </c>
      <c r="BP554" s="38">
        <f t="shared" si="34"/>
        <v>90.9</v>
      </c>
      <c r="BQ554" s="30">
        <f t="shared" si="35"/>
        <v>52.308739715478801</v>
      </c>
      <c r="BR554" s="40">
        <f>'Datastream-M'!BJ555</f>
        <v>107.05970000000001</v>
      </c>
      <c r="BS554" s="32">
        <f>'Datastream-M'!BF555</f>
        <v>91.1</v>
      </c>
      <c r="BT554">
        <f>'Datastream-M'!BE555</f>
        <v>24.4</v>
      </c>
      <c r="BU554" s="40">
        <f>'Datastream-M'!CS555</f>
        <v>94.9</v>
      </c>
      <c r="BV554" s="40">
        <f>'Datastream-M'!CT555</f>
        <v>102.1</v>
      </c>
      <c r="BW554" s="40">
        <f>'Datastream-M'!CU555</f>
        <v>107.2407</v>
      </c>
      <c r="BX554" s="41">
        <f>'Datastream-M'!BG555</f>
        <v>14.01</v>
      </c>
      <c r="BY554" s="41">
        <f>'Datastream-M'!BH555</f>
        <v>11.89</v>
      </c>
      <c r="BZ554" s="40">
        <f>'Datastream-M'!BI555</f>
        <v>72.599999999999994</v>
      </c>
      <c r="CA554">
        <f>'Datastream-M'!BN555</f>
        <v>16.399999999999999</v>
      </c>
      <c r="CB554">
        <f>'Datastream-M'!BO555</f>
        <v>18.2</v>
      </c>
      <c r="CC554">
        <f>'Datastream-M'!BP555</f>
        <v>82.6</v>
      </c>
      <c r="CD554">
        <f>'Datastream-M'!BQ555</f>
        <v>90.2</v>
      </c>
      <c r="CE554" s="1">
        <v>-0.1897230073937074</v>
      </c>
      <c r="CF554" s="1">
        <v>-1.2417377309215962</v>
      </c>
      <c r="CH554">
        <f>'Datastream-M'!BR555</f>
        <v>83.5</v>
      </c>
      <c r="CI554">
        <f>'Datastream-M'!BS555</f>
        <v>96.4</v>
      </c>
      <c r="CJ554">
        <f>'Datastream-M'!BT555</f>
        <v>-22.3</v>
      </c>
      <c r="CK554">
        <f>'Datastream-M'!BU555</f>
        <v>-20.3</v>
      </c>
      <c r="CL554">
        <f>'Datastream-M'!BV555</f>
        <v>98.7</v>
      </c>
      <c r="CM554">
        <f>'Datastream-M'!BW555</f>
        <v>16.600000000000001</v>
      </c>
      <c r="CN554">
        <f>'Datastream-M'!BX555</f>
        <v>-10.9</v>
      </c>
      <c r="CO554">
        <f>'Datastream-M'!BY555</f>
        <v>4.4000000000000004</v>
      </c>
      <c r="CP554" s="40">
        <f>'Datastream-M'!BZ555</f>
        <v>14.5</v>
      </c>
      <c r="CQ554">
        <f>'Datastream-M'!CA555</f>
        <v>4</v>
      </c>
      <c r="CR554">
        <f>'Datastream-M'!CB555</f>
        <v>23.5</v>
      </c>
      <c r="CS554">
        <f>'Datastream-M'!CC555</f>
        <v>4.5</v>
      </c>
      <c r="CT554">
        <f>'Datastream-M'!CD555</f>
        <v>20.3</v>
      </c>
      <c r="CU554">
        <f>'Datastream-M'!CE555</f>
        <v>39176</v>
      </c>
      <c r="CV554">
        <f>'Datastream-M'!CF555</f>
        <v>2451358</v>
      </c>
      <c r="CW554" s="48">
        <f t="shared" si="36"/>
        <v>2.1000000000000014</v>
      </c>
      <c r="CX554">
        <f>'Datastream-M'!CG555</f>
        <v>71.5</v>
      </c>
      <c r="CY554">
        <f>'Datastream-M'!CH555</f>
        <v>60.4</v>
      </c>
      <c r="CZ554">
        <f>'Datastream-M'!CI555</f>
        <v>82.6</v>
      </c>
      <c r="DA554">
        <f>'Datastream-M'!CJ555</f>
        <v>67.7</v>
      </c>
      <c r="DB554">
        <f>'Datastream-M'!CK555</f>
        <v>-25</v>
      </c>
      <c r="DC554">
        <f>'Datastream-M'!CL555</f>
        <v>-36.299999999999997</v>
      </c>
      <c r="DD554">
        <f>'Datastream-M'!CM555</f>
        <v>-22.3</v>
      </c>
      <c r="DE554">
        <f>'Datastream-M'!CN555</f>
        <v>61.7</v>
      </c>
      <c r="DF554">
        <f>'Datastream-M'!CO555</f>
        <v>60.3</v>
      </c>
      <c r="DG554">
        <f>'Datastream-M'!CP555</f>
        <v>94.1</v>
      </c>
      <c r="DH554">
        <f>'Datastream-M'!CQ555</f>
        <v>88.123405457000004</v>
      </c>
      <c r="DI554">
        <f>'Datastream-M'!CR555</f>
        <v>15.12</v>
      </c>
      <c r="DJ554">
        <f>'Datastream-M'!CV555</f>
        <v>6.44</v>
      </c>
      <c r="DK554">
        <f>'Datastream-M'!CW555</f>
        <v>4.54</v>
      </c>
      <c r="DL554">
        <f>'Datastream-M'!CX555</f>
        <v>88.2</v>
      </c>
      <c r="DM554">
        <f>'Datastream-M'!CY555</f>
        <v>74.2</v>
      </c>
      <c r="DO554">
        <f>'Datastream-M'!DA555</f>
        <v>-13.5</v>
      </c>
      <c r="DP554">
        <f>'Datastream-M'!DB555</f>
        <v>117.9</v>
      </c>
      <c r="DQ554">
        <f>'Datastream-M'!DE555</f>
        <v>91.8</v>
      </c>
      <c r="DR554">
        <f>'Datastream-M'!DF555</f>
        <v>101.5</v>
      </c>
      <c r="DS554">
        <f>'Datastream-M'!DG555</f>
        <v>93.2</v>
      </c>
      <c r="DT554">
        <f>'Datastream-M'!DH555</f>
        <v>86.1</v>
      </c>
      <c r="DU554">
        <f>'Datastream-M'!DI555</f>
        <v>79.3</v>
      </c>
      <c r="DV554">
        <f>'Datastream-M'!DJ555</f>
        <v>68.630508896999999</v>
      </c>
      <c r="DW554" s="19">
        <f>'[8]weltindexip-usd'!B434</f>
        <v>2.4819865720850682</v>
      </c>
      <c r="DX554">
        <f>'Datastream-M'!DK555</f>
        <v>92.5</v>
      </c>
      <c r="DY554">
        <v>0</v>
      </c>
      <c r="DZ554">
        <f>'Datastream-M'!DL555</f>
        <v>92.2</v>
      </c>
      <c r="EA554">
        <f>'Datastream-M'!DM555</f>
        <v>90.8</v>
      </c>
      <c r="EB554">
        <f>'Datastream-M'!DN555</f>
        <v>19.656109000000001</v>
      </c>
      <c r="EC554">
        <f>'Datastream-M'!DO555</f>
        <v>85.6</v>
      </c>
      <c r="EE554" s="112">
        <f t="shared" si="37"/>
        <v>1.5999999999999943</v>
      </c>
      <c r="EF554" s="1">
        <f>'Datastream-M'!DQ555</f>
        <v>87.7</v>
      </c>
    </row>
    <row r="555" spans="1:136">
      <c r="A555" s="3">
        <v>38763</v>
      </c>
      <c r="B555">
        <f>'Datastream-M'!B556</f>
        <v>97.6</v>
      </c>
      <c r="C555">
        <f>'Datastream-M'!C556</f>
        <v>99.3</v>
      </c>
      <c r="D555">
        <f>'Datastream-M'!D556</f>
        <v>94.3</v>
      </c>
      <c r="E555">
        <f>'Datastream-M'!E556</f>
        <v>104.6</v>
      </c>
      <c r="F555">
        <f>'Datastream-M'!F556</f>
        <v>90.6</v>
      </c>
      <c r="G555">
        <f>'Datastream-M'!G556</f>
        <v>1.193835</v>
      </c>
      <c r="H555">
        <f>'Datastream-M'!H556</f>
        <v>725.6</v>
      </c>
      <c r="I555">
        <f>'Datastream-M'!I556</f>
        <v>1487.7</v>
      </c>
      <c r="J555">
        <f>'Datastream-M'!J556</f>
        <v>2.6</v>
      </c>
      <c r="K555">
        <f>'Datastream-M'!K556</f>
        <v>3.5</v>
      </c>
      <c r="L555">
        <f>'Datastream-M'!L556</f>
        <v>5796</v>
      </c>
      <c r="M555">
        <f>'Datastream-M'!M556</f>
        <v>215963</v>
      </c>
      <c r="N555">
        <f>'Datastream-M'!N556</f>
        <v>88.2</v>
      </c>
      <c r="O555">
        <f>'Datastream-M'!O556</f>
        <v>2954</v>
      </c>
      <c r="P555">
        <f>'Datastream-M'!P556</f>
        <v>11.4</v>
      </c>
      <c r="Q555">
        <f>'Datastream-M'!Q556</f>
        <v>23.8</v>
      </c>
      <c r="R555">
        <f>'Datastream-M'!R556</f>
        <v>6.6</v>
      </c>
      <c r="S555" s="1">
        <f>'[2]Deutschland Monatsdaten'!C555</f>
        <v>0.48456810466864725</v>
      </c>
      <c r="T555" s="1">
        <v>3.8871866225327145</v>
      </c>
      <c r="U555">
        <f>'Datastream-M'!BL556</f>
        <v>71.489999999999995</v>
      </c>
      <c r="V555" s="39">
        <f t="shared" si="30"/>
        <v>78.646864686468632</v>
      </c>
      <c r="W555">
        <f>'Datastream-M'!BM556</f>
        <v>58.94</v>
      </c>
      <c r="X555" s="39">
        <f t="shared" si="31"/>
        <v>61.84679958027283</v>
      </c>
      <c r="Y555">
        <f>'Datastream-M'!W556</f>
        <v>-4.0999999999999996</v>
      </c>
      <c r="Z555">
        <f>'Datastream-M'!X556</f>
        <v>86.7</v>
      </c>
      <c r="AA555" s="42">
        <f>'Datastream-M'!Y556</f>
        <v>22.4</v>
      </c>
      <c r="AB555">
        <f>'Datastream-M'!Z556</f>
        <v>97.8</v>
      </c>
      <c r="AC555">
        <f>'Datastream-M'!AA556</f>
        <v>95.7</v>
      </c>
      <c r="AD555">
        <f>'Datastream-M'!AB556</f>
        <v>94.5</v>
      </c>
      <c r="AE555">
        <f>'Datastream-M'!AC556</f>
        <v>1.193835</v>
      </c>
      <c r="AF555">
        <f t="shared" si="32"/>
        <v>90.90000000000002</v>
      </c>
      <c r="AG555">
        <f t="shared" si="33"/>
        <v>95.299999999999983</v>
      </c>
      <c r="AH555">
        <f>'Datastream-M'!AD556</f>
        <v>89.7</v>
      </c>
      <c r="AI555">
        <f>'Datastream-M'!AE556</f>
        <v>-3.6</v>
      </c>
      <c r="AJ555">
        <f>'Datastream-M'!AF556</f>
        <v>95.688749000000001</v>
      </c>
      <c r="AK555">
        <f>'Datastream-M'!AG556</f>
        <v>60.81</v>
      </c>
      <c r="AL555">
        <f>'Datastream-M'!AH556</f>
        <v>87.1</v>
      </c>
      <c r="AM555">
        <f>'Datastream-M'!AI556</f>
        <v>86.7</v>
      </c>
      <c r="AN555">
        <f>'Datastream-M'!AJ556</f>
        <v>29.2</v>
      </c>
      <c r="AO555">
        <f>'Datastream-M'!AK556</f>
        <v>8.1999999999999993</v>
      </c>
      <c r="AP555">
        <f>'Datastream-M'!AL556</f>
        <v>7.4</v>
      </c>
      <c r="AQ555" s="2">
        <f>'Datastream-M'!AM556</f>
        <v>90.003100000000003</v>
      </c>
      <c r="AR555" s="2">
        <f>'Datastream-M'!AN556</f>
        <v>101.34010000000001</v>
      </c>
      <c r="AS555">
        <f>'Datastream-M'!AO556</f>
        <v>35.5</v>
      </c>
      <c r="AT555">
        <f>'Datastream-M'!AP556</f>
        <v>28</v>
      </c>
      <c r="AU555">
        <f>'Datastream-M'!AQ556</f>
        <v>88.9</v>
      </c>
      <c r="AV555" s="19">
        <f>'[5]Deutschland Monatsdaten'!K555</f>
        <v>12.702958371566144</v>
      </c>
      <c r="AW555" s="1">
        <f>'[5]Deutschland Monatsdaten'!J555</f>
        <v>0.55463797447598995</v>
      </c>
      <c r="AX555">
        <f>'Datastream-M'!AR556</f>
        <v>69.8</v>
      </c>
      <c r="AY555">
        <f>'Datastream-M'!AS556</f>
        <v>-8.3000000000000007</v>
      </c>
      <c r="AZ555">
        <f>'Datastream-M'!AT556</f>
        <v>100.6</v>
      </c>
      <c r="BA555">
        <v>2901367.2</v>
      </c>
      <c r="BB555">
        <v>10647883</v>
      </c>
      <c r="BC555">
        <v>9194211</v>
      </c>
      <c r="BD555">
        <v>644445</v>
      </c>
      <c r="BE555">
        <f>'Datastream-M'!AU556</f>
        <v>98.14</v>
      </c>
      <c r="BF555">
        <f>'Datastream-M'!AV556</f>
        <v>95.4</v>
      </c>
      <c r="BG555">
        <f>'Datastream-M'!AW556</f>
        <v>102.8</v>
      </c>
      <c r="BH555" s="1">
        <f>'Datastream-M'!AX556</f>
        <v>115.7</v>
      </c>
      <c r="BI555" s="1">
        <f>'Datastream-M'!AY556</f>
        <v>112.3</v>
      </c>
      <c r="BJ555" s="1">
        <f>'Datastream-M'!AZ556</f>
        <v>94.5</v>
      </c>
      <c r="BK555">
        <f>'Datastream-M'!BA556</f>
        <v>71.3</v>
      </c>
      <c r="BL555">
        <f>'Datastream-M'!BB556</f>
        <v>110.6</v>
      </c>
      <c r="BM555" s="26">
        <f>'Datastream-M'!BC556</f>
        <v>91.1</v>
      </c>
      <c r="BN555" s="26">
        <f>'Datastream-M'!BD556</f>
        <v>100.4</v>
      </c>
      <c r="BO555">
        <f>'Datastream-M'!AV555</f>
        <v>95.3</v>
      </c>
      <c r="BP555" s="38">
        <f t="shared" si="34"/>
        <v>90.9</v>
      </c>
      <c r="BQ555" s="30">
        <f t="shared" si="35"/>
        <v>50.936687230647451</v>
      </c>
      <c r="BR555" s="40">
        <f>'Datastream-M'!BJ556</f>
        <v>105.9796</v>
      </c>
      <c r="BS555" s="32">
        <f>'Datastream-M'!BF556</f>
        <v>91.9</v>
      </c>
      <c r="BT555">
        <f>'Datastream-M'!BE556</f>
        <v>24.1</v>
      </c>
      <c r="BU555" s="40">
        <f>'Datastream-M'!CS556</f>
        <v>95</v>
      </c>
      <c r="BV555" s="40">
        <f>'Datastream-M'!CT556</f>
        <v>101.8</v>
      </c>
      <c r="BW555" s="40">
        <f>'Datastream-M'!CU556</f>
        <v>106.179</v>
      </c>
      <c r="BX555" s="41">
        <f>'Datastream-M'!BG556</f>
        <v>13.75</v>
      </c>
      <c r="BY555" s="41">
        <f>'Datastream-M'!BH556</f>
        <v>12.11</v>
      </c>
      <c r="BZ555" s="40">
        <f>'Datastream-M'!BI556</f>
        <v>72.7</v>
      </c>
      <c r="CA555">
        <f>'Datastream-M'!BN556</f>
        <v>20.9</v>
      </c>
      <c r="CB555">
        <f>'Datastream-M'!BO556</f>
        <v>21.5</v>
      </c>
      <c r="CC555">
        <f>'Datastream-M'!BP556</f>
        <v>83.8</v>
      </c>
      <c r="CD555">
        <f>'Datastream-M'!BQ556</f>
        <v>91.2</v>
      </c>
      <c r="CE555" s="1">
        <v>-0.33227269718769831</v>
      </c>
      <c r="CF555" s="1">
        <v>-1.3049864384740542</v>
      </c>
      <c r="CH555">
        <f>'Datastream-M'!BR556</f>
        <v>85.7</v>
      </c>
      <c r="CI555">
        <f>'Datastream-M'!BS556</f>
        <v>96.7</v>
      </c>
      <c r="CJ555">
        <f>'Datastream-M'!BT556</f>
        <v>-21.6</v>
      </c>
      <c r="CK555">
        <f>'Datastream-M'!BU556</f>
        <v>-25.2</v>
      </c>
      <c r="CL555">
        <f>'Datastream-M'!BV556</f>
        <v>99.6</v>
      </c>
      <c r="CM555">
        <f>'Datastream-M'!BW556</f>
        <v>18</v>
      </c>
      <c r="CN555">
        <f>'Datastream-M'!BX556</f>
        <v>-3.2</v>
      </c>
      <c r="CO555">
        <f>'Datastream-M'!BY556</f>
        <v>11.7</v>
      </c>
      <c r="CP555" s="40">
        <f>'Datastream-M'!BZ556</f>
        <v>17.100000000000001</v>
      </c>
      <c r="CQ555">
        <f>'Datastream-M'!CA556</f>
        <v>4.7</v>
      </c>
      <c r="CR555">
        <f>'Datastream-M'!CB556</f>
        <v>22.3</v>
      </c>
      <c r="CS555">
        <f>'Datastream-M'!CC556</f>
        <v>3.2</v>
      </c>
      <c r="CT555">
        <f>'Datastream-M'!CD556</f>
        <v>11.9</v>
      </c>
      <c r="CU555">
        <f>'Datastream-M'!CE556</f>
        <v>39195</v>
      </c>
      <c r="CV555">
        <f>'Datastream-M'!CF556</f>
        <v>2453408</v>
      </c>
      <c r="CW555" s="48">
        <f t="shared" si="36"/>
        <v>0.89999999999999858</v>
      </c>
      <c r="CX555">
        <f>'Datastream-M'!CG556</f>
        <v>72.900000000000006</v>
      </c>
      <c r="CY555">
        <f>'Datastream-M'!CH556</f>
        <v>58</v>
      </c>
      <c r="CZ555">
        <f>'Datastream-M'!CI556</f>
        <v>78.7</v>
      </c>
      <c r="DA555">
        <f>'Datastream-M'!CJ556</f>
        <v>75.7</v>
      </c>
      <c r="DB555">
        <f>'Datastream-M'!CK556</f>
        <v>-24.7</v>
      </c>
      <c r="DC555">
        <f>'Datastream-M'!CL556</f>
        <v>-35.6</v>
      </c>
      <c r="DD555">
        <f>'Datastream-M'!CM556</f>
        <v>-21.6</v>
      </c>
      <c r="DE555">
        <f>'Datastream-M'!CN556</f>
        <v>62.7</v>
      </c>
      <c r="DF555">
        <f>'Datastream-M'!CO556</f>
        <v>62.4</v>
      </c>
      <c r="DG555">
        <f>'Datastream-M'!CP556</f>
        <v>95</v>
      </c>
      <c r="DH555">
        <f>'Datastream-M'!CQ556</f>
        <v>76.186714171999995</v>
      </c>
      <c r="DI555">
        <f>'Datastream-M'!CR556</f>
        <v>16.39</v>
      </c>
      <c r="DJ555">
        <f>'Datastream-M'!CV556</f>
        <v>5.89</v>
      </c>
      <c r="DK555">
        <f>'Datastream-M'!CW556</f>
        <v>3.86</v>
      </c>
      <c r="DL555">
        <f>'Datastream-M'!CX556</f>
        <v>89.6</v>
      </c>
      <c r="DM555">
        <f>'Datastream-M'!CY556</f>
        <v>70.900000000000006</v>
      </c>
      <c r="DO555">
        <f>'Datastream-M'!DA556</f>
        <v>-19.8</v>
      </c>
      <c r="DP555">
        <f>'Datastream-M'!DB556</f>
        <v>114.8</v>
      </c>
      <c r="DQ555">
        <f>'Datastream-M'!DE556</f>
        <v>93.2</v>
      </c>
      <c r="DR555">
        <f>'Datastream-M'!DF556</f>
        <v>102.2</v>
      </c>
      <c r="DS555">
        <f>'Datastream-M'!DG556</f>
        <v>93.3</v>
      </c>
      <c r="DT555">
        <f>'Datastream-M'!DH556</f>
        <v>84.6</v>
      </c>
      <c r="DU555">
        <f>'Datastream-M'!DI556</f>
        <v>82.3</v>
      </c>
      <c r="DV555">
        <f>'Datastream-M'!DJ556</f>
        <v>57.675248347</v>
      </c>
      <c r="DW555" s="19">
        <f>'[8]weltindexip-usd'!B435</f>
        <v>2.4855466303997162</v>
      </c>
      <c r="DX555">
        <f>'Datastream-M'!DK556</f>
        <v>93.4</v>
      </c>
      <c r="DY555">
        <v>0</v>
      </c>
      <c r="DZ555">
        <f>'Datastream-M'!DL556</f>
        <v>92.5</v>
      </c>
      <c r="EA555">
        <f>'Datastream-M'!DM556</f>
        <v>92.3</v>
      </c>
      <c r="EB555">
        <f>'Datastream-M'!DN556</f>
        <v>19.275576000000001</v>
      </c>
      <c r="EC555">
        <f>'Datastream-M'!DO556</f>
        <v>86.9</v>
      </c>
      <c r="EE555" s="112">
        <f t="shared" si="37"/>
        <v>1.0999999999999943</v>
      </c>
      <c r="EF555" s="1">
        <f>'Datastream-M'!DQ556</f>
        <v>88.2</v>
      </c>
    </row>
    <row r="556" spans="1:136">
      <c r="A556" s="3">
        <v>38791</v>
      </c>
      <c r="B556">
        <f>'Datastream-M'!B557</f>
        <v>98</v>
      </c>
      <c r="C556">
        <f>'Datastream-M'!C557</f>
        <v>100.1</v>
      </c>
      <c r="D556">
        <f>'Datastream-M'!D557</f>
        <v>95.4</v>
      </c>
      <c r="E556">
        <f>'Datastream-M'!E557</f>
        <v>105</v>
      </c>
      <c r="F556">
        <f>'Datastream-M'!F557</f>
        <v>89.8</v>
      </c>
      <c r="G556">
        <f>'Datastream-M'!G557</f>
        <v>1.202</v>
      </c>
      <c r="H556">
        <f>'Datastream-M'!H557</f>
        <v>733.4</v>
      </c>
      <c r="I556">
        <f>'Datastream-M'!I557</f>
        <v>1498.6</v>
      </c>
      <c r="J556">
        <f>'Datastream-M'!J557</f>
        <v>2.7229999999999999</v>
      </c>
      <c r="K556">
        <f>'Datastream-M'!K557</f>
        <v>3.6</v>
      </c>
      <c r="L556">
        <f>'Datastream-M'!L557</f>
        <v>5970.1</v>
      </c>
      <c r="M556">
        <f>'Datastream-M'!M557</f>
        <v>358072</v>
      </c>
      <c r="N556">
        <f>'Datastream-M'!N557</f>
        <v>87.5</v>
      </c>
      <c r="O556">
        <f>'Datastream-M'!O557</f>
        <v>3341</v>
      </c>
      <c r="P556">
        <f>'Datastream-M'!P557</f>
        <v>11.4</v>
      </c>
      <c r="Q556">
        <f>'Datastream-M'!Q557</f>
        <v>22.8</v>
      </c>
      <c r="R556">
        <f>'Datastream-M'!R557</f>
        <v>5</v>
      </c>
      <c r="S556" s="1">
        <f>'[2]Deutschland Monatsdaten'!C556</f>
        <v>0.5529559183945123</v>
      </c>
      <c r="T556" s="1">
        <v>3.9333478382755938</v>
      </c>
      <c r="U556">
        <f>'Datastream-M'!BL557</f>
        <v>69.430000000000007</v>
      </c>
      <c r="V556" s="39">
        <f t="shared" si="30"/>
        <v>76.212952799121865</v>
      </c>
      <c r="W556">
        <f>'Datastream-M'!BM557</f>
        <v>58.96</v>
      </c>
      <c r="X556" s="39">
        <f t="shared" si="31"/>
        <v>61.802935010482173</v>
      </c>
      <c r="Y556">
        <f>'Datastream-M'!W557</f>
        <v>-2.5</v>
      </c>
      <c r="Z556">
        <f>'Datastream-M'!X557</f>
        <v>86.1</v>
      </c>
      <c r="AA556" s="42">
        <f>'Datastream-M'!Y557</f>
        <v>22.8</v>
      </c>
      <c r="AB556">
        <f>'Datastream-M'!Z557</f>
        <v>98</v>
      </c>
      <c r="AC556">
        <f>'Datastream-M'!AA557</f>
        <v>96</v>
      </c>
      <c r="AD556">
        <f>'Datastream-M'!AB557</f>
        <v>94.8</v>
      </c>
      <c r="AE556">
        <f>'Datastream-M'!AC557</f>
        <v>1.202</v>
      </c>
      <c r="AF556">
        <f t="shared" si="32"/>
        <v>91.09999999999998</v>
      </c>
      <c r="AG556">
        <f t="shared" si="33"/>
        <v>95.4</v>
      </c>
      <c r="AH556">
        <f>'Datastream-M'!AD557</f>
        <v>88.5</v>
      </c>
      <c r="AI556">
        <f>'Datastream-M'!AE557</f>
        <v>-1.7</v>
      </c>
      <c r="AJ556">
        <f>'Datastream-M'!AF557</f>
        <v>95.602093999999994</v>
      </c>
      <c r="AK556">
        <f>'Datastream-M'!AG557</f>
        <v>62.75</v>
      </c>
      <c r="AL556">
        <f>'Datastream-M'!AH557</f>
        <v>87</v>
      </c>
      <c r="AM556">
        <f>'Datastream-M'!AI557</f>
        <v>86.1</v>
      </c>
      <c r="AN556">
        <f>'Datastream-M'!AJ557</f>
        <v>27.4</v>
      </c>
      <c r="AO556">
        <f>'Datastream-M'!AK557</f>
        <v>6.9</v>
      </c>
      <c r="AP556">
        <f>'Datastream-M'!AL557</f>
        <v>10.9</v>
      </c>
      <c r="AQ556" s="2">
        <f>'Datastream-M'!AM557</f>
        <v>90.274900000000002</v>
      </c>
      <c r="AR556" s="2">
        <f>'Datastream-M'!AN557</f>
        <v>101.529</v>
      </c>
      <c r="AS556">
        <f>'Datastream-M'!AO557</f>
        <v>39.4</v>
      </c>
      <c r="AT556">
        <f>'Datastream-M'!AP557</f>
        <v>24.8</v>
      </c>
      <c r="AU556">
        <f>'Datastream-M'!AQ557</f>
        <v>89</v>
      </c>
      <c r="AV556" s="19">
        <f>'[5]Deutschland Monatsdaten'!K556</f>
        <v>12.716216009678101</v>
      </c>
      <c r="AW556" s="1">
        <f>'[5]Deutschland Monatsdaten'!J556</f>
        <v>0.5128004190046902</v>
      </c>
      <c r="AX556">
        <f>'Datastream-M'!AR557</f>
        <v>63.4</v>
      </c>
      <c r="AY556">
        <f>'Datastream-M'!AS557</f>
        <v>-8.5</v>
      </c>
      <c r="AZ556">
        <f>'Datastream-M'!AT557</f>
        <v>102.1</v>
      </c>
      <c r="BA556">
        <v>2812600.1</v>
      </c>
      <c r="BB556">
        <v>7159239.7000000002</v>
      </c>
      <c r="BC556">
        <v>8757428</v>
      </c>
      <c r="BD556">
        <v>1208922</v>
      </c>
      <c r="BE556">
        <f>'Datastream-M'!AU557</f>
        <v>98.65</v>
      </c>
      <c r="BF556">
        <f>'Datastream-M'!AV557</f>
        <v>95.5</v>
      </c>
      <c r="BG556">
        <f>'Datastream-M'!AW557</f>
        <v>101.9</v>
      </c>
      <c r="BH556" s="1">
        <f>'Datastream-M'!AX557</f>
        <v>118.1</v>
      </c>
      <c r="BI556" s="1">
        <f>'Datastream-M'!AY557</f>
        <v>114.2</v>
      </c>
      <c r="BJ556" s="1">
        <f>'Datastream-M'!AZ557</f>
        <v>94.1</v>
      </c>
      <c r="BK556">
        <f>'Datastream-M'!BA557</f>
        <v>69.900000000000006</v>
      </c>
      <c r="BL556">
        <f>'Datastream-M'!BB557</f>
        <v>110.9</v>
      </c>
      <c r="BM556" s="26">
        <f>'Datastream-M'!BC557</f>
        <v>91.3</v>
      </c>
      <c r="BN556" s="26">
        <f>'Datastream-M'!BD557</f>
        <v>100.5</v>
      </c>
      <c r="BO556">
        <f>'Datastream-M'!AV556</f>
        <v>95.4</v>
      </c>
      <c r="BP556" s="38">
        <f t="shared" si="34"/>
        <v>91.1</v>
      </c>
      <c r="BQ556" s="30">
        <f t="shared" si="35"/>
        <v>52.204658901830285</v>
      </c>
      <c r="BR556" s="40">
        <f>'Datastream-M'!BJ557</f>
        <v>106.8379</v>
      </c>
      <c r="BS556" s="32">
        <f>'Datastream-M'!BF557</f>
        <v>93</v>
      </c>
      <c r="BT556">
        <f>'Datastream-M'!BE557</f>
        <v>23.3</v>
      </c>
      <c r="BU556" s="40">
        <f>'Datastream-M'!CS557</f>
        <v>94.9</v>
      </c>
      <c r="BV556" s="40">
        <f>'Datastream-M'!CT557</f>
        <v>102.4</v>
      </c>
      <c r="BW556" s="40">
        <f>'Datastream-M'!CU557</f>
        <v>107.04819999999999</v>
      </c>
      <c r="BX556" s="41">
        <f>'Datastream-M'!BG557</f>
        <v>13.89</v>
      </c>
      <c r="BY556" s="41">
        <f>'Datastream-M'!BH557</f>
        <v>11.14</v>
      </c>
      <c r="BZ556" s="40">
        <f>'Datastream-M'!BI557</f>
        <v>66.3</v>
      </c>
      <c r="CA556">
        <f>'Datastream-M'!BN557</f>
        <v>21.1</v>
      </c>
      <c r="CB556">
        <f>'Datastream-M'!BO557</f>
        <v>25.5</v>
      </c>
      <c r="CC556">
        <f>'Datastream-M'!BP557</f>
        <v>82.9</v>
      </c>
      <c r="CD556">
        <f>'Datastream-M'!BQ557</f>
        <v>90.6</v>
      </c>
      <c r="CE556" s="1">
        <v>-0.28174699972771722</v>
      </c>
      <c r="CF556" s="1">
        <v>-1.4589338422236067</v>
      </c>
      <c r="CH556">
        <f>'Datastream-M'!BR557</f>
        <v>84.9</v>
      </c>
      <c r="CI556">
        <f>'Datastream-M'!BS557</f>
        <v>96.3</v>
      </c>
      <c r="CJ556">
        <f>'Datastream-M'!BT557</f>
        <v>-20.9</v>
      </c>
      <c r="CK556">
        <f>'Datastream-M'!BU557</f>
        <v>-27</v>
      </c>
      <c r="CL556">
        <f>'Datastream-M'!BV557</f>
        <v>98.2</v>
      </c>
      <c r="CM556">
        <f>'Datastream-M'!BW557</f>
        <v>19.600000000000001</v>
      </c>
      <c r="CN556">
        <f>'Datastream-M'!BX557</f>
        <v>-3.1</v>
      </c>
      <c r="CO556">
        <f>'Datastream-M'!BY557</f>
        <v>11.7</v>
      </c>
      <c r="CP556" s="40">
        <f>'Datastream-M'!BZ557</f>
        <v>19.7</v>
      </c>
      <c r="CQ556">
        <f>'Datastream-M'!CA557</f>
        <v>5.0999999999999996</v>
      </c>
      <c r="CR556">
        <f>'Datastream-M'!CB557</f>
        <v>14</v>
      </c>
      <c r="CS556">
        <f>'Datastream-M'!CC557</f>
        <v>1</v>
      </c>
      <c r="CT556">
        <f>'Datastream-M'!CD557</f>
        <v>19.5</v>
      </c>
      <c r="CU556">
        <f>'Datastream-M'!CE557</f>
        <v>39215</v>
      </c>
      <c r="CV556">
        <f>'Datastream-M'!CF557</f>
        <v>2459988</v>
      </c>
      <c r="CW556" s="48">
        <f t="shared" si="36"/>
        <v>-9.9999999999997868E-2</v>
      </c>
      <c r="CX556">
        <f>'Datastream-M'!CG557</f>
        <v>74.3</v>
      </c>
      <c r="CY556">
        <f>'Datastream-M'!CH557</f>
        <v>56.9</v>
      </c>
      <c r="CZ556">
        <f>'Datastream-M'!CI557</f>
        <v>82</v>
      </c>
      <c r="DA556">
        <f>'Datastream-M'!CJ557</f>
        <v>76.7</v>
      </c>
      <c r="DB556">
        <f>'Datastream-M'!CK557</f>
        <v>-22.8</v>
      </c>
      <c r="DC556">
        <f>'Datastream-M'!CL557</f>
        <v>-34.5</v>
      </c>
      <c r="DD556">
        <f>'Datastream-M'!CM557</f>
        <v>-20.9</v>
      </c>
      <c r="DE556">
        <f>'Datastream-M'!CN557</f>
        <v>59.2</v>
      </c>
      <c r="DF556">
        <f>'Datastream-M'!CO557</f>
        <v>59.3</v>
      </c>
      <c r="DG556">
        <f>'Datastream-M'!CP557</f>
        <v>93.4</v>
      </c>
      <c r="DH556">
        <f>'Datastream-M'!CQ557</f>
        <v>94.212898253999995</v>
      </c>
      <c r="DI556">
        <f>'Datastream-M'!CR557</f>
        <v>15.36</v>
      </c>
      <c r="DJ556">
        <f>'Datastream-M'!CV557</f>
        <v>5.86</v>
      </c>
      <c r="DK556">
        <f>'Datastream-M'!CW557</f>
        <v>3.65</v>
      </c>
      <c r="DL556">
        <f>'Datastream-M'!CX557</f>
        <v>91.3</v>
      </c>
      <c r="DM556">
        <f>'Datastream-M'!CY557</f>
        <v>69.599999999999994</v>
      </c>
      <c r="DO556">
        <f>'Datastream-M'!DA557</f>
        <v>-33.6</v>
      </c>
      <c r="DP556">
        <f>'Datastream-M'!DB557</f>
        <v>114.5</v>
      </c>
      <c r="DQ556">
        <f>'Datastream-M'!DE557</f>
        <v>94.1</v>
      </c>
      <c r="DR556">
        <f>'Datastream-M'!DF557</f>
        <v>102.1</v>
      </c>
      <c r="DS556">
        <f>'Datastream-M'!DG557</f>
        <v>93.4</v>
      </c>
      <c r="DT556">
        <f>'Datastream-M'!DH557</f>
        <v>83.5</v>
      </c>
      <c r="DU556">
        <f>'Datastream-M'!DI557</f>
        <v>81.3</v>
      </c>
      <c r="DV556">
        <f>'Datastream-M'!DJ557</f>
        <v>58.410470787000001</v>
      </c>
      <c r="DW556" s="19">
        <f>'[8]weltindexip-usd'!B436</f>
        <v>2.4975996028983101</v>
      </c>
      <c r="DX556">
        <f>'Datastream-M'!DK557</f>
        <v>93.8</v>
      </c>
      <c r="DY556">
        <v>0</v>
      </c>
      <c r="DZ556">
        <f>'Datastream-M'!DL557</f>
        <v>92.9</v>
      </c>
      <c r="EA556">
        <f>'Datastream-M'!DM557</f>
        <v>91.2</v>
      </c>
      <c r="EB556">
        <f>'Datastream-M'!DN557</f>
        <v>19.701312000000001</v>
      </c>
      <c r="EC556">
        <f>'Datastream-M'!DO557</f>
        <v>86.7</v>
      </c>
      <c r="EE556" s="112">
        <f t="shared" si="37"/>
        <v>0.40000000000000568</v>
      </c>
      <c r="EF556" s="1">
        <f>'Datastream-M'!DQ557</f>
        <v>87.4</v>
      </c>
    </row>
    <row r="557" spans="1:136">
      <c r="A557" s="3">
        <v>38822</v>
      </c>
      <c r="B557">
        <f>'Datastream-M'!B558</f>
        <v>98</v>
      </c>
      <c r="C557">
        <f>'Datastream-M'!C558</f>
        <v>100.9</v>
      </c>
      <c r="D557">
        <f>'Datastream-M'!D558</f>
        <v>96.6</v>
      </c>
      <c r="E557">
        <f>'Datastream-M'!E558</f>
        <v>105.3</v>
      </c>
      <c r="F557">
        <f>'Datastream-M'!F558</f>
        <v>92.1</v>
      </c>
      <c r="G557">
        <f>'Datastream-M'!G558</f>
        <v>1.227117</v>
      </c>
      <c r="H557">
        <f>'Datastream-M'!H558</f>
        <v>742.5</v>
      </c>
      <c r="I557">
        <f>'Datastream-M'!I558</f>
        <v>1517.1</v>
      </c>
      <c r="J557">
        <f>'Datastream-M'!J558</f>
        <v>2.794</v>
      </c>
      <c r="K557">
        <f>'Datastream-M'!K558</f>
        <v>3.9</v>
      </c>
      <c r="L557">
        <f>'Datastream-M'!L558</f>
        <v>6009.9</v>
      </c>
      <c r="M557">
        <f>'Datastream-M'!M558</f>
        <v>284873</v>
      </c>
      <c r="N557">
        <f>'Datastream-M'!N558</f>
        <v>89.6</v>
      </c>
      <c r="O557">
        <f>'Datastream-M'!O558</f>
        <v>2808</v>
      </c>
      <c r="P557">
        <f>'Datastream-M'!P558</f>
        <v>11.3</v>
      </c>
      <c r="Q557">
        <f>'Datastream-M'!Q558</f>
        <v>22.6</v>
      </c>
      <c r="R557">
        <f>'Datastream-M'!R558</f>
        <v>5.9</v>
      </c>
      <c r="S557" s="1">
        <f>'[2]Deutschland Monatsdaten'!C557</f>
        <v>0.5937294172685178</v>
      </c>
      <c r="T557" s="1">
        <v>3.9065590735369233</v>
      </c>
      <c r="U557">
        <f>'Datastream-M'!BL558</f>
        <v>73.680000000000007</v>
      </c>
      <c r="V557" s="39">
        <f t="shared" si="30"/>
        <v>80.700985761226747</v>
      </c>
      <c r="W557">
        <f>'Datastream-M'!BM558</f>
        <v>60.28</v>
      </c>
      <c r="X557" s="39">
        <f t="shared" si="31"/>
        <v>63.120418848167539</v>
      </c>
      <c r="Y557">
        <f>'Datastream-M'!W558</f>
        <v>3.1</v>
      </c>
      <c r="Z557">
        <f>'Datastream-M'!X558</f>
        <v>88.8</v>
      </c>
      <c r="AA557" s="42">
        <f>'Datastream-M'!Y558</f>
        <v>21.8</v>
      </c>
      <c r="AB557">
        <f>'Datastream-M'!Z558</f>
        <v>98.3</v>
      </c>
      <c r="AC557">
        <f>'Datastream-M'!AA558</f>
        <v>96.4</v>
      </c>
      <c r="AD557">
        <f>'Datastream-M'!AB558</f>
        <v>95.2</v>
      </c>
      <c r="AE557">
        <f>'Datastream-M'!AC558</f>
        <v>1.227117</v>
      </c>
      <c r="AF557">
        <f t="shared" si="32"/>
        <v>91.299999999999983</v>
      </c>
      <c r="AG557">
        <f t="shared" si="33"/>
        <v>95.5</v>
      </c>
      <c r="AH557">
        <f>'Datastream-M'!AD558</f>
        <v>91</v>
      </c>
      <c r="AI557">
        <f>'Datastream-M'!AE558</f>
        <v>3.8</v>
      </c>
      <c r="AJ557">
        <f>'Datastream-M'!AF558</f>
        <v>94.927536000000003</v>
      </c>
      <c r="AK557">
        <f>'Datastream-M'!AG558</f>
        <v>70.34</v>
      </c>
      <c r="AL557">
        <f>'Datastream-M'!AH558</f>
        <v>87.4</v>
      </c>
      <c r="AM557">
        <f>'Datastream-M'!AI558</f>
        <v>88.8</v>
      </c>
      <c r="AN557">
        <f>'Datastream-M'!AJ558</f>
        <v>26.6</v>
      </c>
      <c r="AO557">
        <f>'Datastream-M'!AK558</f>
        <v>7.6</v>
      </c>
      <c r="AP557">
        <f>'Datastream-M'!AL558</f>
        <v>8.9</v>
      </c>
      <c r="AQ557" s="2">
        <f>'Datastream-M'!AM558</f>
        <v>90.494900000000001</v>
      </c>
      <c r="AR557" s="2">
        <f>'Datastream-M'!AN558</f>
        <v>101.65940000000001</v>
      </c>
      <c r="AS557">
        <f>'Datastream-M'!AO558</f>
        <v>47.1</v>
      </c>
      <c r="AT557">
        <f>'Datastream-M'!AP558</f>
        <v>45.5</v>
      </c>
      <c r="AU557">
        <f>'Datastream-M'!AQ558</f>
        <v>92.2</v>
      </c>
      <c r="AV557" s="19">
        <f>'[5]Deutschland Monatsdaten'!K557</f>
        <v>12.761284923699849</v>
      </c>
      <c r="AW557" s="1">
        <f>'[5]Deutschland Monatsdaten'!J557</f>
        <v>0.56413728781217887</v>
      </c>
      <c r="AX557">
        <f>'Datastream-M'!AR558</f>
        <v>62.7</v>
      </c>
      <c r="AY557">
        <f>'Datastream-M'!AS558</f>
        <v>-8.1</v>
      </c>
      <c r="AZ557">
        <f>'Datastream-M'!AT558</f>
        <v>103.1</v>
      </c>
      <c r="BA557">
        <v>3023071</v>
      </c>
      <c r="BB557">
        <v>8088107.4000000004</v>
      </c>
      <c r="BC557">
        <v>9582720.0999999996</v>
      </c>
      <c r="BD557">
        <v>687154.25</v>
      </c>
      <c r="BE557">
        <f>'Datastream-M'!AU558</f>
        <v>99.36</v>
      </c>
      <c r="BF557">
        <f>'Datastream-M'!AV558</f>
        <v>96.1</v>
      </c>
      <c r="BG557">
        <f>'Datastream-M'!AW558</f>
        <v>102.9</v>
      </c>
      <c r="BH557" s="1">
        <f>'Datastream-M'!AX558</f>
        <v>131.5</v>
      </c>
      <c r="BI557" s="1">
        <f>'Datastream-M'!AY558</f>
        <v>126.4</v>
      </c>
      <c r="BJ557" s="1">
        <f>'Datastream-M'!AZ558</f>
        <v>99.7</v>
      </c>
      <c r="BK557">
        <f>'Datastream-M'!BA558</f>
        <v>70.599999999999994</v>
      </c>
      <c r="BL557">
        <f>'Datastream-M'!BB558</f>
        <v>119.9</v>
      </c>
      <c r="BM557" s="26">
        <f>'Datastream-M'!BC558</f>
        <v>91.5</v>
      </c>
      <c r="BN557" s="26">
        <f>'Datastream-M'!BD558</f>
        <v>100.3</v>
      </c>
      <c r="BO557">
        <f>'Datastream-M'!AV557</f>
        <v>95.5</v>
      </c>
      <c r="BP557" s="38">
        <f t="shared" si="34"/>
        <v>91.3</v>
      </c>
      <c r="BQ557" s="30">
        <f t="shared" si="35"/>
        <v>57.321347516170015</v>
      </c>
      <c r="BR557" s="40">
        <f>'Datastream-M'!BJ558</f>
        <v>108.0234</v>
      </c>
      <c r="BS557" s="32">
        <f>'Datastream-M'!BF558</f>
        <v>93.1</v>
      </c>
      <c r="BT557">
        <f>'Datastream-M'!BE558</f>
        <v>21.6</v>
      </c>
      <c r="BU557" s="40">
        <f>'Datastream-M'!CS558</f>
        <v>94.7</v>
      </c>
      <c r="BV557" s="40">
        <f>'Datastream-M'!CT558</f>
        <v>103.3</v>
      </c>
      <c r="BW557" s="40">
        <f>'Datastream-M'!CU558</f>
        <v>108.22929999999999</v>
      </c>
      <c r="BX557" s="41">
        <f>'Datastream-M'!BG558</f>
        <v>13.87</v>
      </c>
      <c r="BY557" s="41">
        <f>'Datastream-M'!BH558</f>
        <v>12.32</v>
      </c>
      <c r="BZ557" s="40">
        <f>'Datastream-M'!BI558</f>
        <v>79</v>
      </c>
      <c r="CA557">
        <f>'Datastream-M'!BN558</f>
        <v>15.2</v>
      </c>
      <c r="CB557">
        <f>'Datastream-M'!BO558</f>
        <v>24.1</v>
      </c>
      <c r="CC557">
        <f>'Datastream-M'!BP558</f>
        <v>83.9</v>
      </c>
      <c r="CD557">
        <f>'Datastream-M'!BQ558</f>
        <v>94.6</v>
      </c>
      <c r="CE557" s="1">
        <v>-0.31961197106361983</v>
      </c>
      <c r="CF557" s="1">
        <v>-1.4047501885648919</v>
      </c>
      <c r="CH557">
        <f>'Datastream-M'!BR558</f>
        <v>88.4</v>
      </c>
      <c r="CI557">
        <f>'Datastream-M'!BS558</f>
        <v>96.8</v>
      </c>
      <c r="CJ557">
        <f>'Datastream-M'!BT558</f>
        <v>-14.4</v>
      </c>
      <c r="CK557">
        <f>'Datastream-M'!BU558</f>
        <v>-21.4</v>
      </c>
      <c r="CL557">
        <f>'Datastream-M'!BV558</f>
        <v>101.1</v>
      </c>
      <c r="CM557">
        <f>'Datastream-M'!BW558</f>
        <v>19.7</v>
      </c>
      <c r="CN557">
        <f>'Datastream-M'!BX558</f>
        <v>-3.1</v>
      </c>
      <c r="CO557">
        <f>'Datastream-M'!BY558</f>
        <v>15.5</v>
      </c>
      <c r="CP557" s="40">
        <f>'Datastream-M'!BZ558</f>
        <v>20.3</v>
      </c>
      <c r="CQ557">
        <f>'Datastream-M'!CA558</f>
        <v>5.4</v>
      </c>
      <c r="CR557">
        <f>'Datastream-M'!CB558</f>
        <v>22.2</v>
      </c>
      <c r="CS557">
        <f>'Datastream-M'!CC558</f>
        <v>-0.5</v>
      </c>
      <c r="CT557">
        <f>'Datastream-M'!CD558</f>
        <v>34.5</v>
      </c>
      <c r="CU557">
        <f>'Datastream-M'!CE558</f>
        <v>39302</v>
      </c>
      <c r="CV557">
        <f>'Datastream-M'!CF558</f>
        <v>2496090</v>
      </c>
      <c r="CW557" s="48">
        <f t="shared" si="36"/>
        <v>-0.60000000000000142</v>
      </c>
      <c r="CX557">
        <f>'Datastream-M'!CG558</f>
        <v>77.8</v>
      </c>
      <c r="CY557">
        <f>'Datastream-M'!CH558</f>
        <v>62.5</v>
      </c>
      <c r="CZ557">
        <f>'Datastream-M'!CI558</f>
        <v>85.2</v>
      </c>
      <c r="DA557">
        <f>'Datastream-M'!CJ558</f>
        <v>79.5</v>
      </c>
      <c r="DB557">
        <f>'Datastream-M'!CK558</f>
        <v>-17.5</v>
      </c>
      <c r="DC557">
        <f>'Datastream-M'!CL558</f>
        <v>-27.8</v>
      </c>
      <c r="DD557">
        <f>'Datastream-M'!CM558</f>
        <v>-14.4</v>
      </c>
      <c r="DE557">
        <f>'Datastream-M'!CN558</f>
        <v>63.7</v>
      </c>
      <c r="DF557">
        <f>'Datastream-M'!CO558</f>
        <v>63.7</v>
      </c>
      <c r="DG557">
        <f>'Datastream-M'!CP558</f>
        <v>95.8</v>
      </c>
      <c r="DH557">
        <f>'Datastream-M'!CQ558</f>
        <v>79.127502441000004</v>
      </c>
      <c r="DI557">
        <f>'Datastream-M'!CR558</f>
        <v>14.34</v>
      </c>
      <c r="DJ557">
        <f>'Datastream-M'!CV558</f>
        <v>5.44</v>
      </c>
      <c r="DK557">
        <f>'Datastream-M'!CW558</f>
        <v>3.25</v>
      </c>
      <c r="DL557">
        <f>'Datastream-M'!CX558</f>
        <v>95.5</v>
      </c>
      <c r="DM557">
        <f>'Datastream-M'!CY558</f>
        <v>76.400000000000006</v>
      </c>
      <c r="DO557">
        <f>'Datastream-M'!DA558</f>
        <v>-3.7</v>
      </c>
      <c r="DP557">
        <f>'Datastream-M'!DB558</f>
        <v>111.9</v>
      </c>
      <c r="DQ557">
        <f>'Datastream-M'!DE558</f>
        <v>94.4</v>
      </c>
      <c r="DR557">
        <f>'Datastream-M'!DF558</f>
        <v>101.8</v>
      </c>
      <c r="DS557">
        <f>'Datastream-M'!DG558</f>
        <v>94</v>
      </c>
      <c r="DT557">
        <f>'Datastream-M'!DH558</f>
        <v>86.5</v>
      </c>
      <c r="DU557">
        <f>'Datastream-M'!DI558</f>
        <v>84.4</v>
      </c>
      <c r="DV557">
        <f>'Datastream-M'!DJ558</f>
        <v>72.798402042999996</v>
      </c>
      <c r="DW557" s="19">
        <f>'[8]weltindexip-usd'!B437</f>
        <v>2.5043519119056592</v>
      </c>
      <c r="DX557">
        <f>'Datastream-M'!DK558</f>
        <v>94.2</v>
      </c>
      <c r="DY557">
        <v>0</v>
      </c>
      <c r="DZ557">
        <f>'Datastream-M'!DL558</f>
        <v>93.1</v>
      </c>
      <c r="EA557">
        <f>'Datastream-M'!DM558</f>
        <v>93.9</v>
      </c>
      <c r="EB557">
        <f>'Datastream-M'!DN558</f>
        <v>19.599266</v>
      </c>
      <c r="EC557">
        <f>'Datastream-M'!DO558</f>
        <v>89.2</v>
      </c>
      <c r="EE557" s="112">
        <f t="shared" si="37"/>
        <v>0</v>
      </c>
      <c r="EF557" s="1">
        <f>'Datastream-M'!DQ558</f>
        <v>89.4</v>
      </c>
    </row>
    <row r="558" spans="1:136">
      <c r="A558" s="3">
        <v>38852</v>
      </c>
      <c r="B558">
        <f>'Datastream-M'!B559</f>
        <v>98.7</v>
      </c>
      <c r="C558">
        <f>'Datastream-M'!C559</f>
        <v>101.4</v>
      </c>
      <c r="D558">
        <f>'Datastream-M'!D559</f>
        <v>98.9</v>
      </c>
      <c r="E558">
        <f>'Datastream-M'!E559</f>
        <v>104</v>
      </c>
      <c r="F558">
        <f>'Datastream-M'!F559</f>
        <v>92.5</v>
      </c>
      <c r="G558">
        <f>'Datastream-M'!G559</f>
        <v>1.276959</v>
      </c>
      <c r="H558">
        <f>'Datastream-M'!H559</f>
        <v>746.9</v>
      </c>
      <c r="I558">
        <f>'Datastream-M'!I559</f>
        <v>1505</v>
      </c>
      <c r="J558">
        <f>'Datastream-M'!J559</f>
        <v>2.8889999999999998</v>
      </c>
      <c r="K558">
        <f>'Datastream-M'!K559</f>
        <v>4</v>
      </c>
      <c r="L558">
        <f>'Datastream-M'!L559</f>
        <v>5692.9</v>
      </c>
      <c r="M558">
        <f>'Datastream-M'!M559</f>
        <v>330102</v>
      </c>
      <c r="N558">
        <f>'Datastream-M'!N559</f>
        <v>91</v>
      </c>
      <c r="O558">
        <f>'Datastream-M'!O559</f>
        <v>3089</v>
      </c>
      <c r="P558">
        <f>'Datastream-M'!P559</f>
        <v>10.9</v>
      </c>
      <c r="Q558">
        <f>'Datastream-M'!Q559</f>
        <v>21.2</v>
      </c>
      <c r="R558">
        <f>'Datastream-M'!R559</f>
        <v>6.6</v>
      </c>
      <c r="S558" s="1">
        <f>'[2]Deutschland Monatsdaten'!C558</f>
        <v>0.62259758274715038</v>
      </c>
      <c r="T558" s="1">
        <v>3.9641648306694313</v>
      </c>
      <c r="U558">
        <f>'Datastream-M'!BL559</f>
        <v>71.150000000000006</v>
      </c>
      <c r="V558" s="39">
        <f t="shared" si="30"/>
        <v>77.759562841530055</v>
      </c>
      <c r="W558">
        <f>'Datastream-M'!BM559</f>
        <v>60.48</v>
      </c>
      <c r="X558" s="39">
        <f t="shared" si="31"/>
        <v>62.934443288241418</v>
      </c>
      <c r="Y558">
        <f>'Datastream-M'!W559</f>
        <v>1.4</v>
      </c>
      <c r="Z558">
        <f>'Datastream-M'!X559</f>
        <v>87.5</v>
      </c>
      <c r="AA558" s="42">
        <f>'Datastream-M'!Y559</f>
        <v>18.8</v>
      </c>
      <c r="AB558">
        <f>'Datastream-M'!Z559</f>
        <v>98.6</v>
      </c>
      <c r="AC558">
        <f>'Datastream-M'!AA559</f>
        <v>96.9</v>
      </c>
      <c r="AD558">
        <f>'Datastream-M'!AB559</f>
        <v>96.1</v>
      </c>
      <c r="AE558">
        <f>'Datastream-M'!AC559</f>
        <v>1.276959</v>
      </c>
      <c r="AF558">
        <f t="shared" si="32"/>
        <v>91.5</v>
      </c>
      <c r="AG558">
        <f t="shared" si="33"/>
        <v>96.09999999999998</v>
      </c>
      <c r="AH558">
        <f>'Datastream-M'!AD559</f>
        <v>92</v>
      </c>
      <c r="AI558">
        <f>'Datastream-M'!AE559</f>
        <v>3.2</v>
      </c>
      <c r="AJ558">
        <f>'Datastream-M'!AF559</f>
        <v>95.134575999999996</v>
      </c>
      <c r="AK558">
        <f>'Datastream-M'!AG559</f>
        <v>70.510000000000005</v>
      </c>
      <c r="AL558">
        <f>'Datastream-M'!AH559</f>
        <v>87.5</v>
      </c>
      <c r="AM558">
        <f>'Datastream-M'!AI559</f>
        <v>87.5</v>
      </c>
      <c r="AN558">
        <f>'Datastream-M'!AJ559</f>
        <v>23.9</v>
      </c>
      <c r="AO558">
        <f>'Datastream-M'!AK559</f>
        <v>8.6</v>
      </c>
      <c r="AP558">
        <f>'Datastream-M'!AL559</f>
        <v>11.1</v>
      </c>
      <c r="AQ558" s="2">
        <f>'Datastream-M'!AM559</f>
        <v>90.660300000000007</v>
      </c>
      <c r="AR558" s="2">
        <f>'Datastream-M'!AN559</f>
        <v>101.7286</v>
      </c>
      <c r="AS558">
        <f>'Datastream-M'!AO559</f>
        <v>18.2</v>
      </c>
      <c r="AT558">
        <f>'Datastream-M'!AP559</f>
        <v>93.4</v>
      </c>
      <c r="AU558">
        <f>'Datastream-M'!AQ559</f>
        <v>93.5</v>
      </c>
      <c r="AV558" s="19">
        <f>'[5]Deutschland Monatsdaten'!K558</f>
        <v>12.797985229723007</v>
      </c>
      <c r="AW558" s="1">
        <f>'[5]Deutschland Monatsdaten'!J558</f>
        <v>0.56480257850913584</v>
      </c>
      <c r="AX558">
        <f>'Datastream-M'!AR559</f>
        <v>50</v>
      </c>
      <c r="AY558">
        <f>'Datastream-M'!AS559</f>
        <v>-5.9</v>
      </c>
      <c r="AZ558">
        <f>'Datastream-M'!AT559</f>
        <v>105.6</v>
      </c>
      <c r="BA558">
        <v>2828461.5</v>
      </c>
      <c r="BB558">
        <v>9925441.6999999993</v>
      </c>
      <c r="BC558">
        <v>9928855.1999999993</v>
      </c>
      <c r="BD558">
        <v>862083.25</v>
      </c>
      <c r="BE558">
        <f>'Datastream-M'!AU559</f>
        <v>100.42</v>
      </c>
      <c r="BF558">
        <f>'Datastream-M'!AV559</f>
        <v>96.3</v>
      </c>
      <c r="BG558">
        <f>'Datastream-M'!AW559</f>
        <v>103</v>
      </c>
      <c r="BH558" s="1">
        <f>'Datastream-M'!AX559</f>
        <v>132.5</v>
      </c>
      <c r="BI558" s="1">
        <f>'Datastream-M'!AY559</f>
        <v>128.30000000000001</v>
      </c>
      <c r="BJ558" s="1">
        <f>'Datastream-M'!AZ559</f>
        <v>106.8</v>
      </c>
      <c r="BK558">
        <f>'Datastream-M'!BA559</f>
        <v>71.3</v>
      </c>
      <c r="BL558">
        <f>'Datastream-M'!BB559</f>
        <v>131.5</v>
      </c>
      <c r="BM558" s="26">
        <f>'Datastream-M'!BC559</f>
        <v>91.7</v>
      </c>
      <c r="BN558" s="26">
        <f>'Datastream-M'!BD559</f>
        <v>99.8</v>
      </c>
      <c r="BO558">
        <f>'Datastream-M'!AV558</f>
        <v>96.1</v>
      </c>
      <c r="BP558" s="38">
        <f t="shared" si="34"/>
        <v>91.5</v>
      </c>
      <c r="BQ558" s="30">
        <f t="shared" si="35"/>
        <v>55.21712130146701</v>
      </c>
      <c r="BR558" s="40">
        <f>'Datastream-M'!BJ559</f>
        <v>109.94970000000001</v>
      </c>
      <c r="BS558" s="32">
        <f>'Datastream-M'!BF559</f>
        <v>93.4</v>
      </c>
      <c r="BT558">
        <f>'Datastream-M'!BE559</f>
        <v>19.2</v>
      </c>
      <c r="BU558" s="40">
        <f>'Datastream-M'!CS559</f>
        <v>94.8</v>
      </c>
      <c r="BV558" s="40">
        <f>'Datastream-M'!CT559</f>
        <v>104</v>
      </c>
      <c r="BW558" s="40">
        <f>'Datastream-M'!CU559</f>
        <v>110.2037</v>
      </c>
      <c r="BX558" s="41">
        <f>'Datastream-M'!BG559</f>
        <v>14.05</v>
      </c>
      <c r="BY558" s="41">
        <f>'Datastream-M'!BH559</f>
        <v>13.7</v>
      </c>
      <c r="BZ558" s="40">
        <f>'Datastream-M'!BI559</f>
        <v>81.5</v>
      </c>
      <c r="CA558">
        <f>'Datastream-M'!BN559</f>
        <v>13.1</v>
      </c>
      <c r="CB558">
        <f>'Datastream-M'!BO559</f>
        <v>23.9</v>
      </c>
      <c r="CC558">
        <f>'Datastream-M'!BP559</f>
        <v>85.5</v>
      </c>
      <c r="CD558">
        <f>'Datastream-M'!BQ559</f>
        <v>92.2</v>
      </c>
      <c r="CE558" s="1">
        <v>0.16222932696281167</v>
      </c>
      <c r="CF558" s="1">
        <v>-1.2765012852690325</v>
      </c>
      <c r="CH558">
        <f>'Datastream-M'!BR559</f>
        <v>87.6</v>
      </c>
      <c r="CI558">
        <f>'Datastream-M'!BS559</f>
        <v>97.2</v>
      </c>
      <c r="CJ558">
        <f>'Datastream-M'!BT559</f>
        <v>-12.5</v>
      </c>
      <c r="CK558">
        <f>'Datastream-M'!BU559</f>
        <v>-17.2</v>
      </c>
      <c r="CL558">
        <f>'Datastream-M'!BV559</f>
        <v>101.3</v>
      </c>
      <c r="CM558">
        <f>'Datastream-M'!BW559</f>
        <v>21.2</v>
      </c>
      <c r="CN558">
        <f>'Datastream-M'!BX559</f>
        <v>-3.3</v>
      </c>
      <c r="CO558">
        <f>'Datastream-M'!BY559</f>
        <v>19.600000000000001</v>
      </c>
      <c r="CP558" s="40">
        <f>'Datastream-M'!BZ559</f>
        <v>19.899999999999999</v>
      </c>
      <c r="CQ558">
        <f>'Datastream-M'!CA559</f>
        <v>5.9</v>
      </c>
      <c r="CR558">
        <f>'Datastream-M'!CB559</f>
        <v>30.9</v>
      </c>
      <c r="CS558">
        <f>'Datastream-M'!CC559</f>
        <v>5.2</v>
      </c>
      <c r="CT558">
        <f>'Datastream-M'!CD559</f>
        <v>49.8</v>
      </c>
      <c r="CU558">
        <f>'Datastream-M'!CE559</f>
        <v>39440</v>
      </c>
      <c r="CV558">
        <f>'Datastream-M'!CF559</f>
        <v>2489257</v>
      </c>
      <c r="CW558" s="48">
        <f t="shared" si="36"/>
        <v>1.3000000000000007</v>
      </c>
      <c r="CX558">
        <f>'Datastream-M'!CG559</f>
        <v>79.8</v>
      </c>
      <c r="CY558">
        <f>'Datastream-M'!CH559</f>
        <v>61.4</v>
      </c>
      <c r="CZ558">
        <f>'Datastream-M'!CI559</f>
        <v>85.2</v>
      </c>
      <c r="DA558">
        <f>'Datastream-M'!CJ559</f>
        <v>84.8</v>
      </c>
      <c r="DB558">
        <f>'Datastream-M'!CK559</f>
        <v>-16.399999999999999</v>
      </c>
      <c r="DC558">
        <f>'Datastream-M'!CL559</f>
        <v>-26.8</v>
      </c>
      <c r="DD558">
        <f>'Datastream-M'!CM559</f>
        <v>-12.5</v>
      </c>
      <c r="DE558">
        <f>'Datastream-M'!CN559</f>
        <v>67.8</v>
      </c>
      <c r="DF558">
        <f>'Datastream-M'!CO559</f>
        <v>67</v>
      </c>
      <c r="DG558">
        <f>'Datastream-M'!CP559</f>
        <v>100</v>
      </c>
      <c r="DH558">
        <f>'Datastream-M'!CQ559</f>
        <v>71.288543700999995</v>
      </c>
      <c r="DI558">
        <f>'Datastream-M'!CR559</f>
        <v>15.6</v>
      </c>
      <c r="DJ558">
        <f>'Datastream-M'!CV559</f>
        <v>5.15</v>
      </c>
      <c r="DK558">
        <f>'Datastream-M'!CW559</f>
        <v>3.1</v>
      </c>
      <c r="DL558">
        <f>'Datastream-M'!CX559</f>
        <v>97.4</v>
      </c>
      <c r="DM558">
        <f>'Datastream-M'!CY559</f>
        <v>74.8</v>
      </c>
      <c r="DO558">
        <f>'Datastream-M'!DA559</f>
        <v>7</v>
      </c>
      <c r="DP558">
        <f>'Datastream-M'!DB559</f>
        <v>107.2</v>
      </c>
      <c r="DQ558">
        <f>'Datastream-M'!DE559</f>
        <v>96.8</v>
      </c>
      <c r="DR558">
        <f>'Datastream-M'!DF559</f>
        <v>100.6</v>
      </c>
      <c r="DS558">
        <f>'Datastream-M'!DG559</f>
        <v>98.1</v>
      </c>
      <c r="DT558">
        <f>'Datastream-M'!DH559</f>
        <v>84.7</v>
      </c>
      <c r="DU558">
        <f>'Datastream-M'!DI559</f>
        <v>84.5</v>
      </c>
      <c r="DV558">
        <f>'Datastream-M'!DJ559</f>
        <v>63.019834183999997</v>
      </c>
      <c r="DW558" s="19">
        <f>'[8]weltindexip-usd'!B438</f>
        <v>2.5212283783275851</v>
      </c>
      <c r="DX558">
        <f>'Datastream-M'!DK559</f>
        <v>94.9</v>
      </c>
      <c r="DY558">
        <v>0</v>
      </c>
      <c r="DZ558">
        <f>'Datastream-M'!DL559</f>
        <v>93.6</v>
      </c>
      <c r="EA558">
        <f>'Datastream-M'!DM559</f>
        <v>94.3</v>
      </c>
      <c r="EB558">
        <f>'Datastream-M'!DN559</f>
        <v>19.811128</v>
      </c>
      <c r="EC558">
        <f>'Datastream-M'!DO559</f>
        <v>91</v>
      </c>
      <c r="EE558" s="112">
        <f t="shared" si="37"/>
        <v>0.70000000000000284</v>
      </c>
      <c r="EF558" s="1">
        <f>'Datastream-M'!DQ559</f>
        <v>90.7</v>
      </c>
    </row>
    <row r="559" spans="1:136">
      <c r="A559" s="3">
        <v>38883</v>
      </c>
      <c r="B559">
        <f>'Datastream-M'!B560</f>
        <v>99.1</v>
      </c>
      <c r="C559">
        <f>'Datastream-M'!C560</f>
        <v>102.2</v>
      </c>
      <c r="D559">
        <f>'Datastream-M'!D560</f>
        <v>99.8</v>
      </c>
      <c r="E559">
        <f>'Datastream-M'!E560</f>
        <v>104.5</v>
      </c>
      <c r="F559">
        <f>'Datastream-M'!F560</f>
        <v>91.1</v>
      </c>
      <c r="G559">
        <f>'Datastream-M'!G560</f>
        <v>1.2649950000000001</v>
      </c>
      <c r="H559">
        <f>'Datastream-M'!H560</f>
        <v>750.3</v>
      </c>
      <c r="I559">
        <f>'Datastream-M'!I560</f>
        <v>1523.1</v>
      </c>
      <c r="J559">
        <f>'Datastream-M'!J560</f>
        <v>2.9860000000000002</v>
      </c>
      <c r="K559">
        <f>'Datastream-M'!K560</f>
        <v>4</v>
      </c>
      <c r="L559">
        <f>'Datastream-M'!L560</f>
        <v>5683.3</v>
      </c>
      <c r="M559">
        <f>'Datastream-M'!M560</f>
        <v>323776</v>
      </c>
      <c r="N559">
        <f>'Datastream-M'!N560</f>
        <v>90.4</v>
      </c>
      <c r="O559">
        <f>'Datastream-M'!O560</f>
        <v>2676</v>
      </c>
      <c r="P559">
        <f>'Datastream-M'!P560</f>
        <v>10.8</v>
      </c>
      <c r="Q559">
        <f>'Datastream-M'!Q560</f>
        <v>16.7</v>
      </c>
      <c r="R559">
        <f>'Datastream-M'!R560</f>
        <v>8.1</v>
      </c>
      <c r="S559" s="1">
        <f>'[2]Deutschland Monatsdaten'!C559</f>
        <v>0.59925232868563194</v>
      </c>
      <c r="T559" s="1">
        <v>3.9760943366253958</v>
      </c>
      <c r="U559">
        <f>'Datastream-M'!BL560</f>
        <v>71.95</v>
      </c>
      <c r="V559" s="39">
        <f t="shared" si="30"/>
        <v>78.462377317339147</v>
      </c>
      <c r="W559">
        <f>'Datastream-M'!BM560</f>
        <v>61.2</v>
      </c>
      <c r="X559" s="39">
        <f t="shared" si="31"/>
        <v>63.551401869158887</v>
      </c>
      <c r="Y559">
        <f>'Datastream-M'!W560</f>
        <v>4.4000000000000004</v>
      </c>
      <c r="Z559">
        <f>'Datastream-M'!X560</f>
        <v>86.7</v>
      </c>
      <c r="AA559" s="42">
        <f>'Datastream-M'!Y560</f>
        <v>20.3</v>
      </c>
      <c r="AB559">
        <f>'Datastream-M'!Z560</f>
        <v>98.6</v>
      </c>
      <c r="AC559">
        <f>'Datastream-M'!AA560</f>
        <v>97</v>
      </c>
      <c r="AD559">
        <f>'Datastream-M'!AB560</f>
        <v>96.5</v>
      </c>
      <c r="AE559">
        <f>'Datastream-M'!AC560</f>
        <v>1.2649950000000001</v>
      </c>
      <c r="AF559">
        <f t="shared" si="32"/>
        <v>91.7</v>
      </c>
      <c r="AG559">
        <f t="shared" si="33"/>
        <v>96.299999999999983</v>
      </c>
      <c r="AH559">
        <f>'Datastream-M'!AD560</f>
        <v>91.8</v>
      </c>
      <c r="AI559">
        <f>'Datastream-M'!AE560</f>
        <v>7.4</v>
      </c>
      <c r="AJ559">
        <f>'Datastream-M'!AF560</f>
        <v>95.134575999999996</v>
      </c>
      <c r="AK559">
        <f>'Datastream-M'!AG560</f>
        <v>69.23</v>
      </c>
      <c r="AL559">
        <f>'Datastream-M'!AH560</f>
        <v>87.6</v>
      </c>
      <c r="AM559">
        <f>'Datastream-M'!AI560</f>
        <v>86.7</v>
      </c>
      <c r="AN559">
        <f>'Datastream-M'!AJ560</f>
        <v>21.9</v>
      </c>
      <c r="AO559">
        <f>'Datastream-M'!AK560</f>
        <v>6.9</v>
      </c>
      <c r="AP559">
        <f>'Datastream-M'!AL560</f>
        <v>15.8</v>
      </c>
      <c r="AQ559" s="2">
        <f>'Datastream-M'!AM560</f>
        <v>90.782499999999999</v>
      </c>
      <c r="AR559" s="2">
        <f>'Datastream-M'!AN560</f>
        <v>101.75</v>
      </c>
      <c r="AS559">
        <f>'Datastream-M'!AO560</f>
        <v>20.5</v>
      </c>
      <c r="AT559">
        <f>'Datastream-M'!AP560</f>
        <v>93.9</v>
      </c>
      <c r="AU559">
        <f>'Datastream-M'!AQ560</f>
        <v>94.5</v>
      </c>
      <c r="AV559" s="19">
        <f>'[5]Deutschland Monatsdaten'!K559</f>
        <v>12.818809855452159</v>
      </c>
      <c r="AW559" s="1">
        <f>'[5]Deutschland Monatsdaten'!J559</f>
        <v>0.58789046171113923</v>
      </c>
      <c r="AX559">
        <f>'Datastream-M'!AR560</f>
        <v>37.799999999999997</v>
      </c>
      <c r="AY559">
        <f>'Datastream-M'!AS560</f>
        <v>-7.2</v>
      </c>
      <c r="AZ559">
        <f>'Datastream-M'!AT560</f>
        <v>105.3</v>
      </c>
      <c r="BA559">
        <v>3039506.5</v>
      </c>
      <c r="BB559">
        <v>8331204.2000000002</v>
      </c>
      <c r="BC559">
        <v>10260162</v>
      </c>
      <c r="BD559">
        <v>1330075</v>
      </c>
      <c r="BE559">
        <f>'Datastream-M'!AU560</f>
        <v>100.77</v>
      </c>
      <c r="BF559">
        <f>'Datastream-M'!AV560</f>
        <v>96.4</v>
      </c>
      <c r="BG559">
        <f>'Datastream-M'!AW560</f>
        <v>102.8</v>
      </c>
      <c r="BH559" s="1">
        <f>'Datastream-M'!AX560</f>
        <v>131.69999999999999</v>
      </c>
      <c r="BI559" s="1">
        <f>'Datastream-M'!AY560</f>
        <v>126.9</v>
      </c>
      <c r="BJ559" s="1">
        <f>'Datastream-M'!AZ560</f>
        <v>101.9</v>
      </c>
      <c r="BK559">
        <f>'Datastream-M'!BA560</f>
        <v>69.3</v>
      </c>
      <c r="BL559">
        <f>'Datastream-M'!BB560</f>
        <v>124.6</v>
      </c>
      <c r="BM559" s="26">
        <f>'Datastream-M'!BC560</f>
        <v>91.8</v>
      </c>
      <c r="BN559" s="26">
        <f>'Datastream-M'!BD560</f>
        <v>102.3</v>
      </c>
      <c r="BO559">
        <f>'Datastream-M'!AV559</f>
        <v>96.3</v>
      </c>
      <c r="BP559" s="38">
        <f t="shared" si="34"/>
        <v>91.7</v>
      </c>
      <c r="BQ559" s="30">
        <f t="shared" si="35"/>
        <v>54.727489041458661</v>
      </c>
      <c r="BR559" s="40">
        <f>'Datastream-M'!BJ560</f>
        <v>110.7081</v>
      </c>
      <c r="BS559" s="32">
        <f>'Datastream-M'!BF560</f>
        <v>94.2</v>
      </c>
      <c r="BT559">
        <f>'Datastream-M'!BE560</f>
        <v>18.5</v>
      </c>
      <c r="BU559" s="40">
        <f>'Datastream-M'!CS560</f>
        <v>94.8</v>
      </c>
      <c r="BV559" s="40">
        <f>'Datastream-M'!CT560</f>
        <v>104</v>
      </c>
      <c r="BW559" s="40">
        <f>'Datastream-M'!CU560</f>
        <v>110.908</v>
      </c>
      <c r="BX559" s="41">
        <f>'Datastream-M'!BG560</f>
        <v>13.94</v>
      </c>
      <c r="BY559" s="41">
        <f>'Datastream-M'!BH560</f>
        <v>13.28</v>
      </c>
      <c r="BZ559" s="40">
        <f>'Datastream-M'!BI560</f>
        <v>81.099999999999994</v>
      </c>
      <c r="CA559">
        <f>'Datastream-M'!BN560</f>
        <v>15.6</v>
      </c>
      <c r="CB559">
        <f>'Datastream-M'!BO560</f>
        <v>26</v>
      </c>
      <c r="CC559">
        <f>'Datastream-M'!BP560</f>
        <v>85</v>
      </c>
      <c r="CD559">
        <f>'Datastream-M'!BQ560</f>
        <v>91.7</v>
      </c>
      <c r="CE559" s="1">
        <v>0.12733874959039176</v>
      </c>
      <c r="CF559" s="1">
        <v>-1.0866666401002956</v>
      </c>
      <c r="CH559">
        <f>'Datastream-M'!BR560</f>
        <v>86.8</v>
      </c>
      <c r="CI559">
        <f>'Datastream-M'!BS560</f>
        <v>97.5</v>
      </c>
      <c r="CJ559">
        <f>'Datastream-M'!BT560</f>
        <v>-9.9</v>
      </c>
      <c r="CK559">
        <f>'Datastream-M'!BU560</f>
        <v>-20.100000000000001</v>
      </c>
      <c r="CL559">
        <f>'Datastream-M'!BV560</f>
        <v>100.9</v>
      </c>
      <c r="CM559">
        <f>'Datastream-M'!BW560</f>
        <v>20.9</v>
      </c>
      <c r="CN559">
        <f>'Datastream-M'!BX560</f>
        <v>-0.2</v>
      </c>
      <c r="CO559">
        <f>'Datastream-M'!BY560</f>
        <v>20.6</v>
      </c>
      <c r="CP559" s="40">
        <f>'Datastream-M'!BZ560</f>
        <v>21.4</v>
      </c>
      <c r="CQ559">
        <f>'Datastream-M'!CA560</f>
        <v>7.1</v>
      </c>
      <c r="CR559">
        <f>'Datastream-M'!CB560</f>
        <v>20.399999999999999</v>
      </c>
      <c r="CS559">
        <f>'Datastream-M'!CC560</f>
        <v>-8.9</v>
      </c>
      <c r="CT559">
        <f>'Datastream-M'!CD560</f>
        <v>54.2</v>
      </c>
      <c r="CU559">
        <f>'Datastream-M'!CE560</f>
        <v>39545</v>
      </c>
      <c r="CV559">
        <f>'Datastream-M'!CF560</f>
        <v>2466010</v>
      </c>
      <c r="CW559" s="48">
        <f t="shared" si="36"/>
        <v>-0.5</v>
      </c>
      <c r="CX559">
        <f>'Datastream-M'!CG560</f>
        <v>78</v>
      </c>
      <c r="CY559">
        <f>'Datastream-M'!CH560</f>
        <v>63.4</v>
      </c>
      <c r="CZ559">
        <f>'Datastream-M'!CI560</f>
        <v>91</v>
      </c>
      <c r="DA559">
        <f>'Datastream-M'!CJ560</f>
        <v>74.400000000000006</v>
      </c>
      <c r="DB559">
        <f>'Datastream-M'!CK560</f>
        <v>-14.5</v>
      </c>
      <c r="DC559">
        <f>'Datastream-M'!CL560</f>
        <v>-25.5</v>
      </c>
      <c r="DD559">
        <f>'Datastream-M'!CM560</f>
        <v>-9.9</v>
      </c>
      <c r="DE559">
        <f>'Datastream-M'!CN560</f>
        <v>68.099999999999994</v>
      </c>
      <c r="DF559">
        <f>'Datastream-M'!CO560</f>
        <v>67.5</v>
      </c>
      <c r="DG559">
        <f>'Datastream-M'!CP560</f>
        <v>95.9</v>
      </c>
      <c r="DH559">
        <f>'Datastream-M'!CQ560</f>
        <v>105.836631775</v>
      </c>
      <c r="DI559">
        <f>'Datastream-M'!CR560</f>
        <v>23.03</v>
      </c>
      <c r="DJ559">
        <f>'Datastream-M'!CV560</f>
        <v>4.93</v>
      </c>
      <c r="DK559">
        <f>'Datastream-M'!CW560</f>
        <v>2.83</v>
      </c>
      <c r="DL559">
        <f>'Datastream-M'!CX560</f>
        <v>95.2</v>
      </c>
      <c r="DM559">
        <f>'Datastream-M'!CY560</f>
        <v>77.099999999999994</v>
      </c>
      <c r="DO559">
        <f>'Datastream-M'!DA560</f>
        <v>8.4</v>
      </c>
      <c r="DP559">
        <f>'Datastream-M'!DB560</f>
        <v>112.1</v>
      </c>
      <c r="DQ559">
        <f>'Datastream-M'!DE560</f>
        <v>96.9</v>
      </c>
      <c r="DR559">
        <f>'Datastream-M'!DF560</f>
        <v>101.4</v>
      </c>
      <c r="DS559">
        <f>'Datastream-M'!DG560</f>
        <v>94.3</v>
      </c>
      <c r="DT559">
        <f>'Datastream-M'!DH560</f>
        <v>82.5</v>
      </c>
      <c r="DU559">
        <f>'Datastream-M'!DI560</f>
        <v>83.6</v>
      </c>
      <c r="DV559">
        <f>'Datastream-M'!DJ560</f>
        <v>73.094881170999997</v>
      </c>
      <c r="DW559" s="19">
        <f>'[8]weltindexip-usd'!B439</f>
        <v>2.529461690116753</v>
      </c>
      <c r="DX559">
        <f>'Datastream-M'!DK560</f>
        <v>95.3</v>
      </c>
      <c r="DY559">
        <v>0</v>
      </c>
      <c r="DZ559">
        <f>'Datastream-M'!DL560</f>
        <v>94</v>
      </c>
      <c r="EA559">
        <f>'Datastream-M'!DM560</f>
        <v>94.1</v>
      </c>
      <c r="EB559">
        <f>'Datastream-M'!DN560</f>
        <v>19.780799999999999</v>
      </c>
      <c r="EC559">
        <f>'Datastream-M'!DO560</f>
        <v>91</v>
      </c>
      <c r="EE559" s="112">
        <f t="shared" si="37"/>
        <v>0.39999999999999147</v>
      </c>
      <c r="EF559" s="1">
        <f>'Datastream-M'!DQ560</f>
        <v>90.2</v>
      </c>
    </row>
    <row r="560" spans="1:136">
      <c r="A560" s="3">
        <v>38913</v>
      </c>
      <c r="B560">
        <f>'Datastream-M'!B561</f>
        <v>98.5</v>
      </c>
      <c r="C560">
        <f>'Datastream-M'!C561</f>
        <v>101.3</v>
      </c>
      <c r="D560">
        <f>'Datastream-M'!D561</f>
        <v>99.8</v>
      </c>
      <c r="E560">
        <f>'Datastream-M'!E561</f>
        <v>102.9</v>
      </c>
      <c r="F560">
        <f>'Datastream-M'!F561</f>
        <v>93.7</v>
      </c>
      <c r="G560">
        <f>'Datastream-M'!G561</f>
        <v>1.268367</v>
      </c>
      <c r="H560">
        <f>'Datastream-M'!H561</f>
        <v>740.4</v>
      </c>
      <c r="I560">
        <f>'Datastream-M'!I561</f>
        <v>1520.8</v>
      </c>
      <c r="J560">
        <f>'Datastream-M'!J561</f>
        <v>3.1019999999999999</v>
      </c>
      <c r="K560">
        <f>'Datastream-M'!K561</f>
        <v>4</v>
      </c>
      <c r="L560">
        <f>'Datastream-M'!L561</f>
        <v>5682</v>
      </c>
      <c r="M560">
        <f>'Datastream-M'!M561</f>
        <v>265845</v>
      </c>
      <c r="N560">
        <f>'Datastream-M'!N561</f>
        <v>91.8</v>
      </c>
      <c r="O560">
        <f>'Datastream-M'!O561</f>
        <v>2669</v>
      </c>
      <c r="P560">
        <f>'Datastream-M'!P561</f>
        <v>10.6</v>
      </c>
      <c r="Q560">
        <f>'Datastream-M'!Q561</f>
        <v>17</v>
      </c>
      <c r="R560">
        <f>'Datastream-M'!R561</f>
        <v>7</v>
      </c>
      <c r="S560" s="1">
        <f>'[2]Deutschland Monatsdaten'!C560</f>
        <v>0.56678203098101421</v>
      </c>
      <c r="T560" s="1">
        <v>3.9473463862337024</v>
      </c>
      <c r="U560">
        <f>'Datastream-M'!BL561</f>
        <v>74.14</v>
      </c>
      <c r="V560" s="39">
        <f t="shared" si="30"/>
        <v>80.762527233115463</v>
      </c>
      <c r="W560">
        <f>'Datastream-M'!BM561</f>
        <v>61.35</v>
      </c>
      <c r="X560" s="39">
        <f t="shared" si="31"/>
        <v>63.641078838174266</v>
      </c>
      <c r="Y560">
        <f>'Datastream-M'!W561</f>
        <v>5.3</v>
      </c>
      <c r="Z560">
        <f>'Datastream-M'!X561</f>
        <v>90.4</v>
      </c>
      <c r="AA560" s="42">
        <f>'Datastream-M'!Y561</f>
        <v>17.5</v>
      </c>
      <c r="AB560">
        <f>'Datastream-M'!Z561</f>
        <v>98.7</v>
      </c>
      <c r="AC560">
        <f>'Datastream-M'!AA561</f>
        <v>97.2</v>
      </c>
      <c r="AD560">
        <f>'Datastream-M'!AB561</f>
        <v>96.5</v>
      </c>
      <c r="AE560">
        <f>'Datastream-M'!AC561</f>
        <v>1.268367</v>
      </c>
      <c r="AF560">
        <f t="shared" si="32"/>
        <v>91.8</v>
      </c>
      <c r="AG560">
        <f t="shared" si="33"/>
        <v>96.40000000000002</v>
      </c>
      <c r="AH560">
        <f>'Datastream-M'!AD561</f>
        <v>93.3</v>
      </c>
      <c r="AI560">
        <f>'Datastream-M'!AE561</f>
        <v>8.1999999999999993</v>
      </c>
      <c r="AJ560">
        <f>'Datastream-M'!AF561</f>
        <v>94.467213000000001</v>
      </c>
      <c r="AK560">
        <f>'Datastream-M'!AG561</f>
        <v>74.040000000000006</v>
      </c>
      <c r="AL560">
        <f>'Datastream-M'!AH561</f>
        <v>87.6</v>
      </c>
      <c r="AM560">
        <f>'Datastream-M'!AI561</f>
        <v>90.4</v>
      </c>
      <c r="AN560">
        <f>'Datastream-M'!AJ561</f>
        <v>20.6</v>
      </c>
      <c r="AO560">
        <f>'Datastream-M'!AK561</f>
        <v>9.1999999999999993</v>
      </c>
      <c r="AP560">
        <f>'Datastream-M'!AL561</f>
        <v>10.6</v>
      </c>
      <c r="AQ560" s="2">
        <f>'Datastream-M'!AM561</f>
        <v>90.877099999999999</v>
      </c>
      <c r="AR560" s="2">
        <f>'Datastream-M'!AN561</f>
        <v>101.7414</v>
      </c>
      <c r="AS560">
        <f>'Datastream-M'!AO561</f>
        <v>14.6</v>
      </c>
      <c r="AT560">
        <f>'Datastream-M'!AP561</f>
        <v>99.4</v>
      </c>
      <c r="AU560">
        <f>'Datastream-M'!AQ561</f>
        <v>94.9</v>
      </c>
      <c r="AV560" s="19">
        <f>'[5]Deutschland Monatsdaten'!K560</f>
        <v>12.851642214360149</v>
      </c>
      <c r="AW560" s="1">
        <f>'[5]Deutschland Monatsdaten'!J560</f>
        <v>0.67236436535956368</v>
      </c>
      <c r="AX560">
        <f>'Datastream-M'!AR561</f>
        <v>15.1</v>
      </c>
      <c r="AY560">
        <f>'Datastream-M'!AS561</f>
        <v>-8.5</v>
      </c>
      <c r="AZ560">
        <f>'Datastream-M'!AT561</f>
        <v>104.6</v>
      </c>
      <c r="BA560">
        <v>2935827.1</v>
      </c>
      <c r="BB560">
        <v>9700378.1999999993</v>
      </c>
      <c r="BC560">
        <v>10712242</v>
      </c>
      <c r="BD560">
        <v>733371</v>
      </c>
      <c r="BE560">
        <f>'Datastream-M'!AU561</f>
        <v>100.93</v>
      </c>
      <c r="BF560">
        <f>'Datastream-M'!AV561</f>
        <v>97.4</v>
      </c>
      <c r="BG560">
        <f>'Datastream-M'!AW561</f>
        <v>103.3</v>
      </c>
      <c r="BH560" s="1">
        <f>'Datastream-M'!AX561</f>
        <v>139.6</v>
      </c>
      <c r="BI560" s="1">
        <f>'Datastream-M'!AY561</f>
        <v>134.1</v>
      </c>
      <c r="BJ560" s="1">
        <f>'Datastream-M'!AZ561</f>
        <v>105.9</v>
      </c>
      <c r="BK560">
        <f>'Datastream-M'!BA561</f>
        <v>71.2</v>
      </c>
      <c r="BL560">
        <f>'Datastream-M'!BB561</f>
        <v>130</v>
      </c>
      <c r="BM560" s="26">
        <f>'Datastream-M'!BC561</f>
        <v>92</v>
      </c>
      <c r="BN560" s="26">
        <f>'Datastream-M'!BD561</f>
        <v>99</v>
      </c>
      <c r="BO560">
        <f>'Datastream-M'!AV560</f>
        <v>96.4</v>
      </c>
      <c r="BP560" s="38">
        <f t="shared" si="34"/>
        <v>91.8</v>
      </c>
      <c r="BQ560" s="30">
        <f t="shared" si="35"/>
        <v>58.374271799881271</v>
      </c>
      <c r="BR560" s="40">
        <f>'Datastream-M'!BJ561</f>
        <v>110.7582</v>
      </c>
      <c r="BS560" s="32">
        <f>'Datastream-M'!BF561</f>
        <v>93.2</v>
      </c>
      <c r="BT560">
        <f>'Datastream-M'!BE561</f>
        <v>17.600000000000001</v>
      </c>
      <c r="BU560" s="40">
        <f>'Datastream-M'!CS561</f>
        <v>94.8</v>
      </c>
      <c r="BV560" s="40">
        <f>'Datastream-M'!CT561</f>
        <v>104.4</v>
      </c>
      <c r="BW560" s="40">
        <f>'Datastream-M'!CU561</f>
        <v>111.0063</v>
      </c>
      <c r="BX560" s="41">
        <f>'Datastream-M'!BG561</f>
        <v>13.88</v>
      </c>
      <c r="BY560" s="41">
        <f>'Datastream-M'!BH561</f>
        <v>12.51</v>
      </c>
      <c r="BZ560" s="40">
        <f>'Datastream-M'!BI561</f>
        <v>83.2</v>
      </c>
      <c r="CA560">
        <f>'Datastream-M'!BN561</f>
        <v>2</v>
      </c>
      <c r="CB560">
        <f>'Datastream-M'!BO561</f>
        <v>18.2</v>
      </c>
      <c r="CC560">
        <f>'Datastream-M'!BP561</f>
        <v>87.5</v>
      </c>
      <c r="CD560">
        <f>'Datastream-M'!BQ561</f>
        <v>95.3</v>
      </c>
      <c r="CE560" s="1">
        <v>-0.17089283138336198</v>
      </c>
      <c r="CF560" s="1">
        <v>-0.92202144508981576</v>
      </c>
      <c r="CH560">
        <f>'Datastream-M'!BR561</f>
        <v>88.4</v>
      </c>
      <c r="CI560">
        <f>'Datastream-M'!BS561</f>
        <v>96.3</v>
      </c>
      <c r="CJ560">
        <f>'Datastream-M'!BT561</f>
        <v>-5.4</v>
      </c>
      <c r="CK560">
        <f>'Datastream-M'!BU561</f>
        <v>-15</v>
      </c>
      <c r="CL560">
        <f>'Datastream-M'!BV561</f>
        <v>102.3</v>
      </c>
      <c r="CM560">
        <f>'Datastream-M'!BW561</f>
        <v>18.399999999999999</v>
      </c>
      <c r="CN560">
        <f>'Datastream-M'!BX561</f>
        <v>-7.9</v>
      </c>
      <c r="CO560">
        <f>'Datastream-M'!BY561</f>
        <v>19.100000000000001</v>
      </c>
      <c r="CP560" s="40">
        <f>'Datastream-M'!BZ561</f>
        <v>19.2</v>
      </c>
      <c r="CQ560">
        <f>'Datastream-M'!CA561</f>
        <v>7.9</v>
      </c>
      <c r="CR560">
        <f>'Datastream-M'!CB561</f>
        <v>15.6</v>
      </c>
      <c r="CS560">
        <f>'Datastream-M'!CC561</f>
        <v>-3.8</v>
      </c>
      <c r="CT560">
        <f>'Datastream-M'!CD561</f>
        <v>57.5</v>
      </c>
      <c r="CU560">
        <f>'Datastream-M'!CE561</f>
        <v>39626</v>
      </c>
      <c r="CV560">
        <f>'Datastream-M'!CF561</f>
        <v>2460549</v>
      </c>
      <c r="CW560" s="48">
        <f t="shared" si="36"/>
        <v>-0.80000000000000071</v>
      </c>
      <c r="CX560">
        <f>'Datastream-M'!CG561</f>
        <v>78.900000000000006</v>
      </c>
      <c r="CY560">
        <f>'Datastream-M'!CH561</f>
        <v>67.099999999999994</v>
      </c>
      <c r="CZ560">
        <f>'Datastream-M'!CI561</f>
        <v>85.8</v>
      </c>
      <c r="DA560">
        <f>'Datastream-M'!CJ561</f>
        <v>79.2</v>
      </c>
      <c r="DB560">
        <f>'Datastream-M'!CK561</f>
        <v>-12.7</v>
      </c>
      <c r="DC560">
        <f>'Datastream-M'!CL561</f>
        <v>-25.2</v>
      </c>
      <c r="DD560">
        <f>'Datastream-M'!CM561</f>
        <v>-5.4</v>
      </c>
      <c r="DE560">
        <f>'Datastream-M'!CN561</f>
        <v>68.7</v>
      </c>
      <c r="DF560">
        <f>'Datastream-M'!CO561</f>
        <v>67.8</v>
      </c>
      <c r="DG560">
        <f>'Datastream-M'!CP561</f>
        <v>97.3</v>
      </c>
      <c r="DH560">
        <f>'Datastream-M'!CQ561</f>
        <v>98.154167174999998</v>
      </c>
      <c r="DI560">
        <f>'Datastream-M'!CR561</f>
        <v>18.079999999999998</v>
      </c>
      <c r="DJ560">
        <f>'Datastream-M'!CV561</f>
        <v>5.12</v>
      </c>
      <c r="DK560">
        <f>'Datastream-M'!CW561</f>
        <v>2.93</v>
      </c>
      <c r="DL560">
        <f>'Datastream-M'!CX561</f>
        <v>96.1</v>
      </c>
      <c r="DM560">
        <f>'Datastream-M'!CY561</f>
        <v>81.5</v>
      </c>
      <c r="DO560">
        <f>'Datastream-M'!DA561</f>
        <v>3.4</v>
      </c>
      <c r="DP560">
        <f>'Datastream-M'!DB561</f>
        <v>112</v>
      </c>
      <c r="DQ560">
        <f>'Datastream-M'!DE561</f>
        <v>96.7</v>
      </c>
      <c r="DR560">
        <f>'Datastream-M'!DF561</f>
        <v>100.3</v>
      </c>
      <c r="DS560">
        <f>'Datastream-M'!DG561</f>
        <v>96.1</v>
      </c>
      <c r="DT560">
        <f>'Datastream-M'!DH561</f>
        <v>88</v>
      </c>
      <c r="DU560">
        <f>'Datastream-M'!DI561</f>
        <v>84</v>
      </c>
      <c r="DV560">
        <f>'Datastream-M'!DJ561</f>
        <v>67.588535847000003</v>
      </c>
      <c r="DW560" s="19">
        <f>'[8]weltindexip-usd'!B440</f>
        <v>2.5237730566389156</v>
      </c>
      <c r="DX560">
        <f>'Datastream-M'!DK561</f>
        <v>94.2</v>
      </c>
      <c r="DY560">
        <v>0</v>
      </c>
      <c r="DZ560">
        <f>'Datastream-M'!DL561</f>
        <v>94.1</v>
      </c>
      <c r="EA560">
        <f>'Datastream-M'!DM561</f>
        <v>94.6</v>
      </c>
      <c r="EB560">
        <f>'Datastream-M'!DN561</f>
        <v>20.149011999999999</v>
      </c>
      <c r="EC560">
        <f>'Datastream-M'!DO561</f>
        <v>92</v>
      </c>
      <c r="EE560" s="112">
        <f t="shared" si="37"/>
        <v>-0.59999999999999432</v>
      </c>
      <c r="EF560" s="1">
        <f>'Datastream-M'!DQ561</f>
        <v>91.8</v>
      </c>
    </row>
    <row r="561" spans="1:136">
      <c r="A561" s="3">
        <v>38944</v>
      </c>
      <c r="B561">
        <f>'Datastream-M'!B562</f>
        <v>98.6</v>
      </c>
      <c r="C561">
        <f>'Datastream-M'!C562</f>
        <v>101.3</v>
      </c>
      <c r="D561">
        <f>'Datastream-M'!D562</f>
        <v>100.2</v>
      </c>
      <c r="E561">
        <f>'Datastream-M'!E562</f>
        <v>102.4</v>
      </c>
      <c r="F561">
        <f>'Datastream-M'!F562</f>
        <v>96.7</v>
      </c>
      <c r="G561">
        <f>'Datastream-M'!G562</f>
        <v>1.2811300000000001</v>
      </c>
      <c r="H561">
        <f>'Datastream-M'!H562</f>
        <v>734.1</v>
      </c>
      <c r="I561">
        <f>'Datastream-M'!I562</f>
        <v>1520.7</v>
      </c>
      <c r="J561">
        <f>'Datastream-M'!J562</f>
        <v>3.226</v>
      </c>
      <c r="K561">
        <f>'Datastream-M'!K562</f>
        <v>3.9</v>
      </c>
      <c r="L561">
        <f>'Datastream-M'!L562</f>
        <v>5859.6</v>
      </c>
      <c r="M561">
        <f>'Datastream-M'!M562</f>
        <v>244757</v>
      </c>
      <c r="N561">
        <f>'Datastream-M'!N562</f>
        <v>92.6</v>
      </c>
      <c r="O561">
        <f>'Datastream-M'!O562</f>
        <v>2788</v>
      </c>
      <c r="P561">
        <f>'Datastream-M'!P562</f>
        <v>10.5</v>
      </c>
      <c r="Q561">
        <f>'Datastream-M'!Q562</f>
        <v>20.100000000000001</v>
      </c>
      <c r="R561">
        <f>'Datastream-M'!R562</f>
        <v>6.5</v>
      </c>
      <c r="S561" s="1">
        <f>'[2]Deutschland Monatsdaten'!C561</f>
        <v>0.52376569422312036</v>
      </c>
      <c r="T561" s="1">
        <v>3.9674448291295654</v>
      </c>
      <c r="U561">
        <f>'Datastream-M'!BL562</f>
        <v>72.98</v>
      </c>
      <c r="V561" s="39">
        <f t="shared" ref="V561:V624" si="38">U561/BP561*100</f>
        <v>79.326086956521749</v>
      </c>
      <c r="W561">
        <f>'Datastream-M'!BM562</f>
        <v>59.89</v>
      </c>
      <c r="X561" s="39">
        <f t="shared" ref="X561:X624" si="39">W561/BO561*100</f>
        <v>61.488706365503077</v>
      </c>
      <c r="Y561">
        <f>'Datastream-M'!W562</f>
        <v>4</v>
      </c>
      <c r="Z561">
        <f>'Datastream-M'!X562</f>
        <v>93.1</v>
      </c>
      <c r="AA561" s="42">
        <f>'Datastream-M'!Y562</f>
        <v>14.7</v>
      </c>
      <c r="AB561">
        <f>'Datastream-M'!Z562</f>
        <v>98.5</v>
      </c>
      <c r="AC561">
        <f>'Datastream-M'!AA562</f>
        <v>96.9</v>
      </c>
      <c r="AD561">
        <f>'Datastream-M'!AB562</f>
        <v>96.3</v>
      </c>
      <c r="AE561">
        <f>'Datastream-M'!AC562</f>
        <v>1.2811300000000001</v>
      </c>
      <c r="AF561">
        <f t="shared" si="32"/>
        <v>92</v>
      </c>
      <c r="AG561">
        <f t="shared" si="33"/>
        <v>97.4</v>
      </c>
      <c r="AH561">
        <f>'Datastream-M'!AD562</f>
        <v>93.7</v>
      </c>
      <c r="AI561">
        <f>'Datastream-M'!AE562</f>
        <v>6.7</v>
      </c>
      <c r="AJ561">
        <f>'Datastream-M'!AF562</f>
        <v>94.467213000000001</v>
      </c>
      <c r="AK561">
        <f>'Datastream-M'!AG562</f>
        <v>73.5</v>
      </c>
      <c r="AL561">
        <f>'Datastream-M'!AH562</f>
        <v>87.8</v>
      </c>
      <c r="AM561">
        <f>'Datastream-M'!AI562</f>
        <v>93.1</v>
      </c>
      <c r="AN561">
        <f>'Datastream-M'!AJ562</f>
        <v>20.3</v>
      </c>
      <c r="AO561">
        <f>'Datastream-M'!AK562</f>
        <v>8.6</v>
      </c>
      <c r="AP561">
        <f>'Datastream-M'!AL562</f>
        <v>11.4</v>
      </c>
      <c r="AQ561" s="2">
        <f>'Datastream-M'!AM562</f>
        <v>90.972399999999993</v>
      </c>
      <c r="AR561" s="2">
        <f>'Datastream-M'!AN562</f>
        <v>101.7346</v>
      </c>
      <c r="AS561">
        <f>'Datastream-M'!AO562</f>
        <v>16.2</v>
      </c>
      <c r="AT561">
        <f>'Datastream-M'!AP562</f>
        <v>98</v>
      </c>
      <c r="AU561">
        <f>'Datastream-M'!AQ562</f>
        <v>94.5</v>
      </c>
      <c r="AV561" s="19">
        <f>'[5]Deutschland Monatsdaten'!K561</f>
        <v>12.887375162467938</v>
      </c>
      <c r="AW561" s="1">
        <f>'[5]Deutschland Monatsdaten'!J561</f>
        <v>0.62601230852818412</v>
      </c>
      <c r="AX561">
        <f>'Datastream-M'!AR562</f>
        <v>-5.6</v>
      </c>
      <c r="AY561">
        <f>'Datastream-M'!AS562</f>
        <v>-8.6</v>
      </c>
      <c r="AZ561">
        <f>'Datastream-M'!AT562</f>
        <v>104.3</v>
      </c>
      <c r="BA561">
        <v>3022530.1</v>
      </c>
      <c r="BB561">
        <v>9201377</v>
      </c>
      <c r="BC561">
        <v>9555738.8000000007</v>
      </c>
      <c r="BD561">
        <v>653250</v>
      </c>
      <c r="BE561">
        <f>'Datastream-M'!AU562</f>
        <v>100.91</v>
      </c>
      <c r="BF561">
        <f>'Datastream-M'!AV562</f>
        <v>97.3</v>
      </c>
      <c r="BG561">
        <f>'Datastream-M'!AW562</f>
        <v>105.1</v>
      </c>
      <c r="BH561" s="1">
        <f>'Datastream-M'!AX562</f>
        <v>138.1</v>
      </c>
      <c r="BI561" s="1">
        <f>'Datastream-M'!AY562</f>
        <v>132.80000000000001</v>
      </c>
      <c r="BJ561" s="1">
        <f>'Datastream-M'!AZ562</f>
        <v>105.2</v>
      </c>
      <c r="BK561">
        <f>'Datastream-M'!BA562</f>
        <v>69.7</v>
      </c>
      <c r="BL561">
        <f>'Datastream-M'!BB562</f>
        <v>129.80000000000001</v>
      </c>
      <c r="BM561" s="26">
        <f>'Datastream-M'!BC562</f>
        <v>92.1</v>
      </c>
      <c r="BN561" s="26">
        <f>'Datastream-M'!BD562</f>
        <v>101.2</v>
      </c>
      <c r="BO561">
        <f>'Datastream-M'!AV561</f>
        <v>97.4</v>
      </c>
      <c r="BP561" s="38">
        <f t="shared" si="34"/>
        <v>92</v>
      </c>
      <c r="BQ561" s="30">
        <f t="shared" si="35"/>
        <v>57.37122696369611</v>
      </c>
      <c r="BR561" s="40">
        <f>'Datastream-M'!BJ562</f>
        <v>110.76220000000001</v>
      </c>
      <c r="BS561" s="32">
        <f>'Datastream-M'!BF562</f>
        <v>94.4</v>
      </c>
      <c r="BT561">
        <f>'Datastream-M'!BE562</f>
        <v>16.399999999999999</v>
      </c>
      <c r="BU561" s="40">
        <f>'Datastream-M'!CS562</f>
        <v>94.6</v>
      </c>
      <c r="BV561" s="40">
        <f>'Datastream-M'!CT562</f>
        <v>104.2</v>
      </c>
      <c r="BW561" s="40">
        <f>'Datastream-M'!CU562</f>
        <v>110.9541</v>
      </c>
      <c r="BX561" s="41">
        <f>'Datastream-M'!BG562</f>
        <v>13.81</v>
      </c>
      <c r="BY561" s="41">
        <f>'Datastream-M'!BH562</f>
        <v>12.27</v>
      </c>
      <c r="BZ561" s="40">
        <f>'Datastream-M'!BI562</f>
        <v>82.6</v>
      </c>
      <c r="CA561">
        <f>'Datastream-M'!BN562</f>
        <v>16.100000000000001</v>
      </c>
      <c r="CB561">
        <f>'Datastream-M'!BO562</f>
        <v>27.1</v>
      </c>
      <c r="CC561">
        <f>'Datastream-M'!BP562</f>
        <v>86.6</v>
      </c>
      <c r="CD561">
        <f>'Datastream-M'!BQ562</f>
        <v>91.3</v>
      </c>
      <c r="CE561" s="1">
        <v>-0.74638079362870335</v>
      </c>
      <c r="CF561" s="1">
        <v>-0.80607578074604025</v>
      </c>
      <c r="CH561">
        <f>'Datastream-M'!BR562</f>
        <v>88.1</v>
      </c>
      <c r="CI561">
        <f>'Datastream-M'!BS562</f>
        <v>97</v>
      </c>
      <c r="CJ561">
        <f>'Datastream-M'!BT562</f>
        <v>-11.6</v>
      </c>
      <c r="CK561">
        <f>'Datastream-M'!BU562</f>
        <v>-17.100000000000001</v>
      </c>
      <c r="CL561">
        <f>'Datastream-M'!BV562</f>
        <v>101.3</v>
      </c>
      <c r="CM561">
        <f>'Datastream-M'!BW562</f>
        <v>18.3</v>
      </c>
      <c r="CN561">
        <f>'Datastream-M'!BX562</f>
        <v>-8.9</v>
      </c>
      <c r="CO561">
        <f>'Datastream-M'!BY562</f>
        <v>17.399999999999999</v>
      </c>
      <c r="CP561" s="40">
        <f>'Datastream-M'!BZ562</f>
        <v>20.6</v>
      </c>
      <c r="CQ561">
        <f>'Datastream-M'!CA562</f>
        <v>8.5</v>
      </c>
      <c r="CR561">
        <f>'Datastream-M'!CB562</f>
        <v>11.4</v>
      </c>
      <c r="CS561">
        <f>'Datastream-M'!CC562</f>
        <v>-3.8</v>
      </c>
      <c r="CT561">
        <f>'Datastream-M'!CD562</f>
        <v>56.1</v>
      </c>
      <c r="CU561">
        <f>'Datastream-M'!CE562</f>
        <v>39660</v>
      </c>
      <c r="CV561">
        <f>'Datastream-M'!CF562</f>
        <v>2463942</v>
      </c>
      <c r="CW561" s="48">
        <f t="shared" si="36"/>
        <v>-2.3000000000000007</v>
      </c>
      <c r="CX561">
        <f>'Datastream-M'!CG562</f>
        <v>79.8</v>
      </c>
      <c r="CY561">
        <f>'Datastream-M'!CH562</f>
        <v>60.2</v>
      </c>
      <c r="CZ561">
        <f>'Datastream-M'!CI562</f>
        <v>87.6</v>
      </c>
      <c r="DA561">
        <f>'Datastream-M'!CJ562</f>
        <v>83.4</v>
      </c>
      <c r="DB561">
        <f>'Datastream-M'!CK562</f>
        <v>-14.3</v>
      </c>
      <c r="DC561">
        <f>'Datastream-M'!CL562</f>
        <v>-23.4</v>
      </c>
      <c r="DD561">
        <f>'Datastream-M'!CM562</f>
        <v>-11.6</v>
      </c>
      <c r="DE561">
        <f>'Datastream-M'!CN562</f>
        <v>68.7</v>
      </c>
      <c r="DF561">
        <f>'Datastream-M'!CO562</f>
        <v>67.8</v>
      </c>
      <c r="DG561">
        <f>'Datastream-M'!CP562</f>
        <v>100.1</v>
      </c>
      <c r="DH561">
        <f>'Datastream-M'!CQ562</f>
        <v>59.319850922000001</v>
      </c>
      <c r="DI561">
        <f>'Datastream-M'!CR562</f>
        <v>20.57</v>
      </c>
      <c r="DJ561">
        <f>'Datastream-M'!CV562</f>
        <v>4.91</v>
      </c>
      <c r="DK561">
        <f>'Datastream-M'!CW562</f>
        <v>2.8</v>
      </c>
      <c r="DL561">
        <f>'Datastream-M'!CX562</f>
        <v>96</v>
      </c>
      <c r="DM561">
        <f>'Datastream-M'!CY562</f>
        <v>72.2</v>
      </c>
      <c r="DO561">
        <f>'Datastream-M'!DA562</f>
        <v>-0.2</v>
      </c>
      <c r="DP561">
        <f>'Datastream-M'!DB562</f>
        <v>110.7</v>
      </c>
      <c r="DQ561">
        <f>'Datastream-M'!DE562</f>
        <v>97.1</v>
      </c>
      <c r="DR561">
        <f>'Datastream-M'!DF562</f>
        <v>100.1</v>
      </c>
      <c r="DS561">
        <f>'Datastream-M'!DG562</f>
        <v>101.8</v>
      </c>
      <c r="DT561">
        <f>'Datastream-M'!DH562</f>
        <v>91.6</v>
      </c>
      <c r="DU561">
        <f>'Datastream-M'!DI562</f>
        <v>85.9</v>
      </c>
      <c r="DV561">
        <f>'Datastream-M'!DJ562</f>
        <v>57.660841050999998</v>
      </c>
      <c r="DW561" s="19">
        <f>'[8]weltindexip-usd'!B441</f>
        <v>2.5382757557968749</v>
      </c>
      <c r="DX561">
        <f>'Datastream-M'!DK562</f>
        <v>95.6</v>
      </c>
      <c r="DY561">
        <v>0</v>
      </c>
      <c r="DZ561">
        <f>'Datastream-M'!DL562</f>
        <v>94.5</v>
      </c>
      <c r="EA561">
        <f>'Datastream-M'!DM562</f>
        <v>95.1</v>
      </c>
      <c r="EB561">
        <f>'Datastream-M'!DN562</f>
        <v>20.513736999999999</v>
      </c>
      <c r="EC561">
        <f>'Datastream-M'!DO562</f>
        <v>92.1</v>
      </c>
      <c r="EE561" s="112">
        <f t="shared" si="37"/>
        <v>9.9999999999994316E-2</v>
      </c>
      <c r="EF561" s="1">
        <f>'Datastream-M'!DQ562</f>
        <v>92.4</v>
      </c>
    </row>
    <row r="562" spans="1:136">
      <c r="A562" s="3">
        <v>38975</v>
      </c>
      <c r="B562">
        <f>'Datastream-M'!B563</f>
        <v>99.1</v>
      </c>
      <c r="C562">
        <f>'Datastream-M'!C563</f>
        <v>101.7</v>
      </c>
      <c r="D562">
        <f>'Datastream-M'!D563</f>
        <v>102.3</v>
      </c>
      <c r="E562">
        <f>'Datastream-M'!E563</f>
        <v>101.2</v>
      </c>
      <c r="F562">
        <f>'Datastream-M'!F563</f>
        <v>95.1</v>
      </c>
      <c r="G562">
        <f>'Datastream-M'!G563</f>
        <v>1.272743</v>
      </c>
      <c r="H562">
        <f>'Datastream-M'!H563</f>
        <v>735</v>
      </c>
      <c r="I562">
        <f>'Datastream-M'!I563</f>
        <v>1525.7</v>
      </c>
      <c r="J562">
        <f>'Datastream-M'!J563</f>
        <v>3.335</v>
      </c>
      <c r="K562">
        <f>'Datastream-M'!K563</f>
        <v>3.8</v>
      </c>
      <c r="L562">
        <f>'Datastream-M'!L563</f>
        <v>6004.3</v>
      </c>
      <c r="M562">
        <f>'Datastream-M'!M563</f>
        <v>298179</v>
      </c>
      <c r="N562">
        <f>'Datastream-M'!N563</f>
        <v>92.5</v>
      </c>
      <c r="O562">
        <f>'Datastream-M'!O563</f>
        <v>2760</v>
      </c>
      <c r="P562">
        <f>'Datastream-M'!P563</f>
        <v>10.5</v>
      </c>
      <c r="Q562">
        <f>'Datastream-M'!Q563</f>
        <v>21.8</v>
      </c>
      <c r="R562">
        <f>'Datastream-M'!R563</f>
        <v>6.3</v>
      </c>
      <c r="S562" s="1">
        <f>'[2]Deutschland Monatsdaten'!C562</f>
        <v>0.66625957543146241</v>
      </c>
      <c r="T562" s="1">
        <v>3.978879311612709</v>
      </c>
      <c r="U562">
        <f>'Datastream-M'!BL563</f>
        <v>77.89</v>
      </c>
      <c r="V562" s="39">
        <f t="shared" si="38"/>
        <v>84.571118349619994</v>
      </c>
      <c r="W562">
        <f>'Datastream-M'!BM563</f>
        <v>63.72</v>
      </c>
      <c r="X562" s="39">
        <f t="shared" si="39"/>
        <v>65.488180883864331</v>
      </c>
      <c r="Y562">
        <f>'Datastream-M'!W563</f>
        <v>5.5</v>
      </c>
      <c r="Z562">
        <f>'Datastream-M'!X563</f>
        <v>88.3</v>
      </c>
      <c r="AA562" s="42">
        <f>'Datastream-M'!Y563</f>
        <v>18.7</v>
      </c>
      <c r="AB562">
        <f>'Datastream-M'!Z563</f>
        <v>98.4</v>
      </c>
      <c r="AC562">
        <f>'Datastream-M'!AA563</f>
        <v>96.7</v>
      </c>
      <c r="AD562">
        <f>'Datastream-M'!AB563</f>
        <v>96</v>
      </c>
      <c r="AE562">
        <f>'Datastream-M'!AC563</f>
        <v>1.272743</v>
      </c>
      <c r="AF562">
        <f t="shared" si="32"/>
        <v>92.09999999999998</v>
      </c>
      <c r="AG562">
        <f t="shared" si="33"/>
        <v>97.300000000000011</v>
      </c>
      <c r="AH562">
        <f>'Datastream-M'!AD563</f>
        <v>93.5</v>
      </c>
      <c r="AI562">
        <f>'Datastream-M'!AE563</f>
        <v>10.8</v>
      </c>
      <c r="AJ562">
        <f>'Datastream-M'!AF563</f>
        <v>95.243020000000001</v>
      </c>
      <c r="AK562">
        <f>'Datastream-M'!AG563</f>
        <v>62.53</v>
      </c>
      <c r="AL562">
        <f>'Datastream-M'!AH563</f>
        <v>87.6</v>
      </c>
      <c r="AM562">
        <f>'Datastream-M'!AI563</f>
        <v>88.3</v>
      </c>
      <c r="AN562">
        <f>'Datastream-M'!AJ563</f>
        <v>17.100000000000001</v>
      </c>
      <c r="AO562">
        <f>'Datastream-M'!AK563</f>
        <v>10.6</v>
      </c>
      <c r="AP562">
        <f>'Datastream-M'!AL563</f>
        <v>10.5</v>
      </c>
      <c r="AQ562" s="2">
        <f>'Datastream-M'!AM563</f>
        <v>91.091300000000004</v>
      </c>
      <c r="AR562" s="2">
        <f>'Datastream-M'!AN563</f>
        <v>101.7555</v>
      </c>
      <c r="AS562">
        <f>'Datastream-M'!AO563</f>
        <v>16.899999999999999</v>
      </c>
      <c r="AT562">
        <f>'Datastream-M'!AP563</f>
        <v>96.8</v>
      </c>
      <c r="AU562">
        <f>'Datastream-M'!AQ563</f>
        <v>93.9</v>
      </c>
      <c r="AV562" s="19">
        <f>'[5]Deutschland Monatsdaten'!K562</f>
        <v>12.889093288687508</v>
      </c>
      <c r="AW562" s="1">
        <f>'[5]Deutschland Monatsdaten'!J562</f>
        <v>0.66127173840683318</v>
      </c>
      <c r="AX562">
        <f>'Datastream-M'!AR563</f>
        <v>-22.2</v>
      </c>
      <c r="AY562">
        <f>'Datastream-M'!AS563</f>
        <v>-9.4</v>
      </c>
      <c r="AZ562">
        <f>'Datastream-M'!AT563</f>
        <v>104.2</v>
      </c>
      <c r="BA562">
        <v>3029750.2</v>
      </c>
      <c r="BB562">
        <v>9161072.3000000007</v>
      </c>
      <c r="BC562">
        <v>8961439.4000000004</v>
      </c>
      <c r="BD562">
        <v>1278624</v>
      </c>
      <c r="BE562">
        <f>'Datastream-M'!AU563</f>
        <v>100.84</v>
      </c>
      <c r="BF562">
        <f>'Datastream-M'!AV563</f>
        <v>96.5</v>
      </c>
      <c r="BG562">
        <f>'Datastream-M'!AW563</f>
        <v>104.9</v>
      </c>
      <c r="BH562" s="1">
        <f>'Datastream-M'!AX563</f>
        <v>119.4</v>
      </c>
      <c r="BI562" s="1">
        <f>'Datastream-M'!AY563</f>
        <v>116.8</v>
      </c>
      <c r="BJ562" s="1">
        <f>'Datastream-M'!AZ563</f>
        <v>103.6</v>
      </c>
      <c r="BK562">
        <f>'Datastream-M'!BA563</f>
        <v>69.5</v>
      </c>
      <c r="BL562">
        <f>'Datastream-M'!BB563</f>
        <v>127.4</v>
      </c>
      <c r="BM562" s="26">
        <f>'Datastream-M'!BC563</f>
        <v>92</v>
      </c>
      <c r="BN562" s="26">
        <f>'Datastream-M'!BD563</f>
        <v>101.3</v>
      </c>
      <c r="BO562">
        <f>'Datastream-M'!AV562</f>
        <v>97.3</v>
      </c>
      <c r="BP562" s="38">
        <f t="shared" si="34"/>
        <v>92.1</v>
      </c>
      <c r="BQ562" s="30">
        <f t="shared" si="35"/>
        <v>49.130107177961307</v>
      </c>
      <c r="BR562" s="40">
        <f>'Datastream-M'!BJ563</f>
        <v>110.5634</v>
      </c>
      <c r="BS562" s="32">
        <f>'Datastream-M'!BF563</f>
        <v>95.6</v>
      </c>
      <c r="BT562">
        <f>'Datastream-M'!BE563</f>
        <v>21.7</v>
      </c>
      <c r="BU562" s="40">
        <f>'Datastream-M'!CS563</f>
        <v>94.5</v>
      </c>
      <c r="BV562" s="40">
        <f>'Datastream-M'!CT563</f>
        <v>104.1</v>
      </c>
      <c r="BW562" s="40">
        <f>'Datastream-M'!CU563</f>
        <v>110.7488</v>
      </c>
      <c r="BX562" s="41">
        <f>'Datastream-M'!BG563</f>
        <v>14.56</v>
      </c>
      <c r="BY562" s="41">
        <f>'Datastream-M'!BH563</f>
        <v>12.34</v>
      </c>
      <c r="BZ562" s="40">
        <f>'Datastream-M'!BI563</f>
        <v>83</v>
      </c>
      <c r="CA562">
        <f>'Datastream-M'!BN563</f>
        <v>6.1</v>
      </c>
      <c r="CB562">
        <f>'Datastream-M'!BO563</f>
        <v>24.7</v>
      </c>
      <c r="CC562">
        <f>'Datastream-M'!BP563</f>
        <v>87.6</v>
      </c>
      <c r="CD562">
        <f>'Datastream-M'!BQ563</f>
        <v>95.3</v>
      </c>
      <c r="CE562" s="1">
        <v>-0.79454026109528164</v>
      </c>
      <c r="CF562" s="1">
        <v>-0.90341903603002116</v>
      </c>
      <c r="CH562">
        <f>'Datastream-M'!BR563</f>
        <v>89.3</v>
      </c>
      <c r="CI562">
        <f>'Datastream-M'!BS563</f>
        <v>95.5</v>
      </c>
      <c r="CJ562">
        <f>'Datastream-M'!BT563</f>
        <v>-12.2</v>
      </c>
      <c r="CK562">
        <f>'Datastream-M'!BU563</f>
        <v>-18.2</v>
      </c>
      <c r="CL562">
        <f>'Datastream-M'!BV563</f>
        <v>103.1</v>
      </c>
      <c r="CM562">
        <f>'Datastream-M'!BW563</f>
        <v>18.600000000000001</v>
      </c>
      <c r="CN562">
        <f>'Datastream-M'!BX563</f>
        <v>-7</v>
      </c>
      <c r="CO562">
        <f>'Datastream-M'!BY563</f>
        <v>18.7</v>
      </c>
      <c r="CP562" s="40">
        <f>'Datastream-M'!BZ563</f>
        <v>22.2</v>
      </c>
      <c r="CQ562">
        <f>'Datastream-M'!CA563</f>
        <v>8.6999999999999993</v>
      </c>
      <c r="CR562">
        <f>'Datastream-M'!CB563</f>
        <v>12.4</v>
      </c>
      <c r="CS562">
        <f>'Datastream-M'!CC563</f>
        <v>-8.8000000000000007</v>
      </c>
      <c r="CT562">
        <f>'Datastream-M'!CD563</f>
        <v>62.3</v>
      </c>
      <c r="CU562">
        <f>'Datastream-M'!CE563</f>
        <v>39678</v>
      </c>
      <c r="CV562">
        <f>'Datastream-M'!CF563</f>
        <v>2484759</v>
      </c>
      <c r="CW562" s="48">
        <f t="shared" si="36"/>
        <v>-3.5999999999999979</v>
      </c>
      <c r="CX562">
        <f>'Datastream-M'!CG563</f>
        <v>79.2</v>
      </c>
      <c r="CY562">
        <f>'Datastream-M'!CH563</f>
        <v>60.1</v>
      </c>
      <c r="CZ562">
        <f>'Datastream-M'!CI563</f>
        <v>85.6</v>
      </c>
      <c r="DA562">
        <f>'Datastream-M'!CJ563</f>
        <v>83.6</v>
      </c>
      <c r="DB562">
        <f>'Datastream-M'!CK563</f>
        <v>-16.100000000000001</v>
      </c>
      <c r="DC562">
        <f>'Datastream-M'!CL563</f>
        <v>-26.3</v>
      </c>
      <c r="DD562">
        <f>'Datastream-M'!CM563</f>
        <v>-12.2</v>
      </c>
      <c r="DE562">
        <f>'Datastream-M'!CN563</f>
        <v>68.599999999999994</v>
      </c>
      <c r="DF562">
        <f>'Datastream-M'!CO563</f>
        <v>68.400000000000006</v>
      </c>
      <c r="DG562">
        <f>'Datastream-M'!CP563</f>
        <v>103.7</v>
      </c>
      <c r="DH562">
        <f>'Datastream-M'!CQ563</f>
        <v>93.781333923000005</v>
      </c>
      <c r="DI562">
        <f>'Datastream-M'!CR563</f>
        <v>16.59</v>
      </c>
      <c r="DJ562">
        <f>'Datastream-M'!CV563</f>
        <v>4.7699999999999996</v>
      </c>
      <c r="DK562">
        <f>'Datastream-M'!CW563</f>
        <v>2.67</v>
      </c>
      <c r="DL562">
        <f>'Datastream-M'!CX563</f>
        <v>95.1</v>
      </c>
      <c r="DM562">
        <f>'Datastream-M'!CY563</f>
        <v>72</v>
      </c>
      <c r="DO562">
        <f>'Datastream-M'!DA563</f>
        <v>0</v>
      </c>
      <c r="DP562">
        <f>'Datastream-M'!DB563</f>
        <v>107.8</v>
      </c>
      <c r="DQ562">
        <f>'Datastream-M'!DE563</f>
        <v>98.1</v>
      </c>
      <c r="DR562">
        <f>'Datastream-M'!DF563</f>
        <v>100.1</v>
      </c>
      <c r="DS562">
        <f>'Datastream-M'!DG563</f>
        <v>107</v>
      </c>
      <c r="DT562">
        <f>'Datastream-M'!DH563</f>
        <v>84.4</v>
      </c>
      <c r="DU562">
        <f>'Datastream-M'!DI563</f>
        <v>85.5</v>
      </c>
      <c r="DV562">
        <f>'Datastream-M'!DJ563</f>
        <v>59.299143637999997</v>
      </c>
      <c r="DW562" s="19">
        <f>'[8]weltindexip-usd'!B442</f>
        <v>2.5430746122246455</v>
      </c>
      <c r="DX562">
        <f>'Datastream-M'!DK563</f>
        <v>96.4</v>
      </c>
      <c r="DY562">
        <v>0</v>
      </c>
      <c r="DZ562">
        <f>'Datastream-M'!DL563</f>
        <v>94.7</v>
      </c>
      <c r="EA562">
        <f>'Datastream-M'!DM563</f>
        <v>96.1</v>
      </c>
      <c r="EB562">
        <f>'Datastream-M'!DN563</f>
        <v>21.344995999999998</v>
      </c>
      <c r="EC562">
        <f>'Datastream-M'!DO563</f>
        <v>92.6</v>
      </c>
      <c r="EE562" s="112">
        <f t="shared" si="37"/>
        <v>0.5</v>
      </c>
      <c r="EF562" s="1">
        <f>'Datastream-M'!DQ563</f>
        <v>92.3</v>
      </c>
    </row>
    <row r="563" spans="1:136">
      <c r="A563" s="3">
        <v>39005</v>
      </c>
      <c r="B563">
        <f>'Datastream-M'!B564</f>
        <v>99.4</v>
      </c>
      <c r="C563">
        <f>'Datastream-M'!C564</f>
        <v>102.5</v>
      </c>
      <c r="D563">
        <f>'Datastream-M'!D564</f>
        <v>103.6</v>
      </c>
      <c r="E563">
        <f>'Datastream-M'!E564</f>
        <v>101.3</v>
      </c>
      <c r="F563">
        <f>'Datastream-M'!F564</f>
        <v>94.7</v>
      </c>
      <c r="G563">
        <f>'Datastream-M'!G564</f>
        <v>1.2611049999999999</v>
      </c>
      <c r="H563">
        <f>'Datastream-M'!H564</f>
        <v>728.2</v>
      </c>
      <c r="I563">
        <f>'Datastream-M'!I564</f>
        <v>1523.1</v>
      </c>
      <c r="J563">
        <f>'Datastream-M'!J564</f>
        <v>3.5019999999999998</v>
      </c>
      <c r="K563">
        <f>'Datastream-M'!K564</f>
        <v>3.8</v>
      </c>
      <c r="L563">
        <f>'Datastream-M'!L564</f>
        <v>6268.9</v>
      </c>
      <c r="M563">
        <f>'Datastream-M'!M564</f>
        <v>293832</v>
      </c>
      <c r="N563">
        <f>'Datastream-M'!N564</f>
        <v>92.2</v>
      </c>
      <c r="O563">
        <f>'Datastream-M'!O564</f>
        <v>2717</v>
      </c>
      <c r="P563">
        <f>'Datastream-M'!P564</f>
        <v>10.3</v>
      </c>
      <c r="Q563">
        <f>'Datastream-M'!Q564</f>
        <v>16.100000000000001</v>
      </c>
      <c r="R563">
        <f>'Datastream-M'!R564</f>
        <v>7.8</v>
      </c>
      <c r="S563" s="1">
        <f>'[2]Deutschland Monatsdaten'!C563</f>
        <v>0.73517633731182963</v>
      </c>
      <c r="T563" s="1">
        <v>3.9873746067367795</v>
      </c>
      <c r="U563">
        <f>'Datastream-M'!BL564</f>
        <v>80.180000000000007</v>
      </c>
      <c r="V563" s="39">
        <f t="shared" si="38"/>
        <v>87.152173913043484</v>
      </c>
      <c r="W563">
        <f>'Datastream-M'!BM564</f>
        <v>63.57</v>
      </c>
      <c r="X563" s="39">
        <f t="shared" si="39"/>
        <v>65.875647668393782</v>
      </c>
      <c r="Y563">
        <f>'Datastream-M'!W564</f>
        <v>6.7</v>
      </c>
      <c r="Z563">
        <f>'Datastream-M'!X564</f>
        <v>90.4</v>
      </c>
      <c r="AA563" s="42">
        <f>'Datastream-M'!Y564</f>
        <v>20.100000000000001</v>
      </c>
      <c r="AB563">
        <f>'Datastream-M'!Z564</f>
        <v>98.6</v>
      </c>
      <c r="AC563">
        <f>'Datastream-M'!AA564</f>
        <v>96.6</v>
      </c>
      <c r="AD563">
        <f>'Datastream-M'!AB564</f>
        <v>95.8</v>
      </c>
      <c r="AE563">
        <f>'Datastream-M'!AC564</f>
        <v>1.2611049999999999</v>
      </c>
      <c r="AF563">
        <f t="shared" si="32"/>
        <v>92</v>
      </c>
      <c r="AG563">
        <f t="shared" si="33"/>
        <v>96.5</v>
      </c>
      <c r="AH563">
        <f>'Datastream-M'!AD564</f>
        <v>93.2</v>
      </c>
      <c r="AI563">
        <f>'Datastream-M'!AE564</f>
        <v>13.6</v>
      </c>
      <c r="AJ563">
        <f>'Datastream-M'!AF564</f>
        <v>95.751294999999999</v>
      </c>
      <c r="AK563">
        <f>'Datastream-M'!AG564</f>
        <v>58.76</v>
      </c>
      <c r="AL563">
        <f>'Datastream-M'!AH564</f>
        <v>87.7</v>
      </c>
      <c r="AM563">
        <f>'Datastream-M'!AI564</f>
        <v>90.4</v>
      </c>
      <c r="AN563">
        <f>'Datastream-M'!AJ564</f>
        <v>16.399999999999999</v>
      </c>
      <c r="AO563">
        <f>'Datastream-M'!AK564</f>
        <v>11.1</v>
      </c>
      <c r="AP563">
        <f>'Datastream-M'!AL564</f>
        <v>12.8</v>
      </c>
      <c r="AQ563" s="2">
        <f>'Datastream-M'!AM564</f>
        <v>91.245599999999996</v>
      </c>
      <c r="AR563" s="2">
        <f>'Datastream-M'!AN564</f>
        <v>101.8172</v>
      </c>
      <c r="AS563">
        <f>'Datastream-M'!AO564</f>
        <v>15.3</v>
      </c>
      <c r="AT563">
        <f>'Datastream-M'!AP564</f>
        <v>99.2</v>
      </c>
      <c r="AU563">
        <f>'Datastream-M'!AQ564</f>
        <v>94.5</v>
      </c>
      <c r="AV563" s="19">
        <f>'[5]Deutschland Monatsdaten'!K563</f>
        <v>12.886868358647638</v>
      </c>
      <c r="AW563" s="1">
        <f>'[5]Deutschland Monatsdaten'!J563</f>
        <v>0.75849703268642876</v>
      </c>
      <c r="AX563">
        <f>'Datastream-M'!AR564</f>
        <v>-27.4</v>
      </c>
      <c r="AY563">
        <f>'Datastream-M'!AS564</f>
        <v>-10.199999999999999</v>
      </c>
      <c r="AZ563">
        <f>'Datastream-M'!AT564</f>
        <v>105.6</v>
      </c>
      <c r="BA563">
        <v>2894753.5</v>
      </c>
      <c r="BB563">
        <v>9128587.9000000004</v>
      </c>
      <c r="BC563">
        <v>9183144.3000000007</v>
      </c>
      <c r="BD563">
        <v>617417</v>
      </c>
      <c r="BE563">
        <f>'Datastream-M'!AU564</f>
        <v>100.42</v>
      </c>
      <c r="BF563">
        <f>'Datastream-M'!AV564</f>
        <v>96.5</v>
      </c>
      <c r="BG563">
        <f>'Datastream-M'!AW564</f>
        <v>103.6</v>
      </c>
      <c r="BH563" s="1">
        <f>'Datastream-M'!AX564</f>
        <v>111.4</v>
      </c>
      <c r="BI563" s="1">
        <f>'Datastream-M'!AY564</f>
        <v>110.7</v>
      </c>
      <c r="BJ563" s="1">
        <f>'Datastream-M'!AZ564</f>
        <v>107.4</v>
      </c>
      <c r="BK563">
        <f>'Datastream-M'!BA564</f>
        <v>73</v>
      </c>
      <c r="BL563">
        <f>'Datastream-M'!BB564</f>
        <v>131.30000000000001</v>
      </c>
      <c r="BM563" s="26">
        <f>'Datastream-M'!BC564</f>
        <v>92.4</v>
      </c>
      <c r="BN563" s="26">
        <f>'Datastream-M'!BD564</f>
        <v>101.1</v>
      </c>
      <c r="BO563">
        <f>'Datastream-M'!AV563</f>
        <v>96.5</v>
      </c>
      <c r="BP563" s="38">
        <f t="shared" si="34"/>
        <v>92</v>
      </c>
      <c r="BQ563" s="30">
        <f t="shared" si="35"/>
        <v>46.594058385304955</v>
      </c>
      <c r="BR563" s="40">
        <f>'Datastream-M'!BJ564</f>
        <v>109.7908</v>
      </c>
      <c r="BS563" s="32">
        <f>'Datastream-M'!BF564</f>
        <v>95.6</v>
      </c>
      <c r="BT563">
        <f>'Datastream-M'!BE564</f>
        <v>22.9</v>
      </c>
      <c r="BU563" s="40">
        <f>'Datastream-M'!CS564</f>
        <v>94.7</v>
      </c>
      <c r="BV563" s="40">
        <f>'Datastream-M'!CT564</f>
        <v>104.2</v>
      </c>
      <c r="BW563" s="40">
        <f>'Datastream-M'!CU564</f>
        <v>110.00230000000001</v>
      </c>
      <c r="BX563" s="41">
        <f>'Datastream-M'!BG564</f>
        <v>14.1</v>
      </c>
      <c r="BY563" s="41">
        <f>'Datastream-M'!BH564</f>
        <v>13.13</v>
      </c>
      <c r="BZ563" s="40">
        <f>'Datastream-M'!BI564</f>
        <v>82.6</v>
      </c>
      <c r="CA563">
        <f>'Datastream-M'!BN564</f>
        <v>9.1</v>
      </c>
      <c r="CB563">
        <f>'Datastream-M'!BO564</f>
        <v>27.3</v>
      </c>
      <c r="CC563">
        <f>'Datastream-M'!BP564</f>
        <v>86.9</v>
      </c>
      <c r="CD563">
        <f>'Datastream-M'!BQ564</f>
        <v>95.1</v>
      </c>
      <c r="CE563" s="1">
        <v>-0.82067571702111175</v>
      </c>
      <c r="CF563" s="1">
        <v>-0.99512613506447911</v>
      </c>
      <c r="CH563">
        <f>'Datastream-M'!BR564</f>
        <v>89.2</v>
      </c>
      <c r="CI563">
        <f>'Datastream-M'!BS564</f>
        <v>96.2</v>
      </c>
      <c r="CJ563">
        <f>'Datastream-M'!BT564</f>
        <v>-9.3000000000000007</v>
      </c>
      <c r="CK563">
        <f>'Datastream-M'!BU564</f>
        <v>-24.1</v>
      </c>
      <c r="CL563">
        <f>'Datastream-M'!BV564</f>
        <v>102.8</v>
      </c>
      <c r="CM563">
        <f>'Datastream-M'!BW564</f>
        <v>18.2</v>
      </c>
      <c r="CN563">
        <f>'Datastream-M'!BX564</f>
        <v>-4.0999999999999996</v>
      </c>
      <c r="CO563">
        <f>'Datastream-M'!BY564</f>
        <v>19.100000000000001</v>
      </c>
      <c r="CP563" s="40">
        <f>'Datastream-M'!BZ564</f>
        <v>23.8</v>
      </c>
      <c r="CQ563">
        <f>'Datastream-M'!CA564</f>
        <v>8.9</v>
      </c>
      <c r="CR563">
        <f>'Datastream-M'!CB564</f>
        <v>6.9</v>
      </c>
      <c r="CS563">
        <f>'Datastream-M'!CC564</f>
        <v>0.2</v>
      </c>
      <c r="CT563">
        <f>'Datastream-M'!CD564</f>
        <v>64.400000000000006</v>
      </c>
      <c r="CU563">
        <f>'Datastream-M'!CE564</f>
        <v>39696</v>
      </c>
      <c r="CV563">
        <f>'Datastream-M'!CF564</f>
        <v>2477422</v>
      </c>
      <c r="CW563" s="48">
        <f t="shared" si="36"/>
        <v>-5.6000000000000014</v>
      </c>
      <c r="CX563">
        <f>'Datastream-M'!CG564</f>
        <v>76.2</v>
      </c>
      <c r="CY563">
        <f>'Datastream-M'!CH564</f>
        <v>59.4</v>
      </c>
      <c r="CZ563">
        <f>'Datastream-M'!CI564</f>
        <v>79.900000000000006</v>
      </c>
      <c r="DA563">
        <f>'Datastream-M'!CJ564</f>
        <v>81.7</v>
      </c>
      <c r="DB563">
        <f>'Datastream-M'!CK564</f>
        <v>-17.5</v>
      </c>
      <c r="DC563">
        <f>'Datastream-M'!CL564</f>
        <v>-26.2</v>
      </c>
      <c r="DD563">
        <f>'Datastream-M'!CM564</f>
        <v>-9.3000000000000007</v>
      </c>
      <c r="DE563">
        <f>'Datastream-M'!CN564</f>
        <v>69.8</v>
      </c>
      <c r="DF563">
        <f>'Datastream-M'!CO564</f>
        <v>69.400000000000006</v>
      </c>
      <c r="DG563">
        <f>'Datastream-M'!CP564</f>
        <v>99.9</v>
      </c>
      <c r="DH563">
        <f>'Datastream-M'!CQ564</f>
        <v>54.061637877999999</v>
      </c>
      <c r="DI563">
        <f>'Datastream-M'!CR564</f>
        <v>17.36</v>
      </c>
      <c r="DJ563">
        <f>'Datastream-M'!CV564</f>
        <v>4.5599999999999996</v>
      </c>
      <c r="DK563">
        <f>'Datastream-M'!CW564</f>
        <v>2.5099999999999998</v>
      </c>
      <c r="DL563">
        <f>'Datastream-M'!CX564</f>
        <v>91.4</v>
      </c>
      <c r="DM563">
        <f>'Datastream-M'!CY564</f>
        <v>71.099999999999994</v>
      </c>
      <c r="DO563">
        <f>'Datastream-M'!DA564</f>
        <v>-3.2</v>
      </c>
      <c r="DP563">
        <f>'Datastream-M'!DB564</f>
        <v>106.4</v>
      </c>
      <c r="DQ563">
        <f>'Datastream-M'!DE564</f>
        <v>98.8</v>
      </c>
      <c r="DR563">
        <f>'Datastream-M'!DF564</f>
        <v>100</v>
      </c>
      <c r="DS563">
        <f>'Datastream-M'!DG564</f>
        <v>98.7</v>
      </c>
      <c r="DT563">
        <f>'Datastream-M'!DH564</f>
        <v>86.5</v>
      </c>
      <c r="DU563">
        <f>'Datastream-M'!DI564</f>
        <v>85.5</v>
      </c>
      <c r="DV563">
        <f>'Datastream-M'!DJ564</f>
        <v>59.876649978000003</v>
      </c>
      <c r="DW563" s="19">
        <f>'[8]weltindexip-usd'!B443</f>
        <v>2.546135823917921</v>
      </c>
      <c r="DX563">
        <f>'Datastream-M'!DK564</f>
        <v>96.6</v>
      </c>
      <c r="DY563">
        <v>0</v>
      </c>
      <c r="DZ563">
        <f>'Datastream-M'!DL564</f>
        <v>94.8</v>
      </c>
      <c r="EA563">
        <f>'Datastream-M'!DM564</f>
        <v>95.8</v>
      </c>
      <c r="EB563">
        <f>'Datastream-M'!DN564</f>
        <v>21.969518000000001</v>
      </c>
      <c r="EC563">
        <f>'Datastream-M'!DO564</f>
        <v>93.5</v>
      </c>
      <c r="EE563" s="112">
        <f t="shared" si="37"/>
        <v>0.30000000000001137</v>
      </c>
      <c r="EF563" s="1">
        <f>'Datastream-M'!DQ564</f>
        <v>92.1</v>
      </c>
    </row>
    <row r="564" spans="1:136">
      <c r="A564" s="3">
        <v>39036</v>
      </c>
      <c r="B564">
        <f>'Datastream-M'!B565</f>
        <v>100.7</v>
      </c>
      <c r="C564">
        <f>'Datastream-M'!C565</f>
        <v>103</v>
      </c>
      <c r="D564">
        <f>'Datastream-M'!D565</f>
        <v>104.4</v>
      </c>
      <c r="E564">
        <f>'Datastream-M'!E565</f>
        <v>101.6</v>
      </c>
      <c r="F564">
        <f>'Datastream-M'!F565</f>
        <v>95.1</v>
      </c>
      <c r="G564">
        <f>'Datastream-M'!G565</f>
        <v>1.288141</v>
      </c>
      <c r="H564">
        <f>'Datastream-M'!H565</f>
        <v>755.7</v>
      </c>
      <c r="I564">
        <f>'Datastream-M'!I565</f>
        <v>1536.5</v>
      </c>
      <c r="J564">
        <f>'Datastream-M'!J565</f>
        <v>3.597</v>
      </c>
      <c r="K564">
        <f>'Datastream-M'!K565</f>
        <v>3.7</v>
      </c>
      <c r="L564">
        <f>'Datastream-M'!L565</f>
        <v>6309.2</v>
      </c>
      <c r="M564">
        <f>'Datastream-M'!M565</f>
        <v>326038</v>
      </c>
      <c r="N564">
        <f>'Datastream-M'!N565</f>
        <v>93.9</v>
      </c>
      <c r="O564">
        <f>'Datastream-M'!O565</f>
        <v>2764</v>
      </c>
      <c r="P564">
        <f>'Datastream-M'!P565</f>
        <v>10.1</v>
      </c>
      <c r="Q564">
        <f>'Datastream-M'!Q565</f>
        <v>18.399999999999999</v>
      </c>
      <c r="R564">
        <f>'Datastream-M'!R565</f>
        <v>8.8000000000000007</v>
      </c>
      <c r="S564" s="1">
        <f>'[2]Deutschland Monatsdaten'!C564</f>
        <v>0.69464899115259826</v>
      </c>
      <c r="T564" s="1">
        <v>4.0256786500149291</v>
      </c>
      <c r="U564">
        <f>'Datastream-M'!BL565</f>
        <v>80.900000000000006</v>
      </c>
      <c r="V564" s="39">
        <f t="shared" si="38"/>
        <v>87.55411255411255</v>
      </c>
      <c r="W564">
        <f>'Datastream-M'!BM565</f>
        <v>64.34</v>
      </c>
      <c r="X564" s="39">
        <f t="shared" si="39"/>
        <v>66.673575129533674</v>
      </c>
      <c r="Y564">
        <f>'Datastream-M'!W565</f>
        <v>7.1</v>
      </c>
      <c r="Z564">
        <f>'Datastream-M'!X565</f>
        <v>91</v>
      </c>
      <c r="AA564" s="42">
        <f>'Datastream-M'!Y565</f>
        <v>22.9</v>
      </c>
      <c r="AB564">
        <f>'Datastream-M'!Z565</f>
        <v>99.1</v>
      </c>
      <c r="AC564">
        <f>'Datastream-M'!AA565</f>
        <v>97</v>
      </c>
      <c r="AD564">
        <f>'Datastream-M'!AB565</f>
        <v>96.2</v>
      </c>
      <c r="AE564">
        <f>'Datastream-M'!AC565</f>
        <v>1.288141</v>
      </c>
      <c r="AF564">
        <f t="shared" si="32"/>
        <v>92.40000000000002</v>
      </c>
      <c r="AG564">
        <f t="shared" si="33"/>
        <v>96.500000000000014</v>
      </c>
      <c r="AH564">
        <f>'Datastream-M'!AD565</f>
        <v>94.9</v>
      </c>
      <c r="AI564">
        <f>'Datastream-M'!AE565</f>
        <v>16</v>
      </c>
      <c r="AJ564">
        <f>'Datastream-M'!AF565</f>
        <v>96.149844000000002</v>
      </c>
      <c r="AK564">
        <f>'Datastream-M'!AG565</f>
        <v>59.22</v>
      </c>
      <c r="AL564">
        <f>'Datastream-M'!AH565</f>
        <v>87.8</v>
      </c>
      <c r="AM564">
        <f>'Datastream-M'!AI565</f>
        <v>91</v>
      </c>
      <c r="AN564">
        <f>'Datastream-M'!AJ565</f>
        <v>17.3</v>
      </c>
      <c r="AO564">
        <f>'Datastream-M'!AK565</f>
        <v>11.3</v>
      </c>
      <c r="AP564">
        <f>'Datastream-M'!AL565</f>
        <v>15.7</v>
      </c>
      <c r="AQ564" s="2">
        <f>'Datastream-M'!AM565</f>
        <v>91.431799999999996</v>
      </c>
      <c r="AR564" s="2">
        <f>'Datastream-M'!AN565</f>
        <v>101.9162</v>
      </c>
      <c r="AS564">
        <f>'Datastream-M'!AO565</f>
        <v>14.9</v>
      </c>
      <c r="AT564">
        <f>'Datastream-M'!AP565</f>
        <v>97.3</v>
      </c>
      <c r="AU564">
        <f>'Datastream-M'!AQ565</f>
        <v>95.2</v>
      </c>
      <c r="AV564" s="19">
        <f>'[5]Deutschland Monatsdaten'!K564</f>
        <v>12.917030014542487</v>
      </c>
      <c r="AW564" s="1">
        <f>'[5]Deutschland Monatsdaten'!J564</f>
        <v>0.71878360270168395</v>
      </c>
      <c r="AX564">
        <f>'Datastream-M'!AR565</f>
        <v>-28.5</v>
      </c>
      <c r="AY564">
        <f>'Datastream-M'!AS565</f>
        <v>-8.6999999999999993</v>
      </c>
      <c r="AZ564">
        <f>'Datastream-M'!AT565</f>
        <v>106.6</v>
      </c>
      <c r="BA564">
        <v>3123109</v>
      </c>
      <c r="BB564">
        <v>10098439</v>
      </c>
      <c r="BC564">
        <v>8996613.4000000004</v>
      </c>
      <c r="BD564">
        <v>594477</v>
      </c>
      <c r="BE564">
        <f>'Datastream-M'!AU565</f>
        <v>100.71</v>
      </c>
      <c r="BF564">
        <f>'Datastream-M'!AV565</f>
        <v>96.5</v>
      </c>
      <c r="BG564">
        <f>'Datastream-M'!AW565</f>
        <v>103.8</v>
      </c>
      <c r="BH564" s="1">
        <f>'Datastream-M'!AX565</f>
        <v>112.4</v>
      </c>
      <c r="BI564" s="1">
        <f>'Datastream-M'!AY565</f>
        <v>111.8</v>
      </c>
      <c r="BJ564" s="1">
        <f>'Datastream-M'!AZ565</f>
        <v>108.9</v>
      </c>
      <c r="BK564">
        <f>'Datastream-M'!BA565</f>
        <v>78.7</v>
      </c>
      <c r="BL564">
        <f>'Datastream-M'!BB565</f>
        <v>129.9</v>
      </c>
      <c r="BM564" s="26">
        <f>'Datastream-M'!BC565</f>
        <v>92.6</v>
      </c>
      <c r="BN564" s="26">
        <f>'Datastream-M'!BD565</f>
        <v>101.4</v>
      </c>
      <c r="BO564">
        <f>'Datastream-M'!AV564</f>
        <v>96.5</v>
      </c>
      <c r="BP564" s="38">
        <f t="shared" si="34"/>
        <v>92.4</v>
      </c>
      <c r="BQ564" s="30">
        <f t="shared" si="35"/>
        <v>45.973228086055798</v>
      </c>
      <c r="BR564" s="40">
        <f>'Datastream-M'!BJ565</f>
        <v>110.4731</v>
      </c>
      <c r="BS564" s="32">
        <f>'Datastream-M'!BF565</f>
        <v>97.2</v>
      </c>
      <c r="BT564">
        <f>'Datastream-M'!BE565</f>
        <v>28.1</v>
      </c>
      <c r="BU564" s="40">
        <f>'Datastream-M'!CS565</f>
        <v>94.9</v>
      </c>
      <c r="BV564" s="40">
        <f>'Datastream-M'!CT565</f>
        <v>105.3</v>
      </c>
      <c r="BW564" s="40">
        <f>'Datastream-M'!CU565</f>
        <v>110.6442</v>
      </c>
      <c r="BX564" s="41">
        <f>'Datastream-M'!BG565</f>
        <v>14.16</v>
      </c>
      <c r="BY564" s="41">
        <f>'Datastream-M'!BH565</f>
        <v>12.64</v>
      </c>
      <c r="BZ564" s="40">
        <f>'Datastream-M'!BI565</f>
        <v>85.4</v>
      </c>
      <c r="CA564">
        <f>'Datastream-M'!BN565</f>
        <v>12.6</v>
      </c>
      <c r="CB564">
        <f>'Datastream-M'!BO565</f>
        <v>28.2</v>
      </c>
      <c r="CC564">
        <f>'Datastream-M'!BP565</f>
        <v>89.7</v>
      </c>
      <c r="CD564">
        <f>'Datastream-M'!BQ565</f>
        <v>98.7</v>
      </c>
      <c r="CE564" s="1">
        <v>-0.70452842366235835</v>
      </c>
      <c r="CF564" s="1">
        <v>-1.024970039185781</v>
      </c>
      <c r="CH564">
        <f>'Datastream-M'!BR565</f>
        <v>91.9</v>
      </c>
      <c r="CI564">
        <f>'Datastream-M'!BS565</f>
        <v>96.3</v>
      </c>
      <c r="CJ564">
        <f>'Datastream-M'!BT565</f>
        <v>-8.5</v>
      </c>
      <c r="CK564">
        <f>'Datastream-M'!BU565</f>
        <v>-18.600000000000001</v>
      </c>
      <c r="CL564">
        <f>'Datastream-M'!BV565</f>
        <v>105</v>
      </c>
      <c r="CM564">
        <f>'Datastream-M'!BW565</f>
        <v>21.7</v>
      </c>
      <c r="CN564">
        <f>'Datastream-M'!BX565</f>
        <v>-7.2</v>
      </c>
      <c r="CO564">
        <f>'Datastream-M'!BY565</f>
        <v>22.6</v>
      </c>
      <c r="CP564" s="40">
        <f>'Datastream-M'!BZ565</f>
        <v>25.3</v>
      </c>
      <c r="CQ564">
        <f>'Datastream-M'!CA565</f>
        <v>9.1</v>
      </c>
      <c r="CR564">
        <f>'Datastream-M'!CB565</f>
        <v>10.3</v>
      </c>
      <c r="CS564">
        <f>'Datastream-M'!CC565</f>
        <v>-6.4</v>
      </c>
      <c r="CT564">
        <f>'Datastream-M'!CD565</f>
        <v>63.9</v>
      </c>
      <c r="CU564">
        <f>'Datastream-M'!CE565</f>
        <v>39797</v>
      </c>
      <c r="CV564">
        <f>'Datastream-M'!CF565</f>
        <v>2475222</v>
      </c>
      <c r="CW564" s="48">
        <f t="shared" si="36"/>
        <v>-3.6000000000000014</v>
      </c>
      <c r="CX564">
        <f>'Datastream-M'!CG565</f>
        <v>81.2</v>
      </c>
      <c r="CY564">
        <f>'Datastream-M'!CH565</f>
        <v>58.4</v>
      </c>
      <c r="CZ564">
        <f>'Datastream-M'!CI565</f>
        <v>90.6</v>
      </c>
      <c r="DA564">
        <f>'Datastream-M'!CJ565</f>
        <v>85.1</v>
      </c>
      <c r="DB564">
        <f>'Datastream-M'!CK565</f>
        <v>-17.100000000000001</v>
      </c>
      <c r="DC564">
        <f>'Datastream-M'!CL565</f>
        <v>-26.5</v>
      </c>
      <c r="DD564">
        <f>'Datastream-M'!CM565</f>
        <v>-8.5</v>
      </c>
      <c r="DE564">
        <f>'Datastream-M'!CN565</f>
        <v>70.7</v>
      </c>
      <c r="DF564">
        <f>'Datastream-M'!CO565</f>
        <v>70.8</v>
      </c>
      <c r="DG564">
        <f>'Datastream-M'!CP565</f>
        <v>99.8</v>
      </c>
      <c r="DH564">
        <f>'Datastream-M'!CQ565</f>
        <v>71.951942443999997</v>
      </c>
      <c r="DI564">
        <f>'Datastream-M'!CR565</f>
        <v>14.02</v>
      </c>
      <c r="DJ564">
        <f>'Datastream-M'!CV565</f>
        <v>4.37</v>
      </c>
      <c r="DK564">
        <f>'Datastream-M'!CW565</f>
        <v>2.42</v>
      </c>
      <c r="DL564">
        <f>'Datastream-M'!CX565</f>
        <v>96.7</v>
      </c>
      <c r="DM564">
        <f>'Datastream-M'!CY565</f>
        <v>69.400000000000006</v>
      </c>
      <c r="DO564">
        <f>'Datastream-M'!DA565</f>
        <v>-1.2</v>
      </c>
      <c r="DP564">
        <f>'Datastream-M'!DB565</f>
        <v>107.3</v>
      </c>
      <c r="DQ564">
        <f>'Datastream-M'!DE565</f>
        <v>99.8</v>
      </c>
      <c r="DR564">
        <f>'Datastream-M'!DF565</f>
        <v>101.7</v>
      </c>
      <c r="DS564">
        <f>'Datastream-M'!DG565</f>
        <v>98.1</v>
      </c>
      <c r="DT564">
        <f>'Datastream-M'!DH565</f>
        <v>86.5</v>
      </c>
      <c r="DU564">
        <f>'Datastream-M'!DI565</f>
        <v>87.6</v>
      </c>
      <c r="DV564">
        <f>'Datastream-M'!DJ565</f>
        <v>57.409683061000003</v>
      </c>
      <c r="DW564" s="19">
        <f>'[8]weltindexip-usd'!B444</f>
        <v>2.5627385152372155</v>
      </c>
      <c r="DX564">
        <f>'Datastream-M'!DK565</f>
        <v>98.2</v>
      </c>
      <c r="DY564">
        <v>0</v>
      </c>
      <c r="DZ564">
        <f>'Datastream-M'!DL565</f>
        <v>95.6</v>
      </c>
      <c r="EA564">
        <f>'Datastream-M'!DM565</f>
        <v>97.8</v>
      </c>
      <c r="EB564">
        <f>'Datastream-M'!DN565</f>
        <v>22.545487000000001</v>
      </c>
      <c r="EC564">
        <f>'Datastream-M'!DO565</f>
        <v>94.4</v>
      </c>
      <c r="EE564" s="112">
        <f t="shared" si="37"/>
        <v>1.2999999999999972</v>
      </c>
      <c r="EF564" s="1">
        <f>'Datastream-M'!DQ565</f>
        <v>93.7</v>
      </c>
    </row>
    <row r="565" spans="1:136">
      <c r="A565" s="3">
        <v>39066</v>
      </c>
      <c r="B565">
        <f>'Datastream-M'!B566</f>
        <v>101.7</v>
      </c>
      <c r="C565">
        <f>'Datastream-M'!C566</f>
        <v>104.6</v>
      </c>
      <c r="D565">
        <f>'Datastream-M'!D566</f>
        <v>106.1</v>
      </c>
      <c r="E565">
        <f>'Datastream-M'!E566</f>
        <v>103.2</v>
      </c>
      <c r="F565">
        <f>'Datastream-M'!F566</f>
        <v>95.8</v>
      </c>
      <c r="G565">
        <f>'Datastream-M'!G566</f>
        <v>1.3212790000000001</v>
      </c>
      <c r="H565">
        <f>'Datastream-M'!H566</f>
        <v>760</v>
      </c>
      <c r="I565">
        <f>'Datastream-M'!I566</f>
        <v>1554.2</v>
      </c>
      <c r="J565">
        <f>'Datastream-M'!J566</f>
        <v>3.6840000000000002</v>
      </c>
      <c r="K565">
        <f>'Datastream-M'!K566</f>
        <v>3.8</v>
      </c>
      <c r="L565">
        <f>'Datastream-M'!L566</f>
        <v>6596.9</v>
      </c>
      <c r="M565">
        <f>'Datastream-M'!M566</f>
        <v>303416</v>
      </c>
      <c r="N565">
        <f>'Datastream-M'!N566</f>
        <v>94.8</v>
      </c>
      <c r="O565">
        <f>'Datastream-M'!O566</f>
        <v>2785</v>
      </c>
      <c r="P565">
        <f>'Datastream-M'!P566</f>
        <v>9.8000000000000007</v>
      </c>
      <c r="Q565">
        <f>'Datastream-M'!Q566</f>
        <v>18.5</v>
      </c>
      <c r="R565">
        <f>'Datastream-M'!R566</f>
        <v>11.6</v>
      </c>
      <c r="S565" s="1">
        <f>'[2]Deutschland Monatsdaten'!C565</f>
        <v>0.70209609850489096</v>
      </c>
      <c r="T565" s="1">
        <v>4.0607329734088431</v>
      </c>
      <c r="U565">
        <f>'Datastream-M'!BL566</f>
        <v>79.489999999999995</v>
      </c>
      <c r="V565" s="39">
        <f t="shared" si="38"/>
        <v>85.842332613390923</v>
      </c>
      <c r="W565">
        <f>'Datastream-M'!BM566</f>
        <v>64.900000000000006</v>
      </c>
      <c r="X565" s="39">
        <f t="shared" si="39"/>
        <v>67.253886010362692</v>
      </c>
      <c r="Y565">
        <f>'Datastream-M'!W566</f>
        <v>9.1999999999999993</v>
      </c>
      <c r="Z565">
        <f>'Datastream-M'!X566</f>
        <v>91.4</v>
      </c>
      <c r="AA565" s="42">
        <f>'Datastream-M'!Y566</f>
        <v>22.8</v>
      </c>
      <c r="AB565">
        <f>'Datastream-M'!Z566</f>
        <v>99.5</v>
      </c>
      <c r="AC565">
        <f>'Datastream-M'!AA566</f>
        <v>97.4</v>
      </c>
      <c r="AD565">
        <f>'Datastream-M'!AB566</f>
        <v>96.6</v>
      </c>
      <c r="AE565">
        <f>'Datastream-M'!AC566</f>
        <v>1.3212790000000001</v>
      </c>
      <c r="AF565">
        <f t="shared" si="32"/>
        <v>92.600000000000009</v>
      </c>
      <c r="AG565">
        <f t="shared" si="33"/>
        <v>96.500000000000014</v>
      </c>
      <c r="AH565">
        <f>'Datastream-M'!AD566</f>
        <v>95.7</v>
      </c>
      <c r="AI565">
        <f>'Datastream-M'!AE566</f>
        <v>18.5</v>
      </c>
      <c r="AJ565">
        <f>'Datastream-M'!AF566</f>
        <v>96.447231000000002</v>
      </c>
      <c r="AK565">
        <f>'Datastream-M'!AG566</f>
        <v>62.26</v>
      </c>
      <c r="AL565">
        <f>'Datastream-M'!AH566</f>
        <v>88</v>
      </c>
      <c r="AM565">
        <f>'Datastream-M'!AI566</f>
        <v>91.4</v>
      </c>
      <c r="AN565">
        <f>'Datastream-M'!AJ566</f>
        <v>19.899999999999999</v>
      </c>
      <c r="AO565">
        <f>'Datastream-M'!AK566</f>
        <v>8.8000000000000007</v>
      </c>
      <c r="AP565">
        <f>'Datastream-M'!AL566</f>
        <v>20.5</v>
      </c>
      <c r="AQ565" s="2">
        <f>'Datastream-M'!AM566</f>
        <v>91.627700000000004</v>
      </c>
      <c r="AR565" s="2">
        <f>'Datastream-M'!AN566</f>
        <v>102.0274</v>
      </c>
      <c r="AS565">
        <f>'Datastream-M'!AO566</f>
        <v>7.6</v>
      </c>
      <c r="AT565">
        <f>'Datastream-M'!AP566</f>
        <v>96.2</v>
      </c>
      <c r="AU565">
        <f>'Datastream-M'!AQ566</f>
        <v>96.6</v>
      </c>
      <c r="AV565" s="19">
        <f>'[5]Deutschland Monatsdaten'!K565</f>
        <v>12.957818184476555</v>
      </c>
      <c r="AW565" s="1">
        <f>'[5]Deutschland Monatsdaten'!J565</f>
        <v>0.70714559077383476</v>
      </c>
      <c r="AX565">
        <f>'Datastream-M'!AR566</f>
        <v>-19</v>
      </c>
      <c r="AY565">
        <f>'Datastream-M'!AS566</f>
        <v>-7.4</v>
      </c>
      <c r="AZ565">
        <f>'Datastream-M'!AT566</f>
        <v>107</v>
      </c>
      <c r="BA565">
        <v>3108704.4</v>
      </c>
      <c r="BB565">
        <v>10175204</v>
      </c>
      <c r="BC565">
        <v>17336009</v>
      </c>
      <c r="BD565">
        <v>1893135</v>
      </c>
      <c r="BE565">
        <f>'Datastream-M'!AU566</f>
        <v>101.35</v>
      </c>
      <c r="BF565">
        <f>'Datastream-M'!AV566</f>
        <v>96.4</v>
      </c>
      <c r="BG565">
        <f>'Datastream-M'!AW566</f>
        <v>105.8</v>
      </c>
      <c r="BH565" s="1">
        <f>'Datastream-M'!AX566</f>
        <v>118.2</v>
      </c>
      <c r="BI565" s="1">
        <f>'Datastream-M'!AY566</f>
        <v>117</v>
      </c>
      <c r="BJ565" s="1">
        <f>'Datastream-M'!AZ566</f>
        <v>111.2</v>
      </c>
      <c r="BK565">
        <f>'Datastream-M'!BA566</f>
        <v>80.7</v>
      </c>
      <c r="BL565">
        <f>'Datastream-M'!BB566</f>
        <v>132.30000000000001</v>
      </c>
      <c r="BM565" s="26">
        <f>'Datastream-M'!BC566</f>
        <v>92.7</v>
      </c>
      <c r="BN565" s="26">
        <f>'Datastream-M'!BD566</f>
        <v>101.7</v>
      </c>
      <c r="BO565">
        <f>'Datastream-M'!AV565</f>
        <v>96.5</v>
      </c>
      <c r="BP565" s="38">
        <f t="shared" si="34"/>
        <v>92.6</v>
      </c>
      <c r="BQ565" s="30">
        <f t="shared" si="35"/>
        <v>47.121009264508096</v>
      </c>
      <c r="BR565" s="40">
        <f>'Datastream-M'!BJ566</f>
        <v>111.55370000000001</v>
      </c>
      <c r="BS565" s="32">
        <f>'Datastream-M'!BF566</f>
        <v>97.6</v>
      </c>
      <c r="BT565">
        <f>'Datastream-M'!BE566</f>
        <v>26.6</v>
      </c>
      <c r="BU565" s="40">
        <f>'Datastream-M'!CS566</f>
        <v>94.8</v>
      </c>
      <c r="BV565" s="40">
        <f>'Datastream-M'!CT566</f>
        <v>106.4</v>
      </c>
      <c r="BW565" s="40">
        <f>'Datastream-M'!CU566</f>
        <v>111.7504</v>
      </c>
      <c r="BX565" s="41">
        <f>'Datastream-M'!BG566</f>
        <v>14.83</v>
      </c>
      <c r="BY565" s="41">
        <f>'Datastream-M'!BH566</f>
        <v>13.68</v>
      </c>
      <c r="BZ565" s="40">
        <f>'Datastream-M'!BI566</f>
        <v>86.2</v>
      </c>
      <c r="CA565">
        <f>'Datastream-M'!BN566</f>
        <v>15.5</v>
      </c>
      <c r="CB565">
        <f>'Datastream-M'!BO566</f>
        <v>34.200000000000003</v>
      </c>
      <c r="CC565">
        <f>'Datastream-M'!BP566</f>
        <v>88.8</v>
      </c>
      <c r="CD565">
        <f>'Datastream-M'!BQ566</f>
        <v>96.3</v>
      </c>
      <c r="CE565" s="1">
        <v>-0.74263999887518251</v>
      </c>
      <c r="CF565" s="1">
        <v>-1.0818882747034204</v>
      </c>
      <c r="CH565">
        <f>'Datastream-M'!BR566</f>
        <v>90.1</v>
      </c>
      <c r="CI565">
        <f>'Datastream-M'!BS566</f>
        <v>100.7</v>
      </c>
      <c r="CJ565">
        <f>'Datastream-M'!BT566</f>
        <v>-2.9</v>
      </c>
      <c r="CK565">
        <f>'Datastream-M'!BU566</f>
        <v>-17.100000000000001</v>
      </c>
      <c r="CL565">
        <f>'Datastream-M'!BV566</f>
        <v>104.6</v>
      </c>
      <c r="CM565">
        <f>'Datastream-M'!BW566</f>
        <v>22.4</v>
      </c>
      <c r="CN565">
        <f>'Datastream-M'!BX566</f>
        <v>-7</v>
      </c>
      <c r="CO565">
        <f>'Datastream-M'!BY566</f>
        <v>25.1</v>
      </c>
      <c r="CP565" s="40">
        <f>'Datastream-M'!BZ566</f>
        <v>28.8</v>
      </c>
      <c r="CQ565">
        <f>'Datastream-M'!CA566</f>
        <v>9.1</v>
      </c>
      <c r="CR565">
        <f>'Datastream-M'!CB566</f>
        <v>35.700000000000003</v>
      </c>
      <c r="CS565">
        <f>'Datastream-M'!CC566</f>
        <v>-16.600000000000001</v>
      </c>
      <c r="CT565">
        <f>'Datastream-M'!CD566</f>
        <v>59.9</v>
      </c>
      <c r="CU565">
        <f>'Datastream-M'!CE566</f>
        <v>39887</v>
      </c>
      <c r="CV565">
        <f>'Datastream-M'!CF566</f>
        <v>2451638</v>
      </c>
      <c r="CW565" s="48">
        <f t="shared" si="36"/>
        <v>-6.4000000000000021</v>
      </c>
      <c r="CX565">
        <f>'Datastream-M'!CG566</f>
        <v>77.3</v>
      </c>
      <c r="CY565">
        <f>'Datastream-M'!CH566</f>
        <v>61.1</v>
      </c>
      <c r="CZ565">
        <f>'Datastream-M'!CI566</f>
        <v>79.3</v>
      </c>
      <c r="DA565">
        <f>'Datastream-M'!CJ566</f>
        <v>84</v>
      </c>
      <c r="DB565">
        <f>'Datastream-M'!CK566</f>
        <v>-13.8</v>
      </c>
      <c r="DC565">
        <f>'Datastream-M'!CL566</f>
        <v>-20.5</v>
      </c>
      <c r="DD565">
        <f>'Datastream-M'!CM566</f>
        <v>-2.9</v>
      </c>
      <c r="DE565">
        <f>'Datastream-M'!CN566</f>
        <v>69.900000000000006</v>
      </c>
      <c r="DF565">
        <f>'Datastream-M'!CO566</f>
        <v>69.8</v>
      </c>
      <c r="DG565">
        <f>'Datastream-M'!CP566</f>
        <v>101.4</v>
      </c>
      <c r="DH565">
        <f>'Datastream-M'!CQ566</f>
        <v>84.137985228999995</v>
      </c>
      <c r="DI565">
        <f>'Datastream-M'!CR566</f>
        <v>16.66</v>
      </c>
      <c r="DJ565">
        <f>'Datastream-M'!CV566</f>
        <v>4.1900000000000004</v>
      </c>
      <c r="DK565">
        <f>'Datastream-M'!CW566</f>
        <v>2.21</v>
      </c>
      <c r="DL565">
        <f>'Datastream-M'!CX566</f>
        <v>91.8</v>
      </c>
      <c r="DM565">
        <f>'Datastream-M'!CY566</f>
        <v>72.5</v>
      </c>
      <c r="DO565">
        <f>'Datastream-M'!DA566</f>
        <v>4.3</v>
      </c>
      <c r="DP565">
        <f>'Datastream-M'!DB566</f>
        <v>107.2</v>
      </c>
      <c r="DQ565">
        <f>'Datastream-M'!DE566</f>
        <v>101.2</v>
      </c>
      <c r="DR565">
        <f>'Datastream-M'!DF566</f>
        <v>102.2</v>
      </c>
      <c r="DS565">
        <f>'Datastream-M'!DG566</f>
        <v>99.2</v>
      </c>
      <c r="DT565">
        <f>'Datastream-M'!DH566</f>
        <v>89</v>
      </c>
      <c r="DU565">
        <f>'Datastream-M'!DI566</f>
        <v>86.1</v>
      </c>
      <c r="DV565">
        <f>'Datastream-M'!DJ566</f>
        <v>56.599948484000002</v>
      </c>
      <c r="DW565" s="19">
        <f>'[8]weltindexip-usd'!B445</f>
        <v>2.5833597033537701</v>
      </c>
      <c r="DX565">
        <f>'Datastream-M'!DK566</f>
        <v>98.5</v>
      </c>
      <c r="DY565">
        <v>0</v>
      </c>
      <c r="DZ565">
        <f>'Datastream-M'!DL566</f>
        <v>96.3</v>
      </c>
      <c r="EA565">
        <f>'Datastream-M'!DM566</f>
        <v>97</v>
      </c>
      <c r="EB565">
        <f>'Datastream-M'!DN566</f>
        <v>21.744955999999998</v>
      </c>
      <c r="EC565">
        <f>'Datastream-M'!DO566</f>
        <v>95.5</v>
      </c>
      <c r="EE565" s="112">
        <f t="shared" si="37"/>
        <v>1</v>
      </c>
      <c r="EF565" s="1">
        <f>'Datastream-M'!DQ566</f>
        <v>94.6</v>
      </c>
    </row>
    <row r="566" spans="1:136">
      <c r="A566" s="3">
        <v>39097</v>
      </c>
      <c r="B566">
        <f>'Datastream-M'!B567</f>
        <v>101.3</v>
      </c>
      <c r="C566">
        <f>'Datastream-M'!C567</f>
        <v>104</v>
      </c>
      <c r="D566">
        <f>'Datastream-M'!D567</f>
        <v>105</v>
      </c>
      <c r="E566">
        <f>'Datastream-M'!E567</f>
        <v>103</v>
      </c>
      <c r="F566">
        <f>'Datastream-M'!F567</f>
        <v>97</v>
      </c>
      <c r="G566">
        <f>'Datastream-M'!G567</f>
        <v>1.2998639999999999</v>
      </c>
      <c r="H566">
        <f>'Datastream-M'!H567</f>
        <v>759.1</v>
      </c>
      <c r="I566">
        <f>'Datastream-M'!I567</f>
        <v>1559.5</v>
      </c>
      <c r="J566">
        <f>'Datastream-M'!J567</f>
        <v>3.7519999999999998</v>
      </c>
      <c r="K566">
        <f>'Datastream-M'!K567</f>
        <v>4</v>
      </c>
      <c r="L566">
        <f>'Datastream-M'!L567</f>
        <v>6789.1</v>
      </c>
      <c r="M566">
        <f>'Datastream-M'!M567</f>
        <v>199686</v>
      </c>
      <c r="N566">
        <f>'Datastream-M'!N567</f>
        <v>95</v>
      </c>
      <c r="O566">
        <f>'Datastream-M'!O567</f>
        <v>2204</v>
      </c>
      <c r="P566">
        <f>'Datastream-M'!P567</f>
        <v>9.6</v>
      </c>
      <c r="Q566">
        <f>'Datastream-M'!Q567</f>
        <v>23.5</v>
      </c>
      <c r="R566">
        <f>'Datastream-M'!R567</f>
        <v>5.3</v>
      </c>
      <c r="S566" s="1">
        <f>'[2]Deutschland Monatsdaten'!C566</f>
        <v>0.77730628017064918</v>
      </c>
      <c r="T566" s="1">
        <v>4.0789450372441856</v>
      </c>
      <c r="U566">
        <f>'Datastream-M'!BL567</f>
        <v>78.09</v>
      </c>
      <c r="V566" s="39">
        <f t="shared" si="38"/>
        <v>84.239482200647259</v>
      </c>
      <c r="W566">
        <f>'Datastream-M'!BM567</f>
        <v>61.17</v>
      </c>
      <c r="X566" s="39">
        <f t="shared" si="39"/>
        <v>63.454356846473026</v>
      </c>
      <c r="Y566">
        <f>'Datastream-M'!W567</f>
        <v>8.4</v>
      </c>
      <c r="Z566">
        <f>'Datastream-M'!X567</f>
        <v>92.9</v>
      </c>
      <c r="AA566" s="42">
        <f>'Datastream-M'!Y567</f>
        <v>22.5</v>
      </c>
      <c r="AB566">
        <f>'Datastream-M'!Z567</f>
        <v>99.6</v>
      </c>
      <c r="AC566">
        <f>'Datastream-M'!AA567</f>
        <v>97.4</v>
      </c>
      <c r="AD566">
        <f>'Datastream-M'!AB567</f>
        <v>96.4</v>
      </c>
      <c r="AE566">
        <f>'Datastream-M'!AC567</f>
        <v>1.2998639999999999</v>
      </c>
      <c r="AF566">
        <f t="shared" si="32"/>
        <v>92.699999999999989</v>
      </c>
      <c r="AG566">
        <f t="shared" si="33"/>
        <v>96.4</v>
      </c>
      <c r="AH566">
        <f>'Datastream-M'!AD567</f>
        <v>95.5</v>
      </c>
      <c r="AI566">
        <f>'Datastream-M'!AE567</f>
        <v>16.3</v>
      </c>
      <c r="AJ566">
        <f>'Datastream-M'!AF567</f>
        <v>96.956978000000007</v>
      </c>
      <c r="AK566">
        <f>'Datastream-M'!AG567</f>
        <v>54.5</v>
      </c>
      <c r="AL566">
        <f>'Datastream-M'!AH567</f>
        <v>88.5</v>
      </c>
      <c r="AM566">
        <f>'Datastream-M'!AI567</f>
        <v>92.9</v>
      </c>
      <c r="AN566">
        <f>'Datastream-M'!AJ567</f>
        <v>21.9</v>
      </c>
      <c r="AO566">
        <f>'Datastream-M'!AK567</f>
        <v>6.4</v>
      </c>
      <c r="AP566">
        <f>'Datastream-M'!AL567</f>
        <v>14.1</v>
      </c>
      <c r="AQ566" s="2">
        <f>'Datastream-M'!AM567</f>
        <v>91.818700000000007</v>
      </c>
      <c r="AR566" s="2">
        <f>'Datastream-M'!AN567</f>
        <v>102.13500000000001</v>
      </c>
      <c r="AS566">
        <f>'Datastream-M'!AO567</f>
        <v>-6.5</v>
      </c>
      <c r="AT566">
        <f>'Datastream-M'!AP567</f>
        <v>91.2</v>
      </c>
      <c r="AU566">
        <f>'Datastream-M'!AQ567</f>
        <v>97.2</v>
      </c>
      <c r="AV566" s="19">
        <f>'[5]Deutschland Monatsdaten'!K566</f>
        <v>12.970736352823884</v>
      </c>
      <c r="AW566" s="1">
        <f>'[5]Deutschland Monatsdaten'!J566</f>
        <v>0.78672772760914678</v>
      </c>
      <c r="AX566">
        <f>'Datastream-M'!AR567</f>
        <v>-3.6</v>
      </c>
      <c r="AY566">
        <f>'Datastream-M'!AS567</f>
        <v>-8.4</v>
      </c>
      <c r="AZ566">
        <f>'Datastream-M'!AT567</f>
        <v>107</v>
      </c>
      <c r="BA566">
        <v>2689858.2</v>
      </c>
      <c r="BB566">
        <v>10430645</v>
      </c>
      <c r="BC566">
        <v>11218686</v>
      </c>
      <c r="BD566">
        <v>887353</v>
      </c>
      <c r="BE566">
        <f>'Datastream-M'!AU567</f>
        <v>100.91</v>
      </c>
      <c r="BF566">
        <f>'Datastream-M'!AV567</f>
        <v>95.7</v>
      </c>
      <c r="BG566">
        <f>'Datastream-M'!AW567</f>
        <v>105.5</v>
      </c>
      <c r="BH566" s="1">
        <f>'Datastream-M'!AX567</f>
        <v>103.7</v>
      </c>
      <c r="BI566" s="1">
        <f>'Datastream-M'!AY567</f>
        <v>105.1</v>
      </c>
      <c r="BJ566" s="1">
        <f>'Datastream-M'!AZ567</f>
        <v>112.7</v>
      </c>
      <c r="BK566">
        <f>'Datastream-M'!BA567</f>
        <v>81.400000000000006</v>
      </c>
      <c r="BL566">
        <f>'Datastream-M'!BB567</f>
        <v>134.5</v>
      </c>
      <c r="BM566" s="26">
        <f>'Datastream-M'!BC567</f>
        <v>92.6</v>
      </c>
      <c r="BN566" s="26">
        <f>'Datastream-M'!BD567</f>
        <v>101.7</v>
      </c>
      <c r="BO566">
        <f>'Datastream-M'!AV566</f>
        <v>96.4</v>
      </c>
      <c r="BP566" s="38">
        <f t="shared" si="34"/>
        <v>92.7</v>
      </c>
      <c r="BQ566" s="30">
        <f t="shared" si="35"/>
        <v>41.927463180763532</v>
      </c>
      <c r="BR566" s="40">
        <f>'Datastream-M'!BJ567</f>
        <v>110.7377</v>
      </c>
      <c r="BS566" s="32">
        <f>'Datastream-M'!BF567</f>
        <v>98.2</v>
      </c>
      <c r="BT566">
        <f>'Datastream-M'!BE567</f>
        <v>24.7</v>
      </c>
      <c r="BU566" s="40">
        <f>'Datastream-M'!CS567</f>
        <v>95.1</v>
      </c>
      <c r="BV566" s="40">
        <f>'Datastream-M'!CT567</f>
        <v>106.3</v>
      </c>
      <c r="BW566" s="40">
        <f>'Datastream-M'!CU567</f>
        <v>110.881</v>
      </c>
      <c r="BX566" s="41">
        <f>'Datastream-M'!BG567</f>
        <v>14.57</v>
      </c>
      <c r="BY566" s="41">
        <f>'Datastream-M'!BH567</f>
        <v>12.8</v>
      </c>
      <c r="BZ566" s="40">
        <f>'Datastream-M'!BI567</f>
        <v>86.8</v>
      </c>
      <c r="CA566">
        <f>'Datastream-M'!BN567</f>
        <v>14</v>
      </c>
      <c r="CB566">
        <f>'Datastream-M'!BO567</f>
        <v>29.7</v>
      </c>
      <c r="CC566">
        <f>'Datastream-M'!BP567</f>
        <v>90.5</v>
      </c>
      <c r="CD566">
        <f>'Datastream-M'!BQ567</f>
        <v>94.2</v>
      </c>
      <c r="CE566" s="1">
        <v>-0.73483227085349645</v>
      </c>
      <c r="CF566" s="1">
        <v>-1.183194381802019</v>
      </c>
      <c r="CH566">
        <f>'Datastream-M'!BR567</f>
        <v>91.6</v>
      </c>
      <c r="CI566">
        <f>'Datastream-M'!BS567</f>
        <v>94.6</v>
      </c>
      <c r="CJ566">
        <f>'Datastream-M'!BT567</f>
        <v>-1.5</v>
      </c>
      <c r="CK566">
        <f>'Datastream-M'!BU567</f>
        <v>-14.3</v>
      </c>
      <c r="CL566">
        <f>'Datastream-M'!BV567</f>
        <v>103.3</v>
      </c>
      <c r="CM566">
        <f>'Datastream-M'!BW567</f>
        <v>24.1</v>
      </c>
      <c r="CN566">
        <f>'Datastream-M'!BX567</f>
        <v>-4.8</v>
      </c>
      <c r="CO566">
        <f>'Datastream-M'!BY567</f>
        <v>26.8</v>
      </c>
      <c r="CP566" s="40">
        <f>'Datastream-M'!BZ567</f>
        <v>26.8</v>
      </c>
      <c r="CQ566">
        <f>'Datastream-M'!CA567</f>
        <v>8.6</v>
      </c>
      <c r="CR566">
        <f>'Datastream-M'!CB567</f>
        <v>37.5</v>
      </c>
      <c r="CS566">
        <f>'Datastream-M'!CC567</f>
        <v>-5.0999999999999996</v>
      </c>
      <c r="CT566">
        <f>'Datastream-M'!CD567</f>
        <v>-5.0999999999999996</v>
      </c>
      <c r="CU566">
        <f>'Datastream-M'!CE567</f>
        <v>39943</v>
      </c>
      <c r="CV566">
        <f>'Datastream-M'!CF567</f>
        <v>2470324</v>
      </c>
      <c r="CW566" s="48">
        <f t="shared" si="36"/>
        <v>-2.6999999999999993</v>
      </c>
      <c r="CX566">
        <f>'Datastream-M'!CG567</f>
        <v>84.4</v>
      </c>
      <c r="CY566">
        <f>'Datastream-M'!CH567</f>
        <v>59.3</v>
      </c>
      <c r="CZ566">
        <f>'Datastream-M'!CI567</f>
        <v>95.9</v>
      </c>
      <c r="DA566">
        <f>'Datastream-M'!CJ567</f>
        <v>87.7</v>
      </c>
      <c r="DB566">
        <f>'Datastream-M'!CK567</f>
        <v>-13.5</v>
      </c>
      <c r="DC566">
        <f>'Datastream-M'!CL567</f>
        <v>-18.899999999999999</v>
      </c>
      <c r="DD566">
        <f>'Datastream-M'!CM567</f>
        <v>-1.5</v>
      </c>
      <c r="DE566">
        <f>'Datastream-M'!CN567</f>
        <v>70.599999999999994</v>
      </c>
      <c r="DF566">
        <f>'Datastream-M'!CO567</f>
        <v>70.7</v>
      </c>
      <c r="DG566">
        <f>'Datastream-M'!CP567</f>
        <v>103.4</v>
      </c>
      <c r="DH566">
        <f>'Datastream-M'!CQ567</f>
        <v>74.495674132999994</v>
      </c>
      <c r="DI566">
        <f>'Datastream-M'!CR567</f>
        <v>14.65</v>
      </c>
      <c r="DJ566">
        <f>'Datastream-M'!CV567</f>
        <v>4.2</v>
      </c>
      <c r="DK566">
        <f>'Datastream-M'!CW567</f>
        <v>2.1</v>
      </c>
      <c r="DL566">
        <f>'Datastream-M'!CX567</f>
        <v>100.1</v>
      </c>
      <c r="DM566">
        <f>'Datastream-M'!CY567</f>
        <v>70.3</v>
      </c>
      <c r="DO566">
        <f>'Datastream-M'!DA567</f>
        <v>2</v>
      </c>
      <c r="DP566">
        <f>'Datastream-M'!DB567</f>
        <v>100.7</v>
      </c>
      <c r="DQ566">
        <f>'Datastream-M'!DE567</f>
        <v>99.8</v>
      </c>
      <c r="DR566">
        <f>'Datastream-M'!DF567</f>
        <v>102.9</v>
      </c>
      <c r="DS566">
        <f>'Datastream-M'!DG567</f>
        <v>101.6</v>
      </c>
      <c r="DT566">
        <f>'Datastream-M'!DH567</f>
        <v>90.8</v>
      </c>
      <c r="DU566">
        <f>'Datastream-M'!DI567</f>
        <v>90</v>
      </c>
      <c r="DV566">
        <f>'Datastream-M'!DJ567</f>
        <v>64.958695137000007</v>
      </c>
      <c r="DW566" s="19">
        <f>'[8]weltindexip-usd'!B446</f>
        <v>2.5831711760358207</v>
      </c>
      <c r="DX566">
        <f>'Datastream-M'!DK567</f>
        <v>98.7</v>
      </c>
      <c r="DY566">
        <v>0</v>
      </c>
      <c r="DZ566">
        <f>'Datastream-M'!DL567</f>
        <v>96.5</v>
      </c>
      <c r="EA566">
        <f>'Datastream-M'!DM567</f>
        <v>97.8</v>
      </c>
      <c r="EB566">
        <f>'Datastream-M'!DN567</f>
        <v>21.478968999999999</v>
      </c>
      <c r="EC566">
        <f>'Datastream-M'!DO567</f>
        <v>95.3</v>
      </c>
      <c r="EE566" s="112">
        <f t="shared" si="37"/>
        <v>-0.40000000000000568</v>
      </c>
      <c r="EF566" s="1">
        <f>'Datastream-M'!DQ567</f>
        <v>95.1</v>
      </c>
    </row>
    <row r="567" spans="1:136">
      <c r="A567" s="3">
        <v>39128</v>
      </c>
      <c r="B567">
        <f>'Datastream-M'!B568</f>
        <v>99.8</v>
      </c>
      <c r="C567">
        <f>'Datastream-M'!C568</f>
        <v>102.7</v>
      </c>
      <c r="D567">
        <f>'Datastream-M'!D568</f>
        <v>102.9</v>
      </c>
      <c r="E567">
        <f>'Datastream-M'!E568</f>
        <v>102.5</v>
      </c>
      <c r="F567">
        <f>'Datastream-M'!F568</f>
        <v>99.9</v>
      </c>
      <c r="G567">
        <f>'Datastream-M'!G568</f>
        <v>1.30742</v>
      </c>
      <c r="H567">
        <f>'Datastream-M'!H568</f>
        <v>758.3</v>
      </c>
      <c r="I567">
        <f>'Datastream-M'!I568</f>
        <v>1563.5</v>
      </c>
      <c r="J567">
        <f>'Datastream-M'!J568</f>
        <v>3.8180000000000001</v>
      </c>
      <c r="K567">
        <f>'Datastream-M'!K568</f>
        <v>4.0999999999999996</v>
      </c>
      <c r="L567">
        <f>'Datastream-M'!L568</f>
        <v>6715.4</v>
      </c>
      <c r="M567">
        <f>'Datastream-M'!M568</f>
        <v>183258</v>
      </c>
      <c r="N567">
        <f>'Datastream-M'!N568</f>
        <v>95.4</v>
      </c>
      <c r="O567">
        <f>'Datastream-M'!O568</f>
        <v>2249</v>
      </c>
      <c r="P567">
        <f>'Datastream-M'!P568</f>
        <v>9.5</v>
      </c>
      <c r="Q567">
        <f>'Datastream-M'!Q568</f>
        <v>23.6</v>
      </c>
      <c r="R567">
        <f>'Datastream-M'!R568</f>
        <v>6.4</v>
      </c>
      <c r="S567" s="1">
        <f>'[2]Deutschland Monatsdaten'!C567</f>
        <v>0.91780524965885024</v>
      </c>
      <c r="T567" s="1">
        <v>4.0894431300014995</v>
      </c>
      <c r="U567">
        <f>'Datastream-M'!BL568</f>
        <v>78.95</v>
      </c>
      <c r="V567" s="39">
        <f t="shared" si="38"/>
        <v>85.259179265658759</v>
      </c>
      <c r="W567">
        <f>'Datastream-M'!BM568</f>
        <v>65.239999999999995</v>
      </c>
      <c r="X567" s="39">
        <f t="shared" si="39"/>
        <v>68.171368861024035</v>
      </c>
      <c r="Y567">
        <f>'Datastream-M'!W568</f>
        <v>9.1999999999999993</v>
      </c>
      <c r="Z567">
        <f>'Datastream-M'!X568</f>
        <v>97.4</v>
      </c>
      <c r="AA567" s="42">
        <f>'Datastream-M'!Y568</f>
        <v>20.2</v>
      </c>
      <c r="AB567">
        <f>'Datastream-M'!Z568</f>
        <v>99.9</v>
      </c>
      <c r="AC567">
        <f>'Datastream-M'!AA568</f>
        <v>97.6</v>
      </c>
      <c r="AD567">
        <f>'Datastream-M'!AB568</f>
        <v>96.5</v>
      </c>
      <c r="AE567">
        <f>'Datastream-M'!AC568</f>
        <v>1.30742</v>
      </c>
      <c r="AF567">
        <f t="shared" ref="AF567:AF621" si="40">U567/V567*100</f>
        <v>92.6</v>
      </c>
      <c r="AG567">
        <f t="shared" ref="AG567:AG621" si="41">W567/X567*100</f>
        <v>95.699999999999989</v>
      </c>
      <c r="AH567">
        <f>'Datastream-M'!AD568</f>
        <v>96.2</v>
      </c>
      <c r="AI567">
        <f>'Datastream-M'!AE568</f>
        <v>15.6</v>
      </c>
      <c r="AJ567">
        <f>'Datastream-M'!AF568</f>
        <v>96.757322000000002</v>
      </c>
      <c r="AK567">
        <f>'Datastream-M'!AG568</f>
        <v>57.97</v>
      </c>
      <c r="AL567">
        <f>'Datastream-M'!AH568</f>
        <v>88.7</v>
      </c>
      <c r="AM567">
        <f>'Datastream-M'!AI568</f>
        <v>97.4</v>
      </c>
      <c r="AN567">
        <f>'Datastream-M'!AJ568</f>
        <v>21.7</v>
      </c>
      <c r="AO567">
        <f>'Datastream-M'!AK568</f>
        <v>5.7</v>
      </c>
      <c r="AP567">
        <f>'Datastream-M'!AL568</f>
        <v>14.7</v>
      </c>
      <c r="AQ567" s="2">
        <f>'Datastream-M'!AM568</f>
        <v>92.001800000000003</v>
      </c>
      <c r="AR567" s="2">
        <f>'Datastream-M'!AN568</f>
        <v>102.2358</v>
      </c>
      <c r="AS567">
        <f>'Datastream-M'!AO568</f>
        <v>-5</v>
      </c>
      <c r="AT567">
        <f>'Datastream-M'!AP568</f>
        <v>66.7</v>
      </c>
      <c r="AU567">
        <f>'Datastream-M'!AQ568</f>
        <v>96.1</v>
      </c>
      <c r="AV567" s="19">
        <f>'[5]Deutschland Monatsdaten'!K567</f>
        <v>13.002244369188871</v>
      </c>
      <c r="AW567" s="1">
        <f>'[5]Deutschland Monatsdaten'!J567</f>
        <v>0.85688521274090623</v>
      </c>
      <c r="AX567">
        <f>'Datastream-M'!AR568</f>
        <v>2.9</v>
      </c>
      <c r="AY567">
        <f>'Datastream-M'!AS568</f>
        <v>-6.5</v>
      </c>
      <c r="AZ567">
        <f>'Datastream-M'!AT568</f>
        <v>104.9</v>
      </c>
      <c r="BA567">
        <v>3483611.9</v>
      </c>
      <c r="BB567">
        <v>13160532</v>
      </c>
      <c r="BC567">
        <v>9753098.4000000004</v>
      </c>
      <c r="BD567">
        <v>706053</v>
      </c>
      <c r="BE567">
        <f>'Datastream-M'!AU568</f>
        <v>101.12</v>
      </c>
      <c r="BF567">
        <f>'Datastream-M'!AV568</f>
        <v>95.8</v>
      </c>
      <c r="BG567">
        <f>'Datastream-M'!AW568</f>
        <v>104.3</v>
      </c>
      <c r="BH567" s="1">
        <f>'Datastream-M'!AX568</f>
        <v>111.6</v>
      </c>
      <c r="BI567" s="1">
        <f>'Datastream-M'!AY568</f>
        <v>112.3</v>
      </c>
      <c r="BJ567" s="1">
        <f>'Datastream-M'!AZ568</f>
        <v>115.9</v>
      </c>
      <c r="BK567">
        <f>'Datastream-M'!BA568</f>
        <v>83.7</v>
      </c>
      <c r="BL567">
        <f>'Datastream-M'!BB568</f>
        <v>138.19999999999999</v>
      </c>
      <c r="BM567" s="26">
        <f>'Datastream-M'!BC568</f>
        <v>92.5</v>
      </c>
      <c r="BN567" s="26">
        <f>'Datastream-M'!BD568</f>
        <v>102.9</v>
      </c>
      <c r="BO567">
        <f>'Datastream-M'!AV567</f>
        <v>95.7</v>
      </c>
      <c r="BP567" s="38">
        <f t="shared" si="34"/>
        <v>92.6</v>
      </c>
      <c r="BQ567" s="30">
        <f t="shared" si="35"/>
        <v>44.339232993223291</v>
      </c>
      <c r="BR567" s="40">
        <f>'Datastream-M'!BJ568</f>
        <v>111.0288</v>
      </c>
      <c r="BS567" s="32">
        <f>'Datastream-M'!BF568</f>
        <v>98.5</v>
      </c>
      <c r="BT567">
        <f>'Datastream-M'!BE568</f>
        <v>21.4</v>
      </c>
      <c r="BU567" s="40">
        <f>'Datastream-M'!CS568</f>
        <v>95.1</v>
      </c>
      <c r="BV567" s="40">
        <f>'Datastream-M'!CT568</f>
        <v>106.8</v>
      </c>
      <c r="BW567" s="40">
        <f>'Datastream-M'!CU568</f>
        <v>111.208</v>
      </c>
      <c r="BX567" s="41">
        <f>'Datastream-M'!BG568</f>
        <v>14.84</v>
      </c>
      <c r="BY567" s="41">
        <f>'Datastream-M'!BH568</f>
        <v>13.38</v>
      </c>
      <c r="BZ567" s="40">
        <f>'Datastream-M'!BI568</f>
        <v>86.3</v>
      </c>
      <c r="CA567">
        <f>'Datastream-M'!BN568</f>
        <v>10.199999999999999</v>
      </c>
      <c r="CB567">
        <f>'Datastream-M'!BO568</f>
        <v>28.7</v>
      </c>
      <c r="CC567">
        <f>'Datastream-M'!BP568</f>
        <v>90.8</v>
      </c>
      <c r="CD567">
        <f>'Datastream-M'!BQ568</f>
        <v>96.5</v>
      </c>
      <c r="CE567" s="1">
        <v>-0.31493474351287543</v>
      </c>
      <c r="CF567" s="1">
        <v>-1.0122503732693284</v>
      </c>
      <c r="CH567">
        <f>'Datastream-M'!BR568</f>
        <v>92.1</v>
      </c>
      <c r="CI567">
        <f>'Datastream-M'!BS568</f>
        <v>96.6</v>
      </c>
      <c r="CJ567">
        <f>'Datastream-M'!BT568</f>
        <v>-1.8</v>
      </c>
      <c r="CK567">
        <f>'Datastream-M'!BU568</f>
        <v>-8.6999999999999993</v>
      </c>
      <c r="CL567">
        <f>'Datastream-M'!BV568</f>
        <v>104.3</v>
      </c>
      <c r="CM567">
        <f>'Datastream-M'!BW568</f>
        <v>21.8</v>
      </c>
      <c r="CN567">
        <f>'Datastream-M'!BX568</f>
        <v>-15.9</v>
      </c>
      <c r="CO567">
        <f>'Datastream-M'!BY568</f>
        <v>21.9</v>
      </c>
      <c r="CP567" s="40">
        <f>'Datastream-M'!BZ568</f>
        <v>25.4</v>
      </c>
      <c r="CQ567">
        <f>'Datastream-M'!CA568</f>
        <v>4.8</v>
      </c>
      <c r="CR567">
        <f>'Datastream-M'!CB568</f>
        <v>53.3</v>
      </c>
      <c r="CS567">
        <f>'Datastream-M'!CC568</f>
        <v>2.9</v>
      </c>
      <c r="CT567">
        <f>'Datastream-M'!CD568</f>
        <v>-16</v>
      </c>
      <c r="CU567">
        <f>'Datastream-M'!CE568</f>
        <v>39992</v>
      </c>
      <c r="CV567">
        <f>'Datastream-M'!CF568</f>
        <v>2462964</v>
      </c>
      <c r="CW567" s="48">
        <f t="shared" si="36"/>
        <v>-3.5999999999999979</v>
      </c>
      <c r="CX567">
        <f>'Datastream-M'!CG568</f>
        <v>78.7</v>
      </c>
      <c r="CY567">
        <f>'Datastream-M'!CH568</f>
        <v>56.5</v>
      </c>
      <c r="CZ567">
        <f>'Datastream-M'!CI568</f>
        <v>78.7</v>
      </c>
      <c r="DA567">
        <f>'Datastream-M'!CJ568</f>
        <v>90.4</v>
      </c>
      <c r="DB567">
        <f>'Datastream-M'!CK568</f>
        <v>-13.9</v>
      </c>
      <c r="DC567">
        <f>'Datastream-M'!CL568</f>
        <v>-19</v>
      </c>
      <c r="DD567">
        <f>'Datastream-M'!CM568</f>
        <v>-1.8</v>
      </c>
      <c r="DE567">
        <f>'Datastream-M'!CN568</f>
        <v>68.8</v>
      </c>
      <c r="DF567">
        <f>'Datastream-M'!CO568</f>
        <v>67.7</v>
      </c>
      <c r="DG567">
        <f>'Datastream-M'!CP568</f>
        <v>105.2</v>
      </c>
      <c r="DH567">
        <f>'Datastream-M'!CQ568</f>
        <v>47.327865600999999</v>
      </c>
      <c r="DI567">
        <f>'Datastream-M'!CR568</f>
        <v>14.78</v>
      </c>
      <c r="DJ567">
        <f>'Datastream-M'!CV568</f>
        <v>3.93</v>
      </c>
      <c r="DK567">
        <f>'Datastream-M'!CW568</f>
        <v>1.97</v>
      </c>
      <c r="DL567">
        <f>'Datastream-M'!CX568</f>
        <v>92.5</v>
      </c>
      <c r="DM567">
        <f>'Datastream-M'!CY568</f>
        <v>66.099999999999994</v>
      </c>
      <c r="DO567">
        <f>'Datastream-M'!DA568</f>
        <v>-3.9</v>
      </c>
      <c r="DP567">
        <f>'Datastream-M'!DB568</f>
        <v>102.8</v>
      </c>
      <c r="DQ567">
        <f>'Datastream-M'!DE568</f>
        <v>98.4</v>
      </c>
      <c r="DR567">
        <f>'Datastream-M'!DF568</f>
        <v>101.3</v>
      </c>
      <c r="DS567">
        <f>'Datastream-M'!DG568</f>
        <v>103.6</v>
      </c>
      <c r="DT567">
        <f>'Datastream-M'!DH568</f>
        <v>96.8</v>
      </c>
      <c r="DU567">
        <f>'Datastream-M'!DI568</f>
        <v>89.1</v>
      </c>
      <c r="DV567">
        <f>'Datastream-M'!DJ568</f>
        <v>54.613330452</v>
      </c>
      <c r="DW567" s="19">
        <f>'[8]weltindexip-usd'!B447</f>
        <v>2.5955977479594634</v>
      </c>
      <c r="DX567">
        <f>'Datastream-M'!DK568</f>
        <v>99.8</v>
      </c>
      <c r="DY567">
        <v>0</v>
      </c>
      <c r="DZ567">
        <f>'Datastream-M'!DL568</f>
        <v>96.9</v>
      </c>
      <c r="EA567">
        <f>'Datastream-M'!DM568</f>
        <v>98.5</v>
      </c>
      <c r="EB567">
        <f>'Datastream-M'!DN568</f>
        <v>20.139984999999999</v>
      </c>
      <c r="EC567">
        <f>'Datastream-M'!DO568</f>
        <v>95.3</v>
      </c>
      <c r="EE567" s="112">
        <f t="shared" si="37"/>
        <v>-1.5</v>
      </c>
      <c r="EF567" s="1">
        <f>'Datastream-M'!DQ568</f>
        <v>95.5</v>
      </c>
    </row>
    <row r="568" spans="1:136">
      <c r="A568" s="3">
        <v>39156</v>
      </c>
      <c r="B568">
        <f>'Datastream-M'!B569</f>
        <v>100.5</v>
      </c>
      <c r="C568">
        <f>'Datastream-M'!C569</f>
        <v>103.3</v>
      </c>
      <c r="D568">
        <f>'Datastream-M'!D569</f>
        <v>103.2</v>
      </c>
      <c r="E568">
        <f>'Datastream-M'!E569</f>
        <v>103.3</v>
      </c>
      <c r="F568">
        <f>'Datastream-M'!F569</f>
        <v>99.9</v>
      </c>
      <c r="G568">
        <f>'Datastream-M'!G569</f>
        <v>1.3241860000000001</v>
      </c>
      <c r="H568">
        <f>'Datastream-M'!H569</f>
        <v>762</v>
      </c>
      <c r="I568">
        <f>'Datastream-M'!I569</f>
        <v>1576.5</v>
      </c>
      <c r="J568">
        <f>'Datastream-M'!J569</f>
        <v>3.891</v>
      </c>
      <c r="K568">
        <f>'Datastream-M'!K569</f>
        <v>3.9</v>
      </c>
      <c r="L568">
        <f>'Datastream-M'!L569</f>
        <v>6917</v>
      </c>
      <c r="M568">
        <f>'Datastream-M'!M569</f>
        <v>334592</v>
      </c>
      <c r="N568">
        <f>'Datastream-M'!N569</f>
        <v>95.7</v>
      </c>
      <c r="O568">
        <f>'Datastream-M'!O569</f>
        <v>2580</v>
      </c>
      <c r="P568">
        <f>'Datastream-M'!P569</f>
        <v>9.3000000000000007</v>
      </c>
      <c r="Q568">
        <f>'Datastream-M'!Q569</f>
        <v>24</v>
      </c>
      <c r="R568">
        <f>'Datastream-M'!R569</f>
        <v>4.5</v>
      </c>
      <c r="S568" s="1">
        <f>'[2]Deutschland Monatsdaten'!C568</f>
        <v>0.83330105351686634</v>
      </c>
      <c r="T568" s="1">
        <v>4.1131759771790568</v>
      </c>
      <c r="U568">
        <f>'Datastream-M'!BL569</f>
        <v>77.56</v>
      </c>
      <c r="V568" s="39">
        <f t="shared" si="38"/>
        <v>83.848648648648648</v>
      </c>
      <c r="W568">
        <f>'Datastream-M'!BM569</f>
        <v>62.92</v>
      </c>
      <c r="X568" s="39">
        <f t="shared" si="39"/>
        <v>65.678496868476003</v>
      </c>
      <c r="Y568">
        <f>'Datastream-M'!W569</f>
        <v>10.5</v>
      </c>
      <c r="Z568">
        <f>'Datastream-M'!X569</f>
        <v>96.6</v>
      </c>
      <c r="AA568" s="42">
        <f>'Datastream-M'!Y569</f>
        <v>19.899999999999999</v>
      </c>
      <c r="AB568">
        <f>'Datastream-M'!Z569</f>
        <v>100</v>
      </c>
      <c r="AC568">
        <f>'Datastream-M'!AA569</f>
        <v>97.7</v>
      </c>
      <c r="AD568">
        <f>'Datastream-M'!AB569</f>
        <v>96.7</v>
      </c>
      <c r="AE568">
        <f>'Datastream-M'!AC569</f>
        <v>1.3241860000000001</v>
      </c>
      <c r="AF568">
        <f t="shared" si="40"/>
        <v>92.5</v>
      </c>
      <c r="AG568">
        <f t="shared" si="41"/>
        <v>95.799999999999983</v>
      </c>
      <c r="AH568">
        <f>'Datastream-M'!AD569</f>
        <v>96.4</v>
      </c>
      <c r="AI568">
        <f>'Datastream-M'!AE569</f>
        <v>15.4</v>
      </c>
      <c r="AJ568">
        <f>'Datastream-M'!AF569</f>
        <v>96.458332999999996</v>
      </c>
      <c r="AK568">
        <f>'Datastream-M'!AG569</f>
        <v>62.36</v>
      </c>
      <c r="AL568">
        <f>'Datastream-M'!AH569</f>
        <v>88.8</v>
      </c>
      <c r="AM568">
        <f>'Datastream-M'!AI569</f>
        <v>96.6</v>
      </c>
      <c r="AN568">
        <f>'Datastream-M'!AJ569</f>
        <v>22.8</v>
      </c>
      <c r="AO568">
        <f>'Datastream-M'!AK569</f>
        <v>5</v>
      </c>
      <c r="AP568">
        <f>'Datastream-M'!AL569</f>
        <v>14</v>
      </c>
      <c r="AQ568" s="2">
        <f>'Datastream-M'!AM569</f>
        <v>92.178399999999996</v>
      </c>
      <c r="AR568" s="2">
        <f>'Datastream-M'!AN569</f>
        <v>102.3312</v>
      </c>
      <c r="AS568">
        <f>'Datastream-M'!AO569</f>
        <v>-15.9</v>
      </c>
      <c r="AT568">
        <f>'Datastream-M'!AP569</f>
        <v>79.099999999999994</v>
      </c>
      <c r="AU568">
        <f>'Datastream-M'!AQ569</f>
        <v>95.2</v>
      </c>
      <c r="AV568" s="19">
        <f>'[5]Deutschland Monatsdaten'!K568</f>
        <v>13.036227047904603</v>
      </c>
      <c r="AW568" s="1">
        <f>'[5]Deutschland Monatsdaten'!J568</f>
        <v>0.83379900000167539</v>
      </c>
      <c r="AX568">
        <f>'Datastream-M'!AR569</f>
        <v>5.8</v>
      </c>
      <c r="AY568">
        <f>'Datastream-M'!AS569</f>
        <v>-5.2</v>
      </c>
      <c r="AZ568">
        <f>'Datastream-M'!AT569</f>
        <v>107.3</v>
      </c>
      <c r="BA568">
        <v>3239470.7</v>
      </c>
      <c r="BB568">
        <v>9033061.3000000007</v>
      </c>
      <c r="BC568">
        <v>9492713.4000000004</v>
      </c>
      <c r="BD568">
        <v>1355101</v>
      </c>
      <c r="BE568">
        <f>'Datastream-M'!AU569</f>
        <v>101.53</v>
      </c>
      <c r="BF568">
        <f>'Datastream-M'!AV569</f>
        <v>95.9</v>
      </c>
      <c r="BG568">
        <f>'Datastream-M'!AW569</f>
        <v>105.4</v>
      </c>
      <c r="BH568" s="1">
        <f>'Datastream-M'!AX569</f>
        <v>117.3</v>
      </c>
      <c r="BI568" s="1">
        <f>'Datastream-M'!AY569</f>
        <v>117.5</v>
      </c>
      <c r="BJ568" s="1">
        <f>'Datastream-M'!AZ569</f>
        <v>118.4</v>
      </c>
      <c r="BK568">
        <f>'Datastream-M'!BA569</f>
        <v>83</v>
      </c>
      <c r="BL568">
        <f>'Datastream-M'!BB569</f>
        <v>143</v>
      </c>
      <c r="BM568" s="26">
        <f>'Datastream-M'!BC569</f>
        <v>92.6</v>
      </c>
      <c r="BN568" s="26">
        <f>'Datastream-M'!BD569</f>
        <v>103.9</v>
      </c>
      <c r="BO568">
        <f>'Datastream-M'!AV568</f>
        <v>95.8</v>
      </c>
      <c r="BP568" s="38">
        <f t="shared" si="34"/>
        <v>92.5</v>
      </c>
      <c r="BQ568" s="30">
        <f t="shared" si="35"/>
        <v>47.093082089676223</v>
      </c>
      <c r="BR568" s="40">
        <f>'Datastream-M'!BJ569</f>
        <v>111.86620000000001</v>
      </c>
      <c r="BS568" s="32">
        <f>'Datastream-M'!BF569</f>
        <v>98.2</v>
      </c>
      <c r="BT568">
        <f>'Datastream-M'!BE569</f>
        <v>21.2</v>
      </c>
      <c r="BU568" s="40">
        <f>'Datastream-M'!CS569</f>
        <v>95</v>
      </c>
      <c r="BV568" s="40">
        <f>'Datastream-M'!CT569</f>
        <v>107.3</v>
      </c>
      <c r="BW568" s="40">
        <f>'Datastream-M'!CU569</f>
        <v>112.04389999999999</v>
      </c>
      <c r="BX568" s="41">
        <f>'Datastream-M'!BG569</f>
        <v>14.47</v>
      </c>
      <c r="BY568" s="41">
        <f>'Datastream-M'!BH569</f>
        <v>14.03</v>
      </c>
      <c r="BZ568" s="40">
        <f>'Datastream-M'!BI569</f>
        <v>83.1</v>
      </c>
      <c r="CA568">
        <f>'Datastream-M'!BN569</f>
        <v>16.2</v>
      </c>
      <c r="CB568">
        <f>'Datastream-M'!BO569</f>
        <v>32</v>
      </c>
      <c r="CC568">
        <f>'Datastream-M'!BP569</f>
        <v>91.1</v>
      </c>
      <c r="CD568">
        <f>'Datastream-M'!BQ569</f>
        <v>98.1</v>
      </c>
      <c r="CE568" s="1">
        <v>-0.53049406755407902</v>
      </c>
      <c r="CF568" s="1">
        <v>-0.89045785407061295</v>
      </c>
      <c r="CH568">
        <f>'Datastream-M'!BR569</f>
        <v>93.1</v>
      </c>
      <c r="CI568">
        <f>'Datastream-M'!BS569</f>
        <v>96.5</v>
      </c>
      <c r="CJ568">
        <f>'Datastream-M'!BT569</f>
        <v>-2.2999999999999998</v>
      </c>
      <c r="CK568">
        <f>'Datastream-M'!BU569</f>
        <v>-10.4</v>
      </c>
      <c r="CL568">
        <f>'Datastream-M'!BV569</f>
        <v>105.7</v>
      </c>
      <c r="CM568">
        <f>'Datastream-M'!BW569</f>
        <v>24.6</v>
      </c>
      <c r="CN568">
        <f>'Datastream-M'!BX569</f>
        <v>-10.9</v>
      </c>
      <c r="CO568">
        <f>'Datastream-M'!BY569</f>
        <v>19.8</v>
      </c>
      <c r="CP568" s="40">
        <f>'Datastream-M'!BZ569</f>
        <v>27.2</v>
      </c>
      <c r="CQ568">
        <f>'Datastream-M'!CA569</f>
        <v>4.4000000000000004</v>
      </c>
      <c r="CR568">
        <f>'Datastream-M'!CB569</f>
        <v>53.1</v>
      </c>
      <c r="CS568">
        <f>'Datastream-M'!CC569</f>
        <v>15.9</v>
      </c>
      <c r="CT568">
        <f>'Datastream-M'!CD569</f>
        <v>-12.3</v>
      </c>
      <c r="CU568">
        <f>'Datastream-M'!CE569</f>
        <v>40037</v>
      </c>
      <c r="CV568">
        <f>'Datastream-M'!CF569</f>
        <v>2471473</v>
      </c>
      <c r="CW568" s="48">
        <f t="shared" si="36"/>
        <v>-2.5999999999999979</v>
      </c>
      <c r="CX568">
        <f>'Datastream-M'!CG569</f>
        <v>84.1</v>
      </c>
      <c r="CY568">
        <f>'Datastream-M'!CH569</f>
        <v>55.1</v>
      </c>
      <c r="CZ568">
        <f>'Datastream-M'!CI569</f>
        <v>92.9</v>
      </c>
      <c r="DA568">
        <f>'Datastream-M'!CJ569</f>
        <v>91.8</v>
      </c>
      <c r="DB568">
        <f>'Datastream-M'!CK569</f>
        <v>-17.899999999999999</v>
      </c>
      <c r="DC568">
        <f>'Datastream-M'!CL569</f>
        <v>-22.5</v>
      </c>
      <c r="DD568">
        <f>'Datastream-M'!CM569</f>
        <v>-2.2999999999999998</v>
      </c>
      <c r="DE568">
        <f>'Datastream-M'!CN569</f>
        <v>69.599999999999994</v>
      </c>
      <c r="DF568">
        <f>'Datastream-M'!CO569</f>
        <v>68</v>
      </c>
      <c r="DG568">
        <f>'Datastream-M'!CP569</f>
        <v>107.2</v>
      </c>
      <c r="DH568">
        <f>'Datastream-M'!CQ569</f>
        <v>100.447654724</v>
      </c>
      <c r="DI568">
        <f>'Datastream-M'!CR569</f>
        <v>19.649999999999999</v>
      </c>
      <c r="DJ568">
        <f>'Datastream-M'!CV569</f>
        <v>3.92</v>
      </c>
      <c r="DK568">
        <f>'Datastream-M'!CW569</f>
        <v>2.06</v>
      </c>
      <c r="DL568">
        <f>'Datastream-M'!CX569</f>
        <v>98.8</v>
      </c>
      <c r="DM568">
        <f>'Datastream-M'!CY569</f>
        <v>64.5</v>
      </c>
      <c r="DO568">
        <f>'Datastream-M'!DA569</f>
        <v>-3.2</v>
      </c>
      <c r="DP568">
        <f>'Datastream-M'!DB569</f>
        <v>104.5</v>
      </c>
      <c r="DQ568">
        <f>'Datastream-M'!DE569</f>
        <v>99.4</v>
      </c>
      <c r="DR568">
        <f>'Datastream-M'!DF569</f>
        <v>101.6</v>
      </c>
      <c r="DS568">
        <f>'Datastream-M'!DG569</f>
        <v>104.4</v>
      </c>
      <c r="DT568">
        <f>'Datastream-M'!DH569</f>
        <v>93</v>
      </c>
      <c r="DU568">
        <f>'Datastream-M'!DI569</f>
        <v>89.8</v>
      </c>
      <c r="DV568">
        <f>'Datastream-M'!DJ569</f>
        <v>63.720360483999997</v>
      </c>
      <c r="DW568" s="19">
        <f>'[8]weltindexip-usd'!B448</f>
        <v>2.6113966219038667</v>
      </c>
      <c r="DX568">
        <f>'Datastream-M'!DK569</f>
        <v>100.1</v>
      </c>
      <c r="DY568">
        <v>0</v>
      </c>
      <c r="DZ568">
        <f>'Datastream-M'!DL569</f>
        <v>97.4</v>
      </c>
      <c r="EA568">
        <f>'Datastream-M'!DM569</f>
        <v>99.3</v>
      </c>
      <c r="EB568">
        <f>'Datastream-M'!DN569</f>
        <v>20.361815</v>
      </c>
      <c r="EC568">
        <f>'Datastream-M'!DO569</f>
        <v>96.6</v>
      </c>
      <c r="EE568" s="112">
        <f t="shared" si="37"/>
        <v>0.70000000000000284</v>
      </c>
      <c r="EF568" s="1">
        <f>'Datastream-M'!DQ569</f>
        <v>96</v>
      </c>
    </row>
    <row r="569" spans="1:136">
      <c r="A569" s="3">
        <v>39187</v>
      </c>
      <c r="B569">
        <f>'Datastream-M'!B570</f>
        <v>101.1</v>
      </c>
      <c r="C569">
        <f>'Datastream-M'!C570</f>
        <v>103.6</v>
      </c>
      <c r="D569">
        <f>'Datastream-M'!D570</f>
        <v>103.5</v>
      </c>
      <c r="E569">
        <f>'Datastream-M'!E570</f>
        <v>103.6</v>
      </c>
      <c r="F569">
        <f>'Datastream-M'!F570</f>
        <v>98.7</v>
      </c>
      <c r="G569">
        <f>'Datastream-M'!G570</f>
        <v>1.3516159999999999</v>
      </c>
      <c r="H569">
        <f>'Datastream-M'!H570</f>
        <v>759.7</v>
      </c>
      <c r="I569">
        <f>'Datastream-M'!I570</f>
        <v>1585.4</v>
      </c>
      <c r="J569">
        <f>'Datastream-M'!J570</f>
        <v>3.9750000000000001</v>
      </c>
      <c r="K569">
        <f>'Datastream-M'!K570</f>
        <v>4.2</v>
      </c>
      <c r="L569">
        <f>'Datastream-M'!L570</f>
        <v>7408.9</v>
      </c>
      <c r="M569">
        <f>'Datastream-M'!M570</f>
        <v>264871</v>
      </c>
      <c r="N569">
        <f>'Datastream-M'!N570</f>
        <v>94.9</v>
      </c>
      <c r="O569">
        <f>'Datastream-M'!O570</f>
        <v>2224</v>
      </c>
      <c r="P569">
        <f>'Datastream-M'!P570</f>
        <v>9.1999999999999993</v>
      </c>
      <c r="Q569">
        <f>'Datastream-M'!Q570</f>
        <v>22.4</v>
      </c>
      <c r="R569">
        <f>'Datastream-M'!R570</f>
        <v>4.7</v>
      </c>
      <c r="S569" s="1">
        <f>'[2]Deutschland Monatsdaten'!C569</f>
        <v>0.67981445413107222</v>
      </c>
      <c r="T569" s="1">
        <v>4.0862190388975916</v>
      </c>
      <c r="U569">
        <f>'Datastream-M'!BL570</f>
        <v>80.83</v>
      </c>
      <c r="V569" s="39">
        <f t="shared" si="38"/>
        <v>87.289416846652273</v>
      </c>
      <c r="W569">
        <f>'Datastream-M'!BM570</f>
        <v>64.069999999999993</v>
      </c>
      <c r="X569" s="39">
        <f t="shared" si="39"/>
        <v>66.809176225234609</v>
      </c>
      <c r="Y569">
        <f>'Datastream-M'!W570</f>
        <v>9.6</v>
      </c>
      <c r="Z569">
        <f>'Datastream-M'!X570</f>
        <v>95.4</v>
      </c>
      <c r="AA569" s="42">
        <f>'Datastream-M'!Y570</f>
        <v>19.899999999999999</v>
      </c>
      <c r="AB569">
        <f>'Datastream-M'!Z570</f>
        <v>100.6</v>
      </c>
      <c r="AC569">
        <f>'Datastream-M'!AA570</f>
        <v>98.2</v>
      </c>
      <c r="AD569">
        <f>'Datastream-M'!AB570</f>
        <v>97.1</v>
      </c>
      <c r="AE569">
        <f>'Datastream-M'!AC570</f>
        <v>1.3516159999999999</v>
      </c>
      <c r="AF569">
        <f t="shared" si="40"/>
        <v>92.6</v>
      </c>
      <c r="AG569">
        <f t="shared" si="41"/>
        <v>95.9</v>
      </c>
      <c r="AH569">
        <f>'Datastream-M'!AD570</f>
        <v>95.4</v>
      </c>
      <c r="AI569">
        <f>'Datastream-M'!AE570</f>
        <v>14.4</v>
      </c>
      <c r="AJ569">
        <f>'Datastream-M'!AF570</f>
        <v>96.070321000000007</v>
      </c>
      <c r="AK569">
        <f>'Datastream-M'!AG570</f>
        <v>67.69</v>
      </c>
      <c r="AL569">
        <f>'Datastream-M'!AH570</f>
        <v>89</v>
      </c>
      <c r="AM569">
        <f>'Datastream-M'!AI570</f>
        <v>95.4</v>
      </c>
      <c r="AN569">
        <f>'Datastream-M'!AJ570</f>
        <v>22.9</v>
      </c>
      <c r="AO569">
        <f>'Datastream-M'!AK570</f>
        <v>5.2</v>
      </c>
      <c r="AP569">
        <f>'Datastream-M'!AL570</f>
        <v>12.1</v>
      </c>
      <c r="AQ569" s="2">
        <f>'Datastream-M'!AM570</f>
        <v>92.337699999999998</v>
      </c>
      <c r="AR569" s="2">
        <f>'Datastream-M'!AN570</f>
        <v>102.4097</v>
      </c>
      <c r="AS569">
        <f>'Datastream-M'!AO570</f>
        <v>-0.4</v>
      </c>
      <c r="AT569">
        <f>'Datastream-M'!AP570</f>
        <v>92.5</v>
      </c>
      <c r="AU569">
        <f>'Datastream-M'!AQ570</f>
        <v>93.4</v>
      </c>
      <c r="AV569" s="19">
        <f>'[5]Deutschland Monatsdaten'!K569</f>
        <v>13.069781716965464</v>
      </c>
      <c r="AW569" s="1">
        <f>'[5]Deutschland Monatsdaten'!J569</f>
        <v>0.84935112304319049</v>
      </c>
      <c r="AX569">
        <f>'Datastream-M'!AR570</f>
        <v>16.5</v>
      </c>
      <c r="AY569">
        <f>'Datastream-M'!AS570</f>
        <v>-3.1</v>
      </c>
      <c r="AZ569">
        <f>'Datastream-M'!AT570</f>
        <v>108.5</v>
      </c>
      <c r="BA569">
        <v>3569458.9</v>
      </c>
      <c r="BB569">
        <v>9432624.0999999996</v>
      </c>
      <c r="BC569">
        <v>10434349</v>
      </c>
      <c r="BD569">
        <v>819584</v>
      </c>
      <c r="BE569">
        <f>'Datastream-M'!AU570</f>
        <v>101.97</v>
      </c>
      <c r="BF569">
        <f>'Datastream-M'!AV570</f>
        <v>96.2</v>
      </c>
      <c r="BG569">
        <f>'Datastream-M'!AW570</f>
        <v>103.8</v>
      </c>
      <c r="BH569" s="1">
        <f>'Datastream-M'!AX570</f>
        <v>125.9</v>
      </c>
      <c r="BI569" s="1">
        <f>'Datastream-M'!AY570</f>
        <v>125.4</v>
      </c>
      <c r="BJ569" s="1">
        <f>'Datastream-M'!AZ570</f>
        <v>122.4</v>
      </c>
      <c r="BK569">
        <f>'Datastream-M'!BA570</f>
        <v>81.2</v>
      </c>
      <c r="BL569">
        <f>'Datastream-M'!BB570</f>
        <v>151.1</v>
      </c>
      <c r="BM569" s="26">
        <f>'Datastream-M'!BC570</f>
        <v>92.7</v>
      </c>
      <c r="BN569" s="26">
        <f>'Datastream-M'!BD570</f>
        <v>103.5</v>
      </c>
      <c r="BO569">
        <f>'Datastream-M'!AV569</f>
        <v>95.9</v>
      </c>
      <c r="BP569" s="38">
        <f t="shared" si="34"/>
        <v>92.6</v>
      </c>
      <c r="BQ569" s="30">
        <f t="shared" si="35"/>
        <v>50.08079217765993</v>
      </c>
      <c r="BR569" s="40">
        <f>'Datastream-M'!BJ570</f>
        <v>112.62</v>
      </c>
      <c r="BS569" s="32">
        <f>'Datastream-M'!BF570</f>
        <v>98.5</v>
      </c>
      <c r="BT569">
        <f>'Datastream-M'!BE570</f>
        <v>19.2</v>
      </c>
      <c r="BU569" s="40">
        <f>'Datastream-M'!CS570</f>
        <v>95.1</v>
      </c>
      <c r="BV569" s="40">
        <f>'Datastream-M'!CT570</f>
        <v>108.8</v>
      </c>
      <c r="BW569" s="40">
        <f>'Datastream-M'!CU570</f>
        <v>112.7818</v>
      </c>
      <c r="BX569" s="41">
        <f>'Datastream-M'!BG570</f>
        <v>14.51</v>
      </c>
      <c r="BY569" s="41">
        <f>'Datastream-M'!BH570</f>
        <v>13.05</v>
      </c>
      <c r="BZ569" s="40">
        <f>'Datastream-M'!BI570</f>
        <v>79.3</v>
      </c>
      <c r="CA569">
        <f>'Datastream-M'!BN570</f>
        <v>14.9</v>
      </c>
      <c r="CB569">
        <f>'Datastream-M'!BO570</f>
        <v>32.1</v>
      </c>
      <c r="CC569">
        <f>'Datastream-M'!BP570</f>
        <v>89.9</v>
      </c>
      <c r="CD569">
        <f>'Datastream-M'!BQ570</f>
        <v>95.6</v>
      </c>
      <c r="CE569" s="1">
        <v>-0.60797624477307011</v>
      </c>
      <c r="CF569" s="1">
        <v>-1.1567946277073096</v>
      </c>
      <c r="CH569">
        <f>'Datastream-M'!BR570</f>
        <v>91.5</v>
      </c>
      <c r="CI569">
        <f>'Datastream-M'!BS570</f>
        <v>99.2</v>
      </c>
      <c r="CJ569">
        <f>'Datastream-M'!BT570</f>
        <v>-8.5</v>
      </c>
      <c r="CK569">
        <f>'Datastream-M'!BU570</f>
        <v>-17.899999999999999</v>
      </c>
      <c r="CL569">
        <f>'Datastream-M'!BV570</f>
        <v>104</v>
      </c>
      <c r="CM569">
        <f>'Datastream-M'!BW570</f>
        <v>27.3</v>
      </c>
      <c r="CN569">
        <f>'Datastream-M'!BX570</f>
        <v>-5.0999999999999996</v>
      </c>
      <c r="CO569">
        <f>'Datastream-M'!BY570</f>
        <v>21.8</v>
      </c>
      <c r="CP569" s="40">
        <f>'Datastream-M'!BZ570</f>
        <v>27.6</v>
      </c>
      <c r="CQ569">
        <f>'Datastream-M'!CA570</f>
        <v>4.5</v>
      </c>
      <c r="CR569">
        <f>'Datastream-M'!CB570</f>
        <v>61</v>
      </c>
      <c r="CS569">
        <f>'Datastream-M'!CC570</f>
        <v>29.6</v>
      </c>
      <c r="CT569">
        <f>'Datastream-M'!CD570</f>
        <v>-6.5</v>
      </c>
      <c r="CU569">
        <f>'Datastream-M'!CE570</f>
        <v>40122</v>
      </c>
      <c r="CV569">
        <f>'Datastream-M'!CF570</f>
        <v>2496048</v>
      </c>
      <c r="CW569" s="48">
        <f t="shared" si="36"/>
        <v>-0.30000000000000071</v>
      </c>
      <c r="CX569">
        <f>'Datastream-M'!CG570</f>
        <v>84</v>
      </c>
      <c r="CY569">
        <f>'Datastream-M'!CH570</f>
        <v>59.5</v>
      </c>
      <c r="CZ569">
        <f>'Datastream-M'!CI570</f>
        <v>91.1</v>
      </c>
      <c r="DA569">
        <f>'Datastream-M'!CJ570</f>
        <v>90.7</v>
      </c>
      <c r="DB569">
        <f>'Datastream-M'!CK570</f>
        <v>-25.6</v>
      </c>
      <c r="DC569">
        <f>'Datastream-M'!CL570</f>
        <v>-25.2</v>
      </c>
      <c r="DD569">
        <f>'Datastream-M'!CM570</f>
        <v>-8.5</v>
      </c>
      <c r="DE569">
        <f>'Datastream-M'!CN570</f>
        <v>68.2</v>
      </c>
      <c r="DF569">
        <f>'Datastream-M'!CO570</f>
        <v>67</v>
      </c>
      <c r="DG569">
        <f>'Datastream-M'!CP570</f>
        <v>103</v>
      </c>
      <c r="DH569">
        <f>'Datastream-M'!CQ570</f>
        <v>69.167503357000001</v>
      </c>
      <c r="DI569">
        <f>'Datastream-M'!CR570</f>
        <v>17.09</v>
      </c>
      <c r="DJ569">
        <f>'Datastream-M'!CV570</f>
        <v>5.18</v>
      </c>
      <c r="DK569">
        <f>'Datastream-M'!CW570</f>
        <v>2.35</v>
      </c>
      <c r="DL569">
        <f>'Datastream-M'!CX570</f>
        <v>98.5</v>
      </c>
      <c r="DM569">
        <f>'Datastream-M'!CY570</f>
        <v>69.5</v>
      </c>
      <c r="DO569">
        <f>'Datastream-M'!DA570</f>
        <v>-15.7</v>
      </c>
      <c r="DP569">
        <f>'Datastream-M'!DB570</f>
        <v>105.2</v>
      </c>
      <c r="DQ569">
        <f>'Datastream-M'!DE570</f>
        <v>100.8</v>
      </c>
      <c r="DR569">
        <f>'Datastream-M'!DF570</f>
        <v>101.3</v>
      </c>
      <c r="DS569">
        <f>'Datastream-M'!DG570</f>
        <v>103</v>
      </c>
      <c r="DT569">
        <f>'Datastream-M'!DH570</f>
        <v>94</v>
      </c>
      <c r="DU569">
        <f>'Datastream-M'!DI570</f>
        <v>89</v>
      </c>
      <c r="DV569">
        <f>'Datastream-M'!DJ570</f>
        <v>59.951048950999997</v>
      </c>
      <c r="DW569" s="19">
        <f>'[8]weltindexip-usd'!B449</f>
        <v>2.609555110440354</v>
      </c>
      <c r="DX569">
        <f>'Datastream-M'!DK570</f>
        <v>99.9</v>
      </c>
      <c r="DY569">
        <v>0</v>
      </c>
      <c r="DZ569">
        <f>'Datastream-M'!DL570</f>
        <v>97.5</v>
      </c>
      <c r="EA569">
        <f>'Datastream-M'!DM570</f>
        <v>98.3</v>
      </c>
      <c r="EB569">
        <f>'Datastream-M'!DN570</f>
        <v>20.056971999999998</v>
      </c>
      <c r="EC569">
        <f>'Datastream-M'!DO570</f>
        <v>94.3</v>
      </c>
      <c r="EE569" s="112">
        <f t="shared" si="37"/>
        <v>0.59999999999999432</v>
      </c>
      <c r="EF569" s="1">
        <f>'Datastream-M'!DQ570</f>
        <v>95.1</v>
      </c>
    </row>
    <row r="570" spans="1:136">
      <c r="A570" s="3">
        <v>39217</v>
      </c>
      <c r="B570">
        <f>'Datastream-M'!B571</f>
        <v>101.2</v>
      </c>
      <c r="C570">
        <f>'Datastream-M'!C571</f>
        <v>103.6</v>
      </c>
      <c r="D570">
        <f>'Datastream-M'!D571</f>
        <v>103.5</v>
      </c>
      <c r="E570">
        <f>'Datastream-M'!E571</f>
        <v>103.7</v>
      </c>
      <c r="F570">
        <f>'Datastream-M'!F571</f>
        <v>101.9</v>
      </c>
      <c r="G570">
        <f>'Datastream-M'!G571</f>
        <v>1.351132</v>
      </c>
      <c r="H570">
        <f>'Datastream-M'!H571</f>
        <v>768</v>
      </c>
      <c r="I570">
        <f>'Datastream-M'!I571</f>
        <v>1590.7</v>
      </c>
      <c r="J570">
        <f>'Datastream-M'!J571</f>
        <v>4.0709999999999997</v>
      </c>
      <c r="K570">
        <f>'Datastream-M'!K571</f>
        <v>4.3</v>
      </c>
      <c r="L570">
        <f>'Datastream-M'!L571</f>
        <v>7883</v>
      </c>
      <c r="M570">
        <f>'Datastream-M'!M571</f>
        <v>293484</v>
      </c>
      <c r="N570">
        <f>'Datastream-M'!N571</f>
        <v>96.6</v>
      </c>
      <c r="O570">
        <f>'Datastream-M'!O571</f>
        <v>2507</v>
      </c>
      <c r="P570">
        <f>'Datastream-M'!P571</f>
        <v>9.1</v>
      </c>
      <c r="Q570">
        <f>'Datastream-M'!Q571</f>
        <v>21.9</v>
      </c>
      <c r="R570">
        <f>'Datastream-M'!R571</f>
        <v>5.5</v>
      </c>
      <c r="S570" s="1">
        <f>'[2]Deutschland Monatsdaten'!C570</f>
        <v>0.68360924438910131</v>
      </c>
      <c r="T570" s="1">
        <v>4.1391012314335054</v>
      </c>
      <c r="U570">
        <f>'Datastream-M'!BL571</f>
        <v>79.52</v>
      </c>
      <c r="V570" s="39">
        <f t="shared" si="38"/>
        <v>85.782092772384019</v>
      </c>
      <c r="W570">
        <f>'Datastream-M'!BM571</f>
        <v>63.1</v>
      </c>
      <c r="X570" s="39">
        <f t="shared" si="39"/>
        <v>65.592515592515582</v>
      </c>
      <c r="Y570">
        <f>'Datastream-M'!W571</f>
        <v>9.6999999999999993</v>
      </c>
      <c r="Z570">
        <f>'Datastream-M'!X571</f>
        <v>99.2</v>
      </c>
      <c r="AA570" s="42">
        <f>'Datastream-M'!Y571</f>
        <v>21.1</v>
      </c>
      <c r="AB570">
        <f>'Datastream-M'!Z571</f>
        <v>100.7</v>
      </c>
      <c r="AC570">
        <f>'Datastream-M'!AA571</f>
        <v>98.1</v>
      </c>
      <c r="AD570">
        <f>'Datastream-M'!AB571</f>
        <v>96.9</v>
      </c>
      <c r="AE570">
        <f>'Datastream-M'!AC571</f>
        <v>1.351132</v>
      </c>
      <c r="AF570">
        <f t="shared" si="40"/>
        <v>92.700000000000017</v>
      </c>
      <c r="AG570">
        <f t="shared" si="41"/>
        <v>96.200000000000017</v>
      </c>
      <c r="AH570">
        <f>'Datastream-M'!AD571</f>
        <v>97.2</v>
      </c>
      <c r="AI570">
        <f>'Datastream-M'!AE571</f>
        <v>14.3</v>
      </c>
      <c r="AJ570">
        <f>'Datastream-M'!AF571</f>
        <v>96.074380000000005</v>
      </c>
      <c r="AK570">
        <f>'Datastream-M'!AG571</f>
        <v>67.72</v>
      </c>
      <c r="AL570">
        <f>'Datastream-M'!AH571</f>
        <v>89.1</v>
      </c>
      <c r="AM570">
        <f>'Datastream-M'!AI571</f>
        <v>99.2</v>
      </c>
      <c r="AN570">
        <f>'Datastream-M'!AJ571</f>
        <v>22.1</v>
      </c>
      <c r="AO570">
        <f>'Datastream-M'!AK571</f>
        <v>4.8</v>
      </c>
      <c r="AP570">
        <f>'Datastream-M'!AL571</f>
        <v>12.5</v>
      </c>
      <c r="AQ570" s="2">
        <f>'Datastream-M'!AM571</f>
        <v>92.470500000000001</v>
      </c>
      <c r="AR570" s="2">
        <f>'Datastream-M'!AN571</f>
        <v>102.4611</v>
      </c>
      <c r="AS570">
        <f>'Datastream-M'!AO571</f>
        <v>11.7</v>
      </c>
      <c r="AT570">
        <f>'Datastream-M'!AP571</f>
        <v>99.7</v>
      </c>
      <c r="AU570">
        <f>'Datastream-M'!AQ571</f>
        <v>93.7</v>
      </c>
      <c r="AV570" s="19">
        <f>'[5]Deutschland Monatsdaten'!K570</f>
        <v>13.095524002651052</v>
      </c>
      <c r="AW570" s="1">
        <f>'[5]Deutschland Monatsdaten'!J570</f>
        <v>1.0231641447346524</v>
      </c>
      <c r="AX570">
        <f>'Datastream-M'!AR571</f>
        <v>24</v>
      </c>
      <c r="AY570">
        <f>'Datastream-M'!AS571</f>
        <v>-1.3</v>
      </c>
      <c r="AZ570">
        <f>'Datastream-M'!AT571</f>
        <v>109.2</v>
      </c>
      <c r="BA570">
        <v>3370988</v>
      </c>
      <c r="BB570">
        <v>11312564</v>
      </c>
      <c r="BC570">
        <v>10650861</v>
      </c>
      <c r="BD570">
        <v>931424</v>
      </c>
      <c r="BE570">
        <f>'Datastream-M'!AU571</f>
        <v>101.8</v>
      </c>
      <c r="BF570">
        <f>'Datastream-M'!AV571</f>
        <v>96.4</v>
      </c>
      <c r="BG570">
        <f>'Datastream-M'!AW571</f>
        <v>106.1</v>
      </c>
      <c r="BH570" s="1">
        <f>'Datastream-M'!AX571</f>
        <v>125.7</v>
      </c>
      <c r="BI570" s="1">
        <f>'Datastream-M'!AY571</f>
        <v>125.4</v>
      </c>
      <c r="BJ570" s="1">
        <f>'Datastream-M'!AZ571</f>
        <v>123.9</v>
      </c>
      <c r="BK570">
        <f>'Datastream-M'!BA571</f>
        <v>83.4</v>
      </c>
      <c r="BL570">
        <f>'Datastream-M'!BB571</f>
        <v>152.1</v>
      </c>
      <c r="BM570" s="26">
        <f>'Datastream-M'!BC571</f>
        <v>92.8</v>
      </c>
      <c r="BN570" s="26">
        <f>'Datastream-M'!BD571</f>
        <v>104.2</v>
      </c>
      <c r="BO570">
        <f>'Datastream-M'!AV570</f>
        <v>96.2</v>
      </c>
      <c r="BP570" s="38">
        <f t="shared" si="34"/>
        <v>92.7</v>
      </c>
      <c r="BQ570" s="30">
        <f t="shared" si="35"/>
        <v>50.120935630271504</v>
      </c>
      <c r="BR570" s="40">
        <f>'Datastream-M'!BJ571</f>
        <v>112.36069999999999</v>
      </c>
      <c r="BS570" s="32">
        <f>'Datastream-M'!BF571</f>
        <v>98.8</v>
      </c>
      <c r="BT570">
        <f>'Datastream-M'!BE571</f>
        <v>21.3</v>
      </c>
      <c r="BU570" s="40">
        <f>'Datastream-M'!CS571</f>
        <v>95.1</v>
      </c>
      <c r="BV570" s="40">
        <f>'Datastream-M'!CT571</f>
        <v>109</v>
      </c>
      <c r="BW570" s="40">
        <f>'Datastream-M'!CU571</f>
        <v>112.4748</v>
      </c>
      <c r="BX570" s="41">
        <f>'Datastream-M'!BG571</f>
        <v>14.97</v>
      </c>
      <c r="BY570" s="41">
        <f>'Datastream-M'!BH571</f>
        <v>13.59</v>
      </c>
      <c r="BZ570" s="40">
        <f>'Datastream-M'!BI571</f>
        <v>80.400000000000006</v>
      </c>
      <c r="CA570">
        <f>'Datastream-M'!BN571</f>
        <v>15</v>
      </c>
      <c r="CB570">
        <f>'Datastream-M'!BO571</f>
        <v>30.9</v>
      </c>
      <c r="CC570">
        <f>'Datastream-M'!BP571</f>
        <v>92.4</v>
      </c>
      <c r="CD570">
        <f>'Datastream-M'!BQ571</f>
        <v>97.3</v>
      </c>
      <c r="CE570" s="1">
        <v>-0.49338360807128362</v>
      </c>
      <c r="CF570" s="1">
        <v>-1.4142515660247295</v>
      </c>
      <c r="CH570">
        <f>'Datastream-M'!BR571</f>
        <v>93.6</v>
      </c>
      <c r="CI570">
        <f>'Datastream-M'!BS571</f>
        <v>94.3</v>
      </c>
      <c r="CJ570">
        <f>'Datastream-M'!BT571</f>
        <v>-2.2000000000000002</v>
      </c>
      <c r="CK570">
        <f>'Datastream-M'!BU571</f>
        <v>-20.6</v>
      </c>
      <c r="CL570">
        <f>'Datastream-M'!BV571</f>
        <v>104.9</v>
      </c>
      <c r="CM570">
        <f>'Datastream-M'!BW571</f>
        <v>26.4</v>
      </c>
      <c r="CN570">
        <f>'Datastream-M'!BX571</f>
        <v>-5.8</v>
      </c>
      <c r="CO570">
        <f>'Datastream-M'!BY571</f>
        <v>22.2</v>
      </c>
      <c r="CP570" s="40">
        <f>'Datastream-M'!BZ571</f>
        <v>27.5</v>
      </c>
      <c r="CQ570">
        <f>'Datastream-M'!CA571</f>
        <v>5.7</v>
      </c>
      <c r="CR570">
        <f>'Datastream-M'!CB571</f>
        <v>69.5</v>
      </c>
      <c r="CS570">
        <f>'Datastream-M'!CC571</f>
        <v>33.6</v>
      </c>
      <c r="CT570">
        <f>'Datastream-M'!CD571</f>
        <v>-4.0999999999999996</v>
      </c>
      <c r="CU570">
        <f>'Datastream-M'!CE571</f>
        <v>40162</v>
      </c>
      <c r="CV570">
        <f>'Datastream-M'!CF571</f>
        <v>2473994</v>
      </c>
      <c r="CW570" s="48">
        <f t="shared" si="36"/>
        <v>-1.1000000000000014</v>
      </c>
      <c r="CX570">
        <f>'Datastream-M'!CG571</f>
        <v>83.4</v>
      </c>
      <c r="CY570">
        <f>'Datastream-M'!CH571</f>
        <v>58.9</v>
      </c>
      <c r="CZ570">
        <f>'Datastream-M'!CI571</f>
        <v>91.5</v>
      </c>
      <c r="DA570">
        <f>'Datastream-M'!CJ571</f>
        <v>89.4</v>
      </c>
      <c r="DB570">
        <f>'Datastream-M'!CK571</f>
        <v>-23.6</v>
      </c>
      <c r="DC570">
        <f>'Datastream-M'!CL571</f>
        <v>-23.6</v>
      </c>
      <c r="DD570">
        <f>'Datastream-M'!CM571</f>
        <v>-2.2000000000000002</v>
      </c>
      <c r="DE570">
        <f>'Datastream-M'!CN571</f>
        <v>67.099999999999994</v>
      </c>
      <c r="DF570">
        <f>'Datastream-M'!CO571</f>
        <v>66.5</v>
      </c>
      <c r="DG570">
        <f>'Datastream-M'!CP571</f>
        <v>106.1</v>
      </c>
      <c r="DH570">
        <f>'Datastream-M'!CQ571</f>
        <v>28.433984756000001</v>
      </c>
      <c r="DI570">
        <f>'Datastream-M'!CR571</f>
        <v>18.25</v>
      </c>
      <c r="DJ570">
        <f>'Datastream-M'!CV571</f>
        <v>4.62</v>
      </c>
      <c r="DK570">
        <f>'Datastream-M'!CW571</f>
        <v>2.41</v>
      </c>
      <c r="DL570">
        <f>'Datastream-M'!CX571</f>
        <v>97.4</v>
      </c>
      <c r="DM570">
        <f>'Datastream-M'!CY571</f>
        <v>68.3</v>
      </c>
      <c r="DO570">
        <f>'Datastream-M'!DA571</f>
        <v>-20.2</v>
      </c>
      <c r="DP570">
        <f>'Datastream-M'!DB571</f>
        <v>108</v>
      </c>
      <c r="DQ570">
        <f>'Datastream-M'!DE571</f>
        <v>100.5</v>
      </c>
      <c r="DR570">
        <f>'Datastream-M'!DF571</f>
        <v>102</v>
      </c>
      <c r="DS570">
        <f>'Datastream-M'!DG571</f>
        <v>105.3</v>
      </c>
      <c r="DT570">
        <f>'Datastream-M'!DH571</f>
        <v>98.4</v>
      </c>
      <c r="DU570">
        <f>'Datastream-M'!DI571</f>
        <v>90.9</v>
      </c>
      <c r="DV570">
        <f>'Datastream-M'!DJ571</f>
        <v>55.792564605000003</v>
      </c>
      <c r="DW570" s="19">
        <f>'[8]weltindexip-usd'!B450</f>
        <v>2.6350773859862318</v>
      </c>
      <c r="DX570">
        <f>'Datastream-M'!DK571</f>
        <v>100.1</v>
      </c>
      <c r="DY570">
        <v>0</v>
      </c>
      <c r="DZ570">
        <f>'Datastream-M'!DL571</f>
        <v>98.3</v>
      </c>
      <c r="EA570">
        <f>'Datastream-M'!DM571</f>
        <v>99.6</v>
      </c>
      <c r="EB570">
        <f>'Datastream-M'!DN571</f>
        <v>20.311184000000001</v>
      </c>
      <c r="EC570">
        <f>'Datastream-M'!DO571</f>
        <v>96.3</v>
      </c>
      <c r="EE570" s="112">
        <f t="shared" si="37"/>
        <v>0.10000000000000853</v>
      </c>
      <c r="EF570" s="1">
        <f>'Datastream-M'!DQ571</f>
        <v>96.8</v>
      </c>
    </row>
    <row r="571" spans="1:136">
      <c r="A571" s="3">
        <v>39248</v>
      </c>
      <c r="B571">
        <f>'Datastream-M'!B572</f>
        <v>100</v>
      </c>
      <c r="C571">
        <f>'Datastream-M'!C572</f>
        <v>102.3</v>
      </c>
      <c r="D571">
        <f>'Datastream-M'!D572</f>
        <v>102.1</v>
      </c>
      <c r="E571">
        <f>'Datastream-M'!E572</f>
        <v>102.5</v>
      </c>
      <c r="F571">
        <f>'Datastream-M'!F572</f>
        <v>105.5</v>
      </c>
      <c r="G571">
        <f>'Datastream-M'!G572</f>
        <v>1.3418570000000001</v>
      </c>
      <c r="H571">
        <f>'Datastream-M'!H572</f>
        <v>777.8</v>
      </c>
      <c r="I571">
        <f>'Datastream-M'!I572</f>
        <v>1613</v>
      </c>
      <c r="J571">
        <f>'Datastream-M'!J572</f>
        <v>4.1479999999999997</v>
      </c>
      <c r="K571">
        <f>'Datastream-M'!K572</f>
        <v>4.5999999999999996</v>
      </c>
      <c r="L571">
        <f>'Datastream-M'!L572</f>
        <v>8007.3</v>
      </c>
      <c r="M571">
        <f>'Datastream-M'!M572</f>
        <v>301108</v>
      </c>
      <c r="N571">
        <f>'Datastream-M'!N572</f>
        <v>96.5</v>
      </c>
      <c r="O571">
        <f>'Datastream-M'!O572</f>
        <v>2448</v>
      </c>
      <c r="P571">
        <f>'Datastream-M'!P572</f>
        <v>9</v>
      </c>
      <c r="Q571">
        <f>'Datastream-M'!Q572</f>
        <v>21.2</v>
      </c>
      <c r="R571">
        <f>'Datastream-M'!R572</f>
        <v>5.8</v>
      </c>
      <c r="S571" s="1">
        <f>'[2]Deutschland Monatsdaten'!C571</f>
        <v>0.68941897739015412</v>
      </c>
      <c r="T571" s="1">
        <v>4.1392728744772889</v>
      </c>
      <c r="U571">
        <f>'Datastream-M'!BL572</f>
        <v>80.069999999999993</v>
      </c>
      <c r="V571" s="39">
        <f t="shared" si="38"/>
        <v>86.282327586206904</v>
      </c>
      <c r="W571">
        <f>'Datastream-M'!BM572</f>
        <v>64.87</v>
      </c>
      <c r="X571" s="39">
        <f t="shared" si="39"/>
        <v>67.292531120331958</v>
      </c>
      <c r="Y571">
        <f>'Datastream-M'!W572</f>
        <v>11.4</v>
      </c>
      <c r="Z571">
        <f>'Datastream-M'!X572</f>
        <v>104</v>
      </c>
      <c r="AA571" s="42">
        <f>'Datastream-M'!Y572</f>
        <v>20.399999999999999</v>
      </c>
      <c r="AB571">
        <f>'Datastream-M'!Z572</f>
        <v>100.5</v>
      </c>
      <c r="AC571">
        <f>'Datastream-M'!AA572</f>
        <v>97.8</v>
      </c>
      <c r="AD571">
        <f>'Datastream-M'!AB572</f>
        <v>96.5</v>
      </c>
      <c r="AE571">
        <f>'Datastream-M'!AC572</f>
        <v>1.3418570000000001</v>
      </c>
      <c r="AF571">
        <f t="shared" si="40"/>
        <v>92.799999999999983</v>
      </c>
      <c r="AG571">
        <f t="shared" si="41"/>
        <v>96.399999999999991</v>
      </c>
      <c r="AH571">
        <f>'Datastream-M'!AD572</f>
        <v>97.4</v>
      </c>
      <c r="AI571">
        <f>'Datastream-M'!AE572</f>
        <v>14.2</v>
      </c>
      <c r="AJ571">
        <f>'Datastream-M'!AF572</f>
        <v>95.880536000000006</v>
      </c>
      <c r="AK571">
        <f>'Datastream-M'!AG572</f>
        <v>70.62</v>
      </c>
      <c r="AL571">
        <f>'Datastream-M'!AH572</f>
        <v>89.3</v>
      </c>
      <c r="AM571">
        <f>'Datastream-M'!AI572</f>
        <v>104</v>
      </c>
      <c r="AN571">
        <f>'Datastream-M'!AJ572</f>
        <v>19.399999999999999</v>
      </c>
      <c r="AO571">
        <f>'Datastream-M'!AK572</f>
        <v>5.6</v>
      </c>
      <c r="AP571">
        <f>'Datastream-M'!AL572</f>
        <v>12.5</v>
      </c>
      <c r="AQ571" s="2">
        <f>'Datastream-M'!AM572</f>
        <v>92.553299999999993</v>
      </c>
      <c r="AR571" s="2">
        <f>'Datastream-M'!AN572</f>
        <v>102.4594</v>
      </c>
      <c r="AS571">
        <f>'Datastream-M'!AO572</f>
        <v>15.7</v>
      </c>
      <c r="AT571">
        <f>'Datastream-M'!AP572</f>
        <v>98.9</v>
      </c>
      <c r="AU571">
        <f>'Datastream-M'!AQ572</f>
        <v>93.3</v>
      </c>
      <c r="AV571" s="19">
        <f>'[5]Deutschland Monatsdaten'!K571</f>
        <v>13.12309501079093</v>
      </c>
      <c r="AW571" s="1">
        <f>'[5]Deutschland Monatsdaten'!J571</f>
        <v>1.038053242480345</v>
      </c>
      <c r="AX571">
        <f>'Datastream-M'!AR572</f>
        <v>20.3</v>
      </c>
      <c r="AY571">
        <f>'Datastream-M'!AS572</f>
        <v>-1.5</v>
      </c>
      <c r="AZ571">
        <f>'Datastream-M'!AT572</f>
        <v>109.7</v>
      </c>
      <c r="BA571">
        <v>3418445.4</v>
      </c>
      <c r="BB571">
        <v>9896806.1999999993</v>
      </c>
      <c r="BC571">
        <v>11158537</v>
      </c>
      <c r="BD571">
        <v>1497737</v>
      </c>
      <c r="BE571">
        <f>'Datastream-M'!AU572</f>
        <v>101.5</v>
      </c>
      <c r="BF571">
        <f>'Datastream-M'!AV572</f>
        <v>96.9</v>
      </c>
      <c r="BG571">
        <f>'Datastream-M'!AW572</f>
        <v>106.7</v>
      </c>
      <c r="BH571" s="1">
        <f>'Datastream-M'!AX572</f>
        <v>132.19999999999999</v>
      </c>
      <c r="BI571" s="1">
        <f>'Datastream-M'!AY572</f>
        <v>130.5</v>
      </c>
      <c r="BJ571" s="1">
        <f>'Datastream-M'!AZ572</f>
        <v>121.5</v>
      </c>
      <c r="BK571">
        <f>'Datastream-M'!BA572</f>
        <v>88.1</v>
      </c>
      <c r="BL571">
        <f>'Datastream-M'!BB572</f>
        <v>144.69999999999999</v>
      </c>
      <c r="BM571" s="26">
        <f>'Datastream-M'!BC572</f>
        <v>93</v>
      </c>
      <c r="BN571" s="26">
        <f>'Datastream-M'!BD572</f>
        <v>103.3</v>
      </c>
      <c r="BO571">
        <f>'Datastream-M'!AV571</f>
        <v>96.4</v>
      </c>
      <c r="BP571" s="38">
        <f t="shared" ref="BP571:BP634" si="42">BM570</f>
        <v>92.8</v>
      </c>
      <c r="BQ571" s="30">
        <f t="shared" si="35"/>
        <v>52.628558780853695</v>
      </c>
      <c r="BR571" s="40">
        <f>'Datastream-M'!BJ572</f>
        <v>111.8289</v>
      </c>
      <c r="BS571" s="32">
        <f>'Datastream-M'!BF572</f>
        <v>99.6</v>
      </c>
      <c r="BT571">
        <f>'Datastream-M'!BE572</f>
        <v>23.3</v>
      </c>
      <c r="BU571" s="40">
        <f>'Datastream-M'!CS572</f>
        <v>95</v>
      </c>
      <c r="BV571" s="40">
        <f>'Datastream-M'!CT572</f>
        <v>108.6</v>
      </c>
      <c r="BW571" s="40">
        <f>'Datastream-M'!CU572</f>
        <v>111.976</v>
      </c>
      <c r="BX571" s="41">
        <f>'Datastream-M'!BG572</f>
        <v>14.47</v>
      </c>
      <c r="BY571" s="41">
        <f>'Datastream-M'!BH572</f>
        <v>14.19</v>
      </c>
      <c r="BZ571" s="40">
        <f>'Datastream-M'!BI572</f>
        <v>80</v>
      </c>
      <c r="CA571">
        <f>'Datastream-M'!BN572</f>
        <v>9.6</v>
      </c>
      <c r="CB571">
        <f>'Datastream-M'!BO572</f>
        <v>28.5</v>
      </c>
      <c r="CC571">
        <f>'Datastream-M'!BP572</f>
        <v>93.1</v>
      </c>
      <c r="CD571">
        <f>'Datastream-M'!BQ572</f>
        <v>97.5</v>
      </c>
      <c r="CE571" s="1">
        <v>-0.33544791929033618</v>
      </c>
      <c r="CF571" s="1">
        <v>-1.3737864489713489</v>
      </c>
      <c r="CH571">
        <f>'Datastream-M'!BR572</f>
        <v>93</v>
      </c>
      <c r="CI571">
        <f>'Datastream-M'!BS572</f>
        <v>95.4</v>
      </c>
      <c r="CJ571">
        <f>'Datastream-M'!BT572</f>
        <v>-4.9000000000000004</v>
      </c>
      <c r="CK571">
        <f>'Datastream-M'!BU572</f>
        <v>-18.399999999999999</v>
      </c>
      <c r="CL571">
        <f>'Datastream-M'!BV572</f>
        <v>103.9</v>
      </c>
      <c r="CM571">
        <f>'Datastream-M'!BW572</f>
        <v>24.1</v>
      </c>
      <c r="CN571">
        <f>'Datastream-M'!BX572</f>
        <v>-10.5</v>
      </c>
      <c r="CO571">
        <f>'Datastream-M'!BY572</f>
        <v>14.4</v>
      </c>
      <c r="CP571" s="40">
        <f>'Datastream-M'!BZ572</f>
        <v>26.4</v>
      </c>
      <c r="CQ571">
        <f>'Datastream-M'!CA572</f>
        <v>7.4</v>
      </c>
      <c r="CR571">
        <f>'Datastream-M'!CB572</f>
        <v>69</v>
      </c>
      <c r="CS571">
        <f>'Datastream-M'!CC572</f>
        <v>28.7</v>
      </c>
      <c r="CT571">
        <f>'Datastream-M'!CD572</f>
        <v>9.1</v>
      </c>
      <c r="CU571">
        <f>'Datastream-M'!CE572</f>
        <v>40177</v>
      </c>
      <c r="CV571">
        <f>'Datastream-M'!CF572</f>
        <v>2452586</v>
      </c>
      <c r="CW571" s="48">
        <f t="shared" si="36"/>
        <v>-2.2999999999999972</v>
      </c>
      <c r="CX571">
        <f>'Datastream-M'!CG572</f>
        <v>80.7</v>
      </c>
      <c r="CY571">
        <f>'Datastream-M'!CH572</f>
        <v>59.7</v>
      </c>
      <c r="CZ571">
        <f>'Datastream-M'!CI572</f>
        <v>85.3</v>
      </c>
      <c r="DA571">
        <f>'Datastream-M'!CJ572</f>
        <v>87.7</v>
      </c>
      <c r="DB571">
        <f>'Datastream-M'!CK572</f>
        <v>-25.4</v>
      </c>
      <c r="DC571">
        <f>'Datastream-M'!CL572</f>
        <v>-26.6</v>
      </c>
      <c r="DD571">
        <f>'Datastream-M'!CM572</f>
        <v>-4.9000000000000004</v>
      </c>
      <c r="DE571">
        <f>'Datastream-M'!CN572</f>
        <v>66.5</v>
      </c>
      <c r="DF571">
        <f>'Datastream-M'!CO572</f>
        <v>66.099999999999994</v>
      </c>
      <c r="DG571">
        <f>'Datastream-M'!CP572</f>
        <v>104.2</v>
      </c>
      <c r="DH571">
        <f>'Datastream-M'!CQ572</f>
        <v>45.653175353999998</v>
      </c>
      <c r="DI571">
        <f>'Datastream-M'!CR572</f>
        <v>16.28</v>
      </c>
      <c r="DJ571">
        <f>'Datastream-M'!CV572</f>
        <v>4.45</v>
      </c>
      <c r="DK571">
        <f>'Datastream-M'!CW572</f>
        <v>2.33</v>
      </c>
      <c r="DL571">
        <f>'Datastream-M'!CX572</f>
        <v>93.9</v>
      </c>
      <c r="DM571">
        <f>'Datastream-M'!CY572</f>
        <v>69.099999999999994</v>
      </c>
      <c r="DO571">
        <f>'Datastream-M'!DA572</f>
        <v>-16.399999999999999</v>
      </c>
      <c r="DP571">
        <f>'Datastream-M'!DB572</f>
        <v>111.8</v>
      </c>
      <c r="DQ571">
        <f>'Datastream-M'!DE572</f>
        <v>99</v>
      </c>
      <c r="DR571">
        <f>'Datastream-M'!DF572</f>
        <v>101</v>
      </c>
      <c r="DS571">
        <f>'Datastream-M'!DG572</f>
        <v>107.8</v>
      </c>
      <c r="DT571">
        <f>'Datastream-M'!DH572</f>
        <v>104.4</v>
      </c>
      <c r="DU571">
        <f>'Datastream-M'!DI572</f>
        <v>90.3</v>
      </c>
      <c r="DV571">
        <f>'Datastream-M'!DJ572</f>
        <v>56.580367993999999</v>
      </c>
      <c r="DW571" s="19">
        <f>'[8]weltindexip-usd'!B451</f>
        <v>2.6348554348801492</v>
      </c>
      <c r="DX571">
        <f>'Datastream-M'!DK572</f>
        <v>100.8</v>
      </c>
      <c r="DY571">
        <v>0</v>
      </c>
      <c r="DZ571">
        <f>'Datastream-M'!DL572</f>
        <v>98.4</v>
      </c>
      <c r="EA571">
        <f>'Datastream-M'!DM572</f>
        <v>99.1</v>
      </c>
      <c r="EB571">
        <f>'Datastream-M'!DN572</f>
        <v>19.968309999999999</v>
      </c>
      <c r="EC571">
        <f>'Datastream-M'!DO572</f>
        <v>97</v>
      </c>
      <c r="EE571" s="112">
        <f t="shared" si="37"/>
        <v>-1.2000000000000028</v>
      </c>
      <c r="EF571" s="1">
        <f>'Datastream-M'!DQ572</f>
        <v>96.7</v>
      </c>
    </row>
    <row r="572" spans="1:136">
      <c r="A572" s="3">
        <v>39278</v>
      </c>
      <c r="B572">
        <f>'Datastream-M'!B573</f>
        <v>99.8</v>
      </c>
      <c r="C572">
        <f>'Datastream-M'!C573</f>
        <v>102</v>
      </c>
      <c r="D572">
        <f>'Datastream-M'!D573</f>
        <v>102.1</v>
      </c>
      <c r="E572">
        <f>'Datastream-M'!E573</f>
        <v>101.9</v>
      </c>
      <c r="F572">
        <f>'Datastream-M'!F573</f>
        <v>100.8</v>
      </c>
      <c r="G572">
        <f>'Datastream-M'!G573</f>
        <v>1.371559</v>
      </c>
      <c r="H572">
        <f>'Datastream-M'!H573</f>
        <v>780.4</v>
      </c>
      <c r="I572">
        <f>'Datastream-M'!I573</f>
        <v>1624.7</v>
      </c>
      <c r="J572">
        <f>'Datastream-M'!J573</f>
        <v>4.2160000000000002</v>
      </c>
      <c r="K572">
        <f>'Datastream-M'!K573</f>
        <v>4.5</v>
      </c>
      <c r="L572">
        <f>'Datastream-M'!L573</f>
        <v>7584.1</v>
      </c>
      <c r="M572">
        <f>'Datastream-M'!M573</f>
        <v>258639</v>
      </c>
      <c r="N572">
        <f>'Datastream-M'!N573</f>
        <v>97.3</v>
      </c>
      <c r="O572">
        <f>'Datastream-M'!O573</f>
        <v>2361</v>
      </c>
      <c r="P572">
        <f>'Datastream-M'!P573</f>
        <v>8.9</v>
      </c>
      <c r="Q572">
        <f>'Datastream-M'!Q573</f>
        <v>19.5</v>
      </c>
      <c r="R572">
        <f>'Datastream-M'!R573</f>
        <v>6.6</v>
      </c>
      <c r="S572" s="1">
        <f>'[2]Deutschland Monatsdaten'!C572</f>
        <v>0.67871391096279066</v>
      </c>
      <c r="T572" s="1">
        <v>4.1542335990859609</v>
      </c>
      <c r="U572">
        <f>'Datastream-M'!BL573</f>
        <v>80.42</v>
      </c>
      <c r="V572" s="39">
        <f t="shared" si="38"/>
        <v>86.473118279569889</v>
      </c>
      <c r="W572">
        <f>'Datastream-M'!BM573</f>
        <v>63.24</v>
      </c>
      <c r="X572" s="39">
        <f t="shared" si="39"/>
        <v>65.26315789473685</v>
      </c>
      <c r="Y572">
        <f>'Datastream-M'!W573</f>
        <v>10.9</v>
      </c>
      <c r="Z572">
        <f>'Datastream-M'!X573</f>
        <v>97.3</v>
      </c>
      <c r="AA572" s="42">
        <f>'Datastream-M'!Y573</f>
        <v>18.5</v>
      </c>
      <c r="AB572">
        <f>'Datastream-M'!Z573</f>
        <v>100.8</v>
      </c>
      <c r="AC572">
        <f>'Datastream-M'!AA573</f>
        <v>98</v>
      </c>
      <c r="AD572">
        <f>'Datastream-M'!AB573</f>
        <v>96.7</v>
      </c>
      <c r="AE572">
        <f>'Datastream-M'!AC573</f>
        <v>1.371559</v>
      </c>
      <c r="AF572">
        <f t="shared" si="40"/>
        <v>93</v>
      </c>
      <c r="AG572">
        <f t="shared" si="41"/>
        <v>96.899999999999991</v>
      </c>
      <c r="AH572">
        <f>'Datastream-M'!AD573</f>
        <v>98</v>
      </c>
      <c r="AI572">
        <f>'Datastream-M'!AE573</f>
        <v>13.1</v>
      </c>
      <c r="AJ572">
        <f>'Datastream-M'!AF573</f>
        <v>95.786227999999994</v>
      </c>
      <c r="AK572">
        <f>'Datastream-M'!AG573</f>
        <v>76.13</v>
      </c>
      <c r="AL572">
        <f>'Datastream-M'!AH573</f>
        <v>89.5</v>
      </c>
      <c r="AM572">
        <f>'Datastream-M'!AI573</f>
        <v>97.3</v>
      </c>
      <c r="AN572">
        <f>'Datastream-M'!AJ573</f>
        <v>21</v>
      </c>
      <c r="AO572">
        <f>'Datastream-M'!AK573</f>
        <v>6.3</v>
      </c>
      <c r="AP572">
        <f>'Datastream-M'!AL573</f>
        <v>11.1</v>
      </c>
      <c r="AQ572" s="2">
        <f>'Datastream-M'!AM573</f>
        <v>92.575400000000002</v>
      </c>
      <c r="AR572" s="2">
        <f>'Datastream-M'!AN573</f>
        <v>102.3931</v>
      </c>
      <c r="AS572">
        <f>'Datastream-M'!AO573</f>
        <v>23.2</v>
      </c>
      <c r="AT572">
        <f>'Datastream-M'!AP573</f>
        <v>91.2</v>
      </c>
      <c r="AU572">
        <f>'Datastream-M'!AQ573</f>
        <v>92.7</v>
      </c>
      <c r="AV572" s="19">
        <f>'[5]Deutschland Monatsdaten'!K572</f>
        <v>13.147013416830184</v>
      </c>
      <c r="AW572" s="1">
        <f>'[5]Deutschland Monatsdaten'!J572</f>
        <v>1.0522239962286659</v>
      </c>
      <c r="AX572">
        <f>'Datastream-M'!AR573</f>
        <v>10.4</v>
      </c>
      <c r="AY572">
        <f>'Datastream-M'!AS573</f>
        <v>-1.2</v>
      </c>
      <c r="AZ572">
        <f>'Datastream-M'!AT573</f>
        <v>109</v>
      </c>
      <c r="BA572">
        <v>3516015.6</v>
      </c>
      <c r="BB572">
        <v>10488662</v>
      </c>
      <c r="BC572">
        <v>11505928</v>
      </c>
      <c r="BD572">
        <v>788141</v>
      </c>
      <c r="BE572">
        <f>'Datastream-M'!AU573</f>
        <v>101.85</v>
      </c>
      <c r="BF572">
        <f>'Datastream-M'!AV573</f>
        <v>97</v>
      </c>
      <c r="BG572">
        <f>'Datastream-M'!AW573</f>
        <v>105.1</v>
      </c>
      <c r="BH572" s="1">
        <f>'Datastream-M'!AX573</f>
        <v>142.4</v>
      </c>
      <c r="BI572" s="1">
        <f>'Datastream-M'!AY573</f>
        <v>139</v>
      </c>
      <c r="BJ572" s="1">
        <f>'Datastream-M'!AZ573</f>
        <v>121.1</v>
      </c>
      <c r="BK572">
        <f>'Datastream-M'!BA573</f>
        <v>88.4</v>
      </c>
      <c r="BL572">
        <f>'Datastream-M'!BB573</f>
        <v>143.80000000000001</v>
      </c>
      <c r="BM572" s="26">
        <f>'Datastream-M'!BC573</f>
        <v>93</v>
      </c>
      <c r="BN572" s="26">
        <f>'Datastream-M'!BD573</f>
        <v>102.3</v>
      </c>
      <c r="BO572">
        <f>'Datastream-M'!AV572</f>
        <v>96.9</v>
      </c>
      <c r="BP572" s="38">
        <f t="shared" si="42"/>
        <v>93</v>
      </c>
      <c r="BQ572" s="30">
        <f t="shared" si="35"/>
        <v>55.50617946439052</v>
      </c>
      <c r="BR572" s="40">
        <f>'Datastream-M'!BJ573</f>
        <v>112.434</v>
      </c>
      <c r="BS572" s="32">
        <f>'Datastream-M'!BF573</f>
        <v>99.9</v>
      </c>
      <c r="BT572">
        <f>'Datastream-M'!BE573</f>
        <v>18.5</v>
      </c>
      <c r="BU572" s="40">
        <f>'Datastream-M'!CS573</f>
        <v>95</v>
      </c>
      <c r="BV572" s="40">
        <f>'Datastream-M'!CT573</f>
        <v>109.5</v>
      </c>
      <c r="BW572" s="40">
        <f>'Datastream-M'!CU573</f>
        <v>112.55929999999999</v>
      </c>
      <c r="BX572" s="41">
        <f>'Datastream-M'!BG573</f>
        <v>15.32</v>
      </c>
      <c r="BY572" s="41">
        <f>'Datastream-M'!BH573</f>
        <v>13.9</v>
      </c>
      <c r="BZ572" s="40">
        <f>'Datastream-M'!BI573</f>
        <v>81</v>
      </c>
      <c r="CA572">
        <f>'Datastream-M'!BN573</f>
        <v>13.8</v>
      </c>
      <c r="CB572">
        <f>'Datastream-M'!BO573</f>
        <v>30.6</v>
      </c>
      <c r="CC572">
        <f>'Datastream-M'!BP573</f>
        <v>94.3</v>
      </c>
      <c r="CD572">
        <f>'Datastream-M'!BQ573</f>
        <v>98.5</v>
      </c>
      <c r="CE572" s="1">
        <v>2.5609988128367747E-2</v>
      </c>
      <c r="CF572" s="1">
        <v>-0.81228338574434356</v>
      </c>
      <c r="CH572">
        <f>'Datastream-M'!BR573</f>
        <v>94.7</v>
      </c>
      <c r="CI572">
        <f>'Datastream-M'!BS573</f>
        <v>95.5</v>
      </c>
      <c r="CJ572">
        <f>'Datastream-M'!BT573</f>
        <v>-6.4</v>
      </c>
      <c r="CK572">
        <f>'Datastream-M'!BU573</f>
        <v>-23.8</v>
      </c>
      <c r="CL572">
        <f>'Datastream-M'!BV573</f>
        <v>104.7</v>
      </c>
      <c r="CM572">
        <f>'Datastream-M'!BW573</f>
        <v>22.4</v>
      </c>
      <c r="CN572">
        <f>'Datastream-M'!BX573</f>
        <v>-5.7</v>
      </c>
      <c r="CO572">
        <f>'Datastream-M'!BY573</f>
        <v>4</v>
      </c>
      <c r="CP572" s="40">
        <f>'Datastream-M'!BZ573</f>
        <v>26.5</v>
      </c>
      <c r="CQ572">
        <f>'Datastream-M'!CA573</f>
        <v>8.4</v>
      </c>
      <c r="CR572">
        <f>'Datastream-M'!CB573</f>
        <v>64.8</v>
      </c>
      <c r="CS572">
        <f>'Datastream-M'!CC573</f>
        <v>27.9</v>
      </c>
      <c r="CT572">
        <f>'Datastream-M'!CD573</f>
        <v>9</v>
      </c>
      <c r="CU572">
        <f>'Datastream-M'!CE573</f>
        <v>40230</v>
      </c>
      <c r="CV572">
        <f>'Datastream-M'!CF573</f>
        <v>2454590</v>
      </c>
      <c r="CW572" s="48">
        <f t="shared" si="36"/>
        <v>-4.1000000000000014</v>
      </c>
      <c r="CX572">
        <f>'Datastream-M'!CG573</f>
        <v>84.3</v>
      </c>
      <c r="CY572">
        <f>'Datastream-M'!CH573</f>
        <v>57.8</v>
      </c>
      <c r="CZ572">
        <f>'Datastream-M'!CI573</f>
        <v>86.4</v>
      </c>
      <c r="DA572">
        <f>'Datastream-M'!CJ573</f>
        <v>96.5</v>
      </c>
      <c r="DB572">
        <f>'Datastream-M'!CK573</f>
        <v>-28.9</v>
      </c>
      <c r="DC572">
        <f>'Datastream-M'!CL573</f>
        <v>-27.4</v>
      </c>
      <c r="DD572">
        <f>'Datastream-M'!CM573</f>
        <v>-6.4</v>
      </c>
      <c r="DE572">
        <f>'Datastream-M'!CN573</f>
        <v>66.400000000000006</v>
      </c>
      <c r="DF572">
        <f>'Datastream-M'!CO573</f>
        <v>65.8</v>
      </c>
      <c r="DG572">
        <f>'Datastream-M'!CP573</f>
        <v>105.5</v>
      </c>
      <c r="DH572">
        <f>'Datastream-M'!CQ573</f>
        <v>37.950649261000002</v>
      </c>
      <c r="DI572">
        <f>'Datastream-M'!CR573</f>
        <v>19.96</v>
      </c>
      <c r="DJ572">
        <f>'Datastream-M'!CV573</f>
        <v>4.78</v>
      </c>
      <c r="DK572">
        <f>'Datastream-M'!CW573</f>
        <v>2.4</v>
      </c>
      <c r="DL572">
        <f>'Datastream-M'!CX573</f>
        <v>98.1</v>
      </c>
      <c r="DM572">
        <f>'Datastream-M'!CY573</f>
        <v>66.900000000000006</v>
      </c>
      <c r="DO572">
        <f>'Datastream-M'!DA573</f>
        <v>-20.100000000000001</v>
      </c>
      <c r="DP572">
        <f>'Datastream-M'!DB573</f>
        <v>108.6</v>
      </c>
      <c r="DQ572">
        <f>'Datastream-M'!DE573</f>
        <v>98.9</v>
      </c>
      <c r="DR572">
        <f>'Datastream-M'!DF573</f>
        <v>100.8</v>
      </c>
      <c r="DS572">
        <f>'Datastream-M'!DG573</f>
        <v>105.3</v>
      </c>
      <c r="DT572">
        <f>'Datastream-M'!DH573</f>
        <v>96</v>
      </c>
      <c r="DU572">
        <f>'Datastream-M'!DI573</f>
        <v>92.2</v>
      </c>
      <c r="DV572">
        <f>'Datastream-M'!DJ573</f>
        <v>48.896350177000002</v>
      </c>
      <c r="DW572" s="19">
        <f>'[8]weltindexip-usd'!B452</f>
        <v>2.6410118393416493</v>
      </c>
      <c r="DX572">
        <f>'Datastream-M'!DK573</f>
        <v>101.3</v>
      </c>
      <c r="DY572">
        <v>0</v>
      </c>
      <c r="DZ572">
        <f>'Datastream-M'!DL573</f>
        <v>98.7</v>
      </c>
      <c r="EA572">
        <f>'Datastream-M'!DM573</f>
        <v>99.6</v>
      </c>
      <c r="EB572">
        <f>'Datastream-M'!DN573</f>
        <v>20.603200999999999</v>
      </c>
      <c r="EC572">
        <f>'Datastream-M'!DO573</f>
        <v>96.4</v>
      </c>
      <c r="EE572" s="112">
        <f t="shared" si="37"/>
        <v>-0.20000000000000284</v>
      </c>
      <c r="EF572" s="1">
        <f>'Datastream-M'!DQ573</f>
        <v>97.4</v>
      </c>
    </row>
    <row r="573" spans="1:136">
      <c r="A573" s="3">
        <v>39309</v>
      </c>
      <c r="B573">
        <f>'Datastream-M'!B574</f>
        <v>99.9</v>
      </c>
      <c r="C573">
        <f>'Datastream-M'!C574</f>
        <v>101.8</v>
      </c>
      <c r="D573">
        <f>'Datastream-M'!D574</f>
        <v>102.5</v>
      </c>
      <c r="E573">
        <f>'Datastream-M'!E574</f>
        <v>101</v>
      </c>
      <c r="F573">
        <f>'Datastream-M'!F574</f>
        <v>101.4</v>
      </c>
      <c r="G573">
        <f>'Datastream-M'!G574</f>
        <v>1.3622479999999999</v>
      </c>
      <c r="H573">
        <f>'Datastream-M'!H574</f>
        <v>773</v>
      </c>
      <c r="I573">
        <f>'Datastream-M'!I574</f>
        <v>1640</v>
      </c>
      <c r="J573">
        <f>'Datastream-M'!J574</f>
        <v>4.5439999999999996</v>
      </c>
      <c r="K573">
        <f>'Datastream-M'!K574</f>
        <v>4.3</v>
      </c>
      <c r="L573">
        <f>'Datastream-M'!L574</f>
        <v>7638.2</v>
      </c>
      <c r="M573">
        <f>'Datastream-M'!M574</f>
        <v>239381</v>
      </c>
      <c r="N573">
        <f>'Datastream-M'!N574</f>
        <v>97.5</v>
      </c>
      <c r="O573">
        <f>'Datastream-M'!O574</f>
        <v>2447</v>
      </c>
      <c r="P573">
        <f>'Datastream-M'!P574</f>
        <v>8.8000000000000007</v>
      </c>
      <c r="Q573">
        <f>'Datastream-M'!Q574</f>
        <v>20.399999999999999</v>
      </c>
      <c r="R573">
        <f>'Datastream-M'!R574</f>
        <v>6.3</v>
      </c>
      <c r="S573" s="1">
        <f>'[2]Deutschland Monatsdaten'!C573</f>
        <v>0.55791864906040967</v>
      </c>
      <c r="T573" s="1">
        <v>4.1778504443163866</v>
      </c>
      <c r="U573">
        <f>'Datastream-M'!BL574</f>
        <v>81.67</v>
      </c>
      <c r="V573" s="39">
        <f t="shared" si="38"/>
        <v>87.817204301075265</v>
      </c>
      <c r="W573">
        <f>'Datastream-M'!BM574</f>
        <v>65.260000000000005</v>
      </c>
      <c r="X573" s="39">
        <f t="shared" si="39"/>
        <v>67.278350515463927</v>
      </c>
      <c r="Y573">
        <f>'Datastream-M'!W574</f>
        <v>9.6999999999999993</v>
      </c>
      <c r="Z573">
        <f>'Datastream-M'!X574</f>
        <v>98.8</v>
      </c>
      <c r="AA573" s="42">
        <f>'Datastream-M'!Y574</f>
        <v>18.7</v>
      </c>
      <c r="AB573">
        <f>'Datastream-M'!Z574</f>
        <v>100.6</v>
      </c>
      <c r="AC573">
        <f>'Datastream-M'!AA574</f>
        <v>97.7</v>
      </c>
      <c r="AD573">
        <f>'Datastream-M'!AB574</f>
        <v>96.6</v>
      </c>
      <c r="AE573">
        <f>'Datastream-M'!AC574</f>
        <v>1.3622479999999999</v>
      </c>
      <c r="AF573">
        <f t="shared" si="40"/>
        <v>93</v>
      </c>
      <c r="AG573">
        <f t="shared" si="41"/>
        <v>97</v>
      </c>
      <c r="AH573">
        <f>'Datastream-M'!AD574</f>
        <v>98.2</v>
      </c>
      <c r="AI573">
        <f>'Datastream-M'!AE574</f>
        <v>12.4</v>
      </c>
      <c r="AJ573">
        <f>'Datastream-M'!AF574</f>
        <v>96.177685999999994</v>
      </c>
      <c r="AK573">
        <f>'Datastream-M'!AG574</f>
        <v>71.31</v>
      </c>
      <c r="AL573">
        <f>'Datastream-M'!AH574</f>
        <v>89.5</v>
      </c>
      <c r="AM573">
        <f>'Datastream-M'!AI574</f>
        <v>98.8</v>
      </c>
      <c r="AN573">
        <f>'Datastream-M'!AJ574</f>
        <v>17.600000000000001</v>
      </c>
      <c r="AO573">
        <f>'Datastream-M'!AK574</f>
        <v>6.5</v>
      </c>
      <c r="AP573">
        <f>'Datastream-M'!AL574</f>
        <v>9.6999999999999993</v>
      </c>
      <c r="AQ573" s="2">
        <f>'Datastream-M'!AM574</f>
        <v>92.557599999999994</v>
      </c>
      <c r="AR573" s="2">
        <f>'Datastream-M'!AN574</f>
        <v>102.2854</v>
      </c>
      <c r="AS573">
        <f>'Datastream-M'!AO574</f>
        <v>20.9</v>
      </c>
      <c r="AT573">
        <f>'Datastream-M'!AP574</f>
        <v>94.2</v>
      </c>
      <c r="AU573">
        <f>'Datastream-M'!AQ574</f>
        <v>92.4</v>
      </c>
      <c r="AV573" s="19">
        <f>'[5]Deutschland Monatsdaten'!K573</f>
        <v>13.176575165408725</v>
      </c>
      <c r="AW573" s="1">
        <f>'[5]Deutschland Monatsdaten'!J573</f>
        <v>0.94108521552306357</v>
      </c>
      <c r="AX573">
        <f>'Datastream-M'!AR574</f>
        <v>-6.9</v>
      </c>
      <c r="AY573">
        <f>'Datastream-M'!AS574</f>
        <v>-3.4</v>
      </c>
      <c r="AZ573">
        <f>'Datastream-M'!AT574</f>
        <v>107.9</v>
      </c>
      <c r="BA573">
        <v>3732031.2</v>
      </c>
      <c r="BB573">
        <v>10586984</v>
      </c>
      <c r="BC573">
        <v>10237641</v>
      </c>
      <c r="BD573">
        <v>679847</v>
      </c>
      <c r="BE573">
        <f>'Datastream-M'!AU574</f>
        <v>101.79</v>
      </c>
      <c r="BF573">
        <f>'Datastream-M'!AV574</f>
        <v>96.4</v>
      </c>
      <c r="BG573">
        <f>'Datastream-M'!AW574</f>
        <v>104.1</v>
      </c>
      <c r="BH573" s="1">
        <f>'Datastream-M'!AX574</f>
        <v>136.4</v>
      </c>
      <c r="BI573" s="1">
        <f>'Datastream-M'!AY574</f>
        <v>133.30000000000001</v>
      </c>
      <c r="BJ573" s="1">
        <f>'Datastream-M'!AZ574</f>
        <v>117.3</v>
      </c>
      <c r="BK573">
        <f>'Datastream-M'!BA574</f>
        <v>88.9</v>
      </c>
      <c r="BL573">
        <f>'Datastream-M'!BB574</f>
        <v>137</v>
      </c>
      <c r="BM573" s="26">
        <f>'Datastream-M'!BC574</f>
        <v>93</v>
      </c>
      <c r="BN573" s="26">
        <f>'Datastream-M'!BD574</f>
        <v>102.1</v>
      </c>
      <c r="BO573">
        <f>'Datastream-M'!AV573</f>
        <v>97</v>
      </c>
      <c r="BP573" s="38">
        <f t="shared" si="42"/>
        <v>93</v>
      </c>
      <c r="BQ573" s="30">
        <f t="shared" si="35"/>
        <v>52.34729652750454</v>
      </c>
      <c r="BR573" s="40">
        <f>'Datastream-M'!BJ574</f>
        <v>112.401</v>
      </c>
      <c r="BS573" s="32">
        <f>'Datastream-M'!BF574</f>
        <v>100.8</v>
      </c>
      <c r="BT573">
        <f>'Datastream-M'!BE574</f>
        <v>24.9</v>
      </c>
      <c r="BU573" s="40">
        <f>'Datastream-M'!CS574</f>
        <v>95.1</v>
      </c>
      <c r="BV573" s="40">
        <f>'Datastream-M'!CT574</f>
        <v>108.7</v>
      </c>
      <c r="BW573" s="40">
        <f>'Datastream-M'!CU574</f>
        <v>112.54859999999999</v>
      </c>
      <c r="BX573" s="41">
        <f>'Datastream-M'!BG574</f>
        <v>15.69</v>
      </c>
      <c r="BY573" s="41">
        <f>'Datastream-M'!BH574</f>
        <v>14.17</v>
      </c>
      <c r="BZ573" s="40">
        <f>'Datastream-M'!BI574</f>
        <v>80.8</v>
      </c>
      <c r="CA573">
        <f>'Datastream-M'!BN574</f>
        <v>11.6</v>
      </c>
      <c r="CB573">
        <f>'Datastream-M'!BO574</f>
        <v>30.7</v>
      </c>
      <c r="CC573">
        <f>'Datastream-M'!BP574</f>
        <v>93.3</v>
      </c>
      <c r="CD573">
        <f>'Datastream-M'!BQ574</f>
        <v>98.8</v>
      </c>
      <c r="CE573" s="1">
        <v>-0.11514923733077972</v>
      </c>
      <c r="CF573" s="1">
        <v>6.8894823037465663E-2</v>
      </c>
      <c r="CH573">
        <f>'Datastream-M'!BR574</f>
        <v>93.5</v>
      </c>
      <c r="CI573">
        <f>'Datastream-M'!BS574</f>
        <v>95.5</v>
      </c>
      <c r="CJ573">
        <f>'Datastream-M'!BT574</f>
        <v>-6</v>
      </c>
      <c r="CK573">
        <f>'Datastream-M'!BU574</f>
        <v>-25.3</v>
      </c>
      <c r="CL573">
        <f>'Datastream-M'!BV574</f>
        <v>105</v>
      </c>
      <c r="CM573">
        <f>'Datastream-M'!BW574</f>
        <v>23</v>
      </c>
      <c r="CN573">
        <f>'Datastream-M'!BX574</f>
        <v>-5.5</v>
      </c>
      <c r="CO573">
        <f>'Datastream-M'!BY574</f>
        <v>3.5</v>
      </c>
      <c r="CP573" s="40">
        <f>'Datastream-M'!BZ574</f>
        <v>25.5</v>
      </c>
      <c r="CQ573">
        <f>'Datastream-M'!CA574</f>
        <v>8.3000000000000007</v>
      </c>
      <c r="CR573">
        <f>'Datastream-M'!CB574</f>
        <v>48.4</v>
      </c>
      <c r="CS573">
        <f>'Datastream-M'!CC574</f>
        <v>9.1999999999999993</v>
      </c>
      <c r="CT573">
        <f>'Datastream-M'!CD574</f>
        <v>6.4</v>
      </c>
      <c r="CU573">
        <f>'Datastream-M'!CE574</f>
        <v>40269</v>
      </c>
      <c r="CV573">
        <f>'Datastream-M'!CF574</f>
        <v>2457065</v>
      </c>
      <c r="CW573" s="48">
        <f t="shared" si="36"/>
        <v>-2.5</v>
      </c>
      <c r="CX573">
        <f>'Datastream-M'!CG574</f>
        <v>79</v>
      </c>
      <c r="CY573">
        <f>'Datastream-M'!CH574</f>
        <v>58.6</v>
      </c>
      <c r="CZ573">
        <f>'Datastream-M'!CI574</f>
        <v>92.5</v>
      </c>
      <c r="DA573">
        <f>'Datastream-M'!CJ574</f>
        <v>78.099999999999994</v>
      </c>
      <c r="DB573">
        <f>'Datastream-M'!CK574</f>
        <v>-30</v>
      </c>
      <c r="DC573">
        <f>'Datastream-M'!CL574</f>
        <v>-28.5</v>
      </c>
      <c r="DD573">
        <f>'Datastream-M'!CM574</f>
        <v>-6</v>
      </c>
      <c r="DE573">
        <f>'Datastream-M'!CN574</f>
        <v>66.5</v>
      </c>
      <c r="DF573">
        <f>'Datastream-M'!CO574</f>
        <v>65.7</v>
      </c>
      <c r="DG573">
        <f>'Datastream-M'!CP574</f>
        <v>105.1</v>
      </c>
      <c r="DH573">
        <f>'Datastream-M'!CQ574</f>
        <v>117.56629180900001</v>
      </c>
      <c r="DI573">
        <f>'Datastream-M'!CR574</f>
        <v>27.62</v>
      </c>
      <c r="DJ573">
        <f>'Datastream-M'!CV574</f>
        <v>4.55</v>
      </c>
      <c r="DK573">
        <f>'Datastream-M'!CW574</f>
        <v>2.23</v>
      </c>
      <c r="DL573">
        <f>'Datastream-M'!CX574</f>
        <v>91.7</v>
      </c>
      <c r="DM573">
        <f>'Datastream-M'!CY574</f>
        <v>67.7</v>
      </c>
      <c r="DO573">
        <f>'Datastream-M'!DA574</f>
        <v>-17.399999999999999</v>
      </c>
      <c r="DP573">
        <f>'Datastream-M'!DB574</f>
        <v>111.1</v>
      </c>
      <c r="DQ573">
        <f>'Datastream-M'!DE574</f>
        <v>99.1</v>
      </c>
      <c r="DR573">
        <f>'Datastream-M'!DF574</f>
        <v>100.7</v>
      </c>
      <c r="DS573">
        <f>'Datastream-M'!DG574</f>
        <v>103.3</v>
      </c>
      <c r="DT573">
        <f>'Datastream-M'!DH574</f>
        <v>97.3</v>
      </c>
      <c r="DU573">
        <f>'Datastream-M'!DI574</f>
        <v>90.2</v>
      </c>
      <c r="DV573">
        <f>'Datastream-M'!DJ574</f>
        <v>76.750641478000006</v>
      </c>
      <c r="DW573" s="19">
        <f>'[8]weltindexip-usd'!B453</f>
        <v>2.6586950687422304</v>
      </c>
      <c r="DX573">
        <f>'Datastream-M'!DK574</f>
        <v>101.7</v>
      </c>
      <c r="DY573">
        <v>0</v>
      </c>
      <c r="DZ573">
        <f>'Datastream-M'!DL574</f>
        <v>99.5</v>
      </c>
      <c r="EA573">
        <f>'Datastream-M'!DM574</f>
        <v>99.5</v>
      </c>
      <c r="EB573">
        <f>'Datastream-M'!DN574</f>
        <v>21.532620000000001</v>
      </c>
      <c r="EC573">
        <f>'Datastream-M'!DO574</f>
        <v>96.7</v>
      </c>
      <c r="EE573" s="112">
        <f t="shared" si="37"/>
        <v>0.10000000000000853</v>
      </c>
      <c r="EF573" s="1">
        <f>'Datastream-M'!DQ574</f>
        <v>97.7</v>
      </c>
    </row>
    <row r="574" spans="1:136">
      <c r="A574" s="3">
        <v>39340</v>
      </c>
      <c r="B574">
        <f>'Datastream-M'!B575</f>
        <v>99.3</v>
      </c>
      <c r="C574">
        <f>'Datastream-M'!C575</f>
        <v>100.9</v>
      </c>
      <c r="D574">
        <f>'Datastream-M'!D575</f>
        <v>101.4</v>
      </c>
      <c r="E574">
        <f>'Datastream-M'!E575</f>
        <v>100.3</v>
      </c>
      <c r="F574">
        <f>'Datastream-M'!F575</f>
        <v>101.4</v>
      </c>
      <c r="G574">
        <f>'Datastream-M'!G575</f>
        <v>1.389645</v>
      </c>
      <c r="H574">
        <f>'Datastream-M'!H575</f>
        <v>785.5</v>
      </c>
      <c r="I574">
        <f>'Datastream-M'!I575</f>
        <v>1662.9</v>
      </c>
      <c r="J574">
        <f>'Datastream-M'!J575</f>
        <v>4.742</v>
      </c>
      <c r="K574">
        <f>'Datastream-M'!K575</f>
        <v>4.2</v>
      </c>
      <c r="L574">
        <f>'Datastream-M'!L575</f>
        <v>7861.5</v>
      </c>
      <c r="M574">
        <f>'Datastream-M'!M575</f>
        <v>265473</v>
      </c>
      <c r="N574">
        <f>'Datastream-M'!N575</f>
        <v>98.5</v>
      </c>
      <c r="O574">
        <f>'Datastream-M'!O575</f>
        <v>2285</v>
      </c>
      <c r="P574">
        <f>'Datastream-M'!P575</f>
        <v>8.6999999999999993</v>
      </c>
      <c r="Q574">
        <f>'Datastream-M'!Q575</f>
        <v>20.5</v>
      </c>
      <c r="R574">
        <f>'Datastream-M'!R575</f>
        <v>5.9</v>
      </c>
      <c r="S574" s="1">
        <f>'[2]Deutschland Monatsdaten'!C574</f>
        <v>0.59554634394424211</v>
      </c>
      <c r="T574" s="1">
        <v>4.1430108486041348</v>
      </c>
      <c r="U574">
        <f>'Datastream-M'!BL575</f>
        <v>82.39</v>
      </c>
      <c r="V574" s="39">
        <f t="shared" si="38"/>
        <v>88.591397849462368</v>
      </c>
      <c r="W574">
        <f>'Datastream-M'!BM575</f>
        <v>64.349999999999994</v>
      </c>
      <c r="X574" s="39">
        <f t="shared" si="39"/>
        <v>66.753112033195009</v>
      </c>
      <c r="Y574">
        <f>'Datastream-M'!W575</f>
        <v>7.4</v>
      </c>
      <c r="Z574">
        <f>'Datastream-M'!X575</f>
        <v>99.1</v>
      </c>
      <c r="AA574" s="42">
        <f>'Datastream-M'!Y575</f>
        <v>19.7</v>
      </c>
      <c r="AB574">
        <f>'Datastream-M'!Z575</f>
        <v>101.1</v>
      </c>
      <c r="AC574">
        <f>'Datastream-M'!AA575</f>
        <v>98.3</v>
      </c>
      <c r="AD574">
        <f>'Datastream-M'!AB575</f>
        <v>97.1</v>
      </c>
      <c r="AE574">
        <f>'Datastream-M'!AC575</f>
        <v>1.389645</v>
      </c>
      <c r="AF574">
        <f t="shared" si="40"/>
        <v>93</v>
      </c>
      <c r="AG574">
        <f t="shared" si="41"/>
        <v>96.4</v>
      </c>
      <c r="AH574">
        <f>'Datastream-M'!AD575</f>
        <v>99.3</v>
      </c>
      <c r="AI574">
        <f>'Datastream-M'!AE575</f>
        <v>10.8</v>
      </c>
      <c r="AJ574">
        <f>'Datastream-M'!AF575</f>
        <v>95.880536000000006</v>
      </c>
      <c r="AK574">
        <f>'Datastream-M'!AG575</f>
        <v>76.77</v>
      </c>
      <c r="AL574">
        <f>'Datastream-M'!AH575</f>
        <v>89.9</v>
      </c>
      <c r="AM574">
        <f>'Datastream-M'!AI575</f>
        <v>99.1</v>
      </c>
      <c r="AN574">
        <f>'Datastream-M'!AJ575</f>
        <v>15.3</v>
      </c>
      <c r="AO574">
        <f>'Datastream-M'!AK575</f>
        <v>8.1999999999999993</v>
      </c>
      <c r="AP574">
        <f>'Datastream-M'!AL575</f>
        <v>6.1</v>
      </c>
      <c r="AQ574" s="2">
        <f>'Datastream-M'!AM575</f>
        <v>92.525700000000001</v>
      </c>
      <c r="AR574" s="2">
        <f>'Datastream-M'!AN575</f>
        <v>102.1648</v>
      </c>
      <c r="AS574">
        <f>'Datastream-M'!AO575</f>
        <v>21.4</v>
      </c>
      <c r="AT574">
        <f>'Datastream-M'!AP575</f>
        <v>93.2</v>
      </c>
      <c r="AU574">
        <f>'Datastream-M'!AQ575</f>
        <v>91.9</v>
      </c>
      <c r="AV574" s="19">
        <f>'[5]Deutschland Monatsdaten'!K574</f>
        <v>13.217628277924955</v>
      </c>
      <c r="AW574" s="1">
        <f>'[5]Deutschland Monatsdaten'!J574</f>
        <v>0.79454770364798044</v>
      </c>
      <c r="AX574">
        <f>'Datastream-M'!AR575</f>
        <v>-18.100000000000001</v>
      </c>
      <c r="AY574">
        <f>'Datastream-M'!AS575</f>
        <v>-5</v>
      </c>
      <c r="AZ574">
        <f>'Datastream-M'!AT575</f>
        <v>105.3</v>
      </c>
      <c r="BA574">
        <v>3640171.2</v>
      </c>
      <c r="BB574">
        <v>10648321</v>
      </c>
      <c r="BC574">
        <v>9672325.0999999996</v>
      </c>
      <c r="BD574">
        <v>1406766</v>
      </c>
      <c r="BE574">
        <f>'Datastream-M'!AU575</f>
        <v>102.33</v>
      </c>
      <c r="BF574">
        <f>'Datastream-M'!AV575</f>
        <v>96.9</v>
      </c>
      <c r="BG574">
        <f>'Datastream-M'!AW575</f>
        <v>105.1</v>
      </c>
      <c r="BH574" s="1">
        <f>'Datastream-M'!AX575</f>
        <v>148.5</v>
      </c>
      <c r="BI574" s="1">
        <f>'Datastream-M'!AY575</f>
        <v>143.9</v>
      </c>
      <c r="BJ574" s="1">
        <f>'Datastream-M'!AZ575</f>
        <v>120.2</v>
      </c>
      <c r="BK574">
        <f>'Datastream-M'!BA575</f>
        <v>96.2</v>
      </c>
      <c r="BL574">
        <f>'Datastream-M'!BB575</f>
        <v>136.9</v>
      </c>
      <c r="BM574" s="26">
        <f>'Datastream-M'!BC575</f>
        <v>93</v>
      </c>
      <c r="BN574" s="26">
        <f>'Datastream-M'!BD575</f>
        <v>102.3</v>
      </c>
      <c r="BO574">
        <f>'Datastream-M'!AV574</f>
        <v>96.4</v>
      </c>
      <c r="BP574" s="38">
        <f t="shared" si="42"/>
        <v>93</v>
      </c>
      <c r="BQ574" s="30">
        <f t="shared" si="35"/>
        <v>55.244324989475729</v>
      </c>
      <c r="BR574" s="40">
        <f>'Datastream-M'!BJ575</f>
        <v>113.26349999999999</v>
      </c>
      <c r="BS574" s="32">
        <f>'Datastream-M'!BF575</f>
        <v>100.3</v>
      </c>
      <c r="BT574">
        <f>'Datastream-M'!BE575</f>
        <v>26.6</v>
      </c>
      <c r="BU574" s="40">
        <f>'Datastream-M'!CS575</f>
        <v>95.2</v>
      </c>
      <c r="BV574" s="40">
        <f>'Datastream-M'!CT575</f>
        <v>110.1</v>
      </c>
      <c r="BW574" s="40">
        <f>'Datastream-M'!CU575</f>
        <v>113.4622</v>
      </c>
      <c r="BX574" s="41">
        <f>'Datastream-M'!BG575</f>
        <v>14.56</v>
      </c>
      <c r="BY574" s="41">
        <f>'Datastream-M'!BH575</f>
        <v>13.24</v>
      </c>
      <c r="BZ574" s="40">
        <f>'Datastream-M'!BI575</f>
        <v>81.400000000000006</v>
      </c>
      <c r="CA574">
        <f>'Datastream-M'!BN575</f>
        <v>11</v>
      </c>
      <c r="CB574">
        <f>'Datastream-M'!BO575</f>
        <v>28.2</v>
      </c>
      <c r="CC574">
        <f>'Datastream-M'!BP575</f>
        <v>94.6</v>
      </c>
      <c r="CD574">
        <f>'Datastream-M'!BQ575</f>
        <v>100</v>
      </c>
      <c r="CE574" s="1">
        <v>-0.31940492002541637</v>
      </c>
      <c r="CF574" s="1">
        <v>0.2293571524316588</v>
      </c>
      <c r="CH574">
        <f>'Datastream-M'!BR575</f>
        <v>96.2</v>
      </c>
      <c r="CI574">
        <f>'Datastream-M'!BS575</f>
        <v>95.7</v>
      </c>
      <c r="CJ574">
        <f>'Datastream-M'!BT575</f>
        <v>-8.6</v>
      </c>
      <c r="CK574">
        <f>'Datastream-M'!BU575</f>
        <v>-29.6</v>
      </c>
      <c r="CL574">
        <f>'Datastream-M'!BV575</f>
        <v>105.7</v>
      </c>
      <c r="CM574">
        <f>'Datastream-M'!BW575</f>
        <v>21</v>
      </c>
      <c r="CN574">
        <f>'Datastream-M'!BX575</f>
        <v>-11.1</v>
      </c>
      <c r="CO574">
        <f>'Datastream-M'!BY575</f>
        <v>1.7</v>
      </c>
      <c r="CP574" s="40">
        <f>'Datastream-M'!BZ575</f>
        <v>24.2</v>
      </c>
      <c r="CQ574">
        <f>'Datastream-M'!CA575</f>
        <v>7.3</v>
      </c>
      <c r="CR574">
        <f>'Datastream-M'!CB575</f>
        <v>40.700000000000003</v>
      </c>
      <c r="CS574">
        <f>'Datastream-M'!CC575</f>
        <v>2.2999999999999998</v>
      </c>
      <c r="CT574">
        <f>'Datastream-M'!CD575</f>
        <v>-2.4</v>
      </c>
      <c r="CU574">
        <f>'Datastream-M'!CE575</f>
        <v>40291</v>
      </c>
      <c r="CV574">
        <f>'Datastream-M'!CF575</f>
        <v>2465051</v>
      </c>
      <c r="CW574" s="48">
        <f t="shared" si="36"/>
        <v>-3.1999999999999993</v>
      </c>
      <c r="CX574">
        <f>'Datastream-M'!CG575</f>
        <v>82.4</v>
      </c>
      <c r="CY574">
        <f>'Datastream-M'!CH575</f>
        <v>57.6</v>
      </c>
      <c r="CZ574">
        <f>'Datastream-M'!CI575</f>
        <v>95.8</v>
      </c>
      <c r="DA574">
        <f>'Datastream-M'!CJ575</f>
        <v>83.7</v>
      </c>
      <c r="DB574">
        <f>'Datastream-M'!CK575</f>
        <v>-30.2</v>
      </c>
      <c r="DC574">
        <f>'Datastream-M'!CL575</f>
        <v>-28.4</v>
      </c>
      <c r="DD574">
        <f>'Datastream-M'!CM575</f>
        <v>-8.6</v>
      </c>
      <c r="DE574">
        <f>'Datastream-M'!CN575</f>
        <v>66.8</v>
      </c>
      <c r="DF574">
        <f>'Datastream-M'!CO575</f>
        <v>65.2</v>
      </c>
      <c r="DG574">
        <f>'Datastream-M'!CP575</f>
        <v>106.1</v>
      </c>
      <c r="DH574">
        <f>'Datastream-M'!CQ575</f>
        <v>186.62086486800001</v>
      </c>
      <c r="DI574">
        <f>'Datastream-M'!CR575</f>
        <v>22.96</v>
      </c>
      <c r="DJ574">
        <f>'Datastream-M'!CV575</f>
        <v>5.04</v>
      </c>
      <c r="DK574">
        <f>'Datastream-M'!CW575</f>
        <v>2.46</v>
      </c>
      <c r="DL574">
        <f>'Datastream-M'!CX575</f>
        <v>95.4</v>
      </c>
      <c r="DM574">
        <f>'Datastream-M'!CY575</f>
        <v>66.3</v>
      </c>
      <c r="DO574">
        <f>'Datastream-M'!DA575</f>
        <v>-16.399999999999999</v>
      </c>
      <c r="DP574">
        <f>'Datastream-M'!DB575</f>
        <v>111.6</v>
      </c>
      <c r="DQ574">
        <f>'Datastream-M'!DE575</f>
        <v>99</v>
      </c>
      <c r="DR574">
        <f>'Datastream-M'!DF575</f>
        <v>99.7</v>
      </c>
      <c r="DS574">
        <f>'Datastream-M'!DG575</f>
        <v>103.3</v>
      </c>
      <c r="DT574">
        <f>'Datastream-M'!DH575</f>
        <v>96</v>
      </c>
      <c r="DU574">
        <f>'Datastream-M'!DI575</f>
        <v>93.9</v>
      </c>
      <c r="DV574">
        <f>'Datastream-M'!DJ575</f>
        <v>99.227255088999996</v>
      </c>
      <c r="DW574" s="19">
        <f>'[8]weltindexip-usd'!B454</f>
        <v>2.6504347499295879</v>
      </c>
      <c r="DX574">
        <f>'Datastream-M'!DK575</f>
        <v>101</v>
      </c>
      <c r="DY574">
        <v>0</v>
      </c>
      <c r="DZ574">
        <f>'Datastream-M'!DL575</f>
        <v>99.5</v>
      </c>
      <c r="EA574">
        <f>'Datastream-M'!DM575</f>
        <v>100.9</v>
      </c>
      <c r="EB574">
        <f>'Datastream-M'!DN575</f>
        <v>22.603798000000001</v>
      </c>
      <c r="EC574">
        <f>'Datastream-M'!DO575</f>
        <v>97.8</v>
      </c>
      <c r="EE574" s="112">
        <f t="shared" si="37"/>
        <v>-0.60000000000000853</v>
      </c>
      <c r="EF574" s="1">
        <f>'Datastream-M'!DQ575</f>
        <v>98.7</v>
      </c>
    </row>
    <row r="575" spans="1:136">
      <c r="A575" s="3">
        <v>39370</v>
      </c>
      <c r="B575">
        <f>'Datastream-M'!B576</f>
        <v>99.6</v>
      </c>
      <c r="C575">
        <f>'Datastream-M'!C576</f>
        <v>100.7</v>
      </c>
      <c r="D575">
        <f>'Datastream-M'!D576</f>
        <v>101.3</v>
      </c>
      <c r="E575">
        <f>'Datastream-M'!E576</f>
        <v>100</v>
      </c>
      <c r="F575">
        <f>'Datastream-M'!F576</f>
        <v>105.9</v>
      </c>
      <c r="G575">
        <f>'Datastream-M'!G576</f>
        <v>1.4227479999999999</v>
      </c>
      <c r="H575">
        <f>'Datastream-M'!H576</f>
        <v>774.2</v>
      </c>
      <c r="I575">
        <f>'Datastream-M'!I576</f>
        <v>1662.4</v>
      </c>
      <c r="J575">
        <f>'Datastream-M'!J576</f>
        <v>4.6870000000000003</v>
      </c>
      <c r="K575">
        <f>'Datastream-M'!K576</f>
        <v>4.3</v>
      </c>
      <c r="L575">
        <f>'Datastream-M'!L576</f>
        <v>8019.2</v>
      </c>
      <c r="M575">
        <f>'Datastream-M'!M576</f>
        <v>281845</v>
      </c>
      <c r="N575">
        <f>'Datastream-M'!N576</f>
        <v>98.7</v>
      </c>
      <c r="O575">
        <f>'Datastream-M'!O576</f>
        <v>2732</v>
      </c>
      <c r="P575">
        <f>'Datastream-M'!P576</f>
        <v>8.6</v>
      </c>
      <c r="Q575">
        <f>'Datastream-M'!Q576</f>
        <v>16.2</v>
      </c>
      <c r="R575">
        <f>'Datastream-M'!R576</f>
        <v>9.4</v>
      </c>
      <c r="S575" s="1">
        <f>'[2]Deutschland Monatsdaten'!C575</f>
        <v>0.58243001203350153</v>
      </c>
      <c r="T575" s="1">
        <v>4.1982923658990439</v>
      </c>
      <c r="U575">
        <f>'Datastream-M'!BL576</f>
        <v>82.4</v>
      </c>
      <c r="V575" s="39">
        <f t="shared" si="38"/>
        <v>88.602150537634415</v>
      </c>
      <c r="W575">
        <f>'Datastream-M'!BM576</f>
        <v>64.98</v>
      </c>
      <c r="X575" s="39">
        <f t="shared" si="39"/>
        <v>67.058823529411754</v>
      </c>
      <c r="Y575">
        <f>'Datastream-M'!W576</f>
        <v>7.1</v>
      </c>
      <c r="Z575">
        <f>'Datastream-M'!X576</f>
        <v>104.6</v>
      </c>
      <c r="AA575" s="42">
        <f>'Datastream-M'!Y576</f>
        <v>18</v>
      </c>
      <c r="AB575">
        <f>'Datastream-M'!Z576</f>
        <v>101.6</v>
      </c>
      <c r="AC575">
        <f>'Datastream-M'!AA576</f>
        <v>98.6</v>
      </c>
      <c r="AD575">
        <f>'Datastream-M'!AB576</f>
        <v>97.2</v>
      </c>
      <c r="AE575">
        <f>'Datastream-M'!AC576</f>
        <v>1.4227479999999999</v>
      </c>
      <c r="AF575">
        <f t="shared" si="40"/>
        <v>93</v>
      </c>
      <c r="AG575">
        <f t="shared" si="41"/>
        <v>96.90000000000002</v>
      </c>
      <c r="AH575">
        <f>'Datastream-M'!AD576</f>
        <v>99.3</v>
      </c>
      <c r="AI575">
        <f>'Datastream-M'!AE576</f>
        <v>9.6999999999999993</v>
      </c>
      <c r="AJ575">
        <f>'Datastream-M'!AF576</f>
        <v>95.097037999999998</v>
      </c>
      <c r="AK575">
        <f>'Datastream-M'!AG576</f>
        <v>82.51</v>
      </c>
      <c r="AL575">
        <f>'Datastream-M'!AH576</f>
        <v>90.2</v>
      </c>
      <c r="AM575">
        <f>'Datastream-M'!AI576</f>
        <v>104.6</v>
      </c>
      <c r="AN575">
        <f>'Datastream-M'!AJ576</f>
        <v>15</v>
      </c>
      <c r="AO575">
        <f>'Datastream-M'!AK576</f>
        <v>11</v>
      </c>
      <c r="AP575">
        <f>'Datastream-M'!AL576</f>
        <v>5.5</v>
      </c>
      <c r="AQ575" s="2">
        <f>'Datastream-M'!AM576</f>
        <v>92.497900000000001</v>
      </c>
      <c r="AR575" s="2">
        <f>'Datastream-M'!AN576</f>
        <v>102.0515</v>
      </c>
      <c r="AS575">
        <f>'Datastream-M'!AO576</f>
        <v>19.100000000000001</v>
      </c>
      <c r="AT575">
        <f>'Datastream-M'!AP576</f>
        <v>96</v>
      </c>
      <c r="AU575">
        <f>'Datastream-M'!AQ576</f>
        <v>92</v>
      </c>
      <c r="AV575" s="19">
        <f>'[5]Deutschland Monatsdaten'!K575</f>
        <v>13.287446170730494</v>
      </c>
      <c r="AW575" s="1">
        <f>'[5]Deutschland Monatsdaten'!J575</f>
        <v>0.68606022269665556</v>
      </c>
      <c r="AX575">
        <f>'Datastream-M'!AR576</f>
        <v>-18.100000000000001</v>
      </c>
      <c r="AY575">
        <f>'Datastream-M'!AS576</f>
        <v>-4.3</v>
      </c>
      <c r="AZ575">
        <f>'Datastream-M'!AT576</f>
        <v>105.2</v>
      </c>
      <c r="BA575">
        <v>3483157.2</v>
      </c>
      <c r="BB575">
        <v>10027650</v>
      </c>
      <c r="BC575">
        <v>9924760.8000000007</v>
      </c>
      <c r="BD575">
        <v>631078</v>
      </c>
      <c r="BE575">
        <f>'Datastream-M'!AU576</f>
        <v>102.69</v>
      </c>
      <c r="BF575">
        <f>'Datastream-M'!AV576</f>
        <v>98</v>
      </c>
      <c r="BG575">
        <f>'Datastream-M'!AW576</f>
        <v>105</v>
      </c>
      <c r="BH575" s="1">
        <f>'Datastream-M'!AX576</f>
        <v>159.4</v>
      </c>
      <c r="BI575" s="1">
        <f>'Datastream-M'!AY576</f>
        <v>153.6</v>
      </c>
      <c r="BJ575" s="1">
        <f>'Datastream-M'!AZ576</f>
        <v>123.8</v>
      </c>
      <c r="BK575">
        <f>'Datastream-M'!BA576</f>
        <v>99.1</v>
      </c>
      <c r="BL575">
        <f>'Datastream-M'!BB576</f>
        <v>140.9</v>
      </c>
      <c r="BM575" s="26">
        <f>'Datastream-M'!BC576</f>
        <v>93.1</v>
      </c>
      <c r="BN575" s="26">
        <f>'Datastream-M'!BD576</f>
        <v>103.9</v>
      </c>
      <c r="BO575">
        <f>'Datastream-M'!AV575</f>
        <v>96.9</v>
      </c>
      <c r="BP575" s="38">
        <f t="shared" si="42"/>
        <v>93</v>
      </c>
      <c r="BQ575" s="30">
        <f t="shared" si="35"/>
        <v>57.993404313342921</v>
      </c>
      <c r="BR575" s="40">
        <f>'Datastream-M'!BJ576</f>
        <v>114.0599</v>
      </c>
      <c r="BS575" s="32">
        <f>'Datastream-M'!BF576</f>
        <v>101.4</v>
      </c>
      <c r="BT575">
        <f>'Datastream-M'!BE576</f>
        <v>25</v>
      </c>
      <c r="BU575" s="40">
        <f>'Datastream-M'!CS576</f>
        <v>95.1</v>
      </c>
      <c r="BV575" s="40">
        <f>'Datastream-M'!CT576</f>
        <v>111.5</v>
      </c>
      <c r="BW575" s="40">
        <f>'Datastream-M'!CU576</f>
        <v>114.2139</v>
      </c>
      <c r="BX575" s="41">
        <f>'Datastream-M'!BG576</f>
        <v>15.49</v>
      </c>
      <c r="BY575" s="41">
        <f>'Datastream-M'!BH576</f>
        <v>13.92</v>
      </c>
      <c r="BZ575" s="40">
        <f>'Datastream-M'!BI576</f>
        <v>81.599999999999994</v>
      </c>
      <c r="CA575">
        <f>'Datastream-M'!BN576</f>
        <v>14.1</v>
      </c>
      <c r="CB575">
        <f>'Datastream-M'!BO576</f>
        <v>32.9</v>
      </c>
      <c r="CC575">
        <f>'Datastream-M'!BP576</f>
        <v>95.8</v>
      </c>
      <c r="CD575">
        <f>'Datastream-M'!BQ576</f>
        <v>100.8</v>
      </c>
      <c r="CE575" s="1">
        <v>-0.35271119244014137</v>
      </c>
      <c r="CF575" s="1">
        <v>3.9854621336757545E-2</v>
      </c>
      <c r="CH575">
        <f>'Datastream-M'!BR576</f>
        <v>97.3</v>
      </c>
      <c r="CI575">
        <f>'Datastream-M'!BS576</f>
        <v>95.6</v>
      </c>
      <c r="CJ575">
        <f>'Datastream-M'!BT576</f>
        <v>-7.5</v>
      </c>
      <c r="CK575">
        <f>'Datastream-M'!BU576</f>
        <v>-21.4</v>
      </c>
      <c r="CL575">
        <f>'Datastream-M'!BV576</f>
        <v>105.7</v>
      </c>
      <c r="CM575">
        <f>'Datastream-M'!BW576</f>
        <v>22.9</v>
      </c>
      <c r="CN575">
        <f>'Datastream-M'!BX576</f>
        <v>-9.9</v>
      </c>
      <c r="CO575">
        <f>'Datastream-M'!BY576</f>
        <v>-5</v>
      </c>
      <c r="CP575" s="40">
        <f>'Datastream-M'!BZ576</f>
        <v>24.8</v>
      </c>
      <c r="CQ575">
        <f>'Datastream-M'!CA576</f>
        <v>6.4</v>
      </c>
      <c r="CR575">
        <f>'Datastream-M'!CB576</f>
        <v>39.1</v>
      </c>
      <c r="CS575">
        <f>'Datastream-M'!CC576</f>
        <v>-0.7</v>
      </c>
      <c r="CT575">
        <f>'Datastream-M'!CD576</f>
        <v>-12.9</v>
      </c>
      <c r="CU575">
        <f>'Datastream-M'!CE576</f>
        <v>40378</v>
      </c>
      <c r="CV575">
        <f>'Datastream-M'!CF576</f>
        <v>2458631</v>
      </c>
      <c r="CW575" s="48">
        <f t="shared" si="36"/>
        <v>-1.9000000000000021</v>
      </c>
      <c r="CX575">
        <f>'Datastream-M'!CG576</f>
        <v>96</v>
      </c>
      <c r="CY575">
        <f>'Datastream-M'!CH576</f>
        <v>57.4</v>
      </c>
      <c r="CZ575">
        <f>'Datastream-M'!CI576</f>
        <v>123.2</v>
      </c>
      <c r="DA575">
        <f>'Datastream-M'!CJ576</f>
        <v>92.6</v>
      </c>
      <c r="DB575">
        <f>'Datastream-M'!CK576</f>
        <v>-31.5</v>
      </c>
      <c r="DC575">
        <f>'Datastream-M'!CL576</f>
        <v>-26.7</v>
      </c>
      <c r="DD575">
        <f>'Datastream-M'!CM576</f>
        <v>-7.5</v>
      </c>
      <c r="DE575">
        <f>'Datastream-M'!CN576</f>
        <v>66.3</v>
      </c>
      <c r="DF575">
        <f>'Datastream-M'!CO576</f>
        <v>65</v>
      </c>
      <c r="DG575">
        <f>'Datastream-M'!CP576</f>
        <v>109</v>
      </c>
      <c r="DH575">
        <f>'Datastream-M'!CQ576</f>
        <v>141.720169067</v>
      </c>
      <c r="DI575">
        <f>'Datastream-M'!CR576</f>
        <v>18.54</v>
      </c>
      <c r="DJ575">
        <f>'Datastream-M'!CV576</f>
        <v>4.5</v>
      </c>
      <c r="DK575">
        <f>'Datastream-M'!CW576</f>
        <v>2.2799999999999998</v>
      </c>
      <c r="DL575">
        <f>'Datastream-M'!CX576</f>
        <v>111.1</v>
      </c>
      <c r="DM575">
        <f>'Datastream-M'!CY576</f>
        <v>66.099999999999994</v>
      </c>
      <c r="DO575">
        <f>'Datastream-M'!DA576</f>
        <v>-15.2</v>
      </c>
      <c r="DP575">
        <f>'Datastream-M'!DB576</f>
        <v>111.9</v>
      </c>
      <c r="DQ575">
        <f>'Datastream-M'!DE576</f>
        <v>99.1</v>
      </c>
      <c r="DR575">
        <f>'Datastream-M'!DF576</f>
        <v>100</v>
      </c>
      <c r="DS575">
        <f>'Datastream-M'!DG576</f>
        <v>108.9</v>
      </c>
      <c r="DT575">
        <f>'Datastream-M'!DH576</f>
        <v>103.8</v>
      </c>
      <c r="DU575">
        <f>'Datastream-M'!DI576</f>
        <v>95</v>
      </c>
      <c r="DV575">
        <f>'Datastream-M'!DJ576</f>
        <v>79.105682293000001</v>
      </c>
      <c r="DW575" s="19">
        <f>'[8]weltindexip-usd'!B455</f>
        <v>2.6719680515373052</v>
      </c>
      <c r="DX575">
        <f>'Datastream-M'!DK576</f>
        <v>102.5</v>
      </c>
      <c r="DY575">
        <v>0</v>
      </c>
      <c r="DZ575">
        <f>'Datastream-M'!DL576</f>
        <v>100.3</v>
      </c>
      <c r="EA575">
        <f>'Datastream-M'!DM576</f>
        <v>101.4</v>
      </c>
      <c r="EB575">
        <f>'Datastream-M'!DN576</f>
        <v>23.025348000000001</v>
      </c>
      <c r="EC575">
        <f>'Datastream-M'!DO576</f>
        <v>98.2</v>
      </c>
      <c r="EE575" s="112">
        <f t="shared" si="37"/>
        <v>0.29999999999999716</v>
      </c>
      <c r="EF575" s="1">
        <f>'Datastream-M'!DQ576</f>
        <v>98.8</v>
      </c>
    </row>
    <row r="576" spans="1:136">
      <c r="A576" s="3">
        <v>39401</v>
      </c>
      <c r="B576">
        <f>'Datastream-M'!B577</f>
        <v>98.5</v>
      </c>
      <c r="C576">
        <f>'Datastream-M'!C577</f>
        <v>100.3</v>
      </c>
      <c r="D576">
        <f>'Datastream-M'!D577</f>
        <v>100.7</v>
      </c>
      <c r="E576">
        <f>'Datastream-M'!E577</f>
        <v>99.8</v>
      </c>
      <c r="F576">
        <f>'Datastream-M'!F577</f>
        <v>107.8</v>
      </c>
      <c r="G576">
        <f>'Datastream-M'!G577</f>
        <v>1.468364</v>
      </c>
      <c r="H576">
        <f>'Datastream-M'!H577</f>
        <v>804.9</v>
      </c>
      <c r="I576">
        <f>'Datastream-M'!I577</f>
        <v>1686</v>
      </c>
      <c r="J576">
        <f>'Datastream-M'!J577</f>
        <v>4.6390000000000002</v>
      </c>
      <c r="K576">
        <f>'Datastream-M'!K577</f>
        <v>4.0999999999999996</v>
      </c>
      <c r="L576">
        <f>'Datastream-M'!L577</f>
        <v>7870.5</v>
      </c>
      <c r="M576">
        <f>'Datastream-M'!M577</f>
        <v>283921</v>
      </c>
      <c r="N576">
        <f>'Datastream-M'!N577</f>
        <v>98.3</v>
      </c>
      <c r="O576">
        <f>'Datastream-M'!O577</f>
        <v>2715</v>
      </c>
      <c r="P576">
        <f>'Datastream-M'!P577</f>
        <v>8.5</v>
      </c>
      <c r="Q576">
        <f>'Datastream-M'!Q577</f>
        <v>16.3</v>
      </c>
      <c r="R576">
        <f>'Datastream-M'!R577</f>
        <v>11.2</v>
      </c>
      <c r="S576" s="1">
        <f>'[2]Deutschland Monatsdaten'!C576</f>
        <v>0.62648056677297737</v>
      </c>
      <c r="T576" s="1">
        <v>4.193197837247661</v>
      </c>
      <c r="U576">
        <f>'Datastream-M'!BL577</f>
        <v>83.16</v>
      </c>
      <c r="V576" s="39">
        <f t="shared" si="38"/>
        <v>89.323308270676691</v>
      </c>
      <c r="W576">
        <f>'Datastream-M'!BM577</f>
        <v>65.34</v>
      </c>
      <c r="X576" s="39">
        <f t="shared" si="39"/>
        <v>66.673469387755105</v>
      </c>
      <c r="Y576">
        <f>'Datastream-M'!W577</f>
        <v>5.7</v>
      </c>
      <c r="Z576">
        <f>'Datastream-M'!X577</f>
        <v>105.5</v>
      </c>
      <c r="AA576" s="42">
        <f>'Datastream-M'!Y577</f>
        <v>19.7</v>
      </c>
      <c r="AB576">
        <f>'Datastream-M'!Z577</f>
        <v>102.5</v>
      </c>
      <c r="AC576">
        <f>'Datastream-M'!AA577</f>
        <v>99.6</v>
      </c>
      <c r="AD576">
        <f>'Datastream-M'!AB577</f>
        <v>98.3</v>
      </c>
      <c r="AE576">
        <f>'Datastream-M'!AC577</f>
        <v>1.468364</v>
      </c>
      <c r="AF576">
        <f t="shared" si="40"/>
        <v>93.1</v>
      </c>
      <c r="AG576">
        <f t="shared" si="41"/>
        <v>98</v>
      </c>
      <c r="AH576">
        <f>'Datastream-M'!AD577</f>
        <v>99.1</v>
      </c>
      <c r="AI576">
        <f>'Datastream-M'!AE577</f>
        <v>11.3</v>
      </c>
      <c r="AJ576">
        <f>'Datastream-M'!AF577</f>
        <v>94.613821000000002</v>
      </c>
      <c r="AK576">
        <f>'Datastream-M'!AG577</f>
        <v>92.73</v>
      </c>
      <c r="AL576">
        <f>'Datastream-M'!AH577</f>
        <v>90.9</v>
      </c>
      <c r="AM576">
        <f>'Datastream-M'!AI577</f>
        <v>105.5</v>
      </c>
      <c r="AN576">
        <f>'Datastream-M'!AJ577</f>
        <v>13.1</v>
      </c>
      <c r="AO576">
        <f>'Datastream-M'!AK577</f>
        <v>11.5</v>
      </c>
      <c r="AP576">
        <f>'Datastream-M'!AL577</f>
        <v>9.5</v>
      </c>
      <c r="AQ576" s="2">
        <f>'Datastream-M'!AM577</f>
        <v>92.466499999999996</v>
      </c>
      <c r="AR576" s="2">
        <f>'Datastream-M'!AN577</f>
        <v>101.9367</v>
      </c>
      <c r="AS576">
        <f>'Datastream-M'!AO577</f>
        <v>17.7</v>
      </c>
      <c r="AT576">
        <f>'Datastream-M'!AP577</f>
        <v>93.7</v>
      </c>
      <c r="AU576">
        <f>'Datastream-M'!AQ577</f>
        <v>91.9</v>
      </c>
      <c r="AV576" s="19">
        <f>'[5]Deutschland Monatsdaten'!K576</f>
        <v>13.3755637530362</v>
      </c>
      <c r="AW576" s="1">
        <f>'[5]Deutschland Monatsdaten'!J576</f>
        <v>0.48781762291414493</v>
      </c>
      <c r="AX576">
        <f>'Datastream-M'!AR577</f>
        <v>-32.5</v>
      </c>
      <c r="AY576">
        <f>'Datastream-M'!AS577</f>
        <v>-6.5</v>
      </c>
      <c r="AZ576">
        <f>'Datastream-M'!AT577</f>
        <v>103</v>
      </c>
      <c r="BA576">
        <v>4117352.9</v>
      </c>
      <c r="BB576">
        <v>11200872</v>
      </c>
      <c r="BC576">
        <v>9785712.4000000004</v>
      </c>
      <c r="BD576">
        <v>624313</v>
      </c>
      <c r="BE576">
        <f>'Datastream-M'!AU577</f>
        <v>103.6</v>
      </c>
      <c r="BF576">
        <f>'Datastream-M'!AV577</f>
        <v>99</v>
      </c>
      <c r="BG576">
        <f>'Datastream-M'!AW577</f>
        <v>106.1</v>
      </c>
      <c r="BH576" s="1">
        <f>'Datastream-M'!AX577</f>
        <v>177.7</v>
      </c>
      <c r="BI576" s="1">
        <f>'Datastream-M'!AY577</f>
        <v>168.9</v>
      </c>
      <c r="BJ576" s="1">
        <f>'Datastream-M'!AZ577</f>
        <v>123.6</v>
      </c>
      <c r="BK576">
        <f>'Datastream-M'!BA577</f>
        <v>102</v>
      </c>
      <c r="BL576">
        <f>'Datastream-M'!BB577</f>
        <v>138.6</v>
      </c>
      <c r="BM576" s="26">
        <f>'Datastream-M'!BC577</f>
        <v>93.3</v>
      </c>
      <c r="BN576" s="26">
        <f>'Datastream-M'!BD577</f>
        <v>103.1</v>
      </c>
      <c r="BO576">
        <f>'Datastream-M'!AV576</f>
        <v>98</v>
      </c>
      <c r="BP576" s="38">
        <f t="shared" si="42"/>
        <v>93.1</v>
      </c>
      <c r="BQ576" s="30">
        <f t="shared" si="35"/>
        <v>63.151916009926694</v>
      </c>
      <c r="BR576" s="40">
        <f>'Datastream-M'!BJ577</f>
        <v>115.896</v>
      </c>
      <c r="BS576" s="32">
        <f>'Datastream-M'!BF577</f>
        <v>101.9</v>
      </c>
      <c r="BT576">
        <f>'Datastream-M'!BE577</f>
        <v>29.4</v>
      </c>
      <c r="BU576" s="40">
        <f>'Datastream-M'!CS577</f>
        <v>95.4</v>
      </c>
      <c r="BV576" s="40">
        <f>'Datastream-M'!CT577</f>
        <v>113.5</v>
      </c>
      <c r="BW576" s="40">
        <f>'Datastream-M'!CU577</f>
        <v>115.9491</v>
      </c>
      <c r="BX576" s="41">
        <f>'Datastream-M'!BG577</f>
        <v>15.31</v>
      </c>
      <c r="BY576" s="41">
        <f>'Datastream-M'!BH577</f>
        <v>14.53</v>
      </c>
      <c r="BZ576" s="40">
        <f>'Datastream-M'!BI577</f>
        <v>79.8</v>
      </c>
      <c r="CA576">
        <f>'Datastream-M'!BN577</f>
        <v>14.1</v>
      </c>
      <c r="CB576">
        <f>'Datastream-M'!BO577</f>
        <v>33</v>
      </c>
      <c r="CC576">
        <f>'Datastream-M'!BP577</f>
        <v>95.8</v>
      </c>
      <c r="CD576">
        <f>'Datastream-M'!BQ577</f>
        <v>101.8</v>
      </c>
      <c r="CE576" s="1">
        <v>-0.17042104511899722</v>
      </c>
      <c r="CF576" s="1">
        <v>0.43985211735904989</v>
      </c>
      <c r="CH576">
        <f>'Datastream-M'!BR577</f>
        <v>96.4</v>
      </c>
      <c r="CI576">
        <f>'Datastream-M'!BS577</f>
        <v>94.5</v>
      </c>
      <c r="CJ576">
        <f>'Datastream-M'!BT577</f>
        <v>-6.6</v>
      </c>
      <c r="CK576">
        <f>'Datastream-M'!BU577</f>
        <v>-27.9</v>
      </c>
      <c r="CL576">
        <f>'Datastream-M'!BV577</f>
        <v>105.7</v>
      </c>
      <c r="CM576">
        <f>'Datastream-M'!BW577</f>
        <v>18.8</v>
      </c>
      <c r="CN576">
        <f>'Datastream-M'!BX577</f>
        <v>-12.2</v>
      </c>
      <c r="CO576">
        <f>'Datastream-M'!BY577</f>
        <v>-2</v>
      </c>
      <c r="CP576" s="40">
        <f>'Datastream-M'!BZ577</f>
        <v>23.9</v>
      </c>
      <c r="CQ576">
        <f>'Datastream-M'!CA577</f>
        <v>4.7</v>
      </c>
      <c r="CR576">
        <f>'Datastream-M'!CB577</f>
        <v>24.1</v>
      </c>
      <c r="CS576">
        <f>'Datastream-M'!CC577</f>
        <v>0</v>
      </c>
      <c r="CT576">
        <f>'Datastream-M'!CD577</f>
        <v>-21.8</v>
      </c>
      <c r="CU576">
        <f>'Datastream-M'!CE577</f>
        <v>40428</v>
      </c>
      <c r="CV576">
        <f>'Datastream-M'!CF577</f>
        <v>2458306</v>
      </c>
      <c r="CW576" s="48">
        <f t="shared" si="36"/>
        <v>-5.0999999999999979</v>
      </c>
      <c r="CX576">
        <f>'Datastream-M'!CG577</f>
        <v>89</v>
      </c>
      <c r="CY576">
        <f>'Datastream-M'!CH577</f>
        <v>52.5</v>
      </c>
      <c r="CZ576">
        <f>'Datastream-M'!CI577</f>
        <v>110.8</v>
      </c>
      <c r="DA576">
        <f>'Datastream-M'!CJ577</f>
        <v>89.4</v>
      </c>
      <c r="DB576">
        <f>'Datastream-M'!CK577</f>
        <v>-32.4</v>
      </c>
      <c r="DC576">
        <f>'Datastream-M'!CL577</f>
        <v>-28.4</v>
      </c>
      <c r="DD576">
        <f>'Datastream-M'!CM577</f>
        <v>-6.6</v>
      </c>
      <c r="DE576">
        <f>'Datastream-M'!CN577</f>
        <v>66.7</v>
      </c>
      <c r="DF576">
        <f>'Datastream-M'!CO577</f>
        <v>65.400000000000006</v>
      </c>
      <c r="DG576">
        <f>'Datastream-M'!CP577</f>
        <v>108.4</v>
      </c>
      <c r="DH576">
        <f>'Datastream-M'!CQ577</f>
        <v>88.442466736</v>
      </c>
      <c r="DI576">
        <f>'Datastream-M'!CR577</f>
        <v>19.84</v>
      </c>
      <c r="DJ576">
        <f>'Datastream-M'!CV577</f>
        <v>5.32</v>
      </c>
      <c r="DK576">
        <f>'Datastream-M'!CW577</f>
        <v>2.3199999999999998</v>
      </c>
      <c r="DL576">
        <f>'Datastream-M'!CX577</f>
        <v>102.5</v>
      </c>
      <c r="DM576">
        <f>'Datastream-M'!CY577</f>
        <v>60.2</v>
      </c>
      <c r="DO576">
        <f>'Datastream-M'!DA577</f>
        <v>-15</v>
      </c>
      <c r="DP576">
        <f>'Datastream-M'!DB577</f>
        <v>111.2</v>
      </c>
      <c r="DQ576">
        <f>'Datastream-M'!DE577</f>
        <v>98.2</v>
      </c>
      <c r="DR576">
        <f>'Datastream-M'!DF577</f>
        <v>98.7</v>
      </c>
      <c r="DS576">
        <f>'Datastream-M'!DG577</f>
        <v>107.8</v>
      </c>
      <c r="DT576">
        <f>'Datastream-M'!DH577</f>
        <v>105.2</v>
      </c>
      <c r="DU576">
        <f>'Datastream-M'!DI577</f>
        <v>92.7</v>
      </c>
      <c r="DV576">
        <f>'Datastream-M'!DJ577</f>
        <v>83.916277390999994</v>
      </c>
      <c r="DW576" s="19">
        <f>'[8]weltindexip-usd'!B456</f>
        <v>2.6709491769242635</v>
      </c>
      <c r="DX576">
        <f>'Datastream-M'!DK577</f>
        <v>102.9</v>
      </c>
      <c r="DY576">
        <v>0</v>
      </c>
      <c r="DZ576">
        <f>'Datastream-M'!DL577</f>
        <v>100.5</v>
      </c>
      <c r="EA576">
        <f>'Datastream-M'!DM577</f>
        <v>101</v>
      </c>
      <c r="EB576">
        <f>'Datastream-M'!DN577</f>
        <v>23.121362999999999</v>
      </c>
      <c r="EC576">
        <f>'Datastream-M'!DO577</f>
        <v>98</v>
      </c>
      <c r="EE576" s="112">
        <f t="shared" si="37"/>
        <v>-1.0999999999999943</v>
      </c>
      <c r="EF576" s="1">
        <f>'Datastream-M'!DQ577</f>
        <v>98.6</v>
      </c>
    </row>
    <row r="577" spans="1:136">
      <c r="A577" s="3">
        <v>39431</v>
      </c>
      <c r="B577">
        <f>'Datastream-M'!B578</f>
        <v>98.3</v>
      </c>
      <c r="C577">
        <f>'Datastream-M'!C578</f>
        <v>99</v>
      </c>
      <c r="D577">
        <f>'Datastream-M'!D578</f>
        <v>99.1</v>
      </c>
      <c r="E577">
        <f>'Datastream-M'!E578</f>
        <v>98.9</v>
      </c>
      <c r="F577">
        <f>'Datastream-M'!F578</f>
        <v>106.8</v>
      </c>
      <c r="G577">
        <f>'Datastream-M'!G578</f>
        <v>1.4570369999999999</v>
      </c>
      <c r="H577">
        <f>'Datastream-M'!H578</f>
        <v>789.7</v>
      </c>
      <c r="I577">
        <f>'Datastream-M'!I578</f>
        <v>1718.5</v>
      </c>
      <c r="J577">
        <f>'Datastream-M'!J578</f>
        <v>4.8479999999999999</v>
      </c>
      <c r="K577">
        <f>'Datastream-M'!K578</f>
        <v>4.2</v>
      </c>
      <c r="L577">
        <f>'Datastream-M'!L578</f>
        <v>8067.3</v>
      </c>
      <c r="M577">
        <f>'Datastream-M'!M578</f>
        <v>241905</v>
      </c>
      <c r="N577">
        <f>'Datastream-M'!N578</f>
        <v>99.4</v>
      </c>
      <c r="O577">
        <f>'Datastream-M'!O578</f>
        <v>2408</v>
      </c>
      <c r="P577">
        <f>'Datastream-M'!P578</f>
        <v>8.4</v>
      </c>
      <c r="Q577">
        <f>'Datastream-M'!Q578</f>
        <v>17.2</v>
      </c>
      <c r="R577">
        <f>'Datastream-M'!R578</f>
        <v>10.7</v>
      </c>
      <c r="S577" s="1">
        <f>'[2]Deutschland Monatsdaten'!C577</f>
        <v>0.39969332259415585</v>
      </c>
      <c r="T577" s="1">
        <v>4.1930362014440883</v>
      </c>
      <c r="U577">
        <f>'Datastream-M'!BL578</f>
        <v>84.04</v>
      </c>
      <c r="V577" s="39">
        <f t="shared" si="38"/>
        <v>90.075026795284046</v>
      </c>
      <c r="W577">
        <f>'Datastream-M'!BM578</f>
        <v>67.87</v>
      </c>
      <c r="X577" s="39">
        <f t="shared" si="39"/>
        <v>68.555555555555557</v>
      </c>
      <c r="Y577">
        <f>'Datastream-M'!W578</f>
        <v>6.5</v>
      </c>
      <c r="Z577">
        <f>'Datastream-M'!X578</f>
        <v>103.3</v>
      </c>
      <c r="AA577" s="42">
        <f>'Datastream-M'!Y578</f>
        <v>19.600000000000001</v>
      </c>
      <c r="AB577">
        <f>'Datastream-M'!Z578</f>
        <v>102.2</v>
      </c>
      <c r="AC577">
        <f>'Datastream-M'!AA578</f>
        <v>99.1</v>
      </c>
      <c r="AD577">
        <f>'Datastream-M'!AB578</f>
        <v>97.6</v>
      </c>
      <c r="AE577">
        <f>'Datastream-M'!AC578</f>
        <v>1.4570369999999999</v>
      </c>
      <c r="AF577">
        <f t="shared" si="40"/>
        <v>93.3</v>
      </c>
      <c r="AG577">
        <f t="shared" si="41"/>
        <v>99</v>
      </c>
      <c r="AH577">
        <f>'Datastream-M'!AD578</f>
        <v>99.8</v>
      </c>
      <c r="AI577">
        <f>'Datastream-M'!AE578</f>
        <v>11.6</v>
      </c>
      <c r="AJ577">
        <f>'Datastream-M'!AF578</f>
        <v>94.608341999999993</v>
      </c>
      <c r="AK577">
        <f>'Datastream-M'!AG578</f>
        <v>91.52</v>
      </c>
      <c r="AL577">
        <f>'Datastream-M'!AH578</f>
        <v>90.8</v>
      </c>
      <c r="AM577">
        <f>'Datastream-M'!AI578</f>
        <v>103.3</v>
      </c>
      <c r="AN577">
        <f>'Datastream-M'!AJ578</f>
        <v>12.7</v>
      </c>
      <c r="AO577">
        <f>'Datastream-M'!AK578</f>
        <v>10.4</v>
      </c>
      <c r="AP577">
        <f>'Datastream-M'!AL578</f>
        <v>7.5</v>
      </c>
      <c r="AQ577" s="2">
        <f>'Datastream-M'!AM578</f>
        <v>92.424199999999999</v>
      </c>
      <c r="AR577" s="2">
        <f>'Datastream-M'!AN578</f>
        <v>101.8126</v>
      </c>
      <c r="AS577">
        <f>'Datastream-M'!AO578</f>
        <v>26.1</v>
      </c>
      <c r="AT577">
        <f>'Datastream-M'!AP578</f>
        <v>78.099999999999994</v>
      </c>
      <c r="AU577">
        <f>'Datastream-M'!AQ578</f>
        <v>92</v>
      </c>
      <c r="AV577" s="19">
        <f>'[5]Deutschland Monatsdaten'!K577</f>
        <v>13.428625617754351</v>
      </c>
      <c r="AW577" s="1">
        <f>'[5]Deutschland Monatsdaten'!J577</f>
        <v>0.45616694117678275</v>
      </c>
      <c r="AX577">
        <f>'Datastream-M'!AR578</f>
        <v>-37.200000000000003</v>
      </c>
      <c r="AY577">
        <f>'Datastream-M'!AS578</f>
        <v>-6.6</v>
      </c>
      <c r="AZ577">
        <f>'Datastream-M'!AT578</f>
        <v>102.6</v>
      </c>
      <c r="BA577">
        <v>3853289.6</v>
      </c>
      <c r="BB577">
        <v>11303301</v>
      </c>
      <c r="BC577">
        <v>17938676</v>
      </c>
      <c r="BD577">
        <v>2021118</v>
      </c>
      <c r="BE577">
        <f>'Datastream-M'!AU578</f>
        <v>103.44</v>
      </c>
      <c r="BF577">
        <f>'Datastream-M'!AV578</f>
        <v>99.1</v>
      </c>
      <c r="BG577">
        <f>'Datastream-M'!AW578</f>
        <v>107.6</v>
      </c>
      <c r="BH577" s="1">
        <f>'Datastream-M'!AX578</f>
        <v>173.6</v>
      </c>
      <c r="BI577" s="1">
        <f>'Datastream-M'!AY578</f>
        <v>165.5</v>
      </c>
      <c r="BJ577" s="1">
        <f>'Datastream-M'!AZ578</f>
        <v>123.6</v>
      </c>
      <c r="BK577">
        <f>'Datastream-M'!BA578</f>
        <v>109.4</v>
      </c>
      <c r="BL577">
        <f>'Datastream-M'!BB578</f>
        <v>133.5</v>
      </c>
      <c r="BM577" s="26">
        <f>'Datastream-M'!BC578</f>
        <v>93.4</v>
      </c>
      <c r="BN577" s="26">
        <f>'Datastream-M'!BD578</f>
        <v>103.2</v>
      </c>
      <c r="BO577">
        <f>'Datastream-M'!AV577</f>
        <v>99</v>
      </c>
      <c r="BP577" s="38">
        <f t="shared" si="42"/>
        <v>93.3</v>
      </c>
      <c r="BQ577" s="30">
        <f t="shared" si="35"/>
        <v>62.812406273828323</v>
      </c>
      <c r="BR577" s="40">
        <f>'Datastream-M'!BJ578</f>
        <v>115.4661</v>
      </c>
      <c r="BS577" s="32">
        <f>'Datastream-M'!BF578</f>
        <v>101.5</v>
      </c>
      <c r="BT577">
        <f>'Datastream-M'!BE578</f>
        <v>28</v>
      </c>
      <c r="BU577" s="40">
        <f>'Datastream-M'!CS578</f>
        <v>94.9</v>
      </c>
      <c r="BV577" s="40">
        <f>'Datastream-M'!CT578</f>
        <v>113.5</v>
      </c>
      <c r="BW577" s="40">
        <f>'Datastream-M'!CU578</f>
        <v>115.66330000000001</v>
      </c>
      <c r="BX577" s="41">
        <f>'Datastream-M'!BG578</f>
        <v>15.44</v>
      </c>
      <c r="BY577" s="41">
        <f>'Datastream-M'!BH578</f>
        <v>13.88</v>
      </c>
      <c r="BZ577" s="40">
        <f>'Datastream-M'!BI578</f>
        <v>82.8</v>
      </c>
      <c r="CA577">
        <f>'Datastream-M'!BN578</f>
        <v>11.6</v>
      </c>
      <c r="CB577">
        <f>'Datastream-M'!BO578</f>
        <v>31.2</v>
      </c>
      <c r="CC577">
        <f>'Datastream-M'!BP578</f>
        <v>95.6</v>
      </c>
      <c r="CD577">
        <f>'Datastream-M'!BQ578</f>
        <v>100.2</v>
      </c>
      <c r="CE577" s="1">
        <v>7.0156538890975617E-2</v>
      </c>
      <c r="CF577" s="1">
        <v>0.39710744839623058</v>
      </c>
      <c r="CH577">
        <f>'Datastream-M'!BR578</f>
        <v>97.1</v>
      </c>
      <c r="CI577">
        <f>'Datastream-M'!BS578</f>
        <v>94.7</v>
      </c>
      <c r="CJ577">
        <f>'Datastream-M'!BT578</f>
        <v>-5.8</v>
      </c>
      <c r="CK577">
        <f>'Datastream-M'!BU578</f>
        <v>-23.8</v>
      </c>
      <c r="CL577">
        <f>'Datastream-M'!BV578</f>
        <v>105.6</v>
      </c>
      <c r="CM577">
        <f>'Datastream-M'!BW578</f>
        <v>20.399999999999999</v>
      </c>
      <c r="CN577">
        <f>'Datastream-M'!BX578</f>
        <v>-22</v>
      </c>
      <c r="CO577">
        <f>'Datastream-M'!BY578</f>
        <v>-5</v>
      </c>
      <c r="CP577" s="40">
        <f>'Datastream-M'!BZ578</f>
        <v>21.9</v>
      </c>
      <c r="CQ577">
        <f>'Datastream-M'!CA578</f>
        <v>4.4000000000000004</v>
      </c>
      <c r="CR577">
        <f>'Datastream-M'!CB578</f>
        <v>23.6</v>
      </c>
      <c r="CS577">
        <f>'Datastream-M'!CC578</f>
        <v>-1.7</v>
      </c>
      <c r="CT577">
        <f>'Datastream-M'!CD578</f>
        <v>-10.7</v>
      </c>
      <c r="CU577">
        <f>'Datastream-M'!CE578</f>
        <v>40453</v>
      </c>
      <c r="CV577">
        <f>'Datastream-M'!CF578</f>
        <v>2470135</v>
      </c>
      <c r="CW577" s="48">
        <f t="shared" si="36"/>
        <v>-1.5</v>
      </c>
      <c r="CX577">
        <f>'Datastream-M'!CG578</f>
        <v>85.6</v>
      </c>
      <c r="CY577">
        <f>'Datastream-M'!CH578</f>
        <v>56.1</v>
      </c>
      <c r="CZ577">
        <f>'Datastream-M'!CI578</f>
        <v>104.2</v>
      </c>
      <c r="DA577">
        <f>'Datastream-M'!CJ578</f>
        <v>85</v>
      </c>
      <c r="DB577">
        <f>'Datastream-M'!CK578</f>
        <v>-31.8</v>
      </c>
      <c r="DC577">
        <f>'Datastream-M'!CL578</f>
        <v>-27.9</v>
      </c>
      <c r="DD577">
        <f>'Datastream-M'!CM578</f>
        <v>-5.8</v>
      </c>
      <c r="DE577">
        <f>'Datastream-M'!CN578</f>
        <v>67.900000000000006</v>
      </c>
      <c r="DF577">
        <f>'Datastream-M'!CO578</f>
        <v>66.8</v>
      </c>
      <c r="DG577">
        <f>'Datastream-M'!CP578</f>
        <v>113</v>
      </c>
      <c r="DH577">
        <f>'Datastream-M'!CQ578</f>
        <v>116.040054321</v>
      </c>
      <c r="DI577">
        <f>'Datastream-M'!CR578</f>
        <v>19.48</v>
      </c>
      <c r="DJ577">
        <f>'Datastream-M'!CV578</f>
        <v>4.6900000000000004</v>
      </c>
      <c r="DK577">
        <f>'Datastream-M'!CW578</f>
        <v>2.2799999999999998</v>
      </c>
      <c r="DL577">
        <f>'Datastream-M'!CX578</f>
        <v>98.5</v>
      </c>
      <c r="DM577">
        <f>'Datastream-M'!CY578</f>
        <v>64.3</v>
      </c>
      <c r="DO577">
        <f>'Datastream-M'!DA578</f>
        <v>-17.399999999999999</v>
      </c>
      <c r="DP577">
        <f>'Datastream-M'!DB578</f>
        <v>108.7</v>
      </c>
      <c r="DQ577">
        <f>'Datastream-M'!DE578</f>
        <v>97.2</v>
      </c>
      <c r="DR577">
        <f>'Datastream-M'!DF578</f>
        <v>99.3</v>
      </c>
      <c r="DS577">
        <f>'Datastream-M'!DG578</f>
        <v>110.2</v>
      </c>
      <c r="DT577">
        <f>'Datastream-M'!DH578</f>
        <v>102.7</v>
      </c>
      <c r="DU577">
        <f>'Datastream-M'!DI578</f>
        <v>94.9</v>
      </c>
      <c r="DV577">
        <f>'Datastream-M'!DJ578</f>
        <v>94.369307546000002</v>
      </c>
      <c r="DW577" s="19">
        <f>'[8]weltindexip-usd'!B457</f>
        <v>2.6778842841400201</v>
      </c>
      <c r="DX577">
        <f>'Datastream-M'!DK578</f>
        <v>102.3</v>
      </c>
      <c r="DY577">
        <v>0</v>
      </c>
      <c r="DZ577">
        <f>'Datastream-M'!DL578</f>
        <v>101.1</v>
      </c>
      <c r="EA577">
        <f>'Datastream-M'!DM578</f>
        <v>101.6</v>
      </c>
      <c r="EB577">
        <f>'Datastream-M'!DN578</f>
        <v>22.281189999999999</v>
      </c>
      <c r="EC577">
        <f>'Datastream-M'!DO578</f>
        <v>99.4</v>
      </c>
      <c r="EE577" s="112">
        <f t="shared" si="37"/>
        <v>-0.20000000000000284</v>
      </c>
      <c r="EF577" s="1">
        <f>'Datastream-M'!DQ578</f>
        <v>99.6</v>
      </c>
    </row>
    <row r="578" spans="1:136">
      <c r="A578" s="3">
        <v>39462</v>
      </c>
      <c r="B578">
        <f>'Datastream-M'!B579</f>
        <v>97.7</v>
      </c>
      <c r="C578">
        <f>'Datastream-M'!C579</f>
        <v>99.2</v>
      </c>
      <c r="D578">
        <f>'Datastream-M'!D579</f>
        <v>100.8</v>
      </c>
      <c r="E578">
        <f>'Datastream-M'!E579</f>
        <v>97.6</v>
      </c>
      <c r="F578">
        <f>'Datastream-M'!F579</f>
        <v>104.3</v>
      </c>
      <c r="G578">
        <f>'Datastream-M'!G579</f>
        <v>1.4717910000000001</v>
      </c>
      <c r="H578">
        <f>'Datastream-M'!H579</f>
        <v>792.9</v>
      </c>
      <c r="I578">
        <f>'Datastream-M'!I579</f>
        <v>1726.9</v>
      </c>
      <c r="J578">
        <f>'Datastream-M'!J579</f>
        <v>4.4820000000000002</v>
      </c>
      <c r="K578">
        <f>'Datastream-M'!K579</f>
        <v>4</v>
      </c>
      <c r="L578">
        <f>'Datastream-M'!L579</f>
        <v>6851.8</v>
      </c>
      <c r="M578">
        <f>'Datastream-M'!M579</f>
        <v>220742</v>
      </c>
      <c r="N578">
        <f>'Datastream-M'!N579</f>
        <v>100.8</v>
      </c>
      <c r="O578">
        <f>'Datastream-M'!O579</f>
        <v>2454</v>
      </c>
      <c r="P578">
        <f>'Datastream-M'!P579</f>
        <v>8.1999999999999993</v>
      </c>
      <c r="Q578">
        <f>'Datastream-M'!Q579</f>
        <v>21.5</v>
      </c>
      <c r="R578">
        <f>'Datastream-M'!R579</f>
        <v>7.4</v>
      </c>
      <c r="S578" s="1">
        <f>'[2]Deutschland Monatsdaten'!C578</f>
        <v>0.51216190035048781</v>
      </c>
      <c r="T578" s="1">
        <v>4.256952586326828</v>
      </c>
      <c r="U578">
        <f>'Datastream-M'!BL579</f>
        <v>84.62</v>
      </c>
      <c r="V578" s="39">
        <f t="shared" si="38"/>
        <v>90.599571734475376</v>
      </c>
      <c r="W578">
        <f>'Datastream-M'!BM579</f>
        <v>66.61</v>
      </c>
      <c r="X578" s="39">
        <f t="shared" si="39"/>
        <v>67.214934409687189</v>
      </c>
      <c r="Y578">
        <f>'Datastream-M'!W579</f>
        <v>4</v>
      </c>
      <c r="Z578">
        <f>'Datastream-M'!X579</f>
        <v>102</v>
      </c>
      <c r="AA578" s="42">
        <f>'Datastream-M'!Y579</f>
        <v>19.8</v>
      </c>
      <c r="AB578">
        <f>'Datastream-M'!Z579</f>
        <v>102.3</v>
      </c>
      <c r="AC578">
        <f>'Datastream-M'!AA579</f>
        <v>99</v>
      </c>
      <c r="AD578">
        <f>'Datastream-M'!AB579</f>
        <v>97.6</v>
      </c>
      <c r="AE578">
        <f>'Datastream-M'!AC579</f>
        <v>1.4717910000000001</v>
      </c>
      <c r="AF578">
        <f t="shared" si="40"/>
        <v>93.4</v>
      </c>
      <c r="AG578">
        <f t="shared" si="41"/>
        <v>99.1</v>
      </c>
      <c r="AH578">
        <f>'Datastream-M'!AD579</f>
        <v>101.3</v>
      </c>
      <c r="AI578">
        <f>'Datastream-M'!AE579</f>
        <v>9.5</v>
      </c>
      <c r="AJ578">
        <f>'Datastream-M'!AF579</f>
        <v>94.455645000000004</v>
      </c>
      <c r="AK578">
        <f>'Datastream-M'!AG579</f>
        <v>92.09</v>
      </c>
      <c r="AL578">
        <f>'Datastream-M'!AH579</f>
        <v>91.1</v>
      </c>
      <c r="AM578">
        <f>'Datastream-M'!AI579</f>
        <v>102</v>
      </c>
      <c r="AN578">
        <f>'Datastream-M'!AJ579</f>
        <v>16</v>
      </c>
      <c r="AO578">
        <f>'Datastream-M'!AK579</f>
        <v>10.4</v>
      </c>
      <c r="AP578">
        <f>'Datastream-M'!AL579</f>
        <v>10.4</v>
      </c>
      <c r="AQ578" s="2">
        <f>'Datastream-M'!AM579</f>
        <v>92.363500000000002</v>
      </c>
      <c r="AR578" s="2">
        <f>'Datastream-M'!AN579</f>
        <v>101.6707</v>
      </c>
      <c r="AS578">
        <f>'Datastream-M'!AO579</f>
        <v>8.6</v>
      </c>
      <c r="AT578">
        <f>'Datastream-M'!AP579</f>
        <v>74.2</v>
      </c>
      <c r="AU578">
        <f>'Datastream-M'!AQ579</f>
        <v>91.8</v>
      </c>
      <c r="AV578" s="19">
        <f>'[5]Deutschland Monatsdaten'!K578</f>
        <v>13.486997829824112</v>
      </c>
      <c r="AW578" s="1">
        <f>'[5]Deutschland Monatsdaten'!J578</f>
        <v>0.2964049278994853</v>
      </c>
      <c r="AX578">
        <f>'Datastream-M'!AR579</f>
        <v>-41.6</v>
      </c>
      <c r="AY578">
        <f>'Datastream-M'!AS579</f>
        <v>-8</v>
      </c>
      <c r="AZ578">
        <f>'Datastream-M'!AT579</f>
        <v>101.9</v>
      </c>
      <c r="BA578">
        <v>3258663.5</v>
      </c>
      <c r="BB578">
        <v>10613467</v>
      </c>
      <c r="BC578">
        <v>12021980</v>
      </c>
      <c r="BD578">
        <v>1019532.5</v>
      </c>
      <c r="BE578">
        <f>'Datastream-M'!AU579</f>
        <v>103.7</v>
      </c>
      <c r="BF578">
        <f>'Datastream-M'!AV579</f>
        <v>99.7</v>
      </c>
      <c r="BG578">
        <f>'Datastream-M'!AW579</f>
        <v>105.9</v>
      </c>
      <c r="BH578" s="1">
        <f>'Datastream-M'!AX579</f>
        <v>176.6</v>
      </c>
      <c r="BI578" s="1">
        <f>'Datastream-M'!AY579</f>
        <v>170.8</v>
      </c>
      <c r="BJ578" s="1">
        <f>'Datastream-M'!AZ579</f>
        <v>140.69999999999999</v>
      </c>
      <c r="BK578">
        <f>'Datastream-M'!BA579</f>
        <v>118</v>
      </c>
      <c r="BL578">
        <f>'Datastream-M'!BB579</f>
        <v>156.5</v>
      </c>
      <c r="BM578" s="26">
        <f>'Datastream-M'!BC579</f>
        <v>93.9</v>
      </c>
      <c r="BN578" s="26">
        <f>'Datastream-M'!BD579</f>
        <v>103.1</v>
      </c>
      <c r="BO578">
        <f>'Datastream-M'!AV578</f>
        <v>99.1</v>
      </c>
      <c r="BP578" s="38">
        <f t="shared" si="42"/>
        <v>93.4</v>
      </c>
      <c r="BQ578" s="30">
        <f t="shared" ref="BQ578:BQ629" si="43">AK578/AE578</f>
        <v>62.570025227766713</v>
      </c>
      <c r="BR578" s="40">
        <f>'Datastream-M'!BJ579</f>
        <v>116.0458</v>
      </c>
      <c r="BS578" s="32">
        <f>'Datastream-M'!BF579</f>
        <v>104.6</v>
      </c>
      <c r="BT578">
        <f>'Datastream-M'!BE579</f>
        <v>25</v>
      </c>
      <c r="BU578" s="40">
        <f>'Datastream-M'!CS579</f>
        <v>94.8</v>
      </c>
      <c r="BV578" s="40">
        <f>'Datastream-M'!CT579</f>
        <v>114</v>
      </c>
      <c r="BW578" s="40">
        <f>'Datastream-M'!CU579</f>
        <v>116.18300000000001</v>
      </c>
      <c r="BX578" s="41">
        <f>'Datastream-M'!BG579</f>
        <v>14.99</v>
      </c>
      <c r="BY578" s="41">
        <f>'Datastream-M'!BH579</f>
        <v>14.82</v>
      </c>
      <c r="BZ578" s="40">
        <f>'Datastream-M'!BI579</f>
        <v>90.6</v>
      </c>
      <c r="CA578">
        <f>'Datastream-M'!BN579</f>
        <v>8.1999999999999993</v>
      </c>
      <c r="CB578">
        <f>'Datastream-M'!BO579</f>
        <v>29.6</v>
      </c>
      <c r="CC578">
        <f>'Datastream-M'!BP579</f>
        <v>99.1</v>
      </c>
      <c r="CD578">
        <f>'Datastream-M'!BQ579</f>
        <v>107.3</v>
      </c>
      <c r="CE578" s="1">
        <v>0.9182463918071293</v>
      </c>
      <c r="CF578" s="1">
        <v>0.57194386617817883</v>
      </c>
      <c r="CH578">
        <f>'Datastream-M'!BR579</f>
        <v>100.7</v>
      </c>
      <c r="CI578">
        <f>'Datastream-M'!BS579</f>
        <v>95.7</v>
      </c>
      <c r="CJ578">
        <f>'Datastream-M'!BT579</f>
        <v>-6.8</v>
      </c>
      <c r="CK578">
        <f>'Datastream-M'!BU579</f>
        <v>-24.9</v>
      </c>
      <c r="CL578">
        <f>'Datastream-M'!BV579</f>
        <v>110.4</v>
      </c>
      <c r="CM578">
        <f>'Datastream-M'!BW579</f>
        <v>19.5</v>
      </c>
      <c r="CN578">
        <f>'Datastream-M'!BX579</f>
        <v>-17</v>
      </c>
      <c r="CO578">
        <f>'Datastream-M'!BY579</f>
        <v>-1.5</v>
      </c>
      <c r="CP578" s="40">
        <f>'Datastream-M'!BZ579</f>
        <v>20.7</v>
      </c>
      <c r="CQ578">
        <f>'Datastream-M'!CA579</f>
        <v>4.5</v>
      </c>
      <c r="CR578">
        <f>'Datastream-M'!CB579</f>
        <v>28.7</v>
      </c>
      <c r="CS578">
        <f>'Datastream-M'!CC579</f>
        <v>-4.7</v>
      </c>
      <c r="CT578">
        <f>'Datastream-M'!CD579</f>
        <v>-8.8000000000000007</v>
      </c>
      <c r="CU578">
        <f>'Datastream-M'!CE579</f>
        <v>40606</v>
      </c>
      <c r="CV578">
        <f>'Datastream-M'!CF579</f>
        <v>2498813</v>
      </c>
      <c r="CW578" s="48">
        <f t="shared" si="36"/>
        <v>-1.1999999999999993</v>
      </c>
      <c r="CX578">
        <f>'Datastream-M'!CG579</f>
        <v>96.5</v>
      </c>
      <c r="CY578">
        <f>'Datastream-M'!CH579</f>
        <v>56.8</v>
      </c>
      <c r="CZ578">
        <f>'Datastream-M'!CI579</f>
        <v>104.7</v>
      </c>
      <c r="DA578">
        <f>'Datastream-M'!CJ579</f>
        <v>110.3</v>
      </c>
      <c r="DB578">
        <f>'Datastream-M'!CK579</f>
        <v>-29.9</v>
      </c>
      <c r="DC578">
        <f>'Datastream-M'!CL579</f>
        <v>-26.1</v>
      </c>
      <c r="DD578">
        <f>'Datastream-M'!CM579</f>
        <v>-6.8</v>
      </c>
      <c r="DE578">
        <f>'Datastream-M'!CN579</f>
        <v>68.599999999999994</v>
      </c>
      <c r="DF578">
        <f>'Datastream-M'!CO579</f>
        <v>68.099999999999994</v>
      </c>
      <c r="DG578">
        <f>'Datastream-M'!CP579</f>
        <v>108.4</v>
      </c>
      <c r="DH578">
        <f>'Datastream-M'!CQ579</f>
        <v>186.53909301799999</v>
      </c>
      <c r="DI578">
        <f>'Datastream-M'!CR579</f>
        <v>17.41</v>
      </c>
      <c r="DJ578">
        <f>'Datastream-M'!CV579</f>
        <v>4.62</v>
      </c>
      <c r="DK578">
        <f>'Datastream-M'!CW579</f>
        <v>2.1800000000000002</v>
      </c>
      <c r="DL578">
        <f>'Datastream-M'!CX579</f>
        <v>110.7</v>
      </c>
      <c r="DM578">
        <f>'Datastream-M'!CY579</f>
        <v>65</v>
      </c>
      <c r="DO578">
        <f>'Datastream-M'!DA579</f>
        <v>-10.9</v>
      </c>
      <c r="DP578">
        <f>'Datastream-M'!DB579</f>
        <v>102.5</v>
      </c>
      <c r="DQ578">
        <f>'Datastream-M'!DE579</f>
        <v>97.8</v>
      </c>
      <c r="DR578">
        <f>'Datastream-M'!DF579</f>
        <v>97.6</v>
      </c>
      <c r="DS578">
        <f>'Datastream-M'!DG579</f>
        <v>106.7</v>
      </c>
      <c r="DT578">
        <f>'Datastream-M'!DH579</f>
        <v>101.5</v>
      </c>
      <c r="DU578">
        <f>'Datastream-M'!DI579</f>
        <v>96.4</v>
      </c>
      <c r="DV578">
        <f>'Datastream-M'!DJ579</f>
        <v>134.295299368</v>
      </c>
      <c r="DW578" s="19">
        <f>'[8]weltindexip-usd'!B458</f>
        <v>2.6984211880919218</v>
      </c>
      <c r="DX578">
        <f>'Datastream-M'!DK579</f>
        <v>105.6</v>
      </c>
      <c r="DY578">
        <v>0</v>
      </c>
      <c r="DZ578">
        <f>'Datastream-M'!DL579</f>
        <v>102</v>
      </c>
      <c r="EA578">
        <f>'Datastream-M'!DM579</f>
        <v>104</v>
      </c>
      <c r="EB578">
        <f>'Datastream-M'!DN579</f>
        <v>21.469384000000002</v>
      </c>
      <c r="EC578">
        <f>'Datastream-M'!DO579</f>
        <v>101.3</v>
      </c>
      <c r="EE578" s="112">
        <f t="shared" si="37"/>
        <v>-0.59999999999999432</v>
      </c>
      <c r="EF578" s="1">
        <f>'Datastream-M'!DQ579</f>
        <v>101.1</v>
      </c>
    </row>
    <row r="579" spans="1:136">
      <c r="A579" s="3">
        <v>39493</v>
      </c>
      <c r="B579">
        <f>'Datastream-M'!B580</f>
        <v>97.9</v>
      </c>
      <c r="C579">
        <f>'Datastream-M'!C580</f>
        <v>99</v>
      </c>
      <c r="D579">
        <f>'Datastream-M'!D580</f>
        <v>100.6</v>
      </c>
      <c r="E579">
        <f>'Datastream-M'!E580</f>
        <v>97.4</v>
      </c>
      <c r="F579">
        <f>'Datastream-M'!F580</f>
        <v>104.5</v>
      </c>
      <c r="G579">
        <f>'Datastream-M'!G580</f>
        <v>1.4748380000000001</v>
      </c>
      <c r="H579">
        <f>'Datastream-M'!H580</f>
        <v>788.4</v>
      </c>
      <c r="I579">
        <f>'Datastream-M'!I580</f>
        <v>1746.4</v>
      </c>
      <c r="J579">
        <f>'Datastream-M'!J580</f>
        <v>4.3620000000000001</v>
      </c>
      <c r="K579">
        <f>'Datastream-M'!K580</f>
        <v>4</v>
      </c>
      <c r="L579">
        <f>'Datastream-M'!L580</f>
        <v>6748.1</v>
      </c>
      <c r="M579">
        <f>'Datastream-M'!M580</f>
        <v>228623</v>
      </c>
      <c r="N579">
        <f>'Datastream-M'!N580</f>
        <v>100.5</v>
      </c>
      <c r="O579">
        <f>'Datastream-M'!O580</f>
        <v>2378</v>
      </c>
      <c r="P579">
        <f>'Datastream-M'!P580</f>
        <v>8</v>
      </c>
      <c r="Q579">
        <f>'Datastream-M'!Q580</f>
        <v>21.8</v>
      </c>
      <c r="R579">
        <f>'Datastream-M'!R580</f>
        <v>5.6</v>
      </c>
      <c r="S579" s="1">
        <f>'[2]Deutschland Monatsdaten'!C579</f>
        <v>0.25261899460030679</v>
      </c>
      <c r="T579" s="1">
        <v>4.2598963749617642</v>
      </c>
      <c r="U579">
        <f>'Datastream-M'!BL580</f>
        <v>82.9</v>
      </c>
      <c r="V579" s="39">
        <f t="shared" si="38"/>
        <v>88.285410010649628</v>
      </c>
      <c r="W579">
        <f>'Datastream-M'!BM580</f>
        <v>66.92</v>
      </c>
      <c r="X579" s="39">
        <f t="shared" si="39"/>
        <v>67.121364092276821</v>
      </c>
      <c r="Y579">
        <f>'Datastream-M'!W580</f>
        <v>5.6</v>
      </c>
      <c r="Z579">
        <f>'Datastream-M'!X580</f>
        <v>102.4</v>
      </c>
      <c r="AA579" s="42">
        <f>'Datastream-M'!Y580</f>
        <v>17.600000000000001</v>
      </c>
      <c r="AB579">
        <f>'Datastream-M'!Z580</f>
        <v>102.3</v>
      </c>
      <c r="AC579">
        <f>'Datastream-M'!AA580</f>
        <v>98.6</v>
      </c>
      <c r="AD579">
        <f>'Datastream-M'!AB580</f>
        <v>97.2</v>
      </c>
      <c r="AE579">
        <f>'Datastream-M'!AC580</f>
        <v>1.4748380000000001</v>
      </c>
      <c r="AF579">
        <f t="shared" si="40"/>
        <v>93.9</v>
      </c>
      <c r="AG579">
        <f t="shared" si="41"/>
        <v>99.700000000000017</v>
      </c>
      <c r="AH579">
        <f>'Datastream-M'!AD580</f>
        <v>100.9</v>
      </c>
      <c r="AI579">
        <f>'Datastream-M'!AE580</f>
        <v>10.6</v>
      </c>
      <c r="AJ579">
        <f>'Datastream-M'!AF580</f>
        <v>93.912176000000002</v>
      </c>
      <c r="AK579">
        <f>'Datastream-M'!AG580</f>
        <v>94.72</v>
      </c>
      <c r="AL579">
        <f>'Datastream-M'!AH580</f>
        <v>91.2</v>
      </c>
      <c r="AM579">
        <f>'Datastream-M'!AI580</f>
        <v>102.4</v>
      </c>
      <c r="AN579">
        <f>'Datastream-M'!AJ580</f>
        <v>18.600000000000001</v>
      </c>
      <c r="AO579">
        <f>'Datastream-M'!AK580</f>
        <v>11.8</v>
      </c>
      <c r="AP579">
        <f>'Datastream-M'!AL580</f>
        <v>4.7</v>
      </c>
      <c r="AQ579" s="2">
        <f>'Datastream-M'!AM580</f>
        <v>92.268299999999996</v>
      </c>
      <c r="AR579" s="2">
        <f>'Datastream-M'!AN580</f>
        <v>101.4932</v>
      </c>
      <c r="AS579">
        <f>'Datastream-M'!AO580</f>
        <v>-13.8</v>
      </c>
      <c r="AT579">
        <f>'Datastream-M'!AP580</f>
        <v>74.3</v>
      </c>
      <c r="AU579">
        <f>'Datastream-M'!AQ580</f>
        <v>89.5</v>
      </c>
      <c r="AV579" s="19">
        <f>'[5]Deutschland Monatsdaten'!K579</f>
        <v>13.530702894951725</v>
      </c>
      <c r="AW579" s="1">
        <f>'[5]Deutschland Monatsdaten'!J579</f>
        <v>0.19511600178479702</v>
      </c>
      <c r="AX579">
        <f>'Datastream-M'!AR580</f>
        <v>-39.5</v>
      </c>
      <c r="AY579">
        <f>'Datastream-M'!AS580</f>
        <v>-9.3000000000000007</v>
      </c>
      <c r="AZ579">
        <f>'Datastream-M'!AT580</f>
        <v>101.9</v>
      </c>
      <c r="BA579">
        <v>3989021.3</v>
      </c>
      <c r="BB579">
        <v>13777088</v>
      </c>
      <c r="BC579">
        <v>10515044</v>
      </c>
      <c r="BD579">
        <v>738888.77</v>
      </c>
      <c r="BE579">
        <f>'Datastream-M'!AU580</f>
        <v>103.49</v>
      </c>
      <c r="BF579">
        <f>'Datastream-M'!AV580</f>
        <v>100.6</v>
      </c>
      <c r="BG579">
        <f>'Datastream-M'!AW580</f>
        <v>107.5</v>
      </c>
      <c r="BH579" s="1">
        <f>'Datastream-M'!AX580</f>
        <v>183.6</v>
      </c>
      <c r="BI579" s="1">
        <f>'Datastream-M'!AY580</f>
        <v>178.3</v>
      </c>
      <c r="BJ579" s="1">
        <f>'Datastream-M'!AZ580</f>
        <v>150.5</v>
      </c>
      <c r="BK579">
        <f>'Datastream-M'!BA580</f>
        <v>130.19999999999999</v>
      </c>
      <c r="BL579">
        <f>'Datastream-M'!BB580</f>
        <v>164.7</v>
      </c>
      <c r="BM579" s="26">
        <f>'Datastream-M'!BC580</f>
        <v>94.1</v>
      </c>
      <c r="BN579" s="26">
        <f>'Datastream-M'!BD580</f>
        <v>102.5</v>
      </c>
      <c r="BO579">
        <f>'Datastream-M'!AV579</f>
        <v>99.7</v>
      </c>
      <c r="BP579" s="38">
        <f t="shared" si="42"/>
        <v>93.9</v>
      </c>
      <c r="BQ579" s="30">
        <f t="shared" si="43"/>
        <v>64.224002907437963</v>
      </c>
      <c r="BR579" s="40">
        <f>'Datastream-M'!BJ580</f>
        <v>115.7968</v>
      </c>
      <c r="BS579" s="32">
        <f>'Datastream-M'!BF580</f>
        <v>103.8</v>
      </c>
      <c r="BT579">
        <f>'Datastream-M'!BE580</f>
        <v>20.5</v>
      </c>
      <c r="BU579" s="40">
        <f>'Datastream-M'!CS580</f>
        <v>94.8</v>
      </c>
      <c r="BV579" s="40">
        <f>'Datastream-M'!CT580</f>
        <v>113.9</v>
      </c>
      <c r="BW579" s="40">
        <f>'Datastream-M'!CU580</f>
        <v>115.94799999999999</v>
      </c>
      <c r="BX579" s="41">
        <f>'Datastream-M'!BG580</f>
        <v>15.62</v>
      </c>
      <c r="BY579" s="41">
        <f>'Datastream-M'!BH580</f>
        <v>15.27</v>
      </c>
      <c r="BZ579" s="40">
        <f>'Datastream-M'!BI580</f>
        <v>91.1</v>
      </c>
      <c r="CA579">
        <f>'Datastream-M'!BN580</f>
        <v>7.5</v>
      </c>
      <c r="CB579">
        <f>'Datastream-M'!BO580</f>
        <v>28.1</v>
      </c>
      <c r="CC579">
        <f>'Datastream-M'!BP580</f>
        <v>98</v>
      </c>
      <c r="CD579">
        <f>'Datastream-M'!BQ580</f>
        <v>105.3</v>
      </c>
      <c r="CE579" s="1">
        <v>0.44600055608394296</v>
      </c>
      <c r="CF579" s="1">
        <v>1.1484434650319459</v>
      </c>
      <c r="CH579">
        <f>'Datastream-M'!BR580</f>
        <v>100.5</v>
      </c>
      <c r="CI579">
        <f>'Datastream-M'!BS580</f>
        <v>96.6</v>
      </c>
      <c r="CJ579">
        <f>'Datastream-M'!BT580</f>
        <v>-8.6999999999999993</v>
      </c>
      <c r="CK579">
        <f>'Datastream-M'!BU580</f>
        <v>-25.7</v>
      </c>
      <c r="CL579">
        <f>'Datastream-M'!BV580</f>
        <v>108.6</v>
      </c>
      <c r="CM579">
        <f>'Datastream-M'!BW580</f>
        <v>20.100000000000001</v>
      </c>
      <c r="CN579">
        <f>'Datastream-M'!BX580</f>
        <v>-6.7</v>
      </c>
      <c r="CO579">
        <f>'Datastream-M'!BY580</f>
        <v>3.3</v>
      </c>
      <c r="CP579" s="40">
        <f>'Datastream-M'!BZ580</f>
        <v>18.600000000000001</v>
      </c>
      <c r="CQ579">
        <f>'Datastream-M'!CA580</f>
        <v>4.5</v>
      </c>
      <c r="CR579">
        <f>'Datastream-M'!CB580</f>
        <v>14.6</v>
      </c>
      <c r="CS579">
        <f>'Datastream-M'!CC580</f>
        <v>-0.5</v>
      </c>
      <c r="CT579">
        <f>'Datastream-M'!CD580</f>
        <v>-15</v>
      </c>
      <c r="CU579">
        <f>'Datastream-M'!CE580</f>
        <v>40664</v>
      </c>
      <c r="CV579">
        <f>'Datastream-M'!CF580</f>
        <v>2490728</v>
      </c>
      <c r="CW579" s="48">
        <f t="shared" si="36"/>
        <v>1.5</v>
      </c>
      <c r="CX579">
        <f>'Datastream-M'!CG580</f>
        <v>79.599999999999994</v>
      </c>
      <c r="CY579">
        <f>'Datastream-M'!CH580</f>
        <v>56</v>
      </c>
      <c r="CZ579">
        <f>'Datastream-M'!CI580</f>
        <v>86.7</v>
      </c>
      <c r="DA579">
        <f>'Datastream-M'!CJ580</f>
        <v>85.8</v>
      </c>
      <c r="DB579">
        <f>'Datastream-M'!CK580</f>
        <v>-33.1</v>
      </c>
      <c r="DC579">
        <f>'Datastream-M'!CL580</f>
        <v>-33.1</v>
      </c>
      <c r="DD579">
        <f>'Datastream-M'!CM580</f>
        <v>-8.6999999999999993</v>
      </c>
      <c r="DE579">
        <f>'Datastream-M'!CN580</f>
        <v>71.7</v>
      </c>
      <c r="DF579">
        <f>'Datastream-M'!CO580</f>
        <v>69.099999999999994</v>
      </c>
      <c r="DG579">
        <f>'Datastream-M'!CP580</f>
        <v>108.7</v>
      </c>
      <c r="DH579">
        <f>'Datastream-M'!CQ580</f>
        <v>127.348655701</v>
      </c>
      <c r="DI579">
        <f>'Datastream-M'!CR580</f>
        <v>26.9</v>
      </c>
      <c r="DJ579">
        <f>'Datastream-M'!CV580</f>
        <v>4.8099999999999996</v>
      </c>
      <c r="DK579">
        <f>'Datastream-M'!CW580</f>
        <v>2.23</v>
      </c>
      <c r="DL579">
        <f>'Datastream-M'!CX580</f>
        <v>90.7</v>
      </c>
      <c r="DM579">
        <f>'Datastream-M'!CY580</f>
        <v>63.7</v>
      </c>
      <c r="DO579">
        <f>'Datastream-M'!DA580</f>
        <v>6.7</v>
      </c>
      <c r="DP579">
        <f>'Datastream-M'!DB580</f>
        <v>102.1</v>
      </c>
      <c r="DQ579">
        <f>'Datastream-M'!DE580</f>
        <v>98.4</v>
      </c>
      <c r="DR579">
        <f>'Datastream-M'!DF580</f>
        <v>97.4</v>
      </c>
      <c r="DS579">
        <f>'Datastream-M'!DG580</f>
        <v>106.7</v>
      </c>
      <c r="DT579">
        <f>'Datastream-M'!DH580</f>
        <v>103.1</v>
      </c>
      <c r="DU579">
        <f>'Datastream-M'!DI580</f>
        <v>97.3</v>
      </c>
      <c r="DV579">
        <f>'Datastream-M'!DJ580</f>
        <v>101.86912767699999</v>
      </c>
      <c r="DW579" s="19">
        <f>'[8]weltindexip-usd'!B459</f>
        <v>2.6969346578359206</v>
      </c>
      <c r="DX579">
        <f>'Datastream-M'!DK580</f>
        <v>104.9</v>
      </c>
      <c r="DY579">
        <v>0</v>
      </c>
      <c r="DZ579">
        <f>'Datastream-M'!DL580</f>
        <v>102</v>
      </c>
      <c r="EA579">
        <f>'Datastream-M'!DM580</f>
        <v>103.5</v>
      </c>
      <c r="EB579">
        <f>'Datastream-M'!DN580</f>
        <v>20.345420000000001</v>
      </c>
      <c r="EC579">
        <f>'Datastream-M'!DO580</f>
        <v>101.2</v>
      </c>
      <c r="EE579" s="112">
        <f t="shared" si="37"/>
        <v>0.20000000000000284</v>
      </c>
      <c r="EF579" s="1">
        <f>'Datastream-M'!DQ580</f>
        <v>100.8</v>
      </c>
    </row>
    <row r="580" spans="1:136">
      <c r="A580" s="3">
        <v>39522</v>
      </c>
      <c r="B580">
        <f>'Datastream-M'!B581</f>
        <v>97.9</v>
      </c>
      <c r="C580">
        <f>'Datastream-M'!C581</f>
        <v>99.8</v>
      </c>
      <c r="D580">
        <f>'Datastream-M'!D581</f>
        <v>101.8</v>
      </c>
      <c r="E580">
        <f>'Datastream-M'!E581</f>
        <v>97.8</v>
      </c>
      <c r="F580">
        <f>'Datastream-M'!F581</f>
        <v>102.7</v>
      </c>
      <c r="G580">
        <f>'Datastream-M'!G581</f>
        <v>1.5526530000000001</v>
      </c>
      <c r="H580">
        <f>'Datastream-M'!H581</f>
        <v>796.6</v>
      </c>
      <c r="I580">
        <f>'Datastream-M'!I581</f>
        <v>1758.6</v>
      </c>
      <c r="J580">
        <f>'Datastream-M'!J581</f>
        <v>4.5960000000000001</v>
      </c>
      <c r="K580">
        <f>'Datastream-M'!K581</f>
        <v>3.8</v>
      </c>
      <c r="L580">
        <f>'Datastream-M'!L581</f>
        <v>6535</v>
      </c>
      <c r="M580">
        <f>'Datastream-M'!M581</f>
        <v>286549</v>
      </c>
      <c r="N580">
        <f>'Datastream-M'!N581</f>
        <v>99.9</v>
      </c>
      <c r="O580">
        <f>'Datastream-M'!O581</f>
        <v>2315</v>
      </c>
      <c r="P580">
        <f>'Datastream-M'!P581</f>
        <v>7.9</v>
      </c>
      <c r="Q580">
        <f>'Datastream-M'!Q581</f>
        <v>22.4</v>
      </c>
      <c r="R580">
        <f>'Datastream-M'!R581</f>
        <v>6.4</v>
      </c>
      <c r="S580" s="1">
        <f>'[2]Deutschland Monatsdaten'!C580</f>
        <v>0.19566572499240478</v>
      </c>
      <c r="T580" s="1">
        <v>4.2062939912112824</v>
      </c>
      <c r="U580">
        <f>'Datastream-M'!BL581</f>
        <v>83.67</v>
      </c>
      <c r="V580" s="39">
        <f t="shared" si="38"/>
        <v>88.91604675876728</v>
      </c>
      <c r="W580">
        <f>'Datastream-M'!BM581</f>
        <v>67.31</v>
      </c>
      <c r="X580" s="39">
        <f t="shared" si="39"/>
        <v>66.908548707753496</v>
      </c>
      <c r="Y580">
        <f>'Datastream-M'!W581</f>
        <v>7.7</v>
      </c>
      <c r="Z580">
        <f>'Datastream-M'!X581</f>
        <v>100.1</v>
      </c>
      <c r="AA580" s="42">
        <f>'Datastream-M'!Y581</f>
        <v>18.100000000000001</v>
      </c>
      <c r="AB580">
        <f>'Datastream-M'!Z581</f>
        <v>103.1</v>
      </c>
      <c r="AC580">
        <f>'Datastream-M'!AA581</f>
        <v>99.8</v>
      </c>
      <c r="AD580">
        <f>'Datastream-M'!AB581</f>
        <v>98.6</v>
      </c>
      <c r="AE580">
        <f>'Datastream-M'!AC581</f>
        <v>1.5526530000000001</v>
      </c>
      <c r="AF580">
        <f t="shared" si="40"/>
        <v>94.1</v>
      </c>
      <c r="AG580">
        <f t="shared" si="41"/>
        <v>100.59999999999998</v>
      </c>
      <c r="AH580">
        <f>'Datastream-M'!AD581</f>
        <v>100</v>
      </c>
      <c r="AI580">
        <f>'Datastream-M'!AE581</f>
        <v>11.4</v>
      </c>
      <c r="AJ580">
        <f>'Datastream-M'!AF581</f>
        <v>93.631840999999994</v>
      </c>
      <c r="AK580">
        <f>'Datastream-M'!AG581</f>
        <v>103.16</v>
      </c>
      <c r="AL580">
        <f>'Datastream-M'!AH581</f>
        <v>91.4</v>
      </c>
      <c r="AM580">
        <f>'Datastream-M'!AI581</f>
        <v>100.1</v>
      </c>
      <c r="AN580">
        <f>'Datastream-M'!AJ581</f>
        <v>15.1</v>
      </c>
      <c r="AO580">
        <f>'Datastream-M'!AK581</f>
        <v>10.1</v>
      </c>
      <c r="AP580">
        <f>'Datastream-M'!AL581</f>
        <v>7.5</v>
      </c>
      <c r="AQ580" s="2">
        <f>'Datastream-M'!AM581</f>
        <v>92.1113</v>
      </c>
      <c r="AR580" s="2">
        <f>'Datastream-M'!AN581</f>
        <v>101.25</v>
      </c>
      <c r="AS580">
        <f>'Datastream-M'!AO581</f>
        <v>-16.3</v>
      </c>
      <c r="AT580">
        <f>'Datastream-M'!AP581</f>
        <v>79.3</v>
      </c>
      <c r="AU580">
        <f>'Datastream-M'!AQ581</f>
        <v>90.9</v>
      </c>
      <c r="AV580" s="19">
        <f>'[5]Deutschland Monatsdaten'!K580</f>
        <v>13.585382748074743</v>
      </c>
      <c r="AW580" s="1">
        <f>'[5]Deutschland Monatsdaten'!J580</f>
        <v>0.10028799135469807</v>
      </c>
      <c r="AX580">
        <f>'Datastream-M'!AR581</f>
        <v>-32</v>
      </c>
      <c r="AY580">
        <f>'Datastream-M'!AS581</f>
        <v>-9.1999999999999993</v>
      </c>
      <c r="AZ580">
        <f>'Datastream-M'!AT581</f>
        <v>102.7</v>
      </c>
      <c r="BA580">
        <v>3558094.8</v>
      </c>
      <c r="BB580">
        <v>9097220.4000000004</v>
      </c>
      <c r="BC580">
        <v>10255718</v>
      </c>
      <c r="BD580">
        <v>1433703.3</v>
      </c>
      <c r="BE580">
        <f>'Datastream-M'!AU581</f>
        <v>105.2</v>
      </c>
      <c r="BF580">
        <f>'Datastream-M'!AV581</f>
        <v>100.4</v>
      </c>
      <c r="BG580">
        <f>'Datastream-M'!AW581</f>
        <v>107.2</v>
      </c>
      <c r="BH580" s="1">
        <f>'Datastream-M'!AX581</f>
        <v>200.1</v>
      </c>
      <c r="BI580" s="1">
        <f>'Datastream-M'!AY581</f>
        <v>192.9</v>
      </c>
      <c r="BJ580" s="1">
        <f>'Datastream-M'!AZ581</f>
        <v>156.1</v>
      </c>
      <c r="BK580">
        <f>'Datastream-M'!BA581</f>
        <v>133.1</v>
      </c>
      <c r="BL580">
        <f>'Datastream-M'!BB581</f>
        <v>172.1</v>
      </c>
      <c r="BM580" s="26">
        <f>'Datastream-M'!BC581</f>
        <v>94.1</v>
      </c>
      <c r="BN580" s="26">
        <f>'Datastream-M'!BD581</f>
        <v>102.1</v>
      </c>
      <c r="BO580">
        <f>'Datastream-M'!AV580</f>
        <v>100.6</v>
      </c>
      <c r="BP580" s="38">
        <f t="shared" si="42"/>
        <v>94.1</v>
      </c>
      <c r="BQ580" s="30">
        <f t="shared" si="43"/>
        <v>66.441117236111353</v>
      </c>
      <c r="BR580" s="40">
        <f>'Datastream-M'!BJ581</f>
        <v>119.1048</v>
      </c>
      <c r="BS580" s="32">
        <f>'Datastream-M'!BF581</f>
        <v>101.7</v>
      </c>
      <c r="BT580">
        <f>'Datastream-M'!BE581</f>
        <v>18.100000000000001</v>
      </c>
      <c r="BU580" s="40">
        <f>'Datastream-M'!CS581</f>
        <v>94.8</v>
      </c>
      <c r="BV580" s="40">
        <f>'Datastream-M'!CT581</f>
        <v>116.4</v>
      </c>
      <c r="BW580" s="40">
        <f>'Datastream-M'!CU581</f>
        <v>119.3008</v>
      </c>
      <c r="BX580" s="41">
        <f>'Datastream-M'!BG581</f>
        <v>15.85</v>
      </c>
      <c r="BY580" s="41">
        <f>'Datastream-M'!BH581</f>
        <v>14.02</v>
      </c>
      <c r="BZ580" s="40">
        <f>'Datastream-M'!BI581</f>
        <v>81.5</v>
      </c>
      <c r="CA580">
        <f>'Datastream-M'!BN581</f>
        <v>4.4000000000000004</v>
      </c>
      <c r="CB580">
        <f>'Datastream-M'!BO581</f>
        <v>27.7</v>
      </c>
      <c r="CC580">
        <f>'Datastream-M'!BP581</f>
        <v>96.4</v>
      </c>
      <c r="CD580">
        <f>'Datastream-M'!BQ581</f>
        <v>103</v>
      </c>
      <c r="CE580" s="1">
        <v>0.50835546846952484</v>
      </c>
      <c r="CF580" s="1">
        <v>1.3167385793363533</v>
      </c>
      <c r="CH580">
        <f>'Datastream-M'!BR581</f>
        <v>98.4</v>
      </c>
      <c r="CI580">
        <f>'Datastream-M'!BS581</f>
        <v>94.8</v>
      </c>
      <c r="CJ580">
        <f>'Datastream-M'!BT581</f>
        <v>-6.2</v>
      </c>
      <c r="CK580">
        <f>'Datastream-M'!BU581</f>
        <v>-25</v>
      </c>
      <c r="CL580">
        <f>'Datastream-M'!BV581</f>
        <v>107.3</v>
      </c>
      <c r="CM580">
        <f>'Datastream-M'!BW581</f>
        <v>20.7</v>
      </c>
      <c r="CN580">
        <f>'Datastream-M'!BX581</f>
        <v>-5</v>
      </c>
      <c r="CO580">
        <f>'Datastream-M'!BY581</f>
        <v>9.4</v>
      </c>
      <c r="CP580" s="40">
        <f>'Datastream-M'!BZ581</f>
        <v>18.8</v>
      </c>
      <c r="CQ580">
        <f>'Datastream-M'!CA581</f>
        <v>4.5999999999999996</v>
      </c>
      <c r="CR580">
        <f>'Datastream-M'!CB581</f>
        <v>15</v>
      </c>
      <c r="CS580">
        <f>'Datastream-M'!CC581</f>
        <v>1.5</v>
      </c>
      <c r="CT580">
        <f>'Datastream-M'!CD581</f>
        <v>-10.199999999999999</v>
      </c>
      <c r="CU580">
        <f>'Datastream-M'!CE581</f>
        <v>40695</v>
      </c>
      <c r="CV580">
        <f>'Datastream-M'!CF581</f>
        <v>2506744</v>
      </c>
      <c r="CW580" s="48">
        <f t="shared" si="36"/>
        <v>1.8999999999999986</v>
      </c>
      <c r="CX580">
        <f>'Datastream-M'!CG581</f>
        <v>86.4</v>
      </c>
      <c r="CY580">
        <f>'Datastream-M'!CH581</f>
        <v>57.5</v>
      </c>
      <c r="CZ580">
        <f>'Datastream-M'!CI581</f>
        <v>103.4</v>
      </c>
      <c r="DA580">
        <f>'Datastream-M'!CJ581</f>
        <v>86.9</v>
      </c>
      <c r="DB580">
        <f>'Datastream-M'!CK581</f>
        <v>-33.1</v>
      </c>
      <c r="DC580">
        <f>'Datastream-M'!CL581</f>
        <v>-27.9</v>
      </c>
      <c r="DD580">
        <f>'Datastream-M'!CM581</f>
        <v>-6.2</v>
      </c>
      <c r="DE580">
        <f>'Datastream-M'!CN581</f>
        <v>71</v>
      </c>
      <c r="DF580">
        <f>'Datastream-M'!CO581</f>
        <v>68.3</v>
      </c>
      <c r="DG580">
        <f>'Datastream-M'!CP581</f>
        <v>106.2</v>
      </c>
      <c r="DH580">
        <f>'Datastream-M'!CQ581</f>
        <v>91.625205993999998</v>
      </c>
      <c r="DI580">
        <f>'Datastream-M'!CR581</f>
        <v>30.37</v>
      </c>
      <c r="DJ580">
        <f>'Datastream-M'!CV581</f>
        <v>4.8499999999999996</v>
      </c>
      <c r="DK580">
        <f>'Datastream-M'!CW581</f>
        <v>2.19</v>
      </c>
      <c r="DL580">
        <f>'Datastream-M'!CX581</f>
        <v>98.3</v>
      </c>
      <c r="DM580">
        <f>'Datastream-M'!CY581</f>
        <v>65.5</v>
      </c>
      <c r="DO580">
        <f>'Datastream-M'!DA581</f>
        <v>2</v>
      </c>
      <c r="DP580">
        <f>'Datastream-M'!DB581</f>
        <v>106.1</v>
      </c>
      <c r="DQ580">
        <f>'Datastream-M'!DE581</f>
        <v>98.6</v>
      </c>
      <c r="DR580">
        <f>'Datastream-M'!DF581</f>
        <v>97.2</v>
      </c>
      <c r="DS580">
        <f>'Datastream-M'!DG581</f>
        <v>103.9</v>
      </c>
      <c r="DT580">
        <f>'Datastream-M'!DH581</f>
        <v>99.4</v>
      </c>
      <c r="DU580">
        <f>'Datastream-M'!DI581</f>
        <v>95.6</v>
      </c>
      <c r="DV580">
        <f>'Datastream-M'!DJ581</f>
        <v>117.18522960200001</v>
      </c>
      <c r="DW580" s="19">
        <f>'[8]weltindexip-usd'!B460</f>
        <v>2.6845531786069876</v>
      </c>
      <c r="DX580">
        <f>'Datastream-M'!DK581</f>
        <v>102.9</v>
      </c>
      <c r="DY580">
        <v>0</v>
      </c>
      <c r="DZ580">
        <f>'Datastream-M'!DL581</f>
        <v>101.7</v>
      </c>
      <c r="EA580">
        <f>'Datastream-M'!DM581</f>
        <v>102.4</v>
      </c>
      <c r="EB580">
        <f>'Datastream-M'!DN581</f>
        <v>20.935471</v>
      </c>
      <c r="EC580">
        <f>'Datastream-M'!DO581</f>
        <v>99.7</v>
      </c>
      <c r="EE580" s="112">
        <f t="shared" si="37"/>
        <v>0</v>
      </c>
      <c r="EF580" s="1">
        <f>'Datastream-M'!DQ581</f>
        <v>100.1</v>
      </c>
    </row>
    <row r="581" spans="1:136">
      <c r="A581" s="3">
        <v>39553</v>
      </c>
      <c r="B581">
        <f>'Datastream-M'!B582</f>
        <v>96.9</v>
      </c>
      <c r="C581">
        <f>'Datastream-M'!C582</f>
        <v>98.1</v>
      </c>
      <c r="D581">
        <f>'Datastream-M'!D582</f>
        <v>100.2</v>
      </c>
      <c r="E581">
        <f>'Datastream-M'!E582</f>
        <v>96.1</v>
      </c>
      <c r="F581">
        <f>'Datastream-M'!F582</f>
        <v>103.4</v>
      </c>
      <c r="G581">
        <f>'Datastream-M'!G582</f>
        <v>1.5750500000000001</v>
      </c>
      <c r="H581">
        <f>'Datastream-M'!H582</f>
        <v>783.4</v>
      </c>
      <c r="I581">
        <f>'Datastream-M'!I582</f>
        <v>1764</v>
      </c>
      <c r="J581">
        <f>'Datastream-M'!J582</f>
        <v>4.7839999999999998</v>
      </c>
      <c r="K581">
        <f>'Datastream-M'!K582</f>
        <v>4</v>
      </c>
      <c r="L581">
        <f>'Datastream-M'!L582</f>
        <v>6948.8</v>
      </c>
      <c r="M581">
        <f>'Datastream-M'!M582</f>
        <v>317960</v>
      </c>
      <c r="N581">
        <f>'Datastream-M'!N582</f>
        <v>100.2</v>
      </c>
      <c r="O581">
        <f>'Datastream-M'!O582</f>
        <v>2781</v>
      </c>
      <c r="P581">
        <f>'Datastream-M'!P582</f>
        <v>7.9</v>
      </c>
      <c r="Q581">
        <f>'Datastream-M'!Q582</f>
        <v>19.3</v>
      </c>
      <c r="R581">
        <f>'Datastream-M'!R582</f>
        <v>6.9</v>
      </c>
      <c r="S581" s="1">
        <f>'[2]Deutschland Monatsdaten'!C581</f>
        <v>0.1273147856920058</v>
      </c>
      <c r="T581" s="1">
        <v>4.2858345338661756</v>
      </c>
      <c r="U581">
        <f>'Datastream-M'!BL582</f>
        <v>83.94</v>
      </c>
      <c r="V581" s="39">
        <f t="shared" si="38"/>
        <v>89.202975557917114</v>
      </c>
      <c r="W581">
        <f>'Datastream-M'!BM582</f>
        <v>66.17</v>
      </c>
      <c r="X581" s="39">
        <f t="shared" si="39"/>
        <v>65.906374501992033</v>
      </c>
      <c r="Y581">
        <f>'Datastream-M'!W582</f>
        <v>4.5999999999999996</v>
      </c>
      <c r="Z581">
        <f>'Datastream-M'!X582</f>
        <v>100.5</v>
      </c>
      <c r="AA581" s="42">
        <f>'Datastream-M'!Y582</f>
        <v>14.9</v>
      </c>
      <c r="AB581">
        <f>'Datastream-M'!Z582</f>
        <v>103.5</v>
      </c>
      <c r="AC581">
        <f>'Datastream-M'!AA582</f>
        <v>99.8</v>
      </c>
      <c r="AD581">
        <f>'Datastream-M'!AB582</f>
        <v>98.8</v>
      </c>
      <c r="AE581">
        <f>'Datastream-M'!AC582</f>
        <v>1.5750500000000001</v>
      </c>
      <c r="AF581">
        <f t="shared" si="40"/>
        <v>94.1</v>
      </c>
      <c r="AG581">
        <f t="shared" si="41"/>
        <v>100.4</v>
      </c>
      <c r="AH581">
        <f>'Datastream-M'!AD582</f>
        <v>100.5</v>
      </c>
      <c r="AI581">
        <f>'Datastream-M'!AE582</f>
        <v>5.2</v>
      </c>
      <c r="AJ581">
        <f>'Datastream-M'!AF582</f>
        <v>93.089832000000001</v>
      </c>
      <c r="AK581">
        <f>'Datastream-M'!AG582</f>
        <v>110.03</v>
      </c>
      <c r="AL581">
        <f>'Datastream-M'!AH582</f>
        <v>91.4</v>
      </c>
      <c r="AM581">
        <f>'Datastream-M'!AI582</f>
        <v>100.5</v>
      </c>
      <c r="AN581">
        <f>'Datastream-M'!AJ582</f>
        <v>13.7</v>
      </c>
      <c r="AO581">
        <f>'Datastream-M'!AK582</f>
        <v>13</v>
      </c>
      <c r="AP581">
        <f>'Datastream-M'!AL582</f>
        <v>5.3</v>
      </c>
      <c r="AQ581" s="2">
        <f>'Datastream-M'!AM582</f>
        <v>91.866200000000006</v>
      </c>
      <c r="AR581" s="2">
        <f>'Datastream-M'!AN582</f>
        <v>100.9123</v>
      </c>
      <c r="AS581">
        <f>'Datastream-M'!AO582</f>
        <v>14.2</v>
      </c>
      <c r="AT581">
        <f>'Datastream-M'!AP582</f>
        <v>78.3</v>
      </c>
      <c r="AU581">
        <f>'Datastream-M'!AQ582</f>
        <v>90.3</v>
      </c>
      <c r="AV581" s="19">
        <f>'[5]Deutschland Monatsdaten'!K581</f>
        <v>13.627772960541243</v>
      </c>
      <c r="AW581" s="1">
        <f>'[5]Deutschland Monatsdaten'!J581</f>
        <v>-4.6556845992628333E-2</v>
      </c>
      <c r="AX581">
        <f>'Datastream-M'!AR582</f>
        <v>-40.700000000000003</v>
      </c>
      <c r="AY581">
        <f>'Datastream-M'!AS582</f>
        <v>-8.6999999999999993</v>
      </c>
      <c r="AZ581">
        <f>'Datastream-M'!AT582</f>
        <v>100.9</v>
      </c>
      <c r="BA581">
        <v>3698952.3</v>
      </c>
      <c r="BB581">
        <v>9119461.6999999993</v>
      </c>
      <c r="BC581">
        <v>11305039</v>
      </c>
      <c r="BD581">
        <v>930174.83</v>
      </c>
      <c r="BE581">
        <f>'Datastream-M'!AU582</f>
        <v>105.78</v>
      </c>
      <c r="BF581">
        <f>'Datastream-M'!AV582</f>
        <v>100.7</v>
      </c>
      <c r="BG581">
        <f>'Datastream-M'!AW582</f>
        <v>109</v>
      </c>
      <c r="BH581" s="1">
        <f>'Datastream-M'!AX582</f>
        <v>211.6</v>
      </c>
      <c r="BI581" s="1">
        <f>'Datastream-M'!AY582</f>
        <v>202.5</v>
      </c>
      <c r="BJ581" s="1">
        <f>'Datastream-M'!AZ582</f>
        <v>155.4</v>
      </c>
      <c r="BK581">
        <f>'Datastream-M'!BA582</f>
        <v>130.9</v>
      </c>
      <c r="BL581">
        <f>'Datastream-M'!BB582</f>
        <v>172.5</v>
      </c>
      <c r="BM581" s="26">
        <f>'Datastream-M'!BC582</f>
        <v>94.1</v>
      </c>
      <c r="BN581" s="26">
        <f>'Datastream-M'!BD582</f>
        <v>102.8</v>
      </c>
      <c r="BO581">
        <f>'Datastream-M'!AV581</f>
        <v>100.4</v>
      </c>
      <c r="BP581" s="38">
        <f t="shared" si="42"/>
        <v>94.1</v>
      </c>
      <c r="BQ581" s="30">
        <f t="shared" si="43"/>
        <v>69.858099742865306</v>
      </c>
      <c r="BR581" s="40">
        <f>'Datastream-M'!BJ582</f>
        <v>120.29810000000001</v>
      </c>
      <c r="BS581" s="32">
        <f>'Datastream-M'!BF582</f>
        <v>103.1</v>
      </c>
      <c r="BT581">
        <f>'Datastream-M'!BE582</f>
        <v>19.7</v>
      </c>
      <c r="BU581" s="40">
        <f>'Datastream-M'!CS582</f>
        <v>94.4</v>
      </c>
      <c r="BV581" s="40">
        <f>'Datastream-M'!CT582</f>
        <v>117.9</v>
      </c>
      <c r="BW581" s="40">
        <f>'Datastream-M'!CU582</f>
        <v>120.4872</v>
      </c>
      <c r="BX581" s="41">
        <f>'Datastream-M'!BG582</f>
        <v>15.56</v>
      </c>
      <c r="BY581" s="41">
        <f>'Datastream-M'!BH582</f>
        <v>14.78</v>
      </c>
      <c r="BZ581" s="40">
        <f>'Datastream-M'!BI582</f>
        <v>77.5</v>
      </c>
      <c r="CA581">
        <f>'Datastream-M'!BN582</f>
        <v>-4.8</v>
      </c>
      <c r="CB581">
        <f>'Datastream-M'!BO582</f>
        <v>22.9</v>
      </c>
      <c r="CC581">
        <f>'Datastream-M'!BP582</f>
        <v>98</v>
      </c>
      <c r="CD581">
        <f>'Datastream-M'!BQ582</f>
        <v>104.1</v>
      </c>
      <c r="CE581" s="1">
        <v>-2.0739726562755245E-2</v>
      </c>
      <c r="CF581" s="1">
        <v>1.1329114478393987</v>
      </c>
      <c r="CH581">
        <f>'Datastream-M'!BR582</f>
        <v>99.9</v>
      </c>
      <c r="CI581">
        <f>'Datastream-M'!BS582</f>
        <v>95</v>
      </c>
      <c r="CJ581">
        <f>'Datastream-M'!BT582</f>
        <v>-7.8</v>
      </c>
      <c r="CK581">
        <f>'Datastream-M'!BU582</f>
        <v>-22.4</v>
      </c>
      <c r="CL581">
        <f>'Datastream-M'!BV582</f>
        <v>106.7</v>
      </c>
      <c r="CM581">
        <f>'Datastream-M'!BW582</f>
        <v>21.1</v>
      </c>
      <c r="CN581">
        <f>'Datastream-M'!BX582</f>
        <v>-12.4</v>
      </c>
      <c r="CO581">
        <f>'Datastream-M'!BY582</f>
        <v>3.6</v>
      </c>
      <c r="CP581" s="40">
        <f>'Datastream-M'!BZ582</f>
        <v>15.5</v>
      </c>
      <c r="CQ581">
        <f>'Datastream-M'!CA582</f>
        <v>4.5999999999999996</v>
      </c>
      <c r="CR581">
        <f>'Datastream-M'!CB582</f>
        <v>23.3</v>
      </c>
      <c r="CS581">
        <f>'Datastream-M'!CC582</f>
        <v>11.6</v>
      </c>
      <c r="CT581">
        <f>'Datastream-M'!CD582</f>
        <v>-4.7</v>
      </c>
      <c r="CU581">
        <f>'Datastream-M'!CE582</f>
        <v>40719</v>
      </c>
      <c r="CV581">
        <f>'Datastream-M'!CF582</f>
        <v>2545150</v>
      </c>
      <c r="CW581" s="48">
        <f t="shared" si="36"/>
        <v>5.6000000000000014</v>
      </c>
      <c r="CX581">
        <f>'Datastream-M'!CG582</f>
        <v>83.5</v>
      </c>
      <c r="CY581">
        <f>'Datastream-M'!CH582</f>
        <v>48.3</v>
      </c>
      <c r="CZ581">
        <f>'Datastream-M'!CI582</f>
        <v>88.6</v>
      </c>
      <c r="DA581">
        <f>'Datastream-M'!CJ582</f>
        <v>97.8</v>
      </c>
      <c r="DB581">
        <f>'Datastream-M'!CK582</f>
        <v>-32.9</v>
      </c>
      <c r="DC581">
        <f>'Datastream-M'!CL582</f>
        <v>-30.9</v>
      </c>
      <c r="DD581">
        <f>'Datastream-M'!CM582</f>
        <v>-7.8</v>
      </c>
      <c r="DE581">
        <f>'Datastream-M'!CN582</f>
        <v>66.5</v>
      </c>
      <c r="DF581">
        <f>'Datastream-M'!CO582</f>
        <v>64.900000000000006</v>
      </c>
      <c r="DG581">
        <f>'Datastream-M'!CP582</f>
        <v>108.1</v>
      </c>
      <c r="DH581">
        <f>'Datastream-M'!CQ582</f>
        <v>78.179481506000002</v>
      </c>
      <c r="DI581">
        <f>'Datastream-M'!CR582</f>
        <v>23.51</v>
      </c>
      <c r="DJ581">
        <f>'Datastream-M'!CV582</f>
        <v>5.12</v>
      </c>
      <c r="DK581">
        <f>'Datastream-M'!CW582</f>
        <v>2.37</v>
      </c>
      <c r="DL581">
        <f>'Datastream-M'!CX582</f>
        <v>94.9</v>
      </c>
      <c r="DM581">
        <f>'Datastream-M'!CY582</f>
        <v>54.9</v>
      </c>
      <c r="DO581">
        <f>'Datastream-M'!DA582</f>
        <v>-23.6</v>
      </c>
      <c r="DP581">
        <f>'Datastream-M'!DB582</f>
        <v>112.6</v>
      </c>
      <c r="DQ581">
        <f>'Datastream-M'!DE582</f>
        <v>98.1</v>
      </c>
      <c r="DR581">
        <f>'Datastream-M'!DF582</f>
        <v>95.7</v>
      </c>
      <c r="DS581">
        <f>'Datastream-M'!DG582</f>
        <v>107</v>
      </c>
      <c r="DT581">
        <f>'Datastream-M'!DH582</f>
        <v>100.4</v>
      </c>
      <c r="DU581">
        <f>'Datastream-M'!DI582</f>
        <v>97.1</v>
      </c>
      <c r="DV581">
        <f>'Datastream-M'!DJ582</f>
        <v>91.598618126999995</v>
      </c>
      <c r="DW581" s="19">
        <f>'[8]weltindexip-usd'!B461</f>
        <v>2.6995657815538476</v>
      </c>
      <c r="DX581">
        <f>'Datastream-M'!DK582</f>
        <v>103.8</v>
      </c>
      <c r="DY581">
        <v>0</v>
      </c>
      <c r="DZ581">
        <f>'Datastream-M'!DL582</f>
        <v>101.9</v>
      </c>
      <c r="EA581">
        <f>'Datastream-M'!DM582</f>
        <v>102.4</v>
      </c>
      <c r="EB581">
        <f>'Datastream-M'!DN582</f>
        <v>20.875802</v>
      </c>
      <c r="EC581">
        <f>'Datastream-M'!DO582</f>
        <v>98.5</v>
      </c>
      <c r="EE581" s="112">
        <f t="shared" si="37"/>
        <v>-1</v>
      </c>
      <c r="EF581" s="1">
        <f>'Datastream-M'!DQ582</f>
        <v>100.3</v>
      </c>
    </row>
    <row r="582" spans="1:136">
      <c r="A582" s="3">
        <v>39583</v>
      </c>
      <c r="B582">
        <f>'Datastream-M'!B583</f>
        <v>96.8</v>
      </c>
      <c r="C582">
        <f>'Datastream-M'!C583</f>
        <v>98.2</v>
      </c>
      <c r="D582">
        <f>'Datastream-M'!D583</f>
        <v>100.3</v>
      </c>
      <c r="E582">
        <f>'Datastream-M'!E583</f>
        <v>96.2</v>
      </c>
      <c r="F582">
        <f>'Datastream-M'!F583</f>
        <v>100.7</v>
      </c>
      <c r="G582">
        <f>'Datastream-M'!G583</f>
        <v>1.5557000000000001</v>
      </c>
      <c r="H582">
        <f>'Datastream-M'!H583</f>
        <v>788.1</v>
      </c>
      <c r="I582">
        <f>'Datastream-M'!I583</f>
        <v>1777.7</v>
      </c>
      <c r="J582">
        <f>'Datastream-M'!J583</f>
        <v>4.8570000000000002</v>
      </c>
      <c r="K582">
        <f>'Datastream-M'!K583</f>
        <v>4.2</v>
      </c>
      <c r="L582">
        <f>'Datastream-M'!L583</f>
        <v>7096.8</v>
      </c>
      <c r="M582">
        <f>'Datastream-M'!M583</f>
        <v>275259</v>
      </c>
      <c r="N582">
        <f>'Datastream-M'!N583</f>
        <v>98.2</v>
      </c>
      <c r="O582">
        <f>'Datastream-M'!O583</f>
        <v>2317</v>
      </c>
      <c r="P582">
        <f>'Datastream-M'!P583</f>
        <v>7.9</v>
      </c>
      <c r="Q582">
        <f>'Datastream-M'!Q583</f>
        <v>16.100000000000001</v>
      </c>
      <c r="R582">
        <f>'Datastream-M'!R583</f>
        <v>8.6999999999999993</v>
      </c>
      <c r="S582" s="1">
        <f>'[2]Deutschland Monatsdaten'!C582</f>
        <v>-0.14573854519983659</v>
      </c>
      <c r="T582" s="1">
        <v>4.1721269932712248</v>
      </c>
      <c r="U582">
        <f>'Datastream-M'!BL583</f>
        <v>82.29</v>
      </c>
      <c r="V582" s="39">
        <f t="shared" si="38"/>
        <v>87.449521785334767</v>
      </c>
      <c r="W582">
        <f>'Datastream-M'!BM583</f>
        <v>67.66</v>
      </c>
      <c r="X582" s="39">
        <f t="shared" si="39"/>
        <v>67.189672293942394</v>
      </c>
      <c r="Y582">
        <f>'Datastream-M'!W583</f>
        <v>2.9</v>
      </c>
      <c r="Z582">
        <f>'Datastream-M'!X583</f>
        <v>98.3</v>
      </c>
      <c r="AA582" s="42">
        <f>'Datastream-M'!Y583</f>
        <v>13.3</v>
      </c>
      <c r="AB582">
        <f>'Datastream-M'!Z583</f>
        <v>103.4</v>
      </c>
      <c r="AC582">
        <f>'Datastream-M'!AA583</f>
        <v>99.6</v>
      </c>
      <c r="AD582">
        <f>'Datastream-M'!AB583</f>
        <v>98.3</v>
      </c>
      <c r="AE582">
        <f>'Datastream-M'!AC583</f>
        <v>1.5557000000000001</v>
      </c>
      <c r="AF582">
        <f t="shared" si="40"/>
        <v>94.1</v>
      </c>
      <c r="AG582">
        <f t="shared" si="41"/>
        <v>100.70000000000002</v>
      </c>
      <c r="AH582">
        <f>'Datastream-M'!AD583</f>
        <v>98.4</v>
      </c>
      <c r="AI582">
        <f>'Datastream-M'!AE583</f>
        <v>7.3</v>
      </c>
      <c r="AJ582">
        <f>'Datastream-M'!AF583</f>
        <v>91.682784999999996</v>
      </c>
      <c r="AK582">
        <f>'Datastream-M'!AG583</f>
        <v>123.86</v>
      </c>
      <c r="AL582">
        <f>'Datastream-M'!AH583</f>
        <v>91.8</v>
      </c>
      <c r="AM582">
        <f>'Datastream-M'!AI583</f>
        <v>98.3</v>
      </c>
      <c r="AN582">
        <f>'Datastream-M'!AJ583</f>
        <v>13.4</v>
      </c>
      <c r="AO582">
        <f>'Datastream-M'!AK583</f>
        <v>12.6</v>
      </c>
      <c r="AP582">
        <f>'Datastream-M'!AL583</f>
        <v>4.9000000000000004</v>
      </c>
      <c r="AQ582" s="2">
        <f>'Datastream-M'!AM583</f>
        <v>91.5154</v>
      </c>
      <c r="AR582" s="2">
        <f>'Datastream-M'!AN583</f>
        <v>100.4605</v>
      </c>
      <c r="AS582">
        <f>'Datastream-M'!AO583</f>
        <v>18.5</v>
      </c>
      <c r="AT582">
        <f>'Datastream-M'!AP583</f>
        <v>93.6</v>
      </c>
      <c r="AU582">
        <f>'Datastream-M'!AQ583</f>
        <v>90.8</v>
      </c>
      <c r="AV582" s="19">
        <f>'[5]Deutschland Monatsdaten'!K582</f>
        <v>13.704065705858895</v>
      </c>
      <c r="AW582" s="1">
        <f>'[5]Deutschland Monatsdaten'!J582</f>
        <v>-0.17816339379922622</v>
      </c>
      <c r="AX582">
        <f>'Datastream-M'!AR583</f>
        <v>-41.4</v>
      </c>
      <c r="AY582">
        <f>'Datastream-M'!AS583</f>
        <v>-11.7</v>
      </c>
      <c r="AZ582">
        <f>'Datastream-M'!AT583</f>
        <v>100.7</v>
      </c>
      <c r="BA582">
        <v>3882677.5</v>
      </c>
      <c r="BB582">
        <v>10912282</v>
      </c>
      <c r="BC582">
        <v>11407412</v>
      </c>
      <c r="BD582">
        <v>976073.95</v>
      </c>
      <c r="BE582">
        <f>'Datastream-M'!AU583</f>
        <v>105.29</v>
      </c>
      <c r="BF582">
        <f>'Datastream-M'!AV583</f>
        <v>102.9</v>
      </c>
      <c r="BG582">
        <f>'Datastream-M'!AW583</f>
        <v>107.7</v>
      </c>
      <c r="BH582" s="1">
        <f>'Datastream-M'!AX583</f>
        <v>240.6</v>
      </c>
      <c r="BI582" s="1">
        <f>'Datastream-M'!AY583</f>
        <v>226.8</v>
      </c>
      <c r="BJ582" s="1">
        <f>'Datastream-M'!AZ583</f>
        <v>155.4</v>
      </c>
      <c r="BK582">
        <f>'Datastream-M'!BA583</f>
        <v>131.1</v>
      </c>
      <c r="BL582">
        <f>'Datastream-M'!BB583</f>
        <v>172.3</v>
      </c>
      <c r="BM582" s="26">
        <f>'Datastream-M'!BC583</f>
        <v>94.6</v>
      </c>
      <c r="BN582" s="26">
        <f>'Datastream-M'!BD583</f>
        <v>102.9</v>
      </c>
      <c r="BO582">
        <f>'Datastream-M'!AV582</f>
        <v>100.7</v>
      </c>
      <c r="BP582" s="38">
        <f t="shared" si="42"/>
        <v>94.1</v>
      </c>
      <c r="BQ582" s="30">
        <f t="shared" si="43"/>
        <v>79.616892717104832</v>
      </c>
      <c r="BR582" s="40">
        <f>'Datastream-M'!BJ583</f>
        <v>119.39319999999999</v>
      </c>
      <c r="BS582" s="32">
        <f>'Datastream-M'!BF583</f>
        <v>102.9</v>
      </c>
      <c r="BT582">
        <f>'Datastream-M'!BE583</f>
        <v>14.5</v>
      </c>
      <c r="BU582" s="40">
        <f>'Datastream-M'!CS583</f>
        <v>94.5</v>
      </c>
      <c r="BV582" s="40">
        <f>'Datastream-M'!CT583</f>
        <v>117.6</v>
      </c>
      <c r="BW582" s="40">
        <f>'Datastream-M'!CU583</f>
        <v>119.66679999999999</v>
      </c>
      <c r="BX582" s="41">
        <f>'Datastream-M'!BG583</f>
        <v>16.32</v>
      </c>
      <c r="BY582" s="41">
        <f>'Datastream-M'!BH583</f>
        <v>14.06</v>
      </c>
      <c r="BZ582" s="40">
        <f>'Datastream-M'!BI583</f>
        <v>79.5</v>
      </c>
      <c r="CA582">
        <f>'Datastream-M'!BN583</f>
        <v>-4.2</v>
      </c>
      <c r="CB582">
        <f>'Datastream-M'!BO583</f>
        <v>22.1</v>
      </c>
      <c r="CC582">
        <f>'Datastream-M'!BP583</f>
        <v>95.2</v>
      </c>
      <c r="CD582">
        <f>'Datastream-M'!BQ583</f>
        <v>102.6</v>
      </c>
      <c r="CE582" s="1">
        <v>0.12139384854679758</v>
      </c>
      <c r="CF582" s="1">
        <v>0.40190543532527612</v>
      </c>
      <c r="CH582">
        <f>'Datastream-M'!BR583</f>
        <v>96</v>
      </c>
      <c r="CI582">
        <f>'Datastream-M'!BS583</f>
        <v>94.8</v>
      </c>
      <c r="CJ582">
        <f>'Datastream-M'!BT583</f>
        <v>-8.1999999999999993</v>
      </c>
      <c r="CK582">
        <f>'Datastream-M'!BU583</f>
        <v>-22.4</v>
      </c>
      <c r="CL582">
        <f>'Datastream-M'!BV583</f>
        <v>105.4</v>
      </c>
      <c r="CM582">
        <f>'Datastream-M'!BW583</f>
        <v>18.399999999999999</v>
      </c>
      <c r="CN582">
        <f>'Datastream-M'!BX583</f>
        <v>-10.8</v>
      </c>
      <c r="CO582">
        <f>'Datastream-M'!BY583</f>
        <v>6.4</v>
      </c>
      <c r="CP582" s="40">
        <f>'Datastream-M'!BZ583</f>
        <v>15.4</v>
      </c>
      <c r="CQ582">
        <f>'Datastream-M'!CA583</f>
        <v>5</v>
      </c>
      <c r="CR582">
        <f>'Datastream-M'!CB583</f>
        <v>13.4</v>
      </c>
      <c r="CS582">
        <f>'Datastream-M'!CC583</f>
        <v>-4.3</v>
      </c>
      <c r="CT582">
        <f>'Datastream-M'!CD583</f>
        <v>-20.399999999999999</v>
      </c>
      <c r="CU582">
        <f>'Datastream-M'!CE583</f>
        <v>40731</v>
      </c>
      <c r="CV582">
        <f>'Datastream-M'!CF583</f>
        <v>2533966</v>
      </c>
      <c r="CW582" s="48">
        <f t="shared" si="36"/>
        <v>2.9999999999999982</v>
      </c>
      <c r="CX582">
        <f>'Datastream-M'!CG583</f>
        <v>82</v>
      </c>
      <c r="CY582">
        <f>'Datastream-M'!CH583</f>
        <v>54.2</v>
      </c>
      <c r="CZ582">
        <f>'Datastream-M'!CI583</f>
        <v>92</v>
      </c>
      <c r="DA582">
        <f>'Datastream-M'!CJ583</f>
        <v>87.9</v>
      </c>
      <c r="DB582">
        <f>'Datastream-M'!CK583</f>
        <v>-33.200000000000003</v>
      </c>
      <c r="DC582">
        <f>'Datastream-M'!CL583</f>
        <v>-31</v>
      </c>
      <c r="DD582">
        <f>'Datastream-M'!CM583</f>
        <v>-8.1999999999999993</v>
      </c>
      <c r="DE582">
        <f>'Datastream-M'!CN583</f>
        <v>66.2</v>
      </c>
      <c r="DF582">
        <f>'Datastream-M'!CO583</f>
        <v>64.599999999999994</v>
      </c>
      <c r="DG582">
        <f>'Datastream-M'!CP583</f>
        <v>103.6</v>
      </c>
      <c r="DH582">
        <f>'Datastream-M'!CQ583</f>
        <v>53.695789337000001</v>
      </c>
      <c r="DI582">
        <f>'Datastream-M'!CR583</f>
        <v>19.66</v>
      </c>
      <c r="DJ582">
        <f>'Datastream-M'!CV583</f>
        <v>5.0999999999999996</v>
      </c>
      <c r="DK582">
        <f>'Datastream-M'!CW583</f>
        <v>2.25</v>
      </c>
      <c r="DL582">
        <f>'Datastream-M'!CX583</f>
        <v>92.1</v>
      </c>
      <c r="DM582">
        <f>'Datastream-M'!CY583</f>
        <v>61</v>
      </c>
      <c r="DO582">
        <f>'Datastream-M'!DA583</f>
        <v>-15.2</v>
      </c>
      <c r="DP582">
        <f>'Datastream-M'!DB583</f>
        <v>107.7</v>
      </c>
      <c r="DQ582">
        <f>'Datastream-M'!DE583</f>
        <v>98.3</v>
      </c>
      <c r="DR582">
        <f>'Datastream-M'!DF583</f>
        <v>95.3</v>
      </c>
      <c r="DS582">
        <f>'Datastream-M'!DG583</f>
        <v>101.6</v>
      </c>
      <c r="DT582">
        <f>'Datastream-M'!DH583</f>
        <v>96.2</v>
      </c>
      <c r="DU582">
        <f>'Datastream-M'!DI583</f>
        <v>91.9</v>
      </c>
      <c r="DV582">
        <f>'Datastream-M'!DJ583</f>
        <v>77.141340213000007</v>
      </c>
      <c r="DW582" s="19">
        <f>'[8]weltindexip-usd'!B462</f>
        <v>2.6683249097374153</v>
      </c>
      <c r="DX582">
        <f>'Datastream-M'!DK583</f>
        <v>103</v>
      </c>
      <c r="DY582">
        <v>0</v>
      </c>
      <c r="DZ582">
        <f>'Datastream-M'!DL583</f>
        <v>101.3</v>
      </c>
      <c r="EA582">
        <f>'Datastream-M'!DM583</f>
        <v>100.4</v>
      </c>
      <c r="EB582">
        <f>'Datastream-M'!DN583</f>
        <v>21.459527000000001</v>
      </c>
      <c r="EC582">
        <f>'Datastream-M'!DO583</f>
        <v>98.1</v>
      </c>
      <c r="EE582" s="112">
        <f t="shared" si="37"/>
        <v>-0.10000000000000853</v>
      </c>
      <c r="EF582" s="1">
        <f>'Datastream-M'!DQ583</f>
        <v>98.3</v>
      </c>
    </row>
    <row r="583" spans="1:136">
      <c r="A583" s="3">
        <v>39614</v>
      </c>
      <c r="B583">
        <f>'Datastream-M'!B584</f>
        <v>95.4</v>
      </c>
      <c r="C583">
        <f>'Datastream-M'!C584</f>
        <v>96.4</v>
      </c>
      <c r="D583">
        <f>'Datastream-M'!D584</f>
        <v>98.8</v>
      </c>
      <c r="E583">
        <f>'Datastream-M'!E584</f>
        <v>94.1</v>
      </c>
      <c r="F583">
        <f>'Datastream-M'!F584</f>
        <v>97.2</v>
      </c>
      <c r="G583">
        <f>'Datastream-M'!G584</f>
        <v>1.5552760000000001</v>
      </c>
      <c r="H583">
        <f>'Datastream-M'!H584</f>
        <v>796.3</v>
      </c>
      <c r="I583">
        <f>'Datastream-M'!I584</f>
        <v>1785.1</v>
      </c>
      <c r="J583">
        <f>'Datastream-M'!J584</f>
        <v>4.9409999999999998</v>
      </c>
      <c r="K583">
        <f>'Datastream-M'!K584</f>
        <v>4.5</v>
      </c>
      <c r="L583">
        <f>'Datastream-M'!L584</f>
        <v>6418.3</v>
      </c>
      <c r="M583">
        <f>'Datastream-M'!M584</f>
        <v>304036</v>
      </c>
      <c r="N583">
        <f>'Datastream-M'!N584</f>
        <v>99.3</v>
      </c>
      <c r="O583">
        <f>'Datastream-M'!O584</f>
        <v>2405</v>
      </c>
      <c r="P583">
        <f>'Datastream-M'!P584</f>
        <v>7.7</v>
      </c>
      <c r="Q583">
        <f>'Datastream-M'!Q584</f>
        <v>13.8</v>
      </c>
      <c r="R583">
        <f>'Datastream-M'!R584</f>
        <v>12.6</v>
      </c>
      <c r="S583" s="1">
        <f>'[2]Deutschland Monatsdaten'!C583</f>
        <v>-0.1618738209731535</v>
      </c>
      <c r="T583" s="1">
        <v>4.1608779888181457</v>
      </c>
      <c r="U583">
        <f>'Datastream-M'!BL584</f>
        <v>84.01</v>
      </c>
      <c r="V583" s="39">
        <f t="shared" si="38"/>
        <v>88.805496828752652</v>
      </c>
      <c r="W583">
        <f>'Datastream-M'!BM584</f>
        <v>66.430000000000007</v>
      </c>
      <c r="X583" s="39">
        <f t="shared" si="39"/>
        <v>64.557823129251702</v>
      </c>
      <c r="Y583">
        <f>'Datastream-M'!W584</f>
        <v>0.4</v>
      </c>
      <c r="Z583">
        <f>'Datastream-M'!X584</f>
        <v>92.3</v>
      </c>
      <c r="AA583" s="42">
        <f>'Datastream-M'!Y584</f>
        <v>10.5</v>
      </c>
      <c r="AB583">
        <f>'Datastream-M'!Z584</f>
        <v>103.3</v>
      </c>
      <c r="AC583">
        <f>'Datastream-M'!AA584</f>
        <v>99.2</v>
      </c>
      <c r="AD583">
        <f>'Datastream-M'!AB584</f>
        <v>97.9</v>
      </c>
      <c r="AE583">
        <f>'Datastream-M'!AC584</f>
        <v>1.5552760000000001</v>
      </c>
      <c r="AF583">
        <f t="shared" si="40"/>
        <v>94.6</v>
      </c>
      <c r="AG583">
        <f t="shared" si="41"/>
        <v>102.90000000000002</v>
      </c>
      <c r="AH583">
        <f>'Datastream-M'!AD584</f>
        <v>99.3</v>
      </c>
      <c r="AI583">
        <f>'Datastream-M'!AE584</f>
        <v>1.9</v>
      </c>
      <c r="AJ583">
        <f>'Datastream-M'!AF584</f>
        <v>90.839695000000006</v>
      </c>
      <c r="AK583">
        <f>'Datastream-M'!AG584</f>
        <v>132.76</v>
      </c>
      <c r="AL583">
        <f>'Datastream-M'!AH584</f>
        <v>92.3</v>
      </c>
      <c r="AM583">
        <f>'Datastream-M'!AI584</f>
        <v>92.3</v>
      </c>
      <c r="AN583">
        <f>'Datastream-M'!AJ584</f>
        <v>11</v>
      </c>
      <c r="AO583">
        <f>'Datastream-M'!AK584</f>
        <v>17.899999999999999</v>
      </c>
      <c r="AP583">
        <f>'Datastream-M'!AL584</f>
        <v>0.5</v>
      </c>
      <c r="AQ583" s="2">
        <f>'Datastream-M'!AM584</f>
        <v>91.027799999999999</v>
      </c>
      <c r="AR583" s="2">
        <f>'Datastream-M'!AN584</f>
        <v>99.860699999999994</v>
      </c>
      <c r="AS583">
        <f>'Datastream-M'!AO584</f>
        <v>15.9</v>
      </c>
      <c r="AT583">
        <f>'Datastream-M'!AP584</f>
        <v>98.9</v>
      </c>
      <c r="AU583">
        <f>'Datastream-M'!AQ584</f>
        <v>90.9</v>
      </c>
      <c r="AV583" s="19">
        <f>'[5]Deutschland Monatsdaten'!K583</f>
        <v>13.779415114829103</v>
      </c>
      <c r="AW583" s="1">
        <f>'[5]Deutschland Monatsdaten'!J583</f>
        <v>-0.47762392007586602</v>
      </c>
      <c r="AX583">
        <f>'Datastream-M'!AR584</f>
        <v>-52.4</v>
      </c>
      <c r="AY583">
        <f>'Datastream-M'!AS584</f>
        <v>-13</v>
      </c>
      <c r="AZ583">
        <f>'Datastream-M'!AT584</f>
        <v>99.2</v>
      </c>
      <c r="BA583">
        <v>3662527.6</v>
      </c>
      <c r="BB583">
        <v>10613647</v>
      </c>
      <c r="BC583">
        <v>11987501</v>
      </c>
      <c r="BD583">
        <v>1595863</v>
      </c>
      <c r="BE583">
        <f>'Datastream-M'!AU584</f>
        <v>105.07</v>
      </c>
      <c r="BF583">
        <f>'Datastream-M'!AV584</f>
        <v>104.5</v>
      </c>
      <c r="BG583">
        <f>'Datastream-M'!AW584</f>
        <v>110</v>
      </c>
      <c r="BH583" s="1">
        <f>'Datastream-M'!AX584</f>
        <v>257.3</v>
      </c>
      <c r="BI583" s="1">
        <f>'Datastream-M'!AY584</f>
        <v>241.3</v>
      </c>
      <c r="BJ583" s="1">
        <f>'Datastream-M'!AZ584</f>
        <v>158.80000000000001</v>
      </c>
      <c r="BK583">
        <f>'Datastream-M'!BA584</f>
        <v>139.80000000000001</v>
      </c>
      <c r="BL583">
        <f>'Datastream-M'!BB584</f>
        <v>172</v>
      </c>
      <c r="BM583" s="26">
        <f>'Datastream-M'!BC584</f>
        <v>95.1</v>
      </c>
      <c r="BN583" s="26">
        <f>'Datastream-M'!BD584</f>
        <v>103</v>
      </c>
      <c r="BO583">
        <f>'Datastream-M'!AV583</f>
        <v>102.9</v>
      </c>
      <c r="BP583" s="38">
        <f t="shared" si="42"/>
        <v>94.6</v>
      </c>
      <c r="BQ583" s="30">
        <f t="shared" si="43"/>
        <v>85.361054886721064</v>
      </c>
      <c r="BR583" s="40">
        <f>'Datastream-M'!BJ584</f>
        <v>119.2192</v>
      </c>
      <c r="BS583" s="32">
        <f>'Datastream-M'!BF584</f>
        <v>102</v>
      </c>
      <c r="BT583">
        <f>'Datastream-M'!BE584</f>
        <v>14.9</v>
      </c>
      <c r="BU583" s="40">
        <f>'Datastream-M'!CS584</f>
        <v>94.4</v>
      </c>
      <c r="BV583" s="40">
        <f>'Datastream-M'!CT584</f>
        <v>117.6</v>
      </c>
      <c r="BW583" s="40">
        <f>'Datastream-M'!CU584</f>
        <v>119.3948</v>
      </c>
      <c r="BX583" s="41">
        <f>'Datastream-M'!BG584</f>
        <v>15.07</v>
      </c>
      <c r="BY583" s="41">
        <f>'Datastream-M'!BH584</f>
        <v>14.28</v>
      </c>
      <c r="BZ583" s="40">
        <f>'Datastream-M'!BI584</f>
        <v>79.8</v>
      </c>
      <c r="CA583">
        <f>'Datastream-M'!BN584</f>
        <v>-11.1</v>
      </c>
      <c r="CB583">
        <f>'Datastream-M'!BO584</f>
        <v>13.5</v>
      </c>
      <c r="CC583">
        <f>'Datastream-M'!BP584</f>
        <v>97.1</v>
      </c>
      <c r="CD583">
        <f>'Datastream-M'!BQ584</f>
        <v>103.2</v>
      </c>
      <c r="CE583" s="1">
        <v>0.53147531506246781</v>
      </c>
      <c r="CF583" s="1">
        <v>0.53920882282217242</v>
      </c>
      <c r="CH583">
        <f>'Datastream-M'!BR584</f>
        <v>97</v>
      </c>
      <c r="CI583">
        <f>'Datastream-M'!BS584</f>
        <v>94.2</v>
      </c>
      <c r="CJ583">
        <f>'Datastream-M'!BT584</f>
        <v>-5.6</v>
      </c>
      <c r="CK583">
        <f>'Datastream-M'!BU584</f>
        <v>-27.5</v>
      </c>
      <c r="CL583">
        <f>'Datastream-M'!BV584</f>
        <v>104.9</v>
      </c>
      <c r="CM583">
        <f>'Datastream-M'!BW584</f>
        <v>16.600000000000001</v>
      </c>
      <c r="CN583">
        <f>'Datastream-M'!BX584</f>
        <v>-11.8</v>
      </c>
      <c r="CO583">
        <f>'Datastream-M'!BY584</f>
        <v>3.3</v>
      </c>
      <c r="CP583" s="40">
        <f>'Datastream-M'!BZ584</f>
        <v>9.6999999999999993</v>
      </c>
      <c r="CQ583">
        <f>'Datastream-M'!CA584</f>
        <v>4.3</v>
      </c>
      <c r="CR583">
        <f>'Datastream-M'!CB584</f>
        <v>7.5</v>
      </c>
      <c r="CS583">
        <f>'Datastream-M'!CC584</f>
        <v>-7.2</v>
      </c>
      <c r="CT583">
        <f>'Datastream-M'!CD584</f>
        <v>-23.7</v>
      </c>
      <c r="CU583">
        <f>'Datastream-M'!CE584</f>
        <v>40763</v>
      </c>
      <c r="CV583">
        <f>'Datastream-M'!CF584</f>
        <v>2517522</v>
      </c>
      <c r="CW583" s="48">
        <f t="shared" si="36"/>
        <v>6.9000000000000021</v>
      </c>
      <c r="CX583">
        <f>'Datastream-M'!CG584</f>
        <v>84</v>
      </c>
      <c r="CY583">
        <f>'Datastream-M'!CH584</f>
        <v>56.2</v>
      </c>
      <c r="CZ583">
        <f>'Datastream-M'!CI584</f>
        <v>92</v>
      </c>
      <c r="DA583">
        <f>'Datastream-M'!CJ584</f>
        <v>91.7</v>
      </c>
      <c r="DB583">
        <f>'Datastream-M'!CK584</f>
        <v>-31.7</v>
      </c>
      <c r="DC583">
        <f>'Datastream-M'!CL584</f>
        <v>-26.7</v>
      </c>
      <c r="DD583">
        <f>'Datastream-M'!CM584</f>
        <v>-5.6</v>
      </c>
      <c r="DE583">
        <f>'Datastream-M'!CN584</f>
        <v>67</v>
      </c>
      <c r="DF583">
        <f>'Datastream-M'!CO584</f>
        <v>65.7</v>
      </c>
      <c r="DG583">
        <f>'Datastream-M'!CP584</f>
        <v>103.8</v>
      </c>
      <c r="DH583">
        <f>'Datastream-M'!CQ584</f>
        <v>114.42536926299999</v>
      </c>
      <c r="DI583">
        <f>'Datastream-M'!CR584</f>
        <v>20.79</v>
      </c>
      <c r="DJ583">
        <f>'Datastream-M'!CV584</f>
        <v>5.28</v>
      </c>
      <c r="DK583">
        <f>'Datastream-M'!CW584</f>
        <v>2.3199999999999998</v>
      </c>
      <c r="DL583">
        <f>'Datastream-M'!CX584</f>
        <v>94.3</v>
      </c>
      <c r="DM583">
        <f>'Datastream-M'!CY584</f>
        <v>63.2</v>
      </c>
      <c r="DO583">
        <f>'Datastream-M'!DA584</f>
        <v>-16</v>
      </c>
      <c r="DP583">
        <f>'Datastream-M'!DB584</f>
        <v>106.6</v>
      </c>
      <c r="DQ583">
        <f>'Datastream-M'!DE584</f>
        <v>96.5</v>
      </c>
      <c r="DR583">
        <f>'Datastream-M'!DF584</f>
        <v>94.3</v>
      </c>
      <c r="DS583">
        <f>'Datastream-M'!DG584</f>
        <v>100.8</v>
      </c>
      <c r="DT583">
        <f>'Datastream-M'!DH584</f>
        <v>88.8</v>
      </c>
      <c r="DU583">
        <f>'Datastream-M'!DI584</f>
        <v>92.9</v>
      </c>
      <c r="DV583">
        <f>'Datastream-M'!DJ584</f>
        <v>87.904069379999996</v>
      </c>
      <c r="DW583" s="19">
        <f>'[8]weltindexip-usd'!B463</f>
        <v>2.6628237544585187</v>
      </c>
      <c r="DX583">
        <f>'Datastream-M'!DK584</f>
        <v>102.6</v>
      </c>
      <c r="DY583">
        <v>0</v>
      </c>
      <c r="DZ583">
        <f>'Datastream-M'!DL584</f>
        <v>101.2</v>
      </c>
      <c r="EA583">
        <f>'Datastream-M'!DM584</f>
        <v>99.9</v>
      </c>
      <c r="EB583">
        <f>'Datastream-M'!DN584</f>
        <v>21.567319999999999</v>
      </c>
      <c r="EC583">
        <f>'Datastream-M'!DO584</f>
        <v>96.6</v>
      </c>
      <c r="EE583" s="112">
        <f t="shared" si="37"/>
        <v>-1.3999999999999915</v>
      </c>
      <c r="EF583" s="1">
        <f>'Datastream-M'!DQ584</f>
        <v>99.4</v>
      </c>
    </row>
    <row r="584" spans="1:136">
      <c r="A584" s="3">
        <v>39644</v>
      </c>
      <c r="B584">
        <f>'Datastream-M'!B585</f>
        <v>92.3</v>
      </c>
      <c r="C584">
        <f>'Datastream-M'!C585</f>
        <v>93.1</v>
      </c>
      <c r="D584">
        <f>'Datastream-M'!D585</f>
        <v>96.2</v>
      </c>
      <c r="E584">
        <f>'Datastream-M'!E585</f>
        <v>90.1</v>
      </c>
      <c r="F584">
        <f>'Datastream-M'!F585</f>
        <v>96.6</v>
      </c>
      <c r="G584">
        <f>'Datastream-M'!G585</f>
        <v>1.57697</v>
      </c>
      <c r="H584">
        <f>'Datastream-M'!H585</f>
        <v>773.9</v>
      </c>
      <c r="I584">
        <f>'Datastream-M'!I585</f>
        <v>1796.8</v>
      </c>
      <c r="J584">
        <f>'Datastream-M'!J585</f>
        <v>4.9610000000000003</v>
      </c>
      <c r="K584">
        <f>'Datastream-M'!K585</f>
        <v>4.5</v>
      </c>
      <c r="L584">
        <f>'Datastream-M'!L585</f>
        <v>6479.6</v>
      </c>
      <c r="M584">
        <f>'Datastream-M'!M585</f>
        <v>262534</v>
      </c>
      <c r="N584">
        <f>'Datastream-M'!N585</f>
        <v>97.7</v>
      </c>
      <c r="O584">
        <f>'Datastream-M'!O585</f>
        <v>2760</v>
      </c>
      <c r="P584">
        <f>'Datastream-M'!P585</f>
        <v>7.7</v>
      </c>
      <c r="Q584">
        <f>'Datastream-M'!Q585</f>
        <v>12.3</v>
      </c>
      <c r="R584">
        <f>'Datastream-M'!R585</f>
        <v>15.2</v>
      </c>
      <c r="S584" s="1">
        <f>'[2]Deutschland Monatsdaten'!C584</f>
        <v>-0.33159276338141142</v>
      </c>
      <c r="T584" s="1">
        <v>4.155278347109423</v>
      </c>
      <c r="U584">
        <f>'Datastream-M'!BL585</f>
        <v>83</v>
      </c>
      <c r="V584" s="39">
        <f t="shared" si="38"/>
        <v>87.27655099894848</v>
      </c>
      <c r="W584">
        <f>'Datastream-M'!BM585</f>
        <v>70.42</v>
      </c>
      <c r="X584" s="39">
        <f t="shared" si="39"/>
        <v>67.387559808612437</v>
      </c>
      <c r="Y584">
        <f>'Datastream-M'!W585</f>
        <v>-2.9</v>
      </c>
      <c r="Z584">
        <f>'Datastream-M'!X585</f>
        <v>93.2</v>
      </c>
      <c r="AA584" s="42">
        <f>'Datastream-M'!Y585</f>
        <v>7.9</v>
      </c>
      <c r="AB584">
        <f>'Datastream-M'!Z585</f>
        <v>103.5</v>
      </c>
      <c r="AC584">
        <f>'Datastream-M'!AA585</f>
        <v>99</v>
      </c>
      <c r="AD584">
        <f>'Datastream-M'!AB585</f>
        <v>97.8</v>
      </c>
      <c r="AE584">
        <f>'Datastream-M'!AC585</f>
        <v>1.57697</v>
      </c>
      <c r="AF584">
        <f t="shared" si="40"/>
        <v>95.1</v>
      </c>
      <c r="AG584">
        <f t="shared" si="41"/>
        <v>104.50000000000001</v>
      </c>
      <c r="AH584">
        <f>'Datastream-M'!AD585</f>
        <v>97.8</v>
      </c>
      <c r="AI584">
        <f>'Datastream-M'!AE585</f>
        <v>-3</v>
      </c>
      <c r="AJ584">
        <f>'Datastream-M'!AF585</f>
        <v>90.710899999999995</v>
      </c>
      <c r="AK584">
        <f>'Datastream-M'!AG585</f>
        <v>133.59</v>
      </c>
      <c r="AL584">
        <f>'Datastream-M'!AH585</f>
        <v>92.4</v>
      </c>
      <c r="AM584">
        <f>'Datastream-M'!AI585</f>
        <v>93.2</v>
      </c>
      <c r="AN584">
        <f>'Datastream-M'!AJ585</f>
        <v>9.9</v>
      </c>
      <c r="AO584">
        <f>'Datastream-M'!AK585</f>
        <v>24.1</v>
      </c>
      <c r="AP584">
        <f>'Datastream-M'!AL585</f>
        <v>-3.7</v>
      </c>
      <c r="AQ584" s="2">
        <f>'Datastream-M'!AM585</f>
        <v>90.396600000000007</v>
      </c>
      <c r="AR584" s="2">
        <f>'Datastream-M'!AN585</f>
        <v>99.105400000000003</v>
      </c>
      <c r="AS584">
        <f>'Datastream-M'!AO585</f>
        <v>15.6</v>
      </c>
      <c r="AT584">
        <f>'Datastream-M'!AP585</f>
        <v>99.3</v>
      </c>
      <c r="AU584">
        <f>'Datastream-M'!AQ585</f>
        <v>89.5</v>
      </c>
      <c r="AV584" s="19">
        <f>'[5]Deutschland Monatsdaten'!K584</f>
        <v>13.83662587527779</v>
      </c>
      <c r="AW584" s="1">
        <f>'[5]Deutschland Monatsdaten'!J584</f>
        <v>-0.70698833897785862</v>
      </c>
      <c r="AX584">
        <f>'Datastream-M'!AR585</f>
        <v>-63.9</v>
      </c>
      <c r="AY584">
        <f>'Datastream-M'!AS585</f>
        <v>-15.5</v>
      </c>
      <c r="AZ584">
        <f>'Datastream-M'!AT585</f>
        <v>95.4</v>
      </c>
      <c r="BA584">
        <v>3747526.1</v>
      </c>
      <c r="BB584">
        <v>10513429</v>
      </c>
      <c r="BC584">
        <v>12556522</v>
      </c>
      <c r="BD584">
        <v>860193.35</v>
      </c>
      <c r="BE584">
        <f>'Datastream-M'!AU585</f>
        <v>105.1</v>
      </c>
      <c r="BF584">
        <f>'Datastream-M'!AV585</f>
        <v>105</v>
      </c>
      <c r="BG584">
        <f>'Datastream-M'!AW585</f>
        <v>110.7</v>
      </c>
      <c r="BH584" s="1">
        <f>'Datastream-M'!AX585</f>
        <v>260.8</v>
      </c>
      <c r="BI584" s="1">
        <f>'Datastream-M'!AY585</f>
        <v>244.3</v>
      </c>
      <c r="BJ584" s="1">
        <f>'Datastream-M'!AZ585</f>
        <v>158.6</v>
      </c>
      <c r="BK584">
        <f>'Datastream-M'!BA585</f>
        <v>137.6</v>
      </c>
      <c r="BL584">
        <f>'Datastream-M'!BB585</f>
        <v>173.3</v>
      </c>
      <c r="BM584" s="26">
        <f>'Datastream-M'!BC585</f>
        <v>95.5</v>
      </c>
      <c r="BN584" s="26">
        <f>'Datastream-M'!BD585</f>
        <v>104.4</v>
      </c>
      <c r="BO584">
        <f>'Datastream-M'!AV584</f>
        <v>104.5</v>
      </c>
      <c r="BP584" s="38">
        <f t="shared" si="42"/>
        <v>95.1</v>
      </c>
      <c r="BQ584" s="30">
        <f t="shared" si="43"/>
        <v>84.713089025155838</v>
      </c>
      <c r="BR584" s="40">
        <f>'Datastream-M'!BJ585</f>
        <v>119.3297</v>
      </c>
      <c r="BS584" s="32">
        <f>'Datastream-M'!BF585</f>
        <v>103.2</v>
      </c>
      <c r="BT584">
        <f>'Datastream-M'!BE585</f>
        <v>11.6</v>
      </c>
      <c r="BU584" s="40">
        <f>'Datastream-M'!CS585</f>
        <v>94.3</v>
      </c>
      <c r="BV584" s="40">
        <f>'Datastream-M'!CT585</f>
        <v>118.3</v>
      </c>
      <c r="BW584" s="40">
        <f>'Datastream-M'!CU585</f>
        <v>119.5022</v>
      </c>
      <c r="BX584" s="41">
        <f>'Datastream-M'!BG585</f>
        <v>15.84</v>
      </c>
      <c r="BY584" s="41">
        <f>'Datastream-M'!BH585</f>
        <v>14.5</v>
      </c>
      <c r="BZ584" s="40">
        <f>'Datastream-M'!BI585</f>
        <v>78.2</v>
      </c>
      <c r="CA584">
        <f>'Datastream-M'!BN585</f>
        <v>-24.4</v>
      </c>
      <c r="CB584">
        <f>'Datastream-M'!BO585</f>
        <v>4.2</v>
      </c>
      <c r="CC584">
        <f>'Datastream-M'!BP585</f>
        <v>94.7</v>
      </c>
      <c r="CD584">
        <f>'Datastream-M'!BQ585</f>
        <v>100.4</v>
      </c>
      <c r="CE584" s="1">
        <v>0.32467258170828511</v>
      </c>
      <c r="CF584" s="1">
        <v>0.84414410708176535</v>
      </c>
      <c r="CH584">
        <f>'Datastream-M'!BR585</f>
        <v>94</v>
      </c>
      <c r="CI584">
        <f>'Datastream-M'!BS585</f>
        <v>94.2</v>
      </c>
      <c r="CJ584">
        <f>'Datastream-M'!BT585</f>
        <v>-9.8000000000000007</v>
      </c>
      <c r="CK584">
        <f>'Datastream-M'!BU585</f>
        <v>-27.3</v>
      </c>
      <c r="CL584">
        <f>'Datastream-M'!BV585</f>
        <v>103.5</v>
      </c>
      <c r="CM584">
        <f>'Datastream-M'!BW585</f>
        <v>8.1999999999999993</v>
      </c>
      <c r="CN584">
        <f>'Datastream-M'!BX585</f>
        <v>-29.1</v>
      </c>
      <c r="CO584">
        <f>'Datastream-M'!BY585</f>
        <v>-4.7</v>
      </c>
      <c r="CP584" s="40">
        <f>'Datastream-M'!BZ585</f>
        <v>4.2</v>
      </c>
      <c r="CQ584">
        <f>'Datastream-M'!CA585</f>
        <v>3.4</v>
      </c>
      <c r="CR584">
        <f>'Datastream-M'!CB585</f>
        <v>-8</v>
      </c>
      <c r="CS584">
        <f>'Datastream-M'!CC585</f>
        <v>-20</v>
      </c>
      <c r="CT584">
        <f>'Datastream-M'!CD585</f>
        <v>-26.2</v>
      </c>
      <c r="CU584">
        <f>'Datastream-M'!CE585</f>
        <v>40837</v>
      </c>
      <c r="CV584">
        <f>'Datastream-M'!CF585</f>
        <v>2525163</v>
      </c>
      <c r="CW584" s="48">
        <f t="shared" si="36"/>
        <v>3.9999999999999991</v>
      </c>
      <c r="CX584">
        <f>'Datastream-M'!CG585</f>
        <v>87</v>
      </c>
      <c r="CY584">
        <f>'Datastream-M'!CH585</f>
        <v>56.1</v>
      </c>
      <c r="CZ584">
        <f>'Datastream-M'!CI585</f>
        <v>102.3</v>
      </c>
      <c r="DA584">
        <f>'Datastream-M'!CJ585</f>
        <v>90.1</v>
      </c>
      <c r="DB584">
        <f>'Datastream-M'!CK585</f>
        <v>-32.9</v>
      </c>
      <c r="DC584">
        <f>'Datastream-M'!CL585</f>
        <v>-30.8</v>
      </c>
      <c r="DD584">
        <f>'Datastream-M'!CM585</f>
        <v>-9.8000000000000007</v>
      </c>
      <c r="DE584">
        <f>'Datastream-M'!CN585</f>
        <v>66.7</v>
      </c>
      <c r="DF584">
        <f>'Datastream-M'!CO585</f>
        <v>66</v>
      </c>
      <c r="DG584">
        <f>'Datastream-M'!CP585</f>
        <v>99.6</v>
      </c>
      <c r="DH584">
        <f>'Datastream-M'!CQ585</f>
        <v>85.725822449000006</v>
      </c>
      <c r="DI584">
        <f>'Datastream-M'!CR585</f>
        <v>24.59</v>
      </c>
      <c r="DJ584">
        <f>'Datastream-M'!CV585</f>
        <v>5.04</v>
      </c>
      <c r="DK584">
        <f>'Datastream-M'!CW585</f>
        <v>2.33</v>
      </c>
      <c r="DL584">
        <f>'Datastream-M'!CX585</f>
        <v>97.8</v>
      </c>
      <c r="DM584">
        <f>'Datastream-M'!CY585</f>
        <v>63.1</v>
      </c>
      <c r="DO584">
        <f>'Datastream-M'!DA585</f>
        <v>-13.3</v>
      </c>
      <c r="DP584">
        <f>'Datastream-M'!DB585</f>
        <v>105.7</v>
      </c>
      <c r="DQ584">
        <f>'Datastream-M'!DE585</f>
        <v>93.4</v>
      </c>
      <c r="DR584">
        <f>'Datastream-M'!DF585</f>
        <v>91.3</v>
      </c>
      <c r="DS584">
        <f>'Datastream-M'!DG585</f>
        <v>97.5</v>
      </c>
      <c r="DT584">
        <f>'Datastream-M'!DH585</f>
        <v>90.1</v>
      </c>
      <c r="DU584">
        <f>'Datastream-M'!DI585</f>
        <v>89.6</v>
      </c>
      <c r="DV584">
        <f>'Datastream-M'!DJ585</f>
        <v>93.722585202000005</v>
      </c>
      <c r="DW584" s="19">
        <f>'[8]weltindexip-usd'!B464</f>
        <v>2.6541857122057499</v>
      </c>
      <c r="DX584">
        <f>'Datastream-M'!DK585</f>
        <v>103.6</v>
      </c>
      <c r="DY584">
        <v>0</v>
      </c>
      <c r="DZ584">
        <f>'Datastream-M'!DL585</f>
        <v>100.9</v>
      </c>
      <c r="EA584">
        <f>'Datastream-M'!DM585</f>
        <v>98.3</v>
      </c>
      <c r="EB584">
        <f>'Datastream-M'!DN585</f>
        <v>22.185099000000001</v>
      </c>
      <c r="EC584">
        <f>'Datastream-M'!DO585</f>
        <v>96.9</v>
      </c>
      <c r="EE584" s="112">
        <f t="shared" si="37"/>
        <v>-3.1000000000000085</v>
      </c>
      <c r="EF584" s="1">
        <f>'Datastream-M'!DQ585</f>
        <v>97.7</v>
      </c>
    </row>
    <row r="585" spans="1:136">
      <c r="A585" s="3">
        <v>39675</v>
      </c>
      <c r="B585">
        <f>'Datastream-M'!B586</f>
        <v>91.6</v>
      </c>
      <c r="C585">
        <f>'Datastream-M'!C586</f>
        <v>91.5</v>
      </c>
      <c r="D585">
        <f>'Datastream-M'!D586</f>
        <v>95.2</v>
      </c>
      <c r="E585">
        <f>'Datastream-M'!E586</f>
        <v>87.9</v>
      </c>
      <c r="F585">
        <f>'Datastream-M'!F586</f>
        <v>98.5</v>
      </c>
      <c r="G585">
        <f>'Datastream-M'!G586</f>
        <v>1.497538</v>
      </c>
      <c r="H585">
        <f>'Datastream-M'!H586</f>
        <v>776.2</v>
      </c>
      <c r="I585">
        <f>'Datastream-M'!I586</f>
        <v>1808.4</v>
      </c>
      <c r="J585">
        <f>'Datastream-M'!J586</f>
        <v>4.9649999999999999</v>
      </c>
      <c r="K585">
        <f>'Datastream-M'!K586</f>
        <v>4.2</v>
      </c>
      <c r="L585">
        <f>'Datastream-M'!L586</f>
        <v>6422.3</v>
      </c>
      <c r="M585">
        <f>'Datastream-M'!M586</f>
        <v>214386</v>
      </c>
      <c r="N585">
        <f>'Datastream-M'!N586</f>
        <v>99.6</v>
      </c>
      <c r="O585">
        <f>'Datastream-M'!O586</f>
        <v>2333</v>
      </c>
      <c r="P585">
        <f>'Datastream-M'!P586</f>
        <v>7.6</v>
      </c>
      <c r="Q585">
        <f>'Datastream-M'!Q586</f>
        <v>12.3</v>
      </c>
      <c r="R585">
        <f>'Datastream-M'!R586</f>
        <v>17.7</v>
      </c>
      <c r="S585" s="1">
        <f>'[2]Deutschland Monatsdaten'!C585</f>
        <v>-0.54247886685955293</v>
      </c>
      <c r="T585" s="1">
        <v>4.0970322385075919</v>
      </c>
      <c r="U585">
        <f>'Datastream-M'!BL586</f>
        <v>83.65</v>
      </c>
      <c r="V585" s="39">
        <f t="shared" si="38"/>
        <v>87.591623036649224</v>
      </c>
      <c r="W585">
        <f>'Datastream-M'!BM586</f>
        <v>68.849999999999994</v>
      </c>
      <c r="X585" s="39">
        <f t="shared" si="39"/>
        <v>65.571428571428569</v>
      </c>
      <c r="Y585">
        <f>'Datastream-M'!W586</f>
        <v>-6.9</v>
      </c>
      <c r="Z585">
        <f>'Datastream-M'!X586</f>
        <v>94.7</v>
      </c>
      <c r="AA585" s="42">
        <f>'Datastream-M'!Y586</f>
        <v>5</v>
      </c>
      <c r="AB585">
        <f>'Datastream-M'!Z586</f>
        <v>102.7</v>
      </c>
      <c r="AC585">
        <f>'Datastream-M'!AA586</f>
        <v>98.1</v>
      </c>
      <c r="AD585">
        <f>'Datastream-M'!AB586</f>
        <v>96.5</v>
      </c>
      <c r="AE585">
        <f>'Datastream-M'!AC586</f>
        <v>1.497538</v>
      </c>
      <c r="AF585">
        <f t="shared" si="40"/>
        <v>95.5</v>
      </c>
      <c r="AG585">
        <f t="shared" si="41"/>
        <v>105</v>
      </c>
      <c r="AH585">
        <f>'Datastream-M'!AD586</f>
        <v>99.5</v>
      </c>
      <c r="AI585">
        <f>'Datastream-M'!AE586</f>
        <v>-5.8</v>
      </c>
      <c r="AJ585">
        <f>'Datastream-M'!AF586</f>
        <v>91.221373999999997</v>
      </c>
      <c r="AK585">
        <f>'Datastream-M'!AG586</f>
        <v>113.8</v>
      </c>
      <c r="AL585">
        <f>'Datastream-M'!AH586</f>
        <v>92.3</v>
      </c>
      <c r="AM585">
        <f>'Datastream-M'!AI586</f>
        <v>94.7</v>
      </c>
      <c r="AN585">
        <f>'Datastream-M'!AJ586</f>
        <v>8.4</v>
      </c>
      <c r="AO585">
        <f>'Datastream-M'!AK586</f>
        <v>32.4</v>
      </c>
      <c r="AP585">
        <f>'Datastream-M'!AL586</f>
        <v>-7</v>
      </c>
      <c r="AQ585" s="2">
        <f>'Datastream-M'!AM586</f>
        <v>89.630200000000002</v>
      </c>
      <c r="AR585" s="2">
        <f>'Datastream-M'!AN586</f>
        <v>98.203800000000001</v>
      </c>
      <c r="AS585">
        <f>'Datastream-M'!AO586</f>
        <v>16.399999999999999</v>
      </c>
      <c r="AT585">
        <f>'Datastream-M'!AP586</f>
        <v>98.9</v>
      </c>
      <c r="AU585">
        <f>'Datastream-M'!AQ586</f>
        <v>89.3</v>
      </c>
      <c r="AV585" s="19">
        <f>'[5]Deutschland Monatsdaten'!K585</f>
        <v>13.840847218594794</v>
      </c>
      <c r="AW585" s="1">
        <f>'[5]Deutschland Monatsdaten'!J585</f>
        <v>-0.5941533385212302</v>
      </c>
      <c r="AX585">
        <f>'Datastream-M'!AR586</f>
        <v>-55.5</v>
      </c>
      <c r="AY585">
        <f>'Datastream-M'!AS586</f>
        <v>-15.9</v>
      </c>
      <c r="AZ585">
        <f>'Datastream-M'!AT586</f>
        <v>92.5</v>
      </c>
      <c r="BA585">
        <v>4177002.3</v>
      </c>
      <c r="BB585">
        <v>11633867</v>
      </c>
      <c r="BC585">
        <v>10998429</v>
      </c>
      <c r="BD585">
        <v>756221.24</v>
      </c>
      <c r="BE585">
        <f>'Datastream-M'!AU586</f>
        <v>103.32</v>
      </c>
      <c r="BF585">
        <f>'Datastream-M'!AV586</f>
        <v>104.1</v>
      </c>
      <c r="BG585">
        <f>'Datastream-M'!AW586</f>
        <v>112.3</v>
      </c>
      <c r="BH585" s="1">
        <f>'Datastream-M'!AX586</f>
        <v>224.8</v>
      </c>
      <c r="BI585" s="1">
        <f>'Datastream-M'!AY586</f>
        <v>212.1</v>
      </c>
      <c r="BJ585" s="1">
        <f>'Datastream-M'!AZ586</f>
        <v>146.6</v>
      </c>
      <c r="BK585">
        <f>'Datastream-M'!BA586</f>
        <v>124</v>
      </c>
      <c r="BL585">
        <f>'Datastream-M'!BB586</f>
        <v>162.30000000000001</v>
      </c>
      <c r="BM585" s="26">
        <f>'Datastream-M'!BC586</f>
        <v>95.5</v>
      </c>
      <c r="BN585" s="26">
        <f>'Datastream-M'!BD586</f>
        <v>104.3</v>
      </c>
      <c r="BO585">
        <f>'Datastream-M'!AV585</f>
        <v>105</v>
      </c>
      <c r="BP585" s="38">
        <f t="shared" si="42"/>
        <v>95.5</v>
      </c>
      <c r="BQ585" s="30">
        <f t="shared" si="43"/>
        <v>75.991393874479314</v>
      </c>
      <c r="BR585" s="40">
        <f>'Datastream-M'!BJ586</f>
        <v>116.5354</v>
      </c>
      <c r="BS585" s="32">
        <f>'Datastream-M'!BF586</f>
        <v>102.4</v>
      </c>
      <c r="BT585">
        <f>'Datastream-M'!BE586</f>
        <v>5.0999999999999996</v>
      </c>
      <c r="BU585" s="40">
        <f>'Datastream-M'!CS586</f>
        <v>94.4</v>
      </c>
      <c r="BV585" s="40">
        <f>'Datastream-M'!CT586</f>
        <v>115.7</v>
      </c>
      <c r="BW585" s="40">
        <f>'Datastream-M'!CU586</f>
        <v>116.6664</v>
      </c>
      <c r="BX585" s="41">
        <f>'Datastream-M'!BG586</f>
        <v>15.24</v>
      </c>
      <c r="BY585" s="41">
        <f>'Datastream-M'!BH586</f>
        <v>15.01</v>
      </c>
      <c r="BZ585" s="40">
        <f>'Datastream-M'!BI586</f>
        <v>81.2</v>
      </c>
      <c r="CA585">
        <f>'Datastream-M'!BN586</f>
        <v>-30</v>
      </c>
      <c r="CB585">
        <f>'Datastream-M'!BO586</f>
        <v>-2.2000000000000002</v>
      </c>
      <c r="CC585">
        <f>'Datastream-M'!BP586</f>
        <v>96.8</v>
      </c>
      <c r="CD585">
        <f>'Datastream-M'!BQ586</f>
        <v>106.2</v>
      </c>
      <c r="CE585" s="1">
        <v>1.0650396157873443</v>
      </c>
      <c r="CF585" s="1">
        <v>0.64394744928098346</v>
      </c>
      <c r="CH585">
        <f>'Datastream-M'!BR586</f>
        <v>97.7</v>
      </c>
      <c r="CI585">
        <f>'Datastream-M'!BS586</f>
        <v>95.1</v>
      </c>
      <c r="CJ585">
        <f>'Datastream-M'!BT586</f>
        <v>-10.4</v>
      </c>
      <c r="CK585">
        <f>'Datastream-M'!BU586</f>
        <v>-27.7</v>
      </c>
      <c r="CL585">
        <f>'Datastream-M'!BV586</f>
        <v>107.3</v>
      </c>
      <c r="CM585">
        <f>'Datastream-M'!BW586</f>
        <v>7.5</v>
      </c>
      <c r="CN585">
        <f>'Datastream-M'!BX586</f>
        <v>-25.2</v>
      </c>
      <c r="CO585">
        <f>'Datastream-M'!BY586</f>
        <v>-4.8</v>
      </c>
      <c r="CP585" s="40">
        <f>'Datastream-M'!BZ586</f>
        <v>-2.9</v>
      </c>
      <c r="CQ585">
        <f>'Datastream-M'!CA586</f>
        <v>1.8</v>
      </c>
      <c r="CR585">
        <f>'Datastream-M'!CB586</f>
        <v>-21.8</v>
      </c>
      <c r="CS585">
        <f>'Datastream-M'!CC586</f>
        <v>-16.8</v>
      </c>
      <c r="CT585">
        <f>'Datastream-M'!CD586</f>
        <v>-27.9</v>
      </c>
      <c r="CU585">
        <f>'Datastream-M'!CE586</f>
        <v>40833</v>
      </c>
      <c r="CV585">
        <f>'Datastream-M'!CF586</f>
        <v>2553696</v>
      </c>
      <c r="CW585" s="48">
        <f t="shared" si="36"/>
        <v>10.4</v>
      </c>
      <c r="CX585">
        <f>'Datastream-M'!CG586</f>
        <v>81.7</v>
      </c>
      <c r="CY585">
        <f>'Datastream-M'!CH586</f>
        <v>54.8</v>
      </c>
      <c r="CZ585">
        <f>'Datastream-M'!CI586</f>
        <v>89.4</v>
      </c>
      <c r="DA585">
        <f>'Datastream-M'!CJ586</f>
        <v>89.1</v>
      </c>
      <c r="DB585">
        <f>'Datastream-M'!CK586</f>
        <v>-35.9</v>
      </c>
      <c r="DC585">
        <f>'Datastream-M'!CL586</f>
        <v>-31.2</v>
      </c>
      <c r="DD585">
        <f>'Datastream-M'!CM586</f>
        <v>-10.4</v>
      </c>
      <c r="DE585">
        <f>'Datastream-M'!CN586</f>
        <v>68.2</v>
      </c>
      <c r="DF585">
        <f>'Datastream-M'!CO586</f>
        <v>67.900000000000006</v>
      </c>
      <c r="DG585">
        <f>'Datastream-M'!CP586</f>
        <v>103</v>
      </c>
      <c r="DH585">
        <f>'Datastream-M'!CQ586</f>
        <v>86.259246825999995</v>
      </c>
      <c r="DI585">
        <f>'Datastream-M'!CR586</f>
        <v>23.06</v>
      </c>
      <c r="DJ585">
        <f>'Datastream-M'!CV586</f>
        <v>4.79</v>
      </c>
      <c r="DK585">
        <f>'Datastream-M'!CW586</f>
        <v>2.17</v>
      </c>
      <c r="DL585">
        <f>'Datastream-M'!CX586</f>
        <v>89.9</v>
      </c>
      <c r="DM585">
        <f>'Datastream-M'!CY586</f>
        <v>60.9</v>
      </c>
      <c r="DO585">
        <f>'Datastream-M'!DA586</f>
        <v>-14.9</v>
      </c>
      <c r="DP585">
        <f>'Datastream-M'!DB586</f>
        <v>104.2</v>
      </c>
      <c r="DQ585">
        <f>'Datastream-M'!DE586</f>
        <v>93.5</v>
      </c>
      <c r="DR585">
        <f>'Datastream-M'!DF586</f>
        <v>89.7</v>
      </c>
      <c r="DS585">
        <f>'Datastream-M'!DG586</f>
        <v>101.9</v>
      </c>
      <c r="DT585">
        <f>'Datastream-M'!DH586</f>
        <v>91.7</v>
      </c>
      <c r="DU585">
        <f>'Datastream-M'!DI586</f>
        <v>92.2</v>
      </c>
      <c r="DV585">
        <f>'Datastream-M'!DJ586</f>
        <v>90.281267533000005</v>
      </c>
      <c r="DW585" s="19">
        <f>'[8]weltindexip-usd'!B465</f>
        <v>2.6227332429066355</v>
      </c>
      <c r="DX585">
        <f>'Datastream-M'!DK586</f>
        <v>102.6</v>
      </c>
      <c r="DY585">
        <v>0</v>
      </c>
      <c r="DZ585">
        <f>'Datastream-M'!DL586</f>
        <v>100</v>
      </c>
      <c r="EA585">
        <f>'Datastream-M'!DM586</f>
        <v>101.1</v>
      </c>
      <c r="EB585">
        <f>'Datastream-M'!DN586</f>
        <v>22.710836</v>
      </c>
      <c r="EC585">
        <f>'Datastream-M'!DO586</f>
        <v>96.5</v>
      </c>
      <c r="EE585" s="112">
        <f t="shared" si="37"/>
        <v>-0.70000000000000284</v>
      </c>
      <c r="EF585" s="1">
        <f>'Datastream-M'!DQ586</f>
        <v>99.7</v>
      </c>
    </row>
    <row r="586" spans="1:136">
      <c r="A586" s="3">
        <v>39706</v>
      </c>
      <c r="B586">
        <f>'Datastream-M'!B587</f>
        <v>90.9</v>
      </c>
      <c r="C586">
        <f>'Datastream-M'!C587</f>
        <v>89.6</v>
      </c>
      <c r="D586">
        <f>'Datastream-M'!D587</f>
        <v>92.2</v>
      </c>
      <c r="E586">
        <f>'Datastream-M'!E587</f>
        <v>87.2</v>
      </c>
      <c r="F586">
        <f>'Datastream-M'!F587</f>
        <v>91.8</v>
      </c>
      <c r="G586">
        <f>'Datastream-M'!G587</f>
        <v>1.4369499999999999</v>
      </c>
      <c r="H586">
        <f>'Datastream-M'!H587</f>
        <v>793.1</v>
      </c>
      <c r="I586">
        <f>'Datastream-M'!I587</f>
        <v>1821.8</v>
      </c>
      <c r="J586">
        <f>'Datastream-M'!J587</f>
        <v>5.0190000000000001</v>
      </c>
      <c r="K586">
        <f>'Datastream-M'!K587</f>
        <v>4.0999999999999996</v>
      </c>
      <c r="L586">
        <f>'Datastream-M'!L587</f>
        <v>5831</v>
      </c>
      <c r="M586">
        <f>'Datastream-M'!M587</f>
        <v>261384</v>
      </c>
      <c r="N586">
        <f>'Datastream-M'!N587</f>
        <v>97.2</v>
      </c>
      <c r="O586">
        <f>'Datastream-M'!O587</f>
        <v>2479</v>
      </c>
      <c r="P586">
        <f>'Datastream-M'!P587</f>
        <v>7.6</v>
      </c>
      <c r="Q586">
        <f>'Datastream-M'!Q587</f>
        <v>12.4</v>
      </c>
      <c r="R586">
        <f>'Datastream-M'!R587</f>
        <v>19.899999999999999</v>
      </c>
      <c r="S586" s="1">
        <f>'[2]Deutschland Monatsdaten'!C586</f>
        <v>-0.76169915070796734</v>
      </c>
      <c r="T586" s="1">
        <v>4.085288283109052</v>
      </c>
      <c r="U586">
        <f>'Datastream-M'!BL587</f>
        <v>82.15</v>
      </c>
      <c r="V586" s="39">
        <f t="shared" si="38"/>
        <v>86.020942408376968</v>
      </c>
      <c r="W586">
        <f>'Datastream-M'!BM587</f>
        <v>69.36</v>
      </c>
      <c r="X586" s="39">
        <f t="shared" si="39"/>
        <v>66.628242074927954</v>
      </c>
      <c r="Y586">
        <f>'Datastream-M'!W587</f>
        <v>-14.6</v>
      </c>
      <c r="Z586">
        <f>'Datastream-M'!X587</f>
        <v>86.4</v>
      </c>
      <c r="AA586" s="42">
        <f>'Datastream-M'!Y587</f>
        <v>-1.1000000000000001</v>
      </c>
      <c r="AB586">
        <f>'Datastream-M'!Z587</f>
        <v>101.8</v>
      </c>
      <c r="AC586">
        <f>'Datastream-M'!AA587</f>
        <v>97.3</v>
      </c>
      <c r="AD586">
        <f>'Datastream-M'!AB587</f>
        <v>95.9</v>
      </c>
      <c r="AE586">
        <f>'Datastream-M'!AC587</f>
        <v>1.4369499999999999</v>
      </c>
      <c r="AF586">
        <f t="shared" si="40"/>
        <v>95.5</v>
      </c>
      <c r="AG586">
        <f t="shared" si="41"/>
        <v>104.1</v>
      </c>
      <c r="AH586">
        <f>'Datastream-M'!AD587</f>
        <v>97.7</v>
      </c>
      <c r="AI586">
        <f>'Datastream-M'!AE587</f>
        <v>-10.3</v>
      </c>
      <c r="AJ586">
        <f>'Datastream-M'!AF587</f>
        <v>91.826922999999994</v>
      </c>
      <c r="AK586">
        <f>'Datastream-M'!AG587</f>
        <v>98.76</v>
      </c>
      <c r="AL586">
        <f>'Datastream-M'!AH587</f>
        <v>92.4</v>
      </c>
      <c r="AM586">
        <f>'Datastream-M'!AI587</f>
        <v>86.4</v>
      </c>
      <c r="AN586">
        <f>'Datastream-M'!AJ587</f>
        <v>6.3</v>
      </c>
      <c r="AO586">
        <f>'Datastream-M'!AK587</f>
        <v>35</v>
      </c>
      <c r="AP586">
        <f>'Datastream-M'!AL587</f>
        <v>-11.6</v>
      </c>
      <c r="AQ586" s="2">
        <f>'Datastream-M'!AM587</f>
        <v>88.749700000000004</v>
      </c>
      <c r="AR586" s="2">
        <f>'Datastream-M'!AN587</f>
        <v>97.178899999999999</v>
      </c>
      <c r="AS586">
        <f>'Datastream-M'!AO587</f>
        <v>15.7</v>
      </c>
      <c r="AT586">
        <f>'Datastream-M'!AP587</f>
        <v>98.7</v>
      </c>
      <c r="AU586">
        <f>'Datastream-M'!AQ587</f>
        <v>90.7</v>
      </c>
      <c r="AV586" s="19">
        <f>'[5]Deutschland Monatsdaten'!K586</f>
        <v>13.877640689769526</v>
      </c>
      <c r="AW586" s="1">
        <f>'[5]Deutschland Monatsdaten'!J586</f>
        <v>-0.57027140035503221</v>
      </c>
      <c r="AX586">
        <f>'Datastream-M'!AR587</f>
        <v>-41.1</v>
      </c>
      <c r="AY586">
        <f>'Datastream-M'!AS587</f>
        <v>-14.5</v>
      </c>
      <c r="AZ586">
        <f>'Datastream-M'!AT587</f>
        <v>91.5</v>
      </c>
      <c r="BA586">
        <v>3708714</v>
      </c>
      <c r="BB586">
        <v>10557845</v>
      </c>
      <c r="BC586">
        <v>10508233</v>
      </c>
      <c r="BD586">
        <v>1442899.7</v>
      </c>
      <c r="BE586">
        <f>'Datastream-M'!AU587</f>
        <v>102.81</v>
      </c>
      <c r="BF586">
        <f>'Datastream-M'!AV587</f>
        <v>103.7</v>
      </c>
      <c r="BG586">
        <f>'Datastream-M'!AW587</f>
        <v>110</v>
      </c>
      <c r="BH586" s="1">
        <f>'Datastream-M'!AX587</f>
        <v>196.7</v>
      </c>
      <c r="BI586" s="1">
        <f>'Datastream-M'!AY587</f>
        <v>187.2</v>
      </c>
      <c r="BJ586" s="1">
        <f>'Datastream-M'!AZ587</f>
        <v>137.80000000000001</v>
      </c>
      <c r="BK586">
        <f>'Datastream-M'!BA587</f>
        <v>117</v>
      </c>
      <c r="BL586">
        <f>'Datastream-M'!BB587</f>
        <v>152.19999999999999</v>
      </c>
      <c r="BM586" s="26">
        <f>'Datastream-M'!BC587</f>
        <v>95.4</v>
      </c>
      <c r="BN586" s="26">
        <f>'Datastream-M'!BD587</f>
        <v>104.5</v>
      </c>
      <c r="BO586">
        <f>'Datastream-M'!AV586</f>
        <v>104.1</v>
      </c>
      <c r="BP586" s="38">
        <f t="shared" si="42"/>
        <v>95.5</v>
      </c>
      <c r="BQ586" s="30">
        <f t="shared" si="43"/>
        <v>68.728904972337247</v>
      </c>
      <c r="BR586" s="40">
        <f>'Datastream-M'!BJ587</f>
        <v>115.10420000000001</v>
      </c>
      <c r="BS586" s="32">
        <f>'Datastream-M'!BF587</f>
        <v>101.3</v>
      </c>
      <c r="BT586">
        <f>'Datastream-M'!BE587</f>
        <v>-5.2</v>
      </c>
      <c r="BU586" s="40">
        <f>'Datastream-M'!CS587</f>
        <v>94.4</v>
      </c>
      <c r="BV586" s="40">
        <f>'Datastream-M'!CT587</f>
        <v>113.2</v>
      </c>
      <c r="BW586" s="40">
        <f>'Datastream-M'!CU587</f>
        <v>115.34010000000001</v>
      </c>
      <c r="BX586" s="41">
        <f>'Datastream-M'!BG587</f>
        <v>15.85</v>
      </c>
      <c r="BY586" s="41">
        <f>'Datastream-M'!BH587</f>
        <v>15.61</v>
      </c>
      <c r="BZ586" s="40">
        <f>'Datastream-M'!BI587</f>
        <v>80.2</v>
      </c>
      <c r="CA586">
        <f>'Datastream-M'!BN587</f>
        <v>-29.3</v>
      </c>
      <c r="CB586">
        <f>'Datastream-M'!BO587</f>
        <v>-5.6</v>
      </c>
      <c r="CC586">
        <f>'Datastream-M'!BP587</f>
        <v>95.1</v>
      </c>
      <c r="CD586">
        <f>'Datastream-M'!BQ587</f>
        <v>98.4</v>
      </c>
      <c r="CE586" s="1">
        <v>3.7221643653028815</v>
      </c>
      <c r="CF586" s="1">
        <v>2.2235815405537616</v>
      </c>
      <c r="CH586">
        <f>'Datastream-M'!BR587</f>
        <v>94</v>
      </c>
      <c r="CI586">
        <f>'Datastream-M'!BS587</f>
        <v>96.6</v>
      </c>
      <c r="CJ586">
        <f>'Datastream-M'!BT587</f>
        <v>-7.8</v>
      </c>
      <c r="CK586">
        <f>'Datastream-M'!BU587</f>
        <v>-24.8</v>
      </c>
      <c r="CL586">
        <f>'Datastream-M'!BV587</f>
        <v>103.9</v>
      </c>
      <c r="CM586">
        <f>'Datastream-M'!BW587</f>
        <v>8</v>
      </c>
      <c r="CN586">
        <f>'Datastream-M'!BX587</f>
        <v>-27.6</v>
      </c>
      <c r="CO586">
        <f>'Datastream-M'!BY587</f>
        <v>-12.3</v>
      </c>
      <c r="CP586" s="40">
        <f>'Datastream-M'!BZ587</f>
        <v>-7.3</v>
      </c>
      <c r="CQ586">
        <f>'Datastream-M'!CA587</f>
        <v>1.5</v>
      </c>
      <c r="CR586">
        <f>'Datastream-M'!CB587</f>
        <v>-15.7</v>
      </c>
      <c r="CS586">
        <f>'Datastream-M'!CC587</f>
        <v>-14.1</v>
      </c>
      <c r="CT586">
        <f>'Datastream-M'!CD587</f>
        <v>-12.8</v>
      </c>
      <c r="CU586">
        <f>'Datastream-M'!CE587</f>
        <v>40885</v>
      </c>
      <c r="CV586">
        <f>'Datastream-M'!CF587</f>
        <v>2567522</v>
      </c>
      <c r="CW586" s="48">
        <f t="shared" si="36"/>
        <v>15.3</v>
      </c>
      <c r="CX586">
        <f>'Datastream-M'!CG587</f>
        <v>85.4</v>
      </c>
      <c r="CY586">
        <f>'Datastream-M'!CH587</f>
        <v>58.6</v>
      </c>
      <c r="CZ586">
        <f>'Datastream-M'!CI587</f>
        <v>92.1</v>
      </c>
      <c r="DA586">
        <f>'Datastream-M'!CJ587</f>
        <v>93.8</v>
      </c>
      <c r="DB586">
        <f>'Datastream-M'!CK587</f>
        <v>-33.200000000000003</v>
      </c>
      <c r="DC586">
        <f>'Datastream-M'!CL587</f>
        <v>-29.4</v>
      </c>
      <c r="DD586">
        <f>'Datastream-M'!CM587</f>
        <v>-7.8</v>
      </c>
      <c r="DE586">
        <f>'Datastream-M'!CN587</f>
        <v>66.900000000000006</v>
      </c>
      <c r="DF586">
        <f>'Datastream-M'!CO587</f>
        <v>66.7</v>
      </c>
      <c r="DG586">
        <f>'Datastream-M'!CP587</f>
        <v>98.3</v>
      </c>
      <c r="DH586">
        <f>'Datastream-M'!CQ587</f>
        <v>155.91175842300001</v>
      </c>
      <c r="DI586">
        <f>'Datastream-M'!CR587</f>
        <v>21.2</v>
      </c>
      <c r="DJ586">
        <f>'Datastream-M'!CV587</f>
        <v>4.66</v>
      </c>
      <c r="DK586">
        <f>'Datastream-M'!CW587</f>
        <v>2.1800000000000002</v>
      </c>
      <c r="DL586">
        <f>'Datastream-M'!CX587</f>
        <v>93.9</v>
      </c>
      <c r="DM586">
        <f>'Datastream-M'!CY587</f>
        <v>64.900000000000006</v>
      </c>
      <c r="DO586">
        <f>'Datastream-M'!DA587</f>
        <v>-16.5</v>
      </c>
      <c r="DP586">
        <f>'Datastream-M'!DB587</f>
        <v>107</v>
      </c>
      <c r="DQ586">
        <f>'Datastream-M'!DE587</f>
        <v>92.1</v>
      </c>
      <c r="DR586">
        <f>'Datastream-M'!DF587</f>
        <v>89.6</v>
      </c>
      <c r="DS586">
        <f>'Datastream-M'!DG587</f>
        <v>96.6</v>
      </c>
      <c r="DT586">
        <f>'Datastream-M'!DH587</f>
        <v>81.8</v>
      </c>
      <c r="DU586">
        <f>'Datastream-M'!DI587</f>
        <v>91.1</v>
      </c>
      <c r="DV586">
        <f>'Datastream-M'!DJ587</f>
        <v>167.83510099399999</v>
      </c>
      <c r="DW586" s="19">
        <f>'[8]weltindexip-usd'!B466</f>
        <v>2.590215576785603</v>
      </c>
      <c r="DX586">
        <f>'Datastream-M'!DK587</f>
        <v>101.9</v>
      </c>
      <c r="DY586">
        <v>100</v>
      </c>
      <c r="DZ586">
        <f>'Datastream-M'!DL587</f>
        <v>99.1</v>
      </c>
      <c r="EA586">
        <f>'Datastream-M'!DM587</f>
        <v>98.6</v>
      </c>
      <c r="EB586">
        <f>'Datastream-M'!DN587</f>
        <v>22.958763000000001</v>
      </c>
      <c r="EC586">
        <f>'Datastream-M'!DO587</f>
        <v>96.8</v>
      </c>
      <c r="EE586" s="112">
        <f t="shared" si="37"/>
        <v>-0.69999999999998863</v>
      </c>
      <c r="EF586" s="1">
        <f>'Datastream-M'!DQ587</f>
        <v>97.4</v>
      </c>
    </row>
    <row r="587" spans="1:136">
      <c r="A587" s="3">
        <v>39736</v>
      </c>
      <c r="B587">
        <f>'Datastream-M'!B588</f>
        <v>86.9</v>
      </c>
      <c r="C587">
        <f>'Datastream-M'!C588</f>
        <v>86.5</v>
      </c>
      <c r="D587">
        <f>'Datastream-M'!D588</f>
        <v>90.8</v>
      </c>
      <c r="E587">
        <f>'Datastream-M'!E588</f>
        <v>82.4</v>
      </c>
      <c r="F587">
        <f>'Datastream-M'!F588</f>
        <v>85.9</v>
      </c>
      <c r="G587">
        <f>'Datastream-M'!G588</f>
        <v>1.332209</v>
      </c>
      <c r="H587">
        <f>'Datastream-M'!H588</f>
        <v>823.6</v>
      </c>
      <c r="I587">
        <f>'Datastream-M'!I588</f>
        <v>1866.1</v>
      </c>
      <c r="J587">
        <f>'Datastream-M'!J588</f>
        <v>5.1130000000000004</v>
      </c>
      <c r="K587">
        <f>'Datastream-M'!K588</f>
        <v>3.9</v>
      </c>
      <c r="L587">
        <f>'Datastream-M'!L588</f>
        <v>4988</v>
      </c>
      <c r="M587">
        <f>'Datastream-M'!M588</f>
        <v>258814</v>
      </c>
      <c r="N587">
        <f>'Datastream-M'!N588</f>
        <v>95.2</v>
      </c>
      <c r="O587">
        <f>'Datastream-M'!O588</f>
        <v>2457</v>
      </c>
      <c r="P587">
        <f>'Datastream-M'!P588</f>
        <v>7.6</v>
      </c>
      <c r="Q587">
        <f>'Datastream-M'!Q588</f>
        <v>8.3000000000000007</v>
      </c>
      <c r="R587">
        <f>'Datastream-M'!R588</f>
        <v>36</v>
      </c>
      <c r="S587" s="1">
        <f>'[2]Deutschland Monatsdaten'!C587</f>
        <v>-1.6551823924212263</v>
      </c>
      <c r="T587" s="1">
        <v>4.0117958597625707</v>
      </c>
      <c r="U587">
        <f>'Datastream-M'!BL588</f>
        <v>82.65</v>
      </c>
      <c r="V587" s="39">
        <f t="shared" si="38"/>
        <v>86.635220125786162</v>
      </c>
      <c r="W587">
        <f>'Datastream-M'!BM588</f>
        <v>67.209999999999994</v>
      </c>
      <c r="X587" s="39">
        <f t="shared" si="39"/>
        <v>64.811957569913204</v>
      </c>
      <c r="Y587">
        <f>'Datastream-M'!W588</f>
        <v>-23</v>
      </c>
      <c r="Z587">
        <f>'Datastream-M'!X588</f>
        <v>81.3</v>
      </c>
      <c r="AA587" s="42">
        <f>'Datastream-M'!Y588</f>
        <v>-10.7</v>
      </c>
      <c r="AB587">
        <f>'Datastream-M'!Z588</f>
        <v>99.9</v>
      </c>
      <c r="AC587">
        <f>'Datastream-M'!AA588</f>
        <v>95.8</v>
      </c>
      <c r="AD587">
        <f>'Datastream-M'!AB588</f>
        <v>94.6</v>
      </c>
      <c r="AE587">
        <f>'Datastream-M'!AC588</f>
        <v>1.332209</v>
      </c>
      <c r="AF587">
        <f t="shared" si="40"/>
        <v>95.4</v>
      </c>
      <c r="AG587">
        <f t="shared" si="41"/>
        <v>103.69999999999999</v>
      </c>
      <c r="AH587">
        <f>'Datastream-M'!AD588</f>
        <v>95.7</v>
      </c>
      <c r="AI587">
        <f>'Datastream-M'!AE588</f>
        <v>-17.2</v>
      </c>
      <c r="AJ587">
        <f>'Datastream-M'!AF588</f>
        <v>94.141013000000001</v>
      </c>
      <c r="AK587">
        <f>'Datastream-M'!AG588</f>
        <v>71.959999999999994</v>
      </c>
      <c r="AL587">
        <f>'Datastream-M'!AH588</f>
        <v>92.3</v>
      </c>
      <c r="AM587">
        <f>'Datastream-M'!AI588</f>
        <v>81.3</v>
      </c>
      <c r="AN587">
        <f>'Datastream-M'!AJ588</f>
        <v>5</v>
      </c>
      <c r="AO587">
        <f>'Datastream-M'!AK588</f>
        <v>49.3</v>
      </c>
      <c r="AP587">
        <f>'Datastream-M'!AL588</f>
        <v>-17.899999999999999</v>
      </c>
      <c r="AQ587" s="2">
        <f>'Datastream-M'!AM588</f>
        <v>87.821299999999994</v>
      </c>
      <c r="AR587" s="2">
        <f>'Datastream-M'!AN588</f>
        <v>96.102999999999994</v>
      </c>
      <c r="AS587">
        <f>'Datastream-M'!AO588</f>
        <v>18.7</v>
      </c>
      <c r="AT587">
        <f>'Datastream-M'!AP588</f>
        <v>97.3</v>
      </c>
      <c r="AU587">
        <f>'Datastream-M'!AQ588</f>
        <v>88.9</v>
      </c>
      <c r="AV587" s="19">
        <f>'[5]Deutschland Monatsdaten'!K587</f>
        <v>13.894639428831233</v>
      </c>
      <c r="AW587" s="1">
        <f>'[5]Deutschland Monatsdaten'!J587</f>
        <v>-1.176840318744889</v>
      </c>
      <c r="AX587">
        <f>'Datastream-M'!AR588</f>
        <v>-63</v>
      </c>
      <c r="AY587">
        <f>'Datastream-M'!AS588</f>
        <v>-16.8</v>
      </c>
      <c r="AZ587">
        <f>'Datastream-M'!AT588</f>
        <v>86.5</v>
      </c>
      <c r="BA587">
        <v>3986872.9</v>
      </c>
      <c r="BB587">
        <v>10034886</v>
      </c>
      <c r="BC587">
        <v>10680356</v>
      </c>
      <c r="BD587">
        <v>679005.67</v>
      </c>
      <c r="BE587">
        <f>'Datastream-M'!AU588</f>
        <v>101.56</v>
      </c>
      <c r="BF587">
        <f>'Datastream-M'!AV588</f>
        <v>100.8</v>
      </c>
      <c r="BG587">
        <f>'Datastream-M'!AW588</f>
        <v>106.8</v>
      </c>
      <c r="BH587" s="1">
        <f>'Datastream-M'!AX588</f>
        <v>141.30000000000001</v>
      </c>
      <c r="BI587" s="1">
        <f>'Datastream-M'!AY588</f>
        <v>136.9</v>
      </c>
      <c r="BJ587" s="1">
        <f>'Datastream-M'!AZ588</f>
        <v>114.3</v>
      </c>
      <c r="BK587">
        <f>'Datastream-M'!BA588</f>
        <v>95.2</v>
      </c>
      <c r="BL587">
        <f>'Datastream-M'!BB588</f>
        <v>127.5</v>
      </c>
      <c r="BM587" s="26">
        <f>'Datastream-M'!BC588</f>
        <v>94.9</v>
      </c>
      <c r="BN587" s="26">
        <f>'Datastream-M'!BD588</f>
        <v>105.4</v>
      </c>
      <c r="BO587">
        <f>'Datastream-M'!AV587</f>
        <v>103.7</v>
      </c>
      <c r="BP587" s="38">
        <f t="shared" si="42"/>
        <v>95.4</v>
      </c>
      <c r="BQ587" s="30">
        <f t="shared" si="43"/>
        <v>54.015548611366533</v>
      </c>
      <c r="BR587" s="40">
        <f>'Datastream-M'!BJ588</f>
        <v>112.7668</v>
      </c>
      <c r="BS587" s="32">
        <f>'Datastream-M'!BF588</f>
        <v>100.3</v>
      </c>
      <c r="BT587">
        <f>'Datastream-M'!BE588</f>
        <v>-20.7</v>
      </c>
      <c r="BU587" s="40">
        <f>'Datastream-M'!CS588</f>
        <v>94.3</v>
      </c>
      <c r="BV587" s="40">
        <f>'Datastream-M'!CT588</f>
        <v>108.1</v>
      </c>
      <c r="BW587" s="40">
        <f>'Datastream-M'!CU588</f>
        <v>112.95950000000001</v>
      </c>
      <c r="BX587" s="41">
        <f>'Datastream-M'!BG588</f>
        <v>16.190000000000001</v>
      </c>
      <c r="BY587" s="41">
        <f>'Datastream-M'!BH588</f>
        <v>14.88</v>
      </c>
      <c r="BZ587" s="40">
        <f>'Datastream-M'!BI588</f>
        <v>79.400000000000006</v>
      </c>
      <c r="CA587">
        <f>'Datastream-M'!BN588</f>
        <v>-35.9</v>
      </c>
      <c r="CB587">
        <f>'Datastream-M'!BO588</f>
        <v>-14.9</v>
      </c>
      <c r="CC587">
        <f>'Datastream-M'!BP588</f>
        <v>91.8</v>
      </c>
      <c r="CD587">
        <f>'Datastream-M'!BQ588</f>
        <v>99.9</v>
      </c>
      <c r="CE587" s="1">
        <v>3.9541834848995392</v>
      </c>
      <c r="CF587" s="1">
        <v>5.2017832976437219</v>
      </c>
      <c r="CH587">
        <f>'Datastream-M'!BR588</f>
        <v>93.5</v>
      </c>
      <c r="CI587">
        <f>'Datastream-M'!BS588</f>
        <v>95.3</v>
      </c>
      <c r="CJ587">
        <f>'Datastream-M'!BT588</f>
        <v>-14.3</v>
      </c>
      <c r="CK587">
        <f>'Datastream-M'!BU588</f>
        <v>-27.4</v>
      </c>
      <c r="CL587">
        <f>'Datastream-M'!BV588</f>
        <v>102.8</v>
      </c>
      <c r="CM587">
        <f>'Datastream-M'!BW588</f>
        <v>-2.6</v>
      </c>
      <c r="CN587">
        <f>'Datastream-M'!BX588</f>
        <v>-27.3</v>
      </c>
      <c r="CO587">
        <f>'Datastream-M'!BY588</f>
        <v>-13.8</v>
      </c>
      <c r="CP587" s="40">
        <f>'Datastream-M'!BZ588</f>
        <v>-16.2</v>
      </c>
      <c r="CQ587">
        <f>'Datastream-M'!CA588</f>
        <v>1.7</v>
      </c>
      <c r="CR587">
        <f>'Datastream-M'!CB588</f>
        <v>-27.5</v>
      </c>
      <c r="CS587">
        <f>'Datastream-M'!CC588</f>
        <v>-12.9</v>
      </c>
      <c r="CT587">
        <f>'Datastream-M'!CD588</f>
        <v>-18.2</v>
      </c>
      <c r="CU587">
        <f>'Datastream-M'!CE588</f>
        <v>40937</v>
      </c>
      <c r="CV587">
        <f>'Datastream-M'!CF588</f>
        <v>2563408</v>
      </c>
      <c r="CW587" s="48">
        <f t="shared" si="36"/>
        <v>13.6</v>
      </c>
      <c r="CX587">
        <f>'Datastream-M'!CG588</f>
        <v>80.400000000000006</v>
      </c>
      <c r="CY587">
        <f>'Datastream-M'!CH588</f>
        <v>54.3</v>
      </c>
      <c r="CZ587">
        <f>'Datastream-M'!CI588</f>
        <v>90</v>
      </c>
      <c r="DA587">
        <f>'Datastream-M'!CJ588</f>
        <v>85.9</v>
      </c>
      <c r="DB587">
        <f>'Datastream-M'!CK588</f>
        <v>-34.5</v>
      </c>
      <c r="DC587">
        <f>'Datastream-M'!CL588</f>
        <v>-33.1</v>
      </c>
      <c r="DD587">
        <f>'Datastream-M'!CM588</f>
        <v>-14.3</v>
      </c>
      <c r="DE587">
        <f>'Datastream-M'!CN588</f>
        <v>66.5</v>
      </c>
      <c r="DF587">
        <f>'Datastream-M'!CO588</f>
        <v>66.099999999999994</v>
      </c>
      <c r="DG587">
        <f>'Datastream-M'!CP588</f>
        <v>91.5</v>
      </c>
      <c r="DH587">
        <f>'Datastream-M'!CQ588</f>
        <v>256.071777344</v>
      </c>
      <c r="DI587">
        <f>'Datastream-M'!CR588</f>
        <v>36.82</v>
      </c>
      <c r="DJ587">
        <f>'Datastream-M'!CV588</f>
        <v>4.9000000000000004</v>
      </c>
      <c r="DK587">
        <f>'Datastream-M'!CW588</f>
        <v>2.23</v>
      </c>
      <c r="DL587">
        <f>'Datastream-M'!CX588</f>
        <v>88.4</v>
      </c>
      <c r="DM587">
        <f>'Datastream-M'!CY588</f>
        <v>60</v>
      </c>
      <c r="DO587">
        <f>'Datastream-M'!DA588</f>
        <v>-17.7</v>
      </c>
      <c r="DP587">
        <f>'Datastream-M'!DB588</f>
        <v>106.4</v>
      </c>
      <c r="DQ587">
        <f>'Datastream-M'!DE588</f>
        <v>90.7</v>
      </c>
      <c r="DR587">
        <f>'Datastream-M'!DF588</f>
        <v>83.3</v>
      </c>
      <c r="DS587">
        <f>'Datastream-M'!DG588</f>
        <v>90.3</v>
      </c>
      <c r="DT587">
        <f>'Datastream-M'!DH588</f>
        <v>73.7</v>
      </c>
      <c r="DU587">
        <f>'Datastream-M'!DI588</f>
        <v>89.3</v>
      </c>
      <c r="DV587">
        <f>'Datastream-M'!DJ588</f>
        <v>204.786807788</v>
      </c>
      <c r="DW587" s="19">
        <f>'[8]weltindexip-usd'!B467</f>
        <v>2.5632033276656729</v>
      </c>
      <c r="DX587">
        <f>'Datastream-M'!DK588</f>
        <v>101.7</v>
      </c>
      <c r="DY587">
        <v>100</v>
      </c>
      <c r="DZ587">
        <f>'Datastream-M'!DL588</f>
        <v>97.9</v>
      </c>
      <c r="EA587">
        <f>'Datastream-M'!DM588</f>
        <v>98</v>
      </c>
      <c r="EB587">
        <f>'Datastream-M'!DN588</f>
        <v>22.490362999999999</v>
      </c>
      <c r="EC587">
        <f>'Datastream-M'!DO588</f>
        <v>95.6</v>
      </c>
      <c r="EE587" s="112">
        <f t="shared" si="37"/>
        <v>-4</v>
      </c>
      <c r="EF587" s="1">
        <f>'Datastream-M'!DQ588</f>
        <v>95.3</v>
      </c>
    </row>
    <row r="588" spans="1:136">
      <c r="A588" s="3">
        <v>39767</v>
      </c>
      <c r="B588">
        <f>'Datastream-M'!B589</f>
        <v>84.4</v>
      </c>
      <c r="C588">
        <f>'Datastream-M'!C589</f>
        <v>81.400000000000006</v>
      </c>
      <c r="D588">
        <f>'Datastream-M'!D589</f>
        <v>84.6</v>
      </c>
      <c r="E588">
        <f>'Datastream-M'!E589</f>
        <v>78.3</v>
      </c>
      <c r="F588">
        <f>'Datastream-M'!F589</f>
        <v>79.599999999999994</v>
      </c>
      <c r="G588">
        <f>'Datastream-M'!G589</f>
        <v>1.273215</v>
      </c>
      <c r="H588">
        <f>'Datastream-M'!H589</f>
        <v>832.8</v>
      </c>
      <c r="I588">
        <f>'Datastream-M'!I589</f>
        <v>1870.9</v>
      </c>
      <c r="J588">
        <f>'Datastream-M'!J589</f>
        <v>4.2380000000000004</v>
      </c>
      <c r="K588">
        <f>'Datastream-M'!K589</f>
        <v>3.6</v>
      </c>
      <c r="L588">
        <f>'Datastream-M'!L589</f>
        <v>4669.3999999999996</v>
      </c>
      <c r="M588">
        <f>'Datastream-M'!M589</f>
        <v>233772</v>
      </c>
      <c r="N588">
        <f>'Datastream-M'!N589</f>
        <v>91.2</v>
      </c>
      <c r="O588">
        <f>'Datastream-M'!O589</f>
        <v>2375</v>
      </c>
      <c r="P588">
        <f>'Datastream-M'!P589</f>
        <v>7.6</v>
      </c>
      <c r="Q588">
        <f>'Datastream-M'!Q589</f>
        <v>4.9000000000000004</v>
      </c>
      <c r="R588">
        <f>'Datastream-M'!R589</f>
        <v>49.2</v>
      </c>
      <c r="S588" s="1">
        <f>'[2]Deutschland Monatsdaten'!C588</f>
        <v>-2.3042148340214492</v>
      </c>
      <c r="T588" s="1">
        <v>3.8513934184883323</v>
      </c>
      <c r="U588">
        <f>'Datastream-M'!BL589</f>
        <v>75.31</v>
      </c>
      <c r="V588" s="39">
        <f t="shared" si="38"/>
        <v>79.357218124341415</v>
      </c>
      <c r="W588">
        <f>'Datastream-M'!BM589</f>
        <v>65.31</v>
      </c>
      <c r="X588" s="39">
        <f t="shared" si="39"/>
        <v>64.791666666666671</v>
      </c>
      <c r="Y588">
        <f>'Datastream-M'!W589</f>
        <v>-35.299999999999997</v>
      </c>
      <c r="Z588">
        <f>'Datastream-M'!X589</f>
        <v>76.2</v>
      </c>
      <c r="AA588" s="42">
        <f>'Datastream-M'!Y589</f>
        <v>-20.399999999999999</v>
      </c>
      <c r="AB588">
        <f>'Datastream-M'!Z589</f>
        <v>99.8</v>
      </c>
      <c r="AC588">
        <f>'Datastream-M'!AA589</f>
        <v>95.6</v>
      </c>
      <c r="AD588">
        <f>'Datastream-M'!AB589</f>
        <v>94.3</v>
      </c>
      <c r="AE588">
        <f>'Datastream-M'!AC589</f>
        <v>1.273215</v>
      </c>
      <c r="AF588">
        <f t="shared" si="40"/>
        <v>94.899999999999991</v>
      </c>
      <c r="AG588">
        <f t="shared" si="41"/>
        <v>100.8</v>
      </c>
      <c r="AH588">
        <f>'Datastream-M'!AD589</f>
        <v>91.6</v>
      </c>
      <c r="AI588">
        <f>'Datastream-M'!AE589</f>
        <v>-30.4</v>
      </c>
      <c r="AJ588">
        <f>'Datastream-M'!AF589</f>
        <v>96.216768999999999</v>
      </c>
      <c r="AK588">
        <f>'Datastream-M'!AG589</f>
        <v>52.71</v>
      </c>
      <c r="AL588">
        <f>'Datastream-M'!AH589</f>
        <v>92.1</v>
      </c>
      <c r="AM588">
        <f>'Datastream-M'!AI589</f>
        <v>76.2</v>
      </c>
      <c r="AN588">
        <f>'Datastream-M'!AJ589</f>
        <v>4.7</v>
      </c>
      <c r="AO588">
        <f>'Datastream-M'!AK589</f>
        <v>58.5</v>
      </c>
      <c r="AP588">
        <f>'Datastream-M'!AL589</f>
        <v>-32.200000000000003</v>
      </c>
      <c r="AQ588" s="2">
        <f>'Datastream-M'!AM589</f>
        <v>86.957700000000003</v>
      </c>
      <c r="AR588" s="2">
        <f>'Datastream-M'!AN589</f>
        <v>95.099500000000006</v>
      </c>
      <c r="AS588">
        <f>'Datastream-M'!AO589</f>
        <v>17.8</v>
      </c>
      <c r="AT588">
        <f>'Datastream-M'!AP589</f>
        <v>94.5</v>
      </c>
      <c r="AU588">
        <f>'Datastream-M'!AQ589</f>
        <v>88.5</v>
      </c>
      <c r="AV588" s="19">
        <f>'[5]Deutschland Monatsdaten'!K588</f>
        <v>13.842297777205822</v>
      </c>
      <c r="AW588" s="1">
        <f>'[5]Deutschland Monatsdaten'!J588</f>
        <v>-1.3851109648358244</v>
      </c>
      <c r="AX588">
        <f>'Datastream-M'!AR589</f>
        <v>-53.5</v>
      </c>
      <c r="AY588">
        <f>'Datastream-M'!AS589</f>
        <v>-16.3</v>
      </c>
      <c r="AZ588">
        <f>'Datastream-M'!AT589</f>
        <v>81.3</v>
      </c>
      <c r="BA588">
        <v>4062630.2</v>
      </c>
      <c r="BB588">
        <v>12288271</v>
      </c>
      <c r="BC588">
        <v>10804994</v>
      </c>
      <c r="BD588">
        <v>679724.68</v>
      </c>
      <c r="BE588">
        <f>'Datastream-M'!AU589</f>
        <v>100.83</v>
      </c>
      <c r="BF588">
        <f>'Datastream-M'!AV589</f>
        <v>98.3</v>
      </c>
      <c r="BG588">
        <f>'Datastream-M'!AW589</f>
        <v>109.9</v>
      </c>
      <c r="BH588" s="1">
        <f>'Datastream-M'!AX589</f>
        <v>106.2</v>
      </c>
      <c r="BI588" s="1">
        <f>'Datastream-M'!AY589</f>
        <v>106.1</v>
      </c>
      <c r="BJ588" s="1">
        <f>'Datastream-M'!AZ589</f>
        <v>105.4</v>
      </c>
      <c r="BK588">
        <f>'Datastream-M'!BA589</f>
        <v>90.5</v>
      </c>
      <c r="BL588">
        <f>'Datastream-M'!BB589</f>
        <v>115.8</v>
      </c>
      <c r="BM588" s="26">
        <f>'Datastream-M'!BC589</f>
        <v>94.3</v>
      </c>
      <c r="BN588" s="26">
        <f>'Datastream-M'!BD589</f>
        <v>105.2</v>
      </c>
      <c r="BO588">
        <f>'Datastream-M'!AV588</f>
        <v>100.8</v>
      </c>
      <c r="BP588" s="38">
        <f t="shared" si="42"/>
        <v>94.9</v>
      </c>
      <c r="BQ588" s="30">
        <f t="shared" si="43"/>
        <v>41.399135259952168</v>
      </c>
      <c r="BR588" s="40">
        <f>'Datastream-M'!BJ589</f>
        <v>111.8214</v>
      </c>
      <c r="BS588" s="32">
        <f>'Datastream-M'!BF589</f>
        <v>94.2</v>
      </c>
      <c r="BT588">
        <f>'Datastream-M'!BE589</f>
        <v>-32.299999999999997</v>
      </c>
      <c r="BU588" s="40">
        <f>'Datastream-M'!CS589</f>
        <v>94.4</v>
      </c>
      <c r="BV588" s="40">
        <f>'Datastream-M'!CT589</f>
        <v>107.8</v>
      </c>
      <c r="BW588" s="40">
        <f>'Datastream-M'!CU589</f>
        <v>112.1887</v>
      </c>
      <c r="BX588" s="41">
        <f>'Datastream-M'!BG589</f>
        <v>15.44</v>
      </c>
      <c r="BY588" s="41">
        <f>'Datastream-M'!BH589</f>
        <v>14.67</v>
      </c>
      <c r="BZ588" s="40">
        <f>'Datastream-M'!BI589</f>
        <v>79.400000000000006</v>
      </c>
      <c r="CA588">
        <f>'Datastream-M'!BN589</f>
        <v>-52.8</v>
      </c>
      <c r="CB588">
        <f>'Datastream-M'!BO589</f>
        <v>-33.799999999999997</v>
      </c>
      <c r="CC588">
        <f>'Datastream-M'!BP589</f>
        <v>89.2</v>
      </c>
      <c r="CD588">
        <f>'Datastream-M'!BQ589</f>
        <v>96.7</v>
      </c>
      <c r="CE588" s="1">
        <v>2.7555865467695284</v>
      </c>
      <c r="CF588" s="1">
        <v>5.584126894437313</v>
      </c>
      <c r="CH588">
        <f>'Datastream-M'!BR589</f>
        <v>89.6</v>
      </c>
      <c r="CI588">
        <f>'Datastream-M'!BS589</f>
        <v>96.1</v>
      </c>
      <c r="CJ588">
        <f>'Datastream-M'!BT589</f>
        <v>-18.100000000000001</v>
      </c>
      <c r="CK588">
        <f>'Datastream-M'!BU589</f>
        <v>-25.7</v>
      </c>
      <c r="CL588">
        <f>'Datastream-M'!BV589</f>
        <v>99.1</v>
      </c>
      <c r="CM588">
        <f>'Datastream-M'!BW589</f>
        <v>-4</v>
      </c>
      <c r="CN588">
        <f>'Datastream-M'!BX589</f>
        <v>-36.200000000000003</v>
      </c>
      <c r="CO588">
        <f>'Datastream-M'!BY589</f>
        <v>-25.8</v>
      </c>
      <c r="CP588" s="40">
        <f>'Datastream-M'!BZ589</f>
        <v>-29.4</v>
      </c>
      <c r="CQ588">
        <f>'Datastream-M'!CA589</f>
        <v>1.9</v>
      </c>
      <c r="CR588">
        <f>'Datastream-M'!CB589</f>
        <v>-30.1</v>
      </c>
      <c r="CS588">
        <f>'Datastream-M'!CC589</f>
        <v>-6.9</v>
      </c>
      <c r="CT588">
        <f>'Datastream-M'!CD589</f>
        <v>-6.7</v>
      </c>
      <c r="CU588">
        <f>'Datastream-M'!CE589</f>
        <v>40946</v>
      </c>
      <c r="CV588">
        <f>'Datastream-M'!CF589</f>
        <v>2567658</v>
      </c>
      <c r="CW588" s="48">
        <f t="shared" si="36"/>
        <v>25.4</v>
      </c>
      <c r="CX588">
        <f>'Datastream-M'!CG589</f>
        <v>79.599999999999994</v>
      </c>
      <c r="CY588">
        <f>'Datastream-M'!CH589</f>
        <v>59.1</v>
      </c>
      <c r="CZ588">
        <f>'Datastream-M'!CI589</f>
        <v>85.8</v>
      </c>
      <c r="DA588">
        <f>'Datastream-M'!CJ589</f>
        <v>85.1</v>
      </c>
      <c r="DB588">
        <f>'Datastream-M'!CK589</f>
        <v>-35.299999999999997</v>
      </c>
      <c r="DC588">
        <f>'Datastream-M'!CL589</f>
        <v>-34.9</v>
      </c>
      <c r="DD588">
        <f>'Datastream-M'!CM589</f>
        <v>-18.100000000000001</v>
      </c>
      <c r="DE588">
        <f>'Datastream-M'!CN589</f>
        <v>67</v>
      </c>
      <c r="DF588">
        <f>'Datastream-M'!CO589</f>
        <v>67</v>
      </c>
      <c r="DG588">
        <f>'Datastream-M'!CP589</f>
        <v>83.9</v>
      </c>
      <c r="DH588">
        <f>'Datastream-M'!CQ589</f>
        <v>188.75669860799999</v>
      </c>
      <c r="DI588">
        <f>'Datastream-M'!CR589</f>
        <v>56.61</v>
      </c>
      <c r="DJ588">
        <f>'Datastream-M'!CV589</f>
        <v>4.82</v>
      </c>
      <c r="DK588">
        <f>'Datastream-M'!CW589</f>
        <v>2.06</v>
      </c>
      <c r="DL588">
        <f>'Datastream-M'!CX589</f>
        <v>88.1</v>
      </c>
      <c r="DM588">
        <f>'Datastream-M'!CY589</f>
        <v>65.900000000000006</v>
      </c>
      <c r="DO588">
        <f>'Datastream-M'!DA589</f>
        <v>-16.2</v>
      </c>
      <c r="DP588">
        <f>'Datastream-M'!DB589</f>
        <v>100.1</v>
      </c>
      <c r="DQ588">
        <f>'Datastream-M'!DE589</f>
        <v>86.8</v>
      </c>
      <c r="DR588">
        <f>'Datastream-M'!DF589</f>
        <v>82</v>
      </c>
      <c r="DS588">
        <f>'Datastream-M'!DG589</f>
        <v>82.3</v>
      </c>
      <c r="DT588">
        <f>'Datastream-M'!DH589</f>
        <v>69.8</v>
      </c>
      <c r="DU588">
        <f>'Datastream-M'!DI589</f>
        <v>85.1</v>
      </c>
      <c r="DV588">
        <f>'Datastream-M'!DJ589</f>
        <v>143.12982602899999</v>
      </c>
      <c r="DW588" s="19">
        <f>'[8]weltindexip-usd'!B468</f>
        <v>2.4728846005915139</v>
      </c>
      <c r="DX588">
        <f>'Datastream-M'!DK589</f>
        <v>95.9</v>
      </c>
      <c r="DY588">
        <v>100</v>
      </c>
      <c r="DZ588">
        <f>'Datastream-M'!DL589</f>
        <v>94.9</v>
      </c>
      <c r="EA588">
        <f>'Datastream-M'!DM589</f>
        <v>93.7</v>
      </c>
      <c r="EB588">
        <f>'Datastream-M'!DN589</f>
        <v>20.86758</v>
      </c>
      <c r="EC588">
        <f>'Datastream-M'!DO589</f>
        <v>91.8</v>
      </c>
      <c r="EE588" s="112">
        <f t="shared" si="37"/>
        <v>-2.5</v>
      </c>
      <c r="EF588" s="1">
        <f>'Datastream-M'!DQ589</f>
        <v>91.1</v>
      </c>
    </row>
    <row r="589" spans="1:136">
      <c r="A589" s="3">
        <v>39797</v>
      </c>
      <c r="B589">
        <f>'Datastream-M'!B590</f>
        <v>80.7</v>
      </c>
      <c r="C589">
        <f>'Datastream-M'!C590</f>
        <v>77.900000000000006</v>
      </c>
      <c r="D589">
        <f>'Datastream-M'!D590</f>
        <v>79.900000000000006</v>
      </c>
      <c r="E589">
        <f>'Datastream-M'!E590</f>
        <v>75.900000000000006</v>
      </c>
      <c r="F589">
        <f>'Datastream-M'!F590</f>
        <v>74.3</v>
      </c>
      <c r="G589">
        <f>'Datastream-M'!G590</f>
        <v>1.344943</v>
      </c>
      <c r="H589">
        <f>'Datastream-M'!H590</f>
        <v>832.8</v>
      </c>
      <c r="I589">
        <f>'Datastream-M'!I590</f>
        <v>1861.9</v>
      </c>
      <c r="J589">
        <f>'Datastream-M'!J590</f>
        <v>3.2930000000000001</v>
      </c>
      <c r="K589">
        <f>'Datastream-M'!K590</f>
        <v>3.1</v>
      </c>
      <c r="L589">
        <f>'Datastream-M'!L590</f>
        <v>4810.2</v>
      </c>
      <c r="M589">
        <f>'Datastream-M'!M590</f>
        <v>225981</v>
      </c>
      <c r="N589">
        <f>'Datastream-M'!N590</f>
        <v>87.6</v>
      </c>
      <c r="O589">
        <f>'Datastream-M'!O590</f>
        <v>2237</v>
      </c>
      <c r="P589">
        <f>'Datastream-M'!P590</f>
        <v>7.7</v>
      </c>
      <c r="Q589">
        <f>'Datastream-M'!Q590</f>
        <v>3.9</v>
      </c>
      <c r="R589">
        <f>'Datastream-M'!R590</f>
        <v>53.8</v>
      </c>
      <c r="S589" s="1">
        <f>'[2]Deutschland Monatsdaten'!C589</f>
        <v>-3.0016135565763511</v>
      </c>
      <c r="T589" s="1">
        <v>3.7430382375700773</v>
      </c>
      <c r="U589">
        <f>'Datastream-M'!BL590</f>
        <v>72.489999999999995</v>
      </c>
      <c r="V589" s="39">
        <f t="shared" si="38"/>
        <v>76.87168610816542</v>
      </c>
      <c r="W589">
        <f>'Datastream-M'!BM590</f>
        <v>62.17</v>
      </c>
      <c r="X589" s="39">
        <f t="shared" si="39"/>
        <v>63.245167853509663</v>
      </c>
      <c r="Y589">
        <f>'Datastream-M'!W590</f>
        <v>-46.2</v>
      </c>
      <c r="Z589">
        <f>'Datastream-M'!X590</f>
        <v>69</v>
      </c>
      <c r="AA589" s="42">
        <f>'Datastream-M'!Y590</f>
        <v>-31.9</v>
      </c>
      <c r="AB589">
        <f>'Datastream-M'!Z590</f>
        <v>101.8</v>
      </c>
      <c r="AC589">
        <f>'Datastream-M'!AA590</f>
        <v>98.1</v>
      </c>
      <c r="AD589">
        <f>'Datastream-M'!AB590</f>
        <v>97.1</v>
      </c>
      <c r="AE589">
        <f>'Datastream-M'!AC590</f>
        <v>1.344943</v>
      </c>
      <c r="AF589">
        <f t="shared" si="40"/>
        <v>94.300000000000011</v>
      </c>
      <c r="AG589">
        <f t="shared" si="41"/>
        <v>98.300000000000011</v>
      </c>
      <c r="AH589">
        <f>'Datastream-M'!AD590</f>
        <v>88.7</v>
      </c>
      <c r="AI589">
        <f>'Datastream-M'!AE590</f>
        <v>-41.2</v>
      </c>
      <c r="AJ589">
        <f>'Datastream-M'!AF590</f>
        <v>98.726114999999993</v>
      </c>
      <c r="AK589">
        <f>'Datastream-M'!AG590</f>
        <v>40.51</v>
      </c>
      <c r="AL589">
        <f>'Datastream-M'!AH590</f>
        <v>91.8</v>
      </c>
      <c r="AM589">
        <f>'Datastream-M'!AI590</f>
        <v>69</v>
      </c>
      <c r="AN589">
        <f>'Datastream-M'!AJ590</f>
        <v>3.8</v>
      </c>
      <c r="AO589">
        <f>'Datastream-M'!AK590</f>
        <v>61.3</v>
      </c>
      <c r="AP589">
        <f>'Datastream-M'!AL590</f>
        <v>-45.3</v>
      </c>
      <c r="AQ589" s="2">
        <f>'Datastream-M'!AM590</f>
        <v>86.276799999999994</v>
      </c>
      <c r="AR589" s="2">
        <f>'Datastream-M'!AN590</f>
        <v>94.296300000000002</v>
      </c>
      <c r="AS589">
        <f>'Datastream-M'!AO590</f>
        <v>24.8</v>
      </c>
      <c r="AT589">
        <f>'Datastream-M'!AP590</f>
        <v>79.7</v>
      </c>
      <c r="AU589">
        <f>'Datastream-M'!AQ590</f>
        <v>86.7</v>
      </c>
      <c r="AV589" s="19">
        <f>'[5]Deutschland Monatsdaten'!K589</f>
        <v>13.792222694181946</v>
      </c>
      <c r="AW589" s="1">
        <f>'[5]Deutschland Monatsdaten'!J589</f>
        <v>-1.6753929253517788</v>
      </c>
      <c r="AX589">
        <f>'Datastream-M'!AR590</f>
        <v>-45.2</v>
      </c>
      <c r="AY589">
        <f>'Datastream-M'!AS590</f>
        <v>-20</v>
      </c>
      <c r="AZ589">
        <f>'Datastream-M'!AT590</f>
        <v>75.599999999999994</v>
      </c>
      <c r="BA589">
        <v>3467381.9</v>
      </c>
      <c r="BB589">
        <v>11627515</v>
      </c>
      <c r="BC589">
        <v>18854143</v>
      </c>
      <c r="BD589">
        <v>2033508.4</v>
      </c>
      <c r="BE589">
        <f>'Datastream-M'!AU590</f>
        <v>104.01</v>
      </c>
      <c r="BF589">
        <f>'Datastream-M'!AV590</f>
        <v>94.9</v>
      </c>
      <c r="BG589">
        <f>'Datastream-M'!AW590</f>
        <v>108.5</v>
      </c>
      <c r="BH589" s="1">
        <f>'Datastream-M'!AX590</f>
        <v>82.8</v>
      </c>
      <c r="BI589" s="1">
        <f>'Datastream-M'!AY590</f>
        <v>85.4</v>
      </c>
      <c r="BJ589" s="1">
        <f>'Datastream-M'!AZ590</f>
        <v>98.4</v>
      </c>
      <c r="BK589">
        <f>'Datastream-M'!BA590</f>
        <v>88.6</v>
      </c>
      <c r="BL589">
        <f>'Datastream-M'!BB590</f>
        <v>105.3</v>
      </c>
      <c r="BM589" s="26">
        <f>'Datastream-M'!BC590</f>
        <v>93.5</v>
      </c>
      <c r="BN589" s="26">
        <f>'Datastream-M'!BD590</f>
        <v>104.4</v>
      </c>
      <c r="BO589">
        <f>'Datastream-M'!AV589</f>
        <v>98.3</v>
      </c>
      <c r="BP589" s="38">
        <f t="shared" si="42"/>
        <v>94.3</v>
      </c>
      <c r="BQ589" s="30">
        <f t="shared" si="43"/>
        <v>30.120235578756869</v>
      </c>
      <c r="BR589" s="40">
        <f>'Datastream-M'!BJ590</f>
        <v>117.6031</v>
      </c>
      <c r="BS589" s="32">
        <f>'Datastream-M'!BF590</f>
        <v>88.5</v>
      </c>
      <c r="BT589">
        <f>'Datastream-M'!BE590</f>
        <v>-50.6</v>
      </c>
      <c r="BU589" s="40">
        <f>'Datastream-M'!CS590</f>
        <v>94.5</v>
      </c>
      <c r="BV589" s="40">
        <f>'Datastream-M'!CT590</f>
        <v>113.2</v>
      </c>
      <c r="BW589" s="40">
        <f>'Datastream-M'!CU590</f>
        <v>117.9406</v>
      </c>
      <c r="BX589" s="41">
        <f>'Datastream-M'!BG590</f>
        <v>14.94</v>
      </c>
      <c r="BY589" s="41">
        <f>'Datastream-M'!BH590</f>
        <v>15.23</v>
      </c>
      <c r="BZ589" s="40">
        <f>'Datastream-M'!BI590</f>
        <v>82</v>
      </c>
      <c r="CA589">
        <f>'Datastream-M'!BN590</f>
        <v>-64.099999999999994</v>
      </c>
      <c r="CB589">
        <f>'Datastream-M'!BO590</f>
        <v>-49.4</v>
      </c>
      <c r="CC589">
        <f>'Datastream-M'!BP590</f>
        <v>86.3</v>
      </c>
      <c r="CD589">
        <f>'Datastream-M'!BQ590</f>
        <v>90.1</v>
      </c>
      <c r="CE589" s="1">
        <v>2.2680928483282079</v>
      </c>
      <c r="CF589" s="1">
        <v>5.4350401953786163</v>
      </c>
      <c r="CH589">
        <f>'Datastream-M'!BR590</f>
        <v>82.5</v>
      </c>
      <c r="CI589">
        <f>'Datastream-M'!BS590</f>
        <v>95.9</v>
      </c>
      <c r="CJ589">
        <f>'Datastream-M'!BT590</f>
        <v>-22.7</v>
      </c>
      <c r="CK589">
        <f>'Datastream-M'!BU590</f>
        <v>-27</v>
      </c>
      <c r="CL589">
        <f>'Datastream-M'!BV590</f>
        <v>95.3</v>
      </c>
      <c r="CM589">
        <f>'Datastream-M'!BW590</f>
        <v>-11.5</v>
      </c>
      <c r="CN589">
        <f>'Datastream-M'!BX590</f>
        <v>-34.6</v>
      </c>
      <c r="CO589">
        <f>'Datastream-M'!BY590</f>
        <v>-32.799999999999997</v>
      </c>
      <c r="CP589" s="40">
        <f>'Datastream-M'!BZ590</f>
        <v>-40.1</v>
      </c>
      <c r="CQ589">
        <f>'Datastream-M'!CA590</f>
        <v>2.1</v>
      </c>
      <c r="CR589">
        <f>'Datastream-M'!CB590</f>
        <v>-32.4</v>
      </c>
      <c r="CS589">
        <f>'Datastream-M'!CC590</f>
        <v>-15.4</v>
      </c>
      <c r="CT589">
        <f>'Datastream-M'!CD590</f>
        <v>-6.3</v>
      </c>
      <c r="CU589">
        <f>'Datastream-M'!CE590</f>
        <v>40952</v>
      </c>
      <c r="CV589">
        <f>'Datastream-M'!CF590</f>
        <v>2595241</v>
      </c>
      <c r="CW589" s="48">
        <f t="shared" si="36"/>
        <v>28.6</v>
      </c>
      <c r="CX589">
        <f>'Datastream-M'!CG590</f>
        <v>77.599999999999994</v>
      </c>
      <c r="CY589">
        <f>'Datastream-M'!CH590</f>
        <v>49.2</v>
      </c>
      <c r="CZ589">
        <f>'Datastream-M'!CI590</f>
        <v>89.2</v>
      </c>
      <c r="DA589">
        <f>'Datastream-M'!CJ590</f>
        <v>82.5</v>
      </c>
      <c r="DB589">
        <f>'Datastream-M'!CK590</f>
        <v>-36.799999999999997</v>
      </c>
      <c r="DC589">
        <f>'Datastream-M'!CL590</f>
        <v>-35</v>
      </c>
      <c r="DD589">
        <f>'Datastream-M'!CM590</f>
        <v>-22.7</v>
      </c>
      <c r="DE589">
        <f>'Datastream-M'!CN590</f>
        <v>67.2</v>
      </c>
      <c r="DF589">
        <f>'Datastream-M'!CO590</f>
        <v>67.5</v>
      </c>
      <c r="DG589">
        <f>'Datastream-M'!CP590</f>
        <v>80.3</v>
      </c>
      <c r="DH589">
        <f>'Datastream-M'!CQ590</f>
        <v>192.488449097</v>
      </c>
      <c r="DI589">
        <f>'Datastream-M'!CR590</f>
        <v>57.94</v>
      </c>
      <c r="DJ589">
        <f>'Datastream-M'!CV590</f>
        <v>4.71</v>
      </c>
      <c r="DK589">
        <f>'Datastream-M'!CW590</f>
        <v>2.06</v>
      </c>
      <c r="DL589">
        <f>'Datastream-M'!CX590</f>
        <v>85.5</v>
      </c>
      <c r="DM589">
        <f>'Datastream-M'!CY590</f>
        <v>54.7</v>
      </c>
      <c r="DO589">
        <f>'Datastream-M'!DA590</f>
        <v>-21</v>
      </c>
      <c r="DP589">
        <f>'Datastream-M'!DB590</f>
        <v>98.9</v>
      </c>
      <c r="DQ589">
        <f>'Datastream-M'!DE590</f>
        <v>82.2</v>
      </c>
      <c r="DR589">
        <f>'Datastream-M'!DF590</f>
        <v>79.2</v>
      </c>
      <c r="DS589">
        <f>'Datastream-M'!DG590</f>
        <v>79.400000000000006</v>
      </c>
      <c r="DT589">
        <f>'Datastream-M'!DH590</f>
        <v>62.8</v>
      </c>
      <c r="DU589">
        <f>'Datastream-M'!DI590</f>
        <v>77.400000000000006</v>
      </c>
      <c r="DV589">
        <f>'Datastream-M'!DJ590</f>
        <v>146.56788080499999</v>
      </c>
      <c r="DW589" s="19">
        <f>'[8]weltindexip-usd'!B469</f>
        <v>2.3881263646145983</v>
      </c>
      <c r="DX589">
        <f>'Datastream-M'!DK590</f>
        <v>90.2</v>
      </c>
      <c r="DY589">
        <v>100</v>
      </c>
      <c r="DZ589">
        <f>'Datastream-M'!DL590</f>
        <v>92</v>
      </c>
      <c r="EA589">
        <f>'Datastream-M'!DM590</f>
        <v>88.9</v>
      </c>
      <c r="EB589">
        <f>'Datastream-M'!DN590</f>
        <v>17.406048999999999</v>
      </c>
      <c r="EC589">
        <f>'Datastream-M'!DO590</f>
        <v>90.6</v>
      </c>
      <c r="EE589" s="112">
        <f t="shared" si="37"/>
        <v>-3.7000000000000028</v>
      </c>
      <c r="EF589" s="1">
        <f>'Datastream-M'!DQ590</f>
        <v>87.7</v>
      </c>
    </row>
    <row r="590" spans="1:136">
      <c r="A590" s="3">
        <v>39828</v>
      </c>
      <c r="B590">
        <f>'Datastream-M'!B591</f>
        <v>81.599999999999994</v>
      </c>
      <c r="C590">
        <f>'Datastream-M'!C591</f>
        <v>78.099999999999994</v>
      </c>
      <c r="D590">
        <f>'Datastream-M'!D591</f>
        <v>78.8</v>
      </c>
      <c r="E590">
        <f>'Datastream-M'!E591</f>
        <v>77.400000000000006</v>
      </c>
      <c r="F590">
        <f>'Datastream-M'!F591</f>
        <v>68.599999999999994</v>
      </c>
      <c r="G590">
        <f>'Datastream-M'!G591</f>
        <v>1.3238669999999999</v>
      </c>
      <c r="H590">
        <f>'Datastream-M'!H591</f>
        <v>891.8</v>
      </c>
      <c r="I590">
        <f>'Datastream-M'!I591</f>
        <v>1894.9</v>
      </c>
      <c r="J590">
        <f>'Datastream-M'!J591</f>
        <v>2.4569999999999999</v>
      </c>
      <c r="K590">
        <f>'Datastream-M'!K591</f>
        <v>3.1</v>
      </c>
      <c r="L590">
        <f>'Datastream-M'!L591</f>
        <v>4338.3999999999996</v>
      </c>
      <c r="M590">
        <f>'Datastream-M'!M591</f>
        <v>189385</v>
      </c>
      <c r="N590">
        <f>'Datastream-M'!N591</f>
        <v>80.400000000000006</v>
      </c>
      <c r="O590">
        <f>'Datastream-M'!O591</f>
        <v>2444</v>
      </c>
      <c r="P590">
        <f>'Datastream-M'!P591</f>
        <v>7.8</v>
      </c>
      <c r="Q590">
        <f>'Datastream-M'!Q591</f>
        <v>6.1</v>
      </c>
      <c r="R590">
        <f>'Datastream-M'!R591</f>
        <v>44.4</v>
      </c>
      <c r="S590" s="1">
        <f>'[2]Deutschland Monatsdaten'!C590</f>
        <v>-2.8873203103035316</v>
      </c>
      <c r="T590" s="1">
        <v>3.6514235306476075</v>
      </c>
      <c r="U590">
        <f>'Datastream-M'!BL591</f>
        <v>67.36</v>
      </c>
      <c r="V590" s="39">
        <f t="shared" si="38"/>
        <v>72.042780748663105</v>
      </c>
      <c r="W590">
        <f>'Datastream-M'!BM591</f>
        <v>58.13</v>
      </c>
      <c r="X590" s="39">
        <f t="shared" si="39"/>
        <v>61.25395152792413</v>
      </c>
      <c r="Y590">
        <f>'Datastream-M'!W591</f>
        <v>-51.3</v>
      </c>
      <c r="Z590">
        <f>'Datastream-M'!X591</f>
        <v>61.2</v>
      </c>
      <c r="AA590" s="42">
        <f>'Datastream-M'!Y591</f>
        <v>-32.299999999999997</v>
      </c>
      <c r="AB590">
        <f>'Datastream-M'!Z591</f>
        <v>101.4</v>
      </c>
      <c r="AC590">
        <f>'Datastream-M'!AA591</f>
        <v>97.9</v>
      </c>
      <c r="AD590">
        <f>'Datastream-M'!AB591</f>
        <v>97</v>
      </c>
      <c r="AE590">
        <f>'Datastream-M'!AC591</f>
        <v>1.3238669999999999</v>
      </c>
      <c r="AF590">
        <f t="shared" si="40"/>
        <v>93.5</v>
      </c>
      <c r="AG590">
        <f t="shared" si="41"/>
        <v>94.9</v>
      </c>
      <c r="AH590">
        <f>'Datastream-M'!AD591</f>
        <v>82.6</v>
      </c>
      <c r="AI590">
        <f>'Datastream-M'!AE591</f>
        <v>-47.3</v>
      </c>
      <c r="AJ590">
        <f>'Datastream-M'!AF591</f>
        <v>99.145298999999994</v>
      </c>
      <c r="AK590">
        <f>'Datastream-M'!AG591</f>
        <v>43.17</v>
      </c>
      <c r="AL590">
        <f>'Datastream-M'!AH591</f>
        <v>92</v>
      </c>
      <c r="AM590">
        <f>'Datastream-M'!AI591</f>
        <v>61.2</v>
      </c>
      <c r="AN590">
        <f>'Datastream-M'!AJ591</f>
        <v>7.1</v>
      </c>
      <c r="AO590">
        <f>'Datastream-M'!AK591</f>
        <v>50.2</v>
      </c>
      <c r="AP590">
        <f>'Datastream-M'!AL591</f>
        <v>-43.1</v>
      </c>
      <c r="AQ590" s="2">
        <f>'Datastream-M'!AM591</f>
        <v>85.867800000000003</v>
      </c>
      <c r="AR590" s="2">
        <f>'Datastream-M'!AN591</f>
        <v>93.790499999999994</v>
      </c>
      <c r="AS590">
        <f>'Datastream-M'!AO591</f>
        <v>26.6</v>
      </c>
      <c r="AT590">
        <f>'Datastream-M'!AP591</f>
        <v>54.2</v>
      </c>
      <c r="AU590">
        <f>'Datastream-M'!AQ591</f>
        <v>85</v>
      </c>
      <c r="AV590" s="19">
        <f>'[5]Deutschland Monatsdaten'!K590</f>
        <v>13.800898551435283</v>
      </c>
      <c r="AW590" s="1">
        <f>'[5]Deutschland Monatsdaten'!J590</f>
        <v>-1.7467087562706218</v>
      </c>
      <c r="AX590">
        <f>'Datastream-M'!AR591</f>
        <v>-31</v>
      </c>
      <c r="AY590">
        <f>'Datastream-M'!AS591</f>
        <v>-21.2</v>
      </c>
      <c r="AZ590">
        <f>'Datastream-M'!AT591</f>
        <v>75.099999999999994</v>
      </c>
      <c r="BA590">
        <v>2977212.5</v>
      </c>
      <c r="BB590">
        <v>11094029</v>
      </c>
      <c r="BC590">
        <v>12760429</v>
      </c>
      <c r="BD590">
        <v>1124184.3</v>
      </c>
      <c r="BE590">
        <f>'Datastream-M'!AU591</f>
        <v>103.99</v>
      </c>
      <c r="BF590">
        <f>'Datastream-M'!AV591</f>
        <v>94</v>
      </c>
      <c r="BG590">
        <f>'Datastream-M'!AW591</f>
        <v>104.2</v>
      </c>
      <c r="BH590" s="1">
        <f>'Datastream-M'!AX591</f>
        <v>86.3</v>
      </c>
      <c r="BI590" s="1">
        <f>'Datastream-M'!AY591</f>
        <v>87.8</v>
      </c>
      <c r="BJ590" s="1">
        <f>'Datastream-M'!AZ591</f>
        <v>95.6</v>
      </c>
      <c r="BK590">
        <f>'Datastream-M'!BA591</f>
        <v>97.2</v>
      </c>
      <c r="BL590">
        <f>'Datastream-M'!BB591</f>
        <v>94.4</v>
      </c>
      <c r="BM590" s="26">
        <f>'Datastream-M'!BC591</f>
        <v>93</v>
      </c>
      <c r="BN590" s="26">
        <f>'Datastream-M'!BD591</f>
        <v>103.3</v>
      </c>
      <c r="BO590">
        <f>'Datastream-M'!AV590</f>
        <v>94.9</v>
      </c>
      <c r="BP590" s="38">
        <f t="shared" si="42"/>
        <v>93.5</v>
      </c>
      <c r="BQ590" s="30">
        <f t="shared" si="43"/>
        <v>32.609015860354553</v>
      </c>
      <c r="BR590" s="40">
        <f>'Datastream-M'!BJ591</f>
        <v>117.74630000000001</v>
      </c>
      <c r="BS590" s="32">
        <f>'Datastream-M'!BF591</f>
        <v>84.7</v>
      </c>
      <c r="BT590">
        <f>'Datastream-M'!BE591</f>
        <v>-42.8</v>
      </c>
      <c r="BU590" s="40">
        <f>'Datastream-M'!CS591</f>
        <v>94.4</v>
      </c>
      <c r="BV590" s="40">
        <f>'Datastream-M'!CT591</f>
        <v>112.1</v>
      </c>
      <c r="BW590" s="40">
        <f>'Datastream-M'!CU591</f>
        <v>118.10760000000001</v>
      </c>
      <c r="BX590" s="41">
        <f>'Datastream-M'!BG591</f>
        <v>17.399999999999999</v>
      </c>
      <c r="BY590" s="41">
        <f>'Datastream-M'!BH591</f>
        <v>15.56</v>
      </c>
      <c r="BZ590" s="40">
        <f>'Datastream-M'!BI591</f>
        <v>76.5</v>
      </c>
      <c r="CA590">
        <f>'Datastream-M'!BN591</f>
        <v>-50.2</v>
      </c>
      <c r="CB590">
        <f>'Datastream-M'!BO591</f>
        <v>-45.9</v>
      </c>
      <c r="CC590">
        <f>'Datastream-M'!BP591</f>
        <v>75.900000000000006</v>
      </c>
      <c r="CD590">
        <f>'Datastream-M'!BQ591</f>
        <v>85.8</v>
      </c>
      <c r="CE590" s="1">
        <v>2.6669098488446816</v>
      </c>
      <c r="CF590" s="1">
        <v>4.2792902900358945</v>
      </c>
      <c r="CH590">
        <f>'Datastream-M'!BR591</f>
        <v>74.099999999999994</v>
      </c>
      <c r="CI590">
        <f>'Datastream-M'!BS591</f>
        <v>93</v>
      </c>
      <c r="CJ590">
        <f>'Datastream-M'!BT591</f>
        <v>-25.7</v>
      </c>
      <c r="CK590">
        <f>'Datastream-M'!BU591</f>
        <v>-33.299999999999997</v>
      </c>
      <c r="CL590">
        <f>'Datastream-M'!BV591</f>
        <v>90.4</v>
      </c>
      <c r="CM590">
        <f>'Datastream-M'!BW591</f>
        <v>-8.6999999999999993</v>
      </c>
      <c r="CN590">
        <f>'Datastream-M'!BX591</f>
        <v>-29.1</v>
      </c>
      <c r="CO590">
        <f>'Datastream-M'!BY591</f>
        <v>-29.7</v>
      </c>
      <c r="CP590" s="40">
        <f>'Datastream-M'!BZ591</f>
        <v>-39.4</v>
      </c>
      <c r="CQ590">
        <f>'Datastream-M'!CA591</f>
        <v>2.2000000000000002</v>
      </c>
      <c r="CR590">
        <f>'Datastream-M'!CB591</f>
        <v>-32.9</v>
      </c>
      <c r="CS590">
        <f>'Datastream-M'!CC591</f>
        <v>-20.5</v>
      </c>
      <c r="CT590">
        <f>'Datastream-M'!CD591</f>
        <v>15.5</v>
      </c>
      <c r="CU590">
        <f>'Datastream-M'!CE591</f>
        <v>40960</v>
      </c>
      <c r="CV590">
        <f>'Datastream-M'!CF591</f>
        <v>2614294</v>
      </c>
      <c r="CW590" s="48">
        <f t="shared" si="36"/>
        <v>30.7</v>
      </c>
      <c r="CX590">
        <f>'Datastream-M'!CG591</f>
        <v>79</v>
      </c>
      <c r="CY590">
        <f>'Datastream-M'!CH591</f>
        <v>45.9</v>
      </c>
      <c r="CZ590">
        <f>'Datastream-M'!CI591</f>
        <v>98.4</v>
      </c>
      <c r="DA590">
        <f>'Datastream-M'!CJ591</f>
        <v>79.5</v>
      </c>
      <c r="DB590">
        <f>'Datastream-M'!CK591</f>
        <v>-40.299999999999997</v>
      </c>
      <c r="DC590">
        <f>'Datastream-M'!CL591</f>
        <v>-37.6</v>
      </c>
      <c r="DD590">
        <f>'Datastream-M'!CM591</f>
        <v>-25.7</v>
      </c>
      <c r="DE590">
        <f>'Datastream-M'!CN591</f>
        <v>67.599999999999994</v>
      </c>
      <c r="DF590">
        <f>'Datastream-M'!CO591</f>
        <v>67.099999999999994</v>
      </c>
      <c r="DG590">
        <f>'Datastream-M'!CP591</f>
        <v>75.599999999999994</v>
      </c>
      <c r="DH590">
        <f>'Datastream-M'!CQ591</f>
        <v>174.722732544</v>
      </c>
      <c r="DI590">
        <f>'Datastream-M'!CR591</f>
        <v>41.7</v>
      </c>
      <c r="DJ590">
        <f>'Datastream-M'!CV591</f>
        <v>5.17</v>
      </c>
      <c r="DK590">
        <f>'Datastream-M'!CW591</f>
        <v>2.2000000000000002</v>
      </c>
      <c r="DL590">
        <f>'Datastream-M'!CX591</f>
        <v>86.8</v>
      </c>
      <c r="DM590">
        <f>'Datastream-M'!CY591</f>
        <v>51</v>
      </c>
      <c r="DO590">
        <f>'Datastream-M'!DA591</f>
        <v>-20.399999999999999</v>
      </c>
      <c r="DP590">
        <f>'Datastream-M'!DB591</f>
        <v>102.9</v>
      </c>
      <c r="DQ590">
        <f>'Datastream-M'!DE591</f>
        <v>81.8</v>
      </c>
      <c r="DR590">
        <f>'Datastream-M'!DF591</f>
        <v>81.3</v>
      </c>
      <c r="DS590">
        <f>'Datastream-M'!DG591</f>
        <v>79</v>
      </c>
      <c r="DT590">
        <f>'Datastream-M'!DH591</f>
        <v>53.9</v>
      </c>
      <c r="DU590">
        <f>'Datastream-M'!DI591</f>
        <v>66.400000000000006</v>
      </c>
      <c r="DV590">
        <f>'Datastream-M'!DJ591</f>
        <v>146.86084831700001</v>
      </c>
      <c r="DW590" s="19">
        <f>'[8]weltindexip-usd'!B470</f>
        <v>2.3245584236794832</v>
      </c>
      <c r="DX590">
        <f>'Datastream-M'!DK591</f>
        <v>86.4</v>
      </c>
      <c r="DY590">
        <v>0</v>
      </c>
      <c r="DZ590">
        <f>'Datastream-M'!DL591</f>
        <v>89.6</v>
      </c>
      <c r="EA590">
        <f>'Datastream-M'!DM591</f>
        <v>81.5</v>
      </c>
      <c r="EB590">
        <f>'Datastream-M'!DN591</f>
        <v>15.284445</v>
      </c>
      <c r="EC590">
        <f>'Datastream-M'!DO591</f>
        <v>86.6</v>
      </c>
      <c r="EE590" s="112">
        <f t="shared" si="37"/>
        <v>0.89999999999999147</v>
      </c>
      <c r="EF590" s="1">
        <f>'Datastream-M'!DQ591</f>
        <v>80.7</v>
      </c>
    </row>
    <row r="591" spans="1:136">
      <c r="A591" s="3">
        <v>39859</v>
      </c>
      <c r="B591">
        <f>'Datastream-M'!B592</f>
        <v>81</v>
      </c>
      <c r="C591">
        <f>'Datastream-M'!C592</f>
        <v>77</v>
      </c>
      <c r="D591">
        <f>'Datastream-M'!D592</f>
        <v>74.900000000000006</v>
      </c>
      <c r="E591">
        <f>'Datastream-M'!E592</f>
        <v>79.099999999999994</v>
      </c>
      <c r="F591">
        <f>'Datastream-M'!F592</f>
        <v>66.599999999999994</v>
      </c>
      <c r="G591">
        <f>'Datastream-M'!G592</f>
        <v>1.27847</v>
      </c>
      <c r="H591">
        <f>'Datastream-M'!H592</f>
        <v>909.1</v>
      </c>
      <c r="I591">
        <f>'Datastream-M'!I592</f>
        <v>1901.1</v>
      </c>
      <c r="J591">
        <f>'Datastream-M'!J592</f>
        <v>1.9430000000000001</v>
      </c>
      <c r="K591">
        <f>'Datastream-M'!K592</f>
        <v>3.1</v>
      </c>
      <c r="L591">
        <f>'Datastream-M'!L592</f>
        <v>3843.7</v>
      </c>
      <c r="M591">
        <f>'Datastream-M'!M592</f>
        <v>277740</v>
      </c>
      <c r="N591">
        <f>'Datastream-M'!N592</f>
        <v>77.8</v>
      </c>
      <c r="O591">
        <f>'Datastream-M'!O592</f>
        <v>2394</v>
      </c>
      <c r="P591">
        <f>'Datastream-M'!P592</f>
        <v>7.9</v>
      </c>
      <c r="Q591">
        <f>'Datastream-M'!Q592</f>
        <v>8.1</v>
      </c>
      <c r="R591">
        <f>'Datastream-M'!R592</f>
        <v>40.1</v>
      </c>
      <c r="S591" s="1">
        <f>'[2]Deutschland Monatsdaten'!C591</f>
        <v>-3.1181543586460641</v>
      </c>
      <c r="T591" s="1">
        <v>3.6304892202270036</v>
      </c>
      <c r="U591">
        <f>'Datastream-M'!BL592</f>
        <v>65.2</v>
      </c>
      <c r="V591" s="39">
        <f t="shared" si="38"/>
        <v>70.107526881720432</v>
      </c>
      <c r="W591">
        <f>'Datastream-M'!BM592</f>
        <v>56.51</v>
      </c>
      <c r="X591" s="39">
        <f t="shared" si="39"/>
        <v>60.117021276595736</v>
      </c>
      <c r="Y591">
        <f>'Datastream-M'!W592</f>
        <v>-60</v>
      </c>
      <c r="Z591">
        <f>'Datastream-M'!X592</f>
        <v>60.8</v>
      </c>
      <c r="AA591" s="42">
        <f>'Datastream-M'!Y592</f>
        <v>-31.5</v>
      </c>
      <c r="AB591">
        <f>'Datastream-M'!Z592</f>
        <v>100.6</v>
      </c>
      <c r="AC591">
        <f>'Datastream-M'!AA592</f>
        <v>97.8</v>
      </c>
      <c r="AD591">
        <f>'Datastream-M'!AB592</f>
        <v>96.9</v>
      </c>
      <c r="AE591">
        <f>'Datastream-M'!AC592</f>
        <v>1.27847</v>
      </c>
      <c r="AF591">
        <f t="shared" si="40"/>
        <v>93</v>
      </c>
      <c r="AG591">
        <f t="shared" si="41"/>
        <v>94</v>
      </c>
      <c r="AH591">
        <f>'Datastream-M'!AD592</f>
        <v>80.2</v>
      </c>
      <c r="AI591">
        <f>'Datastream-M'!AE592</f>
        <v>-55.4</v>
      </c>
      <c r="AJ591">
        <f>'Datastream-M'!AF592</f>
        <v>99.357602</v>
      </c>
      <c r="AK591">
        <f>'Datastream-M'!AG592</f>
        <v>42.91</v>
      </c>
      <c r="AL591">
        <f>'Datastream-M'!AH592</f>
        <v>92.1</v>
      </c>
      <c r="AM591">
        <f>'Datastream-M'!AI592</f>
        <v>60.8</v>
      </c>
      <c r="AN591">
        <f>'Datastream-M'!AJ592</f>
        <v>7.8</v>
      </c>
      <c r="AO591">
        <f>'Datastream-M'!AK592</f>
        <v>46.1</v>
      </c>
      <c r="AP591">
        <f>'Datastream-M'!AL592</f>
        <v>-47</v>
      </c>
      <c r="AQ591" s="2">
        <f>'Datastream-M'!AM592</f>
        <v>85.754499999999993</v>
      </c>
      <c r="AR591" s="2">
        <f>'Datastream-M'!AN592</f>
        <v>93.607200000000006</v>
      </c>
      <c r="AS591">
        <f>'Datastream-M'!AO592</f>
        <v>24.2</v>
      </c>
      <c r="AT591">
        <f>'Datastream-M'!AP592</f>
        <v>33.700000000000003</v>
      </c>
      <c r="AU591">
        <f>'Datastream-M'!AQ592</f>
        <v>86.5</v>
      </c>
      <c r="AV591" s="19">
        <f>'[5]Deutschland Monatsdaten'!K591</f>
        <v>13.81878800501784</v>
      </c>
      <c r="AW591" s="1">
        <f>'[5]Deutschland Monatsdaten'!J591</f>
        <v>-1.9234913796364248</v>
      </c>
      <c r="AX591">
        <f>'Datastream-M'!AR592</f>
        <v>-5.8</v>
      </c>
      <c r="AY591">
        <f>'Datastream-M'!AS592</f>
        <v>-21.8</v>
      </c>
      <c r="AZ591">
        <f>'Datastream-M'!AT592</f>
        <v>73</v>
      </c>
      <c r="BA591">
        <v>3104699.3</v>
      </c>
      <c r="BB591">
        <v>13695456</v>
      </c>
      <c r="BC591">
        <v>10895601</v>
      </c>
      <c r="BD591">
        <v>684931.63</v>
      </c>
      <c r="BE591">
        <f>'Datastream-M'!AU592</f>
        <v>103.77</v>
      </c>
      <c r="BF591">
        <f>'Datastream-M'!AV592</f>
        <v>93.7</v>
      </c>
      <c r="BG591">
        <f>'Datastream-M'!AW592</f>
        <v>103.6</v>
      </c>
      <c r="BH591" s="1">
        <f>'Datastream-M'!AX592</f>
        <v>83.1</v>
      </c>
      <c r="BI591" s="1">
        <f>'Datastream-M'!AY592</f>
        <v>84.8</v>
      </c>
      <c r="BJ591" s="1">
        <f>'Datastream-M'!AZ592</f>
        <v>93.5</v>
      </c>
      <c r="BK591">
        <f>'Datastream-M'!BA592</f>
        <v>95</v>
      </c>
      <c r="BL591">
        <f>'Datastream-M'!BB592</f>
        <v>92.5</v>
      </c>
      <c r="BM591" s="26">
        <f>'Datastream-M'!BC592</f>
        <v>92.8</v>
      </c>
      <c r="BN591" s="26">
        <f>'Datastream-M'!BD592</f>
        <v>103.9</v>
      </c>
      <c r="BO591">
        <f>'Datastream-M'!AV591</f>
        <v>94</v>
      </c>
      <c r="BP591" s="38">
        <f t="shared" si="42"/>
        <v>93</v>
      </c>
      <c r="BQ591" s="30">
        <f t="shared" si="43"/>
        <v>33.563556438555459</v>
      </c>
      <c r="BR591" s="40">
        <f>'Datastream-M'!BJ592</f>
        <v>117.10509999999999</v>
      </c>
      <c r="BS591" s="32">
        <f>'Datastream-M'!BF592</f>
        <v>84.7</v>
      </c>
      <c r="BT591">
        <f>'Datastream-M'!BE592</f>
        <v>-47.5</v>
      </c>
      <c r="BU591" s="40">
        <f>'Datastream-M'!CS592</f>
        <v>94.6</v>
      </c>
      <c r="BV591" s="40">
        <f>'Datastream-M'!CT592</f>
        <v>109.7</v>
      </c>
      <c r="BW591" s="40">
        <f>'Datastream-M'!CU592</f>
        <v>117.4723</v>
      </c>
      <c r="BX591" s="41">
        <f>'Datastream-M'!BG592</f>
        <v>14.93</v>
      </c>
      <c r="BY591" s="41">
        <f>'Datastream-M'!BH592</f>
        <v>14.02</v>
      </c>
      <c r="BZ591" s="40">
        <f>'Datastream-M'!BI592</f>
        <v>78.099999999999994</v>
      </c>
      <c r="CA591">
        <f>'Datastream-M'!BN592</f>
        <v>-48.6</v>
      </c>
      <c r="CB591">
        <f>'Datastream-M'!BO592</f>
        <v>-48.7</v>
      </c>
      <c r="CC591">
        <f>'Datastream-M'!BP592</f>
        <v>71.599999999999994</v>
      </c>
      <c r="CD591">
        <f>'Datastream-M'!BQ592</f>
        <v>80</v>
      </c>
      <c r="CE591" s="1">
        <v>2.5527831951658944</v>
      </c>
      <c r="CF591" s="1">
        <v>4.3989270836715875</v>
      </c>
      <c r="CH591">
        <f>'Datastream-M'!BR592</f>
        <v>70.3</v>
      </c>
      <c r="CI591">
        <f>'Datastream-M'!BS592</f>
        <v>92.6</v>
      </c>
      <c r="CJ591">
        <f>'Datastream-M'!BT592</f>
        <v>-24.8</v>
      </c>
      <c r="CK591">
        <f>'Datastream-M'!BU592</f>
        <v>-33</v>
      </c>
      <c r="CL591">
        <f>'Datastream-M'!BV592</f>
        <v>86.3</v>
      </c>
      <c r="CM591">
        <f>'Datastream-M'!BW592</f>
        <v>-6.9</v>
      </c>
      <c r="CN591">
        <f>'Datastream-M'!BX592</f>
        <v>-24.1</v>
      </c>
      <c r="CO591">
        <f>'Datastream-M'!BY592</f>
        <v>-36</v>
      </c>
      <c r="CP591" s="40">
        <f>'Datastream-M'!BZ592</f>
        <v>-43.4</v>
      </c>
      <c r="CQ591">
        <f>'Datastream-M'!CA592</f>
        <v>2.2999999999999998</v>
      </c>
      <c r="CR591">
        <f>'Datastream-M'!CB592</f>
        <v>-27.9</v>
      </c>
      <c r="CS591">
        <f>'Datastream-M'!CC592</f>
        <v>-11</v>
      </c>
      <c r="CT591">
        <f>'Datastream-M'!CD592</f>
        <v>14.6</v>
      </c>
      <c r="CU591">
        <f>'Datastream-M'!CE592</f>
        <v>40983</v>
      </c>
      <c r="CV591">
        <f>'Datastream-M'!CF592</f>
        <v>2610936</v>
      </c>
      <c r="CW591" s="48">
        <f t="shared" si="36"/>
        <v>36.5</v>
      </c>
      <c r="CX591">
        <f>'Datastream-M'!CG592</f>
        <v>69.099999999999994</v>
      </c>
      <c r="CY591">
        <f>'Datastream-M'!CH592</f>
        <v>49.2</v>
      </c>
      <c r="CZ591">
        <f>'Datastream-M'!CI592</f>
        <v>83.5</v>
      </c>
      <c r="DA591">
        <f>'Datastream-M'!CJ592</f>
        <v>67.099999999999994</v>
      </c>
      <c r="DB591">
        <f>'Datastream-M'!CK592</f>
        <v>-36.200000000000003</v>
      </c>
      <c r="DC591">
        <f>'Datastream-M'!CL592</f>
        <v>-33.5</v>
      </c>
      <c r="DD591">
        <f>'Datastream-M'!CM592</f>
        <v>-24.8</v>
      </c>
      <c r="DE591">
        <f>'Datastream-M'!CN592</f>
        <v>67.3</v>
      </c>
      <c r="DF591">
        <f>'Datastream-M'!CO592</f>
        <v>67.099999999999994</v>
      </c>
      <c r="DG591">
        <f>'Datastream-M'!CP592</f>
        <v>77.5</v>
      </c>
      <c r="DH591">
        <f>'Datastream-M'!CQ592</f>
        <v>121.99932098399999</v>
      </c>
      <c r="DI591">
        <f>'Datastream-M'!CR592</f>
        <v>46.31</v>
      </c>
      <c r="DJ591">
        <f>'Datastream-M'!CV592</f>
        <v>4.43</v>
      </c>
      <c r="DK591">
        <f>'Datastream-M'!CW592</f>
        <v>1.94</v>
      </c>
      <c r="DL591">
        <f>'Datastream-M'!CX592</f>
        <v>76.5</v>
      </c>
      <c r="DM591">
        <f>'Datastream-M'!CY592</f>
        <v>55</v>
      </c>
      <c r="DO591">
        <f>'Datastream-M'!DA592</f>
        <v>-17</v>
      </c>
      <c r="DP591">
        <f>'Datastream-M'!DB592</f>
        <v>98.1</v>
      </c>
      <c r="DQ591">
        <f>'Datastream-M'!DE592</f>
        <v>79.5</v>
      </c>
      <c r="DR591">
        <f>'Datastream-M'!DF592</f>
        <v>82.6</v>
      </c>
      <c r="DS591">
        <f>'Datastream-M'!DG592</f>
        <v>75.400000000000006</v>
      </c>
      <c r="DT591">
        <f>'Datastream-M'!DH592</f>
        <v>54.9</v>
      </c>
      <c r="DU591">
        <f>'Datastream-M'!DI592</f>
        <v>63.8</v>
      </c>
      <c r="DV591">
        <f>'Datastream-M'!DJ592</f>
        <v>149.584244076</v>
      </c>
      <c r="DW591" s="19">
        <f>'[8]weltindexip-usd'!B471</f>
        <v>2.2999904729273464</v>
      </c>
      <c r="DX591">
        <f>'Datastream-M'!DK592</f>
        <v>85</v>
      </c>
      <c r="DY591">
        <v>0</v>
      </c>
      <c r="DZ591">
        <f>'Datastream-M'!DL592</f>
        <v>89.2</v>
      </c>
      <c r="EA591">
        <f>'Datastream-M'!DM592</f>
        <v>78.400000000000006</v>
      </c>
      <c r="EB591">
        <f>'Datastream-M'!DN592</f>
        <v>14.1121</v>
      </c>
      <c r="EC591">
        <f>'Datastream-M'!DO592</f>
        <v>85.2</v>
      </c>
      <c r="EE591" s="112">
        <f t="shared" si="37"/>
        <v>-0.59999999999999432</v>
      </c>
      <c r="EF591" s="1">
        <f>'Datastream-M'!DQ592</f>
        <v>78.2</v>
      </c>
    </row>
    <row r="592" spans="1:136">
      <c r="A592" s="3">
        <v>39887</v>
      </c>
      <c r="B592">
        <f>'Datastream-M'!B593</f>
        <v>79.900000000000006</v>
      </c>
      <c r="C592">
        <f>'Datastream-M'!C593</f>
        <v>75.8</v>
      </c>
      <c r="D592">
        <f>'Datastream-M'!D593</f>
        <v>72.400000000000006</v>
      </c>
      <c r="E592">
        <f>'Datastream-M'!E593</f>
        <v>79.400000000000006</v>
      </c>
      <c r="F592">
        <f>'Datastream-M'!F593</f>
        <v>69.2</v>
      </c>
      <c r="G592">
        <f>'Datastream-M'!G593</f>
        <v>1.3049820000000001</v>
      </c>
      <c r="H592">
        <f>'Datastream-M'!H593</f>
        <v>906.4</v>
      </c>
      <c r="I592">
        <f>'Datastream-M'!I593</f>
        <v>1886.5</v>
      </c>
      <c r="J592">
        <f>'Datastream-M'!J593</f>
        <v>1.635</v>
      </c>
      <c r="K592">
        <f>'Datastream-M'!K593</f>
        <v>3</v>
      </c>
      <c r="L592">
        <f>'Datastream-M'!L593</f>
        <v>4084.8</v>
      </c>
      <c r="M592">
        <f>'Datastream-M'!M593</f>
        <v>400965</v>
      </c>
      <c r="N592">
        <f>'Datastream-M'!N593</f>
        <v>78.3</v>
      </c>
      <c r="O592">
        <f>'Datastream-M'!O593</f>
        <v>2874</v>
      </c>
      <c r="P592">
        <f>'Datastream-M'!P593</f>
        <v>8.1</v>
      </c>
      <c r="Q592">
        <f>'Datastream-M'!Q593</f>
        <v>9.1999999999999993</v>
      </c>
      <c r="R592">
        <f>'Datastream-M'!R593</f>
        <v>39.4</v>
      </c>
      <c r="S592" s="1">
        <f>'[2]Deutschland Monatsdaten'!C592</f>
        <v>-2.9768135440320718</v>
      </c>
      <c r="T592" s="1">
        <v>3.5948225650967611</v>
      </c>
      <c r="U592">
        <f>'Datastream-M'!BL593</f>
        <v>64.900000000000006</v>
      </c>
      <c r="V592" s="39">
        <f t="shared" si="38"/>
        <v>69.935344827586206</v>
      </c>
      <c r="W592">
        <f>'Datastream-M'!BM593</f>
        <v>56.12</v>
      </c>
      <c r="X592" s="39">
        <f t="shared" si="39"/>
        <v>59.893276414087502</v>
      </c>
      <c r="Y592">
        <f>'Datastream-M'!W593</f>
        <v>-63.3</v>
      </c>
      <c r="Z592">
        <f>'Datastream-M'!X593</f>
        <v>64</v>
      </c>
      <c r="AA592" s="42">
        <f>'Datastream-M'!Y593</f>
        <v>-34.1</v>
      </c>
      <c r="AB592">
        <f>'Datastream-M'!Z593</f>
        <v>101.5</v>
      </c>
      <c r="AC592">
        <f>'Datastream-M'!AA593</f>
        <v>98.4</v>
      </c>
      <c r="AD592">
        <f>'Datastream-M'!AB593</f>
        <v>97.6</v>
      </c>
      <c r="AE592">
        <f>'Datastream-M'!AC593</f>
        <v>1.3049820000000001</v>
      </c>
      <c r="AF592">
        <f t="shared" si="40"/>
        <v>92.800000000000011</v>
      </c>
      <c r="AG592">
        <f t="shared" si="41"/>
        <v>93.700000000000017</v>
      </c>
      <c r="AH592">
        <f>'Datastream-M'!AD593</f>
        <v>80.5</v>
      </c>
      <c r="AI592">
        <f>'Datastream-M'!AE593</f>
        <v>-59.6</v>
      </c>
      <c r="AJ592">
        <f>'Datastream-M'!AF593</f>
        <v>99.461787000000001</v>
      </c>
      <c r="AK592">
        <f>'Datastream-M'!AG593</f>
        <v>46.58</v>
      </c>
      <c r="AL592">
        <f>'Datastream-M'!AH593</f>
        <v>91.8</v>
      </c>
      <c r="AM592">
        <f>'Datastream-M'!AI593</f>
        <v>64</v>
      </c>
      <c r="AN592">
        <f>'Datastream-M'!AJ593</f>
        <v>8</v>
      </c>
      <c r="AO592">
        <f>'Datastream-M'!AK593</f>
        <v>44.4</v>
      </c>
      <c r="AP592">
        <f>'Datastream-M'!AL593</f>
        <v>-46.4</v>
      </c>
      <c r="AQ592" s="2">
        <f>'Datastream-M'!AM593</f>
        <v>85.942099999999996</v>
      </c>
      <c r="AR592" s="2">
        <f>'Datastream-M'!AN593</f>
        <v>93.751000000000005</v>
      </c>
      <c r="AS592">
        <f>'Datastream-M'!AO593</f>
        <v>24.2</v>
      </c>
      <c r="AT592">
        <f>'Datastream-M'!AP593</f>
        <v>38.4</v>
      </c>
      <c r="AU592">
        <f>'Datastream-M'!AQ593</f>
        <v>87.3</v>
      </c>
      <c r="AV592" s="19">
        <f>'[5]Deutschland Monatsdaten'!K592</f>
        <v>13.810534797962076</v>
      </c>
      <c r="AW592" s="1">
        <f>'[5]Deutschland Monatsdaten'!J592</f>
        <v>-1.9275911017590595</v>
      </c>
      <c r="AX592">
        <f>'Datastream-M'!AR593</f>
        <v>-3.5</v>
      </c>
      <c r="AY592">
        <f>'Datastream-M'!AS593</f>
        <v>-23.3</v>
      </c>
      <c r="AZ592">
        <f>'Datastream-M'!AT593</f>
        <v>71.900000000000006</v>
      </c>
      <c r="BA592">
        <v>2771503.3</v>
      </c>
      <c r="BB592">
        <v>9444319.8000000007</v>
      </c>
      <c r="BC592">
        <v>10318500</v>
      </c>
      <c r="BD592">
        <v>1382209.6</v>
      </c>
      <c r="BE592">
        <f>'Datastream-M'!AU593</f>
        <v>105.29</v>
      </c>
      <c r="BF592">
        <f>'Datastream-M'!AV593</f>
        <v>92.7</v>
      </c>
      <c r="BG592">
        <f>'Datastream-M'!AW593</f>
        <v>102.1</v>
      </c>
      <c r="BH592" s="1">
        <f>'Datastream-M'!AX593</f>
        <v>91.8</v>
      </c>
      <c r="BI592" s="1">
        <f>'Datastream-M'!AY593</f>
        <v>92.1</v>
      </c>
      <c r="BJ592" s="1">
        <f>'Datastream-M'!AZ593</f>
        <v>93.8</v>
      </c>
      <c r="BK592">
        <f>'Datastream-M'!BA593</f>
        <v>93.8</v>
      </c>
      <c r="BL592">
        <f>'Datastream-M'!BB593</f>
        <v>93.7</v>
      </c>
      <c r="BM592" s="26">
        <f>'Datastream-M'!BC593</f>
        <v>92.4</v>
      </c>
      <c r="BN592" s="26">
        <f>'Datastream-M'!BD593</f>
        <v>102.6</v>
      </c>
      <c r="BO592">
        <f>'Datastream-M'!AV592</f>
        <v>93.7</v>
      </c>
      <c r="BP592" s="38">
        <f t="shared" si="42"/>
        <v>92.8</v>
      </c>
      <c r="BQ592" s="30">
        <f t="shared" si="43"/>
        <v>35.693978920782044</v>
      </c>
      <c r="BR592" s="40">
        <f>'Datastream-M'!BJ593</f>
        <v>119.61060000000001</v>
      </c>
      <c r="BS592" s="32">
        <f>'Datastream-M'!BF593</f>
        <v>84.1</v>
      </c>
      <c r="BT592">
        <f>'Datastream-M'!BE593</f>
        <v>-46.3</v>
      </c>
      <c r="BU592" s="40">
        <f>'Datastream-M'!CS593</f>
        <v>94.4</v>
      </c>
      <c r="BV592" s="40">
        <f>'Datastream-M'!CT593</f>
        <v>112.6</v>
      </c>
      <c r="BW592" s="40">
        <f>'Datastream-M'!CU593</f>
        <v>119.9579</v>
      </c>
      <c r="BX592" s="41">
        <f>'Datastream-M'!BG593</f>
        <v>14.37</v>
      </c>
      <c r="BY592" s="41">
        <f>'Datastream-M'!BH593</f>
        <v>14.06</v>
      </c>
      <c r="BZ592" s="40">
        <f>'Datastream-M'!BI593</f>
        <v>82.9</v>
      </c>
      <c r="CA592">
        <f>'Datastream-M'!BN593</f>
        <v>-45.9</v>
      </c>
      <c r="CB592">
        <f>'Datastream-M'!BO593</f>
        <v>-52</v>
      </c>
      <c r="CC592">
        <f>'Datastream-M'!BP593</f>
        <v>74.400000000000006</v>
      </c>
      <c r="CD592">
        <f>'Datastream-M'!BQ593</f>
        <v>85.7</v>
      </c>
      <c r="CE592" s="1">
        <v>2.6096609578318302</v>
      </c>
      <c r="CF592" s="1">
        <v>4.2082324415742471</v>
      </c>
      <c r="CH592">
        <f>'Datastream-M'!BR593</f>
        <v>74.3</v>
      </c>
      <c r="CI592">
        <f>'Datastream-M'!BS593</f>
        <v>92.7</v>
      </c>
      <c r="CJ592">
        <f>'Datastream-M'!BT593</f>
        <v>-27.6</v>
      </c>
      <c r="CK592">
        <f>'Datastream-M'!BU593</f>
        <v>-31</v>
      </c>
      <c r="CL592">
        <f>'Datastream-M'!BV593</f>
        <v>88.3</v>
      </c>
      <c r="CM592">
        <f>'Datastream-M'!BW593</f>
        <v>-8.9</v>
      </c>
      <c r="CN592">
        <f>'Datastream-M'!BX593</f>
        <v>-27.5</v>
      </c>
      <c r="CO592">
        <f>'Datastream-M'!BY593</f>
        <v>-41.1</v>
      </c>
      <c r="CP592" s="40">
        <f>'Datastream-M'!BZ593</f>
        <v>-45.3</v>
      </c>
      <c r="CQ592">
        <f>'Datastream-M'!CA593</f>
        <v>2.5</v>
      </c>
      <c r="CR592">
        <f>'Datastream-M'!CB593</f>
        <v>-32.799999999999997</v>
      </c>
      <c r="CS592">
        <f>'Datastream-M'!CC593</f>
        <v>-11.4</v>
      </c>
      <c r="CT592">
        <f>'Datastream-M'!CD593</f>
        <v>13.9</v>
      </c>
      <c r="CU592">
        <f>'Datastream-M'!CE593</f>
        <v>40948</v>
      </c>
      <c r="CV592">
        <f>'Datastream-M'!CF593</f>
        <v>2624920</v>
      </c>
      <c r="CW592" s="48">
        <f t="shared" si="36"/>
        <v>36.4</v>
      </c>
      <c r="CX592">
        <f>'Datastream-M'!CG593</f>
        <v>74.5</v>
      </c>
      <c r="CY592">
        <f>'Datastream-M'!CH593</f>
        <v>49.8</v>
      </c>
      <c r="CZ592">
        <f>'Datastream-M'!CI593</f>
        <v>90.1</v>
      </c>
      <c r="DA592">
        <f>'Datastream-M'!CJ593</f>
        <v>73.900000000000006</v>
      </c>
      <c r="DB592">
        <f>'Datastream-M'!CK593</f>
        <v>-35.1</v>
      </c>
      <c r="DC592">
        <f>'Datastream-M'!CL593</f>
        <v>-25.7</v>
      </c>
      <c r="DD592">
        <f>'Datastream-M'!CM593</f>
        <v>-27.6</v>
      </c>
      <c r="DE592">
        <f>'Datastream-M'!CN593</f>
        <v>67.3</v>
      </c>
      <c r="DF592">
        <f>'Datastream-M'!CO593</f>
        <v>67.400000000000006</v>
      </c>
      <c r="DG592">
        <f>'Datastream-M'!CP593</f>
        <v>77.8</v>
      </c>
      <c r="DH592">
        <f>'Datastream-M'!CQ593</f>
        <v>144.33311462399999</v>
      </c>
      <c r="DI592">
        <f>'Datastream-M'!CR593</f>
        <v>47.48</v>
      </c>
      <c r="DJ592">
        <f>'Datastream-M'!CV593</f>
        <v>4.72</v>
      </c>
      <c r="DK592">
        <f>'Datastream-M'!CW593</f>
        <v>2.13</v>
      </c>
      <c r="DL592">
        <f>'Datastream-M'!CX593</f>
        <v>82.3</v>
      </c>
      <c r="DM592">
        <f>'Datastream-M'!CY593</f>
        <v>55.6</v>
      </c>
      <c r="DO592">
        <f>'Datastream-M'!DA593</f>
        <v>-20.6</v>
      </c>
      <c r="DP592">
        <f>'Datastream-M'!DB593</f>
        <v>93.9</v>
      </c>
      <c r="DQ592">
        <f>'Datastream-M'!DE593</f>
        <v>77.400000000000006</v>
      </c>
      <c r="DR592">
        <f>'Datastream-M'!DF593</f>
        <v>82.4</v>
      </c>
      <c r="DS592">
        <f>'Datastream-M'!DG593</f>
        <v>76.8</v>
      </c>
      <c r="DT592">
        <f>'Datastream-M'!DH593</f>
        <v>59.8</v>
      </c>
      <c r="DU592">
        <f>'Datastream-M'!DI593</f>
        <v>66.900000000000006</v>
      </c>
      <c r="DV592">
        <f>'Datastream-M'!DJ593</f>
        <v>132.903629916</v>
      </c>
      <c r="DW592" s="19">
        <f>'[8]weltindexip-usd'!B472</f>
        <v>2.2775729330814123</v>
      </c>
      <c r="DX592">
        <f>'Datastream-M'!DK593</f>
        <v>84.3</v>
      </c>
      <c r="DY592">
        <v>0</v>
      </c>
      <c r="DZ592">
        <f>'Datastream-M'!DL593</f>
        <v>89.3</v>
      </c>
      <c r="EA592">
        <f>'Datastream-M'!DM593</f>
        <v>80.2</v>
      </c>
      <c r="EB592">
        <f>'Datastream-M'!DN593</f>
        <v>14.565927</v>
      </c>
      <c r="EC592">
        <f>'Datastream-M'!DO593</f>
        <v>83.7</v>
      </c>
      <c r="EE592" s="112">
        <f t="shared" si="37"/>
        <v>-1.0999999999999943</v>
      </c>
      <c r="EF592" s="1">
        <f>'Datastream-M'!DQ593</f>
        <v>78.5</v>
      </c>
    </row>
    <row r="593" spans="1:136">
      <c r="A593" s="3">
        <v>39918</v>
      </c>
      <c r="B593">
        <f>'Datastream-M'!B594</f>
        <v>81.5</v>
      </c>
      <c r="C593">
        <f>'Datastream-M'!C594</f>
        <v>78</v>
      </c>
      <c r="D593">
        <f>'Datastream-M'!D594</f>
        <v>73.099999999999994</v>
      </c>
      <c r="E593">
        <f>'Datastream-M'!E594</f>
        <v>83.1</v>
      </c>
      <c r="F593">
        <f>'Datastream-M'!F594</f>
        <v>68.8</v>
      </c>
      <c r="G593">
        <f>'Datastream-M'!G594</f>
        <v>1.3190299999999999</v>
      </c>
      <c r="H593">
        <f>'Datastream-M'!H594</f>
        <v>922</v>
      </c>
      <c r="I593">
        <f>'Datastream-M'!I594</f>
        <v>1896.6</v>
      </c>
      <c r="J593">
        <f>'Datastream-M'!J594</f>
        <v>1.4219999999999999</v>
      </c>
      <c r="K593">
        <f>'Datastream-M'!K594</f>
        <v>3.1</v>
      </c>
      <c r="L593">
        <f>'Datastream-M'!L594</f>
        <v>4769.5</v>
      </c>
      <c r="M593">
        <f>'Datastream-M'!M594</f>
        <v>379626</v>
      </c>
      <c r="N593">
        <f>'Datastream-M'!N594</f>
        <v>76.2</v>
      </c>
      <c r="O593">
        <f>'Datastream-M'!O594</f>
        <v>2979</v>
      </c>
      <c r="P593">
        <f>'Datastream-M'!P594</f>
        <v>8.3000000000000007</v>
      </c>
      <c r="Q593">
        <f>'Datastream-M'!Q594</f>
        <v>8.6</v>
      </c>
      <c r="R593">
        <f>'Datastream-M'!R594</f>
        <v>32.200000000000003</v>
      </c>
      <c r="S593" s="1">
        <f>'[2]Deutschland Monatsdaten'!C593</f>
        <v>-2.33672901387312</v>
      </c>
      <c r="T593" s="1">
        <v>3.5948116991801062</v>
      </c>
      <c r="U593">
        <f>'Datastream-M'!BL594</f>
        <v>64.58</v>
      </c>
      <c r="V593" s="39">
        <f t="shared" si="38"/>
        <v>69.891774891774887</v>
      </c>
      <c r="W593">
        <f>'Datastream-M'!BM594</f>
        <v>53.89</v>
      </c>
      <c r="X593" s="39">
        <f t="shared" si="39"/>
        <v>58.133764832793958</v>
      </c>
      <c r="Y593">
        <f>'Datastream-M'!W594</f>
        <v>-65.099999999999994</v>
      </c>
      <c r="Z593">
        <f>'Datastream-M'!X594</f>
        <v>63.4</v>
      </c>
      <c r="AA593" s="42">
        <f>'Datastream-M'!Y594</f>
        <v>-27.5</v>
      </c>
      <c r="AB593">
        <f>'Datastream-M'!Z594</f>
        <v>101.2</v>
      </c>
      <c r="AC593">
        <f>'Datastream-M'!AA594</f>
        <v>97.8</v>
      </c>
      <c r="AD593">
        <f>'Datastream-M'!AB594</f>
        <v>96.7</v>
      </c>
      <c r="AE593">
        <f>'Datastream-M'!AC594</f>
        <v>1.3190299999999999</v>
      </c>
      <c r="AF593">
        <f t="shared" si="40"/>
        <v>92.4</v>
      </c>
      <c r="AG593">
        <f t="shared" si="41"/>
        <v>92.7</v>
      </c>
      <c r="AH593" s="2">
        <f>'Datastream-M'!AD594</f>
        <v>78.3</v>
      </c>
      <c r="AI593" s="2">
        <f>'Datastream-M'!AE594</f>
        <v>-61</v>
      </c>
      <c r="AJ593">
        <f>'Datastream-M'!AF594</f>
        <v>100.21692</v>
      </c>
      <c r="AK593">
        <f>'Datastream-M'!AG594</f>
        <v>50.52</v>
      </c>
      <c r="AL593">
        <f>'Datastream-M'!AH594</f>
        <v>91.8</v>
      </c>
      <c r="AM593">
        <f>'Datastream-M'!AI594</f>
        <v>63.4</v>
      </c>
      <c r="AN593">
        <f>'Datastream-M'!AJ594</f>
        <v>9.8000000000000007</v>
      </c>
      <c r="AO593">
        <f>'Datastream-M'!AK594</f>
        <v>35.200000000000003</v>
      </c>
      <c r="AP593">
        <f>'Datastream-M'!AL594</f>
        <v>-40.1</v>
      </c>
      <c r="AQ593" s="2">
        <f>'Datastream-M'!AM594</f>
        <v>86.409800000000004</v>
      </c>
      <c r="AR593" s="2">
        <f>'Datastream-M'!AN594</f>
        <v>94.198400000000007</v>
      </c>
      <c r="AS593">
        <f>'Datastream-M'!AO594</f>
        <v>20.2</v>
      </c>
      <c r="AT593">
        <f>'Datastream-M'!AP594</f>
        <v>73.400000000000006</v>
      </c>
      <c r="AU593">
        <f>'Datastream-M'!AQ594</f>
        <v>87.6</v>
      </c>
      <c r="AV593" s="19">
        <f>'[5]Deutschland Monatsdaten'!K593</f>
        <v>13.803321427758169</v>
      </c>
      <c r="AW593" s="1">
        <f>'[5]Deutschland Monatsdaten'!J593</f>
        <v>-1.5789032457251413</v>
      </c>
      <c r="AX593">
        <f>'Datastream-M'!AR594</f>
        <v>13</v>
      </c>
      <c r="AY593">
        <f>'Datastream-M'!AS594</f>
        <v>-22.8</v>
      </c>
      <c r="AZ593">
        <f>'Datastream-M'!AT594</f>
        <v>73</v>
      </c>
      <c r="BA593">
        <v>2868564</v>
      </c>
      <c r="BB593">
        <v>10804915</v>
      </c>
      <c r="BC593">
        <v>9340021.0999999996</v>
      </c>
      <c r="BD593">
        <v>820056.96</v>
      </c>
      <c r="BE593">
        <f>'Datastream-M'!AU594</f>
        <v>104.37</v>
      </c>
      <c r="BF593">
        <f>'Datastream-M'!AV594</f>
        <v>91.8</v>
      </c>
      <c r="BG593">
        <f>'Datastream-M'!AW594</f>
        <v>99.6</v>
      </c>
      <c r="BH593" s="1">
        <f>'Datastream-M'!AX594</f>
        <v>98.1</v>
      </c>
      <c r="BI593" s="1">
        <f>'Datastream-M'!AY594</f>
        <v>98.3</v>
      </c>
      <c r="BJ593" s="1">
        <f>'Datastream-M'!AZ594</f>
        <v>99.3</v>
      </c>
      <c r="BK593">
        <f>'Datastream-M'!BA594</f>
        <v>99.8</v>
      </c>
      <c r="BL593">
        <f>'Datastream-M'!BB594</f>
        <v>99</v>
      </c>
      <c r="BM593" s="26">
        <f>'Datastream-M'!BC594</f>
        <v>92.2</v>
      </c>
      <c r="BN593" s="26">
        <f>'Datastream-M'!BD594</f>
        <v>100.7</v>
      </c>
      <c r="BO593">
        <f>'Datastream-M'!AV593</f>
        <v>92.7</v>
      </c>
      <c r="BP593" s="38">
        <f t="shared" si="42"/>
        <v>92.4</v>
      </c>
      <c r="BQ593" s="30">
        <f t="shared" si="43"/>
        <v>38.300872610933794</v>
      </c>
      <c r="BR593" s="40">
        <f>'Datastream-M'!BJ594</f>
        <v>118.26349999999999</v>
      </c>
      <c r="BS593" s="32">
        <f>'Datastream-M'!BF594</f>
        <v>84.7</v>
      </c>
      <c r="BT593">
        <f>'Datastream-M'!BE594</f>
        <v>-37.9</v>
      </c>
      <c r="BU593" s="40">
        <f>'Datastream-M'!CS594</f>
        <v>94.2</v>
      </c>
      <c r="BV593" s="40">
        <f>'Datastream-M'!CT594</f>
        <v>112.1</v>
      </c>
      <c r="BW593" s="40">
        <f>'Datastream-M'!CU594</f>
        <v>118.5895</v>
      </c>
      <c r="BX593" s="41">
        <f>'Datastream-M'!BG594</f>
        <v>15.12</v>
      </c>
      <c r="BY593" s="41">
        <f>'Datastream-M'!BH594</f>
        <v>14.5</v>
      </c>
      <c r="BZ593" s="40">
        <f>'Datastream-M'!BI594</f>
        <v>82.8</v>
      </c>
      <c r="CA593">
        <f>'Datastream-M'!BN594</f>
        <v>-33.1</v>
      </c>
      <c r="CB593">
        <f>'Datastream-M'!BO594</f>
        <v>-47.9</v>
      </c>
      <c r="CC593">
        <f>'Datastream-M'!BP594</f>
        <v>69.7</v>
      </c>
      <c r="CD593">
        <f>'Datastream-M'!BQ594</f>
        <v>82.7</v>
      </c>
      <c r="CE593" s="1">
        <v>1.0126423622008935</v>
      </c>
      <c r="CF593" s="1">
        <v>3.3307067470764213</v>
      </c>
      <c r="CH593">
        <f>'Datastream-M'!BR594</f>
        <v>68.8</v>
      </c>
      <c r="CI593">
        <f>'Datastream-M'!BS594</f>
        <v>94.7</v>
      </c>
      <c r="CJ593">
        <f>'Datastream-M'!BT594</f>
        <v>-25.9</v>
      </c>
      <c r="CK593">
        <f>'Datastream-M'!BU594</f>
        <v>-26.7</v>
      </c>
      <c r="CL593">
        <f>'Datastream-M'!BV594</f>
        <v>88.1</v>
      </c>
      <c r="CM593">
        <f>'Datastream-M'!BW594</f>
        <v>-5.0999999999999996</v>
      </c>
      <c r="CN593">
        <f>'Datastream-M'!BX594</f>
        <v>-22.9</v>
      </c>
      <c r="CO593">
        <f>'Datastream-M'!BY594</f>
        <v>-33.1</v>
      </c>
      <c r="CP593" s="40">
        <f>'Datastream-M'!BZ594</f>
        <v>-40.299999999999997</v>
      </c>
      <c r="CQ593">
        <f>'Datastream-M'!CA594</f>
        <v>2.5</v>
      </c>
      <c r="CR593">
        <f>'Datastream-M'!CB594</f>
        <v>-31.2</v>
      </c>
      <c r="CS593">
        <f>'Datastream-M'!CC594</f>
        <v>-8</v>
      </c>
      <c r="CT593">
        <f>'Datastream-M'!CD594</f>
        <v>12.4</v>
      </c>
      <c r="CU593">
        <f>'Datastream-M'!CE594</f>
        <v>40920</v>
      </c>
      <c r="CV593">
        <f>'Datastream-M'!CF594</f>
        <v>2639354</v>
      </c>
      <c r="CW593" s="48">
        <f t="shared" si="36"/>
        <v>35.199999999999996</v>
      </c>
      <c r="CX593">
        <f>'Datastream-M'!CG594</f>
        <v>78.400000000000006</v>
      </c>
      <c r="CY593">
        <f>'Datastream-M'!CH594</f>
        <v>56</v>
      </c>
      <c r="CZ593">
        <f>'Datastream-M'!CI594</f>
        <v>97.6</v>
      </c>
      <c r="DA593">
        <f>'Datastream-M'!CJ594</f>
        <v>73.599999999999994</v>
      </c>
      <c r="DB593">
        <f>'Datastream-M'!CK594</f>
        <v>-34.4</v>
      </c>
      <c r="DC593">
        <f>'Datastream-M'!CL594</f>
        <v>-30.5</v>
      </c>
      <c r="DD593">
        <f>'Datastream-M'!CM594</f>
        <v>-25.9</v>
      </c>
      <c r="DE593">
        <f>'Datastream-M'!CN594</f>
        <v>67.8</v>
      </c>
      <c r="DF593">
        <f>'Datastream-M'!CO594</f>
        <v>67.599999999999994</v>
      </c>
      <c r="DG593">
        <f>'Datastream-M'!CP594</f>
        <v>74.5</v>
      </c>
      <c r="DH593">
        <f>'Datastream-M'!CQ594</f>
        <v>120.310997009</v>
      </c>
      <c r="DI593">
        <f>'Datastream-M'!CR594</f>
        <v>39.14</v>
      </c>
      <c r="DJ593">
        <f>'Datastream-M'!CV594</f>
        <v>4.87</v>
      </c>
      <c r="DK593">
        <f>'Datastream-M'!CW594</f>
        <v>2.2999999999999998</v>
      </c>
      <c r="DL593">
        <f>'Datastream-M'!CX594</f>
        <v>86.5</v>
      </c>
      <c r="DM593">
        <f>'Datastream-M'!CY594</f>
        <v>62.4</v>
      </c>
      <c r="DO593">
        <f>'Datastream-M'!DA594</f>
        <v>-16.399999999999999</v>
      </c>
      <c r="DP593">
        <f>'Datastream-M'!DB594</f>
        <v>93</v>
      </c>
      <c r="DQ593">
        <f>'Datastream-M'!DE594</f>
        <v>78.400000000000006</v>
      </c>
      <c r="DR593">
        <f>'Datastream-M'!DF594</f>
        <v>84.8</v>
      </c>
      <c r="DS593">
        <f>'Datastream-M'!DG594</f>
        <v>73.8</v>
      </c>
      <c r="DT593">
        <f>'Datastream-M'!DH594</f>
        <v>56.9</v>
      </c>
      <c r="DU593">
        <f>'Datastream-M'!DI594</f>
        <v>59.6</v>
      </c>
      <c r="DV593">
        <f>'Datastream-M'!DJ594</f>
        <v>104.048484077</v>
      </c>
      <c r="DW593" s="19">
        <f>'[8]weltindexip-usd'!B473</f>
        <v>2.2871413884624117</v>
      </c>
      <c r="DX593">
        <f>'Datastream-M'!DK594</f>
        <v>85.1</v>
      </c>
      <c r="DY593">
        <v>100</v>
      </c>
      <c r="DZ593">
        <f>'Datastream-M'!DL594</f>
        <v>89.6</v>
      </c>
      <c r="EA593">
        <f>'Datastream-M'!DM594</f>
        <v>78.2</v>
      </c>
      <c r="EB593">
        <f>'Datastream-M'!DN594</f>
        <v>15.67876</v>
      </c>
      <c r="EC593">
        <f>'Datastream-M'!DO594</f>
        <v>84.5</v>
      </c>
      <c r="EE593" s="112">
        <f t="shared" si="37"/>
        <v>1.5999999999999943</v>
      </c>
      <c r="EF593" s="1">
        <f>'Datastream-M'!DQ594</f>
        <v>76.2</v>
      </c>
    </row>
    <row r="594" spans="1:136">
      <c r="A594" s="3">
        <v>39948</v>
      </c>
      <c r="B594">
        <f>'Datastream-M'!B595</f>
        <v>81.900000000000006</v>
      </c>
      <c r="C594">
        <f>'Datastream-M'!C595</f>
        <v>78.7</v>
      </c>
      <c r="D594">
        <f>'Datastream-M'!D595</f>
        <v>72.7</v>
      </c>
      <c r="E594">
        <f>'Datastream-M'!E595</f>
        <v>85.3</v>
      </c>
      <c r="F594">
        <f>'Datastream-M'!F595</f>
        <v>71.400000000000006</v>
      </c>
      <c r="G594">
        <f>'Datastream-M'!G595</f>
        <v>1.3650450000000001</v>
      </c>
      <c r="H594">
        <f>'Datastream-M'!H595</f>
        <v>925.5</v>
      </c>
      <c r="I594">
        <f>'Datastream-M'!I595</f>
        <v>1881.6</v>
      </c>
      <c r="J594">
        <f>'Datastream-M'!J595</f>
        <v>1.282</v>
      </c>
      <c r="K594">
        <f>'Datastream-M'!K595</f>
        <v>3.4</v>
      </c>
      <c r="L594">
        <f>'Datastream-M'!L595</f>
        <v>4940.8</v>
      </c>
      <c r="M594">
        <f>'Datastream-M'!M595</f>
        <v>384578</v>
      </c>
      <c r="N594">
        <f>'Datastream-M'!N595</f>
        <v>79.7</v>
      </c>
      <c r="O594">
        <f>'Datastream-M'!O595</f>
        <v>2663</v>
      </c>
      <c r="P594">
        <f>'Datastream-M'!P595</f>
        <v>8.1999999999999993</v>
      </c>
      <c r="Q594">
        <f>'Datastream-M'!Q595</f>
        <v>8.1</v>
      </c>
      <c r="R594">
        <f>'Datastream-M'!R595</f>
        <v>28.4</v>
      </c>
      <c r="S594" s="1">
        <f>'[2]Deutschland Monatsdaten'!C594</f>
        <v>-1.9557049202730383</v>
      </c>
      <c r="T594" s="1">
        <v>3.6161376966639938</v>
      </c>
      <c r="U594">
        <f>'Datastream-M'!BL595</f>
        <v>63.17</v>
      </c>
      <c r="V594" s="39">
        <f t="shared" si="38"/>
        <v>68.514099783080269</v>
      </c>
      <c r="W594">
        <f>'Datastream-M'!BM595</f>
        <v>52.24</v>
      </c>
      <c r="X594" s="39">
        <f t="shared" si="39"/>
        <v>56.906318082788673</v>
      </c>
      <c r="Y594">
        <f>'Datastream-M'!W595</f>
        <v>-66.5</v>
      </c>
      <c r="Z594">
        <f>'Datastream-M'!X595</f>
        <v>65.8</v>
      </c>
      <c r="AA594" s="42">
        <f>'Datastream-M'!Y595</f>
        <v>-21.5</v>
      </c>
      <c r="AB594">
        <f>'Datastream-M'!Z595</f>
        <v>101.6</v>
      </c>
      <c r="AC594">
        <f>'Datastream-M'!AA595</f>
        <v>98.1</v>
      </c>
      <c r="AD594">
        <f>'Datastream-M'!AB595</f>
        <v>96.9</v>
      </c>
      <c r="AE594">
        <f>'Datastream-M'!AC595</f>
        <v>1.3650450000000001</v>
      </c>
      <c r="AF594">
        <f t="shared" si="40"/>
        <v>92.199999999999989</v>
      </c>
      <c r="AG594">
        <f t="shared" si="41"/>
        <v>91.8</v>
      </c>
      <c r="AH594" s="2">
        <f>'Datastream-M'!AD595</f>
        <v>81.3</v>
      </c>
      <c r="AI594" s="2">
        <f>'Datastream-M'!AE595</f>
        <v>-62.7</v>
      </c>
      <c r="AJ594">
        <f>'Datastream-M'!AF595</f>
        <v>100.21692</v>
      </c>
      <c r="AK594">
        <f>'Datastream-M'!AG595</f>
        <v>57.5</v>
      </c>
      <c r="AL594">
        <f>'Datastream-M'!AH595</f>
        <v>91.9</v>
      </c>
      <c r="AM594">
        <f>'Datastream-M'!AI595</f>
        <v>65.8</v>
      </c>
      <c r="AN594">
        <f>'Datastream-M'!AJ595</f>
        <v>10.8</v>
      </c>
      <c r="AO594">
        <f>'Datastream-M'!AK595</f>
        <v>31.9</v>
      </c>
      <c r="AP594">
        <f>'Datastream-M'!AL595</f>
        <v>-35.6</v>
      </c>
      <c r="AQ594" s="2">
        <f>'Datastream-M'!AM595</f>
        <v>87.1083</v>
      </c>
      <c r="AR594" s="2">
        <f>'Datastream-M'!AN595</f>
        <v>94.894900000000007</v>
      </c>
      <c r="AS594">
        <f>'Datastream-M'!AO595</f>
        <v>16.3</v>
      </c>
      <c r="AT594">
        <f>'Datastream-M'!AP595</f>
        <v>96.6</v>
      </c>
      <c r="AU594">
        <f>'Datastream-M'!AQ595</f>
        <v>87.1</v>
      </c>
      <c r="AV594" s="19">
        <f>'[5]Deutschland Monatsdaten'!K594</f>
        <v>13.814135548857855</v>
      </c>
      <c r="AW594" s="1">
        <f>'[5]Deutschland Monatsdaten'!J594</f>
        <v>-1.2824662632785375</v>
      </c>
      <c r="AX594">
        <f>'Datastream-M'!AR595</f>
        <v>31.1</v>
      </c>
      <c r="AY594">
        <f>'Datastream-M'!AS595</f>
        <v>-23</v>
      </c>
      <c r="AZ594">
        <f>'Datastream-M'!AT595</f>
        <v>74.099999999999994</v>
      </c>
      <c r="BA594">
        <v>2792286.6</v>
      </c>
      <c r="BB594">
        <v>12460649</v>
      </c>
      <c r="BC594">
        <v>9781126.5</v>
      </c>
      <c r="BD594">
        <v>902315.67</v>
      </c>
      <c r="BE594">
        <f>'Datastream-M'!AU595</f>
        <v>104.66</v>
      </c>
      <c r="BF594">
        <f>'Datastream-M'!AV595</f>
        <v>91.8</v>
      </c>
      <c r="BG594">
        <f>'Datastream-M'!AW595</f>
        <v>98.9</v>
      </c>
      <c r="BH594" s="1">
        <f>'Datastream-M'!AX595</f>
        <v>113.8</v>
      </c>
      <c r="BI594" s="1">
        <f>'Datastream-M'!AY595</f>
        <v>112.4</v>
      </c>
      <c r="BJ594" s="1">
        <f>'Datastream-M'!AZ595</f>
        <v>105.4</v>
      </c>
      <c r="BK594">
        <f>'Datastream-M'!BA595</f>
        <v>109.9</v>
      </c>
      <c r="BL594">
        <f>'Datastream-M'!BB595</f>
        <v>102.2</v>
      </c>
      <c r="BM594" s="26">
        <f>'Datastream-M'!BC595</f>
        <v>92.2</v>
      </c>
      <c r="BN594" s="26">
        <f>'Datastream-M'!BD595</f>
        <v>101</v>
      </c>
      <c r="BO594">
        <f>'Datastream-M'!AV594</f>
        <v>91.8</v>
      </c>
      <c r="BP594" s="38">
        <f t="shared" si="42"/>
        <v>92.2</v>
      </c>
      <c r="BQ594" s="30">
        <f t="shared" si="43"/>
        <v>42.123153449153691</v>
      </c>
      <c r="BR594" s="40">
        <f>'Datastream-M'!BJ595</f>
        <v>118.6754</v>
      </c>
      <c r="BS594" s="32">
        <f>'Datastream-M'!BF595</f>
        <v>83.7</v>
      </c>
      <c r="BT594">
        <f>'Datastream-M'!BE595</f>
        <v>-26.2</v>
      </c>
      <c r="BU594" s="40">
        <f>'Datastream-M'!CS595</f>
        <v>94.3</v>
      </c>
      <c r="BV594" s="40">
        <f>'Datastream-M'!CT595</f>
        <v>112.8</v>
      </c>
      <c r="BW594" s="40">
        <f>'Datastream-M'!CU595</f>
        <v>119.06440000000001</v>
      </c>
      <c r="BX594" s="41">
        <f>'Datastream-M'!BG595</f>
        <v>14.76</v>
      </c>
      <c r="BY594" s="41">
        <f>'Datastream-M'!BH595</f>
        <v>14.68</v>
      </c>
      <c r="BZ594" s="40">
        <f>'Datastream-M'!BI595</f>
        <v>81.900000000000006</v>
      </c>
      <c r="CA594">
        <f>'Datastream-M'!BN595</f>
        <v>-30.5</v>
      </c>
      <c r="CB594">
        <f>'Datastream-M'!BO595</f>
        <v>-48.4</v>
      </c>
      <c r="CC594">
        <f>'Datastream-M'!BP595</f>
        <v>75.099999999999994</v>
      </c>
      <c r="CD594">
        <f>'Datastream-M'!BQ595</f>
        <v>85.9</v>
      </c>
      <c r="CE594" s="1">
        <v>1.0028419541951994</v>
      </c>
      <c r="CF594" s="1">
        <v>2.8529413190619173</v>
      </c>
      <c r="CH594">
        <f>'Datastream-M'!BR595</f>
        <v>73.8</v>
      </c>
      <c r="CI594">
        <f>'Datastream-M'!BS595</f>
        <v>92.2</v>
      </c>
      <c r="CJ594">
        <f>'Datastream-M'!BT595</f>
        <v>-29.9</v>
      </c>
      <c r="CK594">
        <f>'Datastream-M'!BU595</f>
        <v>-27.3</v>
      </c>
      <c r="CL594">
        <f>'Datastream-M'!BV595</f>
        <v>89.4</v>
      </c>
      <c r="CM594">
        <f>'Datastream-M'!BW595</f>
        <v>-5.7</v>
      </c>
      <c r="CN594">
        <f>'Datastream-M'!BX595</f>
        <v>-20.9</v>
      </c>
      <c r="CO594">
        <f>'Datastream-M'!BY595</f>
        <v>-30</v>
      </c>
      <c r="CP594" s="40">
        <f>'Datastream-M'!BZ595</f>
        <v>-39.4</v>
      </c>
      <c r="CQ594">
        <f>'Datastream-M'!CA595</f>
        <v>2.6</v>
      </c>
      <c r="CR594">
        <f>'Datastream-M'!CB595</f>
        <v>-28.3</v>
      </c>
      <c r="CS594">
        <f>'Datastream-M'!CC595</f>
        <v>-9.3000000000000007</v>
      </c>
      <c r="CT594">
        <f>'Datastream-M'!CD595</f>
        <v>12.5</v>
      </c>
      <c r="CU594">
        <f>'Datastream-M'!CE595</f>
        <v>40854</v>
      </c>
      <c r="CV594">
        <f>'Datastream-M'!CF595</f>
        <v>2623540</v>
      </c>
      <c r="CW594" s="48">
        <f t="shared" si="36"/>
        <v>33.699999999999996</v>
      </c>
      <c r="CX594">
        <f>'Datastream-M'!CG595</f>
        <v>79.400000000000006</v>
      </c>
      <c r="CY594">
        <f>'Datastream-M'!CH595</f>
        <v>54.2</v>
      </c>
      <c r="CZ594">
        <f>'Datastream-M'!CI595</f>
        <v>95.1</v>
      </c>
      <c r="DA594">
        <f>'Datastream-M'!CJ595</f>
        <v>79.099999999999994</v>
      </c>
      <c r="DB594">
        <f>'Datastream-M'!CK595</f>
        <v>-33.9</v>
      </c>
      <c r="DC594">
        <f>'Datastream-M'!CL595</f>
        <v>-30.7</v>
      </c>
      <c r="DD594">
        <f>'Datastream-M'!CM595</f>
        <v>-29.9</v>
      </c>
      <c r="DE594">
        <f>'Datastream-M'!CN595</f>
        <v>66.7</v>
      </c>
      <c r="DF594">
        <f>'Datastream-M'!CO595</f>
        <v>66.8</v>
      </c>
      <c r="DG594">
        <f>'Datastream-M'!CP595</f>
        <v>75.599999999999994</v>
      </c>
      <c r="DH594">
        <f>'Datastream-M'!CQ595</f>
        <v>112.802032471</v>
      </c>
      <c r="DI594">
        <f>'Datastream-M'!CR595</f>
        <v>34.85</v>
      </c>
      <c r="DJ594">
        <f>'Datastream-M'!CV595</f>
        <v>4.93</v>
      </c>
      <c r="DK594">
        <f>'Datastream-M'!CW595</f>
        <v>2.42</v>
      </c>
      <c r="DL594">
        <f>'Datastream-M'!CX595</f>
        <v>88</v>
      </c>
      <c r="DM594">
        <f>'Datastream-M'!CY595</f>
        <v>60.7</v>
      </c>
      <c r="DO594">
        <f>'Datastream-M'!DA595</f>
        <v>-16.5</v>
      </c>
      <c r="DP594">
        <f>'Datastream-M'!DB595</f>
        <v>93.8</v>
      </c>
      <c r="DQ594">
        <f>'Datastream-M'!DE595</f>
        <v>77.400000000000006</v>
      </c>
      <c r="DR594">
        <f>'Datastream-M'!DF595</f>
        <v>86.7</v>
      </c>
      <c r="DS594">
        <f>'Datastream-M'!DG595</f>
        <v>78.400000000000006</v>
      </c>
      <c r="DT594">
        <f>'Datastream-M'!DH595</f>
        <v>59.3</v>
      </c>
      <c r="DU594">
        <f>'Datastream-M'!DI595</f>
        <v>66</v>
      </c>
      <c r="DV594">
        <f>'Datastream-M'!DJ595</f>
        <v>103.667103176</v>
      </c>
      <c r="DW594" s="19">
        <f>'[8]weltindexip-usd'!B474</f>
        <v>2.3017581077217755</v>
      </c>
      <c r="DX594">
        <f>'Datastream-M'!DK595</f>
        <v>84.1</v>
      </c>
      <c r="DY594">
        <v>0</v>
      </c>
      <c r="DZ594">
        <f>'Datastream-M'!DL595</f>
        <v>90.4</v>
      </c>
      <c r="EA594">
        <f>'Datastream-M'!DM595</f>
        <v>80.599999999999994</v>
      </c>
      <c r="EB594">
        <f>'Datastream-M'!DN595</f>
        <v>16.701174999999999</v>
      </c>
      <c r="EC594">
        <f>'Datastream-M'!DO595</f>
        <v>84.2</v>
      </c>
      <c r="EE594" s="112">
        <f t="shared" si="37"/>
        <v>0.40000000000000568</v>
      </c>
      <c r="EF594" s="1">
        <f>'Datastream-M'!DQ595</f>
        <v>79.7</v>
      </c>
    </row>
    <row r="595" spans="1:136">
      <c r="A595" s="3">
        <v>39979</v>
      </c>
      <c r="B595">
        <f>'Datastream-M'!B596</f>
        <v>84</v>
      </c>
      <c r="C595">
        <f>'Datastream-M'!C596</f>
        <v>81</v>
      </c>
      <c r="D595">
        <f>'Datastream-M'!D596</f>
        <v>73.099999999999994</v>
      </c>
      <c r="E595">
        <f>'Datastream-M'!E596</f>
        <v>89.7</v>
      </c>
      <c r="F595">
        <f>'Datastream-M'!F596</f>
        <v>74.3</v>
      </c>
      <c r="G595">
        <f>'Datastream-M'!G596</f>
        <v>1.401645</v>
      </c>
      <c r="H595">
        <f>'Datastream-M'!H596</f>
        <v>945.2</v>
      </c>
      <c r="I595">
        <f>'Datastream-M'!I596</f>
        <v>1875.2</v>
      </c>
      <c r="J595">
        <f>'Datastream-M'!J596</f>
        <v>1.228</v>
      </c>
      <c r="K595">
        <f>'Datastream-M'!K596</f>
        <v>3.5</v>
      </c>
      <c r="L595">
        <f>'Datastream-M'!L596</f>
        <v>4808.6000000000004</v>
      </c>
      <c r="M595">
        <f>'Datastream-M'!M596</f>
        <v>427111</v>
      </c>
      <c r="N595">
        <f>'Datastream-M'!N596</f>
        <v>80.5</v>
      </c>
      <c r="O595">
        <f>'Datastream-M'!O596</f>
        <v>2788</v>
      </c>
      <c r="P595">
        <f>'Datastream-M'!P596</f>
        <v>8.3000000000000007</v>
      </c>
      <c r="Q595">
        <f>'Datastream-M'!Q596</f>
        <v>10.4</v>
      </c>
      <c r="R595">
        <f>'Datastream-M'!R596</f>
        <v>25.7</v>
      </c>
      <c r="S595" s="1">
        <f>'[2]Deutschland Monatsdaten'!C595</f>
        <v>-1.6870234144834062</v>
      </c>
      <c r="T595" s="1">
        <v>3.6382192104503095</v>
      </c>
      <c r="U595">
        <f>'Datastream-M'!BL596</f>
        <v>65.569999999999993</v>
      </c>
      <c r="V595" s="39">
        <f t="shared" si="38"/>
        <v>71.117136659435999</v>
      </c>
      <c r="W595">
        <f>'Datastream-M'!BM596</f>
        <v>52.88</v>
      </c>
      <c r="X595" s="39">
        <f t="shared" si="39"/>
        <v>57.603485838779967</v>
      </c>
      <c r="Y595">
        <f>'Datastream-M'!W596</f>
        <v>-65.900000000000006</v>
      </c>
      <c r="Z595">
        <f>'Datastream-M'!X596</f>
        <v>70</v>
      </c>
      <c r="AA595" s="42">
        <f>'Datastream-M'!Y596</f>
        <v>-17</v>
      </c>
      <c r="AB595">
        <f>'Datastream-M'!Z596</f>
        <v>101.8</v>
      </c>
      <c r="AC595">
        <f>'Datastream-M'!AA596</f>
        <v>98.7</v>
      </c>
      <c r="AD595">
        <f>'Datastream-M'!AB596</f>
        <v>97.6</v>
      </c>
      <c r="AE595">
        <f>'Datastream-M'!AC596</f>
        <v>1.401645</v>
      </c>
      <c r="AF595">
        <f t="shared" si="40"/>
        <v>92.2</v>
      </c>
      <c r="AG595">
        <f t="shared" si="41"/>
        <v>91.799999999999983</v>
      </c>
      <c r="AH595" s="2">
        <f>'Datastream-M'!AD596</f>
        <v>82.6</v>
      </c>
      <c r="AI595" s="2">
        <f>'Datastream-M'!AE596</f>
        <v>-62.4</v>
      </c>
      <c r="AJ595">
        <f>'Datastream-M'!AF596</f>
        <v>99.891891999999999</v>
      </c>
      <c r="AK595">
        <f>'Datastream-M'!AG596</f>
        <v>68.58</v>
      </c>
      <c r="AL595">
        <f>'Datastream-M'!AH596</f>
        <v>92.3</v>
      </c>
      <c r="AM595">
        <f>'Datastream-M'!AI596</f>
        <v>70</v>
      </c>
      <c r="AN595">
        <f>'Datastream-M'!AJ596</f>
        <v>13.4</v>
      </c>
      <c r="AO595">
        <f>'Datastream-M'!AK596</f>
        <v>26.2</v>
      </c>
      <c r="AP595">
        <f>'Datastream-M'!AL596</f>
        <v>-25.2</v>
      </c>
      <c r="AQ595" s="2">
        <f>'Datastream-M'!AM596</f>
        <v>87.963200000000001</v>
      </c>
      <c r="AR595" s="2">
        <f>'Datastream-M'!AN596</f>
        <v>95.758700000000005</v>
      </c>
      <c r="AS595">
        <f>'Datastream-M'!AO596</f>
        <v>16</v>
      </c>
      <c r="AT595">
        <f>'Datastream-M'!AP596</f>
        <v>98.7</v>
      </c>
      <c r="AU595">
        <f>'Datastream-M'!AQ596</f>
        <v>87.3</v>
      </c>
      <c r="AV595" s="19">
        <f>'[5]Deutschland Monatsdaten'!K595</f>
        <v>13.849404032868057</v>
      </c>
      <c r="AW595" s="1">
        <f>'[5]Deutschland Monatsdaten'!J595</f>
        <v>-1.0772385136003106</v>
      </c>
      <c r="AX595">
        <f>'Datastream-M'!AR596</f>
        <v>44.8</v>
      </c>
      <c r="AY595">
        <f>'Datastream-M'!AS596</f>
        <v>-21</v>
      </c>
      <c r="AZ595">
        <f>'Datastream-M'!AT596</f>
        <v>77</v>
      </c>
      <c r="BA595">
        <v>2587107.7000000002</v>
      </c>
      <c r="BB595">
        <v>11910857</v>
      </c>
      <c r="BC595">
        <v>11359686</v>
      </c>
      <c r="BD595">
        <v>1334236</v>
      </c>
      <c r="BE595">
        <f>'Datastream-M'!AU596</f>
        <v>105.37</v>
      </c>
      <c r="BF595">
        <f>'Datastream-M'!AV596</f>
        <v>92.2</v>
      </c>
      <c r="BG595">
        <f>'Datastream-M'!AW596</f>
        <v>98.6</v>
      </c>
      <c r="BH595" s="1">
        <f>'Datastream-M'!AX596</f>
        <v>134.80000000000001</v>
      </c>
      <c r="BI595" s="1">
        <f>'Datastream-M'!AY596</f>
        <v>130.6</v>
      </c>
      <c r="BJ595" s="1">
        <f>'Datastream-M'!AZ596</f>
        <v>109</v>
      </c>
      <c r="BK595">
        <f>'Datastream-M'!BA596</f>
        <v>111.3</v>
      </c>
      <c r="BL595">
        <f>'Datastream-M'!BB596</f>
        <v>107.3</v>
      </c>
      <c r="BM595" s="26">
        <f>'Datastream-M'!BC596</f>
        <v>92.3</v>
      </c>
      <c r="BN595" s="26">
        <f>'Datastream-M'!BD596</f>
        <v>100.2</v>
      </c>
      <c r="BO595">
        <f>'Datastream-M'!AV595</f>
        <v>91.8</v>
      </c>
      <c r="BP595" s="38">
        <f t="shared" si="42"/>
        <v>92.2</v>
      </c>
      <c r="BQ595" s="30">
        <f t="shared" si="43"/>
        <v>48.928223622957312</v>
      </c>
      <c r="BR595" s="40">
        <f>'Datastream-M'!BJ596</f>
        <v>120.0746</v>
      </c>
      <c r="BS595" s="32">
        <f>'Datastream-M'!BF596</f>
        <v>85.8</v>
      </c>
      <c r="BT595">
        <f>'Datastream-M'!BE596</f>
        <v>-18.3</v>
      </c>
      <c r="BU595" s="40">
        <f>'Datastream-M'!CS596</f>
        <v>94.4</v>
      </c>
      <c r="BV595" s="40">
        <f>'Datastream-M'!CT596</f>
        <v>113.3</v>
      </c>
      <c r="BW595" s="40">
        <f>'Datastream-M'!CU596</f>
        <v>120.3839</v>
      </c>
      <c r="BX595" s="41">
        <f>'Datastream-M'!BG596</f>
        <v>15.59</v>
      </c>
      <c r="BY595" s="41">
        <f>'Datastream-M'!BH596</f>
        <v>13.26</v>
      </c>
      <c r="BZ595" s="40">
        <f>'Datastream-M'!BI596</f>
        <v>82.7</v>
      </c>
      <c r="CA595">
        <f>'Datastream-M'!BN596</f>
        <v>-18.5</v>
      </c>
      <c r="CB595">
        <f>'Datastream-M'!BO596</f>
        <v>-42.6</v>
      </c>
      <c r="CC595">
        <f>'Datastream-M'!BP596</f>
        <v>75.5</v>
      </c>
      <c r="CD595">
        <f>'Datastream-M'!BQ596</f>
        <v>86.5</v>
      </c>
      <c r="CE595" s="1">
        <v>0.77422397709852331</v>
      </c>
      <c r="CF595" s="1">
        <v>2.4040779482183918</v>
      </c>
      <c r="CH595">
        <f>'Datastream-M'!BR596</f>
        <v>75.2</v>
      </c>
      <c r="CI595">
        <f>'Datastream-M'!BS596</f>
        <v>90.7</v>
      </c>
      <c r="CJ595">
        <f>'Datastream-M'!BT596</f>
        <v>-29</v>
      </c>
      <c r="CK595">
        <f>'Datastream-M'!BU596</f>
        <v>-34.200000000000003</v>
      </c>
      <c r="CL595">
        <f>'Datastream-M'!BV596</f>
        <v>90.7</v>
      </c>
      <c r="CM595">
        <f>'Datastream-M'!BW596</f>
        <v>-3</v>
      </c>
      <c r="CN595">
        <f>'Datastream-M'!BX596</f>
        <v>-15.2</v>
      </c>
      <c r="CO595">
        <f>'Datastream-M'!BY596</f>
        <v>-27.4</v>
      </c>
      <c r="CP595" s="40">
        <f>'Datastream-M'!BZ596</f>
        <v>-33.9</v>
      </c>
      <c r="CQ595">
        <f>'Datastream-M'!CA596</f>
        <v>2.7</v>
      </c>
      <c r="CR595">
        <f>'Datastream-M'!CB596</f>
        <v>-22.6</v>
      </c>
      <c r="CS595">
        <f>'Datastream-M'!CC596</f>
        <v>-3.3</v>
      </c>
      <c r="CT595">
        <f>'Datastream-M'!CD596</f>
        <v>14.5</v>
      </c>
      <c r="CU595">
        <f>'Datastream-M'!CE596</f>
        <v>40802</v>
      </c>
      <c r="CV595">
        <f>'Datastream-M'!CF596</f>
        <v>2636400</v>
      </c>
      <c r="CW595" s="48">
        <f t="shared" si="36"/>
        <v>30.9</v>
      </c>
      <c r="CX595">
        <f>'Datastream-M'!CG596</f>
        <v>80.599999999999994</v>
      </c>
      <c r="CY595">
        <f>'Datastream-M'!CH596</f>
        <v>55.4</v>
      </c>
      <c r="CZ595">
        <f>'Datastream-M'!CI596</f>
        <v>101.6</v>
      </c>
      <c r="DA595">
        <f>'Datastream-M'!CJ596</f>
        <v>75.7</v>
      </c>
      <c r="DB595">
        <f>'Datastream-M'!CK596</f>
        <v>-33.5</v>
      </c>
      <c r="DC595">
        <f>'Datastream-M'!CL596</f>
        <v>-32.700000000000003</v>
      </c>
      <c r="DD595">
        <f>'Datastream-M'!CM596</f>
        <v>-29</v>
      </c>
      <c r="DE595">
        <f>'Datastream-M'!CN596</f>
        <v>66.599999999999994</v>
      </c>
      <c r="DF595">
        <f>'Datastream-M'!CO596</f>
        <v>66.5</v>
      </c>
      <c r="DG595">
        <f>'Datastream-M'!CP596</f>
        <v>75.8</v>
      </c>
      <c r="DH595">
        <f>'Datastream-M'!CQ596</f>
        <v>136.32083129899999</v>
      </c>
      <c r="DI595">
        <f>'Datastream-M'!CR596</f>
        <v>31.24</v>
      </c>
      <c r="DJ595">
        <f>'Datastream-M'!CV596</f>
        <v>4.75</v>
      </c>
      <c r="DK595">
        <f>'Datastream-M'!CW596</f>
        <v>2.3199999999999998</v>
      </c>
      <c r="DL595">
        <f>'Datastream-M'!CX596</f>
        <v>89.3</v>
      </c>
      <c r="DM595">
        <f>'Datastream-M'!CY596</f>
        <v>62</v>
      </c>
      <c r="DO595">
        <f>'Datastream-M'!DA596</f>
        <v>-21.8</v>
      </c>
      <c r="DP595">
        <f>'Datastream-M'!DB596</f>
        <v>102.9</v>
      </c>
      <c r="DQ595">
        <f>'Datastream-M'!DE596</f>
        <v>77.8</v>
      </c>
      <c r="DR595">
        <f>'Datastream-M'!DF596</f>
        <v>90.6</v>
      </c>
      <c r="DS595">
        <f>'Datastream-M'!DG596</f>
        <v>75.900000000000006</v>
      </c>
      <c r="DT595">
        <f>'Datastream-M'!DH596</f>
        <v>63.9</v>
      </c>
      <c r="DU595">
        <f>'Datastream-M'!DI596</f>
        <v>67.8</v>
      </c>
      <c r="DV595">
        <f>'Datastream-M'!DJ596</f>
        <v>109.252134793</v>
      </c>
      <c r="DW595" s="19">
        <f>'[8]weltindexip-usd'!B475</f>
        <v>2.3194851439683597</v>
      </c>
      <c r="DX595">
        <f>'Datastream-M'!DK596</f>
        <v>86.2</v>
      </c>
      <c r="DY595">
        <v>0</v>
      </c>
      <c r="DZ595">
        <f>'Datastream-M'!DL596</f>
        <v>91.2</v>
      </c>
      <c r="EA595">
        <f>'Datastream-M'!DM596</f>
        <v>82.4</v>
      </c>
      <c r="EB595">
        <f>'Datastream-M'!DN596</f>
        <v>17.48301</v>
      </c>
      <c r="EC595">
        <f>'Datastream-M'!DO596</f>
        <v>85</v>
      </c>
      <c r="EE595" s="112">
        <f t="shared" si="37"/>
        <v>2.0999999999999943</v>
      </c>
      <c r="EF595" s="1">
        <f>'Datastream-M'!DQ596</f>
        <v>80.3</v>
      </c>
    </row>
    <row r="596" spans="1:136">
      <c r="A596" s="3">
        <v>40009</v>
      </c>
      <c r="B596">
        <f>'Datastream-M'!B597</f>
        <v>84.8</v>
      </c>
      <c r="C596">
        <f>'Datastream-M'!C597</f>
        <v>82.6</v>
      </c>
      <c r="D596">
        <f>'Datastream-M'!D597</f>
        <v>74.400000000000006</v>
      </c>
      <c r="E596">
        <f>'Datastream-M'!E597</f>
        <v>91.7</v>
      </c>
      <c r="F596">
        <f>'Datastream-M'!F597</f>
        <v>77.2</v>
      </c>
      <c r="G596">
        <f>'Datastream-M'!G597</f>
        <v>1.4087700000000001</v>
      </c>
      <c r="H596">
        <f>'Datastream-M'!H597</f>
        <v>947.5</v>
      </c>
      <c r="I596">
        <f>'Datastream-M'!I597</f>
        <v>1867.6</v>
      </c>
      <c r="J596">
        <f>'Datastream-M'!J597</f>
        <v>0.97499999999999998</v>
      </c>
      <c r="K596">
        <f>'Datastream-M'!K597</f>
        <v>3.3</v>
      </c>
      <c r="L596">
        <f>'Datastream-M'!L597</f>
        <v>5332.1</v>
      </c>
      <c r="M596">
        <f>'Datastream-M'!M597</f>
        <v>339976</v>
      </c>
      <c r="N596">
        <f>'Datastream-M'!N597</f>
        <v>79.599999999999994</v>
      </c>
      <c r="O596">
        <f>'Datastream-M'!O597</f>
        <v>3046</v>
      </c>
      <c r="P596">
        <f>'Datastream-M'!P597</f>
        <v>8.3000000000000007</v>
      </c>
      <c r="Q596">
        <f>'Datastream-M'!Q597</f>
        <v>10.1</v>
      </c>
      <c r="R596">
        <f>'Datastream-M'!R597</f>
        <v>20.8</v>
      </c>
      <c r="S596" s="1">
        <f>'[2]Deutschland Monatsdaten'!C596</f>
        <v>-1.334516428328999</v>
      </c>
      <c r="T596" s="1">
        <v>3.6718865259002369</v>
      </c>
      <c r="U596">
        <f>'Datastream-M'!BL597</f>
        <v>67.97</v>
      </c>
      <c r="V596" s="39">
        <f t="shared" si="38"/>
        <v>73.640303358613224</v>
      </c>
      <c r="W596">
        <f>'Datastream-M'!BM597</f>
        <v>53.84</v>
      </c>
      <c r="X596" s="39">
        <f t="shared" si="39"/>
        <v>58.394793926247289</v>
      </c>
      <c r="Y596">
        <f>'Datastream-M'!W597</f>
        <v>-63.8</v>
      </c>
      <c r="Z596">
        <f>'Datastream-M'!X597</f>
        <v>70.2</v>
      </c>
      <c r="AA596" s="42">
        <f>'Datastream-M'!Y597</f>
        <v>-8.1999999999999993</v>
      </c>
      <c r="AB596">
        <f>'Datastream-M'!Z597</f>
        <v>101.8</v>
      </c>
      <c r="AC596">
        <f>'Datastream-M'!AA597</f>
        <v>98.4</v>
      </c>
      <c r="AD596">
        <f>'Datastream-M'!AB597</f>
        <v>97.2</v>
      </c>
      <c r="AE596">
        <f>'Datastream-M'!AC597</f>
        <v>1.4087700000000001</v>
      </c>
      <c r="AF596">
        <f t="shared" si="40"/>
        <v>92.3</v>
      </c>
      <c r="AG596">
        <f t="shared" si="41"/>
        <v>92.2</v>
      </c>
      <c r="AH596" s="2">
        <f>'Datastream-M'!AD597</f>
        <v>81.599999999999994</v>
      </c>
      <c r="AI596" s="2">
        <f>'Datastream-M'!AE597</f>
        <v>-61</v>
      </c>
      <c r="AJ596">
        <f>'Datastream-M'!AF597</f>
        <v>100.654308</v>
      </c>
      <c r="AK596">
        <f>'Datastream-M'!AG597</f>
        <v>64.900000000000006</v>
      </c>
      <c r="AL596">
        <f>'Datastream-M'!AH597</f>
        <v>92</v>
      </c>
      <c r="AM596">
        <f>'Datastream-M'!AI597</f>
        <v>70.2</v>
      </c>
      <c r="AN596">
        <f>'Datastream-M'!AJ597</f>
        <v>16.8</v>
      </c>
      <c r="AO596">
        <f>'Datastream-M'!AK597</f>
        <v>22.9</v>
      </c>
      <c r="AP596">
        <f>'Datastream-M'!AL597</f>
        <v>-18</v>
      </c>
      <c r="AQ596" s="2">
        <f>'Datastream-M'!AM597</f>
        <v>88.887900000000002</v>
      </c>
      <c r="AR596" s="2">
        <f>'Datastream-M'!AN597</f>
        <v>96.694999999999993</v>
      </c>
      <c r="AS596">
        <f>'Datastream-M'!AO597</f>
        <v>19.2</v>
      </c>
      <c r="AT596">
        <f>'Datastream-M'!AP597</f>
        <v>96.3</v>
      </c>
      <c r="AU596">
        <f>'Datastream-M'!AQ597</f>
        <v>87.7</v>
      </c>
      <c r="AV596" s="19">
        <f>'[5]Deutschland Monatsdaten'!K596</f>
        <v>13.856499852832494</v>
      </c>
      <c r="AW596" s="1">
        <f>'[5]Deutschland Monatsdaten'!J596</f>
        <v>-0.96650942982310661</v>
      </c>
      <c r="AX596">
        <f>'Datastream-M'!AR597</f>
        <v>39.5</v>
      </c>
      <c r="AY596">
        <f>'Datastream-M'!AS597</f>
        <v>-17.2</v>
      </c>
      <c r="AZ596">
        <f>'Datastream-M'!AT597</f>
        <v>79.7</v>
      </c>
      <c r="BA596">
        <v>2832577.4</v>
      </c>
      <c r="BB596">
        <v>11409390</v>
      </c>
      <c r="BC596">
        <v>12073204</v>
      </c>
      <c r="BD596">
        <v>787426.06</v>
      </c>
      <c r="BE596">
        <f>'Datastream-M'!AU597</f>
        <v>105.24</v>
      </c>
      <c r="BF596">
        <f>'Datastream-M'!AV597</f>
        <v>91.4</v>
      </c>
      <c r="BG596">
        <f>'Datastream-M'!AW597</f>
        <v>100.5</v>
      </c>
      <c r="BH596" s="1">
        <f>'Datastream-M'!AX597</f>
        <v>126.1</v>
      </c>
      <c r="BI596" s="1">
        <f>'Datastream-M'!AY597</f>
        <v>123.1</v>
      </c>
      <c r="BJ596" s="1">
        <f>'Datastream-M'!AZ597</f>
        <v>107.2</v>
      </c>
      <c r="BK596">
        <f>'Datastream-M'!BA597</f>
        <v>102.3</v>
      </c>
      <c r="BL596">
        <f>'Datastream-M'!BB597</f>
        <v>110.7</v>
      </c>
      <c r="BM596" s="26">
        <f>'Datastream-M'!BC597</f>
        <v>92.1</v>
      </c>
      <c r="BN596" s="26">
        <f>'Datastream-M'!BD597</f>
        <v>101.6</v>
      </c>
      <c r="BO596">
        <f>'Datastream-M'!AV596</f>
        <v>92.2</v>
      </c>
      <c r="BP596" s="38">
        <f t="shared" si="42"/>
        <v>92.3</v>
      </c>
      <c r="BQ596" s="30">
        <f t="shared" si="43"/>
        <v>46.068556258296248</v>
      </c>
      <c r="BR596" s="40">
        <f>'Datastream-M'!BJ597</f>
        <v>119.8117</v>
      </c>
      <c r="BS596" s="32">
        <f>'Datastream-M'!BF597</f>
        <v>87.7</v>
      </c>
      <c r="BT596">
        <f>'Datastream-M'!BE597</f>
        <v>-9.3000000000000007</v>
      </c>
      <c r="BU596" s="40">
        <f>'Datastream-M'!CS597</f>
        <v>94.4</v>
      </c>
      <c r="BV596" s="40">
        <f>'Datastream-M'!CT597</f>
        <v>113.2</v>
      </c>
      <c r="BW596" s="40">
        <f>'Datastream-M'!CU597</f>
        <v>120.1405</v>
      </c>
      <c r="BX596" s="41">
        <f>'Datastream-M'!BG597</f>
        <v>15.26</v>
      </c>
      <c r="BY596" s="41">
        <f>'Datastream-M'!BH597</f>
        <v>13.87</v>
      </c>
      <c r="BZ596" s="40">
        <f>'Datastream-M'!BI597</f>
        <v>81.099999999999994</v>
      </c>
      <c r="CA596">
        <f>'Datastream-M'!BN597</f>
        <v>-10.199999999999999</v>
      </c>
      <c r="CB596">
        <f>'Datastream-M'!BO597</f>
        <v>-38.4</v>
      </c>
      <c r="CC596">
        <f>'Datastream-M'!BP597</f>
        <v>73.099999999999994</v>
      </c>
      <c r="CD596">
        <f>'Datastream-M'!BQ597</f>
        <v>80.5</v>
      </c>
      <c r="CE596" s="1">
        <v>0.54500573379659167</v>
      </c>
      <c r="CF596" s="1">
        <v>1.8818276743654998</v>
      </c>
      <c r="CH596">
        <f>'Datastream-M'!BR597</f>
        <v>73.5</v>
      </c>
      <c r="CI596">
        <f>'Datastream-M'!BS597</f>
        <v>92.5</v>
      </c>
      <c r="CJ596">
        <f>'Datastream-M'!BT597</f>
        <v>-29</v>
      </c>
      <c r="CK596">
        <f>'Datastream-M'!BU597</f>
        <v>-27.4</v>
      </c>
      <c r="CL596">
        <f>'Datastream-M'!BV597</f>
        <v>88.5</v>
      </c>
      <c r="CM596">
        <f>'Datastream-M'!BW597</f>
        <v>-3.4</v>
      </c>
      <c r="CN596">
        <f>'Datastream-M'!BX597</f>
        <v>-17.100000000000001</v>
      </c>
      <c r="CO596">
        <f>'Datastream-M'!BY597</f>
        <v>-25.9</v>
      </c>
      <c r="CP596" s="40">
        <f>'Datastream-M'!BZ597</f>
        <v>-29.1</v>
      </c>
      <c r="CQ596">
        <f>'Datastream-M'!CA597</f>
        <v>3</v>
      </c>
      <c r="CR596">
        <f>'Datastream-M'!CB597</f>
        <v>-14</v>
      </c>
      <c r="CS596">
        <f>'Datastream-M'!CC597</f>
        <v>1.8</v>
      </c>
      <c r="CT596">
        <f>'Datastream-M'!CD597</f>
        <v>25.1</v>
      </c>
      <c r="CU596">
        <f>'Datastream-M'!CE597</f>
        <v>40783</v>
      </c>
      <c r="CV596">
        <f>'Datastream-M'!CF597</f>
        <v>2618169</v>
      </c>
      <c r="CW596" s="48">
        <f t="shared" si="36"/>
        <v>25.700000000000003</v>
      </c>
      <c r="CX596">
        <f>'Datastream-M'!CG597</f>
        <v>80.5</v>
      </c>
      <c r="CY596">
        <f>'Datastream-M'!CH597</f>
        <v>58.1</v>
      </c>
      <c r="CZ596">
        <f>'Datastream-M'!CI597</f>
        <v>98</v>
      </c>
      <c r="DA596">
        <f>'Datastream-M'!CJ597</f>
        <v>77.2</v>
      </c>
      <c r="DB596">
        <f>'Datastream-M'!CK597</f>
        <v>-30.7</v>
      </c>
      <c r="DC596">
        <f>'Datastream-M'!CL597</f>
        <v>-30.8</v>
      </c>
      <c r="DD596">
        <f>'Datastream-M'!CM597</f>
        <v>-29</v>
      </c>
      <c r="DE596">
        <f>'Datastream-M'!CN597</f>
        <v>66.099999999999994</v>
      </c>
      <c r="DF596">
        <f>'Datastream-M'!CO597</f>
        <v>66</v>
      </c>
      <c r="DG596">
        <f>'Datastream-M'!CP597</f>
        <v>71.099999999999994</v>
      </c>
      <c r="DH596">
        <f>'Datastream-M'!CQ597</f>
        <v>79.354019164999997</v>
      </c>
      <c r="DI596">
        <f>'Datastream-M'!CR597</f>
        <v>27.98</v>
      </c>
      <c r="DJ596">
        <f>'Datastream-M'!CV597</f>
        <v>4.95</v>
      </c>
      <c r="DK596">
        <f>'Datastream-M'!CW597</f>
        <v>2.4500000000000002</v>
      </c>
      <c r="DL596">
        <f>'Datastream-M'!CX597</f>
        <v>89</v>
      </c>
      <c r="DM596">
        <f>'Datastream-M'!CY597</f>
        <v>65</v>
      </c>
      <c r="DO596">
        <f>'Datastream-M'!DA597</f>
        <v>-20.7</v>
      </c>
      <c r="DP596">
        <f>'Datastream-M'!DB597</f>
        <v>102.1</v>
      </c>
      <c r="DQ596">
        <f>'Datastream-M'!DE597</f>
        <v>77.900000000000006</v>
      </c>
      <c r="DR596">
        <f>'Datastream-M'!DF597</f>
        <v>92.3</v>
      </c>
      <c r="DS596">
        <f>'Datastream-M'!DG597</f>
        <v>86.6</v>
      </c>
      <c r="DT596">
        <f>'Datastream-M'!DH597</f>
        <v>63.7</v>
      </c>
      <c r="DU596">
        <f>'Datastream-M'!DI597</f>
        <v>69.099999999999994</v>
      </c>
      <c r="DV596">
        <f>'Datastream-M'!DJ597</f>
        <v>101.358795727</v>
      </c>
      <c r="DW596" s="19">
        <f>'[8]weltindexip-usd'!B476</f>
        <v>2.3428184357371062</v>
      </c>
      <c r="DX596">
        <f>'Datastream-M'!DK597</f>
        <v>87.8</v>
      </c>
      <c r="DY596">
        <v>0</v>
      </c>
      <c r="DZ596">
        <f>'Datastream-M'!DL597</f>
        <v>92</v>
      </c>
      <c r="EA596">
        <f>'Datastream-M'!DM597</f>
        <v>81.7</v>
      </c>
      <c r="EB596">
        <f>'Datastream-M'!DN597</f>
        <v>18.423484999999999</v>
      </c>
      <c r="EC596">
        <f>'Datastream-M'!DO597</f>
        <v>84.9</v>
      </c>
      <c r="EE596" s="112">
        <f t="shared" si="37"/>
        <v>0.79999999999999716</v>
      </c>
      <c r="EF596" s="1">
        <f>'Datastream-M'!DQ597</f>
        <v>79.5</v>
      </c>
    </row>
    <row r="597" spans="1:136">
      <c r="A597" s="3">
        <v>40040</v>
      </c>
      <c r="B597">
        <f>'Datastream-M'!B598</f>
        <v>87.6</v>
      </c>
      <c r="C597">
        <f>'Datastream-M'!C598</f>
        <v>86.2</v>
      </c>
      <c r="D597">
        <f>'Datastream-M'!D598</f>
        <v>76.8</v>
      </c>
      <c r="E597">
        <f>'Datastream-M'!E598</f>
        <v>96.9</v>
      </c>
      <c r="F597">
        <f>'Datastream-M'!F598</f>
        <v>77.900000000000006</v>
      </c>
      <c r="G597">
        <f>'Datastream-M'!G598</f>
        <v>1.4268000000000001</v>
      </c>
      <c r="H597">
        <f>'Datastream-M'!H598</f>
        <v>960.2</v>
      </c>
      <c r="I597">
        <f>'Datastream-M'!I598</f>
        <v>1865.3</v>
      </c>
      <c r="J597">
        <f>'Datastream-M'!J598</f>
        <v>0.86</v>
      </c>
      <c r="K597">
        <f>'Datastream-M'!K598</f>
        <v>3.3</v>
      </c>
      <c r="L597">
        <f>'Datastream-M'!L598</f>
        <v>5464.6</v>
      </c>
      <c r="M597">
        <f>'Datastream-M'!M598</f>
        <v>275219</v>
      </c>
      <c r="N597">
        <f>'Datastream-M'!N598</f>
        <v>80.8</v>
      </c>
      <c r="O597">
        <f>'Datastream-M'!O598</f>
        <v>2619</v>
      </c>
      <c r="P597">
        <f>'Datastream-M'!P598</f>
        <v>8.1999999999999993</v>
      </c>
      <c r="Q597">
        <f>'Datastream-M'!Q598</f>
        <v>15.7</v>
      </c>
      <c r="R597">
        <f>'Datastream-M'!R598</f>
        <v>15.9</v>
      </c>
      <c r="S597" s="1">
        <f>'[2]Deutschland Monatsdaten'!C597</f>
        <v>-0.93309191044792794</v>
      </c>
      <c r="T597" s="1">
        <v>3.6779909842615623</v>
      </c>
      <c r="U597">
        <f>'Datastream-M'!BL598</f>
        <v>66.67</v>
      </c>
      <c r="V597" s="39">
        <f t="shared" si="38"/>
        <v>72.388707926167214</v>
      </c>
      <c r="W597">
        <f>'Datastream-M'!BM598</f>
        <v>54.8</v>
      </c>
      <c r="X597" s="39">
        <f t="shared" si="39"/>
        <v>59.956236323851201</v>
      </c>
      <c r="Y597">
        <f>'Datastream-M'!W598</f>
        <v>-59.3</v>
      </c>
      <c r="Z597">
        <f>'Datastream-M'!X598</f>
        <v>71.8</v>
      </c>
      <c r="AA597" s="42">
        <f>'Datastream-M'!Y598</f>
        <v>0.6</v>
      </c>
      <c r="AB597">
        <f>'Datastream-M'!Z598</f>
        <v>102</v>
      </c>
      <c r="AC597">
        <f>'Datastream-M'!AA598</f>
        <v>98.5</v>
      </c>
      <c r="AD597">
        <f>'Datastream-M'!AB598</f>
        <v>97.4</v>
      </c>
      <c r="AE597">
        <f>'Datastream-M'!AC598</f>
        <v>1.4268000000000001</v>
      </c>
      <c r="AF597">
        <f t="shared" si="40"/>
        <v>92.1</v>
      </c>
      <c r="AG597">
        <f t="shared" si="41"/>
        <v>91.4</v>
      </c>
      <c r="AH597" s="2">
        <f>'Datastream-M'!AD598</f>
        <v>83</v>
      </c>
      <c r="AI597" s="2">
        <f>'Datastream-M'!AE598</f>
        <v>-55</v>
      </c>
      <c r="AJ597">
        <f>'Datastream-M'!AF598</f>
        <v>99.461787000000001</v>
      </c>
      <c r="AK597">
        <f>'Datastream-M'!AG598</f>
        <v>72.59</v>
      </c>
      <c r="AL597">
        <f>'Datastream-M'!AH598</f>
        <v>92.3</v>
      </c>
      <c r="AM597">
        <f>'Datastream-M'!AI598</f>
        <v>71.8</v>
      </c>
      <c r="AN597">
        <f>'Datastream-M'!AJ598</f>
        <v>21.8</v>
      </c>
      <c r="AO597">
        <f>'Datastream-M'!AK598</f>
        <v>17.899999999999999</v>
      </c>
      <c r="AP597">
        <f>'Datastream-M'!AL598</f>
        <v>-7</v>
      </c>
      <c r="AQ597" s="2">
        <f>'Datastream-M'!AM598</f>
        <v>89.7941</v>
      </c>
      <c r="AR597" s="2">
        <f>'Datastream-M'!AN598</f>
        <v>97.607399999999998</v>
      </c>
      <c r="AS597">
        <f>'Datastream-M'!AO598</f>
        <v>17.600000000000001</v>
      </c>
      <c r="AT597">
        <f>'Datastream-M'!AP598</f>
        <v>98.4</v>
      </c>
      <c r="AU597">
        <f>'Datastream-M'!AQ598</f>
        <v>90</v>
      </c>
      <c r="AV597" s="19">
        <f>'[5]Deutschland Monatsdaten'!K597</f>
        <v>13.897300372168678</v>
      </c>
      <c r="AW597" s="1">
        <f>'[5]Deutschland Monatsdaten'!J597</f>
        <v>-0.79274707976194048</v>
      </c>
      <c r="AX597">
        <f>'Datastream-M'!AR598</f>
        <v>56.1</v>
      </c>
      <c r="AY597">
        <f>'Datastream-M'!AS598</f>
        <v>-13.7</v>
      </c>
      <c r="AZ597">
        <f>'Datastream-M'!AT598</f>
        <v>85.2</v>
      </c>
      <c r="BA597">
        <v>2979751.6</v>
      </c>
      <c r="BB597">
        <v>12118464</v>
      </c>
      <c r="BC597">
        <v>10010073</v>
      </c>
      <c r="BD597">
        <v>607414</v>
      </c>
      <c r="BE597">
        <f>'Datastream-M'!AU598</f>
        <v>105.2</v>
      </c>
      <c r="BF597">
        <f>'Datastream-M'!AV598</f>
        <v>92.4</v>
      </c>
      <c r="BG597">
        <f>'Datastream-M'!AW598</f>
        <v>100.3</v>
      </c>
      <c r="BH597" s="1">
        <f>'Datastream-M'!AX598</f>
        <v>139.30000000000001</v>
      </c>
      <c r="BI597" s="1">
        <f>'Datastream-M'!AY598</f>
        <v>135.4</v>
      </c>
      <c r="BJ597" s="1">
        <f>'Datastream-M'!AZ598</f>
        <v>115.2</v>
      </c>
      <c r="BK597">
        <f>'Datastream-M'!BA598</f>
        <v>106</v>
      </c>
      <c r="BL597">
        <f>'Datastream-M'!BB598</f>
        <v>121.7</v>
      </c>
      <c r="BM597" s="26">
        <f>'Datastream-M'!BC598</f>
        <v>92.2</v>
      </c>
      <c r="BN597" s="26">
        <f>'Datastream-M'!BD598</f>
        <v>100.7</v>
      </c>
      <c r="BO597">
        <f>'Datastream-M'!AV597</f>
        <v>91.4</v>
      </c>
      <c r="BP597" s="38">
        <f t="shared" si="42"/>
        <v>92.1</v>
      </c>
      <c r="BQ597" s="30">
        <f t="shared" si="43"/>
        <v>50.87608634707037</v>
      </c>
      <c r="BR597" s="40">
        <f>'Datastream-M'!BJ598</f>
        <v>119.90049999999999</v>
      </c>
      <c r="BS597" s="32">
        <f>'Datastream-M'!BF598</f>
        <v>87.7</v>
      </c>
      <c r="BT597">
        <f>'Datastream-M'!BE598</f>
        <v>-2.4</v>
      </c>
      <c r="BU597" s="40">
        <f>'Datastream-M'!CS598</f>
        <v>94.5</v>
      </c>
      <c r="BV597" s="40">
        <f>'Datastream-M'!CT598</f>
        <v>113.5</v>
      </c>
      <c r="BW597" s="40">
        <f>'Datastream-M'!CU598</f>
        <v>120.1735</v>
      </c>
      <c r="BX597" s="41">
        <f>'Datastream-M'!BG598</f>
        <v>14.28</v>
      </c>
      <c r="BY597" s="41">
        <f>'Datastream-M'!BH598</f>
        <v>14.05</v>
      </c>
      <c r="BZ597" s="40">
        <f>'Datastream-M'!BI598</f>
        <v>84.6</v>
      </c>
      <c r="CA597">
        <f>'Datastream-M'!BN598</f>
        <v>6</v>
      </c>
      <c r="CB597">
        <f>'Datastream-M'!BO598</f>
        <v>-29.5</v>
      </c>
      <c r="CC597">
        <f>'Datastream-M'!BP598</f>
        <v>73.599999999999994</v>
      </c>
      <c r="CD597">
        <f>'Datastream-M'!BQ598</f>
        <v>83.1</v>
      </c>
      <c r="CE597" s="1">
        <v>0.22742965709715759</v>
      </c>
      <c r="CF597" s="1">
        <v>1.237200820116698</v>
      </c>
      <c r="CH597">
        <f>'Datastream-M'!BR598</f>
        <v>73.7</v>
      </c>
      <c r="CI597">
        <f>'Datastream-M'!BS598</f>
        <v>91.6</v>
      </c>
      <c r="CJ597">
        <f>'Datastream-M'!BT598</f>
        <v>-23.8</v>
      </c>
      <c r="CK597">
        <f>'Datastream-M'!BU598</f>
        <v>-24.3</v>
      </c>
      <c r="CL597">
        <f>'Datastream-M'!BV598</f>
        <v>90.3</v>
      </c>
      <c r="CM597">
        <f>'Datastream-M'!BW598</f>
        <v>1.4</v>
      </c>
      <c r="CN597">
        <f>'Datastream-M'!BX598</f>
        <v>-14.4</v>
      </c>
      <c r="CO597">
        <f>'Datastream-M'!BY598</f>
        <v>-15.2</v>
      </c>
      <c r="CP597" s="40">
        <f>'Datastream-M'!BZ598</f>
        <v>-21.1</v>
      </c>
      <c r="CQ597">
        <f>'Datastream-M'!CA598</f>
        <v>3.4</v>
      </c>
      <c r="CR597">
        <f>'Datastream-M'!CB598</f>
        <v>-7.5</v>
      </c>
      <c r="CS597">
        <f>'Datastream-M'!CC598</f>
        <v>8.8000000000000007</v>
      </c>
      <c r="CT597">
        <f>'Datastream-M'!CD598</f>
        <v>31.1</v>
      </c>
      <c r="CU597">
        <f>'Datastream-M'!CE598</f>
        <v>40799</v>
      </c>
      <c r="CV597">
        <f>'Datastream-M'!CF598</f>
        <v>2602547</v>
      </c>
      <c r="CW597" s="48">
        <f t="shared" si="36"/>
        <v>22.5</v>
      </c>
      <c r="CX597">
        <f>'Datastream-M'!CG598</f>
        <v>82.8</v>
      </c>
      <c r="CY597">
        <f>'Datastream-M'!CH598</f>
        <v>56.8</v>
      </c>
      <c r="CZ597">
        <f>'Datastream-M'!CI598</f>
        <v>98.6</v>
      </c>
      <c r="DA597">
        <f>'Datastream-M'!CJ598</f>
        <v>82.8</v>
      </c>
      <c r="DB597">
        <f>'Datastream-M'!CK598</f>
        <v>-26.1</v>
      </c>
      <c r="DC597">
        <f>'Datastream-M'!CL598</f>
        <v>-24.6</v>
      </c>
      <c r="DD597">
        <f>'Datastream-M'!CM598</f>
        <v>-23.8</v>
      </c>
      <c r="DE597">
        <f>'Datastream-M'!CN598</f>
        <v>65.3</v>
      </c>
      <c r="DF597">
        <f>'Datastream-M'!CO598</f>
        <v>64.599999999999994</v>
      </c>
      <c r="DG597">
        <f>'Datastream-M'!CP598</f>
        <v>82.3</v>
      </c>
      <c r="DH597">
        <f>'Datastream-M'!CQ598</f>
        <v>122.879165649</v>
      </c>
      <c r="DI597">
        <f>'Datastream-M'!CR598</f>
        <v>29.07</v>
      </c>
      <c r="DJ597">
        <f>'Datastream-M'!CV598</f>
        <v>5.13</v>
      </c>
      <c r="DK597">
        <f>'Datastream-M'!CW598</f>
        <v>2.4900000000000002</v>
      </c>
      <c r="DL597">
        <f>'Datastream-M'!CX598</f>
        <v>91.8</v>
      </c>
      <c r="DM597">
        <f>'Datastream-M'!CY598</f>
        <v>63.5</v>
      </c>
      <c r="DO597">
        <f>'Datastream-M'!DA598</f>
        <v>-16.399999999999999</v>
      </c>
      <c r="DP597">
        <f>'Datastream-M'!DB598</f>
        <v>102.7</v>
      </c>
      <c r="DQ597">
        <f>'Datastream-M'!DE598</f>
        <v>80.3</v>
      </c>
      <c r="DR597">
        <f>'Datastream-M'!DF598</f>
        <v>95.5</v>
      </c>
      <c r="DS597">
        <f>'Datastream-M'!DG598</f>
        <v>82.6</v>
      </c>
      <c r="DT597">
        <f>'Datastream-M'!DH598</f>
        <v>65.2</v>
      </c>
      <c r="DU597">
        <f>'Datastream-M'!DI598</f>
        <v>67.5</v>
      </c>
      <c r="DV597">
        <f>'Datastream-M'!DJ598</f>
        <v>98.379365863999993</v>
      </c>
      <c r="DW597" s="19">
        <f>'[8]weltindexip-usd'!B477</f>
        <v>2.3561872054764388</v>
      </c>
      <c r="DX597">
        <f>'Datastream-M'!DK598</f>
        <v>88</v>
      </c>
      <c r="DY597">
        <v>0</v>
      </c>
      <c r="DZ597">
        <f>'Datastream-M'!DL598</f>
        <v>92.8</v>
      </c>
      <c r="EA597">
        <f>'Datastream-M'!DM598</f>
        <v>82.4</v>
      </c>
      <c r="EB597">
        <f>'Datastream-M'!DN598</f>
        <v>19.381240999999999</v>
      </c>
      <c r="EC597">
        <f>'Datastream-M'!DO598</f>
        <v>86.1</v>
      </c>
      <c r="EE597" s="112">
        <f t="shared" si="37"/>
        <v>2.7999999999999972</v>
      </c>
      <c r="EF597" s="1">
        <f>'Datastream-M'!DQ598</f>
        <v>80.5</v>
      </c>
    </row>
    <row r="598" spans="1:136">
      <c r="A598" s="3">
        <v>40071</v>
      </c>
      <c r="B598">
        <f>'Datastream-M'!B599</f>
        <v>89.2</v>
      </c>
      <c r="C598">
        <f>'Datastream-M'!C599</f>
        <v>87.8</v>
      </c>
      <c r="D598">
        <f>'Datastream-M'!D599</f>
        <v>77.8</v>
      </c>
      <c r="E598">
        <f>'Datastream-M'!E599</f>
        <v>99.1</v>
      </c>
      <c r="F598">
        <f>'Datastream-M'!F599</f>
        <v>80.599999999999994</v>
      </c>
      <c r="G598">
        <f>'Datastream-M'!G599</f>
        <v>1.456164</v>
      </c>
      <c r="H598">
        <f>'Datastream-M'!H599</f>
        <v>980.3</v>
      </c>
      <c r="I598">
        <f>'Datastream-M'!I599</f>
        <v>1861.3</v>
      </c>
      <c r="J598">
        <f>'Datastream-M'!J599</f>
        <v>0.77200000000000002</v>
      </c>
      <c r="K598">
        <f>'Datastream-M'!K599</f>
        <v>3.3</v>
      </c>
      <c r="L598">
        <f>'Datastream-M'!L599</f>
        <v>5675.2</v>
      </c>
      <c r="M598">
        <f>'Datastream-M'!M599</f>
        <v>316166</v>
      </c>
      <c r="N598">
        <f>'Datastream-M'!N599</f>
        <v>84.3</v>
      </c>
      <c r="O598">
        <f>'Datastream-M'!O599</f>
        <v>2910</v>
      </c>
      <c r="P598">
        <f>'Datastream-M'!P599</f>
        <v>8.1999999999999993</v>
      </c>
      <c r="Q598">
        <f>'Datastream-M'!Q599</f>
        <v>16.3</v>
      </c>
      <c r="R598">
        <f>'Datastream-M'!R599</f>
        <v>16.7</v>
      </c>
      <c r="S598" s="1">
        <f>'[2]Deutschland Monatsdaten'!C598</f>
        <v>-0.69302143041733544</v>
      </c>
      <c r="T598" s="1">
        <v>3.7104865063766836</v>
      </c>
      <c r="U598">
        <f>'Datastream-M'!BL599</f>
        <v>67.430000000000007</v>
      </c>
      <c r="V598" s="39">
        <f t="shared" si="38"/>
        <v>73.134490238611718</v>
      </c>
      <c r="W598">
        <f>'Datastream-M'!BM599</f>
        <v>58.02</v>
      </c>
      <c r="X598" s="39">
        <f t="shared" si="39"/>
        <v>62.79220779220779</v>
      </c>
      <c r="Y598">
        <f>'Datastream-M'!W599</f>
        <v>-58.4</v>
      </c>
      <c r="Z598">
        <f>'Datastream-M'!X599</f>
        <v>76.8</v>
      </c>
      <c r="AA598" s="42">
        <f>'Datastream-M'!Y599</f>
        <v>2.6</v>
      </c>
      <c r="AB598">
        <f>'Datastream-M'!Z599</f>
        <v>102.2</v>
      </c>
      <c r="AC598">
        <f>'Datastream-M'!AA599</f>
        <v>98.8</v>
      </c>
      <c r="AD598">
        <f>'Datastream-M'!AB599</f>
        <v>97.7</v>
      </c>
      <c r="AE598">
        <f>'Datastream-M'!AC599</f>
        <v>1.456164</v>
      </c>
      <c r="AF598">
        <f t="shared" si="40"/>
        <v>92.2</v>
      </c>
      <c r="AG598">
        <f t="shared" si="41"/>
        <v>92.4</v>
      </c>
      <c r="AH598" s="2">
        <f>'Datastream-M'!AD599</f>
        <v>86</v>
      </c>
      <c r="AI598" s="2">
        <f>'Datastream-M'!AE599</f>
        <v>-52.2</v>
      </c>
      <c r="AJ598">
        <f>'Datastream-M'!AF599</f>
        <v>100.325733</v>
      </c>
      <c r="AK598">
        <f>'Datastream-M'!AG599</f>
        <v>67.510000000000005</v>
      </c>
      <c r="AL598">
        <f>'Datastream-M'!AH599</f>
        <v>92.2</v>
      </c>
      <c r="AM598">
        <f>'Datastream-M'!AI599</f>
        <v>76.8</v>
      </c>
      <c r="AN598">
        <f>'Datastream-M'!AJ599</f>
        <v>22.7</v>
      </c>
      <c r="AO598">
        <f>'Datastream-M'!AK599</f>
        <v>16.7</v>
      </c>
      <c r="AP598">
        <f>'Datastream-M'!AL599</f>
        <v>-5.6</v>
      </c>
      <c r="AQ598" s="2">
        <f>'Datastream-M'!AM599</f>
        <v>90.611500000000007</v>
      </c>
      <c r="AR598" s="2">
        <f>'Datastream-M'!AN599</f>
        <v>98.419600000000003</v>
      </c>
      <c r="AS598">
        <f>'Datastream-M'!AO599</f>
        <v>16</v>
      </c>
      <c r="AT598">
        <f>'Datastream-M'!AP599</f>
        <v>99.1</v>
      </c>
      <c r="AU598">
        <f>'Datastream-M'!AQ599</f>
        <v>89.6</v>
      </c>
      <c r="AV598" s="19">
        <f>'[5]Deutschland Monatsdaten'!K598</f>
        <v>13.905824754727346</v>
      </c>
      <c r="AW598" s="1">
        <f>'[5]Deutschland Monatsdaten'!J598</f>
        <v>-0.5259959284817356</v>
      </c>
      <c r="AX598">
        <f>'Datastream-M'!AR599</f>
        <v>57.7</v>
      </c>
      <c r="AY598">
        <f>'Datastream-M'!AS599</f>
        <v>-11.7</v>
      </c>
      <c r="AZ598">
        <f>'Datastream-M'!AT599</f>
        <v>87.5</v>
      </c>
      <c r="BA598">
        <v>2836197.8</v>
      </c>
      <c r="BB598">
        <v>12188855</v>
      </c>
      <c r="BC598">
        <v>10067056</v>
      </c>
      <c r="BD598">
        <v>1243595</v>
      </c>
      <c r="BE598">
        <f>'Datastream-M'!AU599</f>
        <v>105.89</v>
      </c>
      <c r="BF598">
        <f>'Datastream-M'!AV599</f>
        <v>91.9</v>
      </c>
      <c r="BG598">
        <f>'Datastream-M'!AW599</f>
        <v>99.2</v>
      </c>
      <c r="BH598" s="1">
        <f>'Datastream-M'!AX599</f>
        <v>132.69999999999999</v>
      </c>
      <c r="BI598" s="1">
        <f>'Datastream-M'!AY599</f>
        <v>129.5</v>
      </c>
      <c r="BJ598" s="1">
        <f>'Datastream-M'!AZ599</f>
        <v>113.3</v>
      </c>
      <c r="BK598">
        <f>'Datastream-M'!BA599</f>
        <v>101.1</v>
      </c>
      <c r="BL598">
        <f>'Datastream-M'!BB599</f>
        <v>121.7</v>
      </c>
      <c r="BM598" s="26">
        <f>'Datastream-M'!BC599</f>
        <v>92.3</v>
      </c>
      <c r="BN598" s="26">
        <f>'Datastream-M'!BD599</f>
        <v>100.7</v>
      </c>
      <c r="BO598">
        <f>'Datastream-M'!AV598</f>
        <v>92.4</v>
      </c>
      <c r="BP598" s="38">
        <f t="shared" si="42"/>
        <v>92.2</v>
      </c>
      <c r="BQ598" s="30">
        <f t="shared" si="43"/>
        <v>46.361536200592795</v>
      </c>
      <c r="BR598" s="40">
        <f>'Datastream-M'!BJ599</f>
        <v>121.20099999999999</v>
      </c>
      <c r="BS598" s="32">
        <f>'Datastream-M'!BF599</f>
        <v>90.8</v>
      </c>
      <c r="BT598">
        <f>'Datastream-M'!BE599</f>
        <v>4.2</v>
      </c>
      <c r="BU598" s="40">
        <f>'Datastream-M'!CS599</f>
        <v>94.3</v>
      </c>
      <c r="BV598" s="40">
        <f>'Datastream-M'!CT599</f>
        <v>114.5</v>
      </c>
      <c r="BW598" s="40">
        <f>'Datastream-M'!CU599</f>
        <v>121.488</v>
      </c>
      <c r="BX598" s="41">
        <f>'Datastream-M'!BG599</f>
        <v>14.45</v>
      </c>
      <c r="BY598" s="41">
        <f>'Datastream-M'!BH599</f>
        <v>13.81</v>
      </c>
      <c r="BZ598" s="40">
        <f>'Datastream-M'!BI599</f>
        <v>83.1</v>
      </c>
      <c r="CA598">
        <f>'Datastream-M'!BN599</f>
        <v>8.4</v>
      </c>
      <c r="CB598">
        <f>'Datastream-M'!BO599</f>
        <v>-26.5</v>
      </c>
      <c r="CC598">
        <f>'Datastream-M'!BP599</f>
        <v>78.900000000000006</v>
      </c>
      <c r="CD598">
        <f>'Datastream-M'!BQ599</f>
        <v>84.6</v>
      </c>
      <c r="CE598" s="1">
        <v>9.3162063246187851E-2</v>
      </c>
      <c r="CF598" s="1">
        <v>1.1860640191492211</v>
      </c>
      <c r="CH598">
        <f>'Datastream-M'!BR599</f>
        <v>79.099999999999994</v>
      </c>
      <c r="CI598">
        <f>'Datastream-M'!BS599</f>
        <v>92.6</v>
      </c>
      <c r="CJ598">
        <f>'Datastream-M'!BT599</f>
        <v>-25.6</v>
      </c>
      <c r="CK598">
        <f>'Datastream-M'!BU599</f>
        <v>-23.7</v>
      </c>
      <c r="CL598">
        <f>'Datastream-M'!BV599</f>
        <v>91.7</v>
      </c>
      <c r="CM598">
        <f>'Datastream-M'!BW599</f>
        <v>4.0999999999999996</v>
      </c>
      <c r="CN598">
        <f>'Datastream-M'!BX599</f>
        <v>-12.4</v>
      </c>
      <c r="CO598">
        <f>'Datastream-M'!BY599</f>
        <v>-11.5</v>
      </c>
      <c r="CP598" s="40">
        <f>'Datastream-M'!BZ599</f>
        <v>-16.399999999999999</v>
      </c>
      <c r="CQ598">
        <f>'Datastream-M'!CA599</f>
        <v>3.8</v>
      </c>
      <c r="CR598">
        <f>'Datastream-M'!CB599</f>
        <v>3.4</v>
      </c>
      <c r="CS598">
        <f>'Datastream-M'!CC599</f>
        <v>16</v>
      </c>
      <c r="CT598">
        <f>'Datastream-M'!CD599</f>
        <v>36.5</v>
      </c>
      <c r="CU598">
        <f>'Datastream-M'!CE599</f>
        <v>40820</v>
      </c>
      <c r="CV598">
        <f>'Datastream-M'!CF599</f>
        <v>2616887</v>
      </c>
      <c r="CW598" s="48">
        <f t="shared" si="36"/>
        <v>20.5</v>
      </c>
      <c r="CX598">
        <f>'Datastream-M'!CG599</f>
        <v>80.599999999999994</v>
      </c>
      <c r="CY598">
        <f>'Datastream-M'!CH599</f>
        <v>57.2</v>
      </c>
      <c r="CZ598">
        <f>'Datastream-M'!CI599</f>
        <v>97.2</v>
      </c>
      <c r="DA598">
        <f>'Datastream-M'!CJ599</f>
        <v>78.5</v>
      </c>
      <c r="DB598">
        <f>'Datastream-M'!CK599</f>
        <v>-25.9</v>
      </c>
      <c r="DC598">
        <f>'Datastream-M'!CL599</f>
        <v>-25.8</v>
      </c>
      <c r="DD598">
        <f>'Datastream-M'!CM599</f>
        <v>-25.6</v>
      </c>
      <c r="DE598">
        <f>'Datastream-M'!CN599</f>
        <v>66.400000000000006</v>
      </c>
      <c r="DF598">
        <f>'Datastream-M'!CO599</f>
        <v>66.099999999999994</v>
      </c>
      <c r="DG598">
        <f>'Datastream-M'!CP599</f>
        <v>78.599999999999994</v>
      </c>
      <c r="DH598">
        <f>'Datastream-M'!CQ599</f>
        <v>59.587852478000002</v>
      </c>
      <c r="DI598">
        <f>'Datastream-M'!CR599</f>
        <v>31.13</v>
      </c>
      <c r="DJ598">
        <f>'Datastream-M'!CV599</f>
        <v>4.71</v>
      </c>
      <c r="DK598">
        <f>'Datastream-M'!CW599</f>
        <v>2.44</v>
      </c>
      <c r="DL598">
        <f>'Datastream-M'!CX599</f>
        <v>89.2</v>
      </c>
      <c r="DM598">
        <f>'Datastream-M'!CY599</f>
        <v>63.9</v>
      </c>
      <c r="DO598">
        <f>'Datastream-M'!DA599</f>
        <v>-14.6</v>
      </c>
      <c r="DP598">
        <f>'Datastream-M'!DB599</f>
        <v>102.6</v>
      </c>
      <c r="DQ598">
        <f>'Datastream-M'!DE599</f>
        <v>80.7</v>
      </c>
      <c r="DR598">
        <f>'Datastream-M'!DF599</f>
        <v>98.7</v>
      </c>
      <c r="DS598">
        <f>'Datastream-M'!DG599</f>
        <v>78.3</v>
      </c>
      <c r="DT598">
        <f>'Datastream-M'!DH599</f>
        <v>72</v>
      </c>
      <c r="DU598">
        <f>'Datastream-M'!DI599</f>
        <v>75.599999999999994</v>
      </c>
      <c r="DV598">
        <f>'Datastream-M'!DJ599</f>
        <v>100.218267024</v>
      </c>
      <c r="DW598" s="19">
        <f>'[8]weltindexip-usd'!B478</f>
        <v>2.3895233988335192</v>
      </c>
      <c r="DX598">
        <f>'Datastream-M'!DK599</f>
        <v>91.4</v>
      </c>
      <c r="DY598">
        <v>0</v>
      </c>
      <c r="DZ598">
        <f>'Datastream-M'!DL599</f>
        <v>94</v>
      </c>
      <c r="EA598">
        <f>'Datastream-M'!DM599</f>
        <v>85.5</v>
      </c>
      <c r="EB598">
        <f>'Datastream-M'!DN599</f>
        <v>20.960540999999999</v>
      </c>
      <c r="EC598">
        <f>'Datastream-M'!DO599</f>
        <v>87.1</v>
      </c>
      <c r="EE598" s="112">
        <f t="shared" si="37"/>
        <v>1.6000000000000085</v>
      </c>
      <c r="EF598" s="1">
        <f>'Datastream-M'!DQ599</f>
        <v>84.1</v>
      </c>
    </row>
    <row r="599" spans="1:136">
      <c r="A599" s="3">
        <v>40101</v>
      </c>
      <c r="B599">
        <f>'Datastream-M'!B600</f>
        <v>89.4</v>
      </c>
      <c r="C599">
        <f>'Datastream-M'!C600</f>
        <v>88.4</v>
      </c>
      <c r="D599">
        <f>'Datastream-M'!D600</f>
        <v>78.3</v>
      </c>
      <c r="E599">
        <f>'Datastream-M'!E600</f>
        <v>99.8</v>
      </c>
      <c r="F599">
        <f>'Datastream-M'!F600</f>
        <v>78.5</v>
      </c>
      <c r="G599">
        <f>'Datastream-M'!G600</f>
        <v>1.481636</v>
      </c>
      <c r="H599">
        <f>'Datastream-M'!H600</f>
        <v>1008</v>
      </c>
      <c r="I599">
        <f>'Datastream-M'!I600</f>
        <v>1861.3</v>
      </c>
      <c r="J599">
        <f>'Datastream-M'!J600</f>
        <v>0.73799999999999999</v>
      </c>
      <c r="K599">
        <f>'Datastream-M'!K600</f>
        <v>3.2</v>
      </c>
      <c r="L599">
        <f>'Datastream-M'!L600</f>
        <v>5415</v>
      </c>
      <c r="M599">
        <f>'Datastream-M'!M600</f>
        <v>321120</v>
      </c>
      <c r="N599">
        <f>'Datastream-M'!N600</f>
        <v>82.5</v>
      </c>
      <c r="O599">
        <f>'Datastream-M'!O600</f>
        <v>2848</v>
      </c>
      <c r="P599">
        <f>'Datastream-M'!P600</f>
        <v>8.1</v>
      </c>
      <c r="Q599">
        <f>'Datastream-M'!Q600</f>
        <v>15.2</v>
      </c>
      <c r="R599">
        <f>'Datastream-M'!R600</f>
        <v>16.399999999999999</v>
      </c>
      <c r="S599" s="1">
        <f>'[2]Deutschland Monatsdaten'!C599</f>
        <v>-0.52490096869508651</v>
      </c>
      <c r="T599" s="1">
        <v>3.7367042375697319</v>
      </c>
      <c r="U599">
        <f>'Datastream-M'!BL600</f>
        <v>67.34</v>
      </c>
      <c r="V599" s="39">
        <f t="shared" si="38"/>
        <v>72.957746478873247</v>
      </c>
      <c r="W599">
        <f>'Datastream-M'!BM600</f>
        <v>55.87</v>
      </c>
      <c r="X599" s="39">
        <f t="shared" si="39"/>
        <v>60.794341675734486</v>
      </c>
      <c r="Y599">
        <f>'Datastream-M'!W600</f>
        <v>-57.7</v>
      </c>
      <c r="Z599">
        <f>'Datastream-M'!X600</f>
        <v>73.5</v>
      </c>
      <c r="AA599" s="42">
        <f>'Datastream-M'!Y600</f>
        <v>6.8</v>
      </c>
      <c r="AB599">
        <f>'Datastream-M'!Z600</f>
        <v>102.8</v>
      </c>
      <c r="AC599">
        <f>'Datastream-M'!AA600</f>
        <v>99.5</v>
      </c>
      <c r="AD599">
        <f>'Datastream-M'!AB600</f>
        <v>98.2</v>
      </c>
      <c r="AE599">
        <f>'Datastream-M'!AC600</f>
        <v>1.481636</v>
      </c>
      <c r="AF599">
        <f t="shared" si="40"/>
        <v>92.3</v>
      </c>
      <c r="AG599">
        <f t="shared" si="41"/>
        <v>91.9</v>
      </c>
      <c r="AH599" s="2">
        <f>'Datastream-M'!AD600</f>
        <v>84.2</v>
      </c>
      <c r="AI599" s="2">
        <f>'Datastream-M'!AE600</f>
        <v>-50.8</v>
      </c>
      <c r="AJ599">
        <f>'Datastream-M'!AF600</f>
        <v>99.891891999999999</v>
      </c>
      <c r="AK599">
        <f>'Datastream-M'!AG600</f>
        <v>72.97</v>
      </c>
      <c r="AL599">
        <f>'Datastream-M'!AH600</f>
        <v>92.4</v>
      </c>
      <c r="AM599">
        <f>'Datastream-M'!AI600</f>
        <v>73.5</v>
      </c>
      <c r="AN599">
        <f>'Datastream-M'!AJ600</f>
        <v>22.8</v>
      </c>
      <c r="AO599">
        <f>'Datastream-M'!AK600</f>
        <v>17.899999999999999</v>
      </c>
      <c r="AP599">
        <f>'Datastream-M'!AL600</f>
        <v>-0.4</v>
      </c>
      <c r="AQ599" s="2">
        <f>'Datastream-M'!AM600</f>
        <v>91.310299999999998</v>
      </c>
      <c r="AR599" s="2">
        <f>'Datastream-M'!AN600</f>
        <v>99.099100000000007</v>
      </c>
      <c r="AS599">
        <f>'Datastream-M'!AO600</f>
        <v>18.100000000000001</v>
      </c>
      <c r="AT599">
        <f>'Datastream-M'!AP600</f>
        <v>98.1</v>
      </c>
      <c r="AU599">
        <f>'Datastream-M'!AQ600</f>
        <v>89.6</v>
      </c>
      <c r="AV599" s="19">
        <f>'[5]Deutschland Monatsdaten'!K599</f>
        <v>13.929349793957819</v>
      </c>
      <c r="AW599" s="1">
        <f>'[5]Deutschland Monatsdaten'!J599</f>
        <v>-0.48670240606672122</v>
      </c>
      <c r="AX599">
        <f>'Datastream-M'!AR600</f>
        <v>56</v>
      </c>
      <c r="AY599">
        <f>'Datastream-M'!AS600</f>
        <v>-9.1999999999999993</v>
      </c>
      <c r="AZ599">
        <f>'Datastream-M'!AT600</f>
        <v>89.9</v>
      </c>
      <c r="BA599">
        <v>3044390.8</v>
      </c>
      <c r="BB599">
        <v>11346291</v>
      </c>
      <c r="BC599">
        <v>10311890</v>
      </c>
      <c r="BD599">
        <v>613383.82999999996</v>
      </c>
      <c r="BE599">
        <f>'Datastream-M'!AU600</f>
        <v>106.35</v>
      </c>
      <c r="BF599">
        <f>'Datastream-M'!AV600</f>
        <v>92.7</v>
      </c>
      <c r="BG599">
        <f>'Datastream-M'!AW600</f>
        <v>98.8</v>
      </c>
      <c r="BH599" s="1">
        <f>'Datastream-M'!AX600</f>
        <v>143.69999999999999</v>
      </c>
      <c r="BI599" s="1">
        <f>'Datastream-M'!AY600</f>
        <v>139.4</v>
      </c>
      <c r="BJ599" s="1">
        <f>'Datastream-M'!AZ600</f>
        <v>117</v>
      </c>
      <c r="BK599">
        <f>'Datastream-M'!BA600</f>
        <v>105.6</v>
      </c>
      <c r="BL599">
        <f>'Datastream-M'!BB600</f>
        <v>124.9</v>
      </c>
      <c r="BM599" s="26">
        <f>'Datastream-M'!BC600</f>
        <v>92.5</v>
      </c>
      <c r="BN599" s="26">
        <f>'Datastream-M'!BD600</f>
        <v>100.5</v>
      </c>
      <c r="BO599">
        <f>'Datastream-M'!AV599</f>
        <v>91.9</v>
      </c>
      <c r="BP599" s="38">
        <f t="shared" si="42"/>
        <v>92.3</v>
      </c>
      <c r="BQ599" s="30">
        <f t="shared" si="43"/>
        <v>49.249613265336428</v>
      </c>
      <c r="BR599" s="40">
        <f>'Datastream-M'!BJ600</f>
        <v>122.1418</v>
      </c>
      <c r="BS599" s="32">
        <f>'Datastream-M'!BF600</f>
        <v>92.1</v>
      </c>
      <c r="BT599">
        <f>'Datastream-M'!BE600</f>
        <v>13.6</v>
      </c>
      <c r="BU599" s="40">
        <f>'Datastream-M'!CS600</f>
        <v>94.4</v>
      </c>
      <c r="BV599" s="40">
        <f>'Datastream-M'!CT600</f>
        <v>116</v>
      </c>
      <c r="BW599" s="40">
        <f>'Datastream-M'!CU600</f>
        <v>122.46250000000001</v>
      </c>
      <c r="BX599" s="41">
        <f>'Datastream-M'!BG600</f>
        <v>14.79</v>
      </c>
      <c r="BY599" s="41">
        <f>'Datastream-M'!BH600</f>
        <v>14.75</v>
      </c>
      <c r="BZ599" s="40">
        <f>'Datastream-M'!BI600</f>
        <v>81.5</v>
      </c>
      <c r="CA599">
        <f>'Datastream-M'!BN600</f>
        <v>13.2</v>
      </c>
      <c r="CB599">
        <f>'Datastream-M'!BO600</f>
        <v>-22.5</v>
      </c>
      <c r="CC599">
        <f>'Datastream-M'!BP600</f>
        <v>75.099999999999994</v>
      </c>
      <c r="CD599">
        <f>'Datastream-M'!BQ600</f>
        <v>82.5</v>
      </c>
      <c r="CE599" s="1">
        <v>0.27576582034079195</v>
      </c>
      <c r="CF599" s="1">
        <v>0.64160865506573928</v>
      </c>
      <c r="CH599">
        <f>'Datastream-M'!BR600</f>
        <v>75.599999999999994</v>
      </c>
      <c r="CI599">
        <f>'Datastream-M'!BS600</f>
        <v>92.9</v>
      </c>
      <c r="CJ599">
        <f>'Datastream-M'!BT600</f>
        <v>-21.3</v>
      </c>
      <c r="CK599">
        <f>'Datastream-M'!BU600</f>
        <v>-22.1</v>
      </c>
      <c r="CL599">
        <f>'Datastream-M'!BV600</f>
        <v>91.2</v>
      </c>
      <c r="CM599">
        <f>'Datastream-M'!BW600</f>
        <v>4.5</v>
      </c>
      <c r="CN599">
        <f>'Datastream-M'!BX600</f>
        <v>-15.3</v>
      </c>
      <c r="CO599">
        <f>'Datastream-M'!BY600</f>
        <v>-11</v>
      </c>
      <c r="CP599" s="40">
        <f>'Datastream-M'!BZ600</f>
        <v>-13.7</v>
      </c>
      <c r="CQ599">
        <f>'Datastream-M'!CA600</f>
        <v>4.2</v>
      </c>
      <c r="CR599">
        <f>'Datastream-M'!CB600</f>
        <v>8.6999999999999993</v>
      </c>
      <c r="CS599">
        <f>'Datastream-M'!CC600</f>
        <v>12.9</v>
      </c>
      <c r="CT599">
        <f>'Datastream-M'!CD600</f>
        <v>26.1</v>
      </c>
      <c r="CU599">
        <f>'Datastream-M'!CE600</f>
        <v>40807</v>
      </c>
      <c r="CV599">
        <f>'Datastream-M'!CF600</f>
        <v>2607634</v>
      </c>
      <c r="CW599" s="48">
        <f t="shared" si="36"/>
        <v>18.2</v>
      </c>
      <c r="CX599">
        <f>'Datastream-M'!CG600</f>
        <v>80.900000000000006</v>
      </c>
      <c r="CY599">
        <f>'Datastream-M'!CH600</f>
        <v>59.5</v>
      </c>
      <c r="CZ599">
        <f>'Datastream-M'!CI600</f>
        <v>97.5</v>
      </c>
      <c r="DA599">
        <f>'Datastream-M'!CJ600</f>
        <v>77.7</v>
      </c>
      <c r="DB599">
        <f>'Datastream-M'!CK600</f>
        <v>-22.6</v>
      </c>
      <c r="DC599">
        <f>'Datastream-M'!CL600</f>
        <v>-26.8</v>
      </c>
      <c r="DD599">
        <f>'Datastream-M'!CM600</f>
        <v>-21.3</v>
      </c>
      <c r="DE599">
        <f>'Datastream-M'!CN600</f>
        <v>66.900000000000006</v>
      </c>
      <c r="DF599">
        <f>'Datastream-M'!CO600</f>
        <v>66.7</v>
      </c>
      <c r="DG599">
        <f>'Datastream-M'!CP600</f>
        <v>78.5</v>
      </c>
      <c r="DH599">
        <f>'Datastream-M'!CQ600</f>
        <v>84.368049622000001</v>
      </c>
      <c r="DI599">
        <f>'Datastream-M'!CR600</f>
        <v>28.66</v>
      </c>
      <c r="DJ599">
        <f>'Datastream-M'!CV600</f>
        <v>5.35</v>
      </c>
      <c r="DK599">
        <f>'Datastream-M'!CW600</f>
        <v>2.58</v>
      </c>
      <c r="DL599">
        <f>'Datastream-M'!CX600</f>
        <v>89.5</v>
      </c>
      <c r="DM599">
        <f>'Datastream-M'!CY600</f>
        <v>66.400000000000006</v>
      </c>
      <c r="DO599">
        <f>'Datastream-M'!DA600</f>
        <v>-16</v>
      </c>
      <c r="DP599">
        <f>'Datastream-M'!DB600</f>
        <v>101.3</v>
      </c>
      <c r="DQ599">
        <f>'Datastream-M'!DE600</f>
        <v>81.400000000000006</v>
      </c>
      <c r="DR599">
        <f>'Datastream-M'!DF600</f>
        <v>98.1</v>
      </c>
      <c r="DS599">
        <f>'Datastream-M'!DG600</f>
        <v>77.7</v>
      </c>
      <c r="DT599">
        <f>'Datastream-M'!DH600</f>
        <v>66.599999999999994</v>
      </c>
      <c r="DU599">
        <f>'Datastream-M'!DI600</f>
        <v>70.900000000000006</v>
      </c>
      <c r="DV599">
        <f>'Datastream-M'!DJ600</f>
        <v>86.270022690999994</v>
      </c>
      <c r="DW599" s="19">
        <f>'[8]weltindexip-usd'!B479</f>
        <v>2.4044824373657177</v>
      </c>
      <c r="DX599">
        <f>'Datastream-M'!DK600</f>
        <v>92.3</v>
      </c>
      <c r="DY599">
        <v>0</v>
      </c>
      <c r="DZ599">
        <f>'Datastream-M'!DL600</f>
        <v>94.7</v>
      </c>
      <c r="EA599">
        <f>'Datastream-M'!DM600</f>
        <v>84.2</v>
      </c>
      <c r="EB599">
        <f>'Datastream-M'!DN600</f>
        <v>21.962515</v>
      </c>
      <c r="EC599">
        <f>'Datastream-M'!DO600</f>
        <v>86.1</v>
      </c>
      <c r="EE599" s="112">
        <f t="shared" si="37"/>
        <v>0.20000000000000284</v>
      </c>
      <c r="EF599" s="1">
        <f>'Datastream-M'!DQ600</f>
        <v>82.3</v>
      </c>
    </row>
    <row r="600" spans="1:136">
      <c r="A600" s="3">
        <v>40132</v>
      </c>
      <c r="B600">
        <f>'Datastream-M'!B601</f>
        <v>90.8</v>
      </c>
      <c r="C600">
        <f>'Datastream-M'!C601</f>
        <v>90.1</v>
      </c>
      <c r="D600">
        <f>'Datastream-M'!D601</f>
        <v>80</v>
      </c>
      <c r="E600">
        <f>'Datastream-M'!E601</f>
        <v>101.5</v>
      </c>
      <c r="F600">
        <f>'Datastream-M'!F601</f>
        <v>80.900000000000006</v>
      </c>
      <c r="G600">
        <f>'Datastream-M'!G601</f>
        <v>1.4914480000000001</v>
      </c>
      <c r="H600">
        <f>'Datastream-M'!H601</f>
        <v>1031.9000000000001</v>
      </c>
      <c r="I600">
        <f>'Datastream-M'!I601</f>
        <v>1856.5</v>
      </c>
      <c r="J600">
        <f>'Datastream-M'!J601</f>
        <v>0.71599999999999997</v>
      </c>
      <c r="K600">
        <f>'Datastream-M'!K601</f>
        <v>3.2</v>
      </c>
      <c r="L600">
        <f>'Datastream-M'!L601</f>
        <v>5626</v>
      </c>
      <c r="M600">
        <f>'Datastream-M'!M601</f>
        <v>279725</v>
      </c>
      <c r="N600">
        <f>'Datastream-M'!N601</f>
        <v>83.2</v>
      </c>
      <c r="O600">
        <f>'Datastream-M'!O601</f>
        <v>2539</v>
      </c>
      <c r="P600">
        <f>'Datastream-M'!P601</f>
        <v>8.1</v>
      </c>
      <c r="Q600">
        <f>'Datastream-M'!Q601</f>
        <v>13.8</v>
      </c>
      <c r="R600">
        <f>'Datastream-M'!R601</f>
        <v>17.899999999999999</v>
      </c>
      <c r="S600" s="1">
        <f>'[2]Deutschland Monatsdaten'!C600</f>
        <v>-0.14672732624561133</v>
      </c>
      <c r="T600" s="1">
        <v>3.7572570950668829</v>
      </c>
      <c r="U600">
        <f>'Datastream-M'!BL601</f>
        <v>69.599999999999994</v>
      </c>
      <c r="V600" s="39">
        <f t="shared" si="38"/>
        <v>75.243243243243242</v>
      </c>
      <c r="W600">
        <f>'Datastream-M'!BM601</f>
        <v>54.48</v>
      </c>
      <c r="X600" s="39">
        <f t="shared" si="39"/>
        <v>58.770226537216821</v>
      </c>
      <c r="Y600">
        <f>'Datastream-M'!W601</f>
        <v>-55.2</v>
      </c>
      <c r="Z600">
        <f>'Datastream-M'!X601</f>
        <v>76.900000000000006</v>
      </c>
      <c r="AA600" s="42">
        <f>'Datastream-M'!Y601</f>
        <v>11.4</v>
      </c>
      <c r="AB600">
        <f>'Datastream-M'!Z601</f>
        <v>102.5</v>
      </c>
      <c r="AC600">
        <f>'Datastream-M'!AA601</f>
        <v>99.2</v>
      </c>
      <c r="AD600">
        <f>'Datastream-M'!AB601</f>
        <v>97.9</v>
      </c>
      <c r="AE600">
        <f>'Datastream-M'!AC601</f>
        <v>1.4914480000000001</v>
      </c>
      <c r="AF600">
        <f t="shared" si="40"/>
        <v>92.5</v>
      </c>
      <c r="AG600">
        <f t="shared" si="41"/>
        <v>92.7</v>
      </c>
      <c r="AH600" s="2">
        <f>'Datastream-M'!AD601</f>
        <v>84.9</v>
      </c>
      <c r="AI600" s="2">
        <f>'Datastream-M'!AE601</f>
        <v>-46.3</v>
      </c>
      <c r="AJ600">
        <f>'Datastream-M'!AF601</f>
        <v>99.461787000000001</v>
      </c>
      <c r="AK600">
        <f>'Datastream-M'!AG601</f>
        <v>76.94</v>
      </c>
      <c r="AL600">
        <f>'Datastream-M'!AH601</f>
        <v>92.4</v>
      </c>
      <c r="AM600">
        <f>'Datastream-M'!AI601</f>
        <v>76.900000000000006</v>
      </c>
      <c r="AN600">
        <f>'Datastream-M'!AJ601</f>
        <v>23.6</v>
      </c>
      <c r="AO600">
        <f>'Datastream-M'!AK601</f>
        <v>15.1</v>
      </c>
      <c r="AP600">
        <f>'Datastream-M'!AL601</f>
        <v>1.7</v>
      </c>
      <c r="AQ600" s="2">
        <f>'Datastream-M'!AM601</f>
        <v>91.894800000000004</v>
      </c>
      <c r="AR600" s="2">
        <f>'Datastream-M'!AN601</f>
        <v>99.650899999999993</v>
      </c>
      <c r="AS600">
        <f>'Datastream-M'!AO601</f>
        <v>21</v>
      </c>
      <c r="AT600">
        <f>'Datastream-M'!AP601</f>
        <v>91.3</v>
      </c>
      <c r="AU600">
        <f>'Datastream-M'!AQ601</f>
        <v>89.8</v>
      </c>
      <c r="AV600" s="19">
        <f>'[5]Deutschland Monatsdaten'!K600</f>
        <v>13.978605276627032</v>
      </c>
      <c r="AW600" s="1">
        <f>'[5]Deutschland Monatsdaten'!J600</f>
        <v>-0.3325341745573876</v>
      </c>
      <c r="AX600">
        <f>'Datastream-M'!AR601</f>
        <v>51.1</v>
      </c>
      <c r="AY600">
        <f>'Datastream-M'!AS601</f>
        <v>-10.3</v>
      </c>
      <c r="AZ600">
        <f>'Datastream-M'!AT601</f>
        <v>91.9</v>
      </c>
      <c r="BA600">
        <v>3125482.6</v>
      </c>
      <c r="BB600">
        <v>12953840</v>
      </c>
      <c r="BC600">
        <v>10066651</v>
      </c>
      <c r="BD600">
        <v>603001.30000000005</v>
      </c>
      <c r="BE600">
        <f>'Datastream-M'!AU601</f>
        <v>106.35</v>
      </c>
      <c r="BF600">
        <f>'Datastream-M'!AV601</f>
        <v>93.4</v>
      </c>
      <c r="BG600">
        <f>'Datastream-M'!AW601</f>
        <v>98.1</v>
      </c>
      <c r="BH600" s="1">
        <f>'Datastream-M'!AX601</f>
        <v>150.6</v>
      </c>
      <c r="BI600" s="1">
        <f>'Datastream-M'!AY601</f>
        <v>145.69999999999999</v>
      </c>
      <c r="BJ600" s="1">
        <f>'Datastream-M'!AZ601</f>
        <v>120.3</v>
      </c>
      <c r="BK600">
        <f>'Datastream-M'!BA601</f>
        <v>108.7</v>
      </c>
      <c r="BL600">
        <f>'Datastream-M'!BB601</f>
        <v>128.4</v>
      </c>
      <c r="BM600" s="26">
        <f>'Datastream-M'!BC601</f>
        <v>92.6</v>
      </c>
      <c r="BN600" s="26">
        <f>'Datastream-M'!BD601</f>
        <v>99.6</v>
      </c>
      <c r="BO600">
        <f>'Datastream-M'!AV600</f>
        <v>92.7</v>
      </c>
      <c r="BP600" s="38">
        <f t="shared" si="42"/>
        <v>92.5</v>
      </c>
      <c r="BQ600" s="30">
        <f t="shared" si="43"/>
        <v>51.587450584934906</v>
      </c>
      <c r="BR600" s="40">
        <f>'Datastream-M'!BJ601</f>
        <v>122.03959999999999</v>
      </c>
      <c r="BS600" s="32">
        <f>'Datastream-M'!BF601</f>
        <v>92.5</v>
      </c>
      <c r="BT600">
        <f>'Datastream-M'!BE601</f>
        <v>10.9</v>
      </c>
      <c r="BU600" s="40">
        <f>'Datastream-M'!CS601</f>
        <v>94.3</v>
      </c>
      <c r="BV600" s="40">
        <f>'Datastream-M'!CT601</f>
        <v>115.5</v>
      </c>
      <c r="BW600" s="40">
        <f>'Datastream-M'!CU601</f>
        <v>122.4183</v>
      </c>
      <c r="BX600" s="41">
        <f>'Datastream-M'!BG601</f>
        <v>14.41</v>
      </c>
      <c r="BY600" s="41">
        <f>'Datastream-M'!BH601</f>
        <v>14.13</v>
      </c>
      <c r="BZ600" s="40">
        <f>'Datastream-M'!BI601</f>
        <v>81.900000000000006</v>
      </c>
      <c r="CA600">
        <f>'Datastream-M'!BN601</f>
        <v>18.8</v>
      </c>
      <c r="CB600">
        <f>'Datastream-M'!BO601</f>
        <v>-17.899999999999999</v>
      </c>
      <c r="CC600">
        <f>'Datastream-M'!BP601</f>
        <v>75.8</v>
      </c>
      <c r="CD600">
        <f>'Datastream-M'!BQ601</f>
        <v>81.8</v>
      </c>
      <c r="CE600" s="1">
        <v>-6.9132113526611055E-2</v>
      </c>
      <c r="CF600" s="1">
        <v>0.62336835506455879</v>
      </c>
      <c r="CH600">
        <f>'Datastream-M'!BR601</f>
        <v>76.099999999999994</v>
      </c>
      <c r="CI600">
        <f>'Datastream-M'!BS601</f>
        <v>93.3</v>
      </c>
      <c r="CJ600">
        <f>'Datastream-M'!BT601</f>
        <v>-22.8</v>
      </c>
      <c r="CK600">
        <f>'Datastream-M'!BU601</f>
        <v>-13.7</v>
      </c>
      <c r="CL600">
        <f>'Datastream-M'!BV601</f>
        <v>91</v>
      </c>
      <c r="CM600">
        <f>'Datastream-M'!BW601</f>
        <v>6.4</v>
      </c>
      <c r="CN600">
        <f>'Datastream-M'!BX601</f>
        <v>-12.7</v>
      </c>
      <c r="CO600">
        <f>'Datastream-M'!BY601</f>
        <v>-9.1999999999999993</v>
      </c>
      <c r="CP600" s="40">
        <f>'Datastream-M'!BZ601</f>
        <v>-9</v>
      </c>
      <c r="CQ600">
        <f>'Datastream-M'!CA601</f>
        <v>3.9</v>
      </c>
      <c r="CR600">
        <f>'Datastream-M'!CB601</f>
        <v>0.9</v>
      </c>
      <c r="CS600">
        <f>'Datastream-M'!CC601</f>
        <v>6.2</v>
      </c>
      <c r="CT600">
        <f>'Datastream-M'!CD601</f>
        <v>26.3</v>
      </c>
      <c r="CU600">
        <f>'Datastream-M'!CE601</f>
        <v>40803</v>
      </c>
      <c r="CV600">
        <f>'Datastream-M'!CF601</f>
        <v>2616536</v>
      </c>
      <c r="CW600" s="48">
        <f t="shared" si="36"/>
        <v>15.4</v>
      </c>
      <c r="CX600">
        <f>'Datastream-M'!CG601</f>
        <v>78.400000000000006</v>
      </c>
      <c r="CY600">
        <f>'Datastream-M'!CH601</f>
        <v>59.1</v>
      </c>
      <c r="CZ600">
        <f>'Datastream-M'!CI601</f>
        <v>90.5</v>
      </c>
      <c r="DA600">
        <f>'Datastream-M'!CJ601</f>
        <v>78.2</v>
      </c>
      <c r="DB600">
        <f>'Datastream-M'!CK601</f>
        <v>-23.2</v>
      </c>
      <c r="DC600">
        <f>'Datastream-M'!CL601</f>
        <v>-26.7</v>
      </c>
      <c r="DD600">
        <f>'Datastream-M'!CM601</f>
        <v>-22.8</v>
      </c>
      <c r="DE600">
        <f>'Datastream-M'!CN601</f>
        <v>65.599999999999994</v>
      </c>
      <c r="DF600">
        <f>'Datastream-M'!CO601</f>
        <v>64.5</v>
      </c>
      <c r="DG600">
        <f>'Datastream-M'!CP601</f>
        <v>80.599999999999994</v>
      </c>
      <c r="DH600">
        <f>'Datastream-M'!CQ601</f>
        <v>106.570579529</v>
      </c>
      <c r="DI600">
        <f>'Datastream-M'!CR601</f>
        <v>31.15</v>
      </c>
      <c r="DJ600">
        <f>'Datastream-M'!CV601</f>
        <v>5.07</v>
      </c>
      <c r="DK600">
        <f>'Datastream-M'!CW601</f>
        <v>2.48</v>
      </c>
      <c r="DL600">
        <f>'Datastream-M'!CX601</f>
        <v>87</v>
      </c>
      <c r="DM600">
        <f>'Datastream-M'!CY601</f>
        <v>66</v>
      </c>
      <c r="DO600">
        <f>'Datastream-M'!DA601</f>
        <v>-15.4</v>
      </c>
      <c r="DP600">
        <f>'Datastream-M'!DB601</f>
        <v>98.3</v>
      </c>
      <c r="DQ600">
        <f>'Datastream-M'!DE601</f>
        <v>82.8</v>
      </c>
      <c r="DR600">
        <f>'Datastream-M'!DF601</f>
        <v>99.6</v>
      </c>
      <c r="DS600">
        <f>'Datastream-M'!DG601</f>
        <v>79</v>
      </c>
      <c r="DT600">
        <f>'Datastream-M'!DH601</f>
        <v>71.3</v>
      </c>
      <c r="DU600">
        <f>'Datastream-M'!DI601</f>
        <v>72.5</v>
      </c>
      <c r="DV600">
        <f>'Datastream-M'!DJ601</f>
        <v>99.155229910000003</v>
      </c>
      <c r="DW600" s="19">
        <f>'[8]weltindexip-usd'!B480</f>
        <v>2.4225682662938324</v>
      </c>
      <c r="DX600">
        <f>'Datastream-M'!DK601</f>
        <v>93</v>
      </c>
      <c r="DY600">
        <v>0</v>
      </c>
      <c r="DZ600">
        <f>'Datastream-M'!DL601</f>
        <v>95.4</v>
      </c>
      <c r="EA600">
        <f>'Datastream-M'!DM601</f>
        <v>84.8</v>
      </c>
      <c r="EB600">
        <f>'Datastream-M'!DN601</f>
        <v>22.710628</v>
      </c>
      <c r="EC600">
        <f>'Datastream-M'!DO601</f>
        <v>85.4</v>
      </c>
      <c r="EE600" s="112">
        <f t="shared" si="37"/>
        <v>1.3999999999999915</v>
      </c>
      <c r="EF600" s="1">
        <f>'Datastream-M'!DQ601</f>
        <v>83.3</v>
      </c>
    </row>
    <row r="601" spans="1:136">
      <c r="A601" s="3">
        <v>40162</v>
      </c>
      <c r="B601">
        <f>'Datastream-M'!B602</f>
        <v>90.9</v>
      </c>
      <c r="C601">
        <f>'Datastream-M'!C602</f>
        <v>90.3</v>
      </c>
      <c r="D601">
        <f>'Datastream-M'!D602</f>
        <v>80.900000000000006</v>
      </c>
      <c r="E601">
        <f>'Datastream-M'!E602</f>
        <v>100.9</v>
      </c>
      <c r="F601">
        <f>'Datastream-M'!F602</f>
        <v>79.5</v>
      </c>
      <c r="G601">
        <f>'Datastream-M'!G602</f>
        <v>1.4613590000000001</v>
      </c>
      <c r="H601">
        <f>'Datastream-M'!H602</f>
        <v>1015.9</v>
      </c>
      <c r="I601">
        <f>'Datastream-M'!I602</f>
        <v>1850.9</v>
      </c>
      <c r="J601">
        <f>'Datastream-M'!J602</f>
        <v>0.71199999999999997</v>
      </c>
      <c r="K601">
        <f>'Datastream-M'!K602</f>
        <v>3.1</v>
      </c>
      <c r="L601">
        <f>'Datastream-M'!L602</f>
        <v>5957.4</v>
      </c>
      <c r="M601">
        <f>'Datastream-M'!M602</f>
        <v>215564</v>
      </c>
      <c r="N601">
        <f>'Datastream-M'!N602</f>
        <v>83.3</v>
      </c>
      <c r="O601">
        <f>'Datastream-M'!O602</f>
        <v>2583</v>
      </c>
      <c r="P601">
        <f>'Datastream-M'!P602</f>
        <v>8.1</v>
      </c>
      <c r="Q601">
        <f>'Datastream-M'!Q602</f>
        <v>16.100000000000001</v>
      </c>
      <c r="R601">
        <f>'Datastream-M'!R602</f>
        <v>16.3</v>
      </c>
      <c r="S601" s="1">
        <f>'[2]Deutschland Monatsdaten'!C601</f>
        <v>-4.8336565507976305E-2</v>
      </c>
      <c r="T601" s="1">
        <v>3.763065399584542</v>
      </c>
      <c r="U601">
        <f>'Datastream-M'!BL602</f>
        <v>71.319999999999993</v>
      </c>
      <c r="V601" s="39">
        <f t="shared" si="38"/>
        <v>77.019438444924404</v>
      </c>
      <c r="W601">
        <f>'Datastream-M'!BM602</f>
        <v>56.84</v>
      </c>
      <c r="X601" s="39">
        <f t="shared" si="39"/>
        <v>60.856531049250542</v>
      </c>
      <c r="Y601">
        <f>'Datastream-M'!W602</f>
        <v>-51.9</v>
      </c>
      <c r="Z601">
        <f>'Datastream-M'!X602</f>
        <v>74.900000000000006</v>
      </c>
      <c r="AA601" s="42">
        <f>'Datastream-M'!Y602</f>
        <v>12.3</v>
      </c>
      <c r="AB601">
        <f>'Datastream-M'!Z602</f>
        <v>102.3</v>
      </c>
      <c r="AC601">
        <f>'Datastream-M'!AA602</f>
        <v>98.8</v>
      </c>
      <c r="AD601">
        <f>'Datastream-M'!AB602</f>
        <v>97.5</v>
      </c>
      <c r="AE601">
        <f>'Datastream-M'!AC602</f>
        <v>1.4613590000000001</v>
      </c>
      <c r="AF601">
        <f t="shared" si="40"/>
        <v>92.6</v>
      </c>
      <c r="AG601">
        <f t="shared" si="41"/>
        <v>93.399999999999991</v>
      </c>
      <c r="AH601" s="2">
        <f>'Datastream-M'!AD602</f>
        <v>85.1</v>
      </c>
      <c r="AI601" s="2">
        <f>'Datastream-M'!AE602</f>
        <v>-44.9</v>
      </c>
      <c r="AJ601">
        <f>'Datastream-M'!AF602</f>
        <v>99.249731999999995</v>
      </c>
      <c r="AK601">
        <f>'Datastream-M'!AG602</f>
        <v>74.790000000000006</v>
      </c>
      <c r="AL601">
        <f>'Datastream-M'!AH602</f>
        <v>92.6</v>
      </c>
      <c r="AM601">
        <f>'Datastream-M'!AI602</f>
        <v>74.900000000000006</v>
      </c>
      <c r="AN601">
        <f>'Datastream-M'!AJ602</f>
        <v>24.3</v>
      </c>
      <c r="AO601">
        <f>'Datastream-M'!AK602</f>
        <v>15.1</v>
      </c>
      <c r="AP601">
        <f>'Datastream-M'!AL602</f>
        <v>5.4</v>
      </c>
      <c r="AQ601" s="2">
        <f>'Datastream-M'!AM602</f>
        <v>92.385999999999996</v>
      </c>
      <c r="AR601" s="2">
        <f>'Datastream-M'!AN602</f>
        <v>100.0979</v>
      </c>
      <c r="AS601">
        <f>'Datastream-M'!AO602</f>
        <v>20.100000000000001</v>
      </c>
      <c r="AT601">
        <f>'Datastream-M'!AP602</f>
        <v>85.4</v>
      </c>
      <c r="AU601">
        <f>'Datastream-M'!AQ602</f>
        <v>89.2</v>
      </c>
      <c r="AV601" s="19">
        <f>'[5]Deutschland Monatsdaten'!K601</f>
        <v>14.014691003925503</v>
      </c>
      <c r="AW601" s="1">
        <f>'[5]Deutschland Monatsdaten'!J601</f>
        <v>-0.26886709995415553</v>
      </c>
      <c r="AX601">
        <f>'Datastream-M'!AR602</f>
        <v>50.4</v>
      </c>
      <c r="AY601">
        <f>'Datastream-M'!AS602</f>
        <v>-8.5</v>
      </c>
      <c r="AZ601">
        <f>'Datastream-M'!AT602</f>
        <v>93.8</v>
      </c>
      <c r="BA601">
        <v>3164270.8</v>
      </c>
      <c r="BB601">
        <v>12480192</v>
      </c>
      <c r="BC601">
        <v>18180820</v>
      </c>
      <c r="BD601">
        <v>1824027.9</v>
      </c>
      <c r="BE601">
        <f>'Datastream-M'!AU602</f>
        <v>105.66</v>
      </c>
      <c r="BF601">
        <f>'Datastream-M'!AV602</f>
        <v>94.1</v>
      </c>
      <c r="BG601">
        <f>'Datastream-M'!AW602</f>
        <v>99.3</v>
      </c>
      <c r="BH601" s="1">
        <f>'Datastream-M'!AX602</f>
        <v>145.30000000000001</v>
      </c>
      <c r="BI601" s="1">
        <f>'Datastream-M'!AY602</f>
        <v>142.19999999999999</v>
      </c>
      <c r="BJ601" s="1">
        <f>'Datastream-M'!AZ602</f>
        <v>125.8</v>
      </c>
      <c r="BK601">
        <f>'Datastream-M'!BA602</f>
        <v>112.8</v>
      </c>
      <c r="BL601">
        <f>'Datastream-M'!BB602</f>
        <v>134.80000000000001</v>
      </c>
      <c r="BM601" s="26">
        <f>'Datastream-M'!BC602</f>
        <v>93.1</v>
      </c>
      <c r="BN601" s="26">
        <f>'Datastream-M'!BD602</f>
        <v>99.9</v>
      </c>
      <c r="BO601">
        <f>'Datastream-M'!AV601</f>
        <v>93.4</v>
      </c>
      <c r="BP601" s="38">
        <f t="shared" si="42"/>
        <v>92.6</v>
      </c>
      <c r="BQ601" s="30">
        <f t="shared" si="43"/>
        <v>51.17838943066009</v>
      </c>
      <c r="BR601" s="40">
        <f>'Datastream-M'!BJ602</f>
        <v>120.88039999999999</v>
      </c>
      <c r="BS601" s="32">
        <f>'Datastream-M'!BF602</f>
        <v>94.9</v>
      </c>
      <c r="BT601">
        <f>'Datastream-M'!BE602</f>
        <v>14.5</v>
      </c>
      <c r="BU601" s="40">
        <f>'Datastream-M'!CS602</f>
        <v>94.4</v>
      </c>
      <c r="BV601" s="40">
        <f>'Datastream-M'!CT602</f>
        <v>114.7</v>
      </c>
      <c r="BW601" s="40">
        <f>'Datastream-M'!CU602</f>
        <v>121.18219999999999</v>
      </c>
      <c r="BX601" s="41">
        <f>'Datastream-M'!BG602</f>
        <v>14.53</v>
      </c>
      <c r="BY601" s="41">
        <f>'Datastream-M'!BH602</f>
        <v>16.18</v>
      </c>
      <c r="BZ601" s="40">
        <f>'Datastream-M'!BI602</f>
        <v>82.6</v>
      </c>
      <c r="CA601">
        <f>'Datastream-M'!BN602</f>
        <v>17.600000000000001</v>
      </c>
      <c r="CB601">
        <f>'Datastream-M'!BO602</f>
        <v>-17.8</v>
      </c>
      <c r="CC601">
        <f>'Datastream-M'!BP602</f>
        <v>76.099999999999994</v>
      </c>
      <c r="CD601">
        <f>'Datastream-M'!BQ602</f>
        <v>78.900000000000006</v>
      </c>
      <c r="CE601" s="1">
        <v>-0.30709636772034854</v>
      </c>
      <c r="CF601" s="1">
        <v>0.34472426737084177</v>
      </c>
      <c r="CH601">
        <f>'Datastream-M'!BR602</f>
        <v>76.099999999999994</v>
      </c>
      <c r="CI601">
        <f>'Datastream-M'!BS602</f>
        <v>93.9</v>
      </c>
      <c r="CJ601">
        <f>'Datastream-M'!BT602</f>
        <v>-25</v>
      </c>
      <c r="CK601">
        <f>'Datastream-M'!BU602</f>
        <v>-20.399999999999999</v>
      </c>
      <c r="CL601">
        <f>'Datastream-M'!BV602</f>
        <v>90.3</v>
      </c>
      <c r="CM601">
        <f>'Datastream-M'!BW602</f>
        <v>6.6</v>
      </c>
      <c r="CN601">
        <f>'Datastream-M'!BX602</f>
        <v>-14.7</v>
      </c>
      <c r="CO601">
        <f>'Datastream-M'!BY602</f>
        <v>-7.8</v>
      </c>
      <c r="CP601" s="40">
        <f>'Datastream-M'!BZ602</f>
        <v>-8</v>
      </c>
      <c r="CQ601">
        <f>'Datastream-M'!CA602</f>
        <v>3.6</v>
      </c>
      <c r="CR601">
        <f>'Datastream-M'!CB602</f>
        <v>1.7</v>
      </c>
      <c r="CS601">
        <f>'Datastream-M'!CC602</f>
        <v>15</v>
      </c>
      <c r="CT601">
        <f>'Datastream-M'!CD602</f>
        <v>21.2</v>
      </c>
      <c r="CU601">
        <f>'Datastream-M'!CE602</f>
        <v>40839</v>
      </c>
      <c r="CV601">
        <f>'Datastream-M'!CF602</f>
        <v>2606001</v>
      </c>
      <c r="CW601" s="48">
        <f t="shared" si="36"/>
        <v>14.6</v>
      </c>
      <c r="CX601">
        <f>'Datastream-M'!CG602</f>
        <v>83.1</v>
      </c>
      <c r="CY601">
        <f>'Datastream-M'!CH602</f>
        <v>55</v>
      </c>
      <c r="CZ601">
        <f>'Datastream-M'!CI602</f>
        <v>105.8</v>
      </c>
      <c r="DA601">
        <f>'Datastream-M'!CJ602</f>
        <v>78.3</v>
      </c>
      <c r="DB601">
        <f>'Datastream-M'!CK602</f>
        <v>-22.8</v>
      </c>
      <c r="DC601">
        <f>'Datastream-M'!CL602</f>
        <v>-26.8</v>
      </c>
      <c r="DD601">
        <f>'Datastream-M'!CM602</f>
        <v>-25</v>
      </c>
      <c r="DE601">
        <f>'Datastream-M'!CN602</f>
        <v>65.900000000000006</v>
      </c>
      <c r="DF601">
        <f>'Datastream-M'!CO602</f>
        <v>65.2</v>
      </c>
      <c r="DG601">
        <f>'Datastream-M'!CP602</f>
        <v>78.2</v>
      </c>
      <c r="DH601">
        <f>'Datastream-M'!CQ602</f>
        <v>76.332855225000003</v>
      </c>
      <c r="DI601">
        <f>'Datastream-M'!CR602</f>
        <v>26.59</v>
      </c>
      <c r="DJ601">
        <f>'Datastream-M'!CV602</f>
        <v>5.27</v>
      </c>
      <c r="DK601">
        <f>'Datastream-M'!CW602</f>
        <v>2.39</v>
      </c>
      <c r="DL601">
        <f>'Datastream-M'!CX602</f>
        <v>92</v>
      </c>
      <c r="DM601">
        <f>'Datastream-M'!CY602</f>
        <v>61.3</v>
      </c>
      <c r="DO601">
        <f>'Datastream-M'!DA602</f>
        <v>-15.6</v>
      </c>
      <c r="DP601">
        <f>'Datastream-M'!DB602</f>
        <v>102.6</v>
      </c>
      <c r="DQ601">
        <f>'Datastream-M'!DE602</f>
        <v>83.7</v>
      </c>
      <c r="DR601">
        <f>'Datastream-M'!DF602</f>
        <v>98.6</v>
      </c>
      <c r="DS601">
        <f>'Datastream-M'!DG602</f>
        <v>78.2</v>
      </c>
      <c r="DT601">
        <f>'Datastream-M'!DH602</f>
        <v>70.2</v>
      </c>
      <c r="DU601">
        <f>'Datastream-M'!DI602</f>
        <v>74.400000000000006</v>
      </c>
      <c r="DV601">
        <f>'Datastream-M'!DJ602</f>
        <v>98.927683396000006</v>
      </c>
      <c r="DW601" s="19">
        <f>'[8]weltindexip-usd'!B481</f>
        <v>2.4310016747860632</v>
      </c>
      <c r="DX601">
        <f>'Datastream-M'!DK602</f>
        <v>95.3</v>
      </c>
      <c r="DY601">
        <v>0</v>
      </c>
      <c r="DZ601">
        <f>'Datastream-M'!DL602</f>
        <v>95.9</v>
      </c>
      <c r="EA601">
        <f>'Datastream-M'!DM602</f>
        <v>84.8</v>
      </c>
      <c r="EB601">
        <f>'Datastream-M'!DN602</f>
        <v>22.428311000000001</v>
      </c>
      <c r="EC601">
        <f>'Datastream-M'!DO602</f>
        <v>87.6</v>
      </c>
      <c r="EE601" s="112">
        <f t="shared" si="37"/>
        <v>0.10000000000000853</v>
      </c>
      <c r="EF601" s="1">
        <f>'Datastream-M'!DQ602</f>
        <v>83.3</v>
      </c>
    </row>
    <row r="602" spans="1:136">
      <c r="A602" s="3">
        <v>40193</v>
      </c>
      <c r="B602">
        <f>'Datastream-M'!B603</f>
        <v>90.6</v>
      </c>
      <c r="C602">
        <f>'Datastream-M'!C603</f>
        <v>91</v>
      </c>
      <c r="D602">
        <f>'Datastream-M'!D603</f>
        <v>82.5</v>
      </c>
      <c r="E602">
        <f>'Datastream-M'!E603</f>
        <v>100.4</v>
      </c>
      <c r="F602">
        <f>'Datastream-M'!F603</f>
        <v>82.5</v>
      </c>
      <c r="G602">
        <f>'Datastream-M'!G603</f>
        <v>1.4272100000000001</v>
      </c>
      <c r="H602">
        <f>'Datastream-M'!H603</f>
        <v>1045.8</v>
      </c>
      <c r="I602">
        <f>'Datastream-M'!I603</f>
        <v>1869.1</v>
      </c>
      <c r="J602">
        <f>'Datastream-M'!J603</f>
        <v>0.68</v>
      </c>
      <c r="K602">
        <f>'Datastream-M'!K603</f>
        <v>3.3</v>
      </c>
      <c r="L602">
        <f>'Datastream-M'!L603</f>
        <v>5608.8</v>
      </c>
      <c r="M602">
        <f>'Datastream-M'!M603</f>
        <v>181189</v>
      </c>
      <c r="N602">
        <f>'Datastream-M'!N603</f>
        <v>84.1</v>
      </c>
      <c r="O602">
        <f>'Datastream-M'!O603</f>
        <v>2547</v>
      </c>
      <c r="P602">
        <f>'Datastream-M'!P603</f>
        <v>8</v>
      </c>
      <c r="Q602">
        <f>'Datastream-M'!Q603</f>
        <v>21.7</v>
      </c>
      <c r="R602">
        <f>'Datastream-M'!R603</f>
        <v>11.7</v>
      </c>
      <c r="S602" s="1">
        <f>'[2]Deutschland Monatsdaten'!C602</f>
        <v>3.8113435100910809E-2</v>
      </c>
      <c r="T602" s="1">
        <v>3.8049312011793561</v>
      </c>
      <c r="U602">
        <f>'Datastream-M'!BL603</f>
        <v>69.36</v>
      </c>
      <c r="V602" s="39">
        <f t="shared" si="38"/>
        <v>74.500537056928039</v>
      </c>
      <c r="W602">
        <f>'Datastream-M'!BM603</f>
        <v>58.25</v>
      </c>
      <c r="X602" s="39">
        <f t="shared" si="39"/>
        <v>61.902231668437835</v>
      </c>
      <c r="Y602">
        <f>'Datastream-M'!W603</f>
        <v>-44.8</v>
      </c>
      <c r="Z602">
        <f>'Datastream-M'!X603</f>
        <v>78.099999999999994</v>
      </c>
      <c r="AA602" s="42">
        <f>'Datastream-M'!Y603</f>
        <v>15.3</v>
      </c>
      <c r="AB602">
        <f>'Datastream-M'!Z603</f>
        <v>101.3</v>
      </c>
      <c r="AC602">
        <f>'Datastream-M'!AA603</f>
        <v>97.5</v>
      </c>
      <c r="AD602">
        <f>'Datastream-M'!AB603</f>
        <v>95.8</v>
      </c>
      <c r="AE602">
        <f>'Datastream-M'!AC603</f>
        <v>1.4272100000000001</v>
      </c>
      <c r="AF602">
        <f t="shared" si="40"/>
        <v>93.1</v>
      </c>
      <c r="AG602">
        <f t="shared" si="41"/>
        <v>94.1</v>
      </c>
      <c r="AH602" s="2">
        <f>'Datastream-M'!AD603</f>
        <v>85.9</v>
      </c>
      <c r="AI602" s="2">
        <f>'Datastream-M'!AE603</f>
        <v>-38.200000000000003</v>
      </c>
      <c r="AJ602">
        <f>'Datastream-M'!AF603</f>
        <v>98.208641</v>
      </c>
      <c r="AK602">
        <f>'Datastream-M'!AG603</f>
        <v>76.599999999999994</v>
      </c>
      <c r="AL602">
        <f>'Datastream-M'!AH603</f>
        <v>92.7</v>
      </c>
      <c r="AM602">
        <f>'Datastream-M'!AI603</f>
        <v>78.099999999999994</v>
      </c>
      <c r="AN602">
        <f>'Datastream-M'!AJ603</f>
        <v>27.9</v>
      </c>
      <c r="AO602">
        <f>'Datastream-M'!AK603</f>
        <v>11.8</v>
      </c>
      <c r="AP602">
        <f>'Datastream-M'!AL603</f>
        <v>0.6</v>
      </c>
      <c r="AQ602" s="2">
        <f>'Datastream-M'!AM603</f>
        <v>92.821899999999999</v>
      </c>
      <c r="AR602" s="2">
        <f>'Datastream-M'!AN603</f>
        <v>100.4815</v>
      </c>
      <c r="AS602">
        <f>'Datastream-M'!AO603</f>
        <v>34</v>
      </c>
      <c r="AT602">
        <f>'Datastream-M'!AP603</f>
        <v>45.5</v>
      </c>
      <c r="AU602">
        <f>'Datastream-M'!AQ603</f>
        <v>88.7</v>
      </c>
      <c r="AV602" s="19">
        <f>'[5]Deutschland Monatsdaten'!K602</f>
        <v>14.054614244499113</v>
      </c>
      <c r="AW602" s="1">
        <f>'[5]Deutschland Monatsdaten'!J602</f>
        <v>-0.12245416135219397</v>
      </c>
      <c r="AX602">
        <f>'Datastream-M'!AR603</f>
        <v>47.2</v>
      </c>
      <c r="AY602">
        <f>'Datastream-M'!AS603</f>
        <v>-10.8</v>
      </c>
      <c r="AZ602">
        <f>'Datastream-M'!AT603</f>
        <v>93.9</v>
      </c>
      <c r="BA602">
        <v>2851046</v>
      </c>
      <c r="BB602">
        <v>12249242</v>
      </c>
      <c r="BC602">
        <v>11672412</v>
      </c>
      <c r="BD602">
        <v>912807.34</v>
      </c>
      <c r="BE602">
        <f>'Datastream-M'!AU603</f>
        <v>104.28</v>
      </c>
      <c r="BF602">
        <f>'Datastream-M'!AV603</f>
        <v>94.9</v>
      </c>
      <c r="BG602">
        <f>'Datastream-M'!AW603</f>
        <v>102.4</v>
      </c>
      <c r="BH602" s="1">
        <f>'Datastream-M'!AX603</f>
        <v>151.6</v>
      </c>
      <c r="BI602" s="1">
        <f>'Datastream-M'!AY603</f>
        <v>148.4</v>
      </c>
      <c r="BJ602" s="1">
        <f>'Datastream-M'!AZ603</f>
        <v>128.4</v>
      </c>
      <c r="BK602">
        <f>'Datastream-M'!BA603</f>
        <v>112.5</v>
      </c>
      <c r="BL602">
        <f>'Datastream-M'!BB603</f>
        <v>139.4</v>
      </c>
      <c r="BM602" s="26">
        <f>'Datastream-M'!BC603</f>
        <v>93.2</v>
      </c>
      <c r="BN602" s="26">
        <f>'Datastream-M'!BD603</f>
        <v>102</v>
      </c>
      <c r="BO602">
        <f>'Datastream-M'!AV602</f>
        <v>94.1</v>
      </c>
      <c r="BP602" s="38">
        <f t="shared" si="42"/>
        <v>93.1</v>
      </c>
      <c r="BQ602" s="30">
        <f t="shared" si="43"/>
        <v>53.671148604620193</v>
      </c>
      <c r="BR602" s="40">
        <f>'Datastream-M'!BJ603</f>
        <v>118.34229999999999</v>
      </c>
      <c r="BS602" s="32">
        <f>'Datastream-M'!BF603</f>
        <v>95</v>
      </c>
      <c r="BT602">
        <f>'Datastream-M'!BE603</f>
        <v>18.2</v>
      </c>
      <c r="BU602" s="40">
        <f>'Datastream-M'!CS603</f>
        <v>94.2</v>
      </c>
      <c r="BV602" s="40">
        <f>'Datastream-M'!CT603</f>
        <v>112.2</v>
      </c>
      <c r="BW602" s="40">
        <f>'Datastream-M'!CU603</f>
        <v>118.66670000000001</v>
      </c>
      <c r="BX602" s="41">
        <f>'Datastream-M'!BG603</f>
        <v>15.62</v>
      </c>
      <c r="BY602" s="41">
        <f>'Datastream-M'!BH603</f>
        <v>15.25</v>
      </c>
      <c r="BZ602" s="40">
        <f>'Datastream-M'!BI603</f>
        <v>71.7</v>
      </c>
      <c r="CA602">
        <f>'Datastream-M'!BN603</f>
        <v>17.2</v>
      </c>
      <c r="CB602">
        <f>'Datastream-M'!BO603</f>
        <v>-15.7</v>
      </c>
      <c r="CC602">
        <f>'Datastream-M'!BP603</f>
        <v>76.400000000000006</v>
      </c>
      <c r="CD602">
        <f>'Datastream-M'!BQ603</f>
        <v>79.900000000000006</v>
      </c>
      <c r="CE602" s="1">
        <v>6.2702786460839072E-2</v>
      </c>
      <c r="CF602" s="1">
        <v>0.34074898954306643</v>
      </c>
      <c r="CH602">
        <f>'Datastream-M'!BR603</f>
        <v>76.099999999999994</v>
      </c>
      <c r="CI602">
        <f>'Datastream-M'!BS603</f>
        <v>91.2</v>
      </c>
      <c r="CJ602">
        <f>'Datastream-M'!BT603</f>
        <v>-24.4</v>
      </c>
      <c r="CK602">
        <f>'Datastream-M'!BU603</f>
        <v>-22.6</v>
      </c>
      <c r="CL602">
        <f>'Datastream-M'!BV603</f>
        <v>90.1</v>
      </c>
      <c r="CM602">
        <f>'Datastream-M'!BW603</f>
        <v>4.3</v>
      </c>
      <c r="CN602">
        <f>'Datastream-M'!BX603</f>
        <v>-11.5</v>
      </c>
      <c r="CO602">
        <f>'Datastream-M'!BY603</f>
        <v>-5.2</v>
      </c>
      <c r="CP602" s="40">
        <f>'Datastream-M'!BZ603</f>
        <v>-6.1</v>
      </c>
      <c r="CQ602">
        <f>'Datastream-M'!CA603</f>
        <v>3.4</v>
      </c>
      <c r="CR602">
        <f>'Datastream-M'!CB603</f>
        <v>1.5</v>
      </c>
      <c r="CS602">
        <f>'Datastream-M'!CC603</f>
        <v>12.5</v>
      </c>
      <c r="CT602">
        <f>'Datastream-M'!CD603</f>
        <v>25.4</v>
      </c>
      <c r="CU602">
        <f>'Datastream-M'!CE603</f>
        <v>40799</v>
      </c>
      <c r="CV602">
        <f>'Datastream-M'!CF603</f>
        <v>2610166</v>
      </c>
      <c r="CW602" s="48">
        <f t="shared" si="36"/>
        <v>10.399999999999999</v>
      </c>
      <c r="CX602">
        <f>'Datastream-M'!CG603</f>
        <v>74.5</v>
      </c>
      <c r="CY602">
        <f>'Datastream-M'!CH603</f>
        <v>45</v>
      </c>
      <c r="CZ602">
        <f>'Datastream-M'!CI603</f>
        <v>92.2</v>
      </c>
      <c r="DA602">
        <f>'Datastream-M'!CJ603</f>
        <v>74.8</v>
      </c>
      <c r="DB602">
        <f>'Datastream-M'!CK603</f>
        <v>-24.8</v>
      </c>
      <c r="DC602">
        <f>'Datastream-M'!CL603</f>
        <v>-27.8</v>
      </c>
      <c r="DD602">
        <f>'Datastream-M'!CM603</f>
        <v>-24.4</v>
      </c>
      <c r="DE602">
        <f>'Datastream-M'!CN603</f>
        <v>64.7</v>
      </c>
      <c r="DF602">
        <f>'Datastream-M'!CO603</f>
        <v>64.099999999999994</v>
      </c>
      <c r="DG602">
        <f>'Datastream-M'!CP603</f>
        <v>75.5</v>
      </c>
      <c r="DH602">
        <f>'Datastream-M'!CQ603</f>
        <v>105.571083069</v>
      </c>
      <c r="DI602">
        <f>'Datastream-M'!CR603</f>
        <v>22.73</v>
      </c>
      <c r="DJ602">
        <f>'Datastream-M'!CV603</f>
        <v>4.58</v>
      </c>
      <c r="DK602">
        <f>'Datastream-M'!CW603</f>
        <v>2.23</v>
      </c>
      <c r="DL602">
        <f>'Datastream-M'!CX603</f>
        <v>82.3</v>
      </c>
      <c r="DM602">
        <f>'Datastream-M'!CY603</f>
        <v>50</v>
      </c>
      <c r="DN602" s="55">
        <f>'Datastream-M'!CZ603</f>
        <v>87</v>
      </c>
      <c r="DO602">
        <f>'Datastream-M'!DA603</f>
        <v>-20.3</v>
      </c>
      <c r="DP602">
        <f>'Datastream-M'!DB603</f>
        <v>105.5</v>
      </c>
      <c r="DQ602">
        <f>'Datastream-M'!DE603</f>
        <v>83.7</v>
      </c>
      <c r="DR602">
        <f>'Datastream-M'!DF603</f>
        <v>98</v>
      </c>
      <c r="DS602">
        <f>'Datastream-M'!DG603</f>
        <v>83.8</v>
      </c>
      <c r="DT602">
        <f>'Datastream-M'!DH603</f>
        <v>72</v>
      </c>
      <c r="DU602">
        <f>'Datastream-M'!DI603</f>
        <v>73.7</v>
      </c>
      <c r="DV602">
        <f>'Datastream-M'!DJ603</f>
        <v>112.95184254</v>
      </c>
      <c r="DW602" s="19">
        <f>'[8]weltindexip-usd'!B482</f>
        <v>2.4591611555313655</v>
      </c>
      <c r="DX602">
        <f>'Datastream-M'!DK603</f>
        <v>94.5</v>
      </c>
      <c r="DY602">
        <v>100</v>
      </c>
      <c r="DZ602">
        <f>'Datastream-M'!DL603</f>
        <v>97</v>
      </c>
      <c r="EA602">
        <f>'Datastream-M'!DM603</f>
        <v>84.6</v>
      </c>
      <c r="EB602">
        <f>'Datastream-M'!DN603</f>
        <v>22.392129000000001</v>
      </c>
      <c r="EC602">
        <f>'Datastream-M'!DO603</f>
        <v>86.4</v>
      </c>
      <c r="EE602" s="112">
        <f t="shared" si="37"/>
        <v>-0.30000000000001137</v>
      </c>
      <c r="EF602" s="1">
        <f>'Datastream-M'!DQ603</f>
        <v>84.1</v>
      </c>
    </row>
    <row r="603" spans="1:136">
      <c r="A603" s="3">
        <v>40224</v>
      </c>
      <c r="B603">
        <f>'Datastream-M'!B604</f>
        <v>90.3</v>
      </c>
      <c r="C603">
        <f>'Datastream-M'!C604</f>
        <v>90.3</v>
      </c>
      <c r="D603">
        <f>'Datastream-M'!D604</f>
        <v>81.400000000000006</v>
      </c>
      <c r="E603">
        <f>'Datastream-M'!E604</f>
        <v>100.1</v>
      </c>
      <c r="F603">
        <f>'Datastream-M'!F604</f>
        <v>82.7</v>
      </c>
      <c r="G603">
        <f>'Datastream-M'!G604</f>
        <v>1.3685700000000001</v>
      </c>
      <c r="H603">
        <f>'Datastream-M'!H604</f>
        <v>1046.5</v>
      </c>
      <c r="I603">
        <f>'Datastream-M'!I604</f>
        <v>1872.8</v>
      </c>
      <c r="J603">
        <f>'Datastream-M'!J604</f>
        <v>0.66200000000000003</v>
      </c>
      <c r="K603">
        <f>'Datastream-M'!K604</f>
        <v>3.2</v>
      </c>
      <c r="L603">
        <f>'Datastream-M'!L604</f>
        <v>5598.5</v>
      </c>
      <c r="M603">
        <f>'Datastream-M'!M604</f>
        <v>194846</v>
      </c>
      <c r="N603">
        <f>'Datastream-M'!N604</f>
        <v>83.5</v>
      </c>
      <c r="O603">
        <f>'Datastream-M'!O604</f>
        <v>2558</v>
      </c>
      <c r="P603">
        <f>'Datastream-M'!P604</f>
        <v>8</v>
      </c>
      <c r="Q603">
        <f>'Datastream-M'!Q604</f>
        <v>26.9</v>
      </c>
      <c r="R603">
        <f>'Datastream-M'!R604</f>
        <v>9.4</v>
      </c>
      <c r="S603" s="1">
        <f>'[2]Deutschland Monatsdaten'!C603</f>
        <v>4.0304754099932151E-2</v>
      </c>
      <c r="T603" s="1">
        <v>3.8201711236345193</v>
      </c>
      <c r="U603">
        <f>'Datastream-M'!BL604</f>
        <v>71.58</v>
      </c>
      <c r="V603" s="39">
        <f t="shared" si="38"/>
        <v>76.802575107296136</v>
      </c>
      <c r="W603">
        <f>'Datastream-M'!BM604</f>
        <v>58.24</v>
      </c>
      <c r="X603" s="39">
        <f t="shared" si="39"/>
        <v>61.369863013698634</v>
      </c>
      <c r="Y603">
        <f>'Datastream-M'!W604</f>
        <v>-39.9</v>
      </c>
      <c r="Z603">
        <f>'Datastream-M'!X604</f>
        <v>78.8</v>
      </c>
      <c r="AA603" s="42">
        <f>'Datastream-M'!Y604</f>
        <v>18.8</v>
      </c>
      <c r="AB603">
        <f>'Datastream-M'!Z604</f>
        <v>100.1</v>
      </c>
      <c r="AC603">
        <f>'Datastream-M'!AA604</f>
        <v>95.9</v>
      </c>
      <c r="AD603">
        <f>'Datastream-M'!AB604</f>
        <v>94</v>
      </c>
      <c r="AE603">
        <f>'Datastream-M'!AC604</f>
        <v>1.3685700000000001</v>
      </c>
      <c r="AF603">
        <f t="shared" si="40"/>
        <v>93.2</v>
      </c>
      <c r="AG603">
        <f t="shared" si="41"/>
        <v>94.899999999999991</v>
      </c>
      <c r="AH603" s="2">
        <f>'Datastream-M'!AD604</f>
        <v>84.8</v>
      </c>
      <c r="AI603" s="2">
        <f>'Datastream-M'!AE604</f>
        <v>-37.5</v>
      </c>
      <c r="AJ603">
        <f>'Datastream-M'!AF604</f>
        <v>97.805643000000003</v>
      </c>
      <c r="AK603">
        <f>'Datastream-M'!AG604</f>
        <v>73.900000000000006</v>
      </c>
      <c r="AL603">
        <f>'Datastream-M'!AH604</f>
        <v>92.7</v>
      </c>
      <c r="AM603">
        <f>'Datastream-M'!AI604</f>
        <v>78.8</v>
      </c>
      <c r="AN603">
        <f>'Datastream-M'!AJ604</f>
        <v>30.2</v>
      </c>
      <c r="AO603">
        <f>'Datastream-M'!AK604</f>
        <v>12.1</v>
      </c>
      <c r="AP603">
        <f>'Datastream-M'!AL604</f>
        <v>8.1999999999999993</v>
      </c>
      <c r="AQ603" s="2">
        <f>'Datastream-M'!AM604</f>
        <v>93.234099999999998</v>
      </c>
      <c r="AR603" s="2">
        <f>'Datastream-M'!AN604</f>
        <v>100.83620000000001</v>
      </c>
      <c r="AS603">
        <f>'Datastream-M'!AO604</f>
        <v>34.9</v>
      </c>
      <c r="AT603">
        <f>'Datastream-M'!AP604</f>
        <v>22.3</v>
      </c>
      <c r="AU603">
        <f>'Datastream-M'!AQ604</f>
        <v>88.6</v>
      </c>
      <c r="AV603" s="19">
        <f>'[5]Deutschland Monatsdaten'!K603</f>
        <v>14.080549160894924</v>
      </c>
      <c r="AW603" s="1">
        <f>'[5]Deutschland Monatsdaten'!J603</f>
        <v>-0.13101691065722884</v>
      </c>
      <c r="AX603">
        <f>'Datastream-M'!AR604</f>
        <v>45.1</v>
      </c>
      <c r="AY603">
        <f>'Datastream-M'!AS604</f>
        <v>-10.5</v>
      </c>
      <c r="AZ603">
        <f>'Datastream-M'!AT604</f>
        <v>95.8</v>
      </c>
      <c r="BA603">
        <v>3073052.3</v>
      </c>
      <c r="BB603">
        <v>13580174</v>
      </c>
      <c r="BC603">
        <v>9412920.8000000007</v>
      </c>
      <c r="BD603">
        <v>680068.79</v>
      </c>
      <c r="BE603">
        <f>'Datastream-M'!AU604</f>
        <v>102.46</v>
      </c>
      <c r="BF603">
        <f>'Datastream-M'!AV604</f>
        <v>95.6</v>
      </c>
      <c r="BG603">
        <f>'Datastream-M'!AW604</f>
        <v>103.1</v>
      </c>
      <c r="BH603" s="1">
        <f>'Datastream-M'!AX604</f>
        <v>145.69999999999999</v>
      </c>
      <c r="BI603" s="1">
        <f>'Datastream-M'!AY604</f>
        <v>142.6</v>
      </c>
      <c r="BJ603" s="1">
        <f>'Datastream-M'!AZ604</f>
        <v>123.8</v>
      </c>
      <c r="BK603">
        <f>'Datastream-M'!BA604</f>
        <v>107.8</v>
      </c>
      <c r="BL603">
        <f>'Datastream-M'!BB604</f>
        <v>134.9</v>
      </c>
      <c r="BM603" s="26">
        <f>'Datastream-M'!BC604</f>
        <v>93.7</v>
      </c>
      <c r="BN603" s="26">
        <f>'Datastream-M'!BD604</f>
        <v>101.9</v>
      </c>
      <c r="BO603">
        <f>'Datastream-M'!AV603</f>
        <v>94.9</v>
      </c>
      <c r="BP603" s="38">
        <f t="shared" si="42"/>
        <v>93.2</v>
      </c>
      <c r="BQ603" s="30">
        <f t="shared" si="43"/>
        <v>53.997968682639545</v>
      </c>
      <c r="BR603" s="40">
        <f>'Datastream-M'!BJ604</f>
        <v>115.46469999999999</v>
      </c>
      <c r="BS603" s="32">
        <f>'Datastream-M'!BF604</f>
        <v>96</v>
      </c>
      <c r="BT603">
        <f>'Datastream-M'!BE604</f>
        <v>25.4</v>
      </c>
      <c r="BU603" s="40">
        <f>'Datastream-M'!CS604</f>
        <v>94.1</v>
      </c>
      <c r="BV603" s="40">
        <f>'Datastream-M'!CT604</f>
        <v>109.2</v>
      </c>
      <c r="BW603" s="40">
        <f>'Datastream-M'!CU604</f>
        <v>115.6803</v>
      </c>
      <c r="BX603" s="41">
        <f>'Datastream-M'!BG604</f>
        <v>15.43</v>
      </c>
      <c r="BY603" s="41">
        <f>'Datastream-M'!BH604</f>
        <v>14.84</v>
      </c>
      <c r="BZ603" s="40">
        <f>'Datastream-M'!BI604</f>
        <v>68.900000000000006</v>
      </c>
      <c r="CA603">
        <f>'Datastream-M'!BN604</f>
        <v>21.9</v>
      </c>
      <c r="CB603">
        <f>'Datastream-M'!BO604</f>
        <v>-11.8</v>
      </c>
      <c r="CC603">
        <f>'Datastream-M'!BP604</f>
        <v>76</v>
      </c>
      <c r="CD603">
        <f>'Datastream-M'!BQ604</f>
        <v>81.400000000000006</v>
      </c>
      <c r="CE603" s="1">
        <v>-2.5953588168472957E-2</v>
      </c>
      <c r="CF603" s="1">
        <v>0.62355099835011807</v>
      </c>
      <c r="CH603">
        <f>'Datastream-M'!BR604</f>
        <v>77.099999999999994</v>
      </c>
      <c r="CI603">
        <f>'Datastream-M'!BS604</f>
        <v>93.4</v>
      </c>
      <c r="CJ603">
        <f>'Datastream-M'!BT604</f>
        <v>-20.9</v>
      </c>
      <c r="CK603">
        <f>'Datastream-M'!BU604</f>
        <v>-21.3</v>
      </c>
      <c r="CL603">
        <f>'Datastream-M'!BV604</f>
        <v>90.4</v>
      </c>
      <c r="CM603">
        <f>'Datastream-M'!BW604</f>
        <v>6</v>
      </c>
      <c r="CN603">
        <f>'Datastream-M'!BX604</f>
        <v>-20.100000000000001</v>
      </c>
      <c r="CO603">
        <f>'Datastream-M'!BY604</f>
        <v>-11.4</v>
      </c>
      <c r="CP603" s="40">
        <f>'Datastream-M'!BZ604</f>
        <v>-6</v>
      </c>
      <c r="CQ603">
        <f>'Datastream-M'!CA604</f>
        <v>3.3</v>
      </c>
      <c r="CR603">
        <f>'Datastream-M'!CB604</f>
        <v>-5.6</v>
      </c>
      <c r="CS603">
        <f>'Datastream-M'!CC604</f>
        <v>12</v>
      </c>
      <c r="CT603">
        <f>'Datastream-M'!CD604</f>
        <v>24.2</v>
      </c>
      <c r="CU603">
        <f>'Datastream-M'!CE604</f>
        <v>40796</v>
      </c>
      <c r="CV603">
        <f>'Datastream-M'!CF604</f>
        <v>2602060</v>
      </c>
      <c r="CW603" s="48">
        <f t="shared" si="36"/>
        <v>12</v>
      </c>
      <c r="CX603">
        <f>'Datastream-M'!CG604</f>
        <v>80.900000000000006</v>
      </c>
      <c r="CY603">
        <f>'Datastream-M'!CH604</f>
        <v>53.4</v>
      </c>
      <c r="CZ603">
        <f>'Datastream-M'!CI604</f>
        <v>101.7</v>
      </c>
      <c r="DA603">
        <f>'Datastream-M'!CJ604</f>
        <v>77.400000000000006</v>
      </c>
      <c r="DB603">
        <f>'Datastream-M'!CK604</f>
        <v>-22.7</v>
      </c>
      <c r="DC603">
        <f>'Datastream-M'!CL604</f>
        <v>-27.9</v>
      </c>
      <c r="DD603">
        <f>'Datastream-M'!CM604</f>
        <v>-20.9</v>
      </c>
      <c r="DE603">
        <f>'Datastream-M'!CN604</f>
        <v>63.8</v>
      </c>
      <c r="DF603">
        <f>'Datastream-M'!CO604</f>
        <v>64.099999999999994</v>
      </c>
      <c r="DG603">
        <f>'Datastream-M'!CP604</f>
        <v>83</v>
      </c>
      <c r="DH603">
        <f>'Datastream-M'!CQ604</f>
        <v>121.437011719</v>
      </c>
      <c r="DI603">
        <f>'Datastream-M'!CR604</f>
        <v>24.92</v>
      </c>
      <c r="DJ603">
        <f>'Datastream-M'!CV604</f>
        <v>4.8499999999999996</v>
      </c>
      <c r="DK603">
        <f>'Datastream-M'!CW604</f>
        <v>2.29</v>
      </c>
      <c r="DL603">
        <f>'Datastream-M'!CX604</f>
        <v>90.1</v>
      </c>
      <c r="DM603">
        <f>'Datastream-M'!CY604</f>
        <v>59.8</v>
      </c>
      <c r="DN603" s="55">
        <f>'Datastream-M'!CZ604</f>
        <v>85</v>
      </c>
      <c r="DO603">
        <f>'Datastream-M'!DA604</f>
        <v>-22.3</v>
      </c>
      <c r="DP603">
        <f>'Datastream-M'!DB604</f>
        <v>102.3</v>
      </c>
      <c r="DQ603">
        <f>'Datastream-M'!DE604</f>
        <v>83.7</v>
      </c>
      <c r="DR603">
        <f>'Datastream-M'!DF604</f>
        <v>97.3</v>
      </c>
      <c r="DS603">
        <f>'Datastream-M'!DG604</f>
        <v>81.2</v>
      </c>
      <c r="DT603">
        <f>'Datastream-M'!DH604</f>
        <v>72.7</v>
      </c>
      <c r="DU603">
        <f>'Datastream-M'!DI604</f>
        <v>74.3</v>
      </c>
      <c r="DV603">
        <f>'Datastream-M'!DJ604</f>
        <v>111.365832528</v>
      </c>
      <c r="DW603" s="19">
        <f>'[8]weltindexip-usd'!B483</f>
        <v>2.4654480177618154</v>
      </c>
      <c r="DX603">
        <f>'Datastream-M'!DK604</f>
        <v>95.7</v>
      </c>
      <c r="DY603">
        <v>100</v>
      </c>
      <c r="DZ603">
        <f>'Datastream-M'!DL604</f>
        <v>97.4</v>
      </c>
      <c r="EA603">
        <f>'Datastream-M'!DM604</f>
        <v>84.9</v>
      </c>
      <c r="EB603">
        <f>'Datastream-M'!DN604</f>
        <v>22.185537</v>
      </c>
      <c r="EC603">
        <f>'Datastream-M'!DO604</f>
        <v>86.6</v>
      </c>
      <c r="EE603" s="112">
        <f t="shared" si="37"/>
        <v>-0.29999999999999716</v>
      </c>
      <c r="EF603" s="1">
        <f>'Datastream-M'!DQ604</f>
        <v>83.3</v>
      </c>
    </row>
    <row r="604" spans="1:136">
      <c r="A604" s="3">
        <v>40252</v>
      </c>
      <c r="B604">
        <f>'Datastream-M'!B605</f>
        <v>92</v>
      </c>
      <c r="C604">
        <f>'Datastream-M'!C605</f>
        <v>92.5</v>
      </c>
      <c r="D604">
        <f>'Datastream-M'!D605</f>
        <v>84.3</v>
      </c>
      <c r="E604">
        <f>'Datastream-M'!E605</f>
        <v>101.4</v>
      </c>
      <c r="F604">
        <f>'Datastream-M'!F605</f>
        <v>86.6</v>
      </c>
      <c r="G604">
        <f>'Datastream-M'!G605</f>
        <v>1.3568519999999999</v>
      </c>
      <c r="H604">
        <f>'Datastream-M'!H605</f>
        <v>1031.8</v>
      </c>
      <c r="I604">
        <f>'Datastream-M'!I605</f>
        <v>1864.6</v>
      </c>
      <c r="J604">
        <f>'Datastream-M'!J605</f>
        <v>0.64500000000000002</v>
      </c>
      <c r="K604">
        <f>'Datastream-M'!K605</f>
        <v>3.1</v>
      </c>
      <c r="L604">
        <f>'Datastream-M'!L605</f>
        <v>6153.6</v>
      </c>
      <c r="M604">
        <f>'Datastream-M'!M605</f>
        <v>294375</v>
      </c>
      <c r="N604">
        <f>'Datastream-M'!N605</f>
        <v>86.1</v>
      </c>
      <c r="O604">
        <f>'Datastream-M'!O605</f>
        <v>3125</v>
      </c>
      <c r="P604">
        <f>'Datastream-M'!P605</f>
        <v>8</v>
      </c>
      <c r="Q604">
        <f>'Datastream-M'!Q605</f>
        <v>28.6</v>
      </c>
      <c r="R604">
        <f>'Datastream-M'!R605</f>
        <v>9.1999999999999993</v>
      </c>
      <c r="S604" s="1">
        <f>'[2]Deutschland Monatsdaten'!C604</f>
        <v>0.32617853583848322</v>
      </c>
      <c r="T604" s="1">
        <v>3.8837802272898982</v>
      </c>
      <c r="U604">
        <f>'Datastream-M'!BL605</f>
        <v>76.709999999999994</v>
      </c>
      <c r="V604" s="39">
        <f t="shared" si="38"/>
        <v>81.867662753468508</v>
      </c>
      <c r="W604">
        <f>'Datastream-M'!BM605</f>
        <v>64.69</v>
      </c>
      <c r="X604" s="39">
        <f t="shared" si="39"/>
        <v>67.667364016736414</v>
      </c>
      <c r="Y604">
        <f>'Datastream-M'!W605</f>
        <v>-33.9</v>
      </c>
      <c r="Z604">
        <f>'Datastream-M'!X605</f>
        <v>82.8</v>
      </c>
      <c r="AA604" s="42">
        <f>'Datastream-M'!Y605</f>
        <v>18.399999999999999</v>
      </c>
      <c r="AB604">
        <f>'Datastream-M'!Z605</f>
        <v>100</v>
      </c>
      <c r="AC604">
        <f>'Datastream-M'!AA605</f>
        <v>95.5</v>
      </c>
      <c r="AD604">
        <f>'Datastream-M'!AB605</f>
        <v>93.4</v>
      </c>
      <c r="AE604">
        <f>'Datastream-M'!AC605</f>
        <v>1.3568519999999999</v>
      </c>
      <c r="AF604">
        <f t="shared" si="40"/>
        <v>93.7</v>
      </c>
      <c r="AG604">
        <f t="shared" si="41"/>
        <v>95.59999999999998</v>
      </c>
      <c r="AH604" s="2">
        <f>'Datastream-M'!AD605</f>
        <v>87.3</v>
      </c>
      <c r="AI604" s="2">
        <f>'Datastream-M'!AE605</f>
        <v>-32.9</v>
      </c>
      <c r="AJ604">
        <f>'Datastream-M'!AF605</f>
        <v>96.910402000000005</v>
      </c>
      <c r="AK604">
        <f>'Datastream-M'!AG605</f>
        <v>79.52</v>
      </c>
      <c r="AL604">
        <f>'Datastream-M'!AH605</f>
        <v>93</v>
      </c>
      <c r="AM604">
        <f>'Datastream-M'!AI605</f>
        <v>82.8</v>
      </c>
      <c r="AN604">
        <f>'Datastream-M'!AJ605</f>
        <v>30.4</v>
      </c>
      <c r="AO604">
        <f>'Datastream-M'!AK605</f>
        <v>10.3</v>
      </c>
      <c r="AP604">
        <f>'Datastream-M'!AL605</f>
        <v>14.3</v>
      </c>
      <c r="AQ604" s="2">
        <f>'Datastream-M'!AM605</f>
        <v>93.6357</v>
      </c>
      <c r="AR604" s="2">
        <f>'Datastream-M'!AN605</f>
        <v>101.176</v>
      </c>
      <c r="AS604">
        <f>'Datastream-M'!AO605</f>
        <v>41</v>
      </c>
      <c r="AT604">
        <f>'Datastream-M'!AP605</f>
        <v>21.4</v>
      </c>
      <c r="AU604">
        <f>'Datastream-M'!AQ605</f>
        <v>89.6</v>
      </c>
      <c r="AV604" s="19">
        <f>'[5]Deutschland Monatsdaten'!K604</f>
        <v>14.102785843113228</v>
      </c>
      <c r="AW604" s="1">
        <f>'[5]Deutschland Monatsdaten'!J604</f>
        <v>-0.13361125207362229</v>
      </c>
      <c r="AX604">
        <f>'Datastream-M'!AR605</f>
        <v>44.5</v>
      </c>
      <c r="AY604">
        <f>'Datastream-M'!AS605</f>
        <v>-8.4</v>
      </c>
      <c r="AZ604">
        <f>'Datastream-M'!AT605</f>
        <v>98.4</v>
      </c>
      <c r="BA604">
        <v>2913252.1</v>
      </c>
      <c r="BB604">
        <v>8224629.9000000004</v>
      </c>
      <c r="BC604">
        <v>9169359.5</v>
      </c>
      <c r="BD604">
        <v>1262755.6000000001</v>
      </c>
      <c r="BE604">
        <f>'Datastream-M'!AU605</f>
        <v>101.61</v>
      </c>
      <c r="BF604">
        <f>'Datastream-M'!AV605</f>
        <v>97</v>
      </c>
      <c r="BG604">
        <f>'Datastream-M'!AW605</f>
        <v>102.1</v>
      </c>
      <c r="BH604" s="1">
        <f>'Datastream-M'!AX605</f>
        <v>148.4</v>
      </c>
      <c r="BI604" s="1">
        <f>'Datastream-M'!AY605</f>
        <v>145.4</v>
      </c>
      <c r="BJ604" s="1">
        <f>'Datastream-M'!AZ605</f>
        <v>126.9</v>
      </c>
      <c r="BK604">
        <f>'Datastream-M'!BA605</f>
        <v>104.3</v>
      </c>
      <c r="BL604">
        <f>'Datastream-M'!BB605</f>
        <v>142.6</v>
      </c>
      <c r="BM604" s="26">
        <f>'Datastream-M'!BC605</f>
        <v>94.1</v>
      </c>
      <c r="BN604" s="26">
        <f>'Datastream-M'!BD605</f>
        <v>102</v>
      </c>
      <c r="BO604">
        <f>'Datastream-M'!AV604</f>
        <v>95.6</v>
      </c>
      <c r="BP604" s="38">
        <f t="shared" si="42"/>
        <v>93.7</v>
      </c>
      <c r="BQ604" s="30">
        <f t="shared" si="43"/>
        <v>58.606244454074577</v>
      </c>
      <c r="BR604" s="40">
        <f>'Datastream-M'!BJ605</f>
        <v>114.2792</v>
      </c>
      <c r="BS604" s="32">
        <f>'Datastream-M'!BF605</f>
        <v>97.5</v>
      </c>
      <c r="BT604">
        <f>'Datastream-M'!BE605</f>
        <v>25.2</v>
      </c>
      <c r="BU604" s="40">
        <f>'Datastream-M'!CS605</f>
        <v>94</v>
      </c>
      <c r="BV604" s="40">
        <f>'Datastream-M'!CT605</f>
        <v>109.1</v>
      </c>
      <c r="BW604" s="40">
        <f>'Datastream-M'!CU605</f>
        <v>114.42619999999999</v>
      </c>
      <c r="BX604" s="41">
        <f>'Datastream-M'!BG605</f>
        <v>15.41</v>
      </c>
      <c r="BY604" s="41">
        <f>'Datastream-M'!BH605</f>
        <v>15.78</v>
      </c>
      <c r="BZ604" s="40">
        <f>'Datastream-M'!BI605</f>
        <v>79.2</v>
      </c>
      <c r="CA604">
        <f>'Datastream-M'!BN605</f>
        <v>19.399999999999999</v>
      </c>
      <c r="CB604">
        <f>'Datastream-M'!BO605</f>
        <v>-6.8</v>
      </c>
      <c r="CC604">
        <f>'Datastream-M'!BP605</f>
        <v>79.7</v>
      </c>
      <c r="CD604">
        <f>'Datastream-M'!BQ605</f>
        <v>85</v>
      </c>
      <c r="CE604" s="1">
        <v>-0.11458790636461964</v>
      </c>
      <c r="CF604" s="1">
        <v>8.6688723365722489E-2</v>
      </c>
      <c r="CH604">
        <f>'Datastream-M'!BR605</f>
        <v>78.7</v>
      </c>
      <c r="CI604">
        <f>'Datastream-M'!BS605</f>
        <v>94</v>
      </c>
      <c r="CJ604">
        <f>'Datastream-M'!BT605</f>
        <v>-19.8</v>
      </c>
      <c r="CK604">
        <f>'Datastream-M'!BU605</f>
        <v>-21.1</v>
      </c>
      <c r="CL604">
        <f>'Datastream-M'!BV605</f>
        <v>93.3</v>
      </c>
      <c r="CM604">
        <f>'Datastream-M'!BW605</f>
        <v>10.1</v>
      </c>
      <c r="CN604">
        <f>'Datastream-M'!BX605</f>
        <v>-13.3</v>
      </c>
      <c r="CO604">
        <f>'Datastream-M'!BY605</f>
        <v>-6.8</v>
      </c>
      <c r="CP604" s="40">
        <f>'Datastream-M'!BZ605</f>
        <v>-0.5</v>
      </c>
      <c r="CQ604">
        <f>'Datastream-M'!CA605</f>
        <v>3.2</v>
      </c>
      <c r="CR604">
        <f>'Datastream-M'!CB605</f>
        <v>4.5</v>
      </c>
      <c r="CS604">
        <f>'Datastream-M'!CC605</f>
        <v>13.5</v>
      </c>
      <c r="CT604">
        <f>'Datastream-M'!CD605</f>
        <v>23.4</v>
      </c>
      <c r="CU604">
        <f>'Datastream-M'!CE605</f>
        <v>40849</v>
      </c>
      <c r="CV604">
        <f>'Datastream-M'!CF605</f>
        <v>2593151</v>
      </c>
      <c r="CW604" s="48">
        <f t="shared" si="36"/>
        <v>10.6</v>
      </c>
      <c r="CX604">
        <f>'Datastream-M'!CG605</f>
        <v>82.2</v>
      </c>
      <c r="CY604">
        <f>'Datastream-M'!CH605</f>
        <v>58.6</v>
      </c>
      <c r="CZ604">
        <f>'Datastream-M'!CI605</f>
        <v>92.8</v>
      </c>
      <c r="DA604">
        <f>'Datastream-M'!CJ605</f>
        <v>85.5</v>
      </c>
      <c r="DB604">
        <f>'Datastream-M'!CK605</f>
        <v>-20.399999999999999</v>
      </c>
      <c r="DC604">
        <f>'Datastream-M'!CL605</f>
        <v>-27.5</v>
      </c>
      <c r="DD604">
        <f>'Datastream-M'!CM605</f>
        <v>-19.8</v>
      </c>
      <c r="DE604">
        <f>'Datastream-M'!CN605</f>
        <v>61.3</v>
      </c>
      <c r="DF604">
        <f>'Datastream-M'!CO605</f>
        <v>60.8</v>
      </c>
      <c r="DG604">
        <f>'Datastream-M'!CP605</f>
        <v>85.6</v>
      </c>
      <c r="DH604">
        <f>'Datastream-M'!CQ605</f>
        <v>116.470199585</v>
      </c>
      <c r="DI604">
        <f>'Datastream-M'!CR605</f>
        <v>21.19</v>
      </c>
      <c r="DJ604">
        <f>'Datastream-M'!CV605</f>
        <v>4.71</v>
      </c>
      <c r="DK604">
        <f>'Datastream-M'!CW605</f>
        <v>2.2799999999999998</v>
      </c>
      <c r="DL604">
        <f>'Datastream-M'!CX605</f>
        <v>91.3</v>
      </c>
      <c r="DM604">
        <f>'Datastream-M'!CY605</f>
        <v>65.400000000000006</v>
      </c>
      <c r="DN604" s="55">
        <f>'Datastream-M'!CZ605</f>
        <v>90.9</v>
      </c>
      <c r="DO604">
        <f>'Datastream-M'!DA605</f>
        <v>-18.2</v>
      </c>
      <c r="DP604">
        <f>'Datastream-M'!DB605</f>
        <v>97.4</v>
      </c>
      <c r="DQ604">
        <f>'Datastream-M'!DE605</f>
        <v>85.3</v>
      </c>
      <c r="DR604">
        <f>'Datastream-M'!DF605</f>
        <v>99.1</v>
      </c>
      <c r="DS604">
        <f>'Datastream-M'!DG605</f>
        <v>84.7</v>
      </c>
      <c r="DT604">
        <f>'Datastream-M'!DH605</f>
        <v>77.900000000000006</v>
      </c>
      <c r="DU604">
        <f>'Datastream-M'!DI605</f>
        <v>74.7</v>
      </c>
      <c r="DV604">
        <f>'Datastream-M'!DJ605</f>
        <v>106.59447253499999</v>
      </c>
      <c r="DW604" s="19">
        <f>'[8]weltindexip-usd'!B484</f>
        <v>2.5011593693264271</v>
      </c>
      <c r="DX604">
        <f>'Datastream-M'!DK605</f>
        <v>98.2</v>
      </c>
      <c r="DY604">
        <v>100</v>
      </c>
      <c r="DZ604">
        <f>'Datastream-M'!DL605</f>
        <v>98.5</v>
      </c>
      <c r="EA604">
        <f>'Datastream-M'!DM605</f>
        <v>86.9</v>
      </c>
      <c r="EB604">
        <f>'Datastream-M'!DN605</f>
        <v>23.265930999999998</v>
      </c>
      <c r="EC604">
        <f>'Datastream-M'!DO605</f>
        <v>89</v>
      </c>
      <c r="EE604" s="112">
        <f t="shared" si="37"/>
        <v>1.7000000000000028</v>
      </c>
      <c r="EF604" s="1">
        <f>'Datastream-M'!DQ605</f>
        <v>86.1</v>
      </c>
    </row>
    <row r="605" spans="1:136">
      <c r="A605" s="3">
        <v>40283</v>
      </c>
      <c r="B605">
        <f>'Datastream-M'!B606</f>
        <v>95.2</v>
      </c>
      <c r="C605">
        <f>'Datastream-M'!C606</f>
        <v>96.9</v>
      </c>
      <c r="D605">
        <f>'Datastream-M'!D606</f>
        <v>89.7</v>
      </c>
      <c r="E605">
        <f>'Datastream-M'!E606</f>
        <v>104.7</v>
      </c>
      <c r="F605">
        <f>'Datastream-M'!F606</f>
        <v>89.2</v>
      </c>
      <c r="G605">
        <f>'Datastream-M'!G606</f>
        <v>1.34057</v>
      </c>
      <c r="H605">
        <f>'Datastream-M'!H606</f>
        <v>1072.5</v>
      </c>
      <c r="I605">
        <f>'Datastream-M'!I606</f>
        <v>1883.8</v>
      </c>
      <c r="J605">
        <f>'Datastream-M'!J606</f>
        <v>0.64500000000000002</v>
      </c>
      <c r="K605">
        <f>'Datastream-M'!K606</f>
        <v>3.1</v>
      </c>
      <c r="L605">
        <f>'Datastream-M'!L606</f>
        <v>6135.7</v>
      </c>
      <c r="M605">
        <f>'Datastream-M'!M606</f>
        <v>259414</v>
      </c>
      <c r="N605">
        <f>'Datastream-M'!N606</f>
        <v>87.7</v>
      </c>
      <c r="O605">
        <f>'Datastream-M'!O606</f>
        <v>2794</v>
      </c>
      <c r="P605">
        <f>'Datastream-M'!P606</f>
        <v>7.8</v>
      </c>
      <c r="Q605">
        <f>'Datastream-M'!Q606</f>
        <v>27.7</v>
      </c>
      <c r="R605">
        <f>'Datastream-M'!R606</f>
        <v>8.6</v>
      </c>
      <c r="S605" s="1">
        <f>'[2]Deutschland Monatsdaten'!C605</f>
        <v>0.46067727483538279</v>
      </c>
      <c r="T605" s="1">
        <v>3.89006128241369</v>
      </c>
      <c r="U605">
        <f>'Datastream-M'!BL606</f>
        <v>75.430000000000007</v>
      </c>
      <c r="V605" s="39">
        <f t="shared" si="38"/>
        <v>80.159404888416589</v>
      </c>
      <c r="W605">
        <f>'Datastream-M'!BM606</f>
        <v>61.87</v>
      </c>
      <c r="X605" s="39">
        <f t="shared" si="39"/>
        <v>63.783505154639172</v>
      </c>
      <c r="Y605">
        <f>'Datastream-M'!W606</f>
        <v>-24.1</v>
      </c>
      <c r="Z605">
        <f>'Datastream-M'!X606</f>
        <v>85</v>
      </c>
      <c r="AA605" s="42">
        <f>'Datastream-M'!Y606</f>
        <v>20.6</v>
      </c>
      <c r="AB605">
        <f>'Datastream-M'!Z606</f>
        <v>99.6</v>
      </c>
      <c r="AC605">
        <f>'Datastream-M'!AA606</f>
        <v>94.9</v>
      </c>
      <c r="AD605">
        <f>'Datastream-M'!AB606</f>
        <v>92.6</v>
      </c>
      <c r="AE605">
        <f>'Datastream-M'!AC606</f>
        <v>1.34057</v>
      </c>
      <c r="AF605">
        <f t="shared" si="40"/>
        <v>94.1</v>
      </c>
      <c r="AG605">
        <f t="shared" si="41"/>
        <v>97</v>
      </c>
      <c r="AH605" s="2">
        <f>'Datastream-M'!AD606</f>
        <v>89.4</v>
      </c>
      <c r="AI605" s="2">
        <f>'Datastream-M'!AE606</f>
        <v>-24.2</v>
      </c>
      <c r="AJ605">
        <f>'Datastream-M'!AF606</f>
        <v>95.951417000000006</v>
      </c>
      <c r="AK605">
        <f>'Datastream-M'!AG606</f>
        <v>85.16</v>
      </c>
      <c r="AL605">
        <f>'Datastream-M'!AH606</f>
        <v>93.2</v>
      </c>
      <c r="AM605">
        <f>'Datastream-M'!AI606</f>
        <v>85</v>
      </c>
      <c r="AN605">
        <f>'Datastream-M'!AJ606</f>
        <v>35.299999999999997</v>
      </c>
      <c r="AO605">
        <f>'Datastream-M'!AK606</f>
        <v>9.8000000000000007</v>
      </c>
      <c r="AP605">
        <f>'Datastream-M'!AL606</f>
        <v>19.3</v>
      </c>
      <c r="AQ605" s="2">
        <f>'Datastream-M'!AM606</f>
        <v>94.013499999999993</v>
      </c>
      <c r="AR605" s="2">
        <f>'Datastream-M'!AN606</f>
        <v>101.4867</v>
      </c>
      <c r="AS605">
        <f>'Datastream-M'!AO606</f>
        <v>32.200000000000003</v>
      </c>
      <c r="AT605">
        <f>'Datastream-M'!AP606</f>
        <v>62.4</v>
      </c>
      <c r="AU605">
        <f>'Datastream-M'!AQ606</f>
        <v>91.9</v>
      </c>
      <c r="AV605" s="19">
        <f>'[5]Deutschland Monatsdaten'!K605</f>
        <v>14.146603775140877</v>
      </c>
      <c r="AW605" s="1">
        <f>'[5]Deutschland Monatsdaten'!J605</f>
        <v>3.4753960786773709E-2</v>
      </c>
      <c r="AX605">
        <f>'Datastream-M'!AR606</f>
        <v>53</v>
      </c>
      <c r="AY605">
        <f>'Datastream-M'!AS606</f>
        <v>-6.2</v>
      </c>
      <c r="AZ605">
        <f>'Datastream-M'!AT606</f>
        <v>103</v>
      </c>
      <c r="BA605">
        <v>3634023.4</v>
      </c>
      <c r="BB605">
        <v>10113585</v>
      </c>
      <c r="BC605">
        <v>10356731</v>
      </c>
      <c r="BD605">
        <v>836757.22</v>
      </c>
      <c r="BE605">
        <f>'Datastream-M'!AU606</f>
        <v>100.6</v>
      </c>
      <c r="BF605">
        <f>'Datastream-M'!AV606</f>
        <v>98.6</v>
      </c>
      <c r="BG605">
        <f>'Datastream-M'!AW606</f>
        <v>104.4</v>
      </c>
      <c r="BH605" s="1">
        <f>'Datastream-M'!AX606</f>
        <v>156</v>
      </c>
      <c r="BI605" s="1">
        <f>'Datastream-M'!AY606</f>
        <v>154.19999999999999</v>
      </c>
      <c r="BJ605" s="1">
        <f>'Datastream-M'!AZ606</f>
        <v>142.69999999999999</v>
      </c>
      <c r="BK605">
        <f>'Datastream-M'!BA606</f>
        <v>103.2</v>
      </c>
      <c r="BL605">
        <f>'Datastream-M'!BB606</f>
        <v>170.1</v>
      </c>
      <c r="BM605" s="26">
        <f>'Datastream-M'!BC606</f>
        <v>94.7</v>
      </c>
      <c r="BN605" s="26">
        <f>'Datastream-M'!BD606</f>
        <v>102.6</v>
      </c>
      <c r="BO605">
        <f>'Datastream-M'!AV605</f>
        <v>97</v>
      </c>
      <c r="BP605" s="38">
        <f t="shared" si="42"/>
        <v>94.1</v>
      </c>
      <c r="BQ605" s="30">
        <f t="shared" si="43"/>
        <v>63.52521688535473</v>
      </c>
      <c r="BR605" s="40">
        <f>'Datastream-M'!BJ606</f>
        <v>112.58159999999999</v>
      </c>
      <c r="BS605" s="32">
        <f>'Datastream-M'!BF606</f>
        <v>97.7</v>
      </c>
      <c r="BT605">
        <f>'Datastream-M'!BE606</f>
        <v>26.8</v>
      </c>
      <c r="BU605" s="40">
        <f>'Datastream-M'!CS606</f>
        <v>94</v>
      </c>
      <c r="BV605" s="40">
        <f>'Datastream-M'!CT606</f>
        <v>108</v>
      </c>
      <c r="BW605" s="40">
        <f>'Datastream-M'!CU606</f>
        <v>112.6957</v>
      </c>
      <c r="BX605" s="41">
        <f>'Datastream-M'!BG606</f>
        <v>15.71</v>
      </c>
      <c r="BY605" s="41">
        <f>'Datastream-M'!BH606</f>
        <v>15.84</v>
      </c>
      <c r="BZ605" s="40">
        <f>'Datastream-M'!BI606</f>
        <v>85.8</v>
      </c>
      <c r="CA605">
        <f>'Datastream-M'!BN606</f>
        <v>26.7</v>
      </c>
      <c r="CB605">
        <f>'Datastream-M'!BO606</f>
        <v>0.5</v>
      </c>
      <c r="CC605">
        <f>'Datastream-M'!BP606</f>
        <v>80.599999999999994</v>
      </c>
      <c r="CD605">
        <f>'Datastream-M'!BQ606</f>
        <v>82.6</v>
      </c>
      <c r="CE605" s="1">
        <v>0.94797812926957914</v>
      </c>
      <c r="CF605" s="1">
        <v>4.9753805222139187E-2</v>
      </c>
      <c r="CH605">
        <f>'Datastream-M'!BR606</f>
        <v>79.8</v>
      </c>
      <c r="CI605">
        <f>'Datastream-M'!BS606</f>
        <v>93.6</v>
      </c>
      <c r="CJ605">
        <f>'Datastream-M'!BT606</f>
        <v>-16</v>
      </c>
      <c r="CK605">
        <f>'Datastream-M'!BU606</f>
        <v>-16.2</v>
      </c>
      <c r="CL605">
        <f>'Datastream-M'!BV606</f>
        <v>93.4</v>
      </c>
      <c r="CM605">
        <f>'Datastream-M'!BW606</f>
        <v>15.7</v>
      </c>
      <c r="CN605">
        <f>'Datastream-M'!BX606</f>
        <v>0.3</v>
      </c>
      <c r="CO605">
        <f>'Datastream-M'!BY606</f>
        <v>8.5</v>
      </c>
      <c r="CP605" s="40">
        <f>'Datastream-M'!BZ606</f>
        <v>8.1999999999999993</v>
      </c>
      <c r="CQ605">
        <f>'Datastream-M'!CA606</f>
        <v>3.4</v>
      </c>
      <c r="CR605">
        <f>'Datastream-M'!CB606</f>
        <v>22.5</v>
      </c>
      <c r="CS605">
        <f>'Datastream-M'!CC606</f>
        <v>35.200000000000003</v>
      </c>
      <c r="CT605">
        <f>'Datastream-M'!CD606</f>
        <v>21.6</v>
      </c>
      <c r="CU605">
        <f>'Datastream-M'!CE606</f>
        <v>40916</v>
      </c>
      <c r="CV605">
        <f>'Datastream-M'!CF606</f>
        <v>2630593</v>
      </c>
      <c r="CW605" s="48">
        <f t="shared" si="36"/>
        <v>7.5</v>
      </c>
      <c r="CX605">
        <f>'Datastream-M'!CG606</f>
        <v>78.900000000000006</v>
      </c>
      <c r="CY605">
        <f>'Datastream-M'!CH606</f>
        <v>59.8</v>
      </c>
      <c r="CZ605">
        <f>'Datastream-M'!CI606</f>
        <v>91.5</v>
      </c>
      <c r="DA605">
        <f>'Datastream-M'!CJ606</f>
        <v>78</v>
      </c>
      <c r="DB605">
        <f>'Datastream-M'!CK606</f>
        <v>-17.100000000000001</v>
      </c>
      <c r="DC605">
        <f>'Datastream-M'!CL606</f>
        <v>-25.7</v>
      </c>
      <c r="DD605">
        <f>'Datastream-M'!CM606</f>
        <v>-16</v>
      </c>
      <c r="DE605">
        <f>'Datastream-M'!CN606</f>
        <v>65.8</v>
      </c>
      <c r="DF605">
        <f>'Datastream-M'!CO606</f>
        <v>67.099999999999994</v>
      </c>
      <c r="DG605">
        <f>'Datastream-M'!CP606</f>
        <v>88.2</v>
      </c>
      <c r="DH605">
        <f>'Datastream-M'!CQ606</f>
        <v>153.83554077100001</v>
      </c>
      <c r="DI605">
        <f>'Datastream-M'!CR606</f>
        <v>17.850000000000001</v>
      </c>
      <c r="DJ605">
        <f>'Datastream-M'!CV606</f>
        <v>4.7</v>
      </c>
      <c r="DK605">
        <f>'Datastream-M'!CW606</f>
        <v>2.2200000000000002</v>
      </c>
      <c r="DL605">
        <f>'Datastream-M'!CX606</f>
        <v>87.6</v>
      </c>
      <c r="DM605">
        <f>'Datastream-M'!CY606</f>
        <v>66.7</v>
      </c>
      <c r="DN605" s="55">
        <f>'Datastream-M'!CZ606</f>
        <v>95.1</v>
      </c>
      <c r="DO605">
        <f>'Datastream-M'!DA606</f>
        <v>-1.3</v>
      </c>
      <c r="DP605">
        <f>'Datastream-M'!DB606</f>
        <v>102.4</v>
      </c>
      <c r="DQ605">
        <f>'Datastream-M'!DE606</f>
        <v>90</v>
      </c>
      <c r="DR605">
        <f>'Datastream-M'!DF606</f>
        <v>100.7</v>
      </c>
      <c r="DS605">
        <f>'Datastream-M'!DG606</f>
        <v>86.6</v>
      </c>
      <c r="DT605">
        <f>'Datastream-M'!DH606</f>
        <v>80.5</v>
      </c>
      <c r="DU605">
        <f>'Datastream-M'!DI606</f>
        <v>78</v>
      </c>
      <c r="DV605">
        <f>'Datastream-M'!DJ606</f>
        <v>103.236589958</v>
      </c>
      <c r="DW605" s="19">
        <f>'[8]weltindexip-usd'!B485</f>
        <v>2.5149080237523469</v>
      </c>
      <c r="DX605">
        <f>'Datastream-M'!DK606</f>
        <v>97.8</v>
      </c>
      <c r="DY605">
        <v>0</v>
      </c>
      <c r="DZ605">
        <f>'Datastream-M'!DL606</f>
        <v>99.1</v>
      </c>
      <c r="EA605">
        <f>'Datastream-M'!DM606</f>
        <v>88</v>
      </c>
      <c r="EB605">
        <f>'Datastream-M'!DN606</f>
        <v>23.736246999999999</v>
      </c>
      <c r="EC605">
        <f>'Datastream-M'!DO606</f>
        <v>89.4</v>
      </c>
      <c r="EE605" s="112">
        <f t="shared" si="37"/>
        <v>3.2000000000000028</v>
      </c>
      <c r="EF605" s="1">
        <f>'Datastream-M'!DQ606</f>
        <v>87.7</v>
      </c>
    </row>
    <row r="606" spans="1:136">
      <c r="A606" s="3">
        <v>40313</v>
      </c>
      <c r="B606">
        <f>'Datastream-M'!B607</f>
        <v>95.4</v>
      </c>
      <c r="C606">
        <f>'Datastream-M'!C607</f>
        <v>97.5</v>
      </c>
      <c r="D606">
        <f>'Datastream-M'!D607</f>
        <v>91.1</v>
      </c>
      <c r="E606">
        <f>'Datastream-M'!E607</f>
        <v>104.4</v>
      </c>
      <c r="F606">
        <f>'Datastream-M'!F607</f>
        <v>89.6</v>
      </c>
      <c r="G606">
        <f>'Datastream-M'!G607</f>
        <v>1.2565329999999999</v>
      </c>
      <c r="H606">
        <f>'Datastream-M'!H607</f>
        <v>1085.5999999999999</v>
      </c>
      <c r="I606">
        <f>'Datastream-M'!I607</f>
        <v>1890.7</v>
      </c>
      <c r="J606">
        <f>'Datastream-M'!J607</f>
        <v>0.68700000000000006</v>
      </c>
      <c r="K606">
        <f>'Datastream-M'!K607</f>
        <v>2.7</v>
      </c>
      <c r="L606">
        <f>'Datastream-M'!L607</f>
        <v>5964.3</v>
      </c>
      <c r="M606">
        <f>'Datastream-M'!M607</f>
        <v>249708</v>
      </c>
      <c r="N606">
        <f>'Datastream-M'!N607</f>
        <v>90.4</v>
      </c>
      <c r="O606">
        <f>'Datastream-M'!O607</f>
        <v>2692</v>
      </c>
      <c r="P606">
        <f>'Datastream-M'!P607</f>
        <v>7.7</v>
      </c>
      <c r="Q606">
        <f>'Datastream-M'!Q607</f>
        <v>27.8</v>
      </c>
      <c r="R606">
        <f>'Datastream-M'!R607</f>
        <v>7.4</v>
      </c>
      <c r="S606" s="1">
        <f>'[2]Deutschland Monatsdaten'!C606</f>
        <v>0.24805116302519284</v>
      </c>
      <c r="T606" s="1">
        <v>3.9276029876310887</v>
      </c>
      <c r="U606">
        <f>'Datastream-M'!BL607</f>
        <v>79.38</v>
      </c>
      <c r="V606" s="39">
        <f t="shared" si="38"/>
        <v>83.822597676874338</v>
      </c>
      <c r="W606">
        <f>'Datastream-M'!BM607</f>
        <v>68.400000000000006</v>
      </c>
      <c r="X606" s="39">
        <f t="shared" si="39"/>
        <v>69.371196754563897</v>
      </c>
      <c r="Y606">
        <f>'Datastream-M'!W607</f>
        <v>-20.5</v>
      </c>
      <c r="Z606">
        <f>'Datastream-M'!X607</f>
        <v>86.2</v>
      </c>
      <c r="AA606" s="42">
        <f>'Datastream-M'!Y607</f>
        <v>21</v>
      </c>
      <c r="AB606">
        <f>'Datastream-M'!Z607</f>
        <v>98.1</v>
      </c>
      <c r="AC606">
        <f>'Datastream-M'!AA607</f>
        <v>93.3</v>
      </c>
      <c r="AD606">
        <f>'Datastream-M'!AB607</f>
        <v>90.7</v>
      </c>
      <c r="AE606">
        <f>'Datastream-M'!AC607</f>
        <v>1.2565329999999999</v>
      </c>
      <c r="AF606">
        <f t="shared" si="40"/>
        <v>94.699999999999989</v>
      </c>
      <c r="AG606">
        <f t="shared" si="41"/>
        <v>98.600000000000009</v>
      </c>
      <c r="AH606" s="2">
        <f>'Datastream-M'!AD607</f>
        <v>91.9</v>
      </c>
      <c r="AI606" s="2">
        <f>'Datastream-M'!AE607</f>
        <v>-18.8</v>
      </c>
      <c r="AJ606">
        <f>'Datastream-M'!AF607</f>
        <v>95.682731000000004</v>
      </c>
      <c r="AK606">
        <f>'Datastream-M'!AG607</f>
        <v>76.13</v>
      </c>
      <c r="AL606">
        <f>'Datastream-M'!AH607</f>
        <v>93.3</v>
      </c>
      <c r="AM606">
        <f>'Datastream-M'!AI607</f>
        <v>86.2</v>
      </c>
      <c r="AN606">
        <f>'Datastream-M'!AJ607</f>
        <v>33.700000000000003</v>
      </c>
      <c r="AO606">
        <f>'Datastream-M'!AK607</f>
        <v>8.5</v>
      </c>
      <c r="AP606">
        <f>'Datastream-M'!AL607</f>
        <v>18.2</v>
      </c>
      <c r="AQ606" s="2">
        <f>'Datastream-M'!AM607</f>
        <v>94.354399999999998</v>
      </c>
      <c r="AR606" s="2">
        <f>'Datastream-M'!AN607</f>
        <v>101.7546</v>
      </c>
      <c r="AS606">
        <f>'Datastream-M'!AO607</f>
        <v>22.7</v>
      </c>
      <c r="AT606">
        <f>'Datastream-M'!AP607</f>
        <v>91.3</v>
      </c>
      <c r="AU606">
        <f>'Datastream-M'!AQ607</f>
        <v>91</v>
      </c>
      <c r="AV606" s="19">
        <f>'[5]Deutschland Monatsdaten'!K606</f>
        <v>14.175271917548514</v>
      </c>
      <c r="AW606" s="1">
        <f>'[5]Deutschland Monatsdaten'!J606</f>
        <v>-0.12684582517187326</v>
      </c>
      <c r="AX606">
        <f>'Datastream-M'!AR607</f>
        <v>45.8</v>
      </c>
      <c r="AY606">
        <f>'Datastream-M'!AS607</f>
        <v>-10.199999999999999</v>
      </c>
      <c r="AZ606">
        <f>'Datastream-M'!AT607</f>
        <v>102</v>
      </c>
      <c r="BA606">
        <v>3449379</v>
      </c>
      <c r="BB606">
        <v>12800376</v>
      </c>
      <c r="BC606">
        <v>9131159.0999999996</v>
      </c>
      <c r="BD606">
        <v>869350.71</v>
      </c>
      <c r="BE606">
        <f>'Datastream-M'!AU607</f>
        <v>98.39</v>
      </c>
      <c r="BF606">
        <f>'Datastream-M'!AV607</f>
        <v>99.3</v>
      </c>
      <c r="BG606">
        <f>'Datastream-M'!AW607</f>
        <v>107.1</v>
      </c>
      <c r="BH606" s="1">
        <f>'Datastream-M'!AX607</f>
        <v>143.69999999999999</v>
      </c>
      <c r="BI606" s="1">
        <f>'Datastream-M'!AY607</f>
        <v>142.6</v>
      </c>
      <c r="BJ606" s="1">
        <f>'Datastream-M'!AZ607</f>
        <v>135.69999999999999</v>
      </c>
      <c r="BK606">
        <f>'Datastream-M'!BA607</f>
        <v>102.4</v>
      </c>
      <c r="BL606">
        <f>'Datastream-M'!BB607</f>
        <v>158.9</v>
      </c>
      <c r="BM606" s="26">
        <f>'Datastream-M'!BC607</f>
        <v>95.2</v>
      </c>
      <c r="BN606" s="26">
        <f>'Datastream-M'!BD607</f>
        <v>103.9</v>
      </c>
      <c r="BO606">
        <f>'Datastream-M'!AV606</f>
        <v>98.6</v>
      </c>
      <c r="BP606" s="38">
        <f t="shared" si="42"/>
        <v>94.7</v>
      </c>
      <c r="BQ606" s="30">
        <f t="shared" si="43"/>
        <v>60.58734629333253</v>
      </c>
      <c r="BR606" s="40">
        <f>'Datastream-M'!BJ607</f>
        <v>109.1362</v>
      </c>
      <c r="BS606" s="32">
        <f>'Datastream-M'!BF607</f>
        <v>100</v>
      </c>
      <c r="BT606">
        <f>'Datastream-M'!BE607</f>
        <v>32.299999999999997</v>
      </c>
      <c r="BU606" s="40">
        <f>'Datastream-M'!CS607</f>
        <v>93.9</v>
      </c>
      <c r="BV606" s="40">
        <f>'Datastream-M'!CT607</f>
        <v>104</v>
      </c>
      <c r="BW606" s="40">
        <f>'Datastream-M'!CU607</f>
        <v>109.12439999999999</v>
      </c>
      <c r="BX606" s="41">
        <f>'Datastream-M'!BG607</f>
        <v>15.9</v>
      </c>
      <c r="BY606" s="41">
        <f>'Datastream-M'!BH607</f>
        <v>15.65</v>
      </c>
      <c r="BZ606" s="40">
        <f>'Datastream-M'!BI607</f>
        <v>84.5</v>
      </c>
      <c r="CA606">
        <f>'Datastream-M'!BN607</f>
        <v>27.3</v>
      </c>
      <c r="CB606">
        <f>'Datastream-M'!BO607</f>
        <v>6</v>
      </c>
      <c r="CC606">
        <f>'Datastream-M'!BP607</f>
        <v>84.3</v>
      </c>
      <c r="CD606">
        <f>'Datastream-M'!BQ607</f>
        <v>86.6</v>
      </c>
      <c r="CE606" s="1">
        <v>0.72397065530327565</v>
      </c>
      <c r="CF606" s="1">
        <v>1.0055256515399851</v>
      </c>
      <c r="CH606">
        <f>'Datastream-M'!BR607</f>
        <v>84.4</v>
      </c>
      <c r="CI606">
        <f>'Datastream-M'!BS607</f>
        <v>94.1</v>
      </c>
      <c r="CJ606">
        <f>'Datastream-M'!BT607</f>
        <v>-17.5</v>
      </c>
      <c r="CK606">
        <f>'Datastream-M'!BU607</f>
        <v>-11.1</v>
      </c>
      <c r="CL606">
        <f>'Datastream-M'!BV607</f>
        <v>95.5</v>
      </c>
      <c r="CM606">
        <f>'Datastream-M'!BW607</f>
        <v>15.3</v>
      </c>
      <c r="CN606">
        <f>'Datastream-M'!BX607</f>
        <v>-4.4000000000000004</v>
      </c>
      <c r="CO606">
        <f>'Datastream-M'!BY607</f>
        <v>8</v>
      </c>
      <c r="CP606" s="40">
        <f>'Datastream-M'!BZ607</f>
        <v>11.4</v>
      </c>
      <c r="CQ606">
        <f>'Datastream-M'!CA607</f>
        <v>3.7</v>
      </c>
      <c r="CR606">
        <f>'Datastream-M'!CB607</f>
        <v>3.9</v>
      </c>
      <c r="CS606">
        <f>'Datastream-M'!CC607</f>
        <v>23.7</v>
      </c>
      <c r="CT606">
        <f>'Datastream-M'!CD607</f>
        <v>18.100000000000001</v>
      </c>
      <c r="CU606">
        <f>'Datastream-M'!CE607</f>
        <v>40962</v>
      </c>
      <c r="CV606">
        <f>'Datastream-M'!CF607</f>
        <v>2609395</v>
      </c>
      <c r="CW606" s="48">
        <f t="shared" ref="CW606:CW669" si="44">CM606-CP606</f>
        <v>3.9000000000000004</v>
      </c>
      <c r="CX606">
        <f>'Datastream-M'!CG607</f>
        <v>79.599999999999994</v>
      </c>
      <c r="CY606">
        <f>'Datastream-M'!CH607</f>
        <v>61.3</v>
      </c>
      <c r="CZ606">
        <f>'Datastream-M'!CI607</f>
        <v>90.8</v>
      </c>
      <c r="DA606">
        <f>'Datastream-M'!CJ607</f>
        <v>79.5</v>
      </c>
      <c r="DB606">
        <f>'Datastream-M'!CK607</f>
        <v>-15.1</v>
      </c>
      <c r="DC606">
        <f>'Datastream-M'!CL607</f>
        <v>-26.1</v>
      </c>
      <c r="DD606">
        <f>'Datastream-M'!CM607</f>
        <v>-17.5</v>
      </c>
      <c r="DE606">
        <f>'Datastream-M'!CN607</f>
        <v>68.900000000000006</v>
      </c>
      <c r="DF606">
        <f>'Datastream-M'!CO607</f>
        <v>70</v>
      </c>
      <c r="DG606">
        <f>'Datastream-M'!CP607</f>
        <v>89.7</v>
      </c>
      <c r="DH606">
        <f>'Datastream-M'!CQ607</f>
        <v>156.380950928</v>
      </c>
      <c r="DI606">
        <f>'Datastream-M'!CR607</f>
        <v>23.35</v>
      </c>
      <c r="DJ606">
        <f>'Datastream-M'!CV607</f>
        <v>4.76</v>
      </c>
      <c r="DK606">
        <f>'Datastream-M'!CW607</f>
        <v>2.4300000000000002</v>
      </c>
      <c r="DL606">
        <f>'Datastream-M'!CX607</f>
        <v>87.4</v>
      </c>
      <c r="DM606">
        <f>'Datastream-M'!CY607</f>
        <v>67.8</v>
      </c>
      <c r="DN606" s="55">
        <f>'Datastream-M'!CZ607</f>
        <v>95.3</v>
      </c>
      <c r="DO606">
        <f>'Datastream-M'!DA607</f>
        <v>-5.7</v>
      </c>
      <c r="DP606">
        <f>'Datastream-M'!DB607</f>
        <v>104.9</v>
      </c>
      <c r="DQ606">
        <f>'Datastream-M'!DE607</f>
        <v>90.5</v>
      </c>
      <c r="DR606">
        <f>'Datastream-M'!DF607</f>
        <v>100.5</v>
      </c>
      <c r="DS606">
        <f>'Datastream-M'!DG607</f>
        <v>88.7</v>
      </c>
      <c r="DT606">
        <f>'Datastream-M'!DH607</f>
        <v>82.3</v>
      </c>
      <c r="DU606">
        <f>'Datastream-M'!DI607</f>
        <v>82.9</v>
      </c>
      <c r="DV606">
        <f>'Datastream-M'!DJ607</f>
        <v>147.52536081900001</v>
      </c>
      <c r="DW606" s="19">
        <f>'[8]weltindexip-usd'!B486</f>
        <v>2.5365114013074139</v>
      </c>
      <c r="DX606">
        <f>'Datastream-M'!DK607</f>
        <v>100.1</v>
      </c>
      <c r="DY606">
        <v>0</v>
      </c>
      <c r="DZ606">
        <f>'Datastream-M'!DL607</f>
        <v>99.8</v>
      </c>
      <c r="EA606">
        <f>'Datastream-M'!DM607</f>
        <v>90.9</v>
      </c>
      <c r="EB606">
        <f>'Datastream-M'!DN607</f>
        <v>24.701460000000001</v>
      </c>
      <c r="EC606">
        <f>'Datastream-M'!DO607</f>
        <v>90.1</v>
      </c>
      <c r="EE606" s="112">
        <f t="shared" ref="EE606:EE669" si="45">B606-B605</f>
        <v>0.20000000000000284</v>
      </c>
      <c r="EF606" s="1">
        <f>'Datastream-M'!DQ607</f>
        <v>90.4</v>
      </c>
    </row>
    <row r="607" spans="1:136">
      <c r="A607" s="3">
        <v>40344</v>
      </c>
      <c r="B607">
        <f>'Datastream-M'!B608</f>
        <v>96</v>
      </c>
      <c r="C607">
        <f>'Datastream-M'!C608</f>
        <v>98.3</v>
      </c>
      <c r="D607">
        <f>'Datastream-M'!D608</f>
        <v>93.4</v>
      </c>
      <c r="E607">
        <f>'Datastream-M'!E608</f>
        <v>103.5</v>
      </c>
      <c r="F607">
        <f>'Datastream-M'!F608</f>
        <v>91.6</v>
      </c>
      <c r="G607">
        <f>'Datastream-M'!G608</f>
        <v>1.22085</v>
      </c>
      <c r="H607">
        <f>'Datastream-M'!H608</f>
        <v>1087.5999999999999</v>
      </c>
      <c r="I607">
        <f>'Datastream-M'!I608</f>
        <v>1895.5</v>
      </c>
      <c r="J607">
        <f>'Datastream-M'!J608</f>
        <v>0.72799999999999998</v>
      </c>
      <c r="K607">
        <f>'Datastream-M'!K608</f>
        <v>2.5</v>
      </c>
      <c r="L607">
        <f>'Datastream-M'!L608</f>
        <v>5965.5</v>
      </c>
      <c r="M607">
        <f>'Datastream-M'!M608</f>
        <v>289259</v>
      </c>
      <c r="N607">
        <f>'Datastream-M'!N608</f>
        <v>90.3</v>
      </c>
      <c r="O607">
        <f>'Datastream-M'!O608</f>
        <v>2752</v>
      </c>
      <c r="P607">
        <f>'Datastream-M'!P608</f>
        <v>7.7</v>
      </c>
      <c r="Q607">
        <f>'Datastream-M'!Q608</f>
        <v>26.5</v>
      </c>
      <c r="R607">
        <f>'Datastream-M'!R608</f>
        <v>9.6999999999999993</v>
      </c>
      <c r="S607" s="1">
        <f>'[2]Deutschland Monatsdaten'!C607</f>
        <v>0.17613481339586765</v>
      </c>
      <c r="T607" s="1">
        <v>3.9416956738191851</v>
      </c>
      <c r="U607">
        <f>'Datastream-M'!BL608</f>
        <v>81.069999999999993</v>
      </c>
      <c r="V607" s="39">
        <f t="shared" si="38"/>
        <v>85.157563025210067</v>
      </c>
      <c r="W607">
        <f>'Datastream-M'!BM608</f>
        <v>69.27</v>
      </c>
      <c r="X607" s="39">
        <f t="shared" si="39"/>
        <v>69.758308157099691</v>
      </c>
      <c r="Y607">
        <f>'Datastream-M'!W608</f>
        <v>-15.8</v>
      </c>
      <c r="Z607">
        <f>'Datastream-M'!X608</f>
        <v>88.6</v>
      </c>
      <c r="AA607" s="42">
        <f>'Datastream-M'!Y608</f>
        <v>22</v>
      </c>
      <c r="AB607">
        <f>'Datastream-M'!Z608</f>
        <v>97.1</v>
      </c>
      <c r="AC607">
        <f>'Datastream-M'!AA608</f>
        <v>92.4</v>
      </c>
      <c r="AD607">
        <f>'Datastream-M'!AB608</f>
        <v>89.8</v>
      </c>
      <c r="AE607">
        <f>'Datastream-M'!AC608</f>
        <v>1.22085</v>
      </c>
      <c r="AF607">
        <f t="shared" si="40"/>
        <v>95.2</v>
      </c>
      <c r="AG607">
        <f t="shared" si="41"/>
        <v>99.3</v>
      </c>
      <c r="AH607" s="2">
        <f>'Datastream-M'!AD608</f>
        <v>91.1</v>
      </c>
      <c r="AI607" s="2">
        <f>'Datastream-M'!AE608</f>
        <v>-14.6</v>
      </c>
      <c r="AJ607">
        <f>'Datastream-M'!AF608</f>
        <v>95.318725000000001</v>
      </c>
      <c r="AK607">
        <f>'Datastream-M'!AG608</f>
        <v>75.25</v>
      </c>
      <c r="AL607">
        <f>'Datastream-M'!AH608</f>
        <v>93.3</v>
      </c>
      <c r="AM607">
        <f>'Datastream-M'!AI608</f>
        <v>88.6</v>
      </c>
      <c r="AN607">
        <f>'Datastream-M'!AJ608</f>
        <v>30.4</v>
      </c>
      <c r="AO607">
        <f>'Datastream-M'!AK608</f>
        <v>9.5</v>
      </c>
      <c r="AP607">
        <f>'Datastream-M'!AL608</f>
        <v>21.6</v>
      </c>
      <c r="AQ607" s="2">
        <f>'Datastream-M'!AM608</f>
        <v>94.682100000000005</v>
      </c>
      <c r="AR607" s="2">
        <f>'Datastream-M'!AN608</f>
        <v>102.0052</v>
      </c>
      <c r="AS607">
        <f>'Datastream-M'!AO608</f>
        <v>23.9</v>
      </c>
      <c r="AT607">
        <f>'Datastream-M'!AP608</f>
        <v>91</v>
      </c>
      <c r="AU607">
        <f>'Datastream-M'!AQ608</f>
        <v>92.1</v>
      </c>
      <c r="AV607" s="19">
        <f>'[5]Deutschland Monatsdaten'!K607</f>
        <v>14.194015303503976</v>
      </c>
      <c r="AW607" s="1">
        <f>'[5]Deutschland Monatsdaten'!J607</f>
        <v>-7.4885424796054784E-2</v>
      </c>
      <c r="AX607">
        <f>'Datastream-M'!AR608</f>
        <v>28.7</v>
      </c>
      <c r="AY607">
        <f>'Datastream-M'!AS608</f>
        <v>-9</v>
      </c>
      <c r="AZ607">
        <f>'Datastream-M'!AT608</f>
        <v>103.3</v>
      </c>
      <c r="BA607">
        <v>3480575.9</v>
      </c>
      <c r="BB607">
        <v>10865084</v>
      </c>
      <c r="BC607">
        <v>10958655</v>
      </c>
      <c r="BD607">
        <v>1393510.2</v>
      </c>
      <c r="BE607">
        <f>'Datastream-M'!AU608</f>
        <v>97.19</v>
      </c>
      <c r="BF607">
        <f>'Datastream-M'!AV608</f>
        <v>100.4</v>
      </c>
      <c r="BG607">
        <f>'Datastream-M'!AW608</f>
        <v>104.6</v>
      </c>
      <c r="BH607" s="1">
        <f>'Datastream-M'!AX608</f>
        <v>145.19999999999999</v>
      </c>
      <c r="BI607" s="1">
        <f>'Datastream-M'!AY608</f>
        <v>143.69999999999999</v>
      </c>
      <c r="BJ607" s="1">
        <f>'Datastream-M'!AZ608</f>
        <v>134.5</v>
      </c>
      <c r="BK607">
        <f>'Datastream-M'!BA608</f>
        <v>105</v>
      </c>
      <c r="BL607">
        <f>'Datastream-M'!BB608</f>
        <v>154.9</v>
      </c>
      <c r="BM607" s="26">
        <f>'Datastream-M'!BC608</f>
        <v>95.6</v>
      </c>
      <c r="BN607" s="26">
        <f>'Datastream-M'!BD608</f>
        <v>104.1</v>
      </c>
      <c r="BO607">
        <f>'Datastream-M'!AV607</f>
        <v>99.3</v>
      </c>
      <c r="BP607" s="38">
        <f t="shared" si="42"/>
        <v>95.2</v>
      </c>
      <c r="BQ607" s="30">
        <f t="shared" si="43"/>
        <v>61.637383789982387</v>
      </c>
      <c r="BR607" s="40">
        <f>'Datastream-M'!BJ608</f>
        <v>107.0179</v>
      </c>
      <c r="BS607" s="32">
        <f>'Datastream-M'!BF608</f>
        <v>101.2</v>
      </c>
      <c r="BT607">
        <f>'Datastream-M'!BE608</f>
        <v>31.5</v>
      </c>
      <c r="BU607" s="40">
        <f>'Datastream-M'!CS608</f>
        <v>94.1</v>
      </c>
      <c r="BV607" s="40">
        <f>'Datastream-M'!CT608</f>
        <v>101.3</v>
      </c>
      <c r="BW607" s="40">
        <f>'Datastream-M'!CU608</f>
        <v>107.0256</v>
      </c>
      <c r="BX607" s="41">
        <f>'Datastream-M'!BG608</f>
        <v>17.100000000000001</v>
      </c>
      <c r="BY607" s="41">
        <f>'Datastream-M'!BH608</f>
        <v>16.260000000000002</v>
      </c>
      <c r="BZ607" s="40">
        <f>'Datastream-M'!BI608</f>
        <v>85.5</v>
      </c>
      <c r="CA607">
        <f>'Datastream-M'!BN608</f>
        <v>27.7</v>
      </c>
      <c r="CB607">
        <f>'Datastream-M'!BO608</f>
        <v>10.5</v>
      </c>
      <c r="CC607">
        <f>'Datastream-M'!BP608</f>
        <v>84.1</v>
      </c>
      <c r="CD607">
        <f>'Datastream-M'!BQ608</f>
        <v>88.7</v>
      </c>
      <c r="CE607" s="1">
        <v>0.44710500000567815</v>
      </c>
      <c r="CF607" s="1">
        <v>1.43540229550563</v>
      </c>
      <c r="CH607">
        <f>'Datastream-M'!BR608</f>
        <v>84.4</v>
      </c>
      <c r="CI607">
        <f>'Datastream-M'!BS608</f>
        <v>94.6</v>
      </c>
      <c r="CJ607">
        <f>'Datastream-M'!BT608</f>
        <v>-15.6</v>
      </c>
      <c r="CK607">
        <f>'Datastream-M'!BU608</f>
        <v>-6.4</v>
      </c>
      <c r="CL607">
        <f>'Datastream-M'!BV608</f>
        <v>97</v>
      </c>
      <c r="CM607">
        <f>'Datastream-M'!BW608</f>
        <v>14.4</v>
      </c>
      <c r="CN607">
        <f>'Datastream-M'!BX608</f>
        <v>-5.7</v>
      </c>
      <c r="CO607">
        <f>'Datastream-M'!BY608</f>
        <v>6.7</v>
      </c>
      <c r="CP607" s="40">
        <f>'Datastream-M'!BZ608</f>
        <v>14.1</v>
      </c>
      <c r="CQ607">
        <f>'Datastream-M'!CA608</f>
        <v>3.5</v>
      </c>
      <c r="CR607">
        <f>'Datastream-M'!CB608</f>
        <v>5.5</v>
      </c>
      <c r="CS607">
        <f>'Datastream-M'!CC608</f>
        <v>8.1999999999999993</v>
      </c>
      <c r="CT607">
        <f>'Datastream-M'!CD608</f>
        <v>30.4</v>
      </c>
      <c r="CU607">
        <f>'Datastream-M'!CE608</f>
        <v>41008</v>
      </c>
      <c r="CV607">
        <f>'Datastream-M'!CF608</f>
        <v>2605763</v>
      </c>
      <c r="CW607" s="48">
        <f t="shared" si="44"/>
        <v>0.30000000000000071</v>
      </c>
      <c r="CX607">
        <f>'Datastream-M'!CG608</f>
        <v>79.8</v>
      </c>
      <c r="CY607">
        <f>'Datastream-M'!CH608</f>
        <v>56</v>
      </c>
      <c r="CZ607">
        <f>'Datastream-M'!CI608</f>
        <v>88.1</v>
      </c>
      <c r="DA607">
        <f>'Datastream-M'!CJ608</f>
        <v>85.3</v>
      </c>
      <c r="DB607">
        <f>'Datastream-M'!CK608</f>
        <v>-15.1</v>
      </c>
      <c r="DC607">
        <f>'Datastream-M'!CL608</f>
        <v>-23.9</v>
      </c>
      <c r="DD607">
        <f>'Datastream-M'!CM608</f>
        <v>-15.6</v>
      </c>
      <c r="DE607">
        <f>'Datastream-M'!CN608</f>
        <v>69.3</v>
      </c>
      <c r="DF607">
        <f>'Datastream-M'!CO608</f>
        <v>70.099999999999994</v>
      </c>
      <c r="DG607">
        <f>'Datastream-M'!CP608</f>
        <v>91.8</v>
      </c>
      <c r="DH607">
        <f>'Datastream-M'!CQ608</f>
        <v>143.11946105999999</v>
      </c>
      <c r="DI607">
        <f>'Datastream-M'!CR608</f>
        <v>28.85</v>
      </c>
      <c r="DJ607">
        <f>'Datastream-M'!CV608</f>
        <v>4.96</v>
      </c>
      <c r="DK607">
        <f>'Datastream-M'!CW608</f>
        <v>2.7</v>
      </c>
      <c r="DL607">
        <f>'Datastream-M'!CX608</f>
        <v>87.5</v>
      </c>
      <c r="DM607">
        <f>'Datastream-M'!CY608</f>
        <v>61.8</v>
      </c>
      <c r="DN607" s="55">
        <f>'Datastream-M'!CZ608</f>
        <v>96</v>
      </c>
      <c r="DO607">
        <f>'Datastream-M'!DA608</f>
        <v>-6</v>
      </c>
      <c r="DP607">
        <f>'Datastream-M'!DB608</f>
        <v>98.6</v>
      </c>
      <c r="DQ607">
        <f>'Datastream-M'!DE608</f>
        <v>91.8</v>
      </c>
      <c r="DR607">
        <f>'Datastream-M'!DF608</f>
        <v>100.3</v>
      </c>
      <c r="DS607">
        <f>'Datastream-M'!DG608</f>
        <v>89.7</v>
      </c>
      <c r="DT607">
        <f>'Datastream-M'!DH608</f>
        <v>86.1</v>
      </c>
      <c r="DU607">
        <f>'Datastream-M'!DI608</f>
        <v>81.7</v>
      </c>
      <c r="DV607">
        <f>'Datastream-M'!DJ608</f>
        <v>133.69274067399999</v>
      </c>
      <c r="DW607" s="19">
        <f>'[8]weltindexip-usd'!B487</f>
        <v>2.5363545110618166</v>
      </c>
      <c r="DX607">
        <f>'Datastream-M'!DK608</f>
        <v>101.4</v>
      </c>
      <c r="DY607">
        <v>0</v>
      </c>
      <c r="DZ607">
        <f>'Datastream-M'!DL608</f>
        <v>99.9</v>
      </c>
      <c r="EA607">
        <f>'Datastream-M'!DM608</f>
        <v>91.3</v>
      </c>
      <c r="EB607">
        <f>'Datastream-M'!DN608</f>
        <v>24.809338</v>
      </c>
      <c r="EC607">
        <f>'Datastream-M'!DO608</f>
        <v>91.1</v>
      </c>
      <c r="EE607" s="112">
        <f t="shared" si="45"/>
        <v>0.59999999999999432</v>
      </c>
      <c r="EF607" s="1">
        <f>'Datastream-M'!DQ608</f>
        <v>90.1</v>
      </c>
    </row>
    <row r="608" spans="1:136">
      <c r="A608" s="3">
        <v>40374</v>
      </c>
      <c r="B608">
        <f>'Datastream-M'!B609</f>
        <v>98.4</v>
      </c>
      <c r="C608">
        <f>'Datastream-M'!C609</f>
        <v>101.9</v>
      </c>
      <c r="D608">
        <f>'Datastream-M'!D609</f>
        <v>97.5</v>
      </c>
      <c r="E608">
        <f>'Datastream-M'!E609</f>
        <v>106.5</v>
      </c>
      <c r="F608">
        <f>'Datastream-M'!F609</f>
        <v>90.9</v>
      </c>
      <c r="G608">
        <f>'Datastream-M'!G609</f>
        <v>1.2769999999999999</v>
      </c>
      <c r="H608">
        <f>'Datastream-M'!H609</f>
        <v>1084.9000000000001</v>
      </c>
      <c r="I608">
        <f>'Datastream-M'!I609</f>
        <v>1899.9</v>
      </c>
      <c r="J608">
        <f>'Datastream-M'!J609</f>
        <v>0.84899999999999998</v>
      </c>
      <c r="K608">
        <f>'Datastream-M'!K609</f>
        <v>2.6</v>
      </c>
      <c r="L608">
        <f>'Datastream-M'!L609</f>
        <v>6148</v>
      </c>
      <c r="M608">
        <f>'Datastream-M'!M609</f>
        <v>237428</v>
      </c>
      <c r="N608">
        <f>'Datastream-M'!N609</f>
        <v>89.6</v>
      </c>
      <c r="O608">
        <f>'Datastream-M'!O609</f>
        <v>2760</v>
      </c>
      <c r="P608">
        <f>'Datastream-M'!P609</f>
        <v>7.6</v>
      </c>
      <c r="Q608">
        <f>'Datastream-M'!Q609</f>
        <v>25.5</v>
      </c>
      <c r="R608">
        <f>'Datastream-M'!R609</f>
        <v>7.8</v>
      </c>
      <c r="S608" s="1">
        <f>'[2]Deutschland Monatsdaten'!C608</f>
        <v>8.7772317177714082E-2</v>
      </c>
      <c r="T608" s="1">
        <v>3.9256473290333656</v>
      </c>
      <c r="U608">
        <f>'Datastream-M'!BL609</f>
        <v>80.650000000000006</v>
      </c>
      <c r="V608" s="39">
        <f t="shared" si="38"/>
        <v>84.361924686192481</v>
      </c>
      <c r="W608">
        <f>'Datastream-M'!BM609</f>
        <v>68.33</v>
      </c>
      <c r="X608" s="39">
        <f t="shared" si="39"/>
        <v>68.057768924302792</v>
      </c>
      <c r="Y608">
        <f>'Datastream-M'!W609</f>
        <v>-9.1999999999999993</v>
      </c>
      <c r="Z608">
        <f>'Datastream-M'!X609</f>
        <v>87.7</v>
      </c>
      <c r="AA608" s="42">
        <f>'Datastream-M'!Y609</f>
        <v>21.2</v>
      </c>
      <c r="AB608">
        <f>'Datastream-M'!Z609</f>
        <v>97.7</v>
      </c>
      <c r="AC608">
        <f>'Datastream-M'!AA609</f>
        <v>93.2</v>
      </c>
      <c r="AD608">
        <f>'Datastream-M'!AB609</f>
        <v>90.9</v>
      </c>
      <c r="AE608">
        <f>'Datastream-M'!AC609</f>
        <v>1.2769999999999999</v>
      </c>
      <c r="AF608">
        <f t="shared" si="40"/>
        <v>95.6</v>
      </c>
      <c r="AG608">
        <f t="shared" si="41"/>
        <v>100.4</v>
      </c>
      <c r="AH608">
        <f>'Datastream-M'!AD609</f>
        <v>90.9</v>
      </c>
      <c r="AI608">
        <f>'Datastream-M'!AE609</f>
        <v>-8</v>
      </c>
      <c r="AJ608">
        <f>'Datastream-M'!AF609</f>
        <v>95.508982000000003</v>
      </c>
      <c r="AK608">
        <f>'Datastream-M'!AG609</f>
        <v>75.19</v>
      </c>
      <c r="AL608">
        <f>'Datastream-M'!AH609</f>
        <v>93.1</v>
      </c>
      <c r="AM608">
        <f>'Datastream-M'!AI609</f>
        <v>87.7</v>
      </c>
      <c r="AN608">
        <f>'Datastream-M'!AJ609</f>
        <v>33.200000000000003</v>
      </c>
      <c r="AO608">
        <f>'Datastream-M'!AK609</f>
        <v>7.6</v>
      </c>
      <c r="AP608">
        <f>'Datastream-M'!AL609</f>
        <v>23.6</v>
      </c>
      <c r="AQ608" s="2">
        <f>'Datastream-M'!AM609</f>
        <v>95.020099999999999</v>
      </c>
      <c r="AR608" s="2">
        <f>'Datastream-M'!AN609</f>
        <v>102.2641</v>
      </c>
      <c r="AS608">
        <f>'Datastream-M'!AO609</f>
        <v>17.5</v>
      </c>
      <c r="AT608">
        <f>'Datastream-M'!AP609</f>
        <v>98</v>
      </c>
      <c r="AU608">
        <f>'Datastream-M'!AQ609</f>
        <v>94.5</v>
      </c>
      <c r="AV608" s="19">
        <f>'[5]Deutschland Monatsdaten'!K608</f>
        <v>14.222234635387013</v>
      </c>
      <c r="AW608" s="1">
        <f>'[5]Deutschland Monatsdaten'!J608</f>
        <v>-5.2508816644310209E-2</v>
      </c>
      <c r="AX608">
        <f>'Datastream-M'!AR609</f>
        <v>21.2</v>
      </c>
      <c r="AY608">
        <f>'Datastream-M'!AS609</f>
        <v>-4.0999999999999996</v>
      </c>
      <c r="AZ608">
        <f>'Datastream-M'!AT609</f>
        <v>107.3</v>
      </c>
      <c r="BA608">
        <v>3900353.1</v>
      </c>
      <c r="BB608">
        <v>10617453</v>
      </c>
      <c r="BC608">
        <v>11286095</v>
      </c>
      <c r="BD608">
        <v>708075.77</v>
      </c>
      <c r="BE608">
        <f>'Datastream-M'!AU609</f>
        <v>98.58</v>
      </c>
      <c r="BF608">
        <f>'Datastream-M'!AV609</f>
        <v>100.3</v>
      </c>
      <c r="BG608">
        <f>'Datastream-M'!AW609</f>
        <v>106.5</v>
      </c>
      <c r="BH608" s="1">
        <f>'Datastream-M'!AX609</f>
        <v>146.1</v>
      </c>
      <c r="BI608" s="1">
        <f>'Datastream-M'!AY609</f>
        <v>145.9</v>
      </c>
      <c r="BJ608" s="1">
        <f>'Datastream-M'!AZ609</f>
        <v>144.9</v>
      </c>
      <c r="BK608">
        <f>'Datastream-M'!BA609</f>
        <v>111.8</v>
      </c>
      <c r="BL608">
        <f>'Datastream-M'!BB609</f>
        <v>167.8</v>
      </c>
      <c r="BM608" s="26">
        <f>'Datastream-M'!BC609</f>
        <v>95.6</v>
      </c>
      <c r="BN608" s="26">
        <f>'Datastream-M'!BD609</f>
        <v>104.3</v>
      </c>
      <c r="BO608">
        <f>'Datastream-M'!AV608</f>
        <v>100.4</v>
      </c>
      <c r="BP608" s="38">
        <f t="shared" si="42"/>
        <v>95.6</v>
      </c>
      <c r="BQ608" s="30">
        <f t="shared" si="43"/>
        <v>58.880187940485513</v>
      </c>
      <c r="BR608" s="40">
        <f>'Datastream-M'!BJ609</f>
        <v>109.2414</v>
      </c>
      <c r="BS608" s="32">
        <f>'Datastream-M'!BF609</f>
        <v>100.7</v>
      </c>
      <c r="BT608">
        <f>'Datastream-M'!BE609</f>
        <v>32.200000000000003</v>
      </c>
      <c r="BU608" s="40">
        <f>'Datastream-M'!CS609</f>
        <v>94.1</v>
      </c>
      <c r="BV608" s="40">
        <f>'Datastream-M'!CT609</f>
        <v>102.8</v>
      </c>
      <c r="BW608" s="40">
        <f>'Datastream-M'!CU609</f>
        <v>109.3516</v>
      </c>
      <c r="BX608" s="41">
        <f>'Datastream-M'!BG609</f>
        <v>16.3</v>
      </c>
      <c r="BY608" s="41">
        <f>'Datastream-M'!BH609</f>
        <v>16.11</v>
      </c>
      <c r="BZ608" s="40">
        <f>'Datastream-M'!BI609</f>
        <v>85.2</v>
      </c>
      <c r="CA608">
        <f>'Datastream-M'!BN609</f>
        <v>32.4</v>
      </c>
      <c r="CB608">
        <f>'Datastream-M'!BO609</f>
        <v>19.5</v>
      </c>
      <c r="CC608">
        <f>'Datastream-M'!BP609</f>
        <v>82.3</v>
      </c>
      <c r="CD608">
        <f>'Datastream-M'!BQ609</f>
        <v>85.2</v>
      </c>
      <c r="CE608" s="1">
        <v>0.48909874349800797</v>
      </c>
      <c r="CF608" s="1">
        <v>0.84764146117328087</v>
      </c>
      <c r="CH608">
        <f>'Datastream-M'!BR609</f>
        <v>81.3</v>
      </c>
      <c r="CI608">
        <f>'Datastream-M'!BS609</f>
        <v>95.3</v>
      </c>
      <c r="CJ608">
        <f>'Datastream-M'!BT609</f>
        <v>-5.9</v>
      </c>
      <c r="CK608">
        <f>'Datastream-M'!BU609</f>
        <v>-6.8</v>
      </c>
      <c r="CL608">
        <f>'Datastream-M'!BV609</f>
        <v>95.2</v>
      </c>
      <c r="CM608">
        <f>'Datastream-M'!BW609</f>
        <v>16.8</v>
      </c>
      <c r="CN608">
        <f>'Datastream-M'!BX609</f>
        <v>1.6</v>
      </c>
      <c r="CO608">
        <f>'Datastream-M'!BY609</f>
        <v>16.8</v>
      </c>
      <c r="CP608" s="40">
        <f>'Datastream-M'!BZ609</f>
        <v>20.9</v>
      </c>
      <c r="CQ608">
        <f>'Datastream-M'!CA609</f>
        <v>3.7</v>
      </c>
      <c r="CR608">
        <f>'Datastream-M'!CB609</f>
        <v>36.799999999999997</v>
      </c>
      <c r="CS608">
        <f>'Datastream-M'!CC609</f>
        <v>29.1</v>
      </c>
      <c r="CT608">
        <f>'Datastream-M'!CD609</f>
        <v>27.9</v>
      </c>
      <c r="CU608">
        <f>'Datastream-M'!CE609</f>
        <v>41015</v>
      </c>
      <c r="CV608">
        <f>'Datastream-M'!CF609</f>
        <v>2602131</v>
      </c>
      <c r="CW608" s="48">
        <f t="shared" si="44"/>
        <v>-4.0999999999999979</v>
      </c>
      <c r="CX608">
        <f>'Datastream-M'!CG609</f>
        <v>80.8</v>
      </c>
      <c r="CY608">
        <f>'Datastream-M'!CH609</f>
        <v>62</v>
      </c>
      <c r="CZ608">
        <f>'Datastream-M'!CI609</f>
        <v>87.5</v>
      </c>
      <c r="DA608">
        <f>'Datastream-M'!CJ609</f>
        <v>85</v>
      </c>
      <c r="DB608">
        <f>'Datastream-M'!CK609</f>
        <v>-9.8000000000000007</v>
      </c>
      <c r="DC608">
        <f>'Datastream-M'!CL609</f>
        <v>-19.2</v>
      </c>
      <c r="DD608">
        <f>'Datastream-M'!CM609</f>
        <v>-5.9</v>
      </c>
      <c r="DE608">
        <f>'Datastream-M'!CN609</f>
        <v>69.400000000000006</v>
      </c>
      <c r="DF608">
        <f>'Datastream-M'!CO609</f>
        <v>69.8</v>
      </c>
      <c r="DG608">
        <f>'Datastream-M'!CP609</f>
        <v>89.9</v>
      </c>
      <c r="DH608">
        <f>'Datastream-M'!CQ609</f>
        <v>193.895431519</v>
      </c>
      <c r="DI608">
        <f>'Datastream-M'!CR609</f>
        <v>28.75</v>
      </c>
      <c r="DJ608">
        <f>'Datastream-M'!CV609</f>
        <v>5.05</v>
      </c>
      <c r="DK608">
        <f>'Datastream-M'!CW609</f>
        <v>2.71</v>
      </c>
      <c r="DL608">
        <f>'Datastream-M'!CX609</f>
        <v>88.6</v>
      </c>
      <c r="DM608">
        <f>'Datastream-M'!CY609</f>
        <v>68.400000000000006</v>
      </c>
      <c r="DN608" s="55">
        <f>'Datastream-M'!CZ609</f>
        <v>94.2</v>
      </c>
      <c r="DO608">
        <f>'Datastream-M'!DA609</f>
        <v>-2</v>
      </c>
      <c r="DP608">
        <f>'Datastream-M'!DB609</f>
        <v>103.7</v>
      </c>
      <c r="DQ608">
        <f>'Datastream-M'!DE609</f>
        <v>94.7</v>
      </c>
      <c r="DR608">
        <f>'Datastream-M'!DF609</f>
        <v>102.3</v>
      </c>
      <c r="DS608">
        <f>'Datastream-M'!DG609</f>
        <v>87.9</v>
      </c>
      <c r="DT608">
        <f>'Datastream-M'!DH609</f>
        <v>83.9</v>
      </c>
      <c r="DU608">
        <f>'Datastream-M'!DI609</f>
        <v>78.8</v>
      </c>
      <c r="DV608">
        <f>'Datastream-M'!DJ609</f>
        <v>141.25826484300001</v>
      </c>
      <c r="DW608" s="19">
        <f>'[8]weltindexip-usd'!B488</f>
        <v>2.5418638736663137</v>
      </c>
      <c r="DX608">
        <f>'Datastream-M'!DK609</f>
        <v>100.7</v>
      </c>
      <c r="DY608">
        <v>0</v>
      </c>
      <c r="DZ608">
        <f>'Datastream-M'!DL609</f>
        <v>100.2</v>
      </c>
      <c r="EA608">
        <f>'Datastream-M'!DM609</f>
        <v>89.9</v>
      </c>
      <c r="EB608">
        <f>'Datastream-M'!DN609</f>
        <v>25.124725999999999</v>
      </c>
      <c r="EC608">
        <f>'Datastream-M'!DO609</f>
        <v>91.4</v>
      </c>
      <c r="EE608" s="112">
        <f t="shared" si="45"/>
        <v>2.4000000000000057</v>
      </c>
      <c r="EF608" s="1">
        <f>'Datastream-M'!DQ609</f>
        <v>89.5</v>
      </c>
    </row>
    <row r="609" spans="1:136">
      <c r="A609" s="3">
        <v>40405</v>
      </c>
      <c r="B609">
        <f>'Datastream-M'!B610</f>
        <v>99.8</v>
      </c>
      <c r="C609">
        <f>'Datastream-M'!C610</f>
        <v>103.3</v>
      </c>
      <c r="D609">
        <f>'Datastream-M'!D610</f>
        <v>99.8</v>
      </c>
      <c r="E609">
        <f>'Datastream-M'!E610</f>
        <v>106.9</v>
      </c>
      <c r="F609">
        <f>'Datastream-M'!F610</f>
        <v>93.4</v>
      </c>
      <c r="G609">
        <f>'Datastream-M'!G610</f>
        <v>1.289418</v>
      </c>
      <c r="H609">
        <f>'Datastream-M'!H610</f>
        <v>1087.2</v>
      </c>
      <c r="I609">
        <f>'Datastream-M'!I610</f>
        <v>1907.6</v>
      </c>
      <c r="J609">
        <f>'Datastream-M'!J610</f>
        <v>0.89600000000000002</v>
      </c>
      <c r="K609">
        <f>'Datastream-M'!K610</f>
        <v>2.4</v>
      </c>
      <c r="L609">
        <f>'Datastream-M'!L610</f>
        <v>5925.2</v>
      </c>
      <c r="M609">
        <f>'Datastream-M'!M610</f>
        <v>200885</v>
      </c>
      <c r="N609">
        <f>'Datastream-M'!N610</f>
        <v>91.1</v>
      </c>
      <c r="O609">
        <f>'Datastream-M'!O610</f>
        <v>2660</v>
      </c>
      <c r="P609">
        <f>'Datastream-M'!P610</f>
        <v>7.6</v>
      </c>
      <c r="Q609">
        <f>'Datastream-M'!Q610</f>
        <v>26.2</v>
      </c>
      <c r="R609">
        <f>'Datastream-M'!R610</f>
        <v>6.6</v>
      </c>
      <c r="S609" s="1">
        <f>'[2]Deutschland Monatsdaten'!C609</f>
        <v>0.25150965143891441</v>
      </c>
      <c r="T609" s="1">
        <v>3.94501704785689</v>
      </c>
      <c r="U609">
        <f>'Datastream-M'!BL610</f>
        <v>79.97</v>
      </c>
      <c r="V609" s="39">
        <f t="shared" si="38"/>
        <v>83.650627615062774</v>
      </c>
      <c r="W609">
        <f>'Datastream-M'!BM610</f>
        <v>68.12</v>
      </c>
      <c r="X609" s="39">
        <f t="shared" si="39"/>
        <v>67.916251246261226</v>
      </c>
      <c r="Y609">
        <f>'Datastream-M'!W610</f>
        <v>-5.5</v>
      </c>
      <c r="Z609">
        <f>'Datastream-M'!X610</f>
        <v>92.1</v>
      </c>
      <c r="AA609" s="42">
        <f>'Datastream-M'!Y610</f>
        <v>22.3</v>
      </c>
      <c r="AB609">
        <f>'Datastream-M'!Z610</f>
        <v>97.5</v>
      </c>
      <c r="AC609">
        <f>'Datastream-M'!AA610</f>
        <v>93</v>
      </c>
      <c r="AD609">
        <f>'Datastream-M'!AB610</f>
        <v>90.6</v>
      </c>
      <c r="AE609">
        <f>'Datastream-M'!AC610</f>
        <v>1.289418</v>
      </c>
      <c r="AF609">
        <f t="shared" si="40"/>
        <v>95.59999999999998</v>
      </c>
      <c r="AG609">
        <f t="shared" si="41"/>
        <v>100.29999999999998</v>
      </c>
      <c r="AH609">
        <f>'Datastream-M'!AD610</f>
        <v>92.1</v>
      </c>
      <c r="AI609">
        <f>'Datastream-M'!AE610</f>
        <v>-3.2</v>
      </c>
      <c r="AJ609">
        <f>'Datastream-M'!AF610</f>
        <v>95.712861000000004</v>
      </c>
      <c r="AK609">
        <f>'Datastream-M'!AG610</f>
        <v>76.89</v>
      </c>
      <c r="AL609">
        <f>'Datastream-M'!AH610</f>
        <v>93.2</v>
      </c>
      <c r="AM609">
        <f>'Datastream-M'!AI610</f>
        <v>92.1</v>
      </c>
      <c r="AN609">
        <f>'Datastream-M'!AJ610</f>
        <v>32.299999999999997</v>
      </c>
      <c r="AO609">
        <f>'Datastream-M'!AK610</f>
        <v>7.2</v>
      </c>
      <c r="AP609">
        <f>'Datastream-M'!AL610</f>
        <v>22.6</v>
      </c>
      <c r="AQ609" s="2">
        <f>'Datastream-M'!AM610</f>
        <v>95.361500000000007</v>
      </c>
      <c r="AR609" s="2">
        <f>'Datastream-M'!AN610</f>
        <v>102.52379999999999</v>
      </c>
      <c r="AS609">
        <f>'Datastream-M'!AO610</f>
        <v>19.7</v>
      </c>
      <c r="AT609">
        <f>'Datastream-M'!AP610</f>
        <v>96.3</v>
      </c>
      <c r="AU609">
        <f>'Datastream-M'!AQ610</f>
        <v>93.5</v>
      </c>
      <c r="AV609" s="19">
        <f>'[5]Deutschland Monatsdaten'!K609</f>
        <v>14.245862250940586</v>
      </c>
      <c r="AW609" s="1">
        <f>'[5]Deutschland Monatsdaten'!J609</f>
        <v>6.5605626826337443E-2</v>
      </c>
      <c r="AX609">
        <f>'Datastream-M'!AR610</f>
        <v>14</v>
      </c>
      <c r="AY609">
        <f>'Datastream-M'!AS610</f>
        <v>-1.8</v>
      </c>
      <c r="AZ609">
        <f>'Datastream-M'!AT610</f>
        <v>108.5</v>
      </c>
      <c r="BA609">
        <v>3920734.7</v>
      </c>
      <c r="BB609">
        <v>11707885</v>
      </c>
      <c r="BC609">
        <v>9672303.9000000004</v>
      </c>
      <c r="BD609">
        <v>635155.02</v>
      </c>
      <c r="BE609">
        <f>'Datastream-M'!AU610</f>
        <v>98.38</v>
      </c>
      <c r="BF609">
        <f>'Datastream-M'!AV610</f>
        <v>100.4</v>
      </c>
      <c r="BG609">
        <f>'Datastream-M'!AW610</f>
        <v>107.6</v>
      </c>
      <c r="BH609" s="1">
        <f>'Datastream-M'!AX610</f>
        <v>145.6</v>
      </c>
      <c r="BI609" s="1">
        <f>'Datastream-M'!AY610</f>
        <v>146.4</v>
      </c>
      <c r="BJ609" s="1">
        <f>'Datastream-M'!AZ610</f>
        <v>151</v>
      </c>
      <c r="BK609">
        <f>'Datastream-M'!BA610</f>
        <v>117.7</v>
      </c>
      <c r="BL609">
        <f>'Datastream-M'!BB610</f>
        <v>174.1</v>
      </c>
      <c r="BM609" s="26">
        <f>'Datastream-M'!BC610</f>
        <v>95.8</v>
      </c>
      <c r="BN609" s="26">
        <f>'Datastream-M'!BD610</f>
        <v>103.9</v>
      </c>
      <c r="BO609">
        <f>'Datastream-M'!AV609</f>
        <v>100.3</v>
      </c>
      <c r="BP609" s="38">
        <f t="shared" si="42"/>
        <v>95.6</v>
      </c>
      <c r="BQ609" s="30">
        <f t="shared" si="43"/>
        <v>59.631554701423433</v>
      </c>
      <c r="BR609" s="40">
        <f>'Datastream-M'!BJ610</f>
        <v>108.9049</v>
      </c>
      <c r="BS609" s="32">
        <f>'Datastream-M'!BF610</f>
        <v>101.2</v>
      </c>
      <c r="BT609">
        <f>'Datastream-M'!BE610</f>
        <v>28</v>
      </c>
      <c r="BU609" s="40">
        <f>'Datastream-M'!CS610</f>
        <v>94</v>
      </c>
      <c r="BV609" s="40">
        <f>'Datastream-M'!CT610</f>
        <v>102.5</v>
      </c>
      <c r="BW609" s="40">
        <f>'Datastream-M'!CU610</f>
        <v>109.0582</v>
      </c>
      <c r="BX609" s="41">
        <f>'Datastream-M'!BG610</f>
        <v>15.93</v>
      </c>
      <c r="BY609" s="41">
        <f>'Datastream-M'!BH610</f>
        <v>16.29</v>
      </c>
      <c r="BZ609" s="40">
        <f>'Datastream-M'!BI610</f>
        <v>87.2</v>
      </c>
      <c r="CA609">
        <f>'Datastream-M'!BN610</f>
        <v>34</v>
      </c>
      <c r="CB609">
        <f>'Datastream-M'!BO610</f>
        <v>27.1</v>
      </c>
      <c r="CC609">
        <f>'Datastream-M'!BP610</f>
        <v>84.1</v>
      </c>
      <c r="CD609">
        <f>'Datastream-M'!BQ610</f>
        <v>87</v>
      </c>
      <c r="CE609" s="1">
        <v>0.28892782019426438</v>
      </c>
      <c r="CF609" s="1">
        <v>0.61209429473546029</v>
      </c>
      <c r="CH609">
        <f>'Datastream-M'!BR610</f>
        <v>83.7</v>
      </c>
      <c r="CI609">
        <f>'Datastream-M'!BS610</f>
        <v>94.5</v>
      </c>
      <c r="CJ609">
        <f>'Datastream-M'!BT610</f>
        <v>-10.199999999999999</v>
      </c>
      <c r="CK609">
        <f>'Datastream-M'!BU610</f>
        <v>-5.3</v>
      </c>
      <c r="CL609">
        <f>'Datastream-M'!BV610</f>
        <v>96.1</v>
      </c>
      <c r="CM609">
        <f>'Datastream-M'!BW610</f>
        <v>19.100000000000001</v>
      </c>
      <c r="CN609">
        <f>'Datastream-M'!BX610</f>
        <v>6</v>
      </c>
      <c r="CO609">
        <f>'Datastream-M'!BY610</f>
        <v>18.2</v>
      </c>
      <c r="CP609" s="40">
        <f>'Datastream-M'!BZ610</f>
        <v>25.1</v>
      </c>
      <c r="CQ609">
        <f>'Datastream-M'!CA610</f>
        <v>4.0999999999999996</v>
      </c>
      <c r="CR609">
        <f>'Datastream-M'!CB610</f>
        <v>46.6</v>
      </c>
      <c r="CS609">
        <f>'Datastream-M'!CC610</f>
        <v>36</v>
      </c>
      <c r="CT609">
        <f>'Datastream-M'!CD610</f>
        <v>27.9</v>
      </c>
      <c r="CU609">
        <f>'Datastream-M'!CE610</f>
        <v>41074</v>
      </c>
      <c r="CV609">
        <f>'Datastream-M'!CF610</f>
        <v>2610569</v>
      </c>
      <c r="CW609" s="48">
        <f t="shared" si="44"/>
        <v>-6</v>
      </c>
      <c r="CX609">
        <f>'Datastream-M'!CG610</f>
        <v>82.3</v>
      </c>
      <c r="CY609">
        <f>'Datastream-M'!CH610</f>
        <v>65.099999999999994</v>
      </c>
      <c r="CZ609">
        <f>'Datastream-M'!CI610</f>
        <v>89.9</v>
      </c>
      <c r="DA609">
        <f>'Datastream-M'!CJ610</f>
        <v>84.8</v>
      </c>
      <c r="DB609">
        <f>'Datastream-M'!CK610</f>
        <v>-9.3000000000000007</v>
      </c>
      <c r="DC609">
        <f>'Datastream-M'!CL610</f>
        <v>-21.2</v>
      </c>
      <c r="DD609">
        <f>'Datastream-M'!CM610</f>
        <v>-10.199999999999999</v>
      </c>
      <c r="DE609">
        <f>'Datastream-M'!CN610</f>
        <v>69.2</v>
      </c>
      <c r="DF609">
        <f>'Datastream-M'!CO610</f>
        <v>70.3</v>
      </c>
      <c r="DG609">
        <f>'Datastream-M'!CP610</f>
        <v>91.8</v>
      </c>
      <c r="DH609">
        <f>'Datastream-M'!CQ610</f>
        <v>146.926269531</v>
      </c>
      <c r="DI609">
        <f>'Datastream-M'!CR610</f>
        <v>21.14</v>
      </c>
      <c r="DJ609">
        <f>'Datastream-M'!CV610</f>
        <v>5.13</v>
      </c>
      <c r="DK609">
        <f>'Datastream-M'!CW610</f>
        <v>2.81</v>
      </c>
      <c r="DL609">
        <f>'Datastream-M'!CX610</f>
        <v>90.1</v>
      </c>
      <c r="DM609">
        <f>'Datastream-M'!CY610</f>
        <v>71.7</v>
      </c>
      <c r="DN609" s="55">
        <f>'Datastream-M'!CZ610</f>
        <v>95.4</v>
      </c>
      <c r="DO609">
        <f>'Datastream-M'!DA610</f>
        <v>-6.9</v>
      </c>
      <c r="DP609">
        <f>'Datastream-M'!DB610</f>
        <v>101.6</v>
      </c>
      <c r="DQ609">
        <f>'Datastream-M'!DE610</f>
        <v>96</v>
      </c>
      <c r="DR609">
        <f>'Datastream-M'!DF610</f>
        <v>103.7</v>
      </c>
      <c r="DS609">
        <f>'Datastream-M'!DG610</f>
        <v>89.3</v>
      </c>
      <c r="DT609">
        <f>'Datastream-M'!DH610</f>
        <v>90.4</v>
      </c>
      <c r="DU609">
        <f>'Datastream-M'!DI610</f>
        <v>81.5</v>
      </c>
      <c r="DV609">
        <f>'Datastream-M'!DJ610</f>
        <v>120.94145711199999</v>
      </c>
      <c r="DW609" s="19">
        <f>'[8]weltindexip-usd'!B489</f>
        <v>2.5515658601466829</v>
      </c>
      <c r="DX609">
        <f>'Datastream-M'!DK610</f>
        <v>101.5</v>
      </c>
      <c r="DY609">
        <v>0</v>
      </c>
      <c r="DZ609">
        <f>'Datastream-M'!DL610</f>
        <v>100.6</v>
      </c>
      <c r="EA609">
        <f>'Datastream-M'!DM610</f>
        <v>91.3</v>
      </c>
      <c r="EB609">
        <f>'Datastream-M'!DN610</f>
        <v>25.597460000000002</v>
      </c>
      <c r="EC609">
        <f>'Datastream-M'!DO610</f>
        <v>91.1</v>
      </c>
      <c r="EE609" s="112">
        <f t="shared" si="45"/>
        <v>1.3999999999999915</v>
      </c>
      <c r="EF609" s="1">
        <f>'Datastream-M'!DQ610</f>
        <v>91</v>
      </c>
    </row>
    <row r="610" spans="1:136">
      <c r="A610" s="3">
        <v>40436</v>
      </c>
      <c r="B610">
        <f>'Datastream-M'!B611</f>
        <v>100.2</v>
      </c>
      <c r="C610">
        <f>'Datastream-M'!C611</f>
        <v>103.5</v>
      </c>
      <c r="D610">
        <f>'Datastream-M'!D611</f>
        <v>100.4</v>
      </c>
      <c r="E610">
        <f>'Datastream-M'!E611</f>
        <v>106.7</v>
      </c>
      <c r="F610">
        <f>'Datastream-M'!F611</f>
        <v>92</v>
      </c>
      <c r="G610">
        <f>'Datastream-M'!G611</f>
        <v>1.3067</v>
      </c>
      <c r="H610">
        <f>'Datastream-M'!H611</f>
        <v>1087.9000000000001</v>
      </c>
      <c r="I610">
        <f>'Datastream-M'!I611</f>
        <v>1912</v>
      </c>
      <c r="J610">
        <f>'Datastream-M'!J611</f>
        <v>0.88</v>
      </c>
      <c r="K610">
        <f>'Datastream-M'!K611</f>
        <v>2.2999999999999998</v>
      </c>
      <c r="L610">
        <f>'Datastream-M'!L611</f>
        <v>6229</v>
      </c>
      <c r="M610">
        <f>'Datastream-M'!M611</f>
        <v>259748</v>
      </c>
      <c r="N610">
        <f>'Datastream-M'!N611</f>
        <v>92.4</v>
      </c>
      <c r="O610">
        <f>'Datastream-M'!O611</f>
        <v>2595</v>
      </c>
      <c r="P610">
        <f>'Datastream-M'!P611</f>
        <v>7.5</v>
      </c>
      <c r="Q610">
        <f>'Datastream-M'!Q611</f>
        <v>27.8</v>
      </c>
      <c r="R610">
        <f>'Datastream-M'!R611</f>
        <v>7.2</v>
      </c>
      <c r="S610" s="1">
        <f>'[2]Deutschland Monatsdaten'!C610</f>
        <v>0.2542070836449547</v>
      </c>
      <c r="T610" s="1">
        <v>3.9598701304764421</v>
      </c>
      <c r="U610">
        <f>'Datastream-M'!BL611</f>
        <v>81.59</v>
      </c>
      <c r="V610" s="39">
        <f t="shared" si="38"/>
        <v>85.167014613778719</v>
      </c>
      <c r="W610">
        <f>'Datastream-M'!BM611</f>
        <v>67.81</v>
      </c>
      <c r="X610" s="39">
        <f t="shared" si="39"/>
        <v>67.539840637450197</v>
      </c>
      <c r="Y610">
        <f>'Datastream-M'!W611</f>
        <v>-4.9000000000000004</v>
      </c>
      <c r="Z610">
        <f>'Datastream-M'!X611</f>
        <v>88.5</v>
      </c>
      <c r="AA610" s="42">
        <f>'Datastream-M'!Y611</f>
        <v>23.6</v>
      </c>
      <c r="AB610">
        <f>'Datastream-M'!Z611</f>
        <v>97.6</v>
      </c>
      <c r="AC610">
        <f>'Datastream-M'!AA611</f>
        <v>93</v>
      </c>
      <c r="AD610">
        <f>'Datastream-M'!AB611</f>
        <v>90.6</v>
      </c>
      <c r="AE610">
        <f>'Datastream-M'!AC611</f>
        <v>1.3067</v>
      </c>
      <c r="AF610">
        <f t="shared" si="40"/>
        <v>95.799999999999983</v>
      </c>
      <c r="AG610">
        <f t="shared" si="41"/>
        <v>100.4</v>
      </c>
      <c r="AH610">
        <f>'Datastream-M'!AD611</f>
        <v>93.3</v>
      </c>
      <c r="AI610">
        <f>'Datastream-M'!AE611</f>
        <v>-1</v>
      </c>
      <c r="AJ610">
        <f>'Datastream-M'!AF611</f>
        <v>95.721393000000006</v>
      </c>
      <c r="AK610">
        <f>'Datastream-M'!AG611</f>
        <v>77.94</v>
      </c>
      <c r="AL610">
        <f>'Datastream-M'!AH611</f>
        <v>93.3</v>
      </c>
      <c r="AM610">
        <f>'Datastream-M'!AI611</f>
        <v>88.5</v>
      </c>
      <c r="AN610">
        <f>'Datastream-M'!AJ611</f>
        <v>28.9</v>
      </c>
      <c r="AO610">
        <f>'Datastream-M'!AK611</f>
        <v>8.8000000000000007</v>
      </c>
      <c r="AP610">
        <f>'Datastream-M'!AL611</f>
        <v>22.5</v>
      </c>
      <c r="AQ610" s="2">
        <f>'Datastream-M'!AM611</f>
        <v>95.697199999999995</v>
      </c>
      <c r="AR610" s="2">
        <f>'Datastream-M'!AN611</f>
        <v>102.7747</v>
      </c>
      <c r="AS610">
        <f>'Datastream-M'!AO611</f>
        <v>26.2</v>
      </c>
      <c r="AT610">
        <f>'Datastream-M'!AP611</f>
        <v>89.2</v>
      </c>
      <c r="AU610">
        <f>'Datastream-M'!AQ611</f>
        <v>94.9</v>
      </c>
      <c r="AV610" s="19">
        <f>'[5]Deutschland Monatsdaten'!K610</f>
        <v>14.275008682536706</v>
      </c>
      <c r="AW610" s="1">
        <f>'[5]Deutschland Monatsdaten'!J610</f>
        <v>-2.8073293592420509E-3</v>
      </c>
      <c r="AX610">
        <f>'Datastream-M'!AR611</f>
        <v>-4.3</v>
      </c>
      <c r="AY610">
        <f>'Datastream-M'!AS611</f>
        <v>-0.6</v>
      </c>
      <c r="AZ610">
        <f>'Datastream-M'!AT611</f>
        <v>110.3</v>
      </c>
      <c r="BA610">
        <v>3918458.9</v>
      </c>
      <c r="BB610">
        <v>10932267</v>
      </c>
      <c r="BC610">
        <v>9487025.3000000007</v>
      </c>
      <c r="BD610">
        <v>1272044.7</v>
      </c>
      <c r="BE610">
        <f>'Datastream-M'!AU611</f>
        <v>98.72</v>
      </c>
      <c r="BF610">
        <f>'Datastream-M'!AV611</f>
        <v>100.5</v>
      </c>
      <c r="BG610">
        <f>'Datastream-M'!AW611</f>
        <v>107.1</v>
      </c>
      <c r="BH610" s="1">
        <f>'Datastream-M'!AX611</f>
        <v>144.9</v>
      </c>
      <c r="BI610" s="1">
        <f>'Datastream-M'!AY611</f>
        <v>146.5</v>
      </c>
      <c r="BJ610" s="1">
        <f>'Datastream-M'!AZ611</f>
        <v>156.69999999999999</v>
      </c>
      <c r="BK610">
        <f>'Datastream-M'!BA611</f>
        <v>124.4</v>
      </c>
      <c r="BL610">
        <f>'Datastream-M'!BB611</f>
        <v>179.1</v>
      </c>
      <c r="BM610" s="26">
        <f>'Datastream-M'!BC611</f>
        <v>96.2</v>
      </c>
      <c r="BN610" s="26">
        <f>'Datastream-M'!BD611</f>
        <v>103.7</v>
      </c>
      <c r="BO610">
        <f>'Datastream-M'!AV610</f>
        <v>100.4</v>
      </c>
      <c r="BP610" s="38">
        <f t="shared" si="42"/>
        <v>95.8</v>
      </c>
      <c r="BQ610" s="30">
        <f t="shared" si="43"/>
        <v>59.646437590877781</v>
      </c>
      <c r="BR610" s="40">
        <f>'Datastream-M'!BJ611</f>
        <v>109.3228</v>
      </c>
      <c r="BS610" s="32">
        <f>'Datastream-M'!BF611</f>
        <v>101</v>
      </c>
      <c r="BT610">
        <f>'Datastream-M'!BE611</f>
        <v>34</v>
      </c>
      <c r="BU610" s="40">
        <f>'Datastream-M'!CS611</f>
        <v>93.8</v>
      </c>
      <c r="BV610" s="40">
        <f>'Datastream-M'!CT611</f>
        <v>102.8</v>
      </c>
      <c r="BW610" s="40">
        <f>'Datastream-M'!CU611</f>
        <v>109.41549999999999</v>
      </c>
      <c r="BX610" s="41">
        <f>'Datastream-M'!BG611</f>
        <v>16.18</v>
      </c>
      <c r="BY610" s="41">
        <f>'Datastream-M'!BH611</f>
        <v>16.28</v>
      </c>
      <c r="BZ610" s="40">
        <f>'Datastream-M'!BI611</f>
        <v>87</v>
      </c>
      <c r="CA610">
        <f>'Datastream-M'!BN611</f>
        <v>33.299999999999997</v>
      </c>
      <c r="CB610">
        <f>'Datastream-M'!BO611</f>
        <v>28.7</v>
      </c>
      <c r="CC610">
        <f>'Datastream-M'!BP611</f>
        <v>87</v>
      </c>
      <c r="CD610">
        <f>'Datastream-M'!BQ611</f>
        <v>87.3</v>
      </c>
      <c r="CE610" s="1">
        <v>0.23616928826215294</v>
      </c>
      <c r="CF610" s="1">
        <v>0.61863040716254503</v>
      </c>
      <c r="CH610">
        <f>'Datastream-M'!BR611</f>
        <v>84.4</v>
      </c>
      <c r="CI610">
        <f>'Datastream-M'!BS611</f>
        <v>94.2</v>
      </c>
      <c r="CJ610">
        <f>'Datastream-M'!BT611</f>
        <v>-5.7</v>
      </c>
      <c r="CK610">
        <f>'Datastream-M'!BU611</f>
        <v>-11.5</v>
      </c>
      <c r="CL610">
        <f>'Datastream-M'!BV611</f>
        <v>96.7</v>
      </c>
      <c r="CM610">
        <f>'Datastream-M'!BW611</f>
        <v>20.3</v>
      </c>
      <c r="CN610">
        <f>'Datastream-M'!BX611</f>
        <v>9.5</v>
      </c>
      <c r="CO610">
        <f>'Datastream-M'!BY611</f>
        <v>18.899999999999999</v>
      </c>
      <c r="CP610" s="40">
        <f>'Datastream-M'!BZ611</f>
        <v>24.5</v>
      </c>
      <c r="CQ610">
        <f>'Datastream-M'!CA611</f>
        <v>4.4000000000000004</v>
      </c>
      <c r="CR610">
        <f>'Datastream-M'!CB611</f>
        <v>53.5</v>
      </c>
      <c r="CS610">
        <f>'Datastream-M'!CC611</f>
        <v>45.2</v>
      </c>
      <c r="CT610">
        <f>'Datastream-M'!CD611</f>
        <v>30.7</v>
      </c>
      <c r="CU610">
        <f>'Datastream-M'!CE611</f>
        <v>41122</v>
      </c>
      <c r="CV610">
        <f>'Datastream-M'!CF611</f>
        <v>2588171</v>
      </c>
      <c r="CW610" s="48">
        <f t="shared" si="44"/>
        <v>-4.1999999999999993</v>
      </c>
      <c r="CX610">
        <f>'Datastream-M'!CG611</f>
        <v>81.599999999999994</v>
      </c>
      <c r="CY610">
        <f>'Datastream-M'!CH611</f>
        <v>68.099999999999994</v>
      </c>
      <c r="CZ610">
        <f>'Datastream-M'!CI611</f>
        <v>92.8</v>
      </c>
      <c r="DA610">
        <f>'Datastream-M'!CJ611</f>
        <v>79.099999999999994</v>
      </c>
      <c r="DB610">
        <f>'Datastream-M'!CK611</f>
        <v>-8.3000000000000007</v>
      </c>
      <c r="DC610">
        <f>'Datastream-M'!CL611</f>
        <v>-18.8</v>
      </c>
      <c r="DD610">
        <f>'Datastream-M'!CM611</f>
        <v>-5.7</v>
      </c>
      <c r="DE610">
        <f>'Datastream-M'!CN611</f>
        <v>69.8</v>
      </c>
      <c r="DF610">
        <f>'Datastream-M'!CO611</f>
        <v>70.8</v>
      </c>
      <c r="DG610">
        <f>'Datastream-M'!CP611</f>
        <v>91.9</v>
      </c>
      <c r="DH610">
        <f>'Datastream-M'!CQ611</f>
        <v>111.59324646</v>
      </c>
      <c r="DI610">
        <f>'Datastream-M'!CR611</f>
        <v>21.9</v>
      </c>
      <c r="DJ610">
        <f>'Datastream-M'!CV611</f>
        <v>5.0999999999999996</v>
      </c>
      <c r="DK610">
        <f>'Datastream-M'!CW611</f>
        <v>2.69</v>
      </c>
      <c r="DL610">
        <f>'Datastream-M'!CX611</f>
        <v>89.3</v>
      </c>
      <c r="DM610">
        <f>'Datastream-M'!CY611</f>
        <v>74.900000000000006</v>
      </c>
      <c r="DN610" s="55">
        <f>'Datastream-M'!CZ611</f>
        <v>96.1</v>
      </c>
      <c r="DO610">
        <f>'Datastream-M'!DA611</f>
        <v>-6.3</v>
      </c>
      <c r="DP610">
        <f>'Datastream-M'!DB611</f>
        <v>102.5</v>
      </c>
      <c r="DQ610">
        <f>'Datastream-M'!DE611</f>
        <v>97.5</v>
      </c>
      <c r="DR610">
        <f>'Datastream-M'!DF611</f>
        <v>103</v>
      </c>
      <c r="DS610">
        <f>'Datastream-M'!DG611</f>
        <v>91.1</v>
      </c>
      <c r="DT610">
        <f>'Datastream-M'!DH611</f>
        <v>85.5</v>
      </c>
      <c r="DU610">
        <f>'Datastream-M'!DI611</f>
        <v>82.6</v>
      </c>
      <c r="DV610">
        <f>'Datastream-M'!DJ611</f>
        <v>133.14454046899999</v>
      </c>
      <c r="DW610" s="19">
        <f>'[8]weltindexip-usd'!B490</f>
        <v>2.5606166608098553</v>
      </c>
      <c r="DX610">
        <f>'Datastream-M'!DK611</f>
        <v>101.1</v>
      </c>
      <c r="DY610">
        <v>0</v>
      </c>
      <c r="DZ610">
        <f>'Datastream-M'!DL611</f>
        <v>101</v>
      </c>
      <c r="EA610">
        <f>'Datastream-M'!DM611</f>
        <v>91.9</v>
      </c>
      <c r="EB610">
        <f>'Datastream-M'!DN611</f>
        <v>26.209095999999999</v>
      </c>
      <c r="EC610">
        <f>'Datastream-M'!DO611</f>
        <v>91.8</v>
      </c>
      <c r="EE610" s="112">
        <f t="shared" si="45"/>
        <v>0.40000000000000568</v>
      </c>
      <c r="EF610" s="1">
        <f>'Datastream-M'!DQ611</f>
        <v>92.4</v>
      </c>
    </row>
    <row r="611" spans="1:136">
      <c r="A611" s="3">
        <v>40466</v>
      </c>
      <c r="B611">
        <f>'Datastream-M'!B612</f>
        <v>101.8</v>
      </c>
      <c r="C611">
        <f>'Datastream-M'!C612</f>
        <v>105</v>
      </c>
      <c r="D611">
        <f>'Datastream-M'!D612</f>
        <v>101.8</v>
      </c>
      <c r="E611">
        <f>'Datastream-M'!E612</f>
        <v>108.3</v>
      </c>
      <c r="F611">
        <f>'Datastream-M'!F612</f>
        <v>92.4</v>
      </c>
      <c r="G611">
        <f>'Datastream-M'!G612</f>
        <v>1.3897809999999999</v>
      </c>
      <c r="H611">
        <f>'Datastream-M'!H612</f>
        <v>1090.3</v>
      </c>
      <c r="I611">
        <f>'Datastream-M'!I612</f>
        <v>1915.4</v>
      </c>
      <c r="J611">
        <f>'Datastream-M'!J612</f>
        <v>0.998</v>
      </c>
      <c r="K611">
        <f>'Datastream-M'!K612</f>
        <v>2.4</v>
      </c>
      <c r="L611">
        <f>'Datastream-M'!L612</f>
        <v>6601.4</v>
      </c>
      <c r="M611">
        <f>'Datastream-M'!M612</f>
        <v>256775</v>
      </c>
      <c r="N611">
        <f>'Datastream-M'!N612</f>
        <v>94.4</v>
      </c>
      <c r="O611">
        <f>'Datastream-M'!O612</f>
        <v>2483</v>
      </c>
      <c r="P611">
        <f>'Datastream-M'!P612</f>
        <v>7.4</v>
      </c>
      <c r="Q611">
        <f>'Datastream-M'!Q612</f>
        <v>20.7</v>
      </c>
      <c r="R611">
        <f>'Datastream-M'!R612</f>
        <v>7.8</v>
      </c>
      <c r="S611" s="1">
        <f>'[2]Deutschland Monatsdaten'!C611</f>
        <v>0.53786490854618052</v>
      </c>
      <c r="T611" s="1">
        <v>3.9811583301233751</v>
      </c>
      <c r="U611">
        <f>'Datastream-M'!BL612</f>
        <v>82.42</v>
      </c>
      <c r="V611" s="39">
        <f t="shared" si="38"/>
        <v>85.675675675675677</v>
      </c>
      <c r="W611">
        <f>'Datastream-M'!BM612</f>
        <v>68.08</v>
      </c>
      <c r="X611" s="39">
        <f t="shared" si="39"/>
        <v>67.741293532338304</v>
      </c>
      <c r="Y611">
        <f>'Datastream-M'!W612</f>
        <v>-5.7</v>
      </c>
      <c r="Z611">
        <f>'Datastream-M'!X612</f>
        <v>88.9</v>
      </c>
      <c r="AA611" s="42">
        <f>'Datastream-M'!Y612</f>
        <v>23.7</v>
      </c>
      <c r="AB611">
        <f>'Datastream-M'!Z612</f>
        <v>99.1</v>
      </c>
      <c r="AC611">
        <f>'Datastream-M'!AA612</f>
        <v>94.5</v>
      </c>
      <c r="AD611">
        <f>'Datastream-M'!AB612</f>
        <v>92.2</v>
      </c>
      <c r="AE611">
        <f>'Datastream-M'!AC612</f>
        <v>1.3897809999999999</v>
      </c>
      <c r="AF611">
        <f t="shared" si="40"/>
        <v>96.2</v>
      </c>
      <c r="AG611">
        <f t="shared" si="41"/>
        <v>100.50000000000001</v>
      </c>
      <c r="AH611">
        <f>'Datastream-M'!AD612</f>
        <v>94.8</v>
      </c>
      <c r="AI611">
        <f>'Datastream-M'!AE612</f>
        <v>2.5</v>
      </c>
      <c r="AJ611">
        <f>'Datastream-M'!AF612</f>
        <v>95.904095999999996</v>
      </c>
      <c r="AK611">
        <f>'Datastream-M'!AG612</f>
        <v>83.34</v>
      </c>
      <c r="AL611">
        <f>'Datastream-M'!AH612</f>
        <v>93.5</v>
      </c>
      <c r="AM611">
        <f>'Datastream-M'!AI612</f>
        <v>88.9</v>
      </c>
      <c r="AN611">
        <f>'Datastream-M'!AJ612</f>
        <v>28.2</v>
      </c>
      <c r="AO611">
        <f>'Datastream-M'!AK612</f>
        <v>9</v>
      </c>
      <c r="AP611">
        <f>'Datastream-M'!AL612</f>
        <v>22.9</v>
      </c>
      <c r="AQ611" s="2">
        <f>'Datastream-M'!AM612</f>
        <v>96.017799999999994</v>
      </c>
      <c r="AR611" s="2">
        <f>'Datastream-M'!AN612</f>
        <v>103.0068</v>
      </c>
      <c r="AS611">
        <f>'Datastream-M'!AO612</f>
        <v>23.8</v>
      </c>
      <c r="AT611">
        <f>'Datastream-M'!AP612</f>
        <v>92.2</v>
      </c>
      <c r="AU611">
        <f>'Datastream-M'!AQ612</f>
        <v>94.9</v>
      </c>
      <c r="AV611" s="19">
        <f>'[5]Deutschland Monatsdaten'!K611</f>
        <v>14.316781393873899</v>
      </c>
      <c r="AW611" s="1">
        <f>'[5]Deutschland Monatsdaten'!J611</f>
        <v>-2.0527408394497643E-2</v>
      </c>
      <c r="AX611">
        <f>'Datastream-M'!AR612</f>
        <v>-7.2</v>
      </c>
      <c r="AY611">
        <f>'Datastream-M'!AS612</f>
        <v>0</v>
      </c>
      <c r="AZ611">
        <f>'Datastream-M'!AT612</f>
        <v>111.5</v>
      </c>
      <c r="BA611">
        <v>4146441.3</v>
      </c>
      <c r="BB611">
        <v>11051902</v>
      </c>
      <c r="BC611">
        <v>9694959.9000000004</v>
      </c>
      <c r="BD611">
        <v>598894.82999999996</v>
      </c>
      <c r="BE611">
        <f>'Datastream-M'!AU612</f>
        <v>100.93</v>
      </c>
      <c r="BF611">
        <f>'Datastream-M'!AV612</f>
        <v>100.3</v>
      </c>
      <c r="BG611">
        <f>'Datastream-M'!AW612</f>
        <v>107.3</v>
      </c>
      <c r="BH611" s="1">
        <f>'Datastream-M'!AX612</f>
        <v>153.4</v>
      </c>
      <c r="BI611" s="1">
        <f>'Datastream-M'!AY612</f>
        <v>154.4</v>
      </c>
      <c r="BJ611" s="1">
        <f>'Datastream-M'!AZ612</f>
        <v>160.80000000000001</v>
      </c>
      <c r="BK611">
        <f>'Datastream-M'!BA612</f>
        <v>131.19999999999999</v>
      </c>
      <c r="BL611">
        <f>'Datastream-M'!BB612</f>
        <v>181.3</v>
      </c>
      <c r="BM611" s="26">
        <f>'Datastream-M'!BC612</f>
        <v>96.2</v>
      </c>
      <c r="BN611" s="26">
        <f>'Datastream-M'!BD612</f>
        <v>103.1</v>
      </c>
      <c r="BO611">
        <f>'Datastream-M'!AV611</f>
        <v>100.5</v>
      </c>
      <c r="BP611" s="38">
        <f t="shared" si="42"/>
        <v>96.2</v>
      </c>
      <c r="BQ611" s="30">
        <f t="shared" si="43"/>
        <v>59.966282457451932</v>
      </c>
      <c r="BR611" s="40">
        <f>'Datastream-M'!BJ612</f>
        <v>112.9894</v>
      </c>
      <c r="BS611" s="32">
        <f>'Datastream-M'!BF612</f>
        <v>102.7</v>
      </c>
      <c r="BT611">
        <f>'Datastream-M'!BE612</f>
        <v>32.799999999999997</v>
      </c>
      <c r="BU611" s="40">
        <f>'Datastream-M'!CS612</f>
        <v>93.8</v>
      </c>
      <c r="BV611" s="40">
        <f>'Datastream-M'!CT612</f>
        <v>106.9</v>
      </c>
      <c r="BW611" s="40">
        <f>'Datastream-M'!CU612</f>
        <v>113.18210000000001</v>
      </c>
      <c r="BX611" s="41">
        <f>'Datastream-M'!BG612</f>
        <v>15.74</v>
      </c>
      <c r="BY611" s="41">
        <f>'Datastream-M'!BH612</f>
        <v>16.18</v>
      </c>
      <c r="BZ611" s="40">
        <f>'Datastream-M'!BI612</f>
        <v>88.5</v>
      </c>
      <c r="CA611">
        <f>'Datastream-M'!BN612</f>
        <v>31.1</v>
      </c>
      <c r="CB611">
        <f>'Datastream-M'!BO612</f>
        <v>29</v>
      </c>
      <c r="CC611">
        <f>'Datastream-M'!BP612</f>
        <v>90</v>
      </c>
      <c r="CD611">
        <f>'Datastream-M'!BQ612</f>
        <v>93.6</v>
      </c>
      <c r="CE611" s="1">
        <v>0.34361295161451144</v>
      </c>
      <c r="CF611" s="1">
        <v>0.21988955994197873</v>
      </c>
      <c r="CH611">
        <f>'Datastream-M'!BR612</f>
        <v>89.4</v>
      </c>
      <c r="CI611">
        <f>'Datastream-M'!BS612</f>
        <v>93.9</v>
      </c>
      <c r="CJ611">
        <f>'Datastream-M'!BT612</f>
        <v>-5.9</v>
      </c>
      <c r="CK611">
        <f>'Datastream-M'!BU612</f>
        <v>-12.7</v>
      </c>
      <c r="CL611">
        <f>'Datastream-M'!BV612</f>
        <v>99.4</v>
      </c>
      <c r="CM611">
        <f>'Datastream-M'!BW612</f>
        <v>25</v>
      </c>
      <c r="CN611">
        <f>'Datastream-M'!BX612</f>
        <v>10.199999999999999</v>
      </c>
      <c r="CO611">
        <f>'Datastream-M'!BY612</f>
        <v>24.5</v>
      </c>
      <c r="CP611" s="40">
        <f>'Datastream-M'!BZ612</f>
        <v>27.5</v>
      </c>
      <c r="CQ611">
        <f>'Datastream-M'!CA612</f>
        <v>5</v>
      </c>
      <c r="CR611">
        <f>'Datastream-M'!CB612</f>
        <v>56</v>
      </c>
      <c r="CS611">
        <f>'Datastream-M'!CC612</f>
        <v>36</v>
      </c>
      <c r="CT611">
        <f>'Datastream-M'!CD612</f>
        <v>22.5</v>
      </c>
      <c r="CU611">
        <f>'Datastream-M'!CE612</f>
        <v>41156</v>
      </c>
      <c r="CV611">
        <f>'Datastream-M'!CF612</f>
        <v>2597697</v>
      </c>
      <c r="CW611" s="48">
        <f t="shared" si="44"/>
        <v>-2.5</v>
      </c>
      <c r="CX611">
        <f>'Datastream-M'!CG612</f>
        <v>84.9</v>
      </c>
      <c r="CY611">
        <f>'Datastream-M'!CH612</f>
        <v>62.5</v>
      </c>
      <c r="CZ611">
        <f>'Datastream-M'!CI612</f>
        <v>93.3</v>
      </c>
      <c r="DA611">
        <f>'Datastream-M'!CJ612</f>
        <v>89.6</v>
      </c>
      <c r="DB611">
        <f>'Datastream-M'!CK612</f>
        <v>-8.8000000000000007</v>
      </c>
      <c r="DC611">
        <f>'Datastream-M'!CL612</f>
        <v>-17.399999999999999</v>
      </c>
      <c r="DD611">
        <f>'Datastream-M'!CM612</f>
        <v>-5.9</v>
      </c>
      <c r="DE611">
        <f>'Datastream-M'!CN612</f>
        <v>69.5</v>
      </c>
      <c r="DF611">
        <f>'Datastream-M'!CO612</f>
        <v>70.599999999999994</v>
      </c>
      <c r="DG611">
        <f>'Datastream-M'!CP612</f>
        <v>93.2</v>
      </c>
      <c r="DH611">
        <f>'Datastream-M'!CQ612</f>
        <v>116.37974548299999</v>
      </c>
      <c r="DI611">
        <f>'Datastream-M'!CR612</f>
        <v>21.67</v>
      </c>
      <c r="DJ611">
        <f>'Datastream-M'!CV612</f>
        <v>5.05</v>
      </c>
      <c r="DK611">
        <f>'Datastream-M'!CW612</f>
        <v>2.72</v>
      </c>
      <c r="DL611">
        <f>'Datastream-M'!CX612</f>
        <v>92.6</v>
      </c>
      <c r="DM611">
        <f>'Datastream-M'!CY612</f>
        <v>68.7</v>
      </c>
      <c r="DN611" s="55">
        <f>'Datastream-M'!CZ612</f>
        <v>95.1</v>
      </c>
      <c r="DO611">
        <f>'Datastream-M'!DA612</f>
        <v>-5.5</v>
      </c>
      <c r="DP611">
        <f>'Datastream-M'!DB612</f>
        <v>103.1</v>
      </c>
      <c r="DQ611">
        <f>'Datastream-M'!DE612</f>
        <v>99</v>
      </c>
      <c r="DR611">
        <f>'Datastream-M'!DF612</f>
        <v>104.8</v>
      </c>
      <c r="DS611">
        <f>'Datastream-M'!DG612</f>
        <v>91.7</v>
      </c>
      <c r="DT611">
        <f>'Datastream-M'!DH612</f>
        <v>85.4</v>
      </c>
      <c r="DU611">
        <f>'Datastream-M'!DI612</f>
        <v>86.7</v>
      </c>
      <c r="DV611">
        <f>'Datastream-M'!DJ612</f>
        <v>122.193830664</v>
      </c>
      <c r="DW611" s="19">
        <f>'[8]weltindexip-usd'!B491</f>
        <v>2.5687644496708164</v>
      </c>
      <c r="DX611">
        <f>'Datastream-M'!DK612</f>
        <v>102.5</v>
      </c>
      <c r="DY611">
        <v>0</v>
      </c>
      <c r="DZ611">
        <f>'Datastream-M'!DL612</f>
        <v>101.5</v>
      </c>
      <c r="EA611">
        <f>'Datastream-M'!DM612</f>
        <v>94.6</v>
      </c>
      <c r="EB611">
        <f>'Datastream-M'!DN612</f>
        <v>26.20036</v>
      </c>
      <c r="EC611">
        <f>'Datastream-M'!DO612</f>
        <v>92</v>
      </c>
      <c r="EE611" s="112">
        <f t="shared" si="45"/>
        <v>1.5999999999999943</v>
      </c>
      <c r="EF611" s="1">
        <f>'Datastream-M'!DQ612</f>
        <v>94.4</v>
      </c>
    </row>
    <row r="612" spans="1:136">
      <c r="A612" s="3">
        <v>40497</v>
      </c>
      <c r="B612">
        <f>'Datastream-M'!B613</f>
        <v>103.4</v>
      </c>
      <c r="C612">
        <f>'Datastream-M'!C613</f>
        <v>105.8</v>
      </c>
      <c r="D612">
        <f>'Datastream-M'!D613</f>
        <v>103</v>
      </c>
      <c r="E612">
        <f>'Datastream-M'!E613</f>
        <v>108.8</v>
      </c>
      <c r="F612">
        <f>'Datastream-M'!F613</f>
        <v>97.3</v>
      </c>
      <c r="G612">
        <f>'Datastream-M'!G613</f>
        <v>1.3660950000000001</v>
      </c>
      <c r="H612">
        <f>'Datastream-M'!H613</f>
        <v>1116.8</v>
      </c>
      <c r="I612">
        <f>'Datastream-M'!I613</f>
        <v>1925.2</v>
      </c>
      <c r="J612">
        <f>'Datastream-M'!J613</f>
        <v>1.042</v>
      </c>
      <c r="K612">
        <f>'Datastream-M'!K613</f>
        <v>2.5</v>
      </c>
      <c r="L612">
        <f>'Datastream-M'!L613</f>
        <v>6688.5</v>
      </c>
      <c r="M612">
        <f>'Datastream-M'!M613</f>
        <v>262262</v>
      </c>
      <c r="N612">
        <f>'Datastream-M'!N613</f>
        <v>93.9</v>
      </c>
      <c r="O612">
        <f>'Datastream-M'!O613</f>
        <v>2498</v>
      </c>
      <c r="P612">
        <f>'Datastream-M'!P613</f>
        <v>7.4</v>
      </c>
      <c r="Q612">
        <f>'Datastream-M'!Q613</f>
        <v>20.9</v>
      </c>
      <c r="R612">
        <f>'Datastream-M'!R613</f>
        <v>9.3000000000000007</v>
      </c>
      <c r="S612" s="1">
        <f>'[2]Deutschland Monatsdaten'!C612</f>
        <v>0.56865992272985566</v>
      </c>
      <c r="T612" s="1">
        <v>4.0145669211302302</v>
      </c>
      <c r="U612">
        <f>'Datastream-M'!BL613</f>
        <v>83.7</v>
      </c>
      <c r="V612" s="39">
        <f t="shared" si="38"/>
        <v>87.006237006237015</v>
      </c>
      <c r="W612">
        <f>'Datastream-M'!BM613</f>
        <v>70.91</v>
      </c>
      <c r="X612" s="39">
        <f t="shared" si="39"/>
        <v>70.697906281156534</v>
      </c>
      <c r="Y612">
        <f>'Datastream-M'!W613</f>
        <v>-3.6</v>
      </c>
      <c r="Z612">
        <f>'Datastream-M'!X613</f>
        <v>96.5</v>
      </c>
      <c r="AA612" s="42">
        <f>'Datastream-M'!Y613</f>
        <v>22.7</v>
      </c>
      <c r="AB612">
        <f>'Datastream-M'!Z613</f>
        <v>98.7</v>
      </c>
      <c r="AC612">
        <f>'Datastream-M'!AA613</f>
        <v>94</v>
      </c>
      <c r="AD612">
        <f>'Datastream-M'!AB613</f>
        <v>91.7</v>
      </c>
      <c r="AE612">
        <f>'Datastream-M'!AC613</f>
        <v>1.3660950000000001</v>
      </c>
      <c r="AF612">
        <f t="shared" si="40"/>
        <v>96.2</v>
      </c>
      <c r="AG612">
        <f t="shared" si="41"/>
        <v>100.29999999999998</v>
      </c>
      <c r="AH612">
        <f>'Datastream-M'!AD613</f>
        <v>94.3</v>
      </c>
      <c r="AI612">
        <f>'Datastream-M'!AE613</f>
        <v>2.9</v>
      </c>
      <c r="AJ612">
        <f>'Datastream-M'!AF613</f>
        <v>95.346535000000003</v>
      </c>
      <c r="AK612">
        <f>'Datastream-M'!AG613</f>
        <v>85.8</v>
      </c>
      <c r="AL612">
        <f>'Datastream-M'!AH613</f>
        <v>93.7</v>
      </c>
      <c r="AM612">
        <f>'Datastream-M'!AI613</f>
        <v>96.5</v>
      </c>
      <c r="AN612">
        <f>'Datastream-M'!AJ613</f>
        <v>29.3</v>
      </c>
      <c r="AO612">
        <f>'Datastream-M'!AK613</f>
        <v>8.5</v>
      </c>
      <c r="AP612">
        <f>'Datastream-M'!AL613</f>
        <v>22.2</v>
      </c>
      <c r="AQ612" s="2">
        <f>'Datastream-M'!AM613</f>
        <v>96.304699999999997</v>
      </c>
      <c r="AR612" s="2">
        <f>'Datastream-M'!AN613</f>
        <v>103.2004</v>
      </c>
      <c r="AS612">
        <f>'Datastream-M'!AO613</f>
        <v>20.100000000000001</v>
      </c>
      <c r="AT612">
        <f>'Datastream-M'!AP613</f>
        <v>92.5</v>
      </c>
      <c r="AU612">
        <f>'Datastream-M'!AQ613</f>
        <v>96</v>
      </c>
      <c r="AV612" s="19">
        <f>'[5]Deutschland Monatsdaten'!K612</f>
        <v>14.358287130246845</v>
      </c>
      <c r="AW612" s="1">
        <f>'[5]Deutschland Monatsdaten'!J612</f>
        <v>6.5855616775359425E-3</v>
      </c>
      <c r="AX612">
        <f>'Datastream-M'!AR613</f>
        <v>1.8</v>
      </c>
      <c r="AY612">
        <f>'Datastream-M'!AS613</f>
        <v>3.1</v>
      </c>
      <c r="AZ612">
        <f>'Datastream-M'!AT613</f>
        <v>114.7</v>
      </c>
      <c r="BA612">
        <v>4083158.9690900003</v>
      </c>
      <c r="BB612">
        <v>12506117.548099998</v>
      </c>
      <c r="BC612">
        <v>9566360.3082190007</v>
      </c>
      <c r="BD612">
        <v>590269.22564999969</v>
      </c>
      <c r="BE612">
        <f>'Datastream-M'!AU613</f>
        <v>100.15</v>
      </c>
      <c r="BF612">
        <f>'Datastream-M'!AV613</f>
        <v>101.3</v>
      </c>
      <c r="BG612">
        <f>'Datastream-M'!AW613</f>
        <v>109.2</v>
      </c>
      <c r="BH612" s="1">
        <f>'Datastream-M'!AX613</f>
        <v>159.30000000000001</v>
      </c>
      <c r="BI612" s="1">
        <f>'Datastream-M'!AY613</f>
        <v>160.1</v>
      </c>
      <c r="BJ612" s="1">
        <f>'Datastream-M'!AZ613</f>
        <v>165.1</v>
      </c>
      <c r="BK612">
        <f>'Datastream-M'!BA613</f>
        <v>138.80000000000001</v>
      </c>
      <c r="BL612">
        <f>'Datastream-M'!BB613</f>
        <v>183.4</v>
      </c>
      <c r="BM612" s="26">
        <f>'Datastream-M'!BC613</f>
        <v>96.5</v>
      </c>
      <c r="BN612" s="26">
        <f>'Datastream-M'!BD613</f>
        <v>104.3</v>
      </c>
      <c r="BO612">
        <f>'Datastream-M'!AV612</f>
        <v>100.3</v>
      </c>
      <c r="BP612" s="38">
        <f t="shared" si="42"/>
        <v>96.2</v>
      </c>
      <c r="BQ612" s="30">
        <f t="shared" si="43"/>
        <v>62.806759412778753</v>
      </c>
      <c r="BR612" s="40">
        <f>'Datastream-M'!BJ613</f>
        <v>111.7569</v>
      </c>
      <c r="BS612" s="32">
        <f>'Datastream-M'!BF613</f>
        <v>103.6</v>
      </c>
      <c r="BT612">
        <f>'Datastream-M'!BE613</f>
        <v>27</v>
      </c>
      <c r="BU612" s="40">
        <f>'Datastream-M'!CS613</f>
        <v>93.9</v>
      </c>
      <c r="BV612" s="40">
        <f>'Datastream-M'!CT613</f>
        <v>105.7</v>
      </c>
      <c r="BW612" s="40">
        <f>'Datastream-M'!CU613</f>
        <v>111.9092</v>
      </c>
      <c r="BX612" s="41">
        <f>'Datastream-M'!BG613</f>
        <v>16.97</v>
      </c>
      <c r="BY612" s="41">
        <f>'Datastream-M'!BH613</f>
        <v>17.57</v>
      </c>
      <c r="BZ612" s="40">
        <f>'Datastream-M'!BI613</f>
        <v>85.6</v>
      </c>
      <c r="CA612">
        <f>'Datastream-M'!BN613</f>
        <v>36.299999999999997</v>
      </c>
      <c r="CB612">
        <f>'Datastream-M'!BO613</f>
        <v>33.1</v>
      </c>
      <c r="CC612">
        <f>'Datastream-M'!BP613</f>
        <v>89.1</v>
      </c>
      <c r="CD612">
        <f>'Datastream-M'!BQ613</f>
        <v>92.5</v>
      </c>
      <c r="CE612" s="1">
        <v>0.59957262245779019</v>
      </c>
      <c r="CF612" s="1">
        <v>0.34518647783771605</v>
      </c>
      <c r="CH612">
        <f>'Datastream-M'!BR613</f>
        <v>89.4</v>
      </c>
      <c r="CI612">
        <f>'Datastream-M'!BS613</f>
        <v>94.1</v>
      </c>
      <c r="CJ612">
        <f>'Datastream-M'!BT613</f>
        <v>-2</v>
      </c>
      <c r="CK612">
        <f>'Datastream-M'!BU613</f>
        <v>-3.9</v>
      </c>
      <c r="CL612">
        <f>'Datastream-M'!BV613</f>
        <v>99.3</v>
      </c>
      <c r="CM612">
        <f>'Datastream-M'!BW613</f>
        <v>28.7</v>
      </c>
      <c r="CN612">
        <f>'Datastream-M'!BX613</f>
        <v>15</v>
      </c>
      <c r="CO612">
        <f>'Datastream-M'!BY613</f>
        <v>24.7</v>
      </c>
      <c r="CP612" s="40">
        <f>'Datastream-M'!BZ613</f>
        <v>29.8</v>
      </c>
      <c r="CQ612">
        <f>'Datastream-M'!CA613</f>
        <v>5.2</v>
      </c>
      <c r="CR612">
        <f>'Datastream-M'!CB613</f>
        <v>65.8</v>
      </c>
      <c r="CS612">
        <f>'Datastream-M'!CC613</f>
        <v>44.9</v>
      </c>
      <c r="CT612">
        <f>'Datastream-M'!CD613</f>
        <v>39.299999999999997</v>
      </c>
      <c r="CU612">
        <f>'Datastream-M'!CE613</f>
        <v>41195</v>
      </c>
      <c r="CV612">
        <f>'Datastream-M'!CF613</f>
        <v>2627454</v>
      </c>
      <c r="CW612" s="48">
        <f t="shared" si="44"/>
        <v>-1.1000000000000014</v>
      </c>
      <c r="CX612">
        <f>'Datastream-M'!CG613</f>
        <v>79.8</v>
      </c>
      <c r="CY612">
        <f>'Datastream-M'!CH613</f>
        <v>63.2</v>
      </c>
      <c r="CZ612">
        <f>'Datastream-M'!CI613</f>
        <v>91.5</v>
      </c>
      <c r="DA612">
        <f>'Datastream-M'!CJ613</f>
        <v>78.400000000000006</v>
      </c>
      <c r="DB612">
        <f>'Datastream-M'!CK613</f>
        <v>-3.2</v>
      </c>
      <c r="DC612">
        <f>'Datastream-M'!CL613</f>
        <v>-18.2</v>
      </c>
      <c r="DD612">
        <f>'Datastream-M'!CM613</f>
        <v>-2</v>
      </c>
      <c r="DE612">
        <f>'Datastream-M'!CN613</f>
        <v>71.8</v>
      </c>
      <c r="DF612">
        <f>'Datastream-M'!CO613</f>
        <v>73.7</v>
      </c>
      <c r="DG612">
        <f>'Datastream-M'!CP613</f>
        <v>93.1</v>
      </c>
      <c r="DH612">
        <f>'Datastream-M'!CQ613</f>
        <v>137.213821411</v>
      </c>
      <c r="DI612">
        <f>'Datastream-M'!CR613</f>
        <v>21.13</v>
      </c>
      <c r="DJ612">
        <f>'Datastream-M'!CV613</f>
        <v>5.13</v>
      </c>
      <c r="DK612">
        <f>'Datastream-M'!CW613</f>
        <v>2.85</v>
      </c>
      <c r="DL612">
        <f>'Datastream-M'!CX613</f>
        <v>87</v>
      </c>
      <c r="DM612">
        <f>'Datastream-M'!CY613</f>
        <v>69.400000000000006</v>
      </c>
      <c r="DN612" s="55">
        <f>'Datastream-M'!CZ613</f>
        <v>93.6</v>
      </c>
      <c r="DO612">
        <f>'Datastream-M'!DA613</f>
        <v>-6.4</v>
      </c>
      <c r="DP612">
        <f>'Datastream-M'!DB613</f>
        <v>103.3</v>
      </c>
      <c r="DQ612">
        <f>'Datastream-M'!DE613</f>
        <v>100.7</v>
      </c>
      <c r="DR612">
        <f>'Datastream-M'!DF613</f>
        <v>106.1</v>
      </c>
      <c r="DS612">
        <f>'Datastream-M'!DG613</f>
        <v>94.4</v>
      </c>
      <c r="DT612">
        <f>'Datastream-M'!DH613</f>
        <v>96.7</v>
      </c>
      <c r="DU612">
        <f>'Datastream-M'!DI613</f>
        <v>87.4</v>
      </c>
      <c r="DV612">
        <f>'Datastream-M'!DJ613</f>
        <v>127.19662964600001</v>
      </c>
      <c r="DW612" s="19">
        <f>'[8]weltindexip-usd'!B492</f>
        <v>2.5845692958171438</v>
      </c>
      <c r="DX612">
        <f>'Datastream-M'!DK613</f>
        <v>103.8</v>
      </c>
      <c r="DY612">
        <v>0</v>
      </c>
      <c r="DZ612">
        <f>'Datastream-M'!DL613</f>
        <v>102.2</v>
      </c>
      <c r="EA612">
        <f>'Datastream-M'!DM613</f>
        <v>95</v>
      </c>
      <c r="EB612">
        <f>'Datastream-M'!DN613</f>
        <v>25.927289999999999</v>
      </c>
      <c r="EC612">
        <f>'Datastream-M'!DO613</f>
        <v>92</v>
      </c>
      <c r="EE612" s="112">
        <f t="shared" si="45"/>
        <v>1.6000000000000085</v>
      </c>
      <c r="EF612" s="1">
        <f>'Datastream-M'!DQ613</f>
        <v>93.9</v>
      </c>
    </row>
    <row r="613" spans="1:136">
      <c r="A613" s="3">
        <v>40527</v>
      </c>
      <c r="B613">
        <f>'Datastream-M'!B614</f>
        <v>102.9</v>
      </c>
      <c r="C613">
        <f>'Datastream-M'!C614</f>
        <v>105.7</v>
      </c>
      <c r="D613">
        <f>'Datastream-M'!D614</f>
        <v>103.3</v>
      </c>
      <c r="E613">
        <f>'Datastream-M'!E614</f>
        <v>108.2</v>
      </c>
      <c r="F613">
        <f>'Datastream-M'!F614</f>
        <v>94.2</v>
      </c>
      <c r="G613">
        <f>'Datastream-M'!G614</f>
        <v>1.3220130000000001</v>
      </c>
      <c r="H613">
        <f>'Datastream-M'!H614</f>
        <v>1106.7</v>
      </c>
      <c r="I613">
        <f>'Datastream-M'!I614</f>
        <v>1932.2</v>
      </c>
      <c r="J613">
        <f>'Datastream-M'!J614</f>
        <v>1.022</v>
      </c>
      <c r="K613">
        <f>'Datastream-M'!K614</f>
        <v>2.9</v>
      </c>
      <c r="L613">
        <f>'Datastream-M'!L614</f>
        <v>6914.2</v>
      </c>
      <c r="M613">
        <f>'Datastream-M'!M614</f>
        <v>230371</v>
      </c>
      <c r="N613">
        <f>'Datastream-M'!N614</f>
        <v>95.4</v>
      </c>
      <c r="O613">
        <f>'Datastream-M'!O614</f>
        <v>2534</v>
      </c>
      <c r="P613">
        <f>'Datastream-M'!P614</f>
        <v>7.4</v>
      </c>
      <c r="Q613">
        <f>'Datastream-M'!Q614</f>
        <v>24.1</v>
      </c>
      <c r="R613">
        <f>'Datastream-M'!R614</f>
        <v>9</v>
      </c>
      <c r="S613" s="1">
        <f>'[2]Deutschland Monatsdaten'!C613</f>
        <v>0.79117185548287716</v>
      </c>
      <c r="T613" s="1">
        <v>4.0225770092531139</v>
      </c>
      <c r="U613">
        <f>'Datastream-M'!BL614</f>
        <v>83.21</v>
      </c>
      <c r="V613" s="39">
        <f t="shared" si="38"/>
        <v>86.227979274611386</v>
      </c>
      <c r="W613">
        <f>'Datastream-M'!BM614</f>
        <v>69.760000000000005</v>
      </c>
      <c r="X613" s="39">
        <f t="shared" si="39"/>
        <v>68.864758144126355</v>
      </c>
      <c r="Y613">
        <f>'Datastream-M'!W614</f>
        <v>-2</v>
      </c>
      <c r="Z613">
        <f>'Datastream-M'!X614</f>
        <v>92.1</v>
      </c>
      <c r="AA613" s="42">
        <f>'Datastream-M'!Y614</f>
        <v>24.2</v>
      </c>
      <c r="AB613">
        <f>'Datastream-M'!Z614</f>
        <v>97.6</v>
      </c>
      <c r="AC613">
        <f>'Datastream-M'!AA614</f>
        <v>92.9</v>
      </c>
      <c r="AD613">
        <f>'Datastream-M'!AB614</f>
        <v>90.4</v>
      </c>
      <c r="AE613">
        <f>'Datastream-M'!AC614</f>
        <v>1.3220130000000001</v>
      </c>
      <c r="AF613">
        <f t="shared" si="40"/>
        <v>96.500000000000014</v>
      </c>
      <c r="AG613">
        <f t="shared" si="41"/>
        <v>101.30000000000001</v>
      </c>
      <c r="AH613">
        <f>'Datastream-M'!AD614</f>
        <v>94.9</v>
      </c>
      <c r="AI613">
        <f>'Datastream-M'!AE614</f>
        <v>5.3</v>
      </c>
      <c r="AJ613">
        <f>'Datastream-M'!AF614</f>
        <v>94.169095999999996</v>
      </c>
      <c r="AK613">
        <f>'Datastream-M'!AG614</f>
        <v>91.96</v>
      </c>
      <c r="AL613">
        <f>'Datastream-M'!AH614</f>
        <v>93.9</v>
      </c>
      <c r="AM613">
        <f>'Datastream-M'!AI614</f>
        <v>92.1</v>
      </c>
      <c r="AN613">
        <f>'Datastream-M'!AJ614</f>
        <v>28.6</v>
      </c>
      <c r="AO613">
        <f>'Datastream-M'!AK614</f>
        <v>8.9</v>
      </c>
      <c r="AP613">
        <f>'Datastream-M'!AL614</f>
        <v>21.8</v>
      </c>
      <c r="AQ613" s="2">
        <f>'Datastream-M'!AM614</f>
        <v>96.531599999999997</v>
      </c>
      <c r="AR613" s="2">
        <f>'Datastream-M'!AN614</f>
        <v>103.32769999999999</v>
      </c>
      <c r="AS613">
        <f>'Datastream-M'!AO614</f>
        <v>52.5</v>
      </c>
      <c r="AT613">
        <f>'Datastream-M'!AP614</f>
        <v>53.2</v>
      </c>
      <c r="AU613">
        <f>'Datastream-M'!AQ614</f>
        <v>94.7</v>
      </c>
      <c r="AV613" s="19">
        <f>'[5]Deutschland Monatsdaten'!K613</f>
        <v>14.424594875983994</v>
      </c>
      <c r="AW613" s="1">
        <f>'[5]Deutschland Monatsdaten'!J613</f>
        <v>-9.5676874454034069E-2</v>
      </c>
      <c r="AX613">
        <f>'Datastream-M'!AR614</f>
        <v>4.3</v>
      </c>
      <c r="AY613">
        <f>'Datastream-M'!AS614</f>
        <v>2.8</v>
      </c>
      <c r="AZ613">
        <f>'Datastream-M'!AT614</f>
        <v>116.2</v>
      </c>
      <c r="BA613">
        <v>4211830.7445499999</v>
      </c>
      <c r="BB613">
        <v>11810531.628299998</v>
      </c>
      <c r="BC613">
        <v>17496135.317517497</v>
      </c>
      <c r="BD613">
        <v>1953225.5531400002</v>
      </c>
      <c r="BE613">
        <f>'Datastream-M'!AU614</f>
        <v>98.7</v>
      </c>
      <c r="BF613">
        <f>'Datastream-M'!AV614</f>
        <v>103.2</v>
      </c>
      <c r="BG613">
        <f>'Datastream-M'!AW614</f>
        <v>110</v>
      </c>
      <c r="BH613" s="1">
        <f>'Datastream-M'!AX614</f>
        <v>171.9</v>
      </c>
      <c r="BI613" s="1">
        <f>'Datastream-M'!AY614</f>
        <v>171.9</v>
      </c>
      <c r="BJ613" s="1">
        <f>'Datastream-M'!AZ614</f>
        <v>171.8</v>
      </c>
      <c r="BK613">
        <f>'Datastream-M'!BA614</f>
        <v>147.5</v>
      </c>
      <c r="BL613">
        <f>'Datastream-M'!BB614</f>
        <v>188.8</v>
      </c>
      <c r="BM613" s="26">
        <f>'Datastream-M'!BC614</f>
        <v>97.1</v>
      </c>
      <c r="BN613" s="26">
        <f>'Datastream-M'!BD614</f>
        <v>104.6</v>
      </c>
      <c r="BO613">
        <f>'Datastream-M'!AV613</f>
        <v>101.3</v>
      </c>
      <c r="BP613" s="38">
        <f t="shared" si="42"/>
        <v>96.5</v>
      </c>
      <c r="BQ613" s="30">
        <f t="shared" si="43"/>
        <v>69.560586771839596</v>
      </c>
      <c r="BR613" s="40">
        <f>'Datastream-M'!BJ614</f>
        <v>109.4173</v>
      </c>
      <c r="BS613" s="32">
        <f>'Datastream-M'!BF614</f>
        <v>103.4</v>
      </c>
      <c r="BT613">
        <f>'Datastream-M'!BE614</f>
        <v>31.3</v>
      </c>
      <c r="BU613" s="40">
        <f>'Datastream-M'!CS614</f>
        <v>93.9</v>
      </c>
      <c r="BV613" s="40">
        <f>'Datastream-M'!CT614</f>
        <v>102.8</v>
      </c>
      <c r="BW613" s="40">
        <f>'Datastream-M'!CU614</f>
        <v>109.48309999999999</v>
      </c>
      <c r="BX613" s="41">
        <f>'Datastream-M'!BG614</f>
        <v>16.61</v>
      </c>
      <c r="BY613" s="41">
        <f>'Datastream-M'!BH614</f>
        <v>16.95</v>
      </c>
      <c r="BZ613" s="40">
        <f>'Datastream-M'!BI614</f>
        <v>71.8</v>
      </c>
      <c r="CA613">
        <f>'Datastream-M'!BN614</f>
        <v>30.1</v>
      </c>
      <c r="CB613">
        <f>'Datastream-M'!BO614</f>
        <v>31.3</v>
      </c>
      <c r="CC613">
        <f>'Datastream-M'!BP614</f>
        <v>93.8</v>
      </c>
      <c r="CD613">
        <f>'Datastream-M'!BQ614</f>
        <v>90.3</v>
      </c>
      <c r="CE613" s="1">
        <v>0.39978718227990462</v>
      </c>
      <c r="CF613" s="1">
        <v>0.61990185900065442</v>
      </c>
      <c r="CH613">
        <f>'Datastream-M'!BR614</f>
        <v>92.2</v>
      </c>
      <c r="CI613">
        <f>'Datastream-M'!BS614</f>
        <v>93.7</v>
      </c>
      <c r="CJ613">
        <f>'Datastream-M'!BT614</f>
        <v>-5.0999999999999996</v>
      </c>
      <c r="CK613">
        <f>'Datastream-M'!BU614</f>
        <v>-10.3</v>
      </c>
      <c r="CL613">
        <f>'Datastream-M'!BV614</f>
        <v>97.6</v>
      </c>
      <c r="CM613">
        <f>'Datastream-M'!BW614</f>
        <v>27</v>
      </c>
      <c r="CN613">
        <f>'Datastream-M'!BX614</f>
        <v>18.100000000000001</v>
      </c>
      <c r="CO613">
        <f>'Datastream-M'!BY614</f>
        <v>27</v>
      </c>
      <c r="CP613" s="40">
        <f>'Datastream-M'!BZ614</f>
        <v>28.9</v>
      </c>
      <c r="CQ613">
        <f>'Datastream-M'!CA614</f>
        <v>5.5</v>
      </c>
      <c r="CR613">
        <f>'Datastream-M'!CB614</f>
        <v>58.8</v>
      </c>
      <c r="CS613">
        <f>'Datastream-M'!CC614</f>
        <v>40.299999999999997</v>
      </c>
      <c r="CT613">
        <f>'Datastream-M'!CD614</f>
        <v>33.799999999999997</v>
      </c>
      <c r="CU613">
        <f>'Datastream-M'!CE614</f>
        <v>41235</v>
      </c>
      <c r="CV613">
        <f>'Datastream-M'!CF614</f>
        <v>2588651</v>
      </c>
      <c r="CW613" s="48">
        <f t="shared" si="44"/>
        <v>-1.8999999999999986</v>
      </c>
      <c r="CX613">
        <f>'Datastream-M'!CG614</f>
        <v>74.8</v>
      </c>
      <c r="CY613">
        <f>'Datastream-M'!CH614</f>
        <v>62.5</v>
      </c>
      <c r="CZ613">
        <f>'Datastream-M'!CI614</f>
        <v>83.7</v>
      </c>
      <c r="DA613">
        <f>'Datastream-M'!CJ614</f>
        <v>73.5</v>
      </c>
      <c r="DB613">
        <f>'Datastream-M'!CK614</f>
        <v>-9.5</v>
      </c>
      <c r="DC613">
        <f>'Datastream-M'!CL614</f>
        <v>-19.399999999999999</v>
      </c>
      <c r="DD613">
        <f>'Datastream-M'!CM614</f>
        <v>-5.0999999999999996</v>
      </c>
      <c r="DE613">
        <f>'Datastream-M'!CN614</f>
        <v>65.3</v>
      </c>
      <c r="DF613">
        <f>'Datastream-M'!CO614</f>
        <v>67.7</v>
      </c>
      <c r="DG613">
        <f>'Datastream-M'!CP614</f>
        <v>93.2</v>
      </c>
      <c r="DH613">
        <f>'Datastream-M'!CQ614</f>
        <v>179.414306641</v>
      </c>
      <c r="DI613">
        <f>'Datastream-M'!CR614</f>
        <v>22.74</v>
      </c>
      <c r="DJ613">
        <f>'Datastream-M'!CV614</f>
        <v>4.53</v>
      </c>
      <c r="DK613">
        <f>'Datastream-M'!CW614</f>
        <v>2.29</v>
      </c>
      <c r="DL613">
        <f>'Datastream-M'!CX614</f>
        <v>81.400000000000006</v>
      </c>
      <c r="DM613">
        <f>'Datastream-M'!CY614</f>
        <v>68.400000000000006</v>
      </c>
      <c r="DN613" s="55">
        <f>'Datastream-M'!CZ614</f>
        <v>85.8</v>
      </c>
      <c r="DO613">
        <f>'Datastream-M'!DA614</f>
        <v>-20.3</v>
      </c>
      <c r="DP613">
        <f>'Datastream-M'!DB614</f>
        <v>107.4</v>
      </c>
      <c r="DQ613">
        <f>'Datastream-M'!DE614</f>
        <v>100.3</v>
      </c>
      <c r="DR613">
        <f>'Datastream-M'!DF614</f>
        <v>105.6</v>
      </c>
      <c r="DS613">
        <f>'Datastream-M'!DG614</f>
        <v>92.7</v>
      </c>
      <c r="DT613">
        <f>'Datastream-M'!DH614</f>
        <v>88.9</v>
      </c>
      <c r="DU613">
        <f>'Datastream-M'!DI614</f>
        <v>93.5</v>
      </c>
      <c r="DV613">
        <f>'Datastream-M'!DJ614</f>
        <v>129.35577699999999</v>
      </c>
      <c r="DW613" s="19">
        <f>'[8]weltindexip-usd'!B493</f>
        <v>2.6021179549239224</v>
      </c>
      <c r="DX613">
        <f>'Datastream-M'!DK614</f>
        <v>103</v>
      </c>
      <c r="DY613">
        <v>0</v>
      </c>
      <c r="DZ613">
        <f>'Datastream-M'!DL614</f>
        <v>102.8</v>
      </c>
      <c r="EA613">
        <f>'Datastream-M'!DM614</f>
        <v>95.6</v>
      </c>
      <c r="EB613">
        <f>'Datastream-M'!DN614</f>
        <v>25.154007</v>
      </c>
      <c r="EC613">
        <f>'Datastream-M'!DO614</f>
        <v>91</v>
      </c>
      <c r="EE613" s="112">
        <f t="shared" si="45"/>
        <v>-0.5</v>
      </c>
      <c r="EF613" s="1">
        <f>'Datastream-M'!DQ614</f>
        <v>95.4</v>
      </c>
    </row>
    <row r="614" spans="1:136">
      <c r="A614" s="3">
        <v>40558</v>
      </c>
      <c r="B614">
        <f>'Datastream-M'!B615</f>
        <v>101.6</v>
      </c>
      <c r="C614">
        <f>'Datastream-M'!C615</f>
        <v>104.9</v>
      </c>
      <c r="D614">
        <f>'Datastream-M'!D615</f>
        <v>102.7</v>
      </c>
      <c r="E614">
        <f>'Datastream-M'!E615</f>
        <v>107.2</v>
      </c>
      <c r="F614">
        <f>'Datastream-M'!F615</f>
        <v>98.4</v>
      </c>
      <c r="G614">
        <f>'Datastream-M'!G615</f>
        <v>1.3359669999999999</v>
      </c>
      <c r="H614">
        <f>'Datastream-M'!H615</f>
        <v>1121.5</v>
      </c>
      <c r="I614">
        <f>'Datastream-M'!I615</f>
        <v>1952.2</v>
      </c>
      <c r="J614">
        <f>'Datastream-M'!J615</f>
        <v>1.0169999999999999</v>
      </c>
      <c r="K614">
        <f>'Datastream-M'!K615</f>
        <v>3</v>
      </c>
      <c r="L614">
        <f>'Datastream-M'!L615</f>
        <v>7077.5</v>
      </c>
      <c r="M614">
        <f>'Datastream-M'!M615</f>
        <v>211056</v>
      </c>
      <c r="N614">
        <f>'Datastream-M'!N615</f>
        <v>95.2</v>
      </c>
      <c r="O614">
        <f>'Datastream-M'!O615</f>
        <v>2304</v>
      </c>
      <c r="P614">
        <f>'Datastream-M'!P615</f>
        <v>7.4</v>
      </c>
      <c r="Q614">
        <f>'Datastream-M'!Q615</f>
        <v>28.2</v>
      </c>
      <c r="R614">
        <f>'Datastream-M'!R615</f>
        <v>5.9</v>
      </c>
      <c r="S614" s="1">
        <f>'[2]Deutschland Monatsdaten'!C614</f>
        <v>0.8521916581617287</v>
      </c>
      <c r="T614" s="1">
        <v>4.0544970830038931</v>
      </c>
      <c r="U614">
        <f>'Datastream-M'!BL615</f>
        <v>84.67</v>
      </c>
      <c r="V614" s="39">
        <f t="shared" si="38"/>
        <v>87.198764160659124</v>
      </c>
      <c r="W614">
        <f>'Datastream-M'!BM615</f>
        <v>71.75</v>
      </c>
      <c r="X614" s="39">
        <f t="shared" si="39"/>
        <v>69.525193798449607</v>
      </c>
      <c r="Y614">
        <f>'Datastream-M'!W615</f>
        <v>2.9</v>
      </c>
      <c r="Z614">
        <f>'Datastream-M'!X615</f>
        <v>96.3</v>
      </c>
      <c r="AA614" s="42">
        <f>'Datastream-M'!Y615</f>
        <v>26.6</v>
      </c>
      <c r="AB614">
        <f>'Datastream-M'!Z615</f>
        <v>97.6</v>
      </c>
      <c r="AC614">
        <f>'Datastream-M'!AA615</f>
        <v>92.6</v>
      </c>
      <c r="AD614">
        <f>'Datastream-M'!AB615</f>
        <v>90.2</v>
      </c>
      <c r="AE614">
        <f>'Datastream-M'!AC615</f>
        <v>1.3359669999999999</v>
      </c>
      <c r="AF614">
        <f t="shared" si="40"/>
        <v>97.09999999999998</v>
      </c>
      <c r="AG614">
        <f t="shared" si="41"/>
        <v>103.2</v>
      </c>
      <c r="AH614">
        <f>'Datastream-M'!AD615</f>
        <v>95.7</v>
      </c>
      <c r="AI614">
        <f>'Datastream-M'!AE615</f>
        <v>6.7</v>
      </c>
      <c r="AJ614">
        <f>'Datastream-M'!AF615</f>
        <v>93.761995999999996</v>
      </c>
      <c r="AK614">
        <f>'Datastream-M'!AG615</f>
        <v>96.95</v>
      </c>
      <c r="AL614">
        <f>'Datastream-M'!AH615</f>
        <v>94.3</v>
      </c>
      <c r="AM614">
        <f>'Datastream-M'!AI615</f>
        <v>96.3</v>
      </c>
      <c r="AN614">
        <f>'Datastream-M'!AJ615</f>
        <v>32.200000000000003</v>
      </c>
      <c r="AO614">
        <f>'Datastream-M'!AK615</f>
        <v>6.3</v>
      </c>
      <c r="AP614">
        <f>'Datastream-M'!AL615</f>
        <v>16</v>
      </c>
      <c r="AQ614" s="2">
        <f>'Datastream-M'!AM615</f>
        <v>96.677599999999998</v>
      </c>
      <c r="AR614" s="2">
        <f>'Datastream-M'!AN615</f>
        <v>103.3664</v>
      </c>
      <c r="AS614">
        <f>'Datastream-M'!AO615</f>
        <v>58.8</v>
      </c>
      <c r="AT614">
        <f>'Datastream-M'!AP615</f>
        <v>19.600000000000001</v>
      </c>
      <c r="AU614">
        <f>'Datastream-M'!AQ615</f>
        <v>96.1</v>
      </c>
      <c r="AV614" s="19">
        <f>'[5]Deutschland Monatsdaten'!K614</f>
        <v>14.478888902983632</v>
      </c>
      <c r="AW614" s="1">
        <f>'[5]Deutschland Monatsdaten'!J614</f>
        <v>-8.9810238746770077E-2</v>
      </c>
      <c r="AX614">
        <f>'Datastream-M'!AR615</f>
        <v>15.4</v>
      </c>
      <c r="AY614">
        <f>'Datastream-M'!AS615</f>
        <v>2.9</v>
      </c>
      <c r="AZ614">
        <f>'Datastream-M'!AT615</f>
        <v>114.5</v>
      </c>
      <c r="BA614">
        <v>3762865.8426556308</v>
      </c>
      <c r="BB614">
        <v>11829133.832350001</v>
      </c>
      <c r="BC614">
        <v>11929213.3637245</v>
      </c>
      <c r="BD614">
        <v>937806.96698999999</v>
      </c>
      <c r="BE614">
        <f>'Datastream-M'!AU615</f>
        <v>98.71</v>
      </c>
      <c r="BF614">
        <f>'Datastream-M'!AV615</f>
        <v>104.2</v>
      </c>
      <c r="BG614">
        <f>'Datastream-M'!AW615</f>
        <v>110.8</v>
      </c>
      <c r="BH614" s="1">
        <f>'Datastream-M'!AX615</f>
        <v>177.6</v>
      </c>
      <c r="BI614" s="1">
        <f>'Datastream-M'!AY615</f>
        <v>178.4</v>
      </c>
      <c r="BJ614" s="1">
        <f>'Datastream-M'!AZ615</f>
        <v>183.1</v>
      </c>
      <c r="BK614">
        <f>'Datastream-M'!BA615</f>
        <v>156.1</v>
      </c>
      <c r="BL614">
        <f>'Datastream-M'!BB615</f>
        <v>201.8</v>
      </c>
      <c r="BM614" s="26">
        <f>'Datastream-M'!BC615</f>
        <v>97.7</v>
      </c>
      <c r="BN614" s="26">
        <f>'Datastream-M'!BD615</f>
        <v>107.5</v>
      </c>
      <c r="BO614">
        <f>'Datastream-M'!AV614</f>
        <v>103.2</v>
      </c>
      <c r="BP614" s="38">
        <f t="shared" si="42"/>
        <v>97.1</v>
      </c>
      <c r="BQ614" s="30">
        <f t="shared" si="43"/>
        <v>72.569157771112614</v>
      </c>
      <c r="BR614" s="40">
        <f>'Datastream-M'!BJ615</f>
        <v>109.36409999999999</v>
      </c>
      <c r="BS614" s="32">
        <f>'Datastream-M'!BF615</f>
        <v>104.9</v>
      </c>
      <c r="BT614">
        <f>'Datastream-M'!BE615</f>
        <v>36</v>
      </c>
      <c r="BU614" s="40">
        <f>'Datastream-M'!CS615</f>
        <v>93.8</v>
      </c>
      <c r="BV614" s="40">
        <f>'Datastream-M'!CT615</f>
        <v>103</v>
      </c>
      <c r="BW614" s="40">
        <f>'Datastream-M'!CU615</f>
        <v>109.447</v>
      </c>
      <c r="BX614" s="41">
        <f>'Datastream-M'!BG615</f>
        <v>16.16</v>
      </c>
      <c r="BY614" s="41">
        <f>'Datastream-M'!BH615</f>
        <v>17.420000000000002</v>
      </c>
      <c r="BZ614" s="40">
        <f>'Datastream-M'!BI615</f>
        <v>91.6</v>
      </c>
      <c r="CA614">
        <f>'Datastream-M'!BN615</f>
        <v>28.1</v>
      </c>
      <c r="CB614">
        <f>'Datastream-M'!BO615</f>
        <v>32.1</v>
      </c>
      <c r="CC614">
        <f>'Datastream-M'!BP615</f>
        <v>90.6</v>
      </c>
      <c r="CD614">
        <f>'Datastream-M'!BQ615</f>
        <v>91.1</v>
      </c>
      <c r="CE614" s="1">
        <v>0.15237645493368174</v>
      </c>
      <c r="CF614" s="1">
        <v>-0.16175829620866256</v>
      </c>
      <c r="CH614">
        <f>'Datastream-M'!BR615</f>
        <v>89.2</v>
      </c>
      <c r="CI614">
        <f>'Datastream-M'!BS615</f>
        <v>94.3</v>
      </c>
      <c r="CJ614">
        <f>'Datastream-M'!BT615</f>
        <v>0.4</v>
      </c>
      <c r="CK614">
        <f>'Datastream-M'!BU615</f>
        <v>-10.3</v>
      </c>
      <c r="CL614">
        <f>'Datastream-M'!BV615</f>
        <v>97.8</v>
      </c>
      <c r="CM614">
        <f>'Datastream-M'!BW615</f>
        <v>23.9</v>
      </c>
      <c r="CN614">
        <f>'Datastream-M'!BX615</f>
        <v>13.3</v>
      </c>
      <c r="CO614">
        <f>'Datastream-M'!BY615</f>
        <v>21.1</v>
      </c>
      <c r="CP614" s="40">
        <f>'Datastream-M'!BZ615</f>
        <v>28.2</v>
      </c>
      <c r="CQ614">
        <f>'Datastream-M'!CA615</f>
        <v>5.6</v>
      </c>
      <c r="CR614">
        <f>'Datastream-M'!CB615</f>
        <v>58.8</v>
      </c>
      <c r="CS614">
        <f>'Datastream-M'!CC615</f>
        <v>37.700000000000003</v>
      </c>
      <c r="CT614">
        <f>'Datastream-M'!CD615</f>
        <v>41.8</v>
      </c>
      <c r="CU614">
        <f>'Datastream-M'!CE615</f>
        <v>41256</v>
      </c>
      <c r="CV614">
        <f>'Datastream-M'!CF615</f>
        <v>2604482</v>
      </c>
      <c r="CW614" s="48">
        <f t="shared" si="44"/>
        <v>-4.3000000000000007</v>
      </c>
      <c r="CX614">
        <f>'Datastream-M'!CG615</f>
        <v>78.2</v>
      </c>
      <c r="CY614">
        <f>'Datastream-M'!CH615</f>
        <v>61.5</v>
      </c>
      <c r="CZ614">
        <f>'Datastream-M'!CI615</f>
        <v>77.900000000000006</v>
      </c>
      <c r="DA614">
        <f>'Datastream-M'!CJ615</f>
        <v>87.2</v>
      </c>
      <c r="DB614">
        <f>'Datastream-M'!CK615</f>
        <v>-5.5</v>
      </c>
      <c r="DC614">
        <f>'Datastream-M'!CL615</f>
        <v>-18.100000000000001</v>
      </c>
      <c r="DD614">
        <f>'Datastream-M'!CM615</f>
        <v>0.4</v>
      </c>
      <c r="DE614">
        <f>'Datastream-M'!CN615</f>
        <v>63.8</v>
      </c>
      <c r="DF614">
        <f>'Datastream-M'!CO615</f>
        <v>67.400000000000006</v>
      </c>
      <c r="DG614">
        <f>'Datastream-M'!CP615</f>
        <v>97.4</v>
      </c>
      <c r="DH614">
        <f>'Datastream-M'!CQ615</f>
        <v>140.945846558</v>
      </c>
      <c r="DI614">
        <f>'Datastream-M'!CR615</f>
        <v>20.329999999999998</v>
      </c>
      <c r="DJ614">
        <f>'Datastream-M'!CV615</f>
        <v>5.24</v>
      </c>
      <c r="DK614">
        <f>'Datastream-M'!CW615</f>
        <v>2.83</v>
      </c>
      <c r="DL614">
        <f>'Datastream-M'!CX615</f>
        <v>84.9</v>
      </c>
      <c r="DM614">
        <f>'Datastream-M'!CY615</f>
        <v>67.2</v>
      </c>
      <c r="DN614" s="55">
        <f>'Datastream-M'!CZ615</f>
        <v>98.1</v>
      </c>
      <c r="DO614">
        <f>'Datastream-M'!DA615</f>
        <v>-32</v>
      </c>
      <c r="DP614">
        <f>'Datastream-M'!DB615</f>
        <v>102.1</v>
      </c>
      <c r="DQ614">
        <f>'Datastream-M'!DE615</f>
        <v>99.7</v>
      </c>
      <c r="DR614">
        <f>'Datastream-M'!DF615</f>
        <v>103.6</v>
      </c>
      <c r="DS614">
        <f>'Datastream-M'!DG615</f>
        <v>95.5</v>
      </c>
      <c r="DT614">
        <f>'Datastream-M'!DH615</f>
        <v>93.6</v>
      </c>
      <c r="DU614">
        <f>'Datastream-M'!DI615</f>
        <v>87.9</v>
      </c>
      <c r="DV614">
        <f>'Datastream-M'!DJ615</f>
        <v>110.215660446</v>
      </c>
      <c r="DW614" s="19">
        <f>'[8]weltindexip-usd'!B494</f>
        <v>2.6129227549105698</v>
      </c>
      <c r="DX614">
        <f>'Datastream-M'!DK615</f>
        <v>104.9</v>
      </c>
      <c r="DY614">
        <v>0</v>
      </c>
      <c r="DZ614">
        <f>'Datastream-M'!DL615</f>
        <v>103.7</v>
      </c>
      <c r="EA614">
        <f>'Datastream-M'!DM615</f>
        <v>94.8</v>
      </c>
      <c r="EB614">
        <f>'Datastream-M'!DN615</f>
        <v>25.410634000000002</v>
      </c>
      <c r="EC614">
        <f>'Datastream-M'!DO615</f>
        <v>92.3</v>
      </c>
      <c r="EE614" s="112">
        <f t="shared" si="45"/>
        <v>-1.3000000000000114</v>
      </c>
      <c r="EF614" s="1">
        <f>'Datastream-M'!DQ615</f>
        <v>95.2</v>
      </c>
    </row>
    <row r="615" spans="1:136">
      <c r="A615" s="3">
        <v>40589</v>
      </c>
      <c r="B615">
        <f>'Datastream-M'!B616</f>
        <v>102.2</v>
      </c>
      <c r="C615">
        <f>'Datastream-M'!C616</f>
        <v>106.1</v>
      </c>
      <c r="D615">
        <f>'Datastream-M'!D616</f>
        <v>105.3</v>
      </c>
      <c r="E615">
        <f>'Datastream-M'!E616</f>
        <v>106.9</v>
      </c>
      <c r="F615">
        <f>'Datastream-M'!F616</f>
        <v>99.5</v>
      </c>
      <c r="G615">
        <f>'Datastream-M'!G616</f>
        <v>1.364895</v>
      </c>
      <c r="H615">
        <f>'Datastream-M'!H616</f>
        <v>1105.8</v>
      </c>
      <c r="I615">
        <f>'Datastream-M'!I616</f>
        <v>1946.6</v>
      </c>
      <c r="J615">
        <f>'Datastream-M'!J616</f>
        <v>1.087</v>
      </c>
      <c r="K615">
        <f>'Datastream-M'!K616</f>
        <v>3.2</v>
      </c>
      <c r="L615">
        <f>'Datastream-M'!L616</f>
        <v>7272.3</v>
      </c>
      <c r="M615">
        <f>'Datastream-M'!M616</f>
        <v>224426</v>
      </c>
      <c r="N615">
        <f>'Datastream-M'!N616</f>
        <v>96.3</v>
      </c>
      <c r="O615">
        <f>'Datastream-M'!O616</f>
        <v>2463</v>
      </c>
      <c r="P615">
        <f>'Datastream-M'!P616</f>
        <v>7.3</v>
      </c>
      <c r="Q615">
        <f>'Datastream-M'!Q616</f>
        <v>32.799999999999997</v>
      </c>
      <c r="R615">
        <f>'Datastream-M'!R616</f>
        <v>4.3</v>
      </c>
      <c r="S615" s="1">
        <f>'[2]Deutschland Monatsdaten'!C615</f>
        <v>0.85446100445547657</v>
      </c>
      <c r="T615" s="1">
        <v>4.0637079877651603</v>
      </c>
      <c r="U615">
        <f>'Datastream-M'!BL616</f>
        <v>85.54</v>
      </c>
      <c r="V615" s="39">
        <f t="shared" si="38"/>
        <v>87.553735926305023</v>
      </c>
      <c r="W615">
        <f>'Datastream-M'!BM616</f>
        <v>73.62</v>
      </c>
      <c r="X615" s="39">
        <f t="shared" si="39"/>
        <v>70.652591170825346</v>
      </c>
      <c r="Y615">
        <f>'Datastream-M'!W616</f>
        <v>4.3</v>
      </c>
      <c r="Z615">
        <f>'Datastream-M'!X616</f>
        <v>97.1</v>
      </c>
      <c r="AA615" s="42">
        <f>'Datastream-M'!Y616</f>
        <v>24.7</v>
      </c>
      <c r="AB615">
        <f>'Datastream-M'!Z616</f>
        <v>98</v>
      </c>
      <c r="AC615">
        <f>'Datastream-M'!AA616</f>
        <v>93.1</v>
      </c>
      <c r="AD615">
        <f>'Datastream-M'!AB616</f>
        <v>90.8</v>
      </c>
      <c r="AE615">
        <f>'Datastream-M'!AC616</f>
        <v>1.364895</v>
      </c>
      <c r="AF615">
        <f t="shared" si="40"/>
        <v>97.7</v>
      </c>
      <c r="AG615">
        <f t="shared" si="41"/>
        <v>104.19999999999999</v>
      </c>
      <c r="AH615">
        <f>'Datastream-M'!AD616</f>
        <v>96.7</v>
      </c>
      <c r="AI615">
        <f>'Datastream-M'!AE616</f>
        <v>10.4</v>
      </c>
      <c r="AJ615">
        <f>'Datastream-M'!AF616</f>
        <v>93.149382000000003</v>
      </c>
      <c r="AK615">
        <f>'Datastream-M'!AG616</f>
        <v>104.24</v>
      </c>
      <c r="AL615">
        <f>'Datastream-M'!AH616</f>
        <v>94.4</v>
      </c>
      <c r="AM615">
        <f>'Datastream-M'!AI616</f>
        <v>97.1</v>
      </c>
      <c r="AN615">
        <f>'Datastream-M'!AJ616</f>
        <v>32.299999999999997</v>
      </c>
      <c r="AO615">
        <f>'Datastream-M'!AK616</f>
        <v>5.2</v>
      </c>
      <c r="AP615">
        <f>'Datastream-M'!AL616</f>
        <v>20.399999999999999</v>
      </c>
      <c r="AQ615" s="2">
        <f>'Datastream-M'!AM616</f>
        <v>96.724900000000005</v>
      </c>
      <c r="AR615" s="2">
        <f>'Datastream-M'!AN616</f>
        <v>103.2983</v>
      </c>
      <c r="AS615">
        <f>'Datastream-M'!AO616</f>
        <v>27.5</v>
      </c>
      <c r="AT615">
        <f>'Datastream-M'!AP616</f>
        <v>29</v>
      </c>
      <c r="AU615">
        <f>'Datastream-M'!AQ616</f>
        <v>96.3</v>
      </c>
      <c r="AV615" s="19">
        <f>'[5]Deutschland Monatsdaten'!K615</f>
        <v>14.515516653698679</v>
      </c>
      <c r="AW615" s="1">
        <f>'[5]Deutschland Monatsdaten'!J615</f>
        <v>-3.7289363914545896E-2</v>
      </c>
      <c r="AX615">
        <f>'Datastream-M'!AR616</f>
        <v>15.7</v>
      </c>
      <c r="AY615">
        <f>'Datastream-M'!AS616</f>
        <v>3.6</v>
      </c>
      <c r="AZ615">
        <f>'Datastream-M'!AT616</f>
        <v>116.4</v>
      </c>
      <c r="BA615">
        <v>4267720.6492645591</v>
      </c>
      <c r="BB615">
        <v>14626286.61207</v>
      </c>
      <c r="BC615">
        <v>10460086.3790855</v>
      </c>
      <c r="BD615">
        <v>723521.98483000009</v>
      </c>
      <c r="BE615">
        <f>'Datastream-M'!AU616</f>
        <v>99.46</v>
      </c>
      <c r="BF615">
        <f>'Datastream-M'!AV616</f>
        <v>104.9</v>
      </c>
      <c r="BG615">
        <f>'Datastream-M'!AW616</f>
        <v>112.2</v>
      </c>
      <c r="BH615" s="1">
        <f>'Datastream-M'!AX616</f>
        <v>183.1</v>
      </c>
      <c r="BI615" s="1">
        <f>'Datastream-M'!AY616</f>
        <v>184</v>
      </c>
      <c r="BJ615" s="1">
        <f>'Datastream-M'!AZ616</f>
        <v>189.6</v>
      </c>
      <c r="BK615">
        <f>'Datastream-M'!BA616</f>
        <v>162.80000000000001</v>
      </c>
      <c r="BL615">
        <f>'Datastream-M'!BB616</f>
        <v>208.2</v>
      </c>
      <c r="BM615" s="26">
        <f>'Datastream-M'!BC616</f>
        <v>97.9</v>
      </c>
      <c r="BN615" s="26">
        <f>'Datastream-M'!BD616</f>
        <v>106.9</v>
      </c>
      <c r="BO615">
        <f>'Datastream-M'!AV615</f>
        <v>104.2</v>
      </c>
      <c r="BP615" s="38">
        <f t="shared" si="42"/>
        <v>97.7</v>
      </c>
      <c r="BQ615" s="30">
        <f t="shared" si="43"/>
        <v>76.372175149004136</v>
      </c>
      <c r="BR615" s="40">
        <f>'Datastream-M'!BJ616</f>
        <v>110.6572</v>
      </c>
      <c r="BS615" s="32">
        <f>'Datastream-M'!BF616</f>
        <v>104.1</v>
      </c>
      <c r="BT615">
        <f>'Datastream-M'!BE616</f>
        <v>33.200000000000003</v>
      </c>
      <c r="BU615" s="40">
        <f>'Datastream-M'!CS616</f>
        <v>93.7</v>
      </c>
      <c r="BV615" s="40">
        <f>'Datastream-M'!CT616</f>
        <v>104.1</v>
      </c>
      <c r="BW615" s="40">
        <f>'Datastream-M'!CU616</f>
        <v>110.83199999999999</v>
      </c>
      <c r="BX615" s="41">
        <f>'Datastream-M'!BG616</f>
        <v>16.91</v>
      </c>
      <c r="BY615" s="41">
        <f>'Datastream-M'!BH616</f>
        <v>17.32</v>
      </c>
      <c r="BZ615" s="40">
        <f>'Datastream-M'!BI616</f>
        <v>92.6</v>
      </c>
      <c r="CA615">
        <f>'Datastream-M'!BN616</f>
        <v>26.8</v>
      </c>
      <c r="CB615">
        <f>'Datastream-M'!BO616</f>
        <v>34.9</v>
      </c>
      <c r="CC615">
        <f>'Datastream-M'!BP616</f>
        <v>92</v>
      </c>
      <c r="CD615">
        <f>'Datastream-M'!BQ616</f>
        <v>91.6</v>
      </c>
      <c r="CE615" s="1">
        <v>-2.847243208858144E-2</v>
      </c>
      <c r="CF615" s="1">
        <v>-0.14653864680184522</v>
      </c>
      <c r="CH615">
        <f>'Datastream-M'!BR616</f>
        <v>88.4</v>
      </c>
      <c r="CI615">
        <f>'Datastream-M'!BS616</f>
        <v>96.2</v>
      </c>
      <c r="CJ615">
        <f>'Datastream-M'!BT616</f>
        <v>1.7</v>
      </c>
      <c r="CK615">
        <f>'Datastream-M'!BU616</f>
        <v>-5.2</v>
      </c>
      <c r="CL615">
        <f>'Datastream-M'!BV616</f>
        <v>100.2</v>
      </c>
      <c r="CM615">
        <f>'Datastream-M'!BW616</f>
        <v>26</v>
      </c>
      <c r="CN615">
        <f>'Datastream-M'!BX616</f>
        <v>16.2</v>
      </c>
      <c r="CO615">
        <f>'Datastream-M'!BY616</f>
        <v>26</v>
      </c>
      <c r="CP615" s="40">
        <f>'Datastream-M'!BZ616</f>
        <v>29.6</v>
      </c>
      <c r="CQ615">
        <f>'Datastream-M'!CA616</f>
        <v>5.8</v>
      </c>
      <c r="CR615">
        <f>'Datastream-M'!CB616</f>
        <v>57.1</v>
      </c>
      <c r="CS615">
        <f>'Datastream-M'!CC616</f>
        <v>42.9</v>
      </c>
      <c r="CT615">
        <f>'Datastream-M'!CD616</f>
        <v>38.9</v>
      </c>
      <c r="CU615">
        <f>'Datastream-M'!CE616</f>
        <v>41320</v>
      </c>
      <c r="CV615">
        <f>'Datastream-M'!CF616</f>
        <v>2617477</v>
      </c>
      <c r="CW615" s="48">
        <f t="shared" si="44"/>
        <v>-3.6000000000000014</v>
      </c>
      <c r="CX615">
        <f>'Datastream-M'!CG616</f>
        <v>82.9</v>
      </c>
      <c r="CY615">
        <f>'Datastream-M'!CH616</f>
        <v>68.2</v>
      </c>
      <c r="CZ615">
        <f>'Datastream-M'!CI616</f>
        <v>75.2</v>
      </c>
      <c r="DA615">
        <f>'Datastream-M'!CJ616</f>
        <v>97.4</v>
      </c>
      <c r="DB615">
        <f>'Datastream-M'!CK616</f>
        <v>-4.9000000000000004</v>
      </c>
      <c r="DC615">
        <f>'Datastream-M'!CL616</f>
        <v>-17</v>
      </c>
      <c r="DD615">
        <f>'Datastream-M'!CM616</f>
        <v>1.7</v>
      </c>
      <c r="DE615">
        <f>'Datastream-M'!CN616</f>
        <v>70.5</v>
      </c>
      <c r="DF615">
        <f>'Datastream-M'!CO616</f>
        <v>71.8</v>
      </c>
      <c r="DG615">
        <f>'Datastream-M'!CP616</f>
        <v>100.3</v>
      </c>
      <c r="DH615">
        <f>'Datastream-M'!CQ616</f>
        <v>93.271118164000001</v>
      </c>
      <c r="DI615">
        <f>'Datastream-M'!CR616</f>
        <v>17.02</v>
      </c>
      <c r="DJ615">
        <f>'Datastream-M'!CV616</f>
        <v>5.6</v>
      </c>
      <c r="DK615">
        <f>'Datastream-M'!CW616</f>
        <v>2.97</v>
      </c>
      <c r="DL615">
        <f>'Datastream-M'!CX616</f>
        <v>89.3</v>
      </c>
      <c r="DM615">
        <f>'Datastream-M'!CY616</f>
        <v>74.099999999999994</v>
      </c>
      <c r="DN615" s="55">
        <f>'Datastream-M'!CZ616</f>
        <v>98.8</v>
      </c>
      <c r="DO615">
        <f>'Datastream-M'!DA616</f>
        <v>15.9</v>
      </c>
      <c r="DP615">
        <f>'Datastream-M'!DB616</f>
        <v>101.8</v>
      </c>
      <c r="DQ615">
        <f>'Datastream-M'!DE616</f>
        <v>101.4</v>
      </c>
      <c r="DR615">
        <f>'Datastream-M'!DF616</f>
        <v>103</v>
      </c>
      <c r="DS615">
        <f>'Datastream-M'!DG616</f>
        <v>100</v>
      </c>
      <c r="DT615">
        <f>'Datastream-M'!DH616</f>
        <v>95.4</v>
      </c>
      <c r="DU615">
        <f>'Datastream-M'!DI616</f>
        <v>86.4</v>
      </c>
      <c r="DV615">
        <f>'Datastream-M'!DJ616</f>
        <v>93.260979953000003</v>
      </c>
      <c r="DW615" s="19">
        <f>'[8]weltindexip-usd'!B495</f>
        <v>2.6150651012588577</v>
      </c>
      <c r="DX615">
        <f>'Datastream-M'!DK616</f>
        <v>103.5</v>
      </c>
      <c r="DY615">
        <v>0</v>
      </c>
      <c r="DZ615">
        <f>'Datastream-M'!DL616</f>
        <v>103.6</v>
      </c>
      <c r="EA615">
        <f>'Datastream-M'!DM616</f>
        <v>95.6</v>
      </c>
      <c r="EB615">
        <f>'Datastream-M'!DN616</f>
        <v>24.677332</v>
      </c>
      <c r="EC615">
        <f>'Datastream-M'!DO616</f>
        <v>93.4</v>
      </c>
      <c r="EE615" s="112">
        <f t="shared" si="45"/>
        <v>0.60000000000000853</v>
      </c>
      <c r="EF615" s="1">
        <f>'Datastream-M'!DQ616</f>
        <v>96.3</v>
      </c>
    </row>
    <row r="616" spans="1:136">
      <c r="A616" s="3">
        <v>40617</v>
      </c>
      <c r="B616">
        <f>'Datastream-M'!B617</f>
        <v>101.9</v>
      </c>
      <c r="C616">
        <f>'Datastream-M'!C617</f>
        <v>106</v>
      </c>
      <c r="D616">
        <f>'Datastream-M'!D617</f>
        <v>106.3</v>
      </c>
      <c r="E616">
        <f>'Datastream-M'!E617</f>
        <v>105.6</v>
      </c>
      <c r="F616">
        <f>'Datastream-M'!F617</f>
        <v>96.3</v>
      </c>
      <c r="G616">
        <f>'Datastream-M'!G617</f>
        <v>1.3999170000000001</v>
      </c>
      <c r="H616">
        <f>'Datastream-M'!H617</f>
        <v>1108.5999999999999</v>
      </c>
      <c r="I616">
        <f>'Datastream-M'!I617</f>
        <v>1958.9</v>
      </c>
      <c r="J616">
        <f>'Datastream-M'!J617</f>
        <v>1.1759999999999999</v>
      </c>
      <c r="K616">
        <f>'Datastream-M'!K617</f>
        <v>3.2</v>
      </c>
      <c r="L616">
        <f>'Datastream-M'!L617</f>
        <v>7041.3</v>
      </c>
      <c r="M616">
        <f>'Datastream-M'!M617</f>
        <v>327921</v>
      </c>
      <c r="N616">
        <f>'Datastream-M'!N617</f>
        <v>96.9</v>
      </c>
      <c r="O616">
        <f>'Datastream-M'!O617</f>
        <v>2762</v>
      </c>
      <c r="P616">
        <f>'Datastream-M'!P617</f>
        <v>7.2</v>
      </c>
      <c r="Q616">
        <f>'Datastream-M'!Q617</f>
        <v>29</v>
      </c>
      <c r="R616">
        <f>'Datastream-M'!R617</f>
        <v>4.5999999999999996</v>
      </c>
      <c r="S616" s="1">
        <f>'[2]Deutschland Monatsdaten'!C616</f>
        <v>0.76821264286393265</v>
      </c>
      <c r="T616" s="1">
        <v>4.0699105725561173</v>
      </c>
      <c r="U616">
        <f>'Datastream-M'!BL617</f>
        <v>89.23</v>
      </c>
      <c r="V616" s="39">
        <f t="shared" si="38"/>
        <v>91.144024514811022</v>
      </c>
      <c r="W616">
        <f>'Datastream-M'!BM617</f>
        <v>74.69</v>
      </c>
      <c r="X616" s="39">
        <f t="shared" si="39"/>
        <v>71.201143946615815</v>
      </c>
      <c r="Y616">
        <f>'Datastream-M'!W617</f>
        <v>7.9</v>
      </c>
      <c r="Z616">
        <f>'Datastream-M'!X617</f>
        <v>94</v>
      </c>
      <c r="AA616" s="42">
        <f>'Datastream-M'!Y617</f>
        <v>22.7</v>
      </c>
      <c r="AB616">
        <f>'Datastream-M'!Z617</f>
        <v>98.7</v>
      </c>
      <c r="AC616">
        <f>'Datastream-M'!AA617</f>
        <v>94</v>
      </c>
      <c r="AD616">
        <f>'Datastream-M'!AB617</f>
        <v>91.7</v>
      </c>
      <c r="AE616">
        <f>'Datastream-M'!AC617</f>
        <v>1.3999170000000001</v>
      </c>
      <c r="AF616">
        <f t="shared" si="40"/>
        <v>97.9</v>
      </c>
      <c r="AG616">
        <f t="shared" si="41"/>
        <v>104.90000000000002</v>
      </c>
      <c r="AH616">
        <f>'Datastream-M'!AD617</f>
        <v>96.9</v>
      </c>
      <c r="AI616">
        <f>'Datastream-M'!AE617</f>
        <v>11.7</v>
      </c>
      <c r="AJ616">
        <f>'Datastream-M'!AF617</f>
        <v>92.380055999999996</v>
      </c>
      <c r="AK616">
        <f>'Datastream-M'!AG617</f>
        <v>114.92</v>
      </c>
      <c r="AL616">
        <f>'Datastream-M'!AH617</f>
        <v>94.8</v>
      </c>
      <c r="AM616">
        <f>'Datastream-M'!AI617</f>
        <v>94</v>
      </c>
      <c r="AN616">
        <f>'Datastream-M'!AJ617</f>
        <v>28.7</v>
      </c>
      <c r="AO616">
        <f>'Datastream-M'!AK617</f>
        <v>5.6</v>
      </c>
      <c r="AP616">
        <f>'Datastream-M'!AL617</f>
        <v>19.899999999999999</v>
      </c>
      <c r="AQ616" s="2">
        <f>'Datastream-M'!AM617</f>
        <v>96.664699999999996</v>
      </c>
      <c r="AR616" s="2">
        <f>'Datastream-M'!AN617</f>
        <v>103.1142</v>
      </c>
      <c r="AS616">
        <f>'Datastream-M'!AO617</f>
        <v>14.7</v>
      </c>
      <c r="AT616">
        <f>'Datastream-M'!AP617</f>
        <v>46.8</v>
      </c>
      <c r="AU616">
        <f>'Datastream-M'!AQ617</f>
        <v>96.1</v>
      </c>
      <c r="AV616" s="19">
        <f>'[5]Deutschland Monatsdaten'!K616</f>
        <v>14.566696035782304</v>
      </c>
      <c r="AW616" s="1">
        <f>'[5]Deutschland Monatsdaten'!J616</f>
        <v>-0.17441024663480179</v>
      </c>
      <c r="AX616">
        <f>'Datastream-M'!AR617</f>
        <v>14.1</v>
      </c>
      <c r="AY616">
        <f>'Datastream-M'!AS617</f>
        <v>2.5</v>
      </c>
      <c r="AZ616">
        <f>'Datastream-M'!AT617</f>
        <v>115.6</v>
      </c>
      <c r="BA616">
        <v>3830331.81268</v>
      </c>
      <c r="BB616">
        <v>9072795.3358399998</v>
      </c>
      <c r="BC616">
        <v>10088455.272085</v>
      </c>
      <c r="BD616">
        <v>1410644.12102</v>
      </c>
      <c r="BE616">
        <f>'Datastream-M'!AU617</f>
        <v>100.51</v>
      </c>
      <c r="BF616">
        <f>'Datastream-M'!AV617</f>
        <v>106.1</v>
      </c>
      <c r="BG616">
        <f>'Datastream-M'!AW617</f>
        <v>114.4</v>
      </c>
      <c r="BH616" s="1">
        <f>'Datastream-M'!AX617</f>
        <v>201.2</v>
      </c>
      <c r="BI616" s="1">
        <f>'Datastream-M'!AY617</f>
        <v>198.9</v>
      </c>
      <c r="BJ616" s="1">
        <f>'Datastream-M'!AZ617</f>
        <v>184.5</v>
      </c>
      <c r="BK616">
        <f>'Datastream-M'!BA617</f>
        <v>158.6</v>
      </c>
      <c r="BL616">
        <f>'Datastream-M'!BB617</f>
        <v>202.5</v>
      </c>
      <c r="BM616" s="26">
        <f>'Datastream-M'!BC617</f>
        <v>98.1</v>
      </c>
      <c r="BN616" s="26">
        <f>'Datastream-M'!BD617</f>
        <v>107.2</v>
      </c>
      <c r="BO616">
        <f>'Datastream-M'!AV616</f>
        <v>104.9</v>
      </c>
      <c r="BP616" s="38">
        <f t="shared" si="42"/>
        <v>97.9</v>
      </c>
      <c r="BQ616" s="30">
        <f t="shared" si="43"/>
        <v>82.090581084450008</v>
      </c>
      <c r="BR616" s="40">
        <f>'Datastream-M'!BJ617</f>
        <v>112.4096</v>
      </c>
      <c r="BS616" s="32">
        <f>'Datastream-M'!BF617</f>
        <v>104.4</v>
      </c>
      <c r="BT616">
        <f>'Datastream-M'!BE617</f>
        <v>33.6</v>
      </c>
      <c r="BU616" s="40">
        <f>'Datastream-M'!CS617</f>
        <v>93.8</v>
      </c>
      <c r="BV616" s="40">
        <f>'Datastream-M'!CT617</f>
        <v>105.8</v>
      </c>
      <c r="BW616" s="40">
        <f>'Datastream-M'!CU617</f>
        <v>112.60599999999999</v>
      </c>
      <c r="BX616" s="41">
        <f>'Datastream-M'!BG617</f>
        <v>16.670000000000002</v>
      </c>
      <c r="BY616" s="41">
        <f>'Datastream-M'!BH617</f>
        <v>17.95</v>
      </c>
      <c r="BZ616" s="40">
        <f>'Datastream-M'!BI617</f>
        <v>92.1</v>
      </c>
      <c r="CA616">
        <f>'Datastream-M'!BN617</f>
        <v>22.7</v>
      </c>
      <c r="CB616">
        <f>'Datastream-M'!BO617</f>
        <v>35</v>
      </c>
      <c r="CC616">
        <f>'Datastream-M'!BP617</f>
        <v>93</v>
      </c>
      <c r="CD616">
        <f>'Datastream-M'!BQ617</f>
        <v>92.7</v>
      </c>
      <c r="CE616" s="1">
        <v>0.26535303137059407</v>
      </c>
      <c r="CF616" s="1">
        <v>-0.22259870567234705</v>
      </c>
      <c r="CH616">
        <f>'Datastream-M'!BR617</f>
        <v>89.5</v>
      </c>
      <c r="CI616">
        <f>'Datastream-M'!BS617</f>
        <v>93.7</v>
      </c>
      <c r="CJ616">
        <f>'Datastream-M'!BT617</f>
        <v>0.1</v>
      </c>
      <c r="CK616">
        <f>'Datastream-M'!BU617</f>
        <v>-5.9</v>
      </c>
      <c r="CL616">
        <f>'Datastream-M'!BV617</f>
        <v>100.5</v>
      </c>
      <c r="CM616">
        <f>'Datastream-M'!BW617</f>
        <v>24.9</v>
      </c>
      <c r="CN616">
        <f>'Datastream-M'!BX617</f>
        <v>15.4</v>
      </c>
      <c r="CO616">
        <f>'Datastream-M'!BY617</f>
        <v>30</v>
      </c>
      <c r="CP616" s="40">
        <f>'Datastream-M'!BZ617</f>
        <v>29</v>
      </c>
      <c r="CQ616">
        <f>'Datastream-M'!CA617</f>
        <v>5.8</v>
      </c>
      <c r="CR616">
        <f>'Datastream-M'!CB617</f>
        <v>49.5</v>
      </c>
      <c r="CS616">
        <f>'Datastream-M'!CC617</f>
        <v>40.5</v>
      </c>
      <c r="CT616">
        <f>'Datastream-M'!CD617</f>
        <v>34.299999999999997</v>
      </c>
      <c r="CU616">
        <f>'Datastream-M'!CE617</f>
        <v>41359</v>
      </c>
      <c r="CV616">
        <f>'Datastream-M'!CF617</f>
        <v>2600437</v>
      </c>
      <c r="CW616" s="48">
        <f t="shared" si="44"/>
        <v>-4.1000000000000014</v>
      </c>
      <c r="CX616">
        <f>'Datastream-M'!CG617</f>
        <v>86.6</v>
      </c>
      <c r="CY616">
        <f>'Datastream-M'!CH617</f>
        <v>72.7</v>
      </c>
      <c r="CZ616">
        <f>'Datastream-M'!CI617</f>
        <v>83.7</v>
      </c>
      <c r="DA616">
        <f>'Datastream-M'!CJ617</f>
        <v>96.4</v>
      </c>
      <c r="DB616">
        <f>'Datastream-M'!CK617</f>
        <v>-5.5</v>
      </c>
      <c r="DC616">
        <f>'Datastream-M'!CL617</f>
        <v>-19.7</v>
      </c>
      <c r="DD616">
        <f>'Datastream-M'!CM617</f>
        <v>0.1</v>
      </c>
      <c r="DE616">
        <f>'Datastream-M'!CN617</f>
        <v>73.400000000000006</v>
      </c>
      <c r="DF616">
        <f>'Datastream-M'!CO617</f>
        <v>72.5</v>
      </c>
      <c r="DG616">
        <f>'Datastream-M'!CP617</f>
        <v>95.5</v>
      </c>
      <c r="DH616">
        <f>'Datastream-M'!CQ617</f>
        <v>123.785682678</v>
      </c>
      <c r="DI616">
        <f>'Datastream-M'!CR617</f>
        <v>20.45</v>
      </c>
      <c r="DJ616">
        <f>'Datastream-M'!CV617</f>
        <v>5.78</v>
      </c>
      <c r="DK616">
        <f>'Datastream-M'!CW617</f>
        <v>3.16</v>
      </c>
      <c r="DL616">
        <f>'Datastream-M'!CX617</f>
        <v>93.1</v>
      </c>
      <c r="DM616">
        <f>'Datastream-M'!CY617</f>
        <v>78.900000000000006</v>
      </c>
      <c r="DN616" s="55">
        <f>'Datastream-M'!CZ617</f>
        <v>97</v>
      </c>
      <c r="DO616">
        <f>'Datastream-M'!DA617</f>
        <v>21.2</v>
      </c>
      <c r="DP616">
        <f>'Datastream-M'!DB617</f>
        <v>100.5</v>
      </c>
      <c r="DQ616">
        <f>'Datastream-M'!DE617</f>
        <v>101.4</v>
      </c>
      <c r="DR616">
        <f>'Datastream-M'!DF617</f>
        <v>102.4</v>
      </c>
      <c r="DS616">
        <f>'Datastream-M'!DG617</f>
        <v>92.7</v>
      </c>
      <c r="DT616">
        <f>'Datastream-M'!DH617</f>
        <v>90.3</v>
      </c>
      <c r="DU616">
        <f>'Datastream-M'!DI617</f>
        <v>87.4</v>
      </c>
      <c r="DV616">
        <f>'Datastream-M'!DJ617</f>
        <v>126.041285978</v>
      </c>
      <c r="DW616" s="19">
        <f>'[8]weltindexip-usd'!B496</f>
        <v>2.5912649754277561</v>
      </c>
      <c r="DX616">
        <f>'Datastream-M'!DK617</f>
        <v>103.8</v>
      </c>
      <c r="DY616">
        <v>0</v>
      </c>
      <c r="DZ616">
        <f>'Datastream-M'!DL617</f>
        <v>102.9</v>
      </c>
      <c r="EA616">
        <f>'Datastream-M'!DM617</f>
        <v>96.3</v>
      </c>
      <c r="EB616">
        <f>'Datastream-M'!DN617</f>
        <v>25.311719</v>
      </c>
      <c r="EC616">
        <f>'Datastream-M'!DO617</f>
        <v>94.1</v>
      </c>
      <c r="EE616" s="112">
        <f t="shared" si="45"/>
        <v>-0.29999999999999716</v>
      </c>
      <c r="EF616" s="1">
        <f>'Datastream-M'!DQ617</f>
        <v>96.9</v>
      </c>
    </row>
    <row r="617" spans="1:136">
      <c r="A617" s="3">
        <v>40648</v>
      </c>
      <c r="B617">
        <f>'Datastream-M'!B618</f>
        <v>102.3</v>
      </c>
      <c r="C617">
        <f>'Datastream-M'!C618</f>
        <v>105.1</v>
      </c>
      <c r="D617">
        <f>'Datastream-M'!D618</f>
        <v>106</v>
      </c>
      <c r="E617">
        <f>'Datastream-M'!E618</f>
        <v>104.2</v>
      </c>
      <c r="F617">
        <f>'Datastream-M'!F618</f>
        <v>97.7</v>
      </c>
      <c r="G617">
        <f>'Datastream-M'!G618</f>
        <v>1.4441790000000001</v>
      </c>
      <c r="H617">
        <f>'Datastream-M'!H618</f>
        <v>1114.2</v>
      </c>
      <c r="I617">
        <f>'Datastream-M'!I618</f>
        <v>1974.4</v>
      </c>
      <c r="J617">
        <f>'Datastream-M'!J618</f>
        <v>1.321</v>
      </c>
      <c r="K617">
        <f>'Datastream-M'!K618</f>
        <v>3.3</v>
      </c>
      <c r="L617">
        <f>'Datastream-M'!L618</f>
        <v>7514.5</v>
      </c>
      <c r="M617">
        <f>'Datastream-M'!M618</f>
        <v>266251</v>
      </c>
      <c r="N617">
        <f>'Datastream-M'!N618</f>
        <v>97.4</v>
      </c>
      <c r="O617">
        <f>'Datastream-M'!O618</f>
        <v>2587</v>
      </c>
      <c r="P617">
        <f>'Datastream-M'!P618</f>
        <v>7.1</v>
      </c>
      <c r="Q617">
        <f>'Datastream-M'!Q618</f>
        <v>28</v>
      </c>
      <c r="R617">
        <f>'Datastream-M'!R618</f>
        <v>5.4</v>
      </c>
      <c r="S617" s="1">
        <f>'[2]Deutschland Monatsdaten'!C617</f>
        <v>0.55802448938295457</v>
      </c>
      <c r="T617" s="1">
        <v>4.0327365490963736</v>
      </c>
      <c r="U617">
        <f>'Datastream-M'!BL618</f>
        <v>87.27</v>
      </c>
      <c r="V617" s="39">
        <f t="shared" si="38"/>
        <v>88.960244648318039</v>
      </c>
      <c r="W617">
        <f>'Datastream-M'!BM618</f>
        <v>75.03</v>
      </c>
      <c r="X617" s="39">
        <f t="shared" si="39"/>
        <v>70.716305372290293</v>
      </c>
      <c r="Y617">
        <f>'Datastream-M'!W618</f>
        <v>9.8000000000000007</v>
      </c>
      <c r="Z617">
        <f>'Datastream-M'!X618</f>
        <v>95.5</v>
      </c>
      <c r="AA617" s="42">
        <f>'Datastream-M'!Y618</f>
        <v>20.6</v>
      </c>
      <c r="AB617">
        <f>'Datastream-M'!Z618</f>
        <v>99.5</v>
      </c>
      <c r="AC617">
        <f>'Datastream-M'!AA618</f>
        <v>94.7</v>
      </c>
      <c r="AD617">
        <f>'Datastream-M'!AB618</f>
        <v>92.4</v>
      </c>
      <c r="AE617">
        <f>'Datastream-M'!AC618</f>
        <v>1.4441790000000001</v>
      </c>
      <c r="AF617">
        <f t="shared" si="40"/>
        <v>98.1</v>
      </c>
      <c r="AG617">
        <f t="shared" si="41"/>
        <v>106.1</v>
      </c>
      <c r="AH617">
        <f>'Datastream-M'!AD618</f>
        <v>97.1</v>
      </c>
      <c r="AI617">
        <f>'Datastream-M'!AE618</f>
        <v>11.7</v>
      </c>
      <c r="AJ617">
        <f>'Datastream-M'!AF618</f>
        <v>92.481202999999994</v>
      </c>
      <c r="AK617">
        <f>'Datastream-M'!AG618</f>
        <v>123.33</v>
      </c>
      <c r="AL617">
        <f>'Datastream-M'!AH618</f>
        <v>95.2</v>
      </c>
      <c r="AM617">
        <f>'Datastream-M'!AI618</f>
        <v>95.5</v>
      </c>
      <c r="AN617">
        <f>'Datastream-M'!AJ618</f>
        <v>27.9</v>
      </c>
      <c r="AO617">
        <f>'Datastream-M'!AK618</f>
        <v>8.1999999999999993</v>
      </c>
      <c r="AP617">
        <f>'Datastream-M'!AL618</f>
        <v>16</v>
      </c>
      <c r="AQ617" s="2">
        <f>'Datastream-M'!AM618</f>
        <v>96.498699999999999</v>
      </c>
      <c r="AR617" s="2">
        <f>'Datastream-M'!AN618</f>
        <v>102.8167</v>
      </c>
      <c r="AS617">
        <f>'Datastream-M'!AO618</f>
        <v>6.3</v>
      </c>
      <c r="AT617">
        <f>'Datastream-M'!AP618</f>
        <v>88.9</v>
      </c>
      <c r="AU617">
        <f>'Datastream-M'!AQ618</f>
        <v>97.3</v>
      </c>
      <c r="AV617" s="19">
        <f>'[5]Deutschland Monatsdaten'!K617</f>
        <v>14.611854187605889</v>
      </c>
      <c r="AW617" s="1">
        <f>'[5]Deutschland Monatsdaten'!J617</f>
        <v>-0.19015044995546632</v>
      </c>
      <c r="AX617">
        <f>'Datastream-M'!AR618</f>
        <v>7.6</v>
      </c>
      <c r="AY617">
        <f>'Datastream-M'!AS618</f>
        <v>0</v>
      </c>
      <c r="AZ617">
        <f>'Datastream-M'!AT618</f>
        <v>113.9</v>
      </c>
      <c r="BA617">
        <v>4445880.4392063729</v>
      </c>
      <c r="BB617">
        <v>9779506.6617600005</v>
      </c>
      <c r="BC617">
        <v>11373863.691701001</v>
      </c>
      <c r="BD617">
        <v>792166.30625000014</v>
      </c>
      <c r="BE617">
        <f>'Datastream-M'!AU618</f>
        <v>101.53</v>
      </c>
      <c r="BF617">
        <f>'Datastream-M'!AV618</f>
        <v>106.1</v>
      </c>
      <c r="BG617">
        <f>'Datastream-M'!AW618</f>
        <v>113.6</v>
      </c>
      <c r="BH617" s="1">
        <f>'Datastream-M'!AX618</f>
        <v>214.8</v>
      </c>
      <c r="BI617" s="1">
        <f>'Datastream-M'!AY618</f>
        <v>212</v>
      </c>
      <c r="BJ617" s="1">
        <f>'Datastream-M'!AZ618</f>
        <v>194.7</v>
      </c>
      <c r="BK617">
        <f>'Datastream-M'!BA618</f>
        <v>160</v>
      </c>
      <c r="BL617">
        <f>'Datastream-M'!BB618</f>
        <v>218.8</v>
      </c>
      <c r="BM617" s="26">
        <f>'Datastream-M'!BC618</f>
        <v>98.3</v>
      </c>
      <c r="BN617" s="26">
        <f>'Datastream-M'!BD618</f>
        <v>107.8</v>
      </c>
      <c r="BO617">
        <f>'Datastream-M'!AV617</f>
        <v>106.1</v>
      </c>
      <c r="BP617" s="38">
        <f t="shared" si="42"/>
        <v>98.1</v>
      </c>
      <c r="BQ617" s="30">
        <f t="shared" si="43"/>
        <v>85.398001217300617</v>
      </c>
      <c r="BR617" s="40">
        <f>'Datastream-M'!BJ618</f>
        <v>114.1018</v>
      </c>
      <c r="BS617" s="32">
        <f>'Datastream-M'!BF618</f>
        <v>103.6</v>
      </c>
      <c r="BT617">
        <f>'Datastream-M'!BE618</f>
        <v>30.8</v>
      </c>
      <c r="BU617" s="40">
        <f>'Datastream-M'!CS618</f>
        <v>93.7</v>
      </c>
      <c r="BV617" s="40">
        <f>'Datastream-M'!CT618</f>
        <v>108.1</v>
      </c>
      <c r="BW617" s="40">
        <f>'Datastream-M'!CU618</f>
        <v>114.2988</v>
      </c>
      <c r="BX617" s="41">
        <f>'Datastream-M'!BG618</f>
        <v>16.41</v>
      </c>
      <c r="BY617" s="41">
        <f>'Datastream-M'!BH618</f>
        <v>15.48</v>
      </c>
      <c r="BZ617" s="40">
        <f>'Datastream-M'!BI618</f>
        <v>91.3</v>
      </c>
      <c r="CA617">
        <f>'Datastream-M'!BN618</f>
        <v>20.100000000000001</v>
      </c>
      <c r="CB617">
        <f>'Datastream-M'!BO618</f>
        <v>33.9</v>
      </c>
      <c r="CC617">
        <f>'Datastream-M'!BP618</f>
        <v>93.2</v>
      </c>
      <c r="CD617">
        <f>'Datastream-M'!BQ618</f>
        <v>94.3</v>
      </c>
      <c r="CE617" s="1">
        <v>0.12570054397295835</v>
      </c>
      <c r="CF617" s="1">
        <v>-0.13333269718728402</v>
      </c>
      <c r="CH617">
        <f>'Datastream-M'!BR618</f>
        <v>89.4</v>
      </c>
      <c r="CI617">
        <f>'Datastream-M'!BS618</f>
        <v>95.2</v>
      </c>
      <c r="CJ617">
        <f>'Datastream-M'!BT618</f>
        <v>1.8</v>
      </c>
      <c r="CK617">
        <f>'Datastream-M'!BU618</f>
        <v>-2.6</v>
      </c>
      <c r="CL617">
        <f>'Datastream-M'!BV618</f>
        <v>102.1</v>
      </c>
      <c r="CM617">
        <f>'Datastream-M'!BW618</f>
        <v>28.1</v>
      </c>
      <c r="CN617">
        <f>'Datastream-M'!BX618</f>
        <v>11.6</v>
      </c>
      <c r="CO617">
        <f>'Datastream-M'!BY618</f>
        <v>26.3</v>
      </c>
      <c r="CP617" s="40">
        <f>'Datastream-M'!BZ618</f>
        <v>27.9</v>
      </c>
      <c r="CQ617">
        <f>'Datastream-M'!CA618</f>
        <v>6</v>
      </c>
      <c r="CR617">
        <f>'Datastream-M'!CB618</f>
        <v>47.3</v>
      </c>
      <c r="CS617">
        <f>'Datastream-M'!CC618</f>
        <v>35</v>
      </c>
      <c r="CT617">
        <f>'Datastream-M'!CD618</f>
        <v>34.200000000000003</v>
      </c>
      <c r="CU617">
        <f>'Datastream-M'!CE618</f>
        <v>41401</v>
      </c>
      <c r="CV617">
        <f>'Datastream-M'!CF618</f>
        <v>2623923</v>
      </c>
      <c r="CW617" s="48">
        <f t="shared" si="44"/>
        <v>0.20000000000000284</v>
      </c>
      <c r="CX617">
        <f>'Datastream-M'!CG618</f>
        <v>84.9</v>
      </c>
      <c r="CY617">
        <f>'Datastream-M'!CH618</f>
        <v>72.400000000000006</v>
      </c>
      <c r="CZ617">
        <f>'Datastream-M'!CI618</f>
        <v>85.9</v>
      </c>
      <c r="DA617">
        <f>'Datastream-M'!CJ618</f>
        <v>90.7</v>
      </c>
      <c r="DB617">
        <f>'Datastream-M'!CK618</f>
        <v>-1</v>
      </c>
      <c r="DC617">
        <f>'Datastream-M'!CL618</f>
        <v>-14.7</v>
      </c>
      <c r="DD617">
        <f>'Datastream-M'!CM618</f>
        <v>1.8</v>
      </c>
      <c r="DE617">
        <f>'Datastream-M'!CN618</f>
        <v>73</v>
      </c>
      <c r="DF617">
        <f>'Datastream-M'!CO618</f>
        <v>73.400000000000006</v>
      </c>
      <c r="DG617">
        <f>'Datastream-M'!CP618</f>
        <v>97.4</v>
      </c>
      <c r="DH617">
        <f>'Datastream-M'!CQ618</f>
        <v>80.169265746999997</v>
      </c>
      <c r="DI617">
        <f>'Datastream-M'!CR618</f>
        <v>18.07</v>
      </c>
      <c r="DJ617">
        <f>'Datastream-M'!CV618</f>
        <v>5.38</v>
      </c>
      <c r="DK617">
        <f>'Datastream-M'!CW618</f>
        <v>3.01</v>
      </c>
      <c r="DL617">
        <f>'Datastream-M'!CX618</f>
        <v>91.4</v>
      </c>
      <c r="DM617">
        <f>'Datastream-M'!CY618</f>
        <v>78.5</v>
      </c>
      <c r="DN617" s="55">
        <f>'Datastream-M'!CZ618</f>
        <v>98.2</v>
      </c>
      <c r="DO617">
        <f>'Datastream-M'!DA618</f>
        <v>5.2</v>
      </c>
      <c r="DP617">
        <f>'Datastream-M'!DB618</f>
        <v>97.6</v>
      </c>
      <c r="DQ617">
        <f>'Datastream-M'!DE618</f>
        <v>102.8</v>
      </c>
      <c r="DR617">
        <f>'Datastream-M'!DF618</f>
        <v>101.8</v>
      </c>
      <c r="DS617">
        <f>'Datastream-M'!DG618</f>
        <v>95.3</v>
      </c>
      <c r="DT617">
        <f>'Datastream-M'!DH618</f>
        <v>93.7</v>
      </c>
      <c r="DU617">
        <f>'Datastream-M'!DI618</f>
        <v>86.3</v>
      </c>
      <c r="DV617">
        <f>'Datastream-M'!DJ618</f>
        <v>114.663246309</v>
      </c>
      <c r="DW617" s="19">
        <f>'[8]weltindexip-usd'!B497</f>
        <v>2.5838316935953975</v>
      </c>
      <c r="DX617">
        <f>'Datastream-M'!DK618</f>
        <v>102.9</v>
      </c>
      <c r="DY617">
        <v>0</v>
      </c>
      <c r="DZ617">
        <f>'Datastream-M'!DL618</f>
        <v>102.7</v>
      </c>
      <c r="EA617">
        <f>'Datastream-M'!DM618</f>
        <v>96.8</v>
      </c>
      <c r="EB617">
        <f>'Datastream-M'!DN618</f>
        <v>24.784057000000001</v>
      </c>
      <c r="EC617">
        <f>'Datastream-M'!DO618</f>
        <v>94.1</v>
      </c>
      <c r="EE617" s="112">
        <f t="shared" si="45"/>
        <v>0.39999999999999147</v>
      </c>
      <c r="EF617" s="1">
        <f>'Datastream-M'!DQ618</f>
        <v>97.5</v>
      </c>
    </row>
    <row r="618" spans="1:136">
      <c r="A618" s="3">
        <v>40678</v>
      </c>
      <c r="B618">
        <f>'Datastream-M'!B619</f>
        <v>102.3</v>
      </c>
      <c r="C618">
        <f>'Datastream-M'!C619</f>
        <v>105.3</v>
      </c>
      <c r="D618">
        <f>'Datastream-M'!D619</f>
        <v>107.2</v>
      </c>
      <c r="E618">
        <f>'Datastream-M'!E619</f>
        <v>103.4</v>
      </c>
      <c r="F618">
        <f>'Datastream-M'!F619</f>
        <v>100.9</v>
      </c>
      <c r="G618">
        <f>'Datastream-M'!G619</f>
        <v>1.4348639999999999</v>
      </c>
      <c r="H618">
        <f>'Datastream-M'!H619</f>
        <v>1116</v>
      </c>
      <c r="I618">
        <f>'Datastream-M'!I619</f>
        <v>1981</v>
      </c>
      <c r="J618">
        <f>'Datastream-M'!J619</f>
        <v>1.425</v>
      </c>
      <c r="K618">
        <f>'Datastream-M'!K619</f>
        <v>3.1</v>
      </c>
      <c r="L618">
        <f>'Datastream-M'!L619</f>
        <v>7293.7</v>
      </c>
      <c r="M618">
        <f>'Datastream-M'!M619</f>
        <v>304543</v>
      </c>
      <c r="N618">
        <f>'Datastream-M'!N619</f>
        <v>98.7</v>
      </c>
      <c r="O618">
        <f>'Datastream-M'!O619</f>
        <v>2611</v>
      </c>
      <c r="P618">
        <f>'Datastream-M'!P619</f>
        <v>7.1</v>
      </c>
      <c r="Q618">
        <f>'Datastream-M'!Q619</f>
        <v>25.5</v>
      </c>
      <c r="R618">
        <f>'Datastream-M'!R619</f>
        <v>6.8</v>
      </c>
      <c r="S618" s="1">
        <f>'[2]Deutschland Monatsdaten'!C618</f>
        <v>0.272798923218116</v>
      </c>
      <c r="T618" s="1">
        <v>4.0735134466827558</v>
      </c>
      <c r="U618">
        <f>'Datastream-M'!BL619</f>
        <v>87.95</v>
      </c>
      <c r="V618" s="39">
        <f t="shared" si="38"/>
        <v>89.471007121057994</v>
      </c>
      <c r="W618">
        <f>'Datastream-M'!BM619</f>
        <v>75.25</v>
      </c>
      <c r="X618" s="39">
        <f t="shared" si="39"/>
        <v>70.923656927426961</v>
      </c>
      <c r="Y618">
        <f>'Datastream-M'!W619</f>
        <v>7.9</v>
      </c>
      <c r="Z618">
        <f>'Datastream-M'!X619</f>
        <v>92.5</v>
      </c>
      <c r="AA618" s="42">
        <f>'Datastream-M'!Y619</f>
        <v>18.8</v>
      </c>
      <c r="AB618">
        <f>'Datastream-M'!Z619</f>
        <v>99</v>
      </c>
      <c r="AC618">
        <f>'Datastream-M'!AA619</f>
        <v>94.2</v>
      </c>
      <c r="AD618">
        <f>'Datastream-M'!AB619</f>
        <v>91.9</v>
      </c>
      <c r="AE618">
        <f>'Datastream-M'!AC619</f>
        <v>1.4348639999999999</v>
      </c>
      <c r="AF618">
        <f t="shared" si="40"/>
        <v>98.3</v>
      </c>
      <c r="AG618">
        <f t="shared" si="41"/>
        <v>106.1</v>
      </c>
      <c r="AH618">
        <f>'Datastream-M'!AD619</f>
        <v>98</v>
      </c>
      <c r="AI618">
        <f>'Datastream-M'!AE619</f>
        <v>12.1</v>
      </c>
      <c r="AJ618">
        <f>'Datastream-M'!AF619</f>
        <v>93.012276</v>
      </c>
      <c r="AK618">
        <f>'Datastream-M'!AG619</f>
        <v>114.93</v>
      </c>
      <c r="AL618">
        <f>'Datastream-M'!AH619</f>
        <v>95.2</v>
      </c>
      <c r="AM618">
        <f>'Datastream-M'!AI619</f>
        <v>92.5</v>
      </c>
      <c r="AN618">
        <f>'Datastream-M'!AJ619</f>
        <v>24.7</v>
      </c>
      <c r="AO618">
        <f>'Datastream-M'!AK619</f>
        <v>7.9</v>
      </c>
      <c r="AP618">
        <f>'Datastream-M'!AL619</f>
        <v>14.5</v>
      </c>
      <c r="AQ618" s="2">
        <f>'Datastream-M'!AM619</f>
        <v>96.242900000000006</v>
      </c>
      <c r="AR618" s="2">
        <f>'Datastream-M'!AN619</f>
        <v>102.423</v>
      </c>
      <c r="AS618">
        <f>'Datastream-M'!AO619</f>
        <v>14.3</v>
      </c>
      <c r="AT618">
        <f>'Datastream-M'!AP619</f>
        <v>99.5</v>
      </c>
      <c r="AU618">
        <f>'Datastream-M'!AQ619</f>
        <v>99</v>
      </c>
      <c r="AV618" s="19">
        <f>'[5]Deutschland Monatsdaten'!K618</f>
        <v>14.653962536413687</v>
      </c>
      <c r="AW618" s="1">
        <f>'[5]Deutschland Monatsdaten'!J618</f>
        <v>-8.8878735768189651E-2</v>
      </c>
      <c r="AX618">
        <f>'Datastream-M'!AR619</f>
        <v>3.1</v>
      </c>
      <c r="AY618">
        <f>'Datastream-M'!AS619</f>
        <v>0.4</v>
      </c>
      <c r="AZ618">
        <f>'Datastream-M'!AT619</f>
        <v>113</v>
      </c>
      <c r="BA618">
        <v>4191073.4554300001</v>
      </c>
      <c r="BB618">
        <v>12155777.287210001</v>
      </c>
      <c r="BC618">
        <v>10616039.7586015</v>
      </c>
      <c r="BD618">
        <v>1065833.33724</v>
      </c>
      <c r="BE618">
        <f>'Datastream-M'!AU619</f>
        <v>101</v>
      </c>
      <c r="BF618">
        <f>'Datastream-M'!AV619</f>
        <v>105.6</v>
      </c>
      <c r="BG618">
        <f>'Datastream-M'!AW619</f>
        <v>111.4</v>
      </c>
      <c r="BH618" s="1">
        <f>'Datastream-M'!AX619</f>
        <v>201.3</v>
      </c>
      <c r="BI618" s="1">
        <f>'Datastream-M'!AY619</f>
        <v>199.5</v>
      </c>
      <c r="BJ618" s="1">
        <f>'Datastream-M'!AZ619</f>
        <v>188.6</v>
      </c>
      <c r="BK618">
        <f>'Datastream-M'!BA619</f>
        <v>157.19999999999999</v>
      </c>
      <c r="BL618">
        <f>'Datastream-M'!BB619</f>
        <v>210.4</v>
      </c>
      <c r="BM618" s="26">
        <f>'Datastream-M'!BC619</f>
        <v>98.3</v>
      </c>
      <c r="BN618" s="26">
        <f>'Datastream-M'!BD619</f>
        <v>108.1</v>
      </c>
      <c r="BO618">
        <f>'Datastream-M'!AV618</f>
        <v>106.1</v>
      </c>
      <c r="BP618" s="38">
        <f t="shared" si="42"/>
        <v>98.3</v>
      </c>
      <c r="BQ618" s="30">
        <f t="shared" si="43"/>
        <v>80.098183521225721</v>
      </c>
      <c r="BR618" s="40">
        <f>'Datastream-M'!BJ619</f>
        <v>113.3145</v>
      </c>
      <c r="BS618" s="32">
        <f>'Datastream-M'!BF619</f>
        <v>104.6</v>
      </c>
      <c r="BT618">
        <f>'Datastream-M'!BE619</f>
        <v>27.9</v>
      </c>
      <c r="BU618" s="40">
        <f>'Datastream-M'!CS619</f>
        <v>93.8</v>
      </c>
      <c r="BV618" s="40">
        <f>'Datastream-M'!CT619</f>
        <v>106.8</v>
      </c>
      <c r="BW618" s="40">
        <f>'Datastream-M'!CU619</f>
        <v>113.45869999999999</v>
      </c>
      <c r="BX618" s="41">
        <f>'Datastream-M'!BG619</f>
        <v>16.46</v>
      </c>
      <c r="BY618" s="41">
        <f>'Datastream-M'!BH619</f>
        <v>18.43</v>
      </c>
      <c r="BZ618" s="40">
        <f>'Datastream-M'!BI619</f>
        <v>91.6</v>
      </c>
      <c r="CA618">
        <f>'Datastream-M'!BN619</f>
        <v>17.8</v>
      </c>
      <c r="CB618">
        <f>'Datastream-M'!BO619</f>
        <v>33.299999999999997</v>
      </c>
      <c r="CC618">
        <f>'Datastream-M'!BP619</f>
        <v>95.9</v>
      </c>
      <c r="CD618">
        <f>'Datastream-M'!BQ619</f>
        <v>95.9</v>
      </c>
      <c r="CE618" s="1">
        <v>0.49258586886999833</v>
      </c>
      <c r="CF618" s="1">
        <v>0.11868952259530421</v>
      </c>
      <c r="CH618">
        <f>'Datastream-M'!BR619</f>
        <v>89.7</v>
      </c>
      <c r="CI618">
        <f>'Datastream-M'!BS619</f>
        <v>92.6</v>
      </c>
      <c r="CJ618">
        <f>'Datastream-M'!BT619</f>
        <v>6.1</v>
      </c>
      <c r="CK618">
        <f>'Datastream-M'!BU619</f>
        <v>-9.6999999999999993</v>
      </c>
      <c r="CL618">
        <f>'Datastream-M'!BV619</f>
        <v>102.2</v>
      </c>
      <c r="CM618">
        <f>'Datastream-M'!BW619</f>
        <v>27.3</v>
      </c>
      <c r="CN618">
        <f>'Datastream-M'!BX619</f>
        <v>12.2</v>
      </c>
      <c r="CO618">
        <f>'Datastream-M'!BY619</f>
        <v>25.7</v>
      </c>
      <c r="CP618" s="40">
        <f>'Datastream-M'!BZ619</f>
        <v>27.9</v>
      </c>
      <c r="CQ618">
        <f>'Datastream-M'!CA619</f>
        <v>5.9</v>
      </c>
      <c r="CR618">
        <f>'Datastream-M'!CB619</f>
        <v>46.1</v>
      </c>
      <c r="CS618">
        <f>'Datastream-M'!CC619</f>
        <v>25.9</v>
      </c>
      <c r="CT618">
        <f>'Datastream-M'!CD619</f>
        <v>31.5</v>
      </c>
      <c r="CU618">
        <f>'Datastream-M'!CE619</f>
        <v>41442</v>
      </c>
      <c r="CV618">
        <f>'Datastream-M'!CF619</f>
        <v>2616489</v>
      </c>
      <c r="CW618" s="48">
        <f t="shared" si="44"/>
        <v>-0.59999999999999787</v>
      </c>
      <c r="CX618">
        <f>'Datastream-M'!CG619</f>
        <v>86.5</v>
      </c>
      <c r="CY618">
        <f>'Datastream-M'!CH619</f>
        <v>80.8</v>
      </c>
      <c r="CZ618">
        <f>'Datastream-M'!CI619</f>
        <v>87.7</v>
      </c>
      <c r="DA618">
        <f>'Datastream-M'!CJ619</f>
        <v>88.4</v>
      </c>
      <c r="DB618">
        <f>'Datastream-M'!CK619</f>
        <v>0.9</v>
      </c>
      <c r="DC618">
        <f>'Datastream-M'!CL619</f>
        <v>-15.3</v>
      </c>
      <c r="DD618">
        <f>'Datastream-M'!CM619</f>
        <v>6.1</v>
      </c>
      <c r="DE618">
        <f>'Datastream-M'!CN619</f>
        <v>72.8</v>
      </c>
      <c r="DF618">
        <f>'Datastream-M'!CO619</f>
        <v>72.599999999999994</v>
      </c>
      <c r="DG618">
        <f>'Datastream-M'!CP619</f>
        <v>92.2</v>
      </c>
      <c r="DH618">
        <f>'Datastream-M'!CQ619</f>
        <v>93.211036682</v>
      </c>
      <c r="DI618">
        <f>'Datastream-M'!CR619</f>
        <v>17.600000000000001</v>
      </c>
      <c r="DJ618">
        <f>'Datastream-M'!CV619</f>
        <v>5.62</v>
      </c>
      <c r="DK618">
        <f>'Datastream-M'!CW619</f>
        <v>3.1</v>
      </c>
      <c r="DL618">
        <f>'Datastream-M'!CX619</f>
        <v>92.6</v>
      </c>
      <c r="DM618">
        <f>'Datastream-M'!CY619</f>
        <v>87.1</v>
      </c>
      <c r="DN618" s="55">
        <f>'Datastream-M'!CZ619</f>
        <v>99.3</v>
      </c>
      <c r="DO618">
        <f>'Datastream-M'!DA619</f>
        <v>-3.5</v>
      </c>
      <c r="DP618">
        <f>'Datastream-M'!DB619</f>
        <v>95.5</v>
      </c>
      <c r="DQ618">
        <f>'Datastream-M'!DE619</f>
        <v>103.1</v>
      </c>
      <c r="DR618">
        <f>'Datastream-M'!DF619</f>
        <v>101.6</v>
      </c>
      <c r="DS618">
        <f>'Datastream-M'!DG619</f>
        <v>115.2</v>
      </c>
      <c r="DT618">
        <f>'Datastream-M'!DH619</f>
        <v>90.2</v>
      </c>
      <c r="DU618">
        <f>'Datastream-M'!DI619</f>
        <v>85.7</v>
      </c>
      <c r="DV618">
        <f>'Datastream-M'!DJ619</f>
        <v>88.853555065999998</v>
      </c>
      <c r="DW618" s="19">
        <f>'[8]weltindexip-usd'!B498</f>
        <v>2.6124136481030384</v>
      </c>
      <c r="DX618">
        <f>'Datastream-M'!DK619</f>
        <v>104.7</v>
      </c>
      <c r="DY618">
        <v>0</v>
      </c>
      <c r="DZ618">
        <f>'Datastream-M'!DL619</f>
        <v>103.5</v>
      </c>
      <c r="EA618">
        <f>'Datastream-M'!DM619</f>
        <v>96.5</v>
      </c>
      <c r="EB618">
        <f>'Datastream-M'!DN619</f>
        <v>25.241485000000001</v>
      </c>
      <c r="EC618">
        <f>'Datastream-M'!DO619</f>
        <v>93.2</v>
      </c>
      <c r="EE618" s="112">
        <f t="shared" si="45"/>
        <v>0</v>
      </c>
      <c r="EF618" s="1">
        <f>'Datastream-M'!DQ619</f>
        <v>98.7</v>
      </c>
    </row>
    <row r="619" spans="1:136">
      <c r="A619" s="3">
        <v>40709</v>
      </c>
      <c r="B619">
        <f>'Datastream-M'!B620</f>
        <v>101.9</v>
      </c>
      <c r="C619">
        <f>'Datastream-M'!C620</f>
        <v>105.4</v>
      </c>
      <c r="D619">
        <f>'Datastream-M'!D620</f>
        <v>107.2</v>
      </c>
      <c r="E619">
        <f>'Datastream-M'!E620</f>
        <v>103.5</v>
      </c>
      <c r="F619">
        <f>'Datastream-M'!F620</f>
        <v>100.3</v>
      </c>
      <c r="G619">
        <f>'Datastream-M'!G620</f>
        <v>1.438841</v>
      </c>
      <c r="H619">
        <f>'Datastream-M'!H620</f>
        <v>1124.0999999999999</v>
      </c>
      <c r="I619">
        <f>'Datastream-M'!I620</f>
        <v>1990.7</v>
      </c>
      <c r="J619">
        <f>'Datastream-M'!J620</f>
        <v>1.4890000000000001</v>
      </c>
      <c r="K619">
        <f>'Datastream-M'!K620</f>
        <v>2.9</v>
      </c>
      <c r="L619">
        <f>'Datastream-M'!L620</f>
        <v>7376.2</v>
      </c>
      <c r="M619">
        <f>'Datastream-M'!M620</f>
        <v>288382</v>
      </c>
      <c r="N619">
        <f>'Datastream-M'!N620</f>
        <v>97.1</v>
      </c>
      <c r="O619">
        <f>'Datastream-M'!O620</f>
        <v>2520</v>
      </c>
      <c r="P619">
        <f>'Datastream-M'!P620</f>
        <v>7</v>
      </c>
      <c r="Q619">
        <f>'Datastream-M'!Q620</f>
        <v>20.3</v>
      </c>
      <c r="R619">
        <f>'Datastream-M'!R620</f>
        <v>7.4</v>
      </c>
      <c r="S619" s="1">
        <f>'[2]Deutschland Monatsdaten'!C619</f>
        <v>0.18514090211100342</v>
      </c>
      <c r="T619" s="1">
        <v>4.0461706196716918</v>
      </c>
      <c r="U619">
        <f>'Datastream-M'!BL620</f>
        <v>88.69</v>
      </c>
      <c r="V619" s="39">
        <f t="shared" si="38"/>
        <v>90.223804679552387</v>
      </c>
      <c r="W619">
        <f>'Datastream-M'!BM620</f>
        <v>76</v>
      </c>
      <c r="X619" s="39">
        <f t="shared" si="39"/>
        <v>71.969696969696969</v>
      </c>
      <c r="Y619">
        <f>'Datastream-M'!W620</f>
        <v>7.4</v>
      </c>
      <c r="Z619">
        <f>'Datastream-M'!X620</f>
        <v>100.3</v>
      </c>
      <c r="AA619" s="42">
        <f>'Datastream-M'!Y620</f>
        <v>17.2</v>
      </c>
      <c r="AB619">
        <f>'Datastream-M'!Z620</f>
        <v>98.8</v>
      </c>
      <c r="AC619">
        <f>'Datastream-M'!AA620</f>
        <v>94</v>
      </c>
      <c r="AD619">
        <f>'Datastream-M'!AB620</f>
        <v>91.8</v>
      </c>
      <c r="AE619">
        <f>'Datastream-M'!AC620</f>
        <v>1.438841</v>
      </c>
      <c r="AF619">
        <f t="shared" si="40"/>
        <v>98.3</v>
      </c>
      <c r="AG619">
        <f t="shared" si="41"/>
        <v>105.60000000000001</v>
      </c>
      <c r="AH619">
        <f>'Datastream-M'!AD620</f>
        <v>96.5</v>
      </c>
      <c r="AI619">
        <f>'Datastream-M'!AE620</f>
        <v>12.3</v>
      </c>
      <c r="AJ619">
        <f>'Datastream-M'!AF620</f>
        <v>93.542259999999999</v>
      </c>
      <c r="AK619">
        <f>'Datastream-M'!AG620</f>
        <v>114.37</v>
      </c>
      <c r="AL619">
        <f>'Datastream-M'!AH620</f>
        <v>95.1</v>
      </c>
      <c r="AM619">
        <f>'Datastream-M'!AI620</f>
        <v>100.3</v>
      </c>
      <c r="AN619">
        <f>'Datastream-M'!AJ620</f>
        <v>21.8</v>
      </c>
      <c r="AO619">
        <f>'Datastream-M'!AK620</f>
        <v>8.4</v>
      </c>
      <c r="AP619">
        <f>'Datastream-M'!AL620</f>
        <v>12.2</v>
      </c>
      <c r="AQ619" s="2">
        <f>'Datastream-M'!AM620</f>
        <v>95.911299999999997</v>
      </c>
      <c r="AR619" s="2">
        <f>'Datastream-M'!AN620</f>
        <v>101.94880000000001</v>
      </c>
      <c r="AS619">
        <f>'Datastream-M'!AO620</f>
        <v>15.1</v>
      </c>
      <c r="AT619">
        <f>'Datastream-M'!AP620</f>
        <v>98.8</v>
      </c>
      <c r="AU619">
        <f>'Datastream-M'!AQ620</f>
        <v>100.6</v>
      </c>
      <c r="AV619" s="19">
        <f>'[5]Deutschland Monatsdaten'!K619</f>
        <v>14.671934306800402</v>
      </c>
      <c r="AW619" s="1">
        <f>'[5]Deutschland Monatsdaten'!J619</f>
        <v>-0.14991154925024361</v>
      </c>
      <c r="AX619">
        <f>'Datastream-M'!AR620</f>
        <v>-9</v>
      </c>
      <c r="AY619">
        <f>'Datastream-M'!AS620</f>
        <v>1.5</v>
      </c>
      <c r="AZ619">
        <f>'Datastream-M'!AT620</f>
        <v>112</v>
      </c>
      <c r="BA619">
        <v>4372771.0712822024</v>
      </c>
      <c r="BB619">
        <v>11146281.9761</v>
      </c>
      <c r="BC619">
        <v>12154096.154970501</v>
      </c>
      <c r="BD619">
        <v>1592017.1903599999</v>
      </c>
      <c r="BE619">
        <f>'Datastream-M'!AU620</f>
        <v>101.02</v>
      </c>
      <c r="BF619">
        <f>'Datastream-M'!AV620</f>
        <v>105.2</v>
      </c>
      <c r="BG619">
        <f>'Datastream-M'!AW620</f>
        <v>113.9</v>
      </c>
      <c r="BH619" s="1">
        <f>'Datastream-M'!AX620</f>
        <v>197.8</v>
      </c>
      <c r="BI619" s="1">
        <f>'Datastream-M'!AY620</f>
        <v>196.3</v>
      </c>
      <c r="BJ619" s="1">
        <f>'Datastream-M'!AZ620</f>
        <v>186.9</v>
      </c>
      <c r="BK619">
        <f>'Datastream-M'!BA620</f>
        <v>154.6</v>
      </c>
      <c r="BL619">
        <f>'Datastream-M'!BB620</f>
        <v>209.4</v>
      </c>
      <c r="BM619" s="26">
        <f>'Datastream-M'!BC620</f>
        <v>98.4</v>
      </c>
      <c r="BN619" s="26">
        <f>'Datastream-M'!BD620</f>
        <v>107.2</v>
      </c>
      <c r="BO619">
        <f>'Datastream-M'!AV619</f>
        <v>105.6</v>
      </c>
      <c r="BP619" s="38">
        <f t="shared" si="42"/>
        <v>98.3</v>
      </c>
      <c r="BQ619" s="30">
        <f t="shared" si="43"/>
        <v>79.487587579169627</v>
      </c>
      <c r="BR619" s="40">
        <f>'Datastream-M'!BJ620</f>
        <v>113.5117</v>
      </c>
      <c r="BS619" s="32">
        <f>'Datastream-M'!BF620</f>
        <v>103.9</v>
      </c>
      <c r="BT619">
        <f>'Datastream-M'!BE620</f>
        <v>19.5</v>
      </c>
      <c r="BU619" s="40">
        <f>'Datastream-M'!CS620</f>
        <v>93.6</v>
      </c>
      <c r="BV619" s="40">
        <f>'Datastream-M'!CT620</f>
        <v>106.5</v>
      </c>
      <c r="BW619" s="40">
        <f>'Datastream-M'!CU620</f>
        <v>113.6549</v>
      </c>
      <c r="BX619" s="41">
        <f>'Datastream-M'!BG620</f>
        <v>17.66</v>
      </c>
      <c r="BY619" s="41">
        <f>'Datastream-M'!BH620</f>
        <v>16.45</v>
      </c>
      <c r="BZ619" s="40">
        <f>'Datastream-M'!BI620</f>
        <v>88.9</v>
      </c>
      <c r="CA619">
        <f>'Datastream-M'!BN620</f>
        <v>20.3</v>
      </c>
      <c r="CB619">
        <f>'Datastream-M'!BO620</f>
        <v>36.4</v>
      </c>
      <c r="CC619">
        <f>'Datastream-M'!BP620</f>
        <v>93.4</v>
      </c>
      <c r="CD619">
        <f>'Datastream-M'!BQ620</f>
        <v>93.9</v>
      </c>
      <c r="CE619" s="1">
        <v>0.72045919220492427</v>
      </c>
      <c r="CF619" s="1">
        <v>0.23144112992999669</v>
      </c>
      <c r="CH619">
        <f>'Datastream-M'!BR620</f>
        <v>89.3</v>
      </c>
      <c r="CI619">
        <f>'Datastream-M'!BS620</f>
        <v>95.1</v>
      </c>
      <c r="CJ619">
        <f>'Datastream-M'!BT620</f>
        <v>9.6999999999999993</v>
      </c>
      <c r="CK619">
        <f>'Datastream-M'!BU620</f>
        <v>-2.2999999999999998</v>
      </c>
      <c r="CL619">
        <f>'Datastream-M'!BV620</f>
        <v>101.3</v>
      </c>
      <c r="CM619">
        <f>'Datastream-M'!BW620</f>
        <v>25.9</v>
      </c>
      <c r="CN619">
        <f>'Datastream-M'!BX620</f>
        <v>7.3</v>
      </c>
      <c r="CO619">
        <f>'Datastream-M'!BY620</f>
        <v>26.2</v>
      </c>
      <c r="CP619" s="40">
        <f>'Datastream-M'!BZ620</f>
        <v>27.5</v>
      </c>
      <c r="CQ619">
        <f>'Datastream-M'!CA620</f>
        <v>5.6</v>
      </c>
      <c r="CR619">
        <f>'Datastream-M'!CB620</f>
        <v>50.3</v>
      </c>
      <c r="CS619">
        <f>'Datastream-M'!CC620</f>
        <v>44.6</v>
      </c>
      <c r="CT619">
        <f>'Datastream-M'!CD620</f>
        <v>35.1</v>
      </c>
      <c r="CU619">
        <f>'Datastream-M'!CE620</f>
        <v>41497</v>
      </c>
      <c r="CV619">
        <f>'Datastream-M'!CF620</f>
        <v>2605161</v>
      </c>
      <c r="CW619" s="48">
        <f t="shared" si="44"/>
        <v>-1.6000000000000014</v>
      </c>
      <c r="CX619">
        <f>'Datastream-M'!CG620</f>
        <v>86.2</v>
      </c>
      <c r="CY619">
        <f>'Datastream-M'!CH620</f>
        <v>67.599999999999994</v>
      </c>
      <c r="CZ619">
        <f>'Datastream-M'!CI620</f>
        <v>93.4</v>
      </c>
      <c r="DA619">
        <f>'Datastream-M'!CJ620</f>
        <v>89.7</v>
      </c>
      <c r="DB619">
        <f>'Datastream-M'!CK620</f>
        <v>6.7</v>
      </c>
      <c r="DC619">
        <f>'Datastream-M'!CL620</f>
        <v>-12.5</v>
      </c>
      <c r="DD619">
        <f>'Datastream-M'!CM620</f>
        <v>9.6999999999999993</v>
      </c>
      <c r="DE619">
        <f>'Datastream-M'!CN620</f>
        <v>72.2</v>
      </c>
      <c r="DF619">
        <f>'Datastream-M'!CO620</f>
        <v>73.400000000000006</v>
      </c>
      <c r="DG619">
        <f>'Datastream-M'!CP620</f>
        <v>98.9</v>
      </c>
      <c r="DH619">
        <f>'Datastream-M'!CQ620</f>
        <v>172.59469604500001</v>
      </c>
      <c r="DI619">
        <f>'Datastream-M'!CR620</f>
        <v>19.09</v>
      </c>
      <c r="DJ619">
        <f>'Datastream-M'!CV620</f>
        <v>5.6</v>
      </c>
      <c r="DK619">
        <f>'Datastream-M'!CW620</f>
        <v>3.11</v>
      </c>
      <c r="DL619">
        <f>'Datastream-M'!CX620</f>
        <v>92.1</v>
      </c>
      <c r="DM619">
        <f>'Datastream-M'!CY620</f>
        <v>72.7</v>
      </c>
      <c r="DN619" s="55">
        <f>'Datastream-M'!CZ620</f>
        <v>97.4</v>
      </c>
      <c r="DO619">
        <f>'Datastream-M'!DA620</f>
        <v>-2.7</v>
      </c>
      <c r="DP619">
        <f>'Datastream-M'!DB620</f>
        <v>95.3</v>
      </c>
      <c r="DQ619">
        <f>'Datastream-M'!DE620</f>
        <v>102.4</v>
      </c>
      <c r="DR619">
        <f>'Datastream-M'!DF620</f>
        <v>101.4</v>
      </c>
      <c r="DS619">
        <f>'Datastream-M'!DG620</f>
        <v>97.6</v>
      </c>
      <c r="DT619">
        <f>'Datastream-M'!DH620</f>
        <v>101.9</v>
      </c>
      <c r="DU619">
        <f>'Datastream-M'!DI620</f>
        <v>86.3</v>
      </c>
      <c r="DV619">
        <f>'Datastream-M'!DJ620</f>
        <v>117.055687306</v>
      </c>
      <c r="DW619" s="19">
        <f>'[8]weltindexip-usd'!B499</f>
        <v>2.6219734274545523</v>
      </c>
      <c r="DX619">
        <f>'Datastream-M'!DK620</f>
        <v>103.5</v>
      </c>
      <c r="DY619">
        <v>0</v>
      </c>
      <c r="DZ619">
        <f>'Datastream-M'!DL620</f>
        <v>104.1</v>
      </c>
      <c r="EA619">
        <f>'Datastream-M'!DM620</f>
        <v>96.2</v>
      </c>
      <c r="EB619">
        <f>'Datastream-M'!DN620</f>
        <v>24.88636</v>
      </c>
      <c r="EC619">
        <f>'Datastream-M'!DO620</f>
        <v>93.6</v>
      </c>
      <c r="EE619" s="112">
        <f t="shared" si="45"/>
        <v>-0.39999999999999147</v>
      </c>
      <c r="EF619" s="1">
        <f>'Datastream-M'!DQ620</f>
        <v>97.1</v>
      </c>
    </row>
    <row r="620" spans="1:136">
      <c r="A620" s="3">
        <v>40739</v>
      </c>
      <c r="B620">
        <f>'Datastream-M'!B621</f>
        <v>102.1</v>
      </c>
      <c r="C620">
        <f>'Datastream-M'!C621</f>
        <v>104.4</v>
      </c>
      <c r="D620">
        <f>'Datastream-M'!D621</f>
        <v>106.7</v>
      </c>
      <c r="E620">
        <f>'Datastream-M'!E621</f>
        <v>102.2</v>
      </c>
      <c r="F620">
        <f>'Datastream-M'!F621</f>
        <v>98.1</v>
      </c>
      <c r="G620">
        <f>'Datastream-M'!G621</f>
        <v>1.4264289999999999</v>
      </c>
      <c r="H620">
        <f>'Datastream-M'!H621</f>
        <v>1119.7</v>
      </c>
      <c r="I620">
        <f>'Datastream-M'!I621</f>
        <v>2002.9</v>
      </c>
      <c r="J620">
        <f>'Datastream-M'!J621</f>
        <v>1.5980000000000001</v>
      </c>
      <c r="K620">
        <f>'Datastream-M'!K621</f>
        <v>2.7</v>
      </c>
      <c r="L620">
        <f>'Datastream-M'!L621</f>
        <v>7158.8</v>
      </c>
      <c r="M620">
        <f>'Datastream-M'!M621</f>
        <v>260907</v>
      </c>
      <c r="N620">
        <f>'Datastream-M'!N621</f>
        <v>100.1</v>
      </c>
      <c r="O620">
        <f>'Datastream-M'!O621</f>
        <v>2504</v>
      </c>
      <c r="P620">
        <f>'Datastream-M'!P621</f>
        <v>7</v>
      </c>
      <c r="Q620">
        <f>'Datastream-M'!Q621</f>
        <v>17.600000000000001</v>
      </c>
      <c r="R620">
        <f>'Datastream-M'!R621</f>
        <v>8.1999999999999993</v>
      </c>
      <c r="S620" s="1">
        <f>'[2]Deutschland Monatsdaten'!C620</f>
        <v>8.5178640928431582E-2</v>
      </c>
      <c r="T620" s="1">
        <v>4.0489872871529604</v>
      </c>
      <c r="U620">
        <f>'Datastream-M'!BL621</f>
        <v>87.41</v>
      </c>
      <c r="V620" s="39">
        <f t="shared" si="38"/>
        <v>88.831300813008113</v>
      </c>
      <c r="W620">
        <f>'Datastream-M'!BM621</f>
        <v>76.459999999999994</v>
      </c>
      <c r="X620" s="39">
        <f t="shared" si="39"/>
        <v>72.680608365019012</v>
      </c>
      <c r="Y620">
        <f>'Datastream-M'!W621</f>
        <v>6.6</v>
      </c>
      <c r="Z620">
        <f>'Datastream-M'!X621</f>
        <v>93.9</v>
      </c>
      <c r="AA620" s="42">
        <f>'Datastream-M'!Y621</f>
        <v>13.2</v>
      </c>
      <c r="AB620">
        <f>'Datastream-M'!Z621</f>
        <v>98.5</v>
      </c>
      <c r="AC620">
        <f>'Datastream-M'!AA621</f>
        <v>93.6</v>
      </c>
      <c r="AD620">
        <f>'Datastream-M'!AB621</f>
        <v>91.3</v>
      </c>
      <c r="AE620">
        <f>'Datastream-M'!AC621</f>
        <v>1.4264289999999999</v>
      </c>
      <c r="AF620">
        <f t="shared" si="40"/>
        <v>98.4</v>
      </c>
      <c r="AG620">
        <f t="shared" si="41"/>
        <v>105.19999999999999</v>
      </c>
      <c r="AH620">
        <f>'Datastream-M'!AD621</f>
        <v>99.4</v>
      </c>
      <c r="AI620">
        <f>'Datastream-M'!AE621</f>
        <v>10.1</v>
      </c>
      <c r="AJ620">
        <f>'Datastream-M'!AF621</f>
        <v>93.194706999999994</v>
      </c>
      <c r="AK620">
        <f>'Datastream-M'!AG621</f>
        <v>117.48</v>
      </c>
      <c r="AL620">
        <f>'Datastream-M'!AH621</f>
        <v>95.2</v>
      </c>
      <c r="AM620">
        <f>'Datastream-M'!AI621</f>
        <v>93.9</v>
      </c>
      <c r="AN620">
        <f>'Datastream-M'!AJ621</f>
        <v>18.7</v>
      </c>
      <c r="AO620">
        <f>'Datastream-M'!AK621</f>
        <v>10.5</v>
      </c>
      <c r="AP620">
        <f>'Datastream-M'!AL621</f>
        <v>7.6</v>
      </c>
      <c r="AQ620" s="2">
        <f>'Datastream-M'!AM621</f>
        <v>95.532899999999998</v>
      </c>
      <c r="AR620" s="2">
        <f>'Datastream-M'!AN621</f>
        <v>101.425</v>
      </c>
      <c r="AS620">
        <f>'Datastream-M'!AO621</f>
        <v>17.899999999999999</v>
      </c>
      <c r="AT620">
        <f>'Datastream-M'!AP621</f>
        <v>97.9</v>
      </c>
      <c r="AU620">
        <f>'Datastream-M'!AQ621</f>
        <v>101.2</v>
      </c>
      <c r="AV620" s="19">
        <f>'[5]Deutschland Monatsdaten'!K620</f>
        <v>14.699397423447408</v>
      </c>
      <c r="AW620" s="1">
        <f>'[5]Deutschland Monatsdaten'!J620</f>
        <v>-0.24516030023781649</v>
      </c>
      <c r="AX620">
        <f>'Datastream-M'!AR621</f>
        <v>-15.1</v>
      </c>
      <c r="AY620">
        <f>'Datastream-M'!AS621</f>
        <v>0.3</v>
      </c>
      <c r="AZ620">
        <f>'Datastream-M'!AT621</f>
        <v>110.6</v>
      </c>
      <c r="BA620">
        <v>4115967.8085761224</v>
      </c>
      <c r="BB620">
        <v>11407231.234449999</v>
      </c>
      <c r="BC620">
        <v>12439607.9858575</v>
      </c>
      <c r="BD620">
        <v>806524.71967000014</v>
      </c>
      <c r="BE620">
        <f>'Datastream-M'!AU621</f>
        <v>100.41</v>
      </c>
      <c r="BF620">
        <f>'Datastream-M'!AV621</f>
        <v>105.9</v>
      </c>
      <c r="BG620">
        <f>'Datastream-M'!AW621</f>
        <v>113.1</v>
      </c>
      <c r="BH620" s="1">
        <f>'Datastream-M'!AX621</f>
        <v>200.4</v>
      </c>
      <c r="BI620" s="1">
        <f>'Datastream-M'!AY621</f>
        <v>198.5</v>
      </c>
      <c r="BJ620" s="1">
        <f>'Datastream-M'!AZ621</f>
        <v>186.1</v>
      </c>
      <c r="BK620">
        <f>'Datastream-M'!BA621</f>
        <v>152.6</v>
      </c>
      <c r="BL620">
        <f>'Datastream-M'!BB621</f>
        <v>209.3</v>
      </c>
      <c r="BM620" s="26">
        <f>'Datastream-M'!BC621</f>
        <v>98.6</v>
      </c>
      <c r="BN620" s="26">
        <f>'Datastream-M'!BD621</f>
        <v>107.2</v>
      </c>
      <c r="BO620">
        <f>'Datastream-M'!AV620</f>
        <v>105.2</v>
      </c>
      <c r="BP620" s="38">
        <f t="shared" si="42"/>
        <v>98.4</v>
      </c>
      <c r="BQ620" s="30">
        <f t="shared" si="43"/>
        <v>82.359514563991624</v>
      </c>
      <c r="BR620" s="40">
        <f>'Datastream-M'!BJ621</f>
        <v>112.42870000000001</v>
      </c>
      <c r="BS620" s="32">
        <f>'Datastream-M'!BF621</f>
        <v>104.8</v>
      </c>
      <c r="BT620">
        <f>'Datastream-M'!BE621</f>
        <v>15.5</v>
      </c>
      <c r="BU620" s="40">
        <f>'Datastream-M'!CS621</f>
        <v>93.7</v>
      </c>
      <c r="BV620" s="40">
        <f>'Datastream-M'!CT621</f>
        <v>105.5</v>
      </c>
      <c r="BW620" s="40">
        <f>'Datastream-M'!CU621</f>
        <v>112.6494</v>
      </c>
      <c r="BX620" s="41">
        <f>'Datastream-M'!BG621</f>
        <v>16.98</v>
      </c>
      <c r="BY620" s="41">
        <f>'Datastream-M'!BH621</f>
        <v>17.38</v>
      </c>
      <c r="BZ620" s="40">
        <f>'Datastream-M'!BI621</f>
        <v>91.7</v>
      </c>
      <c r="CA620">
        <f>'Datastream-M'!BN621</f>
        <v>11.6</v>
      </c>
      <c r="CB620">
        <f>'Datastream-M'!BO621</f>
        <v>31.8</v>
      </c>
      <c r="CC620">
        <f>'Datastream-M'!BP621</f>
        <v>97.5</v>
      </c>
      <c r="CD620">
        <f>'Datastream-M'!BQ621</f>
        <v>98.5</v>
      </c>
      <c r="CE620" s="1">
        <v>1.2656027649431998</v>
      </c>
      <c r="CF620" s="1">
        <v>0.6539007744473706</v>
      </c>
      <c r="CH620">
        <f>'Datastream-M'!BR621</f>
        <v>93.1</v>
      </c>
      <c r="CI620">
        <f>'Datastream-M'!BS621</f>
        <v>95.5</v>
      </c>
      <c r="CJ620">
        <f>'Datastream-M'!BT621</f>
        <v>8.6</v>
      </c>
      <c r="CK620">
        <f>'Datastream-M'!BU621</f>
        <v>4.7</v>
      </c>
      <c r="CL620">
        <f>'Datastream-M'!BV621</f>
        <v>104.1</v>
      </c>
      <c r="CM620">
        <f>'Datastream-M'!BW621</f>
        <v>27.6</v>
      </c>
      <c r="CN620">
        <f>'Datastream-M'!BX621</f>
        <v>7</v>
      </c>
      <c r="CO620">
        <f>'Datastream-M'!BY621</f>
        <v>21.7</v>
      </c>
      <c r="CP620" s="40">
        <f>'Datastream-M'!BZ621</f>
        <v>24.1</v>
      </c>
      <c r="CQ620">
        <f>'Datastream-M'!CA621</f>
        <v>5.6</v>
      </c>
      <c r="CR620">
        <f>'Datastream-M'!CB621</f>
        <v>44.6</v>
      </c>
      <c r="CS620">
        <f>'Datastream-M'!CC621</f>
        <v>34.6</v>
      </c>
      <c r="CT620">
        <f>'Datastream-M'!CD621</f>
        <v>34.1</v>
      </c>
      <c r="CU620">
        <f>'Datastream-M'!CE621</f>
        <v>41513</v>
      </c>
      <c r="CV620">
        <f>'Datastream-M'!CF621</f>
        <v>2609743</v>
      </c>
      <c r="CW620" s="48">
        <f t="shared" si="44"/>
        <v>3.5</v>
      </c>
      <c r="CX620">
        <f>'Datastream-M'!CG621</f>
        <v>90</v>
      </c>
      <c r="CY620">
        <f>'Datastream-M'!CH621</f>
        <v>74.099999999999994</v>
      </c>
      <c r="CZ620">
        <f>'Datastream-M'!CI621</f>
        <v>100.7</v>
      </c>
      <c r="DA620">
        <f>'Datastream-M'!CJ621</f>
        <v>89.1</v>
      </c>
      <c r="DB620">
        <f>'Datastream-M'!CK621</f>
        <v>5.7</v>
      </c>
      <c r="DC620">
        <f>'Datastream-M'!CL621</f>
        <v>-14</v>
      </c>
      <c r="DD620">
        <f>'Datastream-M'!CM621</f>
        <v>8.6</v>
      </c>
      <c r="DE620">
        <f>'Datastream-M'!CN621</f>
        <v>72.900000000000006</v>
      </c>
      <c r="DF620">
        <f>'Datastream-M'!CO621</f>
        <v>73.7</v>
      </c>
      <c r="DG620">
        <f>'Datastream-M'!CP621</f>
        <v>101.4</v>
      </c>
      <c r="DH620">
        <f>'Datastream-M'!CQ621</f>
        <v>184.01229858400001</v>
      </c>
      <c r="DI620">
        <f>'Datastream-M'!CR621</f>
        <v>16.850000000000001</v>
      </c>
      <c r="DJ620">
        <f>'Datastream-M'!CV621</f>
        <v>5.18</v>
      </c>
      <c r="DK620">
        <f>'Datastream-M'!CW621</f>
        <v>3.06</v>
      </c>
      <c r="DL620">
        <f>'Datastream-M'!CX621</f>
        <v>96</v>
      </c>
      <c r="DM620">
        <f>'Datastream-M'!CY621</f>
        <v>79.599999999999994</v>
      </c>
      <c r="DN620" s="55">
        <f>'Datastream-M'!CZ621</f>
        <v>99</v>
      </c>
      <c r="DO620">
        <f>'Datastream-M'!DA621</f>
        <v>-6.5</v>
      </c>
      <c r="DP620">
        <f>'Datastream-M'!DB621</f>
        <v>98.3</v>
      </c>
      <c r="DQ620">
        <f>'Datastream-M'!DE621</f>
        <v>102.7</v>
      </c>
      <c r="DR620">
        <f>'Datastream-M'!DF621</f>
        <v>101.4</v>
      </c>
      <c r="DS620">
        <f>'Datastream-M'!DG621</f>
        <v>98.6</v>
      </c>
      <c r="DT620">
        <f>'Datastream-M'!DH621</f>
        <v>91.4</v>
      </c>
      <c r="DU620">
        <f>'Datastream-M'!DI621</f>
        <v>89.6</v>
      </c>
      <c r="DV620">
        <f>'Datastream-M'!DJ621</f>
        <v>155.39898756299999</v>
      </c>
      <c r="DW620" s="19">
        <f>'[8]weltindexip-usd'!B500</f>
        <v>2.636042747650591</v>
      </c>
      <c r="DX620">
        <f>'Datastream-M'!DK621</f>
        <v>103.7</v>
      </c>
      <c r="DY620">
        <v>0</v>
      </c>
      <c r="DZ620">
        <f>'Datastream-M'!DL621</f>
        <v>104.7</v>
      </c>
      <c r="EA620">
        <f>'Datastream-M'!DM621</f>
        <v>98.7</v>
      </c>
      <c r="EB620">
        <f>'Datastream-M'!DN621</f>
        <v>24.861373</v>
      </c>
      <c r="EC620">
        <f>'Datastream-M'!DO621</f>
        <v>94.3</v>
      </c>
      <c r="EE620" s="112">
        <f t="shared" si="45"/>
        <v>0.19999999999998863</v>
      </c>
      <c r="EF620" s="1">
        <f>'Datastream-M'!DQ621</f>
        <v>100.1</v>
      </c>
    </row>
    <row r="621" spans="1:136">
      <c r="A621" s="3">
        <v>40770</v>
      </c>
      <c r="B621">
        <f>'Datastream-M'!B622</f>
        <v>99.5</v>
      </c>
      <c r="C621">
        <f>'Datastream-M'!C622</f>
        <v>101.4</v>
      </c>
      <c r="D621">
        <f>'Datastream-M'!D622</f>
        <v>105.3</v>
      </c>
      <c r="E621">
        <f>'Datastream-M'!E622</f>
        <v>97.7</v>
      </c>
      <c r="F621">
        <f>'Datastream-M'!F622</f>
        <v>97.8</v>
      </c>
      <c r="G621">
        <f>'Datastream-M'!G622</f>
        <v>1.4343220000000001</v>
      </c>
      <c r="H621">
        <f>'Datastream-M'!H622</f>
        <v>1131.9000000000001</v>
      </c>
      <c r="I621">
        <f>'Datastream-M'!I622</f>
        <v>2018.9</v>
      </c>
      <c r="J621">
        <f>'Datastream-M'!J622</f>
        <v>1.552</v>
      </c>
      <c r="K621">
        <f>'Datastream-M'!K622</f>
        <v>2.2000000000000002</v>
      </c>
      <c r="L621">
        <f>'Datastream-M'!L622</f>
        <v>5784.9</v>
      </c>
      <c r="M621">
        <f>'Datastream-M'!M622</f>
        <v>237561</v>
      </c>
      <c r="N621">
        <f>'Datastream-M'!N622</f>
        <v>99.4</v>
      </c>
      <c r="O621">
        <f>'Datastream-M'!O622</f>
        <v>2583</v>
      </c>
      <c r="P621">
        <f>'Datastream-M'!P622</f>
        <v>7</v>
      </c>
      <c r="Q621">
        <f>'Datastream-M'!Q622</f>
        <v>17.899999999999999</v>
      </c>
      <c r="R621">
        <f>'Datastream-M'!R622</f>
        <v>10.3</v>
      </c>
      <c r="S621" s="1">
        <f>'[2]Deutschland Monatsdaten'!C621</f>
        <v>-0.15638579535940436</v>
      </c>
      <c r="T621" s="1">
        <v>4.0799717372410997</v>
      </c>
      <c r="U621">
        <f>'Datastream-M'!BL622</f>
        <v>89.45</v>
      </c>
      <c r="V621" s="39">
        <f t="shared" si="38"/>
        <v>90.720081135902646</v>
      </c>
      <c r="W621">
        <f>'Datastream-M'!BM622</f>
        <v>76.02</v>
      </c>
      <c r="X621" s="39">
        <f t="shared" si="39"/>
        <v>71.784702549575059</v>
      </c>
      <c r="Y621">
        <f>'Datastream-M'!W622</f>
        <v>2.2999999999999998</v>
      </c>
      <c r="Z621">
        <f>'Datastream-M'!X622</f>
        <v>95</v>
      </c>
      <c r="AA621" s="42">
        <f>'Datastream-M'!Y622</f>
        <v>12</v>
      </c>
      <c r="AB621">
        <f>'Datastream-M'!Z622</f>
        <v>97.9</v>
      </c>
      <c r="AC621">
        <f>'Datastream-M'!AA622</f>
        <v>93.3</v>
      </c>
      <c r="AD621">
        <f>'Datastream-M'!AB622</f>
        <v>91.4</v>
      </c>
      <c r="AE621">
        <f>'Datastream-M'!AC622</f>
        <v>1.4343220000000001</v>
      </c>
      <c r="AF621">
        <f t="shared" si="40"/>
        <v>98.6</v>
      </c>
      <c r="AG621">
        <f t="shared" si="41"/>
        <v>105.90000000000002</v>
      </c>
      <c r="AH621">
        <f>'Datastream-M'!AD622</f>
        <v>98.8</v>
      </c>
      <c r="AI621">
        <f>'Datastream-M'!AE622</f>
        <v>6.8</v>
      </c>
      <c r="AJ621">
        <f>'Datastream-M'!AF622</f>
        <v>93.542259999999999</v>
      </c>
      <c r="AK621">
        <f>'Datastream-M'!AG622</f>
        <v>110.35</v>
      </c>
      <c r="AL621">
        <f>'Datastream-M'!AH622</f>
        <v>95.3</v>
      </c>
      <c r="AM621">
        <f>'Datastream-M'!AI622</f>
        <v>95</v>
      </c>
      <c r="AN621">
        <f>'Datastream-M'!AJ622</f>
        <v>14.3</v>
      </c>
      <c r="AO621">
        <f>'Datastream-M'!AK622</f>
        <v>17.2</v>
      </c>
      <c r="AP621">
        <f>'Datastream-M'!AL622</f>
        <v>4.3</v>
      </c>
      <c r="AQ621" s="2">
        <f>'Datastream-M'!AM622</f>
        <v>95.161100000000005</v>
      </c>
      <c r="AR621" s="2">
        <f>'Datastream-M'!AN622</f>
        <v>100.9085</v>
      </c>
      <c r="AS621">
        <f>'Datastream-M'!AO622</f>
        <v>20.6</v>
      </c>
      <c r="AT621">
        <f>'Datastream-M'!AP622</f>
        <v>94.9</v>
      </c>
      <c r="AU621">
        <f>'Datastream-M'!AQ622</f>
        <v>99.5</v>
      </c>
      <c r="AV621" s="19">
        <f>'[5]Deutschland Monatsdaten'!K621</f>
        <v>14.72702696778701</v>
      </c>
      <c r="AW621" s="1">
        <f>'[5]Deutschland Monatsdaten'!J621</f>
        <v>-0.60925237680277156</v>
      </c>
      <c r="AX621">
        <f>'Datastream-M'!AR622</f>
        <v>-37.6</v>
      </c>
      <c r="AY621">
        <f>'Datastream-M'!AS622</f>
        <v>-3.7</v>
      </c>
      <c r="AZ621">
        <f>'Datastream-M'!AT622</f>
        <v>106.4</v>
      </c>
      <c r="BA621">
        <v>4350204.5266097812</v>
      </c>
      <c r="BB621">
        <v>11682830.34464</v>
      </c>
      <c r="BC621">
        <v>10750147.978174999</v>
      </c>
      <c r="BD621">
        <v>685061.98270999978</v>
      </c>
      <c r="BE621">
        <f>'Datastream-M'!AU622</f>
        <v>100.75</v>
      </c>
      <c r="BF621">
        <f>'Datastream-M'!AV622</f>
        <v>105.3</v>
      </c>
      <c r="BG621">
        <f>'Datastream-M'!AW622</f>
        <v>115.8</v>
      </c>
      <c r="BH621" s="1">
        <f>'Datastream-M'!AX622</f>
        <v>186.9</v>
      </c>
      <c r="BI621" s="1">
        <f>'Datastream-M'!AY622</f>
        <v>186.7</v>
      </c>
      <c r="BJ621" s="1">
        <f>'Datastream-M'!AZ622</f>
        <v>185.3</v>
      </c>
      <c r="BK621">
        <f>'Datastream-M'!BA622</f>
        <v>154.69999999999999</v>
      </c>
      <c r="BL621">
        <f>'Datastream-M'!BB622</f>
        <v>206.6</v>
      </c>
      <c r="BM621" s="26">
        <f>'Datastream-M'!BC622</f>
        <v>98.4</v>
      </c>
      <c r="BN621" s="26">
        <f>'Datastream-M'!BD622</f>
        <v>108.7</v>
      </c>
      <c r="BO621">
        <f>'Datastream-M'!AV621</f>
        <v>105.9</v>
      </c>
      <c r="BP621" s="38">
        <f t="shared" si="42"/>
        <v>98.6</v>
      </c>
      <c r="BQ621" s="30">
        <f t="shared" si="43"/>
        <v>76.935304624763461</v>
      </c>
      <c r="BR621" s="40">
        <f>'Datastream-M'!BJ622</f>
        <v>112.9933</v>
      </c>
      <c r="BS621" s="32">
        <f>'Datastream-M'!BF622</f>
        <v>105.8</v>
      </c>
      <c r="BT621">
        <f>'Datastream-M'!BE622</f>
        <v>16.399999999999999</v>
      </c>
      <c r="BU621" s="40">
        <f>'Datastream-M'!CS622</f>
        <v>93.5</v>
      </c>
      <c r="BV621" s="40">
        <f>'Datastream-M'!CT622</f>
        <v>104.3</v>
      </c>
      <c r="BW621" s="40">
        <f>'Datastream-M'!CU622</f>
        <v>113.1825</v>
      </c>
      <c r="BX621" s="41">
        <f>'Datastream-M'!BG622</f>
        <v>17.25</v>
      </c>
      <c r="BY621" s="41">
        <f>'Datastream-M'!BH622</f>
        <v>17.11</v>
      </c>
      <c r="BZ621" s="40">
        <f>'Datastream-M'!BI622</f>
        <v>91.9</v>
      </c>
      <c r="CA621">
        <f>'Datastream-M'!BN622</f>
        <v>1.6</v>
      </c>
      <c r="CB621">
        <f>'Datastream-M'!BO622</f>
        <v>24.4</v>
      </c>
      <c r="CC621">
        <f>'Datastream-M'!BP622</f>
        <v>97.6</v>
      </c>
      <c r="CD621">
        <f>'Datastream-M'!BQ622</f>
        <v>97.6</v>
      </c>
      <c r="CE621" s="1">
        <v>1.9835644208883407</v>
      </c>
      <c r="CF621" s="1">
        <v>1.8739932403318467</v>
      </c>
      <c r="CH621">
        <f>'Datastream-M'!BR622</f>
        <v>93.8</v>
      </c>
      <c r="CI621">
        <f>'Datastream-M'!BS622</f>
        <v>95.5</v>
      </c>
      <c r="CJ621">
        <f>'Datastream-M'!BT622</f>
        <v>3.8</v>
      </c>
      <c r="CK621">
        <f>'Datastream-M'!BU622</f>
        <v>-6.7</v>
      </c>
      <c r="CL621">
        <f>'Datastream-M'!BV622</f>
        <v>103</v>
      </c>
      <c r="CM621">
        <f>'Datastream-M'!BW622</f>
        <v>21.9</v>
      </c>
      <c r="CN621">
        <f>'Datastream-M'!BX622</f>
        <v>3.1</v>
      </c>
      <c r="CO621">
        <f>'Datastream-M'!BY622</f>
        <v>12.7</v>
      </c>
      <c r="CP621" s="40">
        <f>'Datastream-M'!BZ622</f>
        <v>18.2</v>
      </c>
      <c r="CQ621">
        <f>'Datastream-M'!CA622</f>
        <v>5.4</v>
      </c>
      <c r="CR621">
        <f>'Datastream-M'!CB622</f>
        <v>13.4</v>
      </c>
      <c r="CS621">
        <f>'Datastream-M'!CC622</f>
        <v>27.6</v>
      </c>
      <c r="CT621">
        <f>'Datastream-M'!CD622</f>
        <v>36.9</v>
      </c>
      <c r="CU621">
        <f>'Datastream-M'!CE622</f>
        <v>41573</v>
      </c>
      <c r="CV621">
        <f>'Datastream-M'!CF622</f>
        <v>2630162</v>
      </c>
      <c r="CW621" s="48">
        <f t="shared" si="44"/>
        <v>3.6999999999999993</v>
      </c>
      <c r="CX621">
        <f>'Datastream-M'!CG622</f>
        <v>86.4</v>
      </c>
      <c r="CY621">
        <f>'Datastream-M'!CH622</f>
        <v>74.900000000000006</v>
      </c>
      <c r="CZ621">
        <f>'Datastream-M'!CI622</f>
        <v>85.9</v>
      </c>
      <c r="DA621">
        <f>'Datastream-M'!CJ622</f>
        <v>93</v>
      </c>
      <c r="DB621">
        <f>'Datastream-M'!CK622</f>
        <v>2</v>
      </c>
      <c r="DC621">
        <f>'Datastream-M'!CL622</f>
        <v>-15.4</v>
      </c>
      <c r="DD621">
        <f>'Datastream-M'!CM622</f>
        <v>3.8</v>
      </c>
      <c r="DE621">
        <f>'Datastream-M'!CN622</f>
        <v>72.3</v>
      </c>
      <c r="DF621">
        <f>'Datastream-M'!CO622</f>
        <v>73</v>
      </c>
      <c r="DG621">
        <f>'Datastream-M'!CP622</f>
        <v>98.3</v>
      </c>
      <c r="DH621">
        <f>'Datastream-M'!CQ622</f>
        <v>280.614746094</v>
      </c>
      <c r="DI621">
        <f>'Datastream-M'!CR622</f>
        <v>24.37</v>
      </c>
      <c r="DJ621">
        <f>'Datastream-M'!CV622</f>
        <v>5.43</v>
      </c>
      <c r="DK621">
        <f>'Datastream-M'!CW622</f>
        <v>3.11</v>
      </c>
      <c r="DL621">
        <f>'Datastream-M'!CX622</f>
        <v>91.8</v>
      </c>
      <c r="DM621">
        <f>'Datastream-M'!CY622</f>
        <v>80.099999999999994</v>
      </c>
      <c r="DN621" s="55">
        <f>'Datastream-M'!CZ622</f>
        <v>98.7</v>
      </c>
      <c r="DO621">
        <f>'Datastream-M'!DA622</f>
        <v>-5.2</v>
      </c>
      <c r="DP621">
        <f>'Datastream-M'!DB622</f>
        <v>97.7</v>
      </c>
      <c r="DQ621">
        <f>'Datastream-M'!DE622</f>
        <v>102</v>
      </c>
      <c r="DR621">
        <f>'Datastream-M'!DF622</f>
        <v>97.1</v>
      </c>
      <c r="DS621">
        <f>'Datastream-M'!DG622</f>
        <v>96.4</v>
      </c>
      <c r="DT621">
        <f>'Datastream-M'!DH622</f>
        <v>92.7</v>
      </c>
      <c r="DU621">
        <f>'Datastream-M'!DI622</f>
        <v>91.4</v>
      </c>
      <c r="DV621">
        <f>'Datastream-M'!DJ622</f>
        <v>214.72203865099999</v>
      </c>
      <c r="DW621" s="19">
        <f>'[8]weltindexip-usd'!B501</f>
        <v>2.6477922427610445</v>
      </c>
      <c r="DX621">
        <f>'Datastream-M'!DK622</f>
        <v>105.3</v>
      </c>
      <c r="DY621">
        <v>0</v>
      </c>
      <c r="DZ621">
        <f>'Datastream-M'!DL622</f>
        <v>105.2</v>
      </c>
      <c r="EA621">
        <f>'Datastream-M'!DM622</f>
        <v>98.5</v>
      </c>
      <c r="EB621">
        <f>'Datastream-M'!DN622</f>
        <v>25.104317000000002</v>
      </c>
      <c r="EC621">
        <f>'Datastream-M'!DO622</f>
        <v>94.4</v>
      </c>
      <c r="EE621" s="112">
        <f t="shared" si="45"/>
        <v>-2.5999999999999943</v>
      </c>
      <c r="EF621" s="1">
        <f>'Datastream-M'!DQ622</f>
        <v>99.3</v>
      </c>
    </row>
    <row r="622" spans="1:136">
      <c r="A622" s="3">
        <v>40801</v>
      </c>
      <c r="B622">
        <f>'Datastream-M'!B623</f>
        <v>98</v>
      </c>
      <c r="C622">
        <f>'Datastream-M'!C623</f>
        <v>99.8</v>
      </c>
      <c r="D622">
        <f>'Datastream-M'!D623</f>
        <v>103.7</v>
      </c>
      <c r="E622">
        <f>'Datastream-M'!E623</f>
        <v>96</v>
      </c>
      <c r="F622">
        <f>'Datastream-M'!F623</f>
        <v>94.2</v>
      </c>
      <c r="G622">
        <f>'Datastream-M'!G623</f>
        <v>1.377</v>
      </c>
      <c r="H622">
        <f>'Datastream-M'!H623</f>
        <v>1140.5</v>
      </c>
      <c r="I622">
        <f>'Datastream-M'!I623</f>
        <v>2039.9</v>
      </c>
      <c r="J622">
        <f>'Datastream-M'!J623</f>
        <v>1.536</v>
      </c>
      <c r="K622">
        <f>'Datastream-M'!K623</f>
        <v>1.8</v>
      </c>
      <c r="L622">
        <f>'Datastream-M'!L623</f>
        <v>5502</v>
      </c>
      <c r="M622">
        <f>'Datastream-M'!M623</f>
        <v>280689</v>
      </c>
      <c r="N622">
        <f>'Datastream-M'!N623</f>
        <v>97.7</v>
      </c>
      <c r="O622">
        <f>'Datastream-M'!O623</f>
        <v>2520</v>
      </c>
      <c r="P622">
        <f>'Datastream-M'!P623</f>
        <v>6.9</v>
      </c>
      <c r="Q622">
        <f>'Datastream-M'!Q623</f>
        <v>17</v>
      </c>
      <c r="R622">
        <f>'Datastream-M'!R623</f>
        <v>12.2</v>
      </c>
      <c r="S622" s="1">
        <f>'[2]Deutschland Monatsdaten'!C622</f>
        <v>-0.48554816145764623</v>
      </c>
      <c r="T622" s="1">
        <v>4.0673926174798094</v>
      </c>
      <c r="U622">
        <f>'Datastream-M'!BL623</f>
        <v>90.02</v>
      </c>
      <c r="V622" s="39">
        <f t="shared" si="38"/>
        <v>91.483739837398375</v>
      </c>
      <c r="W622">
        <f>'Datastream-M'!BM623</f>
        <v>75.63</v>
      </c>
      <c r="X622" s="39">
        <f t="shared" si="39"/>
        <v>71.823361823361822</v>
      </c>
      <c r="Y622">
        <f>'Datastream-M'!W623</f>
        <v>-2.1</v>
      </c>
      <c r="Z622">
        <f>'Datastream-M'!X623</f>
        <v>90.3</v>
      </c>
      <c r="AA622" s="42">
        <f>'Datastream-M'!Y623</f>
        <v>7.8</v>
      </c>
      <c r="AB622">
        <f>'Datastream-M'!Z623</f>
        <v>97.7</v>
      </c>
      <c r="AC622">
        <f>'Datastream-M'!AA623</f>
        <v>93</v>
      </c>
      <c r="AD622">
        <f>'Datastream-M'!AB623</f>
        <v>91.2</v>
      </c>
      <c r="AE622">
        <f>'Datastream-M'!AC623</f>
        <v>1.377</v>
      </c>
      <c r="AF622">
        <f t="shared" ref="AF622:AF630" si="46">U622/V622*100</f>
        <v>98.4</v>
      </c>
      <c r="AG622">
        <f t="shared" ref="AG622:AG630" si="47">W622/X622*100</f>
        <v>105.3</v>
      </c>
      <c r="AH622">
        <f>'Datastream-M'!AD623</f>
        <v>97.3</v>
      </c>
      <c r="AI622">
        <f>'Datastream-M'!AE623</f>
        <v>4.3</v>
      </c>
      <c r="AJ622">
        <f>'Datastream-M'!AF623</f>
        <v>93.282876000000002</v>
      </c>
      <c r="AK622">
        <f>'Datastream-M'!AG623</f>
        <v>111.96</v>
      </c>
      <c r="AL622">
        <f>'Datastream-M'!AH623</f>
        <v>95.7</v>
      </c>
      <c r="AM622">
        <f>'Datastream-M'!AI623</f>
        <v>90.3</v>
      </c>
      <c r="AN622">
        <f>'Datastream-M'!AJ623</f>
        <v>12.6</v>
      </c>
      <c r="AO622">
        <f>'Datastream-M'!AK623</f>
        <v>22.6</v>
      </c>
      <c r="AP622">
        <f>'Datastream-M'!AL623</f>
        <v>5</v>
      </c>
      <c r="AQ622" s="2">
        <f>'Datastream-M'!AM623</f>
        <v>94.864699999999999</v>
      </c>
      <c r="AR622" s="2">
        <f>'Datastream-M'!AN623</f>
        <v>100.47239999999999</v>
      </c>
      <c r="AS622">
        <f>'Datastream-M'!AO623</f>
        <v>18.899999999999999</v>
      </c>
      <c r="AT622">
        <f>'Datastream-M'!AP623</f>
        <v>95.7</v>
      </c>
      <c r="AU622">
        <f>'Datastream-M'!AQ623</f>
        <v>98.9</v>
      </c>
      <c r="AV622" s="19">
        <f>'[5]Deutschland Monatsdaten'!K622</f>
        <v>14.762815679302445</v>
      </c>
      <c r="AW622" s="1">
        <f>'[5]Deutschland Monatsdaten'!J622</f>
        <v>-0.84518997567173848</v>
      </c>
      <c r="AX622">
        <f>'Datastream-M'!AR623</f>
        <v>-43.3</v>
      </c>
      <c r="AY622">
        <f>'Datastream-M'!AS623</f>
        <v>-4.3</v>
      </c>
      <c r="AZ622">
        <f>'Datastream-M'!AT623</f>
        <v>104.2</v>
      </c>
      <c r="BA622">
        <v>4462679.235274436</v>
      </c>
      <c r="BB622">
        <v>11142042.42093</v>
      </c>
      <c r="BC622">
        <v>10400167.2165295</v>
      </c>
      <c r="BD622">
        <v>1387788.35962</v>
      </c>
      <c r="BE622">
        <f>'Datastream-M'!AU623</f>
        <v>100.17</v>
      </c>
      <c r="BF622">
        <f>'Datastream-M'!AV623</f>
        <v>105.7</v>
      </c>
      <c r="BG622">
        <f>'Datastream-M'!AW623</f>
        <v>115.2</v>
      </c>
      <c r="BH622" s="1">
        <f>'Datastream-M'!AX623</f>
        <v>190.5</v>
      </c>
      <c r="BI622" s="1">
        <f>'Datastream-M'!AY623</f>
        <v>189.2</v>
      </c>
      <c r="BJ622" s="1">
        <f>'Datastream-M'!AZ623</f>
        <v>181</v>
      </c>
      <c r="BK622">
        <f>'Datastream-M'!BA623</f>
        <v>152.5</v>
      </c>
      <c r="BL622">
        <f>'Datastream-M'!BB623</f>
        <v>200.7</v>
      </c>
      <c r="BM622" s="26">
        <f>'Datastream-M'!BC623</f>
        <v>98.6</v>
      </c>
      <c r="BN622" s="26">
        <f>'Datastream-M'!BD623</f>
        <v>108.4</v>
      </c>
      <c r="BO622">
        <f>'Datastream-M'!AV622</f>
        <v>105.3</v>
      </c>
      <c r="BP622" s="38">
        <f t="shared" si="42"/>
        <v>98.4</v>
      </c>
      <c r="BQ622" s="30">
        <f t="shared" si="43"/>
        <v>81.307189542483655</v>
      </c>
      <c r="BR622" s="40">
        <f>'Datastream-M'!BJ623</f>
        <v>112.12390000000001</v>
      </c>
      <c r="BS622" s="32">
        <f>'Datastream-M'!BF623</f>
        <v>104.9</v>
      </c>
      <c r="BT622">
        <f>'Datastream-M'!BE623</f>
        <v>4.8</v>
      </c>
      <c r="BU622" s="40">
        <f>'Datastream-M'!CS623</f>
        <v>93.7</v>
      </c>
      <c r="BV622" s="40">
        <f>'Datastream-M'!CT623</f>
        <v>103.4</v>
      </c>
      <c r="BW622" s="40">
        <f>'Datastream-M'!CU623</f>
        <v>112.267</v>
      </c>
      <c r="BX622" s="41">
        <f>'Datastream-M'!BG623</f>
        <v>17.32</v>
      </c>
      <c r="BY622" s="41">
        <f>'Datastream-M'!BH623</f>
        <v>18.61</v>
      </c>
      <c r="BZ622" s="40">
        <f>'Datastream-M'!BI623</f>
        <v>90.5</v>
      </c>
      <c r="CA622">
        <f>'Datastream-M'!BN623</f>
        <v>-6.6</v>
      </c>
      <c r="CB622">
        <f>'Datastream-M'!BO623</f>
        <v>16.8</v>
      </c>
      <c r="CC622">
        <f>'Datastream-M'!BP623</f>
        <v>95.2</v>
      </c>
      <c r="CD622">
        <f>'Datastream-M'!BQ623</f>
        <v>97.2</v>
      </c>
      <c r="CE622" s="1">
        <v>2.4955273033170213</v>
      </c>
      <c r="CF622" s="1">
        <v>3.068174742211069</v>
      </c>
      <c r="CH622">
        <f>'Datastream-M'!BR623</f>
        <v>92.5</v>
      </c>
      <c r="CI622">
        <f>'Datastream-M'!BS623</f>
        <v>95.1</v>
      </c>
      <c r="CJ622">
        <f>'Datastream-M'!BT623</f>
        <v>4.4000000000000004</v>
      </c>
      <c r="CK622">
        <f>'Datastream-M'!BU623</f>
        <v>5.6</v>
      </c>
      <c r="CL622">
        <f>'Datastream-M'!BV623</f>
        <v>102.4</v>
      </c>
      <c r="CM622">
        <f>'Datastream-M'!BW623</f>
        <v>18.8</v>
      </c>
      <c r="CN622">
        <f>'Datastream-M'!BX623</f>
        <v>-2.1</v>
      </c>
      <c r="CO622">
        <f>'Datastream-M'!BY623</f>
        <v>14.1</v>
      </c>
      <c r="CP622" s="40">
        <f>'Datastream-M'!BZ623</f>
        <v>13.4</v>
      </c>
      <c r="CQ622">
        <f>'Datastream-M'!CA623</f>
        <v>5.3</v>
      </c>
      <c r="CR622">
        <f>'Datastream-M'!CB623</f>
        <v>4.8</v>
      </c>
      <c r="CS622">
        <f>'Datastream-M'!CC623</f>
        <v>35.1</v>
      </c>
      <c r="CT622">
        <f>'Datastream-M'!CD623</f>
        <v>29.7</v>
      </c>
      <c r="CU622">
        <f>'Datastream-M'!CE623</f>
        <v>41611</v>
      </c>
      <c r="CV622">
        <f>'Datastream-M'!CF623</f>
        <v>2637516</v>
      </c>
      <c r="CW622" s="48">
        <f t="shared" si="44"/>
        <v>5.4</v>
      </c>
      <c r="CX622">
        <f>'Datastream-M'!CG623</f>
        <v>86.2</v>
      </c>
      <c r="CY622">
        <f>'Datastream-M'!CH623</f>
        <v>66.900000000000006</v>
      </c>
      <c r="CZ622">
        <f>'Datastream-M'!CI623</f>
        <v>90.3</v>
      </c>
      <c r="DA622">
        <f>'Datastream-M'!CJ623</f>
        <v>92.8</v>
      </c>
      <c r="DB622">
        <f>'Datastream-M'!CK623</f>
        <v>2.2000000000000002</v>
      </c>
      <c r="DC622">
        <f>'Datastream-M'!CL623</f>
        <v>-16.899999999999999</v>
      </c>
      <c r="DD622">
        <f>'Datastream-M'!CM623</f>
        <v>4.4000000000000004</v>
      </c>
      <c r="DE622">
        <f>'Datastream-M'!CN623</f>
        <v>71.900000000000006</v>
      </c>
      <c r="DF622">
        <f>'Datastream-M'!CO623</f>
        <v>72.5</v>
      </c>
      <c r="DG622">
        <f>'Datastream-M'!CP623</f>
        <v>96.3</v>
      </c>
      <c r="DH622">
        <f>'Datastream-M'!CQ623</f>
        <v>377.84378051800002</v>
      </c>
      <c r="DI622">
        <f>'Datastream-M'!CR623</f>
        <v>36.200000000000003</v>
      </c>
      <c r="DJ622">
        <f>'Datastream-M'!CV623</f>
        <v>5.7</v>
      </c>
      <c r="DK622">
        <f>'Datastream-M'!CW623</f>
        <v>3.09</v>
      </c>
      <c r="DL622">
        <f>'Datastream-M'!CX623</f>
        <v>91.4</v>
      </c>
      <c r="DM622">
        <f>'Datastream-M'!CY623</f>
        <v>71.599999999999994</v>
      </c>
      <c r="DN622" s="55">
        <f>'Datastream-M'!CZ623</f>
        <v>98.8</v>
      </c>
      <c r="DO622">
        <f>'Datastream-M'!DA623</f>
        <v>-6.9</v>
      </c>
      <c r="DP622">
        <f>'Datastream-M'!DB623</f>
        <v>95.7</v>
      </c>
      <c r="DQ622">
        <f>'Datastream-M'!DE623</f>
        <v>100.3</v>
      </c>
      <c r="DR622">
        <f>'Datastream-M'!DF623</f>
        <v>95.8</v>
      </c>
      <c r="DS622">
        <f>'Datastream-M'!DG623</f>
        <v>94.9</v>
      </c>
      <c r="DT622">
        <f>'Datastream-M'!DH623</f>
        <v>87.6</v>
      </c>
      <c r="DU622">
        <f>'Datastream-M'!DI623</f>
        <v>89.5</v>
      </c>
      <c r="DV622">
        <f>'Datastream-M'!DJ623</f>
        <v>190.968676636</v>
      </c>
      <c r="DW622" s="19">
        <f>'[8]weltindexip-usd'!B502</f>
        <v>2.6422383874134683</v>
      </c>
      <c r="DX622">
        <f>'Datastream-M'!DK623</f>
        <v>104.2</v>
      </c>
      <c r="DY622">
        <v>0</v>
      </c>
      <c r="DZ622">
        <f>'Datastream-M'!DL623</f>
        <v>105.2</v>
      </c>
      <c r="EA622">
        <f>'Datastream-M'!DM623</f>
        <v>97.5</v>
      </c>
      <c r="EB622">
        <f>'Datastream-M'!DN623</f>
        <v>25.809833999999999</v>
      </c>
      <c r="EC622">
        <f>'Datastream-M'!DO623</f>
        <v>93.6</v>
      </c>
      <c r="EE622" s="112">
        <f t="shared" si="45"/>
        <v>-1.5</v>
      </c>
      <c r="EF622" s="1">
        <f>'Datastream-M'!DQ623</f>
        <v>97.8</v>
      </c>
    </row>
    <row r="623" spans="1:136">
      <c r="A623" s="3">
        <v>40831</v>
      </c>
      <c r="B623">
        <f>'Datastream-M'!B624</f>
        <v>97.7</v>
      </c>
      <c r="C623">
        <f>'Datastream-M'!C624</f>
        <v>98.8</v>
      </c>
      <c r="D623">
        <f>'Datastream-M'!D624</f>
        <v>102.7</v>
      </c>
      <c r="E623">
        <f>'Datastream-M'!E624</f>
        <v>95.1</v>
      </c>
      <c r="F623">
        <f>'Datastream-M'!F624</f>
        <v>95.7</v>
      </c>
      <c r="G623">
        <f>'Datastream-M'!G624</f>
        <v>1.370633</v>
      </c>
      <c r="H623">
        <f>'Datastream-M'!H624</f>
        <v>1149.9000000000001</v>
      </c>
      <c r="I623">
        <f>'Datastream-M'!I624</f>
        <v>2043.3</v>
      </c>
      <c r="J623">
        <f>'Datastream-M'!J624</f>
        <v>1.5760000000000001</v>
      </c>
      <c r="K623">
        <f>'Datastream-M'!K624</f>
        <v>2</v>
      </c>
      <c r="L623">
        <f>'Datastream-M'!L624</f>
        <v>6141.3</v>
      </c>
      <c r="M623">
        <f>'Datastream-M'!M624</f>
        <v>258253</v>
      </c>
      <c r="N623">
        <f>'Datastream-M'!N624</f>
        <v>99</v>
      </c>
      <c r="O623">
        <f>'Datastream-M'!O624</f>
        <v>2363</v>
      </c>
      <c r="P623">
        <f>'Datastream-M'!P624</f>
        <v>6.9</v>
      </c>
      <c r="Q623">
        <f>'Datastream-M'!Q624</f>
        <v>12.2</v>
      </c>
      <c r="R623">
        <f>'Datastream-M'!R624</f>
        <v>17.399999999999999</v>
      </c>
      <c r="S623" s="1">
        <f>'[2]Deutschland Monatsdaten'!C623</f>
        <v>-0.58838529156088382</v>
      </c>
      <c r="T623" s="1">
        <v>4.0488821474535586</v>
      </c>
      <c r="U623">
        <f>'Datastream-M'!BL624</f>
        <v>88.29</v>
      </c>
      <c r="V623" s="39">
        <f t="shared" si="38"/>
        <v>89.543610547667356</v>
      </c>
      <c r="W623">
        <f>'Datastream-M'!BM624</f>
        <v>76.17</v>
      </c>
      <c r="X623" s="39">
        <f t="shared" si="39"/>
        <v>72.062440870387888</v>
      </c>
      <c r="Y623">
        <f>'Datastream-M'!W624</f>
        <v>-2.8</v>
      </c>
      <c r="Z623">
        <f>'Datastream-M'!X624</f>
        <v>93.6</v>
      </c>
      <c r="AA623" s="42">
        <f>'Datastream-M'!Y624</f>
        <v>9.6</v>
      </c>
      <c r="AB623">
        <f>'Datastream-M'!Z624</f>
        <v>97.7</v>
      </c>
      <c r="AC623">
        <f>'Datastream-M'!AA624</f>
        <v>93.1</v>
      </c>
      <c r="AD623">
        <f>'Datastream-M'!AB624</f>
        <v>91.3</v>
      </c>
      <c r="AE623">
        <f>'Datastream-M'!AC624</f>
        <v>1.370633</v>
      </c>
      <c r="AF623">
        <f t="shared" si="46"/>
        <v>98.6</v>
      </c>
      <c r="AG623">
        <f t="shared" si="47"/>
        <v>105.69999999999999</v>
      </c>
      <c r="AH623">
        <f>'Datastream-M'!AD624</f>
        <v>98.5</v>
      </c>
      <c r="AI623">
        <f>'Datastream-M'!AE624</f>
        <v>3.9</v>
      </c>
      <c r="AJ623">
        <f>'Datastream-M'!AF624</f>
        <v>93.276515000000003</v>
      </c>
      <c r="AK623">
        <f>'Datastream-M'!AG624</f>
        <v>110.43</v>
      </c>
      <c r="AL623">
        <f>'Datastream-M'!AH624</f>
        <v>95.7</v>
      </c>
      <c r="AM623">
        <f>'Datastream-M'!AI624</f>
        <v>93.6</v>
      </c>
      <c r="AN623">
        <f>'Datastream-M'!AJ624</f>
        <v>10</v>
      </c>
      <c r="AO623">
        <f>'Datastream-M'!AK624</f>
        <v>25.1</v>
      </c>
      <c r="AP623">
        <f>'Datastream-M'!AL624</f>
        <v>3.1</v>
      </c>
      <c r="AQ623" s="2">
        <f>'Datastream-M'!AM624</f>
        <v>94.688100000000006</v>
      </c>
      <c r="AR623" s="2">
        <f>'Datastream-M'!AN624</f>
        <v>100.1634</v>
      </c>
      <c r="AS623">
        <f>'Datastream-M'!AO624</f>
        <v>18.2</v>
      </c>
      <c r="AT623">
        <f>'Datastream-M'!AP624</f>
        <v>96.9</v>
      </c>
      <c r="AU623">
        <f>'Datastream-M'!AQ624</f>
        <v>97.3</v>
      </c>
      <c r="AV623" s="19">
        <f>'[5]Deutschland Monatsdaten'!K623</f>
        <v>14.798867548453851</v>
      </c>
      <c r="AW623" s="1">
        <f>'[5]Deutschland Monatsdaten'!J623</f>
        <v>-0.95170561353379912</v>
      </c>
      <c r="AX623">
        <f>'Datastream-M'!AR624</f>
        <v>-48.3</v>
      </c>
      <c r="AY623">
        <f>'Datastream-M'!AS624</f>
        <v>-5.8</v>
      </c>
      <c r="AZ623">
        <f>'Datastream-M'!AT624</f>
        <v>102.8</v>
      </c>
      <c r="BA623">
        <v>4444705.4273360996</v>
      </c>
      <c r="BB623">
        <v>11570491.35434</v>
      </c>
      <c r="BC623">
        <v>10627831.849228499</v>
      </c>
      <c r="BD623">
        <v>669085.33445000008</v>
      </c>
      <c r="BE623">
        <f>'Datastream-M'!AU624</f>
        <v>100.55</v>
      </c>
      <c r="BF623">
        <f>'Datastream-M'!AV624</f>
        <v>105.8</v>
      </c>
      <c r="BG623">
        <f>'Datastream-M'!AW624</f>
        <v>118.6</v>
      </c>
      <c r="BH623" s="1">
        <f>'Datastream-M'!AX624</f>
        <v>187.2</v>
      </c>
      <c r="BI623" s="1">
        <f>'Datastream-M'!AY624</f>
        <v>184</v>
      </c>
      <c r="BJ623" s="1">
        <f>'Datastream-M'!AZ624</f>
        <v>163.80000000000001</v>
      </c>
      <c r="BK623">
        <f>'Datastream-M'!BA624</f>
        <v>140.6</v>
      </c>
      <c r="BL623">
        <f>'Datastream-M'!BB624</f>
        <v>180</v>
      </c>
      <c r="BM623" s="26">
        <f>'Datastream-M'!BC624</f>
        <v>98.7</v>
      </c>
      <c r="BN623" s="26">
        <f>'Datastream-M'!BD624</f>
        <v>110.2</v>
      </c>
      <c r="BO623">
        <f>'Datastream-M'!AV623</f>
        <v>105.7</v>
      </c>
      <c r="BP623" s="38">
        <f t="shared" si="42"/>
        <v>98.6</v>
      </c>
      <c r="BQ623" s="30">
        <f t="shared" si="43"/>
        <v>80.56861318821305</v>
      </c>
      <c r="BR623" s="40">
        <f>'Datastream-M'!BJ624</f>
        <v>112.64190000000001</v>
      </c>
      <c r="BS623" s="32">
        <f>'Datastream-M'!BF624</f>
        <v>104.8</v>
      </c>
      <c r="BT623">
        <f>'Datastream-M'!BE624</f>
        <v>13.7</v>
      </c>
      <c r="BU623" s="40">
        <f>'Datastream-M'!CS624</f>
        <v>93.5</v>
      </c>
      <c r="BV623" s="40">
        <f>'Datastream-M'!CT624</f>
        <v>103.8</v>
      </c>
      <c r="BW623" s="40">
        <f>'Datastream-M'!CU624</f>
        <v>112.8184</v>
      </c>
      <c r="BX623" s="41">
        <f>'Datastream-M'!BG624</f>
        <v>17.399999999999999</v>
      </c>
      <c r="BY623" s="41">
        <f>'Datastream-M'!BH624</f>
        <v>17.510000000000002</v>
      </c>
      <c r="BZ623" s="40">
        <f>'Datastream-M'!BI624</f>
        <v>92.4</v>
      </c>
      <c r="CA623">
        <f>'Datastream-M'!BN624</f>
        <v>-3.9</v>
      </c>
      <c r="CB623">
        <f>'Datastream-M'!BO624</f>
        <v>19.100000000000001</v>
      </c>
      <c r="CC623">
        <f>'Datastream-M'!BP624</f>
        <v>97.2</v>
      </c>
      <c r="CD623">
        <f>'Datastream-M'!BQ624</f>
        <v>98.7</v>
      </c>
      <c r="CE623" s="1">
        <v>2.9656616427490565</v>
      </c>
      <c r="CF623" s="1">
        <v>3.470909997068468</v>
      </c>
      <c r="CH623">
        <f>'Datastream-M'!BR624</f>
        <v>93</v>
      </c>
      <c r="CI623">
        <f>'Datastream-M'!BS624</f>
        <v>95.7</v>
      </c>
      <c r="CJ623">
        <f>'Datastream-M'!BT624</f>
        <v>-2.8</v>
      </c>
      <c r="CK623">
        <f>'Datastream-M'!BU624</f>
        <v>2.1</v>
      </c>
      <c r="CL623">
        <f>'Datastream-M'!BV624</f>
        <v>103.1</v>
      </c>
      <c r="CM623">
        <f>'Datastream-M'!BW624</f>
        <v>20.100000000000001</v>
      </c>
      <c r="CN623">
        <f>'Datastream-M'!BX624</f>
        <v>-5.8</v>
      </c>
      <c r="CO623">
        <f>'Datastream-M'!BY624</f>
        <v>9.1999999999999993</v>
      </c>
      <c r="CP623" s="40">
        <f>'Datastream-M'!BZ624</f>
        <v>12.2</v>
      </c>
      <c r="CQ623">
        <f>'Datastream-M'!CA624</f>
        <v>5.2</v>
      </c>
      <c r="CR623">
        <f>'Datastream-M'!CB624</f>
        <v>-6.2</v>
      </c>
      <c r="CS623">
        <f>'Datastream-M'!CC624</f>
        <v>36.5</v>
      </c>
      <c r="CT623">
        <f>'Datastream-M'!CD624</f>
        <v>31.2</v>
      </c>
      <c r="CU623">
        <f>'Datastream-M'!CE624</f>
        <v>41627</v>
      </c>
      <c r="CV623">
        <f>'Datastream-M'!CF624</f>
        <v>2666676</v>
      </c>
      <c r="CW623" s="48">
        <f t="shared" si="44"/>
        <v>7.9000000000000021</v>
      </c>
      <c r="CX623">
        <f>'Datastream-M'!CG624</f>
        <v>84.4</v>
      </c>
      <c r="CY623">
        <f>'Datastream-M'!CH624</f>
        <v>74.8</v>
      </c>
      <c r="CZ623">
        <f>'Datastream-M'!CI624</f>
        <v>81.7</v>
      </c>
      <c r="DA623">
        <f>'Datastream-M'!CJ624</f>
        <v>91.9</v>
      </c>
      <c r="DB623">
        <f>'Datastream-M'!CK624</f>
        <v>1.1000000000000001</v>
      </c>
      <c r="DC623">
        <f>'Datastream-M'!CL624</f>
        <v>-20</v>
      </c>
      <c r="DD623">
        <f>'Datastream-M'!CM624</f>
        <v>-2.8</v>
      </c>
      <c r="DE623">
        <f>'Datastream-M'!CN624</f>
        <v>72.400000000000006</v>
      </c>
      <c r="DF623">
        <f>'Datastream-M'!CO624</f>
        <v>73.400000000000006</v>
      </c>
      <c r="DG623">
        <f>'Datastream-M'!CP624</f>
        <v>94.9</v>
      </c>
      <c r="DH623">
        <f>'Datastream-M'!CQ624</f>
        <v>217.81927490199999</v>
      </c>
      <c r="DI623">
        <f>'Datastream-M'!CR624</f>
        <v>49.14</v>
      </c>
      <c r="DJ623">
        <f>'Datastream-M'!CV624</f>
        <v>6.09</v>
      </c>
      <c r="DK623">
        <f>'Datastream-M'!CW624</f>
        <v>3.12</v>
      </c>
      <c r="DL623">
        <f>'Datastream-M'!CX624</f>
        <v>89.4</v>
      </c>
      <c r="DM623">
        <f>'Datastream-M'!CY624</f>
        <v>79.8</v>
      </c>
      <c r="DN623" s="55">
        <f>'Datastream-M'!CZ624</f>
        <v>100.9</v>
      </c>
      <c r="DO623">
        <f>'Datastream-M'!DA624</f>
        <v>-3.4</v>
      </c>
      <c r="DP623">
        <f>'Datastream-M'!DB624</f>
        <v>97.4</v>
      </c>
      <c r="DQ623">
        <f>'Datastream-M'!DE624</f>
        <v>100.3</v>
      </c>
      <c r="DR623">
        <f>'Datastream-M'!DF624</f>
        <v>95.2</v>
      </c>
      <c r="DS623">
        <f>'Datastream-M'!DG624</f>
        <v>93.2</v>
      </c>
      <c r="DT623">
        <f>'Datastream-M'!DH624</f>
        <v>93.2</v>
      </c>
      <c r="DU623">
        <f>'Datastream-M'!DI624</f>
        <v>89.4</v>
      </c>
      <c r="DV623">
        <f>'Datastream-M'!DJ624</f>
        <v>165.435911498</v>
      </c>
      <c r="DW623" s="19">
        <f>'[8]weltindexip-usd'!B503</f>
        <v>2.642399541234087</v>
      </c>
      <c r="DX623">
        <f>'Datastream-M'!DK624</f>
        <v>104.4</v>
      </c>
      <c r="DY623">
        <v>0</v>
      </c>
      <c r="DZ623">
        <f>'Datastream-M'!DL624</f>
        <v>105.2</v>
      </c>
      <c r="EA623">
        <f>'Datastream-M'!DM624</f>
        <v>97.6</v>
      </c>
      <c r="EB623">
        <f>'Datastream-M'!DN624</f>
        <v>25.805188000000001</v>
      </c>
      <c r="EC623">
        <f>'Datastream-M'!DO624</f>
        <v>94.7</v>
      </c>
      <c r="EE623" s="112">
        <f t="shared" si="45"/>
        <v>-0.29999999999999716</v>
      </c>
      <c r="EF623" s="1">
        <f>'Datastream-M'!DQ624</f>
        <v>98.9</v>
      </c>
    </row>
    <row r="624" spans="1:136">
      <c r="A624" s="3">
        <v>40862</v>
      </c>
      <c r="B624">
        <f>'Datastream-M'!B625</f>
        <v>97.8</v>
      </c>
      <c r="C624">
        <f>'Datastream-M'!C625</f>
        <v>98.6</v>
      </c>
      <c r="D624">
        <f>'Datastream-M'!D625</f>
        <v>103</v>
      </c>
      <c r="E624">
        <f>'Datastream-M'!E625</f>
        <v>94.4</v>
      </c>
      <c r="F624">
        <f>'Datastream-M'!F625</f>
        <v>92.6</v>
      </c>
      <c r="G624">
        <f>'Datastream-M'!G625</f>
        <v>1.3555729999999999</v>
      </c>
      <c r="H624">
        <f>'Datastream-M'!H625</f>
        <v>1171.5</v>
      </c>
      <c r="I624">
        <f>'Datastream-M'!I625</f>
        <v>2053.1</v>
      </c>
      <c r="J624">
        <f>'Datastream-M'!J625</f>
        <v>1.4850000000000001</v>
      </c>
      <c r="K624">
        <f>'Datastream-M'!K625</f>
        <v>1.9</v>
      </c>
      <c r="L624">
        <f>'Datastream-M'!L625</f>
        <v>6088.8</v>
      </c>
      <c r="M624">
        <f>'Datastream-M'!M625</f>
        <v>269144</v>
      </c>
      <c r="N624">
        <f>'Datastream-M'!N625</f>
        <v>98.1</v>
      </c>
      <c r="O624">
        <f>'Datastream-M'!O625</f>
        <v>2389</v>
      </c>
      <c r="P624">
        <f>'Datastream-M'!P625</f>
        <v>6.8</v>
      </c>
      <c r="Q624">
        <f>'Datastream-M'!Q625</f>
        <v>11.4</v>
      </c>
      <c r="R624">
        <f>'Datastream-M'!R625</f>
        <v>20.2</v>
      </c>
      <c r="S624" s="1">
        <f>'[2]Deutschland Monatsdaten'!C624</f>
        <v>-0.66964041766470606</v>
      </c>
      <c r="T624" s="1">
        <v>4.0724043342238172</v>
      </c>
      <c r="U624">
        <f>'Datastream-M'!BL625</f>
        <v>89.93</v>
      </c>
      <c r="V624" s="39">
        <f t="shared" si="38"/>
        <v>91.114488348530912</v>
      </c>
      <c r="W624">
        <f>'Datastream-M'!BM625</f>
        <v>74.95</v>
      </c>
      <c r="X624" s="39">
        <f t="shared" si="39"/>
        <v>70.84120982986768</v>
      </c>
      <c r="Y624">
        <f>'Datastream-M'!W625</f>
        <v>-7.8</v>
      </c>
      <c r="Z624">
        <f>'Datastream-M'!X625</f>
        <v>88.4</v>
      </c>
      <c r="AA624" s="42">
        <f>'Datastream-M'!Y625</f>
        <v>6.7</v>
      </c>
      <c r="AB624">
        <f>'Datastream-M'!Z625</f>
        <v>97.4</v>
      </c>
      <c r="AC624">
        <f>'Datastream-M'!AA625</f>
        <v>92.9</v>
      </c>
      <c r="AD624">
        <f>'Datastream-M'!AB625</f>
        <v>91.1</v>
      </c>
      <c r="AE624">
        <f>'Datastream-M'!AC625</f>
        <v>1.3555729999999999</v>
      </c>
      <c r="AF624">
        <f t="shared" si="46"/>
        <v>98.7</v>
      </c>
      <c r="AG624">
        <f t="shared" si="47"/>
        <v>105.80000000000001</v>
      </c>
      <c r="AH624">
        <f>'Datastream-M'!AD625</f>
        <v>98.1</v>
      </c>
      <c r="AI624">
        <f>'Datastream-M'!AE625</f>
        <v>0</v>
      </c>
      <c r="AJ624">
        <f>'Datastream-M'!AF625</f>
        <v>92.843691000000007</v>
      </c>
      <c r="AK624">
        <f>'Datastream-M'!AG625</f>
        <v>111.16</v>
      </c>
      <c r="AL624">
        <f>'Datastream-M'!AH625</f>
        <v>95.8</v>
      </c>
      <c r="AM624">
        <f>'Datastream-M'!AI625</f>
        <v>88.4</v>
      </c>
      <c r="AN624">
        <f>'Datastream-M'!AJ625</f>
        <v>8.5</v>
      </c>
      <c r="AO624">
        <f>'Datastream-M'!AK625</f>
        <v>26.1</v>
      </c>
      <c r="AP624">
        <f>'Datastream-M'!AL625</f>
        <v>-1</v>
      </c>
      <c r="AQ624" s="2">
        <f>'Datastream-M'!AM625</f>
        <v>94.636499999999998</v>
      </c>
      <c r="AR624" s="2">
        <f>'Datastream-M'!AN625</f>
        <v>99.986400000000003</v>
      </c>
      <c r="AS624">
        <f>'Datastream-M'!AO625</f>
        <v>12.8</v>
      </c>
      <c r="AT624">
        <f>'Datastream-M'!AP625</f>
        <v>98.6</v>
      </c>
      <c r="AU624">
        <f>'Datastream-M'!AQ625</f>
        <v>98.6</v>
      </c>
      <c r="AV624" s="19">
        <f>'[5]Deutschland Monatsdaten'!K624</f>
        <v>14.825657706175093</v>
      </c>
      <c r="AW624" s="1">
        <f>'[5]Deutschland Monatsdaten'!J624</f>
        <v>-1.0738937707474909</v>
      </c>
      <c r="AX624">
        <f>'Datastream-M'!AR625</f>
        <v>-55.2</v>
      </c>
      <c r="AY624">
        <f>'Datastream-M'!AS625</f>
        <v>-5.7</v>
      </c>
      <c r="AZ624">
        <f>'Datastream-M'!AT625</f>
        <v>103.3</v>
      </c>
      <c r="BA624">
        <v>4532898.714184898</v>
      </c>
      <c r="BB624">
        <v>12653880.047180001</v>
      </c>
      <c r="BC624">
        <v>10503721.528723</v>
      </c>
      <c r="BD624">
        <v>664038.40879000013</v>
      </c>
      <c r="BE624">
        <f>'Datastream-M'!AU625</f>
        <v>100.17</v>
      </c>
      <c r="BF624">
        <f>'Datastream-M'!AV625</f>
        <v>106.5</v>
      </c>
      <c r="BG624">
        <f>'Datastream-M'!AW625</f>
        <v>116.7</v>
      </c>
      <c r="BH624" s="1">
        <f>'Datastream-M'!AX625</f>
        <v>194.2</v>
      </c>
      <c r="BI624" s="1">
        <f>'Datastream-M'!AY625</f>
        <v>188.8</v>
      </c>
      <c r="BJ624" s="1">
        <f>'Datastream-M'!AZ625</f>
        <v>155.4</v>
      </c>
      <c r="BK624">
        <f>'Datastream-M'!BA625</f>
        <v>138.30000000000001</v>
      </c>
      <c r="BL624">
        <f>'Datastream-M'!BB625</f>
        <v>167.2</v>
      </c>
      <c r="BM624" s="26">
        <f>'Datastream-M'!BC625</f>
        <v>98.9</v>
      </c>
      <c r="BN624" s="26">
        <f>'Datastream-M'!BD625</f>
        <v>109</v>
      </c>
      <c r="BO624">
        <f>'Datastream-M'!AV624</f>
        <v>105.8</v>
      </c>
      <c r="BP624" s="38">
        <f t="shared" si="42"/>
        <v>98.7</v>
      </c>
      <c r="BQ624" s="30">
        <f t="shared" si="43"/>
        <v>82.00222341401016</v>
      </c>
      <c r="BR624" s="40">
        <f>'Datastream-M'!BJ625</f>
        <v>112.14</v>
      </c>
      <c r="BS624" s="32">
        <f>'Datastream-M'!BF625</f>
        <v>104.7</v>
      </c>
      <c r="BT624">
        <f>'Datastream-M'!BE625</f>
        <v>-0.8</v>
      </c>
      <c r="BU624" s="40">
        <f>'Datastream-M'!CS625</f>
        <v>93.4</v>
      </c>
      <c r="BV624" s="40">
        <f>'Datastream-M'!CT625</f>
        <v>103.2</v>
      </c>
      <c r="BW624" s="40">
        <f>'Datastream-M'!CU625</f>
        <v>112.3002</v>
      </c>
      <c r="BX624" s="41">
        <f>'Datastream-M'!BG625</f>
        <v>17.920000000000002</v>
      </c>
      <c r="BY624" s="41">
        <f>'Datastream-M'!BH625</f>
        <v>17.78</v>
      </c>
      <c r="BZ624" s="40">
        <f>'Datastream-M'!BI625</f>
        <v>94</v>
      </c>
      <c r="CA624">
        <f>'Datastream-M'!BN625</f>
        <v>-12.3</v>
      </c>
      <c r="CB624">
        <f>'Datastream-M'!BO625</f>
        <v>14.5</v>
      </c>
      <c r="CC624">
        <f>'Datastream-M'!BP625</f>
        <v>96.4</v>
      </c>
      <c r="CD624">
        <f>'Datastream-M'!BQ625</f>
        <v>96.9</v>
      </c>
      <c r="CE624" s="1">
        <v>1.8853730297502107</v>
      </c>
      <c r="CF624" s="1">
        <v>3.2822955719586586</v>
      </c>
      <c r="CH624">
        <f>'Datastream-M'!BR625</f>
        <v>91.9</v>
      </c>
      <c r="CI624">
        <f>'Datastream-M'!BS625</f>
        <v>94.9</v>
      </c>
      <c r="CJ624">
        <f>'Datastream-M'!BT625</f>
        <v>-1.3</v>
      </c>
      <c r="CK624">
        <f>'Datastream-M'!BU625</f>
        <v>-8</v>
      </c>
      <c r="CL624">
        <f>'Datastream-M'!BV625</f>
        <v>101.9</v>
      </c>
      <c r="CM624">
        <f>'Datastream-M'!BW625</f>
        <v>21.1</v>
      </c>
      <c r="CN624">
        <f>'Datastream-M'!BX625</f>
        <v>-0.8</v>
      </c>
      <c r="CO624">
        <f>'Datastream-M'!BY625</f>
        <v>10.8</v>
      </c>
      <c r="CP624" s="40">
        <f>'Datastream-M'!BZ625</f>
        <v>9.6</v>
      </c>
      <c r="CQ624">
        <f>'Datastream-M'!CA625</f>
        <v>5.3</v>
      </c>
      <c r="CR624">
        <f>'Datastream-M'!CB625</f>
        <v>-7.2</v>
      </c>
      <c r="CS624">
        <f>'Datastream-M'!CC625</f>
        <v>31.1</v>
      </c>
      <c r="CT624">
        <f>'Datastream-M'!CD625</f>
        <v>40.299999999999997</v>
      </c>
      <c r="CU624">
        <f>'Datastream-M'!CE625</f>
        <v>41677</v>
      </c>
      <c r="CV624">
        <f>'Datastream-M'!CF625</f>
        <v>2671886</v>
      </c>
      <c r="CW624" s="48">
        <f t="shared" si="44"/>
        <v>11.500000000000002</v>
      </c>
      <c r="CX624">
        <f>'Datastream-M'!CG625</f>
        <v>91.6</v>
      </c>
      <c r="CY624">
        <f>'Datastream-M'!CH625</f>
        <v>80.5</v>
      </c>
      <c r="CZ624">
        <f>'Datastream-M'!CI625</f>
        <v>94.8</v>
      </c>
      <c r="DA624">
        <f>'Datastream-M'!CJ625</f>
        <v>94.7</v>
      </c>
      <c r="DB624">
        <f>'Datastream-M'!CK625</f>
        <v>-1.5</v>
      </c>
      <c r="DC624">
        <f>'Datastream-M'!CL625</f>
        <v>-21.5</v>
      </c>
      <c r="DD624">
        <f>'Datastream-M'!CM625</f>
        <v>-1.3</v>
      </c>
      <c r="DE624">
        <f>'Datastream-M'!CN625</f>
        <v>73.400000000000006</v>
      </c>
      <c r="DF624">
        <f>'Datastream-M'!CO625</f>
        <v>75.099999999999994</v>
      </c>
      <c r="DG624">
        <f>'Datastream-M'!CP625</f>
        <v>95.5</v>
      </c>
      <c r="DH624">
        <f>'Datastream-M'!CQ625</f>
        <v>327.948394775</v>
      </c>
      <c r="DI624">
        <f>'Datastream-M'!CR625</f>
        <v>42.07</v>
      </c>
      <c r="DJ624">
        <f>'Datastream-M'!CV625</f>
        <v>6.04</v>
      </c>
      <c r="DK624">
        <f>'Datastream-M'!CW625</f>
        <v>3.19</v>
      </c>
      <c r="DL624">
        <f>'Datastream-M'!CX625</f>
        <v>96.9</v>
      </c>
      <c r="DM624">
        <f>'Datastream-M'!CY625</f>
        <v>85.9</v>
      </c>
      <c r="DN624" s="55">
        <f>'Datastream-M'!CZ625</f>
        <v>102.1</v>
      </c>
      <c r="DO624">
        <f>'Datastream-M'!DA625</f>
        <v>-8.1999999999999993</v>
      </c>
      <c r="DP624">
        <f>'Datastream-M'!DB625</f>
        <v>97.6</v>
      </c>
      <c r="DQ624">
        <f>'Datastream-M'!DE625</f>
        <v>100.1</v>
      </c>
      <c r="DR624">
        <f>'Datastream-M'!DF625</f>
        <v>95.5</v>
      </c>
      <c r="DS624">
        <f>'Datastream-M'!DG625</f>
        <v>95.1</v>
      </c>
      <c r="DT624">
        <f>'Datastream-M'!DH625</f>
        <v>86.5</v>
      </c>
      <c r="DU624">
        <f>'Datastream-M'!DI625</f>
        <v>88.6</v>
      </c>
      <c r="DV624">
        <f>'Datastream-M'!DJ625</f>
        <v>197.73914002000001</v>
      </c>
      <c r="DW624" s="19">
        <f>'[8]weltindexip-usd'!B504</f>
        <v>2.646991933220336</v>
      </c>
      <c r="DX624">
        <f>'Datastream-M'!DK625</f>
        <v>104.3</v>
      </c>
      <c r="DY624">
        <v>100</v>
      </c>
      <c r="DZ624">
        <f>'Datastream-M'!DL625</f>
        <v>105.5</v>
      </c>
      <c r="EA624">
        <f>'Datastream-M'!DM625</f>
        <v>96.8</v>
      </c>
      <c r="EB624">
        <f>'Datastream-M'!DN625</f>
        <v>25.219042000000002</v>
      </c>
      <c r="EC624">
        <f>'Datastream-M'!DO625</f>
        <v>94.9</v>
      </c>
      <c r="EE624" s="112">
        <f t="shared" si="45"/>
        <v>9.9999999999994316E-2</v>
      </c>
      <c r="EF624" s="1">
        <f>'Datastream-M'!DQ625</f>
        <v>98.2</v>
      </c>
    </row>
    <row r="625" spans="1:136">
      <c r="A625" s="3">
        <v>40892</v>
      </c>
      <c r="B625">
        <f>'Datastream-M'!B626</f>
        <v>97.8</v>
      </c>
      <c r="C625">
        <f>'Datastream-M'!C626</f>
        <v>98.7</v>
      </c>
      <c r="D625">
        <f>'Datastream-M'!D626</f>
        <v>102.4</v>
      </c>
      <c r="E625">
        <f>'Datastream-M'!E626</f>
        <v>95.2</v>
      </c>
      <c r="F625">
        <f>'Datastream-M'!F626</f>
        <v>94.3</v>
      </c>
      <c r="G625">
        <f>'Datastream-M'!G626</f>
        <v>1.3179050000000001</v>
      </c>
      <c r="H625">
        <f>'Datastream-M'!H626</f>
        <v>1170.4000000000001</v>
      </c>
      <c r="I625">
        <f>'Datastream-M'!I626</f>
        <v>2064.5</v>
      </c>
      <c r="J625">
        <f>'Datastream-M'!J626</f>
        <v>1.4259999999999999</v>
      </c>
      <c r="K625">
        <f>'Datastream-M'!K626</f>
        <v>1.9</v>
      </c>
      <c r="L625">
        <f>'Datastream-M'!L626</f>
        <v>5898.4</v>
      </c>
      <c r="M625">
        <f>'Datastream-M'!M626</f>
        <v>244501</v>
      </c>
      <c r="N625">
        <f>'Datastream-M'!N626</f>
        <v>96.9</v>
      </c>
      <c r="O625">
        <f>'Datastream-M'!O626</f>
        <v>2493</v>
      </c>
      <c r="P625">
        <f>'Datastream-M'!P626</f>
        <v>6.8</v>
      </c>
      <c r="Q625">
        <f>'Datastream-M'!Q626</f>
        <v>11.3</v>
      </c>
      <c r="R625">
        <f>'Datastream-M'!R626</f>
        <v>15.9</v>
      </c>
      <c r="S625" s="1">
        <f>'[2]Deutschland Monatsdaten'!C625</f>
        <v>-0.45437798842214278</v>
      </c>
      <c r="T625" s="1">
        <v>4.0815349092829107</v>
      </c>
      <c r="U625">
        <f>'Datastream-M'!BL626</f>
        <v>87.03</v>
      </c>
      <c r="V625" s="39">
        <f t="shared" ref="V625:V641" si="48">U625/BP625*100</f>
        <v>87.997977755308384</v>
      </c>
      <c r="W625" s="30">
        <f>'Datastream-M'!BM626</f>
        <v>74.239999999999995</v>
      </c>
      <c r="X625" s="39">
        <f t="shared" ref="X625:X641" si="49">W625/BO625*100</f>
        <v>69.708920187793424</v>
      </c>
      <c r="Y625">
        <f>'Datastream-M'!W626</f>
        <v>-6.7</v>
      </c>
      <c r="Z625">
        <f>'Datastream-M'!X626</f>
        <v>91.7</v>
      </c>
      <c r="AA625" s="42">
        <f>'Datastream-M'!Y626</f>
        <v>9.6999999999999993</v>
      </c>
      <c r="AB625">
        <f>'Datastream-M'!Z626</f>
        <v>96.7</v>
      </c>
      <c r="AC625">
        <f>'Datastream-M'!AA626</f>
        <v>92</v>
      </c>
      <c r="AD625">
        <f>'Datastream-M'!AB626</f>
        <v>90</v>
      </c>
      <c r="AE625">
        <f>'Datastream-M'!AC626</f>
        <v>1.3179050000000001</v>
      </c>
      <c r="AF625">
        <f t="shared" si="46"/>
        <v>98.9</v>
      </c>
      <c r="AG625">
        <f t="shared" si="47"/>
        <v>106.5</v>
      </c>
      <c r="AH625">
        <f>'Datastream-M'!AD626</f>
        <v>97</v>
      </c>
      <c r="AI625">
        <f>'Datastream-M'!AE626</f>
        <v>0.5</v>
      </c>
      <c r="AJ625">
        <f>'Datastream-M'!AF626</f>
        <v>92.682927000000007</v>
      </c>
      <c r="AK625">
        <f>'Datastream-M'!AG626</f>
        <v>108.35</v>
      </c>
      <c r="AL625">
        <f>'Datastream-M'!AH626</f>
        <v>95.8</v>
      </c>
      <c r="AM625">
        <f>'Datastream-M'!AI626</f>
        <v>91.7</v>
      </c>
      <c r="AN625">
        <f>'Datastream-M'!AJ626</f>
        <v>11.2</v>
      </c>
      <c r="AO625">
        <f>'Datastream-M'!AK626</f>
        <v>23.2</v>
      </c>
      <c r="AP625">
        <f>'Datastream-M'!AL626</f>
        <v>0.7</v>
      </c>
      <c r="AQ625" s="2">
        <f>'Datastream-M'!AM626</f>
        <v>94.695700000000002</v>
      </c>
      <c r="AR625" s="2">
        <f>'Datastream-M'!AN626</f>
        <v>99.926100000000005</v>
      </c>
      <c r="AS625">
        <f>'Datastream-M'!AO626</f>
        <v>10.1</v>
      </c>
      <c r="AT625">
        <f>'Datastream-M'!AP626</f>
        <v>95.3</v>
      </c>
      <c r="AU625">
        <f>'Datastream-M'!AQ626</f>
        <v>98.7</v>
      </c>
      <c r="AV625" s="19">
        <f>'[5]Deutschland Monatsdaten'!K625</f>
        <v>14.852062447963714</v>
      </c>
      <c r="AW625" s="1">
        <f>'[5]Deutschland Monatsdaten'!J625</f>
        <v>-1.2027566074895462</v>
      </c>
      <c r="AX625">
        <f>'Datastream-M'!AR626</f>
        <v>-53.8</v>
      </c>
      <c r="AY625">
        <f>'Datastream-M'!AS626</f>
        <v>-4.0999999999999996</v>
      </c>
      <c r="AZ625">
        <f>'Datastream-M'!AT626</f>
        <v>104.7</v>
      </c>
      <c r="BA625">
        <v>4298471.4613985643</v>
      </c>
      <c r="BB625">
        <v>11891112.21759</v>
      </c>
      <c r="BC625">
        <v>18406081.262771003</v>
      </c>
      <c r="BD625">
        <v>2046242.1094900002</v>
      </c>
      <c r="BE625">
        <f>'Datastream-M'!AU626</f>
        <v>99.1</v>
      </c>
      <c r="BF625">
        <f>'Datastream-M'!AV626</f>
        <v>106.9</v>
      </c>
      <c r="BG625">
        <f>'Datastream-M'!AW626</f>
        <v>115.7</v>
      </c>
      <c r="BH625" s="1">
        <f>'Datastream-M'!AX626</f>
        <v>190.4</v>
      </c>
      <c r="BI625" s="1">
        <f>'Datastream-M'!AY626</f>
        <v>185.2</v>
      </c>
      <c r="BJ625" s="1">
        <f>'Datastream-M'!AZ626</f>
        <v>152.5</v>
      </c>
      <c r="BK625">
        <f>'Datastream-M'!BA626</f>
        <v>133.69999999999999</v>
      </c>
      <c r="BL625">
        <f>'Datastream-M'!BB626</f>
        <v>165.6</v>
      </c>
      <c r="BM625" s="26">
        <f>'Datastream-M'!BC626</f>
        <v>99</v>
      </c>
      <c r="BN625" s="26">
        <f>'Datastream-M'!BD626</f>
        <v>109.9</v>
      </c>
      <c r="BO625">
        <f>'Datastream-M'!AV625</f>
        <v>106.5</v>
      </c>
      <c r="BP625" s="38">
        <f t="shared" si="42"/>
        <v>98.9</v>
      </c>
      <c r="BQ625" s="30">
        <f t="shared" si="43"/>
        <v>82.213816625629306</v>
      </c>
      <c r="BR625" s="40">
        <f>'Datastream-M'!BJ626</f>
        <v>110.3074</v>
      </c>
      <c r="BS625" s="32">
        <f>'Datastream-M'!BF626</f>
        <v>104.9</v>
      </c>
      <c r="BT625">
        <f>'Datastream-M'!BE626</f>
        <v>6.8</v>
      </c>
      <c r="BU625" s="40">
        <f>'Datastream-M'!CS626</f>
        <v>93.3</v>
      </c>
      <c r="BV625" s="40">
        <f>'Datastream-M'!CT626</f>
        <v>101.3</v>
      </c>
      <c r="BW625" s="40">
        <f>'Datastream-M'!CU626</f>
        <v>110.4863</v>
      </c>
      <c r="BX625" s="41">
        <f>'Datastream-M'!BG626</f>
        <v>17.18</v>
      </c>
      <c r="BY625" s="41">
        <f>'Datastream-M'!BH626</f>
        <v>17.16</v>
      </c>
      <c r="BZ625" s="40">
        <f>'Datastream-M'!BI626</f>
        <v>92.5</v>
      </c>
      <c r="CA625">
        <f>'Datastream-M'!BN626</f>
        <v>-4.8</v>
      </c>
      <c r="CB625">
        <f>'Datastream-M'!BO626</f>
        <v>18</v>
      </c>
      <c r="CC625">
        <f>'Datastream-M'!BP626</f>
        <v>95.2</v>
      </c>
      <c r="CD625">
        <f>'Datastream-M'!BQ626</f>
        <v>95</v>
      </c>
      <c r="CE625" s="1">
        <v>1.306252833242826</v>
      </c>
      <c r="CF625" s="1">
        <v>3.6281155781488414</v>
      </c>
      <c r="CH625">
        <f>'Datastream-M'!BR626</f>
        <v>90.4</v>
      </c>
      <c r="CI625">
        <f>'Datastream-M'!BS626</f>
        <v>94.9</v>
      </c>
      <c r="CJ625">
        <f>'Datastream-M'!BT626</f>
        <v>3.8</v>
      </c>
      <c r="CK625">
        <f>'Datastream-M'!BU626</f>
        <v>-5.9</v>
      </c>
      <c r="CL625">
        <f>'Datastream-M'!BV626</f>
        <v>100.8</v>
      </c>
      <c r="CM625">
        <f>'Datastream-M'!BW626</f>
        <v>20.6</v>
      </c>
      <c r="CN625">
        <f>'Datastream-M'!BX626</f>
        <v>-1.4</v>
      </c>
      <c r="CO625">
        <f>'Datastream-M'!BY626</f>
        <v>10.7</v>
      </c>
      <c r="CP625" s="40">
        <f>'Datastream-M'!BZ626</f>
        <v>10.9</v>
      </c>
      <c r="CQ625">
        <f>'Datastream-M'!CA626</f>
        <v>5.4</v>
      </c>
      <c r="CR625">
        <f>'Datastream-M'!CB626</f>
        <v>-0.9</v>
      </c>
      <c r="CS625">
        <f>'Datastream-M'!CC626</f>
        <v>34</v>
      </c>
      <c r="CT625">
        <f>'Datastream-M'!CD626</f>
        <v>27.4</v>
      </c>
      <c r="CU625">
        <f>'Datastream-M'!CE626</f>
        <v>41729</v>
      </c>
      <c r="CV625">
        <f>'Datastream-M'!CF626</f>
        <v>2638422</v>
      </c>
      <c r="CW625" s="48">
        <f t="shared" si="44"/>
        <v>9.7000000000000011</v>
      </c>
      <c r="CX625">
        <f>'Datastream-M'!CG626</f>
        <v>87.4</v>
      </c>
      <c r="CY625">
        <f>'Datastream-M'!CH626</f>
        <v>78.8</v>
      </c>
      <c r="CZ625">
        <f>'Datastream-M'!CI626</f>
        <v>87.9</v>
      </c>
      <c r="DA625">
        <f>'Datastream-M'!CJ626</f>
        <v>91.7</v>
      </c>
      <c r="DB625">
        <f>'Datastream-M'!CK626</f>
        <v>0.2</v>
      </c>
      <c r="DC625">
        <f>'Datastream-M'!CL626</f>
        <v>-18.3</v>
      </c>
      <c r="DD625">
        <f>'Datastream-M'!CM626</f>
        <v>3.8</v>
      </c>
      <c r="DE625">
        <f>'Datastream-M'!CN626</f>
        <v>72.400000000000006</v>
      </c>
      <c r="DF625">
        <f>'Datastream-M'!CO626</f>
        <v>72.900000000000006</v>
      </c>
      <c r="DG625">
        <f>'Datastream-M'!CP626</f>
        <v>94.4</v>
      </c>
      <c r="DH625">
        <f>'Datastream-M'!CQ626</f>
        <v>203.20614624000001</v>
      </c>
      <c r="DI625">
        <f>'Datastream-M'!CR626</f>
        <v>33.93</v>
      </c>
      <c r="DJ625">
        <f>'Datastream-M'!CV626</f>
        <v>6.15</v>
      </c>
      <c r="DK625">
        <f>'Datastream-M'!CW626</f>
        <v>3.24</v>
      </c>
      <c r="DL625">
        <f>'Datastream-M'!CX626</f>
        <v>92.4</v>
      </c>
      <c r="DM625">
        <f>'Datastream-M'!CY626</f>
        <v>83.9</v>
      </c>
      <c r="DN625" s="55">
        <f>'Datastream-M'!CZ626</f>
        <v>101.4</v>
      </c>
      <c r="DO625">
        <f>'Datastream-M'!DA626</f>
        <v>-3.1</v>
      </c>
      <c r="DP625">
        <f>'Datastream-M'!DB626</f>
        <v>98.3</v>
      </c>
      <c r="DQ625">
        <f>'Datastream-M'!DE626</f>
        <v>100.3</v>
      </c>
      <c r="DR625">
        <f>'Datastream-M'!DF626</f>
        <v>95.4</v>
      </c>
      <c r="DS625">
        <f>'Datastream-M'!DG626</f>
        <v>96</v>
      </c>
      <c r="DT625">
        <f>'Datastream-M'!DH626</f>
        <v>88.6</v>
      </c>
      <c r="DU625">
        <f>'Datastream-M'!DI626</f>
        <v>87.6</v>
      </c>
      <c r="DV625">
        <f>'Datastream-M'!DJ626</f>
        <v>181.52386310899999</v>
      </c>
      <c r="DW625" s="19">
        <f>'[8]weltindexip-usd'!B505</f>
        <v>2.6626235821107218</v>
      </c>
      <c r="DX625">
        <f>'Datastream-M'!DK626</f>
        <v>103.9</v>
      </c>
      <c r="DY625">
        <v>100</v>
      </c>
      <c r="DZ625">
        <f>'Datastream-M'!DL626</f>
        <v>106</v>
      </c>
      <c r="EA625">
        <f>'Datastream-M'!DM626</f>
        <v>95.6</v>
      </c>
      <c r="EB625">
        <f>'Datastream-M'!DN626</f>
        <v>23.832532</v>
      </c>
      <c r="EC625">
        <f>'Datastream-M'!DO626</f>
        <v>92</v>
      </c>
      <c r="EE625" s="112">
        <f t="shared" si="45"/>
        <v>0</v>
      </c>
      <c r="EF625" s="1">
        <f>'Datastream-M'!DQ626</f>
        <v>96.8</v>
      </c>
    </row>
    <row r="626" spans="1:136">
      <c r="A626" s="3">
        <v>40923</v>
      </c>
      <c r="B626">
        <f>'Datastream-M'!B627</f>
        <v>98.2</v>
      </c>
      <c r="C626">
        <f>'Datastream-M'!C627</f>
        <v>99.7</v>
      </c>
      <c r="D626">
        <f>'Datastream-M'!D627</f>
        <v>102.7</v>
      </c>
      <c r="E626">
        <f>'Datastream-M'!E627</f>
        <v>96.7</v>
      </c>
      <c r="F626">
        <f>'Datastream-M'!F627</f>
        <v>92.9</v>
      </c>
      <c r="G626">
        <f>'Datastream-M'!G627</f>
        <v>1.290486</v>
      </c>
      <c r="H626">
        <f>'Datastream-M'!H627</f>
        <v>1170.9000000000001</v>
      </c>
      <c r="I626">
        <f>'Datastream-M'!I627</f>
        <v>2076.1999999999998</v>
      </c>
      <c r="J626">
        <f>'Datastream-M'!J627</f>
        <v>1.222</v>
      </c>
      <c r="K626">
        <f>'Datastream-M'!K627</f>
        <v>1.8</v>
      </c>
      <c r="L626">
        <f>'Datastream-M'!L627</f>
        <v>6458.9</v>
      </c>
      <c r="M626">
        <f>'Datastream-M'!M627</f>
        <v>210195</v>
      </c>
      <c r="N626">
        <f>'Datastream-M'!N627</f>
        <v>97.3</v>
      </c>
      <c r="O626">
        <f>'Datastream-M'!O627</f>
        <v>2321</v>
      </c>
      <c r="P626">
        <f>'Datastream-M'!P627</f>
        <v>6.8</v>
      </c>
      <c r="Q626">
        <f>'Datastream-M'!Q627</f>
        <v>18.3</v>
      </c>
      <c r="R626">
        <f>'Datastream-M'!R627</f>
        <v>9.9</v>
      </c>
      <c r="S626" s="1">
        <f>'[2]Deutschland Monatsdaten'!C626</f>
        <v>-0.45068203214917657</v>
      </c>
      <c r="T626" s="1">
        <v>4.0688033738308231</v>
      </c>
      <c r="U626">
        <f>'Datastream-M'!BL627</f>
        <v>89.47</v>
      </c>
      <c r="V626" s="39">
        <f t="shared" si="48"/>
        <v>90.37373737373737</v>
      </c>
      <c r="W626" s="30">
        <f>'Datastream-M'!BM627</f>
        <v>72.89</v>
      </c>
      <c r="X626" s="39">
        <f t="shared" si="49"/>
        <v>68.185219831618326</v>
      </c>
      <c r="Y626">
        <f>'Datastream-M'!W627</f>
        <v>-3.6</v>
      </c>
      <c r="Z626">
        <f>'Datastream-M'!X627</f>
        <v>89.4</v>
      </c>
      <c r="AA626" s="42">
        <f>'Datastream-M'!Y627</f>
        <v>7.6</v>
      </c>
      <c r="AB626">
        <f>'Datastream-M'!Z627</f>
        <v>96</v>
      </c>
      <c r="AC626">
        <f>'Datastream-M'!AA627</f>
        <v>90.9</v>
      </c>
      <c r="AD626">
        <f>'Datastream-M'!AB627</f>
        <v>88.8</v>
      </c>
      <c r="AE626">
        <f>'Datastream-M'!AC627</f>
        <v>1.290486</v>
      </c>
      <c r="AF626">
        <f t="shared" si="46"/>
        <v>99</v>
      </c>
      <c r="AG626">
        <f t="shared" si="47"/>
        <v>106.90000000000002</v>
      </c>
      <c r="AH626">
        <f>'Datastream-M'!AD627</f>
        <v>97.3</v>
      </c>
      <c r="AI626">
        <f>'Datastream-M'!AE627</f>
        <v>0.5</v>
      </c>
      <c r="AJ626">
        <f>'Datastream-M'!AF627</f>
        <v>92.215013999999996</v>
      </c>
      <c r="AK626">
        <f>'Datastream-M'!AG627</f>
        <v>111.41</v>
      </c>
      <c r="AL626">
        <f>'Datastream-M'!AH627</f>
        <v>96.1</v>
      </c>
      <c r="AM626">
        <f>'Datastream-M'!AI627</f>
        <v>89.4</v>
      </c>
      <c r="AN626">
        <f>'Datastream-M'!AJ627</f>
        <v>15.5</v>
      </c>
      <c r="AO626">
        <f>'Datastream-M'!AK627</f>
        <v>15.8</v>
      </c>
      <c r="AP626">
        <f>'Datastream-M'!AL627</f>
        <v>-1</v>
      </c>
      <c r="AQ626" s="2">
        <f>'Datastream-M'!AM627</f>
        <v>94.805599999999998</v>
      </c>
      <c r="AR626" s="2">
        <f>'Datastream-M'!AN627</f>
        <v>99.918700000000001</v>
      </c>
      <c r="AS626">
        <f>'Datastream-M'!AO627</f>
        <v>9.5</v>
      </c>
      <c r="AT626">
        <f>'Datastream-M'!AP627</f>
        <v>71.400000000000006</v>
      </c>
      <c r="AU626">
        <f>'Datastream-M'!AQ627</f>
        <v>98.7</v>
      </c>
      <c r="AV626" s="19">
        <f>'[5]Deutschland Monatsdaten'!K626</f>
        <v>14.884353974572713</v>
      </c>
      <c r="AW626" s="1">
        <f>'[5]Deutschland Monatsdaten'!J626</f>
        <v>-1.0656785070903203</v>
      </c>
      <c r="AX626">
        <f>'Datastream-M'!AR627</f>
        <v>-21.6</v>
      </c>
      <c r="AY626">
        <f>'Datastream-M'!AS627</f>
        <v>-3.3</v>
      </c>
      <c r="AZ626">
        <f>'Datastream-M'!AT627</f>
        <v>104.9</v>
      </c>
      <c r="BA626">
        <v>3875751.8179352996</v>
      </c>
      <c r="BB626">
        <v>12243153.516482249</v>
      </c>
      <c r="BC626">
        <v>12206468.2653485</v>
      </c>
      <c r="BD626">
        <v>1017135.5912500001</v>
      </c>
      <c r="BE626">
        <f>'Datastream-M'!AU627</f>
        <v>97.69</v>
      </c>
      <c r="BF626">
        <f>'Datastream-M'!AV627</f>
        <v>107.8</v>
      </c>
      <c r="BG626" s="38"/>
      <c r="BH626" s="1">
        <f>'Datastream-M'!AX627</f>
        <v>191.9</v>
      </c>
      <c r="BI626" s="1">
        <f>'Datastream-M'!AY627</f>
        <v>187.1</v>
      </c>
      <c r="BJ626" s="1">
        <f>'Datastream-M'!AZ627</f>
        <v>157.6</v>
      </c>
      <c r="BK626">
        <f>'Datastream-M'!BA627</f>
        <v>137.1</v>
      </c>
      <c r="BL626">
        <f>'Datastream-M'!BB627</f>
        <v>171.8</v>
      </c>
      <c r="BM626" s="26">
        <f>'Datastream-M'!BC627</f>
        <v>99.5</v>
      </c>
      <c r="BN626" s="26"/>
      <c r="BO626">
        <f>'Datastream-M'!AV626</f>
        <v>106.9</v>
      </c>
      <c r="BP626" s="38">
        <f t="shared" si="42"/>
        <v>99</v>
      </c>
      <c r="BQ626" s="30">
        <f t="shared" si="43"/>
        <v>86.331816075494032</v>
      </c>
      <c r="BR626" s="40">
        <f>'Datastream-M'!BJ627</f>
        <v>108.0663</v>
      </c>
      <c r="BS626" s="32">
        <f>'Datastream-M'!BF627</f>
        <v>104.6</v>
      </c>
      <c r="BT626">
        <f>'Datastream-M'!BE627</f>
        <v>4.7</v>
      </c>
      <c r="BU626" s="40">
        <f>'Datastream-M'!CS627</f>
        <v>93.3</v>
      </c>
      <c r="BV626" s="40">
        <f>'Datastream-M'!CT627</f>
        <v>99.6</v>
      </c>
      <c r="BW626" s="40">
        <f>'Datastream-M'!CU627</f>
        <v>108.1305</v>
      </c>
      <c r="BX626" s="41">
        <f>'Datastream-M'!BG627</f>
        <v>17.59</v>
      </c>
      <c r="BY626" s="41">
        <f>'Datastream-M'!BH627</f>
        <v>17.29</v>
      </c>
      <c r="BZ626" s="40">
        <f>'Datastream-M'!BI627</f>
        <v>94.7</v>
      </c>
      <c r="CA626">
        <f>'Datastream-M'!BN627</f>
        <v>-1.3</v>
      </c>
      <c r="CB626">
        <f>'Datastream-M'!BO627</f>
        <v>20.7</v>
      </c>
      <c r="CC626">
        <f>'Datastream-M'!BP627</f>
        <v>96.2</v>
      </c>
      <c r="CD626">
        <f>'Datastream-M'!BQ627</f>
        <v>98.1</v>
      </c>
      <c r="CE626" s="1">
        <v>0.70921839617848748</v>
      </c>
      <c r="CF626" s="1">
        <v>3.0231492985676462</v>
      </c>
      <c r="CH626">
        <f>'Datastream-M'!BR627</f>
        <v>91.4</v>
      </c>
      <c r="CI626">
        <f>'Datastream-M'!BS627</f>
        <v>93.8</v>
      </c>
      <c r="CJ626">
        <f>'Datastream-M'!BT627</f>
        <v>1.7</v>
      </c>
      <c r="CK626">
        <f>'Datastream-M'!BU627</f>
        <v>-4.8</v>
      </c>
      <c r="CL626">
        <f>'Datastream-M'!BV627</f>
        <v>101.4</v>
      </c>
      <c r="CM626">
        <f>'Datastream-M'!BW627</f>
        <v>21.2</v>
      </c>
      <c r="CN626">
        <f>'Datastream-M'!BX627</f>
        <v>1.2</v>
      </c>
      <c r="CO626">
        <f>'Datastream-M'!BY627</f>
        <v>13.8</v>
      </c>
      <c r="CP626" s="40">
        <f>'Datastream-M'!BZ627</f>
        <v>12.9</v>
      </c>
      <c r="CQ626">
        <f>'Datastream-M'!CA627</f>
        <v>5.6</v>
      </c>
      <c r="CR626">
        <f>'Datastream-M'!CB627</f>
        <v>7.5</v>
      </c>
      <c r="CS626">
        <f>'Datastream-M'!CC627</f>
        <v>34.1</v>
      </c>
      <c r="CT626">
        <f>'Datastream-M'!CD627</f>
        <v>41.8</v>
      </c>
      <c r="CU626">
        <f>'Datastream-M'!CE627</f>
        <v>41803</v>
      </c>
      <c r="CV626">
        <f>'Datastream-M'!CF627</f>
        <v>2659949</v>
      </c>
      <c r="CW626" s="48">
        <f t="shared" si="44"/>
        <v>8.2999999999999989</v>
      </c>
      <c r="CX626">
        <f>'Datastream-M'!CG627</f>
        <v>89</v>
      </c>
      <c r="CY626">
        <f>'Datastream-M'!CH627</f>
        <v>81</v>
      </c>
      <c r="CZ626">
        <f>'Datastream-M'!CI627</f>
        <v>88.5</v>
      </c>
      <c r="DA626">
        <f>'Datastream-M'!CJ627</f>
        <v>93.6</v>
      </c>
      <c r="DB626">
        <f>'Datastream-M'!CK627</f>
        <v>1.8</v>
      </c>
      <c r="DC626">
        <f>'Datastream-M'!CL627</f>
        <v>-17.3</v>
      </c>
      <c r="DD626">
        <f>'Datastream-M'!CM627</f>
        <v>1.7</v>
      </c>
      <c r="DE626">
        <f>'Datastream-M'!CN627</f>
        <v>72.900000000000006</v>
      </c>
      <c r="DF626">
        <f>'Datastream-M'!CO627</f>
        <v>73.900000000000006</v>
      </c>
      <c r="DG626">
        <f>'Datastream-M'!CP627</f>
        <v>95</v>
      </c>
      <c r="DH626">
        <f>'Datastream-M'!CQ627</f>
        <v>193.76167297399999</v>
      </c>
      <c r="DI626">
        <f>'Datastream-M'!CR627</f>
        <v>29.38</v>
      </c>
      <c r="DJ626">
        <f>'Datastream-M'!CV627</f>
        <v>5.19</v>
      </c>
      <c r="DK626">
        <f>'Datastream-M'!CW627</f>
        <v>2.63</v>
      </c>
      <c r="DL626">
        <f>'Datastream-M'!CX627</f>
        <v>93.8</v>
      </c>
      <c r="DM626">
        <f>'Datastream-M'!CY627</f>
        <v>86.2</v>
      </c>
      <c r="DN626" s="55">
        <f>'Datastream-M'!CZ627</f>
        <v>100.2</v>
      </c>
      <c r="DO626">
        <f>'Datastream-M'!DA627</f>
        <v>-9.5</v>
      </c>
      <c r="DP626">
        <f>'Datastream-M'!DB627</f>
        <v>97.9</v>
      </c>
      <c r="DQ626">
        <f>'Datastream-M'!DE627</f>
        <v>99.7</v>
      </c>
      <c r="DR626">
        <f>'Datastream-M'!DF627</f>
        <v>96.8</v>
      </c>
      <c r="DS626">
        <f>'Datastream-M'!DG627</f>
        <v>93.3</v>
      </c>
      <c r="DT626">
        <f>'Datastream-M'!DH627</f>
        <v>85.7</v>
      </c>
      <c r="DU626">
        <f>'Datastream-M'!DI627</f>
        <v>87.2</v>
      </c>
      <c r="DV626">
        <f>'Datastream-M'!DJ627</f>
        <v>161.006613765</v>
      </c>
      <c r="DW626" s="19">
        <f>'[8]weltindexip-usd'!B506</f>
        <v>2.6657307132365657</v>
      </c>
      <c r="DX626">
        <f>'Datastream-M'!DK627</f>
        <v>103.8</v>
      </c>
      <c r="DY626">
        <v>100</v>
      </c>
      <c r="DZ626">
        <f>'Datastream-M'!DL627</f>
        <v>106.2</v>
      </c>
      <c r="EA626">
        <f>'Datastream-M'!DM627</f>
        <v>95.8</v>
      </c>
      <c r="EB626">
        <f>'Datastream-M'!DN627</f>
        <v>23.159492</v>
      </c>
      <c r="EC626">
        <f>'Datastream-M'!DO627</f>
        <v>91.7</v>
      </c>
      <c r="EE626" s="112">
        <f t="shared" si="45"/>
        <v>0.40000000000000568</v>
      </c>
      <c r="EF626" s="1">
        <f>'Datastream-M'!DQ627</f>
        <v>97.3</v>
      </c>
    </row>
    <row r="627" spans="1:136">
      <c r="A627" s="3">
        <v>40954</v>
      </c>
      <c r="B627">
        <f>'Datastream-M'!B628</f>
        <v>99</v>
      </c>
      <c r="C627">
        <f>'Datastream-M'!C628</f>
        <v>100.2</v>
      </c>
      <c r="D627">
        <f>'Datastream-M'!D628</f>
        <v>102.6</v>
      </c>
      <c r="E627">
        <f>'Datastream-M'!E628</f>
        <v>97.9</v>
      </c>
      <c r="F627">
        <f>'Datastream-M'!F628</f>
        <v>93.7</v>
      </c>
      <c r="G627">
        <f>'Datastream-M'!G628</f>
        <v>1.3224100000000001</v>
      </c>
      <c r="H627">
        <f>'Datastream-M'!H628</f>
        <v>1180.3</v>
      </c>
      <c r="I627">
        <f>'Datastream-M'!I628</f>
        <v>2083.1</v>
      </c>
      <c r="J627">
        <f>'Datastream-M'!J628</f>
        <v>1.048</v>
      </c>
      <c r="K627">
        <f>'Datastream-M'!K628</f>
        <v>1.9</v>
      </c>
      <c r="L627">
        <f>'Datastream-M'!L628</f>
        <v>6856.1</v>
      </c>
      <c r="M627">
        <f>'Datastream-M'!M628</f>
        <v>224318</v>
      </c>
      <c r="N627">
        <f>'Datastream-M'!N628</f>
        <v>97.2</v>
      </c>
      <c r="O627">
        <f>'Datastream-M'!O628</f>
        <v>2353</v>
      </c>
      <c r="P627">
        <f>'Datastream-M'!P628</f>
        <v>6.8</v>
      </c>
      <c r="Q627">
        <f>'Datastream-M'!Q628</f>
        <v>21.3</v>
      </c>
      <c r="R627">
        <f>'Datastream-M'!R628</f>
        <v>7.7</v>
      </c>
      <c r="S627" s="1">
        <f>'[2]Deutschland Monatsdaten'!C627</f>
        <v>-0.31046209692134824</v>
      </c>
      <c r="T627" s="1">
        <v>4.0901595580419663</v>
      </c>
      <c r="U627">
        <f>'Datastream-M'!BL628</f>
        <v>90.54</v>
      </c>
      <c r="V627" s="39">
        <f t="shared" si="48"/>
        <v>90.994974874371877</v>
      </c>
      <c r="W627" s="30">
        <f>'Datastream-M'!BM628</f>
        <v>75.52</v>
      </c>
      <c r="X627" s="39">
        <f t="shared" si="49"/>
        <v>70.055658627087197</v>
      </c>
      <c r="Y627">
        <f>'Datastream-M'!W628</f>
        <v>-2.7</v>
      </c>
      <c r="Z627">
        <f>'Datastream-M'!X628</f>
        <v>91.4</v>
      </c>
      <c r="AA627" s="42">
        <f>'Datastream-M'!Y628</f>
        <v>8.6999999999999993</v>
      </c>
      <c r="AB627">
        <f>'Datastream-M'!Z628</f>
        <v>96.6</v>
      </c>
      <c r="AC627">
        <f>'Datastream-M'!AA628</f>
        <v>91.4</v>
      </c>
      <c r="AD627">
        <f>'Datastream-M'!AB628</f>
        <v>89.1</v>
      </c>
      <c r="AE627">
        <f>'Datastream-M'!AC628</f>
        <v>1.3224100000000001</v>
      </c>
      <c r="AF627">
        <f t="shared" si="46"/>
        <v>99.499999999999986</v>
      </c>
      <c r="AG627">
        <f t="shared" si="47"/>
        <v>107.80000000000001</v>
      </c>
      <c r="AH627">
        <f>'Datastream-M'!AD628</f>
        <v>96.6</v>
      </c>
      <c r="AI627">
        <f>'Datastream-M'!AE628</f>
        <v>0.1</v>
      </c>
      <c r="AJ627">
        <f>'Datastream-M'!AF628</f>
        <v>91.812327999999994</v>
      </c>
      <c r="AK627">
        <f>'Datastream-M'!AG628</f>
        <v>119.17</v>
      </c>
      <c r="AL627">
        <f>'Datastream-M'!AH628</f>
        <v>96.5</v>
      </c>
      <c r="AM627">
        <f>'Datastream-M'!AI628</f>
        <v>91.4</v>
      </c>
      <c r="AN627">
        <f>'Datastream-M'!AJ628</f>
        <v>17.600000000000001</v>
      </c>
      <c r="AO627">
        <f>'Datastream-M'!AK628</f>
        <v>13.4</v>
      </c>
      <c r="AP627">
        <f>'Datastream-M'!AL628</f>
        <v>0.5</v>
      </c>
      <c r="AQ627" s="2">
        <f>'Datastream-M'!AM628</f>
        <v>94.9131</v>
      </c>
      <c r="AR627" s="2">
        <f>'Datastream-M'!AN628</f>
        <v>99.908199999999994</v>
      </c>
      <c r="AS627">
        <f>'Datastream-M'!AO628</f>
        <v>30.3</v>
      </c>
      <c r="AT627">
        <f>'Datastream-M'!AP628</f>
        <v>27</v>
      </c>
      <c r="AU627">
        <f>'Datastream-M'!AQ628</f>
        <v>99</v>
      </c>
      <c r="AV627" s="19">
        <f>'[5]Deutschland Monatsdaten'!K627</f>
        <v>14.901505714897702</v>
      </c>
      <c r="AW627" s="1">
        <f>'[5]Deutschland Monatsdaten'!J627</f>
        <v>-0.93034155989577438</v>
      </c>
      <c r="AX627">
        <f>'Datastream-M'!AR628</f>
        <v>5.4</v>
      </c>
      <c r="AY627">
        <f>'Datastream-M'!AS628</f>
        <v>-3.6</v>
      </c>
      <c r="AZ627">
        <f>'Datastream-M'!AT628</f>
        <v>105.5</v>
      </c>
      <c r="BE627">
        <f>'Datastream-M'!AU628</f>
        <v>97.92</v>
      </c>
      <c r="BF627">
        <f>'Datastream-M'!AV628</f>
        <v>108.5</v>
      </c>
      <c r="BG627" s="38"/>
      <c r="BH627" s="1">
        <f>'Datastream-M'!AX628</f>
        <v>201.5</v>
      </c>
      <c r="BI627" s="1">
        <f>'Datastream-M'!AY628</f>
        <v>196</v>
      </c>
      <c r="BJ627" s="1">
        <f>'Datastream-M'!AZ628</f>
        <v>161.19999999999999</v>
      </c>
      <c r="BK627">
        <f>'Datastream-M'!BA628</f>
        <v>138.6</v>
      </c>
      <c r="BL627">
        <f>'Datastream-M'!BB628</f>
        <v>176.9</v>
      </c>
      <c r="BM627" s="26">
        <f>'Datastream-M'!BC628</f>
        <v>99.8</v>
      </c>
      <c r="BN627" s="26"/>
      <c r="BO627">
        <f>'Datastream-M'!AV627</f>
        <v>107.8</v>
      </c>
      <c r="BP627" s="38">
        <f t="shared" si="42"/>
        <v>99.5</v>
      </c>
      <c r="BQ627" s="30">
        <f t="shared" si="43"/>
        <v>90.115773474187279</v>
      </c>
      <c r="BR627" s="40">
        <f>'Datastream-M'!BJ628</f>
        <v>108.4345</v>
      </c>
      <c r="BS627" s="32">
        <f>'Datastream-M'!BF628</f>
        <v>105</v>
      </c>
      <c r="BT627">
        <f>'Datastream-M'!BE628</f>
        <v>3.9</v>
      </c>
      <c r="BU627" s="40">
        <f>'Datastream-M'!CS628</f>
        <v>93.4</v>
      </c>
      <c r="BV627" s="40">
        <f>'Datastream-M'!CT628</f>
        <v>101.1</v>
      </c>
      <c r="BW627" s="40">
        <f>'Datastream-M'!CU628</f>
        <v>108.50700000000001</v>
      </c>
      <c r="BX627" s="41">
        <f>'Datastream-M'!BG628</f>
        <v>17.78</v>
      </c>
      <c r="BY627" s="41">
        <f>'Datastream-M'!BH628</f>
        <v>18.78</v>
      </c>
      <c r="BZ627" s="40">
        <f>'Datastream-M'!BI628</f>
        <v>78</v>
      </c>
      <c r="CA627">
        <f>'Datastream-M'!BN628</f>
        <v>-5.2</v>
      </c>
      <c r="CB627">
        <f>'Datastream-M'!BO628</f>
        <v>16.2</v>
      </c>
      <c r="CC627">
        <f>'Datastream-M'!BP628</f>
        <v>96.2</v>
      </c>
      <c r="CD627">
        <f>'Datastream-M'!BQ628</f>
        <v>98.2</v>
      </c>
      <c r="CE627" s="1">
        <v>0.42638244924022745</v>
      </c>
      <c r="CF627" s="1">
        <v>2.3622032759201481</v>
      </c>
      <c r="CH627">
        <f>'Datastream-M'!BR628</f>
        <v>94</v>
      </c>
      <c r="CI627">
        <f>'Datastream-M'!BS628</f>
        <v>94.4</v>
      </c>
      <c r="CJ627">
        <f>'Datastream-M'!BT628</f>
        <v>1.3</v>
      </c>
      <c r="CK627">
        <f>'Datastream-M'!BU628</f>
        <v>0.2</v>
      </c>
      <c r="CL627">
        <f>'Datastream-M'!BV628</f>
        <v>101.2</v>
      </c>
      <c r="CM627">
        <f>'Datastream-M'!BW628</f>
        <v>23.7</v>
      </c>
      <c r="CN627">
        <f>'Datastream-M'!BX628</f>
        <v>1.5</v>
      </c>
      <c r="CO627">
        <f>'Datastream-M'!BY628</f>
        <v>19</v>
      </c>
      <c r="CP627" s="40">
        <f>'Datastream-M'!BZ628</f>
        <v>13.7</v>
      </c>
      <c r="CQ627">
        <f>'Datastream-M'!CA628</f>
        <v>5.7</v>
      </c>
      <c r="CR627">
        <f>'Datastream-M'!CB628</f>
        <v>5.9</v>
      </c>
      <c r="CS627">
        <f>'Datastream-M'!CC628</f>
        <v>41.3</v>
      </c>
      <c r="CT627">
        <f>'Datastream-M'!CD628</f>
        <v>39.200000000000003</v>
      </c>
      <c r="CU627">
        <f>'Datastream-M'!CE628</f>
        <v>41794</v>
      </c>
      <c r="CV627">
        <f>'Datastream-M'!CF628</f>
        <v>2654115</v>
      </c>
      <c r="CW627" s="48">
        <f t="shared" si="44"/>
        <v>10</v>
      </c>
      <c r="CX627">
        <f>'Datastream-M'!CG628</f>
        <v>92.1</v>
      </c>
      <c r="CY627">
        <f>'Datastream-M'!CH628</f>
        <v>80.8</v>
      </c>
      <c r="CZ627">
        <f>'Datastream-M'!CI628</f>
        <v>97.1</v>
      </c>
      <c r="DA627">
        <f>'Datastream-M'!CJ628</f>
        <v>93.7</v>
      </c>
      <c r="DB627">
        <f>'Datastream-M'!CK628</f>
        <v>3.1</v>
      </c>
      <c r="DC627">
        <f>'Datastream-M'!CL628</f>
        <v>-16.600000000000001</v>
      </c>
      <c r="DD627">
        <f>'Datastream-M'!CM628</f>
        <v>1.3</v>
      </c>
      <c r="DE627">
        <f>'Datastream-M'!CN628</f>
        <v>71.3</v>
      </c>
      <c r="DF627">
        <f>'Datastream-M'!CO628</f>
        <v>73</v>
      </c>
      <c r="DG627">
        <f>'Datastream-M'!CP628</f>
        <v>96.2</v>
      </c>
      <c r="DH627">
        <f>'Datastream-M'!CQ628</f>
        <v>127.258277893</v>
      </c>
      <c r="DI627">
        <f>'Datastream-M'!CR628</f>
        <v>24.3</v>
      </c>
      <c r="DJ627">
        <f>'Datastream-M'!CV628</f>
        <v>5.45</v>
      </c>
      <c r="DK627">
        <f>'Datastream-M'!CW628</f>
        <v>2.94</v>
      </c>
      <c r="DL627">
        <f>'Datastream-M'!CX628</f>
        <v>96.7</v>
      </c>
      <c r="DM627">
        <f>'Datastream-M'!CY628</f>
        <v>85.5</v>
      </c>
      <c r="DN627" s="55">
        <f>'Datastream-M'!CZ628</f>
        <v>90.4</v>
      </c>
      <c r="DO627">
        <f>'Datastream-M'!DA628</f>
        <v>-11.1</v>
      </c>
      <c r="DP627">
        <f>'Datastream-M'!DB628</f>
        <v>104.3</v>
      </c>
      <c r="DQ627">
        <f>'Datastream-M'!DE628</f>
        <v>100.3</v>
      </c>
      <c r="DR627">
        <f>'Datastream-M'!DF628</f>
        <v>97.8</v>
      </c>
      <c r="DS627">
        <f>'Datastream-M'!DG628</f>
        <v>94</v>
      </c>
      <c r="DT627">
        <f>'Datastream-M'!DH628</f>
        <v>88</v>
      </c>
      <c r="DU627">
        <f>'Datastream-M'!DI628</f>
        <v>91.4</v>
      </c>
      <c r="DV627">
        <f>'Datastream-M'!DJ628</f>
        <v>141.73793788500001</v>
      </c>
      <c r="DW627" s="19">
        <f>'[8]weltindexip-usd'!B507</f>
        <v>2.6796231089793867</v>
      </c>
      <c r="DX627">
        <f>'Datastream-M'!DK628</f>
        <v>104</v>
      </c>
      <c r="DY627">
        <v>0</v>
      </c>
      <c r="DZ627">
        <f>'Datastream-M'!DL628</f>
        <v>107.1</v>
      </c>
      <c r="EA627">
        <f>'Datastream-M'!DM628</f>
        <v>97.1</v>
      </c>
      <c r="EB627">
        <f>'Datastream-M'!DN628</f>
        <v>22.925778000000001</v>
      </c>
      <c r="EC627">
        <f>'Datastream-M'!DO628</f>
        <v>92.2</v>
      </c>
      <c r="EE627" s="112">
        <f t="shared" si="45"/>
        <v>0.79999999999999716</v>
      </c>
      <c r="EF627" s="1">
        <f>'Datastream-M'!DQ628</f>
        <v>97.2</v>
      </c>
    </row>
    <row r="628" spans="1:136">
      <c r="A628" s="3">
        <v>40983</v>
      </c>
      <c r="B628">
        <f>'Datastream-M'!B629</f>
        <v>99.3</v>
      </c>
      <c r="C628">
        <f>'Datastream-M'!C629</f>
        <v>100.2</v>
      </c>
      <c r="D628">
        <f>'Datastream-M'!D629</f>
        <v>102.3</v>
      </c>
      <c r="E628">
        <f>'Datastream-M'!E629</f>
        <v>98.2</v>
      </c>
      <c r="F628">
        <f>'Datastream-M'!F629</f>
        <v>95.9</v>
      </c>
      <c r="G628">
        <f>'Datastream-M'!G629</f>
        <v>1.3201000000000001</v>
      </c>
      <c r="H628">
        <f>'Datastream-M'!H629</f>
        <v>1189.0999999999999</v>
      </c>
      <c r="I628">
        <f>'Datastream-M'!I629</f>
        <v>2096.9</v>
      </c>
      <c r="J628">
        <f>'Datastream-M'!J629</f>
        <v>0.85799999999999998</v>
      </c>
      <c r="K628">
        <f>'Datastream-M'!K629</f>
        <v>1.8</v>
      </c>
      <c r="L628">
        <f>'Datastream-M'!L629</f>
        <v>6946.8</v>
      </c>
      <c r="M628">
        <f>'Datastream-M'!M629</f>
        <v>339123</v>
      </c>
      <c r="N628">
        <f>'Datastream-M'!N629</f>
        <v>98.3</v>
      </c>
      <c r="O628">
        <f>'Datastream-M'!O629</f>
        <v>2809</v>
      </c>
      <c r="P628">
        <f>'Datastream-M'!P629</f>
        <v>6.8</v>
      </c>
      <c r="Q628">
        <f>'Datastream-M'!Q629</f>
        <v>19</v>
      </c>
      <c r="R628">
        <f>'Datastream-M'!R629</f>
        <v>10.3</v>
      </c>
      <c r="S628" s="1">
        <f>'[2]Deutschland Monatsdaten'!C628</f>
        <v>-0.16885530542013102</v>
      </c>
      <c r="T628" s="1">
        <v>4.0745730756276073</v>
      </c>
      <c r="U628">
        <f>'Datastream-M'!BL629</f>
        <v>90.35</v>
      </c>
      <c r="V628" s="39">
        <f t="shared" si="48"/>
        <v>90.531062124248493</v>
      </c>
      <c r="W628" s="30">
        <f>'Datastream-M'!BM629</f>
        <v>76.430000000000007</v>
      </c>
      <c r="X628" s="39">
        <f t="shared" si="49"/>
        <v>70.442396313364071</v>
      </c>
      <c r="Y628">
        <f>'Datastream-M'!W629</f>
        <v>-6.9</v>
      </c>
      <c r="Z628">
        <f>'Datastream-M'!X629</f>
        <v>94.5</v>
      </c>
      <c r="AA628" s="42">
        <f>'Datastream-M'!Y629</f>
        <v>9</v>
      </c>
      <c r="AB628">
        <f>'Datastream-M'!Z629</f>
        <v>96.9</v>
      </c>
      <c r="AC628">
        <f>'Datastream-M'!AA629</f>
        <v>91.5</v>
      </c>
      <c r="AD628">
        <f>'Datastream-M'!AB629</f>
        <v>89.2</v>
      </c>
      <c r="AE628">
        <f>'Datastream-M'!AC629</f>
        <v>1.3201000000000001</v>
      </c>
      <c r="AF628">
        <f t="shared" si="46"/>
        <v>99.8</v>
      </c>
      <c r="AG628">
        <f t="shared" si="47"/>
        <v>108.49999999999997</v>
      </c>
      <c r="AH628">
        <f>'Datastream-M'!AD629</f>
        <v>98.6</v>
      </c>
      <c r="AI628">
        <f>'Datastream-M'!AE629</f>
        <v>-2.7</v>
      </c>
      <c r="AJ628">
        <f>'Datastream-M'!AF629</f>
        <v>91.483515999999995</v>
      </c>
      <c r="AK628">
        <f>'Datastream-M'!AG629</f>
        <v>124.7</v>
      </c>
      <c r="AL628">
        <f>'Datastream-M'!AH629</f>
        <v>96.9</v>
      </c>
      <c r="AM628">
        <f>'Datastream-M'!AI629</f>
        <v>94.5</v>
      </c>
      <c r="AN628">
        <f>'Datastream-M'!AJ629</f>
        <v>18.100000000000001</v>
      </c>
      <c r="AO628">
        <f>'Datastream-M'!AK629</f>
        <v>13.8</v>
      </c>
      <c r="AP628">
        <f>'Datastream-M'!AL629</f>
        <v>-1.8</v>
      </c>
      <c r="AQ628" s="2">
        <f>'Datastream-M'!AM629</f>
        <v>94.970600000000005</v>
      </c>
      <c r="AR628" s="2">
        <f>'Datastream-M'!AN629</f>
        <v>99.844499999999996</v>
      </c>
      <c r="AS628">
        <f>'Datastream-M'!AO629</f>
        <v>23.7</v>
      </c>
      <c r="AT628">
        <f>'Datastream-M'!AP629</f>
        <v>38.6</v>
      </c>
      <c r="AU628">
        <f>'Datastream-M'!AQ629</f>
        <v>99.6</v>
      </c>
      <c r="AV628" s="19">
        <f>'[5]Deutschland Monatsdaten'!K628</f>
        <v>14.943765107044808</v>
      </c>
      <c r="AW628" s="1">
        <f>'[5]Deutschland Monatsdaten'!J628</f>
        <v>-0.78083554753315587</v>
      </c>
      <c r="AX628">
        <f>'Datastream-M'!AR629</f>
        <v>22.3</v>
      </c>
      <c r="AY628">
        <f>'Datastream-M'!AS629</f>
        <v>-3.5</v>
      </c>
      <c r="AZ628">
        <f>'Datastream-M'!AT629</f>
        <v>104.8</v>
      </c>
      <c r="BE628">
        <f>'Datastream-M'!AU629</f>
        <v>98.07</v>
      </c>
      <c r="BF628">
        <f>'Datastream-M'!AV629</f>
        <v>108.9</v>
      </c>
      <c r="BG628" s="38"/>
      <c r="BH628" s="1">
        <f>'Datastream-M'!AX629</f>
        <v>208.3</v>
      </c>
      <c r="BI628" s="1">
        <f>'Datastream-M'!AY629</f>
        <v>201.9</v>
      </c>
      <c r="BJ628" s="1">
        <f>'Datastream-M'!AZ629</f>
        <v>161.9</v>
      </c>
      <c r="BK628">
        <f>'Datastream-M'!BA629</f>
        <v>139.30000000000001</v>
      </c>
      <c r="BL628">
        <f>'Datastream-M'!BB629</f>
        <v>177.7</v>
      </c>
      <c r="BM628" s="26">
        <f>'Datastream-M'!BC629</f>
        <v>99.8</v>
      </c>
      <c r="BN628" s="26"/>
      <c r="BO628">
        <f>'Datastream-M'!AV628</f>
        <v>108.5</v>
      </c>
      <c r="BP628" s="38">
        <f t="shared" si="42"/>
        <v>99.8</v>
      </c>
      <c r="BQ628" s="30">
        <f t="shared" si="43"/>
        <v>94.462540716612381</v>
      </c>
      <c r="BR628" s="40">
        <f>'Datastream-M'!BJ629</f>
        <v>108.717</v>
      </c>
      <c r="BS628" s="32">
        <f>'Datastream-M'!BF629</f>
        <v>105.9</v>
      </c>
      <c r="BT628">
        <f>'Datastream-M'!BE629</f>
        <v>4.0999999999999996</v>
      </c>
      <c r="BU628" s="40">
        <f>'Datastream-M'!CS629</f>
        <v>93.4</v>
      </c>
      <c r="BV628" s="40">
        <f>'Datastream-M'!CT629</f>
        <v>101.7</v>
      </c>
      <c r="BW628" s="40">
        <f>'Datastream-M'!CU629</f>
        <v>108.7625</v>
      </c>
      <c r="BX628" s="41">
        <f>'Datastream-M'!BG629</f>
        <v>17.79</v>
      </c>
      <c r="BY628" s="41">
        <f>'Datastream-M'!BH629</f>
        <v>18.28</v>
      </c>
      <c r="BZ628" s="40">
        <f>'Datastream-M'!BI629</f>
        <v>95.7</v>
      </c>
      <c r="CA628">
        <f>'Datastream-M'!BN629</f>
        <v>-4.7</v>
      </c>
      <c r="CB628">
        <f>'Datastream-M'!BO629</f>
        <v>16</v>
      </c>
      <c r="CC628">
        <f>'Datastream-M'!BP629</f>
        <v>97.9</v>
      </c>
      <c r="CD628">
        <f>'Datastream-M'!BQ629</f>
        <v>97.1</v>
      </c>
      <c r="CE628" s="1">
        <v>0.22791234276010824</v>
      </c>
      <c r="CF628" s="1">
        <v>2.1370924377748053</v>
      </c>
      <c r="CH628">
        <f>'Datastream-M'!BR629</f>
        <v>94</v>
      </c>
      <c r="CI628">
        <f>'Datastream-M'!BS629</f>
        <v>95.1</v>
      </c>
      <c r="CJ628">
        <f>'Datastream-M'!BT629</f>
        <v>3.9</v>
      </c>
      <c r="CK628">
        <f>'Datastream-M'!BU629</f>
        <v>0.9</v>
      </c>
      <c r="CL628">
        <f>'Datastream-M'!BV629</f>
        <v>101.3</v>
      </c>
      <c r="CM628">
        <f>'Datastream-M'!BW629</f>
        <v>25.6</v>
      </c>
      <c r="CN628">
        <f>'Datastream-M'!BX629</f>
        <v>4.4000000000000004</v>
      </c>
      <c r="CO628">
        <f>'Datastream-M'!BY629</f>
        <v>16.399999999999999</v>
      </c>
      <c r="CP628" s="40">
        <f>'Datastream-M'!BZ629</f>
        <v>13.4</v>
      </c>
      <c r="CQ628">
        <f>'Datastream-M'!CA629</f>
        <v>5.9</v>
      </c>
      <c r="CR628">
        <f>'Datastream-M'!CB629</f>
        <v>7.2</v>
      </c>
      <c r="CS628">
        <f>'Datastream-M'!CC629</f>
        <v>34.299999999999997</v>
      </c>
      <c r="CT628">
        <f>'Datastream-M'!CD629</f>
        <v>38.6</v>
      </c>
      <c r="CU628">
        <f>'Datastream-M'!CE629</f>
        <v>41838</v>
      </c>
      <c r="CV628">
        <f>'Datastream-M'!CF629</f>
        <v>2654775</v>
      </c>
      <c r="CW628" s="48">
        <f t="shared" si="44"/>
        <v>12.200000000000001</v>
      </c>
      <c r="CX628">
        <f>'Datastream-M'!CG629</f>
        <v>94.7</v>
      </c>
      <c r="CY628">
        <f>'Datastream-M'!CH629</f>
        <v>77.599999999999994</v>
      </c>
      <c r="CZ628">
        <f>'Datastream-M'!CI629</f>
        <v>96.4</v>
      </c>
      <c r="DA628">
        <f>'Datastream-M'!CJ629</f>
        <v>102.3</v>
      </c>
      <c r="DB628">
        <f>'Datastream-M'!CK629</f>
        <v>3.4</v>
      </c>
      <c r="DC628">
        <f>'Datastream-M'!CL629</f>
        <v>-17.600000000000001</v>
      </c>
      <c r="DD628">
        <f>'Datastream-M'!CM629</f>
        <v>3.9</v>
      </c>
      <c r="DE628">
        <f>'Datastream-M'!CN629</f>
        <v>72.400000000000006</v>
      </c>
      <c r="DF628">
        <f>'Datastream-M'!CO629</f>
        <v>73.900000000000006</v>
      </c>
      <c r="DG628">
        <f>'Datastream-M'!CP629</f>
        <v>92.7</v>
      </c>
      <c r="DH628">
        <f>'Datastream-M'!CQ629</f>
        <v>112.18206024200001</v>
      </c>
      <c r="DI628">
        <f>'Datastream-M'!CR629</f>
        <v>22.05</v>
      </c>
      <c r="DJ628">
        <f>'Datastream-M'!CV629</f>
        <v>5.62</v>
      </c>
      <c r="DK628">
        <f>'Datastream-M'!CW629</f>
        <v>3.21</v>
      </c>
      <c r="DL628">
        <f>'Datastream-M'!CX629</f>
        <v>99.2</v>
      </c>
      <c r="DM628">
        <f>'Datastream-M'!CY629</f>
        <v>81.900000000000006</v>
      </c>
      <c r="DN628" s="55">
        <f>'Datastream-M'!CZ629</f>
        <v>103.8</v>
      </c>
      <c r="DO628">
        <f>'Datastream-M'!DA629</f>
        <v>-6.3</v>
      </c>
      <c r="DP628">
        <f>'Datastream-M'!DB629</f>
        <v>100</v>
      </c>
      <c r="DQ628">
        <f>'Datastream-M'!DE629</f>
        <v>100</v>
      </c>
      <c r="DR628">
        <f>'Datastream-M'!DF629</f>
        <v>98.7</v>
      </c>
      <c r="DS628">
        <f>'Datastream-M'!DG629</f>
        <v>94.6</v>
      </c>
      <c r="DT628">
        <f>'Datastream-M'!DH629</f>
        <v>94.7</v>
      </c>
      <c r="DU628">
        <f>'Datastream-M'!DI629</f>
        <v>92</v>
      </c>
      <c r="DV628">
        <f>'Datastream-M'!DJ629</f>
        <v>134.293471071</v>
      </c>
      <c r="DW628" s="19">
        <f>'[8]weltindexip-usd'!B508</f>
        <v>2.6700233747913633</v>
      </c>
      <c r="DX628">
        <f>'Datastream-M'!DK629</f>
        <v>104.8</v>
      </c>
      <c r="DY628">
        <v>0</v>
      </c>
      <c r="DZ628">
        <f>'Datastream-M'!DL629</f>
        <v>107</v>
      </c>
      <c r="EA628">
        <f>'Datastream-M'!DM629</f>
        <v>97.4</v>
      </c>
      <c r="EB628">
        <f>'Datastream-M'!DN629</f>
        <v>23.277629000000001</v>
      </c>
      <c r="EC628">
        <f>'Datastream-M'!DO629</f>
        <v>93.7</v>
      </c>
      <c r="EE628" s="112">
        <f t="shared" si="45"/>
        <v>0.29999999999999716</v>
      </c>
      <c r="EF628" s="1">
        <f>'Datastream-M'!DQ629</f>
        <v>98.4</v>
      </c>
    </row>
    <row r="629" spans="1:136">
      <c r="A629" s="3">
        <v>41014</v>
      </c>
      <c r="B629">
        <f>'Datastream-M'!B630</f>
        <v>99.7</v>
      </c>
      <c r="C629">
        <f>'Datastream-M'!C630</f>
        <v>100.7</v>
      </c>
      <c r="D629">
        <f>'Datastream-M'!D630</f>
        <v>102.6</v>
      </c>
      <c r="E629">
        <f>'Datastream-M'!E630</f>
        <v>98.9</v>
      </c>
      <c r="F629">
        <f>'Datastream-M'!F630</f>
        <v>93.7</v>
      </c>
      <c r="G629">
        <f>'Datastream-M'!G630</f>
        <v>1.316174</v>
      </c>
      <c r="H629">
        <f>'Datastream-M'!H630</f>
        <v>1199.7</v>
      </c>
      <c r="I629">
        <f>'Datastream-M'!I630</f>
        <v>2109.5</v>
      </c>
      <c r="J629">
        <f>'Datastream-M'!J630</f>
        <v>0.74399999999999999</v>
      </c>
      <c r="K629">
        <f>'Datastream-M'!K630</f>
        <v>1.6</v>
      </c>
      <c r="L629">
        <f>'Datastream-M'!L630</f>
        <v>6761.2</v>
      </c>
      <c r="M629">
        <f>'Datastream-M'!M630</f>
        <v>274066</v>
      </c>
      <c r="N629">
        <f>'Datastream-M'!N630</f>
        <v>96.6</v>
      </c>
      <c r="O629">
        <f>'Datastream-M'!O630</f>
        <v>2573</v>
      </c>
      <c r="P629">
        <f>'Datastream-M'!P630</f>
        <v>6.9</v>
      </c>
      <c r="Q629">
        <f>'Datastream-M'!Q630</f>
        <v>17.600000000000001</v>
      </c>
      <c r="R629">
        <f>'Datastream-M'!R630</f>
        <v>9.1</v>
      </c>
      <c r="S629" s="1">
        <f>'[2]Deutschland Monatsdaten'!C629</f>
        <v>-0.35732100066994188</v>
      </c>
      <c r="T629" s="1">
        <v>4.0622857722976242</v>
      </c>
      <c r="U629" s="30">
        <f>'Datastream-M'!BL630</f>
        <v>89.92</v>
      </c>
      <c r="V629" s="39">
        <f t="shared" si="48"/>
        <v>90.100200400801612</v>
      </c>
      <c r="W629" s="30">
        <f>'Datastream-M'!BM630</f>
        <v>73.849999999999994</v>
      </c>
      <c r="X629" s="39">
        <f t="shared" si="49"/>
        <v>67.814508723599616</v>
      </c>
      <c r="Y629">
        <f>'Datastream-M'!W630</f>
        <v>-4.9000000000000004</v>
      </c>
      <c r="Z629">
        <f>'Datastream-M'!X630</f>
        <v>90.9</v>
      </c>
      <c r="AA629" s="42">
        <f>'Datastream-M'!Y630</f>
        <v>8.9</v>
      </c>
      <c r="AB629">
        <f>'Datastream-M'!Z630</f>
        <v>96.4</v>
      </c>
      <c r="AC629">
        <f>'Datastream-M'!AA630</f>
        <v>91.2</v>
      </c>
      <c r="AD629">
        <f>'Datastream-M'!AB630</f>
        <v>88.9</v>
      </c>
      <c r="AE629">
        <f>'Datastream-M'!AC630</f>
        <v>1.316174</v>
      </c>
      <c r="AF629">
        <f t="shared" si="46"/>
        <v>99.799999999999983</v>
      </c>
      <c r="AG629">
        <f t="shared" si="47"/>
        <v>108.90000000000002</v>
      </c>
      <c r="AH629">
        <f>'Datastream-M'!AD630</f>
        <v>96.9</v>
      </c>
      <c r="AI629">
        <f>'Datastream-M'!AE630</f>
        <v>-3.5</v>
      </c>
      <c r="AJ629">
        <f>'Datastream-M'!AF630</f>
        <v>92.011019000000005</v>
      </c>
      <c r="AK629">
        <f>'Datastream-M'!AG630</f>
        <v>120.47</v>
      </c>
      <c r="AL629">
        <f>'Datastream-M'!AH630</f>
        <v>96.9</v>
      </c>
      <c r="AM629">
        <f>'Datastream-M'!AI630</f>
        <v>90.9</v>
      </c>
      <c r="AN629">
        <f>'Datastream-M'!AJ630</f>
        <v>18.8</v>
      </c>
      <c r="AO629">
        <f>'Datastream-M'!AK630</f>
        <v>12.9</v>
      </c>
      <c r="AP629">
        <f>'Datastream-M'!AL630</f>
        <v>-1.7</v>
      </c>
      <c r="AQ629" s="2">
        <f>'Datastream-M'!AM630</f>
        <v>94.950699999999998</v>
      </c>
      <c r="AR629" s="2">
        <f>'Datastream-M'!AN630</f>
        <v>99.698999999999998</v>
      </c>
      <c r="AS629">
        <f>'Datastream-M'!AO630</f>
        <v>8.8000000000000007</v>
      </c>
      <c r="AT629">
        <f>'Datastream-M'!AP630</f>
        <v>87.5</v>
      </c>
      <c r="AU629">
        <f>'Datastream-M'!AQ630</f>
        <v>99.3</v>
      </c>
      <c r="AV629" s="19">
        <f>'[5]Deutschland Monatsdaten'!K629</f>
        <v>14.975327327251234</v>
      </c>
      <c r="AW629" s="1">
        <f>'[5]Deutschland Monatsdaten'!J629</f>
        <v>-0.81713663163936545</v>
      </c>
      <c r="AX629">
        <f>'Datastream-M'!AR630</f>
        <v>23.4</v>
      </c>
      <c r="AY629">
        <f>'Datastream-M'!AS630</f>
        <v>-4.5</v>
      </c>
      <c r="AZ629">
        <f>'Datastream-M'!AT630</f>
        <v>104</v>
      </c>
      <c r="BE629" s="30">
        <f>'Datastream-M'!AU630</f>
        <v>98.04</v>
      </c>
      <c r="BF629">
        <f>'Datastream-M'!AV630</f>
        <v>108.6</v>
      </c>
      <c r="BG629" s="38"/>
      <c r="BH629" s="1">
        <f>'Datastream-M'!AX630</f>
        <v>200.6</v>
      </c>
      <c r="BI629" s="1">
        <f>'Datastream-M'!AY630</f>
        <v>195.1</v>
      </c>
      <c r="BJ629" s="1">
        <f>'Datastream-M'!AZ630</f>
        <v>160.5</v>
      </c>
      <c r="BK629">
        <f>'Datastream-M'!BA630</f>
        <v>138.80000000000001</v>
      </c>
      <c r="BL629">
        <f>'Datastream-M'!BB630</f>
        <v>175.6</v>
      </c>
      <c r="BM629" s="26">
        <f>'Datastream-M'!BC630</f>
        <v>100</v>
      </c>
      <c r="BN629" s="26"/>
      <c r="BO629">
        <f>'Datastream-M'!AV629</f>
        <v>108.9</v>
      </c>
      <c r="BP629" s="38">
        <f t="shared" si="42"/>
        <v>99.8</v>
      </c>
      <c r="BQ629" s="30">
        <f t="shared" si="43"/>
        <v>91.530451140958561</v>
      </c>
      <c r="BR629" s="40">
        <f>'Datastream-M'!BJ630</f>
        <v>108.5048</v>
      </c>
      <c r="BS629" s="32">
        <f>'Datastream-M'!BF630</f>
        <v>104.7</v>
      </c>
      <c r="BT629">
        <f>'Datastream-M'!BE630</f>
        <v>10.199999999999999</v>
      </c>
      <c r="BU629" s="40">
        <f>'Datastream-M'!CS630</f>
        <v>93.2</v>
      </c>
      <c r="BV629" s="40">
        <f>'Datastream-M'!CT630</f>
        <v>100.9</v>
      </c>
      <c r="BW629" s="40">
        <f>'Datastream-M'!CU630</f>
        <v>108.5925</v>
      </c>
      <c r="BX629" s="41">
        <f>'Datastream-M'!BG630</f>
        <v>17.11</v>
      </c>
      <c r="BY629" s="41">
        <f>'Datastream-M'!BH630</f>
        <v>18.010000000000002</v>
      </c>
      <c r="BZ629" s="40">
        <f>'Datastream-M'!BI630</f>
        <v>92.2</v>
      </c>
      <c r="CA629">
        <f>'Datastream-M'!BN630</f>
        <v>0</v>
      </c>
      <c r="CB629">
        <f>'Datastream-M'!BO630</f>
        <v>18.899999999999999</v>
      </c>
      <c r="CC629">
        <f>'Datastream-M'!BP630</f>
        <v>95</v>
      </c>
      <c r="CD629">
        <f>'Datastream-M'!BQ630</f>
        <v>95.1</v>
      </c>
      <c r="CE629" s="1">
        <v>0.21848363027462739</v>
      </c>
      <c r="CF629" s="1">
        <v>2.1699018820404898</v>
      </c>
      <c r="CH629">
        <f>'Datastream-M'!BR630</f>
        <v>90.6</v>
      </c>
      <c r="CI629">
        <f>'Datastream-M'!BS630</f>
        <v>95.2</v>
      </c>
      <c r="CJ629">
        <f>'Datastream-M'!BT630</f>
        <v>2.4</v>
      </c>
      <c r="CK629">
        <f>'Datastream-M'!BU630</f>
        <v>-5.7</v>
      </c>
      <c r="CL629">
        <f>'Datastream-M'!BV630</f>
        <v>99.7</v>
      </c>
      <c r="CM629">
        <f>'Datastream-M'!BW630</f>
        <v>27.2</v>
      </c>
      <c r="CN629">
        <f>'Datastream-M'!BX630</f>
        <v>6.4</v>
      </c>
      <c r="CO629">
        <f>'Datastream-M'!BY630</f>
        <v>15.7</v>
      </c>
      <c r="CP629" s="40">
        <f>'Datastream-M'!BZ630</f>
        <v>15.5</v>
      </c>
      <c r="CQ629">
        <f>'Datastream-M'!CA630</f>
        <v>5.9</v>
      </c>
      <c r="CR629">
        <f>'Datastream-M'!CB630</f>
        <v>8.5</v>
      </c>
      <c r="CS629">
        <f>'Datastream-M'!CC630</f>
        <v>33</v>
      </c>
      <c r="CT629">
        <f>'Datastream-M'!CD630</f>
        <v>27.6</v>
      </c>
      <c r="CU629">
        <f>'Datastream-M'!CE630</f>
        <v>41871</v>
      </c>
      <c r="CV629">
        <f>'Datastream-M'!CF630</f>
        <v>2671497</v>
      </c>
      <c r="CW629" s="48">
        <f t="shared" si="44"/>
        <v>11.7</v>
      </c>
      <c r="CX629">
        <f>'Datastream-M'!CG630</f>
        <v>93.4</v>
      </c>
      <c r="CY629">
        <f>'Datastream-M'!CH630</f>
        <v>78.599999999999994</v>
      </c>
      <c r="CZ629">
        <f>'Datastream-M'!CI630</f>
        <v>96.2</v>
      </c>
      <c r="DA629">
        <f>'Datastream-M'!CJ630</f>
        <v>98.7</v>
      </c>
      <c r="DB629">
        <f>'Datastream-M'!CK630</f>
        <v>4.8</v>
      </c>
      <c r="DC629">
        <f>'Datastream-M'!CL630</f>
        <v>-18</v>
      </c>
      <c r="DD629">
        <f>'Datastream-M'!CM630</f>
        <v>2.4</v>
      </c>
      <c r="DE629">
        <f>'Datastream-M'!CN630</f>
        <v>73.599999999999994</v>
      </c>
      <c r="DF629">
        <f>'Datastream-M'!CO630</f>
        <v>77.2</v>
      </c>
      <c r="DG629">
        <f>'Datastream-M'!CP630</f>
        <v>94.8</v>
      </c>
      <c r="DH629">
        <f>'Datastream-M'!CQ630</f>
        <v>139.84863281299999</v>
      </c>
      <c r="DI629">
        <f>'Datastream-M'!CR630</f>
        <v>19.899999999999999</v>
      </c>
      <c r="DJ629">
        <f>'Datastream-M'!CV630</f>
        <v>5.5</v>
      </c>
      <c r="DK629">
        <f>'Datastream-M'!CW630</f>
        <v>3.05</v>
      </c>
      <c r="DL629">
        <f>'Datastream-M'!CX630</f>
        <v>97.7</v>
      </c>
      <c r="DM629">
        <f>'Datastream-M'!CY630</f>
        <v>82.8</v>
      </c>
      <c r="DN629" s="55">
        <f>'Datastream-M'!CZ630</f>
        <v>98.8</v>
      </c>
      <c r="DO629">
        <f>'Datastream-M'!DA630</f>
        <v>3.6</v>
      </c>
      <c r="DP629">
        <f>'Datastream-M'!DB630</f>
        <v>101.2</v>
      </c>
      <c r="DQ629">
        <f>'Datastream-M'!DE630</f>
        <v>101.2</v>
      </c>
      <c r="DR629">
        <f>'Datastream-M'!DF630</f>
        <v>98.2</v>
      </c>
      <c r="DS629">
        <f>'Datastream-M'!DG630</f>
        <v>93.5</v>
      </c>
      <c r="DT629">
        <f>'Datastream-M'!DH630</f>
        <v>89.3</v>
      </c>
      <c r="DU629">
        <f>'Datastream-M'!DI630</f>
        <v>87.9</v>
      </c>
      <c r="DV629">
        <f>'Datastream-M'!DJ630</f>
        <v>126.60172941099999</v>
      </c>
      <c r="DW629" s="19">
        <f>'[8]weltindexip-usd'!B509</f>
        <v>2.6675363748685297</v>
      </c>
      <c r="DX629">
        <f>'Datastream-M'!DK630</f>
        <v>103.7</v>
      </c>
      <c r="DY629">
        <v>0</v>
      </c>
      <c r="DZ629">
        <f>'Datastream-M'!DL630</f>
        <v>106.7</v>
      </c>
      <c r="EA629">
        <f>'Datastream-M'!DM630</f>
        <v>95.6</v>
      </c>
      <c r="EB629">
        <f>'Datastream-M'!DN630</f>
        <v>24.060570999999999</v>
      </c>
      <c r="EC629">
        <f>'Datastream-M'!DO630</f>
        <v>91.9</v>
      </c>
      <c r="EE629" s="112">
        <f t="shared" si="45"/>
        <v>0.40000000000000568</v>
      </c>
      <c r="EF629" s="1">
        <f>'Datastream-M'!DQ630</f>
        <v>96.6</v>
      </c>
    </row>
    <row r="630" spans="1:136">
      <c r="A630" s="3">
        <v>41044</v>
      </c>
      <c r="B630">
        <f>'Datastream-M'!B631</f>
        <v>98.7</v>
      </c>
      <c r="C630">
        <f>'Datastream-M'!C631</f>
        <v>98.4</v>
      </c>
      <c r="D630">
        <f>'Datastream-M'!D631</f>
        <v>100.3</v>
      </c>
      <c r="E630">
        <f>'Datastream-M'!E631</f>
        <v>96.6</v>
      </c>
      <c r="F630" s="30">
        <f>'Datastream-M'!F631</f>
        <v>95.3</v>
      </c>
      <c r="G630">
        <f>'Datastream-M'!G631</f>
        <v>1.278891</v>
      </c>
      <c r="H630">
        <f>'Datastream-M'!H631</f>
        <v>1218</v>
      </c>
      <c r="I630">
        <f>'Datastream-M'!I631</f>
        <v>2126.1</v>
      </c>
      <c r="J630">
        <f>'Datastream-M'!J631</f>
        <v>0.68500000000000005</v>
      </c>
      <c r="K630">
        <f>'Datastream-M'!K631</f>
        <v>1.3</v>
      </c>
      <c r="L630">
        <f>'Datastream-M'!L631</f>
        <v>6264.4</v>
      </c>
      <c r="M630">
        <f>'Datastream-M'!M631</f>
        <v>289977</v>
      </c>
      <c r="N630">
        <f>'Datastream-M'!N631</f>
        <v>98.5</v>
      </c>
      <c r="O630">
        <f>'Datastream-M'!O631</f>
        <v>2353</v>
      </c>
      <c r="P630">
        <f>'Datastream-M'!P631</f>
        <v>6.8</v>
      </c>
      <c r="Q630">
        <f>'Datastream-M'!Q631</f>
        <v>16</v>
      </c>
      <c r="R630">
        <f>'Datastream-M'!R631</f>
        <v>12.3</v>
      </c>
      <c r="S630" s="1">
        <f>'[2]Deutschland Monatsdaten'!C630</f>
        <v>-0.49180632656717654</v>
      </c>
      <c r="T630" s="1">
        <v>4.0940379384504508</v>
      </c>
      <c r="U630">
        <f>'Datastream-M'!BL631</f>
        <v>93.18</v>
      </c>
      <c r="V630" s="39">
        <f t="shared" si="48"/>
        <v>93.18</v>
      </c>
      <c r="W630" s="30">
        <f>'Datastream-M'!BM631</f>
        <v>77.069999999999993</v>
      </c>
      <c r="X630" s="39">
        <f t="shared" si="49"/>
        <v>70.966850828729278</v>
      </c>
      <c r="Y630">
        <f>'Datastream-M'!W631</f>
        <v>-11.1</v>
      </c>
      <c r="Z630">
        <f>'Datastream-M'!X631</f>
        <v>93.8</v>
      </c>
      <c r="AA630" s="42">
        <f>'Datastream-M'!Y631</f>
        <v>9</v>
      </c>
      <c r="AB630">
        <f>'Datastream-M'!Z631</f>
        <v>95.8</v>
      </c>
      <c r="AC630">
        <f>'Datastream-M'!AA631</f>
        <v>90.5</v>
      </c>
      <c r="AD630">
        <f>'Datastream-M'!AB631</f>
        <v>88.4</v>
      </c>
      <c r="AE630">
        <f>'Datastream-M'!AC631</f>
        <v>1.278891</v>
      </c>
      <c r="AF630">
        <f t="shared" si="46"/>
        <v>100</v>
      </c>
      <c r="AG630">
        <f t="shared" si="47"/>
        <v>108.59999999999998</v>
      </c>
      <c r="AH630">
        <f>'Datastream-M'!AD631</f>
        <v>98.5</v>
      </c>
      <c r="AI630">
        <f>'Datastream-M'!AE631</f>
        <v>-8.9</v>
      </c>
      <c r="AJ630">
        <f>'Datastream-M'!AF631</f>
        <v>92.343172999999993</v>
      </c>
      <c r="AK630" s="30">
        <f>'Datastream-M'!AG631</f>
        <v>110.82</v>
      </c>
      <c r="AL630">
        <f>'Datastream-M'!AH631</f>
        <v>96.8</v>
      </c>
      <c r="AM630">
        <f>'Datastream-M'!AI631</f>
        <v>93.8</v>
      </c>
      <c r="AN630">
        <f>'Datastream-M'!AJ631</f>
        <v>15</v>
      </c>
      <c r="AO630">
        <f>'Datastream-M'!AK631</f>
        <v>14.6</v>
      </c>
      <c r="AP630">
        <f>'Datastream-M'!AL631</f>
        <v>-2.4</v>
      </c>
      <c r="AQ630" s="2">
        <f>'Datastream-M'!AM631</f>
        <v>94.856999999999999</v>
      </c>
      <c r="AR630" s="2">
        <f>'Datastream-M'!AN631</f>
        <v>99.475899999999996</v>
      </c>
      <c r="AS630">
        <f>'Datastream-M'!AO631</f>
        <v>14.9</v>
      </c>
      <c r="AT630">
        <f>'Datastream-M'!AP631</f>
        <v>97.2</v>
      </c>
      <c r="AU630">
        <f>'Datastream-M'!AQ631</f>
        <v>99.4</v>
      </c>
      <c r="AV630" s="19">
        <f>'[5]Deutschland Monatsdaten'!K630</f>
        <v>14.981693883255341</v>
      </c>
      <c r="AW630" s="1">
        <f>'[5]Deutschland Monatsdaten'!J630</f>
        <v>-0.79719938518769673</v>
      </c>
      <c r="AX630">
        <f>'Datastream-M'!AR631</f>
        <v>10.8</v>
      </c>
      <c r="AY630">
        <f>'Datastream-M'!AS631</f>
        <v>-3.8</v>
      </c>
      <c r="AZ630">
        <f>'Datastream-M'!AT631</f>
        <v>102.1</v>
      </c>
      <c r="BE630" s="30">
        <f>'Datastream-M'!AU631</f>
        <v>97.26</v>
      </c>
      <c r="BF630" s="30">
        <f>'Datastream-M'!AV631</f>
        <v>108</v>
      </c>
      <c r="BG630" s="38"/>
      <c r="BH630" s="1">
        <f>'Datastream-M'!AX631</f>
        <v>186.4</v>
      </c>
      <c r="BI630" s="1">
        <f>'Datastream-M'!AY631</f>
        <v>181.9</v>
      </c>
      <c r="BJ630" s="1">
        <f>'Datastream-M'!AZ631</f>
        <v>153.69999999999999</v>
      </c>
      <c r="BK630">
        <f>'Datastream-M'!BA631</f>
        <v>135.1</v>
      </c>
      <c r="BL630">
        <f>'Datastream-M'!BB631</f>
        <v>166.6</v>
      </c>
      <c r="BM630" s="26">
        <f>'Datastream-M'!BC631</f>
        <v>99.9</v>
      </c>
      <c r="BN630" s="26"/>
      <c r="BO630">
        <f>'Datastream-M'!AV630</f>
        <v>108.6</v>
      </c>
      <c r="BP630" s="38">
        <f t="shared" si="42"/>
        <v>100</v>
      </c>
      <c r="BQ630">
        <f t="shared" ref="BQ630:BQ642" si="50">AK630/AE630</f>
        <v>86.6532018756876</v>
      </c>
      <c r="BR630" s="40">
        <f>'Datastream-M'!BJ631</f>
        <v>107.3258</v>
      </c>
      <c r="BS630" s="32">
        <f>'Datastream-M'!BF631</f>
        <v>107.3</v>
      </c>
      <c r="BT630">
        <f>'Datastream-M'!BE631</f>
        <v>5.8</v>
      </c>
      <c r="BU630" s="40">
        <f>'Datastream-M'!CS631</f>
        <v>93.3</v>
      </c>
      <c r="BV630" s="40">
        <f>'Datastream-M'!CT631</f>
        <v>99.1</v>
      </c>
      <c r="BW630" s="40">
        <f>'Datastream-M'!CU631</f>
        <v>107.4248</v>
      </c>
      <c r="BX630" s="41">
        <f>'Datastream-M'!BG631</f>
        <v>18.32</v>
      </c>
      <c r="BY630" s="41">
        <f>'Datastream-M'!BH631</f>
        <v>18.329999999999998</v>
      </c>
      <c r="BZ630" s="40">
        <f>'Datastream-M'!BI631</f>
        <v>94.6</v>
      </c>
      <c r="CA630">
        <f>'Datastream-M'!BN631</f>
        <v>-6.9</v>
      </c>
      <c r="CB630">
        <f>'Datastream-M'!BO631</f>
        <v>10.199999999999999</v>
      </c>
      <c r="CC630">
        <f>'Datastream-M'!BP631</f>
        <v>97.6</v>
      </c>
      <c r="CD630">
        <f>'Datastream-M'!BQ631</f>
        <v>97</v>
      </c>
      <c r="CE630" s="1">
        <v>0.76756186985804387</v>
      </c>
      <c r="CF630" s="1">
        <v>2.5232186298368644</v>
      </c>
      <c r="CH630">
        <f>'Datastream-M'!BR631</f>
        <v>93.1</v>
      </c>
      <c r="CI630">
        <f>'Datastream-M'!BS631</f>
        <v>94.9</v>
      </c>
      <c r="CJ630">
        <f>'Datastream-M'!BT631</f>
        <v>2.2999999999999998</v>
      </c>
      <c r="CK630">
        <f>'Datastream-M'!BU631</f>
        <v>-0.5</v>
      </c>
      <c r="CL630">
        <f>'Datastream-M'!BV631</f>
        <v>101.3</v>
      </c>
      <c r="CM630">
        <f>'Datastream-M'!BW631</f>
        <v>27</v>
      </c>
      <c r="CN630">
        <f>'Datastream-M'!BX631</f>
        <v>-2.2000000000000002</v>
      </c>
      <c r="CO630">
        <f>'Datastream-M'!BY631</f>
        <v>10.1</v>
      </c>
      <c r="CP630" s="40">
        <f>'Datastream-M'!BZ631</f>
        <v>10</v>
      </c>
      <c r="CQ630">
        <f>'Datastream-M'!CA631</f>
        <v>5.8</v>
      </c>
      <c r="CR630">
        <f>'Datastream-M'!CB631</f>
        <v>19.600000000000001</v>
      </c>
      <c r="CS630">
        <f>'Datastream-M'!CC631</f>
        <v>32</v>
      </c>
      <c r="CT630">
        <f>'Datastream-M'!CD631</f>
        <v>32</v>
      </c>
      <c r="CU630">
        <f>'Datastream-M'!CE631</f>
        <v>41918</v>
      </c>
      <c r="CV630">
        <f>'Datastream-M'!CF631</f>
        <v>2654383</v>
      </c>
      <c r="CW630" s="48">
        <f t="shared" si="44"/>
        <v>17</v>
      </c>
      <c r="CX630">
        <f>'Datastream-M'!CG631</f>
        <v>88.8</v>
      </c>
      <c r="CY630">
        <f>'Datastream-M'!CH631</f>
        <v>74.8</v>
      </c>
      <c r="CZ630">
        <f>'Datastream-M'!CI631</f>
        <v>91.2</v>
      </c>
      <c r="DA630">
        <f>'Datastream-M'!CJ631</f>
        <v>94</v>
      </c>
      <c r="DB630">
        <f>'Datastream-M'!CK631</f>
        <v>3.1</v>
      </c>
      <c r="DC630">
        <f>'Datastream-M'!CL631</f>
        <v>-15.3</v>
      </c>
      <c r="DD630">
        <f>'Datastream-M'!CM631</f>
        <v>2.2999999999999998</v>
      </c>
      <c r="DE630">
        <f>'Datastream-M'!CN631</f>
        <v>72.8</v>
      </c>
      <c r="DF630">
        <f>'Datastream-M'!CO631</f>
        <v>75</v>
      </c>
      <c r="DG630">
        <f>'Datastream-M'!CP631</f>
        <v>95.8</v>
      </c>
      <c r="DH630">
        <f>'Datastream-M'!CQ631</f>
        <v>169.59648132300001</v>
      </c>
      <c r="DI630">
        <f>'Datastream-M'!CR631</f>
        <v>23.25</v>
      </c>
      <c r="DJ630">
        <f>'Datastream-M'!CV631</f>
        <v>6.41</v>
      </c>
      <c r="DK630">
        <f>'Datastream-M'!CW631</f>
        <v>3.56</v>
      </c>
      <c r="DL630">
        <f>'Datastream-M'!CX631</f>
        <v>92.6</v>
      </c>
      <c r="DM630">
        <f>'Datastream-M'!CY631</f>
        <v>78.599999999999994</v>
      </c>
      <c r="DN630" s="55">
        <f>'Datastream-M'!CZ631</f>
        <v>99.9</v>
      </c>
      <c r="DO630">
        <f>'Datastream-M'!DA631</f>
        <v>-5.5</v>
      </c>
      <c r="DP630">
        <f>'Datastream-M'!DB631</f>
        <v>101</v>
      </c>
      <c r="DQ630">
        <f>'Datastream-M'!DE631</f>
        <v>100.5</v>
      </c>
      <c r="DR630">
        <f>'Datastream-M'!DF631</f>
        <v>97</v>
      </c>
      <c r="DS630">
        <f>'Datastream-M'!DG631</f>
        <v>93.7</v>
      </c>
      <c r="DT630">
        <f>'Datastream-M'!DH631</f>
        <v>92</v>
      </c>
      <c r="DU630">
        <f>'Datastream-M'!DI631</f>
        <v>90.6</v>
      </c>
      <c r="DV630">
        <f>'Datastream-M'!DJ631</f>
        <v>159.55247736699999</v>
      </c>
      <c r="DW630" s="19">
        <f>'[8]weltindexip-usd'!B510</f>
        <v>2.6813498004223377</v>
      </c>
      <c r="DX630">
        <f>'Datastream-M'!DK631</f>
        <v>106.7</v>
      </c>
      <c r="DY630">
        <v>0</v>
      </c>
      <c r="DZ630">
        <f>'Datastream-M'!DL631</f>
        <v>107.2</v>
      </c>
      <c r="EA630">
        <f>'Datastream-M'!DM631</f>
        <v>97.6</v>
      </c>
      <c r="EB630">
        <f>'Datastream-M'!DN631</f>
        <v>24.397217000000001</v>
      </c>
      <c r="EC630">
        <f>'Datastream-M'!DO631</f>
        <v>94</v>
      </c>
      <c r="EE630" s="112">
        <f t="shared" si="45"/>
        <v>-1</v>
      </c>
      <c r="EF630" s="1">
        <f>'Datastream-M'!DQ631</f>
        <v>98.5</v>
      </c>
    </row>
    <row r="631" spans="1:136">
      <c r="A631" s="3">
        <v>41075</v>
      </c>
      <c r="B631">
        <f>'Datastream-M'!B632</f>
        <v>96.9</v>
      </c>
      <c r="C631" s="30">
        <f>'Datastream-M'!C632</f>
        <v>96.5</v>
      </c>
      <c r="D631" s="30">
        <f>'Datastream-M'!D632</f>
        <v>99.4</v>
      </c>
      <c r="E631" s="30">
        <f>'Datastream-M'!E632</f>
        <v>93.8</v>
      </c>
      <c r="F631" s="30">
        <f>'Datastream-M'!F632</f>
        <v>92.8</v>
      </c>
      <c r="G631" s="30">
        <f>'Datastream-M'!G632</f>
        <v>1.252629</v>
      </c>
      <c r="H631" s="30">
        <f>'Datastream-M'!H632</f>
        <v>1235.7</v>
      </c>
      <c r="I631" s="30">
        <f>'Datastream-M'!I632</f>
        <v>2155.6</v>
      </c>
      <c r="J631" s="30">
        <f>'Datastream-M'!J632</f>
        <v>0.65900000000000003</v>
      </c>
      <c r="K631" s="30">
        <f>'Datastream-M'!K632</f>
        <v>1.3</v>
      </c>
      <c r="L631" s="30">
        <f>'Datastream-M'!L632</f>
        <v>6416.3</v>
      </c>
      <c r="M631" s="30">
        <f>'Datastream-M'!M632</f>
        <v>296722</v>
      </c>
      <c r="N631" s="30">
        <f>'Datastream-M'!N632</f>
        <v>97.2</v>
      </c>
      <c r="O631" s="30">
        <f>'Datastream-M'!O632</f>
        <v>2367</v>
      </c>
      <c r="P631" s="30">
        <f>'Datastream-M'!P632</f>
        <v>6.8</v>
      </c>
      <c r="Q631" s="30">
        <f>'Datastream-M'!Q632</f>
        <v>13.3</v>
      </c>
      <c r="R631" s="30">
        <f>'Datastream-M'!R632</f>
        <v>13.9</v>
      </c>
      <c r="S631" s="1">
        <f>'[2]Deutschland Monatsdaten'!C631</f>
        <v>-0.77234838828382968</v>
      </c>
      <c r="T631" s="1">
        <v>4.0693918663139055</v>
      </c>
      <c r="U631" s="30">
        <f>'Datastream-M'!BL632</f>
        <v>92.06</v>
      </c>
      <c r="V631" s="39">
        <f t="shared" si="48"/>
        <v>92.152152152152141</v>
      </c>
      <c r="W631" s="30">
        <f>'Datastream-M'!BM632</f>
        <v>75.08</v>
      </c>
      <c r="X631" s="39">
        <f t="shared" si="49"/>
        <v>69.518518518518519</v>
      </c>
      <c r="Y631" s="30">
        <f>'Datastream-M'!W632</f>
        <v>-9.8000000000000007</v>
      </c>
      <c r="Z631" s="30">
        <f>'Datastream-M'!X632</f>
        <v>91.1</v>
      </c>
      <c r="AA631" s="42">
        <f>'Datastream-M'!Y632</f>
        <v>5.4</v>
      </c>
      <c r="AB631" s="30">
        <f>'Datastream-M'!Z632</f>
        <v>95.4</v>
      </c>
      <c r="AC631" s="30">
        <f>'Datastream-M'!AA632</f>
        <v>90.1</v>
      </c>
      <c r="AD631" s="30">
        <f>'Datastream-M'!AB632</f>
        <v>88</v>
      </c>
      <c r="AE631" s="30">
        <f>'Datastream-M'!AC632</f>
        <v>1.252629</v>
      </c>
      <c r="AF631" s="30">
        <f t="shared" ref="AF631:AF639" si="51">U631/V631*100</f>
        <v>99.9</v>
      </c>
      <c r="AG631" s="30">
        <f t="shared" ref="AG631:AG639" si="52">W631/X631*100</f>
        <v>108</v>
      </c>
      <c r="AH631" s="30">
        <f>'Datastream-M'!AD632</f>
        <v>97.6</v>
      </c>
      <c r="AI631" s="30">
        <f>'Datastream-M'!AE632</f>
        <v>-10.7</v>
      </c>
      <c r="AJ631" s="30">
        <f>'Datastream-M'!AF632</f>
        <v>93.451824000000002</v>
      </c>
      <c r="AK631" s="30">
        <f>'Datastream-M'!AG632</f>
        <v>95.89</v>
      </c>
      <c r="AL631" s="30">
        <f>'Datastream-M'!AH632</f>
        <v>96.8</v>
      </c>
      <c r="AM631" s="30">
        <f>'Datastream-M'!AI632</f>
        <v>91.1</v>
      </c>
      <c r="AN631" s="30">
        <f>'Datastream-M'!AJ632</f>
        <v>12.2</v>
      </c>
      <c r="AO631" s="30">
        <f>'Datastream-M'!AK632</f>
        <v>22.2</v>
      </c>
      <c r="AP631" s="30">
        <f>'Datastream-M'!AL632</f>
        <v>-5.7</v>
      </c>
      <c r="AQ631" s="2">
        <f>'Datastream-M'!AM632</f>
        <v>94.713300000000004</v>
      </c>
      <c r="AR631" s="2">
        <f>'Datastream-M'!AN632</f>
        <v>99.200199999999995</v>
      </c>
      <c r="AS631" s="30">
        <f>'Datastream-M'!AO632</f>
        <v>15.1</v>
      </c>
      <c r="AT631" s="30">
        <f>'Datastream-M'!AP632</f>
        <v>97.7</v>
      </c>
      <c r="AU631" s="30">
        <f>'Datastream-M'!AQ632</f>
        <v>98.5</v>
      </c>
      <c r="AV631" s="19">
        <f>'[5]Deutschland Monatsdaten'!K631</f>
        <v>14.986211910194445</v>
      </c>
      <c r="AW631" s="1">
        <f>'[5]Deutschland Monatsdaten'!J631</f>
        <v>-0.83418839062504913</v>
      </c>
      <c r="AX631" s="30">
        <f>'Datastream-M'!AR632</f>
        <v>-16.899999999999999</v>
      </c>
      <c r="AY631" s="30">
        <f>'Datastream-M'!AS632</f>
        <v>-4</v>
      </c>
      <c r="AZ631" s="30">
        <f>'Datastream-M'!AT632</f>
        <v>100.3</v>
      </c>
      <c r="BE631" s="30">
        <f>'Datastream-M'!AU632</f>
        <v>96.84</v>
      </c>
      <c r="BF631" s="30">
        <f>'Datastream-M'!AV632</f>
        <v>106.9</v>
      </c>
      <c r="BG631" s="38"/>
      <c r="BH631" s="1">
        <f>'Datastream-M'!AX632</f>
        <v>164.8</v>
      </c>
      <c r="BI631" s="1">
        <f>'Datastream-M'!AY632</f>
        <v>162.4</v>
      </c>
      <c r="BJ631" s="1">
        <f>'Datastream-M'!AZ632</f>
        <v>147.69999999999999</v>
      </c>
      <c r="BK631" s="30">
        <f>'Datastream-M'!BA632</f>
        <v>132.80000000000001</v>
      </c>
      <c r="BL631" s="30">
        <f>'Datastream-M'!BB632</f>
        <v>158</v>
      </c>
      <c r="BM631" s="26">
        <f>'Datastream-M'!BC632</f>
        <v>99.8</v>
      </c>
      <c r="BN631" s="26"/>
      <c r="BO631" s="30">
        <f>'Datastream-M'!AV631</f>
        <v>108</v>
      </c>
      <c r="BP631" s="38">
        <f t="shared" si="42"/>
        <v>99.9</v>
      </c>
      <c r="BQ631" s="30">
        <f t="shared" si="50"/>
        <v>76.55099794113022</v>
      </c>
      <c r="BR631" s="40">
        <f>'Datastream-M'!BJ632</f>
        <v>106.6472</v>
      </c>
      <c r="BS631" s="32">
        <f>'Datastream-M'!BF632</f>
        <v>106.7</v>
      </c>
      <c r="BT631">
        <f>'Datastream-M'!BE632</f>
        <v>-0.5</v>
      </c>
      <c r="BU631" s="40">
        <f>'Datastream-M'!CS632</f>
        <v>93.2</v>
      </c>
      <c r="BV631" s="40">
        <f>'Datastream-M'!CT632</f>
        <v>98.2</v>
      </c>
      <c r="BW631" s="40">
        <f>'Datastream-M'!CU632</f>
        <v>106.76609999999999</v>
      </c>
      <c r="BX631" s="41">
        <f>'Datastream-M'!BG632</f>
        <v>17.98</v>
      </c>
      <c r="BY631" s="41">
        <f>'Datastream-M'!BH632</f>
        <v>19.190000000000001</v>
      </c>
      <c r="BZ631" s="40">
        <f>'Datastream-M'!BI632</f>
        <v>93.6</v>
      </c>
      <c r="CA631">
        <f>'Datastream-M'!BN632</f>
        <v>-15.9</v>
      </c>
      <c r="CB631">
        <f>'Datastream-M'!BO632</f>
        <v>5.4</v>
      </c>
      <c r="CC631">
        <f>'Datastream-M'!BP632</f>
        <v>95.5</v>
      </c>
      <c r="CD631">
        <f>'Datastream-M'!BQ632</f>
        <v>96.2</v>
      </c>
      <c r="CE631" s="1">
        <v>0.93298404635156229</v>
      </c>
      <c r="CF631" s="1">
        <v>2.594792316381632</v>
      </c>
      <c r="CH631">
        <f>'Datastream-M'!BR632</f>
        <v>91.8</v>
      </c>
      <c r="CI631">
        <f>'Datastream-M'!BS632</f>
        <v>95.7</v>
      </c>
      <c r="CJ631">
        <f>'Datastream-M'!BT632</f>
        <v>-0.1</v>
      </c>
      <c r="CK631">
        <f>'Datastream-M'!BU632</f>
        <v>-1.8</v>
      </c>
      <c r="CL631">
        <f>'Datastream-M'!BV632</f>
        <v>100.2</v>
      </c>
      <c r="CM631">
        <f>'Datastream-M'!BW632</f>
        <v>21.3</v>
      </c>
      <c r="CN631">
        <f>'Datastream-M'!BX632</f>
        <v>-2.4</v>
      </c>
      <c r="CO631">
        <f>'Datastream-M'!BY632</f>
        <v>1.3</v>
      </c>
      <c r="CP631" s="40">
        <f>'Datastream-M'!BZ632</f>
        <v>5.6</v>
      </c>
      <c r="CQ631">
        <f>'Datastream-M'!CA632</f>
        <v>5.7</v>
      </c>
      <c r="CR631">
        <f>'Datastream-M'!CB632</f>
        <v>3</v>
      </c>
      <c r="CS631">
        <f>'Datastream-M'!CC632</f>
        <v>40.1</v>
      </c>
      <c r="CT631">
        <f>'Datastream-M'!CD632</f>
        <v>32.700000000000003</v>
      </c>
      <c r="CU631">
        <f>'Datastream-M'!CE632</f>
        <v>41941</v>
      </c>
      <c r="CV631">
        <f>'Datastream-M'!CF632</f>
        <v>2624658</v>
      </c>
      <c r="CW631" s="48">
        <f t="shared" si="44"/>
        <v>15.700000000000001</v>
      </c>
      <c r="CX631">
        <f>'Datastream-M'!CG632</f>
        <v>89.9</v>
      </c>
      <c r="CY631">
        <f>'Datastream-M'!CH632</f>
        <v>86.9</v>
      </c>
      <c r="CZ631">
        <f>'Datastream-M'!CI632</f>
        <v>91.1</v>
      </c>
      <c r="DA631">
        <f>'Datastream-M'!CJ632</f>
        <v>90.5</v>
      </c>
      <c r="DB631">
        <f>'Datastream-M'!CK632</f>
        <v>3.1</v>
      </c>
      <c r="DC631">
        <f>'Datastream-M'!CL632</f>
        <v>-18</v>
      </c>
      <c r="DD631">
        <f>'Datastream-M'!CM632</f>
        <v>-0.1</v>
      </c>
      <c r="DE631">
        <f>'Datastream-M'!CN632</f>
        <v>71.7</v>
      </c>
      <c r="DF631">
        <f>'Datastream-M'!CO632</f>
        <v>72.900000000000006</v>
      </c>
      <c r="DG631">
        <f>'Datastream-M'!CP632</f>
        <v>94.9</v>
      </c>
      <c r="DH631">
        <f>'Datastream-M'!CQ632</f>
        <v>202.490066528</v>
      </c>
      <c r="DI631">
        <f>'Datastream-M'!CR632</f>
        <v>32.4</v>
      </c>
      <c r="DJ631">
        <f>'Datastream-M'!CV632</f>
        <v>6.52</v>
      </c>
      <c r="DK631">
        <f>'Datastream-M'!CW632</f>
        <v>3.61</v>
      </c>
      <c r="DL631">
        <f>'Datastream-M'!CX632</f>
        <v>93.6</v>
      </c>
      <c r="DM631">
        <f>'Datastream-M'!CY632</f>
        <v>91.2</v>
      </c>
      <c r="DN631" s="55">
        <f>'Datastream-M'!CZ632</f>
        <v>100.3</v>
      </c>
      <c r="DO631">
        <f>'Datastream-M'!DA632</f>
        <v>-9.6999999999999993</v>
      </c>
      <c r="DP631">
        <f>'Datastream-M'!DB632</f>
        <v>101.2</v>
      </c>
      <c r="DQ631">
        <f>'Datastream-M'!DE632</f>
        <v>98.5</v>
      </c>
      <c r="DR631">
        <f>'Datastream-M'!DF632</f>
        <v>95.3</v>
      </c>
      <c r="DS631">
        <f>'Datastream-M'!DG632</f>
        <v>92.8</v>
      </c>
      <c r="DT631">
        <f>'Datastream-M'!DH632</f>
        <v>88.9</v>
      </c>
      <c r="DU631">
        <f>'Datastream-M'!DI632</f>
        <v>89</v>
      </c>
      <c r="DV631">
        <f>'Datastream-M'!DJ632</f>
        <v>188.23971895599999</v>
      </c>
      <c r="DW631" s="19">
        <f>'[8]weltindexip-usd'!B511</f>
        <v>2.6726266924246262</v>
      </c>
      <c r="DX631">
        <f>'Datastream-M'!DK632</f>
        <v>105.9</v>
      </c>
      <c r="DY631">
        <v>0</v>
      </c>
      <c r="DZ631">
        <f>'Datastream-M'!DL632</f>
        <v>107</v>
      </c>
      <c r="EA631">
        <f>'Datastream-M'!DM632</f>
        <v>96.3</v>
      </c>
      <c r="EB631">
        <f>'Datastream-M'!DN632</f>
        <v>24.364516999999999</v>
      </c>
      <c r="EC631">
        <f>'Datastream-M'!DO632</f>
        <v>93.4</v>
      </c>
      <c r="EE631" s="112">
        <f t="shared" si="45"/>
        <v>-1.7999999999999972</v>
      </c>
      <c r="EF631" s="1">
        <f>'Datastream-M'!DQ632</f>
        <v>97.3</v>
      </c>
    </row>
    <row r="632" spans="1:136">
      <c r="A632" s="3">
        <v>41105</v>
      </c>
      <c r="B632">
        <f>'Datastream-M'!B633</f>
        <v>95.2</v>
      </c>
      <c r="C632" s="30">
        <f>'Datastream-M'!C633</f>
        <v>95.4</v>
      </c>
      <c r="D632" s="30">
        <f>'Datastream-M'!D633</f>
        <v>98.4</v>
      </c>
      <c r="E632" s="30">
        <f>'Datastream-M'!E633</f>
        <v>92.4</v>
      </c>
      <c r="F632" s="30">
        <f>'Datastream-M'!F633</f>
        <v>93.6</v>
      </c>
      <c r="G632" s="30">
        <f>'Datastream-M'!G633</f>
        <v>1.228845</v>
      </c>
      <c r="H632" s="30">
        <f>'Datastream-M'!H633</f>
        <v>1256.7</v>
      </c>
      <c r="I632" s="30">
        <f>'Datastream-M'!I633</f>
        <v>2180.3000000000002</v>
      </c>
      <c r="J632" s="30">
        <f>'Datastream-M'!J633</f>
        <v>0.497</v>
      </c>
      <c r="K632" s="30">
        <f>'Datastream-M'!K633</f>
        <v>1.2</v>
      </c>
      <c r="L632" s="30">
        <f>'Datastream-M'!L633</f>
        <v>6772.3</v>
      </c>
      <c r="M632" s="30">
        <f>'Datastream-M'!M633</f>
        <v>247860</v>
      </c>
      <c r="N632" s="30">
        <f>'Datastream-M'!N633</f>
        <v>98.5</v>
      </c>
      <c r="O632" s="30">
        <f>'Datastream-M'!O633</f>
        <v>2580</v>
      </c>
      <c r="P632" s="30">
        <f>'Datastream-M'!P633</f>
        <v>6.8</v>
      </c>
      <c r="Q632" s="30">
        <f>'Datastream-M'!Q633</f>
        <v>11.2</v>
      </c>
      <c r="R632" s="30">
        <f>'Datastream-M'!R633</f>
        <v>18.7</v>
      </c>
      <c r="S632" s="1">
        <f>'[2]Deutschland Monatsdaten'!C632</f>
        <v>-0.72821671311045455</v>
      </c>
      <c r="T632" s="1">
        <v>4.0785374899872568</v>
      </c>
      <c r="U632" s="30">
        <f>'Datastream-M'!BL633</f>
        <v>92.26</v>
      </c>
      <c r="V632" s="39">
        <f t="shared" si="48"/>
        <v>92.444889779559119</v>
      </c>
      <c r="W632" s="30">
        <f>'Datastream-M'!BM633</f>
        <v>75.510000000000005</v>
      </c>
      <c r="X632" s="39">
        <f t="shared" si="49"/>
        <v>70.636108512628624</v>
      </c>
      <c r="Y632" s="30">
        <f>'Datastream-M'!W633</f>
        <v>-14.6</v>
      </c>
      <c r="Z632" s="30">
        <f>'Datastream-M'!X633</f>
        <v>92.1</v>
      </c>
      <c r="AA632" s="42">
        <f>'Datastream-M'!Y633</f>
        <v>5.2</v>
      </c>
      <c r="AB632" s="30">
        <f>'Datastream-M'!Z633</f>
        <v>94.6</v>
      </c>
      <c r="AC632" s="30">
        <f>'Datastream-M'!AA633</f>
        <v>89.1</v>
      </c>
      <c r="AD632" s="30">
        <f>'Datastream-M'!AB633</f>
        <v>86.8</v>
      </c>
      <c r="AE632" s="30">
        <f>'Datastream-M'!AC633</f>
        <v>1.228845</v>
      </c>
      <c r="AF632" s="30">
        <f t="shared" si="51"/>
        <v>99.8</v>
      </c>
      <c r="AG632" s="30">
        <f t="shared" si="52"/>
        <v>106.90000000000002</v>
      </c>
      <c r="AH632" s="30">
        <f>'Datastream-M'!AD633</f>
        <v>98.3</v>
      </c>
      <c r="AI632" s="30">
        <f>'Datastream-M'!AE633</f>
        <v>-12.8</v>
      </c>
      <c r="AJ632" s="30">
        <f>'Datastream-M'!AF633</f>
        <v>93.202979999999997</v>
      </c>
      <c r="AK632" s="30">
        <f>'Datastream-M'!AG633</f>
        <v>102.98</v>
      </c>
      <c r="AL632" s="30">
        <f>'Datastream-M'!AH633</f>
        <v>97</v>
      </c>
      <c r="AM632" s="30">
        <f>'Datastream-M'!AI633</f>
        <v>92.1</v>
      </c>
      <c r="AN632" s="30">
        <f>'Datastream-M'!AJ633</f>
        <v>12</v>
      </c>
      <c r="AO632" s="30">
        <f>'Datastream-M'!AK633</f>
        <v>27.2</v>
      </c>
      <c r="AP632" s="30">
        <f>'Datastream-M'!AL633</f>
        <v>-10.7</v>
      </c>
      <c r="AQ632" s="2">
        <f>'Datastream-M'!AM633</f>
        <v>94.568799999999996</v>
      </c>
      <c r="AR632" s="2">
        <f>'Datastream-M'!AN633</f>
        <v>98.923900000000003</v>
      </c>
      <c r="AS632" s="30">
        <f>'Datastream-M'!AO633</f>
        <v>18.600000000000001</v>
      </c>
      <c r="AT632" s="30">
        <f>'Datastream-M'!AP633</f>
        <v>96.7</v>
      </c>
      <c r="AU632" s="30">
        <f>'Datastream-M'!AQ633</f>
        <v>98.5</v>
      </c>
      <c r="AV632" s="19">
        <f>'[5]Deutschland Monatsdaten'!K632</f>
        <v>15.008835140141455</v>
      </c>
      <c r="AW632" s="1">
        <f>'[5]Deutschland Monatsdaten'!J632</f>
        <v>-0.9072246972044351</v>
      </c>
      <c r="AX632" s="30">
        <f>'Datastream-M'!AR633</f>
        <v>-19.600000000000001</v>
      </c>
      <c r="AY632" s="30">
        <f>'Datastream-M'!AS633</f>
        <v>-6.5</v>
      </c>
      <c r="AZ632" s="30">
        <f>'Datastream-M'!AT633</f>
        <v>97</v>
      </c>
      <c r="BE632" s="30">
        <f>'Datastream-M'!AU633</f>
        <v>95.51</v>
      </c>
      <c r="BF632" s="30">
        <f>'Datastream-M'!AV633</f>
        <v>107.5</v>
      </c>
      <c r="BG632" s="38"/>
      <c r="BH632" s="1">
        <f>'Datastream-M'!AX633</f>
        <v>176</v>
      </c>
      <c r="BI632" s="1">
        <f>'Datastream-M'!AY633</f>
        <v>172.8</v>
      </c>
      <c r="BJ632" s="1">
        <f>'Datastream-M'!AZ633</f>
        <v>152.9</v>
      </c>
      <c r="BK632" s="30">
        <f>'Datastream-M'!BA633</f>
        <v>149.80000000000001</v>
      </c>
      <c r="BL632" s="30">
        <f>'Datastream-M'!BB633</f>
        <v>155</v>
      </c>
      <c r="BM632" s="26">
        <f>'Datastream-M'!BC633</f>
        <v>99.9</v>
      </c>
      <c r="BN632" s="26"/>
      <c r="BO632" s="30">
        <f>'Datastream-M'!AV632</f>
        <v>106.9</v>
      </c>
      <c r="BP632" s="38">
        <f t="shared" si="42"/>
        <v>99.8</v>
      </c>
      <c r="BQ632" s="30">
        <f t="shared" si="50"/>
        <v>83.802269610894783</v>
      </c>
      <c r="BR632" s="40">
        <f>'Datastream-M'!BJ633</f>
        <v>104.342</v>
      </c>
      <c r="BS632">
        <f>'Datastream-M'!BF633</f>
        <v>106.4</v>
      </c>
      <c r="BT632">
        <f>'Datastream-M'!BE633</f>
        <v>3.8</v>
      </c>
      <c r="BU632" s="40">
        <f>'Datastream-M'!CS633</f>
        <v>93</v>
      </c>
      <c r="BV632" s="40">
        <f>'Datastream-M'!CT633</f>
        <v>96.4</v>
      </c>
      <c r="BW632" s="40">
        <f>'Datastream-M'!CU633</f>
        <v>104.61239999999999</v>
      </c>
      <c r="BX632" s="41">
        <f>'Datastream-M'!BG633</f>
        <v>17.97</v>
      </c>
      <c r="BY632" s="41">
        <f>'Datastream-M'!BH633</f>
        <v>17</v>
      </c>
      <c r="BZ632" s="40">
        <f>'Datastream-M'!BI633</f>
        <v>94.6</v>
      </c>
      <c r="CA632" s="41">
        <f>'Datastream-M'!BN633</f>
        <v>-22.2</v>
      </c>
      <c r="CB632">
        <f>'Datastream-M'!BO633</f>
        <v>-3.3</v>
      </c>
      <c r="CC632">
        <f>'Datastream-M'!BP633</f>
        <v>97.9</v>
      </c>
      <c r="CD632">
        <f>'Datastream-M'!BQ633</f>
        <v>98.8</v>
      </c>
      <c r="CE632" s="1">
        <v>0.8489269911717594</v>
      </c>
      <c r="CF632" s="1">
        <v>1.8275751224318686</v>
      </c>
      <c r="CH632">
        <f>'Datastream-M'!BR633</f>
        <v>93.2</v>
      </c>
      <c r="CI632">
        <f>'Datastream-M'!BS633</f>
        <v>94.8</v>
      </c>
      <c r="CJ632">
        <f>'Datastream-M'!BT633</f>
        <v>0.4</v>
      </c>
      <c r="CK632">
        <f>'Datastream-M'!BU633</f>
        <v>-3.9</v>
      </c>
      <c r="CL632">
        <f>'Datastream-M'!BV633</f>
        <v>101</v>
      </c>
      <c r="CM632">
        <f>'Datastream-M'!BW633</f>
        <v>17.3</v>
      </c>
      <c r="CN632">
        <f>'Datastream-M'!BX633</f>
        <v>-2.7</v>
      </c>
      <c r="CO632">
        <f>'Datastream-M'!BY633</f>
        <v>3.3</v>
      </c>
      <c r="CP632" s="40">
        <f>'Datastream-M'!BZ633</f>
        <v>0.8</v>
      </c>
      <c r="CQ632">
        <f>'Datastream-M'!CA633</f>
        <v>5.7</v>
      </c>
      <c r="CR632">
        <f>'Datastream-M'!CB633</f>
        <v>-5.6</v>
      </c>
      <c r="CS632">
        <f>'Datastream-M'!CC633</f>
        <v>36.299999999999997</v>
      </c>
      <c r="CT632">
        <f>'Datastream-M'!CD633</f>
        <v>35.799999999999997</v>
      </c>
      <c r="CU632">
        <f>'Datastream-M'!CE633</f>
        <v>41979</v>
      </c>
      <c r="CV632">
        <f>'Datastream-M'!CF633</f>
        <v>2656227</v>
      </c>
      <c r="CW632" s="48">
        <f t="shared" si="44"/>
        <v>16.5</v>
      </c>
      <c r="CX632">
        <f>'Datastream-M'!CG633</f>
        <v>89.2</v>
      </c>
      <c r="CY632">
        <f>'Datastream-M'!CH633</f>
        <v>78.3</v>
      </c>
      <c r="CZ632">
        <f>'Datastream-M'!CI633</f>
        <v>91.7</v>
      </c>
      <c r="DA632">
        <f>'Datastream-M'!CJ633</f>
        <v>92.9</v>
      </c>
      <c r="DB632">
        <f>'Datastream-M'!CK633</f>
        <v>2.6</v>
      </c>
      <c r="DC632">
        <f>'Datastream-M'!CL633</f>
        <v>-18.399999999999999</v>
      </c>
      <c r="DD632">
        <f>'Datastream-M'!CM633</f>
        <v>0.4</v>
      </c>
      <c r="DE632">
        <f>'Datastream-M'!CN633</f>
        <v>72.2</v>
      </c>
      <c r="DF632">
        <f>'Datastream-M'!CO633</f>
        <v>73.900000000000006</v>
      </c>
      <c r="DG632">
        <f>'Datastream-M'!CP633</f>
        <v>93.8</v>
      </c>
      <c r="DH632">
        <f>'Datastream-M'!CQ633</f>
        <v>237.98158264200001</v>
      </c>
      <c r="DI632">
        <f>'Datastream-M'!CR633</f>
        <v>22.31</v>
      </c>
      <c r="DJ632">
        <f>'Datastream-M'!CV633</f>
        <v>6.2</v>
      </c>
      <c r="DK632">
        <f>'Datastream-M'!CW633</f>
        <v>3.43</v>
      </c>
      <c r="DL632">
        <f>'Datastream-M'!CX633</f>
        <v>92.8</v>
      </c>
      <c r="DM632">
        <f>'Datastream-M'!CY633</f>
        <v>82</v>
      </c>
      <c r="DN632" s="55">
        <f>'Datastream-M'!CZ633</f>
        <v>100.8</v>
      </c>
      <c r="DO632">
        <f>'Datastream-M'!DA633</f>
        <v>-8.9</v>
      </c>
      <c r="DP632">
        <f>'Datastream-M'!DB633</f>
        <v>99.5</v>
      </c>
      <c r="DQ632">
        <f>'Datastream-M'!DE633</f>
        <v>96.7</v>
      </c>
      <c r="DR632">
        <f>'Datastream-M'!DF633</f>
        <v>93.8</v>
      </c>
      <c r="DS632">
        <f>'Datastream-M'!DG633</f>
        <v>92.6</v>
      </c>
      <c r="DT632">
        <f>'Datastream-M'!DH633</f>
        <v>90.3</v>
      </c>
      <c r="DU632">
        <f>'Datastream-M'!DI633</f>
        <v>89.5</v>
      </c>
      <c r="DV632">
        <f>'Datastream-M'!DJ633</f>
        <v>158.94045245699999</v>
      </c>
      <c r="DW632" s="19">
        <f>'[8]weltindexip-usd'!B512</f>
        <v>2.6806709889903204</v>
      </c>
      <c r="DX632">
        <f>'Datastream-M'!DK633</f>
        <v>106.2</v>
      </c>
      <c r="DY632">
        <v>0</v>
      </c>
      <c r="DZ632">
        <f>'Datastream-M'!DL633</f>
        <v>107.2</v>
      </c>
      <c r="EA632">
        <f>'Datastream-M'!DM633</f>
        <v>97.1</v>
      </c>
      <c r="EB632">
        <f>'Datastream-M'!DN633</f>
        <v>24.290724999999998</v>
      </c>
      <c r="EC632">
        <f>'Datastream-M'!DO633</f>
        <v>93.3</v>
      </c>
      <c r="EE632" s="112">
        <f t="shared" si="45"/>
        <v>-1.7000000000000028</v>
      </c>
      <c r="EF632" s="1">
        <f>'Datastream-M'!DQ633</f>
        <v>98.4</v>
      </c>
    </row>
    <row r="633" spans="1:136">
      <c r="A633" s="3">
        <v>41136</v>
      </c>
      <c r="B633" s="30">
        <f>'Datastream-M'!B634</f>
        <v>95</v>
      </c>
      <c r="C633" s="30">
        <f>'Datastream-M'!C634</f>
        <v>94.8</v>
      </c>
      <c r="D633" s="30">
        <f>'Datastream-M'!D634</f>
        <v>98.4</v>
      </c>
      <c r="E633" s="30">
        <f>'Datastream-M'!E634</f>
        <v>91.4</v>
      </c>
      <c r="F633" s="30">
        <f>'Datastream-M'!F634</f>
        <v>93.5</v>
      </c>
      <c r="G633" s="30">
        <f>'Datastream-M'!G634</f>
        <v>1.2399960000000001</v>
      </c>
      <c r="H633" s="30">
        <f>'Datastream-M'!H634</f>
        <v>1268.5</v>
      </c>
      <c r="I633" s="30">
        <f>'Datastream-M'!I634</f>
        <v>2188</v>
      </c>
      <c r="J633" s="30">
        <f>'Datastream-M'!J634</f>
        <v>0.33200000000000002</v>
      </c>
      <c r="K633" s="30">
        <f>'Datastream-M'!K634</f>
        <v>1.3</v>
      </c>
      <c r="L633" s="30">
        <f>'Datastream-M'!L634</f>
        <v>6970.8</v>
      </c>
      <c r="M633" s="30">
        <f>'Datastream-M'!M634</f>
        <v>226455</v>
      </c>
      <c r="N633" s="30">
        <f>'Datastream-M'!N634</f>
        <v>98.4</v>
      </c>
      <c r="O633" s="30">
        <f>'Datastream-M'!O634</f>
        <v>2390</v>
      </c>
      <c r="P633" s="30">
        <f>'Datastream-M'!P634</f>
        <v>6.8</v>
      </c>
      <c r="Q633" s="30">
        <f>'Datastream-M'!Q634</f>
        <v>12</v>
      </c>
      <c r="R633" s="30">
        <f>'Datastream-M'!R634</f>
        <v>18</v>
      </c>
      <c r="S633" s="1">
        <f>'[2]Deutschland Monatsdaten'!C633</f>
        <v>-0.89776134756878201</v>
      </c>
      <c r="T633" s="1">
        <v>4.0984020656462334</v>
      </c>
      <c r="U633" s="30">
        <f>'Datastream-M'!BL634</f>
        <v>94.01</v>
      </c>
      <c r="V633" s="39">
        <f t="shared" si="48"/>
        <v>94.104104104104096</v>
      </c>
      <c r="W633" s="30">
        <f>'Datastream-M'!BM634</f>
        <v>75.56</v>
      </c>
      <c r="X633" s="39">
        <f t="shared" si="49"/>
        <v>70.288372093023256</v>
      </c>
      <c r="Y633" s="30">
        <f>'Datastream-M'!W634</f>
        <v>-16.7</v>
      </c>
      <c r="Z633" s="30">
        <f>'Datastream-M'!X634</f>
        <v>92.7</v>
      </c>
      <c r="AA633" s="42">
        <f>'Datastream-M'!Y634</f>
        <v>3.5</v>
      </c>
      <c r="AB633" s="30">
        <f>'Datastream-M'!Z634</f>
        <v>94.8</v>
      </c>
      <c r="AC633" s="30">
        <f>'Datastream-M'!AA634</f>
        <v>89.2</v>
      </c>
      <c r="AD633" s="30">
        <f>'Datastream-M'!AB634</f>
        <v>86.9</v>
      </c>
      <c r="AE633" s="30">
        <f>'Datastream-M'!AC634</f>
        <v>1.2399960000000001</v>
      </c>
      <c r="AF633" s="30">
        <f t="shared" si="51"/>
        <v>99.9</v>
      </c>
      <c r="AG633" s="30">
        <f t="shared" si="52"/>
        <v>107.5</v>
      </c>
      <c r="AH633" s="30">
        <f>'Datastream-M'!AD634</f>
        <v>98.3</v>
      </c>
      <c r="AI633" s="30">
        <f>'Datastream-M'!AE634</f>
        <v>-15.1</v>
      </c>
      <c r="AJ633" s="30">
        <f>'Datastream-M'!AF634</f>
        <v>92.527675000000002</v>
      </c>
      <c r="AK633" s="30">
        <f>'Datastream-M'!AG634</f>
        <v>113.78</v>
      </c>
      <c r="AL633" s="30">
        <f>'Datastream-M'!AH634</f>
        <v>97.2</v>
      </c>
      <c r="AM633" s="30">
        <f>'Datastream-M'!AI634</f>
        <v>92.7</v>
      </c>
      <c r="AN633" s="30">
        <f>'Datastream-M'!AJ634</f>
        <v>10.1</v>
      </c>
      <c r="AO633" s="30">
        <f>'Datastream-M'!AK634</f>
        <v>28</v>
      </c>
      <c r="AP633" s="30">
        <f>'Datastream-M'!AL634</f>
        <v>-6.9</v>
      </c>
      <c r="AQ633" s="2">
        <f>'Datastream-M'!AM634</f>
        <v>94.473699999999994</v>
      </c>
      <c r="AR633" s="2">
        <f>'Datastream-M'!AN634</f>
        <v>98.698999999999998</v>
      </c>
      <c r="AS633" s="30">
        <f>'Datastream-M'!AO634</f>
        <v>18.3</v>
      </c>
      <c r="AT633" s="30">
        <f>'Datastream-M'!AP634</f>
        <v>97.4</v>
      </c>
      <c r="AU633" s="30">
        <f>'Datastream-M'!AQ634</f>
        <v>98.9</v>
      </c>
      <c r="AV633" s="19">
        <f>'[5]Deutschland Monatsdaten'!K633</f>
        <v>15.052158863286934</v>
      </c>
      <c r="AW633" s="1">
        <f>'[5]Deutschland Monatsdaten'!J633</f>
        <v>-1.0704061940367695</v>
      </c>
      <c r="AX633" s="30">
        <f>'Datastream-M'!AR634</f>
        <v>-25.5</v>
      </c>
      <c r="AY633" s="30">
        <f>'Datastream-M'!AS634</f>
        <v>-7.5</v>
      </c>
      <c r="AZ633" s="30">
        <f>'Datastream-M'!AT634</f>
        <v>96.2</v>
      </c>
      <c r="BE633" s="30">
        <f>'Datastream-M'!AU634</f>
        <v>95.52</v>
      </c>
      <c r="BF633" s="30">
        <f>'Datastream-M'!AV634</f>
        <v>108.5</v>
      </c>
      <c r="BG633" s="38"/>
      <c r="BH633" s="1">
        <f>'Datastream-M'!AX634</f>
        <v>189.5</v>
      </c>
      <c r="BI633" s="1">
        <f>'Datastream-M'!AY634</f>
        <v>183.5</v>
      </c>
      <c r="BJ633" s="1">
        <f>'Datastream-M'!AZ634</f>
        <v>146.4</v>
      </c>
      <c r="BK633" s="30">
        <f>'Datastream-M'!BA634</f>
        <v>150.80000000000001</v>
      </c>
      <c r="BL633" s="30">
        <f>'Datastream-M'!BB634</f>
        <v>143.30000000000001</v>
      </c>
      <c r="BM633" s="26">
        <f>'Datastream-M'!BC634</f>
        <v>100.3</v>
      </c>
      <c r="BN633" s="26"/>
      <c r="BO633" s="30">
        <f>'Datastream-M'!AV633</f>
        <v>107.5</v>
      </c>
      <c r="BP633" s="38">
        <f t="shared" si="42"/>
        <v>99.9</v>
      </c>
      <c r="BQ633" s="30">
        <f t="shared" si="50"/>
        <v>91.758360510840348</v>
      </c>
      <c r="BR633" s="40">
        <f>'Datastream-M'!BJ634</f>
        <v>104.45310000000001</v>
      </c>
      <c r="BS633">
        <f>'Datastream-M'!BF634</f>
        <v>106.3</v>
      </c>
      <c r="BT633">
        <f>'Datastream-M'!BE634</f>
        <v>-7.3</v>
      </c>
      <c r="BU633" s="40">
        <f>'Datastream-M'!CS634</f>
        <v>93.2</v>
      </c>
      <c r="BV633" s="40">
        <f>'Datastream-M'!CT634</f>
        <v>96.7</v>
      </c>
      <c r="BW633" s="40">
        <f>'Datastream-M'!CU634</f>
        <v>104.55759999999999</v>
      </c>
      <c r="BX633" s="41">
        <f>'Datastream-M'!BG634</f>
        <v>18.59</v>
      </c>
      <c r="BY633" s="41">
        <f>'Datastream-M'!BH634</f>
        <v>19.899999999999999</v>
      </c>
      <c r="BZ633" s="40">
        <f>'Datastream-M'!BI634</f>
        <v>94.3</v>
      </c>
      <c r="CA633" s="41">
        <f>'Datastream-M'!BN634</f>
        <v>-18.600000000000001</v>
      </c>
      <c r="CB633">
        <f>'Datastream-M'!BO634</f>
        <v>0.9</v>
      </c>
      <c r="CC633">
        <f>'Datastream-M'!BP634</f>
        <v>97.6</v>
      </c>
      <c r="CD633">
        <f>'Datastream-M'!BQ634</f>
        <v>97.6</v>
      </c>
      <c r="CE633" s="1">
        <v>0.84881384730974896</v>
      </c>
      <c r="CF633" s="1">
        <v>1.7291080706799704</v>
      </c>
      <c r="CH633">
        <f>'Datastream-M'!BR634</f>
        <v>94.7</v>
      </c>
      <c r="CI633">
        <f>'Datastream-M'!BS634</f>
        <v>94.8</v>
      </c>
      <c r="CJ633">
        <f>'Datastream-M'!BT634</f>
        <v>-0.4</v>
      </c>
      <c r="CK633">
        <f>'Datastream-M'!BU634</f>
        <v>2.2999999999999998</v>
      </c>
      <c r="CL633">
        <f>'Datastream-M'!BV634</f>
        <v>100.6</v>
      </c>
      <c r="CM633">
        <f>'Datastream-M'!BW634</f>
        <v>15.6</v>
      </c>
      <c r="CN633">
        <f>'Datastream-M'!BX634</f>
        <v>-7.5</v>
      </c>
      <c r="CO633">
        <f>'Datastream-M'!BY634</f>
        <v>1</v>
      </c>
      <c r="CP633" s="40">
        <f>'Datastream-M'!BZ634</f>
        <v>1.5</v>
      </c>
      <c r="CQ633">
        <f>'Datastream-M'!CA634</f>
        <v>5.8</v>
      </c>
      <c r="CR633">
        <f>'Datastream-M'!CB634</f>
        <v>-18.899999999999999</v>
      </c>
      <c r="CS633">
        <f>'Datastream-M'!CC634</f>
        <v>31.6</v>
      </c>
      <c r="CT633">
        <f>'Datastream-M'!CD634</f>
        <v>33.1</v>
      </c>
      <c r="CU633">
        <f>'Datastream-M'!CE634</f>
        <v>42027</v>
      </c>
      <c r="CV633">
        <f>'Datastream-M'!CF634</f>
        <v>2655461</v>
      </c>
      <c r="CW633" s="48">
        <f t="shared" si="44"/>
        <v>14.1</v>
      </c>
      <c r="CX633">
        <f>'Datastream-M'!CG634</f>
        <v>96.4</v>
      </c>
      <c r="CY633">
        <f>'Datastream-M'!CH634</f>
        <v>82.2</v>
      </c>
      <c r="CZ633">
        <f>'Datastream-M'!CI634</f>
        <v>95.6</v>
      </c>
      <c r="DA633">
        <f>'Datastream-M'!CJ634</f>
        <v>104.7</v>
      </c>
      <c r="DB633">
        <f>'Datastream-M'!CK634</f>
        <v>5.4</v>
      </c>
      <c r="DC633">
        <f>'Datastream-M'!CL634</f>
        <v>-19.100000000000001</v>
      </c>
      <c r="DD633">
        <f>'Datastream-M'!CM634</f>
        <v>-0.4</v>
      </c>
      <c r="DE633">
        <f>'Datastream-M'!CN634</f>
        <v>72.7</v>
      </c>
      <c r="DF633">
        <f>'Datastream-M'!CO634</f>
        <v>74.099999999999994</v>
      </c>
      <c r="DG633">
        <f>'Datastream-M'!CP634</f>
        <v>91.6</v>
      </c>
      <c r="DH633">
        <f>'Datastream-M'!CQ634</f>
        <v>161.606201172</v>
      </c>
      <c r="DI633">
        <f>'Datastream-M'!CR634</f>
        <v>24.98</v>
      </c>
      <c r="DJ633">
        <f>'Datastream-M'!CV634</f>
        <v>5.86</v>
      </c>
      <c r="DK633">
        <f>'Datastream-M'!CW634</f>
        <v>3.41</v>
      </c>
      <c r="DL633">
        <f>'Datastream-M'!CX634</f>
        <v>100.3</v>
      </c>
      <c r="DM633">
        <f>'Datastream-M'!CY634</f>
        <v>86.1</v>
      </c>
      <c r="DN633" s="55">
        <f>'Datastream-M'!CZ634</f>
        <v>99.6</v>
      </c>
      <c r="DO633">
        <f>'Datastream-M'!DA634</f>
        <v>-8.8000000000000007</v>
      </c>
      <c r="DP633">
        <f>'Datastream-M'!DB634</f>
        <v>101.7</v>
      </c>
      <c r="DQ633">
        <f>'Datastream-M'!DE634</f>
        <v>97.3</v>
      </c>
      <c r="DR633">
        <f>'Datastream-M'!DF634</f>
        <v>92.8</v>
      </c>
      <c r="DS633">
        <f>'Datastream-M'!DG634</f>
        <v>89.6</v>
      </c>
      <c r="DT633">
        <f>'Datastream-M'!DH634</f>
        <v>90</v>
      </c>
      <c r="DU633">
        <f>'Datastream-M'!DI634</f>
        <v>92.9</v>
      </c>
      <c r="DV633">
        <f>'Datastream-M'!DJ634</f>
        <v>122.546144978</v>
      </c>
      <c r="DW633" s="19">
        <f>'[8]weltindexip-usd'!B513</f>
        <v>2.68047937710663</v>
      </c>
      <c r="DX633">
        <f>'Datastream-M'!DK634</f>
        <v>106.1</v>
      </c>
      <c r="DY633">
        <v>0</v>
      </c>
      <c r="DZ633">
        <f>'Datastream-M'!DL634</f>
        <v>107.3</v>
      </c>
      <c r="EA633">
        <f>'Datastream-M'!DM634</f>
        <v>97.7</v>
      </c>
      <c r="EB633">
        <f>'Datastream-M'!DN634</f>
        <v>24.319336</v>
      </c>
      <c r="EC633">
        <f>'Datastream-M'!DO634</f>
        <v>93.6</v>
      </c>
      <c r="EE633" s="112">
        <f t="shared" si="45"/>
        <v>-0.20000000000000284</v>
      </c>
      <c r="EF633" s="1">
        <f>'Datastream-M'!DQ634</f>
        <v>98.4</v>
      </c>
    </row>
    <row r="634" spans="1:136">
      <c r="A634" s="3">
        <v>41167</v>
      </c>
      <c r="B634">
        <f>'Datastream-M'!B635</f>
        <v>94.4</v>
      </c>
      <c r="C634" s="30">
        <f>'Datastream-M'!C635</f>
        <v>93.7</v>
      </c>
      <c r="D634" s="30">
        <f>'Datastream-M'!D635</f>
        <v>96.3</v>
      </c>
      <c r="E634" s="30">
        <f>'Datastream-M'!E635</f>
        <v>91.2</v>
      </c>
      <c r="F634" s="30">
        <f>'Datastream-M'!F635</f>
        <v>91.3</v>
      </c>
      <c r="G634" s="30">
        <f>'Datastream-M'!G635</f>
        <v>1.2855700000000001</v>
      </c>
      <c r="H634" s="30">
        <f>'Datastream-M'!H635</f>
        <v>1291.5999999999999</v>
      </c>
      <c r="I634" s="30">
        <f>'Datastream-M'!I635</f>
        <v>2199.5</v>
      </c>
      <c r="J634" s="30">
        <f>'Datastream-M'!J635</f>
        <v>0.246</v>
      </c>
      <c r="K634" s="30">
        <f>'Datastream-M'!K635</f>
        <v>1.5</v>
      </c>
      <c r="L634" s="30">
        <f>'Datastream-M'!L635</f>
        <v>7216.2</v>
      </c>
      <c r="M634" s="30">
        <f>'Datastream-M'!M635</f>
        <v>250082</v>
      </c>
      <c r="N634" s="30">
        <f>'Datastream-M'!N635</f>
        <v>97.2</v>
      </c>
      <c r="O634" s="30">
        <f>'Datastream-M'!O635</f>
        <v>2057</v>
      </c>
      <c r="P634" s="30">
        <f>'Datastream-M'!P635</f>
        <v>6.8</v>
      </c>
      <c r="Q634" s="30">
        <f>'Datastream-M'!Q635</f>
        <v>12.1</v>
      </c>
      <c r="R634" s="30">
        <f>'Datastream-M'!R635</f>
        <v>21.4</v>
      </c>
      <c r="S634" s="1">
        <f>'[2]Deutschland Monatsdaten'!C634</f>
        <v>-0.80484928940053757</v>
      </c>
      <c r="T634" s="1">
        <v>4.0508403316687209</v>
      </c>
      <c r="U634" s="30">
        <f>'Datastream-M'!BL635</f>
        <v>91.61</v>
      </c>
      <c r="V634" s="39">
        <f t="shared" si="48"/>
        <v>91.335992023928213</v>
      </c>
      <c r="W634" s="30">
        <f>'Datastream-M'!BM635</f>
        <v>75.14</v>
      </c>
      <c r="X634" s="39">
        <f t="shared" si="49"/>
        <v>69.253456221198164</v>
      </c>
      <c r="Y634" s="30">
        <f>'Datastream-M'!W635</f>
        <v>-21.5</v>
      </c>
      <c r="Z634" s="30">
        <f>'Datastream-M'!X635</f>
        <v>89.2</v>
      </c>
      <c r="AA634" s="42">
        <f>'Datastream-M'!Y635</f>
        <v>1.7</v>
      </c>
      <c r="AB634" s="30">
        <f>'Datastream-M'!Z635</f>
        <v>95.6</v>
      </c>
      <c r="AC634" s="30">
        <f>'Datastream-M'!AA635</f>
        <v>90.2</v>
      </c>
      <c r="AD634" s="30">
        <f>'Datastream-M'!AB635</f>
        <v>88</v>
      </c>
      <c r="AE634" s="30">
        <f>'Datastream-M'!AC635</f>
        <v>1.2855700000000001</v>
      </c>
      <c r="AF634" s="30">
        <f t="shared" si="51"/>
        <v>100.30000000000001</v>
      </c>
      <c r="AG634" s="30">
        <f t="shared" si="52"/>
        <v>108.5</v>
      </c>
      <c r="AH634" s="30">
        <f>'Datastream-M'!AD635</f>
        <v>97.5</v>
      </c>
      <c r="AI634" s="30">
        <f>'Datastream-M'!AE635</f>
        <v>-17.399999999999999</v>
      </c>
      <c r="AJ634" s="30">
        <f>'Datastream-M'!AF635</f>
        <v>93.129062000000005</v>
      </c>
      <c r="AK634" s="30">
        <f>'Datastream-M'!AG635</f>
        <v>113.64</v>
      </c>
      <c r="AL634" s="30">
        <f>'Datastream-M'!AH635</f>
        <v>97.5</v>
      </c>
      <c r="AM634" s="30">
        <f>'Datastream-M'!AI635</f>
        <v>89.2</v>
      </c>
      <c r="AN634" s="30">
        <f>'Datastream-M'!AJ635</f>
        <v>10.3</v>
      </c>
      <c r="AO634" s="30">
        <f>'Datastream-M'!AK635</f>
        <v>31.6</v>
      </c>
      <c r="AP634" s="30">
        <f>'Datastream-M'!AL635</f>
        <v>-12.6</v>
      </c>
      <c r="AQ634" s="2">
        <f>'Datastream-M'!AM635</f>
        <v>94.464299999999994</v>
      </c>
      <c r="AR634" s="2">
        <f>'Datastream-M'!AN635</f>
        <v>98.563500000000005</v>
      </c>
      <c r="AS634" s="30">
        <f>'Datastream-M'!AO635</f>
        <v>15.5</v>
      </c>
      <c r="AT634" s="30">
        <f>'Datastream-M'!AP635</f>
        <v>99.2</v>
      </c>
      <c r="AU634" s="30">
        <f>'Datastream-M'!AQ635</f>
        <v>98.1</v>
      </c>
      <c r="AV634" s="19">
        <f>'[5]Deutschland Monatsdaten'!K634</f>
        <v>15.094270833020612</v>
      </c>
      <c r="AW634" s="1">
        <f>'[5]Deutschland Monatsdaten'!J634</f>
        <v>-1.137396994783884</v>
      </c>
      <c r="AX634" s="30">
        <f>'Datastream-M'!AR635</f>
        <v>-18.2</v>
      </c>
      <c r="AY634" s="30">
        <f>'Datastream-M'!AS635</f>
        <v>-9.5</v>
      </c>
      <c r="AZ634" s="30">
        <f>'Datastream-M'!AT635</f>
        <v>94.6</v>
      </c>
      <c r="BE634" s="30">
        <f>'Datastream-M'!AU635</f>
        <v>97.04</v>
      </c>
      <c r="BF634" s="30">
        <f>'Datastream-M'!AV635</f>
        <v>107.8</v>
      </c>
      <c r="BG634" s="38"/>
      <c r="BH634" s="1">
        <f>'Datastream-M'!AX635</f>
        <v>191.9</v>
      </c>
      <c r="BI634" s="1">
        <f>'Datastream-M'!AY635</f>
        <v>185.8</v>
      </c>
      <c r="BJ634" s="1">
        <f>'Datastream-M'!AZ635</f>
        <v>147.5</v>
      </c>
      <c r="BK634" s="30">
        <f>'Datastream-M'!BA635</f>
        <v>149.30000000000001</v>
      </c>
      <c r="BL634" s="30">
        <f>'Datastream-M'!BB635</f>
        <v>146.30000000000001</v>
      </c>
      <c r="BM634" s="26">
        <f>'Datastream-M'!BC635</f>
        <v>100.3</v>
      </c>
      <c r="BN634" s="26"/>
      <c r="BO634" s="30">
        <f>'Datastream-M'!AV634</f>
        <v>108.5</v>
      </c>
      <c r="BP634" s="38">
        <f t="shared" si="42"/>
        <v>100.3</v>
      </c>
      <c r="BQ634" s="30">
        <f t="shared" si="50"/>
        <v>88.39658672806614</v>
      </c>
      <c r="BR634" s="40">
        <f>'Datastream-M'!BJ635</f>
        <v>106.59650000000001</v>
      </c>
      <c r="BS634">
        <f>'Datastream-M'!BF635</f>
        <v>107.1</v>
      </c>
      <c r="BT634" s="30">
        <f>'Datastream-M'!BE635</f>
        <v>-4.5</v>
      </c>
      <c r="BU634" s="40">
        <f>'Datastream-M'!CS635</f>
        <v>93.1</v>
      </c>
      <c r="BV634" s="40">
        <f>'Datastream-M'!CT635</f>
        <v>98.8</v>
      </c>
      <c r="BW634" s="40">
        <f>'Datastream-M'!CU635</f>
        <v>106.8865</v>
      </c>
      <c r="BX634" s="41">
        <f>'Datastream-M'!BG635</f>
        <v>18.27</v>
      </c>
      <c r="BY634" s="41">
        <f>'Datastream-M'!BH635</f>
        <v>18.2</v>
      </c>
      <c r="BZ634" s="40">
        <f>'Datastream-M'!BI635</f>
        <v>96</v>
      </c>
      <c r="CA634" s="41">
        <f>'Datastream-M'!BN635</f>
        <v>-16.5</v>
      </c>
      <c r="CB634">
        <f>'Datastream-M'!BO635</f>
        <v>-0.5</v>
      </c>
      <c r="CC634">
        <f>'Datastream-M'!BP635</f>
        <v>96.1</v>
      </c>
      <c r="CD634">
        <f>'Datastream-M'!BQ635</f>
        <v>95.3</v>
      </c>
      <c r="CE634" s="1">
        <v>0.4805786519549255</v>
      </c>
      <c r="CF634" s="1">
        <v>1.0522091879549944</v>
      </c>
      <c r="CH634">
        <f>'Datastream-M'!BR635</f>
        <v>91.9</v>
      </c>
      <c r="CI634">
        <f>'Datastream-M'!BS635</f>
        <v>95.3</v>
      </c>
      <c r="CJ634">
        <f>'Datastream-M'!BT635</f>
        <v>-1.9</v>
      </c>
      <c r="CK634">
        <f>'Datastream-M'!BU635</f>
        <v>0.6</v>
      </c>
      <c r="CL634">
        <f>'Datastream-M'!BV635</f>
        <v>99.6</v>
      </c>
      <c r="CM634">
        <f>'Datastream-M'!BW635</f>
        <v>16.399999999999999</v>
      </c>
      <c r="CN634">
        <f>'Datastream-M'!BX635</f>
        <v>-11.6</v>
      </c>
      <c r="CO634">
        <f>'Datastream-M'!BY635</f>
        <v>-1.9</v>
      </c>
      <c r="CP634" s="40">
        <f>'Datastream-M'!BZ635</f>
        <v>-1.2</v>
      </c>
      <c r="CQ634">
        <f>'Datastream-M'!CA635</f>
        <v>6</v>
      </c>
      <c r="CR634">
        <f>'Datastream-M'!CB635</f>
        <v>-17.2</v>
      </c>
      <c r="CS634">
        <f>'Datastream-M'!CC635</f>
        <v>23.9</v>
      </c>
      <c r="CT634">
        <f>'Datastream-M'!CD635</f>
        <v>33</v>
      </c>
      <c r="CU634">
        <f>'Datastream-M'!CE635</f>
        <v>42029</v>
      </c>
      <c r="CV634">
        <f>'Datastream-M'!CF635</f>
        <v>2652375</v>
      </c>
      <c r="CW634" s="48">
        <f t="shared" si="44"/>
        <v>17.599999999999998</v>
      </c>
      <c r="CX634">
        <f>'Datastream-M'!CG635</f>
        <v>90.4</v>
      </c>
      <c r="CY634">
        <f>'Datastream-M'!CH635</f>
        <v>76.900000000000006</v>
      </c>
      <c r="CZ634">
        <f>'Datastream-M'!CI635</f>
        <v>88.4</v>
      </c>
      <c r="DA634">
        <f>'Datastream-M'!CJ635</f>
        <v>99.3</v>
      </c>
      <c r="DB634">
        <f>'Datastream-M'!CK635</f>
        <v>2.8</v>
      </c>
      <c r="DC634">
        <f>'Datastream-M'!CL635</f>
        <v>-19.7</v>
      </c>
      <c r="DD634">
        <f>'Datastream-M'!CM635</f>
        <v>-1.9</v>
      </c>
      <c r="DE634">
        <f>'Datastream-M'!CN635</f>
        <v>72.5</v>
      </c>
      <c r="DF634">
        <f>'Datastream-M'!CO635</f>
        <v>74.099999999999994</v>
      </c>
      <c r="DG634">
        <f>'Datastream-M'!CP635</f>
        <v>90.7</v>
      </c>
      <c r="DH634">
        <f>'Datastream-M'!CQ635</f>
        <v>227.422607422</v>
      </c>
      <c r="DI634">
        <f>'Datastream-M'!CR635</f>
        <v>23.88</v>
      </c>
      <c r="DJ634">
        <f>'Datastream-M'!CV635</f>
        <v>5.92</v>
      </c>
      <c r="DK634">
        <f>'Datastream-M'!CW635</f>
        <v>3.48</v>
      </c>
      <c r="DL634">
        <f>'Datastream-M'!CX635</f>
        <v>93.8</v>
      </c>
      <c r="DM634">
        <f>'Datastream-M'!CY635</f>
        <v>80.3</v>
      </c>
      <c r="DN634" s="55">
        <f>'Datastream-M'!CZ635</f>
        <v>101.1</v>
      </c>
      <c r="DO634">
        <f>'Datastream-M'!DA635</f>
        <v>-6.6</v>
      </c>
      <c r="DP634">
        <f>'Datastream-M'!DB635</f>
        <v>100</v>
      </c>
      <c r="DQ634">
        <f>'Datastream-M'!DE635</f>
        <v>95.9</v>
      </c>
      <c r="DR634">
        <f>'Datastream-M'!DF635</f>
        <v>92.8</v>
      </c>
      <c r="DS634">
        <f>'Datastream-M'!DG635</f>
        <v>89.9</v>
      </c>
      <c r="DT634">
        <f>'Datastream-M'!DH635</f>
        <v>87.6</v>
      </c>
      <c r="DU634">
        <f>'Datastream-M'!DI635</f>
        <v>89.7</v>
      </c>
      <c r="DV634">
        <f>'Datastream-M'!DJ635</f>
        <v>151.90478223100001</v>
      </c>
      <c r="DW634" s="19">
        <f>'[8]weltindexip-usd'!B514</f>
        <v>2.6622847193413226</v>
      </c>
      <c r="DX634">
        <f>'Datastream-M'!DK635</f>
        <v>106.7</v>
      </c>
      <c r="DY634">
        <v>100</v>
      </c>
      <c r="DZ634">
        <f>'Datastream-M'!DL635</f>
        <v>106.9</v>
      </c>
      <c r="EA634">
        <f>'Datastream-M'!DM635</f>
        <v>95.9</v>
      </c>
      <c r="EB634">
        <f>'Datastream-M'!DN635</f>
        <v>24.810091</v>
      </c>
      <c r="EC634">
        <f>'Datastream-M'!DO635</f>
        <v>94</v>
      </c>
      <c r="EE634" s="112">
        <f t="shared" si="45"/>
        <v>-0.59999999999999432</v>
      </c>
      <c r="EF634" s="1">
        <f>'Datastream-M'!DQ635</f>
        <v>97.1</v>
      </c>
    </row>
    <row r="635" spans="1:136">
      <c r="A635" s="3">
        <v>41197</v>
      </c>
      <c r="B635">
        <f>'Datastream-M'!B636</f>
        <v>94.6</v>
      </c>
      <c r="C635" s="30">
        <f>'Datastream-M'!C636</f>
        <v>93.7</v>
      </c>
      <c r="D635" s="30">
        <f>'Datastream-M'!D636</f>
        <v>95.3</v>
      </c>
      <c r="E635" s="30">
        <f>'Datastream-M'!E636</f>
        <v>92.1</v>
      </c>
      <c r="F635" s="30">
        <f>'Datastream-M'!F636</f>
        <v>94.4</v>
      </c>
      <c r="G635" s="30">
        <f>'Datastream-M'!G636</f>
        <v>1.297417</v>
      </c>
      <c r="H635" s="30">
        <f>'Datastream-M'!H636</f>
        <v>1347.2</v>
      </c>
      <c r="I635" s="30">
        <f>'Datastream-M'!I636</f>
        <v>2241.3000000000002</v>
      </c>
      <c r="J635" s="30">
        <f>'Datastream-M'!J636</f>
        <v>0.20799999999999999</v>
      </c>
      <c r="K635" s="30">
        <f>'Datastream-M'!K636</f>
        <v>1.5</v>
      </c>
      <c r="L635" s="30">
        <f>'Datastream-M'!L636</f>
        <v>7260.6</v>
      </c>
      <c r="M635" s="30">
        <f>'Datastream-M'!M636</f>
        <v>259529</v>
      </c>
      <c r="N635" s="30">
        <f>'Datastream-M'!N636</f>
        <v>95.9</v>
      </c>
      <c r="O635" s="30">
        <f>'Datastream-M'!O636</f>
        <v>2405</v>
      </c>
      <c r="P635" s="30">
        <f>'Datastream-M'!P636</f>
        <v>6.8</v>
      </c>
      <c r="Q635" s="30">
        <f>'Datastream-M'!Q636</f>
        <v>8.6999999999999993</v>
      </c>
      <c r="R635" s="30">
        <f>'Datastream-M'!R636</f>
        <v>26.9</v>
      </c>
      <c r="S635" s="1">
        <f>'[2]Deutschland Monatsdaten'!C635</f>
        <v>-0.89926339117963716</v>
      </c>
      <c r="T635" s="1">
        <v>4.0520915723327793</v>
      </c>
      <c r="U635" s="30">
        <f>'Datastream-M'!BL636</f>
        <v>91.74</v>
      </c>
      <c r="V635" s="39">
        <f t="shared" si="48"/>
        <v>91.465603190428709</v>
      </c>
      <c r="W635" s="30">
        <f>'Datastream-M'!BM636</f>
        <v>76.650000000000006</v>
      </c>
      <c r="X635" s="39">
        <f t="shared" si="49"/>
        <v>71.103896103896119</v>
      </c>
      <c r="Y635" s="30">
        <f>'Datastream-M'!W636</f>
        <v>-27.8</v>
      </c>
      <c r="Z635" s="30">
        <f>'Datastream-M'!X636</f>
        <v>95.3</v>
      </c>
      <c r="AA635" s="42">
        <f>'Datastream-M'!Y636</f>
        <v>-1.4</v>
      </c>
      <c r="AB635" s="30">
        <f>'Datastream-M'!Z636</f>
        <v>95.8</v>
      </c>
      <c r="AC635" s="30">
        <f>'Datastream-M'!AA636</f>
        <v>90.3</v>
      </c>
      <c r="AD635" s="30">
        <f>'Datastream-M'!AB636</f>
        <v>88.1</v>
      </c>
      <c r="AE635" s="30">
        <f>'Datastream-M'!AC636</f>
        <v>1.297417</v>
      </c>
      <c r="AF635" s="30">
        <f t="shared" si="51"/>
        <v>100.29999999999998</v>
      </c>
      <c r="AG635" s="30">
        <f t="shared" si="52"/>
        <v>107.79999999999998</v>
      </c>
      <c r="AH635" s="30">
        <f>'Datastream-M'!AD636</f>
        <v>96.1</v>
      </c>
      <c r="AI635" s="55">
        <f>'Datastream-M'!AE636</f>
        <v>-22.8</v>
      </c>
      <c r="AJ635" s="30">
        <f>'Datastream-M'!AF636</f>
        <v>93.376866000000007</v>
      </c>
      <c r="AK635" s="30">
        <f>'Datastream-M'!AG636</f>
        <v>111.79</v>
      </c>
      <c r="AL635" s="30">
        <f>'Datastream-M'!AH636</f>
        <v>97.6</v>
      </c>
      <c r="AM635" s="30">
        <f>'Datastream-M'!AI636</f>
        <v>95.3</v>
      </c>
      <c r="AN635" s="30">
        <f>'Datastream-M'!AJ636</f>
        <v>10.199999999999999</v>
      </c>
      <c r="AO635" s="30">
        <f>'Datastream-M'!AK636</f>
        <v>33.200000000000003</v>
      </c>
      <c r="AP635" s="30">
        <f>'Datastream-M'!AL636</f>
        <v>-16.899999999999999</v>
      </c>
      <c r="AQ635" s="2">
        <f>'Datastream-M'!AM636</f>
        <v>94.561000000000007</v>
      </c>
      <c r="AR635" s="2">
        <f>'Datastream-M'!AN636</f>
        <v>98.5381</v>
      </c>
      <c r="AS635" s="30">
        <f>'Datastream-M'!AO636</f>
        <v>17.2</v>
      </c>
      <c r="AT635" s="30">
        <f>'Datastream-M'!AP636</f>
        <v>96.7</v>
      </c>
      <c r="AU635" s="30">
        <f>'Datastream-M'!AQ636</f>
        <v>97.7</v>
      </c>
      <c r="AV635" s="19">
        <f>'[5]Deutschland Monatsdaten'!K635</f>
        <v>15.132065084697333</v>
      </c>
      <c r="AW635" s="1">
        <f>'[5]Deutschland Monatsdaten'!J635</f>
        <v>-1.1406631544498567</v>
      </c>
      <c r="AX635" s="30">
        <f>'Datastream-M'!AR636</f>
        <v>-11.5</v>
      </c>
      <c r="AY635" s="30">
        <f>'Datastream-M'!AS636</f>
        <v>-8.8000000000000007</v>
      </c>
      <c r="AZ635" s="30">
        <f>'Datastream-M'!AT636</f>
        <v>93.7</v>
      </c>
      <c r="BE635" s="30">
        <f>'Datastream-M'!AU636</f>
        <v>97.41</v>
      </c>
      <c r="BF635" s="30">
        <f>'Datastream-M'!AV636</f>
        <v>107.5</v>
      </c>
      <c r="BG635" s="38"/>
      <c r="BH635" s="1">
        <f>'Datastream-M'!AX636</f>
        <v>189.3</v>
      </c>
      <c r="BI635" s="1">
        <f>'Datastream-M'!AY636</f>
        <v>183.7</v>
      </c>
      <c r="BJ635" s="1">
        <f>'Datastream-M'!AZ636</f>
        <v>148.69999999999999</v>
      </c>
      <c r="BK635" s="30">
        <f>'Datastream-M'!BA636</f>
        <v>142.69999999999999</v>
      </c>
      <c r="BL635" s="30">
        <f>'Datastream-M'!BB636</f>
        <v>152.9</v>
      </c>
      <c r="BM635" s="26">
        <f>'Datastream-M'!BC636</f>
        <v>100.3</v>
      </c>
      <c r="BN635" s="26"/>
      <c r="BO635" s="30">
        <f>'Datastream-M'!AV635</f>
        <v>107.8</v>
      </c>
      <c r="BP635" s="38">
        <f t="shared" ref="BP635:BP643" si="53">BM634</f>
        <v>100.3</v>
      </c>
      <c r="BQ635" s="30">
        <f t="shared" si="50"/>
        <v>86.163507954651436</v>
      </c>
      <c r="BR635" s="40">
        <f>'Datastream-M'!BJ636</f>
        <v>107.29430000000001</v>
      </c>
      <c r="BS635">
        <f>'Datastream-M'!BF636</f>
        <v>106</v>
      </c>
      <c r="BT635" s="30">
        <f>'Datastream-M'!BE636</f>
        <v>-4.5</v>
      </c>
      <c r="BU635" s="40">
        <f>'Datastream-M'!CS636</f>
        <v>92.9</v>
      </c>
      <c r="BV635" s="40">
        <f>'Datastream-M'!CT636</f>
        <v>99.6</v>
      </c>
      <c r="BW635" s="40">
        <f>'Datastream-M'!CU636</f>
        <v>107.4408</v>
      </c>
      <c r="BX635" s="41">
        <f>'Datastream-M'!BG636</f>
        <v>18.43</v>
      </c>
      <c r="BY635" s="41">
        <f>'Datastream-M'!BH636</f>
        <v>18.53</v>
      </c>
      <c r="BZ635" s="40">
        <f>'Datastream-M'!BI636</f>
        <v>94.8</v>
      </c>
      <c r="CA635" s="41">
        <f>'Datastream-M'!BN636</f>
        <v>-12.6</v>
      </c>
      <c r="CB635">
        <f>'Datastream-M'!BO636</f>
        <v>-2.8</v>
      </c>
      <c r="CC635">
        <f>'Datastream-M'!BP636</f>
        <v>93.3</v>
      </c>
      <c r="CD635">
        <f>'Datastream-M'!BQ636</f>
        <v>92.3</v>
      </c>
      <c r="CE635" s="1">
        <v>0.22693398685758798</v>
      </c>
      <c r="CF635" s="1">
        <v>0.66810261851507025</v>
      </c>
      <c r="CH635">
        <f>'Datastream-M'!BR636</f>
        <v>88.7</v>
      </c>
      <c r="CI635">
        <f>'Datastream-M'!BS636</f>
        <v>95</v>
      </c>
      <c r="CJ635">
        <f>'Datastream-M'!BT636</f>
        <v>-4.2</v>
      </c>
      <c r="CK635">
        <f>'Datastream-M'!BU636</f>
        <v>-0.5</v>
      </c>
      <c r="CL635">
        <f>'Datastream-M'!BV636</f>
        <v>98</v>
      </c>
      <c r="CM635">
        <f>'Datastream-M'!BW636</f>
        <v>16.2</v>
      </c>
      <c r="CN635">
        <f>'Datastream-M'!BX636</f>
        <v>-5.5</v>
      </c>
      <c r="CO635">
        <f>'Datastream-M'!BY636</f>
        <v>-1</v>
      </c>
      <c r="CP635" s="40">
        <f>'Datastream-M'!BZ636</f>
        <v>-3</v>
      </c>
      <c r="CQ635">
        <f>'Datastream-M'!CA636</f>
        <v>6</v>
      </c>
      <c r="CR635">
        <f>'Datastream-M'!CB636</f>
        <v>-15.8</v>
      </c>
      <c r="CS635">
        <f>'Datastream-M'!CC636</f>
        <v>29.9</v>
      </c>
      <c r="CT635">
        <f>'Datastream-M'!CD636</f>
        <v>33.9</v>
      </c>
      <c r="CU635">
        <f>'Datastream-M'!CE636</f>
        <v>42072</v>
      </c>
      <c r="CV635">
        <f>'Datastream-M'!CF636</f>
        <v>2660722</v>
      </c>
      <c r="CW635" s="48">
        <f t="shared" si="44"/>
        <v>19.2</v>
      </c>
      <c r="CX635">
        <f>'Datastream-M'!CG636</f>
        <v>107.9</v>
      </c>
      <c r="CY635">
        <f>'Datastream-M'!CH636</f>
        <v>81.5</v>
      </c>
      <c r="CZ635">
        <f>'Datastream-M'!CI636</f>
        <v>121.7</v>
      </c>
      <c r="DA635">
        <f>'Datastream-M'!CJ636</f>
        <v>109.8</v>
      </c>
      <c r="DB635">
        <f>'Datastream-M'!CK636</f>
        <v>3</v>
      </c>
      <c r="DC635">
        <f>'Datastream-M'!CL636</f>
        <v>-18.399999999999999</v>
      </c>
      <c r="DD635">
        <f>'Datastream-M'!CM636</f>
        <v>-4.2</v>
      </c>
      <c r="DE635">
        <f>'Datastream-M'!CN636</f>
        <v>72.599999999999994</v>
      </c>
      <c r="DF635">
        <f>'Datastream-M'!CO636</f>
        <v>74.400000000000006</v>
      </c>
      <c r="DG635">
        <f>'Datastream-M'!CP636</f>
        <v>88.8</v>
      </c>
      <c r="DH635">
        <f>'Datastream-M'!CQ636</f>
        <v>174.70272827100001</v>
      </c>
      <c r="DI635">
        <f>'Datastream-M'!CR636</f>
        <v>19.68</v>
      </c>
      <c r="DJ635">
        <f>'Datastream-M'!CV636</f>
        <v>5.88</v>
      </c>
      <c r="DK635">
        <f>'Datastream-M'!CW636</f>
        <v>3.32</v>
      </c>
      <c r="DL635">
        <f>'Datastream-M'!CX636</f>
        <v>111.7</v>
      </c>
      <c r="DM635">
        <f>'Datastream-M'!CY636</f>
        <v>85</v>
      </c>
      <c r="DN635" s="55">
        <f>'Datastream-M'!CZ636</f>
        <v>100.1</v>
      </c>
      <c r="DO635">
        <f>'Datastream-M'!DA636</f>
        <v>-13.2</v>
      </c>
      <c r="DP635">
        <f>'Datastream-M'!DB636</f>
        <v>99.1</v>
      </c>
      <c r="DQ635">
        <f>'Datastream-M'!DE636</f>
        <v>95.6</v>
      </c>
      <c r="DR635">
        <f>'Datastream-M'!DF636</f>
        <v>93.7</v>
      </c>
      <c r="DS635">
        <f>'Datastream-M'!DG636</f>
        <v>89.2</v>
      </c>
      <c r="DT635">
        <f>'Datastream-M'!DH636</f>
        <v>94.7</v>
      </c>
      <c r="DU635">
        <f>'Datastream-M'!DI636</f>
        <v>86.5</v>
      </c>
      <c r="DV635">
        <f>'Datastream-M'!DJ636</f>
        <v>158.583753723</v>
      </c>
      <c r="DW635" s="19">
        <f>'[8]weltindexip-usd'!B515</f>
        <v>2.6698212727000059</v>
      </c>
      <c r="DX635">
        <f>'Datastream-M'!DK636</f>
        <v>105.8</v>
      </c>
      <c r="DY635">
        <v>100</v>
      </c>
      <c r="DZ635">
        <f>'Datastream-M'!DL636</f>
        <v>107.3</v>
      </c>
      <c r="EA635">
        <f>'Datastream-M'!DM636</f>
        <v>94.4</v>
      </c>
      <c r="EB635">
        <f>'Datastream-M'!DN636</f>
        <v>25.237000999999999</v>
      </c>
      <c r="EC635">
        <f>'Datastream-M'!DO636</f>
        <v>93.2</v>
      </c>
      <c r="EE635" s="112">
        <f t="shared" si="45"/>
        <v>0.19999999999998863</v>
      </c>
      <c r="EF635" s="1">
        <f>'Datastream-M'!DQ636</f>
        <v>95.8</v>
      </c>
    </row>
    <row r="636" spans="1:136">
      <c r="A636" s="3">
        <v>41228</v>
      </c>
      <c r="B636">
        <f>'Datastream-M'!B637</f>
        <v>94</v>
      </c>
      <c r="C636" s="30">
        <f>'Datastream-M'!C637</f>
        <v>93.8</v>
      </c>
      <c r="D636" s="30">
        <f>'Datastream-M'!D637</f>
        <v>94.8</v>
      </c>
      <c r="E636" s="30">
        <f>'Datastream-M'!E637</f>
        <v>92.8</v>
      </c>
      <c r="F636" s="30">
        <f>'Datastream-M'!F637</f>
        <v>91.8</v>
      </c>
      <c r="G636" s="30">
        <f>'Datastream-M'!G637</f>
        <v>1.2827729999999999</v>
      </c>
      <c r="H636" s="30">
        <f>'Datastream-M'!H637</f>
        <v>1373.1</v>
      </c>
      <c r="I636" s="30">
        <f>'Datastream-M'!I637</f>
        <v>2241.9</v>
      </c>
      <c r="J636" s="30">
        <f>'Datastream-M'!J637</f>
        <v>0.192</v>
      </c>
      <c r="K636" s="30">
        <f>'Datastream-M'!K637</f>
        <v>1.3</v>
      </c>
      <c r="L636" s="30">
        <f>'Datastream-M'!L637</f>
        <v>7405.5</v>
      </c>
      <c r="M636" s="30">
        <f>'Datastream-M'!M637</f>
        <v>259846</v>
      </c>
      <c r="N636" s="30">
        <f>'Datastream-M'!N637</f>
        <v>95.2</v>
      </c>
      <c r="O636" s="30">
        <f>'Datastream-M'!O637</f>
        <v>2211</v>
      </c>
      <c r="P636" s="30">
        <f>'Datastream-M'!P637</f>
        <v>6.8</v>
      </c>
      <c r="Q636" s="30">
        <f>'Datastream-M'!Q637</f>
        <v>8.6</v>
      </c>
      <c r="R636" s="30">
        <f>'Datastream-M'!R637</f>
        <v>25.2</v>
      </c>
      <c r="S636" s="1">
        <f>'[2]Deutschland Monatsdaten'!C636</f>
        <v>-0.90095591945447207</v>
      </c>
      <c r="T636" s="1">
        <v>4.0483015595277765</v>
      </c>
      <c r="U636" s="30">
        <f>'Datastream-M'!BL637</f>
        <v>89.12</v>
      </c>
      <c r="V636" s="39">
        <f t="shared" si="48"/>
        <v>88.853439680957138</v>
      </c>
      <c r="W636" s="30">
        <f>'Datastream-M'!BM637</f>
        <v>73.180000000000007</v>
      </c>
      <c r="X636" s="39">
        <f t="shared" si="49"/>
        <v>68.074418604651171</v>
      </c>
      <c r="Y636" s="30">
        <f>'Datastream-M'!W637</f>
        <v>-25.9</v>
      </c>
      <c r="Z636" s="30">
        <f>'Datastream-M'!X637</f>
        <v>90.8</v>
      </c>
      <c r="AA636" s="42">
        <f>'Datastream-M'!Y637</f>
        <v>5.3</v>
      </c>
      <c r="AB636" s="30">
        <f>'Datastream-M'!Z637</f>
        <v>95.7</v>
      </c>
      <c r="AC636" s="30">
        <f>'Datastream-M'!AA637</f>
        <v>90.1</v>
      </c>
      <c r="AD636" s="30">
        <f>'Datastream-M'!AB637</f>
        <v>87.9</v>
      </c>
      <c r="AE636" s="30">
        <f>'Datastream-M'!AC637</f>
        <v>1.2827729999999999</v>
      </c>
      <c r="AF636" s="30">
        <f t="shared" si="51"/>
        <v>100.29999999999998</v>
      </c>
      <c r="AG636" s="30">
        <f t="shared" si="52"/>
        <v>107.5</v>
      </c>
      <c r="AH636" s="30">
        <f>'Datastream-M'!AD637</f>
        <v>95.4</v>
      </c>
      <c r="AI636" s="55">
        <f>'Datastream-M'!AE637</f>
        <v>-19.8</v>
      </c>
      <c r="AJ636" s="30">
        <f>'Datastream-M'!AF637</f>
        <v>93.470149000000006</v>
      </c>
      <c r="AK636" s="30">
        <f>'Datastream-M'!AG637</f>
        <v>109.91</v>
      </c>
      <c r="AL636" s="30">
        <f>'Datastream-M'!AH637</f>
        <v>97.6</v>
      </c>
      <c r="AM636" s="30">
        <f>'Datastream-M'!AI637</f>
        <v>90.8</v>
      </c>
      <c r="AN636" s="30">
        <f>'Datastream-M'!AJ637</f>
        <v>11.4</v>
      </c>
      <c r="AO636" s="30">
        <f>'Datastream-M'!AK637</f>
        <v>32</v>
      </c>
      <c r="AP636" s="30">
        <f>'Datastream-M'!AL637</f>
        <v>-10.8</v>
      </c>
      <c r="AQ636" s="2">
        <f>'Datastream-M'!AM637</f>
        <v>94.7667</v>
      </c>
      <c r="AR636" s="2">
        <f>'Datastream-M'!AN637</f>
        <v>98.625500000000002</v>
      </c>
      <c r="AS636" s="30">
        <f>'Datastream-M'!AO637</f>
        <v>17.2</v>
      </c>
      <c r="AT636" s="30">
        <f>'Datastream-M'!AP637</f>
        <v>93.9</v>
      </c>
      <c r="AU636" s="30">
        <f>'Datastream-M'!AQ637</f>
        <v>98.7</v>
      </c>
      <c r="AV636" s="19">
        <f>'[5]Deutschland Monatsdaten'!K636</f>
        <v>15.135112932678966</v>
      </c>
      <c r="AW636" s="1">
        <f>'[5]Deutschland Monatsdaten'!J636</f>
        <v>-1.1133774484370291</v>
      </c>
      <c r="AX636" s="30">
        <f>'Datastream-M'!AR637</f>
        <v>-15.7</v>
      </c>
      <c r="AY636" s="30">
        <f>'Datastream-M'!AS637</f>
        <v>-8</v>
      </c>
      <c r="AZ636" s="30">
        <f>'Datastream-M'!AT637</f>
        <v>95.9</v>
      </c>
      <c r="BE636" s="30">
        <f>'Datastream-M'!AU637</f>
        <v>97.07</v>
      </c>
      <c r="BF636" s="30">
        <f>'Datastream-M'!AV637</f>
        <v>107.5</v>
      </c>
      <c r="BG636" s="38"/>
      <c r="BH636" s="1">
        <f>'Datastream-M'!AX637</f>
        <v>187</v>
      </c>
      <c r="BI636" s="1">
        <f>'Datastream-M'!AY637</f>
        <v>181.3</v>
      </c>
      <c r="BJ636" s="1">
        <f>'Datastream-M'!AZ637</f>
        <v>146</v>
      </c>
      <c r="BK636" s="30">
        <f>'Datastream-M'!BA637</f>
        <v>137.30000000000001</v>
      </c>
      <c r="BL636" s="30">
        <f>'Datastream-M'!BB637</f>
        <v>152</v>
      </c>
      <c r="BM636" s="26">
        <f>'Datastream-M'!BC637</f>
        <v>100.4</v>
      </c>
      <c r="BN636" s="26"/>
      <c r="BO636" s="30">
        <f>'Datastream-M'!AV636</f>
        <v>107.5</v>
      </c>
      <c r="BP636" s="38">
        <f t="shared" si="53"/>
        <v>100.3</v>
      </c>
      <c r="BQ636" s="30">
        <f t="shared" si="50"/>
        <v>85.681566419000092</v>
      </c>
      <c r="BR636" s="40">
        <f>'Datastream-M'!BJ637</f>
        <v>106.7255</v>
      </c>
      <c r="BS636">
        <f>'Datastream-M'!BF637</f>
        <v>106.4</v>
      </c>
      <c r="BT636" s="30">
        <f>'Datastream-M'!BE637</f>
        <v>6.3</v>
      </c>
      <c r="BU636" s="40">
        <f>'Datastream-M'!CS637</f>
        <v>93</v>
      </c>
      <c r="BV636" s="40">
        <f>'Datastream-M'!CT637</f>
        <v>99.3</v>
      </c>
      <c r="BW636" s="40">
        <f>'Datastream-M'!CU637</f>
        <v>106.8546</v>
      </c>
      <c r="BX636" s="41">
        <f>'Datastream-M'!BG637</f>
        <v>18.18</v>
      </c>
      <c r="BY636" s="41">
        <f>'Datastream-M'!BH637</f>
        <v>17.96</v>
      </c>
      <c r="BZ636" s="40">
        <f>'Datastream-M'!BI637</f>
        <v>94.5</v>
      </c>
      <c r="CA636" s="41">
        <f>'Datastream-M'!BN637</f>
        <v>-21.3</v>
      </c>
      <c r="CB636">
        <f>'Datastream-M'!BO637</f>
        <v>-9.3000000000000007</v>
      </c>
      <c r="CC636">
        <f>'Datastream-M'!BP637</f>
        <v>93.8</v>
      </c>
      <c r="CD636">
        <f>'Datastream-M'!BQ637</f>
        <v>92.6</v>
      </c>
      <c r="CE636" s="1">
        <v>0.11386251388382951</v>
      </c>
      <c r="CF636" s="1">
        <v>0.73687760040587957</v>
      </c>
      <c r="CH636">
        <f>'Datastream-M'!BR637</f>
        <v>88.7</v>
      </c>
      <c r="CI636">
        <f>'Datastream-M'!BS637</f>
        <v>94.5</v>
      </c>
      <c r="CJ636">
        <f>'Datastream-M'!BT637</f>
        <v>-1.4</v>
      </c>
      <c r="CK636">
        <f>'Datastream-M'!BU637</f>
        <v>-1.4</v>
      </c>
      <c r="CL636">
        <f>'Datastream-M'!BV637</f>
        <v>98</v>
      </c>
      <c r="CM636">
        <f>'Datastream-M'!BW637</f>
        <v>14.6</v>
      </c>
      <c r="CN636">
        <f>'Datastream-M'!BX637</f>
        <v>-8.6</v>
      </c>
      <c r="CO636">
        <f>'Datastream-M'!BY637</f>
        <v>1.9</v>
      </c>
      <c r="CP636" s="40">
        <f>'Datastream-M'!BZ637</f>
        <v>-3</v>
      </c>
      <c r="CQ636">
        <f>'Datastream-M'!CA637</f>
        <v>6.1</v>
      </c>
      <c r="CR636">
        <f>'Datastream-M'!CB637</f>
        <v>-14.6</v>
      </c>
      <c r="CS636">
        <f>'Datastream-M'!CC637</f>
        <v>17.8</v>
      </c>
      <c r="CT636">
        <f>'Datastream-M'!CD637</f>
        <v>29.4</v>
      </c>
      <c r="CU636">
        <f>'Datastream-M'!CE637</f>
        <v>42140</v>
      </c>
      <c r="CV636">
        <f>'Datastream-M'!CF637</f>
        <v>2654662</v>
      </c>
      <c r="CW636" s="48">
        <f t="shared" si="44"/>
        <v>17.600000000000001</v>
      </c>
      <c r="CX636">
        <f>'Datastream-M'!CG637</f>
        <v>86.3</v>
      </c>
      <c r="CY636">
        <f>'Datastream-M'!CH637</f>
        <v>82.4</v>
      </c>
      <c r="CZ636">
        <f>'Datastream-M'!CI637</f>
        <v>90.9</v>
      </c>
      <c r="DA636">
        <f>'Datastream-M'!CJ637</f>
        <v>84.3</v>
      </c>
      <c r="DB636">
        <f>'Datastream-M'!CK637</f>
        <v>3.8</v>
      </c>
      <c r="DC636">
        <f>'Datastream-M'!CL637</f>
        <v>-18.3</v>
      </c>
      <c r="DD636">
        <f>'Datastream-M'!CM637</f>
        <v>-1.4</v>
      </c>
      <c r="DE636">
        <f>'Datastream-M'!CN637</f>
        <v>72.599999999999994</v>
      </c>
      <c r="DF636">
        <f>'Datastream-M'!CO637</f>
        <v>74.400000000000006</v>
      </c>
      <c r="DG636">
        <f>'Datastream-M'!CP637</f>
        <v>89.2</v>
      </c>
      <c r="DH636">
        <f>'Datastream-M'!CQ637</f>
        <v>214.819824219</v>
      </c>
      <c r="DI636">
        <f>'Datastream-M'!CR637</f>
        <v>18.149999999999999</v>
      </c>
      <c r="DJ636">
        <f>'Datastream-M'!CV637</f>
        <v>5.98</v>
      </c>
      <c r="DK636">
        <f>'Datastream-M'!CW637</f>
        <v>3.24</v>
      </c>
      <c r="DL636">
        <f>'Datastream-M'!CX637</f>
        <v>89.3</v>
      </c>
      <c r="DM636">
        <f>'Datastream-M'!CY637</f>
        <v>85.8</v>
      </c>
      <c r="DN636" s="55">
        <f>'Datastream-M'!CZ637</f>
        <v>98.6</v>
      </c>
      <c r="DO636">
        <f>'Datastream-M'!DA637</f>
        <v>-7.7</v>
      </c>
      <c r="DP636">
        <f>'Datastream-M'!DB637</f>
        <v>98.4</v>
      </c>
      <c r="DQ636">
        <f>'Datastream-M'!DE637</f>
        <v>95.1</v>
      </c>
      <c r="DR636">
        <f>'Datastream-M'!DF637</f>
        <v>92.9</v>
      </c>
      <c r="DS636">
        <f>'Datastream-M'!DG637</f>
        <v>89.1</v>
      </c>
      <c r="DT636">
        <f>'Datastream-M'!DH637</f>
        <v>89.3</v>
      </c>
      <c r="DU636">
        <f>'Datastream-M'!DI637</f>
        <v>86.2</v>
      </c>
      <c r="DV636">
        <f>'Datastream-M'!DJ637</f>
        <v>174.03126126199999</v>
      </c>
      <c r="DW636" s="19">
        <f>'[8]weltindexip-usd'!B516</f>
        <v>2.6704390985644828</v>
      </c>
      <c r="DX636">
        <f>'Datastream-M'!DK637</f>
        <v>106.4</v>
      </c>
      <c r="DY636">
        <v>100</v>
      </c>
      <c r="DZ636">
        <f>'Datastream-M'!DL637</f>
        <v>107.4</v>
      </c>
      <c r="EA636">
        <f>'Datastream-M'!DM637</f>
        <v>94</v>
      </c>
      <c r="EB636">
        <f>'Datastream-M'!DN637</f>
        <v>25.511206000000001</v>
      </c>
      <c r="EC636">
        <f>'Datastream-M'!DO637</f>
        <v>92</v>
      </c>
      <c r="EE636" s="112">
        <f t="shared" si="45"/>
        <v>-0.59999999999999432</v>
      </c>
      <c r="EF636" s="1">
        <f>'Datastream-M'!DQ637</f>
        <v>95.1</v>
      </c>
    </row>
    <row r="637" spans="1:136">
      <c r="A637" s="3">
        <v>41258</v>
      </c>
      <c r="B637">
        <f>'Datastream-M'!B638</f>
        <v>95.3</v>
      </c>
      <c r="C637" s="30">
        <f>'Datastream-M'!C638</f>
        <v>94.1</v>
      </c>
      <c r="D637" s="30">
        <f>'Datastream-M'!D638</f>
        <v>93.6</v>
      </c>
      <c r="E637" s="30">
        <f>'Datastream-M'!E638</f>
        <v>94.5</v>
      </c>
      <c r="F637" s="30">
        <f>'Datastream-M'!F638</f>
        <v>92.3</v>
      </c>
      <c r="G637" s="30">
        <f>'Datastream-M'!G638</f>
        <v>1.3119369999999999</v>
      </c>
      <c r="H637" s="30">
        <f>'Datastream-M'!H638</f>
        <v>1365.7</v>
      </c>
      <c r="I637" s="30">
        <f>'Datastream-M'!I638</f>
        <v>2222.4</v>
      </c>
      <c r="J637" s="30">
        <f>'Datastream-M'!J638</f>
        <v>0.185</v>
      </c>
      <c r="K637" s="30">
        <f>'Datastream-M'!K638</f>
        <v>1.3</v>
      </c>
      <c r="L637" s="30">
        <f>'Datastream-M'!L638</f>
        <v>7612.4</v>
      </c>
      <c r="M637" s="30">
        <f>'Datastream-M'!M638</f>
        <v>204331</v>
      </c>
      <c r="N637" s="30">
        <f>'Datastream-M'!N638</f>
        <v>95.9</v>
      </c>
      <c r="O637" s="30">
        <f>'Datastream-M'!O638</f>
        <v>1878</v>
      </c>
      <c r="P637" s="30">
        <f>'Datastream-M'!P638</f>
        <v>6.9</v>
      </c>
      <c r="Q637" s="30">
        <f>'Datastream-M'!Q638</f>
        <v>11.5</v>
      </c>
      <c r="R637" s="30">
        <f>'Datastream-M'!R638</f>
        <v>21.8</v>
      </c>
      <c r="S637" s="1">
        <f>'[2]Deutschland Monatsdaten'!C637</f>
        <v>-0.70272430335501024</v>
      </c>
      <c r="T637" s="1">
        <v>4.0478287760533735</v>
      </c>
      <c r="U637" s="30">
        <f>'Datastream-M'!BL638</f>
        <v>90.73</v>
      </c>
      <c r="V637" s="39">
        <f t="shared" si="48"/>
        <v>90.36852589641434</v>
      </c>
      <c r="W637" s="30">
        <f>'Datastream-M'!BM638</f>
        <v>74.05</v>
      </c>
      <c r="X637" s="39">
        <f t="shared" si="49"/>
        <v>68.883720930232556</v>
      </c>
      <c r="Y637" s="30">
        <f>'Datastream-M'!W638</f>
        <v>-22.9</v>
      </c>
      <c r="Z637" s="30">
        <f>'Datastream-M'!X638</f>
        <v>91.4</v>
      </c>
      <c r="AA637" s="42">
        <f>'Datastream-M'!Y638</f>
        <v>6.1</v>
      </c>
      <c r="AB637" s="30">
        <f>'Datastream-M'!Z638</f>
        <v>96.4</v>
      </c>
      <c r="AC637" s="30">
        <f>'Datastream-M'!AA638</f>
        <v>90.8</v>
      </c>
      <c r="AD637" s="30">
        <f>'Datastream-M'!AB638</f>
        <v>88.6</v>
      </c>
      <c r="AE637" s="30">
        <f>'Datastream-M'!AC638</f>
        <v>1.3119369999999999</v>
      </c>
      <c r="AF637" s="30">
        <f t="shared" si="51"/>
        <v>100.4</v>
      </c>
      <c r="AG637" s="30">
        <f t="shared" si="52"/>
        <v>107.5</v>
      </c>
      <c r="AH637" s="30">
        <f>'Datastream-M'!AD638</f>
        <v>95.5</v>
      </c>
      <c r="AI637" s="55">
        <f>'Datastream-M'!AE638</f>
        <v>-19.399999999999999</v>
      </c>
      <c r="AJ637" s="30">
        <f>'Datastream-M'!AF638</f>
        <v>93.714821999999998</v>
      </c>
      <c r="AK637" s="30">
        <f>'Datastream-M'!AG638</f>
        <v>109.57</v>
      </c>
      <c r="AL637" s="30">
        <f>'Datastream-M'!AH638</f>
        <v>97.6</v>
      </c>
      <c r="AM637" s="30">
        <f>'Datastream-M'!AI638</f>
        <v>91.4</v>
      </c>
      <c r="AN637" s="30">
        <f>'Datastream-M'!AJ638</f>
        <v>13.5</v>
      </c>
      <c r="AO637" s="30">
        <f>'Datastream-M'!AK638</f>
        <v>26.1</v>
      </c>
      <c r="AP637" s="30">
        <f>'Datastream-M'!AL638</f>
        <v>-9.6</v>
      </c>
      <c r="AQ637" s="2">
        <f>'Datastream-M'!AM638</f>
        <v>95.0501</v>
      </c>
      <c r="AR637" s="2">
        <f>'Datastream-M'!AN638</f>
        <v>98.792500000000004</v>
      </c>
      <c r="AS637" s="30">
        <f>'Datastream-M'!AO638</f>
        <v>23.8</v>
      </c>
      <c r="AT637" s="30">
        <f>'Datastream-M'!AP638</f>
        <v>81</v>
      </c>
      <c r="AU637" s="30">
        <f>'Datastream-M'!AQ638</f>
        <v>98.4</v>
      </c>
      <c r="AV637" s="19">
        <f>'[5]Deutschland Monatsdaten'!K637</f>
        <v>15.165287244555605</v>
      </c>
      <c r="AW637" s="1">
        <f>'[5]Deutschland Monatsdaten'!J637</f>
        <v>-1.1383744326631851</v>
      </c>
      <c r="AX637" s="30">
        <f>'Datastream-M'!AR638</f>
        <v>6.9</v>
      </c>
      <c r="AY637" s="30">
        <f>'Datastream-M'!AS638</f>
        <v>-8.4</v>
      </c>
      <c r="AZ637" s="30">
        <f>'Datastream-M'!AT638</f>
        <v>97</v>
      </c>
      <c r="BE637" s="38">
        <f>'Datastream-M'!AU638</f>
        <v>98.27</v>
      </c>
      <c r="BF637" s="30">
        <f>'Datastream-M'!AV638</f>
        <v>106.8</v>
      </c>
      <c r="BG637" s="38"/>
      <c r="BH637" s="1">
        <f>'Datastream-M'!AX638</f>
        <v>187.4</v>
      </c>
      <c r="BI637" s="1">
        <f>'Datastream-M'!AY638</f>
        <v>182.2</v>
      </c>
      <c r="BJ637" s="1">
        <f>'Datastream-M'!AZ638</f>
        <v>149.6</v>
      </c>
      <c r="BK637" s="30">
        <f>'Datastream-M'!BA638</f>
        <v>134.80000000000001</v>
      </c>
      <c r="BL637" s="30">
        <f>'Datastream-M'!BB638</f>
        <v>160</v>
      </c>
      <c r="BM637" s="26">
        <f>'Datastream-M'!BC638</f>
        <v>100.1</v>
      </c>
      <c r="BN637" s="26"/>
      <c r="BO637" s="14">
        <f t="shared" ref="BO637:BO643" si="54">BF636</f>
        <v>107.5</v>
      </c>
      <c r="BP637" s="38">
        <f t="shared" si="53"/>
        <v>100.4</v>
      </c>
      <c r="BQ637" s="30">
        <f t="shared" si="50"/>
        <v>83.517729890993238</v>
      </c>
      <c r="BR637" s="40">
        <f>'Datastream-M'!BJ638</f>
        <v>108.27849999999999</v>
      </c>
      <c r="BS637">
        <f>'Datastream-M'!BF638</f>
        <v>106.5</v>
      </c>
      <c r="BT637" s="30">
        <f>'Datastream-M'!BE638</f>
        <v>6.2</v>
      </c>
      <c r="BU637" s="40">
        <f>'Datastream-M'!CS638</f>
        <v>93</v>
      </c>
      <c r="BV637" s="40">
        <f>'Datastream-M'!CT638</f>
        <v>101.1</v>
      </c>
      <c r="BW637" s="40">
        <f>'Datastream-M'!CU638</f>
        <v>108.42140000000001</v>
      </c>
      <c r="BX637" s="41">
        <f>'Datastream-M'!BG638</f>
        <v>18.079999999999998</v>
      </c>
      <c r="BY637" s="41">
        <f>'Datastream-M'!BH638</f>
        <v>18.55</v>
      </c>
      <c r="BZ637" s="40">
        <f>'Datastream-M'!BI638</f>
        <v>90.3</v>
      </c>
      <c r="CA637" s="41">
        <f>'Datastream-M'!BN638</f>
        <v>-7.2</v>
      </c>
      <c r="CB637">
        <f>'Datastream-M'!BO638</f>
        <v>-2.9</v>
      </c>
      <c r="CC637">
        <f>'Datastream-M'!BP638</f>
        <v>94.9</v>
      </c>
      <c r="CD637">
        <f>'Datastream-M'!BQ638</f>
        <v>93.5</v>
      </c>
      <c r="CE637" s="1">
        <v>0.11507007923141377</v>
      </c>
      <c r="CF637" s="1">
        <v>0.71286452434671788</v>
      </c>
      <c r="CH637">
        <f>'Datastream-M'!BR638</f>
        <v>91.2</v>
      </c>
      <c r="CI637">
        <f>'Datastream-M'!BS638</f>
        <v>94.9</v>
      </c>
      <c r="CJ637">
        <f>'Datastream-M'!BT638</f>
        <v>0</v>
      </c>
      <c r="CK637">
        <f>'Datastream-M'!BU638</f>
        <v>-2.7</v>
      </c>
      <c r="CL637">
        <f>'Datastream-M'!BV638</f>
        <v>96.7</v>
      </c>
      <c r="CM637">
        <f>'Datastream-M'!BW638</f>
        <v>17.7</v>
      </c>
      <c r="CN637">
        <f>'Datastream-M'!BX638</f>
        <v>-10.9</v>
      </c>
      <c r="CO637">
        <f>'Datastream-M'!BY638</f>
        <v>2.5</v>
      </c>
      <c r="CP637" s="40">
        <f>'Datastream-M'!BZ638</f>
        <v>-1.1000000000000001</v>
      </c>
      <c r="CQ637">
        <f>'Datastream-M'!CA638</f>
        <v>6</v>
      </c>
      <c r="CR637">
        <f>'Datastream-M'!CB638</f>
        <v>-17.899999999999999</v>
      </c>
      <c r="CS637">
        <f>'Datastream-M'!CC638</f>
        <v>21.2</v>
      </c>
      <c r="CT637">
        <f>'Datastream-M'!CD638</f>
        <v>20.100000000000001</v>
      </c>
      <c r="CU637">
        <f>'Datastream-M'!CE638</f>
        <v>42168</v>
      </c>
      <c r="CV637">
        <f>'Datastream-M'!CF638</f>
        <v>2627721</v>
      </c>
      <c r="CW637" s="48">
        <f t="shared" si="44"/>
        <v>18.8</v>
      </c>
      <c r="CX637">
        <f>'Datastream-M'!CG638</f>
        <v>86.4</v>
      </c>
      <c r="CY637">
        <f>'Datastream-M'!CH638</f>
        <v>74.900000000000006</v>
      </c>
      <c r="CZ637">
        <f>'Datastream-M'!CI638</f>
        <v>84.2</v>
      </c>
      <c r="DA637">
        <f>'Datastream-M'!CJ638</f>
        <v>94.5</v>
      </c>
      <c r="DB637">
        <f>'Datastream-M'!CK638</f>
        <v>4</v>
      </c>
      <c r="DC637">
        <f>'Datastream-M'!CL638</f>
        <v>-15.1</v>
      </c>
      <c r="DD637">
        <f>'Datastream-M'!CM638</f>
        <v>0</v>
      </c>
      <c r="DE637">
        <f>'Datastream-M'!CN638</f>
        <v>71.7</v>
      </c>
      <c r="DF637">
        <f>'Datastream-M'!CO638</f>
        <v>74.2</v>
      </c>
      <c r="DG637">
        <f>'Datastream-M'!CP638</f>
        <v>92.5</v>
      </c>
      <c r="DH637">
        <f>'Datastream-M'!CQ638</f>
        <v>170.51521301299999</v>
      </c>
      <c r="DI637">
        <f>'Datastream-M'!CR638</f>
        <v>15.77</v>
      </c>
      <c r="DJ637">
        <f>'Datastream-M'!CV638</f>
        <v>5.82</v>
      </c>
      <c r="DK637">
        <f>'Datastream-M'!CW638</f>
        <v>3.31</v>
      </c>
      <c r="DL637">
        <f>'Datastream-M'!CX638</f>
        <v>89.3</v>
      </c>
      <c r="DM637">
        <f>'Datastream-M'!CY638</f>
        <v>78</v>
      </c>
      <c r="DN637" s="55">
        <f>'Datastream-M'!CZ638</f>
        <v>96.2</v>
      </c>
      <c r="DO637">
        <f>'Datastream-M'!DA638</f>
        <v>-14.1</v>
      </c>
      <c r="DP637">
        <f>'Datastream-M'!DB638</f>
        <v>96.3</v>
      </c>
      <c r="DQ637">
        <f>'Datastream-M'!DE638</f>
        <v>95.5</v>
      </c>
      <c r="DR637">
        <f>'Datastream-M'!DF638</f>
        <v>95.1</v>
      </c>
      <c r="DS637">
        <f>'Datastream-M'!DG638</f>
        <v>90.8</v>
      </c>
      <c r="DT637">
        <f>'Datastream-M'!DH638</f>
        <v>89.7</v>
      </c>
      <c r="DU637">
        <f>'Datastream-M'!DI638</f>
        <v>89.7</v>
      </c>
      <c r="DV637">
        <f>'Datastream-M'!DJ638</f>
        <v>168.66760342000001</v>
      </c>
      <c r="DW637" s="19">
        <f>'[8]weltindexip-usd'!B517</f>
        <v>2.6799181661234299</v>
      </c>
      <c r="DX637">
        <f>'Datastream-M'!DK638</f>
        <v>106.2</v>
      </c>
      <c r="DY637">
        <v>100</v>
      </c>
      <c r="DZ637">
        <f>'Datastream-M'!DL638</f>
        <v>107.8</v>
      </c>
      <c r="EA637">
        <f>'Datastream-M'!DM638</f>
        <v>94.3</v>
      </c>
      <c r="EB637">
        <f>'Datastream-M'!DN638</f>
        <v>24.735135</v>
      </c>
      <c r="EC637">
        <f>'Datastream-M'!DO638</f>
        <v>93.1</v>
      </c>
      <c r="EE637" s="112">
        <f t="shared" si="45"/>
        <v>1.2999999999999972</v>
      </c>
      <c r="EF637" s="1">
        <f>'Datastream-M'!DQ638</f>
        <v>95.9</v>
      </c>
    </row>
    <row r="638" spans="1:136">
      <c r="A638" s="3">
        <v>41289</v>
      </c>
      <c r="B638">
        <f>'Datastream-M'!B639</f>
        <v>96.3</v>
      </c>
      <c r="C638" s="30">
        <f>'Datastream-M'!C639</f>
        <v>96.1</v>
      </c>
      <c r="D638" s="30">
        <f>'Datastream-M'!D639</f>
        <v>96.2</v>
      </c>
      <c r="E638" s="30">
        <f>'Datastream-M'!E639</f>
        <v>96</v>
      </c>
      <c r="F638" s="30">
        <f>'Datastream-M'!F639</f>
        <v>92.2</v>
      </c>
      <c r="G638" s="30">
        <f>'Datastream-M'!G639</f>
        <v>1.328805</v>
      </c>
      <c r="H638" s="30">
        <f>'Datastream-M'!H639</f>
        <v>1363</v>
      </c>
      <c r="I638" s="30">
        <f>'Datastream-M'!I639</f>
        <v>2218.1</v>
      </c>
      <c r="J638" s="30">
        <f>'Datastream-M'!J639</f>
        <v>0.20499999999999999</v>
      </c>
      <c r="K638" s="30">
        <f>'Datastream-M'!K639</f>
        <v>1.5</v>
      </c>
      <c r="L638" s="30">
        <f>'Datastream-M'!L639</f>
        <v>7776.1</v>
      </c>
      <c r="M638" s="30">
        <f>'Datastream-M'!M639</f>
        <v>192090</v>
      </c>
      <c r="N638" s="30">
        <f>'Datastream-M'!N639</f>
        <v>94.9</v>
      </c>
      <c r="O638" s="30">
        <f>'Datastream-M'!O639</f>
        <v>2224</v>
      </c>
      <c r="P638" s="30">
        <f>'Datastream-M'!P639</f>
        <v>6.9</v>
      </c>
      <c r="Q638" s="30">
        <f>'Datastream-M'!Q639</f>
        <v>18.8</v>
      </c>
      <c r="R638" s="30">
        <f>'Datastream-M'!R639</f>
        <v>14.8</v>
      </c>
      <c r="S638" s="1">
        <f>'[2]Deutschland Monatsdaten'!C638</f>
        <v>-0.7148841321506002</v>
      </c>
      <c r="T638" s="1">
        <v>4.0563743111879518</v>
      </c>
      <c r="U638" s="30">
        <f>'Datastream-M'!BL639</f>
        <v>90.89</v>
      </c>
      <c r="V638" s="39">
        <f t="shared" si="48"/>
        <v>90.799200799200804</v>
      </c>
      <c r="W638" s="30">
        <f>'Datastream-M'!BM639</f>
        <v>74.569999999999993</v>
      </c>
      <c r="X638" s="39">
        <f t="shared" si="49"/>
        <v>69.822097378277149</v>
      </c>
      <c r="Y638" s="30">
        <f>'Datastream-M'!W639</f>
        <v>-21.6</v>
      </c>
      <c r="Z638" s="30">
        <f>'Datastream-M'!X639</f>
        <v>90.5</v>
      </c>
      <c r="AA638" s="42">
        <f>'Datastream-M'!Y639</f>
        <v>6.9</v>
      </c>
      <c r="AB638" s="30">
        <f>'Datastream-M'!Z639</f>
        <v>97.3</v>
      </c>
      <c r="AC638" s="30">
        <f>'Datastream-M'!AA639</f>
        <v>91.7</v>
      </c>
      <c r="AD638" s="30">
        <f>'Datastream-M'!AB639</f>
        <v>89.3</v>
      </c>
      <c r="AE638" s="30">
        <f>'Datastream-M'!AC639</f>
        <v>1.328805</v>
      </c>
      <c r="AF638" s="30">
        <f t="shared" si="51"/>
        <v>100.1</v>
      </c>
      <c r="AG638" s="30">
        <f t="shared" si="52"/>
        <v>106.80000000000001</v>
      </c>
      <c r="AH638" s="30">
        <f>'Datastream-M'!AD639</f>
        <v>94.8</v>
      </c>
      <c r="AI638" s="55">
        <f>'Datastream-M'!AE639</f>
        <v>-19.7</v>
      </c>
      <c r="AJ638" s="30">
        <f>'Datastream-M'!AF639</f>
        <v>93.802817000000005</v>
      </c>
      <c r="AK638" s="30">
        <f>'Datastream-M'!AG639</f>
        <v>112.53</v>
      </c>
      <c r="AL638" s="30">
        <f>'Datastream-M'!AH639</f>
        <v>97.8</v>
      </c>
      <c r="AM638" s="30">
        <f>'Datastream-M'!AI639</f>
        <v>90.5</v>
      </c>
      <c r="AN638" s="30">
        <f>'Datastream-M'!AJ639</f>
        <v>17.600000000000001</v>
      </c>
      <c r="AO638" s="30">
        <f>'Datastream-M'!AK639</f>
        <v>16.8</v>
      </c>
      <c r="AP638" s="30">
        <f>'Datastream-M'!AL639</f>
        <v>-3.2</v>
      </c>
      <c r="AQ638" s="2">
        <f>'Datastream-M'!AM639</f>
        <v>95.373099999999994</v>
      </c>
      <c r="AR638" s="2">
        <f>'Datastream-M'!AN639</f>
        <v>98.999300000000005</v>
      </c>
      <c r="AS638" s="30">
        <f>'Datastream-M'!AO639</f>
        <v>35.6</v>
      </c>
      <c r="AT638" s="30">
        <f>'Datastream-M'!AP639</f>
        <v>48.1</v>
      </c>
      <c r="AU638" s="30">
        <f>'Datastream-M'!AQ639</f>
        <v>99.8</v>
      </c>
      <c r="AV638" s="19">
        <f>'[5]Deutschland Monatsdaten'!K638</f>
        <v>15.178289874775887</v>
      </c>
      <c r="AW638" s="1">
        <f>'[5]Deutschland Monatsdaten'!J638</f>
        <v>-0.99427868274768116</v>
      </c>
      <c r="AX638" s="30">
        <f>'Datastream-M'!AR639</f>
        <v>31.5</v>
      </c>
      <c r="AY638" s="30">
        <f>'Datastream-M'!AS639</f>
        <v>-6.5</v>
      </c>
      <c r="AZ638" s="30">
        <f>'Datastream-M'!AT639</f>
        <v>99.2</v>
      </c>
      <c r="BE638" s="38">
        <f>'Datastream-M'!AU639</f>
        <v>98.98</v>
      </c>
      <c r="BF638" s="30">
        <f>'Datastream-M'!AV639</f>
        <v>106.6</v>
      </c>
      <c r="BG638" s="38"/>
      <c r="BH638" s="1">
        <f>'Datastream-M'!AX639</f>
        <v>193.4</v>
      </c>
      <c r="BI638" s="1">
        <f>'Datastream-M'!AY639</f>
        <v>188.1</v>
      </c>
      <c r="BJ638" s="1">
        <f>'Datastream-M'!AZ639</f>
        <v>155.4</v>
      </c>
      <c r="BK638" s="30">
        <f>'Datastream-M'!BA639</f>
        <v>133.30000000000001</v>
      </c>
      <c r="BL638" s="30">
        <f>'Datastream-M'!BB639</f>
        <v>170.6</v>
      </c>
      <c r="BM638" s="26">
        <f>'Datastream-M'!BC639</f>
        <v>99.9</v>
      </c>
      <c r="BN638" s="26"/>
      <c r="BO638" s="14">
        <f t="shared" si="54"/>
        <v>106.8</v>
      </c>
      <c r="BP638" s="38">
        <f t="shared" si="53"/>
        <v>100.1</v>
      </c>
      <c r="BQ638" s="30">
        <f t="shared" si="50"/>
        <v>84.685111810988062</v>
      </c>
      <c r="BR638" s="40">
        <f>'Datastream-M'!BJ639</f>
        <v>109.88</v>
      </c>
      <c r="BS638">
        <f>'Datastream-M'!BF639</f>
        <v>108.6</v>
      </c>
      <c r="BT638" s="30">
        <f>'Datastream-M'!BE639</f>
        <v>4.3</v>
      </c>
      <c r="BU638" s="40">
        <f>'Datastream-M'!CS639</f>
        <v>93.1</v>
      </c>
      <c r="BV638" s="40">
        <f>'Datastream-M'!CT639</f>
        <v>103.3</v>
      </c>
      <c r="BW638" s="40">
        <f>'Datastream-M'!CU639</f>
        <v>109.90170000000001</v>
      </c>
      <c r="BX638" s="41">
        <f>'Datastream-M'!BG639</f>
        <v>18.579999999999998</v>
      </c>
      <c r="BY638" s="41">
        <f>'Datastream-M'!BH639</f>
        <v>17.989999999999998</v>
      </c>
      <c r="BZ638" s="40">
        <f>'Datastream-M'!BI639</f>
        <v>87.9</v>
      </c>
      <c r="CA638" s="41">
        <f>'Datastream-M'!BN639</f>
        <v>-6.5</v>
      </c>
      <c r="CB638">
        <f>'Datastream-M'!BO639</f>
        <v>0.7</v>
      </c>
      <c r="CC638">
        <f>'Datastream-M'!BP639</f>
        <v>92.3</v>
      </c>
      <c r="CD638">
        <f>'Datastream-M'!BQ639</f>
        <v>91.2</v>
      </c>
      <c r="CE638" s="1">
        <v>0.62290704340636749</v>
      </c>
      <c r="CF638" s="1">
        <v>0.365650902312392</v>
      </c>
      <c r="CH638">
        <f>'Datastream-M'!BR639</f>
        <v>87.8</v>
      </c>
      <c r="CI638">
        <f>'Datastream-M'!BS639</f>
        <v>95.4</v>
      </c>
      <c r="CJ638">
        <f>'Datastream-M'!BT639</f>
        <v>1.9</v>
      </c>
      <c r="CK638">
        <f>'Datastream-M'!BU639</f>
        <v>4.5999999999999996</v>
      </c>
      <c r="CL638">
        <f>'Datastream-M'!BV639</f>
        <v>96.9</v>
      </c>
      <c r="CM638">
        <f>'Datastream-M'!BW639</f>
        <v>18.899999999999999</v>
      </c>
      <c r="CN638">
        <f>'Datastream-M'!BX639</f>
        <v>-4</v>
      </c>
      <c r="CO638">
        <f>'Datastream-M'!BY639</f>
        <v>3</v>
      </c>
      <c r="CP638" s="40">
        <f>'Datastream-M'!BZ639</f>
        <v>3.7</v>
      </c>
      <c r="CQ638">
        <f>'Datastream-M'!CA639</f>
        <v>5.8</v>
      </c>
      <c r="CR638">
        <f>'Datastream-M'!CB639</f>
        <v>-11.3</v>
      </c>
      <c r="CS638">
        <f>'Datastream-M'!CC639</f>
        <v>36</v>
      </c>
      <c r="CT638">
        <f>'Datastream-M'!CD639</f>
        <v>35.299999999999997</v>
      </c>
      <c r="CU638">
        <f>'Datastream-M'!CE639</f>
        <v>42160</v>
      </c>
      <c r="CV638">
        <f>'Datastream-M'!CF639</f>
        <v>2652268</v>
      </c>
      <c r="CW638" s="48">
        <f t="shared" si="44"/>
        <v>15.2</v>
      </c>
      <c r="CX638">
        <f>'Datastream-M'!CG639</f>
        <v>90.4</v>
      </c>
      <c r="CY638">
        <f>'Datastream-M'!CH639</f>
        <v>82.5</v>
      </c>
      <c r="CZ638">
        <f>'Datastream-M'!CI639</f>
        <v>99.7</v>
      </c>
      <c r="DA638">
        <f>'Datastream-M'!CJ639</f>
        <v>86.4</v>
      </c>
      <c r="DB638">
        <f>'Datastream-M'!CK639</f>
        <v>6</v>
      </c>
      <c r="DC638">
        <f>'Datastream-M'!CL639</f>
        <v>-13.7</v>
      </c>
      <c r="DD638">
        <f>'Datastream-M'!CM639</f>
        <v>1.9</v>
      </c>
      <c r="DE638">
        <f>'Datastream-M'!CN639</f>
        <v>71.900000000000006</v>
      </c>
      <c r="DF638">
        <f>'Datastream-M'!CO639</f>
        <v>75</v>
      </c>
      <c r="DG638">
        <f>'Datastream-M'!CP639</f>
        <v>90.9</v>
      </c>
      <c r="DH638">
        <f>'Datastream-M'!CQ639</f>
        <v>198.88420105</v>
      </c>
      <c r="DI638">
        <f>'Datastream-M'!CR639</f>
        <v>18.14</v>
      </c>
      <c r="DJ638">
        <f>'Datastream-M'!CV639</f>
        <v>6.37</v>
      </c>
      <c r="DK638">
        <f>'Datastream-M'!CW639</f>
        <v>3.32</v>
      </c>
      <c r="DL638">
        <f>'Datastream-M'!CX639</f>
        <v>93.2</v>
      </c>
      <c r="DM638">
        <f>'Datastream-M'!CY639</f>
        <v>85.8</v>
      </c>
      <c r="DN638" s="55">
        <f>'Datastream-M'!CZ639</f>
        <v>96.5</v>
      </c>
      <c r="DO638">
        <f>'Datastream-M'!DA639</f>
        <v>-18.600000000000001</v>
      </c>
      <c r="DP638">
        <f>'Datastream-M'!DB639</f>
        <v>97.6</v>
      </c>
      <c r="DQ638">
        <f>'Datastream-M'!DE639</f>
        <v>96</v>
      </c>
      <c r="DR638">
        <f>'Datastream-M'!DF639</f>
        <v>96.6</v>
      </c>
      <c r="DS638">
        <f>'Datastream-M'!DG639</f>
        <v>90.8</v>
      </c>
      <c r="DT638">
        <f>'Datastream-M'!DH639</f>
        <v>89.8</v>
      </c>
      <c r="DU638">
        <f>'Datastream-M'!DI639</f>
        <v>85.6</v>
      </c>
      <c r="DV638">
        <f>'Datastream-M'!DJ639</f>
        <v>167.87254314699999</v>
      </c>
      <c r="DW638" s="19">
        <f>'[8]weltindexip-usd'!B518</f>
        <v>2.6817106633747563</v>
      </c>
      <c r="DX638">
        <f>'Datastream-M'!DK639</f>
        <v>108.2</v>
      </c>
      <c r="DY638">
        <v>100</v>
      </c>
      <c r="DZ638">
        <f>'Datastream-M'!DL639</f>
        <v>107.7</v>
      </c>
      <c r="EA638">
        <f>'Datastream-M'!DM639</f>
        <v>93.3</v>
      </c>
      <c r="EB638">
        <f>'Datastream-M'!DN639</f>
        <v>24.147838</v>
      </c>
      <c r="EC638">
        <f>'Datastream-M'!DO639</f>
        <v>92.4</v>
      </c>
      <c r="EE638" s="112">
        <f t="shared" si="45"/>
        <v>1</v>
      </c>
      <c r="EF638" s="1">
        <f>'Datastream-M'!DQ639</f>
        <v>94.7</v>
      </c>
    </row>
    <row r="639" spans="1:136">
      <c r="A639" s="3">
        <v>41320</v>
      </c>
      <c r="B639" s="30">
        <f>'Datastream-M'!B640</f>
        <v>97.5</v>
      </c>
      <c r="C639" s="30">
        <f>'Datastream-M'!C640</f>
        <v>97.9</v>
      </c>
      <c r="D639" s="30">
        <f>'Datastream-M'!D640</f>
        <v>96</v>
      </c>
      <c r="E639" s="30">
        <f>'Datastream-M'!E640</f>
        <v>99.9</v>
      </c>
      <c r="F639" s="30">
        <f>'Datastream-M'!F640</f>
        <v>94.1</v>
      </c>
      <c r="G639" s="30">
        <f>'Datastream-M'!G640</f>
        <v>1.3359049999999999</v>
      </c>
      <c r="H639" s="30">
        <f>'Datastream-M'!H640</f>
        <v>1366.1</v>
      </c>
      <c r="I639" s="30">
        <f>'Datastream-M'!I640</f>
        <v>2215.6999999999998</v>
      </c>
      <c r="J639" s="30">
        <f>'Datastream-M'!J640</f>
        <v>0.223</v>
      </c>
      <c r="K639" s="30">
        <f>'Datastream-M'!K640</f>
        <v>1.5</v>
      </c>
      <c r="L639" s="30">
        <f>'Datastream-M'!L640</f>
        <v>7741.7</v>
      </c>
      <c r="M639" s="30">
        <f>'Datastream-M'!M640</f>
        <v>200683</v>
      </c>
      <c r="N639" s="30">
        <f>'Datastream-M'!N640</f>
        <v>95.6</v>
      </c>
      <c r="O639" s="30">
        <f>'Datastream-M'!O640</f>
        <v>2071</v>
      </c>
      <c r="P639" s="30">
        <f>'Datastream-M'!P640</f>
        <v>6.9</v>
      </c>
      <c r="Q639" s="30">
        <f>'Datastream-M'!Q640</f>
        <v>20.7</v>
      </c>
      <c r="R639" s="30">
        <f>'Datastream-M'!R640</f>
        <v>9.9</v>
      </c>
      <c r="S639" s="1">
        <f>'[2]Deutschland Monatsdaten'!C639</f>
        <v>-0.43115082151426087</v>
      </c>
      <c r="T639" s="1">
        <v>4.0569046346750577</v>
      </c>
      <c r="U639" s="38">
        <f>'Datastream-M'!BL640</f>
        <v>90.19</v>
      </c>
      <c r="V639" s="39">
        <f t="shared" si="48"/>
        <v>90.28028028028028</v>
      </c>
      <c r="W639" s="30">
        <f>'Datastream-M'!BM640</f>
        <v>73.05</v>
      </c>
      <c r="X639" s="39">
        <f t="shared" si="49"/>
        <v>68.527204502814271</v>
      </c>
      <c r="Y639" s="30">
        <f>'Datastream-M'!W640</f>
        <v>-17.600000000000001</v>
      </c>
      <c r="Z639" s="30">
        <f>'Datastream-M'!X640</f>
        <v>92.8</v>
      </c>
      <c r="AA639" s="42">
        <f>'Datastream-M'!Y640</f>
        <v>11.2</v>
      </c>
      <c r="AB639" s="30">
        <f>'Datastream-M'!Z640</f>
        <v>97.9</v>
      </c>
      <c r="AC639" s="30">
        <f>'Datastream-M'!AA640</f>
        <v>92.2</v>
      </c>
      <c r="AD639" s="30">
        <f>'Datastream-M'!AB640</f>
        <v>89.8</v>
      </c>
      <c r="AE639" s="30">
        <f>'Datastream-M'!AC640</f>
        <v>1.3359049999999999</v>
      </c>
      <c r="AF639" s="30">
        <f t="shared" si="51"/>
        <v>99.9</v>
      </c>
      <c r="AG639" s="30">
        <f t="shared" si="52"/>
        <v>106.59999999999998</v>
      </c>
      <c r="AH639" s="30">
        <f>'Datastream-M'!AD640</f>
        <v>95.2</v>
      </c>
      <c r="AI639" s="55">
        <f>'Datastream-M'!AE640</f>
        <v>-16.3</v>
      </c>
      <c r="AJ639" s="30">
        <f>'Datastream-M'!AF640</f>
        <v>93.445693000000006</v>
      </c>
      <c r="AK639" s="38">
        <f>'Datastream-M'!AG640</f>
        <v>116.49</v>
      </c>
      <c r="AL639" s="30">
        <f>'Datastream-M'!AH640</f>
        <v>98.1</v>
      </c>
      <c r="AM639" s="30">
        <f>'Datastream-M'!AI640</f>
        <v>92.8</v>
      </c>
      <c r="AN639" s="30">
        <f>'Datastream-M'!AJ640</f>
        <v>22.6</v>
      </c>
      <c r="AO639" s="30">
        <f>'Datastream-M'!AK640</f>
        <v>11.3</v>
      </c>
      <c r="AP639" s="30">
        <f>'Datastream-M'!AL640</f>
        <v>-3</v>
      </c>
      <c r="AQ639" s="2">
        <f>'Datastream-M'!AM640</f>
        <v>95.696700000000007</v>
      </c>
      <c r="AR639" s="2">
        <f>'Datastream-M'!AN640</f>
        <v>99.205500000000001</v>
      </c>
      <c r="AS639" s="30">
        <f>'Datastream-M'!AO640</f>
        <v>36.4</v>
      </c>
      <c r="AT639" s="30">
        <f>'Datastream-M'!AP640</f>
        <v>23.4</v>
      </c>
      <c r="AU639" s="30">
        <f>'Datastream-M'!AQ640</f>
        <v>100.9</v>
      </c>
      <c r="AV639" s="19">
        <f>'[5]Deutschland Monatsdaten'!K639</f>
        <v>15.217664880368423</v>
      </c>
      <c r="AW639" s="1">
        <f>'[5]Deutschland Monatsdaten'!J639</f>
        <v>-0.91462587626271907</v>
      </c>
      <c r="AX639" s="30">
        <f>'Datastream-M'!AR640</f>
        <v>48.2</v>
      </c>
      <c r="AY639" s="30">
        <f>'Datastream-M'!AS640</f>
        <v>-5.6</v>
      </c>
      <c r="AZ639" s="30">
        <f>'Datastream-M'!AT640</f>
        <v>99.7</v>
      </c>
      <c r="BE639" s="38">
        <f>'Datastream-M'!AU640</f>
        <v>99.63</v>
      </c>
      <c r="BF639" s="38">
        <f>'Datastream-M'!AV640</f>
        <v>106.6</v>
      </c>
      <c r="BG639" s="38"/>
      <c r="BH639" s="1">
        <f>'Datastream-M'!AX640</f>
        <v>196.6</v>
      </c>
      <c r="BI639" s="1">
        <f>'Datastream-M'!AY640</f>
        <v>191.1</v>
      </c>
      <c r="BJ639" s="1">
        <f>'Datastream-M'!AZ640</f>
        <v>156.80000000000001</v>
      </c>
      <c r="BK639" s="30">
        <f>'Datastream-M'!BA640</f>
        <v>132.5</v>
      </c>
      <c r="BL639" s="30">
        <f>'Datastream-M'!BB640</f>
        <v>173.7</v>
      </c>
      <c r="BM639" s="26">
        <f>'Datastream-M'!BC640</f>
        <v>99.9</v>
      </c>
      <c r="BN639" s="26"/>
      <c r="BO639" s="14">
        <f t="shared" si="54"/>
        <v>106.6</v>
      </c>
      <c r="BP639" s="38">
        <f t="shared" si="53"/>
        <v>99.9</v>
      </c>
      <c r="BQ639" s="30">
        <f t="shared" si="50"/>
        <v>87.199314322500484</v>
      </c>
      <c r="BR639" s="40">
        <f>'Datastream-M'!BJ640</f>
        <v>111.1481</v>
      </c>
      <c r="BS639" s="38">
        <f>'Datastream-M'!BF640</f>
        <v>107.5</v>
      </c>
      <c r="BT639" s="30">
        <f>'Datastream-M'!BE640</f>
        <v>16.600000000000001</v>
      </c>
      <c r="BU639" s="40">
        <f>'Datastream-M'!CS640</f>
        <v>93.1</v>
      </c>
      <c r="BV639" s="40">
        <f>'Datastream-M'!CT640</f>
        <v>104.8</v>
      </c>
      <c r="BW639" s="40">
        <f>'Datastream-M'!CU640</f>
        <v>111.0138</v>
      </c>
      <c r="BX639" s="41">
        <f>'Datastream-M'!BG640</f>
        <v>18.13</v>
      </c>
      <c r="BY639" s="41">
        <f>'Datastream-M'!BH640</f>
        <v>17.53</v>
      </c>
      <c r="BZ639" s="40">
        <f>'Datastream-M'!BI640</f>
        <v>87.2</v>
      </c>
      <c r="CA639" s="41">
        <f>'Datastream-M'!BN640</f>
        <v>7</v>
      </c>
      <c r="CB639">
        <f>'Datastream-M'!BO640</f>
        <v>9.4</v>
      </c>
      <c r="CC639">
        <f>'Datastream-M'!BP640</f>
        <v>94.6</v>
      </c>
      <c r="CD639">
        <f>'Datastream-M'!BQ640</f>
        <v>92</v>
      </c>
      <c r="CE639" s="1">
        <v>0.63899230650484828</v>
      </c>
      <c r="CF639" s="1">
        <v>0.61499445421692911</v>
      </c>
      <c r="CH639">
        <f>'Datastream-M'!BR640</f>
        <v>89.9</v>
      </c>
      <c r="CI639">
        <f>'Datastream-M'!BS640</f>
        <v>94.8</v>
      </c>
      <c r="CJ639">
        <f>'Datastream-M'!BT640</f>
        <v>6.9</v>
      </c>
      <c r="CK639">
        <f>'Datastream-M'!BU640</f>
        <v>1.5</v>
      </c>
      <c r="CL639">
        <f>'Datastream-M'!BV640</f>
        <v>96.6</v>
      </c>
      <c r="CM639">
        <f>'Datastream-M'!BW640</f>
        <v>19.8</v>
      </c>
      <c r="CN639">
        <f>'Datastream-M'!BX640</f>
        <v>-8.3000000000000007</v>
      </c>
      <c r="CO639">
        <f>'Datastream-M'!BY640</f>
        <v>8.4</v>
      </c>
      <c r="CP639" s="40">
        <f>'Datastream-M'!BZ640</f>
        <v>8.1</v>
      </c>
      <c r="CQ639">
        <f>'Datastream-M'!CA640</f>
        <v>5.7</v>
      </c>
      <c r="CR639">
        <f>'Datastream-M'!CB640</f>
        <v>-2.5</v>
      </c>
      <c r="CS639">
        <f>'Datastream-M'!CC640</f>
        <v>31.8</v>
      </c>
      <c r="CT639">
        <f>'Datastream-M'!CD640</f>
        <v>37</v>
      </c>
      <c r="CU639">
        <f>'Datastream-M'!CE640</f>
        <v>42202</v>
      </c>
      <c r="CV639">
        <f>'Datastream-M'!CF640</f>
        <v>2649960</v>
      </c>
      <c r="CW639" s="48">
        <f t="shared" si="44"/>
        <v>11.700000000000001</v>
      </c>
      <c r="CX639">
        <f>'Datastream-M'!CG640</f>
        <v>93.6</v>
      </c>
      <c r="CY639">
        <f>'Datastream-M'!CH640</f>
        <v>78.3</v>
      </c>
      <c r="CZ639">
        <f>'Datastream-M'!CI640</f>
        <v>97.1</v>
      </c>
      <c r="DA639">
        <f>'Datastream-M'!CJ640</f>
        <v>98.8</v>
      </c>
      <c r="DB639">
        <f>'Datastream-M'!CK640</f>
        <v>6.8</v>
      </c>
      <c r="DC639">
        <f>'Datastream-M'!CL640</f>
        <v>-14.7</v>
      </c>
      <c r="DD639">
        <f>'Datastream-M'!CM640</f>
        <v>6.9</v>
      </c>
      <c r="DE639">
        <f>'Datastream-M'!CN640</f>
        <v>70.900000000000006</v>
      </c>
      <c r="DF639">
        <f>'Datastream-M'!CO640</f>
        <v>73.599999999999994</v>
      </c>
      <c r="DG639">
        <f>'Datastream-M'!CP640</f>
        <v>91.8</v>
      </c>
      <c r="DH639">
        <f>'Datastream-M'!CQ640</f>
        <v>152.42018127399999</v>
      </c>
      <c r="DI639">
        <f>'Datastream-M'!CR640</f>
        <v>14.25</v>
      </c>
      <c r="DJ639">
        <f>'Datastream-M'!CV640</f>
        <v>6.27</v>
      </c>
      <c r="DK639">
        <f>'Datastream-M'!CW640</f>
        <v>3.42</v>
      </c>
      <c r="DL639">
        <f>'Datastream-M'!CX640</f>
        <v>96.6</v>
      </c>
      <c r="DM639">
        <f>'Datastream-M'!CY640</f>
        <v>81.400000000000006</v>
      </c>
      <c r="DN639" s="55">
        <f>'Datastream-M'!CZ640</f>
        <v>94.8</v>
      </c>
      <c r="DO639">
        <f>'Datastream-M'!DA640</f>
        <v>-14.7</v>
      </c>
      <c r="DP639">
        <f>'Datastream-M'!DB640</f>
        <v>98.5</v>
      </c>
      <c r="DQ639">
        <f>'Datastream-M'!DE640</f>
        <v>95.3</v>
      </c>
      <c r="DR639">
        <f>'Datastream-M'!DF640</f>
        <v>99.8</v>
      </c>
      <c r="DS639">
        <f>'Datastream-M'!DG640</f>
        <v>93.2</v>
      </c>
      <c r="DT639">
        <f>'Datastream-M'!DH640</f>
        <v>93</v>
      </c>
      <c r="DU639">
        <f>'Datastream-M'!DI640</f>
        <v>88.6</v>
      </c>
      <c r="DV639">
        <f>'Datastream-M'!DJ640</f>
        <v>125.76679658499999</v>
      </c>
      <c r="DW639" s="19">
        <f>'[8]weltindexip-usd'!B519</f>
        <v>2.6886275138149469</v>
      </c>
      <c r="DX639">
        <f>'Datastream-M'!DK640</f>
        <v>106.7</v>
      </c>
      <c r="DY639">
        <v>0</v>
      </c>
      <c r="DZ639">
        <f>'Datastream-M'!DL640</f>
        <v>107.9</v>
      </c>
      <c r="EA639">
        <f>'Datastream-M'!DM640</f>
        <v>93.8</v>
      </c>
      <c r="EB639">
        <f>'Datastream-M'!DN640</f>
        <v>23.228632999999999</v>
      </c>
      <c r="EC639">
        <f>'Datastream-M'!DO640</f>
        <v>92.2</v>
      </c>
      <c r="EE639" s="112">
        <f t="shared" si="45"/>
        <v>1.2000000000000028</v>
      </c>
      <c r="EF639" s="1">
        <f>'Datastream-M'!DQ640</f>
        <v>95.5</v>
      </c>
    </row>
    <row r="640" spans="1:136">
      <c r="A640" s="3">
        <v>41348</v>
      </c>
      <c r="B640" s="30">
        <f>'Datastream-M'!B641</f>
        <v>97.8</v>
      </c>
      <c r="C640" s="38">
        <f>'Datastream-M'!C641</f>
        <v>97.1</v>
      </c>
      <c r="D640" s="38">
        <f>'Datastream-M'!D641</f>
        <v>95.4</v>
      </c>
      <c r="E640" s="38">
        <f>'Datastream-M'!E641</f>
        <v>98.8</v>
      </c>
      <c r="F640" s="30">
        <f>'Datastream-M'!F641</f>
        <v>95.9</v>
      </c>
      <c r="G640" s="30">
        <f>'Datastream-M'!G641</f>
        <v>1.29636</v>
      </c>
      <c r="H640" s="30">
        <f>'Datastream-M'!H641</f>
        <v>1356.6</v>
      </c>
      <c r="I640" s="30">
        <f>'Datastream-M'!I641</f>
        <v>2214.9</v>
      </c>
      <c r="J640" s="30">
        <f>'Datastream-M'!J641</f>
        <v>0.20599999999999999</v>
      </c>
      <c r="K640" s="30">
        <f>'Datastream-M'!K641</f>
        <v>1.4</v>
      </c>
      <c r="L640" s="30">
        <f>'Datastream-M'!L641</f>
        <v>7795.3</v>
      </c>
      <c r="M640" s="30">
        <f>'Datastream-M'!M641</f>
        <v>281184</v>
      </c>
      <c r="N640" s="30">
        <f>'Datastream-M'!N641</f>
        <v>96.9</v>
      </c>
      <c r="O640" s="30">
        <f>'Datastream-M'!O641</f>
        <v>2313</v>
      </c>
      <c r="P640" s="30">
        <f>'Datastream-M'!P641</f>
        <v>6.9</v>
      </c>
      <c r="Q640" s="30">
        <f>'Datastream-M'!Q641</f>
        <v>20.9</v>
      </c>
      <c r="R640" s="30">
        <f>'Datastream-M'!R641</f>
        <v>10.5</v>
      </c>
      <c r="S640" s="1">
        <f>'[2]Deutschland Monatsdaten'!C640</f>
        <v>-0.49844173229617322</v>
      </c>
      <c r="T640" s="1">
        <v>4.0724080668756892</v>
      </c>
      <c r="U640" s="38">
        <f>'Datastream-M'!BL641</f>
        <v>91.25</v>
      </c>
      <c r="V640" s="39">
        <f t="shared" si="48"/>
        <v>91.341341341341334</v>
      </c>
      <c r="W640" s="38">
        <f>'Datastream-M'!BM641</f>
        <v>73.709999999999994</v>
      </c>
      <c r="X640" s="39">
        <f t="shared" si="49"/>
        <v>69.146341463414629</v>
      </c>
      <c r="Y640" s="38">
        <f>'Datastream-M'!W641</f>
        <v>-19.2</v>
      </c>
      <c r="Z640" s="38">
        <f>'Datastream-M'!X641</f>
        <v>95.2</v>
      </c>
      <c r="AA640" s="42">
        <f>'Datastream-M'!Y641</f>
        <v>8.5</v>
      </c>
      <c r="AB640" s="38">
        <f>'Datastream-M'!Z641</f>
        <v>97.3</v>
      </c>
      <c r="AC640" s="38">
        <f>'Datastream-M'!AA641</f>
        <v>91.4</v>
      </c>
      <c r="AD640" s="38">
        <f>'Datastream-M'!AB641</f>
        <v>88.8</v>
      </c>
      <c r="AE640" s="38">
        <f>'Datastream-M'!AC641</f>
        <v>1.29636</v>
      </c>
      <c r="AF640" s="38">
        <f t="shared" ref="AF640:AF645" si="55">U640/V640*100</f>
        <v>99.9</v>
      </c>
      <c r="AG640" s="38">
        <f t="shared" ref="AG640:AG645" si="56">W640/X640*100</f>
        <v>106.60000000000001</v>
      </c>
      <c r="AH640" s="38">
        <f>'Datastream-M'!AD641</f>
        <v>96.4</v>
      </c>
      <c r="AI640" s="55">
        <f>'Datastream-M'!AE641</f>
        <v>-19.2</v>
      </c>
      <c r="AJ640" s="30">
        <f>'Datastream-M'!AF641</f>
        <v>93.632959</v>
      </c>
      <c r="AK640" s="38">
        <f>'Datastream-M'!AG641</f>
        <v>109.59</v>
      </c>
      <c r="AL640" s="30">
        <f>'Datastream-M'!AH641</f>
        <v>98</v>
      </c>
      <c r="AM640" s="30">
        <f>'Datastream-M'!AI641</f>
        <v>95.2</v>
      </c>
      <c r="AN640" s="30">
        <f>'Datastream-M'!AJ641</f>
        <v>21.2</v>
      </c>
      <c r="AO640" s="30">
        <f>'Datastream-M'!AK641</f>
        <v>12.1</v>
      </c>
      <c r="AP640" s="30">
        <f>'Datastream-M'!AL641</f>
        <v>-3.8</v>
      </c>
      <c r="AQ640" s="2">
        <f>'Datastream-M'!AM641</f>
        <v>95.988600000000005</v>
      </c>
      <c r="AR640" s="2">
        <f>'Datastream-M'!AN641</f>
        <v>99.377300000000005</v>
      </c>
      <c r="AS640" s="30">
        <f>'Datastream-M'!AO641</f>
        <v>40.200000000000003</v>
      </c>
      <c r="AT640" s="30">
        <f>'Datastream-M'!AP641</f>
        <v>23.6</v>
      </c>
      <c r="AU640" s="30">
        <f>'Datastream-M'!AQ641</f>
        <v>101.2</v>
      </c>
      <c r="AV640" s="19">
        <f>'[5]Deutschland Monatsdaten'!K640</f>
        <v>15.214471796729526</v>
      </c>
      <c r="AW640" s="1">
        <f>'[5]Deutschland Monatsdaten'!J640</f>
        <v>-0.89464861122959971</v>
      </c>
      <c r="AX640" s="30">
        <f>'Datastream-M'!AR641</f>
        <v>48.5</v>
      </c>
      <c r="AY640" s="30">
        <f>'Datastream-M'!AS641</f>
        <v>-5.2</v>
      </c>
      <c r="AZ640" s="38">
        <f>'Datastream-M'!AT641</f>
        <v>100.2</v>
      </c>
      <c r="BE640" s="38">
        <f>'Datastream-M'!AU641</f>
        <v>98.5</v>
      </c>
      <c r="BF640" s="38">
        <f>'Datastream-M'!AV641</f>
        <v>106.5</v>
      </c>
      <c r="BG640" s="38"/>
      <c r="BH640" s="1">
        <f>'Datastream-M'!AX641</f>
        <v>189.8</v>
      </c>
      <c r="BI640" s="1">
        <f>'Datastream-M'!AY641</f>
        <v>184.3</v>
      </c>
      <c r="BJ640" s="1">
        <f>'Datastream-M'!AZ641</f>
        <v>150.1</v>
      </c>
      <c r="BK640" s="30">
        <f>'Datastream-M'!BA641</f>
        <v>131.69999999999999</v>
      </c>
      <c r="BL640" s="30">
        <f>'Datastream-M'!BB641</f>
        <v>162.9</v>
      </c>
      <c r="BM640" s="26">
        <f>'Datastream-M'!BC641</f>
        <v>99.9</v>
      </c>
      <c r="BN640" s="26"/>
      <c r="BO640" s="14">
        <f t="shared" si="54"/>
        <v>106.6</v>
      </c>
      <c r="BP640" s="38">
        <f t="shared" si="53"/>
        <v>99.9</v>
      </c>
      <c r="BQ640" s="30">
        <f t="shared" si="50"/>
        <v>84.536702767749702</v>
      </c>
      <c r="BR640" s="40">
        <f>'Datastream-M'!BJ641</f>
        <v>109.4888</v>
      </c>
      <c r="BS640" s="38">
        <f>'Datastream-M'!BF641</f>
        <v>108.2</v>
      </c>
      <c r="BT640" s="30">
        <f>'Datastream-M'!BE641</f>
        <v>8.8000000000000007</v>
      </c>
      <c r="BU640" s="40">
        <f>'Datastream-M'!CS641</f>
        <v>93</v>
      </c>
      <c r="BV640" s="40">
        <f>'Datastream-M'!CT641</f>
        <v>103.3</v>
      </c>
      <c r="BW640" s="40">
        <f>'Datastream-M'!CU641</f>
        <v>109.2243</v>
      </c>
      <c r="BX640" s="41">
        <f>'Datastream-M'!BG641</f>
        <v>19.04</v>
      </c>
      <c r="BY640" s="41">
        <f>'Datastream-M'!BH641</f>
        <v>18.510000000000002</v>
      </c>
      <c r="BZ640" s="40">
        <f>'Datastream-M'!BI641</f>
        <v>82.5</v>
      </c>
      <c r="CA640" s="41">
        <f>'Datastream-M'!BN641</f>
        <v>-1.5</v>
      </c>
      <c r="CB640">
        <f>'Datastream-M'!BO641</f>
        <v>5.7</v>
      </c>
      <c r="CC640">
        <f>'Datastream-M'!BP641</f>
        <v>95.9</v>
      </c>
      <c r="CD640">
        <f>'Datastream-M'!BQ641</f>
        <v>95.7</v>
      </c>
      <c r="CE640" s="1">
        <v>0.68704334385543286</v>
      </c>
      <c r="CF640" s="1">
        <v>0.85903984507626596</v>
      </c>
      <c r="CH640">
        <f>'Datastream-M'!BR641</f>
        <v>93.9</v>
      </c>
      <c r="CI640">
        <f>'Datastream-M'!BS641</f>
        <v>95.2</v>
      </c>
      <c r="CJ640">
        <f>'Datastream-M'!BT641</f>
        <v>4.5999999999999996</v>
      </c>
      <c r="CK640">
        <f>'Datastream-M'!BU641</f>
        <v>3.3</v>
      </c>
      <c r="CL640">
        <f>'Datastream-M'!BV641</f>
        <v>98.3</v>
      </c>
      <c r="CM640">
        <f>'Datastream-M'!BW641</f>
        <v>24</v>
      </c>
      <c r="CN640">
        <f>'Datastream-M'!BX641</f>
        <v>-8.3000000000000007</v>
      </c>
      <c r="CO640">
        <f>'Datastream-M'!BY641</f>
        <v>2.9</v>
      </c>
      <c r="CP640" s="40">
        <f>'Datastream-M'!BZ641</f>
        <v>7.3</v>
      </c>
      <c r="CQ640">
        <f>'Datastream-M'!CA641</f>
        <v>5.9</v>
      </c>
      <c r="CR640">
        <f>'Datastream-M'!CB641</f>
        <v>0.6</v>
      </c>
      <c r="CS640">
        <f>'Datastream-M'!CC641</f>
        <v>29.4</v>
      </c>
      <c r="CT640">
        <f>'Datastream-M'!CD641</f>
        <v>36.200000000000003</v>
      </c>
      <c r="CU640">
        <f>'Datastream-M'!CE641</f>
        <v>42188</v>
      </c>
      <c r="CV640">
        <f>'Datastream-M'!CF641</f>
        <v>2648567</v>
      </c>
      <c r="CW640" s="48">
        <f t="shared" si="44"/>
        <v>16.7</v>
      </c>
      <c r="CX640">
        <f>'Datastream-M'!CG641</f>
        <v>91.3</v>
      </c>
      <c r="CY640">
        <f>'Datastream-M'!CH641</f>
        <v>80.099999999999994</v>
      </c>
      <c r="CZ640">
        <f>'Datastream-M'!CI641</f>
        <v>94.7</v>
      </c>
      <c r="DA640">
        <f>'Datastream-M'!CJ641</f>
        <v>94.2</v>
      </c>
      <c r="DB640">
        <f>'Datastream-M'!CK641</f>
        <v>7.6</v>
      </c>
      <c r="DC640">
        <f>'Datastream-M'!CL641</f>
        <v>-10.4</v>
      </c>
      <c r="DD640">
        <f>'Datastream-M'!CM641</f>
        <v>4.5999999999999996</v>
      </c>
      <c r="DE640">
        <f>'Datastream-M'!CN641</f>
        <v>69.900000000000006</v>
      </c>
      <c r="DF640">
        <f>'Datastream-M'!CO641</f>
        <v>72.2</v>
      </c>
      <c r="DG640">
        <f>'Datastream-M'!CP641</f>
        <v>93.8</v>
      </c>
      <c r="DH640">
        <f>'Datastream-M'!CQ641</f>
        <v>201.00303649899999</v>
      </c>
      <c r="DI640">
        <f>'Datastream-M'!CR641</f>
        <v>18.16</v>
      </c>
      <c r="DJ640">
        <f>'Datastream-M'!CV641</f>
        <v>6.2</v>
      </c>
      <c r="DK640">
        <f>'Datastream-M'!CW641</f>
        <v>3.47</v>
      </c>
      <c r="DL640">
        <f>'Datastream-M'!CX641</f>
        <v>94</v>
      </c>
      <c r="DM640">
        <f>'Datastream-M'!CY641</f>
        <v>83.2</v>
      </c>
      <c r="DN640" s="55">
        <f>'Datastream-M'!CZ641</f>
        <v>91.1</v>
      </c>
      <c r="DO640">
        <f>'Datastream-M'!DA641</f>
        <v>-9.4</v>
      </c>
      <c r="DP640">
        <f>'Datastream-M'!DB641</f>
        <v>103.8</v>
      </c>
      <c r="DQ640">
        <f>'Datastream-M'!DE641</f>
        <v>96.3</v>
      </c>
      <c r="DR640">
        <f>'Datastream-M'!DF641</f>
        <v>99.3</v>
      </c>
      <c r="DS640">
        <f>'Datastream-M'!DG641</f>
        <v>92.4</v>
      </c>
      <c r="DT640">
        <f>'Datastream-M'!DH641</f>
        <v>94.9</v>
      </c>
      <c r="DU640">
        <f>'Datastream-M'!DI641</f>
        <v>92.7</v>
      </c>
      <c r="DV640">
        <f>'Datastream-M'!DJ641</f>
        <v>141.77547366799999</v>
      </c>
      <c r="DW640" s="19">
        <f>'[8]weltindexip-usd'!B520</f>
        <v>2.7064807011170999</v>
      </c>
      <c r="DX640">
        <f>'Datastream-M'!DK641</f>
        <v>107.2</v>
      </c>
      <c r="DY640">
        <v>0</v>
      </c>
      <c r="DZ640">
        <f>'Datastream-M'!DL641</f>
        <v>108.6</v>
      </c>
      <c r="EA640">
        <f>'Datastream-M'!DM641</f>
        <v>96.1</v>
      </c>
      <c r="EB640">
        <f>'Datastream-M'!DN641</f>
        <v>23.483108000000001</v>
      </c>
      <c r="EC640">
        <f>'Datastream-M'!DO641</f>
        <v>91.5</v>
      </c>
      <c r="EE640" s="112">
        <f t="shared" si="45"/>
        <v>0.29999999999999716</v>
      </c>
      <c r="EF640" s="1">
        <f>'Datastream-M'!DQ641</f>
        <v>96.8</v>
      </c>
    </row>
    <row r="641" spans="1:136">
      <c r="A641" s="3">
        <v>41379</v>
      </c>
      <c r="B641">
        <f>'Datastream-M'!B642</f>
        <v>95.9</v>
      </c>
      <c r="C641" s="38">
        <f>'Datastream-M'!C642</f>
        <v>95.5</v>
      </c>
      <c r="D641" s="38">
        <f>'Datastream-M'!D642</f>
        <v>92.9</v>
      </c>
      <c r="E641" s="38">
        <f>'Datastream-M'!E642</f>
        <v>98.1</v>
      </c>
      <c r="F641" s="38">
        <f>'Datastream-M'!F642</f>
        <v>93.3</v>
      </c>
      <c r="G641" s="38">
        <f>'Datastream-M'!G642</f>
        <v>1.3026</v>
      </c>
      <c r="H641" s="38">
        <f>'Datastream-M'!H642</f>
        <v>1386.1</v>
      </c>
      <c r="I641" s="38">
        <f>'Datastream-M'!I642</f>
        <v>2240.1999999999998</v>
      </c>
      <c r="J641" s="38">
        <f>'Datastream-M'!J642</f>
        <v>0.20899999999999999</v>
      </c>
      <c r="K641" s="38">
        <f>'Datastream-M'!K642</f>
        <v>1.2</v>
      </c>
      <c r="L641" s="38">
        <f>'Datastream-M'!L642</f>
        <v>7913.7</v>
      </c>
      <c r="M641" s="38">
        <f>'Datastream-M'!M642</f>
        <v>284444</v>
      </c>
      <c r="N641" s="38">
        <f>'Datastream-M'!N642</f>
        <v>97.1</v>
      </c>
      <c r="O641" s="38">
        <f>'Datastream-M'!O642</f>
        <v>2272</v>
      </c>
      <c r="P641" s="38">
        <f>'Datastream-M'!P642</f>
        <v>7</v>
      </c>
      <c r="Q641" s="38">
        <f>'Datastream-M'!Q642</f>
        <v>19.8</v>
      </c>
      <c r="R641" s="38">
        <f>'Datastream-M'!R642</f>
        <v>10.8</v>
      </c>
      <c r="S641" s="1">
        <f>'[2]Deutschland Monatsdaten'!C641</f>
        <v>-0.56621667432444667</v>
      </c>
      <c r="T641" s="1">
        <v>4.0988877778180912</v>
      </c>
      <c r="U641" s="38">
        <f>'Datastream-M'!BL642</f>
        <v>90.96</v>
      </c>
      <c r="V641" s="39">
        <f t="shared" si="48"/>
        <v>91.051051051051033</v>
      </c>
      <c r="W641" s="38">
        <f>'Datastream-M'!BM642</f>
        <v>73.94</v>
      </c>
      <c r="X641" s="39">
        <f t="shared" si="49"/>
        <v>69.427230046948353</v>
      </c>
      <c r="Y641" s="38">
        <f>'Datastream-M'!W642</f>
        <v>-18.399999999999999</v>
      </c>
      <c r="Z641" s="38">
        <f>'Datastream-M'!X642</f>
        <v>92.6</v>
      </c>
      <c r="AA641" s="42">
        <f>'Datastream-M'!Y642</f>
        <v>9.6</v>
      </c>
      <c r="AB641" s="38">
        <f>'Datastream-M'!Z642</f>
        <v>97.5</v>
      </c>
      <c r="AC641" s="40">
        <f>'Datastream-M'!AA642</f>
        <v>91.6</v>
      </c>
      <c r="AD641" s="38">
        <f>'Datastream-M'!AB642</f>
        <v>89</v>
      </c>
      <c r="AE641" s="38">
        <f>'Datastream-M'!AC642</f>
        <v>1.3026</v>
      </c>
      <c r="AF641" s="38">
        <f t="shared" si="55"/>
        <v>99.9</v>
      </c>
      <c r="AG641" s="38">
        <f t="shared" si="56"/>
        <v>106.5</v>
      </c>
      <c r="AH641" s="38">
        <f>'Datastream-M'!AD642</f>
        <v>97.2</v>
      </c>
      <c r="AI641" s="55">
        <f>'Datastream-M'!AE642</f>
        <v>-19.600000000000001</v>
      </c>
      <c r="AJ641" s="38">
        <f>'Datastream-M'!AF642</f>
        <v>94.418165000000002</v>
      </c>
      <c r="AK641" s="38">
        <f>'Datastream-M'!AG642</f>
        <v>102.96</v>
      </c>
      <c r="AL641" s="38">
        <f>'Datastream-M'!AH642</f>
        <v>98.2</v>
      </c>
      <c r="AM641" s="38">
        <f>'Datastream-M'!AI642</f>
        <v>92.6</v>
      </c>
      <c r="AN641" s="38">
        <f>'Datastream-M'!AJ642</f>
        <v>20.6</v>
      </c>
      <c r="AO641" s="38">
        <f>'Datastream-M'!AK642</f>
        <v>14.7</v>
      </c>
      <c r="AP641" s="38">
        <f>'Datastream-M'!AL642</f>
        <v>-4.9000000000000004</v>
      </c>
      <c r="AQ641" s="41">
        <f>'Datastream-M'!AM642</f>
        <v>96.265100000000004</v>
      </c>
      <c r="AR641" s="39">
        <f>'Datastream-M'!AN642</f>
        <v>99.531800000000004</v>
      </c>
      <c r="AS641" s="38">
        <f>'Datastream-M'!AO642</f>
        <v>64.8</v>
      </c>
      <c r="AT641" s="38">
        <f>'Datastream-M'!AP642</f>
        <v>31.3</v>
      </c>
      <c r="AU641" s="38">
        <f>'Datastream-M'!AQ642</f>
        <v>101</v>
      </c>
      <c r="AV641" s="19">
        <f>'[5]Deutschland Monatsdaten'!K641</f>
        <v>15.212165788040878</v>
      </c>
      <c r="AW641" s="1">
        <f>'[5]Deutschland Monatsdaten'!J641</f>
        <v>-0.87092256741530227</v>
      </c>
      <c r="AX641" s="38">
        <f>'Datastream-M'!AR642</f>
        <v>36.299999999999997</v>
      </c>
      <c r="AY641" s="38">
        <f>'Datastream-M'!AS642</f>
        <v>-5.9</v>
      </c>
      <c r="AZ641" s="38">
        <f>'Datastream-M'!AT642</f>
        <v>97.6</v>
      </c>
      <c r="BE641" s="40">
        <f>'Datastream-M'!AU642</f>
        <v>98.69</v>
      </c>
      <c r="BF641" s="38">
        <f>'Datastream-M'!AV642</f>
        <v>105.4</v>
      </c>
      <c r="BG641" s="38"/>
      <c r="BH641" s="1">
        <f>'Datastream-M'!AX642</f>
        <v>184.9</v>
      </c>
      <c r="BI641" s="1">
        <f>'Datastream-M'!AY642</f>
        <v>179.4</v>
      </c>
      <c r="BJ641" s="1">
        <f>'Datastream-M'!AZ642</f>
        <v>144.69999999999999</v>
      </c>
      <c r="BK641" s="38">
        <f>'Datastream-M'!BA642</f>
        <v>127.1</v>
      </c>
      <c r="BL641" s="38">
        <f>'Datastream-M'!BB642</f>
        <v>156.9</v>
      </c>
      <c r="BM641" s="26">
        <f>'Datastream-M'!BC642</f>
        <v>99.6</v>
      </c>
      <c r="BN641" s="26"/>
      <c r="BO641" s="14">
        <f t="shared" si="54"/>
        <v>106.5</v>
      </c>
      <c r="BP641" s="38">
        <f t="shared" si="53"/>
        <v>99.9</v>
      </c>
      <c r="BQ641" s="38">
        <f t="shared" si="50"/>
        <v>79.041916167664667</v>
      </c>
      <c r="BR641" s="40">
        <f>'Datastream-M'!BJ642</f>
        <v>109.76009999999999</v>
      </c>
      <c r="BS641" s="38">
        <f>'Datastream-M'!BF642</f>
        <v>108.5</v>
      </c>
      <c r="BT641" s="38">
        <f>'Datastream-M'!BE642</f>
        <v>12.8</v>
      </c>
      <c r="BU641" s="40">
        <f>'Datastream-M'!CS642</f>
        <v>93.2</v>
      </c>
      <c r="BV641" s="40">
        <f>'Datastream-M'!CT642</f>
        <v>103.8</v>
      </c>
      <c r="BW641" s="40">
        <f>'Datastream-M'!CU642</f>
        <v>109.4161</v>
      </c>
      <c r="BX641" s="41">
        <f>'Datastream-M'!BG642</f>
        <v>19.170000000000002</v>
      </c>
      <c r="BY641" s="41">
        <f>'Datastream-M'!BH642</f>
        <v>19.11</v>
      </c>
      <c r="BZ641" s="40">
        <f>'Datastream-M'!BI642</f>
        <v>95.8</v>
      </c>
      <c r="CA641" s="41">
        <f>'Datastream-M'!BN642</f>
        <v>-0.7</v>
      </c>
      <c r="CB641">
        <f>'Datastream-M'!BO642</f>
        <v>4.3</v>
      </c>
      <c r="CC641">
        <f>'Datastream-M'!BP642</f>
        <v>97.2</v>
      </c>
      <c r="CD641">
        <f>'Datastream-M'!BQ642</f>
        <v>93.2</v>
      </c>
      <c r="CE641" s="1">
        <v>0.91992491427663281</v>
      </c>
      <c r="CF641" s="1">
        <v>0.69774015708672754</v>
      </c>
      <c r="CH641">
        <f>'Datastream-M'!BR642</f>
        <v>93.5</v>
      </c>
      <c r="CI641">
        <f>'Datastream-M'!BS642</f>
        <v>94.9</v>
      </c>
      <c r="CJ641">
        <f>'Datastream-M'!BT642</f>
        <v>4.2</v>
      </c>
      <c r="CK641">
        <f>'Datastream-M'!BU642</f>
        <v>6.4</v>
      </c>
      <c r="CL641">
        <f>'Datastream-M'!BV642</f>
        <v>97.5</v>
      </c>
      <c r="CM641">
        <f>'Datastream-M'!BW642</f>
        <v>20</v>
      </c>
      <c r="CN641">
        <f>'Datastream-M'!BX642</f>
        <v>-12.1</v>
      </c>
      <c r="CO641">
        <f>'Datastream-M'!BY642</f>
        <v>-6.1</v>
      </c>
      <c r="CP641" s="40">
        <f>'Datastream-M'!BZ642</f>
        <v>5.4</v>
      </c>
      <c r="CQ641">
        <f>'Datastream-M'!CA642</f>
        <v>6</v>
      </c>
      <c r="CR641">
        <f>'Datastream-M'!CB642</f>
        <v>-1.5</v>
      </c>
      <c r="CS641">
        <f>'Datastream-M'!CC642</f>
        <v>30.8</v>
      </c>
      <c r="CT641">
        <f>'Datastream-M'!CD642</f>
        <v>37.6</v>
      </c>
      <c r="CU641">
        <f>'Datastream-M'!CE642</f>
        <v>42190</v>
      </c>
      <c r="CV641">
        <f>'Datastream-M'!CF642</f>
        <v>2665071</v>
      </c>
      <c r="CW641" s="48">
        <f t="shared" si="44"/>
        <v>14.6</v>
      </c>
      <c r="CX641">
        <f>'Datastream-M'!CG642</f>
        <v>92</v>
      </c>
      <c r="CY641">
        <f>'Datastream-M'!CH642</f>
        <v>79.5</v>
      </c>
      <c r="CZ641">
        <f>'Datastream-M'!CI642</f>
        <v>97.2</v>
      </c>
      <c r="DA641">
        <f>'Datastream-M'!CJ642</f>
        <v>94.1</v>
      </c>
      <c r="DB641">
        <f>'Datastream-M'!CK642</f>
        <v>7.6</v>
      </c>
      <c r="DC641">
        <f>'Datastream-M'!CL642</f>
        <v>-12.6</v>
      </c>
      <c r="DD641">
        <f>'Datastream-M'!CM642</f>
        <v>4.2</v>
      </c>
      <c r="DE641">
        <f>'Datastream-M'!CN642</f>
        <v>66.7</v>
      </c>
      <c r="DF641">
        <f>'Datastream-M'!CO642</f>
        <v>71.900000000000006</v>
      </c>
      <c r="DG641">
        <f>'Datastream-M'!CP642</f>
        <v>91.5</v>
      </c>
      <c r="DH641">
        <f>'Datastream-M'!CQ642</f>
        <v>131.46473693799999</v>
      </c>
      <c r="DI641">
        <f>'Datastream-M'!CR642</f>
        <v>16.649999999999999</v>
      </c>
      <c r="DJ641">
        <f>'Datastream-M'!CV642</f>
        <v>6.56</v>
      </c>
      <c r="DK641">
        <f>'Datastream-M'!CW642</f>
        <v>3.81</v>
      </c>
      <c r="DL641">
        <f>'Datastream-M'!CX642</f>
        <v>94.6</v>
      </c>
      <c r="DM641">
        <f>'Datastream-M'!CY642</f>
        <v>82.4</v>
      </c>
      <c r="DN641" s="55">
        <f>'Datastream-M'!CZ642</f>
        <v>98.7</v>
      </c>
      <c r="DO641">
        <f>'Datastream-M'!DA642</f>
        <v>-23.8</v>
      </c>
      <c r="DP641">
        <f>'Datastream-M'!DB642</f>
        <v>100.5</v>
      </c>
      <c r="DQ641">
        <f>'Datastream-M'!DE642</f>
        <v>93.5</v>
      </c>
      <c r="DR641">
        <f>'Datastream-M'!DF642</f>
        <v>98.5</v>
      </c>
      <c r="DS641">
        <f>'Datastream-M'!DG642</f>
        <v>90.8</v>
      </c>
      <c r="DT641">
        <f>'Datastream-M'!DH642</f>
        <v>91.1</v>
      </c>
      <c r="DU641">
        <f>'Datastream-M'!DI642</f>
        <v>93.6</v>
      </c>
      <c r="DV641">
        <f>'Datastream-M'!DJ642</f>
        <v>134.71141047699999</v>
      </c>
      <c r="DW641" s="19">
        <f>'[8]weltindexip-usd'!B521</f>
        <v>2.7123968420204143</v>
      </c>
      <c r="DX641">
        <f>'Datastream-M'!DK642</f>
        <v>108.2</v>
      </c>
      <c r="DY641">
        <v>0</v>
      </c>
      <c r="DZ641">
        <f>'Datastream-M'!DL642</f>
        <v>108.9</v>
      </c>
      <c r="EA641">
        <f>'Datastream-M'!DM642</f>
        <v>95.9</v>
      </c>
      <c r="EB641">
        <f>'Datastream-M'!DN642</f>
        <v>23.622734000000001</v>
      </c>
      <c r="EC641">
        <f>'Datastream-M'!DO642</f>
        <v>93.4</v>
      </c>
      <c r="EE641" s="112">
        <f t="shared" si="45"/>
        <v>-1.8999999999999915</v>
      </c>
      <c r="EF641" s="1">
        <f>'Datastream-M'!DQ642</f>
        <v>97.1</v>
      </c>
    </row>
    <row r="642" spans="1:136">
      <c r="A642" s="3">
        <v>41409</v>
      </c>
      <c r="B642">
        <f>'Datastream-M'!B643</f>
        <v>97.1</v>
      </c>
      <c r="C642" s="38">
        <f>'Datastream-M'!C643</f>
        <v>96.6</v>
      </c>
      <c r="D642" s="38">
        <f>'Datastream-M'!D643</f>
        <v>95.3</v>
      </c>
      <c r="E642" s="38">
        <f>'Datastream-M'!E643</f>
        <v>97.9</v>
      </c>
      <c r="F642" s="38">
        <f>'Datastream-M'!F643</f>
        <v>93.7</v>
      </c>
      <c r="G642" s="38">
        <f>'Datastream-M'!G643</f>
        <v>1.2982050000000001</v>
      </c>
      <c r="H642" s="38">
        <f>'Datastream-M'!H643</f>
        <v>1391</v>
      </c>
      <c r="I642" s="38">
        <f>'Datastream-M'!I643</f>
        <v>2239.8000000000002</v>
      </c>
      <c r="J642" s="38">
        <f>'Datastream-M'!J643</f>
        <v>0.20100000000000001</v>
      </c>
      <c r="K642" s="38">
        <f>'Datastream-M'!K643</f>
        <v>1.3</v>
      </c>
      <c r="L642" s="38">
        <f>'Datastream-M'!L643</f>
        <v>8348.7999999999993</v>
      </c>
      <c r="M642" s="38">
        <f>'Datastream-M'!M643</f>
        <v>261316</v>
      </c>
      <c r="N642" s="38">
        <f>'Datastream-M'!N643</f>
        <v>96.6</v>
      </c>
      <c r="O642" s="38">
        <f>'Datastream-M'!O643</f>
        <v>2261</v>
      </c>
      <c r="P642" s="38">
        <f>'Datastream-M'!P643</f>
        <v>6.9</v>
      </c>
      <c r="Q642" s="38">
        <f>'Datastream-M'!Q643</f>
        <v>15.9</v>
      </c>
      <c r="R642" s="38">
        <f>'Datastream-M'!R643</f>
        <v>11.4</v>
      </c>
      <c r="S642" s="1">
        <f>'[2]Deutschland Monatsdaten'!C642</f>
        <v>-0.47259315954145203</v>
      </c>
      <c r="T642" s="1">
        <v>4.1148824902721204</v>
      </c>
      <c r="U642" s="38">
        <f>'Datastream-M'!BL643</f>
        <v>90.09</v>
      </c>
      <c r="V642" s="39">
        <f t="shared" ref="V642:V648" si="57">U642/BP642*100</f>
        <v>90.451807228915669</v>
      </c>
      <c r="W642" s="38">
        <f>'Datastream-M'!BM643</f>
        <v>75.39</v>
      </c>
      <c r="X642" s="39">
        <f t="shared" ref="X642:X648" si="58">W642/BO642*100</f>
        <v>71.52751423149904</v>
      </c>
      <c r="Y642" s="38">
        <f>'Datastream-M'!W643</f>
        <v>-18.2</v>
      </c>
      <c r="Z642" s="38">
        <f>'Datastream-M'!X643</f>
        <v>94</v>
      </c>
      <c r="AA642" s="42">
        <f>'Datastream-M'!Y643</f>
        <v>7.2</v>
      </c>
      <c r="AB642" s="38">
        <f>'Datastream-M'!Z643</f>
        <v>97.8</v>
      </c>
      <c r="AC642" s="40">
        <f>'Datastream-M'!AA643</f>
        <v>91.7</v>
      </c>
      <c r="AD642" s="38">
        <f>'Datastream-M'!AB643</f>
        <v>89.1</v>
      </c>
      <c r="AE642" s="38">
        <f>'Datastream-M'!AC643</f>
        <v>1.2982050000000001</v>
      </c>
      <c r="AF642" s="38">
        <f t="shared" si="55"/>
        <v>99.6</v>
      </c>
      <c r="AG642" s="38">
        <f t="shared" si="56"/>
        <v>105.40000000000003</v>
      </c>
      <c r="AH642" s="40">
        <f>'Datastream-M'!AD643</f>
        <v>96.3</v>
      </c>
      <c r="AI642" s="55">
        <f>'Datastream-M'!AE643</f>
        <v>-18.899999999999999</v>
      </c>
      <c r="AJ642" s="38">
        <f>'Datastream-M'!AF643</f>
        <v>94.586894999999998</v>
      </c>
      <c r="AK642" s="40">
        <f>'Datastream-M'!AG643</f>
        <v>102.98</v>
      </c>
      <c r="AL642" s="38">
        <f>'Datastream-M'!AH643</f>
        <v>98.5</v>
      </c>
      <c r="AM642" s="40">
        <f>'Datastream-M'!AI643</f>
        <v>94</v>
      </c>
      <c r="AN642" s="38">
        <f>'Datastream-M'!AJ643</f>
        <v>18.7</v>
      </c>
      <c r="AO642" s="38">
        <f>'Datastream-M'!AK643</f>
        <v>13.9</v>
      </c>
      <c r="AP642" s="38">
        <f>'Datastream-M'!AL643</f>
        <v>-1.1000000000000001</v>
      </c>
      <c r="AQ642" s="41">
        <f>'Datastream-M'!AM643</f>
        <v>96.558700000000002</v>
      </c>
      <c r="AR642" s="41">
        <f>'Datastream-M'!AN643</f>
        <v>99.702600000000004</v>
      </c>
      <c r="AS642" s="38">
        <f>'Datastream-M'!AO643</f>
        <v>21.9</v>
      </c>
      <c r="AT642" s="38">
        <f>'Datastream-M'!AP643</f>
        <v>87.6</v>
      </c>
      <c r="AU642" s="38">
        <f>'Datastream-M'!AQ643</f>
        <v>101.3</v>
      </c>
      <c r="AV642" s="19">
        <f>'[5]Deutschland Monatsdaten'!K642</f>
        <v>15.23694588437929</v>
      </c>
      <c r="AW642" s="1">
        <f>'[5]Deutschland Monatsdaten'!J642</f>
        <v>-0.84209148162244418</v>
      </c>
      <c r="AX642" s="38">
        <f>'Datastream-M'!AR643</f>
        <v>36.4</v>
      </c>
      <c r="AY642" s="38">
        <f>'Datastream-M'!AS643</f>
        <v>-4.5</v>
      </c>
      <c r="AZ642" s="38">
        <f>'Datastream-M'!AT643</f>
        <v>99</v>
      </c>
      <c r="BE642" s="40">
        <f>'Datastream-M'!AU643</f>
        <v>98.71</v>
      </c>
      <c r="BF642" s="40">
        <f>'Datastream-M'!AV643</f>
        <v>105</v>
      </c>
      <c r="BG642" s="38"/>
      <c r="BH642" s="1">
        <f>'Datastream-M'!AX643</f>
        <v>185.1</v>
      </c>
      <c r="BI642" s="1">
        <f>'Datastream-M'!AY643</f>
        <v>179</v>
      </c>
      <c r="BJ642" s="1">
        <f>'Datastream-M'!AZ643</f>
        <v>141.19999999999999</v>
      </c>
      <c r="BK642" s="38">
        <f>'Datastream-M'!BA643</f>
        <v>128.30000000000001</v>
      </c>
      <c r="BL642" s="38">
        <f>'Datastream-M'!BB643</f>
        <v>150.19999999999999</v>
      </c>
      <c r="BM642" s="26">
        <f>'Datastream-M'!BC643</f>
        <v>99.4</v>
      </c>
      <c r="BN642" s="26"/>
      <c r="BO642" s="14">
        <f t="shared" si="54"/>
        <v>105.4</v>
      </c>
      <c r="BP642" s="38">
        <f t="shared" si="53"/>
        <v>99.6</v>
      </c>
      <c r="BQ642" s="38">
        <f t="shared" si="50"/>
        <v>79.324914015891167</v>
      </c>
      <c r="BR642" s="40">
        <f>'Datastream-M'!BJ643</f>
        <v>109.985</v>
      </c>
      <c r="BS642" s="38">
        <f>'Datastream-M'!BF643</f>
        <v>108.6</v>
      </c>
      <c r="BT642" s="38">
        <f>'Datastream-M'!BE643</f>
        <v>3</v>
      </c>
      <c r="BU642" s="40">
        <f>'Datastream-M'!CS643</f>
        <v>93.3</v>
      </c>
      <c r="BV642" s="40">
        <f>'Datastream-M'!CT643</f>
        <v>104.4</v>
      </c>
      <c r="BW642" s="40">
        <f>'Datastream-M'!CU643</f>
        <v>109.54130000000001</v>
      </c>
      <c r="BX642" s="41">
        <f>'Datastream-M'!BG643</f>
        <v>19.09</v>
      </c>
      <c r="BY642" s="41">
        <f>'Datastream-M'!BH643</f>
        <v>18.95</v>
      </c>
      <c r="BZ642" s="40">
        <f>'Datastream-M'!BI643</f>
        <v>95.2</v>
      </c>
      <c r="CA642" s="41">
        <f>'Datastream-M'!BN643</f>
        <v>0.5</v>
      </c>
      <c r="CB642">
        <f>'Datastream-M'!BO643</f>
        <v>6.3</v>
      </c>
      <c r="CC642">
        <f>'Datastream-M'!BP643</f>
        <v>94.7</v>
      </c>
      <c r="CD642">
        <f>'Datastream-M'!BQ643</f>
        <v>92.9</v>
      </c>
      <c r="CE642" s="1">
        <v>0.58159892073858976</v>
      </c>
      <c r="CF642" s="1">
        <v>0.38102038904871527</v>
      </c>
      <c r="CH642">
        <f>'Datastream-M'!BR643</f>
        <v>90.8</v>
      </c>
      <c r="CI642">
        <f>'Datastream-M'!BS643</f>
        <v>95.5</v>
      </c>
      <c r="CJ642">
        <f>'Datastream-M'!BT643</f>
        <v>2.9</v>
      </c>
      <c r="CK642">
        <f>'Datastream-M'!BU643</f>
        <v>11.4</v>
      </c>
      <c r="CL642">
        <f>'Datastream-M'!BV643</f>
        <v>98</v>
      </c>
      <c r="CM642">
        <f>'Datastream-M'!BW643</f>
        <v>22.4</v>
      </c>
      <c r="CN642">
        <f>'Datastream-M'!BX643</f>
        <v>-7.6</v>
      </c>
      <c r="CO642">
        <f>'Datastream-M'!BY643</f>
        <v>1.2</v>
      </c>
      <c r="CP642" s="40">
        <f>'Datastream-M'!BZ643</f>
        <v>6.9</v>
      </c>
      <c r="CQ642">
        <f>'Datastream-M'!CA643</f>
        <v>6.2</v>
      </c>
      <c r="CR642">
        <f>'Datastream-M'!CB643</f>
        <v>-0.2</v>
      </c>
      <c r="CS642">
        <f>'Datastream-M'!CC643</f>
        <v>33.9</v>
      </c>
      <c r="CT642">
        <f>'Datastream-M'!CD643</f>
        <v>37.700000000000003</v>
      </c>
      <c r="CU642">
        <f>'Datastream-M'!CE643</f>
        <v>42238</v>
      </c>
      <c r="CV642">
        <f>'Datastream-M'!CF643</f>
        <v>2651743</v>
      </c>
      <c r="CW642" s="48">
        <f t="shared" si="44"/>
        <v>15.499999999999998</v>
      </c>
      <c r="CX642">
        <f>'Datastream-M'!CG643</f>
        <v>94.1</v>
      </c>
      <c r="CY642">
        <f>'Datastream-M'!CH643</f>
        <v>82.4</v>
      </c>
      <c r="CZ642">
        <f>'Datastream-M'!CI643</f>
        <v>94.2</v>
      </c>
      <c r="DA642">
        <f>'Datastream-M'!CJ643</f>
        <v>100.2</v>
      </c>
      <c r="DB642">
        <f>'Datastream-M'!CK643</f>
        <v>6.7</v>
      </c>
      <c r="DC642">
        <f>'Datastream-M'!CL643</f>
        <v>-13.6</v>
      </c>
      <c r="DD642">
        <f>'Datastream-M'!CM643</f>
        <v>2.9</v>
      </c>
      <c r="DE642">
        <f>'Datastream-M'!CN643</f>
        <v>74.400000000000006</v>
      </c>
      <c r="DF642">
        <f>'Datastream-M'!CO643</f>
        <v>76.8</v>
      </c>
      <c r="DG642">
        <f>'Datastream-M'!CP643</f>
        <v>90</v>
      </c>
      <c r="DH642">
        <f>'Datastream-M'!CQ643</f>
        <v>65.217132567999997</v>
      </c>
      <c r="DI642">
        <f>'Datastream-M'!CR643</f>
        <v>17.670000000000002</v>
      </c>
      <c r="DJ642">
        <f>'Datastream-M'!CV643</f>
        <v>6.15</v>
      </c>
      <c r="DK642">
        <f>'Datastream-M'!CW643</f>
        <v>3.58</v>
      </c>
      <c r="DL642">
        <f>'Datastream-M'!CX643</f>
        <v>96.5</v>
      </c>
      <c r="DM642">
        <f>'Datastream-M'!CY643</f>
        <v>85</v>
      </c>
      <c r="DN642" s="55">
        <f>'Datastream-M'!CZ643</f>
        <v>98.3</v>
      </c>
      <c r="DO642">
        <f>'Datastream-M'!DA643</f>
        <v>9.1</v>
      </c>
      <c r="DP642">
        <f>'Datastream-M'!DB643</f>
        <v>97.1</v>
      </c>
      <c r="DQ642">
        <f>'Datastream-M'!DE643</f>
        <v>95.5</v>
      </c>
      <c r="DR642">
        <f>'Datastream-M'!DF643</f>
        <v>98.6</v>
      </c>
      <c r="DS642">
        <f>'Datastream-M'!DG643</f>
        <v>88.4</v>
      </c>
      <c r="DT642">
        <f>'Datastream-M'!DH643</f>
        <v>93.2</v>
      </c>
      <c r="DU642">
        <f>'Datastream-M'!DI643</f>
        <v>89.4</v>
      </c>
      <c r="DV642">
        <f>'Datastream-M'!DJ643</f>
        <v>106.511540096</v>
      </c>
      <c r="DW642" s="19">
        <f>'[8]weltindexip-usd'!B522</f>
        <v>2.7211237301504321</v>
      </c>
      <c r="DX642">
        <f>'Datastream-M'!DK643</f>
        <v>108</v>
      </c>
      <c r="DY642">
        <v>0</v>
      </c>
      <c r="DZ642">
        <f>'Datastream-M'!DL643</f>
        <v>109.2</v>
      </c>
      <c r="EA642">
        <f>'Datastream-M'!DM643</f>
        <v>95.7</v>
      </c>
      <c r="EB642">
        <f>'Datastream-M'!DN643</f>
        <v>24.691835999999999</v>
      </c>
      <c r="EC642">
        <f>'Datastream-M'!DO643</f>
        <v>93.9</v>
      </c>
      <c r="EE642" s="112">
        <f t="shared" si="45"/>
        <v>1.1999999999999886</v>
      </c>
      <c r="EF642" s="1">
        <f>'Datastream-M'!DQ643</f>
        <v>96.5</v>
      </c>
    </row>
    <row r="643" spans="1:136">
      <c r="A643" s="3">
        <v>41440</v>
      </c>
      <c r="B643">
        <f>'Datastream-M'!B644</f>
        <v>96.5</v>
      </c>
      <c r="C643" s="40">
        <f>'Datastream-M'!C644</f>
        <v>97.4</v>
      </c>
      <c r="D643" s="40">
        <f>'Datastream-M'!D644</f>
        <v>95.5</v>
      </c>
      <c r="E643" s="40">
        <f>'Datastream-M'!E644</f>
        <v>99.3</v>
      </c>
      <c r="F643" s="40">
        <f>'Datastream-M'!F644</f>
        <v>97.9</v>
      </c>
      <c r="G643" s="40">
        <f>'Datastream-M'!G644</f>
        <v>1.318875</v>
      </c>
      <c r="H643" s="40">
        <f>'Datastream-M'!H644</f>
        <v>1390.3</v>
      </c>
      <c r="I643" s="40">
        <f>'Datastream-M'!I644</f>
        <v>2239</v>
      </c>
      <c r="J643" s="40">
        <f>'Datastream-M'!J644</f>
        <v>0.21</v>
      </c>
      <c r="K643" s="40">
        <f>'Datastream-M'!K644</f>
        <v>1.5</v>
      </c>
      <c r="L643" s="40">
        <f>'Datastream-M'!L644</f>
        <v>7959.2</v>
      </c>
      <c r="M643" s="40">
        <f>'Datastream-M'!M644</f>
        <v>282913</v>
      </c>
      <c r="N643" s="40">
        <f>'Datastream-M'!N644</f>
        <v>98.1</v>
      </c>
      <c r="O643" s="40">
        <f>'Datastream-M'!O644</f>
        <v>2112</v>
      </c>
      <c r="P643" s="40">
        <f>'Datastream-M'!P644</f>
        <v>6.8</v>
      </c>
      <c r="Q643" s="40">
        <f>'Datastream-M'!Q644</f>
        <v>15.9</v>
      </c>
      <c r="R643" s="40">
        <f>'Datastream-M'!R644</f>
        <v>11.1</v>
      </c>
      <c r="S643" s="1">
        <f>'[2]Deutschland Monatsdaten'!C643</f>
        <v>-0.5155277932158715</v>
      </c>
      <c r="T643" s="1">
        <v>4.0959843035903454</v>
      </c>
      <c r="U643" s="40">
        <f>'Datastream-M'!BL644</f>
        <v>90.8</v>
      </c>
      <c r="V643" s="41">
        <f t="shared" si="57"/>
        <v>91.348088531187116</v>
      </c>
      <c r="W643" s="40">
        <f>'Datastream-M'!BM644</f>
        <v>74.510000000000005</v>
      </c>
      <c r="X643" s="41">
        <f t="shared" si="58"/>
        <v>70.961904761904776</v>
      </c>
      <c r="Y643" s="40">
        <f>'Datastream-M'!W644</f>
        <v>-15.8</v>
      </c>
      <c r="Z643" s="40">
        <f>'Datastream-M'!X644</f>
        <v>98.6</v>
      </c>
      <c r="AA643" s="42">
        <f>'Datastream-M'!Y644</f>
        <v>9.6</v>
      </c>
      <c r="AB643" s="40">
        <f>'Datastream-M'!Z644</f>
        <v>98.1</v>
      </c>
      <c r="AC643" s="40">
        <f>'Datastream-M'!AA644</f>
        <v>92.3</v>
      </c>
      <c r="AD643" s="40">
        <f>'Datastream-M'!AB644</f>
        <v>90.1</v>
      </c>
      <c r="AE643" s="40">
        <f>'Datastream-M'!AC644</f>
        <v>1.318875</v>
      </c>
      <c r="AF643" s="40">
        <f t="shared" si="55"/>
        <v>99.4</v>
      </c>
      <c r="AG643" s="40">
        <f t="shared" si="56"/>
        <v>104.99999999999999</v>
      </c>
      <c r="AH643" s="40">
        <f>'Datastream-M'!AD644</f>
        <v>98</v>
      </c>
      <c r="AI643" s="55">
        <f>'Datastream-M'!AE644</f>
        <v>-14.5</v>
      </c>
      <c r="AJ643" s="40">
        <f>'Datastream-M'!AF644</f>
        <v>94.837475999999995</v>
      </c>
      <c r="AK643" s="40">
        <f>'Datastream-M'!AG644</f>
        <v>103.36</v>
      </c>
      <c r="AL643" s="40">
        <f>'Datastream-M'!AH644</f>
        <v>98.7</v>
      </c>
      <c r="AM643" s="40">
        <f>'Datastream-M'!AI644</f>
        <v>98.6</v>
      </c>
      <c r="AN643" s="40">
        <f>'Datastream-M'!AJ644</f>
        <v>18.899999999999999</v>
      </c>
      <c r="AO643" s="40">
        <f>'Datastream-M'!AK644</f>
        <v>13.2</v>
      </c>
      <c r="AP643" s="40">
        <f>'Datastream-M'!AL644</f>
        <v>0.3</v>
      </c>
      <c r="AQ643" s="41">
        <f>'Datastream-M'!AM644</f>
        <v>96.877399999999994</v>
      </c>
      <c r="AR643" s="41">
        <f>'Datastream-M'!AN644</f>
        <v>99.897900000000007</v>
      </c>
      <c r="AS643" s="40">
        <f>'Datastream-M'!AO644</f>
        <v>31.9</v>
      </c>
      <c r="AT643" s="40">
        <f>'Datastream-M'!AP644</f>
        <v>80</v>
      </c>
      <c r="AU643" s="40">
        <f>'Datastream-M'!AQ644</f>
        <v>101.2</v>
      </c>
      <c r="AV643" s="19">
        <f>'[5]Deutschland Monatsdaten'!K643</f>
        <v>15.282085464295768</v>
      </c>
      <c r="AW643" s="1">
        <f>'[5]Deutschland Monatsdaten'!J643</f>
        <v>-0.70477728397130635</v>
      </c>
      <c r="AX643" s="40">
        <f>'Datastream-M'!AR644</f>
        <v>38.5</v>
      </c>
      <c r="AY643" s="40">
        <f>'Datastream-M'!AS644</f>
        <v>-4.7</v>
      </c>
      <c r="AZ643" s="40">
        <f>'Datastream-M'!AT644</f>
        <v>99.4</v>
      </c>
      <c r="BE643" s="40">
        <f>'Datastream-M'!AU644</f>
        <v>99.99</v>
      </c>
      <c r="BF643" s="40">
        <f>'Datastream-M'!AV644</f>
        <v>104.6</v>
      </c>
      <c r="BG643" s="40"/>
      <c r="BH643" s="1">
        <f>'Datastream-M'!AX644</f>
        <v>185.1</v>
      </c>
      <c r="BI643" s="1">
        <f>'Datastream-M'!AY644</f>
        <v>178.5</v>
      </c>
      <c r="BJ643" s="1">
        <f>'Datastream-M'!AZ644</f>
        <v>137.5</v>
      </c>
      <c r="BK643" s="38">
        <f>'Datastream-M'!BA644</f>
        <v>128.30000000000001</v>
      </c>
      <c r="BL643" s="38">
        <f>'Datastream-M'!BB644</f>
        <v>144</v>
      </c>
      <c r="BM643" s="26">
        <f>'Datastream-M'!BC644</f>
        <v>99.2</v>
      </c>
      <c r="BN643" s="26"/>
      <c r="BO643" s="14">
        <f t="shared" si="54"/>
        <v>105</v>
      </c>
      <c r="BP643" s="40">
        <f t="shared" si="53"/>
        <v>99.4</v>
      </c>
      <c r="BQ643" s="38">
        <f t="shared" ref="BQ643:BQ650" si="59">AK643/AE643</f>
        <v>78.369822765614629</v>
      </c>
      <c r="BR643" s="40">
        <f>'Datastream-M'!BJ644</f>
        <v>111.9736</v>
      </c>
      <c r="BS643" s="40">
        <f>'Datastream-M'!BF644</f>
        <v>107.5</v>
      </c>
      <c r="BT643" s="38">
        <f>'Datastream-M'!BE644</f>
        <v>12.4</v>
      </c>
      <c r="BU643" s="40">
        <f>'Datastream-M'!CS644</f>
        <v>93.3</v>
      </c>
      <c r="BV643" s="40">
        <f>'Datastream-M'!CT644</f>
        <v>104.9</v>
      </c>
      <c r="BW643" s="40">
        <f>'Datastream-M'!CU644</f>
        <v>111.63809999999999</v>
      </c>
      <c r="BX643" s="41">
        <f>'Datastream-M'!BG644</f>
        <v>18.73</v>
      </c>
      <c r="BY643" s="41">
        <f>'Datastream-M'!BH644</f>
        <v>19.63</v>
      </c>
      <c r="BZ643" s="40">
        <f>'Datastream-M'!BI644</f>
        <v>98</v>
      </c>
      <c r="CA643" s="41">
        <f>'Datastream-M'!BN644</f>
        <v>7.6</v>
      </c>
      <c r="CB643">
        <f>'Datastream-M'!BO644</f>
        <v>11.5</v>
      </c>
      <c r="CC643">
        <f>'Datastream-M'!BP644</f>
        <v>97.8</v>
      </c>
      <c r="CD643">
        <f>'Datastream-M'!BQ644</f>
        <v>94</v>
      </c>
      <c r="CE643" s="1">
        <v>1.2043624998298799</v>
      </c>
      <c r="CF643" s="1">
        <v>0.24275828797909069</v>
      </c>
      <c r="CH643">
        <f>'Datastream-M'!BR644</f>
        <v>92.9</v>
      </c>
      <c r="CI643">
        <f>'Datastream-M'!BS644</f>
        <v>94.8</v>
      </c>
      <c r="CJ643">
        <f>'Datastream-M'!BT644</f>
        <v>4.3</v>
      </c>
      <c r="CK643">
        <f>'Datastream-M'!BU644</f>
        <v>5</v>
      </c>
      <c r="CL643">
        <f>'Datastream-M'!BV644</f>
        <v>98.1</v>
      </c>
      <c r="CM643">
        <f>'Datastream-M'!BW644</f>
        <v>17.7</v>
      </c>
      <c r="CN643">
        <f>'Datastream-M'!BX644</f>
        <v>-8.3000000000000007</v>
      </c>
      <c r="CO643">
        <f>'Datastream-M'!BY644</f>
        <v>-1.6</v>
      </c>
      <c r="CP643" s="40">
        <f>'Datastream-M'!BZ644</f>
        <v>9.6</v>
      </c>
      <c r="CQ643">
        <f>'Datastream-M'!CA644</f>
        <v>6.5</v>
      </c>
      <c r="CR643">
        <f>'Datastream-M'!CB644</f>
        <v>1.1000000000000001</v>
      </c>
      <c r="CS643">
        <f>'Datastream-M'!CC644</f>
        <v>36.200000000000003</v>
      </c>
      <c r="CT643">
        <f>'Datastream-M'!CD644</f>
        <v>36.5</v>
      </c>
      <c r="CU643">
        <f>'Datastream-M'!CE644</f>
        <v>42252</v>
      </c>
      <c r="CV643">
        <f>'Datastream-M'!CF644</f>
        <v>2658386</v>
      </c>
      <c r="CW643" s="48">
        <f t="shared" si="44"/>
        <v>8.1</v>
      </c>
      <c r="CX643">
        <f>'Datastream-M'!CG644</f>
        <v>101</v>
      </c>
      <c r="CY643">
        <f>'Datastream-M'!CH644</f>
        <v>97.5</v>
      </c>
      <c r="CZ643">
        <f>'Datastream-M'!CI644</f>
        <v>95.2</v>
      </c>
      <c r="DA643">
        <f>'Datastream-M'!CJ644</f>
        <v>107.9</v>
      </c>
      <c r="DB643">
        <f>'Datastream-M'!CK644</f>
        <v>5.5</v>
      </c>
      <c r="DC643">
        <f>'Datastream-M'!CL644</f>
        <v>-13.4</v>
      </c>
      <c r="DD643">
        <f>'Datastream-M'!CM644</f>
        <v>4.3</v>
      </c>
      <c r="DE643">
        <f>'Datastream-M'!CN644</f>
        <v>74.400000000000006</v>
      </c>
      <c r="DF643">
        <f>'Datastream-M'!CO644</f>
        <v>75.3</v>
      </c>
      <c r="DG643">
        <f>'Datastream-M'!CP644</f>
        <v>95</v>
      </c>
      <c r="DH643">
        <f>'Datastream-M'!CQ644</f>
        <v>126.394721985</v>
      </c>
      <c r="DI643">
        <f>'Datastream-M'!CR644</f>
        <v>21.08</v>
      </c>
      <c r="DJ643">
        <f>'Datastream-M'!CV644</f>
        <v>6.08</v>
      </c>
      <c r="DK643">
        <f>'Datastream-M'!CW644</f>
        <v>3.57</v>
      </c>
      <c r="DL643">
        <f>'Datastream-M'!CX644</f>
        <v>103.5</v>
      </c>
      <c r="DM643">
        <f>'Datastream-M'!CY644</f>
        <v>100.4</v>
      </c>
      <c r="DN643" s="55">
        <f>'Datastream-M'!CZ644</f>
        <v>100</v>
      </c>
      <c r="DO643">
        <f>'Datastream-M'!DA644</f>
        <v>0.8</v>
      </c>
      <c r="DP643">
        <f>'Datastream-M'!DB644</f>
        <v>99.9</v>
      </c>
      <c r="DQ643">
        <f>'Datastream-M'!DE644</f>
        <v>95.2</v>
      </c>
      <c r="DR643">
        <f>'Datastream-M'!DF644</f>
        <v>97.9</v>
      </c>
      <c r="DS643">
        <f>'Datastream-M'!DG644</f>
        <v>95.4</v>
      </c>
      <c r="DT643">
        <f>'Datastream-M'!DH644</f>
        <v>101.1</v>
      </c>
      <c r="DU643">
        <f>'Datastream-M'!DI644</f>
        <v>92.3</v>
      </c>
      <c r="DV643">
        <f>'Datastream-M'!DJ644</f>
        <v>120.486475351</v>
      </c>
      <c r="DW643" s="19">
        <f>'[8]weltindexip-usd'!B523</f>
        <v>2.7177123040852269</v>
      </c>
      <c r="DX643">
        <f>'Datastream-M'!DK644</f>
        <v>106.6</v>
      </c>
      <c r="DY643">
        <v>0</v>
      </c>
      <c r="DZ643">
        <f>'Datastream-M'!DL644</f>
        <v>109.1</v>
      </c>
      <c r="EA643">
        <f>'Datastream-M'!DM644</f>
        <v>95.8</v>
      </c>
      <c r="EB643">
        <f>'Datastream-M'!DN644</f>
        <v>24.881640999999998</v>
      </c>
      <c r="EC643">
        <f>'Datastream-M'!DO644</f>
        <v>94.3</v>
      </c>
      <c r="EE643" s="112">
        <f t="shared" si="45"/>
        <v>-0.59999999999999432</v>
      </c>
      <c r="EF643" s="1">
        <f>'Datastream-M'!DQ644</f>
        <v>98.2</v>
      </c>
    </row>
    <row r="644" spans="1:136">
      <c r="A644" s="3">
        <v>41470</v>
      </c>
      <c r="B644">
        <f>'Datastream-M'!B645</f>
        <v>97.7</v>
      </c>
      <c r="C644" s="40">
        <f>'Datastream-M'!C645</f>
        <v>97.5</v>
      </c>
      <c r="D644" s="40">
        <f>'Datastream-M'!D645</f>
        <v>95.8</v>
      </c>
      <c r="E644" s="40">
        <f>'Datastream-M'!E645</f>
        <v>99.4</v>
      </c>
      <c r="F644" s="40">
        <f>'Datastream-M'!F645</f>
        <v>95.6</v>
      </c>
      <c r="G644" s="40">
        <f>'Datastream-M'!G645</f>
        <v>1.3080130000000001</v>
      </c>
      <c r="H644" s="40">
        <f>'Datastream-M'!H645</f>
        <v>1399.1</v>
      </c>
      <c r="I644" s="40">
        <f>'Datastream-M'!I645</f>
        <v>2246.6</v>
      </c>
      <c r="J644" s="40">
        <f>'Datastream-M'!J645</f>
        <v>0.221</v>
      </c>
      <c r="K644" s="40">
        <f>'Datastream-M'!K645</f>
        <v>1.6</v>
      </c>
      <c r="L644" s="40">
        <f>'Datastream-M'!L645</f>
        <v>8276</v>
      </c>
      <c r="M644" s="40">
        <f>'Datastream-M'!M645</f>
        <v>253146</v>
      </c>
      <c r="N644" s="40">
        <f>'Datastream-M'!N645</f>
        <v>96.4</v>
      </c>
      <c r="O644" s="40">
        <f>'Datastream-M'!O645</f>
        <v>2459</v>
      </c>
      <c r="P644" s="40">
        <f>'Datastream-M'!P645</f>
        <v>6.8</v>
      </c>
      <c r="Q644" s="40">
        <f>'Datastream-M'!Q645</f>
        <v>14.4</v>
      </c>
      <c r="R644" s="40">
        <f>'Datastream-M'!R645</f>
        <v>12.5</v>
      </c>
      <c r="S644" s="1">
        <f>'[2]Deutschland Monatsdaten'!C644</f>
        <v>-0.31428740685346807</v>
      </c>
      <c r="T644" s="1">
        <v>4.1207369908476688</v>
      </c>
      <c r="U644" s="40">
        <f>'Datastream-M'!BL645</f>
        <v>89.24</v>
      </c>
      <c r="V644" s="41">
        <f t="shared" si="57"/>
        <v>89.959677419354833</v>
      </c>
      <c r="W644" s="40">
        <f>'Datastream-M'!BM645</f>
        <v>74.53</v>
      </c>
      <c r="X644" s="41">
        <f t="shared" si="58"/>
        <v>71.252390057361382</v>
      </c>
      <c r="Y644" s="40">
        <f>'Datastream-M'!W645</f>
        <v>-15.9</v>
      </c>
      <c r="Z644" s="40">
        <f>'Datastream-M'!X645</f>
        <v>94.7</v>
      </c>
      <c r="AA644" s="42">
        <f>'Datastream-M'!Y645</f>
        <v>11.8</v>
      </c>
      <c r="AB644" s="40">
        <f>'Datastream-M'!Z645</f>
        <v>98.1</v>
      </c>
      <c r="AC644" s="40">
        <f>'Datastream-M'!AA645</f>
        <v>92.2</v>
      </c>
      <c r="AD644" s="40">
        <f>'Datastream-M'!AB645</f>
        <v>90</v>
      </c>
      <c r="AE644" s="40">
        <f>'Datastream-M'!AC645</f>
        <v>1.3080130000000001</v>
      </c>
      <c r="AF644" s="40">
        <f t="shared" si="55"/>
        <v>99.2</v>
      </c>
      <c r="AG644" s="40">
        <f t="shared" si="56"/>
        <v>104.60000000000001</v>
      </c>
      <c r="AH644" s="40">
        <f>'Datastream-M'!AD645</f>
        <v>96.9</v>
      </c>
      <c r="AI644" s="55">
        <f>'Datastream-M'!AE645</f>
        <v>-16.600000000000001</v>
      </c>
      <c r="AJ644" s="40">
        <f>'Datastream-M'!AF645</f>
        <v>94.842406999999994</v>
      </c>
      <c r="AK644" s="40">
        <f>'Datastream-M'!AG645</f>
        <v>107.78</v>
      </c>
      <c r="AL644" s="40">
        <f>'Datastream-M'!AH645</f>
        <v>98.8</v>
      </c>
      <c r="AM644" s="40">
        <f>'Datastream-M'!AI645</f>
        <v>94.7</v>
      </c>
      <c r="AN644" s="40">
        <f>'Datastream-M'!AJ645</f>
        <v>19</v>
      </c>
      <c r="AO644" s="40">
        <f>'Datastream-M'!AK645</f>
        <v>13.2</v>
      </c>
      <c r="AP644" s="40">
        <f>'Datastream-M'!AL645</f>
        <v>0</v>
      </c>
      <c r="AQ644" s="41">
        <f>'Datastream-M'!AM645</f>
        <v>97.216399999999993</v>
      </c>
      <c r="AR644" s="41">
        <f>'Datastream-M'!AN645</f>
        <v>100.1125</v>
      </c>
      <c r="AS644" s="40">
        <f>'Datastream-M'!AO645</f>
        <v>21.6</v>
      </c>
      <c r="AT644" s="40">
        <f>'Datastream-M'!AP645</f>
        <v>93.2</v>
      </c>
      <c r="AU644" s="40">
        <f>'Datastream-M'!AQ645</f>
        <v>100.7</v>
      </c>
      <c r="AV644" s="19">
        <f>'[5]Deutschland Monatsdaten'!K644</f>
        <v>15.323494873113322</v>
      </c>
      <c r="AW644" s="1">
        <f>'[5]Deutschland Monatsdaten'!J644</f>
        <v>-0.604020425499323</v>
      </c>
      <c r="AX644" s="40">
        <f>'Datastream-M'!AR645</f>
        <v>36.299999999999997</v>
      </c>
      <c r="AY644" s="40">
        <f>'Datastream-M'!AS645</f>
        <v>-4.5</v>
      </c>
      <c r="AZ644" s="40">
        <f>'Datastream-M'!AT645</f>
        <v>100.2</v>
      </c>
      <c r="BE644" s="40">
        <f>'Datastream-M'!AU645</f>
        <v>99.95</v>
      </c>
      <c r="BF644" s="40">
        <f>'Datastream-M'!AV645</f>
        <v>104.8</v>
      </c>
      <c r="BG644" s="40"/>
      <c r="BH644" s="1">
        <f>'Datastream-M'!AX645</f>
        <v>193.1</v>
      </c>
      <c r="BI644" s="1">
        <f>'Datastream-M'!AY645</f>
        <v>185.3</v>
      </c>
      <c r="BJ644" s="1">
        <f>'Datastream-M'!AZ645</f>
        <v>136.9</v>
      </c>
      <c r="BK644" s="40">
        <f>'Datastream-M'!BA645</f>
        <v>122</v>
      </c>
      <c r="BL644" s="40">
        <f>'Datastream-M'!BB645</f>
        <v>147.19999999999999</v>
      </c>
      <c r="BM644" s="26">
        <f>'Datastream-M'!BC645</f>
        <v>99.1</v>
      </c>
      <c r="BN644" s="26"/>
      <c r="BO644" s="14">
        <f t="shared" ref="BO644:BO650" si="60">BF643</f>
        <v>104.6</v>
      </c>
      <c r="BP644" s="40">
        <f t="shared" ref="BP644:BP650" si="61">BM643</f>
        <v>99.2</v>
      </c>
      <c r="BQ644" s="40">
        <f t="shared" si="59"/>
        <v>82.399792662611148</v>
      </c>
      <c r="BR644" s="40">
        <f>'Datastream-M'!BJ645</f>
        <v>112.0151</v>
      </c>
      <c r="BS644" s="40">
        <f>'Datastream-M'!BF645</f>
        <v>108.4</v>
      </c>
      <c r="BT644" s="40">
        <f>'Datastream-M'!BE645</f>
        <v>9.9</v>
      </c>
      <c r="BU644" s="40">
        <f>'Datastream-M'!CS645</f>
        <v>93.3</v>
      </c>
      <c r="BV644" s="40">
        <f>'Datastream-M'!CT645</f>
        <v>105.1</v>
      </c>
      <c r="BW644" s="40">
        <f>'Datastream-M'!CU645</f>
        <v>111.575</v>
      </c>
      <c r="BX644" s="41">
        <f>'Datastream-M'!BG645</f>
        <v>18.670000000000002</v>
      </c>
      <c r="BY644" s="41">
        <f>'Datastream-M'!BH645</f>
        <v>19.12</v>
      </c>
      <c r="BZ644" s="40">
        <f>'Datastream-M'!BI645</f>
        <v>98.1</v>
      </c>
      <c r="CA644" s="41">
        <f>'Datastream-M'!BN645</f>
        <v>9.6</v>
      </c>
      <c r="CB644">
        <f>'Datastream-M'!BO645</f>
        <v>13.6</v>
      </c>
      <c r="CC644">
        <f>'Datastream-M'!BP645</f>
        <v>94.5</v>
      </c>
      <c r="CD644">
        <f>'Datastream-M'!BQ645</f>
        <v>91.8</v>
      </c>
      <c r="CE644" s="1">
        <v>0.53372957468339366</v>
      </c>
      <c r="CF644" s="1">
        <v>0.58279376121857873</v>
      </c>
      <c r="CH644">
        <f>'Datastream-M'!BR645</f>
        <v>90.1</v>
      </c>
      <c r="CI644">
        <f>'Datastream-M'!BS645</f>
        <v>95.4</v>
      </c>
      <c r="CJ644">
        <f>'Datastream-M'!BT645</f>
        <v>1.6</v>
      </c>
      <c r="CK644">
        <f>'Datastream-M'!BU645</f>
        <v>6.6</v>
      </c>
      <c r="CL644">
        <f>'Datastream-M'!BV645</f>
        <v>98.3</v>
      </c>
      <c r="CM644">
        <f>'Datastream-M'!BW645</f>
        <v>22.9</v>
      </c>
      <c r="CN644">
        <f>'Datastream-M'!BX645</f>
        <v>-7.4</v>
      </c>
      <c r="CO644">
        <f>'Datastream-M'!BY645</f>
        <v>-1.7</v>
      </c>
      <c r="CP644" s="40">
        <f>'Datastream-M'!BZ645</f>
        <v>10.199999999999999</v>
      </c>
      <c r="CQ644">
        <f>'Datastream-M'!CA645</f>
        <v>6.8</v>
      </c>
      <c r="CR644">
        <f>'Datastream-M'!CB645</f>
        <v>4.3</v>
      </c>
      <c r="CS644">
        <f>'Datastream-M'!CC645</f>
        <v>42.8</v>
      </c>
      <c r="CT644">
        <f>'Datastream-M'!CD645</f>
        <v>40.700000000000003</v>
      </c>
      <c r="CU644">
        <f>'Datastream-M'!CE645</f>
        <v>42310</v>
      </c>
      <c r="CV644">
        <f>'Datastream-M'!CF645</f>
        <v>2642884</v>
      </c>
      <c r="CW644" s="48">
        <f t="shared" si="44"/>
        <v>12.7</v>
      </c>
      <c r="CX644">
        <f>'Datastream-M'!CG645</f>
        <v>101.7</v>
      </c>
      <c r="CY644">
        <f>'Datastream-M'!CH645</f>
        <v>88.9</v>
      </c>
      <c r="CZ644">
        <f>'Datastream-M'!CI645</f>
        <v>110.1</v>
      </c>
      <c r="DA644">
        <f>'Datastream-M'!CJ645</f>
        <v>101.1</v>
      </c>
      <c r="DB644">
        <f>'Datastream-M'!CK645</f>
        <v>4.5999999999999996</v>
      </c>
      <c r="DC644">
        <f>'Datastream-M'!CL645</f>
        <v>-12.6</v>
      </c>
      <c r="DD644">
        <f>'Datastream-M'!CM645</f>
        <v>1.6</v>
      </c>
      <c r="DE644">
        <f>'Datastream-M'!CN645</f>
        <v>74.3</v>
      </c>
      <c r="DF644">
        <f>'Datastream-M'!CO645</f>
        <v>75.8</v>
      </c>
      <c r="DG644">
        <f>'Datastream-M'!CP645</f>
        <v>91.4</v>
      </c>
      <c r="DH644">
        <f>'Datastream-M'!CQ645</f>
        <v>160.84449768100001</v>
      </c>
      <c r="DI644">
        <f>'Datastream-M'!CR645</f>
        <v>20.82</v>
      </c>
      <c r="DJ644">
        <f>'Datastream-M'!CV645</f>
        <v>7.02</v>
      </c>
      <c r="DK644">
        <f>'Datastream-M'!CW645</f>
        <v>4.04</v>
      </c>
      <c r="DL644">
        <f>'Datastream-M'!CX645</f>
        <v>104</v>
      </c>
      <c r="DM644">
        <f>'Datastream-M'!CY645</f>
        <v>91.4</v>
      </c>
      <c r="DN644" s="55">
        <f>'Datastream-M'!CZ645</f>
        <v>101.5</v>
      </c>
      <c r="DO644">
        <f>'Datastream-M'!DA645</f>
        <v>-1.5</v>
      </c>
      <c r="DP644">
        <f>'Datastream-M'!DB645</f>
        <v>99.3</v>
      </c>
      <c r="DQ644">
        <f>'Datastream-M'!DE645</f>
        <v>96.4</v>
      </c>
      <c r="DR644">
        <f>'Datastream-M'!DF645</f>
        <v>99</v>
      </c>
      <c r="DS644">
        <f>'Datastream-M'!DG645</f>
        <v>93.8</v>
      </c>
      <c r="DT644">
        <f>'Datastream-M'!DH645</f>
        <v>94.4</v>
      </c>
      <c r="DU644">
        <f>'Datastream-M'!DI645</f>
        <v>88.9</v>
      </c>
      <c r="DV644">
        <f>'Datastream-M'!DJ645</f>
        <v>108.02306159600001</v>
      </c>
      <c r="DW644" s="19">
        <f>'[8]weltindexip-usd'!B524</f>
        <v>2.7261771461211142</v>
      </c>
      <c r="DX644">
        <f>'Datastream-M'!DK645</f>
        <v>108.2</v>
      </c>
      <c r="DY644">
        <v>0</v>
      </c>
      <c r="DZ644">
        <f>'Datastream-M'!DL645</f>
        <v>109.6</v>
      </c>
      <c r="EA644">
        <f>'Datastream-M'!DM645</f>
        <v>95</v>
      </c>
      <c r="EB644">
        <f>'Datastream-M'!DN645</f>
        <v>25.532357000000001</v>
      </c>
      <c r="EC644">
        <f>'Datastream-M'!DO645</f>
        <v>95.1</v>
      </c>
      <c r="EE644" s="112">
        <f t="shared" si="45"/>
        <v>1.2000000000000028</v>
      </c>
      <c r="EF644" s="1">
        <f>'Datastream-M'!DQ645</f>
        <v>96.5</v>
      </c>
    </row>
    <row r="645" spans="1:136">
      <c r="A645" s="3">
        <v>41501</v>
      </c>
      <c r="B645">
        <f>'Datastream-M'!B646</f>
        <v>98.9</v>
      </c>
      <c r="C645" s="40">
        <f>'Datastream-M'!C646</f>
        <v>99.9</v>
      </c>
      <c r="D645" s="40">
        <f>'Datastream-M'!D646</f>
        <v>98.4</v>
      </c>
      <c r="E645" s="40">
        <f>'Datastream-M'!E646</f>
        <v>101.3</v>
      </c>
      <c r="F645" s="40">
        <f>'Datastream-M'!F646</f>
        <v>96.4</v>
      </c>
      <c r="G645" s="40">
        <f>'Datastream-M'!G646</f>
        <v>1.3309500000000001</v>
      </c>
      <c r="H645" s="40">
        <f>'Datastream-M'!H646</f>
        <v>1412.2</v>
      </c>
      <c r="I645" s="40">
        <f>'Datastream-M'!I646</f>
        <v>2259.6</v>
      </c>
      <c r="J645" s="40">
        <f>'Datastream-M'!J646</f>
        <v>0.22600000000000001</v>
      </c>
      <c r="K645" s="40">
        <f>'Datastream-M'!K646</f>
        <v>1.7</v>
      </c>
      <c r="L645" s="40">
        <f>'Datastream-M'!L646</f>
        <v>8103.2</v>
      </c>
      <c r="M645" s="40">
        <f>'Datastream-M'!M646</f>
        <v>214044</v>
      </c>
      <c r="N645" s="40">
        <f>'Datastream-M'!N646</f>
        <v>98.7</v>
      </c>
      <c r="O645" s="40">
        <f>'Datastream-M'!O646</f>
        <v>2212</v>
      </c>
      <c r="P645" s="40">
        <f>'Datastream-M'!P646</f>
        <v>6.8</v>
      </c>
      <c r="Q645" s="40">
        <f>'Datastream-M'!Q646</f>
        <v>16.8</v>
      </c>
      <c r="R645" s="40">
        <f>'Datastream-M'!R646</f>
        <v>9.6999999999999993</v>
      </c>
      <c r="S645" s="1">
        <f>'[2]Deutschland Monatsdaten'!C645</f>
        <v>-0.12135309709016107</v>
      </c>
      <c r="T645" s="1">
        <v>4.1072794749207846</v>
      </c>
      <c r="U645" s="40">
        <f>'Datastream-M'!BL646</f>
        <v>91.07</v>
      </c>
      <c r="V645" s="41">
        <f t="shared" si="57"/>
        <v>91.897073662966704</v>
      </c>
      <c r="W645" s="40">
        <f>'Datastream-M'!BM646</f>
        <v>75.489999999999995</v>
      </c>
      <c r="X645" s="41">
        <f t="shared" si="58"/>
        <v>72.032442748091597</v>
      </c>
      <c r="Y645" s="40">
        <f>'Datastream-M'!W646</f>
        <v>-11.7</v>
      </c>
      <c r="Z645" s="40">
        <f>'Datastream-M'!X646</f>
        <v>94.5</v>
      </c>
      <c r="AA645" s="42">
        <f>'Datastream-M'!Y646</f>
        <v>13.6</v>
      </c>
      <c r="AB645" s="40">
        <f>'Datastream-M'!Z646</f>
        <v>98.3</v>
      </c>
      <c r="AC645" s="40">
        <f>'Datastream-M'!AA646</f>
        <v>92.5</v>
      </c>
      <c r="AD645" s="40">
        <f>'Datastream-M'!AB646</f>
        <v>90.7</v>
      </c>
      <c r="AE645" s="40">
        <f>'Datastream-M'!AC646</f>
        <v>1.3309500000000001</v>
      </c>
      <c r="AF645" s="40">
        <f t="shared" si="55"/>
        <v>99.1</v>
      </c>
      <c r="AG645" s="40">
        <f t="shared" si="56"/>
        <v>104.80000000000001</v>
      </c>
      <c r="AH645" s="40">
        <f>'Datastream-M'!AD646</f>
        <v>98.5</v>
      </c>
      <c r="AI645" s="55">
        <f>'Datastream-M'!AE646</f>
        <v>-10.8</v>
      </c>
      <c r="AJ645" s="40">
        <f>'Datastream-M'!AF646</f>
        <v>94.751908</v>
      </c>
      <c r="AK645" s="40">
        <f>'Datastream-M'!AG646</f>
        <v>111.06</v>
      </c>
      <c r="AL645" s="40">
        <f>'Datastream-M'!AH646</f>
        <v>98.7</v>
      </c>
      <c r="AM645" s="40">
        <f>'Datastream-M'!AI646</f>
        <v>94.5</v>
      </c>
      <c r="AN645" s="40">
        <f>'Datastream-M'!AJ646</f>
        <v>19.5</v>
      </c>
      <c r="AO645" s="40">
        <f>'Datastream-M'!AK646</f>
        <v>11.5</v>
      </c>
      <c r="AP645" s="40">
        <f>'Datastream-M'!AL646</f>
        <v>3.9</v>
      </c>
      <c r="AQ645" s="41">
        <f>'Datastream-M'!AM646</f>
        <v>97.572500000000005</v>
      </c>
      <c r="AR645" s="41">
        <f>'Datastream-M'!AN646</f>
        <v>100.3433</v>
      </c>
      <c r="AS645" s="40">
        <f>'Datastream-M'!AO646</f>
        <v>15.7</v>
      </c>
      <c r="AT645" s="40">
        <f>'Datastream-M'!AP646</f>
        <v>99</v>
      </c>
      <c r="AU645" s="40">
        <f>'Datastream-M'!AQ646</f>
        <v>100.5</v>
      </c>
      <c r="AV645" s="19">
        <f>'[5]Deutschland Monatsdaten'!K645</f>
        <v>15.341851201216102</v>
      </c>
      <c r="AW645" s="1"/>
      <c r="AX645" s="40">
        <f>'Datastream-M'!AR646</f>
        <v>42</v>
      </c>
      <c r="AY645" s="40">
        <f>'Datastream-M'!AS646</f>
        <v>-4</v>
      </c>
      <c r="AZ645" s="40">
        <f>'Datastream-M'!AT646</f>
        <v>102.5</v>
      </c>
      <c r="BE645" s="40">
        <f>'Datastream-M'!AU646</f>
        <v>100.89</v>
      </c>
      <c r="BF645" s="40">
        <f>'Datastream-M'!AV646</f>
        <v>104.9</v>
      </c>
      <c r="BH645" s="1">
        <f>'Datastream-M'!AX646</f>
        <v>197.2</v>
      </c>
      <c r="BI645" s="1">
        <f>'Datastream-M'!AY646</f>
        <v>189.2</v>
      </c>
      <c r="BJ645" s="1">
        <f>'Datastream-M'!AZ646</f>
        <v>139</v>
      </c>
      <c r="BK645" s="40">
        <f>'Datastream-M'!BA646</f>
        <v>116.6</v>
      </c>
      <c r="BL645" s="40">
        <f>'Datastream-M'!BB646</f>
        <v>154.6</v>
      </c>
      <c r="BM645" s="26">
        <f>'Datastream-M'!BC646</f>
        <v>99.2</v>
      </c>
      <c r="BN645" s="26"/>
      <c r="BO645" s="14">
        <f t="shared" si="60"/>
        <v>104.8</v>
      </c>
      <c r="BP645" s="40">
        <f t="shared" si="61"/>
        <v>99.1</v>
      </c>
      <c r="BQ645" s="40">
        <f t="shared" si="59"/>
        <v>83.444156429617934</v>
      </c>
      <c r="BR645" s="40">
        <f>'Datastream-M'!BJ646</f>
        <v>113.4169</v>
      </c>
      <c r="BS645" s="40">
        <f>'Datastream-M'!BF646</f>
        <v>108.9</v>
      </c>
      <c r="BT645" s="40">
        <f>'Datastream-M'!BE646</f>
        <v>17.8</v>
      </c>
      <c r="BU645" s="40">
        <f>'Datastream-M'!CS646</f>
        <v>93.3</v>
      </c>
      <c r="BV645" s="40">
        <f>'Datastream-M'!CT646</f>
        <v>105.7</v>
      </c>
      <c r="BW645" s="40">
        <f>'Datastream-M'!CU646</f>
        <v>113.0291</v>
      </c>
      <c r="BX645" s="41">
        <f>'Datastream-M'!BG646</f>
        <v>18.88</v>
      </c>
      <c r="BY645" s="41">
        <f>'Datastream-M'!BH646</f>
        <v>19.149999999999999</v>
      </c>
      <c r="BZ645" s="40">
        <f>'Datastream-M'!BI646</f>
        <v>98.1</v>
      </c>
      <c r="CA645" s="41">
        <f>'Datastream-M'!BN646</f>
        <v>17.100000000000001</v>
      </c>
      <c r="CB645">
        <f>'Datastream-M'!BO646</f>
        <v>21.1</v>
      </c>
      <c r="CC645">
        <f>'Datastream-M'!BP646</f>
        <v>99.5</v>
      </c>
      <c r="CD645">
        <f>'Datastream-M'!BQ646</f>
        <v>97.1</v>
      </c>
      <c r="CE645" s="1">
        <v>0.10328908933552211</v>
      </c>
      <c r="CF645" s="1">
        <v>0.32138665922278536</v>
      </c>
      <c r="CH645">
        <f>'Datastream-M'!BR646</f>
        <v>94.9</v>
      </c>
      <c r="CI645">
        <f>'Datastream-M'!BS646</f>
        <v>95.3</v>
      </c>
      <c r="CJ645">
        <f>'Datastream-M'!BT646</f>
        <v>4.2</v>
      </c>
      <c r="CK645">
        <f>'Datastream-M'!BU646</f>
        <v>6.3</v>
      </c>
      <c r="CL645">
        <f>'Datastream-M'!BV646</f>
        <v>100</v>
      </c>
      <c r="CM645">
        <f>'Datastream-M'!BW646</f>
        <v>22.7</v>
      </c>
      <c r="CN645">
        <f>'Datastream-M'!BX646</f>
        <v>-5.7</v>
      </c>
      <c r="CO645">
        <f>'Datastream-M'!BY646</f>
        <v>8.4</v>
      </c>
      <c r="CP645" s="40">
        <f>'Datastream-M'!BZ646</f>
        <v>15</v>
      </c>
      <c r="CQ645">
        <f>'Datastream-M'!CA646</f>
        <v>7</v>
      </c>
      <c r="CR645">
        <f>'Datastream-M'!CB646</f>
        <v>1.8</v>
      </c>
      <c r="CS645">
        <f>'Datastream-M'!CC646</f>
        <v>37.200000000000003</v>
      </c>
      <c r="CT645">
        <f>'Datastream-M'!CD646</f>
        <v>44.4</v>
      </c>
      <c r="CU645">
        <f>'Datastream-M'!CE646</f>
        <v>42317</v>
      </c>
      <c r="CV645">
        <f>'Datastream-M'!CF646</f>
        <v>2545135</v>
      </c>
      <c r="CW645" s="48">
        <f t="shared" si="44"/>
        <v>7.6999999999999993</v>
      </c>
      <c r="CX645">
        <f>'Datastream-M'!CG646</f>
        <v>96.4</v>
      </c>
      <c r="CY645">
        <f>'Datastream-M'!CH646</f>
        <v>88.3</v>
      </c>
      <c r="CZ645">
        <f>'Datastream-M'!CI646</f>
        <v>103.3</v>
      </c>
      <c r="DA645">
        <f>'Datastream-M'!CJ646</f>
        <v>94.6</v>
      </c>
      <c r="DB645">
        <f>'Datastream-M'!CK646</f>
        <v>4.0999999999999996</v>
      </c>
      <c r="DC645">
        <f>'Datastream-M'!CL646</f>
        <v>-11.3</v>
      </c>
      <c r="DD645">
        <f>'Datastream-M'!CM646</f>
        <v>4.2</v>
      </c>
      <c r="DE645">
        <f>'Datastream-M'!CN646</f>
        <v>74.7</v>
      </c>
      <c r="DF645">
        <f>'Datastream-M'!CO646</f>
        <v>76.099999999999994</v>
      </c>
      <c r="DG645">
        <f>'Datastream-M'!CP646</f>
        <v>97.1</v>
      </c>
      <c r="DH645">
        <f>'Datastream-M'!CQ646</f>
        <v>131.17686462399999</v>
      </c>
      <c r="DI645">
        <f>'Datastream-M'!CR646</f>
        <v>17.309999999999999</v>
      </c>
      <c r="DJ645">
        <f>'Datastream-M'!CV646</f>
        <v>6.36</v>
      </c>
      <c r="DK645">
        <f>'Datastream-M'!CW646</f>
        <v>3.66</v>
      </c>
      <c r="DL645">
        <f>'Datastream-M'!CX646</f>
        <v>98.7</v>
      </c>
      <c r="DM645">
        <f>'Datastream-M'!CY646</f>
        <v>90.8</v>
      </c>
      <c r="DN645" s="55">
        <f>'Datastream-M'!CZ646</f>
        <v>101.2</v>
      </c>
      <c r="DO645">
        <f>'Datastream-M'!DA646</f>
        <v>-2.2000000000000002</v>
      </c>
      <c r="DP645">
        <f>'Datastream-M'!DB646</f>
        <v>98.9</v>
      </c>
      <c r="DQ645">
        <f>'Datastream-M'!DE646</f>
        <v>97.4</v>
      </c>
      <c r="DR645">
        <f>'Datastream-M'!DF646</f>
        <v>100.4</v>
      </c>
      <c r="DS645">
        <f>'Datastream-M'!DG646</f>
        <v>97.9</v>
      </c>
      <c r="DT645">
        <f>'Datastream-M'!DH646</f>
        <v>93.6</v>
      </c>
      <c r="DU645">
        <f>'Datastream-M'!DI646</f>
        <v>93.5</v>
      </c>
      <c r="DV645">
        <f>'Datastream-M'!DJ646</f>
        <v>118.675231911</v>
      </c>
      <c r="DW645" s="19">
        <f>'[8]weltindexip-usd'!B525</f>
        <v>2.7376694185786663</v>
      </c>
      <c r="DX645">
        <f>'Datastream-M'!DK646</f>
        <v>107.6</v>
      </c>
      <c r="DY645">
        <v>0</v>
      </c>
      <c r="DZ645">
        <f>'Datastream-M'!DL646</f>
        <v>110.2</v>
      </c>
      <c r="EA645">
        <f>'Datastream-M'!DM646</f>
        <v>97.1</v>
      </c>
      <c r="EB645">
        <f>'Datastream-M'!DN646</f>
        <v>25.983391000000001</v>
      </c>
      <c r="EC645">
        <f>'Datastream-M'!DO646</f>
        <v>95.2</v>
      </c>
      <c r="EE645" s="112">
        <f t="shared" si="45"/>
        <v>1.2000000000000028</v>
      </c>
      <c r="EF645" s="1">
        <f>'Datastream-M'!DQ646</f>
        <v>98.7</v>
      </c>
    </row>
    <row r="646" spans="1:136">
      <c r="A646" s="3">
        <v>41532</v>
      </c>
      <c r="B646">
        <f>'Datastream-M'!B647</f>
        <v>98.9</v>
      </c>
      <c r="C646" s="40">
        <f>'Datastream-M'!C647</f>
        <v>100.1</v>
      </c>
      <c r="D646" s="40">
        <f>'Datastream-M'!D647</f>
        <v>97.7</v>
      </c>
      <c r="E646" s="40">
        <f>'Datastream-M'!E647</f>
        <v>102.5</v>
      </c>
      <c r="F646" s="40">
        <f>'Datastream-M'!F647</f>
        <v>99</v>
      </c>
      <c r="G646" s="40">
        <f>'Datastream-M'!G647</f>
        <v>1.3347899999999999</v>
      </c>
      <c r="H646" s="40">
        <f>'Datastream-M'!H647</f>
        <v>1424.8</v>
      </c>
      <c r="I646" s="40">
        <f>'Datastream-M'!I647</f>
        <v>2266.3000000000002</v>
      </c>
      <c r="J646" s="40">
        <f>'Datastream-M'!J647</f>
        <v>0.223</v>
      </c>
      <c r="K646" s="40">
        <f>'Datastream-M'!K647</f>
        <v>1.9</v>
      </c>
      <c r="L646" s="40">
        <f>'Datastream-M'!L647</f>
        <v>8594.4</v>
      </c>
      <c r="M646" s="40">
        <f>'Datastream-M'!M647</f>
        <v>247199</v>
      </c>
      <c r="N646" s="40">
        <f>'Datastream-M'!N647</f>
        <v>98.2</v>
      </c>
      <c r="O646" s="40">
        <f>'Datastream-M'!O647</f>
        <v>2000</v>
      </c>
      <c r="P646" s="40">
        <f>'Datastream-M'!P647</f>
        <v>6.8</v>
      </c>
      <c r="Q646" s="40">
        <f>'Datastream-M'!Q647</f>
        <v>18.7</v>
      </c>
      <c r="R646" s="40">
        <f>'Datastream-M'!R647</f>
        <v>10.1</v>
      </c>
      <c r="S646" s="1">
        <f>'[2]Deutschland Monatsdaten'!C646</f>
        <v>7.917394739988666E-2</v>
      </c>
      <c r="T646" s="1">
        <v>4.1370099958454407</v>
      </c>
      <c r="U646" s="40">
        <f>'Datastream-M'!BL647</f>
        <v>91.73</v>
      </c>
      <c r="V646" s="41">
        <f t="shared" si="57"/>
        <v>92.469758064516128</v>
      </c>
      <c r="W646" s="40">
        <f>'Datastream-M'!BM647</f>
        <v>73.3</v>
      </c>
      <c r="X646" s="41">
        <f t="shared" si="58"/>
        <v>69.876072449952332</v>
      </c>
      <c r="Y646" s="40">
        <f>'Datastream-M'!W647</f>
        <v>-14.5</v>
      </c>
      <c r="Z646" s="40">
        <f>'Datastream-M'!X647</f>
        <v>99.2</v>
      </c>
      <c r="AA646" s="42">
        <f>'Datastream-M'!Y647</f>
        <v>16.2</v>
      </c>
      <c r="AB646" s="40">
        <f>'Datastream-M'!Z647</f>
        <v>98.2</v>
      </c>
      <c r="AC646" s="40">
        <f>'Datastream-M'!AA647</f>
        <v>92.4</v>
      </c>
      <c r="AD646" s="40">
        <f>'Datastream-M'!AB647</f>
        <v>90.6</v>
      </c>
      <c r="AE646" s="40">
        <f>'Datastream-M'!AC647</f>
        <v>1.3347899999999999</v>
      </c>
      <c r="AF646" s="40">
        <f>U646/V646*100</f>
        <v>99.200000000000017</v>
      </c>
      <c r="AG646" s="40">
        <f>W646/X646*100</f>
        <v>104.89999999999999</v>
      </c>
      <c r="AH646" s="40">
        <f>'Datastream-M'!AD647</f>
        <v>98.2</v>
      </c>
      <c r="AI646" s="55">
        <f>'Datastream-M'!AE647</f>
        <v>-10.199999999999999</v>
      </c>
      <c r="AJ646" s="40">
        <f>'Datastream-M'!AF647</f>
        <v>94.751908</v>
      </c>
      <c r="AK646" s="40">
        <f>'Datastream-M'!AG647</f>
        <v>111.96</v>
      </c>
      <c r="AL646" s="40">
        <f>'Datastream-M'!AH647</f>
        <v>98.9</v>
      </c>
      <c r="AM646" s="40">
        <f>'Datastream-M'!AI647</f>
        <v>99.2</v>
      </c>
      <c r="AN646" s="40">
        <f>'Datastream-M'!AJ647</f>
        <v>20.6</v>
      </c>
      <c r="AO646" s="40">
        <f>'Datastream-M'!AK647</f>
        <v>12.7</v>
      </c>
      <c r="AP646" s="40">
        <f>'Datastream-M'!AL647</f>
        <v>3.2</v>
      </c>
      <c r="AQ646" s="41">
        <f>'Datastream-M'!AM647</f>
        <v>97.915499999999994</v>
      </c>
      <c r="AR646" s="41">
        <f>'Datastream-M'!AN647</f>
        <v>100.5591</v>
      </c>
      <c r="AS646" s="40">
        <f>'Datastream-M'!AO647</f>
        <v>15.1</v>
      </c>
      <c r="AT646" s="40">
        <f>'Datastream-M'!AP647</f>
        <v>99.3</v>
      </c>
      <c r="AU646" s="40">
        <f>'Datastream-M'!AQ647</f>
        <v>100.8</v>
      </c>
      <c r="AV646" s="19">
        <f>'[5]Deutschland Monatsdaten'!K646</f>
        <v>15.36403884775598</v>
      </c>
      <c r="AW646" s="1"/>
      <c r="AX646" s="40">
        <f>'Datastream-M'!AR647</f>
        <v>49.6</v>
      </c>
      <c r="AY646" s="40">
        <f>'Datastream-M'!AS647</f>
        <v>-3.6</v>
      </c>
      <c r="AZ646" s="40">
        <f>'Datastream-M'!AT647</f>
        <v>104.1</v>
      </c>
      <c r="BE646" s="40">
        <f>'Datastream-M'!AU647</f>
        <v>100.9</v>
      </c>
      <c r="BF646" s="40">
        <f>'Datastream-M'!AV647</f>
        <v>105</v>
      </c>
      <c r="BH646" s="1">
        <f>'Datastream-M'!AX647</f>
        <v>199.3</v>
      </c>
      <c r="BI646" s="1">
        <f>'Datastream-M'!AY647</f>
        <v>190.9</v>
      </c>
      <c r="BJ646" s="1">
        <f>'Datastream-M'!AZ647</f>
        <v>137.9</v>
      </c>
      <c r="BK646" s="40">
        <f>'Datastream-M'!BA647</f>
        <v>116.2</v>
      </c>
      <c r="BL646" s="40">
        <f>'Datastream-M'!BB647</f>
        <v>153</v>
      </c>
      <c r="BM646" s="26">
        <f>'Datastream-M'!BC647</f>
        <v>99.4</v>
      </c>
      <c r="BN646" s="26"/>
      <c r="BO646" s="14">
        <f t="shared" si="60"/>
        <v>104.9</v>
      </c>
      <c r="BP646" s="40">
        <f t="shared" si="61"/>
        <v>99.2</v>
      </c>
      <c r="BQ646" s="40">
        <f t="shared" si="59"/>
        <v>83.87836288854426</v>
      </c>
      <c r="BR646" s="40">
        <f>'Datastream-M'!BJ647</f>
        <v>113.32340000000001</v>
      </c>
      <c r="BS646" s="40">
        <f>'Datastream-M'!BF647</f>
        <v>108.5</v>
      </c>
      <c r="BT646" s="40">
        <f>'Datastream-M'!BE647</f>
        <v>17</v>
      </c>
      <c r="BU646" s="40">
        <f>'Datastream-M'!CS647</f>
        <v>93.3</v>
      </c>
      <c r="BV646" s="40">
        <f>'Datastream-M'!CT647</f>
        <v>105.4</v>
      </c>
      <c r="BW646" s="40">
        <f>'Datastream-M'!CU647</f>
        <v>113.01649999999999</v>
      </c>
      <c r="BX646" s="41">
        <f>'Datastream-M'!BG647</f>
        <v>19.61</v>
      </c>
      <c r="BY646" s="41">
        <f>'Datastream-M'!BH647</f>
        <v>20.079999999999998</v>
      </c>
      <c r="BZ646" s="40">
        <f>'Datastream-M'!BI647</f>
        <v>98.2</v>
      </c>
      <c r="CA646" s="41">
        <f>'Datastream-M'!BN647</f>
        <v>17.5</v>
      </c>
      <c r="CB646">
        <f>'Datastream-M'!BO647</f>
        <v>19.899999999999999</v>
      </c>
      <c r="CC646">
        <f>'Datastream-M'!BP647</f>
        <v>97.6</v>
      </c>
      <c r="CD646">
        <f>'Datastream-M'!BQ647</f>
        <v>96.5</v>
      </c>
      <c r="CE646" s="1">
        <v>-5.2871517996602724E-2</v>
      </c>
      <c r="CF646" s="1">
        <v>0.71262167917959418</v>
      </c>
      <c r="CH646">
        <f>'Datastream-M'!BR647</f>
        <v>94.1</v>
      </c>
      <c r="CI646">
        <f>'Datastream-M'!BS647</f>
        <v>95.7</v>
      </c>
      <c r="CJ646">
        <f>'Datastream-M'!BT647</f>
        <v>5.5</v>
      </c>
      <c r="CK646">
        <f>'Datastream-M'!BU647</f>
        <v>-0.2</v>
      </c>
      <c r="CL646">
        <f>'Datastream-M'!BV647</f>
        <v>99.8</v>
      </c>
      <c r="CM646">
        <f>'Datastream-M'!BW647</f>
        <v>21.9</v>
      </c>
      <c r="CN646">
        <f>'Datastream-M'!BX647</f>
        <v>-2.8</v>
      </c>
      <c r="CO646">
        <f>'Datastream-M'!BY647</f>
        <v>6.1</v>
      </c>
      <c r="CP646" s="40">
        <f>'Datastream-M'!BZ647</f>
        <v>15.3</v>
      </c>
      <c r="CQ646">
        <f>'Datastream-M'!CA647</f>
        <v>7</v>
      </c>
      <c r="CR646">
        <f>'Datastream-M'!CB647</f>
        <v>10.7</v>
      </c>
      <c r="CS646">
        <f>'Datastream-M'!CC647</f>
        <v>33.700000000000003</v>
      </c>
      <c r="CT646">
        <f>'Datastream-M'!CD647</f>
        <v>45</v>
      </c>
      <c r="CU646">
        <f>'Datastream-M'!CE647</f>
        <v>42348</v>
      </c>
      <c r="CV646">
        <f>'Datastream-M'!CF647</f>
        <v>2546527</v>
      </c>
      <c r="CW646" s="48">
        <f t="shared" si="44"/>
        <v>6.5999999999999979</v>
      </c>
      <c r="CX646">
        <f>'Datastream-M'!CG647</f>
        <v>95.7</v>
      </c>
      <c r="CY646">
        <f>'Datastream-M'!CH647</f>
        <v>84.3</v>
      </c>
      <c r="CZ646">
        <f>'Datastream-M'!CI647</f>
        <v>94.4</v>
      </c>
      <c r="DA646">
        <f>'Datastream-M'!CJ647</f>
        <v>102.9</v>
      </c>
      <c r="DB646">
        <f>'Datastream-M'!CK647</f>
        <v>4.5999999999999996</v>
      </c>
      <c r="DC646">
        <f>'Datastream-M'!CL647</f>
        <v>-12.3</v>
      </c>
      <c r="DD646">
        <f>'Datastream-M'!CM647</f>
        <v>5.5</v>
      </c>
      <c r="DE646">
        <f>'Datastream-M'!CN647</f>
        <v>74.7</v>
      </c>
      <c r="DF646">
        <f>'Datastream-M'!CO647</f>
        <v>76.8</v>
      </c>
      <c r="DG646">
        <f>'Datastream-M'!CP647</f>
        <v>96.5</v>
      </c>
      <c r="DH646">
        <f>'Datastream-M'!CQ647</f>
        <v>130.39103698700001</v>
      </c>
      <c r="DI646">
        <f>'Datastream-M'!CR647</f>
        <v>19.11</v>
      </c>
      <c r="DJ646">
        <f>'Datastream-M'!CV647</f>
        <v>6.97</v>
      </c>
      <c r="DK646">
        <f>'Datastream-M'!CW647</f>
        <v>4</v>
      </c>
      <c r="DL646">
        <f>'Datastream-M'!CX647</f>
        <v>97.7</v>
      </c>
      <c r="DM646">
        <f>'Datastream-M'!CY647</f>
        <v>86.5</v>
      </c>
      <c r="DN646" s="55">
        <f>'Datastream-M'!CZ647</f>
        <v>101.1</v>
      </c>
      <c r="DO646">
        <f>'Datastream-M'!DA647</f>
        <v>-7</v>
      </c>
      <c r="DP646">
        <f>'Datastream-M'!DB647</f>
        <v>99.5</v>
      </c>
      <c r="DQ646">
        <f>'Datastream-M'!DE647</f>
        <v>97.1</v>
      </c>
      <c r="DR646">
        <f>'Datastream-M'!DF647</f>
        <v>100.8</v>
      </c>
      <c r="DS646">
        <f>'Datastream-M'!DG647</f>
        <v>96</v>
      </c>
      <c r="DT646">
        <f>'Datastream-M'!DH647</f>
        <v>100.7</v>
      </c>
      <c r="DU646">
        <f>'Datastream-M'!DI647</f>
        <v>92.6</v>
      </c>
      <c r="DV646">
        <f>'Datastream-M'!DJ647</f>
        <v>132.729394168</v>
      </c>
      <c r="DW646" s="19">
        <f>'[8]weltindexip-usd'!B526</f>
        <v>2.7512652775841429</v>
      </c>
      <c r="DX646">
        <f>'Datastream-M'!DK647</f>
        <v>108.1</v>
      </c>
      <c r="DY646">
        <v>0</v>
      </c>
      <c r="DZ646">
        <f>'Datastream-M'!DL647</f>
        <v>110.5</v>
      </c>
      <c r="EA646">
        <f>'Datastream-M'!DM647</f>
        <v>97.1</v>
      </c>
      <c r="EB646">
        <f>'Datastream-M'!DN647</f>
        <v>26.850622999999999</v>
      </c>
      <c r="EC646">
        <f>'Datastream-M'!DO647</f>
        <v>94.7</v>
      </c>
      <c r="EE646" s="112">
        <f t="shared" si="45"/>
        <v>0</v>
      </c>
      <c r="EF646" s="1">
        <f>'Datastream-M'!DQ647</f>
        <v>98.2</v>
      </c>
    </row>
    <row r="647" spans="1:136">
      <c r="A647" s="3">
        <v>41562</v>
      </c>
      <c r="B647">
        <f>'Datastream-M'!B648</f>
        <v>98.6</v>
      </c>
      <c r="C647" s="40">
        <f>'Datastream-M'!C648</f>
        <v>100.2</v>
      </c>
      <c r="D647" s="40">
        <f>'Datastream-M'!D648</f>
        <v>98.1</v>
      </c>
      <c r="E647" s="40">
        <f>'Datastream-M'!E648</f>
        <v>102.3</v>
      </c>
      <c r="F647" s="40">
        <f>'Datastream-M'!F648</f>
        <v>97.7</v>
      </c>
      <c r="G647" s="40">
        <f>'Datastream-M'!G648</f>
        <v>1.363496</v>
      </c>
      <c r="H647" s="40">
        <f>'Datastream-M'!H648</f>
        <v>1451.6</v>
      </c>
      <c r="I647" s="40">
        <f>'Datastream-M'!I648</f>
        <v>2288.8000000000002</v>
      </c>
      <c r="J647" s="40">
        <f>'Datastream-M'!J648</f>
        <v>0.22600000000000001</v>
      </c>
      <c r="K647" s="40">
        <f>'Datastream-M'!K648</f>
        <v>1.8</v>
      </c>
      <c r="L647" s="40">
        <f>'Datastream-M'!L648</f>
        <v>9033.9</v>
      </c>
      <c r="M647" s="40">
        <f>'Datastream-M'!M648</f>
        <v>265441</v>
      </c>
      <c r="N647" s="40">
        <f>'Datastream-M'!N648</f>
        <v>97.5</v>
      </c>
      <c r="O647" s="40">
        <f>'Datastream-M'!O648</f>
        <v>2222</v>
      </c>
      <c r="P647" s="40">
        <f>'Datastream-M'!P648</f>
        <v>6.8</v>
      </c>
      <c r="Q647" s="40">
        <f>'Datastream-M'!Q648</f>
        <v>17.2</v>
      </c>
      <c r="R647" s="40">
        <f>'Datastream-M'!R648</f>
        <v>11.4</v>
      </c>
      <c r="S647" s="1">
        <f>'[2]Deutschland Monatsdaten'!C647</f>
        <v>0.10797362454265712</v>
      </c>
      <c r="T647" s="1">
        <v>4.1376958489393143</v>
      </c>
      <c r="U647" s="40">
        <f>'Datastream-M'!BL648</f>
        <v>92.25</v>
      </c>
      <c r="V647" s="41">
        <f t="shared" si="57"/>
        <v>92.806841046277668</v>
      </c>
      <c r="W647" s="40">
        <f>'Datastream-M'!BM648</f>
        <v>75.5</v>
      </c>
      <c r="X647" s="41">
        <f t="shared" si="58"/>
        <v>71.904761904761898</v>
      </c>
      <c r="Y647" s="40">
        <f>'Datastream-M'!W648</f>
        <v>-13.8</v>
      </c>
      <c r="Z647" s="40">
        <f>'Datastream-M'!X648</f>
        <v>98.8</v>
      </c>
      <c r="AA647" s="42">
        <f>'Datastream-M'!Y648</f>
        <v>15.1</v>
      </c>
      <c r="AB647" s="40">
        <f>'Datastream-M'!Z648</f>
        <v>98.7</v>
      </c>
      <c r="AC647" s="40">
        <f>'Datastream-M'!AA648</f>
        <v>92.9</v>
      </c>
      <c r="AD647" s="40">
        <f>'Datastream-M'!AB648</f>
        <v>91</v>
      </c>
      <c r="AE647" s="40">
        <f>'Datastream-M'!AC648</f>
        <v>1.363496</v>
      </c>
      <c r="AF647" s="40">
        <f>U647/V647*100</f>
        <v>99.4</v>
      </c>
      <c r="AG647" s="40">
        <f>W647/X647*100</f>
        <v>105</v>
      </c>
      <c r="AH647" s="40">
        <f>'Datastream-M'!AD648</f>
        <v>97.6</v>
      </c>
      <c r="AI647" s="55">
        <f>'Datastream-M'!AE648</f>
        <v>-7.5</v>
      </c>
      <c r="AJ647" s="40">
        <f>'Datastream-M'!AF648</f>
        <v>95.100864999999999</v>
      </c>
      <c r="AK647" s="40">
        <f>'Datastream-M'!AG648</f>
        <v>109.62</v>
      </c>
      <c r="AL647" s="40">
        <f>'Datastream-M'!AH648</f>
        <v>98.7</v>
      </c>
      <c r="AM647" s="40">
        <f>'Datastream-M'!AI648</f>
        <v>98.8</v>
      </c>
      <c r="AN647" s="40">
        <f>'Datastream-M'!AJ648</f>
        <v>17.399999999999999</v>
      </c>
      <c r="AO647" s="40">
        <f>'Datastream-M'!AK648</f>
        <v>12.5</v>
      </c>
      <c r="AP647" s="40">
        <f>'Datastream-M'!AL648</f>
        <v>4.5999999999999996</v>
      </c>
      <c r="AQ647" s="41">
        <f>'Datastream-M'!AM648</f>
        <v>98.2196</v>
      </c>
      <c r="AR647" s="41">
        <f>'Datastream-M'!AN648</f>
        <v>100.7334</v>
      </c>
      <c r="AS647" s="40">
        <f>'Datastream-M'!AO648</f>
        <v>16.399999999999999</v>
      </c>
      <c r="AT647" s="40">
        <f>'Datastream-M'!AP648</f>
        <v>96.8</v>
      </c>
      <c r="AU647" s="40">
        <f>'Datastream-M'!AQ648</f>
        <v>99.2</v>
      </c>
      <c r="AV647" s="19">
        <f>'[5]Deutschland Monatsdaten'!K647</f>
        <v>15.367818206237551</v>
      </c>
      <c r="AW647" s="1"/>
      <c r="AX647" s="40">
        <f>'Datastream-M'!AR648</f>
        <v>52.8</v>
      </c>
      <c r="AY647" s="40">
        <f>'Datastream-M'!AS648</f>
        <v>-2.7</v>
      </c>
      <c r="AZ647" s="40">
        <f>'Datastream-M'!AT648</f>
        <v>104.7</v>
      </c>
      <c r="BE647" s="40">
        <f>'Datastream-M'!AU648</f>
        <v>101.5</v>
      </c>
      <c r="BF647" s="40">
        <f>'Datastream-M'!AV648</f>
        <v>104.5</v>
      </c>
      <c r="BH647" s="1">
        <f>'Datastream-M'!AX648</f>
        <v>195</v>
      </c>
      <c r="BI647" s="1">
        <f>'Datastream-M'!AY648</f>
        <v>187.1</v>
      </c>
      <c r="BJ647" s="1">
        <f>'Datastream-M'!AZ648</f>
        <v>137.69999999999999</v>
      </c>
      <c r="BK647" s="40">
        <f>'Datastream-M'!BA648</f>
        <v>115.1</v>
      </c>
      <c r="BL647" s="40">
        <f>'Datastream-M'!BB648</f>
        <v>153.30000000000001</v>
      </c>
      <c r="BM647" s="26">
        <f>'Datastream-M'!BC648</f>
        <v>99.2</v>
      </c>
      <c r="BN647" s="26"/>
      <c r="BO647" s="14">
        <f t="shared" si="60"/>
        <v>105</v>
      </c>
      <c r="BP647" s="40">
        <f t="shared" si="61"/>
        <v>99.4</v>
      </c>
      <c r="BQ647" s="40">
        <f t="shared" si="59"/>
        <v>80.39627545662033</v>
      </c>
      <c r="BR647" s="40">
        <f>'Datastream-M'!BJ648</f>
        <v>114.2002</v>
      </c>
      <c r="BS647" s="40">
        <f>'Datastream-M'!BF648</f>
        <v>109.6</v>
      </c>
      <c r="BT647" s="40">
        <f>'Datastream-M'!BE648</f>
        <v>18.2</v>
      </c>
      <c r="BU647" s="40">
        <f>'Datastream-M'!CS648</f>
        <v>93.4</v>
      </c>
      <c r="BV647" s="40">
        <f>'Datastream-M'!CT648</f>
        <v>106.5</v>
      </c>
      <c r="BW647" s="40">
        <f>'Datastream-M'!CU648</f>
        <v>113.926</v>
      </c>
      <c r="BX647" s="41">
        <f>'Datastream-M'!BG648</f>
        <v>19.329999999999998</v>
      </c>
      <c r="BY647" s="41">
        <f>'Datastream-M'!BH648</f>
        <v>19.75</v>
      </c>
      <c r="BZ647" s="40">
        <f>'Datastream-M'!BI648</f>
        <v>98.5</v>
      </c>
      <c r="CA647" s="41">
        <f>'Datastream-M'!BN648</f>
        <v>8.8000000000000007</v>
      </c>
      <c r="CB647">
        <f>'Datastream-M'!BO648</f>
        <v>14.9</v>
      </c>
      <c r="CC647">
        <f>'Datastream-M'!BP648</f>
        <v>95.3</v>
      </c>
      <c r="CD647">
        <f>'Datastream-M'!BQ648</f>
        <v>93</v>
      </c>
      <c r="CE647" s="1">
        <v>1.3019162680429963E-2</v>
      </c>
      <c r="CF647" s="1">
        <v>0.52241114695874058</v>
      </c>
      <c r="CH647">
        <f>'Datastream-M'!BR648</f>
        <v>91.3</v>
      </c>
      <c r="CI647">
        <f>'Datastream-M'!BS648</f>
        <v>95.2</v>
      </c>
      <c r="CJ647">
        <f>'Datastream-M'!BT648</f>
        <v>1.5</v>
      </c>
      <c r="CK647">
        <f>'Datastream-M'!BU648</f>
        <v>4.5999999999999996</v>
      </c>
      <c r="CL647">
        <f>'Datastream-M'!BV648</f>
        <v>98.7</v>
      </c>
      <c r="CM647">
        <f>'Datastream-M'!BW648</f>
        <v>21</v>
      </c>
      <c r="CN647">
        <f>'Datastream-M'!BX648</f>
        <v>-2</v>
      </c>
      <c r="CO647">
        <f>'Datastream-M'!BY648</f>
        <v>10.8</v>
      </c>
      <c r="CP647" s="40">
        <f>'Datastream-M'!BZ648</f>
        <v>15.4</v>
      </c>
      <c r="CQ647">
        <f>'Datastream-M'!CA648</f>
        <v>7.1</v>
      </c>
      <c r="CR647">
        <f>'Datastream-M'!CB648</f>
        <v>11.3</v>
      </c>
      <c r="CS647">
        <f>'Datastream-M'!CC648</f>
        <v>32.700000000000003</v>
      </c>
      <c r="CT647">
        <f>'Datastream-M'!CD648</f>
        <v>44.4</v>
      </c>
      <c r="CU647">
        <f>'Datastream-M'!CE648</f>
        <v>42396</v>
      </c>
      <c r="CV647">
        <f>'Datastream-M'!CF648</f>
        <v>2546916</v>
      </c>
      <c r="CW647" s="48">
        <f t="shared" si="44"/>
        <v>5.6</v>
      </c>
      <c r="CX647">
        <f>'Datastream-M'!CG648</f>
        <v>96</v>
      </c>
      <c r="CY647">
        <f>'Datastream-M'!CH648</f>
        <v>84.7</v>
      </c>
      <c r="CZ647">
        <f>'Datastream-M'!CI648</f>
        <v>98.1</v>
      </c>
      <c r="DA647">
        <f>'Datastream-M'!CJ648</f>
        <v>100.1</v>
      </c>
      <c r="DB647">
        <f>'Datastream-M'!CK648</f>
        <v>2</v>
      </c>
      <c r="DC647">
        <f>'Datastream-M'!CL648</f>
        <v>-16.5</v>
      </c>
      <c r="DD647">
        <f>'Datastream-M'!CM648</f>
        <v>1.5</v>
      </c>
      <c r="DE647">
        <f>'Datastream-M'!CN648</f>
        <v>74.7</v>
      </c>
      <c r="DF647">
        <f>'Datastream-M'!CO648</f>
        <v>75.7</v>
      </c>
      <c r="DG647">
        <f>'Datastream-M'!CP648</f>
        <v>94</v>
      </c>
      <c r="DH647">
        <f>'Datastream-M'!CQ648</f>
        <v>209.007049561</v>
      </c>
      <c r="DI647">
        <f>'Datastream-M'!CR648</f>
        <v>16.86</v>
      </c>
      <c r="DJ647">
        <f>'Datastream-M'!CV648</f>
        <v>6.48</v>
      </c>
      <c r="DK647">
        <f>'Datastream-M'!CW648</f>
        <v>3.63</v>
      </c>
      <c r="DL647">
        <f>'Datastream-M'!CX648</f>
        <v>97.9</v>
      </c>
      <c r="DM647">
        <f>'Datastream-M'!CY648</f>
        <v>86.8</v>
      </c>
      <c r="DN647" s="55">
        <f>'Datastream-M'!CZ648</f>
        <v>101.1</v>
      </c>
      <c r="DO647">
        <f>'Datastream-M'!DA648</f>
        <v>-0.5</v>
      </c>
      <c r="DP647">
        <f>'Datastream-M'!DB648</f>
        <v>98.8</v>
      </c>
      <c r="DQ647">
        <f>'Datastream-M'!DE648</f>
        <v>97.5</v>
      </c>
      <c r="DR647">
        <f>'Datastream-M'!DF648</f>
        <v>99.7</v>
      </c>
      <c r="DS647">
        <f>'Datastream-M'!DG648</f>
        <v>92.1</v>
      </c>
      <c r="DT647">
        <f>'Datastream-M'!DH648</f>
        <v>96.4</v>
      </c>
      <c r="DU647">
        <f>'Datastream-M'!DI648</f>
        <v>90.2</v>
      </c>
      <c r="DV647">
        <f>'Datastream-M'!DJ648</f>
        <v>157.757895725</v>
      </c>
      <c r="DW647" s="19">
        <f>'[8]weltindexip-usd'!B527</f>
        <v>2.7530797610999751</v>
      </c>
      <c r="DX647">
        <f>'Datastream-M'!DK648</f>
        <v>108.8</v>
      </c>
      <c r="DY647">
        <v>0</v>
      </c>
      <c r="DZ647">
        <f>'Datastream-M'!DL648</f>
        <v>110.7</v>
      </c>
      <c r="EA647">
        <f>'Datastream-M'!DM648</f>
        <v>96.2</v>
      </c>
      <c r="EB647">
        <f>'Datastream-M'!DN648</f>
        <v>27.086905999999999</v>
      </c>
      <c r="EC647">
        <f>'Datastream-M'!DO648</f>
        <v>95.4</v>
      </c>
      <c r="EE647" s="112">
        <f t="shared" si="45"/>
        <v>-0.30000000000001137</v>
      </c>
      <c r="EF647" s="1">
        <f>'Datastream-M'!DQ648</f>
        <v>97.5</v>
      </c>
    </row>
    <row r="648" spans="1:136">
      <c r="A648" s="3">
        <v>41593</v>
      </c>
      <c r="B648">
        <f>'Datastream-M'!B649</f>
        <v>99.5</v>
      </c>
      <c r="C648" s="40">
        <f>'Datastream-M'!C649</f>
        <v>101.1</v>
      </c>
      <c r="D648" s="40">
        <f>'Datastream-M'!D649</f>
        <v>98.4</v>
      </c>
      <c r="E648" s="40">
        <f>'Datastream-M'!E649</f>
        <v>103.9</v>
      </c>
      <c r="F648" s="40">
        <f>'Datastream-M'!F649</f>
        <v>98.8</v>
      </c>
      <c r="G648" s="40">
        <f>'Datastream-M'!G649</f>
        <v>1.3492900000000001</v>
      </c>
      <c r="H648" s="40">
        <f>'Datastream-M'!H649</f>
        <v>1462.1</v>
      </c>
      <c r="I648" s="40">
        <f>'Datastream-M'!I649</f>
        <v>2280.4</v>
      </c>
      <c r="J648" s="40">
        <f>'Datastream-M'!J649</f>
        <v>0.223</v>
      </c>
      <c r="K648" s="40">
        <f>'Datastream-M'!K649</f>
        <v>1.7</v>
      </c>
      <c r="L648" s="40">
        <f>'Datastream-M'!L649</f>
        <v>9405.2999999999993</v>
      </c>
      <c r="M648" s="40">
        <f>'Datastream-M'!M649</f>
        <v>254651</v>
      </c>
      <c r="N648" s="40">
        <f>'Datastream-M'!N649</f>
        <v>99.7</v>
      </c>
      <c r="O648" s="40">
        <f>'Datastream-M'!O649</f>
        <v>2049</v>
      </c>
      <c r="P648" s="40">
        <f>'Datastream-M'!P649</f>
        <v>6.9</v>
      </c>
      <c r="Q648" s="40">
        <f>'Datastream-M'!Q649</f>
        <v>14.9</v>
      </c>
      <c r="R648" s="40">
        <f>'Datastream-M'!R649</f>
        <v>12</v>
      </c>
      <c r="S648" s="1">
        <f>'[2]Deutschland Monatsdaten'!C648</f>
        <v>0.36004356504329593</v>
      </c>
      <c r="T648" s="1">
        <v>4.1701511408937808</v>
      </c>
      <c r="U648" s="40">
        <f>'Datastream-M'!BL649</f>
        <v>92.38</v>
      </c>
      <c r="V648" s="41">
        <f t="shared" si="57"/>
        <v>93.124999999999986</v>
      </c>
      <c r="W648" s="40">
        <f>'Datastream-M'!BM649</f>
        <v>74.44</v>
      </c>
      <c r="X648" s="41">
        <f t="shared" si="58"/>
        <v>71.234449760765557</v>
      </c>
      <c r="Y648" s="40">
        <f>'Datastream-M'!W649</f>
        <v>-9.9</v>
      </c>
      <c r="Z648" s="40">
        <f>'Datastream-M'!X649</f>
        <v>98.8</v>
      </c>
      <c r="AA648" s="42">
        <f>'Datastream-M'!Y649</f>
        <v>18.8</v>
      </c>
      <c r="AB648" s="40">
        <f>'Datastream-M'!Z649</f>
        <v>98.6</v>
      </c>
      <c r="AC648" s="40">
        <f>'Datastream-M'!AA649</f>
        <v>92.8</v>
      </c>
      <c r="AD648" s="40">
        <f>'Datastream-M'!AB649</f>
        <v>91</v>
      </c>
      <c r="AE648" s="40">
        <f>'Datastream-M'!AC649</f>
        <v>1.3492900000000001</v>
      </c>
      <c r="AF648" s="40">
        <f>U648/V648*100</f>
        <v>99.200000000000017</v>
      </c>
      <c r="AG648" s="40">
        <f>W648/X648*100</f>
        <v>104.5</v>
      </c>
      <c r="AH648" s="40">
        <f>'Datastream-M'!AD649</f>
        <v>99.2</v>
      </c>
      <c r="AI648" s="55">
        <f>'Datastream-M'!AE649</f>
        <v>-5.8</v>
      </c>
      <c r="AJ648" s="40">
        <f>'Datastream-M'!AF649</f>
        <v>95.009596999999999</v>
      </c>
      <c r="AK648" s="40">
        <f>'Datastream-M'!AG649</f>
        <v>108.15</v>
      </c>
      <c r="AL648" s="40">
        <f>'Datastream-M'!AH649</f>
        <v>98.9</v>
      </c>
      <c r="AM648" s="40">
        <f>'Datastream-M'!AI649</f>
        <v>98.8</v>
      </c>
      <c r="AN648" s="40">
        <f>'Datastream-M'!AJ649</f>
        <v>22.2</v>
      </c>
      <c r="AO648" s="40">
        <f>'Datastream-M'!AK649</f>
        <v>12.4</v>
      </c>
      <c r="AP648" s="40">
        <f>'Datastream-M'!AL649</f>
        <v>9.1</v>
      </c>
      <c r="AQ648" s="41">
        <f>'Datastream-M'!AM649</f>
        <v>98.4803</v>
      </c>
      <c r="AR648" s="41">
        <f>'Datastream-M'!AN649</f>
        <v>100.86190000000001</v>
      </c>
      <c r="AS648" s="40">
        <f>'Datastream-M'!AO649</f>
        <v>18.100000000000001</v>
      </c>
      <c r="AT648" s="40">
        <f>'Datastream-M'!AP649</f>
        <v>93.1</v>
      </c>
      <c r="AU648" s="40">
        <f>'Datastream-M'!AQ649</f>
        <v>100.9</v>
      </c>
      <c r="AV648" s="19">
        <f>'[5]Deutschland Monatsdaten'!K648</f>
        <v>15.378877559195667</v>
      </c>
      <c r="AW648" s="1"/>
      <c r="AX648" s="40">
        <f>'Datastream-M'!AR649</f>
        <v>54.6</v>
      </c>
      <c r="AY648" s="40">
        <f>'Datastream-M'!AS649</f>
        <v>-2.1</v>
      </c>
      <c r="AZ648" s="40">
        <f>'Datastream-M'!AT649</f>
        <v>105.6</v>
      </c>
      <c r="BE648" s="40">
        <f>'Datastream-M'!AU649</f>
        <v>101.41</v>
      </c>
      <c r="BF648" s="40">
        <f>'Datastream-M'!AV649</f>
        <v>104.4</v>
      </c>
      <c r="BH648" s="1">
        <f>'Datastream-M'!AX649</f>
        <v>190.9</v>
      </c>
      <c r="BI648" s="1">
        <f>'Datastream-M'!AY649</f>
        <v>183.5</v>
      </c>
      <c r="BJ648" s="1">
        <f>'Datastream-M'!AZ649</f>
        <v>137.30000000000001</v>
      </c>
      <c r="BK648" s="40">
        <f>'Datastream-M'!BA649</f>
        <v>114</v>
      </c>
      <c r="BL648" s="40">
        <f>'Datastream-M'!BB649</f>
        <v>153.4</v>
      </c>
      <c r="BM648" s="26">
        <f>'Datastream-M'!BC649</f>
        <v>99.2</v>
      </c>
      <c r="BN648" s="26"/>
      <c r="BO648" s="14">
        <f t="shared" si="60"/>
        <v>104.5</v>
      </c>
      <c r="BP648" s="40">
        <f t="shared" si="61"/>
        <v>99.2</v>
      </c>
      <c r="BQ648" s="40">
        <f t="shared" si="59"/>
        <v>80.15326579163856</v>
      </c>
      <c r="BR648" s="40">
        <f>'Datastream-M'!BJ649</f>
        <v>114.16330000000001</v>
      </c>
      <c r="BS648" s="40">
        <f>'Datastream-M'!BF649</f>
        <v>109.8</v>
      </c>
      <c r="BT648" s="40">
        <f>'Datastream-M'!BE649</f>
        <v>22.4</v>
      </c>
      <c r="BU648" s="40">
        <f>'Datastream-M'!CS649</f>
        <v>93.4</v>
      </c>
      <c r="BV648" s="40">
        <f>'Datastream-M'!CT649</f>
        <v>106.1</v>
      </c>
      <c r="BW648" s="40">
        <f>'Datastream-M'!CU649</f>
        <v>113.8233</v>
      </c>
      <c r="BX648" s="41">
        <f>'Datastream-M'!BG649</f>
        <v>18.649999999999999</v>
      </c>
      <c r="BY648" s="41">
        <f>'Datastream-M'!BH649</f>
        <v>19.98</v>
      </c>
      <c r="BZ648" s="40">
        <f>'Datastream-M'!BI649</f>
        <v>100</v>
      </c>
      <c r="CA648" s="41">
        <f>'Datastream-M'!BN649</f>
        <v>18.399999999999999</v>
      </c>
      <c r="CB648">
        <f>'Datastream-M'!BO649</f>
        <v>18.5</v>
      </c>
      <c r="CC648">
        <f>'Datastream-M'!BP649</f>
        <v>99.5</v>
      </c>
      <c r="CD648">
        <f>'Datastream-M'!BQ649</f>
        <v>97.7</v>
      </c>
      <c r="CE648" s="1">
        <v>1.8081876636077965E-4</v>
      </c>
      <c r="CF648" s="1">
        <v>0.01</v>
      </c>
      <c r="CH648">
        <f>'Datastream-M'!BR649</f>
        <v>96.8</v>
      </c>
      <c r="CI648">
        <f>'Datastream-M'!BS649</f>
        <v>96.3</v>
      </c>
      <c r="CJ648">
        <f>'Datastream-M'!BT649</f>
        <v>5.5</v>
      </c>
      <c r="CK648">
        <f>'Datastream-M'!BU649</f>
        <v>6.3</v>
      </c>
      <c r="CL648">
        <f>'Datastream-M'!BV649</f>
        <v>100.1</v>
      </c>
      <c r="CM648">
        <f>'Datastream-M'!BW649</f>
        <v>22.3</v>
      </c>
      <c r="CN648">
        <f>'Datastream-M'!BX649</f>
        <v>-3.6</v>
      </c>
      <c r="CO648">
        <f>'Datastream-M'!BY649</f>
        <v>13</v>
      </c>
      <c r="CP648" s="40">
        <f>'Datastream-M'!BZ649</f>
        <v>18.7</v>
      </c>
      <c r="CQ648">
        <f>'Datastream-M'!CA649</f>
        <v>7.1</v>
      </c>
      <c r="CR648">
        <f>'Datastream-M'!CB649</f>
        <v>20.3</v>
      </c>
      <c r="CS648">
        <f>'Datastream-M'!CC649</f>
        <v>45.2</v>
      </c>
      <c r="CT648">
        <f>'Datastream-M'!CD649</f>
        <v>45.7</v>
      </c>
      <c r="CU648">
        <f>'Datastream-M'!CE649</f>
        <v>42416</v>
      </c>
      <c r="CV648">
        <f>'Datastream-M'!CF649</f>
        <v>2550793</v>
      </c>
      <c r="CW648" s="48">
        <f t="shared" si="44"/>
        <v>3.6000000000000014</v>
      </c>
      <c r="CX648">
        <f>'Datastream-M'!CG649</f>
        <v>99.8</v>
      </c>
      <c r="CY648">
        <f>'Datastream-M'!CH649</f>
        <v>83</v>
      </c>
      <c r="CZ648">
        <f>'Datastream-M'!CI649</f>
        <v>98.3</v>
      </c>
      <c r="DA648">
        <f>'Datastream-M'!CJ649</f>
        <v>110.1</v>
      </c>
      <c r="DB648">
        <f>'Datastream-M'!CK649</f>
        <v>5.0999999999999996</v>
      </c>
      <c r="DC648">
        <f>'Datastream-M'!CL649</f>
        <v>-11.8</v>
      </c>
      <c r="DD648">
        <f>'Datastream-M'!CM649</f>
        <v>5.5</v>
      </c>
      <c r="DE648">
        <f>'Datastream-M'!CN649</f>
        <v>74.7</v>
      </c>
      <c r="DF648">
        <f>'Datastream-M'!CO649</f>
        <v>75.400000000000006</v>
      </c>
      <c r="DG648">
        <f>'Datastream-M'!CP649</f>
        <v>97.8</v>
      </c>
      <c r="DH648">
        <f>'Datastream-M'!CQ649</f>
        <v>110.159194946</v>
      </c>
      <c r="DI648">
        <f>'Datastream-M'!CR649</f>
        <v>15.02</v>
      </c>
      <c r="DJ648">
        <f>'Datastream-M'!CV649</f>
        <v>6.19</v>
      </c>
      <c r="DK648">
        <f>'Datastream-M'!CW649</f>
        <v>3.68</v>
      </c>
      <c r="DL648">
        <f>'Datastream-M'!CX649</f>
        <v>101.6</v>
      </c>
      <c r="DM648">
        <f>'Datastream-M'!CY649</f>
        <v>84.9</v>
      </c>
      <c r="DN648" s="55">
        <f>'Datastream-M'!CZ649</f>
        <v>101.9</v>
      </c>
      <c r="DO648">
        <f>'Datastream-M'!DA649</f>
        <v>-6.8</v>
      </c>
      <c r="DP648">
        <f>'Datastream-M'!DB649</f>
        <v>97.4</v>
      </c>
      <c r="DQ648">
        <f>'Datastream-M'!DE649</f>
        <v>97.8</v>
      </c>
      <c r="DR648">
        <f>'Datastream-M'!DF649</f>
        <v>101.3</v>
      </c>
      <c r="DS648">
        <f>'Datastream-M'!DG649</f>
        <v>97</v>
      </c>
      <c r="DT648">
        <f>'Datastream-M'!DH649</f>
        <v>98.6</v>
      </c>
      <c r="DU648">
        <f>'Datastream-M'!DI649</f>
        <v>96.2</v>
      </c>
      <c r="DV648">
        <f>'Datastream-M'!DJ649</f>
        <v>95.953826094999997</v>
      </c>
      <c r="DW648" s="19">
        <f>'[8]weltindexip-usd'!B528</f>
        <v>2.7696081989527825</v>
      </c>
      <c r="DX648">
        <f>'Datastream-M'!DK649</f>
        <v>108.7</v>
      </c>
      <c r="DY648">
        <v>0</v>
      </c>
      <c r="DZ648">
        <f>'Datastream-M'!DL649</f>
        <v>111.2</v>
      </c>
      <c r="EA648">
        <f>'Datastream-M'!DM649</f>
        <v>98.5</v>
      </c>
      <c r="EB648">
        <f>'Datastream-M'!DN649</f>
        <v>27.189197</v>
      </c>
      <c r="EC648">
        <f>'Datastream-M'!DO649</f>
        <v>95.8</v>
      </c>
      <c r="EE648" s="112">
        <f t="shared" si="45"/>
        <v>0.90000000000000568</v>
      </c>
      <c r="EF648" s="1">
        <f>'Datastream-M'!DQ649</f>
        <v>99.7</v>
      </c>
    </row>
    <row r="649" spans="1:136">
      <c r="A649" s="3">
        <v>41623</v>
      </c>
      <c r="B649">
        <f>'Datastream-M'!B650</f>
        <v>100</v>
      </c>
      <c r="C649" s="40">
        <f>'Datastream-M'!C650</f>
        <v>101.1</v>
      </c>
      <c r="D649" s="40">
        <f>'Datastream-M'!D650</f>
        <v>98.2</v>
      </c>
      <c r="E649" s="40">
        <f>'Datastream-M'!E650</f>
        <v>104</v>
      </c>
      <c r="F649" s="40">
        <f>'Datastream-M'!F650</f>
        <v>97.7</v>
      </c>
      <c r="G649" s="40">
        <f>'Datastream-M'!G650</f>
        <v>1.37036</v>
      </c>
      <c r="H649" s="40">
        <f>'Datastream-M'!H650</f>
        <v>1448.1</v>
      </c>
      <c r="I649" s="40">
        <f>'Datastream-M'!I650</f>
        <v>2287.1</v>
      </c>
      <c r="J649" s="40">
        <f>'Datastream-M'!J650</f>
        <v>0.27300000000000002</v>
      </c>
      <c r="K649" s="40">
        <f>'Datastream-M'!K650</f>
        <v>1.8</v>
      </c>
      <c r="L649" s="40">
        <f>'Datastream-M'!L650</f>
        <v>9552.2000000000007</v>
      </c>
      <c r="M649" s="40">
        <f>'Datastream-M'!M650</f>
        <v>215320</v>
      </c>
      <c r="N649" s="40">
        <f>'Datastream-M'!N650</f>
        <v>99.9</v>
      </c>
      <c r="O649" s="40">
        <f>'Datastream-M'!O650</f>
        <v>1800</v>
      </c>
      <c r="P649" s="40">
        <f>'Datastream-M'!P650</f>
        <v>6.8</v>
      </c>
      <c r="Q649" s="40">
        <f>'Datastream-M'!Q650</f>
        <v>16.5</v>
      </c>
      <c r="R649" s="40">
        <f>'Datastream-M'!R650</f>
        <v>12.4</v>
      </c>
      <c r="S649" s="1">
        <f>'[2]Deutschland Monatsdaten'!C649</f>
        <v>0.29338649374020914</v>
      </c>
      <c r="T649" s="1">
        <v>4.1549138115663373</v>
      </c>
      <c r="U649" s="40">
        <f>'Datastream-M'!BL650</f>
        <v>91.89</v>
      </c>
      <c r="V649" s="41">
        <f t="shared" ref="V649:V655" si="62">U649/BP649*100</f>
        <v>92.631048387096769</v>
      </c>
      <c r="W649" s="40">
        <f>'Datastream-M'!BM650</f>
        <v>74.599999999999994</v>
      </c>
      <c r="X649" s="41">
        <f t="shared" ref="X649:X655" si="63">W649/BO649*100</f>
        <v>71.455938697318004</v>
      </c>
      <c r="Y649" s="40">
        <f>'Datastream-M'!W650</f>
        <v>-11.2</v>
      </c>
      <c r="Z649" s="40">
        <f>'Datastream-M'!X650</f>
        <v>98.8</v>
      </c>
      <c r="AA649" s="42">
        <f>'Datastream-M'!Y650</f>
        <v>15.6</v>
      </c>
      <c r="AB649" s="40">
        <f>'Datastream-M'!Z650</f>
        <v>99</v>
      </c>
      <c r="AC649" s="40">
        <f>'Datastream-M'!AA650</f>
        <v>93.4</v>
      </c>
      <c r="AD649" s="40">
        <f>'Datastream-M'!AB650</f>
        <v>91.8</v>
      </c>
      <c r="AE649" s="40">
        <f>'Datastream-M'!AC650</f>
        <v>1.37036</v>
      </c>
      <c r="AF649" s="40">
        <f>U649/V649*100</f>
        <v>99.200000000000017</v>
      </c>
      <c r="AG649" s="40">
        <f>W649/X649*100</f>
        <v>104.4</v>
      </c>
      <c r="AH649" s="40">
        <f>'Datastream-M'!AD650</f>
        <v>99.5</v>
      </c>
      <c r="AI649" s="55">
        <f>'Datastream-M'!AE650</f>
        <v>-7.4</v>
      </c>
      <c r="AJ649" s="40">
        <f>'Datastream-M'!AF650</f>
        <v>94.913628000000003</v>
      </c>
      <c r="AK649" s="40">
        <f>'Datastream-M'!AG650</f>
        <v>111.07</v>
      </c>
      <c r="AL649" s="40">
        <f>'Datastream-M'!AH650</f>
        <v>99</v>
      </c>
      <c r="AM649" s="40">
        <f>'Datastream-M'!AI650</f>
        <v>98.8</v>
      </c>
      <c r="AN649" s="40">
        <f>'Datastream-M'!AJ650</f>
        <v>23.4</v>
      </c>
      <c r="AO649" s="40">
        <f>'Datastream-M'!AK650</f>
        <v>11.3</v>
      </c>
      <c r="AP649" s="40">
        <f>'Datastream-M'!AL650</f>
        <v>7.5</v>
      </c>
      <c r="AQ649" s="41">
        <f>'Datastream-M'!AM650</f>
        <v>98.690200000000004</v>
      </c>
      <c r="AR649" s="41">
        <f>'Datastream-M'!AN650</f>
        <v>100.937</v>
      </c>
      <c r="AS649" s="40">
        <f>'Datastream-M'!AO650</f>
        <v>17.600000000000001</v>
      </c>
      <c r="AT649" s="40">
        <f>'Datastream-M'!AP650</f>
        <v>87.1</v>
      </c>
      <c r="AU649" s="40">
        <f>'Datastream-M'!AQ650</f>
        <v>101.4</v>
      </c>
      <c r="AV649" s="19">
        <f>'[5]Deutschland Monatsdaten'!K649</f>
        <v>15.412319340743254</v>
      </c>
      <c r="AW649" s="1"/>
      <c r="AX649" s="40">
        <f>'Datastream-M'!AR650</f>
        <v>62</v>
      </c>
      <c r="AY649" s="40">
        <f>'Datastream-M'!AS650</f>
        <v>-1.4</v>
      </c>
      <c r="AZ649" s="40">
        <f>'Datastream-M'!AT650</f>
        <v>105.9</v>
      </c>
      <c r="BE649" s="40">
        <f>'Datastream-M'!AU650</f>
        <v>102.44</v>
      </c>
      <c r="BF649" s="40">
        <f>'Datastream-M'!AV650</f>
        <v>104.4</v>
      </c>
      <c r="BG649" s="40"/>
      <c r="BH649" s="1">
        <f>'Datastream-M'!AX650</f>
        <v>197.7</v>
      </c>
      <c r="BI649" s="1">
        <f>'Datastream-M'!AY650</f>
        <v>189.5</v>
      </c>
      <c r="BJ649" s="1">
        <f>'Datastream-M'!AZ650</f>
        <v>138.69999999999999</v>
      </c>
      <c r="BK649" s="40">
        <f>'Datastream-M'!BA650</f>
        <v>115.4</v>
      </c>
      <c r="BL649" s="40">
        <f>'Datastream-M'!BB650</f>
        <v>154.9</v>
      </c>
      <c r="BM649" s="26">
        <f>'Datastream-M'!BC650</f>
        <v>99.1</v>
      </c>
      <c r="BN649" s="26"/>
      <c r="BO649" s="14">
        <f t="shared" si="60"/>
        <v>104.4</v>
      </c>
      <c r="BP649" s="40">
        <f t="shared" si="61"/>
        <v>99.2</v>
      </c>
      <c r="BQ649" s="40">
        <f t="shared" si="59"/>
        <v>81.051694445255251</v>
      </c>
      <c r="BR649" s="40">
        <f>'Datastream-M'!BJ650</f>
        <v>115.7604</v>
      </c>
      <c r="BS649" s="40">
        <f>'Datastream-M'!BF650</f>
        <v>109.3</v>
      </c>
      <c r="BT649" s="40">
        <f>'Datastream-M'!BE650</f>
        <v>18.600000000000001</v>
      </c>
      <c r="BU649" s="40">
        <f>'Datastream-M'!CS650</f>
        <v>93.4</v>
      </c>
      <c r="BV649" s="40">
        <f>'Datastream-M'!CT650</f>
        <v>107.2</v>
      </c>
      <c r="BW649" s="40">
        <f>'Datastream-M'!CU650</f>
        <v>115.3801</v>
      </c>
      <c r="BX649" s="41">
        <f>'Datastream-M'!BG650</f>
        <v>18.899999999999999</v>
      </c>
      <c r="BY649" s="41">
        <f>'Datastream-M'!BH650</f>
        <v>19.29</v>
      </c>
      <c r="BZ649" s="40">
        <f>'Datastream-M'!BI650</f>
        <v>101.6</v>
      </c>
      <c r="CA649" s="41">
        <f>'Datastream-M'!BN650</f>
        <v>18</v>
      </c>
      <c r="CB649">
        <f>'Datastream-M'!BO650</f>
        <v>18.899999999999999</v>
      </c>
      <c r="CC649">
        <f>'Datastream-M'!BP650</f>
        <v>99.1</v>
      </c>
      <c r="CD649">
        <f>'Datastream-M'!BQ650</f>
        <v>96</v>
      </c>
      <c r="CE649" s="1">
        <v>7.014481116257415E-2</v>
      </c>
      <c r="CF649" s="1">
        <v>-0.04</v>
      </c>
      <c r="CH649">
        <f>'Datastream-M'!BR650</f>
        <v>96.1</v>
      </c>
      <c r="CI649">
        <f>'Datastream-M'!BS650</f>
        <v>95.4</v>
      </c>
      <c r="CJ649">
        <f>'Datastream-M'!BT650</f>
        <v>4.5999999999999996</v>
      </c>
      <c r="CK649">
        <f>'Datastream-M'!BU650</f>
        <v>6.7</v>
      </c>
      <c r="CL649">
        <f>'Datastream-M'!BV650</f>
        <v>99.2</v>
      </c>
      <c r="CM649">
        <f>'Datastream-M'!BW650</f>
        <v>25.1</v>
      </c>
      <c r="CN649">
        <f>'Datastream-M'!BX650</f>
        <v>0.3</v>
      </c>
      <c r="CO649">
        <f>'Datastream-M'!BY650</f>
        <v>10.3</v>
      </c>
      <c r="CP649" s="40">
        <f>'Datastream-M'!BZ650</f>
        <v>17.600000000000001</v>
      </c>
      <c r="CQ649">
        <f>'Datastream-M'!CA650</f>
        <v>7.4</v>
      </c>
      <c r="CR649">
        <f>'Datastream-M'!CB650</f>
        <v>23.3</v>
      </c>
      <c r="CS649">
        <f>'Datastream-M'!CC650</f>
        <v>39.5</v>
      </c>
      <c r="CT649">
        <f>'Datastream-M'!CD650</f>
        <v>46.1</v>
      </c>
      <c r="CU649">
        <f>'Datastream-M'!CE650</f>
        <v>42431</v>
      </c>
      <c r="CV649">
        <f>'Datastream-M'!CF650</f>
        <v>2546255</v>
      </c>
      <c r="CW649" s="48">
        <f t="shared" si="44"/>
        <v>7.5</v>
      </c>
      <c r="CX649">
        <f>'Datastream-M'!CG650</f>
        <v>97.6</v>
      </c>
      <c r="CY649">
        <f>'Datastream-M'!CH650</f>
        <v>85.1</v>
      </c>
      <c r="CZ649">
        <f>'Datastream-M'!CI650</f>
        <v>101.7</v>
      </c>
      <c r="DA649">
        <f>'Datastream-M'!CJ650</f>
        <v>100.7</v>
      </c>
      <c r="DB649">
        <f>'Datastream-M'!CK650</f>
        <v>7.6</v>
      </c>
      <c r="DC649">
        <f>'Datastream-M'!CL650</f>
        <v>-9.5</v>
      </c>
      <c r="DD649">
        <f>'Datastream-M'!CM650</f>
        <v>4.5999999999999996</v>
      </c>
      <c r="DE649">
        <f>'Datastream-M'!CN650</f>
        <v>74</v>
      </c>
      <c r="DF649">
        <f>'Datastream-M'!CO650</f>
        <v>74.5</v>
      </c>
      <c r="DG649">
        <f>'Datastream-M'!CP650</f>
        <v>93.2</v>
      </c>
      <c r="DH649">
        <f>'Datastream-M'!CQ650</f>
        <v>166.10237121599999</v>
      </c>
      <c r="DI649">
        <f>'Datastream-M'!CR650</f>
        <v>14.33</v>
      </c>
      <c r="DJ649">
        <f>'Datastream-M'!CV650</f>
        <v>6.07</v>
      </c>
      <c r="DK649">
        <f>'Datastream-M'!CW650</f>
        <v>3.55</v>
      </c>
      <c r="DL649">
        <f>'Datastream-M'!CX650</f>
        <v>99.2</v>
      </c>
      <c r="DM649">
        <f>'Datastream-M'!CY650</f>
        <v>86.8</v>
      </c>
      <c r="DN649" s="55">
        <f>'Datastream-M'!CZ650</f>
        <v>103.1</v>
      </c>
      <c r="DO649">
        <f>'Datastream-M'!DA650</f>
        <v>-6.9</v>
      </c>
      <c r="DP649">
        <f>'Datastream-M'!DB650</f>
        <v>96.8</v>
      </c>
      <c r="DQ649">
        <f>'Datastream-M'!DE650</f>
        <v>98.4</v>
      </c>
      <c r="DR649">
        <f>'Datastream-M'!DF650</f>
        <v>101.6</v>
      </c>
      <c r="DS649">
        <f>'Datastream-M'!DG650</f>
        <v>91.7</v>
      </c>
      <c r="DT649">
        <f>'Datastream-M'!DH650</f>
        <v>100.7</v>
      </c>
      <c r="DU649">
        <f>'Datastream-M'!DI650</f>
        <v>96.3</v>
      </c>
      <c r="DV649">
        <f>'Datastream-M'!DJ650</f>
        <v>118.268172111</v>
      </c>
      <c r="DW649" s="19">
        <f>'[8]weltindexip-usd'!B529</f>
        <v>2.7673172126968386</v>
      </c>
      <c r="DX649">
        <f>'Datastream-M'!DK650</f>
        <v>108.6</v>
      </c>
      <c r="DY649">
        <v>0</v>
      </c>
      <c r="DZ649">
        <f>'Datastream-M'!DL650</f>
        <v>111.3</v>
      </c>
      <c r="EA649">
        <f>'Datastream-M'!DM650</f>
        <v>98</v>
      </c>
      <c r="EB649">
        <f>'Datastream-M'!DN650</f>
        <v>26.645916</v>
      </c>
      <c r="EC649">
        <f>'Datastream-M'!DO650</f>
        <v>96</v>
      </c>
      <c r="EE649" s="112">
        <f t="shared" si="45"/>
        <v>0.5</v>
      </c>
      <c r="EF649" s="1">
        <f>'Datastream-M'!DQ650</f>
        <v>99.8</v>
      </c>
    </row>
    <row r="650" spans="1:136">
      <c r="A650" s="3">
        <v>41654</v>
      </c>
      <c r="B650">
        <f>'Datastream-M'!B651</f>
        <v>100.9</v>
      </c>
      <c r="C650" s="40">
        <f>'Datastream-M'!C651</f>
        <v>102.5</v>
      </c>
      <c r="D650" s="40">
        <f>'Datastream-M'!D651</f>
        <v>99.9</v>
      </c>
      <c r="E650" s="40">
        <f>'Datastream-M'!E651</f>
        <v>105.2</v>
      </c>
      <c r="F650" s="40">
        <f>'Datastream-M'!F651</f>
        <v>99.5</v>
      </c>
      <c r="G650" s="40">
        <f>'Datastream-M'!G651</f>
        <v>1.3610230000000001</v>
      </c>
      <c r="H650" s="40">
        <f>'Datastream-M'!H651</f>
        <v>1453.9</v>
      </c>
      <c r="I650" s="40">
        <f>'Datastream-M'!I651</f>
        <v>2293.1999999999998</v>
      </c>
      <c r="J650" s="40">
        <f>'Datastream-M'!J651</f>
        <v>0.29199999999999998</v>
      </c>
      <c r="K650" s="40">
        <f>'Datastream-M'!K651</f>
        <v>1.8</v>
      </c>
      <c r="L650" s="40">
        <f>'Datastream-M'!L651</f>
        <v>9306.5</v>
      </c>
      <c r="M650" s="40">
        <f>'Datastream-M'!M651</f>
        <v>205996</v>
      </c>
      <c r="N650" s="40">
        <f>'Datastream-M'!N651</f>
        <v>99.3</v>
      </c>
      <c r="O650" s="40">
        <f>'Datastream-M'!O651</f>
        <v>2055</v>
      </c>
      <c r="P650" s="40">
        <f>'Datastream-M'!P651</f>
        <v>6.8</v>
      </c>
      <c r="Q650" s="40">
        <f>'Datastream-M'!Q651</f>
        <v>24.2</v>
      </c>
      <c r="R650" s="40">
        <f>'Datastream-M'!R651</f>
        <v>8.6999999999999993</v>
      </c>
      <c r="S650" s="1">
        <f>'[2]Deutschland Monatsdaten'!C650</f>
        <v>0.11887790083616266</v>
      </c>
      <c r="T650" s="1">
        <v>4.1504228298038459</v>
      </c>
      <c r="U650" s="40">
        <f>'Datastream-M'!BL651</f>
        <v>93.59</v>
      </c>
      <c r="V650" s="41">
        <f t="shared" si="62"/>
        <v>94.439959636730592</v>
      </c>
      <c r="W650" s="40">
        <f>'Datastream-M'!BM651</f>
        <v>75.7</v>
      </c>
      <c r="X650" s="41">
        <f t="shared" si="63"/>
        <v>72.509578544061299</v>
      </c>
      <c r="Y650" s="40">
        <f>'Datastream-M'!W651</f>
        <v>-10.8</v>
      </c>
      <c r="Z650" s="40">
        <f>'Datastream-M'!X651</f>
        <v>99.7</v>
      </c>
      <c r="AA650" s="42">
        <f>'Datastream-M'!Y651</f>
        <v>16.600000000000001</v>
      </c>
      <c r="AB650" s="40">
        <f>'Datastream-M'!Z651</f>
        <v>98.9</v>
      </c>
      <c r="AC650" s="40">
        <f>'Datastream-M'!AA651</f>
        <v>93.2</v>
      </c>
      <c r="AD650" s="40">
        <f>'Datastream-M'!AB651</f>
        <v>91.7</v>
      </c>
      <c r="AE650" s="40">
        <f>'Datastream-M'!AC651</f>
        <v>1.3610230000000001</v>
      </c>
      <c r="AF650" s="40">
        <f>U650/V650*100</f>
        <v>99.1</v>
      </c>
      <c r="AG650" s="40">
        <f>W650/X650*100</f>
        <v>104.4</v>
      </c>
      <c r="AH650" s="40">
        <f>'Datastream-M'!AD651</f>
        <v>99.2</v>
      </c>
      <c r="AI650" s="55">
        <f>'Datastream-M'!AE651</f>
        <v>-7.9</v>
      </c>
      <c r="AJ650" s="40">
        <f>'Datastream-M'!AF651</f>
        <v>95.196926000000005</v>
      </c>
      <c r="AK650" s="40">
        <f>'Datastream-M'!AG651</f>
        <v>107.93</v>
      </c>
      <c r="AL650" s="40">
        <f>'Datastream-M'!AH651</f>
        <v>99.2</v>
      </c>
      <c r="AM650" s="40">
        <f>'Datastream-M'!AI651</f>
        <v>99.7</v>
      </c>
      <c r="AN650" s="40">
        <f>'Datastream-M'!AJ651</f>
        <v>29.1</v>
      </c>
      <c r="AO650" s="40">
        <f>'Datastream-M'!AK651</f>
        <v>8.1999999999999993</v>
      </c>
      <c r="AP650" s="40">
        <f>'Datastream-M'!AL651</f>
        <v>10.7</v>
      </c>
      <c r="AQ650" s="41">
        <f>'Datastream-M'!AM651</f>
        <v>98.852800000000002</v>
      </c>
      <c r="AR650" s="41">
        <f>'Datastream-M'!AN651</f>
        <v>100.9628</v>
      </c>
      <c r="AS650" s="40">
        <f>'Datastream-M'!AO651</f>
        <v>4.4000000000000004</v>
      </c>
      <c r="AT650" s="40">
        <f>'Datastream-M'!AP651</f>
        <v>82</v>
      </c>
      <c r="AU650" s="40">
        <f>'Datastream-M'!AQ651</f>
        <v>101.9</v>
      </c>
      <c r="AV650" s="19">
        <f>'[5]Deutschland Monatsdaten'!K650</f>
        <v>15.407545838245792</v>
      </c>
      <c r="AX650" s="40">
        <f>'Datastream-M'!AR651</f>
        <v>61.7</v>
      </c>
      <c r="AY650" s="40">
        <f>'Datastream-M'!AS651</f>
        <v>-0.2</v>
      </c>
      <c r="AZ650" s="40">
        <f>'Datastream-M'!AT651</f>
        <v>106.9</v>
      </c>
      <c r="BE650" s="40">
        <f>'Datastream-M'!AU651</f>
        <v>102.42</v>
      </c>
      <c r="BF650" s="40">
        <f>'Datastream-M'!AV651</f>
        <v>104</v>
      </c>
      <c r="BH650" s="1">
        <f>'Datastream-M'!AX651</f>
        <v>193.3</v>
      </c>
      <c r="BI650" s="1">
        <f>'Datastream-M'!AY651</f>
        <v>185.3</v>
      </c>
      <c r="BJ650" s="1">
        <f>'Datastream-M'!AZ651</f>
        <v>135.30000000000001</v>
      </c>
      <c r="BK650" s="40">
        <f>'Datastream-M'!BA651</f>
        <v>113.4</v>
      </c>
      <c r="BL650" s="40">
        <f>'Datastream-M'!BB651</f>
        <v>150.5</v>
      </c>
      <c r="BM650" s="26">
        <f>'Datastream-M'!BC651</f>
        <v>99.1</v>
      </c>
      <c r="BN650" s="26"/>
      <c r="BO650" s="14">
        <f t="shared" si="60"/>
        <v>104.4</v>
      </c>
      <c r="BP650" s="40">
        <f t="shared" si="61"/>
        <v>99.1</v>
      </c>
      <c r="BQ650" s="40">
        <f t="shared" si="59"/>
        <v>79.300643706976302</v>
      </c>
      <c r="BR650" s="40">
        <f>'Datastream-M'!BJ651</f>
        <v>115.8801</v>
      </c>
      <c r="BS650" s="40">
        <f>'Datastream-M'!BF651</f>
        <v>110.6</v>
      </c>
      <c r="BT650" s="40">
        <f>'Datastream-M'!BE651</f>
        <v>15.9</v>
      </c>
      <c r="BU650" s="40">
        <f>'Datastream-M'!CS651</f>
        <v>93.5</v>
      </c>
      <c r="BV650" s="40">
        <f>'Datastream-M'!CT651</f>
        <v>106.7</v>
      </c>
      <c r="BW650" s="40">
        <f>'Datastream-M'!CU651</f>
        <v>115.4362</v>
      </c>
      <c r="BX650" s="41">
        <f>'Datastream-M'!BG651</f>
        <v>17.2</v>
      </c>
      <c r="BY650" s="41">
        <f>'Datastream-M'!BH651</f>
        <v>19.670000000000002</v>
      </c>
      <c r="BZ650" s="40">
        <f>'Datastream-M'!BI651</f>
        <v>103.2</v>
      </c>
      <c r="CA650" s="41">
        <f>'Datastream-M'!BN651</f>
        <v>18.899999999999999</v>
      </c>
      <c r="CB650">
        <f>'Datastream-M'!BO651</f>
        <v>21.4</v>
      </c>
      <c r="CC650">
        <f>'Datastream-M'!BP651</f>
        <v>98.7</v>
      </c>
      <c r="CD650">
        <f>'Datastream-M'!BQ651</f>
        <v>96.4</v>
      </c>
      <c r="CE650" s="1">
        <v>-6.8061255966541612E-2</v>
      </c>
      <c r="CF650" s="1">
        <v>0</v>
      </c>
      <c r="CH650">
        <f>'Datastream-M'!BR651</f>
        <v>97.9</v>
      </c>
      <c r="CI650">
        <f>'Datastream-M'!BS651</f>
        <v>95.8</v>
      </c>
      <c r="CJ650">
        <f>'Datastream-M'!BT651</f>
        <v>6.4</v>
      </c>
      <c r="CK650">
        <f>'Datastream-M'!BU651</f>
        <v>6.7</v>
      </c>
      <c r="CL650">
        <f>'Datastream-M'!BV651</f>
        <v>100.6</v>
      </c>
      <c r="CM650">
        <f>'Datastream-M'!BW651</f>
        <v>27.2</v>
      </c>
      <c r="CN650">
        <f>'Datastream-M'!BX651</f>
        <v>0.4</v>
      </c>
      <c r="CO650">
        <f>'Datastream-M'!BY651</f>
        <v>19.899999999999999</v>
      </c>
      <c r="CP650" s="40">
        <f>'Datastream-M'!BZ651</f>
        <v>19.8</v>
      </c>
      <c r="CQ650">
        <f>'Datastream-M'!CA651</f>
        <v>7.6</v>
      </c>
      <c r="CR650">
        <f>'Datastream-M'!CB651</f>
        <v>35.299999999999997</v>
      </c>
      <c r="CS650">
        <f>'Datastream-M'!CC651</f>
        <v>46.2</v>
      </c>
      <c r="CT650">
        <f>'Datastream-M'!CD651</f>
        <v>50</v>
      </c>
      <c r="CU650">
        <f>'Datastream-M'!CE651</f>
        <v>42518</v>
      </c>
      <c r="CV650">
        <f>'Datastream-M'!CF651</f>
        <v>2550662</v>
      </c>
      <c r="CW650" s="48">
        <f t="shared" si="44"/>
        <v>7.3999999999999986</v>
      </c>
      <c r="CX650">
        <f>'Datastream-M'!CG651</f>
        <v>99.7</v>
      </c>
      <c r="CY650">
        <f>'Datastream-M'!CH651</f>
        <v>91.6</v>
      </c>
      <c r="CZ650">
        <f>'Datastream-M'!CI651</f>
        <v>93.8</v>
      </c>
      <c r="DA650">
        <f>'Datastream-M'!CJ651</f>
        <v>109.2</v>
      </c>
      <c r="DB650">
        <f>'Datastream-M'!CK651</f>
        <v>7.9</v>
      </c>
      <c r="DC650">
        <f>'Datastream-M'!CL651</f>
        <v>-11.8</v>
      </c>
      <c r="DD650">
        <f>'Datastream-M'!CM651</f>
        <v>6.4</v>
      </c>
      <c r="DE650">
        <f>'Datastream-M'!CN651</f>
        <v>73.900000000000006</v>
      </c>
      <c r="DF650">
        <f>'Datastream-M'!CO651</f>
        <v>74.099999999999994</v>
      </c>
      <c r="DG650">
        <f>'Datastream-M'!CP651</f>
        <v>96.4</v>
      </c>
      <c r="DH650">
        <f>'Datastream-M'!CQ651</f>
        <v>106.185806274</v>
      </c>
      <c r="DI650">
        <f>'Datastream-M'!CR651</f>
        <v>14.84</v>
      </c>
      <c r="DJ650">
        <f>'Datastream-M'!CV651</f>
        <v>6.75</v>
      </c>
      <c r="DK650">
        <f>'Datastream-M'!CW651</f>
        <v>3.93</v>
      </c>
      <c r="DL650">
        <f>'Datastream-M'!CX651</f>
        <v>101.2</v>
      </c>
      <c r="DM650">
        <f>'Datastream-M'!CY651</f>
        <v>93.4</v>
      </c>
      <c r="DN650" s="55">
        <f>'Datastream-M'!CZ651</f>
        <v>104.7</v>
      </c>
      <c r="DO650">
        <f>'Datastream-M'!DA651</f>
        <v>-12.4</v>
      </c>
      <c r="DP650">
        <f>'Datastream-M'!DB651</f>
        <v>95.6</v>
      </c>
      <c r="DQ650">
        <f>'Datastream-M'!DE651</f>
        <v>99.2</v>
      </c>
      <c r="DR650">
        <f>'Datastream-M'!DF651</f>
        <v>102.7</v>
      </c>
      <c r="DS650">
        <f>'Datastream-M'!DG651</f>
        <v>95.8</v>
      </c>
      <c r="DT650">
        <f>'Datastream-M'!DH651</f>
        <v>99.4</v>
      </c>
      <c r="DU650">
        <f>'Datastream-M'!DI651</f>
        <v>98.7</v>
      </c>
      <c r="DV650">
        <f>'Datastream-M'!DJ651</f>
        <v>110.84111735499999</v>
      </c>
      <c r="DW650" s="19">
        <f>'[8]weltindexip-usd'!B530</f>
        <v>2.7752438279327603</v>
      </c>
      <c r="DX650">
        <f>'Datastream-M'!DK651</f>
        <v>110.4</v>
      </c>
      <c r="DY650">
        <v>0</v>
      </c>
      <c r="DZ650">
        <f>'Datastream-M'!DL651</f>
        <v>111.7</v>
      </c>
      <c r="EA650">
        <f>'Datastream-M'!DM651</f>
        <v>99.6</v>
      </c>
      <c r="EB650">
        <f>'Datastream-M'!DN651</f>
        <v>26.253845999999999</v>
      </c>
      <c r="EC650">
        <f>'Datastream-M'!DO651</f>
        <v>96.6</v>
      </c>
      <c r="EE650" s="112">
        <f t="shared" si="45"/>
        <v>0.90000000000000568</v>
      </c>
      <c r="EF650" s="1">
        <f>'Datastream-M'!DQ651</f>
        <v>99.3</v>
      </c>
    </row>
    <row r="651" spans="1:136">
      <c r="A651" s="3">
        <v>41685</v>
      </c>
      <c r="B651">
        <f>'Datastream-M'!B652</f>
        <v>101.3</v>
      </c>
      <c r="C651" s="40">
        <f>'Datastream-M'!C652</f>
        <v>103.2</v>
      </c>
      <c r="D651" s="40">
        <f>'Datastream-M'!D652</f>
        <v>101.2</v>
      </c>
      <c r="E651" s="40">
        <f>'Datastream-M'!E652</f>
        <v>105.3</v>
      </c>
      <c r="F651" s="40">
        <f>'Datastream-M'!F652</f>
        <v>99.5</v>
      </c>
      <c r="G651" s="40">
        <f>'Datastream-M'!G652</f>
        <v>1.36585</v>
      </c>
      <c r="H651" s="40">
        <f>'Datastream-M'!H652</f>
        <v>1462</v>
      </c>
      <c r="I651" s="40">
        <f>'Datastream-M'!I652</f>
        <v>2307.8000000000002</v>
      </c>
      <c r="J651" s="40">
        <f>'Datastream-M'!J652</f>
        <v>0.28799999999999998</v>
      </c>
      <c r="K651" s="40">
        <f>'Datastream-M'!K652</f>
        <v>1.6</v>
      </c>
      <c r="L651" s="40">
        <f>'Datastream-M'!L652</f>
        <v>9692.1</v>
      </c>
      <c r="M651" s="40">
        <f>'Datastream-M'!M652</f>
        <v>209349</v>
      </c>
      <c r="N651" s="40">
        <f>'Datastream-M'!N652</f>
        <v>99.4</v>
      </c>
      <c r="O651" s="40">
        <f>'Datastream-M'!O652</f>
        <v>2047</v>
      </c>
      <c r="P651" s="40">
        <f>'Datastream-M'!P652</f>
        <v>6.8</v>
      </c>
      <c r="Q651" s="40">
        <f>'Datastream-M'!Q652</f>
        <v>24.9</v>
      </c>
      <c r="R651" s="40">
        <f>'Datastream-M'!R652</f>
        <v>6.1</v>
      </c>
      <c r="S651" s="1">
        <f>'[2]Deutschland Monatsdaten'!C651</f>
        <v>0.14805714404513484</v>
      </c>
      <c r="T651" s="1">
        <v>4.1718985970151241</v>
      </c>
      <c r="U651" s="40">
        <f>'Datastream-M'!BL652</f>
        <v>92.66</v>
      </c>
      <c r="V651" s="41">
        <f t="shared" si="62"/>
        <v>93.50151362260344</v>
      </c>
      <c r="W651" s="40">
        <f>'Datastream-M'!BM652</f>
        <v>76.45</v>
      </c>
      <c r="X651" s="41">
        <f t="shared" si="63"/>
        <v>73.509615384615387</v>
      </c>
      <c r="Y651" s="40">
        <f>'Datastream-M'!W652</f>
        <v>-7.2</v>
      </c>
      <c r="Z651" s="40">
        <f>'Datastream-M'!X652</f>
        <v>99.7</v>
      </c>
      <c r="AA651" s="42">
        <f>'Datastream-M'!Y652</f>
        <v>15.1</v>
      </c>
      <c r="AB651" s="40">
        <f>'Datastream-M'!Z652</f>
        <v>98.7</v>
      </c>
      <c r="AC651" s="40">
        <f>'Datastream-M'!AA652</f>
        <v>93.2</v>
      </c>
      <c r="AD651" s="40">
        <f>'Datastream-M'!AB652</f>
        <v>91.8</v>
      </c>
      <c r="AE651" s="40">
        <f>'Datastream-M'!AC652</f>
        <v>1.36585</v>
      </c>
      <c r="AF651" s="40">
        <f t="shared" ref="AF651:AF656" si="64">U651/V651*100</f>
        <v>99.1</v>
      </c>
      <c r="AG651" s="40">
        <f t="shared" ref="AG651:AG656" si="65">W651/X651*100</f>
        <v>104</v>
      </c>
      <c r="AH651" s="40">
        <f>'Datastream-M'!AD652</f>
        <v>99.2</v>
      </c>
      <c r="AI651" s="55">
        <f>'Datastream-M'!AE652</f>
        <v>-6.7</v>
      </c>
      <c r="AJ651" s="40">
        <f>'Datastream-M'!AF652</f>
        <v>95.288461999999996</v>
      </c>
      <c r="AK651" s="40">
        <f>'Datastream-M'!AG652</f>
        <v>108.84</v>
      </c>
      <c r="AL651" s="40">
        <f>'Datastream-M'!AH652</f>
        <v>99.3</v>
      </c>
      <c r="AM651" s="40">
        <f>'Datastream-M'!AI652</f>
        <v>99.7</v>
      </c>
      <c r="AN651" s="40">
        <f>'Datastream-M'!AJ652</f>
        <v>30.5</v>
      </c>
      <c r="AO651" s="40">
        <f>'Datastream-M'!AK652</f>
        <v>7.2</v>
      </c>
      <c r="AP651" s="40">
        <f>'Datastream-M'!AL652</f>
        <v>8.3000000000000007</v>
      </c>
      <c r="AQ651" s="41">
        <f>'Datastream-M'!AM652</f>
        <v>98.9589</v>
      </c>
      <c r="AR651" s="41">
        <f>'Datastream-M'!AN652</f>
        <v>100.93</v>
      </c>
      <c r="AS651" s="40">
        <f>'Datastream-M'!AO652</f>
        <v>0.1</v>
      </c>
      <c r="AT651" s="40">
        <f>'Datastream-M'!AP652</f>
        <v>61.5</v>
      </c>
      <c r="AU651" s="40">
        <f>'Datastream-M'!AQ652</f>
        <v>101.8</v>
      </c>
      <c r="AV651" s="19">
        <f>'[5]Deutschland Monatsdaten'!K651</f>
        <v>15.412029155472935</v>
      </c>
      <c r="AX651" s="40">
        <f>'Datastream-M'!AR652</f>
        <v>55.7</v>
      </c>
      <c r="AY651" s="40">
        <f>'Datastream-M'!AS652</f>
        <v>0</v>
      </c>
      <c r="AZ651" s="40">
        <f>'Datastream-M'!AT652</f>
        <v>107</v>
      </c>
      <c r="BE651" s="40">
        <f>'Datastream-M'!AU652</f>
        <v>102.76</v>
      </c>
      <c r="BF651" s="40">
        <f>'Datastream-M'!AV652</f>
        <v>103.8</v>
      </c>
      <c r="BH651" s="1">
        <f>'Datastream-M'!AX652</f>
        <v>200.1</v>
      </c>
      <c r="BI651" s="1">
        <f>'Datastream-M'!AY652</f>
        <v>191.3</v>
      </c>
      <c r="BJ651" s="1">
        <f>'Datastream-M'!AZ652</f>
        <v>136.4</v>
      </c>
      <c r="BK651" s="40">
        <f>'Datastream-M'!BA652</f>
        <v>123.5</v>
      </c>
      <c r="BL651" s="40">
        <f>'Datastream-M'!BB652</f>
        <v>145.30000000000001</v>
      </c>
      <c r="BM651" s="26">
        <f>'Datastream-M'!BC652</f>
        <v>99.1</v>
      </c>
      <c r="BN651" s="26"/>
      <c r="BO651" s="14">
        <f t="shared" ref="BO651:BO657" si="66">BF650</f>
        <v>104</v>
      </c>
      <c r="BP651" s="40">
        <f t="shared" ref="BP651:BP657" si="67">BM650</f>
        <v>99.1</v>
      </c>
      <c r="BQ651" s="40">
        <f t="shared" ref="BQ651:BQ670" si="68">AK651/AE651</f>
        <v>79.686642017791115</v>
      </c>
      <c r="BR651" s="40">
        <f>'Datastream-M'!BJ652</f>
        <v>116.2872</v>
      </c>
      <c r="BS651" s="40">
        <f>'Datastream-M'!BF652</f>
        <v>110.4</v>
      </c>
      <c r="BT651" s="40">
        <f>'Datastream-M'!BE652</f>
        <v>12.4</v>
      </c>
      <c r="BU651">
        <f>'Datastream-M'!CS652</f>
        <v>93.4</v>
      </c>
      <c r="BV651">
        <f>'Datastream-M'!CT652</f>
        <v>106.5</v>
      </c>
      <c r="BW651" s="14">
        <f>'Datastream-M'!CU652</f>
        <v>115.8777</v>
      </c>
      <c r="BX651" s="41">
        <f>'Datastream-M'!BG652</f>
        <v>19.2</v>
      </c>
      <c r="BY651" s="41">
        <f>'Datastream-M'!BH652</f>
        <v>20.079999999999998</v>
      </c>
      <c r="BZ651" s="40">
        <f>'Datastream-M'!BI652</f>
        <v>103.7</v>
      </c>
      <c r="CA651" s="41">
        <f>'Datastream-M'!BN652</f>
        <v>20</v>
      </c>
      <c r="CB651">
        <f>'Datastream-M'!BO652</f>
        <v>22.5</v>
      </c>
      <c r="CC651">
        <f>'Datastream-M'!BP652</f>
        <v>98.4</v>
      </c>
      <c r="CD651">
        <f>'Datastream-M'!BQ652</f>
        <v>96.3</v>
      </c>
      <c r="CE651" s="1">
        <v>0.21464732629075203</v>
      </c>
      <c r="CF651" s="1">
        <v>-0.04</v>
      </c>
      <c r="CH651">
        <f>'Datastream-M'!BR652</f>
        <v>96.3</v>
      </c>
      <c r="CI651">
        <f>'Datastream-M'!BS652</f>
        <v>96.3</v>
      </c>
      <c r="CJ651">
        <f>'Datastream-M'!BT652</f>
        <v>5.0999999999999996</v>
      </c>
      <c r="CK651">
        <f>'Datastream-M'!BU652</f>
        <v>6.4</v>
      </c>
      <c r="CL651">
        <f>'Datastream-M'!BV652</f>
        <v>99.6</v>
      </c>
      <c r="CM651">
        <f>'Datastream-M'!BW652</f>
        <v>24.8</v>
      </c>
      <c r="CN651">
        <f>'Datastream-M'!BX652</f>
        <v>4.5</v>
      </c>
      <c r="CO651">
        <f>'Datastream-M'!BY652</f>
        <v>20.8</v>
      </c>
      <c r="CP651" s="40">
        <f>'Datastream-M'!BZ652</f>
        <v>21.3</v>
      </c>
      <c r="CQ651">
        <f>'Datastream-M'!CA652</f>
        <v>8.3000000000000007</v>
      </c>
      <c r="CR651">
        <f>'Datastream-M'!CB652</f>
        <v>31.9</v>
      </c>
      <c r="CS651">
        <f>'Datastream-M'!CC652</f>
        <v>48.6</v>
      </c>
      <c r="CT651">
        <f>'Datastream-M'!CD652</f>
        <v>48.9</v>
      </c>
      <c r="CU651">
        <f>'Datastream-M'!CE652</f>
        <v>42551</v>
      </c>
      <c r="CV651">
        <f>'Datastream-M'!CF652</f>
        <v>2547299</v>
      </c>
      <c r="CW651" s="48">
        <f t="shared" si="44"/>
        <v>3.5</v>
      </c>
      <c r="CX651">
        <f>'Datastream-M'!CG652</f>
        <v>97.9</v>
      </c>
      <c r="CY651">
        <f>'Datastream-M'!CH652</f>
        <v>96.4</v>
      </c>
      <c r="CZ651">
        <f>'Datastream-M'!CI652</f>
        <v>96.2</v>
      </c>
      <c r="DA651">
        <f>'Datastream-M'!CJ652</f>
        <v>100.2</v>
      </c>
      <c r="DB651">
        <f>'Datastream-M'!CK652</f>
        <v>6.8</v>
      </c>
      <c r="DC651">
        <f>'Datastream-M'!CL652</f>
        <v>-9.9</v>
      </c>
      <c r="DD651">
        <f>'Datastream-M'!CM652</f>
        <v>5.0999999999999996</v>
      </c>
      <c r="DE651">
        <f>'Datastream-M'!CN652</f>
        <v>76</v>
      </c>
      <c r="DF651">
        <f>'Datastream-M'!CO652</f>
        <v>77</v>
      </c>
      <c r="DG651">
        <f>'Datastream-M'!CP652</f>
        <v>97.8</v>
      </c>
      <c r="DH651">
        <f>'Datastream-M'!CQ652</f>
        <v>134.59872436500001</v>
      </c>
      <c r="DI651">
        <f>'Datastream-M'!CR652</f>
        <v>21.68</v>
      </c>
      <c r="DJ651">
        <f>'Datastream-M'!CV652</f>
        <v>6.84</v>
      </c>
      <c r="DK651">
        <f>'Datastream-M'!CW652</f>
        <v>3.81</v>
      </c>
      <c r="DL651">
        <f>'Datastream-M'!CX652</f>
        <v>99.4</v>
      </c>
      <c r="DM651">
        <f>'Datastream-M'!CY652</f>
        <v>98</v>
      </c>
      <c r="DN651" s="55">
        <f>'Datastream-M'!CZ652</f>
        <v>105.5</v>
      </c>
      <c r="DO651">
        <f>'Datastream-M'!DA652</f>
        <v>5.2</v>
      </c>
      <c r="DP651">
        <f>'Datastream-M'!DB652</f>
        <v>93.4</v>
      </c>
      <c r="DQ651">
        <f>'Datastream-M'!DE652</f>
        <v>99.8</v>
      </c>
      <c r="DR651">
        <f>'Datastream-M'!DF652</f>
        <v>102.7</v>
      </c>
      <c r="DS651">
        <f>'Datastream-M'!DG652</f>
        <v>95.9</v>
      </c>
      <c r="DT651">
        <f>'Datastream-M'!DH652</f>
        <v>100.3</v>
      </c>
      <c r="DU651">
        <f>'Datastream-M'!DI652</f>
        <v>96.2</v>
      </c>
      <c r="DV651">
        <f>'Datastream-M'!DJ652</f>
        <v>97.834152888999995</v>
      </c>
      <c r="DW651" s="19">
        <f>'[8]weltindexip-usd'!B531</f>
        <v>2.7873747723113422</v>
      </c>
      <c r="DX651">
        <f>'Datastream-M'!DK652</f>
        <v>109.6</v>
      </c>
      <c r="DY651">
        <v>0</v>
      </c>
      <c r="DZ651">
        <f>'Datastream-M'!DL652</f>
        <v>112.2</v>
      </c>
      <c r="EA651">
        <f>'Datastream-M'!DM652</f>
        <v>98.2</v>
      </c>
      <c r="EB651">
        <f>'Datastream-M'!DN652</f>
        <v>26.044211000000001</v>
      </c>
      <c r="EC651">
        <f>'Datastream-M'!DO652</f>
        <v>95.9</v>
      </c>
      <c r="EE651" s="112">
        <f t="shared" si="45"/>
        <v>0.39999999999999147</v>
      </c>
      <c r="EF651" s="1">
        <f>'Datastream-M'!DQ652</f>
        <v>99.4</v>
      </c>
    </row>
    <row r="652" spans="1:136">
      <c r="A652" s="3">
        <v>41713</v>
      </c>
      <c r="B652">
        <f>'Datastream-M'!B653</f>
        <v>101.3</v>
      </c>
      <c r="C652" s="40">
        <f>'Datastream-M'!C653</f>
        <v>103.7</v>
      </c>
      <c r="D652" s="40">
        <f>'Datastream-M'!D653</f>
        <v>103</v>
      </c>
      <c r="E652" s="40">
        <f>'Datastream-M'!E653</f>
        <v>104.3</v>
      </c>
      <c r="F652" s="40">
        <f>'Datastream-M'!F653</f>
        <v>97.3</v>
      </c>
      <c r="G652" s="40">
        <f>'Datastream-M'!G653</f>
        <v>1.382252</v>
      </c>
      <c r="H652" s="40">
        <f>'Datastream-M'!H653</f>
        <v>1454.1</v>
      </c>
      <c r="I652" s="40">
        <f>'Datastream-M'!I653</f>
        <v>2308.6</v>
      </c>
      <c r="J652" s="40">
        <f>'Datastream-M'!J653</f>
        <v>0.30499999999999999</v>
      </c>
      <c r="K652" s="40">
        <f>'Datastream-M'!K653</f>
        <v>1.5</v>
      </c>
      <c r="L652" s="40">
        <f>'Datastream-M'!L653</f>
        <v>9555.9</v>
      </c>
      <c r="M652" s="40">
        <f>'Datastream-M'!M653</f>
        <v>296408</v>
      </c>
      <c r="N652" s="40">
        <f>'Datastream-M'!N653</f>
        <v>99.8</v>
      </c>
      <c r="O652" s="40">
        <f>'Datastream-M'!O653</f>
        <v>2054</v>
      </c>
      <c r="P652" s="40">
        <f>'Datastream-M'!P653</f>
        <v>6.8</v>
      </c>
      <c r="Q652" s="40">
        <f>'Datastream-M'!Q653</f>
        <v>24</v>
      </c>
      <c r="R652" s="40">
        <f>'Datastream-M'!R653</f>
        <v>6.5</v>
      </c>
      <c r="S652" s="1">
        <f>'[2]Deutschland Monatsdaten'!C652</f>
        <v>0.19492196513455479</v>
      </c>
      <c r="T652" s="1">
        <v>4.1475566456304245</v>
      </c>
      <c r="U652" s="40">
        <f>'Datastream-M'!BL653</f>
        <v>90.4</v>
      </c>
      <c r="V652" s="41">
        <f t="shared" si="62"/>
        <v>91.22098890010092</v>
      </c>
      <c r="W652" s="40">
        <f>'Datastream-M'!BM653</f>
        <v>75.83</v>
      </c>
      <c r="X652" s="41">
        <f t="shared" si="63"/>
        <v>73.053949903660893</v>
      </c>
      <c r="Y652" s="40">
        <f>'Datastream-M'!W653</f>
        <v>-7.2</v>
      </c>
      <c r="Z652" s="40">
        <f>'Datastream-M'!X653</f>
        <v>96.2</v>
      </c>
      <c r="AA652" s="42">
        <f>'Datastream-M'!Y653</f>
        <v>12.4</v>
      </c>
      <c r="AB652" s="40">
        <f>'Datastream-M'!Z653</f>
        <v>98.9</v>
      </c>
      <c r="AC652" s="40">
        <f>'Datastream-M'!AA653</f>
        <v>93.6</v>
      </c>
      <c r="AD652" s="40">
        <f>'Datastream-M'!AB653</f>
        <v>92.2</v>
      </c>
      <c r="AE652" s="40">
        <f>'Datastream-M'!AC653</f>
        <v>1.382252</v>
      </c>
      <c r="AF652" s="40">
        <f t="shared" si="64"/>
        <v>99.1</v>
      </c>
      <c r="AG652" s="40">
        <f t="shared" si="65"/>
        <v>103.79999999999998</v>
      </c>
      <c r="AH652" s="40">
        <f>'Datastream-M'!AD653</f>
        <v>99.1</v>
      </c>
      <c r="AI652" s="55">
        <f>'Datastream-M'!AE653</f>
        <v>-5.6</v>
      </c>
      <c r="AJ652" s="40">
        <f>'Datastream-M'!AF653</f>
        <v>95.647969000000003</v>
      </c>
      <c r="AK652" s="40">
        <f>'Datastream-M'!AG653</f>
        <v>107.87</v>
      </c>
      <c r="AL652" s="40">
        <f>'Datastream-M'!AH653</f>
        <v>99.3</v>
      </c>
      <c r="AM652" s="40">
        <f>'Datastream-M'!AI653</f>
        <v>96.2</v>
      </c>
      <c r="AN652" s="40">
        <f>'Datastream-M'!AJ653</f>
        <v>28</v>
      </c>
      <c r="AO652" s="40">
        <f>'Datastream-M'!AK653</f>
        <v>7.6</v>
      </c>
      <c r="AP652" s="40">
        <f>'Datastream-M'!AL653</f>
        <v>8.1</v>
      </c>
      <c r="AQ652" s="41">
        <f>'Datastream-M'!AM653</f>
        <v>99.010999999999996</v>
      </c>
      <c r="AR652" s="41">
        <f>'Datastream-M'!AN653</f>
        <v>100.8413</v>
      </c>
      <c r="AS652" s="40">
        <f>'Datastream-M'!AO653</f>
        <v>-19</v>
      </c>
      <c r="AT652" s="40">
        <f>'Datastream-M'!AP653</f>
        <v>85.2</v>
      </c>
      <c r="AU652" s="40">
        <f>'Datastream-M'!AQ653</f>
        <v>101.6</v>
      </c>
      <c r="AV652" s="19">
        <f>'[5]Deutschland Monatsdaten'!K652</f>
        <v>15.419346570767136</v>
      </c>
      <c r="AX652" s="40">
        <f>'Datastream-M'!AR653</f>
        <v>46.6</v>
      </c>
      <c r="AY652" s="40">
        <f>'Datastream-M'!AS653</f>
        <v>-0.1</v>
      </c>
      <c r="AZ652" s="40">
        <f>'Datastream-M'!AT653</f>
        <v>107.2</v>
      </c>
      <c r="BE652" s="40">
        <f>'Datastream-M'!AU653</f>
        <v>103.3</v>
      </c>
      <c r="BF652" s="40">
        <f>'Datastream-M'!AV653</f>
        <v>103.1</v>
      </c>
      <c r="BH652" s="1">
        <f>'Datastream-M'!AX653</f>
        <v>194.8</v>
      </c>
      <c r="BI652" s="1">
        <f>'Datastream-M'!AY653</f>
        <v>186.9</v>
      </c>
      <c r="BJ652" s="1">
        <f>'Datastream-M'!AZ653</f>
        <v>137.4</v>
      </c>
      <c r="BK652" s="40">
        <f>'Datastream-M'!BA653</f>
        <v>133</v>
      </c>
      <c r="BL652" s="40">
        <f>'Datastream-M'!BB653</f>
        <v>140.4</v>
      </c>
      <c r="BM652" s="26">
        <f>'Datastream-M'!BC653</f>
        <v>98.9</v>
      </c>
      <c r="BN652" s="26"/>
      <c r="BO652" s="14">
        <f t="shared" si="66"/>
        <v>103.8</v>
      </c>
      <c r="BP652" s="40">
        <f t="shared" si="67"/>
        <v>99.1</v>
      </c>
      <c r="BQ652" s="40">
        <f t="shared" si="68"/>
        <v>78.039315551722837</v>
      </c>
      <c r="BR652" s="40">
        <f>'Datastream-M'!BJ653</f>
        <v>117.4588</v>
      </c>
      <c r="BS652" s="40">
        <f>'Datastream-M'!BF653</f>
        <v>110.1</v>
      </c>
      <c r="BT652" s="40">
        <f>'Datastream-M'!BE653</f>
        <v>17.600000000000001</v>
      </c>
      <c r="BU652">
        <f>'Datastream-M'!CS653</f>
        <v>93.4</v>
      </c>
      <c r="BV652">
        <f>'Datastream-M'!CT653</f>
        <v>107.1</v>
      </c>
      <c r="BW652" s="14">
        <f>'Datastream-M'!CU653</f>
        <v>117.12009999999999</v>
      </c>
      <c r="BX652" s="41">
        <f>'Datastream-M'!BG653</f>
        <v>19.190000000000001</v>
      </c>
      <c r="BY652" s="41">
        <f>'Datastream-M'!BH653</f>
        <v>18.75</v>
      </c>
      <c r="BZ652" s="40">
        <f>'Datastream-M'!BI653</f>
        <v>100.3</v>
      </c>
      <c r="CA652" s="41">
        <f>'Datastream-M'!BN653</f>
        <v>20.6</v>
      </c>
      <c r="CB652">
        <f>'Datastream-M'!BO653</f>
        <v>23.7</v>
      </c>
      <c r="CC652">
        <f>'Datastream-M'!BP653</f>
        <v>99.1</v>
      </c>
      <c r="CD652">
        <f>'Datastream-M'!BQ653</f>
        <v>98.1</v>
      </c>
      <c r="CE652" s="1">
        <v>-2.1495646089481291E-2</v>
      </c>
      <c r="CF652" s="1">
        <v>0.25</v>
      </c>
      <c r="CH652">
        <f>'Datastream-M'!BR653</f>
        <v>96.6</v>
      </c>
      <c r="CI652">
        <f>'Datastream-M'!BS653</f>
        <v>96.9</v>
      </c>
      <c r="CJ652">
        <f>'Datastream-M'!BT653</f>
        <v>4.3</v>
      </c>
      <c r="CK652">
        <f>'Datastream-M'!BU653</f>
        <v>4</v>
      </c>
      <c r="CL652">
        <f>'Datastream-M'!BV653</f>
        <v>100.3</v>
      </c>
      <c r="CM652">
        <f>'Datastream-M'!BW653</f>
        <v>26.3</v>
      </c>
      <c r="CN652">
        <f>'Datastream-M'!BX653</f>
        <v>6.9</v>
      </c>
      <c r="CO652">
        <f>'Datastream-M'!BY653</f>
        <v>24</v>
      </c>
      <c r="CP652" s="40">
        <f>'Datastream-M'!BZ653</f>
        <v>21.8</v>
      </c>
      <c r="CQ652">
        <f>'Datastream-M'!CA653</f>
        <v>8.5</v>
      </c>
      <c r="CR652">
        <f>'Datastream-M'!CB653</f>
        <v>33.200000000000003</v>
      </c>
      <c r="CS652">
        <f>'Datastream-M'!CC653</f>
        <v>45.6</v>
      </c>
      <c r="CT652">
        <f>'Datastream-M'!CD653</f>
        <v>55.5</v>
      </c>
      <c r="CU652">
        <f>'Datastream-M'!CE653</f>
        <v>42572</v>
      </c>
      <c r="CV652">
        <f>'Datastream-M'!CF653</f>
        <v>2553687</v>
      </c>
      <c r="CW652" s="48">
        <f t="shared" si="44"/>
        <v>4.5</v>
      </c>
      <c r="CX652">
        <f>'Datastream-M'!CG653</f>
        <v>96.1</v>
      </c>
      <c r="CY652">
        <f>'Datastream-M'!CH653</f>
        <v>86.9</v>
      </c>
      <c r="CZ652">
        <f>'Datastream-M'!CI653</f>
        <v>94.9</v>
      </c>
      <c r="DA652">
        <f>'Datastream-M'!CJ653</f>
        <v>102.1</v>
      </c>
      <c r="DB652">
        <f>'Datastream-M'!CK653</f>
        <v>5.7</v>
      </c>
      <c r="DC652">
        <f>'Datastream-M'!CL653</f>
        <v>-11.1</v>
      </c>
      <c r="DD652">
        <f>'Datastream-M'!CM653</f>
        <v>4.3</v>
      </c>
      <c r="DE652">
        <f>'Datastream-M'!CN653</f>
        <v>78.099999999999994</v>
      </c>
      <c r="DF652">
        <f>'Datastream-M'!CO653</f>
        <v>77.599999999999994</v>
      </c>
      <c r="DG652">
        <f>'Datastream-M'!CP653</f>
        <v>97.1</v>
      </c>
      <c r="DH652">
        <f>'Datastream-M'!CQ653</f>
        <v>130.77835082999999</v>
      </c>
      <c r="DI652">
        <f>'Datastream-M'!CR653</f>
        <v>21.22</v>
      </c>
      <c r="DJ652">
        <f>'Datastream-M'!CV653</f>
        <v>6.56</v>
      </c>
      <c r="DK652">
        <f>'Datastream-M'!CW653</f>
        <v>3.8</v>
      </c>
      <c r="DL652">
        <f>'Datastream-M'!CX653</f>
        <v>97.4</v>
      </c>
      <c r="DM652">
        <f>'Datastream-M'!CY653</f>
        <v>88.2</v>
      </c>
      <c r="DN652" s="55">
        <f>'Datastream-M'!CZ653</f>
        <v>102.2</v>
      </c>
      <c r="DO652">
        <f>'Datastream-M'!DA653</f>
        <v>24.9</v>
      </c>
      <c r="DP652">
        <f>'Datastream-M'!DB653</f>
        <v>93.9</v>
      </c>
      <c r="DQ652">
        <f>'Datastream-M'!DE653</f>
        <v>100.6</v>
      </c>
      <c r="DR652">
        <f>'Datastream-M'!DF653</f>
        <v>101.9</v>
      </c>
      <c r="DS652">
        <f>'Datastream-M'!DG653</f>
        <v>97.5</v>
      </c>
      <c r="DT652">
        <f>'Datastream-M'!DH653</f>
        <v>95</v>
      </c>
      <c r="DU652">
        <f>'Datastream-M'!DI653</f>
        <v>95.5</v>
      </c>
      <c r="DV652">
        <f>'Datastream-M'!DJ653</f>
        <v>113.142798528</v>
      </c>
      <c r="DW652" s="19">
        <f>'[8]weltindexip-usd'!B532</f>
        <v>2.7948103764020726</v>
      </c>
      <c r="DX652">
        <f>'Datastream-M'!DK653</f>
        <v>109.3</v>
      </c>
      <c r="DY652">
        <v>0</v>
      </c>
      <c r="DZ652">
        <f>'Datastream-M'!DL653</f>
        <v>112.3</v>
      </c>
      <c r="EA652">
        <f>'Datastream-M'!DM653</f>
        <v>98.5</v>
      </c>
      <c r="EB652">
        <f>'Datastream-M'!DN653</f>
        <v>26.148212000000001</v>
      </c>
      <c r="EC652">
        <f>'Datastream-M'!DO653</f>
        <v>97.5</v>
      </c>
      <c r="EE652" s="112">
        <f t="shared" si="45"/>
        <v>0</v>
      </c>
      <c r="EF652" s="1">
        <f>'Datastream-M'!DQ653</f>
        <v>99.8</v>
      </c>
    </row>
    <row r="653" spans="1:136">
      <c r="A653" s="3">
        <v>41744</v>
      </c>
      <c r="B653">
        <f>'Datastream-M'!B654</f>
        <v>101.9</v>
      </c>
      <c r="C653" s="40">
        <f>'Datastream-M'!C654</f>
        <v>103.3</v>
      </c>
      <c r="D653" s="40">
        <f>'Datastream-M'!D654</f>
        <v>102.8</v>
      </c>
      <c r="E653" s="40">
        <f>'Datastream-M'!E654</f>
        <v>103.8</v>
      </c>
      <c r="F653" s="40">
        <f>'Datastream-M'!F654</f>
        <v>99.6</v>
      </c>
      <c r="G653" s="40">
        <f>'Datastream-M'!G654</f>
        <v>1.3812500000000001</v>
      </c>
      <c r="H653" s="40">
        <f>'Datastream-M'!H654</f>
        <v>1489.9</v>
      </c>
      <c r="I653" s="40">
        <f>'Datastream-M'!I654</f>
        <v>2337.3000000000002</v>
      </c>
      <c r="J653" s="40">
        <f>'Datastream-M'!J654</f>
        <v>0.33</v>
      </c>
      <c r="K653" s="40">
        <f>'Datastream-M'!K654</f>
        <v>1.5</v>
      </c>
      <c r="L653" s="40">
        <f>'Datastream-M'!L654</f>
        <v>9603.2000000000007</v>
      </c>
      <c r="M653" s="40">
        <f>'Datastream-M'!M654</f>
        <v>274097</v>
      </c>
      <c r="N653" s="40">
        <f>'Datastream-M'!N654</f>
        <v>99.5</v>
      </c>
      <c r="O653" s="40">
        <f>'Datastream-M'!O654</f>
        <v>2131</v>
      </c>
      <c r="P653" s="40">
        <f>'Datastream-M'!P654</f>
        <v>6.7</v>
      </c>
      <c r="Q653" s="40">
        <f>'Datastream-M'!Q654</f>
        <v>21.5</v>
      </c>
      <c r="R653" s="40">
        <f>'Datastream-M'!R654</f>
        <v>8</v>
      </c>
      <c r="S653" s="1">
        <f>'[2]Deutschland Monatsdaten'!C653</f>
        <v>0.15728869610622168</v>
      </c>
      <c r="T653" s="1">
        <v>4.1956701203678382</v>
      </c>
      <c r="U653" s="40">
        <f>'Datastream-M'!BL654</f>
        <v>92.91</v>
      </c>
      <c r="V653" s="41">
        <f t="shared" si="62"/>
        <v>93.94337714863498</v>
      </c>
      <c r="W653" s="40">
        <f>'Datastream-M'!BM654</f>
        <v>75.56</v>
      </c>
      <c r="X653" s="41">
        <f t="shared" si="63"/>
        <v>73.288069835111543</v>
      </c>
      <c r="Y653" s="40">
        <f>'Datastream-M'!W654</f>
        <v>-9.3000000000000007</v>
      </c>
      <c r="Z653" s="40">
        <f>'Datastream-M'!X654</f>
        <v>99.2</v>
      </c>
      <c r="AA653" s="42">
        <f>'Datastream-M'!Y654</f>
        <v>11.8</v>
      </c>
      <c r="AB653" s="48">
        <f>'Datastream-M'!Z654</f>
        <v>98.7</v>
      </c>
      <c r="AC653" s="48">
        <f>'Datastream-M'!AA654</f>
        <v>93.5</v>
      </c>
      <c r="AD653" s="48">
        <f>'Datastream-M'!AB654</f>
        <v>91.9</v>
      </c>
      <c r="AE653" s="40">
        <f>'Datastream-M'!AC654</f>
        <v>1.3812500000000001</v>
      </c>
      <c r="AF653" s="40">
        <f t="shared" si="64"/>
        <v>98.9</v>
      </c>
      <c r="AG653" s="40">
        <f t="shared" si="65"/>
        <v>103.1</v>
      </c>
      <c r="AH653" s="40">
        <f>'Datastream-M'!AD654</f>
        <v>98.8</v>
      </c>
      <c r="AI653" s="55">
        <f>'Datastream-M'!AE654</f>
        <v>-6.7</v>
      </c>
      <c r="AJ653" s="40">
        <f>'Datastream-M'!AF654</f>
        <v>96.023278000000005</v>
      </c>
      <c r="AK653" s="40">
        <f>'Datastream-M'!AG654</f>
        <v>108</v>
      </c>
      <c r="AL653" s="40">
        <f>'Datastream-M'!AH654</f>
        <v>99.5</v>
      </c>
      <c r="AM653" s="40">
        <f>'Datastream-M'!AI654</f>
        <v>99.2</v>
      </c>
      <c r="AN653" s="40">
        <f>'Datastream-M'!AJ654</f>
        <v>27.2</v>
      </c>
      <c r="AO653" s="40">
        <f>'Datastream-M'!AK654</f>
        <v>8.6</v>
      </c>
      <c r="AP653" s="40">
        <f>'Datastream-M'!AL654</f>
        <v>8.6</v>
      </c>
      <c r="AQ653" s="41">
        <f>'Datastream-M'!AM654</f>
        <v>99.019599999999997</v>
      </c>
      <c r="AR653" s="41">
        <f>'Datastream-M'!AN654</f>
        <v>100.7077</v>
      </c>
      <c r="AS653" s="40">
        <f>'Datastream-M'!AO654</f>
        <v>-2</v>
      </c>
      <c r="AT653" s="40">
        <f>'Datastream-M'!AP654</f>
        <v>96.8</v>
      </c>
      <c r="AU653" s="40">
        <f>'Datastream-M'!AQ654</f>
        <v>99.7</v>
      </c>
      <c r="AV653" s="19">
        <f>'[5]Deutschland Monatsdaten'!K653</f>
        <v>15.434581892532256</v>
      </c>
      <c r="AX653" s="40">
        <f>'Datastream-M'!AR654</f>
        <v>43.2</v>
      </c>
      <c r="AY653" s="40">
        <f>'Datastream-M'!AS654</f>
        <v>-0.2</v>
      </c>
      <c r="AZ653" s="40">
        <f>'Datastream-M'!AT654</f>
        <v>106.7</v>
      </c>
      <c r="BE653" s="40">
        <f>'Datastream-M'!AU654</f>
        <v>102.95</v>
      </c>
      <c r="BF653" s="40">
        <f>'Datastream-M'!AV654</f>
        <v>102.9</v>
      </c>
      <c r="BH653" s="1">
        <f>'Datastream-M'!AX654</f>
        <v>193.2</v>
      </c>
      <c r="BI653" s="1">
        <f>'Datastream-M'!AY654</f>
        <v>185.9</v>
      </c>
      <c r="BJ653" s="1">
        <f>'Datastream-M'!AZ654</f>
        <v>140.19999999999999</v>
      </c>
      <c r="BK653" s="40">
        <f>'Datastream-M'!BA654</f>
        <v>135.80000000000001</v>
      </c>
      <c r="BL653" s="40">
        <f>'Datastream-M'!BB654</f>
        <v>143.19999999999999</v>
      </c>
      <c r="BM653" s="26">
        <f>'Datastream-M'!BC654</f>
        <v>98.9</v>
      </c>
      <c r="BN653" s="26"/>
      <c r="BO653" s="14">
        <f t="shared" si="66"/>
        <v>103.1</v>
      </c>
      <c r="BP653" s="40">
        <f t="shared" si="67"/>
        <v>98.9</v>
      </c>
      <c r="BQ653" s="40">
        <f t="shared" si="68"/>
        <v>78.19004524886877</v>
      </c>
      <c r="BR653" s="40">
        <f>'Datastream-M'!BJ654</f>
        <v>116.9782</v>
      </c>
      <c r="BS653" s="40">
        <f>'Datastream-M'!BF654</f>
        <v>111</v>
      </c>
      <c r="BT653" s="40">
        <f>'Datastream-M'!BE654</f>
        <v>18.600000000000001</v>
      </c>
      <c r="BU653">
        <f>'Datastream-M'!CS654</f>
        <v>93.4</v>
      </c>
      <c r="BV653">
        <f>'Datastream-M'!CT654</f>
        <v>106.6</v>
      </c>
      <c r="BW653">
        <f>'Datastream-M'!CU654</f>
        <v>116.68470000000001</v>
      </c>
      <c r="BX653" s="41">
        <f>'Datastream-M'!BG654</f>
        <v>17.87</v>
      </c>
      <c r="BY653" s="41">
        <f>'Datastream-M'!BH654</f>
        <v>19.02</v>
      </c>
      <c r="BZ653" s="40">
        <f>'Datastream-M'!BI654</f>
        <v>99</v>
      </c>
      <c r="CA653" s="41">
        <f>'Datastream-M'!BN654</f>
        <v>27.1</v>
      </c>
      <c r="CB653">
        <f>'Datastream-M'!BO654</f>
        <v>28.1</v>
      </c>
      <c r="CC653">
        <f>'Datastream-M'!BP654</f>
        <v>97.9</v>
      </c>
      <c r="CD653">
        <f>'Datastream-M'!BQ654</f>
        <v>96.9</v>
      </c>
      <c r="CE653" s="1">
        <v>-0.54008685500930653</v>
      </c>
      <c r="CF653" s="1">
        <v>0.50108962825132597</v>
      </c>
      <c r="CH653">
        <f>'Datastream-M'!BR654</f>
        <v>94.2</v>
      </c>
      <c r="CI653">
        <f>'Datastream-M'!BS654</f>
        <v>96.2</v>
      </c>
      <c r="CJ653">
        <f>'Datastream-M'!BT654</f>
        <v>-1.5</v>
      </c>
      <c r="CK653">
        <f>'Datastream-M'!BU654</f>
        <v>4.5999999999999996</v>
      </c>
      <c r="CL653">
        <f>'Datastream-M'!BV654</f>
        <v>100.7</v>
      </c>
      <c r="CM653">
        <f>'Datastream-M'!BW654</f>
        <v>29.1</v>
      </c>
      <c r="CN653">
        <f>'Datastream-M'!BX654</f>
        <v>7.5</v>
      </c>
      <c r="CO653">
        <f>'Datastream-M'!BY654</f>
        <v>23.4</v>
      </c>
      <c r="CP653" s="40">
        <f>'Datastream-M'!BZ654</f>
        <v>22.4</v>
      </c>
      <c r="CQ653">
        <f>'Datastream-M'!CA654</f>
        <v>8.5</v>
      </c>
      <c r="CR653">
        <f>'Datastream-M'!CB654</f>
        <v>32.1</v>
      </c>
      <c r="CS653">
        <f>'Datastream-M'!CC654</f>
        <v>52.3</v>
      </c>
      <c r="CT653">
        <f>'Datastream-M'!CD654</f>
        <v>48.6</v>
      </c>
      <c r="CU653">
        <f>'Datastream-M'!CE654</f>
        <v>42622</v>
      </c>
      <c r="CV653">
        <f>'Datastream-M'!CF654</f>
        <v>2573931</v>
      </c>
      <c r="CW653" s="48">
        <f t="shared" si="44"/>
        <v>6.7000000000000028</v>
      </c>
      <c r="CX653">
        <f>'Datastream-M'!CG654</f>
        <v>99.7</v>
      </c>
      <c r="CY653">
        <f>'Datastream-M'!CH654</f>
        <v>94.3</v>
      </c>
      <c r="CZ653">
        <f>'Datastream-M'!CI654</f>
        <v>102.5</v>
      </c>
      <c r="DA653">
        <f>'Datastream-M'!CJ654</f>
        <v>100</v>
      </c>
      <c r="DB653">
        <f>'Datastream-M'!CK654</f>
        <v>3.4</v>
      </c>
      <c r="DC653">
        <f>'Datastream-M'!CL654</f>
        <v>-14.1</v>
      </c>
      <c r="DD653">
        <f>'Datastream-M'!CM654</f>
        <v>-1.5</v>
      </c>
      <c r="DE653">
        <f>'Datastream-M'!CN654</f>
        <v>74.8</v>
      </c>
      <c r="DF653">
        <f>'Datastream-M'!CO654</f>
        <v>74.900000000000006</v>
      </c>
      <c r="DG653">
        <f>'Datastream-M'!CP654</f>
        <v>98.5</v>
      </c>
      <c r="DH653">
        <f>'Datastream-M'!CQ654</f>
        <v>93.582237243999998</v>
      </c>
      <c r="DI653">
        <f>'Datastream-M'!CR654</f>
        <v>16.66</v>
      </c>
      <c r="DJ653">
        <f>'Datastream-M'!CV654</f>
        <v>6.91</v>
      </c>
      <c r="DK653">
        <f>'Datastream-M'!CW654</f>
        <v>3.91</v>
      </c>
      <c r="DL653">
        <f>'Datastream-M'!CX654</f>
        <v>100.8</v>
      </c>
      <c r="DM653">
        <f>'Datastream-M'!CY654</f>
        <v>95.5</v>
      </c>
      <c r="DN653" s="55">
        <f>'Datastream-M'!CZ654</f>
        <v>102.3</v>
      </c>
      <c r="DO653">
        <f>'Datastream-M'!DA654</f>
        <v>0.4</v>
      </c>
      <c r="DP653">
        <f>'Datastream-M'!DB654</f>
        <v>94.3</v>
      </c>
      <c r="DQ653">
        <f>'Datastream-M'!DE654</f>
        <v>101.6</v>
      </c>
      <c r="DR653">
        <f>'Datastream-M'!DF654</f>
        <v>102.3</v>
      </c>
      <c r="DS653">
        <f>'Datastream-M'!DG654</f>
        <v>97.6</v>
      </c>
      <c r="DT653">
        <f>'Datastream-M'!DH654</f>
        <v>99.2</v>
      </c>
      <c r="DU653">
        <f>'Datastream-M'!DI654</f>
        <v>92.5</v>
      </c>
      <c r="DV653">
        <f>'Datastream-M'!DJ654</f>
        <v>101.008224431</v>
      </c>
      <c r="DW653" s="19">
        <f>'[8]weltindexip-usd'!B533</f>
        <v>2.8002076706408405</v>
      </c>
      <c r="DX653">
        <f>'Datastream-M'!DK654</f>
        <v>110.3</v>
      </c>
      <c r="DY653">
        <v>0</v>
      </c>
      <c r="DZ653">
        <f>'Datastream-M'!DL654</f>
        <v>112.6</v>
      </c>
      <c r="EA653">
        <f>'Datastream-M'!DM654</f>
        <v>98.1</v>
      </c>
      <c r="EB653">
        <f>'Datastream-M'!DN654</f>
        <v>26.335964000000001</v>
      </c>
      <c r="EC653">
        <f>'Datastream-M'!DO654</f>
        <v>97.5</v>
      </c>
      <c r="EE653" s="112">
        <f t="shared" si="45"/>
        <v>0.60000000000000853</v>
      </c>
      <c r="EF653" s="1">
        <f>'Datastream-M'!DQ654</f>
        <v>99.4</v>
      </c>
    </row>
    <row r="654" spans="1:136">
      <c r="A654" s="3">
        <v>41774</v>
      </c>
      <c r="B654">
        <f>'Datastream-M'!B655</f>
        <v>100.5</v>
      </c>
      <c r="C654" s="40">
        <f>'Datastream-M'!C655</f>
        <v>102.2</v>
      </c>
      <c r="D654" s="40">
        <f>'Datastream-M'!D655</f>
        <v>101.7</v>
      </c>
      <c r="E654" s="40">
        <f>'Datastream-M'!E655</f>
        <v>102.6</v>
      </c>
      <c r="F654" s="40">
        <f>'Datastream-M'!F655</f>
        <v>96.1</v>
      </c>
      <c r="G654" s="40">
        <f>'Datastream-M'!G655</f>
        <v>1.3732139999999999</v>
      </c>
      <c r="H654" s="40">
        <f>'Datastream-M'!H655</f>
        <v>1501.7</v>
      </c>
      <c r="I654" s="40">
        <f>'Datastream-M'!I655</f>
        <v>2349.6</v>
      </c>
      <c r="J654" s="40">
        <f>'Datastream-M'!J655</f>
        <v>0.32500000000000001</v>
      </c>
      <c r="K654" s="40">
        <f>'Datastream-M'!K655</f>
        <v>1.3</v>
      </c>
      <c r="L654" s="40">
        <f>'Datastream-M'!L655</f>
        <v>9943.2999999999993</v>
      </c>
      <c r="M654" s="40">
        <f>'Datastream-M'!M655</f>
        <v>274804</v>
      </c>
      <c r="N654" s="40">
        <f>'Datastream-M'!N655</f>
        <v>98.6</v>
      </c>
      <c r="O654" s="40">
        <f>'Datastream-M'!O655</f>
        <v>1932</v>
      </c>
      <c r="P654" s="40">
        <f>'Datastream-M'!P655</f>
        <v>6.7</v>
      </c>
      <c r="Q654" s="40">
        <f>'Datastream-M'!Q655</f>
        <v>20.7</v>
      </c>
      <c r="R654" s="40">
        <f>'Datastream-M'!R655</f>
        <v>8.1</v>
      </c>
      <c r="S654" s="1">
        <f>'[2]Deutschland Monatsdaten'!C654</f>
        <v>0.13803584033066144</v>
      </c>
      <c r="T654" s="1">
        <v>4.1659508795291185</v>
      </c>
      <c r="U654" s="40">
        <f>'Datastream-M'!BL655</f>
        <v>91.25</v>
      </c>
      <c r="V654" s="41">
        <f t="shared" si="62"/>
        <v>92.264914054600595</v>
      </c>
      <c r="W654" s="40">
        <f>'Datastream-M'!BM655</f>
        <v>73.8</v>
      </c>
      <c r="X654" s="41">
        <f t="shared" si="63"/>
        <v>71.720116618075792</v>
      </c>
      <c r="Y654" s="40">
        <f>'Datastream-M'!W655</f>
        <v>-8.1999999999999993</v>
      </c>
      <c r="Z654" s="40">
        <f>'Datastream-M'!X655</f>
        <v>94.9</v>
      </c>
      <c r="AA654" s="42">
        <f>'Datastream-M'!Y655</f>
        <v>11.5</v>
      </c>
      <c r="AB654" s="48">
        <f>'Datastream-M'!Z655</f>
        <v>98.4</v>
      </c>
      <c r="AC654" s="48">
        <f>'Datastream-M'!AA655</f>
        <v>93</v>
      </c>
      <c r="AD654" s="48">
        <f>'Datastream-M'!AB655</f>
        <v>91.3</v>
      </c>
      <c r="AE654" s="40">
        <f>'Datastream-M'!AC655</f>
        <v>1.3732139999999999</v>
      </c>
      <c r="AF654" s="40">
        <f t="shared" si="64"/>
        <v>98.9</v>
      </c>
      <c r="AG654" s="40">
        <f t="shared" si="65"/>
        <v>102.90000000000002</v>
      </c>
      <c r="AH654" s="40">
        <f>'Datastream-M'!AD655</f>
        <v>98</v>
      </c>
      <c r="AI654" s="55">
        <f>'Datastream-M'!AE655</f>
        <v>-5.9</v>
      </c>
      <c r="AJ654" s="40">
        <f>'Datastream-M'!AF655</f>
        <v>96.023278000000005</v>
      </c>
      <c r="AK654" s="40">
        <f>'Datastream-M'!AG655</f>
        <v>109.83</v>
      </c>
      <c r="AL654" s="40">
        <f>'Datastream-M'!AH655</f>
        <v>99.3</v>
      </c>
      <c r="AM654" s="40">
        <f>'Datastream-M'!AI655</f>
        <v>94.9</v>
      </c>
      <c r="AN654" s="40">
        <f>'Datastream-M'!AJ655</f>
        <v>23.1</v>
      </c>
      <c r="AO654" s="40">
        <f>'Datastream-M'!AK655</f>
        <v>8.4</v>
      </c>
      <c r="AP654" s="40">
        <f>'Datastream-M'!AL655</f>
        <v>6.8</v>
      </c>
      <c r="AQ654" s="41">
        <f>'Datastream-M'!AM655</f>
        <v>98.990799999999993</v>
      </c>
      <c r="AR654" s="41">
        <f>'Datastream-M'!AN655</f>
        <v>100.53570000000001</v>
      </c>
      <c r="AS654" s="40">
        <f>'Datastream-M'!AO655</f>
        <v>11.2</v>
      </c>
      <c r="AT654" s="40">
        <f>'Datastream-M'!AP655</f>
        <v>97.3</v>
      </c>
      <c r="AU654" s="40">
        <f>'Datastream-M'!AQ655</f>
        <v>99.8</v>
      </c>
      <c r="AV654" s="19">
        <f>'[5]Deutschland Monatsdaten'!K654</f>
        <v>15.461568350262786</v>
      </c>
      <c r="AX654" s="40">
        <f>'Datastream-M'!AR655</f>
        <v>33.1</v>
      </c>
      <c r="AY654" s="40">
        <f>'Datastream-M'!AS655</f>
        <v>1.3</v>
      </c>
      <c r="AZ654" s="40">
        <f>'Datastream-M'!AT655</f>
        <v>106.9</v>
      </c>
      <c r="BE654" s="40">
        <f>'Datastream-M'!AU655</f>
        <v>102.36</v>
      </c>
      <c r="BF654" s="40">
        <f>'Datastream-M'!AV655</f>
        <v>102.9</v>
      </c>
      <c r="BH654" s="1">
        <f>'Datastream-M'!AX655</f>
        <v>194</v>
      </c>
      <c r="BI654" s="1">
        <f>'Datastream-M'!AY655</f>
        <v>186</v>
      </c>
      <c r="BJ654" s="1">
        <f>'Datastream-M'!AZ655</f>
        <v>136.19999999999999</v>
      </c>
      <c r="BK654" s="40">
        <f>'Datastream-M'!BA655</f>
        <v>134.5</v>
      </c>
      <c r="BL654" s="40">
        <f>'Datastream-M'!BB655</f>
        <v>137.30000000000001</v>
      </c>
      <c r="BM654" s="26">
        <f>'Datastream-M'!BC655</f>
        <v>98.8</v>
      </c>
      <c r="BN654" s="26"/>
      <c r="BO654" s="14">
        <f t="shared" si="66"/>
        <v>102.9</v>
      </c>
      <c r="BP654" s="40">
        <f t="shared" si="67"/>
        <v>98.9</v>
      </c>
      <c r="BQ654" s="40">
        <f t="shared" si="68"/>
        <v>79.980250711105484</v>
      </c>
      <c r="BR654" s="40">
        <f>'Datastream-M'!BJ655</f>
        <v>116.0508</v>
      </c>
      <c r="BS654" s="40">
        <f>'Datastream-M'!BF655</f>
        <v>110.6</v>
      </c>
      <c r="BT654" s="40">
        <f>'Datastream-M'!BE655</f>
        <v>17.399999999999999</v>
      </c>
      <c r="BU654">
        <f>'Datastream-M'!CS655</f>
        <v>93.4</v>
      </c>
      <c r="BV654">
        <f>'Datastream-M'!CT655</f>
        <v>105.8</v>
      </c>
      <c r="BW654">
        <f>'Datastream-M'!CU655</f>
        <v>115.73399999999999</v>
      </c>
      <c r="BX654" s="41" t="str">
        <f>'Datastream-M'!BG655</f>
        <v>#NA</v>
      </c>
      <c r="BY654" s="41" t="str">
        <f>'Datastream-M'!BH655</f>
        <v>#NA</v>
      </c>
      <c r="BZ654" s="40">
        <f>'Datastream-M'!BI655</f>
        <v>96.6</v>
      </c>
      <c r="CA654" s="41">
        <f>'Datastream-M'!BN655</f>
        <v>17.399999999999999</v>
      </c>
      <c r="CB654">
        <f>'Datastream-M'!BO655</f>
        <v>23.4</v>
      </c>
      <c r="CC654">
        <f>'Datastream-M'!BP655</f>
        <v>98.6</v>
      </c>
      <c r="CD654">
        <f>'Datastream-M'!BQ655</f>
        <v>96</v>
      </c>
      <c r="CE654" s="1">
        <v>-0.77678849442445175</v>
      </c>
      <c r="CF654" s="1">
        <v>0.616012829827432</v>
      </c>
      <c r="CH654">
        <f>'Datastream-M'!BR655</f>
        <v>94.8</v>
      </c>
      <c r="CI654">
        <f>'Datastream-M'!BS655</f>
        <v>95.6</v>
      </c>
      <c r="CJ654">
        <f>'Datastream-M'!BT655</f>
        <v>1.9</v>
      </c>
      <c r="CK654">
        <f>'Datastream-M'!BU655</f>
        <v>4.8</v>
      </c>
      <c r="CL654">
        <f>'Datastream-M'!BV655</f>
        <v>97.8</v>
      </c>
      <c r="CM654">
        <f>'Datastream-M'!BW655</f>
        <v>25</v>
      </c>
      <c r="CN654">
        <f>'Datastream-M'!BX655</f>
        <v>4.5999999999999996</v>
      </c>
      <c r="CO654">
        <f>'Datastream-M'!BY655</f>
        <v>17</v>
      </c>
      <c r="CP654" s="40">
        <f>'Datastream-M'!BZ655</f>
        <v>20</v>
      </c>
      <c r="CQ654">
        <f>'Datastream-M'!CA655</f>
        <v>8.5</v>
      </c>
      <c r="CR654">
        <f>'Datastream-M'!CB655</f>
        <v>38.5</v>
      </c>
      <c r="CS654">
        <f>'Datastream-M'!CC655</f>
        <v>47.8</v>
      </c>
      <c r="CT654">
        <f>'Datastream-M'!CD655</f>
        <v>49.5</v>
      </c>
      <c r="CU654">
        <f>'Datastream-M'!CE655</f>
        <v>42628</v>
      </c>
      <c r="CV654">
        <f>'Datastream-M'!CF655</f>
        <v>2567011</v>
      </c>
      <c r="CW654" s="48">
        <f t="shared" si="44"/>
        <v>5</v>
      </c>
      <c r="CX654">
        <f>'Datastream-M'!CG655</f>
        <v>95.1</v>
      </c>
      <c r="CY654">
        <f>'Datastream-M'!CH655</f>
        <v>90.7</v>
      </c>
      <c r="CZ654">
        <f>'Datastream-M'!CI655</f>
        <v>98.6</v>
      </c>
      <c r="DA654">
        <f>'Datastream-M'!CJ655</f>
        <v>94.4</v>
      </c>
      <c r="DB654">
        <f>'Datastream-M'!CK655</f>
        <v>3.6</v>
      </c>
      <c r="DC654">
        <f>'Datastream-M'!CL655</f>
        <v>-14.1</v>
      </c>
      <c r="DD654">
        <f>'Datastream-M'!CM655</f>
        <v>1.9</v>
      </c>
      <c r="DE654">
        <f>'Datastream-M'!CN655</f>
        <v>74.599999999999994</v>
      </c>
      <c r="DF654">
        <f>'Datastream-M'!CO655</f>
        <v>75.400000000000006</v>
      </c>
      <c r="DG654">
        <f>'Datastream-M'!CP655</f>
        <v>96.2</v>
      </c>
      <c r="DH654">
        <f>'Datastream-M'!CQ655</f>
        <v>129.21800231899999</v>
      </c>
      <c r="DI654">
        <f>'Datastream-M'!CR655</f>
        <v>17.04</v>
      </c>
      <c r="DJ654">
        <f>'Datastream-M'!CV655</f>
        <v>6.61</v>
      </c>
      <c r="DK654">
        <f>'Datastream-M'!CW655</f>
        <v>3.94</v>
      </c>
      <c r="DL654">
        <f>'Datastream-M'!CX655</f>
        <v>96.5</v>
      </c>
      <c r="DM654">
        <f>'Datastream-M'!CY655</f>
        <v>92.2</v>
      </c>
      <c r="DN654" s="55">
        <f>'Datastream-M'!CZ655</f>
        <v>99.8</v>
      </c>
      <c r="DO654">
        <f>'Datastream-M'!DA655</f>
        <v>-10.3</v>
      </c>
      <c r="DP654">
        <f>'Datastream-M'!DB655</f>
        <v>94.8</v>
      </c>
      <c r="DQ654">
        <f>'Datastream-M'!DE655</f>
        <v>99.7</v>
      </c>
      <c r="DR654">
        <f>'Datastream-M'!DF655</f>
        <v>101.3</v>
      </c>
      <c r="DS654">
        <f>'Datastream-M'!DG655</f>
        <v>95.5</v>
      </c>
      <c r="DT654">
        <f>'Datastream-M'!DH655</f>
        <v>94.1</v>
      </c>
      <c r="DU654">
        <f>'Datastream-M'!DI655</f>
        <v>94.2</v>
      </c>
      <c r="DV654">
        <f>'Datastream-M'!DJ655</f>
        <v>103.487683971</v>
      </c>
      <c r="DW654" s="19">
        <f>'[8]weltindexip-usd'!B534</f>
        <v>2.7998496305073277</v>
      </c>
      <c r="DX654">
        <f>'Datastream-M'!DK655</f>
        <v>109.4</v>
      </c>
      <c r="DY654">
        <v>0</v>
      </c>
      <c r="DZ654">
        <f>'Datastream-M'!DL655</f>
        <v>112.7</v>
      </c>
      <c r="EA654">
        <f>'Datastream-M'!DM655</f>
        <v>96.6</v>
      </c>
      <c r="EB654">
        <f>'Datastream-M'!DN655</f>
        <v>26.829713999999999</v>
      </c>
      <c r="EC654">
        <f>'Datastream-M'!DO655</f>
        <v>95.6</v>
      </c>
      <c r="EE654" s="112">
        <f t="shared" si="45"/>
        <v>-1.4000000000000057</v>
      </c>
      <c r="EF654" s="1">
        <f>'Datastream-M'!DQ655</f>
        <v>98.7</v>
      </c>
    </row>
    <row r="655" spans="1:136">
      <c r="A655" s="3">
        <v>41805</v>
      </c>
      <c r="B655">
        <f>'Datastream-M'!B656</f>
        <v>99.9</v>
      </c>
      <c r="C655" s="40">
        <f>'Datastream-M'!C656</f>
        <v>101.2</v>
      </c>
      <c r="D655" s="40">
        <f>'Datastream-M'!D656</f>
        <v>101.2</v>
      </c>
      <c r="E655" s="40">
        <f>'Datastream-M'!E656</f>
        <v>101.3</v>
      </c>
      <c r="F655" s="40">
        <f>'Datastream-M'!F656</f>
        <v>95.9</v>
      </c>
      <c r="G655" s="40">
        <f>'Datastream-M'!G656</f>
        <v>1.3592379999999999</v>
      </c>
      <c r="H655" s="40">
        <f>'Datastream-M'!H656</f>
        <v>1493.3</v>
      </c>
      <c r="I655" s="40">
        <f>'Datastream-M'!I656</f>
        <v>2343.6999999999998</v>
      </c>
      <c r="J655" s="40">
        <f>'Datastream-M'!J656</f>
        <v>0.24099999999999999</v>
      </c>
      <c r="K655" s="40">
        <f>'Datastream-M'!K656</f>
        <v>1.3</v>
      </c>
      <c r="L655" s="40">
        <f>'Datastream-M'!L656</f>
        <v>9833.1</v>
      </c>
      <c r="M655" s="40">
        <f>'Datastream-M'!M656</f>
        <v>277614</v>
      </c>
      <c r="N655" s="40">
        <f>'Datastream-M'!N656</f>
        <v>98.7</v>
      </c>
      <c r="O655" s="40">
        <f>'Datastream-M'!O656</f>
        <v>1813</v>
      </c>
      <c r="P655" s="40">
        <f>'Datastream-M'!P656</f>
        <v>6.7</v>
      </c>
      <c r="Q655" s="40">
        <f>'Datastream-M'!Q656</f>
        <v>15.3</v>
      </c>
      <c r="R655" s="40">
        <f>'Datastream-M'!R656</f>
        <v>10.8</v>
      </c>
      <c r="S655" s="1">
        <f>'[2]Deutschland Monatsdaten'!C655</f>
        <v>0.1531462993552847</v>
      </c>
      <c r="T655" s="1">
        <v>4.1896038972784453</v>
      </c>
      <c r="U655" s="40">
        <f>'Datastream-M'!BL656</f>
        <v>93.58</v>
      </c>
      <c r="V655" s="41">
        <f t="shared" si="62"/>
        <v>94.716599190283404</v>
      </c>
      <c r="W655" s="40">
        <f>'Datastream-M'!BM656</f>
        <v>77.28</v>
      </c>
      <c r="X655" s="41">
        <f t="shared" si="63"/>
        <v>75.102040816326536</v>
      </c>
      <c r="Y655" s="40">
        <f>'Datastream-M'!W656</f>
        <v>-8.3000000000000007</v>
      </c>
      <c r="Z655" s="40">
        <f>'Datastream-M'!X656</f>
        <v>95.3</v>
      </c>
      <c r="AA655" s="42">
        <f>'Datastream-M'!Y656</f>
        <v>10.8</v>
      </c>
      <c r="AB655" s="48">
        <f>'Datastream-M'!Z656</f>
        <v>98.3</v>
      </c>
      <c r="AC655" s="48">
        <f>'Datastream-M'!AA656</f>
        <v>92.8</v>
      </c>
      <c r="AD655" s="48">
        <f>'Datastream-M'!AB656</f>
        <v>91</v>
      </c>
      <c r="AE655" s="40">
        <f>'Datastream-M'!AC656</f>
        <v>1.3592379999999999</v>
      </c>
      <c r="AF655" s="40">
        <f t="shared" si="64"/>
        <v>98.8</v>
      </c>
      <c r="AG655" s="40">
        <f t="shared" si="65"/>
        <v>102.89999999999999</v>
      </c>
      <c r="AH655" s="40">
        <f>'Datastream-M'!AD656</f>
        <v>98.3</v>
      </c>
      <c r="AI655" s="55">
        <f>'Datastream-M'!AE656</f>
        <v>-6.3</v>
      </c>
      <c r="AJ655" s="40">
        <f>'Datastream-M'!AF656</f>
        <v>95.934172000000004</v>
      </c>
      <c r="AK655" s="40">
        <f>'Datastream-M'!AG656</f>
        <v>112.24</v>
      </c>
      <c r="AL655" s="40">
        <f>'Datastream-M'!AH656</f>
        <v>99.4</v>
      </c>
      <c r="AM655" s="40">
        <f>'Datastream-M'!AI656</f>
        <v>95.3</v>
      </c>
      <c r="AN655" s="40">
        <f>'Datastream-M'!AJ656</f>
        <v>19.600000000000001</v>
      </c>
      <c r="AO655" s="40">
        <f>'Datastream-M'!AK656</f>
        <v>10.3</v>
      </c>
      <c r="AP655" s="40">
        <f>'Datastream-M'!AL656</f>
        <v>1.8</v>
      </c>
      <c r="AQ655" s="41">
        <f>'Datastream-M'!AM656</f>
        <v>98.940899999999999</v>
      </c>
      <c r="AR655" s="41">
        <f>'Datastream-M'!AN656</f>
        <v>100.342</v>
      </c>
      <c r="AS655" s="40">
        <f>'Datastream-M'!AO656</f>
        <v>13.2</v>
      </c>
      <c r="AT655" s="40">
        <f>'Datastream-M'!AP656</f>
        <v>98.5</v>
      </c>
      <c r="AU655" s="40">
        <f>'Datastream-M'!AQ656</f>
        <v>99.8</v>
      </c>
      <c r="AV655" s="19">
        <f>'[5]Deutschland Monatsdaten'!K655</f>
        <v>15.493037111625444</v>
      </c>
      <c r="AX655" s="40">
        <f>'Datastream-M'!AR656</f>
        <v>29.8</v>
      </c>
      <c r="AY655" s="40">
        <f>'Datastream-M'!AS656</f>
        <v>1.1000000000000001</v>
      </c>
      <c r="AZ655" s="40">
        <f>'Datastream-M'!AT656</f>
        <v>105.9</v>
      </c>
      <c r="BE655" s="40">
        <f>'Datastream-M'!AU656</f>
        <v>101.81</v>
      </c>
      <c r="BF655" s="40">
        <f>'Datastream-M'!AV656</f>
        <v>103.3</v>
      </c>
      <c r="BH655" s="1">
        <f>'Datastream-M'!AX656</f>
        <v>197.3</v>
      </c>
      <c r="BI655" s="1">
        <f>'Datastream-M'!AY656</f>
        <v>188.2</v>
      </c>
      <c r="BJ655" s="1">
        <f>'Datastream-M'!AZ656</f>
        <v>131.69999999999999</v>
      </c>
      <c r="BK655" s="40">
        <f>'Datastream-M'!BA656</f>
        <v>128.4</v>
      </c>
      <c r="BL655" s="40">
        <f>'Datastream-M'!BB656</f>
        <v>133.9</v>
      </c>
      <c r="BM655" s="26">
        <f>'Datastream-M'!BC656</f>
        <v>99.1</v>
      </c>
      <c r="BN655" s="26"/>
      <c r="BO655" s="14">
        <f t="shared" si="66"/>
        <v>102.9</v>
      </c>
      <c r="BP655" s="40">
        <f t="shared" si="67"/>
        <v>98.8</v>
      </c>
      <c r="BQ655" s="40">
        <f t="shared" si="68"/>
        <v>82.575678431591811</v>
      </c>
      <c r="BR655" s="40">
        <f>'Datastream-M'!BJ656</f>
        <v>115.0776</v>
      </c>
      <c r="BS655" s="40">
        <f>'Datastream-M'!BF656</f>
        <v>110.8</v>
      </c>
      <c r="BT655" s="40">
        <f>'Datastream-M'!BE656</f>
        <v>12.3</v>
      </c>
      <c r="BU655">
        <f>'Datastream-M'!CS656</f>
        <v>93.5</v>
      </c>
      <c r="BV655">
        <f>'Datastream-M'!CT656</f>
        <v>105.1</v>
      </c>
      <c r="BW655" s="40">
        <f>'Datastream-M'!CU656</f>
        <v>114.8165</v>
      </c>
      <c r="BX655" s="41" t="str">
        <f>'Datastream-M'!BG656</f>
        <v>#NA</v>
      </c>
      <c r="BY655" s="41" t="str">
        <f>'Datastream-M'!BH656</f>
        <v>#NA</v>
      </c>
      <c r="BZ655" s="40">
        <f>'Datastream-M'!BI656</f>
        <v>100.6</v>
      </c>
      <c r="CA655" s="41">
        <f>'Datastream-M'!BN656</f>
        <v>13.7</v>
      </c>
      <c r="CB655">
        <f>'Datastream-M'!BO656</f>
        <v>20.9</v>
      </c>
      <c r="CC655">
        <f>'Datastream-M'!BP656</f>
        <v>97.9</v>
      </c>
      <c r="CD655">
        <f>'Datastream-M'!BQ656</f>
        <v>96.4</v>
      </c>
      <c r="CE655" s="1">
        <v>-0.71627461589368913</v>
      </c>
      <c r="CF655" s="1">
        <v>0.20821882135854963</v>
      </c>
      <c r="CH655">
        <f>'Datastream-M'!BR656</f>
        <v>96.6</v>
      </c>
      <c r="CI655">
        <f>'Datastream-M'!BS656</f>
        <v>97</v>
      </c>
      <c r="CJ655">
        <f>'Datastream-M'!BT656</f>
        <v>1.4</v>
      </c>
      <c r="CK655">
        <f>'Datastream-M'!BU656</f>
        <v>7.5</v>
      </c>
      <c r="CL655">
        <f>'Datastream-M'!BV656</f>
        <v>98.5</v>
      </c>
      <c r="CM655">
        <f>'Datastream-M'!BW656</f>
        <v>24.5</v>
      </c>
      <c r="CN655">
        <f>'Datastream-M'!BX656</f>
        <v>2.1</v>
      </c>
      <c r="CO655">
        <f>'Datastream-M'!BY656</f>
        <v>15.8</v>
      </c>
      <c r="CP655" s="40">
        <f>'Datastream-M'!BZ656</f>
        <v>16.7</v>
      </c>
      <c r="CQ655">
        <f>'Datastream-M'!CA656</f>
        <v>8.6</v>
      </c>
      <c r="CR655">
        <f>'Datastream-M'!CB656</f>
        <v>46.2</v>
      </c>
      <c r="CS655">
        <f>'Datastream-M'!CC656</f>
        <v>47.2</v>
      </c>
      <c r="CT655">
        <f>'Datastream-M'!CD656</f>
        <v>53.2</v>
      </c>
      <c r="CU655">
        <f>'Datastream-M'!CE656</f>
        <v>42650</v>
      </c>
      <c r="CV655">
        <f>'Datastream-M'!CF656</f>
        <v>2566011</v>
      </c>
      <c r="CW655" s="48">
        <f t="shared" si="44"/>
        <v>7.8000000000000007</v>
      </c>
      <c r="CX655">
        <f>'Datastream-M'!CG656</f>
        <v>91.8</v>
      </c>
      <c r="CY655">
        <f>'Datastream-M'!CH656</f>
        <v>87.2</v>
      </c>
      <c r="CZ655">
        <f>'Datastream-M'!CI656</f>
        <v>91.2</v>
      </c>
      <c r="DA655">
        <f>'Datastream-M'!CJ656</f>
        <v>94.8</v>
      </c>
      <c r="DB655">
        <f>'Datastream-M'!CK656</f>
        <v>3.2</v>
      </c>
      <c r="DC655">
        <f>'Datastream-M'!CL656</f>
        <v>-14.5</v>
      </c>
      <c r="DD655">
        <f>'Datastream-M'!CM656</f>
        <v>1.4</v>
      </c>
      <c r="DE655">
        <f>'Datastream-M'!CN656</f>
        <v>74.400000000000006</v>
      </c>
      <c r="DF655">
        <f>'Datastream-M'!CO656</f>
        <v>75.900000000000006</v>
      </c>
      <c r="DG655">
        <f>'Datastream-M'!CP656</f>
        <v>95.1</v>
      </c>
      <c r="DH655">
        <f>'Datastream-M'!CQ656</f>
        <v>70.298324585000003</v>
      </c>
      <c r="DI655">
        <f>'Datastream-M'!CR656</f>
        <v>15.77</v>
      </c>
      <c r="DJ655">
        <f>'Datastream-M'!CV656</f>
        <v>6.21</v>
      </c>
      <c r="DK655">
        <f>'Datastream-M'!CW656</f>
        <v>3.8</v>
      </c>
      <c r="DL655">
        <f>'Datastream-M'!CX656</f>
        <v>92.9</v>
      </c>
      <c r="DM655">
        <f>'Datastream-M'!CY656</f>
        <v>88.4</v>
      </c>
      <c r="DN655" s="55">
        <f>'Datastream-M'!CZ656</f>
        <v>101.6</v>
      </c>
      <c r="DO655">
        <f>'Datastream-M'!DA656</f>
        <v>-6.8</v>
      </c>
      <c r="DP655">
        <f>'Datastream-M'!DB656</f>
        <v>94.7</v>
      </c>
      <c r="DQ655">
        <f>'Datastream-M'!DE656</f>
        <v>99.4</v>
      </c>
      <c r="DR655">
        <f>'Datastream-M'!DF656</f>
        <v>100.4</v>
      </c>
      <c r="DS655">
        <f>'Datastream-M'!DG656</f>
        <v>92.8</v>
      </c>
      <c r="DT655">
        <f>'Datastream-M'!DH656</f>
        <v>93.3</v>
      </c>
      <c r="DU655">
        <f>'Datastream-M'!DI656</f>
        <v>96.8</v>
      </c>
      <c r="DV655">
        <f>'Datastream-M'!DJ656</f>
        <v>86.158933837999996</v>
      </c>
      <c r="DW655" s="19">
        <f>'[8]weltindexip-usd'!B535</f>
        <v>2.8018583318358745</v>
      </c>
      <c r="DX655">
        <f>'Datastream-M'!DK656</f>
        <v>110.1</v>
      </c>
      <c r="DY655">
        <v>0</v>
      </c>
      <c r="DZ655">
        <f>'Datastream-M'!DL656</f>
        <v>112.8</v>
      </c>
      <c r="EA655">
        <f>'Datastream-M'!DM656</f>
        <v>97.9</v>
      </c>
      <c r="EB655">
        <f>'Datastream-M'!DN656</f>
        <v>27.440776</v>
      </c>
      <c r="EC655">
        <f>'Datastream-M'!DO656</f>
        <v>96.8</v>
      </c>
      <c r="EE655" s="112">
        <f t="shared" si="45"/>
        <v>-0.59999999999999432</v>
      </c>
      <c r="EF655" s="1">
        <f>'Datastream-M'!DQ656</f>
        <v>98.8</v>
      </c>
    </row>
    <row r="656" spans="1:136">
      <c r="A656" s="3">
        <v>41835</v>
      </c>
      <c r="B656">
        <f>'Datastream-M'!B657</f>
        <v>99.3</v>
      </c>
      <c r="C656" s="40">
        <f>'Datastream-M'!C657</f>
        <v>99.8</v>
      </c>
      <c r="D656" s="40">
        <f>'Datastream-M'!D657</f>
        <v>99.7</v>
      </c>
      <c r="E656" s="40">
        <f>'Datastream-M'!E657</f>
        <v>99.8</v>
      </c>
      <c r="F656" s="40">
        <f>'Datastream-M'!F657</f>
        <v>102.3</v>
      </c>
      <c r="G656" s="40">
        <f>'Datastream-M'!G657</f>
        <v>1.353917</v>
      </c>
      <c r="H656" s="40">
        <f>'Datastream-M'!H657</f>
        <v>1499.4</v>
      </c>
      <c r="I656" s="40">
        <f>'Datastream-M'!I657</f>
        <v>2351.1</v>
      </c>
      <c r="J656" s="40">
        <f>'Datastream-M'!J657</f>
        <v>0.20499999999999999</v>
      </c>
      <c r="K656" s="40">
        <f>'Datastream-M'!K657</f>
        <v>1.1000000000000001</v>
      </c>
      <c r="L656" s="40">
        <f>'Datastream-M'!L657</f>
        <v>9407.5</v>
      </c>
      <c r="M656" s="40">
        <f>'Datastream-M'!M657</f>
        <v>270249</v>
      </c>
      <c r="N656" s="40">
        <f>'Datastream-M'!N657</f>
        <v>100.7</v>
      </c>
      <c r="O656" s="40">
        <f>'Datastream-M'!O657</f>
        <v>2111</v>
      </c>
      <c r="P656" s="40">
        <f>'Datastream-M'!P657</f>
        <v>6.7</v>
      </c>
      <c r="Q656" s="40">
        <f>'Datastream-M'!Q657</f>
        <v>16</v>
      </c>
      <c r="R656" s="40">
        <f>'Datastream-M'!R657</f>
        <v>10.5</v>
      </c>
      <c r="S656" s="1">
        <f>'[2]Deutschland Monatsdaten'!C656</f>
        <v>0.11411892358236912</v>
      </c>
      <c r="T656" s="1">
        <v>4.2011996903389521</v>
      </c>
      <c r="U656" s="40">
        <f>'Datastream-M'!BL657</f>
        <v>96.46</v>
      </c>
      <c r="V656" s="41">
        <f t="shared" ref="V656:V662" si="69">U656/BP656*100</f>
        <v>97.336024217961665</v>
      </c>
      <c r="W656" s="40">
        <f>'Datastream-M'!BM657</f>
        <v>75.23</v>
      </c>
      <c r="X656" s="41">
        <f t="shared" ref="X656:X662" si="70">W656/BO656*100</f>
        <v>72.826718296224584</v>
      </c>
      <c r="Y656" s="40">
        <f>'Datastream-M'!W657</f>
        <v>-11.3</v>
      </c>
      <c r="Z656" s="40">
        <f>'Datastream-M'!X657</f>
        <v>105</v>
      </c>
      <c r="AA656" s="42">
        <f>'Datastream-M'!Y657</f>
        <v>9</v>
      </c>
      <c r="AB656" s="48">
        <f>'Datastream-M'!Z657</f>
        <v>98.2</v>
      </c>
      <c r="AC656" s="48">
        <f>'Datastream-M'!AA657</f>
        <v>92.7</v>
      </c>
      <c r="AD656" s="48">
        <f>'Datastream-M'!AB657</f>
        <v>90.8</v>
      </c>
      <c r="AE656" s="40">
        <f>'Datastream-M'!AC657</f>
        <v>1.353917</v>
      </c>
      <c r="AF656" s="40">
        <f t="shared" si="64"/>
        <v>99.1</v>
      </c>
      <c r="AG656" s="40">
        <f t="shared" si="65"/>
        <v>103.30000000000001</v>
      </c>
      <c r="AH656" s="40">
        <f>'Datastream-M'!AD657</f>
        <v>99.8</v>
      </c>
      <c r="AI656" s="55">
        <f>'Datastream-M'!AE657</f>
        <v>-8.4</v>
      </c>
      <c r="AJ656" s="40">
        <f>'Datastream-M'!AF657</f>
        <v>96.404275999999996</v>
      </c>
      <c r="AK656" s="40">
        <f>'Datastream-M'!AG657</f>
        <v>107.46</v>
      </c>
      <c r="AL656" s="40">
        <f>'Datastream-M'!AH657</f>
        <v>99.5</v>
      </c>
      <c r="AM656" s="40">
        <f>'Datastream-M'!AI657</f>
        <v>105</v>
      </c>
      <c r="AN656" s="40">
        <f>'Datastream-M'!AJ657</f>
        <v>18.100000000000001</v>
      </c>
      <c r="AO656" s="40">
        <f>'Datastream-M'!AK657</f>
        <v>11.5</v>
      </c>
      <c r="AP656" s="40">
        <f>'Datastream-M'!AL657</f>
        <v>2.8</v>
      </c>
      <c r="AQ656" s="41">
        <f>'Datastream-M'!AM657</f>
        <v>98.885599999999997</v>
      </c>
      <c r="AR656" s="41">
        <f>'Datastream-M'!AN657</f>
        <v>100.1425</v>
      </c>
      <c r="AS656" s="40">
        <f>'Datastream-M'!AO657</f>
        <v>14.7</v>
      </c>
      <c r="AT656" s="40">
        <f>'Datastream-M'!AP657</f>
        <v>98.8</v>
      </c>
      <c r="AU656" s="40">
        <f>'Datastream-M'!AQ657</f>
        <v>98.9</v>
      </c>
      <c r="AV656" s="19">
        <f>'[5]Deutschland Monatsdaten'!K656</f>
        <v>15.518387671467444</v>
      </c>
      <c r="AX656" s="40">
        <f>'Datastream-M'!AR657</f>
        <v>27.1</v>
      </c>
      <c r="AY656" s="40">
        <f>'Datastream-M'!AS657</f>
        <v>0.6</v>
      </c>
      <c r="AZ656" s="40">
        <f>'Datastream-M'!AT657</f>
        <v>105.7</v>
      </c>
      <c r="BE656" s="40">
        <f>'Datastream-M'!AU657</f>
        <v>101.75</v>
      </c>
      <c r="BF656" s="40">
        <f>'Datastream-M'!AV657</f>
        <v>102.9</v>
      </c>
      <c r="BH656" s="1">
        <f>'Datastream-M'!AX657</f>
        <v>189.6</v>
      </c>
      <c r="BI656" s="1">
        <f>'Datastream-M'!AY657</f>
        <v>181.4</v>
      </c>
      <c r="BJ656" s="1">
        <f>'Datastream-M'!AZ657</f>
        <v>130.30000000000001</v>
      </c>
      <c r="BK656" s="40">
        <f>'Datastream-M'!BA657</f>
        <v>119.6</v>
      </c>
      <c r="BL656" s="40">
        <f>'Datastream-M'!BB657</f>
        <v>137.69999999999999</v>
      </c>
      <c r="BM656" s="26">
        <f>'Datastream-M'!BC657</f>
        <v>99.2</v>
      </c>
      <c r="BN656" s="26"/>
      <c r="BO656" s="14">
        <f t="shared" si="66"/>
        <v>103.3</v>
      </c>
      <c r="BP656" s="40">
        <f t="shared" si="67"/>
        <v>99.1</v>
      </c>
      <c r="BQ656" s="40">
        <f t="shared" si="68"/>
        <v>79.369710255503094</v>
      </c>
      <c r="BR656" s="40">
        <f>'Datastream-M'!BJ657</f>
        <v>114.6027</v>
      </c>
      <c r="BS656" s="40">
        <f>'Datastream-M'!BF657</f>
        <v>111.5</v>
      </c>
      <c r="BT656" s="40">
        <f>'Datastream-M'!BE657</f>
        <v>11</v>
      </c>
      <c r="BU656">
        <f>'Datastream-M'!CS657</f>
        <v>93.7</v>
      </c>
      <c r="BV656">
        <f>'Datastream-M'!CT657</f>
        <v>104.7</v>
      </c>
      <c r="BW656" s="40">
        <f>'Datastream-M'!CU657</f>
        <v>114.336</v>
      </c>
      <c r="BX656" s="41" t="str">
        <f>'Datastream-M'!BG657</f>
        <v>#NA</v>
      </c>
      <c r="BY656" s="41" t="str">
        <f>'Datastream-M'!BH657</f>
        <v>#NA</v>
      </c>
      <c r="BZ656" s="40">
        <f>'Datastream-M'!BI657</f>
        <v>99.5</v>
      </c>
      <c r="CA656" s="41">
        <f>'Datastream-M'!BN657</f>
        <v>13.2</v>
      </c>
      <c r="CB656">
        <f>'Datastream-M'!BO657</f>
        <v>18</v>
      </c>
      <c r="CC656">
        <f>'Datastream-M'!BP657</f>
        <v>101.5</v>
      </c>
      <c r="CD656">
        <f>'Datastream-M'!BQ657</f>
        <v>100</v>
      </c>
      <c r="CE656" s="1">
        <v>-0.5596600354518686</v>
      </c>
      <c r="CF656" s="1">
        <v>-0.28757836366138911</v>
      </c>
      <c r="CH656">
        <f>'Datastream-M'!BR657</f>
        <v>98.1</v>
      </c>
      <c r="CI656">
        <f>'Datastream-M'!BS657</f>
        <v>95.5</v>
      </c>
      <c r="CJ656">
        <f>'Datastream-M'!BT657</f>
        <v>-2.2000000000000002</v>
      </c>
      <c r="CK656">
        <f>'Datastream-M'!BU657</f>
        <v>8.1999999999999993</v>
      </c>
      <c r="CL656">
        <f>'Datastream-M'!BV657</f>
        <v>100.5</v>
      </c>
      <c r="CM656">
        <f>'Datastream-M'!BW657</f>
        <v>24.7</v>
      </c>
      <c r="CN656">
        <f>'Datastream-M'!BX657</f>
        <v>-4</v>
      </c>
      <c r="CO656">
        <f>'Datastream-M'!BY657</f>
        <v>9.3000000000000007</v>
      </c>
      <c r="CP656" s="40">
        <f>'Datastream-M'!BZ657</f>
        <v>15.4</v>
      </c>
      <c r="CQ656">
        <f>'Datastream-M'!CA657</f>
        <v>8.9</v>
      </c>
      <c r="CR656">
        <f>'Datastream-M'!CB657</f>
        <v>45.9</v>
      </c>
      <c r="CS656">
        <f>'Datastream-M'!CC657</f>
        <v>54.7</v>
      </c>
      <c r="CT656">
        <f>'Datastream-M'!CD657</f>
        <v>51</v>
      </c>
      <c r="CU656">
        <f>'Datastream-M'!CE657</f>
        <v>42692</v>
      </c>
      <c r="CV656">
        <f>'Datastream-M'!CF657</f>
        <v>2568142</v>
      </c>
      <c r="CW656" s="48">
        <f t="shared" si="44"/>
        <v>9.2999999999999989</v>
      </c>
      <c r="CX656">
        <f>'Datastream-M'!CG657</f>
        <v>97.7</v>
      </c>
      <c r="CY656">
        <f>'Datastream-M'!CH657</f>
        <v>80.900000000000006</v>
      </c>
      <c r="CZ656">
        <f>'Datastream-M'!CI657</f>
        <v>98.6</v>
      </c>
      <c r="DA656">
        <f>'Datastream-M'!CJ657</f>
        <v>105.9</v>
      </c>
      <c r="DB656">
        <f>'Datastream-M'!CK657</f>
        <v>1.6</v>
      </c>
      <c r="DC656">
        <f>'Datastream-M'!CL657</f>
        <v>-18</v>
      </c>
      <c r="DD656">
        <f>'Datastream-M'!CM657</f>
        <v>-2.2000000000000002</v>
      </c>
      <c r="DE656">
        <f>'Datastream-M'!CN657</f>
        <v>73.400000000000006</v>
      </c>
      <c r="DF656">
        <f>'Datastream-M'!CO657</f>
        <v>74.2</v>
      </c>
      <c r="DG656">
        <f>'Datastream-M'!CP657</f>
        <v>97.6</v>
      </c>
      <c r="DH656">
        <f>'Datastream-M'!CQ657</f>
        <v>105.196350098</v>
      </c>
      <c r="DI656">
        <f>'Datastream-M'!CR657</f>
        <v>14.01</v>
      </c>
      <c r="DJ656">
        <f>'Datastream-M'!CV657</f>
        <v>6.68</v>
      </c>
      <c r="DK656">
        <f>'Datastream-M'!CW657</f>
        <v>3.95</v>
      </c>
      <c r="DL656">
        <f>'Datastream-M'!CX657</f>
        <v>98.8</v>
      </c>
      <c r="DM656">
        <f>'Datastream-M'!CY657</f>
        <v>82</v>
      </c>
      <c r="DN656" s="55">
        <f>'Datastream-M'!CZ657</f>
        <v>101.5</v>
      </c>
      <c r="DO656">
        <f>'Datastream-M'!DA657</f>
        <v>-5.9</v>
      </c>
      <c r="DP656">
        <f>'Datastream-M'!DB657</f>
        <v>92.5</v>
      </c>
      <c r="DQ656">
        <f>'Datastream-M'!DE657</f>
        <v>98.8</v>
      </c>
      <c r="DR656">
        <f>'Datastream-M'!DF657</f>
        <v>99.9</v>
      </c>
      <c r="DS656">
        <f>'Datastream-M'!DG657</f>
        <v>96.4</v>
      </c>
      <c r="DT656">
        <f>'Datastream-M'!DH657</f>
        <v>108.2</v>
      </c>
      <c r="DU656">
        <f>'Datastream-M'!DI657</f>
        <v>96.9</v>
      </c>
      <c r="DV656">
        <f>'Datastream-M'!DJ657</f>
        <v>92.795477228999999</v>
      </c>
      <c r="DW656" s="19">
        <f>'[8]weltindexip-usd'!B536</f>
        <v>2.8165689637593725</v>
      </c>
      <c r="DX656">
        <f>'Datastream-M'!DK657</f>
        <v>110.3</v>
      </c>
      <c r="DY656">
        <v>0</v>
      </c>
      <c r="DZ656">
        <f>'Datastream-M'!DL657</f>
        <v>113.3</v>
      </c>
      <c r="EA656">
        <f>'Datastream-M'!DM657</f>
        <v>99.1</v>
      </c>
      <c r="EB656">
        <f>'Datastream-M'!DN657</f>
        <v>28.129539000000001</v>
      </c>
      <c r="EC656">
        <f>'Datastream-M'!DO657</f>
        <v>98.3</v>
      </c>
      <c r="EE656" s="112">
        <f t="shared" si="45"/>
        <v>-0.60000000000000853</v>
      </c>
      <c r="EF656" s="1">
        <f>'Datastream-M'!DQ657</f>
        <v>100.9</v>
      </c>
    </row>
    <row r="657" spans="1:136">
      <c r="A657" s="3">
        <v>41866</v>
      </c>
      <c r="B657">
        <f>'Datastream-M'!B658</f>
        <v>98.5</v>
      </c>
      <c r="C657" s="40">
        <f>'Datastream-M'!C658</f>
        <v>98.8</v>
      </c>
      <c r="D657" s="40">
        <f>'Datastream-M'!D658</f>
        <v>98.9</v>
      </c>
      <c r="E657" s="40">
        <f>'Datastream-M'!E658</f>
        <v>98.8</v>
      </c>
      <c r="F657" s="40">
        <f>'Datastream-M'!F658</f>
        <v>97.1</v>
      </c>
      <c r="G657" s="40">
        <f>'Datastream-M'!G658</f>
        <v>1.33161</v>
      </c>
      <c r="H657" s="40">
        <f>'Datastream-M'!H658</f>
        <v>1515.6</v>
      </c>
      <c r="I657" s="40">
        <f>'Datastream-M'!I658</f>
        <v>2367.4</v>
      </c>
      <c r="J657" s="40">
        <f>'Datastream-M'!J658</f>
        <v>0.192</v>
      </c>
      <c r="K657" s="40">
        <f>'Datastream-M'!K658</f>
        <v>1</v>
      </c>
      <c r="L657" s="40">
        <f>'Datastream-M'!L658</f>
        <v>9470.2000000000007</v>
      </c>
      <c r="M657" s="40">
        <f>'Datastream-M'!M658</f>
        <v>213092</v>
      </c>
      <c r="N657" s="40">
        <f>'Datastream-M'!N658</f>
        <v>96.8</v>
      </c>
      <c r="O657" s="40">
        <f>'Datastream-M'!O658</f>
        <v>2002</v>
      </c>
      <c r="P657" s="40">
        <f>'Datastream-M'!P658</f>
        <v>6.7</v>
      </c>
      <c r="Q657" s="40">
        <f>'Datastream-M'!Q658</f>
        <v>13.5</v>
      </c>
      <c r="R657" s="40">
        <f>'Datastream-M'!R658</f>
        <v>11.1</v>
      </c>
      <c r="S657" s="1">
        <f>'[2]Deutschland Monatsdaten'!C657</f>
        <v>0.10055804979844482</v>
      </c>
      <c r="T657" s="1">
        <v>4.1626956591779445</v>
      </c>
      <c r="U657" s="40">
        <f>'Datastream-M'!BL658</f>
        <v>92.44</v>
      </c>
      <c r="V657" s="41">
        <f t="shared" si="69"/>
        <v>93.18548387096773</v>
      </c>
      <c r="W657" s="40">
        <f>'Datastream-M'!BM658</f>
        <v>75.569999999999993</v>
      </c>
      <c r="X657" s="41">
        <f t="shared" si="70"/>
        <v>73.440233236151599</v>
      </c>
      <c r="Y657" s="40">
        <f>'Datastream-M'!W658</f>
        <v>-12</v>
      </c>
      <c r="Z657" s="40">
        <f>'Datastream-M'!X658</f>
        <v>97</v>
      </c>
      <c r="AA657" s="42">
        <f>'Datastream-M'!Y658</f>
        <v>8.5</v>
      </c>
      <c r="AB657" s="48">
        <f>'Datastream-M'!Z658</f>
        <v>97.9</v>
      </c>
      <c r="AC657" s="48">
        <f>'Datastream-M'!AA658</f>
        <v>92.3</v>
      </c>
      <c r="AD657" s="48">
        <f>'Datastream-M'!AB658</f>
        <v>90.4</v>
      </c>
      <c r="AE657" s="40">
        <f>'Datastream-M'!AC658</f>
        <v>1.33161</v>
      </c>
      <c r="AF657" s="40">
        <f t="shared" ref="AF657:AF662" si="71">U657/V657*100</f>
        <v>99.200000000000017</v>
      </c>
      <c r="AG657" s="40">
        <f t="shared" ref="AG657:AG662" si="72">W657/X657*100</f>
        <v>102.89999999999999</v>
      </c>
      <c r="AH657" s="40">
        <f>'Datastream-M'!AD658</f>
        <v>96.5</v>
      </c>
      <c r="AI657" s="55">
        <f>'Datastream-M'!AE658</f>
        <v>-9.5</v>
      </c>
      <c r="AJ657" s="40">
        <f>'Datastream-M'!AF658</f>
        <v>96.498053999999996</v>
      </c>
      <c r="AK657" s="40">
        <f>'Datastream-M'!AG658</f>
        <v>102.4</v>
      </c>
      <c r="AL657" s="40">
        <f>'Datastream-M'!AH658</f>
        <v>99.7</v>
      </c>
      <c r="AM657" s="40">
        <f>'Datastream-M'!AI658</f>
        <v>97</v>
      </c>
      <c r="AN657" s="40">
        <f>'Datastream-M'!AJ658</f>
        <v>15.9</v>
      </c>
      <c r="AO657" s="40">
        <f>'Datastream-M'!AK658</f>
        <v>14.1</v>
      </c>
      <c r="AP657" s="40">
        <f>'Datastream-M'!AL658</f>
        <v>2</v>
      </c>
      <c r="AQ657" s="41">
        <f>'Datastream-M'!AM658</f>
        <v>98.839200000000005</v>
      </c>
      <c r="AR657" s="41">
        <f>'Datastream-M'!AN658</f>
        <v>99.951700000000002</v>
      </c>
      <c r="AS657" s="40">
        <f>'Datastream-M'!AO658</f>
        <v>17</v>
      </c>
      <c r="AT657" s="40">
        <f>'Datastream-M'!AP658</f>
        <v>96.9</v>
      </c>
      <c r="AU657" s="40">
        <f>'Datastream-M'!AQ658</f>
        <v>99.5</v>
      </c>
      <c r="AX657" s="40">
        <f>'Datastream-M'!AR658</f>
        <v>8.6</v>
      </c>
      <c r="AY657" s="40">
        <f>'Datastream-M'!AS658</f>
        <v>-0.5</v>
      </c>
      <c r="AZ657" s="40">
        <f>'Datastream-M'!AT658</f>
        <v>104.7</v>
      </c>
      <c r="BE657" s="40">
        <f>'Datastream-M'!AU658</f>
        <v>101.2</v>
      </c>
      <c r="BF657" s="40">
        <f>'Datastream-M'!AV658</f>
        <v>102.9</v>
      </c>
      <c r="BH657" s="1">
        <f>'Datastream-M'!AX658</f>
        <v>181.3</v>
      </c>
      <c r="BI657" s="1">
        <f>'Datastream-M'!AY658</f>
        <v>174.1</v>
      </c>
      <c r="BJ657" s="1">
        <f>'Datastream-M'!AZ658</f>
        <v>128.80000000000001</v>
      </c>
      <c r="BK657" s="40">
        <f>'Datastream-M'!BA658</f>
        <v>117.5</v>
      </c>
      <c r="BL657" s="40">
        <f>'Datastream-M'!BB658</f>
        <v>136.69999999999999</v>
      </c>
      <c r="BM657" s="26">
        <f>'Datastream-M'!BC658</f>
        <v>99.3</v>
      </c>
      <c r="BN657" s="26"/>
      <c r="BO657" s="14">
        <f t="shared" si="66"/>
        <v>102.9</v>
      </c>
      <c r="BP657" s="40">
        <f t="shared" si="67"/>
        <v>99.2</v>
      </c>
      <c r="BQ657" s="40">
        <f t="shared" si="68"/>
        <v>76.899392464760709</v>
      </c>
      <c r="BR657" s="40">
        <f>'Datastream-M'!BJ658</f>
        <v>114.0009</v>
      </c>
      <c r="BS657" s="40">
        <f>'Datastream-M'!BF658</f>
        <v>111.5</v>
      </c>
      <c r="BT657" s="40">
        <f>'Datastream-M'!BE658</f>
        <v>3.8</v>
      </c>
      <c r="BU657">
        <f>'Datastream-M'!CS658</f>
        <v>93.6</v>
      </c>
      <c r="BV657">
        <f>'Datastream-M'!CT658</f>
        <v>104.1</v>
      </c>
      <c r="BW657" s="40">
        <f>'Datastream-M'!CU658</f>
        <v>113.6356</v>
      </c>
      <c r="BZ657" s="40">
        <f>'Datastream-M'!BI658</f>
        <v>98.6</v>
      </c>
      <c r="CA657" s="41">
        <f>'Datastream-M'!BN658</f>
        <v>11.6</v>
      </c>
      <c r="CB657">
        <f>'Datastream-M'!BO658</f>
        <v>16.8</v>
      </c>
      <c r="CC657">
        <f>'Datastream-M'!BP658</f>
        <v>94.4</v>
      </c>
      <c r="CD657">
        <f>'Datastream-M'!BQ658</f>
        <v>94.9</v>
      </c>
      <c r="CE657" s="1">
        <v>-0.54041049585067813</v>
      </c>
      <c r="CF657" s="1">
        <v>-4.41965720064003E-2</v>
      </c>
      <c r="CH657">
        <f>'Datastream-M'!BR658</f>
        <v>93.7</v>
      </c>
      <c r="CI657">
        <f>'Datastream-M'!BS658</f>
        <v>97.1</v>
      </c>
      <c r="CJ657">
        <f>'Datastream-M'!BT658</f>
        <v>0</v>
      </c>
      <c r="CK657">
        <f>'Datastream-M'!BU658</f>
        <v>6.7</v>
      </c>
      <c r="CL657">
        <f>'Datastream-M'!BV658</f>
        <v>97.3</v>
      </c>
      <c r="CM657">
        <f>'Datastream-M'!BW658</f>
        <v>22.4</v>
      </c>
      <c r="CN657">
        <f>'Datastream-M'!BX658</f>
        <v>-6.2</v>
      </c>
      <c r="CO657">
        <f>'Datastream-M'!BY658</f>
        <v>5.3</v>
      </c>
      <c r="CP657" s="40">
        <f>'Datastream-M'!BZ658</f>
        <v>13.3</v>
      </c>
      <c r="CQ657">
        <f>'Datastream-M'!CA658</f>
        <v>8.9</v>
      </c>
      <c r="CR657">
        <f>'Datastream-M'!CB658</f>
        <v>10.4</v>
      </c>
      <c r="CS657">
        <f>'Datastream-M'!CC658</f>
        <v>50.1</v>
      </c>
      <c r="CT657">
        <f>'Datastream-M'!CD658</f>
        <v>49.3</v>
      </c>
      <c r="CU657">
        <f>'Datastream-M'!CE658</f>
        <v>42679</v>
      </c>
      <c r="CV657">
        <f>'Datastream-M'!CF658</f>
        <v>2571769</v>
      </c>
      <c r="CW657" s="48">
        <f t="shared" si="44"/>
        <v>9.0999999999999979</v>
      </c>
      <c r="CX657">
        <f>'Datastream-M'!CG658</f>
        <v>95.7</v>
      </c>
      <c r="CY657">
        <f>'Datastream-M'!CH658</f>
        <v>78.5</v>
      </c>
      <c r="CZ657">
        <f>'Datastream-M'!CI658</f>
        <v>101.1</v>
      </c>
      <c r="DA657">
        <f>'Datastream-M'!CJ658</f>
        <v>100.1</v>
      </c>
      <c r="DB657">
        <f>'Datastream-M'!CK658</f>
        <v>4.0999999999999996</v>
      </c>
      <c r="DC657">
        <f>'Datastream-M'!CL658</f>
        <v>-15.2</v>
      </c>
      <c r="DD657">
        <f>'Datastream-M'!CM658</f>
        <v>0</v>
      </c>
      <c r="DE657">
        <f>'Datastream-M'!CN658</f>
        <v>73.8</v>
      </c>
      <c r="DF657">
        <f>'Datastream-M'!CO658</f>
        <v>75.099999999999994</v>
      </c>
      <c r="DG657">
        <f>'Datastream-M'!CP658</f>
        <v>97.2</v>
      </c>
      <c r="DH657">
        <f>'Datastream-M'!CQ658</f>
        <v>142.96778869600001</v>
      </c>
      <c r="DI657">
        <f>'Datastream-M'!CR658</f>
        <v>19.21</v>
      </c>
      <c r="DJ657">
        <f>'Datastream-M'!CV658</f>
        <v>6.72</v>
      </c>
      <c r="DK657">
        <f>'Datastream-M'!CW658</f>
        <v>4.0199999999999996</v>
      </c>
      <c r="DL657">
        <f>'Datastream-M'!CX658</f>
        <v>96.6</v>
      </c>
      <c r="DM657">
        <f>'Datastream-M'!CY658</f>
        <v>79.400000000000006</v>
      </c>
      <c r="DN657" s="55">
        <f>'Datastream-M'!CZ658</f>
        <v>100.7</v>
      </c>
      <c r="DO657">
        <f>'Datastream-M'!DA658</f>
        <v>-3.6</v>
      </c>
      <c r="DP657">
        <f>'Datastream-M'!DB658</f>
        <v>94</v>
      </c>
      <c r="DQ657">
        <f>'Datastream-M'!DE658</f>
        <v>99.2</v>
      </c>
      <c r="DR657">
        <f>'Datastream-M'!DF658</f>
        <v>97.9</v>
      </c>
      <c r="DS657">
        <f>'Datastream-M'!DG658</f>
        <v>95.4</v>
      </c>
      <c r="DT657">
        <f>'Datastream-M'!DH658</f>
        <v>96</v>
      </c>
      <c r="DU657">
        <f>'Datastream-M'!DI658</f>
        <v>93</v>
      </c>
      <c r="DV657">
        <f>'Datastream-M'!DJ658</f>
        <v>98.698539203999999</v>
      </c>
      <c r="DW657" s="19">
        <f>'[8]weltindexip-usd'!B537</f>
        <v>2.799223933693761</v>
      </c>
      <c r="DX657">
        <f>'Datastream-M'!DK658</f>
        <v>110.5</v>
      </c>
      <c r="DY657">
        <v>0</v>
      </c>
      <c r="DZ657">
        <f>'Datastream-M'!DL658</f>
        <v>112.9</v>
      </c>
      <c r="EA657">
        <f>'Datastream-M'!DM658</f>
        <v>96.4</v>
      </c>
      <c r="EB657">
        <f>'Datastream-M'!DN658</f>
        <v>28.592825000000001</v>
      </c>
      <c r="EC657">
        <f>'Datastream-M'!DO658</f>
        <v>95.9</v>
      </c>
      <c r="EE657" s="112">
        <f t="shared" si="45"/>
        <v>-0.79999999999999716</v>
      </c>
      <c r="EF657" s="1">
        <f>'Datastream-M'!DQ658</f>
        <v>96.7</v>
      </c>
    </row>
    <row r="658" spans="1:136">
      <c r="A658" s="3">
        <v>41897</v>
      </c>
      <c r="B658">
        <f>'Datastream-M'!B659</f>
        <v>97.5</v>
      </c>
      <c r="C658" s="40">
        <f>'Datastream-M'!C659</f>
        <v>97.8</v>
      </c>
      <c r="D658" s="40">
        <f>'Datastream-M'!D659</f>
        <v>98.6</v>
      </c>
      <c r="E658" s="40">
        <f>'Datastream-M'!E659</f>
        <v>96.9</v>
      </c>
      <c r="F658" s="40">
        <f>'Datastream-M'!F659</f>
        <v>98.5</v>
      </c>
      <c r="G658" s="40">
        <f>'Datastream-M'!G659</f>
        <v>1.2901359999999999</v>
      </c>
      <c r="H658" s="40">
        <f>'Datastream-M'!H659</f>
        <v>1522.9</v>
      </c>
      <c r="I658" s="40">
        <f>'Datastream-M'!I659</f>
        <v>2372.1</v>
      </c>
      <c r="J658" s="40">
        <f>'Datastream-M'!J659</f>
        <v>9.7000000000000003E-2</v>
      </c>
      <c r="K658" s="40">
        <f>'Datastream-M'!K659</f>
        <v>0.9</v>
      </c>
      <c r="L658" s="40">
        <f>'Datastream-M'!L659</f>
        <v>9474.2999999999993</v>
      </c>
      <c r="M658" s="40">
        <f>'Datastream-M'!M659</f>
        <v>260062</v>
      </c>
      <c r="N658" s="40">
        <f>'Datastream-M'!N659</f>
        <v>99.1</v>
      </c>
      <c r="O658" s="40">
        <f>'Datastream-M'!O659</f>
        <v>2054</v>
      </c>
      <c r="P658" s="40">
        <f>'Datastream-M'!P659</f>
        <v>6.7</v>
      </c>
      <c r="Q658" s="40">
        <f>'Datastream-M'!Q659</f>
        <v>15.2</v>
      </c>
      <c r="R658" s="40">
        <f>'Datastream-M'!R659</f>
        <v>13.2</v>
      </c>
      <c r="S658" s="1">
        <f>'[2]Deutschland Monatsdaten'!C658</f>
        <v>9.7418184813460748E-2</v>
      </c>
      <c r="T658" s="1">
        <v>4.2097638332875897</v>
      </c>
      <c r="U658" s="40">
        <f>'Datastream-M'!BL659</f>
        <v>96.04</v>
      </c>
      <c r="V658" s="41">
        <f t="shared" si="69"/>
        <v>96.717019133937583</v>
      </c>
      <c r="W658" s="40">
        <f>'Datastream-M'!BM659</f>
        <v>77.819999999999993</v>
      </c>
      <c r="X658" s="41">
        <f t="shared" si="70"/>
        <v>75.62682215743439</v>
      </c>
      <c r="Y658" s="40">
        <f>'Datastream-M'!W659</f>
        <v>-17</v>
      </c>
      <c r="Z658" s="40">
        <f>'Datastream-M'!X659</f>
        <v>101</v>
      </c>
      <c r="AA658" s="42">
        <f>'Datastream-M'!Y659</f>
        <v>6.1</v>
      </c>
      <c r="AB658" s="48">
        <f>'Datastream-M'!Z659</f>
        <v>97.5</v>
      </c>
      <c r="AC658" s="48">
        <f>'Datastream-M'!AA659</f>
        <v>91.6</v>
      </c>
      <c r="AD658" s="48">
        <f>'Datastream-M'!AB659</f>
        <v>89.6</v>
      </c>
      <c r="AE658" s="40">
        <f>'Datastream-M'!AC659</f>
        <v>1.2901359999999999</v>
      </c>
      <c r="AF658" s="40">
        <f t="shared" si="71"/>
        <v>99.299999999999983</v>
      </c>
      <c r="AG658" s="40">
        <f t="shared" si="72"/>
        <v>102.90000000000002</v>
      </c>
      <c r="AH658" s="40">
        <f>'Datastream-M'!AD659</f>
        <v>98.7</v>
      </c>
      <c r="AI658" s="55">
        <f>'Datastream-M'!AE659</f>
        <v>-12</v>
      </c>
      <c r="AJ658" s="40">
        <f>'Datastream-M'!AF659</f>
        <v>96.411250999999993</v>
      </c>
      <c r="AK658" s="40">
        <f>'Datastream-M'!AG659</f>
        <v>97.85</v>
      </c>
      <c r="AL658" s="40">
        <f>'Datastream-M'!AH659</f>
        <v>99.8</v>
      </c>
      <c r="AM658" s="40">
        <f>'Datastream-M'!AI659</f>
        <v>101</v>
      </c>
      <c r="AN658" s="40">
        <f>'Datastream-M'!AJ659</f>
        <v>12.7</v>
      </c>
      <c r="AO658" s="40">
        <f>'Datastream-M'!AK659</f>
        <v>17.8</v>
      </c>
      <c r="AP658" s="40">
        <f>'Datastream-M'!AL659</f>
        <v>2</v>
      </c>
      <c r="AQ658" s="41">
        <f>'Datastream-M'!AM659</f>
        <v>98.825599999999994</v>
      </c>
      <c r="AR658" s="41">
        <f>'Datastream-M'!AN659</f>
        <v>99.793800000000005</v>
      </c>
      <c r="AS658" s="40">
        <f>'Datastream-M'!AO659</f>
        <v>17.8</v>
      </c>
      <c r="AT658" s="40">
        <f>'Datastream-M'!AP659</f>
        <v>96.1</v>
      </c>
      <c r="AU658" s="40">
        <f>'Datastream-M'!AQ659</f>
        <v>98.9</v>
      </c>
      <c r="AX658" s="40">
        <f>'Datastream-M'!AR659</f>
        <v>6.9</v>
      </c>
      <c r="AY658" s="40">
        <f>'Datastream-M'!AS659</f>
        <v>-1.7</v>
      </c>
      <c r="AZ658" s="40">
        <f>'Datastream-M'!AT659</f>
        <v>103.8</v>
      </c>
      <c r="BE658" s="40">
        <f>'Datastream-M'!AU659</f>
        <v>100.07</v>
      </c>
      <c r="BF658" s="40">
        <f>'Datastream-M'!AV659</f>
        <v>103.3</v>
      </c>
      <c r="BH658" s="1">
        <f>'Datastream-M'!AX659</f>
        <v>176.6</v>
      </c>
      <c r="BI658" s="1">
        <f>'Datastream-M'!AY659</f>
        <v>169</v>
      </c>
      <c r="BJ658" s="1">
        <f>'Datastream-M'!AZ659</f>
        <v>122</v>
      </c>
      <c r="BK658" s="40">
        <f>'Datastream-M'!BA659</f>
        <v>110.9</v>
      </c>
      <c r="BL658" s="40">
        <f>'Datastream-M'!BB659</f>
        <v>129.69999999999999</v>
      </c>
      <c r="BM658" s="26">
        <f>'Datastream-M'!BC659</f>
        <v>99.4</v>
      </c>
      <c r="BN658" s="26"/>
      <c r="BO658" s="14">
        <f t="shared" ref="BO658:BO663" si="73">BF657</f>
        <v>102.9</v>
      </c>
      <c r="BP658" s="40">
        <f t="shared" ref="BP658:BP663" si="74">BM657</f>
        <v>99.3</v>
      </c>
      <c r="BQ658" s="40">
        <f t="shared" si="68"/>
        <v>75.844717146099327</v>
      </c>
      <c r="BR658" s="40">
        <f>'Datastream-M'!BJ659</f>
        <v>112.3858</v>
      </c>
      <c r="BS658" s="40">
        <f>'Datastream-M'!BF659</f>
        <v>113.3</v>
      </c>
      <c r="BT658" s="40">
        <f>'Datastream-M'!BE659</f>
        <v>1.3</v>
      </c>
      <c r="BU658">
        <f>'Datastream-M'!CS659</f>
        <v>93.7</v>
      </c>
      <c r="BV658">
        <f>'Datastream-M'!CT659</f>
        <v>102.8</v>
      </c>
      <c r="BW658" s="40">
        <f>'Datastream-M'!CU659</f>
        <v>111.8629</v>
      </c>
      <c r="BZ658" s="40">
        <f>'Datastream-M'!BI659</f>
        <v>100.1</v>
      </c>
      <c r="CA658" s="41">
        <f>'Datastream-M'!BN659</f>
        <v>5</v>
      </c>
      <c r="CB658">
        <f>'Datastream-M'!BO659</f>
        <v>12.1</v>
      </c>
      <c r="CC658">
        <f>'Datastream-M'!BP659</f>
        <v>99.3</v>
      </c>
      <c r="CD658">
        <f>'Datastream-M'!BQ659</f>
        <v>96.9</v>
      </c>
      <c r="CE658" s="1">
        <v>3.5384539788492958E-2</v>
      </c>
      <c r="CH658">
        <f>'Datastream-M'!BR659</f>
        <v>96.9</v>
      </c>
      <c r="CI658">
        <f>'Datastream-M'!BS659</f>
        <v>95.8</v>
      </c>
      <c r="CJ658">
        <f>'Datastream-M'!BT659</f>
        <v>-2.1</v>
      </c>
      <c r="CK658">
        <f>'Datastream-M'!BU659</f>
        <v>7.8</v>
      </c>
      <c r="CL658">
        <f>'Datastream-M'!BV659</f>
        <v>98.7</v>
      </c>
      <c r="CM658">
        <f>'Datastream-M'!BW659</f>
        <v>20.399999999999999</v>
      </c>
      <c r="CN658">
        <f>'Datastream-M'!BX659</f>
        <v>-4.2</v>
      </c>
      <c r="CO658">
        <f>'Datastream-M'!BY659</f>
        <v>0.8</v>
      </c>
      <c r="CP658" s="40">
        <f>'Datastream-M'!BZ659</f>
        <v>10.199999999999999</v>
      </c>
      <c r="CQ658">
        <f>'Datastream-M'!CA659</f>
        <v>8.6</v>
      </c>
      <c r="CR658">
        <f>'Datastream-M'!CB659</f>
        <v>4.4000000000000004</v>
      </c>
      <c r="CS658">
        <f>'Datastream-M'!CC659</f>
        <v>43.4</v>
      </c>
      <c r="CT658">
        <f>'Datastream-M'!CD659</f>
        <v>42.5</v>
      </c>
      <c r="CU658">
        <f>'Datastream-M'!CE659</f>
        <v>42710</v>
      </c>
      <c r="CV658">
        <f>'Datastream-M'!CF659</f>
        <v>2581607</v>
      </c>
      <c r="CW658" s="48">
        <f t="shared" si="44"/>
        <v>10.199999999999999</v>
      </c>
      <c r="CX658">
        <f>'Datastream-M'!CG659</f>
        <v>93.2</v>
      </c>
      <c r="CY658">
        <f>'Datastream-M'!CH659</f>
        <v>82.1</v>
      </c>
      <c r="CZ658">
        <f>'Datastream-M'!CI659</f>
        <v>95.3</v>
      </c>
      <c r="DA658">
        <f>'Datastream-M'!CJ659</f>
        <v>97.3</v>
      </c>
      <c r="DB658">
        <f>'Datastream-M'!CK659</f>
        <v>1.9</v>
      </c>
      <c r="DC658">
        <f>'Datastream-M'!CL659</f>
        <v>-17.8</v>
      </c>
      <c r="DD658">
        <f>'Datastream-M'!CM659</f>
        <v>-2.1</v>
      </c>
      <c r="DE658">
        <f>'Datastream-M'!CN659</f>
        <v>74.8</v>
      </c>
      <c r="DF658">
        <f>'Datastream-M'!CO659</f>
        <v>75.400000000000006</v>
      </c>
      <c r="DG658">
        <f>'Datastream-M'!CP659</f>
        <v>93.9</v>
      </c>
      <c r="DH658">
        <f>'Datastream-M'!CQ659</f>
        <v>177.00502014200001</v>
      </c>
      <c r="DI658">
        <f>'Datastream-M'!CR659</f>
        <v>18.04</v>
      </c>
      <c r="DJ658">
        <f>'Datastream-M'!CV659</f>
        <v>6.23</v>
      </c>
      <c r="DK658">
        <f>'Datastream-M'!CW659</f>
        <v>3.88</v>
      </c>
      <c r="DL658">
        <f>'Datastream-M'!CX659</f>
        <v>94</v>
      </c>
      <c r="DM658">
        <f>'Datastream-M'!CY659</f>
        <v>83</v>
      </c>
      <c r="DN658" s="55">
        <f>'Datastream-M'!CZ659</f>
        <v>100.9</v>
      </c>
      <c r="DO658">
        <f>'Datastream-M'!DA659</f>
        <v>-4.5</v>
      </c>
      <c r="DP658">
        <f>'Datastream-M'!DB659</f>
        <v>96</v>
      </c>
      <c r="DQ658">
        <f>'Datastream-M'!DE659</f>
        <v>98.3</v>
      </c>
      <c r="DR658">
        <f>'Datastream-M'!DF659</f>
        <v>96.8</v>
      </c>
      <c r="DS658">
        <f>'Datastream-M'!DG659</f>
        <v>92.2</v>
      </c>
      <c r="DT658">
        <f>'Datastream-M'!DH659</f>
        <v>101.1</v>
      </c>
      <c r="DU658">
        <f>'Datastream-M'!DI659</f>
        <v>96.9</v>
      </c>
      <c r="DV658">
        <f>'Datastream-M'!DJ659</f>
        <v>122.965154445</v>
      </c>
      <c r="DW658" s="19">
        <f>'[8]weltindexip-usd'!B538</f>
        <v>2.8253784048990123</v>
      </c>
      <c r="DX658">
        <f>'Datastream-M'!DK659</f>
        <v>112.9</v>
      </c>
      <c r="DY658">
        <v>0</v>
      </c>
      <c r="DZ658">
        <f>'Datastream-M'!DL659</f>
        <v>114</v>
      </c>
      <c r="EA658">
        <f>'Datastream-M'!DM659</f>
        <v>98.3</v>
      </c>
      <c r="EB658">
        <f>'Datastream-M'!DN659</f>
        <v>29.233070000000001</v>
      </c>
      <c r="EC658">
        <f>'Datastream-M'!DO659</f>
        <v>96.9</v>
      </c>
      <c r="EE658" s="112">
        <f t="shared" si="45"/>
        <v>-1</v>
      </c>
      <c r="EF658" s="1">
        <f>'Datastream-M'!DQ659</f>
        <v>99.1</v>
      </c>
    </row>
    <row r="659" spans="1:136">
      <c r="A659" s="3">
        <v>41927</v>
      </c>
      <c r="B659">
        <f>'Datastream-M'!B660</f>
        <v>96.3</v>
      </c>
      <c r="C659" s="40">
        <f>'Datastream-M'!C660</f>
        <v>95.8</v>
      </c>
      <c r="D659" s="40">
        <f>'Datastream-M'!D660</f>
        <v>96.3</v>
      </c>
      <c r="E659" s="40">
        <f>'Datastream-M'!E660</f>
        <v>95.2</v>
      </c>
      <c r="F659" s="40">
        <f>'Datastream-M'!F660</f>
        <v>100.6</v>
      </c>
      <c r="G659" s="40">
        <f>'Datastream-M'!G660</f>
        <v>1.267274</v>
      </c>
      <c r="H659" s="40">
        <f>'Datastream-M'!H660</f>
        <v>1548.6</v>
      </c>
      <c r="I659" s="40">
        <f>'Datastream-M'!I660</f>
        <v>2384.6999999999998</v>
      </c>
      <c r="J659" s="40">
        <f>'Datastream-M'!J660</f>
        <v>8.3000000000000004E-2</v>
      </c>
      <c r="K659" s="40">
        <f>'Datastream-M'!K660</f>
        <v>0.8</v>
      </c>
      <c r="L659" s="40">
        <f>'Datastream-M'!L660</f>
        <v>9326.9</v>
      </c>
      <c r="M659" s="40">
        <f>'Datastream-M'!M660</f>
        <v>275320</v>
      </c>
      <c r="N659" s="40">
        <f>'Datastream-M'!N660</f>
        <v>99.3</v>
      </c>
      <c r="O659" s="40">
        <f>'Datastream-M'!O660</f>
        <v>2125</v>
      </c>
      <c r="P659" s="40">
        <f>'Datastream-M'!P660</f>
        <v>6.6</v>
      </c>
      <c r="Q659" s="40">
        <f>'Datastream-M'!Q660</f>
        <v>11.3</v>
      </c>
      <c r="R659" s="40">
        <f>'Datastream-M'!R660</f>
        <v>17.8</v>
      </c>
      <c r="S659" s="1">
        <f>'[2]Deutschland Monatsdaten'!C659</f>
        <v>0.25133288336972548</v>
      </c>
      <c r="T659" s="1">
        <v>4.1885764032557491</v>
      </c>
      <c r="U659" s="40">
        <f>'Datastream-M'!BL660</f>
        <v>96.37</v>
      </c>
      <c r="V659" s="41">
        <f t="shared" si="69"/>
        <v>96.951710261569417</v>
      </c>
      <c r="W659" s="40">
        <f>'Datastream-M'!BM660</f>
        <v>76.260000000000005</v>
      </c>
      <c r="X659" s="41">
        <f t="shared" si="70"/>
        <v>73.823814133591497</v>
      </c>
      <c r="Y659" s="40">
        <f>'Datastream-M'!W660</f>
        <v>-19.3</v>
      </c>
      <c r="Z659" s="40">
        <f>'Datastream-M'!X660</f>
        <v>101.3</v>
      </c>
      <c r="AA659" s="42">
        <f>'Datastream-M'!Y660</f>
        <v>7.1</v>
      </c>
      <c r="AB659" s="48">
        <f>'Datastream-M'!Z660</f>
        <v>97.1</v>
      </c>
      <c r="AC659" s="48">
        <f>'Datastream-M'!AA660</f>
        <v>91</v>
      </c>
      <c r="AD659" s="48">
        <f>'Datastream-M'!AB660</f>
        <v>89.2</v>
      </c>
      <c r="AE659" s="40">
        <f>'Datastream-M'!AC660</f>
        <v>1.267274</v>
      </c>
      <c r="AF659" s="40">
        <f t="shared" si="71"/>
        <v>99.4</v>
      </c>
      <c r="AG659" s="40">
        <f t="shared" si="72"/>
        <v>103.3</v>
      </c>
      <c r="AH659" s="40">
        <f>'Datastream-M'!AD660</f>
        <v>98.9</v>
      </c>
      <c r="AI659" s="55">
        <f>'Datastream-M'!AE660</f>
        <v>-13.2</v>
      </c>
      <c r="AJ659" s="40">
        <f>'Datastream-M'!AF660</f>
        <v>96.595331000000002</v>
      </c>
      <c r="AK659" s="40">
        <f>'Datastream-M'!AG660</f>
        <v>87.58</v>
      </c>
      <c r="AL659" s="40">
        <f>'Datastream-M'!AH660</f>
        <v>99.6</v>
      </c>
      <c r="AM659" s="40">
        <f>'Datastream-M'!AI660</f>
        <v>101.3</v>
      </c>
      <c r="AN659" s="40">
        <f>'Datastream-M'!AJ660</f>
        <v>10.199999999999999</v>
      </c>
      <c r="AO659" s="40">
        <f>'Datastream-M'!AK660</f>
        <v>24.1</v>
      </c>
      <c r="AP659" s="40">
        <f>'Datastream-M'!AL660</f>
        <v>-6.2</v>
      </c>
      <c r="AQ659" s="41">
        <f>'Datastream-M'!AM660</f>
        <v>98.864599999999996</v>
      </c>
      <c r="AR659" s="41">
        <f>'Datastream-M'!AN660</f>
        <v>99.688599999999994</v>
      </c>
      <c r="AS659" s="40">
        <f>'Datastream-M'!AO660</f>
        <v>15.7</v>
      </c>
      <c r="AT659" s="40">
        <f>'Datastream-M'!AP660</f>
        <v>96.8</v>
      </c>
      <c r="AU659" s="40">
        <f>'Datastream-M'!AQ660</f>
        <v>98.5</v>
      </c>
      <c r="AX659" s="40">
        <f>'Datastream-M'!AR660</f>
        <v>-3.6</v>
      </c>
      <c r="AY659" s="40">
        <f>'Datastream-M'!AS660</f>
        <v>-0.6</v>
      </c>
      <c r="AZ659" s="40">
        <f>'Datastream-M'!AT660</f>
        <v>104</v>
      </c>
      <c r="BE659" s="40">
        <f>'Datastream-M'!AU660</f>
        <v>99.68</v>
      </c>
      <c r="BF659" s="40">
        <f>'Datastream-M'!AV660</f>
        <v>103.1</v>
      </c>
      <c r="BH659" s="1">
        <f>'Datastream-M'!AX660</f>
        <v>161.1</v>
      </c>
      <c r="BI659" s="1">
        <f>'Datastream-M'!AY660</f>
        <v>155.6</v>
      </c>
      <c r="BJ659" s="1">
        <f>'Datastream-M'!AZ660</f>
        <v>121.2</v>
      </c>
      <c r="BK659" s="40">
        <f>'Datastream-M'!BA660</f>
        <v>114</v>
      </c>
      <c r="BL659" s="40">
        <f>'Datastream-M'!BB660</f>
        <v>126.2</v>
      </c>
      <c r="BM659" s="26">
        <f>'Datastream-M'!BC660</f>
        <v>99.6</v>
      </c>
      <c r="BN659" s="26"/>
      <c r="BO659" s="14">
        <f t="shared" si="73"/>
        <v>103.3</v>
      </c>
      <c r="BP659" s="40">
        <f t="shared" si="74"/>
        <v>99.4</v>
      </c>
      <c r="BQ659" s="40">
        <f t="shared" si="68"/>
        <v>69.108969331020759</v>
      </c>
      <c r="BR659" s="40">
        <f>'Datastream-M'!BJ660</f>
        <v>111.9072</v>
      </c>
      <c r="BS659" s="40">
        <f>'Datastream-M'!BF660</f>
        <v>113</v>
      </c>
      <c r="BT659" s="40">
        <f>'Datastream-M'!BE660</f>
        <v>4.9000000000000004</v>
      </c>
      <c r="BU659">
        <f>'Datastream-M'!CS660</f>
        <v>93.6</v>
      </c>
      <c r="BV659">
        <f>'Datastream-M'!CT660</f>
        <v>101.9</v>
      </c>
      <c r="BW659" s="40">
        <f>'Datastream-M'!CU660</f>
        <v>111.24039999999999</v>
      </c>
      <c r="BZ659" s="40">
        <f>'Datastream-M'!BI660</f>
        <v>100.3</v>
      </c>
      <c r="CA659">
        <f>'Datastream-M'!BN660</f>
        <v>-0.6</v>
      </c>
      <c r="CB659">
        <f>'Datastream-M'!BO660</f>
        <v>3.5</v>
      </c>
      <c r="CC659">
        <f>'Datastream-M'!BP660</f>
        <v>98.6</v>
      </c>
      <c r="CD659">
        <f>'Datastream-M'!BQ660</f>
        <v>96.6</v>
      </c>
      <c r="CE659" s="1">
        <v>0.21938129618278818</v>
      </c>
      <c r="CH659">
        <f>'Datastream-M'!BR660</f>
        <v>96.7</v>
      </c>
      <c r="CI659">
        <f>'Datastream-M'!BS660</f>
        <v>97</v>
      </c>
      <c r="CJ659">
        <f>'Datastream-M'!BT660</f>
        <v>-4.7</v>
      </c>
      <c r="CK659">
        <f>'Datastream-M'!BU660</f>
        <v>0</v>
      </c>
      <c r="CL659">
        <f>'Datastream-M'!BV660</f>
        <v>98.8</v>
      </c>
      <c r="CM659">
        <f>'Datastream-M'!BW660</f>
        <v>20.2</v>
      </c>
      <c r="CN659">
        <f>'Datastream-M'!BX660</f>
        <v>-9.6999999999999993</v>
      </c>
      <c r="CO659">
        <f>'Datastream-M'!BY660</f>
        <v>0.5</v>
      </c>
      <c r="CP659" s="40">
        <f>'Datastream-M'!BZ660</f>
        <v>4.0999999999999996</v>
      </c>
      <c r="CQ659">
        <f>'Datastream-M'!CA660</f>
        <v>8.4</v>
      </c>
      <c r="CR659">
        <f>'Datastream-M'!CB660</f>
        <v>4.3</v>
      </c>
      <c r="CS659">
        <f>'Datastream-M'!CC660</f>
        <v>46.9</v>
      </c>
      <c r="CT659">
        <f>'Datastream-M'!CD660</f>
        <v>45.6</v>
      </c>
      <c r="CU659">
        <f>'Datastream-M'!CE660</f>
        <v>42749</v>
      </c>
      <c r="CV659">
        <f>'Datastream-M'!CF660</f>
        <v>2577433</v>
      </c>
      <c r="CW659" s="48">
        <f t="shared" si="44"/>
        <v>16.100000000000001</v>
      </c>
      <c r="CX659">
        <f>'Datastream-M'!CG660</f>
        <v>93.3</v>
      </c>
      <c r="CY659">
        <f>'Datastream-M'!CH660</f>
        <v>90.9</v>
      </c>
      <c r="CZ659">
        <f>'Datastream-M'!CI660</f>
        <v>91.6</v>
      </c>
      <c r="DA659">
        <f>'Datastream-M'!CJ660</f>
        <v>95.9</v>
      </c>
      <c r="DB659">
        <f>'Datastream-M'!CK660</f>
        <v>-0.5</v>
      </c>
      <c r="DC659">
        <f>'Datastream-M'!CL660</f>
        <v>-18.3</v>
      </c>
      <c r="DD659">
        <f>'Datastream-M'!CM660</f>
        <v>-4.7</v>
      </c>
      <c r="DE659">
        <f>'Datastream-M'!CN660</f>
        <v>75.2</v>
      </c>
      <c r="DF659">
        <f>'Datastream-M'!CO660</f>
        <v>76.3</v>
      </c>
      <c r="DG659">
        <f>'Datastream-M'!CP660</f>
        <v>98.2</v>
      </c>
      <c r="DH659">
        <f>'Datastream-M'!CQ660</f>
        <v>150.62701415999999</v>
      </c>
      <c r="DI659">
        <f>'Datastream-M'!CR660</f>
        <v>18.16</v>
      </c>
      <c r="DJ659">
        <f>'Datastream-M'!CV660</f>
        <v>6.69</v>
      </c>
      <c r="DK659">
        <f>'Datastream-M'!CW660</f>
        <v>3.95</v>
      </c>
      <c r="DL659">
        <f>'Datastream-M'!CX660</f>
        <v>93.8</v>
      </c>
      <c r="DM659">
        <f>'Datastream-M'!CY660</f>
        <v>91.7</v>
      </c>
      <c r="DN659" s="55">
        <f>'Datastream-M'!CZ660</f>
        <v>100.9</v>
      </c>
      <c r="DO659">
        <f>'Datastream-M'!DA660</f>
        <v>-6.2</v>
      </c>
      <c r="DP659">
        <f>'Datastream-M'!DB660</f>
        <v>98</v>
      </c>
      <c r="DQ659">
        <f>'Datastream-M'!DE660</f>
        <v>96.8</v>
      </c>
      <c r="DR659">
        <f>'Datastream-M'!DF660</f>
        <v>95.7</v>
      </c>
      <c r="DS659">
        <f>'Datastream-M'!DG660</f>
        <v>99.6</v>
      </c>
      <c r="DT659">
        <f>'Datastream-M'!DH660</f>
        <v>99.9</v>
      </c>
      <c r="DU659">
        <f>'Datastream-M'!DI660</f>
        <v>96.7</v>
      </c>
      <c r="DV659">
        <f>'Datastream-M'!DJ660</f>
        <v>118.93680823</v>
      </c>
      <c r="DW659" s="19">
        <f>'[8]weltindexip-usd'!B539</f>
        <v>2.8219240029832595</v>
      </c>
      <c r="DX659">
        <f>'Datastream-M'!DK660</f>
        <v>112.2</v>
      </c>
      <c r="DY659">
        <v>0</v>
      </c>
      <c r="DZ659">
        <f>'Datastream-M'!DL660</f>
        <v>114</v>
      </c>
      <c r="EA659">
        <f>'Datastream-M'!DM660</f>
        <v>98.6</v>
      </c>
      <c r="EB659">
        <f>'Datastream-M'!DN660</f>
        <v>29.683814999999999</v>
      </c>
      <c r="EC659">
        <f>'Datastream-M'!DO660</f>
        <v>97</v>
      </c>
      <c r="EE659" s="112">
        <f t="shared" si="45"/>
        <v>-1.2000000000000028</v>
      </c>
      <c r="EF659" s="1">
        <f>'Datastream-M'!DQ660</f>
        <v>99.3</v>
      </c>
    </row>
    <row r="660" spans="1:136">
      <c r="A660" s="3">
        <v>41958</v>
      </c>
      <c r="B660">
        <f>'Datastream-M'!B661</f>
        <v>95.9</v>
      </c>
      <c r="C660" s="40">
        <f>'Datastream-M'!C661</f>
        <v>96.2</v>
      </c>
      <c r="D660" s="40">
        <f>'Datastream-M'!D661</f>
        <v>96.6</v>
      </c>
      <c r="E660" s="40">
        <f>'Datastream-M'!E661</f>
        <v>95.8</v>
      </c>
      <c r="F660" s="40">
        <f>'Datastream-M'!F661</f>
        <v>98.3</v>
      </c>
      <c r="G660" s="40">
        <f>'Datastream-M'!G661</f>
        <v>1.24722</v>
      </c>
      <c r="H660" s="40">
        <f>'Datastream-M'!H661</f>
        <v>1575.2</v>
      </c>
      <c r="I660" s="40">
        <f>'Datastream-M'!I661</f>
        <v>2394.5</v>
      </c>
      <c r="J660" s="40">
        <f>'Datastream-M'!J661</f>
        <v>8.1000000000000003E-2</v>
      </c>
      <c r="K660" s="40">
        <f>'Datastream-M'!K661</f>
        <v>0.7</v>
      </c>
      <c r="L660" s="40">
        <f>'Datastream-M'!L661</f>
        <v>9980.9</v>
      </c>
      <c r="M660" s="40">
        <f>'Datastream-M'!M661</f>
        <v>250082</v>
      </c>
      <c r="N660" s="40">
        <f>'Datastream-M'!N661</f>
        <v>99.4</v>
      </c>
      <c r="O660" s="40">
        <f>'Datastream-M'!O661</f>
        <v>1816</v>
      </c>
      <c r="P660" s="40">
        <f>'Datastream-M'!P661</f>
        <v>6.6</v>
      </c>
      <c r="Q660" s="40">
        <f>'Datastream-M'!Q661</f>
        <v>10.8</v>
      </c>
      <c r="R660" s="40">
        <f>'Datastream-M'!R661</f>
        <v>18</v>
      </c>
      <c r="S660" s="1">
        <f>'[2]Deutschland Monatsdaten'!C660</f>
        <v>0.21564746701879742</v>
      </c>
      <c r="T660" s="1">
        <v>4.1859948990330098</v>
      </c>
      <c r="U660" s="40">
        <f>'Datastream-M'!BL661</f>
        <v>94.12</v>
      </c>
      <c r="V660" s="41">
        <f t="shared" si="69"/>
        <v>94.497991967871499</v>
      </c>
      <c r="W660" s="40">
        <f>'Datastream-M'!BM661</f>
        <v>76.33</v>
      </c>
      <c r="X660" s="41">
        <f t="shared" si="70"/>
        <v>74.034917555771102</v>
      </c>
      <c r="Y660" s="40">
        <f>'Datastream-M'!W661</f>
        <v>-17.100000000000001</v>
      </c>
      <c r="Z660" s="40">
        <f>'Datastream-M'!X661</f>
        <v>100.6</v>
      </c>
      <c r="AA660" s="42">
        <f>'Datastream-M'!Y661</f>
        <v>6.1</v>
      </c>
      <c r="AB660" s="48">
        <f>'Datastream-M'!Z661</f>
        <v>97.2</v>
      </c>
      <c r="AC660" s="48">
        <f>'Datastream-M'!AA661</f>
        <v>91</v>
      </c>
      <c r="AD660" s="48">
        <f>'Datastream-M'!AB661</f>
        <v>89.2</v>
      </c>
      <c r="AE660" s="40">
        <f>'Datastream-M'!AC661</f>
        <v>1.24722</v>
      </c>
      <c r="AF660" s="40">
        <f t="shared" si="71"/>
        <v>99.6</v>
      </c>
      <c r="AG660" s="40">
        <f t="shared" si="72"/>
        <v>103.1</v>
      </c>
      <c r="AH660" s="40">
        <f>'Datastream-M'!AD661</f>
        <v>98.9</v>
      </c>
      <c r="AI660" s="55">
        <f>'Datastream-M'!AE661</f>
        <v>-9.8000000000000007</v>
      </c>
      <c r="AJ660" s="40">
        <f>'Datastream-M'!AF661</f>
        <v>97.352941000000001</v>
      </c>
      <c r="AK660" s="40">
        <f>'Datastream-M'!AG661</f>
        <v>79.23</v>
      </c>
      <c r="AL660" s="40">
        <f>'Datastream-M'!AH661</f>
        <v>99.5</v>
      </c>
      <c r="AM660" s="40">
        <f>'Datastream-M'!AI661</f>
        <v>100.6</v>
      </c>
      <c r="AN660" s="40">
        <f>'Datastream-M'!AJ661</f>
        <v>10.7</v>
      </c>
      <c r="AO660" s="40">
        <f>'Datastream-M'!AK661</f>
        <v>21.6</v>
      </c>
      <c r="AP660" s="40">
        <f>'Datastream-M'!AL661</f>
        <v>-1.1000000000000001</v>
      </c>
      <c r="AQ660" s="41">
        <f>'Datastream-M'!AM661</f>
        <v>98.959900000000005</v>
      </c>
      <c r="AR660" s="41">
        <f>'Datastream-M'!AN661</f>
        <v>99.639600000000002</v>
      </c>
      <c r="AS660" s="40">
        <f>'Datastream-M'!AO661</f>
        <v>13.9</v>
      </c>
      <c r="AT660" s="40">
        <f>'Datastream-M'!AP661</f>
        <v>97.4</v>
      </c>
      <c r="AU660" s="40">
        <f>'Datastream-M'!AQ661</f>
        <v>98.7</v>
      </c>
      <c r="AX660" s="40">
        <f>'Datastream-M'!AR661</f>
        <v>11.5</v>
      </c>
      <c r="AY660" s="40">
        <f>'Datastream-M'!AS661</f>
        <v>-1.7</v>
      </c>
      <c r="AZ660" s="40">
        <f>'Datastream-M'!AT661</f>
        <v>103.2</v>
      </c>
      <c r="BE660" s="40">
        <f>'Datastream-M'!AU661</f>
        <v>99.49</v>
      </c>
      <c r="BF660" s="40">
        <f>'Datastream-M'!AV661</f>
        <v>102.3</v>
      </c>
      <c r="BH660" s="1">
        <f>'Datastream-M'!AX661</f>
        <v>147.9</v>
      </c>
      <c r="BI660" s="1">
        <f>'Datastream-M'!AY661</f>
        <v>144</v>
      </c>
      <c r="BJ660" s="1">
        <f>'Datastream-M'!AZ661</f>
        <v>120</v>
      </c>
      <c r="BK660" s="40">
        <f>'Datastream-M'!BA661</f>
        <v>115.2</v>
      </c>
      <c r="BL660" s="40">
        <f>'Datastream-M'!BB661</f>
        <v>123.3</v>
      </c>
      <c r="BM660" s="26">
        <f>'Datastream-M'!BC661</f>
        <v>99.4</v>
      </c>
      <c r="BN660" s="26"/>
      <c r="BO660" s="14">
        <f t="shared" si="73"/>
        <v>103.1</v>
      </c>
      <c r="BP660" s="40">
        <f t="shared" si="74"/>
        <v>99.6</v>
      </c>
      <c r="BQ660" s="40">
        <f t="shared" si="68"/>
        <v>63.525280223216434</v>
      </c>
      <c r="BR660" s="40">
        <f>'Datastream-M'!BJ661</f>
        <v>112.13679999999999</v>
      </c>
      <c r="BS660" s="40">
        <f>'Datastream-M'!BF661</f>
        <v>112.7</v>
      </c>
      <c r="BT660" s="40">
        <f>'Datastream-M'!BE661</f>
        <v>4.3</v>
      </c>
      <c r="BU660">
        <f>'Datastream-M'!CS661</f>
        <v>93.7</v>
      </c>
      <c r="BV660">
        <f>'Datastream-M'!CT661</f>
        <v>102.1</v>
      </c>
      <c r="BW660" s="40">
        <f>'Datastream-M'!CU661</f>
        <v>111.23439999999999</v>
      </c>
      <c r="BZ660" s="40">
        <f>'Datastream-M'!BI661</f>
        <v>100.6</v>
      </c>
      <c r="CA660">
        <f>'Datastream-M'!BN661</f>
        <v>-1.8</v>
      </c>
      <c r="CB660">
        <f>'Datastream-M'!BO661</f>
        <v>4.8</v>
      </c>
      <c r="CC660">
        <f>'Datastream-M'!BP661</f>
        <v>99.5</v>
      </c>
      <c r="CD660">
        <f>'Datastream-M'!BQ661</f>
        <v>99.4</v>
      </c>
      <c r="CE660" s="1">
        <v>0.49527360257667796</v>
      </c>
      <c r="CH660">
        <f>'Datastream-M'!BR661</f>
        <v>99.8</v>
      </c>
      <c r="CI660">
        <f>'Datastream-M'!BS661</f>
        <v>96.7</v>
      </c>
      <c r="CJ660">
        <f>'Datastream-M'!BT661</f>
        <v>-1.2</v>
      </c>
      <c r="CK660">
        <f>'Datastream-M'!BU661</f>
        <v>1.2</v>
      </c>
      <c r="CL660">
        <f>'Datastream-M'!BV661</f>
        <v>99</v>
      </c>
      <c r="CM660">
        <f>'Datastream-M'!BW661</f>
        <v>17.8</v>
      </c>
      <c r="CN660">
        <f>'Datastream-M'!BX661</f>
        <v>-8.1</v>
      </c>
      <c r="CO660">
        <f>'Datastream-M'!BY661</f>
        <v>3.5</v>
      </c>
      <c r="CP660" s="40">
        <f>'Datastream-M'!BZ661</f>
        <v>5.7</v>
      </c>
      <c r="CQ660">
        <f>'Datastream-M'!CA661</f>
        <v>8.5</v>
      </c>
      <c r="CR660">
        <f>'Datastream-M'!CB661</f>
        <v>1.6</v>
      </c>
      <c r="CS660">
        <f>'Datastream-M'!CC661</f>
        <v>48.5</v>
      </c>
      <c r="CT660">
        <f>'Datastream-M'!CD661</f>
        <v>47.5</v>
      </c>
      <c r="CU660">
        <f>'Datastream-M'!CE661</f>
        <v>42722</v>
      </c>
      <c r="CV660">
        <f>'Datastream-M'!CF661</f>
        <v>2590117</v>
      </c>
      <c r="CW660" s="48">
        <f t="shared" si="44"/>
        <v>12.100000000000001</v>
      </c>
      <c r="CX660">
        <f>'Datastream-M'!CG661</f>
        <v>92.9</v>
      </c>
      <c r="CY660">
        <f>'Datastream-M'!CH661</f>
        <v>87.9</v>
      </c>
      <c r="CZ660">
        <f>'Datastream-M'!CI661</f>
        <v>91.5</v>
      </c>
      <c r="DA660">
        <f>'Datastream-M'!CJ661</f>
        <v>96.8</v>
      </c>
      <c r="DB660">
        <f>'Datastream-M'!CK661</f>
        <v>1.4</v>
      </c>
      <c r="DC660">
        <f>'Datastream-M'!CL661</f>
        <v>-18.8</v>
      </c>
      <c r="DD660">
        <f>'Datastream-M'!CM661</f>
        <v>-1.2</v>
      </c>
      <c r="DE660">
        <f>'Datastream-M'!CN661</f>
        <v>75.400000000000006</v>
      </c>
      <c r="DF660">
        <f>'Datastream-M'!CO661</f>
        <v>75.900000000000006</v>
      </c>
      <c r="DG660">
        <f>'Datastream-M'!CP661</f>
        <v>96.4</v>
      </c>
      <c r="DH660">
        <f>'Datastream-M'!CQ661</f>
        <v>109.457275391</v>
      </c>
      <c r="DI660">
        <f>'Datastream-M'!CR661</f>
        <v>21.06</v>
      </c>
      <c r="DJ660">
        <f>'Datastream-M'!CV661</f>
        <v>6.43</v>
      </c>
      <c r="DK660">
        <f>'Datastream-M'!CW661</f>
        <v>3.84</v>
      </c>
      <c r="DL660">
        <f>'Datastream-M'!CX661</f>
        <v>93.5</v>
      </c>
      <c r="DM660">
        <f>'Datastream-M'!CY661</f>
        <v>88.8</v>
      </c>
      <c r="DN660" s="55">
        <f>'Datastream-M'!CZ661</f>
        <v>101.2</v>
      </c>
      <c r="DO660">
        <f>'Datastream-M'!DA661</f>
        <v>-3.4</v>
      </c>
      <c r="DP660">
        <f>'Datastream-M'!DB661</f>
        <v>96.3</v>
      </c>
      <c r="DQ660">
        <f>'Datastream-M'!DE661</f>
        <v>96</v>
      </c>
      <c r="DR660">
        <f>'Datastream-M'!DF661</f>
        <v>95.8</v>
      </c>
      <c r="DS660">
        <f>'Datastream-M'!DG661</f>
        <v>94.2</v>
      </c>
      <c r="DT660">
        <f>'Datastream-M'!DH661</f>
        <v>100.4</v>
      </c>
      <c r="DU660">
        <f>'Datastream-M'!DI661</f>
        <v>100</v>
      </c>
      <c r="DV660">
        <f>'Datastream-M'!DJ661</f>
        <v>113.24324284799999</v>
      </c>
      <c r="DW660" s="19">
        <f>'[8]weltindexip-usd'!B540</f>
        <v>2.8286414424920325</v>
      </c>
      <c r="DX660">
        <f>'Datastream-M'!DK661</f>
        <v>111.7</v>
      </c>
      <c r="DY660">
        <v>0</v>
      </c>
      <c r="DZ660">
        <f>'Datastream-M'!DL661</f>
        <v>114.2</v>
      </c>
      <c r="EA660">
        <f>'Datastream-M'!DM661</f>
        <v>99.1</v>
      </c>
      <c r="EB660">
        <f>'Datastream-M'!DN661</f>
        <v>29.773971</v>
      </c>
      <c r="EC660">
        <f>'Datastream-M'!DO661</f>
        <v>96.6</v>
      </c>
      <c r="EE660" s="112">
        <f t="shared" si="45"/>
        <v>-0.39999999999999147</v>
      </c>
      <c r="EF660" s="1">
        <f>'Datastream-M'!DQ661</f>
        <v>99.4</v>
      </c>
    </row>
    <row r="661" spans="1:136">
      <c r="A661" s="3">
        <v>41988</v>
      </c>
      <c r="B661">
        <f>'Datastream-M'!B662</f>
        <v>98</v>
      </c>
      <c r="C661" s="40">
        <f>'Datastream-M'!C662</f>
        <v>97.4</v>
      </c>
      <c r="D661" s="40">
        <f>'Datastream-M'!D662</f>
        <v>97.4</v>
      </c>
      <c r="E661" s="40">
        <f>'Datastream-M'!E662</f>
        <v>97.3</v>
      </c>
      <c r="F661" s="40">
        <f>'Datastream-M'!F662</f>
        <v>101.6</v>
      </c>
      <c r="G661" s="40">
        <f>'Datastream-M'!G662</f>
        <v>1.233133</v>
      </c>
      <c r="H661" s="40">
        <f>'Datastream-M'!H662</f>
        <v>1557.8</v>
      </c>
      <c r="I661" s="40">
        <f>'Datastream-M'!I662</f>
        <v>2401.1999999999998</v>
      </c>
      <c r="J661" s="40">
        <f>'Datastream-M'!J662</f>
        <v>8.1000000000000003E-2</v>
      </c>
      <c r="K661" s="40">
        <f>'Datastream-M'!K662</f>
        <v>0.6</v>
      </c>
      <c r="L661" s="40">
        <f>'Datastream-M'!L662</f>
        <v>9805.6</v>
      </c>
      <c r="M661" s="40">
        <f>'Datastream-M'!M662</f>
        <v>229700</v>
      </c>
      <c r="N661" s="40">
        <f>'Datastream-M'!N662</f>
        <v>101.1</v>
      </c>
      <c r="O661" s="40">
        <f>'Datastream-M'!O662</f>
        <v>1945</v>
      </c>
      <c r="P661" s="40">
        <f>'Datastream-M'!P662</f>
        <v>6.5</v>
      </c>
      <c r="Q661" s="40">
        <f>'Datastream-M'!Q662</f>
        <v>11.7</v>
      </c>
      <c r="R661" s="40">
        <f>'Datastream-M'!R662</f>
        <v>16.399999999999999</v>
      </c>
      <c r="S661" s="1">
        <f>'[2]Deutschland Monatsdaten'!C661</f>
        <v>0.14370449077051603</v>
      </c>
      <c r="T661" s="1">
        <v>4.2313046037921218</v>
      </c>
      <c r="U661" s="40">
        <f>'Datastream-M'!BL662</f>
        <v>97.78</v>
      </c>
      <c r="V661" s="41">
        <f t="shared" si="69"/>
        <v>98.370221327967798</v>
      </c>
      <c r="W661" s="40">
        <f>'Datastream-M'!BM662</f>
        <v>76.58</v>
      </c>
      <c r="X661" s="41">
        <f t="shared" si="70"/>
        <v>74.858260019550343</v>
      </c>
      <c r="Y661" s="40">
        <f>'Datastream-M'!W662</f>
        <v>-15.7</v>
      </c>
      <c r="Z661" s="40">
        <f>'Datastream-M'!X662</f>
        <v>103</v>
      </c>
      <c r="AA661" s="42">
        <f>'Datastream-M'!Y662</f>
        <v>7.2</v>
      </c>
      <c r="AB661" s="48">
        <f>'Datastream-M'!Z662</f>
        <v>97</v>
      </c>
      <c r="AC661" s="48">
        <f>'Datastream-M'!AA662</f>
        <v>90.8</v>
      </c>
      <c r="AD661" s="48">
        <f>'Datastream-M'!AB662</f>
        <v>89.4</v>
      </c>
      <c r="AE661" s="40">
        <f>'Datastream-M'!AC662</f>
        <v>1.233133</v>
      </c>
      <c r="AF661" s="40">
        <f t="shared" si="71"/>
        <v>99.4</v>
      </c>
      <c r="AG661" s="40">
        <f t="shared" si="72"/>
        <v>102.3</v>
      </c>
      <c r="AH661" s="40">
        <f>'Datastream-M'!AD662</f>
        <v>100.5</v>
      </c>
      <c r="AI661" s="55">
        <f>'Datastream-M'!AE662</f>
        <v>-9.5</v>
      </c>
      <c r="AJ661" s="40">
        <f>'Datastream-M'!AF662</f>
        <v>98.703888000000006</v>
      </c>
      <c r="AK661" s="40">
        <f>'Datastream-M'!AG662</f>
        <v>62.9</v>
      </c>
      <c r="AL661" s="40">
        <f>'Datastream-M'!AH662</f>
        <v>99.2</v>
      </c>
      <c r="AM661" s="40">
        <f>'Datastream-M'!AI662</f>
        <v>103</v>
      </c>
      <c r="AN661" s="40">
        <f>'Datastream-M'!AJ662</f>
        <v>15.6</v>
      </c>
      <c r="AO661" s="40">
        <f>'Datastream-M'!AK662</f>
        <v>18.3</v>
      </c>
      <c r="AP661" s="40">
        <f>'Datastream-M'!AL662</f>
        <v>0</v>
      </c>
      <c r="AQ661" s="41">
        <f>'Datastream-M'!AM662</f>
        <v>99.106099999999998</v>
      </c>
      <c r="AR661" s="41">
        <f>'Datastream-M'!AN662</f>
        <v>99.641199999999998</v>
      </c>
      <c r="AS661" s="40">
        <f>'Datastream-M'!AO662</f>
        <v>11.5</v>
      </c>
      <c r="AT661" s="40">
        <f>'Datastream-M'!AP662</f>
        <v>93.4</v>
      </c>
      <c r="AU661" s="40">
        <f>'Datastream-M'!AQ662</f>
        <v>97.8</v>
      </c>
      <c r="AX661" s="40">
        <f>'Datastream-M'!AR662</f>
        <v>34.9</v>
      </c>
      <c r="AY661" s="40">
        <f>'Datastream-M'!AS662</f>
        <v>-1.2</v>
      </c>
      <c r="AZ661" s="40">
        <f>'Datastream-M'!AT662</f>
        <v>103.3</v>
      </c>
      <c r="BE661" s="40">
        <f>'Datastream-M'!AU662</f>
        <v>100.02</v>
      </c>
      <c r="BF661" s="40">
        <f>'Datastream-M'!AV662</f>
        <v>100.5</v>
      </c>
      <c r="BH661" s="1">
        <f>'Datastream-M'!AX662</f>
        <v>121.7</v>
      </c>
      <c r="BI661" s="1">
        <f>'Datastream-M'!AY662</f>
        <v>120.9</v>
      </c>
      <c r="BJ661" s="1">
        <f>'Datastream-M'!AZ662</f>
        <v>116.3</v>
      </c>
      <c r="BK661" s="40">
        <f>'Datastream-M'!BA662</f>
        <v>112.9</v>
      </c>
      <c r="BL661" s="40">
        <f>'Datastream-M'!BB662</f>
        <v>118.6</v>
      </c>
      <c r="BM661" s="26">
        <f>'Datastream-M'!BC662</f>
        <v>99.2</v>
      </c>
      <c r="BN661" s="26"/>
      <c r="BO661" s="14">
        <f t="shared" si="73"/>
        <v>102.3</v>
      </c>
      <c r="BP661" s="40">
        <f t="shared" si="74"/>
        <v>99.4</v>
      </c>
      <c r="BQ661" s="40">
        <f t="shared" si="68"/>
        <v>51.00828539987171</v>
      </c>
      <c r="BR661" s="40">
        <f>'Datastream-M'!BJ662</f>
        <v>113.2362</v>
      </c>
      <c r="BS661" s="40">
        <f>'Datastream-M'!BF662</f>
        <v>113.8</v>
      </c>
      <c r="BT661" s="40">
        <f>'Datastream-M'!BE662</f>
        <v>5</v>
      </c>
      <c r="BU661">
        <f>'Datastream-M'!CS662</f>
        <v>93.6</v>
      </c>
      <c r="BV661">
        <f>'Datastream-M'!CT662</f>
        <v>101.8</v>
      </c>
      <c r="BW661" s="40">
        <f>'Datastream-M'!CU662</f>
        <v>112.1476</v>
      </c>
      <c r="BZ661" s="40">
        <f>'Datastream-M'!BI662</f>
        <v>101.8</v>
      </c>
      <c r="CA661">
        <f>'Datastream-M'!BN662</f>
        <v>-2.2999999999999998</v>
      </c>
      <c r="CB661">
        <f>'Datastream-M'!BO662</f>
        <v>5.7</v>
      </c>
      <c r="CC661">
        <f>'Datastream-M'!BP662</f>
        <v>101.1</v>
      </c>
      <c r="CD661">
        <f>'Datastream-M'!BQ662</f>
        <v>99.1</v>
      </c>
      <c r="CE661" s="1">
        <v>-0.27430384576089994</v>
      </c>
      <c r="CH661">
        <f>'Datastream-M'!BR662</f>
        <v>98.9</v>
      </c>
      <c r="CI661">
        <f>'Datastream-M'!BS662</f>
        <v>96.7</v>
      </c>
      <c r="CJ661">
        <f>'Datastream-M'!BT662</f>
        <v>-0.5</v>
      </c>
      <c r="CK661">
        <f>'Datastream-M'!BU662</f>
        <v>5.6</v>
      </c>
      <c r="CL661">
        <f>'Datastream-M'!BV662</f>
        <v>100.2</v>
      </c>
      <c r="CM661">
        <f>'Datastream-M'!BW662</f>
        <v>23.2</v>
      </c>
      <c r="CN661">
        <f>'Datastream-M'!BX662</f>
        <v>-4.5</v>
      </c>
      <c r="CO661">
        <f>'Datastream-M'!BY662</f>
        <v>4.5</v>
      </c>
      <c r="CP661" s="40">
        <f>'Datastream-M'!BZ662</f>
        <v>9.1</v>
      </c>
      <c r="CQ661">
        <f>'Datastream-M'!CA662</f>
        <v>8.6999999999999993</v>
      </c>
      <c r="CR661">
        <f>'Datastream-M'!CB662</f>
        <v>14.5</v>
      </c>
      <c r="CS661">
        <f>'Datastream-M'!CC662</f>
        <v>41</v>
      </c>
      <c r="CT661">
        <f>'Datastream-M'!CD662</f>
        <v>49.1</v>
      </c>
      <c r="CU661">
        <f>'Datastream-M'!CE662</f>
        <v>42739</v>
      </c>
      <c r="CV661">
        <f>'Datastream-M'!CF662</f>
        <v>2589507</v>
      </c>
      <c r="CW661" s="48">
        <f t="shared" si="44"/>
        <v>14.1</v>
      </c>
      <c r="CX661">
        <f>'Datastream-M'!CG662</f>
        <v>91.7</v>
      </c>
      <c r="CY661">
        <f>'Datastream-M'!CH662</f>
        <v>97.5</v>
      </c>
      <c r="CZ661">
        <f>'Datastream-M'!CI662</f>
        <v>83.7</v>
      </c>
      <c r="DA661">
        <f>'Datastream-M'!CJ662</f>
        <v>95.6</v>
      </c>
      <c r="DB661">
        <f>'Datastream-M'!CK662</f>
        <v>1.2</v>
      </c>
      <c r="DC661">
        <f>'Datastream-M'!CL662</f>
        <v>-20</v>
      </c>
      <c r="DD661">
        <f>'Datastream-M'!CM662</f>
        <v>-0.5</v>
      </c>
      <c r="DE661">
        <f>'Datastream-M'!CN662</f>
        <v>76.3</v>
      </c>
      <c r="DF661">
        <f>'Datastream-M'!CO662</f>
        <v>78.5</v>
      </c>
      <c r="DG661">
        <f>'Datastream-M'!CP662</f>
        <v>98.3</v>
      </c>
      <c r="DH661">
        <f>'Datastream-M'!CQ662</f>
        <v>152.41960144000001</v>
      </c>
      <c r="DI661">
        <f>'Datastream-M'!CR662</f>
        <v>18.690000000000001</v>
      </c>
      <c r="DJ661">
        <f>'Datastream-M'!CV662</f>
        <v>6.11</v>
      </c>
      <c r="DK661">
        <f>'Datastream-M'!CW662</f>
        <v>3.77</v>
      </c>
      <c r="DL661">
        <f>'Datastream-M'!CX662</f>
        <v>92.1</v>
      </c>
      <c r="DM661">
        <f>'Datastream-M'!CY662</f>
        <v>98.1</v>
      </c>
      <c r="DN661" s="55">
        <f>'Datastream-M'!CZ662</f>
        <v>102.3</v>
      </c>
      <c r="DO661">
        <f>'Datastream-M'!DA662</f>
        <v>-2.9</v>
      </c>
      <c r="DP661">
        <f>'Datastream-M'!DB662</f>
        <v>98.1</v>
      </c>
      <c r="DQ661">
        <f>'Datastream-M'!DE662</f>
        <v>98</v>
      </c>
      <c r="DR661">
        <f>'Datastream-M'!DF662</f>
        <v>98</v>
      </c>
      <c r="DS661">
        <f>'Datastream-M'!DG662</f>
        <v>96.8</v>
      </c>
      <c r="DT661">
        <f>'Datastream-M'!DH662</f>
        <v>104.6</v>
      </c>
      <c r="DU661">
        <f>'Datastream-M'!DI662</f>
        <v>98.7</v>
      </c>
      <c r="DV661">
        <f>'Datastream-M'!DJ662</f>
        <v>111.58644111</v>
      </c>
      <c r="DW661" s="19">
        <f>'[8]weltindexip-usd'!B541</f>
        <v>2.8415891696034654</v>
      </c>
      <c r="DX661">
        <f>'Datastream-M'!DK662</f>
        <v>113</v>
      </c>
      <c r="DY661">
        <v>0</v>
      </c>
      <c r="DZ661">
        <f>'Datastream-M'!DL662</f>
        <v>114.8</v>
      </c>
      <c r="EA661">
        <f>'Datastream-M'!DM662</f>
        <v>100</v>
      </c>
      <c r="EB661">
        <f>'Datastream-M'!DN662</f>
        <v>29.125581</v>
      </c>
      <c r="EC661">
        <f>'Datastream-M'!DO662</f>
        <v>98.9</v>
      </c>
      <c r="EE661" s="112">
        <f t="shared" si="45"/>
        <v>2.0999999999999943</v>
      </c>
      <c r="EF661" s="1">
        <f>'Datastream-M'!DQ662</f>
        <v>101.1</v>
      </c>
    </row>
    <row r="662" spans="1:136">
      <c r="A662" s="3">
        <v>42019</v>
      </c>
      <c r="B662">
        <f>'Datastream-M'!B663</f>
        <v>98.6</v>
      </c>
      <c r="C662" s="40">
        <f>'Datastream-M'!C663</f>
        <v>98.6</v>
      </c>
      <c r="D662" s="40">
        <f>'Datastream-M'!D663</f>
        <v>99</v>
      </c>
      <c r="E662" s="40">
        <f>'Datastream-M'!E663</f>
        <v>98.2</v>
      </c>
      <c r="F662" s="40">
        <f>'Datastream-M'!F663</f>
        <v>100.1</v>
      </c>
      <c r="G662" s="40">
        <f>'Datastream-M'!G663</f>
        <v>1.1621330000000001</v>
      </c>
      <c r="H662" s="40">
        <f>'Datastream-M'!H663</f>
        <v>1586.4</v>
      </c>
      <c r="I662" s="40">
        <f>'Datastream-M'!I663</f>
        <v>2425.9</v>
      </c>
      <c r="J662" s="40">
        <f>'Datastream-M'!J663</f>
        <v>6.3E-2</v>
      </c>
      <c r="K662" s="40">
        <f>'Datastream-M'!K663</f>
        <v>0.4</v>
      </c>
      <c r="L662" s="40">
        <f>'Datastream-M'!L663</f>
        <v>10694.3</v>
      </c>
      <c r="M662" s="40">
        <f>'Datastream-M'!M663</f>
        <v>211337</v>
      </c>
      <c r="N662" s="40">
        <f>'Datastream-M'!N663</f>
        <v>98.8</v>
      </c>
      <c r="O662" s="40">
        <f>'Datastream-M'!O663</f>
        <v>1739</v>
      </c>
      <c r="P662" s="40">
        <f>'Datastream-M'!P663</f>
        <v>6.5</v>
      </c>
      <c r="Q662" s="40">
        <f>'Datastream-M'!Q663</f>
        <v>19</v>
      </c>
      <c r="R662" s="40">
        <f>'Datastream-M'!R663</f>
        <v>9.3000000000000007</v>
      </c>
      <c r="S662" s="1">
        <f>'[2]Deutschland Monatsdaten'!C662</f>
        <v>-1.7508263232155777E-2</v>
      </c>
      <c r="T662" s="1">
        <v>4.2262720844950952</v>
      </c>
      <c r="U662" s="40">
        <f>'Datastream-M'!BL663</f>
        <v>96.34</v>
      </c>
      <c r="V662" s="41">
        <f t="shared" si="69"/>
        <v>97.116935483870975</v>
      </c>
      <c r="W662" s="40">
        <f>'Datastream-M'!BM663</f>
        <v>76.09</v>
      </c>
      <c r="X662" s="41">
        <f t="shared" si="70"/>
        <v>75.711442786069654</v>
      </c>
      <c r="Y662" s="40">
        <f>'Datastream-M'!W663</f>
        <v>-13.3</v>
      </c>
      <c r="Z662" s="40">
        <f>'Datastream-M'!X663</f>
        <v>100.1</v>
      </c>
      <c r="AA662" s="42">
        <f>'Datastream-M'!Y663</f>
        <v>8.5</v>
      </c>
      <c r="AB662" s="48">
        <f>'Datastream-M'!Z663</f>
        <v>95.5</v>
      </c>
      <c r="AC662" s="48">
        <f>'Datastream-M'!AA663</f>
        <v>89.2</v>
      </c>
      <c r="AD662" s="48">
        <f>'Datastream-M'!AB663</f>
        <v>87.6</v>
      </c>
      <c r="AE662" s="40">
        <f>'Datastream-M'!AC663</f>
        <v>1.1621330000000001</v>
      </c>
      <c r="AF662" s="40">
        <f t="shared" si="71"/>
        <v>99.2</v>
      </c>
      <c r="AG662" s="40">
        <f t="shared" si="72"/>
        <v>100.50000000000001</v>
      </c>
      <c r="AH662" s="40">
        <f>'Datastream-M'!AD663</f>
        <v>99.2</v>
      </c>
      <c r="AI662" s="55">
        <f>'Datastream-M'!AE663</f>
        <v>-9.1999999999999993</v>
      </c>
      <c r="AJ662" s="40">
        <f>'Datastream-M'!AF663</f>
        <v>100</v>
      </c>
      <c r="AK662" s="40">
        <f>'Datastream-M'!AG663</f>
        <v>48.93</v>
      </c>
      <c r="AL662" s="40">
        <f>'Datastream-M'!AH663</f>
        <v>99.4</v>
      </c>
      <c r="AM662" s="40">
        <f>'Datastream-M'!AI663</f>
        <v>100.1</v>
      </c>
      <c r="AN662" s="40">
        <f>'Datastream-M'!AJ663</f>
        <v>17.899999999999999</v>
      </c>
      <c r="AO662" s="40">
        <f>'Datastream-M'!AK663</f>
        <v>12.3</v>
      </c>
      <c r="AP662" s="40">
        <f>'Datastream-M'!AL663</f>
        <v>5.6</v>
      </c>
      <c r="AQ662" s="41">
        <f>'Datastream-M'!AM663</f>
        <v>99.294700000000006</v>
      </c>
      <c r="AR662" s="41">
        <f>'Datastream-M'!AN663</f>
        <v>99.684700000000007</v>
      </c>
      <c r="AS662" s="40">
        <f>'Datastream-M'!AO663</f>
        <v>8.6999999999999993</v>
      </c>
      <c r="AT662" s="40">
        <f>'Datastream-M'!AP663</f>
        <v>80.400000000000006</v>
      </c>
      <c r="AU662" s="40">
        <f>'Datastream-M'!AQ663</f>
        <v>98.7</v>
      </c>
      <c r="AX662" s="40">
        <f>'Datastream-M'!AR663</f>
        <v>48.4</v>
      </c>
      <c r="AY662" s="40">
        <f>'Datastream-M'!AS663</f>
        <v>-0.9</v>
      </c>
      <c r="AZ662" s="40">
        <f>'Datastream-M'!AT663</f>
        <v>103.9</v>
      </c>
      <c r="BE662" s="40">
        <f>'Datastream-M'!AU663</f>
        <v>97.31</v>
      </c>
      <c r="BF662" s="40">
        <f>'Datastream-M'!AV663</f>
        <v>99.4</v>
      </c>
      <c r="BH662" s="1">
        <f>'Datastream-M'!AX663</f>
        <v>97.1</v>
      </c>
      <c r="BI662" s="1">
        <f>'Datastream-M'!AY663</f>
        <v>99.1</v>
      </c>
      <c r="BJ662" s="1">
        <f>'Datastream-M'!AZ663</f>
        <v>111.5</v>
      </c>
      <c r="BK662" s="40">
        <f>'Datastream-M'!BA663</f>
        <v>108.9</v>
      </c>
      <c r="BL662" s="40">
        <f>'Datastream-M'!BB663</f>
        <v>113.2</v>
      </c>
      <c r="BM662" s="26">
        <f>'Datastream-M'!BC663</f>
        <v>99.6</v>
      </c>
      <c r="BN662" s="26"/>
      <c r="BO662" s="14">
        <f t="shared" si="73"/>
        <v>100.5</v>
      </c>
      <c r="BP662" s="40">
        <f t="shared" si="74"/>
        <v>99.2</v>
      </c>
      <c r="BQ662" s="40">
        <f t="shared" si="68"/>
        <v>42.103614646516363</v>
      </c>
      <c r="BR662" s="40"/>
      <c r="BS662" s="40">
        <f>'Datastream-M'!BF663</f>
        <v>114.2</v>
      </c>
      <c r="BT662" s="40">
        <f>'Datastream-M'!BE663</f>
        <v>9.6</v>
      </c>
      <c r="BU662">
        <f>'Datastream-M'!CS663</f>
        <v>94.1</v>
      </c>
      <c r="BV662">
        <f>'Datastream-M'!CT663</f>
        <v>97.3</v>
      </c>
      <c r="BW662">
        <f>'Datastream-M'!CU663</f>
        <v>108.021</v>
      </c>
      <c r="BZ662" s="40">
        <f>'Datastream-M'!BI663</f>
        <v>102.2</v>
      </c>
      <c r="CA662">
        <f>'Datastream-M'!BN663</f>
        <v>4</v>
      </c>
      <c r="CB662">
        <f>'Datastream-M'!BO663</f>
        <v>10.7</v>
      </c>
      <c r="CC662">
        <f>'Datastream-M'!BP663</f>
        <v>98.5</v>
      </c>
      <c r="CD662">
        <f>'Datastream-M'!BQ663</f>
        <v>98.3</v>
      </c>
      <c r="CH662">
        <f>'Datastream-M'!BR663</f>
        <v>98.5</v>
      </c>
      <c r="CI662">
        <f>'Datastream-M'!BS663</f>
        <v>98.6</v>
      </c>
      <c r="CJ662">
        <f>'Datastream-M'!BT663</f>
        <v>-1.8</v>
      </c>
      <c r="CK662">
        <f>'Datastream-M'!BU663</f>
        <v>7</v>
      </c>
      <c r="CL662">
        <f>'Datastream-M'!BV663</f>
        <v>99.4</v>
      </c>
      <c r="CM662">
        <f>'Datastream-M'!BW663</f>
        <v>24.4</v>
      </c>
      <c r="CN662">
        <f>'Datastream-M'!BX663</f>
        <v>0.6</v>
      </c>
      <c r="CO662">
        <f>'Datastream-M'!BY663</f>
        <v>8.6</v>
      </c>
      <c r="CP662" s="40">
        <f>'Datastream-M'!BZ663</f>
        <v>11</v>
      </c>
      <c r="CQ662">
        <f>'Datastream-M'!CA663</f>
        <v>9</v>
      </c>
      <c r="CR662">
        <f>'Datastream-M'!CB663</f>
        <v>22.5</v>
      </c>
      <c r="CS662">
        <f>'Datastream-M'!CC663</f>
        <v>47.8</v>
      </c>
      <c r="CT662">
        <f>'Datastream-M'!CD663</f>
        <v>57.4</v>
      </c>
      <c r="CU662">
        <f>'Datastream-M'!CE663</f>
        <v>42776</v>
      </c>
      <c r="CV662">
        <f>'Datastream-M'!CF663</f>
        <v>2603157</v>
      </c>
      <c r="CW662" s="48">
        <f t="shared" si="44"/>
        <v>13.399999999999999</v>
      </c>
      <c r="CX662">
        <f>'Datastream-M'!CG663</f>
        <v>99</v>
      </c>
      <c r="CY662">
        <f>'Datastream-M'!CH663</f>
        <v>94.8</v>
      </c>
      <c r="CZ662">
        <f>'Datastream-M'!CI663</f>
        <v>100.7</v>
      </c>
      <c r="DA662">
        <f>'Datastream-M'!CJ663</f>
        <v>99.7</v>
      </c>
      <c r="DB662">
        <f>'Datastream-M'!CK663</f>
        <v>2.4</v>
      </c>
      <c r="DC662">
        <f>'Datastream-M'!CL663</f>
        <v>-15.5</v>
      </c>
      <c r="DD662">
        <f>'Datastream-M'!CM663</f>
        <v>-1.8</v>
      </c>
      <c r="DE662">
        <f>'Datastream-M'!CN663</f>
        <v>76.099999999999994</v>
      </c>
      <c r="DF662">
        <f>'Datastream-M'!CO663</f>
        <v>77</v>
      </c>
      <c r="DG662">
        <f>'Datastream-M'!CP663</f>
        <v>100.9</v>
      </c>
      <c r="DH662">
        <f>'Datastream-M'!CQ663</f>
        <v>201.27247619600001</v>
      </c>
      <c r="DI662">
        <f>'Datastream-M'!CR663</f>
        <v>22.95</v>
      </c>
      <c r="DJ662">
        <f>'Datastream-M'!CV663</f>
        <v>6.2</v>
      </c>
      <c r="DK662">
        <f>'Datastream-M'!CW663</f>
        <v>3.76</v>
      </c>
      <c r="DL662">
        <f>'Datastream-M'!CX663</f>
        <v>99.2</v>
      </c>
      <c r="DM662">
        <f>'Datastream-M'!CY663</f>
        <v>95.2</v>
      </c>
      <c r="DN662" s="55">
        <f>'Datastream-M'!CZ663</f>
        <v>102.1</v>
      </c>
      <c r="DO662">
        <f>'Datastream-M'!DA663</f>
        <v>-3.3</v>
      </c>
      <c r="DP662">
        <f>'Datastream-M'!DB663</f>
        <v>97.9</v>
      </c>
      <c r="DQ662">
        <f>'Datastream-M'!DE663</f>
        <v>98.5</v>
      </c>
      <c r="DR662">
        <f>'Datastream-M'!DF663</f>
        <v>98.7</v>
      </c>
      <c r="DS662">
        <f>'Datastream-M'!DG663</f>
        <v>99.2</v>
      </c>
      <c r="DT662">
        <f>'Datastream-M'!DH663</f>
        <v>99.8</v>
      </c>
      <c r="DU662">
        <f>'Datastream-M'!DI663</f>
        <v>98.7</v>
      </c>
      <c r="DV662">
        <f>'Datastream-M'!DJ663</f>
        <v>135.727319596</v>
      </c>
      <c r="DW662" s="19">
        <f>'[8]weltindexip-usd'!B542</f>
        <v>2.837080973109301</v>
      </c>
      <c r="DX662">
        <f>'Datastream-M'!DK663</f>
        <v>111.5</v>
      </c>
      <c r="DY662">
        <v>0</v>
      </c>
      <c r="DZ662">
        <f>'Datastream-M'!DL663</f>
        <v>114.5</v>
      </c>
      <c r="EA662">
        <f>'Datastream-M'!DM663</f>
        <v>99.4</v>
      </c>
      <c r="EB662">
        <f>'Datastream-M'!DN663</f>
        <v>28.545382</v>
      </c>
      <c r="EC662">
        <f>'Datastream-M'!DO663</f>
        <v>98.4</v>
      </c>
      <c r="ED662">
        <f>'Datastream-M'!DP663</f>
        <v>97.9</v>
      </c>
      <c r="EE662" s="112">
        <f t="shared" si="45"/>
        <v>0.59999999999999432</v>
      </c>
      <c r="EF662" s="1">
        <f>'Datastream-M'!DQ663</f>
        <v>98.8</v>
      </c>
    </row>
    <row r="663" spans="1:136">
      <c r="A663" s="3">
        <v>42050</v>
      </c>
      <c r="B663">
        <f>'Datastream-M'!B664</f>
        <v>98.7</v>
      </c>
      <c r="C663" s="40">
        <f>'Datastream-M'!C664</f>
        <v>98.9</v>
      </c>
      <c r="D663" s="40">
        <f>'Datastream-M'!D664</f>
        <v>98.4</v>
      </c>
      <c r="E663" s="40">
        <f>'Datastream-M'!E664</f>
        <v>99.5</v>
      </c>
      <c r="F663" s="40">
        <f>'Datastream-M'!F664</f>
        <v>98.9</v>
      </c>
      <c r="G663" s="40">
        <f>'Datastream-M'!G664</f>
        <v>1.134965</v>
      </c>
      <c r="H663" s="40">
        <f>'Datastream-M'!H664</f>
        <v>1610.2</v>
      </c>
      <c r="I663" s="40">
        <f>'Datastream-M'!I664</f>
        <v>2451.8000000000002</v>
      </c>
      <c r="J663" s="40">
        <f>'Datastream-M'!J664</f>
        <v>4.8000000000000001E-2</v>
      </c>
      <c r="K663" s="40">
        <f>'Datastream-M'!K664</f>
        <v>0.3</v>
      </c>
      <c r="L663" s="40">
        <f>'Datastream-M'!L664</f>
        <v>11401.7</v>
      </c>
      <c r="M663" s="40">
        <f>'Datastream-M'!M664</f>
        <v>223254</v>
      </c>
      <c r="N663" s="40">
        <f>'Datastream-M'!N664</f>
        <v>99.4</v>
      </c>
      <c r="O663" s="40">
        <f>'Datastream-M'!O664</f>
        <v>1879</v>
      </c>
      <c r="P663" s="40">
        <f>'Datastream-M'!P664</f>
        <v>6.5</v>
      </c>
      <c r="Q663" s="40">
        <f>'Datastream-M'!Q664</f>
        <v>22</v>
      </c>
      <c r="R663" s="40">
        <f>'Datastream-M'!R664</f>
        <v>6.4</v>
      </c>
      <c r="S663" s="1">
        <f>'[2]Deutschland Monatsdaten'!C663</f>
        <v>-0.14307654094702224</v>
      </c>
      <c r="T663" s="1">
        <v>4.2366181848877638</v>
      </c>
      <c r="U663" s="40">
        <f>'Datastream-M'!BL664</f>
        <v>98.06</v>
      </c>
      <c r="V663" s="41">
        <f t="shared" ref="V663:V672" si="75">U663/BP663*100</f>
        <v>98.453815261044184</v>
      </c>
      <c r="W663" s="40">
        <f>'Datastream-M'!BM664</f>
        <v>77.95</v>
      </c>
      <c r="X663" s="41">
        <f t="shared" ref="X663:X672" si="76">W663/BO663*100</f>
        <v>78.420523138833005</v>
      </c>
      <c r="Y663" s="40">
        <f>'Datastream-M'!W664</f>
        <v>-10.8</v>
      </c>
      <c r="Z663" s="40">
        <f>'Datastream-M'!X664</f>
        <v>99.3</v>
      </c>
      <c r="AA663" s="42">
        <f>'Datastream-M'!Y664</f>
        <v>10.199999999999999</v>
      </c>
      <c r="AB663" s="48">
        <f>'Datastream-M'!Z664</f>
        <v>94.9</v>
      </c>
      <c r="AC663" s="48">
        <f>'Datastream-M'!AA664</f>
        <v>88.4</v>
      </c>
      <c r="AD663" s="48">
        <f>'Datastream-M'!AB664</f>
        <v>86.8</v>
      </c>
      <c r="AE663" s="40">
        <f>'Datastream-M'!AC664</f>
        <v>1.134965</v>
      </c>
      <c r="AF663" s="40">
        <f t="shared" ref="AF663:AF668" si="77">U663/V663*100</f>
        <v>99.6</v>
      </c>
      <c r="AG663" s="40">
        <f t="shared" ref="AG663:AG668" si="78">W663/X663*100</f>
        <v>99.4</v>
      </c>
      <c r="AH663" s="40">
        <f>'Datastream-M'!AD664</f>
        <v>99.4</v>
      </c>
      <c r="AI663" s="55">
        <f>'Datastream-M'!AE664</f>
        <v>-9.1999999999999993</v>
      </c>
      <c r="AJ663" s="40">
        <f>'Datastream-M'!AF664</f>
        <v>99.304175000000001</v>
      </c>
      <c r="AK663" s="40">
        <f>'Datastream-M'!AG664</f>
        <v>58.25</v>
      </c>
      <c r="AL663" s="40">
        <f>'Datastream-M'!AH664</f>
        <v>99.7</v>
      </c>
      <c r="AM663" s="40">
        <f>'Datastream-M'!AI664</f>
        <v>99.3</v>
      </c>
      <c r="AN663" s="40">
        <f>'Datastream-M'!AJ664</f>
        <v>21.8</v>
      </c>
      <c r="AO663" s="40">
        <f>'Datastream-M'!AK664</f>
        <v>11.2</v>
      </c>
      <c r="AP663" s="40">
        <f>'Datastream-M'!AL664</f>
        <v>1.9</v>
      </c>
      <c r="AQ663" s="41">
        <f>'Datastream-M'!AM664</f>
        <v>99.511499999999998</v>
      </c>
      <c r="AR663" s="41">
        <f>'Datastream-M'!AN664</f>
        <v>99.755600000000001</v>
      </c>
      <c r="AS663" s="40">
        <f>'Datastream-M'!AO664</f>
        <v>12.3</v>
      </c>
      <c r="AT663" s="40">
        <f>'Datastream-M'!AP664</f>
        <v>49.8</v>
      </c>
      <c r="AU663" s="40">
        <f>'Datastream-M'!AQ664</f>
        <v>99.4</v>
      </c>
      <c r="AX663" s="40">
        <f>'Datastream-M'!AR664</f>
        <v>53</v>
      </c>
      <c r="AY663" s="40">
        <f>'Datastream-M'!AS664</f>
        <v>-0.7</v>
      </c>
      <c r="AZ663" s="40">
        <f>'Datastream-M'!AT664</f>
        <v>103.3</v>
      </c>
      <c r="BE663" s="40">
        <f>'Datastream-M'!AU664</f>
        <v>96.23</v>
      </c>
      <c r="BF663" s="40">
        <f>'Datastream-M'!AV664</f>
        <v>100.4</v>
      </c>
      <c r="BH663" s="1">
        <f>'Datastream-M'!AX664</f>
        <v>108.9</v>
      </c>
      <c r="BI663" s="1">
        <f>'Datastream-M'!AY664</f>
        <v>108.8</v>
      </c>
      <c r="BJ663" s="1">
        <f>'Datastream-M'!AZ664</f>
        <v>108.2</v>
      </c>
      <c r="BK663" s="40">
        <f>'Datastream-M'!BA664</f>
        <v>106.3</v>
      </c>
      <c r="BL663" s="40">
        <f>'Datastream-M'!BB664</f>
        <v>109.5</v>
      </c>
      <c r="BM663" s="26">
        <f>'Datastream-M'!BC664</f>
        <v>99.9</v>
      </c>
      <c r="BN663" s="26"/>
      <c r="BO663" s="14">
        <f t="shared" si="73"/>
        <v>99.4</v>
      </c>
      <c r="BP663" s="40">
        <f t="shared" si="74"/>
        <v>99.6</v>
      </c>
      <c r="BQ663" s="40">
        <f t="shared" si="68"/>
        <v>51.323168555858551</v>
      </c>
      <c r="BR663" s="40"/>
      <c r="BS663" s="40">
        <f>'Datastream-M'!BF664</f>
        <v>114.1</v>
      </c>
      <c r="BT663" s="40">
        <f>'Datastream-M'!BE664</f>
        <v>12</v>
      </c>
      <c r="BU663">
        <f>'Datastream-M'!CS664</f>
        <v>94.2</v>
      </c>
      <c r="BV663">
        <f>'Datastream-M'!CT664</f>
        <v>95.6</v>
      </c>
      <c r="BW663">
        <f>'Datastream-M'!CU664</f>
        <v>106.145</v>
      </c>
      <c r="BZ663" s="40">
        <f>'Datastream-M'!BI664</f>
        <v>96.6</v>
      </c>
      <c r="CA663">
        <f>'Datastream-M'!BN664</f>
        <v>6.8</v>
      </c>
      <c r="CB663">
        <f>'Datastream-M'!BO664</f>
        <v>12</v>
      </c>
      <c r="CC663">
        <f>'Datastream-M'!BP664</f>
        <v>99.5</v>
      </c>
      <c r="CD663">
        <f>'Datastream-M'!BQ664</f>
        <v>98.1</v>
      </c>
      <c r="CH663">
        <f>'Datastream-M'!BR664</f>
        <v>98.5</v>
      </c>
      <c r="CI663">
        <f>'Datastream-M'!BS664</f>
        <v>98.7</v>
      </c>
      <c r="CJ663">
        <f>'Datastream-M'!BT664</f>
        <v>-0.1</v>
      </c>
      <c r="CK663">
        <f>'Datastream-M'!BU664</f>
        <v>3.5</v>
      </c>
      <c r="CL663">
        <f>'Datastream-M'!BV664</f>
        <v>98.8</v>
      </c>
      <c r="CM663">
        <f>'Datastream-M'!BW664</f>
        <v>22.6</v>
      </c>
      <c r="CN663">
        <f>'Datastream-M'!BX664</f>
        <v>-0.4</v>
      </c>
      <c r="CO663">
        <f>'Datastream-M'!BY664</f>
        <v>5</v>
      </c>
      <c r="CP663" s="40">
        <f>'Datastream-M'!BZ664</f>
        <v>12.6</v>
      </c>
      <c r="CQ663">
        <f>'Datastream-M'!CA664</f>
        <v>9.3000000000000007</v>
      </c>
      <c r="CR663">
        <f>'Datastream-M'!CB664</f>
        <v>27.2</v>
      </c>
      <c r="CS663">
        <f>'Datastream-M'!CC664</f>
        <v>50.6</v>
      </c>
      <c r="CT663">
        <f>'Datastream-M'!CD664</f>
        <v>59.1</v>
      </c>
      <c r="CU663">
        <f>'Datastream-M'!CE664</f>
        <v>42814</v>
      </c>
      <c r="CV663">
        <f>'Datastream-M'!CF664</f>
        <v>2610402</v>
      </c>
      <c r="CW663" s="48">
        <f t="shared" si="44"/>
        <v>10.000000000000002</v>
      </c>
      <c r="CX663">
        <f>'Datastream-M'!CG664</f>
        <v>97.2</v>
      </c>
      <c r="CY663">
        <f>'Datastream-M'!CH664</f>
        <v>96.1</v>
      </c>
      <c r="CZ663">
        <f>'Datastream-M'!CI664</f>
        <v>98.7</v>
      </c>
      <c r="DA663">
        <f>'Datastream-M'!CJ664</f>
        <v>96.4</v>
      </c>
      <c r="DB663">
        <f>'Datastream-M'!CK664</f>
        <v>3.8</v>
      </c>
      <c r="DC663">
        <f>'Datastream-M'!CL664</f>
        <v>-16.399999999999999</v>
      </c>
      <c r="DD663">
        <f>'Datastream-M'!CM664</f>
        <v>-0.1</v>
      </c>
      <c r="DE663">
        <f>'Datastream-M'!CN664</f>
        <v>74.400000000000006</v>
      </c>
      <c r="DF663">
        <f>'Datastream-M'!CO664</f>
        <v>75.099999999999994</v>
      </c>
      <c r="DG663">
        <f>'Datastream-M'!CP664</f>
        <v>98.4</v>
      </c>
      <c r="DH663">
        <f>'Datastream-M'!CQ664</f>
        <v>161.298828125</v>
      </c>
      <c r="DI663">
        <f>'Datastream-M'!CR664</f>
        <v>24.06</v>
      </c>
      <c r="DJ663">
        <f>'Datastream-M'!CV664</f>
        <v>6.72</v>
      </c>
      <c r="DK663">
        <f>'Datastream-M'!CW664</f>
        <v>4.04</v>
      </c>
      <c r="DL663">
        <f>'Datastream-M'!CX664</f>
        <v>97.7</v>
      </c>
      <c r="DM663">
        <f>'Datastream-M'!CY664</f>
        <v>96.7</v>
      </c>
      <c r="DN663" s="55">
        <f>'Datastream-M'!CZ664</f>
        <v>98.7</v>
      </c>
      <c r="DO663">
        <f>'Datastream-M'!DA664</f>
        <v>-8.1</v>
      </c>
      <c r="DP663">
        <f>'Datastream-M'!DB664</f>
        <v>100.5</v>
      </c>
      <c r="DQ663">
        <f>'Datastream-M'!DE664</f>
        <v>97.9</v>
      </c>
      <c r="DR663">
        <f>'Datastream-M'!DF664</f>
        <v>99.5</v>
      </c>
      <c r="DS663">
        <f>'Datastream-M'!DG664</f>
        <v>97.6</v>
      </c>
      <c r="DT663">
        <f>'Datastream-M'!DH664</f>
        <v>98.3</v>
      </c>
      <c r="DU663">
        <f>'Datastream-M'!DI664</f>
        <v>98.8</v>
      </c>
      <c r="DV663">
        <f>'Datastream-M'!DJ664</f>
        <v>112.244797908</v>
      </c>
      <c r="DW663" s="19">
        <f>'[8]weltindexip-usd'!B543</f>
        <v>2.8369349217276612</v>
      </c>
      <c r="DX663">
        <f>'Datastream-M'!DK664</f>
        <v>111.4</v>
      </c>
      <c r="DY663">
        <v>0</v>
      </c>
      <c r="DZ663">
        <f>'Datastream-M'!DL664</f>
        <v>114.5</v>
      </c>
      <c r="EA663">
        <f>'Datastream-M'!DM664</f>
        <v>99.1</v>
      </c>
      <c r="EB663">
        <f>'Datastream-M'!DN664</f>
        <v>27.741990999999999</v>
      </c>
      <c r="EC663">
        <f>'Datastream-M'!DO664</f>
        <v>98.3</v>
      </c>
      <c r="ED663">
        <f>'Datastream-M'!DP664</f>
        <v>98</v>
      </c>
      <c r="EE663" s="112">
        <f t="shared" si="45"/>
        <v>0.10000000000000853</v>
      </c>
      <c r="EF663" s="1">
        <f>'Datastream-M'!DQ664</f>
        <v>99.4</v>
      </c>
    </row>
    <row r="664" spans="1:136">
      <c r="A664" s="3">
        <v>42078</v>
      </c>
      <c r="B664">
        <f>'Datastream-M'!B665</f>
        <v>99.1</v>
      </c>
      <c r="C664" s="40">
        <f>'Datastream-M'!C665</f>
        <v>100.1</v>
      </c>
      <c r="D664" s="40">
        <f>'Datastream-M'!D665</f>
        <v>99.1</v>
      </c>
      <c r="E664" s="40">
        <f>'Datastream-M'!E665</f>
        <v>101.1</v>
      </c>
      <c r="F664" s="40">
        <f>'Datastream-M'!F665</f>
        <v>99.4</v>
      </c>
      <c r="G664" s="40">
        <f>'Datastream-M'!G665</f>
        <v>1.0837680000000001</v>
      </c>
      <c r="H664" s="40">
        <f>'Datastream-M'!H665</f>
        <v>1616.8</v>
      </c>
      <c r="I664" s="40">
        <f>'Datastream-M'!I665</f>
        <v>2465.3000000000002</v>
      </c>
      <c r="J664" s="40">
        <f>'Datastream-M'!J665</f>
        <v>2.7E-2</v>
      </c>
      <c r="K664" s="40">
        <f>'Datastream-M'!K665</f>
        <v>0.2</v>
      </c>
      <c r="L664" s="40">
        <f>'Datastream-M'!L665</f>
        <v>11966.2</v>
      </c>
      <c r="M664" s="40">
        <f>'Datastream-M'!M665</f>
        <v>323039</v>
      </c>
      <c r="N664" s="40">
        <f>'Datastream-M'!N665</f>
        <v>99.4</v>
      </c>
      <c r="O664" s="40">
        <f>'Datastream-M'!O665</f>
        <v>2097</v>
      </c>
      <c r="P664" s="40">
        <f>'Datastream-M'!P665</f>
        <v>6.5</v>
      </c>
      <c r="Q664" s="40">
        <f>'Datastream-M'!Q665</f>
        <v>23.5</v>
      </c>
      <c r="R664" s="40">
        <f>'Datastream-M'!R665</f>
        <v>6.4</v>
      </c>
      <c r="S664" s="1">
        <f>'[2]Deutschland Monatsdaten'!C664</f>
        <v>-0.14350831639259037</v>
      </c>
      <c r="T664" s="1">
        <v>4.2497704269228009</v>
      </c>
      <c r="U664" s="40">
        <f>'Datastream-M'!BL665</f>
        <v>98.34</v>
      </c>
      <c r="V664" s="41">
        <f t="shared" si="75"/>
        <v>98.438438438438439</v>
      </c>
      <c r="W664" s="40">
        <f>'Datastream-M'!BM665</f>
        <v>79.56</v>
      </c>
      <c r="X664" s="41">
        <f t="shared" si="76"/>
        <v>79.243027888446221</v>
      </c>
      <c r="Y664" s="40">
        <f>'Datastream-M'!W665</f>
        <v>-9.9</v>
      </c>
      <c r="Z664" s="40">
        <f>'Datastream-M'!X665</f>
        <v>97</v>
      </c>
      <c r="AA664" s="42">
        <f>'Datastream-M'!Y665</f>
        <v>11.7</v>
      </c>
      <c r="AB664" s="48">
        <f>'Datastream-M'!Z665</f>
        <v>93.9</v>
      </c>
      <c r="AC664" s="48">
        <f>'Datastream-M'!AA665</f>
        <v>87</v>
      </c>
      <c r="AD664" s="48">
        <f>'Datastream-M'!AB665</f>
        <v>85.2</v>
      </c>
      <c r="AE664" s="40">
        <f>'Datastream-M'!AC665</f>
        <v>1.0837680000000001</v>
      </c>
      <c r="AF664" s="40">
        <f t="shared" si="77"/>
        <v>99.9</v>
      </c>
      <c r="AG664" s="40">
        <f t="shared" si="78"/>
        <v>100.4</v>
      </c>
      <c r="AH664" s="40">
        <f>'Datastream-M'!AD665</f>
        <v>99.6</v>
      </c>
      <c r="AI664" s="55">
        <f>'Datastream-M'!AE665</f>
        <v>-5.0999999999999996</v>
      </c>
      <c r="AJ664" s="40">
        <f>'Datastream-M'!AF665</f>
        <v>98.818898000000004</v>
      </c>
      <c r="AK664" s="40">
        <f>'Datastream-M'!AG665</f>
        <v>56.52</v>
      </c>
      <c r="AL664" s="40">
        <f>'Datastream-M'!AH665</f>
        <v>99.9</v>
      </c>
      <c r="AM664" s="40">
        <f>'Datastream-M'!AI665</f>
        <v>97</v>
      </c>
      <c r="AN664" s="40">
        <f>'Datastream-M'!AJ665</f>
        <v>23.5</v>
      </c>
      <c r="AO664" s="40">
        <f>'Datastream-M'!AK665</f>
        <v>9.3000000000000007</v>
      </c>
      <c r="AP664" s="40">
        <f>'Datastream-M'!AL665</f>
        <v>3.9</v>
      </c>
      <c r="AQ664" s="41">
        <f>'Datastream-M'!AM665</f>
        <v>99.746300000000005</v>
      </c>
      <c r="AR664" s="41">
        <f>'Datastream-M'!AN665</f>
        <v>99.843599999999995</v>
      </c>
      <c r="AS664" s="40">
        <f>'Datastream-M'!AO665</f>
        <v>11.6</v>
      </c>
      <c r="AT664" s="40">
        <f>'Datastream-M'!AP665</f>
        <v>56.2</v>
      </c>
      <c r="AU664" s="40">
        <f>'Datastream-M'!AQ665</f>
        <v>98.6</v>
      </c>
      <c r="AX664" s="40">
        <f>'Datastream-M'!AR665</f>
        <v>54.8</v>
      </c>
      <c r="AY664" s="40">
        <f>'Datastream-M'!AS665</f>
        <v>0.4</v>
      </c>
      <c r="AZ664" s="40">
        <f>'Datastream-M'!AT665</f>
        <v>104.6</v>
      </c>
      <c r="BE664" s="40">
        <f>'Datastream-M'!AU665</f>
        <v>94.31</v>
      </c>
      <c r="BF664" s="40">
        <f>'Datastream-M'!AV665</f>
        <v>101.3</v>
      </c>
      <c r="BH664" s="1">
        <f>'Datastream-M'!AX665</f>
        <v>104.6</v>
      </c>
      <c r="BI664" s="1">
        <f>'Datastream-M'!AY665</f>
        <v>104.6</v>
      </c>
      <c r="BJ664" s="1">
        <f>'Datastream-M'!AZ665</f>
        <v>104</v>
      </c>
      <c r="BK664" s="40">
        <f>'Datastream-M'!BA665</f>
        <v>101.5</v>
      </c>
      <c r="BL664" s="40">
        <f>'Datastream-M'!BB665</f>
        <v>105.7</v>
      </c>
      <c r="BM664" s="26">
        <f>'Datastream-M'!BC665</f>
        <v>100.4</v>
      </c>
      <c r="BN664" s="26"/>
      <c r="BO664" s="14">
        <f>BF663</f>
        <v>100.4</v>
      </c>
      <c r="BP664" s="40">
        <f>BM663</f>
        <v>99.9</v>
      </c>
      <c r="BQ664" s="40">
        <f t="shared" si="68"/>
        <v>52.151382952809087</v>
      </c>
      <c r="BR664" s="40"/>
      <c r="BS664" s="40">
        <f>'Datastream-M'!BF665</f>
        <v>112.7</v>
      </c>
      <c r="BT664" s="40">
        <f>'Datastream-M'!BE665</f>
        <v>16.8</v>
      </c>
      <c r="BU664">
        <f>'Datastream-M'!CS665</f>
        <v>94.2</v>
      </c>
      <c r="BV664">
        <f>'Datastream-M'!CT665</f>
        <v>93</v>
      </c>
      <c r="BW664" s="14">
        <f>'Datastream-M'!CU665</f>
        <v>102.9675</v>
      </c>
      <c r="BZ664" s="40">
        <f>'Datastream-M'!BI665</f>
        <v>99.4</v>
      </c>
      <c r="CA664">
        <f>'Datastream-M'!BN665</f>
        <v>9</v>
      </c>
      <c r="CB664">
        <f>'Datastream-M'!BO665</f>
        <v>14</v>
      </c>
      <c r="CC664">
        <f>'Datastream-M'!BP665</f>
        <v>98.9</v>
      </c>
      <c r="CD664">
        <f>'Datastream-M'!BQ665</f>
        <v>99</v>
      </c>
      <c r="CH664">
        <f>'Datastream-M'!BR665</f>
        <v>98.6</v>
      </c>
      <c r="CI664">
        <f>'Datastream-M'!BS665</f>
        <v>98.3</v>
      </c>
      <c r="CJ664">
        <f>'Datastream-M'!BT665</f>
        <v>-7</v>
      </c>
      <c r="CK664">
        <f>'Datastream-M'!BU665</f>
        <v>-0.5</v>
      </c>
      <c r="CL664">
        <f>'Datastream-M'!BV665</f>
        <v>100</v>
      </c>
      <c r="CM664">
        <f>'Datastream-M'!BW665</f>
        <v>23.9</v>
      </c>
      <c r="CN664">
        <f>'Datastream-M'!BX665</f>
        <v>4.2</v>
      </c>
      <c r="CO664">
        <f>'Datastream-M'!BY665</f>
        <v>6.8</v>
      </c>
      <c r="CP664" s="40">
        <f>'Datastream-M'!BZ665</f>
        <v>15.7</v>
      </c>
      <c r="CQ664">
        <f>'Datastream-M'!CA665</f>
        <v>9.6999999999999993</v>
      </c>
      <c r="CR664">
        <f>'Datastream-M'!CB665</f>
        <v>36.799999999999997</v>
      </c>
      <c r="CS664">
        <f>'Datastream-M'!CC665</f>
        <v>53.1</v>
      </c>
      <c r="CT664">
        <f>'Datastream-M'!CD665</f>
        <v>63</v>
      </c>
      <c r="CU664">
        <f>'Datastream-M'!CE665</f>
        <v>42884</v>
      </c>
      <c r="CV664">
        <f>'Datastream-M'!CF665</f>
        <v>2619500</v>
      </c>
      <c r="CW664" s="48">
        <f t="shared" si="44"/>
        <v>8.1999999999999993</v>
      </c>
      <c r="CX664">
        <f>'Datastream-M'!CG665</f>
        <v>98.1</v>
      </c>
      <c r="CY664">
        <f>'Datastream-M'!CH665</f>
        <v>98.6</v>
      </c>
      <c r="CZ664">
        <f>'Datastream-M'!CI665</f>
        <v>97.3</v>
      </c>
      <c r="DA664">
        <f>'Datastream-M'!CJ665</f>
        <v>98.5</v>
      </c>
      <c r="DB664">
        <f>'Datastream-M'!CK665</f>
        <v>0.1</v>
      </c>
      <c r="DC664">
        <f>'Datastream-M'!CL665</f>
        <v>-16.600000000000001</v>
      </c>
      <c r="DD664">
        <f>'Datastream-M'!CM665</f>
        <v>-7</v>
      </c>
      <c r="DE664">
        <f>'Datastream-M'!CN665</f>
        <v>73.8</v>
      </c>
      <c r="DF664">
        <f>'Datastream-M'!CO665</f>
        <v>73.7</v>
      </c>
      <c r="DG664">
        <f>'Datastream-M'!CP665</f>
        <v>99.1</v>
      </c>
      <c r="DH664">
        <f>'Datastream-M'!CQ665</f>
        <v>80.555389403999996</v>
      </c>
      <c r="DI664">
        <f>'Datastream-M'!CR665</f>
        <v>17.5</v>
      </c>
      <c r="DJ664">
        <f>'Datastream-M'!CV665</f>
        <v>7.21</v>
      </c>
      <c r="DK664">
        <f>'Datastream-M'!CW665</f>
        <v>4.03</v>
      </c>
      <c r="DL664">
        <f>'Datastream-M'!CX665</f>
        <v>98.3</v>
      </c>
      <c r="DM664">
        <f>'Datastream-M'!CY665</f>
        <v>99</v>
      </c>
      <c r="DN664" s="55">
        <f>'Datastream-M'!CZ665</f>
        <v>99.9</v>
      </c>
      <c r="DO664">
        <f>'Datastream-M'!DA665</f>
        <v>-11.9</v>
      </c>
      <c r="DP664">
        <f>'Datastream-M'!DB665</f>
        <v>100.9</v>
      </c>
      <c r="DQ664">
        <f>'Datastream-M'!DE665</f>
        <v>98.5</v>
      </c>
      <c r="DR664">
        <f>'Datastream-M'!DF665</f>
        <v>99.8</v>
      </c>
      <c r="DS664">
        <f>'Datastream-M'!DG665</f>
        <v>104.5</v>
      </c>
      <c r="DT664">
        <f>'Datastream-M'!DH665</f>
        <v>95.9</v>
      </c>
      <c r="DU664">
        <f>'Datastream-M'!DI665</f>
        <v>98.4</v>
      </c>
      <c r="DV664">
        <f>'Datastream-M'!DJ665</f>
        <v>103.72749613800001</v>
      </c>
      <c r="DW664" s="19">
        <f>'[8]weltindexip-usd'!B544</f>
        <v>2.8355910254809698</v>
      </c>
      <c r="DX664">
        <f>'Datastream-M'!DK665</f>
        <v>112.9</v>
      </c>
      <c r="DY664">
        <v>0</v>
      </c>
      <c r="DZ664">
        <f>'Datastream-M'!DL665</f>
        <v>114.5</v>
      </c>
      <c r="EA664">
        <f>'Datastream-M'!DM665</f>
        <v>99.4</v>
      </c>
      <c r="EB664">
        <f>'Datastream-M'!DN665</f>
        <v>27.702638</v>
      </c>
      <c r="EC664">
        <f>'Datastream-M'!DO665</f>
        <v>98.7</v>
      </c>
      <c r="ED664">
        <f>'Datastream-M'!DP665</f>
        <v>99.3</v>
      </c>
      <c r="EE664" s="112">
        <f t="shared" si="45"/>
        <v>0.39999999999999147</v>
      </c>
      <c r="EF664" s="1">
        <f>'Datastream-M'!DQ665</f>
        <v>99.4</v>
      </c>
    </row>
    <row r="665" spans="1:136">
      <c r="A665" s="3">
        <v>42109</v>
      </c>
      <c r="B665">
        <f>'Datastream-M'!B666</f>
        <v>100.4</v>
      </c>
      <c r="C665" s="40">
        <f>'Datastream-M'!C666</f>
        <v>101.6</v>
      </c>
      <c r="D665" s="40">
        <f>'Datastream-M'!D666</f>
        <v>101.2</v>
      </c>
      <c r="E665" s="40">
        <f>'Datastream-M'!E666</f>
        <v>101.9</v>
      </c>
      <c r="F665" s="40">
        <f>'Datastream-M'!F666</f>
        <v>101.1</v>
      </c>
      <c r="G665" s="40">
        <f>'Datastream-M'!G666</f>
        <v>1.0779300000000001</v>
      </c>
      <c r="H665" s="40">
        <f>'Datastream-M'!H666</f>
        <v>1645.8</v>
      </c>
      <c r="I665" s="40">
        <f>'Datastream-M'!I666</f>
        <v>2490.9</v>
      </c>
      <c r="J665" s="40">
        <f>'Datastream-M'!J666</f>
        <v>5.0000000000000001E-3</v>
      </c>
      <c r="K665" s="40">
        <f>'Datastream-M'!K666</f>
        <v>0.1</v>
      </c>
      <c r="L665" s="40">
        <f>'Datastream-M'!L666</f>
        <v>11454.4</v>
      </c>
      <c r="M665" s="40">
        <f>'Datastream-M'!M666</f>
        <v>291395</v>
      </c>
      <c r="N665" s="40">
        <f>'Datastream-M'!N666</f>
        <v>100</v>
      </c>
      <c r="O665" s="40">
        <f>'Datastream-M'!O666</f>
        <v>2066</v>
      </c>
      <c r="P665" s="40">
        <f>'Datastream-M'!P666</f>
        <v>6.5</v>
      </c>
      <c r="Q665" s="40">
        <f>'Datastream-M'!Q666</f>
        <v>19.600000000000001</v>
      </c>
      <c r="R665" s="40">
        <f>'Datastream-M'!R666</f>
        <v>6.7</v>
      </c>
      <c r="S665" s="1">
        <f>'[2]Deutschland Monatsdaten'!C665</f>
        <v>-0.13365798685046329</v>
      </c>
      <c r="T665" s="1">
        <v>4.2378122027479259</v>
      </c>
      <c r="U665" s="40">
        <f>'Datastream-M'!BL666</f>
        <v>100.06</v>
      </c>
      <c r="V665" s="41">
        <f t="shared" si="75"/>
        <v>99.661354581673294</v>
      </c>
      <c r="W665" s="40">
        <f>'Datastream-M'!BM666</f>
        <v>78.88</v>
      </c>
      <c r="X665" s="41">
        <f t="shared" si="76"/>
        <v>77.867719644619939</v>
      </c>
      <c r="Y665" s="40">
        <f>'Datastream-M'!W666</f>
        <v>-7.3</v>
      </c>
      <c r="Z665" s="40">
        <f>'Datastream-M'!X666</f>
        <v>101.6</v>
      </c>
      <c r="AA665" s="42">
        <f>'Datastream-M'!Y666</f>
        <v>11.4</v>
      </c>
      <c r="AB665" s="48">
        <f>'Datastream-M'!Z666</f>
        <v>93.5</v>
      </c>
      <c r="AC665" s="48">
        <f>'Datastream-M'!AA666</f>
        <v>86.5</v>
      </c>
      <c r="AD665" s="48">
        <f>'Datastream-M'!AB666</f>
        <v>84.4</v>
      </c>
      <c r="AE665" s="40">
        <f>'Datastream-M'!AC666</f>
        <v>1.0779300000000001</v>
      </c>
      <c r="AF665" s="40">
        <f t="shared" si="77"/>
        <v>100.40000000000002</v>
      </c>
      <c r="AG665" s="40">
        <f t="shared" si="78"/>
        <v>101.29999999999998</v>
      </c>
      <c r="AH665" s="40">
        <f>'Datastream-M'!AD666</f>
        <v>100</v>
      </c>
      <c r="AI665" s="55">
        <f>'Datastream-M'!AE666</f>
        <v>-4.7</v>
      </c>
      <c r="AJ665" s="40">
        <f>'Datastream-M'!AF666</f>
        <v>98.726737999999997</v>
      </c>
      <c r="AK665" s="40">
        <f>'Datastream-M'!AG666</f>
        <v>59.83</v>
      </c>
      <c r="AL665" s="40">
        <f>'Datastream-M'!AH666</f>
        <v>100.1</v>
      </c>
      <c r="AM665" s="40">
        <f>'Datastream-M'!AI666</f>
        <v>101.6</v>
      </c>
      <c r="AN665" s="40">
        <f>'Datastream-M'!AJ666</f>
        <v>21.7</v>
      </c>
      <c r="AO665" s="40">
        <f>'Datastream-M'!AK666</f>
        <v>9.1</v>
      </c>
      <c r="AP665" s="40">
        <f>'Datastream-M'!AL666</f>
        <v>4.3</v>
      </c>
      <c r="AQ665" s="41">
        <f>'Datastream-M'!AM666</f>
        <v>99.979600000000005</v>
      </c>
      <c r="AR665" s="41">
        <f>'Datastream-M'!AN666</f>
        <v>99.929199999999994</v>
      </c>
      <c r="AS665" s="40">
        <f>'Datastream-M'!AO666</f>
        <v>20.5</v>
      </c>
      <c r="AT665" s="40">
        <f>'Datastream-M'!AP666</f>
        <v>73.900000000000006</v>
      </c>
      <c r="AU665" s="40">
        <f>'Datastream-M'!AQ666</f>
        <v>99.7</v>
      </c>
      <c r="AX665" s="40">
        <f>'Datastream-M'!AR666</f>
        <v>53.3</v>
      </c>
      <c r="AY665" s="40">
        <f>'Datastream-M'!AS666</f>
        <v>0.5</v>
      </c>
      <c r="AZ665" s="40">
        <f>'Datastream-M'!AT666</f>
        <v>104.6</v>
      </c>
      <c r="BE665" s="40">
        <f>'Datastream-M'!AU666</f>
        <v>93.45</v>
      </c>
      <c r="BF665" s="40">
        <f>'Datastream-M'!AV666</f>
        <v>101.8</v>
      </c>
      <c r="BH665" s="1">
        <f>'Datastream-M'!AX666</f>
        <v>111.8</v>
      </c>
      <c r="BI665" s="1">
        <f>'Datastream-M'!AY666</f>
        <v>110.4</v>
      </c>
      <c r="BJ665" s="1">
        <f>'Datastream-M'!AZ666</f>
        <v>102.2</v>
      </c>
      <c r="BK665" s="40">
        <f>'Datastream-M'!BA666</f>
        <v>100.2</v>
      </c>
      <c r="BL665" s="40">
        <f>'Datastream-M'!BB666</f>
        <v>103.7</v>
      </c>
      <c r="BM665" s="26">
        <f>'Datastream-M'!BC666</f>
        <v>100.6</v>
      </c>
      <c r="BN665" s="26"/>
      <c r="BO665" s="14">
        <f t="shared" ref="BO665:BO670" si="79">BF664</f>
        <v>101.3</v>
      </c>
      <c r="BP665" s="40">
        <f t="shared" ref="BP665:BP670" si="80">BM664</f>
        <v>100.4</v>
      </c>
      <c r="BQ665" s="40">
        <f t="shared" si="68"/>
        <v>55.504531834163622</v>
      </c>
      <c r="BR665" s="40"/>
      <c r="BS665" s="40">
        <f>'Datastream-M'!BF666</f>
        <v>113.1</v>
      </c>
      <c r="BT665" s="40">
        <f>'Datastream-M'!BE666</f>
        <v>16.5</v>
      </c>
      <c r="BU665">
        <f>'Datastream-M'!CS666</f>
        <v>94.1</v>
      </c>
      <c r="BV665">
        <f>'Datastream-M'!CT666</f>
        <v>92.3</v>
      </c>
      <c r="BW665" s="14">
        <f>'Datastream-M'!CU666</f>
        <v>101.64109999999999</v>
      </c>
      <c r="BZ665" s="40">
        <f>'Datastream-M'!BI666</f>
        <v>99.1</v>
      </c>
      <c r="CA665">
        <f>'Datastream-M'!BN666</f>
        <v>3.9</v>
      </c>
      <c r="CB665">
        <f>'Datastream-M'!BO666</f>
        <v>17.3</v>
      </c>
      <c r="CC665">
        <f>'Datastream-M'!BP666</f>
        <v>100</v>
      </c>
      <c r="CD665">
        <f>'Datastream-M'!BQ666</f>
        <v>97.9</v>
      </c>
      <c r="CH665" s="40">
        <f>'Datastream-M'!BR666</f>
        <v>98.7</v>
      </c>
      <c r="CI665">
        <f>'Datastream-M'!BS666</f>
        <v>99.1</v>
      </c>
      <c r="CJ665">
        <f>'Datastream-M'!BT666</f>
        <v>1.2</v>
      </c>
      <c r="CK665">
        <f>'Datastream-M'!BU666</f>
        <v>1.7</v>
      </c>
      <c r="CL665">
        <f>'Datastream-M'!BV666</f>
        <v>99.1</v>
      </c>
      <c r="CM665">
        <f>'Datastream-M'!BW666</f>
        <v>26.2</v>
      </c>
      <c r="CN665">
        <f>'Datastream-M'!BX666</f>
        <v>2.9</v>
      </c>
      <c r="CO665">
        <f>'Datastream-M'!BY666</f>
        <v>11.3</v>
      </c>
      <c r="CP665" s="40">
        <f>'Datastream-M'!BZ666</f>
        <v>18.899999999999999</v>
      </c>
      <c r="CQ665">
        <f>'Datastream-M'!CA666</f>
        <v>10</v>
      </c>
      <c r="CR665">
        <f>'Datastream-M'!CB666</f>
        <v>35.299999999999997</v>
      </c>
      <c r="CS665">
        <f>'Datastream-M'!CC666</f>
        <v>55.1</v>
      </c>
      <c r="CT665">
        <f>'Datastream-M'!CD666</f>
        <v>58.3</v>
      </c>
      <c r="CU665">
        <f>'Datastream-M'!CE666</f>
        <v>42939</v>
      </c>
      <c r="CV665">
        <f>'Datastream-M'!CF666</f>
        <v>2620060</v>
      </c>
      <c r="CW665" s="48">
        <f t="shared" si="44"/>
        <v>7.3000000000000007</v>
      </c>
      <c r="CX665">
        <f>'Datastream-M'!CG666</f>
        <v>95.2</v>
      </c>
      <c r="CY665">
        <f>'Datastream-M'!CH666</f>
        <v>96.1</v>
      </c>
      <c r="CZ665">
        <f>'Datastream-M'!CI666</f>
        <v>93.7</v>
      </c>
      <c r="DA665">
        <f>'Datastream-M'!CJ666</f>
        <v>96</v>
      </c>
      <c r="DB665">
        <f>'Datastream-M'!CK666</f>
        <v>3.8</v>
      </c>
      <c r="DC665">
        <f>'Datastream-M'!CL666</f>
        <v>-16.100000000000001</v>
      </c>
      <c r="DD665">
        <f>'Datastream-M'!CM666</f>
        <v>1.2</v>
      </c>
      <c r="DE665">
        <f>'Datastream-M'!CN666</f>
        <v>73.099999999999994</v>
      </c>
      <c r="DF665">
        <f>'Datastream-M'!CO666</f>
        <v>74.5</v>
      </c>
      <c r="DG665">
        <f>'Datastream-M'!CP666</f>
        <v>101.8</v>
      </c>
      <c r="DH665">
        <f>'Datastream-M'!CQ666</f>
        <v>105.491485596</v>
      </c>
      <c r="DI665">
        <f>'Datastream-M'!CR666</f>
        <v>22.05</v>
      </c>
      <c r="DJ665">
        <f>'Datastream-M'!CV666</f>
        <v>6.65</v>
      </c>
      <c r="DK665">
        <f>'Datastream-M'!CW666</f>
        <v>4.0199999999999996</v>
      </c>
      <c r="DL665">
        <f>'Datastream-M'!CX666</f>
        <v>95.3</v>
      </c>
      <c r="DM665">
        <f>'Datastream-M'!CY666</f>
        <v>96.3</v>
      </c>
      <c r="DN665" s="55">
        <f>'Datastream-M'!CZ666</f>
        <v>99.7</v>
      </c>
      <c r="DO665">
        <f>'Datastream-M'!DA666</f>
        <v>-12.4</v>
      </c>
      <c r="DP665">
        <f>'Datastream-M'!DB666</f>
        <v>101.4</v>
      </c>
      <c r="DQ665">
        <f>'Datastream-M'!DE666</f>
        <v>100.3</v>
      </c>
      <c r="DR665">
        <f>'Datastream-M'!DF666</f>
        <v>100.4</v>
      </c>
      <c r="DS665">
        <f>'Datastream-M'!DG666</f>
        <v>101.3</v>
      </c>
      <c r="DT665">
        <f>'Datastream-M'!DH666</f>
        <v>103.4</v>
      </c>
      <c r="DU665">
        <f>'Datastream-M'!DI666</f>
        <v>99.2</v>
      </c>
      <c r="DV665">
        <f>'Datastream-M'!DJ666</f>
        <v>101.33496208</v>
      </c>
      <c r="DW665" s="19">
        <f>'[8]weltindexip-usd'!B545</f>
        <v>2.8321362173745404</v>
      </c>
      <c r="DX665">
        <f>'Datastream-M'!DK666</f>
        <v>112.2</v>
      </c>
      <c r="DY665">
        <v>0</v>
      </c>
      <c r="DZ665">
        <f>'Datastream-M'!DL666</f>
        <v>114.7</v>
      </c>
      <c r="EA665">
        <f>'Datastream-M'!DM666</f>
        <v>99.6</v>
      </c>
      <c r="EB665">
        <f>'Datastream-M'!DN666</f>
        <v>27.558136999999999</v>
      </c>
      <c r="EC665">
        <f>'Datastream-M'!DO666</f>
        <v>98.4</v>
      </c>
      <c r="ED665">
        <f>'Datastream-M'!DP666</f>
        <v>99.8</v>
      </c>
      <c r="EE665" s="112">
        <f t="shared" si="45"/>
        <v>1.3000000000000114</v>
      </c>
      <c r="EF665" s="1">
        <f>'Datastream-M'!DQ666</f>
        <v>100</v>
      </c>
    </row>
    <row r="666" spans="1:136">
      <c r="A666" s="3">
        <v>42139</v>
      </c>
      <c r="B666">
        <f>'Datastream-M'!B667</f>
        <v>100.7</v>
      </c>
      <c r="C666" s="40">
        <f>'Datastream-M'!C667</f>
        <v>101.1</v>
      </c>
      <c r="D666" s="40">
        <f>'Datastream-M'!D667</f>
        <v>101.2</v>
      </c>
      <c r="E666" s="40">
        <f>'Datastream-M'!E667</f>
        <v>101</v>
      </c>
      <c r="F666" s="40">
        <f>'Datastream-M'!F667</f>
        <v>100.1</v>
      </c>
      <c r="G666" s="40">
        <f>'Datastream-M'!G667</f>
        <v>1.1149549999999999</v>
      </c>
      <c r="H666" s="40">
        <f>'Datastream-M'!H667</f>
        <v>1674.6</v>
      </c>
      <c r="I666" s="40">
        <f>'Datastream-M'!I667</f>
        <v>2508.6999999999998</v>
      </c>
      <c r="J666" s="40">
        <f>'Datastream-M'!J667</f>
        <v>-0.01</v>
      </c>
      <c r="K666" s="40">
        <f>'Datastream-M'!K667</f>
        <v>0.6</v>
      </c>
      <c r="L666" s="40">
        <f>'Datastream-M'!L667</f>
        <v>11413.8</v>
      </c>
      <c r="M666" s="40">
        <f>'Datastream-M'!M667</f>
        <v>256385</v>
      </c>
      <c r="N666" s="40">
        <f>'Datastream-M'!N667</f>
        <v>100.1</v>
      </c>
      <c r="O666" s="40">
        <f>'Datastream-M'!O667</f>
        <v>1761</v>
      </c>
      <c r="P666" s="40">
        <f>'Datastream-M'!P667</f>
        <v>6.4</v>
      </c>
      <c r="Q666" s="40">
        <f>'Datastream-M'!Q667</f>
        <v>18.899999999999999</v>
      </c>
      <c r="R666" s="40">
        <f>'Datastream-M'!R667</f>
        <v>7.3</v>
      </c>
      <c r="S666" s="1">
        <f>'[2]Deutschland Monatsdaten'!C666</f>
        <v>-6.1382721314514443E-2</v>
      </c>
      <c r="T666" s="1">
        <v>4.2291475820121418</v>
      </c>
      <c r="U666" s="40">
        <f>'Datastream-M'!BL667</f>
        <v>101.19</v>
      </c>
      <c r="V666" s="41">
        <f t="shared" si="75"/>
        <v>100.58648111332009</v>
      </c>
      <c r="W666" s="40">
        <f>'Datastream-M'!BM667</f>
        <v>79.5</v>
      </c>
      <c r="X666" s="41">
        <f t="shared" si="76"/>
        <v>78.094302554027507</v>
      </c>
      <c r="Y666" s="40">
        <f>'Datastream-M'!W667</f>
        <v>-7.3</v>
      </c>
      <c r="Z666" s="40">
        <f>'Datastream-M'!X667</f>
        <v>100.5</v>
      </c>
      <c r="AA666" s="42">
        <f>'Datastream-M'!Y667</f>
        <v>10.9</v>
      </c>
      <c r="AB666" s="48">
        <f>'Datastream-M'!Z667</f>
        <v>94.2</v>
      </c>
      <c r="AC666" s="48">
        <f>'Datastream-M'!AA667</f>
        <v>87.4</v>
      </c>
      <c r="AD666" s="48">
        <f>'Datastream-M'!AB667</f>
        <v>85.6</v>
      </c>
      <c r="AE666" s="40">
        <f>'Datastream-M'!AC667</f>
        <v>1.1149549999999999</v>
      </c>
      <c r="AF666" s="40">
        <f t="shared" si="77"/>
        <v>100.59999999999998</v>
      </c>
      <c r="AG666" s="40">
        <f t="shared" si="78"/>
        <v>101.8</v>
      </c>
      <c r="AH666" s="40">
        <f>'Datastream-M'!AD667</f>
        <v>100</v>
      </c>
      <c r="AI666" s="55">
        <f>'Datastream-M'!AE667</f>
        <v>-5.8</v>
      </c>
      <c r="AJ666" s="40">
        <f>'Datastream-M'!AF667</f>
        <v>98.529411999999994</v>
      </c>
      <c r="AK666" s="40">
        <f>'Datastream-M'!AG667</f>
        <v>65.19</v>
      </c>
      <c r="AL666" s="40">
        <f>'Datastream-M'!AH667</f>
        <v>100.3</v>
      </c>
      <c r="AM666" s="40">
        <f>'Datastream-M'!AI667</f>
        <v>100.5</v>
      </c>
      <c r="AN666" s="40">
        <f>'Datastream-M'!AJ667</f>
        <v>19.600000000000001</v>
      </c>
      <c r="AO666" s="40">
        <f>'Datastream-M'!AK667</f>
        <v>10.199999999999999</v>
      </c>
      <c r="AP666" s="40">
        <f>'Datastream-M'!AL667</f>
        <v>4.4000000000000004</v>
      </c>
      <c r="AQ666" s="41">
        <f>'Datastream-M'!AM667</f>
        <v>100.191</v>
      </c>
      <c r="AR666" s="41">
        <f>'Datastream-M'!AN667</f>
        <v>99.992099999999994</v>
      </c>
      <c r="AS666" s="40">
        <f>'Datastream-M'!AO667</f>
        <v>15.1</v>
      </c>
      <c r="AT666" s="40">
        <f>'Datastream-M'!AP667</f>
        <v>92.4</v>
      </c>
      <c r="AU666" s="40">
        <f>'Datastream-M'!AQ667</f>
        <v>99.9</v>
      </c>
      <c r="AX666" s="40">
        <f>'Datastream-M'!AR667</f>
        <v>41.9</v>
      </c>
      <c r="AY666" s="40">
        <f>'Datastream-M'!AS667</f>
        <v>0.3</v>
      </c>
      <c r="AZ666" s="40">
        <f>'Datastream-M'!AT667</f>
        <v>104.6</v>
      </c>
      <c r="BE666" s="40">
        <f>'Datastream-M'!AU667</f>
        <v>94.87</v>
      </c>
      <c r="BF666" s="40">
        <f>'Datastream-M'!AV667</f>
        <v>101.7</v>
      </c>
      <c r="BH666" s="1">
        <f>'Datastream-M'!AX667</f>
        <v>118.9</v>
      </c>
      <c r="BI666" s="1">
        <f>'Datastream-M'!AY667</f>
        <v>117</v>
      </c>
      <c r="BJ666" s="1">
        <f>'Datastream-M'!AZ667</f>
        <v>105</v>
      </c>
      <c r="BK666" s="40">
        <f>'Datastream-M'!BA667</f>
        <v>99</v>
      </c>
      <c r="BL666" s="40">
        <f>'Datastream-M'!BB667</f>
        <v>109.2</v>
      </c>
      <c r="BM666" s="26">
        <f>'Datastream-M'!BC667</f>
        <v>100.4</v>
      </c>
      <c r="BN666" s="26"/>
      <c r="BO666" s="14">
        <f t="shared" si="79"/>
        <v>101.8</v>
      </c>
      <c r="BP666" s="40">
        <f t="shared" si="80"/>
        <v>100.6</v>
      </c>
      <c r="BQ666" s="40">
        <f t="shared" si="68"/>
        <v>58.468727437430211</v>
      </c>
      <c r="BS666" s="40">
        <f>'Datastream-M'!BF667</f>
        <v>111.7</v>
      </c>
      <c r="BT666" s="40">
        <f>'Datastream-M'!BE667</f>
        <v>13.2</v>
      </c>
      <c r="BU666">
        <f>'Datastream-M'!CS667</f>
        <v>94.1</v>
      </c>
      <c r="BV666">
        <f>'Datastream-M'!CT667</f>
        <v>93.9</v>
      </c>
      <c r="BW666" s="14">
        <f>'Datastream-M'!CU667</f>
        <v>103.9044</v>
      </c>
      <c r="BZ666" s="40">
        <f>'Datastream-M'!BI667</f>
        <v>99.9</v>
      </c>
      <c r="CA666">
        <f>'Datastream-M'!BN667</f>
        <v>1.3</v>
      </c>
      <c r="CB666">
        <f>'Datastream-M'!BO667</f>
        <v>16.899999999999999</v>
      </c>
      <c r="CC666">
        <f>'Datastream-M'!BP667</f>
        <v>100.6</v>
      </c>
      <c r="CD666">
        <f>'Datastream-M'!BQ667</f>
        <v>100</v>
      </c>
      <c r="CH666" s="40">
        <f>'Datastream-M'!BR667</f>
        <v>101</v>
      </c>
      <c r="CI666" s="40">
        <f>'Datastream-M'!BS667</f>
        <v>100.4</v>
      </c>
      <c r="CJ666">
        <f>'Datastream-M'!BT667</f>
        <v>0.6</v>
      </c>
      <c r="CK666">
        <f>'Datastream-M'!BU667</f>
        <v>0.8</v>
      </c>
      <c r="CL666">
        <f>'Datastream-M'!BV667</f>
        <v>100.1</v>
      </c>
      <c r="CM666">
        <f>'Datastream-M'!BW667</f>
        <v>27.5</v>
      </c>
      <c r="CN666">
        <f>'Datastream-M'!BX667</f>
        <v>5.5</v>
      </c>
      <c r="CO666">
        <f>'Datastream-M'!BY667</f>
        <v>10.5</v>
      </c>
      <c r="CP666" s="40">
        <f>'Datastream-M'!BZ667</f>
        <v>17.2</v>
      </c>
      <c r="CQ666">
        <f>'Datastream-M'!CA667</f>
        <v>10.1</v>
      </c>
      <c r="CR666">
        <f>'Datastream-M'!CB667</f>
        <v>38.299999999999997</v>
      </c>
      <c r="CS666">
        <f>'Datastream-M'!CC667</f>
        <v>52</v>
      </c>
      <c r="CT666">
        <f>'Datastream-M'!CD667</f>
        <v>62.6</v>
      </c>
      <c r="CU666">
        <f>'Datastream-M'!CE667</f>
        <v>42972</v>
      </c>
      <c r="CV666">
        <f>'Datastream-M'!CF667</f>
        <v>2622906</v>
      </c>
      <c r="CW666" s="48">
        <f t="shared" si="44"/>
        <v>10.3</v>
      </c>
      <c r="CX666">
        <f>'Datastream-M'!CG667</f>
        <v>99.7</v>
      </c>
      <c r="CY666">
        <f>'Datastream-M'!CH667</f>
        <v>99.6</v>
      </c>
      <c r="CZ666">
        <f>'Datastream-M'!CI667</f>
        <v>97.8</v>
      </c>
      <c r="DA666">
        <f>'Datastream-M'!CJ667</f>
        <v>101.3</v>
      </c>
      <c r="DB666">
        <f>'Datastream-M'!CK667</f>
        <v>3.2</v>
      </c>
      <c r="DC666">
        <f>'Datastream-M'!CL667</f>
        <v>-16.899999999999999</v>
      </c>
      <c r="DD666">
        <f>'Datastream-M'!CM667</f>
        <v>0.6</v>
      </c>
      <c r="DE666">
        <f>'Datastream-M'!CN667</f>
        <v>73.7</v>
      </c>
      <c r="DF666">
        <f>'Datastream-M'!CO667</f>
        <v>74.3</v>
      </c>
      <c r="DG666">
        <f>'Datastream-M'!CP667</f>
        <v>99.5</v>
      </c>
      <c r="DH666">
        <f>'Datastream-M'!CQ667</f>
        <v>113.39719390899999</v>
      </c>
      <c r="DI666">
        <f>'Datastream-M'!CR667</f>
        <v>25.62</v>
      </c>
      <c r="DJ666">
        <f>'Datastream-M'!CV667</f>
        <v>6.59</v>
      </c>
      <c r="DK666">
        <f>'Datastream-M'!CW667</f>
        <v>4.08</v>
      </c>
      <c r="DL666">
        <f>'Datastream-M'!CX667</f>
        <v>100.2</v>
      </c>
      <c r="DM666">
        <f>'Datastream-M'!CY667</f>
        <v>100.1</v>
      </c>
      <c r="DN666" s="55">
        <f>'Datastream-M'!CZ667</f>
        <v>100.1</v>
      </c>
      <c r="DO666">
        <f>'Datastream-M'!DA667</f>
        <v>-5.9</v>
      </c>
      <c r="DP666">
        <f>'Datastream-M'!DB667</f>
        <v>98.5</v>
      </c>
      <c r="DQ666">
        <f>'Datastream-M'!DE667</f>
        <v>100.6</v>
      </c>
      <c r="DR666">
        <f>'Datastream-M'!DF667</f>
        <v>100.7</v>
      </c>
      <c r="DS666">
        <f>'Datastream-M'!DG667</f>
        <v>98.3</v>
      </c>
      <c r="DT666">
        <f>'Datastream-M'!DH667</f>
        <v>101</v>
      </c>
      <c r="DU666">
        <f>'Datastream-M'!DI667</f>
        <v>101.7</v>
      </c>
      <c r="DV666">
        <f>'Datastream-M'!DJ667</f>
        <v>106.02080809900001</v>
      </c>
      <c r="DW666" s="19">
        <f>'[8]weltindexip-usd'!B546</f>
        <v>2.8282652368005263</v>
      </c>
      <c r="DX666">
        <f>'Datastream-M'!DK667</f>
        <v>110.1</v>
      </c>
      <c r="DY666">
        <v>0</v>
      </c>
      <c r="DZ666">
        <f>'Datastream-M'!DL667</f>
        <v>114.6</v>
      </c>
      <c r="EA666">
        <f>'Datastream-M'!DM667</f>
        <v>100.5</v>
      </c>
      <c r="EB666">
        <f>'Datastream-M'!DN667</f>
        <v>28.109499</v>
      </c>
      <c r="EC666">
        <f>'Datastream-M'!DO667</f>
        <v>100</v>
      </c>
      <c r="ED666">
        <f>'Datastream-M'!DP667</f>
        <v>100.1</v>
      </c>
      <c r="EE666" s="112">
        <f t="shared" si="45"/>
        <v>0.29999999999999716</v>
      </c>
      <c r="EF666" s="1">
        <f>'Datastream-M'!DQ667</f>
        <v>100.1</v>
      </c>
    </row>
    <row r="667" spans="1:136">
      <c r="A667" s="3">
        <v>42170</v>
      </c>
      <c r="B667">
        <f>'Datastream-M'!B668</f>
        <v>100.2</v>
      </c>
      <c r="C667" s="40">
        <f>'Datastream-M'!C668</f>
        <v>99.8</v>
      </c>
      <c r="D667" s="40">
        <f>'Datastream-M'!D668</f>
        <v>100.3</v>
      </c>
      <c r="E667" s="40">
        <f>'Datastream-M'!E668</f>
        <v>99.3</v>
      </c>
      <c r="F667" s="48">
        <f>'Datastream-M'!F668</f>
        <v>103</v>
      </c>
      <c r="G667" s="48">
        <f>'Datastream-M'!G668</f>
        <v>1.1213230000000001</v>
      </c>
      <c r="H667" s="48">
        <f>'Datastream-M'!H668</f>
        <v>1679.6</v>
      </c>
      <c r="I667" s="40">
        <f>'Datastream-M'!I668</f>
        <v>2515.9</v>
      </c>
      <c r="J667" s="40">
        <f>'Datastream-M'!J668</f>
        <v>-1.4E-2</v>
      </c>
      <c r="K667" s="40">
        <f>'Datastream-M'!K668</f>
        <v>0.8</v>
      </c>
      <c r="L667" s="40">
        <f>'Datastream-M'!L668</f>
        <v>10945</v>
      </c>
      <c r="M667" s="40">
        <f>'Datastream-M'!M668</f>
        <v>313539</v>
      </c>
      <c r="N667" s="40">
        <f>'Datastream-M'!N668</f>
        <v>100.1</v>
      </c>
      <c r="O667" s="40">
        <f>'Datastream-M'!O668</f>
        <v>2016</v>
      </c>
      <c r="P667" s="40">
        <f>'Datastream-M'!P668</f>
        <v>6.4</v>
      </c>
      <c r="Q667" s="40">
        <f>'Datastream-M'!Q668</f>
        <v>16.2</v>
      </c>
      <c r="R667" s="40">
        <f>'Datastream-M'!R668</f>
        <v>8.6999999999999993</v>
      </c>
      <c r="S667" s="1">
        <f>'[2]Deutschland Monatsdaten'!C667</f>
        <v>-5.1711327375171583E-2</v>
      </c>
      <c r="T667" s="1">
        <v>4.2630242665974647</v>
      </c>
      <c r="U667" s="40">
        <f>'Datastream-M'!BL668</f>
        <v>100.27</v>
      </c>
      <c r="V667" s="41">
        <f t="shared" si="75"/>
        <v>99.870517928286844</v>
      </c>
      <c r="W667" s="40">
        <f>'Datastream-M'!BM668</f>
        <v>79.260000000000005</v>
      </c>
      <c r="X667" s="41">
        <f t="shared" si="76"/>
        <v>77.935103244837762</v>
      </c>
      <c r="Y667" s="40">
        <f>'Datastream-M'!W668</f>
        <v>-8.6999999999999993</v>
      </c>
      <c r="Z667" s="40">
        <f>'Datastream-M'!X668</f>
        <v>106.8</v>
      </c>
      <c r="AA667" s="42">
        <f>'Datastream-M'!Y668</f>
        <v>10.9</v>
      </c>
      <c r="AB667" s="48">
        <f>'Datastream-M'!Z668</f>
        <v>94.3</v>
      </c>
      <c r="AC667" s="48">
        <f>'Datastream-M'!AA668</f>
        <v>87.7</v>
      </c>
      <c r="AD667" s="48">
        <f>'Datastream-M'!AB668</f>
        <v>86.1</v>
      </c>
      <c r="AE667" s="40">
        <f>'Datastream-M'!AC668</f>
        <v>1.1213230000000001</v>
      </c>
      <c r="AF667" s="40">
        <f t="shared" si="77"/>
        <v>100.4</v>
      </c>
      <c r="AG667" s="40">
        <f t="shared" si="78"/>
        <v>101.69999999999999</v>
      </c>
      <c r="AH667" s="40">
        <f>'Datastream-M'!AD668</f>
        <v>99.9</v>
      </c>
      <c r="AI667" s="55">
        <f>'Datastream-M'!AE668</f>
        <v>-6</v>
      </c>
      <c r="AJ667" s="40">
        <f>'Datastream-M'!AF668</f>
        <v>99.013807</v>
      </c>
      <c r="AK667" s="40">
        <f>'Datastream-M'!AG668</f>
        <v>62.62</v>
      </c>
      <c r="AL667" s="40">
        <f>'Datastream-M'!AH668</f>
        <v>100.2</v>
      </c>
      <c r="AM667" s="40">
        <f>'Datastream-M'!AI668</f>
        <v>106.8</v>
      </c>
      <c r="AN667" s="40">
        <f>'Datastream-M'!AJ668</f>
        <v>15.3</v>
      </c>
      <c r="AO667" s="40">
        <f>'Datastream-M'!AK668</f>
        <v>11.2</v>
      </c>
      <c r="AP667" s="40">
        <f>'Datastream-M'!AL668</f>
        <v>4</v>
      </c>
      <c r="AQ667" s="41">
        <f>'Datastream-M'!AM668</f>
        <v>100.3734</v>
      </c>
      <c r="AR667" s="41">
        <f>'Datastream-M'!AN668</f>
        <v>100.0252</v>
      </c>
      <c r="AS667" s="40">
        <f>'Datastream-M'!AO668</f>
        <v>13.1</v>
      </c>
      <c r="AT667" s="40">
        <f>'Datastream-M'!AP668</f>
        <v>97.8</v>
      </c>
      <c r="AU667" s="40">
        <f>'Datastream-M'!AQ668</f>
        <v>100.3</v>
      </c>
      <c r="AX667" s="40">
        <f>'Datastream-M'!AR668</f>
        <v>31.5</v>
      </c>
      <c r="AY667" s="40">
        <f>'Datastream-M'!AS668</f>
        <v>-0.5</v>
      </c>
      <c r="AZ667" s="40">
        <f>'Datastream-M'!AT668</f>
        <v>105.5</v>
      </c>
      <c r="BE667" s="40">
        <f>'Datastream-M'!AU668</f>
        <v>95.72</v>
      </c>
      <c r="BF667" s="40">
        <f>'Datastream-M'!AV668</f>
        <v>101.4</v>
      </c>
      <c r="BH667" s="1">
        <f>'Datastream-M'!AX668</f>
        <v>117.1</v>
      </c>
      <c r="BI667" s="1">
        <f>'Datastream-M'!AY668</f>
        <v>115.3</v>
      </c>
      <c r="BJ667" s="1">
        <f>'Datastream-M'!AZ668</f>
        <v>104.2</v>
      </c>
      <c r="BK667" s="40">
        <f>'Datastream-M'!BA668</f>
        <v>100.5</v>
      </c>
      <c r="BL667" s="40">
        <f>'Datastream-M'!BB668</f>
        <v>106.8</v>
      </c>
      <c r="BM667" s="26">
        <f>'Datastream-M'!BC668</f>
        <v>100.3</v>
      </c>
      <c r="BN667" s="26"/>
      <c r="BO667" s="14">
        <f t="shared" si="79"/>
        <v>101.7</v>
      </c>
      <c r="BP667" s="40">
        <f t="shared" si="80"/>
        <v>100.4</v>
      </c>
      <c r="BQ667" s="40">
        <f t="shared" si="68"/>
        <v>55.844747677520211</v>
      </c>
      <c r="BS667" s="40">
        <f>'Datastream-M'!BF668</f>
        <v>113.3</v>
      </c>
      <c r="BT667" s="40">
        <f>'Datastream-M'!BE668</f>
        <v>7</v>
      </c>
      <c r="BU667">
        <f>'Datastream-M'!CS668</f>
        <v>94</v>
      </c>
      <c r="BV667">
        <f>'Datastream-M'!CT668</f>
        <v>94.4</v>
      </c>
      <c r="BW667" s="14">
        <f>'Datastream-M'!CU668</f>
        <v>105.1627</v>
      </c>
      <c r="BZ667" s="40">
        <f>'Datastream-M'!BI668</f>
        <v>98.8</v>
      </c>
      <c r="CA667">
        <f>'Datastream-M'!BN668</f>
        <v>3.3</v>
      </c>
      <c r="CB667">
        <f>'Datastream-M'!BO668</f>
        <v>15.2</v>
      </c>
      <c r="CC667">
        <f>'Datastream-M'!BP668</f>
        <v>98.9</v>
      </c>
      <c r="CD667">
        <f>'Datastream-M'!BQ668</f>
        <v>100</v>
      </c>
      <c r="CH667" s="40">
        <f>'Datastream-M'!BR668</f>
        <v>99.1</v>
      </c>
      <c r="CI667" s="40">
        <f>'Datastream-M'!BS668</f>
        <v>99.7</v>
      </c>
      <c r="CJ667" s="40">
        <f>'Datastream-M'!BT668</f>
        <v>-0.3</v>
      </c>
      <c r="CK667" s="40">
        <f>'Datastream-M'!BU668</f>
        <v>9.1</v>
      </c>
      <c r="CL667" s="40">
        <f>'Datastream-M'!BV668</f>
        <v>100.3</v>
      </c>
      <c r="CM667">
        <f>'Datastream-M'!BW668</f>
        <v>28</v>
      </c>
      <c r="CN667">
        <f>'Datastream-M'!BX668</f>
        <v>3.5</v>
      </c>
      <c r="CO667">
        <f>'Datastream-M'!BY668</f>
        <v>6.9</v>
      </c>
      <c r="CP667" s="48">
        <f>'Datastream-M'!BZ668</f>
        <v>13.4</v>
      </c>
      <c r="CQ667">
        <f>'Datastream-M'!CA668</f>
        <v>10.199999999999999</v>
      </c>
      <c r="CR667">
        <f>'Datastream-M'!CB668</f>
        <v>24.9</v>
      </c>
      <c r="CS667">
        <f>'Datastream-M'!CC668</f>
        <v>57.2</v>
      </c>
      <c r="CT667">
        <f>'Datastream-M'!CD668</f>
        <v>57</v>
      </c>
      <c r="CU667">
        <f>'Datastream-M'!CE668</f>
        <v>43024</v>
      </c>
      <c r="CV667">
        <f>'Datastream-M'!CF668</f>
        <v>2620787</v>
      </c>
      <c r="CW667" s="48">
        <f t="shared" si="44"/>
        <v>14.6</v>
      </c>
      <c r="CX667">
        <f>'Datastream-M'!CG668</f>
        <v>96.4</v>
      </c>
      <c r="CY667">
        <f>'Datastream-M'!CH668</f>
        <v>93.6</v>
      </c>
      <c r="CZ667">
        <f>'Datastream-M'!CI668</f>
        <v>96.4</v>
      </c>
      <c r="DA667">
        <f>'Datastream-M'!CJ668</f>
        <v>97.9</v>
      </c>
      <c r="DB667">
        <f>'Datastream-M'!CK668</f>
        <v>8.5</v>
      </c>
      <c r="DC667">
        <f>'Datastream-M'!CL668</f>
        <v>-14.1</v>
      </c>
      <c r="DD667">
        <f>'Datastream-M'!CM668</f>
        <v>-0.3</v>
      </c>
      <c r="DE667">
        <f>'Datastream-M'!CN668</f>
        <v>73.599999999999994</v>
      </c>
      <c r="DF667">
        <f>'Datastream-M'!CO668</f>
        <v>75.2</v>
      </c>
      <c r="DG667">
        <f>'Datastream-M'!CP668</f>
        <v>98.3</v>
      </c>
      <c r="DH667">
        <f>'Datastream-M'!CQ668</f>
        <v>212.82469177199999</v>
      </c>
      <c r="DI667">
        <f>'Datastream-M'!CR668</f>
        <v>25.7</v>
      </c>
      <c r="DJ667">
        <f>'Datastream-M'!CV668</f>
        <v>6.67</v>
      </c>
      <c r="DK667">
        <f>'Datastream-M'!CW668</f>
        <v>4.07</v>
      </c>
      <c r="DL667">
        <f>'Datastream-M'!CX668</f>
        <v>96.7</v>
      </c>
      <c r="DM667">
        <f>'Datastream-M'!CY668</f>
        <v>93.9</v>
      </c>
      <c r="DN667" s="55">
        <f>'Datastream-M'!CZ668</f>
        <v>98.2</v>
      </c>
      <c r="DO667">
        <f>'Datastream-M'!DA668</f>
        <v>-6</v>
      </c>
      <c r="DP667">
        <f>'Datastream-M'!DB668</f>
        <v>101.7</v>
      </c>
      <c r="DQ667">
        <f>'Datastream-M'!DE668</f>
        <v>100</v>
      </c>
      <c r="DR667">
        <f>'Datastream-M'!DF668</f>
        <v>100.4</v>
      </c>
      <c r="DS667">
        <f>'Datastream-M'!DG668</f>
        <v>95.9</v>
      </c>
      <c r="DT667">
        <f>'Datastream-M'!DH668</f>
        <v>110</v>
      </c>
      <c r="DU667">
        <f>'Datastream-M'!DI668</f>
        <v>98.5</v>
      </c>
      <c r="DV667">
        <f>'Datastream-M'!DJ668</f>
        <v>117.494626754</v>
      </c>
      <c r="DW667" s="19">
        <f>'[8]weltindexip-usd'!B547</f>
        <v>2.8375767716319023</v>
      </c>
      <c r="DX667">
        <f>'Datastream-M'!DK668</f>
        <v>112.4</v>
      </c>
      <c r="DY667">
        <v>0</v>
      </c>
      <c r="DZ667">
        <f>'Datastream-M'!DL668</f>
        <v>115.1</v>
      </c>
      <c r="EA667">
        <f>'Datastream-M'!DM668</f>
        <v>100</v>
      </c>
      <c r="EB667">
        <f>'Datastream-M'!DN668</f>
        <v>27.992353000000001</v>
      </c>
      <c r="EC667">
        <f>'Datastream-M'!DO668</f>
        <v>99.5</v>
      </c>
      <c r="ED667">
        <f>'Datastream-M'!DP668</f>
        <v>99.2</v>
      </c>
      <c r="EE667" s="112">
        <f t="shared" si="45"/>
        <v>-0.5</v>
      </c>
      <c r="EF667" s="1">
        <f>'Datastream-M'!DQ668</f>
        <v>100.1</v>
      </c>
    </row>
    <row r="668" spans="1:136">
      <c r="A668" s="3">
        <v>42200</v>
      </c>
      <c r="B668">
        <f>'Datastream-M'!B669</f>
        <v>99.6</v>
      </c>
      <c r="C668" s="40">
        <f>'Datastream-M'!C669</f>
        <v>100.3</v>
      </c>
      <c r="D668" s="40">
        <f>'Datastream-M'!D669</f>
        <v>100.7</v>
      </c>
      <c r="E668" s="40">
        <f>'Datastream-M'!E669</f>
        <v>99.8</v>
      </c>
      <c r="F668" s="48">
        <f>'Datastream-M'!F669</f>
        <v>101.8</v>
      </c>
      <c r="G668" s="48">
        <f>'Datastream-M'!G669</f>
        <v>1.0995779999999999</v>
      </c>
      <c r="H668" s="48">
        <f>'Datastream-M'!H669</f>
        <v>1693.1</v>
      </c>
      <c r="I668" s="40">
        <f>'Datastream-M'!I669</f>
        <v>2534.1</v>
      </c>
      <c r="J668" s="40">
        <f>'Datastream-M'!J669</f>
        <v>-1.9E-2</v>
      </c>
      <c r="K668" s="40">
        <f>'Datastream-M'!K669</f>
        <v>0.7</v>
      </c>
      <c r="L668" s="40">
        <f>'Datastream-M'!L669</f>
        <v>11309</v>
      </c>
      <c r="M668" s="40">
        <f>'Datastream-M'!M669</f>
        <v>290196</v>
      </c>
      <c r="N668" s="40">
        <f>'Datastream-M'!N669</f>
        <v>101.5</v>
      </c>
      <c r="O668" s="40">
        <f>'Datastream-M'!O669</f>
        <v>2187</v>
      </c>
      <c r="P668" s="40">
        <f>'Datastream-M'!P669</f>
        <v>6.4</v>
      </c>
      <c r="Q668" s="40">
        <f>'Datastream-M'!Q669</f>
        <v>15.2</v>
      </c>
      <c r="R668" s="40">
        <f>'Datastream-M'!R669</f>
        <v>10.4</v>
      </c>
      <c r="S668" s="1">
        <f>'[2]Deutschland Monatsdaten'!C668</f>
        <v>-4.6682254386109193E-2</v>
      </c>
      <c r="T668" s="1">
        <v>4.2574208819449844</v>
      </c>
      <c r="U668" s="40">
        <f>'Datastream-M'!BL669</f>
        <v>103.02</v>
      </c>
      <c r="V668" s="41">
        <f t="shared" si="75"/>
        <v>102.71186440677967</v>
      </c>
      <c r="W668" s="40">
        <f>'Datastream-M'!BM669</f>
        <v>80.400000000000006</v>
      </c>
      <c r="X668" s="41">
        <f t="shared" si="76"/>
        <v>79.289940828402365</v>
      </c>
      <c r="Y668" s="40">
        <f>'Datastream-M'!W669</f>
        <v>-8</v>
      </c>
      <c r="Z668" s="40">
        <f>'Datastream-M'!X669</f>
        <v>101.3</v>
      </c>
      <c r="AA668" s="42">
        <f>'Datastream-M'!Y669</f>
        <v>10</v>
      </c>
      <c r="AB668" s="48">
        <f>'Datastream-M'!Z669</f>
        <v>93.7</v>
      </c>
      <c r="AC668" s="48">
        <f>'Datastream-M'!AA669</f>
        <v>87</v>
      </c>
      <c r="AD668" s="48">
        <f>'Datastream-M'!AB669</f>
        <v>85.4</v>
      </c>
      <c r="AE668" s="40">
        <f>'Datastream-M'!AC669</f>
        <v>1.0995779999999999</v>
      </c>
      <c r="AF668" s="40">
        <f t="shared" si="77"/>
        <v>100.29999999999998</v>
      </c>
      <c r="AG668" s="40">
        <f t="shared" si="78"/>
        <v>101.4</v>
      </c>
      <c r="AH668" s="40">
        <f>'Datastream-M'!AD669</f>
        <v>101.2</v>
      </c>
      <c r="AI668" s="55">
        <f>'Datastream-M'!AE669</f>
        <v>-5.0999999999999996</v>
      </c>
      <c r="AJ668" s="40">
        <f>'Datastream-M'!AF669</f>
        <v>99.603567999999996</v>
      </c>
      <c r="AK668" s="48">
        <f>'Datastream-M'!AG669</f>
        <v>56.83</v>
      </c>
      <c r="AL668" s="40">
        <f>'Datastream-M'!AH669</f>
        <v>100.1</v>
      </c>
      <c r="AM668" s="40">
        <f>'Datastream-M'!AI669</f>
        <v>101.3</v>
      </c>
      <c r="AN668" s="40">
        <f>'Datastream-M'!AJ669</f>
        <v>15.9</v>
      </c>
      <c r="AO668" s="40">
        <f>'Datastream-M'!AK669</f>
        <v>11.3</v>
      </c>
      <c r="AP668" s="40">
        <f>'Datastream-M'!AL669</f>
        <v>5.7</v>
      </c>
      <c r="AQ668" s="41">
        <f>'Datastream-M'!AM669</f>
        <v>100.5247</v>
      </c>
      <c r="AR668" s="41">
        <f>'Datastream-M'!AN669</f>
        <v>100.02679999999999</v>
      </c>
      <c r="AS668" s="40">
        <f>'Datastream-M'!AO669</f>
        <v>15.2</v>
      </c>
      <c r="AT668" s="40">
        <f>'Datastream-M'!AP669</f>
        <v>98.2</v>
      </c>
      <c r="AU668" s="40">
        <f>'Datastream-M'!AQ669</f>
        <v>100.3</v>
      </c>
      <c r="AX668" s="40">
        <f>'Datastream-M'!AR669</f>
        <v>29.7</v>
      </c>
      <c r="AY668" s="40">
        <f>'Datastream-M'!AS669</f>
        <v>-0.9</v>
      </c>
      <c r="AZ668" s="40">
        <f>'Datastream-M'!AT669</f>
        <v>106.1</v>
      </c>
      <c r="BE668" s="40">
        <f>'Datastream-M'!AU669</f>
        <v>95.1</v>
      </c>
      <c r="BF668" s="40">
        <f>'Datastream-M'!AV669</f>
        <v>100.9</v>
      </c>
      <c r="BH668" s="1">
        <f>'Datastream-M'!AX669</f>
        <v>106.5</v>
      </c>
      <c r="BI668" s="1">
        <f>'Datastream-M'!AY669</f>
        <v>105.6</v>
      </c>
      <c r="BJ668" s="1">
        <f>'Datastream-M'!AZ669</f>
        <v>100.2</v>
      </c>
      <c r="BK668" s="40">
        <f>'Datastream-M'!BA669</f>
        <v>103.2</v>
      </c>
      <c r="BL668" s="40">
        <f>'Datastream-M'!BB669</f>
        <v>98.1</v>
      </c>
      <c r="BM668" s="26">
        <f>'Datastream-M'!BC669</f>
        <v>100.4</v>
      </c>
      <c r="BN668" s="26"/>
      <c r="BO668" s="14">
        <f t="shared" si="79"/>
        <v>101.4</v>
      </c>
      <c r="BP668" s="40">
        <f t="shared" si="80"/>
        <v>100.3</v>
      </c>
      <c r="BQ668" s="40">
        <f t="shared" si="68"/>
        <v>51.683464019833067</v>
      </c>
      <c r="BS668" s="40">
        <f>'Datastream-M'!BF669</f>
        <v>113.6</v>
      </c>
      <c r="BT668" s="40">
        <f>'Datastream-M'!BE669</f>
        <v>6.1</v>
      </c>
      <c r="BU668">
        <f>'Datastream-M'!CS669</f>
        <v>93.8</v>
      </c>
      <c r="BV668">
        <f>'Datastream-M'!CT669</f>
        <v>93.1</v>
      </c>
      <c r="BW668" s="14">
        <f>'Datastream-M'!CU669</f>
        <v>104.18940000000001</v>
      </c>
      <c r="BZ668" s="40">
        <f>'Datastream-M'!BI669</f>
        <v>98.7</v>
      </c>
      <c r="CA668">
        <f>'Datastream-M'!BN669</f>
        <v>5.7</v>
      </c>
      <c r="CB668">
        <f>'Datastream-M'!BO669</f>
        <v>13.8</v>
      </c>
      <c r="CC668">
        <f>'Datastream-M'!BP669</f>
        <v>102.2</v>
      </c>
      <c r="CD668">
        <f>'Datastream-M'!BQ669</f>
        <v>102</v>
      </c>
      <c r="CH668" s="40">
        <f>'Datastream-M'!BR669</f>
        <v>102.2</v>
      </c>
      <c r="CI668" s="40">
        <f>'Datastream-M'!BS669</f>
        <v>101</v>
      </c>
      <c r="CJ668" s="40">
        <f>'Datastream-M'!BT669</f>
        <v>-0.6</v>
      </c>
      <c r="CK668" s="40">
        <f>'Datastream-M'!BU669</f>
        <v>7.2</v>
      </c>
      <c r="CL668" s="40">
        <f>'Datastream-M'!BV669</f>
        <v>101.3</v>
      </c>
      <c r="CM668">
        <f>'Datastream-M'!BW669</f>
        <v>25.4</v>
      </c>
      <c r="CN668">
        <f>'Datastream-M'!BX669</f>
        <v>4.4000000000000004</v>
      </c>
      <c r="CO668">
        <f>'Datastream-M'!BY669</f>
        <v>11.7</v>
      </c>
      <c r="CP668" s="48">
        <f>'Datastream-M'!BZ669</f>
        <v>14.1</v>
      </c>
      <c r="CQ668">
        <f>'Datastream-M'!CA669</f>
        <v>10.1</v>
      </c>
      <c r="CR668">
        <f>'Datastream-M'!CB669</f>
        <v>18.399999999999999</v>
      </c>
      <c r="CS668">
        <f>'Datastream-M'!CC669</f>
        <v>58.6</v>
      </c>
      <c r="CT668">
        <f>'Datastream-M'!CD669</f>
        <v>55.4</v>
      </c>
      <c r="CU668">
        <f>'Datastream-M'!CE669</f>
        <v>43079</v>
      </c>
      <c r="CV668">
        <f>'Datastream-M'!CF669</f>
        <v>2645539</v>
      </c>
      <c r="CW668" s="48">
        <f t="shared" si="44"/>
        <v>11.299999999999999</v>
      </c>
      <c r="CX668">
        <f>'Datastream-M'!CG669</f>
        <v>96.1</v>
      </c>
      <c r="CY668">
        <f>'Datastream-M'!CH669</f>
        <v>105.7</v>
      </c>
      <c r="CZ668">
        <f>'Datastream-M'!CI669</f>
        <v>94.9</v>
      </c>
      <c r="DA668">
        <f>'Datastream-M'!CJ669</f>
        <v>92.1</v>
      </c>
      <c r="DB668">
        <f>'Datastream-M'!CK669</f>
        <v>6.7</v>
      </c>
      <c r="DC668">
        <f>'Datastream-M'!CL669</f>
        <v>-18</v>
      </c>
      <c r="DD668">
        <f>'Datastream-M'!CM669</f>
        <v>-0.6</v>
      </c>
      <c r="DE668">
        <f>'Datastream-M'!CN669</f>
        <v>75</v>
      </c>
      <c r="DF668">
        <f>'Datastream-M'!CO669</f>
        <v>76.599999999999994</v>
      </c>
      <c r="DG668">
        <f>'Datastream-M'!CP669</f>
        <v>107.2</v>
      </c>
      <c r="DH668">
        <f>'Datastream-M'!CQ669</f>
        <v>176.39804077100001</v>
      </c>
      <c r="DI668">
        <f>'Datastream-M'!CR669</f>
        <v>28.4</v>
      </c>
      <c r="DJ668">
        <f>'Datastream-M'!CV669</f>
        <v>6.54</v>
      </c>
      <c r="DK668">
        <f>'Datastream-M'!CW669</f>
        <v>4.24</v>
      </c>
      <c r="DL668">
        <f>'Datastream-M'!CX669</f>
        <v>96.2</v>
      </c>
      <c r="DM668">
        <f>'Datastream-M'!CY669</f>
        <v>105.8</v>
      </c>
      <c r="DN668" s="55">
        <f>'Datastream-M'!CZ669</f>
        <v>98.9</v>
      </c>
      <c r="DO668">
        <f>'Datastream-M'!DA669</f>
        <v>-3.2</v>
      </c>
      <c r="DP668">
        <f>'Datastream-M'!DB669</f>
        <v>103.1</v>
      </c>
      <c r="DQ668">
        <f>'Datastream-M'!DE669</f>
        <v>100.4</v>
      </c>
      <c r="DR668">
        <f>'Datastream-M'!DF669</f>
        <v>98.8</v>
      </c>
      <c r="DS668">
        <f>'Datastream-M'!DG669</f>
        <v>105.3</v>
      </c>
      <c r="DT668">
        <f>'Datastream-M'!DH669</f>
        <v>101.9</v>
      </c>
      <c r="DU668">
        <f>'Datastream-M'!DI669</f>
        <v>102.3</v>
      </c>
      <c r="DV668">
        <f>'Datastream-M'!DJ669</f>
        <v>128.80926786000001</v>
      </c>
      <c r="DW668" s="19">
        <f>'[8]weltindexip-usd'!B548</f>
        <v>2.8429639791876968</v>
      </c>
      <c r="DX668">
        <f>'Datastream-M'!DK669</f>
        <v>112.8</v>
      </c>
      <c r="DY668">
        <v>0</v>
      </c>
      <c r="DZ668">
        <f>'Datastream-M'!DL669</f>
        <v>115.4</v>
      </c>
      <c r="EA668">
        <f>'Datastream-M'!DM669</f>
        <v>101.3</v>
      </c>
      <c r="EB668">
        <f>'Datastream-M'!DN669</f>
        <v>27.868949000000001</v>
      </c>
      <c r="EC668">
        <f>'Datastream-M'!DO669</f>
        <v>100.4</v>
      </c>
      <c r="ED668">
        <f>'Datastream-M'!DP669</f>
        <v>101.9</v>
      </c>
      <c r="EE668" s="112">
        <f t="shared" si="45"/>
        <v>-0.60000000000000853</v>
      </c>
      <c r="EF668" s="1">
        <f>'Datastream-M'!DQ669</f>
        <v>101.5</v>
      </c>
    </row>
    <row r="669" spans="1:136">
      <c r="A669" s="3">
        <v>42231</v>
      </c>
      <c r="B669">
        <f>'Datastream-M'!B670</f>
        <v>100.9</v>
      </c>
      <c r="C669" s="40">
        <f>'Datastream-M'!C670</f>
        <v>100.7</v>
      </c>
      <c r="D669" s="40">
        <f>'Datastream-M'!D670</f>
        <v>101.6</v>
      </c>
      <c r="E669" s="40">
        <f>'Datastream-M'!E670</f>
        <v>99.7</v>
      </c>
      <c r="F669" s="48">
        <f>'Datastream-M'!F670</f>
        <v>99.5</v>
      </c>
      <c r="G669" s="48">
        <f>'Datastream-M'!G670</f>
        <v>1.1139049999999999</v>
      </c>
      <c r="H669" s="48">
        <f>'Datastream-M'!H670</f>
        <v>1707</v>
      </c>
      <c r="I669" s="40">
        <f>'Datastream-M'!I670</f>
        <v>2540.9</v>
      </c>
      <c r="J669" s="40">
        <f>'Datastream-M'!J670</f>
        <v>-2.8000000000000001E-2</v>
      </c>
      <c r="K669" s="40">
        <f>'Datastream-M'!K670</f>
        <v>0.6</v>
      </c>
      <c r="L669" s="40">
        <f>'Datastream-M'!L670</f>
        <v>10259.5</v>
      </c>
      <c r="M669" s="40">
        <f>'Datastream-M'!M670</f>
        <v>226314</v>
      </c>
      <c r="N669" s="40">
        <f>'Datastream-M'!N670</f>
        <v>98.8</v>
      </c>
      <c r="O669" s="40">
        <f>'Datastream-M'!O670</f>
        <v>1807</v>
      </c>
      <c r="P669" s="40">
        <f>'Datastream-M'!P670</f>
        <v>6.3</v>
      </c>
      <c r="Q669" s="40">
        <f>'Datastream-M'!Q670</f>
        <v>16.8</v>
      </c>
      <c r="R669" s="40">
        <f>'Datastream-M'!R670</f>
        <v>12</v>
      </c>
      <c r="S669" s="1">
        <f>'[2]Deutschland Monatsdaten'!C669</f>
        <v>-6.0965238764593123E-2</v>
      </c>
      <c r="T669" s="1">
        <v>4.2393021384308902</v>
      </c>
      <c r="U669" s="40">
        <f>'Datastream-M'!BL670</f>
        <v>97.06</v>
      </c>
      <c r="V669" s="41">
        <f t="shared" si="75"/>
        <v>96.673306772908361</v>
      </c>
      <c r="W669" s="40">
        <f>'Datastream-M'!BM670</f>
        <v>78.87</v>
      </c>
      <c r="X669" s="41">
        <f t="shared" si="76"/>
        <v>78.166501486620419</v>
      </c>
      <c r="Y669" s="40">
        <f>'Datastream-M'!W670</f>
        <v>-11</v>
      </c>
      <c r="Z669" s="40">
        <f>'Datastream-M'!X670</f>
        <v>99.7</v>
      </c>
      <c r="AA669" s="42">
        <f>'Datastream-M'!Y670</f>
        <v>11.3</v>
      </c>
      <c r="AB669" s="48">
        <f>'Datastream-M'!Z670</f>
        <v>94.4</v>
      </c>
      <c r="AC669" s="48">
        <f>'Datastream-M'!AA670</f>
        <v>88</v>
      </c>
      <c r="AD669" s="48">
        <f>'Datastream-M'!AB670</f>
        <v>86.9</v>
      </c>
      <c r="AE669" s="48">
        <f>'Datastream-M'!AC670</f>
        <v>1.1139049999999999</v>
      </c>
      <c r="AF669" s="48">
        <f t="shared" ref="AF669:AF674" si="81">U669/V669*100</f>
        <v>100.4</v>
      </c>
      <c r="AG669" s="48">
        <f t="shared" ref="AG669:AG674" si="82">W669/X669*100</f>
        <v>100.9</v>
      </c>
      <c r="AH669" s="48">
        <f>'Datastream-M'!AD670</f>
        <v>99.2</v>
      </c>
      <c r="AI669" s="55">
        <f>'Datastream-M'!AE670</f>
        <v>-6.2</v>
      </c>
      <c r="AJ669" s="40">
        <f>'Datastream-M'!AF670</f>
        <v>100.50251299999999</v>
      </c>
      <c r="AK669" s="48">
        <f>'Datastream-M'!AG670</f>
        <v>47.53</v>
      </c>
      <c r="AL669" s="40">
        <f>'Datastream-M'!AH670</f>
        <v>100.1</v>
      </c>
      <c r="AM669" s="40">
        <f>'Datastream-M'!AI670</f>
        <v>99.7</v>
      </c>
      <c r="AN669" s="40">
        <f>'Datastream-M'!AJ670</f>
        <v>14.8</v>
      </c>
      <c r="AO669" s="40">
        <f>'Datastream-M'!AK670</f>
        <v>13.7</v>
      </c>
      <c r="AP669" s="40">
        <f>'Datastream-M'!AL670</f>
        <v>0.2</v>
      </c>
      <c r="AQ669" s="41">
        <f>'Datastream-M'!AM670</f>
        <v>100.64190000000001</v>
      </c>
      <c r="AR669" s="41">
        <f>'Datastream-M'!AN670</f>
        <v>99.994</v>
      </c>
      <c r="AS669" s="40">
        <f>'Datastream-M'!AO670</f>
        <v>14</v>
      </c>
      <c r="AT669" s="40">
        <f>'Datastream-M'!AP670</f>
        <v>98.6</v>
      </c>
      <c r="AU669" s="40">
        <f>'Datastream-M'!AQ670</f>
        <v>100.5</v>
      </c>
      <c r="AX669" s="40">
        <f>'Datastream-M'!AR670</f>
        <v>25</v>
      </c>
      <c r="AY669" s="40">
        <f>'Datastream-M'!AS670</f>
        <v>0.2</v>
      </c>
      <c r="AZ669" s="40">
        <f>'Datastream-M'!AT670</f>
        <v>106.6</v>
      </c>
      <c r="BE669" s="40">
        <f>'Datastream-M'!AU670</f>
        <v>97.1</v>
      </c>
      <c r="BF669" s="40">
        <f>'Datastream-M'!AV670</f>
        <v>99.6</v>
      </c>
      <c r="BH669" s="1">
        <f>'Datastream-M'!AX670</f>
        <v>92.7</v>
      </c>
      <c r="BI669" s="1">
        <f>'Datastream-M'!AY670</f>
        <v>93.2</v>
      </c>
      <c r="BJ669" s="1">
        <f>'Datastream-M'!AZ670</f>
        <v>96.3</v>
      </c>
      <c r="BK669" s="40">
        <f>'Datastream-M'!BA670</f>
        <v>97.4</v>
      </c>
      <c r="BL669" s="40">
        <f>'Datastream-M'!BB670</f>
        <v>95.6</v>
      </c>
      <c r="BM669" s="26">
        <f>'Datastream-M'!BC670</f>
        <v>100</v>
      </c>
      <c r="BN669" s="26"/>
      <c r="BO669" s="14">
        <f t="shared" si="79"/>
        <v>100.9</v>
      </c>
      <c r="BP669" s="40">
        <f t="shared" si="80"/>
        <v>100.4</v>
      </c>
      <c r="BQ669" s="40">
        <f t="shared" si="68"/>
        <v>42.669707021693952</v>
      </c>
      <c r="BS669" s="40">
        <f>'Datastream-M'!BF670</f>
        <v>113.5</v>
      </c>
      <c r="BT669" s="40">
        <f>'Datastream-M'!BE670</f>
        <v>14.7</v>
      </c>
      <c r="BU669">
        <f>'Datastream-M'!CS670</f>
        <v>94</v>
      </c>
      <c r="BV669">
        <f>'Datastream-M'!CT670</f>
        <v>94.6</v>
      </c>
      <c r="BW669" s="14">
        <f>'Datastream-M'!CU670</f>
        <v>107.1238</v>
      </c>
      <c r="BZ669" s="48">
        <f>'Datastream-M'!BI670</f>
        <v>99.4</v>
      </c>
      <c r="CA669" s="48">
        <f>'Datastream-M'!BN670</f>
        <v>1.4</v>
      </c>
      <c r="CB669" s="48">
        <f>'Datastream-M'!BO670</f>
        <v>16.2</v>
      </c>
      <c r="CC669" s="48">
        <f>'Datastream-M'!BP670</f>
        <v>97.9</v>
      </c>
      <c r="CD669" s="48">
        <f>'Datastream-M'!BQ670</f>
        <v>98.3</v>
      </c>
      <c r="CH669" s="40">
        <f>'Datastream-M'!BR670</f>
        <v>98.1</v>
      </c>
      <c r="CI669" s="40">
        <f>'Datastream-M'!BS670</f>
        <v>100.7</v>
      </c>
      <c r="CJ669" s="40">
        <f>'Datastream-M'!BT670</f>
        <v>1.1000000000000001</v>
      </c>
      <c r="CK669" s="40">
        <f>'Datastream-M'!BU670</f>
        <v>7.3</v>
      </c>
      <c r="CL669" s="40">
        <f>'Datastream-M'!BV670</f>
        <v>99</v>
      </c>
      <c r="CM669">
        <f>'Datastream-M'!BW670</f>
        <v>28.5</v>
      </c>
      <c r="CN669">
        <f>'Datastream-M'!BX670</f>
        <v>10.7</v>
      </c>
      <c r="CO669">
        <f>'Datastream-M'!BY670</f>
        <v>10.8</v>
      </c>
      <c r="CP669" s="48">
        <f>'Datastream-M'!BZ670</f>
        <v>14.1</v>
      </c>
      <c r="CQ669">
        <f>'Datastream-M'!CA670</f>
        <v>10.1</v>
      </c>
      <c r="CR669">
        <f>'Datastream-M'!CB670</f>
        <v>16.600000000000001</v>
      </c>
      <c r="CS669">
        <f>'Datastream-M'!CC670</f>
        <v>53.5</v>
      </c>
      <c r="CT669">
        <f>'Datastream-M'!CD670</f>
        <v>52</v>
      </c>
      <c r="CU669">
        <f>'Datastream-M'!CE670</f>
        <v>43111</v>
      </c>
      <c r="CV669">
        <f>'Datastream-M'!CF670</f>
        <v>2646509</v>
      </c>
      <c r="CW669" s="48">
        <f t="shared" si="44"/>
        <v>14.4</v>
      </c>
      <c r="CX669">
        <f>'Datastream-M'!CG670</f>
        <v>99.6</v>
      </c>
      <c r="CY669">
        <f>'Datastream-M'!CH670</f>
        <v>99.6</v>
      </c>
      <c r="CZ669">
        <f>'Datastream-M'!CI670</f>
        <v>102.1</v>
      </c>
      <c r="DA669">
        <f>'Datastream-M'!CJ670</f>
        <v>97.5</v>
      </c>
      <c r="DB669">
        <f>'Datastream-M'!CK670</f>
        <v>6.2</v>
      </c>
      <c r="DC669">
        <f>'Datastream-M'!CL670</f>
        <v>-14.6</v>
      </c>
      <c r="DD669">
        <f>'Datastream-M'!CM670</f>
        <v>1.1000000000000001</v>
      </c>
      <c r="DE669">
        <f>'Datastream-M'!CN670</f>
        <v>75.2</v>
      </c>
      <c r="DF669">
        <f>'Datastream-M'!CO670</f>
        <v>76.7</v>
      </c>
      <c r="DG669">
        <f>'Datastream-M'!CP670</f>
        <v>100</v>
      </c>
      <c r="DH669">
        <f>'Datastream-M'!CQ670</f>
        <v>158.680908203</v>
      </c>
      <c r="DI669">
        <f>'Datastream-M'!CR670</f>
        <v>18.760000000000002</v>
      </c>
      <c r="DJ669">
        <f>'Datastream-M'!CV670</f>
        <v>7.18</v>
      </c>
      <c r="DK669">
        <f>'Datastream-M'!CW670</f>
        <v>4.42</v>
      </c>
      <c r="DL669">
        <f>'Datastream-M'!CX670</f>
        <v>99.6</v>
      </c>
      <c r="DM669">
        <f>'Datastream-M'!CY670</f>
        <v>99.6</v>
      </c>
      <c r="DN669" s="55">
        <f>'Datastream-M'!CZ670</f>
        <v>100.7</v>
      </c>
      <c r="DO669">
        <f>'Datastream-M'!DA670</f>
        <v>-0.9</v>
      </c>
      <c r="DP669">
        <f>'Datastream-M'!DB670</f>
        <v>100.5</v>
      </c>
      <c r="DQ669">
        <f>'Datastream-M'!DE670</f>
        <v>101.8</v>
      </c>
      <c r="DR669">
        <f>'Datastream-M'!DF670</f>
        <v>100.1</v>
      </c>
      <c r="DS669">
        <f>'Datastream-M'!DG670</f>
        <v>99</v>
      </c>
      <c r="DT669">
        <f>'Datastream-M'!DH670</f>
        <v>101.6</v>
      </c>
      <c r="DU669">
        <f>'Datastream-M'!DI670</f>
        <v>97.9</v>
      </c>
      <c r="DV669">
        <f>'Datastream-M'!DJ670</f>
        <v>130.88662824100001</v>
      </c>
      <c r="DW669" s="19">
        <f>'[8]weltindexip-usd'!B549</f>
        <v>2.8406206733798127</v>
      </c>
      <c r="DX669">
        <f>'Datastream-M'!DK670</f>
        <v>113</v>
      </c>
      <c r="DY669">
        <v>0</v>
      </c>
      <c r="DZ669">
        <f>'Datastream-M'!DL670</f>
        <v>115.3</v>
      </c>
      <c r="EA669">
        <f>'Datastream-M'!DM670</f>
        <v>98.6</v>
      </c>
      <c r="EB669">
        <f>'Datastream-M'!DN670</f>
        <v>27.883510999999999</v>
      </c>
      <c r="EC669">
        <f>'Datastream-M'!DO670</f>
        <v>100</v>
      </c>
      <c r="ED669">
        <f>'Datastream-M'!DP670</f>
        <v>100.2</v>
      </c>
      <c r="EE669" s="112">
        <f t="shared" si="45"/>
        <v>1.3000000000000114</v>
      </c>
      <c r="EF669" s="1">
        <f>'Datastream-M'!DQ670</f>
        <v>98.8</v>
      </c>
    </row>
    <row r="670" spans="1:136">
      <c r="A670" s="3">
        <v>42262</v>
      </c>
      <c r="B670">
        <f>'Datastream-M'!B671</f>
        <v>99.9</v>
      </c>
      <c r="C670" s="48">
        <f>'Datastream-M'!C671</f>
        <v>99.8</v>
      </c>
      <c r="D670" s="48">
        <f>'Datastream-M'!D671</f>
        <v>100.4</v>
      </c>
      <c r="E670" s="48">
        <f>'Datastream-M'!E671</f>
        <v>99.2</v>
      </c>
      <c r="F670" s="48">
        <f>'Datastream-M'!F671</f>
        <v>97.8</v>
      </c>
      <c r="G670" s="48">
        <f>'Datastream-M'!G671</f>
        <v>1.1221179999999999</v>
      </c>
      <c r="H670" s="48">
        <f>'Datastream-M'!H671</f>
        <v>1721.4</v>
      </c>
      <c r="I670" s="40">
        <f>'Datastream-M'!I671</f>
        <v>2555.3000000000002</v>
      </c>
      <c r="J670" s="40">
        <f>'Datastream-M'!J671</f>
        <v>-3.6999999999999998E-2</v>
      </c>
      <c r="K670" s="40">
        <f>'Datastream-M'!K671</f>
        <v>0.7</v>
      </c>
      <c r="L670" s="40">
        <f>'Datastream-M'!L671</f>
        <v>9660.4</v>
      </c>
      <c r="M670" s="40">
        <f>'Datastream-M'!M671</f>
        <v>272479</v>
      </c>
      <c r="N670" s="40">
        <f>'Datastream-M'!N671</f>
        <v>99.2</v>
      </c>
      <c r="O670" s="40">
        <f>'Datastream-M'!O671</f>
        <v>1830</v>
      </c>
      <c r="P670" s="40">
        <f>'Datastream-M'!P671</f>
        <v>6.3</v>
      </c>
      <c r="Q670" s="40">
        <f>'Datastream-M'!Q671</f>
        <v>19.3</v>
      </c>
      <c r="R670" s="40">
        <f>'Datastream-M'!R671</f>
        <v>10</v>
      </c>
      <c r="S670" s="1">
        <f>'[2]Deutschland Monatsdaten'!C670</f>
        <v>-7.1393003567425783E-2</v>
      </c>
      <c r="T670" s="1">
        <v>4.2737372425165949</v>
      </c>
      <c r="U670" s="48">
        <f>'Datastream-M'!BL671</f>
        <v>99.87</v>
      </c>
      <c r="V670" s="41">
        <f t="shared" si="75"/>
        <v>99.87</v>
      </c>
      <c r="W670" s="40">
        <f>'Datastream-M'!BM671</f>
        <v>81.05</v>
      </c>
      <c r="X670" s="41">
        <f t="shared" si="76"/>
        <v>81.375502008032129</v>
      </c>
      <c r="Y670" s="40">
        <f>'Datastream-M'!W671</f>
        <v>-15.3</v>
      </c>
      <c r="Z670" s="40">
        <f>'Datastream-M'!X671</f>
        <v>97.4</v>
      </c>
      <c r="AA670" s="42">
        <f>'Datastream-M'!Y671</f>
        <v>9.8000000000000007</v>
      </c>
      <c r="AB670" s="48">
        <f>'Datastream-M'!Z671</f>
        <v>94.6</v>
      </c>
      <c r="AC670" s="48">
        <f>'Datastream-M'!AA671</f>
        <v>88.3</v>
      </c>
      <c r="AD670" s="48">
        <f>'Datastream-M'!AB671</f>
        <v>87.5</v>
      </c>
      <c r="AE670" s="48">
        <f>'Datastream-M'!AC671</f>
        <v>1.1221179999999999</v>
      </c>
      <c r="AF670" s="48">
        <f t="shared" si="81"/>
        <v>100</v>
      </c>
      <c r="AG670" s="48">
        <f t="shared" si="82"/>
        <v>99.6</v>
      </c>
      <c r="AH670" s="48">
        <f>'Datastream-M'!AD671</f>
        <v>99.2</v>
      </c>
      <c r="AI670" s="55">
        <f>'Datastream-M'!AE671</f>
        <v>-8.8000000000000007</v>
      </c>
      <c r="AJ670" s="40">
        <f>'Datastream-M'!AF671</f>
        <v>100.91093100000001</v>
      </c>
      <c r="AK670" s="48">
        <f>'Datastream-M'!AG671</f>
        <v>48.03</v>
      </c>
      <c r="AL670" s="40">
        <f>'Datastream-M'!AH671</f>
        <v>100</v>
      </c>
      <c r="AM670" s="40">
        <f>'Datastream-M'!AI671</f>
        <v>97.4</v>
      </c>
      <c r="AN670" s="40">
        <f>'Datastream-M'!AJ671</f>
        <v>13.6</v>
      </c>
      <c r="AO670" s="40">
        <f>'Datastream-M'!AK671</f>
        <v>15.6</v>
      </c>
      <c r="AP670" s="40">
        <f>'Datastream-M'!AL671</f>
        <v>2</v>
      </c>
      <c r="AQ670" s="41">
        <f>'Datastream-M'!AM671</f>
        <v>100.7276</v>
      </c>
      <c r="AR670" s="41">
        <f>'Datastream-M'!AN671</f>
        <v>99.929500000000004</v>
      </c>
      <c r="AS670" s="40">
        <f>'Datastream-M'!AO671</f>
        <v>15.5</v>
      </c>
      <c r="AT670" s="40">
        <f>'Datastream-M'!AP671</f>
        <v>98.1</v>
      </c>
      <c r="AU670" s="40">
        <f>'Datastream-M'!AQ671</f>
        <v>100.8</v>
      </c>
      <c r="AX670" s="40">
        <f>'Datastream-M'!AR671</f>
        <v>12.1</v>
      </c>
      <c r="AY670" s="40">
        <f>'Datastream-M'!AS671</f>
        <v>-1.1000000000000001</v>
      </c>
      <c r="AZ670" s="40">
        <f>'Datastream-M'!AT671</f>
        <v>107.5</v>
      </c>
      <c r="BE670" s="40">
        <f>'Datastream-M'!AU671</f>
        <v>98.15</v>
      </c>
      <c r="BF670" s="40">
        <f>'Datastream-M'!AV671</f>
        <v>98.9</v>
      </c>
      <c r="BH670" s="1">
        <f>'Datastream-M'!AX671</f>
        <v>92.5</v>
      </c>
      <c r="BI670" s="1">
        <f>'Datastream-M'!AY671</f>
        <v>92.9</v>
      </c>
      <c r="BJ670" s="1">
        <f>'Datastream-M'!AZ671</f>
        <v>95.4</v>
      </c>
      <c r="BK670" s="40">
        <f>'Datastream-M'!BA671</f>
        <v>94.3</v>
      </c>
      <c r="BL670" s="40">
        <f>'Datastream-M'!BB671</f>
        <v>96.1</v>
      </c>
      <c r="BM670" s="26">
        <f>'Datastream-M'!BC671</f>
        <v>99.7</v>
      </c>
      <c r="BN670" s="26"/>
      <c r="BO670" s="14">
        <f t="shared" si="79"/>
        <v>99.6</v>
      </c>
      <c r="BP670" s="40">
        <f t="shared" si="80"/>
        <v>100</v>
      </c>
      <c r="BQ670" s="40">
        <f t="shared" si="68"/>
        <v>42.802985069306438</v>
      </c>
      <c r="BS670" s="40">
        <f>'Datastream-M'!BF671</f>
        <v>114.1</v>
      </c>
      <c r="BT670" s="40">
        <f>'Datastream-M'!BE671</f>
        <v>10.3</v>
      </c>
      <c r="BU670">
        <f>'Datastream-M'!CS671</f>
        <v>93.9</v>
      </c>
      <c r="BV670">
        <f>'Datastream-M'!CT671</f>
        <v>95.4</v>
      </c>
      <c r="BW670" s="14">
        <f>'Datastream-M'!CU671</f>
        <v>108.7013</v>
      </c>
      <c r="BZ670" s="48">
        <f>'Datastream-M'!BI671</f>
        <v>100</v>
      </c>
      <c r="CA670" s="48">
        <f>'Datastream-M'!BN671</f>
        <v>1.7</v>
      </c>
      <c r="CB670" s="48">
        <f>'Datastream-M'!BO671</f>
        <v>11.3</v>
      </c>
      <c r="CC670" s="48">
        <f>'Datastream-M'!BP671</f>
        <v>99.1</v>
      </c>
      <c r="CD670" s="48">
        <f>'Datastream-M'!BQ671</f>
        <v>98.1</v>
      </c>
      <c r="CH670" s="40">
        <f>'Datastream-M'!BR671</f>
        <v>98.6</v>
      </c>
      <c r="CI670" s="40">
        <f>'Datastream-M'!BS671</f>
        <v>100.8</v>
      </c>
      <c r="CJ670" s="40">
        <f>'Datastream-M'!BT671</f>
        <v>-0.4</v>
      </c>
      <c r="CK670" s="40">
        <f>'Datastream-M'!BU671</f>
        <v>7.4</v>
      </c>
      <c r="CL670" s="40">
        <f>'Datastream-M'!BV671</f>
        <v>99</v>
      </c>
      <c r="CM670">
        <f>'Datastream-M'!BW671</f>
        <v>27.8</v>
      </c>
      <c r="CN670">
        <f>'Datastream-M'!BX671</f>
        <v>9.1</v>
      </c>
      <c r="CO670">
        <f>'Datastream-M'!BY671</f>
        <v>10.6</v>
      </c>
      <c r="CP670" s="48">
        <f>'Datastream-M'!BZ671</f>
        <v>11.5</v>
      </c>
      <c r="CQ670">
        <f>'Datastream-M'!CA671</f>
        <v>9.9</v>
      </c>
      <c r="CR670">
        <f>'Datastream-M'!CB671</f>
        <v>6.4</v>
      </c>
      <c r="CS670">
        <f>'Datastream-M'!CC671</f>
        <v>47.7</v>
      </c>
      <c r="CT670">
        <f>'Datastream-M'!CD671</f>
        <v>50.4</v>
      </c>
      <c r="CU670">
        <f>'Datastream-M'!CE671</f>
        <v>43151</v>
      </c>
      <c r="CV670" s="48">
        <f>'Datastream-M'!CF671</f>
        <v>2646840</v>
      </c>
      <c r="CW670" s="48">
        <f t="shared" ref="CW670:CW677" si="83">CM670-CP670</f>
        <v>16.3</v>
      </c>
      <c r="CX670">
        <f>'Datastream-M'!CG671</f>
        <v>104.3</v>
      </c>
      <c r="CY670">
        <f>'Datastream-M'!CH671</f>
        <v>114.7</v>
      </c>
      <c r="CZ670">
        <f>'Datastream-M'!CI671</f>
        <v>99.6</v>
      </c>
      <c r="DA670">
        <f>'Datastream-M'!CJ671</f>
        <v>102.8</v>
      </c>
      <c r="DB670">
        <f>'Datastream-M'!CK671</f>
        <v>6.7</v>
      </c>
      <c r="DC670">
        <f>'Datastream-M'!CL671</f>
        <v>-12.6</v>
      </c>
      <c r="DD670">
        <f>'Datastream-M'!CM671</f>
        <v>-0.4</v>
      </c>
      <c r="DE670">
        <f>'Datastream-M'!CN671</f>
        <v>74.599999999999994</v>
      </c>
      <c r="DF670">
        <f>'Datastream-M'!CO671</f>
        <v>75.8</v>
      </c>
      <c r="DG670">
        <f>'Datastream-M'!CP671</f>
        <v>97.5</v>
      </c>
      <c r="DH670">
        <f>'Datastream-M'!CQ671</f>
        <v>165.86695861800001</v>
      </c>
      <c r="DI670">
        <f>'Datastream-M'!CR671</f>
        <v>33.19</v>
      </c>
      <c r="DJ670">
        <f>'Datastream-M'!CV671</f>
        <v>7.24</v>
      </c>
      <c r="DK670">
        <f>'Datastream-M'!CW671</f>
        <v>4.45</v>
      </c>
      <c r="DL670">
        <f>'Datastream-M'!CX671</f>
        <v>104.1</v>
      </c>
      <c r="DM670">
        <f>'Datastream-M'!CY671</f>
        <v>114.6</v>
      </c>
      <c r="DN670" s="55">
        <f>'Datastream-M'!CZ671</f>
        <v>98.3</v>
      </c>
      <c r="DO670">
        <f>'Datastream-M'!DA671</f>
        <v>0.8</v>
      </c>
      <c r="DP670">
        <f>'Datastream-M'!DB671</f>
        <v>102.1</v>
      </c>
      <c r="DQ670">
        <f>'Datastream-M'!DE671</f>
        <v>100.8</v>
      </c>
      <c r="DR670">
        <f>'Datastream-M'!DF671</f>
        <v>98.9</v>
      </c>
      <c r="DS670">
        <f>'Datastream-M'!DG671</f>
        <v>97.3</v>
      </c>
      <c r="DT670">
        <f>'Datastream-M'!DH671</f>
        <v>97</v>
      </c>
      <c r="DU670">
        <f>'Datastream-M'!DI671</f>
        <v>98.9</v>
      </c>
      <c r="DV670">
        <f>'Datastream-M'!DJ671</f>
        <v>173.78977464100001</v>
      </c>
      <c r="DW670" s="19">
        <f>'[8]weltindexip-usd'!B550</f>
        <v>2.8499467647223922</v>
      </c>
      <c r="DX670">
        <f>'Datastream-M'!DK671</f>
        <v>113</v>
      </c>
      <c r="DY670">
        <v>0</v>
      </c>
      <c r="DZ670">
        <f>'Datastream-M'!DL671</f>
        <v>115.8</v>
      </c>
      <c r="EA670">
        <f>'Datastream-M'!DM671</f>
        <v>99</v>
      </c>
      <c r="EB670">
        <f>'Datastream-M'!DN671</f>
        <v>28.410512000000001</v>
      </c>
      <c r="EC670">
        <f>'Datastream-M'!DO671</f>
        <v>100.5</v>
      </c>
      <c r="ED670">
        <f>'Datastream-M'!DP671</f>
        <v>100.1</v>
      </c>
      <c r="EE670" s="112">
        <f t="shared" ref="EE670:EE727" si="84">B670-B669</f>
        <v>-1</v>
      </c>
      <c r="EF670" s="1">
        <f>'Datastream-M'!DQ671</f>
        <v>99.2</v>
      </c>
    </row>
    <row r="671" spans="1:136">
      <c r="A671" s="3">
        <v>42292</v>
      </c>
      <c r="B671">
        <f>'Datastream-M'!B672</f>
        <v>100.5</v>
      </c>
      <c r="C671" s="48">
        <f>'Datastream-M'!C672</f>
        <v>99.7</v>
      </c>
      <c r="D671" s="48">
        <f>'Datastream-M'!D672</f>
        <v>99.5</v>
      </c>
      <c r="E671" s="48">
        <f>'Datastream-M'!E672</f>
        <v>99.9</v>
      </c>
      <c r="F671" s="48">
        <f>'Datastream-M'!F672</f>
        <v>98.5</v>
      </c>
      <c r="G671" s="48">
        <f>'Datastream-M'!G672</f>
        <v>1.1235090000000001</v>
      </c>
      <c r="H671" s="48">
        <f>'Datastream-M'!H672</f>
        <v>1752.7</v>
      </c>
      <c r="I671" s="40">
        <f>'Datastream-M'!I672</f>
        <v>2579.6999999999998</v>
      </c>
      <c r="J671" s="40">
        <f>'Datastream-M'!J672</f>
        <v>-5.3999999999999999E-2</v>
      </c>
      <c r="K671" s="40">
        <f>'Datastream-M'!K672</f>
        <v>0.5</v>
      </c>
      <c r="L671" s="40">
        <f>'Datastream-M'!L672</f>
        <v>10850.1</v>
      </c>
      <c r="M671" s="40">
        <f>'Datastream-M'!M672</f>
        <v>278372</v>
      </c>
      <c r="N671" s="40">
        <f>'Datastream-M'!N672</f>
        <v>100.2</v>
      </c>
      <c r="O671" s="40">
        <f>'Datastream-M'!O672</f>
        <v>1997</v>
      </c>
      <c r="P671" s="40">
        <f>'Datastream-M'!P672</f>
        <v>6.3</v>
      </c>
      <c r="Q671" s="40">
        <f>'Datastream-M'!Q672</f>
        <v>13</v>
      </c>
      <c r="R671" s="40">
        <f>'Datastream-M'!R672</f>
        <v>14.7</v>
      </c>
      <c r="S671" s="1">
        <f>'[2]Deutschland Monatsdaten'!C671</f>
        <v>2.9097916422161623E-3</v>
      </c>
      <c r="T671" s="1">
        <v>4.2796008034220501</v>
      </c>
      <c r="U671" s="48">
        <f>'Datastream-M'!BL672</f>
        <v>98.86</v>
      </c>
      <c r="V671" s="41">
        <f t="shared" si="75"/>
        <v>99.157472417251739</v>
      </c>
      <c r="W671" s="40">
        <f>'Datastream-M'!BM672</f>
        <v>78.739999999999995</v>
      </c>
      <c r="X671" s="41">
        <f t="shared" si="76"/>
        <v>79.615773508594529</v>
      </c>
      <c r="Y671" s="40">
        <f>'Datastream-M'!W672</f>
        <v>-17.899999999999999</v>
      </c>
      <c r="Z671" s="40">
        <f>'Datastream-M'!X672</f>
        <v>97.9</v>
      </c>
      <c r="AA671" s="42">
        <f>'Datastream-M'!Y672</f>
        <v>7.7</v>
      </c>
      <c r="AB671" s="48">
        <f>'Datastream-M'!Z672</f>
        <v>94.7</v>
      </c>
      <c r="AC671" s="48">
        <f>'Datastream-M'!AA672</f>
        <v>88.3</v>
      </c>
      <c r="AD671" s="48">
        <f>'Datastream-M'!AB672</f>
        <v>87.3</v>
      </c>
      <c r="AE671" s="48">
        <f>'Datastream-M'!AC672</f>
        <v>1.1235090000000001</v>
      </c>
      <c r="AF671" s="48">
        <f t="shared" si="81"/>
        <v>99.700000000000017</v>
      </c>
      <c r="AG671" s="48">
        <f t="shared" si="82"/>
        <v>98.9</v>
      </c>
      <c r="AH671" s="48">
        <f>'Datastream-M'!AD672</f>
        <v>99.9</v>
      </c>
      <c r="AI671" s="55">
        <f>'Datastream-M'!AE672</f>
        <v>-10</v>
      </c>
      <c r="AJ671" s="48">
        <f>'Datastream-M'!AF672</f>
        <v>101.117886</v>
      </c>
      <c r="AK671" s="48">
        <f>'Datastream-M'!AG672</f>
        <v>48.91</v>
      </c>
      <c r="AL671" s="40">
        <f>'Datastream-M'!AH672</f>
        <v>100.1</v>
      </c>
      <c r="AM671" s="40">
        <f>'Datastream-M'!AI672</f>
        <v>97.9</v>
      </c>
      <c r="AN671" s="40">
        <f>'Datastream-M'!AJ672</f>
        <v>12.4</v>
      </c>
      <c r="AO671" s="40">
        <f>'Datastream-M'!AK672</f>
        <v>16.7</v>
      </c>
      <c r="AP671" s="40">
        <f>'Datastream-M'!AL672</f>
        <v>-0.7</v>
      </c>
      <c r="AQ671" s="41">
        <f>'Datastream-M'!AM672</f>
        <v>100.7932</v>
      </c>
      <c r="AR671" s="41">
        <f>'Datastream-M'!AN672</f>
        <v>99.844899999999996</v>
      </c>
      <c r="AS671" s="40">
        <f>'Datastream-M'!AO672</f>
        <v>14.5</v>
      </c>
      <c r="AT671" s="40">
        <f>'Datastream-M'!AP672</f>
        <v>98</v>
      </c>
      <c r="AU671" s="40">
        <f>'Datastream-M'!AQ672</f>
        <v>100.2</v>
      </c>
      <c r="AX671" s="48">
        <f>'Datastream-M'!AR672</f>
        <v>1.9</v>
      </c>
      <c r="AY671" s="48">
        <f>'Datastream-M'!AS672</f>
        <v>-2.6</v>
      </c>
      <c r="AZ671" s="48">
        <f>'Datastream-M'!AT672</f>
        <v>106.9</v>
      </c>
      <c r="BE671" s="48">
        <f>'Datastream-M'!AU672</f>
        <v>97.88</v>
      </c>
      <c r="BF671" s="48">
        <f>'Datastream-M'!AV672</f>
        <v>98.7</v>
      </c>
      <c r="BH671" s="1">
        <f>'Datastream-M'!AX672</f>
        <v>92.2</v>
      </c>
      <c r="BI671" s="1">
        <f>'Datastream-M'!AY672</f>
        <v>92.6</v>
      </c>
      <c r="BJ671" s="1">
        <f>'Datastream-M'!AZ672</f>
        <v>95.2</v>
      </c>
      <c r="BK671" s="40">
        <f>'Datastream-M'!BA672</f>
        <v>97.6</v>
      </c>
      <c r="BL671" s="40">
        <f>'Datastream-M'!BB672</f>
        <v>93.5</v>
      </c>
      <c r="BM671" s="26">
        <f>'Datastream-M'!BC672</f>
        <v>99.7</v>
      </c>
      <c r="BN671" s="26"/>
      <c r="BO671" s="14">
        <f t="shared" ref="BO671:BO677" si="85">BF670</f>
        <v>98.9</v>
      </c>
      <c r="BP671" s="48">
        <f t="shared" ref="BP671:BP677" si="86">BM670</f>
        <v>99.7</v>
      </c>
      <c r="BQ671" s="48">
        <f t="shared" ref="BQ671:BQ686" si="87">AK671/AE671</f>
        <v>43.533251625042602</v>
      </c>
      <c r="BS671" s="40">
        <f>'Datastream-M'!BF672</f>
        <v>114.6</v>
      </c>
      <c r="BT671" s="40">
        <f>'Datastream-M'!BE672</f>
        <v>4.5999999999999996</v>
      </c>
      <c r="BU671">
        <f>'Datastream-M'!CS672</f>
        <v>93.9</v>
      </c>
      <c r="BV671">
        <f>'Datastream-M'!CT672</f>
        <v>95.4</v>
      </c>
      <c r="BW671" s="14">
        <f>'Datastream-M'!CU672</f>
        <v>108.1288</v>
      </c>
      <c r="BZ671" s="48">
        <f>'Datastream-M'!BI672</f>
        <v>99.3</v>
      </c>
      <c r="CA671" s="48">
        <f>'Datastream-M'!BN672</f>
        <v>4.9000000000000004</v>
      </c>
      <c r="CB671" s="48">
        <f>'Datastream-M'!BO672</f>
        <v>11.8</v>
      </c>
      <c r="CC671" s="48">
        <f>'Datastream-M'!BP672</f>
        <v>102</v>
      </c>
      <c r="CD671" s="48">
        <f>'Datastream-M'!BQ672</f>
        <v>104.8</v>
      </c>
      <c r="CH671" s="40">
        <f>'Datastream-M'!BR672</f>
        <v>103.5</v>
      </c>
      <c r="CI671" s="40">
        <f>'Datastream-M'!BS672</f>
        <v>100.8</v>
      </c>
      <c r="CJ671" s="40">
        <f>'Datastream-M'!BT672</f>
        <v>0.6</v>
      </c>
      <c r="CK671" s="40">
        <f>'Datastream-M'!BU672</f>
        <v>12.6</v>
      </c>
      <c r="CL671" s="40">
        <f>'Datastream-M'!BV672</f>
        <v>101</v>
      </c>
      <c r="CM671">
        <f>'Datastream-M'!BW672</f>
        <v>30.3</v>
      </c>
      <c r="CN671">
        <f>'Datastream-M'!BX672</f>
        <v>8.6</v>
      </c>
      <c r="CO671">
        <f>'Datastream-M'!BY672</f>
        <v>12</v>
      </c>
      <c r="CP671" s="48">
        <f>'Datastream-M'!BZ672</f>
        <v>11.5</v>
      </c>
      <c r="CQ671">
        <f>'Datastream-M'!CA672</f>
        <v>9.9</v>
      </c>
      <c r="CR671">
        <f>'Datastream-M'!CB672</f>
        <v>-2.9</v>
      </c>
      <c r="CS671">
        <f>'Datastream-M'!CC672</f>
        <v>47.7</v>
      </c>
      <c r="CT671">
        <f>'Datastream-M'!CD672</f>
        <v>45.9</v>
      </c>
      <c r="CU671" s="48">
        <f>'Datastream-M'!CE672</f>
        <v>43188</v>
      </c>
      <c r="CV671" s="48">
        <f>'Datastream-M'!CF672</f>
        <v>2646217</v>
      </c>
      <c r="CW671" s="48">
        <f t="shared" si="83"/>
        <v>18.8</v>
      </c>
      <c r="CX671">
        <f>'Datastream-M'!CG672</f>
        <v>98</v>
      </c>
      <c r="CY671">
        <f>'Datastream-M'!CH672</f>
        <v>95.1</v>
      </c>
      <c r="CZ671">
        <f>'Datastream-M'!CI672</f>
        <v>98.2</v>
      </c>
      <c r="DA671">
        <f>'Datastream-M'!CJ672</f>
        <v>99.4</v>
      </c>
      <c r="DB671">
        <f>'Datastream-M'!CK672</f>
        <v>7.4</v>
      </c>
      <c r="DC671">
        <f>'Datastream-M'!CL672</f>
        <v>-16.600000000000001</v>
      </c>
      <c r="DD671">
        <f>'Datastream-M'!CM672</f>
        <v>0.6</v>
      </c>
      <c r="DE671">
        <f>'Datastream-M'!CN672</f>
        <v>73</v>
      </c>
      <c r="DF671">
        <f>'Datastream-M'!CO672</f>
        <v>72.8</v>
      </c>
      <c r="DG671">
        <f>'Datastream-M'!CP672</f>
        <v>100.5</v>
      </c>
      <c r="DH671">
        <f>'Datastream-M'!CQ672</f>
        <v>187.63600158700001</v>
      </c>
      <c r="DI671">
        <f>'Datastream-M'!CR672</f>
        <v>31.43</v>
      </c>
      <c r="DJ671">
        <f>'Datastream-M'!CV672</f>
        <v>7.42</v>
      </c>
      <c r="DK671">
        <f>'Datastream-M'!CW672</f>
        <v>4.74</v>
      </c>
      <c r="DL671">
        <f>'Datastream-M'!CX672</f>
        <v>97.6</v>
      </c>
      <c r="DM671">
        <f>'Datastream-M'!CY672</f>
        <v>94.7</v>
      </c>
      <c r="DN671" s="55">
        <f>'Datastream-M'!CZ672</f>
        <v>99</v>
      </c>
      <c r="DO671">
        <f>'Datastream-M'!DA672</f>
        <v>0.5</v>
      </c>
      <c r="DP671">
        <f>'Datastream-M'!DB672</f>
        <v>98.4</v>
      </c>
      <c r="DQ671">
        <f>'Datastream-M'!DE672</f>
        <v>100.3</v>
      </c>
      <c r="DR671">
        <f>'Datastream-M'!DF672</f>
        <v>100.7</v>
      </c>
      <c r="DS671">
        <f>'Datastream-M'!DG672</f>
        <v>100.1</v>
      </c>
      <c r="DT671">
        <f>'Datastream-M'!DH672</f>
        <v>96.2</v>
      </c>
      <c r="DU671">
        <f>'Datastream-M'!DI672</f>
        <v>102.7</v>
      </c>
      <c r="DV671">
        <f>'Datastream-M'!DJ672</f>
        <v>124.803232134</v>
      </c>
      <c r="DW671" s="19">
        <f>'[8]weltindexip-usd'!B551</f>
        <v>2.8483549320377346</v>
      </c>
      <c r="DX671">
        <f>'Datastream-M'!DK672</f>
        <v>113.8</v>
      </c>
      <c r="DY671">
        <v>0</v>
      </c>
      <c r="DZ671">
        <f>'Datastream-M'!DL672</f>
        <v>115.8</v>
      </c>
      <c r="EA671">
        <f>'Datastream-M'!DM672</f>
        <v>100.9</v>
      </c>
      <c r="EB671">
        <f>'Datastream-M'!DN672</f>
        <v>28.973206000000001</v>
      </c>
      <c r="EC671">
        <f>'Datastream-M'!DO672</f>
        <v>100.1</v>
      </c>
      <c r="ED671">
        <f>'Datastream-M'!DP672</f>
        <v>99.8</v>
      </c>
      <c r="EE671" s="112">
        <f t="shared" si="84"/>
        <v>0.59999999999999432</v>
      </c>
      <c r="EF671" s="1">
        <f>'Datastream-M'!DQ672</f>
        <v>100.2</v>
      </c>
    </row>
    <row r="672" spans="1:136">
      <c r="A672" s="3">
        <v>42323</v>
      </c>
      <c r="B672">
        <f>'Datastream-M'!B673</f>
        <v>100.9</v>
      </c>
      <c r="C672" s="48">
        <f>'Datastream-M'!C673</f>
        <v>99.9</v>
      </c>
      <c r="D672" s="48">
        <f>'Datastream-M'!D673</f>
        <v>99.3</v>
      </c>
      <c r="E672" s="48">
        <f>'Datastream-M'!E673</f>
        <v>100.4</v>
      </c>
      <c r="F672" s="48">
        <f>'Datastream-M'!F673</f>
        <v>99.6</v>
      </c>
      <c r="G672" s="48">
        <f>'Datastream-M'!G673</f>
        <v>1.0736000000000001</v>
      </c>
      <c r="H672" s="48">
        <f>'Datastream-M'!H673</f>
        <v>1788.4</v>
      </c>
      <c r="I672" s="48">
        <f>'Datastream-M'!I673</f>
        <v>2606</v>
      </c>
      <c r="J672" s="48">
        <f>'Datastream-M'!J673</f>
        <v>-8.7999999999999995E-2</v>
      </c>
      <c r="K672" s="48">
        <f>'Datastream-M'!K673</f>
        <v>0.5</v>
      </c>
      <c r="L672" s="48">
        <f>'Datastream-M'!L673</f>
        <v>11382.2</v>
      </c>
      <c r="M672" s="48">
        <f>'Datastream-M'!M673</f>
        <v>272377</v>
      </c>
      <c r="N672" s="48">
        <f>'Datastream-M'!N673</f>
        <v>99.2</v>
      </c>
      <c r="O672" s="48">
        <f>'Datastream-M'!O673</f>
        <v>1880</v>
      </c>
      <c r="P672" s="48">
        <f>'Datastream-M'!P673</f>
        <v>6.3</v>
      </c>
      <c r="Q672" s="48">
        <f>'Datastream-M'!Q673</f>
        <v>11.2</v>
      </c>
      <c r="R672" s="48">
        <f>'Datastream-M'!R673</f>
        <v>14.5</v>
      </c>
      <c r="S672" s="1">
        <f>'[2]Deutschland Monatsdaten'!C672</f>
        <v>-7.87610434261036E-2</v>
      </c>
      <c r="T672" s="1">
        <v>4.2639049659757067</v>
      </c>
      <c r="U672" s="48">
        <f>'Datastream-M'!BL673</f>
        <v>98.82</v>
      </c>
      <c r="V672" s="41">
        <f t="shared" si="75"/>
        <v>99.1173520561685</v>
      </c>
      <c r="W672" s="40">
        <f>'Datastream-M'!BM673</f>
        <v>79.180000000000007</v>
      </c>
      <c r="X672" s="41">
        <f t="shared" si="76"/>
        <v>80.222897669706185</v>
      </c>
      <c r="Y672" s="40">
        <f>'Datastream-M'!W673</f>
        <v>-18.8</v>
      </c>
      <c r="Z672" s="40">
        <f>'Datastream-M'!X673</f>
        <v>99.6</v>
      </c>
      <c r="AA672" s="42">
        <f>'Datastream-M'!Y673</f>
        <v>7.6</v>
      </c>
      <c r="AB672" s="48">
        <f>'Datastream-M'!Z673</f>
        <v>93.7</v>
      </c>
      <c r="AC672" s="48">
        <f>'Datastream-M'!AA673</f>
        <v>87.2</v>
      </c>
      <c r="AD672" s="48">
        <f>'Datastream-M'!AB673</f>
        <v>85.8</v>
      </c>
      <c r="AE672" s="48">
        <f>'Datastream-M'!AC673</f>
        <v>1.0736000000000001</v>
      </c>
      <c r="AF672" s="48">
        <f t="shared" si="81"/>
        <v>99.7</v>
      </c>
      <c r="AG672" s="48">
        <f t="shared" si="82"/>
        <v>98.7</v>
      </c>
      <c r="AH672" s="48">
        <f>'Datastream-M'!AD673</f>
        <v>99.2</v>
      </c>
      <c r="AI672" s="55">
        <f>'Datastream-M'!AE673</f>
        <v>-8.9</v>
      </c>
      <c r="AJ672" s="48">
        <f>'Datastream-M'!AF673</f>
        <v>101.425662</v>
      </c>
      <c r="AK672" s="48">
        <f>'Datastream-M'!AG673</f>
        <v>45.1</v>
      </c>
      <c r="AL672" s="48">
        <f>'Datastream-M'!AH673</f>
        <v>100.3</v>
      </c>
      <c r="AM672" s="48">
        <f>'Datastream-M'!AI673</f>
        <v>99.6</v>
      </c>
      <c r="AN672" s="48">
        <f>'Datastream-M'!AJ673</f>
        <v>14</v>
      </c>
      <c r="AO672" s="48">
        <f>'Datastream-M'!AK673</f>
        <v>14.5</v>
      </c>
      <c r="AP672" s="48">
        <f>'Datastream-M'!AL673</f>
        <v>1.2</v>
      </c>
      <c r="AQ672" s="41">
        <f>'Datastream-M'!AM673</f>
        <v>100.84139999999999</v>
      </c>
      <c r="AR672" s="41">
        <f>'Datastream-M'!AN673</f>
        <v>99.743099999999998</v>
      </c>
      <c r="AS672" s="40">
        <f>'Datastream-M'!AO673</f>
        <v>12.9</v>
      </c>
      <c r="AT672" s="40">
        <f>'Datastream-M'!AP673</f>
        <v>97.9</v>
      </c>
      <c r="AU672" s="40">
        <f>'Datastream-M'!AQ673</f>
        <v>101.2</v>
      </c>
      <c r="AX672" s="48">
        <f>'Datastream-M'!AR673</f>
        <v>10.4</v>
      </c>
      <c r="AY672" s="48">
        <f>'Datastream-M'!AS673</f>
        <v>-2.9</v>
      </c>
      <c r="AZ672" s="48">
        <f>'Datastream-M'!AT673</f>
        <v>107</v>
      </c>
      <c r="BE672" s="48">
        <f>'Datastream-M'!AU673</f>
        <v>95.78</v>
      </c>
      <c r="BF672" s="48">
        <f>'Datastream-M'!AV673</f>
        <v>98.4</v>
      </c>
      <c r="BH672" s="1">
        <f>'Datastream-M'!AX673</f>
        <v>85.3</v>
      </c>
      <c r="BI672" s="1">
        <f>'Datastream-M'!AY673</f>
        <v>86</v>
      </c>
      <c r="BJ672" s="1">
        <f>'Datastream-M'!AZ673</f>
        <v>90.3</v>
      </c>
      <c r="BK672" s="40">
        <f>'Datastream-M'!BA673</f>
        <v>95.8</v>
      </c>
      <c r="BL672" s="40">
        <f>'Datastream-M'!BB673</f>
        <v>86.6</v>
      </c>
      <c r="BM672" s="26">
        <f>'Datastream-M'!BC673</f>
        <v>99.8</v>
      </c>
      <c r="BN672" s="26"/>
      <c r="BO672" s="14">
        <f t="shared" si="85"/>
        <v>98.7</v>
      </c>
      <c r="BP672" s="48">
        <f t="shared" si="86"/>
        <v>99.7</v>
      </c>
      <c r="BQ672" s="48">
        <f t="shared" si="87"/>
        <v>42.008196721311471</v>
      </c>
      <c r="BS672" s="40">
        <f>'Datastream-M'!BF673</f>
        <v>113.7</v>
      </c>
      <c r="BT672" s="40">
        <f>'Datastream-M'!BE673</f>
        <v>11.2</v>
      </c>
      <c r="BU672">
        <f>'Datastream-M'!CS673</f>
        <v>94.1</v>
      </c>
      <c r="BV672">
        <f>'Datastream-M'!CT673</f>
        <v>92.8</v>
      </c>
      <c r="BW672" s="14">
        <f>'Datastream-M'!CU673</f>
        <v>104.9932</v>
      </c>
      <c r="BZ672" s="48">
        <f>'Datastream-M'!BI673</f>
        <v>98.9</v>
      </c>
      <c r="CA672" s="48">
        <f>'Datastream-M'!BN673</f>
        <v>7.6</v>
      </c>
      <c r="CB672" s="48">
        <f>'Datastream-M'!BO673</f>
        <v>14</v>
      </c>
      <c r="CC672" s="48">
        <f>'Datastream-M'!BP673</f>
        <v>98.7</v>
      </c>
      <c r="CD672" s="48">
        <f>'Datastream-M'!BQ673</f>
        <v>98.7</v>
      </c>
      <c r="CH672" s="48">
        <f>'Datastream-M'!BR673</f>
        <v>97.9</v>
      </c>
      <c r="CI672" s="48">
        <f>'Datastream-M'!BS673</f>
        <v>100.6</v>
      </c>
      <c r="CJ672" s="48">
        <f>'Datastream-M'!BT673</f>
        <v>6.2</v>
      </c>
      <c r="CK672" s="48">
        <f>'Datastream-M'!BU673</f>
        <v>13.5</v>
      </c>
      <c r="CL672" s="48">
        <f>'Datastream-M'!BV673</f>
        <v>98.5</v>
      </c>
      <c r="CM672">
        <f>'Datastream-M'!BW673</f>
        <v>30.3</v>
      </c>
      <c r="CN672">
        <f>'Datastream-M'!BX673</f>
        <v>6.7</v>
      </c>
      <c r="CO672">
        <f>'Datastream-M'!BY673</f>
        <v>10.9</v>
      </c>
      <c r="CP672" s="48">
        <f>'Datastream-M'!BZ673</f>
        <v>12.6</v>
      </c>
      <c r="CQ672">
        <f>'Datastream-M'!CA673</f>
        <v>9.4</v>
      </c>
      <c r="CR672">
        <f>'Datastream-M'!CB673</f>
        <v>-5.3</v>
      </c>
      <c r="CS672">
        <f>'Datastream-M'!CC673</f>
        <v>44.4</v>
      </c>
      <c r="CT672">
        <f>'Datastream-M'!CD673</f>
        <v>48.9</v>
      </c>
      <c r="CU672" s="48">
        <f>'Datastream-M'!CE673</f>
        <v>43242</v>
      </c>
      <c r="CV672" s="48">
        <f>'Datastream-M'!CF673</f>
        <v>2663947</v>
      </c>
      <c r="CW672" s="48">
        <f t="shared" si="83"/>
        <v>17.700000000000003</v>
      </c>
      <c r="CX672">
        <f>'Datastream-M'!CG673</f>
        <v>108</v>
      </c>
      <c r="CY672">
        <f>'Datastream-M'!CH673</f>
        <v>100.9</v>
      </c>
      <c r="CZ672">
        <f>'Datastream-M'!CI673</f>
        <v>97.2</v>
      </c>
      <c r="DA672">
        <f>'Datastream-M'!CJ673</f>
        <v>121.2</v>
      </c>
      <c r="DB672">
        <f>'Datastream-M'!CK673</f>
        <v>9.9</v>
      </c>
      <c r="DC672">
        <f>'Datastream-M'!CL673</f>
        <v>-9.6999999999999993</v>
      </c>
      <c r="DD672">
        <f>'Datastream-M'!CM673</f>
        <v>6.2</v>
      </c>
      <c r="DE672">
        <f>'Datastream-M'!CN673</f>
        <v>75.400000000000006</v>
      </c>
      <c r="DF672">
        <f>'Datastream-M'!CO673</f>
        <v>77</v>
      </c>
      <c r="DG672">
        <f>'Datastream-M'!CP673</f>
        <v>98</v>
      </c>
      <c r="DH672">
        <f>'Datastream-M'!CQ673</f>
        <v>193.55435180699999</v>
      </c>
      <c r="DI672">
        <f>'Datastream-M'!CR673</f>
        <v>21.79</v>
      </c>
      <c r="DJ672">
        <f>'Datastream-M'!CV673</f>
        <v>7.35</v>
      </c>
      <c r="DK672">
        <f>'Datastream-M'!CW673</f>
        <v>4.55</v>
      </c>
      <c r="DL672">
        <f>'Datastream-M'!CX673</f>
        <v>107.7</v>
      </c>
      <c r="DM672">
        <f>'Datastream-M'!CY673</f>
        <v>100.6</v>
      </c>
      <c r="DN672" s="55">
        <f>'Datastream-M'!CZ673</f>
        <v>99.2</v>
      </c>
      <c r="DO672">
        <f>'Datastream-M'!DA673</f>
        <v>0.8</v>
      </c>
      <c r="DP672">
        <f>'Datastream-M'!DB673</f>
        <v>99.1</v>
      </c>
      <c r="DQ672">
        <f>'Datastream-M'!DE673</f>
        <v>100.4</v>
      </c>
      <c r="DR672">
        <f>'Datastream-M'!DF673</f>
        <v>101.4</v>
      </c>
      <c r="DS672">
        <f>'Datastream-M'!DG673</f>
        <v>98.8</v>
      </c>
      <c r="DT672">
        <f>'Datastream-M'!DH673</f>
        <v>99.1</v>
      </c>
      <c r="DU672">
        <f>'Datastream-M'!DI673</f>
        <v>97.4</v>
      </c>
      <c r="DV672">
        <f>'Datastream-M'!DJ673</f>
        <v>101.454942405</v>
      </c>
      <c r="DW672" s="19">
        <f>'[8]weltindexip-usd'!B552</f>
        <v>2.8385627001137745</v>
      </c>
      <c r="DX672">
        <f>'Datastream-M'!DK673</f>
        <v>113.2</v>
      </c>
      <c r="DY672">
        <v>0</v>
      </c>
      <c r="DZ672">
        <f>'Datastream-M'!DL673</f>
        <v>115.6</v>
      </c>
      <c r="EA672">
        <f>'Datastream-M'!DM673</f>
        <v>98.2</v>
      </c>
      <c r="EB672">
        <f>'Datastream-M'!DN673</f>
        <v>28.880279999999999</v>
      </c>
      <c r="EC672">
        <f>'Datastream-M'!DO673</f>
        <v>100.3</v>
      </c>
      <c r="ED672">
        <f>'Datastream-M'!DP673</f>
        <v>100.2</v>
      </c>
      <c r="EE672" s="112">
        <f t="shared" si="84"/>
        <v>0.40000000000000568</v>
      </c>
      <c r="EF672" s="1">
        <f>'Datastream-M'!DQ673</f>
        <v>99.2</v>
      </c>
    </row>
    <row r="673" spans="1:136">
      <c r="A673" s="3">
        <v>42353</v>
      </c>
      <c r="B673">
        <f>'Datastream-M'!B674</f>
        <v>100.5</v>
      </c>
      <c r="C673" s="48">
        <f>'Datastream-M'!C674</f>
        <v>99.6</v>
      </c>
      <c r="D673" s="48">
        <f>'Datastream-M'!D674</f>
        <v>99.3</v>
      </c>
      <c r="E673" s="48">
        <f>'Datastream-M'!E674</f>
        <v>100</v>
      </c>
      <c r="F673" s="48">
        <f>'Datastream-M'!F674</f>
        <v>98</v>
      </c>
      <c r="G673" s="48">
        <f>'Datastream-M'!G674</f>
        <v>1.087718</v>
      </c>
      <c r="H673" s="48">
        <f>'Datastream-M'!H674</f>
        <v>1766.1</v>
      </c>
      <c r="I673" s="48">
        <f>'Datastream-M'!I674</f>
        <v>2608.6</v>
      </c>
      <c r="J673" s="48">
        <f>'Datastream-M'!J674</f>
        <v>-0.126</v>
      </c>
      <c r="K673" s="48">
        <f>'Datastream-M'!K674</f>
        <v>0.6</v>
      </c>
      <c r="L673" s="48">
        <f>'Datastream-M'!L674</f>
        <v>10743</v>
      </c>
      <c r="M673" s="48">
        <f>'Datastream-M'!M674</f>
        <v>247355</v>
      </c>
      <c r="N673" s="48">
        <f>'Datastream-M'!N674</f>
        <v>100</v>
      </c>
      <c r="O673" s="48">
        <f>'Datastream-M'!O674</f>
        <v>1842</v>
      </c>
      <c r="P673" s="48">
        <f>'Datastream-M'!P674</f>
        <v>6.3</v>
      </c>
      <c r="Q673" s="48">
        <f>'Datastream-M'!Q674</f>
        <v>14.3</v>
      </c>
      <c r="R673" s="48">
        <f>'Datastream-M'!R674</f>
        <v>15</v>
      </c>
      <c r="S673" s="1">
        <f>'[2]Deutschland Monatsdaten'!C673</f>
        <v>-0.11634992128589292</v>
      </c>
      <c r="T673" s="1">
        <v>4.2509852684228076</v>
      </c>
      <c r="U673" s="48">
        <f>'Datastream-M'!BL674</f>
        <v>97.68</v>
      </c>
      <c r="V673" s="41">
        <f t="shared" ref="V673:V679" si="88">U673/BP673*100</f>
        <v>97.875751503006029</v>
      </c>
      <c r="W673" s="48">
        <f>'Datastream-M'!BM674</f>
        <v>77.930000000000007</v>
      </c>
      <c r="X673" s="41">
        <f t="shared" ref="X673:X679" si="89">W673/BO673*100</f>
        <v>79.197154471544721</v>
      </c>
      <c r="Y673" s="48">
        <f>'Datastream-M'!W674</f>
        <v>-17.600000000000001</v>
      </c>
      <c r="Z673" s="48">
        <f>'Datastream-M'!X674</f>
        <v>97.1</v>
      </c>
      <c r="AA673" s="42">
        <f>'Datastream-M'!Y674</f>
        <v>9.6999999999999993</v>
      </c>
      <c r="AB673" s="48">
        <f>'Datastream-M'!Z674</f>
        <v>93.9</v>
      </c>
      <c r="AC673" s="48">
        <f>'Datastream-M'!AA674</f>
        <v>87.6</v>
      </c>
      <c r="AD673" s="48">
        <f>'Datastream-M'!AB674</f>
        <v>86.5</v>
      </c>
      <c r="AE673" s="48">
        <f>'Datastream-M'!AC674</f>
        <v>1.087718</v>
      </c>
      <c r="AF673" s="48">
        <f t="shared" si="81"/>
        <v>99.799999999999983</v>
      </c>
      <c r="AG673" s="48">
        <f t="shared" si="82"/>
        <v>98.4</v>
      </c>
      <c r="AH673" s="48">
        <f>'Datastream-M'!AD674</f>
        <v>99.9</v>
      </c>
      <c r="AI673" s="55">
        <f>'Datastream-M'!AE674</f>
        <v>-7.6</v>
      </c>
      <c r="AJ673" s="48">
        <f>'Datastream-M'!AF674</f>
        <v>102.162719</v>
      </c>
      <c r="AK673" s="48">
        <f>'Datastream-M'!AG674</f>
        <v>38.53</v>
      </c>
      <c r="AL673" s="48">
        <f>'Datastream-M'!AH674</f>
        <v>99.9</v>
      </c>
      <c r="AM673" s="48">
        <f>'Datastream-M'!AI674</f>
        <v>97.1</v>
      </c>
      <c r="AN673" s="48">
        <f>'Datastream-M'!AJ674</f>
        <v>16.100000000000001</v>
      </c>
      <c r="AO673" s="48">
        <f>'Datastream-M'!AK674</f>
        <v>14.1</v>
      </c>
      <c r="AP673" s="48">
        <f>'Datastream-M'!AL674</f>
        <v>0.5</v>
      </c>
      <c r="AQ673" s="41">
        <f>'Datastream-M'!AM674</f>
        <v>100.8771</v>
      </c>
      <c r="AR673" s="41">
        <f>'Datastream-M'!AN674</f>
        <v>99.628900000000002</v>
      </c>
      <c r="AS673" s="48">
        <f>'Datastream-M'!AO674</f>
        <v>10.3</v>
      </c>
      <c r="AT673" s="48">
        <f>'Datastream-M'!AP674</f>
        <v>93.8</v>
      </c>
      <c r="AU673" s="48">
        <f>'Datastream-M'!AQ674</f>
        <v>100.5</v>
      </c>
      <c r="AX673" s="48">
        <f>'Datastream-M'!AR674</f>
        <v>16.100000000000001</v>
      </c>
      <c r="AY673" s="48">
        <f>'Datastream-M'!AS674</f>
        <v>-1.7</v>
      </c>
      <c r="AZ673" s="48">
        <f>'Datastream-M'!AT674</f>
        <v>106.4</v>
      </c>
      <c r="BE673" s="48">
        <f>'Datastream-M'!AU674</f>
        <v>97.06</v>
      </c>
      <c r="BF673" s="48">
        <f>'Datastream-M'!AV674</f>
        <v>97.3</v>
      </c>
      <c r="BH673" s="1">
        <f>'Datastream-M'!AX674</f>
        <v>73.8</v>
      </c>
      <c r="BI673" s="1">
        <f>'Datastream-M'!AY674</f>
        <v>75.8</v>
      </c>
      <c r="BJ673" s="1">
        <f>'Datastream-M'!AZ674</f>
        <v>88.2</v>
      </c>
      <c r="BK673" s="48">
        <f>'Datastream-M'!BA674</f>
        <v>95.3</v>
      </c>
      <c r="BL673" s="48">
        <f>'Datastream-M'!BB674</f>
        <v>83.3</v>
      </c>
      <c r="BM673" s="26">
        <f>'Datastream-M'!BC674</f>
        <v>99.4</v>
      </c>
      <c r="BN673" s="26"/>
      <c r="BO673" s="14">
        <f t="shared" si="85"/>
        <v>98.4</v>
      </c>
      <c r="BP673" s="48">
        <f t="shared" si="86"/>
        <v>99.8</v>
      </c>
      <c r="BQ673" s="48">
        <f t="shared" si="87"/>
        <v>35.422784214290836</v>
      </c>
      <c r="BS673" s="48">
        <f>'Datastream-M'!BF674</f>
        <v>114.8</v>
      </c>
      <c r="BT673" s="48">
        <f>'Datastream-M'!BE674</f>
        <v>12.4</v>
      </c>
      <c r="BU673">
        <f>'Datastream-M'!CS674</f>
        <v>93.8</v>
      </c>
      <c r="BV673">
        <f>'Datastream-M'!CT674</f>
        <v>93.6</v>
      </c>
      <c r="BW673" s="14">
        <f>'Datastream-M'!CU674</f>
        <v>107.0594</v>
      </c>
      <c r="BZ673" s="48">
        <f>'Datastream-M'!BI674</f>
        <v>103.9</v>
      </c>
      <c r="CA673" s="48">
        <f>'Datastream-M'!BN674</f>
        <v>5.2</v>
      </c>
      <c r="CB673" s="48">
        <f>'Datastream-M'!BO674</f>
        <v>12.8</v>
      </c>
      <c r="CC673" s="48">
        <f>'Datastream-M'!BP674</f>
        <v>99.6</v>
      </c>
      <c r="CD673" s="48">
        <f>'Datastream-M'!BQ674</f>
        <v>99.4</v>
      </c>
      <c r="CH673" s="48">
        <f>'Datastream-M'!BR674</f>
        <v>100.2</v>
      </c>
      <c r="CI673" s="48">
        <f>'Datastream-M'!BS674</f>
        <v>102.3</v>
      </c>
      <c r="CJ673" s="48">
        <f>'Datastream-M'!BT674</f>
        <v>-0.4</v>
      </c>
      <c r="CK673" s="48">
        <f>'Datastream-M'!BU674</f>
        <v>14.1</v>
      </c>
      <c r="CL673" s="48">
        <f>'Datastream-M'!BV674</f>
        <v>99.9</v>
      </c>
      <c r="CM673" s="40">
        <f>'Datastream-M'!BW674</f>
        <v>29.9</v>
      </c>
      <c r="CN673" s="40">
        <f>'Datastream-M'!BX674</f>
        <v>3.8</v>
      </c>
      <c r="CO673" s="40">
        <f>'Datastream-M'!BY674</f>
        <v>11.2</v>
      </c>
      <c r="CP673" s="48">
        <f>'Datastream-M'!BZ674</f>
        <v>12.4</v>
      </c>
      <c r="CQ673" s="40">
        <f>'Datastream-M'!CA674</f>
        <v>9.3000000000000007</v>
      </c>
      <c r="CR673" s="40">
        <f>'Datastream-M'!CB674</f>
        <v>2.9</v>
      </c>
      <c r="CS673" s="40">
        <f>'Datastream-M'!CC674</f>
        <v>50.8</v>
      </c>
      <c r="CT673" s="40">
        <f>'Datastream-M'!CD674</f>
        <v>49</v>
      </c>
      <c r="CU673" s="48">
        <f>'Datastream-M'!CE674</f>
        <v>43285</v>
      </c>
      <c r="CV673" s="48">
        <f>'Datastream-M'!CF674</f>
        <v>2659108</v>
      </c>
      <c r="CW673" s="48">
        <f t="shared" si="83"/>
        <v>17.5</v>
      </c>
      <c r="CX673">
        <f>'Datastream-M'!CG674</f>
        <v>109.5</v>
      </c>
      <c r="CY673">
        <f>'Datastream-M'!CH674</f>
        <v>102.1</v>
      </c>
      <c r="CZ673">
        <f>'Datastream-M'!CI674</f>
        <v>126.2</v>
      </c>
      <c r="DA673">
        <f>'Datastream-M'!CJ674</f>
        <v>98.9</v>
      </c>
      <c r="DB673">
        <f>'Datastream-M'!CK674</f>
        <v>7.2</v>
      </c>
      <c r="DC673">
        <f>'Datastream-M'!CL674</f>
        <v>-17</v>
      </c>
      <c r="DD673">
        <f>'Datastream-M'!CM674</f>
        <v>-0.4</v>
      </c>
      <c r="DE673">
        <f>'Datastream-M'!CN674</f>
        <v>76</v>
      </c>
      <c r="DF673">
        <f>'Datastream-M'!CO674</f>
        <v>78</v>
      </c>
      <c r="DG673" s="48">
        <f>'Datastream-M'!CP674</f>
        <v>97.7</v>
      </c>
      <c r="DH673">
        <f>'Datastream-M'!CQ674</f>
        <v>127.0860672</v>
      </c>
      <c r="DI673">
        <f>'Datastream-M'!CR674</f>
        <v>23.68</v>
      </c>
      <c r="DJ673">
        <f>'Datastream-M'!CV674</f>
        <v>7.56</v>
      </c>
      <c r="DK673">
        <f>'Datastream-M'!CW674</f>
        <v>4.5599999999999996</v>
      </c>
      <c r="DL673">
        <f>'Datastream-M'!CX674</f>
        <v>109</v>
      </c>
      <c r="DM673">
        <f>'Datastream-M'!CY674</f>
        <v>101.6</v>
      </c>
      <c r="DN673" s="55">
        <f>'Datastream-M'!CZ674</f>
        <v>100.7</v>
      </c>
      <c r="DO673">
        <f>'Datastream-M'!DA674</f>
        <v>3.2</v>
      </c>
      <c r="DP673">
        <f>'Datastream-M'!DB674</f>
        <v>97</v>
      </c>
      <c r="DQ673">
        <f>'Datastream-M'!DE674</f>
        <v>100.4</v>
      </c>
      <c r="DR673">
        <f>'Datastream-M'!DF674</f>
        <v>100.6</v>
      </c>
      <c r="DS673">
        <f>'Datastream-M'!DG674</f>
        <v>98.9</v>
      </c>
      <c r="DT673">
        <f>'Datastream-M'!DH674</f>
        <v>94.6</v>
      </c>
      <c r="DU673">
        <f>'Datastream-M'!DI674</f>
        <v>100.7</v>
      </c>
      <c r="DV673">
        <f>'Datastream-M'!DJ674</f>
        <v>113.276233968</v>
      </c>
      <c r="DW673" s="19">
        <f>'[8]weltindexip-usd'!B553</f>
        <v>2.8327507781329779</v>
      </c>
      <c r="DX673">
        <f>'Datastream-M'!DK674</f>
        <v>113.8</v>
      </c>
      <c r="DY673">
        <v>0</v>
      </c>
      <c r="DZ673">
        <f>'Datastream-M'!DL674</f>
        <v>115.4</v>
      </c>
      <c r="EA673">
        <f>'Datastream-M'!DM674</f>
        <v>100.4</v>
      </c>
      <c r="EB673">
        <f>'Datastream-M'!DN674</f>
        <v>27.617117</v>
      </c>
      <c r="EC673">
        <f>'Datastream-M'!DO674</f>
        <v>102.3</v>
      </c>
      <c r="ED673">
        <f>'Datastream-M'!DP674</f>
        <v>100.7</v>
      </c>
      <c r="EE673" s="112">
        <f t="shared" si="84"/>
        <v>-0.40000000000000568</v>
      </c>
      <c r="EF673" s="1">
        <f>'Datastream-M'!DQ674</f>
        <v>100</v>
      </c>
    </row>
    <row r="674" spans="1:136">
      <c r="A674" s="3">
        <v>42384</v>
      </c>
      <c r="B674">
        <f>'Datastream-M'!B675</f>
        <v>99.6</v>
      </c>
      <c r="C674" s="48">
        <f>'Datastream-M'!C675</f>
        <v>99</v>
      </c>
      <c r="D674" s="48">
        <f>'Datastream-M'!D675</f>
        <v>100</v>
      </c>
      <c r="E674" s="48">
        <f>'Datastream-M'!E675</f>
        <v>98.1</v>
      </c>
      <c r="F674" s="48">
        <f>'Datastream-M'!F675</f>
        <v>100.4</v>
      </c>
      <c r="G674" s="48">
        <f>'Datastream-M'!G675</f>
        <v>1.0859650000000001</v>
      </c>
      <c r="H674" s="48">
        <f>'Datastream-M'!H675</f>
        <v>1793.6</v>
      </c>
      <c r="I674" s="48">
        <f>'Datastream-M'!I675</f>
        <v>2633.4</v>
      </c>
      <c r="J674" s="48">
        <f>'Datastream-M'!J675</f>
        <v>-0.14599999999999999</v>
      </c>
      <c r="K674" s="48">
        <f>'Datastream-M'!K675</f>
        <v>0.4</v>
      </c>
      <c r="L674" s="48">
        <f>'Datastream-M'!L675</f>
        <v>9798.1</v>
      </c>
      <c r="M674" s="48">
        <f>'Datastream-M'!M675</f>
        <v>218365</v>
      </c>
      <c r="N674" s="48">
        <f>'Datastream-M'!N675</f>
        <v>101.9</v>
      </c>
      <c r="O674" s="48">
        <f>'Datastream-M'!O675</f>
        <v>1691</v>
      </c>
      <c r="P674" s="48">
        <f>'Datastream-M'!P675</f>
        <v>6.2</v>
      </c>
      <c r="Q674" s="48">
        <f>'Datastream-M'!Q675</f>
        <v>19.3</v>
      </c>
      <c r="R674" s="48">
        <f>'Datastream-M'!R675</f>
        <v>10.9</v>
      </c>
      <c r="S674" s="1">
        <f>'[2]Deutschland Monatsdaten'!C674</f>
        <v>-5.6494188990957886E-2</v>
      </c>
      <c r="T674" s="1">
        <v>4.2965964736392408</v>
      </c>
      <c r="U674" s="48">
        <f>'Datastream-M'!BL675</f>
        <v>98.01</v>
      </c>
      <c r="V674" s="41">
        <f t="shared" si="88"/>
        <v>98.601609657947691</v>
      </c>
      <c r="W674" s="48">
        <f>'Datastream-M'!BM675</f>
        <v>78.89</v>
      </c>
      <c r="X674" s="41">
        <f t="shared" si="89"/>
        <v>81.079136690647474</v>
      </c>
      <c r="Y674" s="48">
        <f>'Datastream-M'!W675</f>
        <v>-14</v>
      </c>
      <c r="Z674" s="48">
        <f>'Datastream-M'!X675</f>
        <v>101.4</v>
      </c>
      <c r="AA674" s="42">
        <f>'Datastream-M'!Y675</f>
        <v>6.7</v>
      </c>
      <c r="AB674" s="48">
        <f>'Datastream-M'!Z675</f>
        <v>94.3</v>
      </c>
      <c r="AC674" s="48">
        <f>'Datastream-M'!AA675</f>
        <v>88.2</v>
      </c>
      <c r="AD674" s="48">
        <f>'Datastream-M'!AB675</f>
        <v>87.4</v>
      </c>
      <c r="AE674" s="48">
        <f>'Datastream-M'!AC675</f>
        <v>1.0859650000000001</v>
      </c>
      <c r="AF674" s="48">
        <f t="shared" si="81"/>
        <v>99.4</v>
      </c>
      <c r="AG674" s="48">
        <f t="shared" si="82"/>
        <v>97.300000000000011</v>
      </c>
      <c r="AH674" s="48">
        <f>'Datastream-M'!AD675</f>
        <v>102.1</v>
      </c>
      <c r="AI674" s="55">
        <f>'Datastream-M'!AE675</f>
        <v>-7.4</v>
      </c>
      <c r="AJ674" s="48">
        <f>'Datastream-M'!AF675</f>
        <v>103.23590799999999</v>
      </c>
      <c r="AK674" s="48">
        <f>'Datastream-M'!AG675</f>
        <v>32.049999999999997</v>
      </c>
      <c r="AL674" s="48">
        <f>'Datastream-M'!AH675</f>
        <v>99.8</v>
      </c>
      <c r="AM674" s="48">
        <f>'Datastream-M'!AI675</f>
        <v>101.4</v>
      </c>
      <c r="AN674" s="48">
        <f>'Datastream-M'!AJ675</f>
        <v>17.3</v>
      </c>
      <c r="AO674" s="48">
        <f>'Datastream-M'!AK675</f>
        <v>13.7</v>
      </c>
      <c r="AP674" s="48">
        <f>'Datastream-M'!AL675</f>
        <v>1.8</v>
      </c>
      <c r="AQ674" s="41">
        <f>'Datastream-M'!AM675</f>
        <v>100.91379999999999</v>
      </c>
      <c r="AR674" s="41">
        <f>'Datastream-M'!AN675</f>
        <v>99.515699999999995</v>
      </c>
      <c r="AS674" s="48">
        <f>'Datastream-M'!AO675</f>
        <v>8.8000000000000007</v>
      </c>
      <c r="AT674" s="48">
        <f>'Datastream-M'!AP675</f>
        <v>81.5</v>
      </c>
      <c r="AU674" s="48">
        <f>'Datastream-M'!AQ675</f>
        <v>101.5</v>
      </c>
      <c r="AX674" s="48">
        <f>'Datastream-M'!AR675</f>
        <v>10.199999999999999</v>
      </c>
      <c r="AY674" s="48">
        <f>'Datastream-M'!AS675</f>
        <v>-2.9</v>
      </c>
      <c r="AZ674" s="48">
        <f>'Datastream-M'!AT675</f>
        <v>105.3</v>
      </c>
      <c r="BE674" s="48">
        <f>'Datastream-M'!AU675</f>
        <v>98.06</v>
      </c>
      <c r="BF674" s="48">
        <f>'Datastream-M'!AV675</f>
        <v>95.8</v>
      </c>
      <c r="BH674" s="1">
        <f>'Datastream-M'!AX675</f>
        <v>63.7</v>
      </c>
      <c r="BI674" s="1">
        <f>'Datastream-M'!AY675</f>
        <v>66.900000000000006</v>
      </c>
      <c r="BJ674" s="1">
        <f>'Datastream-M'!AZ675</f>
        <v>86.7</v>
      </c>
      <c r="BK674" s="48">
        <f>'Datastream-M'!BA675</f>
        <v>92.4</v>
      </c>
      <c r="BL674" s="48">
        <f>'Datastream-M'!BB675</f>
        <v>82.7</v>
      </c>
      <c r="BM674" s="26">
        <f>'Datastream-M'!BC675</f>
        <v>99</v>
      </c>
      <c r="BN674" s="26"/>
      <c r="BO674" s="14">
        <f t="shared" si="85"/>
        <v>97.3</v>
      </c>
      <c r="BP674" s="48">
        <f t="shared" si="86"/>
        <v>99.4</v>
      </c>
      <c r="BQ674" s="48">
        <f t="shared" si="87"/>
        <v>29.512921687163026</v>
      </c>
      <c r="BS674" s="48">
        <f>'Datastream-M'!BF675</f>
        <v>113.5</v>
      </c>
      <c r="BT674" s="48">
        <f>'Datastream-M'!BE675</f>
        <v>5.3</v>
      </c>
      <c r="BU674">
        <f>'Datastream-M'!CS675</f>
        <v>94.1</v>
      </c>
      <c r="BV674">
        <f>'Datastream-M'!CT675</f>
        <v>94.4</v>
      </c>
      <c r="BW674">
        <f>'Datastream-M'!CU675</f>
        <v>108.90479999999999</v>
      </c>
      <c r="BZ674" s="48">
        <f>'Datastream-M'!BI675</f>
        <v>100</v>
      </c>
      <c r="CA674" s="48">
        <f>'Datastream-M'!BN675</f>
        <v>0.7</v>
      </c>
      <c r="CB674" s="48">
        <f>'Datastream-M'!BO675</f>
        <v>10.3</v>
      </c>
      <c r="CC674" s="48">
        <f>'Datastream-M'!BP675</f>
        <v>102.9</v>
      </c>
      <c r="CD674" s="48">
        <f>'Datastream-M'!BQ675</f>
        <v>101.6</v>
      </c>
      <c r="CH674" s="48">
        <f>'Datastream-M'!BR675</f>
        <v>100.7</v>
      </c>
      <c r="CI674" s="48">
        <v>107.6</v>
      </c>
      <c r="CJ674" s="48">
        <f>'Datastream-M'!BT675</f>
        <v>2.8</v>
      </c>
      <c r="CK674" s="48">
        <f>'Datastream-M'!BU675</f>
        <v>12.8</v>
      </c>
      <c r="CL674" s="48">
        <f>'Datastream-M'!BV675</f>
        <v>100.7</v>
      </c>
      <c r="CM674" s="48">
        <f>'Datastream-M'!BW675</f>
        <v>28.1</v>
      </c>
      <c r="CN674" s="48">
        <f>'Datastream-M'!BX675</f>
        <v>6.9</v>
      </c>
      <c r="CO674" s="48">
        <f>'Datastream-M'!BY675</f>
        <v>11.3</v>
      </c>
      <c r="CP674" s="48">
        <f>'Datastream-M'!BZ675</f>
        <v>9.5</v>
      </c>
      <c r="CQ674" s="48">
        <f>'Datastream-M'!CA675</f>
        <v>9.4</v>
      </c>
      <c r="CR674" s="48">
        <f>'Datastream-M'!CB675</f>
        <v>4.2</v>
      </c>
      <c r="CS674" s="48">
        <f>'Datastream-M'!CC675</f>
        <v>47.2</v>
      </c>
      <c r="CT674" s="48">
        <f>'Datastream-M'!CD675</f>
        <v>52.7</v>
      </c>
      <c r="CU674" s="48">
        <f>'Datastream-M'!CE675</f>
        <v>43284</v>
      </c>
      <c r="CV674" s="48">
        <f>'Datastream-M'!CF675</f>
        <v>2660584</v>
      </c>
      <c r="CW674" s="48">
        <f t="shared" si="83"/>
        <v>18.600000000000001</v>
      </c>
      <c r="CX674">
        <f>'Datastream-M'!CG675</f>
        <v>112.3</v>
      </c>
      <c r="CY674">
        <f>'Datastream-M'!CH675</f>
        <v>113.5</v>
      </c>
      <c r="CZ674">
        <f>'Datastream-M'!CI675</f>
        <v>120.8</v>
      </c>
      <c r="DA674">
        <f>'Datastream-M'!CJ675</f>
        <v>104.2</v>
      </c>
      <c r="DB674">
        <f>'Datastream-M'!CK675</f>
        <v>9.3000000000000007</v>
      </c>
      <c r="DC674">
        <f>'Datastream-M'!CL675</f>
        <v>-13.8</v>
      </c>
      <c r="DD674">
        <f>'Datastream-M'!CM675</f>
        <v>2.8</v>
      </c>
      <c r="DE674">
        <f>'Datastream-M'!CN675</f>
        <v>76.599999999999994</v>
      </c>
      <c r="DF674">
        <f>'Datastream-M'!CO675</f>
        <v>76.599999999999994</v>
      </c>
      <c r="DG674" s="48">
        <f>'Datastream-M'!CP675</f>
        <v>100.3</v>
      </c>
      <c r="DH674">
        <f>'Datastream-M'!CQ675</f>
        <v>203.995635986</v>
      </c>
      <c r="DI674">
        <f>'Datastream-M'!CR675</f>
        <v>22.62</v>
      </c>
      <c r="DJ674">
        <f>'Datastream-M'!CV675</f>
        <v>7.85</v>
      </c>
      <c r="DK674">
        <f>'Datastream-M'!CW675</f>
        <v>5.1100000000000003</v>
      </c>
      <c r="DL674">
        <f>'Datastream-M'!CX675</f>
        <v>111.5</v>
      </c>
      <c r="DM674">
        <f>'Datastream-M'!CY675</f>
        <v>112.7</v>
      </c>
      <c r="DN674" s="55">
        <f>'Datastream-M'!CZ675</f>
        <v>104.4</v>
      </c>
      <c r="DO674">
        <f>'Datastream-M'!DA675</f>
        <v>4.0999999999999996</v>
      </c>
      <c r="DP674">
        <f>'Datastream-M'!DB675</f>
        <v>98.6</v>
      </c>
      <c r="DQ674">
        <f>'Datastream-M'!DE675</f>
        <v>100</v>
      </c>
      <c r="DR674">
        <f>'Datastream-M'!DF675</f>
        <v>99.1</v>
      </c>
      <c r="DS674">
        <f>'Datastream-M'!DG675</f>
        <v>99.7</v>
      </c>
      <c r="DT674">
        <f>'Datastream-M'!DH675</f>
        <v>100.8</v>
      </c>
      <c r="DU674">
        <f>'Datastream-M'!DI675</f>
        <v>100.1</v>
      </c>
      <c r="DV674">
        <f>'Datastream-M'!DJ675</f>
        <v>149.67837572600001</v>
      </c>
      <c r="DW674" s="19">
        <f>'[8]weltindexip-usd'!B554</f>
        <v>2.8589947931225557</v>
      </c>
      <c r="DX674">
        <f>'Datastream-M'!DK675</f>
        <v>111.9</v>
      </c>
      <c r="DY674">
        <v>0</v>
      </c>
      <c r="DZ674">
        <f>'Datastream-M'!DL675</f>
        <v>116.4</v>
      </c>
      <c r="EA674">
        <f>'Datastream-M'!DM675</f>
        <v>100.7</v>
      </c>
      <c r="EB674">
        <f>'Datastream-M'!DN675</f>
        <v>26.891311999999999</v>
      </c>
      <c r="EC674">
        <f>'Datastream-M'!DO675</f>
        <v>102.8</v>
      </c>
      <c r="ED674">
        <f>'Datastream-M'!DP675</f>
        <v>100.3</v>
      </c>
      <c r="EE674" s="112">
        <f t="shared" si="84"/>
        <v>-0.90000000000000568</v>
      </c>
      <c r="EF674" s="1">
        <f>'Datastream-M'!DQ675</f>
        <v>101.9</v>
      </c>
    </row>
    <row r="675" spans="1:136">
      <c r="A675" s="3">
        <v>42415</v>
      </c>
      <c r="B675">
        <f>'Datastream-M'!B676</f>
        <v>98.6</v>
      </c>
      <c r="C675" s="48">
        <f>'Datastream-M'!C676</f>
        <v>97.7</v>
      </c>
      <c r="D675" s="48">
        <f>'Datastream-M'!D676</f>
        <v>99.3</v>
      </c>
      <c r="E675" s="48">
        <f>'Datastream-M'!E676</f>
        <v>96.1</v>
      </c>
      <c r="F675" s="48">
        <f>'Datastream-M'!F676</f>
        <v>99.7</v>
      </c>
      <c r="G675" s="48">
        <f>'Datastream-M'!G676</f>
        <v>1.1092949999999999</v>
      </c>
      <c r="H675" s="48">
        <f>'Datastream-M'!H676</f>
        <v>1807</v>
      </c>
      <c r="I675" s="48">
        <f>'Datastream-M'!I676</f>
        <v>2644.5</v>
      </c>
      <c r="J675" s="48">
        <f>'Datastream-M'!J676</f>
        <v>-0.184</v>
      </c>
      <c r="K675" s="48">
        <f>'Datastream-M'!K676</f>
        <v>0.2</v>
      </c>
      <c r="L675" s="48">
        <f>'Datastream-M'!L676</f>
        <v>9495.4</v>
      </c>
      <c r="M675" s="48">
        <f>'Datastream-M'!M676</f>
        <v>250146</v>
      </c>
      <c r="N675" s="48">
        <f>'Datastream-M'!N676</f>
        <v>101.8</v>
      </c>
      <c r="O675" s="48">
        <f>'Datastream-M'!O676</f>
        <v>1829</v>
      </c>
      <c r="P675" s="48">
        <f>'Datastream-M'!P676</f>
        <v>6.2</v>
      </c>
      <c r="Q675" s="48">
        <f>'Datastream-M'!Q676</f>
        <v>19.399999999999999</v>
      </c>
      <c r="R675" s="48">
        <f>'Datastream-M'!R676</f>
        <v>8.5</v>
      </c>
      <c r="S675" s="1">
        <f>'[2]Deutschland Monatsdaten'!C675</f>
        <v>-0.1624233298679226</v>
      </c>
      <c r="T675" s="1">
        <v>4.2962052155399366</v>
      </c>
      <c r="U675" s="48">
        <f>'Datastream-M'!BL676</f>
        <v>98.42</v>
      </c>
      <c r="V675" s="41">
        <f t="shared" si="88"/>
        <v>99.414141414141412</v>
      </c>
      <c r="W675" s="48">
        <f>'Datastream-M'!BM676</f>
        <v>79.66</v>
      </c>
      <c r="X675" s="41">
        <f t="shared" si="89"/>
        <v>83.152400835073067</v>
      </c>
      <c r="Y675" s="48">
        <f>'Datastream-M'!W676</f>
        <v>-13.7</v>
      </c>
      <c r="Z675" s="48">
        <f>'Datastream-M'!X676</f>
        <v>99.9</v>
      </c>
      <c r="AA675" s="42">
        <f>'Datastream-M'!Y676</f>
        <v>5.4</v>
      </c>
      <c r="AB675" s="48">
        <f>'Datastream-M'!Z676</f>
        <v>94.8</v>
      </c>
      <c r="AC675" s="48">
        <f>'Datastream-M'!AA676</f>
        <v>88.6</v>
      </c>
      <c r="AD675" s="48">
        <f>'Datastream-M'!AB676</f>
        <v>87.7</v>
      </c>
      <c r="AE675" s="48">
        <f>'Datastream-M'!AC676</f>
        <v>1.1092949999999999</v>
      </c>
      <c r="AF675" s="48">
        <f t="shared" ref="AF675:AF681" si="90">U675/V675*100</f>
        <v>99</v>
      </c>
      <c r="AG675" s="48">
        <f t="shared" ref="AG675:AG681" si="91">W675/X675*100</f>
        <v>95.8</v>
      </c>
      <c r="AH675" s="48">
        <f>'Datastream-M'!AD676</f>
        <v>102.2</v>
      </c>
      <c r="AI675" s="55">
        <f>'Datastream-M'!AE676</f>
        <v>-10.6</v>
      </c>
      <c r="AJ675" s="48">
        <f>'Datastream-M'!AF676</f>
        <v>103.684211</v>
      </c>
      <c r="AK675" s="48">
        <f>'Datastream-M'!AG676</f>
        <v>33.76</v>
      </c>
      <c r="AL675" s="48">
        <f>'Datastream-M'!AH676</f>
        <v>99.9</v>
      </c>
      <c r="AM675" s="48">
        <f>'Datastream-M'!AI676</f>
        <v>99.9</v>
      </c>
      <c r="AN675" s="48">
        <f>'Datastream-M'!AJ676</f>
        <v>14.9</v>
      </c>
      <c r="AO675" s="48">
        <f>'Datastream-M'!AK676</f>
        <v>16.7</v>
      </c>
      <c r="AP675" s="48">
        <f>'Datastream-M'!AL676</f>
        <v>-1.7</v>
      </c>
      <c r="AQ675" s="41">
        <f>'Datastream-M'!AM676</f>
        <v>100.971</v>
      </c>
      <c r="AR675" s="41">
        <f>'Datastream-M'!AN676</f>
        <v>99.422899999999998</v>
      </c>
      <c r="AS675" s="48">
        <f>'Datastream-M'!AO676</f>
        <v>4</v>
      </c>
      <c r="AT675" s="48">
        <f>'Datastream-M'!AP676</f>
        <v>57.8</v>
      </c>
      <c r="AU675" s="48">
        <f>'Datastream-M'!AQ676</f>
        <v>102.5</v>
      </c>
      <c r="AX675" s="48">
        <f>'Datastream-M'!AR676</f>
        <v>1</v>
      </c>
      <c r="AY675" s="48">
        <f>'Datastream-M'!AS676</f>
        <v>-3.4</v>
      </c>
      <c r="AZ675" s="48">
        <f>'Datastream-M'!AT676</f>
        <v>104.1</v>
      </c>
      <c r="BE675" s="48">
        <f>'Datastream-M'!AU676</f>
        <v>98.94</v>
      </c>
      <c r="BF675" s="48">
        <f>'Datastream-M'!AV676</f>
        <v>94.9</v>
      </c>
      <c r="BH675" s="1">
        <f>'Datastream-M'!AX676</f>
        <v>63.8</v>
      </c>
      <c r="BI675" s="1">
        <f>'Datastream-M'!AY676</f>
        <v>67.3</v>
      </c>
      <c r="BJ675" s="1">
        <f>'Datastream-M'!AZ676</f>
        <v>89</v>
      </c>
      <c r="BK675" s="48">
        <f>'Datastream-M'!BA676</f>
        <v>92.3</v>
      </c>
      <c r="BL675" s="48">
        <f>'Datastream-M'!BB676</f>
        <v>86.7</v>
      </c>
      <c r="BM675" s="26">
        <f>'Datastream-M'!BC676</f>
        <v>98.5</v>
      </c>
      <c r="BN675" s="26"/>
      <c r="BO675" s="14">
        <f t="shared" si="85"/>
        <v>95.8</v>
      </c>
      <c r="BP675" s="48">
        <f t="shared" si="86"/>
        <v>99</v>
      </c>
      <c r="BQ675" s="48">
        <f t="shared" si="87"/>
        <v>30.433743954493622</v>
      </c>
      <c r="BS675" s="48">
        <f>'Datastream-M'!BF676</f>
        <v>115</v>
      </c>
      <c r="BT675" s="48">
        <f>'Datastream-M'!BE676</f>
        <v>5.6</v>
      </c>
      <c r="BU675">
        <f>'Datastream-M'!CS676</f>
        <v>94</v>
      </c>
      <c r="BV675">
        <f>'Datastream-M'!CT676</f>
        <v>95.7</v>
      </c>
      <c r="BW675">
        <f>'Datastream-M'!CU676</f>
        <v>110.28879999999999</v>
      </c>
      <c r="BZ675" s="48">
        <f>'Datastream-M'!BI676</f>
        <v>104.9</v>
      </c>
      <c r="CA675" s="48">
        <f>'Datastream-M'!BN676</f>
        <v>-9.4</v>
      </c>
      <c r="CB675" s="48">
        <f>'Datastream-M'!BO676</f>
        <v>5</v>
      </c>
      <c r="CC675" s="48">
        <f>'Datastream-M'!BP676</f>
        <v>101.7</v>
      </c>
      <c r="CD675" s="48">
        <f>'Datastream-M'!BQ676</f>
        <v>101.7</v>
      </c>
      <c r="CH675" s="48">
        <f>'Datastream-M'!BR676</f>
        <v>101.7</v>
      </c>
      <c r="CI675" s="48">
        <f>'Datastream-M'!BS676</f>
        <v>101.3</v>
      </c>
      <c r="CJ675" s="48">
        <f>'Datastream-M'!BT676</f>
        <v>4</v>
      </c>
      <c r="CK675" s="48">
        <f>'Datastream-M'!BU676</f>
        <v>14.1</v>
      </c>
      <c r="CL675" s="48">
        <f>'Datastream-M'!BV676</f>
        <v>100.9</v>
      </c>
      <c r="CM675" s="48">
        <f>'Datastream-M'!BW676</f>
        <v>25.7</v>
      </c>
      <c r="CN675" s="48">
        <f>'Datastream-M'!BX676</f>
        <v>3.8</v>
      </c>
      <c r="CO675" s="48">
        <f>'Datastream-M'!BY676</f>
        <v>8.3000000000000007</v>
      </c>
      <c r="CP675" s="48">
        <f>'Datastream-M'!BZ676</f>
        <v>5.2</v>
      </c>
      <c r="CQ675" s="48">
        <f>'Datastream-M'!CA676</f>
        <v>9.4</v>
      </c>
      <c r="CR675" s="48">
        <f>'Datastream-M'!CB676</f>
        <v>3.4</v>
      </c>
      <c r="CS675" s="48">
        <f>'Datastream-M'!CC676</f>
        <v>56.7</v>
      </c>
      <c r="CT675" s="48">
        <f>'Datastream-M'!CD676</f>
        <v>52.7</v>
      </c>
      <c r="CU675" s="48">
        <f>'Datastream-M'!CE676</f>
        <v>43346</v>
      </c>
      <c r="CV675" s="48">
        <f>'Datastream-M'!CF676</f>
        <v>2670355</v>
      </c>
      <c r="CW675">
        <f t="shared" si="83"/>
        <v>20.5</v>
      </c>
      <c r="CX675">
        <f>'Datastream-M'!CG676</f>
        <v>110</v>
      </c>
      <c r="CY675">
        <f>'Datastream-M'!CH676</f>
        <v>109.4</v>
      </c>
      <c r="CZ675">
        <f>'Datastream-M'!CI676</f>
        <v>121</v>
      </c>
      <c r="DA675">
        <f>'Datastream-M'!CJ676</f>
        <v>100.7</v>
      </c>
      <c r="DB675">
        <f>'Datastream-M'!CK676</f>
        <v>8.6</v>
      </c>
      <c r="DC675">
        <f>'Datastream-M'!CL676</f>
        <v>-9.8000000000000007</v>
      </c>
      <c r="DD675">
        <f>'Datastream-M'!CM676</f>
        <v>4</v>
      </c>
      <c r="DE675">
        <f>'Datastream-M'!CN676</f>
        <v>77.8</v>
      </c>
      <c r="DF675">
        <f>'Datastream-M'!CO676</f>
        <v>78.900000000000006</v>
      </c>
      <c r="DG675" s="48">
        <f>'Datastream-M'!CP676</f>
        <v>101.5</v>
      </c>
      <c r="DH675">
        <f>'Datastream-M'!CQ676</f>
        <v>181.86090087900001</v>
      </c>
      <c r="DI675">
        <f>'Datastream-M'!CR676</f>
        <v>27.72</v>
      </c>
      <c r="DJ675">
        <f>'Datastream-M'!CV676</f>
        <v>8.6300000000000008</v>
      </c>
      <c r="DK675">
        <f>'Datastream-M'!CW676</f>
        <v>5.1100000000000003</v>
      </c>
      <c r="DL675">
        <f>'Datastream-M'!CX676</f>
        <v>109.8</v>
      </c>
      <c r="DM675">
        <f>'Datastream-M'!CY676</f>
        <v>108.9</v>
      </c>
      <c r="DN675" s="55">
        <f>'Datastream-M'!CZ676</f>
        <v>106.8</v>
      </c>
      <c r="DO675">
        <f>'Datastream-M'!DA676</f>
        <v>-1.3</v>
      </c>
      <c r="DP675">
        <f>'Datastream-M'!DB676</f>
        <v>96.6</v>
      </c>
      <c r="DQ675">
        <f>'Datastream-M'!DE676</f>
        <v>99.5</v>
      </c>
      <c r="DR675">
        <f>'Datastream-M'!DF676</f>
        <v>97.7</v>
      </c>
      <c r="DS675">
        <f>'Datastream-M'!DG676</f>
        <v>100</v>
      </c>
      <c r="DT675">
        <f>'Datastream-M'!DH676</f>
        <v>98.2</v>
      </c>
      <c r="DU675">
        <f>'Datastream-M'!DI676</f>
        <v>101.7</v>
      </c>
      <c r="DV675">
        <f>'Datastream-M'!DJ676</f>
        <v>155.171888671</v>
      </c>
      <c r="DW675" s="19">
        <f>'[8]weltindexip-usd'!B555</f>
        <v>2.8525139792111425</v>
      </c>
      <c r="DX675">
        <f>'Datastream-M'!DK676</f>
        <v>113.6</v>
      </c>
      <c r="DY675">
        <v>0</v>
      </c>
      <c r="DZ675">
        <f>'Datastream-M'!DL676</f>
        <v>116.3</v>
      </c>
      <c r="EA675">
        <f>'Datastream-M'!DM676</f>
        <v>101.2</v>
      </c>
      <c r="EB675">
        <f>'Datastream-M'!DN676</f>
        <v>26.083776</v>
      </c>
      <c r="EC675">
        <f>'Datastream-M'!DO676</f>
        <v>103.8</v>
      </c>
      <c r="ED675">
        <f>'Datastream-M'!DP676</f>
        <v>100.5</v>
      </c>
      <c r="EE675" s="112">
        <f t="shared" si="84"/>
        <v>-1</v>
      </c>
      <c r="EF675" s="1">
        <f>'Datastream-M'!DQ676</f>
        <v>101.8</v>
      </c>
    </row>
    <row r="676" spans="1:136">
      <c r="A676" s="3">
        <v>42444</v>
      </c>
      <c r="B676">
        <f>'Datastream-M'!B677</f>
        <v>99.3</v>
      </c>
      <c r="C676" s="48">
        <f>'Datastream-M'!C677</f>
        <v>99.2</v>
      </c>
      <c r="D676" s="48">
        <f>'Datastream-M'!D677</f>
        <v>100.5</v>
      </c>
      <c r="E676" s="48">
        <f>'Datastream-M'!E677</f>
        <v>98</v>
      </c>
      <c r="F676" s="48">
        <f>'Datastream-M'!F677</f>
        <v>101.4</v>
      </c>
      <c r="G676" s="48">
        <f>'Datastream-M'!G677</f>
        <v>1.1099669999999999</v>
      </c>
      <c r="H676" s="48">
        <f>'Datastream-M'!H677</f>
        <v>1793.1</v>
      </c>
      <c r="I676" s="48">
        <f>'Datastream-M'!I677</f>
        <v>2648.6</v>
      </c>
      <c r="J676" s="48">
        <f>'Datastream-M'!J677</f>
        <v>-0.22900000000000001</v>
      </c>
      <c r="K676" s="48">
        <f>'Datastream-M'!K677</f>
        <v>0.2</v>
      </c>
      <c r="L676" s="48">
        <f>'Datastream-M'!L677</f>
        <v>9965.5</v>
      </c>
      <c r="M676" s="48">
        <f>'Datastream-M'!M677</f>
        <v>322913</v>
      </c>
      <c r="N676" s="48">
        <f>'Datastream-M'!N677</f>
        <v>100.5</v>
      </c>
      <c r="O676" s="48">
        <f>'Datastream-M'!O677</f>
        <v>1889</v>
      </c>
      <c r="P676" s="48">
        <f>'Datastream-M'!P677</f>
        <v>6.2</v>
      </c>
      <c r="Q676" s="48">
        <f>'Datastream-M'!Q677</f>
        <v>19.600000000000001</v>
      </c>
      <c r="R676" s="48">
        <f>'Datastream-M'!R677</f>
        <v>9.9</v>
      </c>
      <c r="S676" s="1">
        <f>'[2]Deutschland Monatsdaten'!C676</f>
        <v>5.6880939443111371E-3</v>
      </c>
      <c r="T676" s="1">
        <v>4.2890839332708568</v>
      </c>
      <c r="U676" s="48">
        <f>'Datastream-M'!BL677</f>
        <v>100.12</v>
      </c>
      <c r="V676" s="41">
        <f t="shared" si="88"/>
        <v>101.64467005076143</v>
      </c>
      <c r="W676" s="48">
        <f>'Datastream-M'!BM677</f>
        <v>77.680000000000007</v>
      </c>
      <c r="X676" s="41">
        <f t="shared" si="89"/>
        <v>81.854583772392004</v>
      </c>
      <c r="Y676" s="48">
        <f>'Datastream-M'!W677</f>
        <v>-12.8</v>
      </c>
      <c r="Z676" s="48">
        <f>'Datastream-M'!X677</f>
        <v>103.3</v>
      </c>
      <c r="AA676" s="42">
        <f>'Datastream-M'!Y677</f>
        <v>6.4</v>
      </c>
      <c r="AB676" s="48">
        <f>'Datastream-M'!Z677</f>
        <v>94.7</v>
      </c>
      <c r="AC676" s="48">
        <f>'Datastream-M'!AA677</f>
        <v>88.3</v>
      </c>
      <c r="AD676" s="48">
        <f>'Datastream-M'!AB677</f>
        <v>87.2</v>
      </c>
      <c r="AE676" s="48">
        <f>'Datastream-M'!AC677</f>
        <v>1.1099669999999999</v>
      </c>
      <c r="AF676" s="48">
        <f t="shared" si="90"/>
        <v>98.499999999999986</v>
      </c>
      <c r="AG676" s="48">
        <f t="shared" si="91"/>
        <v>94.899999999999991</v>
      </c>
      <c r="AH676" s="48">
        <f>'Datastream-M'!AD677</f>
        <v>101</v>
      </c>
      <c r="AI676" s="55">
        <f>'Datastream-M'!AE677</f>
        <v>-9.6999999999999993</v>
      </c>
      <c r="AJ676" s="48">
        <f>'Datastream-M'!AF677</f>
        <v>103.030303</v>
      </c>
      <c r="AK676" s="48">
        <f>'Datastream-M'!AG677</f>
        <v>39.79</v>
      </c>
      <c r="AL676" s="48">
        <f>'Datastream-M'!AH677</f>
        <v>100.1</v>
      </c>
      <c r="AM676" s="48">
        <f>'Datastream-M'!AI677</f>
        <v>103.3</v>
      </c>
      <c r="AN676" s="48">
        <f>'Datastream-M'!AJ677</f>
        <v>15.5</v>
      </c>
      <c r="AO676" s="48">
        <f>'Datastream-M'!AK677</f>
        <v>14.2</v>
      </c>
      <c r="AP676" s="48">
        <f>'Datastream-M'!AL677</f>
        <v>0.2</v>
      </c>
      <c r="AQ676" s="41">
        <f>'Datastream-M'!AM677</f>
        <v>101.0741</v>
      </c>
      <c r="AR676" s="41">
        <f>'Datastream-M'!AN677</f>
        <v>99.375500000000002</v>
      </c>
      <c r="AS676" s="48">
        <f>'Datastream-M'!AO677</f>
        <v>12.3</v>
      </c>
      <c r="AT676" s="48">
        <f>'Datastream-M'!AP677</f>
        <v>57</v>
      </c>
      <c r="AU676" s="48">
        <f>'Datastream-M'!AQ677</f>
        <v>102.2</v>
      </c>
      <c r="AX676" s="48">
        <f>'Datastream-M'!AR677</f>
        <v>4.3</v>
      </c>
      <c r="AY676" s="48">
        <f>'Datastream-M'!AS677</f>
        <v>-3.8</v>
      </c>
      <c r="AZ676" s="48">
        <f>'Datastream-M'!AT677</f>
        <v>103.7</v>
      </c>
      <c r="BE676" s="48">
        <f>'Datastream-M'!AU677</f>
        <v>98.11</v>
      </c>
      <c r="BF676" s="48">
        <f>'Datastream-M'!AV677</f>
        <v>95.4</v>
      </c>
      <c r="BH676" s="1">
        <f>'Datastream-M'!AX677</f>
        <v>72.900000000000006</v>
      </c>
      <c r="BI676" s="1">
        <f>'Datastream-M'!AY677</f>
        <v>75.900000000000006</v>
      </c>
      <c r="BJ676" s="1">
        <f>'Datastream-M'!AZ677</f>
        <v>94.6</v>
      </c>
      <c r="BK676" s="48">
        <f>'Datastream-M'!BA677</f>
        <v>96</v>
      </c>
      <c r="BL676" s="48">
        <f>'Datastream-M'!BB677</f>
        <v>93.7</v>
      </c>
      <c r="BM676" s="26">
        <f>'Datastream-M'!BC677</f>
        <v>98.5</v>
      </c>
      <c r="BN676" s="26"/>
      <c r="BO676" s="14">
        <f t="shared" si="85"/>
        <v>94.9</v>
      </c>
      <c r="BP676" s="48">
        <f t="shared" si="86"/>
        <v>98.5</v>
      </c>
      <c r="BQ676" s="48">
        <f t="shared" si="87"/>
        <v>35.847912595599688</v>
      </c>
      <c r="BS676" s="48">
        <f>'Datastream-M'!BF677</f>
        <v>113.5</v>
      </c>
      <c r="BT676" s="48">
        <f>'Datastream-M'!BE677</f>
        <v>9</v>
      </c>
      <c r="BU676">
        <f>'Datastream-M'!CS677</f>
        <v>94</v>
      </c>
      <c r="BV676">
        <f>'Datastream-M'!CT677</f>
        <v>95.4</v>
      </c>
      <c r="BW676">
        <f>'Datastream-M'!CU677</f>
        <v>109.0314</v>
      </c>
      <c r="BZ676" s="48">
        <f>'Datastream-M'!BI677</f>
        <v>103.1</v>
      </c>
      <c r="CA676" s="48">
        <f>'Datastream-M'!BN677</f>
        <v>-7.9</v>
      </c>
      <c r="CB676" s="48">
        <f>'Datastream-M'!BO677</f>
        <v>5</v>
      </c>
      <c r="CC676" s="48">
        <f>'Datastream-M'!BP677</f>
        <v>100.9</v>
      </c>
      <c r="CD676" s="48">
        <f>'Datastream-M'!BQ677</f>
        <v>100.4</v>
      </c>
      <c r="CH676" s="48">
        <f>'Datastream-M'!BR677</f>
        <v>100.8</v>
      </c>
      <c r="CI676" s="48">
        <f>'Datastream-M'!BS677</f>
        <v>100.9</v>
      </c>
      <c r="CJ676" s="48">
        <f>'Datastream-M'!BT677</f>
        <v>3.5</v>
      </c>
      <c r="CK676" s="48">
        <f>'Datastream-M'!BU677</f>
        <v>13.3</v>
      </c>
      <c r="CL676" s="48">
        <f>'Datastream-M'!BV677</f>
        <v>100.1</v>
      </c>
      <c r="CM676" s="48">
        <f>'Datastream-M'!BW677</f>
        <v>25.1</v>
      </c>
      <c r="CN676" s="48">
        <f>'Datastream-M'!BX677</f>
        <v>7.4</v>
      </c>
      <c r="CO676" s="48">
        <f>'Datastream-M'!BY677</f>
        <v>13.5</v>
      </c>
      <c r="CP676" s="48">
        <f>'Datastream-M'!BZ677</f>
        <v>8.4</v>
      </c>
      <c r="CQ676" s="48">
        <f>'Datastream-M'!CA677</f>
        <v>9.5</v>
      </c>
      <c r="CR676" s="48">
        <f>'Datastream-M'!CB677</f>
        <v>0.5</v>
      </c>
      <c r="CS676" s="48">
        <f>'Datastream-M'!CC677</f>
        <v>50.5</v>
      </c>
      <c r="CT676" s="48">
        <f>'Datastream-M'!CD677</f>
        <v>50</v>
      </c>
      <c r="CU676" s="48">
        <f>'Datastream-M'!CE677</f>
        <v>43407</v>
      </c>
      <c r="CV676" s="48">
        <f>'Datastream-M'!CF677</f>
        <v>2672808</v>
      </c>
      <c r="CW676" s="48">
        <f t="shared" si="83"/>
        <v>16.700000000000003</v>
      </c>
      <c r="CX676" s="48">
        <f>'Datastream-M'!CG677</f>
        <v>113.4</v>
      </c>
      <c r="CY676" s="48">
        <f>'Datastream-M'!CH677</f>
        <v>118.9</v>
      </c>
      <c r="CZ676" s="48">
        <f>'Datastream-M'!CI677</f>
        <v>116</v>
      </c>
      <c r="DA676" s="48">
        <f>'Datastream-M'!CJ677</f>
        <v>108.1</v>
      </c>
      <c r="DB676" s="48">
        <f>'Datastream-M'!CK677</f>
        <v>9.6</v>
      </c>
      <c r="DC676" s="48">
        <f>'Datastream-M'!CL677</f>
        <v>-12.1</v>
      </c>
      <c r="DD676" s="48">
        <f>'Datastream-M'!CM677</f>
        <v>3.5</v>
      </c>
      <c r="DE676" s="48">
        <f>'Datastream-M'!CN677</f>
        <v>76.900000000000006</v>
      </c>
      <c r="DF676" s="48">
        <f>'Datastream-M'!CO677</f>
        <v>78.400000000000006</v>
      </c>
      <c r="DG676" s="48">
        <f>'Datastream-M'!CP677</f>
        <v>98.3</v>
      </c>
      <c r="DH676">
        <f>'Datastream-M'!CQ677</f>
        <v>190.581832886</v>
      </c>
      <c r="DI676">
        <f>'Datastream-M'!CR677</f>
        <v>27.52</v>
      </c>
      <c r="DJ676">
        <f>'Datastream-M'!CV677</f>
        <v>8.57</v>
      </c>
      <c r="DK676">
        <f>'Datastream-M'!CW677</f>
        <v>5.04</v>
      </c>
      <c r="DL676">
        <f>'Datastream-M'!CX677</f>
        <v>113</v>
      </c>
      <c r="DM676">
        <f>'Datastream-M'!CY677</f>
        <v>118.2</v>
      </c>
      <c r="DN676" s="55">
        <f>'Datastream-M'!CZ677</f>
        <v>105.8</v>
      </c>
      <c r="DO676">
        <f>'Datastream-M'!DA677</f>
        <v>-1.2</v>
      </c>
      <c r="DP676">
        <f>'Datastream-M'!DB677</f>
        <v>96.7</v>
      </c>
      <c r="DQ676">
        <f>'Datastream-M'!DE677</f>
        <v>99.5</v>
      </c>
      <c r="DR676">
        <f>'Datastream-M'!DF677</f>
        <v>99.1</v>
      </c>
      <c r="DS676">
        <f>'Datastream-M'!DG677</f>
        <v>100</v>
      </c>
      <c r="DT676">
        <f>'Datastream-M'!DH677</f>
        <v>104.7</v>
      </c>
      <c r="DU676">
        <f>'Datastream-M'!DI677</f>
        <v>101.1</v>
      </c>
      <c r="DV676">
        <f>'Datastream-M'!DJ677</f>
        <v>165.75463498100001</v>
      </c>
      <c r="DW676" s="19">
        <f>'[8]weltindexip-usd'!B556</f>
        <v>2.8462737337285282</v>
      </c>
      <c r="DX676">
        <f>'Datastream-M'!DK677</f>
        <v>112.3</v>
      </c>
      <c r="DY676">
        <v>0</v>
      </c>
      <c r="DZ676">
        <f>'Datastream-M'!DL677</f>
        <v>116.2</v>
      </c>
      <c r="EA676">
        <f>'Datastream-M'!DM677</f>
        <v>100.5</v>
      </c>
      <c r="EB676">
        <f>'Datastream-M'!DN677</f>
        <v>26.154170000000001</v>
      </c>
      <c r="EC676">
        <f>'Datastream-M'!DO677</f>
        <v>103.4</v>
      </c>
      <c r="ED676">
        <f>'Datastream-M'!DP677</f>
        <v>100.2</v>
      </c>
      <c r="EE676" s="112">
        <f t="shared" si="84"/>
        <v>0.70000000000000284</v>
      </c>
      <c r="EF676" s="1">
        <f>'Datastream-M'!DQ677</f>
        <v>100.5</v>
      </c>
    </row>
    <row r="677" spans="1:136">
      <c r="A677" s="3">
        <v>42475</v>
      </c>
      <c r="B677">
        <f>'Datastream-M'!B678</f>
        <v>100.3</v>
      </c>
      <c r="C677" s="48">
        <f>'Datastream-M'!C678</f>
        <v>99.7</v>
      </c>
      <c r="D677" s="48">
        <f>'Datastream-M'!D678</f>
        <v>99.8</v>
      </c>
      <c r="E677" s="48">
        <f>'Datastream-M'!E678</f>
        <v>99.5</v>
      </c>
      <c r="F677" s="48">
        <f>'Datastream-M'!F678</f>
        <v>100.5</v>
      </c>
      <c r="G677" s="48">
        <f>'Datastream-M'!G678</f>
        <v>1.1339189999999999</v>
      </c>
      <c r="H677" s="48">
        <f>'Datastream-M'!H678</f>
        <v>1817.3</v>
      </c>
      <c r="I677" s="48">
        <f>'Datastream-M'!I678</f>
        <v>2669.6</v>
      </c>
      <c r="J677" s="48">
        <f>'Datastream-M'!J678</f>
        <v>-0.249</v>
      </c>
      <c r="K677" s="48">
        <f>'Datastream-M'!K678</f>
        <v>0.1</v>
      </c>
      <c r="L677" s="48">
        <f>'Datastream-M'!L678</f>
        <v>10039</v>
      </c>
      <c r="M677" s="48">
        <f>'Datastream-M'!M678</f>
        <v>315921</v>
      </c>
      <c r="N677" s="48">
        <f>'Datastream-M'!N678</f>
        <v>101.3</v>
      </c>
      <c r="O677" s="48">
        <f>'Datastream-M'!O678</f>
        <v>1888</v>
      </c>
      <c r="P677" s="48">
        <f>'Datastream-M'!P678</f>
        <v>6.2</v>
      </c>
      <c r="Q677" s="48">
        <f>'Datastream-M'!Q678</f>
        <v>21</v>
      </c>
      <c r="R677" s="48">
        <f>'Datastream-M'!R678</f>
        <v>10.1</v>
      </c>
      <c r="S677" s="1">
        <f>'[2]Deutschland Monatsdaten'!C677</f>
        <v>-8.204640288843594E-2</v>
      </c>
      <c r="T677" s="1">
        <v>4.3271059057569428</v>
      </c>
      <c r="U677" s="48">
        <f>'Datastream-M'!BL678</f>
        <v>100.63</v>
      </c>
      <c r="V677" s="41">
        <f t="shared" si="88"/>
        <v>102.16243654822334</v>
      </c>
      <c r="W677" s="48">
        <f>'Datastream-M'!BM678</f>
        <v>77.16</v>
      </c>
      <c r="X677" s="41">
        <f t="shared" si="89"/>
        <v>80.880503144654085</v>
      </c>
      <c r="Y677" s="48">
        <f>'Datastream-M'!W678</f>
        <v>-11.5</v>
      </c>
      <c r="Z677" s="48">
        <f>'Datastream-M'!X678</f>
        <v>99.5</v>
      </c>
      <c r="AA677" s="42">
        <f>'Datastream-M'!Y678</f>
        <v>6.2</v>
      </c>
      <c r="AB677" s="48">
        <f>'Datastream-M'!Z678</f>
        <v>95.1</v>
      </c>
      <c r="AC677" s="48">
        <f>'Datastream-M'!AA678</f>
        <v>88.8</v>
      </c>
      <c r="AD677" s="48">
        <f>'Datastream-M'!AB678</f>
        <v>87.5</v>
      </c>
      <c r="AE677" s="48">
        <f>'Datastream-M'!AC678</f>
        <v>1.1339189999999999</v>
      </c>
      <c r="AF677" s="48">
        <f t="shared" si="90"/>
        <v>98.500000000000014</v>
      </c>
      <c r="AG677" s="48">
        <f t="shared" si="91"/>
        <v>95.399999999999991</v>
      </c>
      <c r="AH677" s="48">
        <f>'Datastream-M'!AD678</f>
        <v>101.4</v>
      </c>
      <c r="AI677" s="55">
        <f>'Datastream-M'!AE678</f>
        <v>-10.7</v>
      </c>
      <c r="AJ677" s="48">
        <f>'Datastream-M'!AF678</f>
        <v>103.141361</v>
      </c>
      <c r="AK677" s="48">
        <f>'Datastream-M'!AG678</f>
        <v>43.33</v>
      </c>
      <c r="AL677" s="48">
        <f>'Datastream-M'!AH678</f>
        <v>100.2</v>
      </c>
      <c r="AM677" s="48">
        <f>'Datastream-M'!AI678</f>
        <v>99.5</v>
      </c>
      <c r="AN677" s="48">
        <f>'Datastream-M'!AJ678</f>
        <v>16.100000000000001</v>
      </c>
      <c r="AO677" s="48">
        <f>'Datastream-M'!AK678</f>
        <v>14</v>
      </c>
      <c r="AP677" s="48">
        <f>'Datastream-M'!AL678</f>
        <v>-2.2000000000000002</v>
      </c>
      <c r="AQ677" s="41">
        <f>'Datastream-M'!AM678</f>
        <v>101.2196</v>
      </c>
      <c r="AR677" s="41">
        <f>'Datastream-M'!AN678</f>
        <v>99.369699999999995</v>
      </c>
      <c r="AS677" s="48">
        <f>'Datastream-M'!AO678</f>
        <v>17.2</v>
      </c>
      <c r="AT677" s="48">
        <f>'Datastream-M'!AP678</f>
        <v>77.400000000000006</v>
      </c>
      <c r="AU677" s="48">
        <f>'Datastream-M'!AQ678</f>
        <v>102.7</v>
      </c>
      <c r="AX677" s="48">
        <f>'Datastream-M'!AR678</f>
        <v>11.2</v>
      </c>
      <c r="AY677" s="48">
        <f>'Datastream-M'!AS678</f>
        <v>-2.9</v>
      </c>
      <c r="AZ677" s="48">
        <f>'Datastream-M'!AT678</f>
        <v>104.3</v>
      </c>
      <c r="BE677" s="48">
        <f>'Datastream-M'!AU678</f>
        <v>98.54</v>
      </c>
      <c r="BF677" s="48">
        <f>'Datastream-M'!AV678</f>
        <v>95.3</v>
      </c>
      <c r="BH677" s="1">
        <f>'Datastream-M'!AX678</f>
        <v>78.400000000000006</v>
      </c>
      <c r="BI677" s="1">
        <f>'Datastream-M'!AY678</f>
        <v>81.2</v>
      </c>
      <c r="BJ677" s="1">
        <f>'Datastream-M'!AZ678</f>
        <v>98.4</v>
      </c>
      <c r="BK677" s="48">
        <f>'Datastream-M'!BA678</f>
        <v>99.3</v>
      </c>
      <c r="BL677" s="48">
        <f>'Datastream-M'!BB678</f>
        <v>97.7</v>
      </c>
      <c r="BM677" s="26">
        <f>'Datastream-M'!BC678</f>
        <v>98.4</v>
      </c>
      <c r="BN677" s="26"/>
      <c r="BO677" s="14">
        <f t="shared" si="85"/>
        <v>95.4</v>
      </c>
      <c r="BP677" s="48">
        <f t="shared" si="86"/>
        <v>98.5</v>
      </c>
      <c r="BQ677" s="48">
        <f t="shared" si="87"/>
        <v>38.212606015068097</v>
      </c>
      <c r="BS677" s="48">
        <f>'Datastream-M'!BF678</f>
        <v>114.4</v>
      </c>
      <c r="BT677" s="48">
        <f>'Datastream-M'!BE678</f>
        <v>7.6</v>
      </c>
      <c r="BU677">
        <f>'Datastream-M'!CS678</f>
        <v>94.1</v>
      </c>
      <c r="BV677">
        <f>'Datastream-M'!CT678</f>
        <v>96.3</v>
      </c>
      <c r="BW677">
        <f>'Datastream-M'!CU678</f>
        <v>109.76990000000001</v>
      </c>
      <c r="BZ677" s="48">
        <f>'Datastream-M'!BI678</f>
        <v>100.8</v>
      </c>
      <c r="CA677" s="48">
        <f>'Datastream-M'!BN678</f>
        <v>0.2</v>
      </c>
      <c r="CB677" s="48">
        <f>'Datastream-M'!BO678</f>
        <v>10.8</v>
      </c>
      <c r="CC677" s="48">
        <f>'Datastream-M'!BP678</f>
        <v>101.6</v>
      </c>
      <c r="CD677" s="48">
        <f>'Datastream-M'!BQ678</f>
        <v>101.8</v>
      </c>
      <c r="CH677" s="48">
        <f>'Datastream-M'!BR678</f>
        <v>101.6</v>
      </c>
      <c r="CI677" s="48">
        <f>'Datastream-M'!BS678</f>
        <v>100.7</v>
      </c>
      <c r="CJ677" s="48">
        <f>'Datastream-M'!BT678</f>
        <v>6.9</v>
      </c>
      <c r="CK677" s="48">
        <f>'Datastream-M'!BU678</f>
        <v>9.6</v>
      </c>
      <c r="CL677" s="48">
        <f>'Datastream-M'!BV678</f>
        <v>99.7</v>
      </c>
      <c r="CM677" s="48">
        <f>'Datastream-M'!BW678</f>
        <v>28.5</v>
      </c>
      <c r="CN677" s="48">
        <f>'Datastream-M'!BX678</f>
        <v>4.5999999999999996</v>
      </c>
      <c r="CO677" s="48">
        <f>'Datastream-M'!BY678</f>
        <v>14.6</v>
      </c>
      <c r="CP677" s="48">
        <f>'Datastream-M'!BZ678</f>
        <v>9.9</v>
      </c>
      <c r="CQ677" s="48">
        <f>'Datastream-M'!CA678</f>
        <v>9.4</v>
      </c>
      <c r="CR677" s="48">
        <f>'Datastream-M'!CB678</f>
        <v>6.3</v>
      </c>
      <c r="CS677" s="48">
        <f>'Datastream-M'!CC678</f>
        <v>57.5</v>
      </c>
      <c r="CT677" s="48">
        <f>'Datastream-M'!CD678</f>
        <v>55.4</v>
      </c>
      <c r="CU677" s="48">
        <f>'Datastream-M'!CE678</f>
        <v>43439</v>
      </c>
      <c r="CV677" s="48">
        <f>'Datastream-M'!CF678</f>
        <v>2684421</v>
      </c>
      <c r="CW677" s="48">
        <f t="shared" si="83"/>
        <v>18.600000000000001</v>
      </c>
      <c r="CX677" s="48">
        <f>'Datastream-M'!CG678</f>
        <v>112.8</v>
      </c>
      <c r="CY677" s="48">
        <f>'Datastream-M'!CH678</f>
        <v>109.9</v>
      </c>
      <c r="CZ677" s="48">
        <f>'Datastream-M'!CI678</f>
        <v>113</v>
      </c>
      <c r="DA677" s="48">
        <f>'Datastream-M'!CJ678</f>
        <v>114.1</v>
      </c>
      <c r="DB677" s="48">
        <f>'Datastream-M'!CK678</f>
        <v>9.6999999999999993</v>
      </c>
      <c r="DC677" s="48">
        <f>'Datastream-M'!CL678</f>
        <v>-9.9</v>
      </c>
      <c r="DD677" s="48">
        <f>'Datastream-M'!CM678</f>
        <v>6.9</v>
      </c>
      <c r="DE677" s="48">
        <f>'Datastream-M'!CN678</f>
        <v>76.8</v>
      </c>
      <c r="DF677" s="48">
        <f>'Datastream-M'!CO678</f>
        <v>78.2</v>
      </c>
      <c r="DG677" s="48">
        <f>'Datastream-M'!CP678</f>
        <v>100.6</v>
      </c>
      <c r="DH677">
        <f>'Datastream-M'!CQ678</f>
        <v>124.16818237299999</v>
      </c>
      <c r="DI677">
        <f>'Datastream-M'!CR678</f>
        <v>24.85</v>
      </c>
      <c r="DJ677">
        <f>'Datastream-M'!CV678</f>
        <v>8.23</v>
      </c>
      <c r="DK677">
        <f>'Datastream-M'!CW678</f>
        <v>4.82</v>
      </c>
      <c r="DL677">
        <f>'Datastream-M'!CX678</f>
        <v>112.1</v>
      </c>
      <c r="DM677">
        <f>'Datastream-M'!CY678</f>
        <v>108.9</v>
      </c>
      <c r="DN677" s="55">
        <f>'Datastream-M'!CZ678</f>
        <v>104.2</v>
      </c>
      <c r="DO677">
        <f>'Datastream-M'!DA678</f>
        <v>-11.7</v>
      </c>
      <c r="DP677">
        <f>'Datastream-M'!DB678</f>
        <v>96.9</v>
      </c>
      <c r="DQ677">
        <f>'Datastream-M'!DE678</f>
        <v>100.2</v>
      </c>
      <c r="DR677">
        <f>'Datastream-M'!DF678</f>
        <v>100.5</v>
      </c>
      <c r="DS677">
        <f>'Datastream-M'!DG678</f>
        <v>100</v>
      </c>
      <c r="DT677">
        <f>'Datastream-M'!DH678</f>
        <v>98.6</v>
      </c>
      <c r="DU677">
        <f>'Datastream-M'!DI678</f>
        <v>101.4</v>
      </c>
      <c r="DV677">
        <f>'Datastream-M'!DJ678</f>
        <v>143.899766672</v>
      </c>
      <c r="DW677" s="19">
        <f>'[8]weltindexip-usd'!B557</f>
        <v>2.8567481393909477</v>
      </c>
      <c r="DX677">
        <f>'Datastream-M'!DK678</f>
        <v>112.8</v>
      </c>
      <c r="DY677">
        <v>0</v>
      </c>
      <c r="DZ677">
        <f>'Datastream-M'!DL678</f>
        <v>116.5</v>
      </c>
      <c r="EA677">
        <f>'Datastream-M'!DM678</f>
        <v>100.3</v>
      </c>
      <c r="EB677">
        <f>'Datastream-M'!DN678</f>
        <v>25.887059000000001</v>
      </c>
      <c r="EC677">
        <f>'Datastream-M'!DO678</f>
        <v>104.1</v>
      </c>
      <c r="ED677">
        <f>'Datastream-M'!DP678</f>
        <v>99.9</v>
      </c>
      <c r="EE677" s="112">
        <f t="shared" si="84"/>
        <v>1</v>
      </c>
      <c r="EF677" s="1">
        <f>'Datastream-M'!DQ678</f>
        <v>101.3</v>
      </c>
    </row>
    <row r="678" spans="1:136">
      <c r="A678" s="3">
        <v>42505</v>
      </c>
      <c r="B678">
        <f>'Datastream-M'!B679</f>
        <v>100.2</v>
      </c>
      <c r="C678" s="48">
        <f>'Datastream-M'!C679</f>
        <v>100.1</v>
      </c>
      <c r="D678" s="48">
        <f>'Datastream-M'!D679</f>
        <v>100.8</v>
      </c>
      <c r="E678" s="48">
        <f>'Datastream-M'!E679</f>
        <v>99.5</v>
      </c>
      <c r="F678" s="48">
        <f>'Datastream-M'!F679</f>
        <v>100.4</v>
      </c>
      <c r="G678" s="48">
        <f>'Datastream-M'!G679</f>
        <v>1.1311089999999999</v>
      </c>
      <c r="H678" s="48">
        <f>'Datastream-M'!H679</f>
        <v>1839.6</v>
      </c>
      <c r="I678" s="48">
        <f>'Datastream-M'!I679</f>
        <v>2681.6</v>
      </c>
      <c r="J678" s="48">
        <f>'Datastream-M'!J679</f>
        <v>-0.25700000000000001</v>
      </c>
      <c r="K678" s="48">
        <f>'Datastream-M'!K679</f>
        <v>0.1</v>
      </c>
      <c r="L678" s="48">
        <f>'Datastream-M'!L679</f>
        <v>10262.700000000001</v>
      </c>
      <c r="M678" s="48">
        <f>'Datastream-M'!M679</f>
        <v>286931</v>
      </c>
      <c r="N678" s="48">
        <f>'Datastream-M'!N679</f>
        <v>99.4</v>
      </c>
      <c r="O678" s="48">
        <f>'Datastream-M'!O679</f>
        <v>1736</v>
      </c>
      <c r="P678" s="48">
        <f>'Datastream-M'!P679</f>
        <v>6.1</v>
      </c>
      <c r="Q678" s="48">
        <f>'Datastream-M'!Q679</f>
        <v>17.7</v>
      </c>
      <c r="R678" s="48">
        <f>'Datastream-M'!R679</f>
        <v>10.7</v>
      </c>
      <c r="S678" s="1">
        <f>'[2]Deutschland Monatsdaten'!C678</f>
        <v>-8.7773880227985351E-2</v>
      </c>
      <c r="T678" s="1">
        <v>4.2940892301904459</v>
      </c>
      <c r="U678" s="48">
        <f>'Datastream-M'!BL679</f>
        <v>98.68</v>
      </c>
      <c r="V678" s="41">
        <f t="shared" si="88"/>
        <v>100.28455284552847</v>
      </c>
      <c r="W678" s="48">
        <f>'Datastream-M'!BM679</f>
        <v>77.36</v>
      </c>
      <c r="X678" s="41">
        <f t="shared" si="89"/>
        <v>81.175236096537247</v>
      </c>
      <c r="Y678" s="48">
        <f>'Datastream-M'!W679</f>
        <v>-10.9</v>
      </c>
      <c r="Z678" s="48">
        <f>'Datastream-M'!X679</f>
        <v>100.9</v>
      </c>
      <c r="AA678" s="42">
        <f>'Datastream-M'!Y679</f>
        <v>7.2</v>
      </c>
      <c r="AB678" s="48">
        <f>'Datastream-M'!Z679</f>
        <v>94.9</v>
      </c>
      <c r="AC678" s="48">
        <f>'Datastream-M'!AA679</f>
        <v>88.9</v>
      </c>
      <c r="AD678" s="48">
        <f>'Datastream-M'!AB679</f>
        <v>87.8</v>
      </c>
      <c r="AE678" s="48">
        <f>'Datastream-M'!AC679</f>
        <v>1.1311089999999999</v>
      </c>
      <c r="AF678" s="48">
        <f t="shared" si="90"/>
        <v>98.4</v>
      </c>
      <c r="AG678" s="48">
        <f t="shared" si="91"/>
        <v>95.300000000000011</v>
      </c>
      <c r="AH678" s="48">
        <f>'Datastream-M'!AD679</f>
        <v>100.1</v>
      </c>
      <c r="AI678" s="55">
        <f>'Datastream-M'!AE679</f>
        <v>-7.6</v>
      </c>
      <c r="AJ678" s="48">
        <f>'Datastream-M'!AF679</f>
        <v>102.598753</v>
      </c>
      <c r="AK678" s="48">
        <f>'Datastream-M'!AG679</f>
        <v>47.73</v>
      </c>
      <c r="AL678" s="48">
        <f>'Datastream-M'!AH679</f>
        <v>100.4</v>
      </c>
      <c r="AM678" s="48">
        <f>'Datastream-M'!AI679</f>
        <v>100.9</v>
      </c>
      <c r="AN678" s="48">
        <f>'Datastream-M'!AJ679</f>
        <v>15.7</v>
      </c>
      <c r="AO678" s="48">
        <f>'Datastream-M'!AK679</f>
        <v>13.9</v>
      </c>
      <c r="AP678" s="48">
        <f>'Datastream-M'!AL679</f>
        <v>3</v>
      </c>
      <c r="AQ678" s="41">
        <f>'Datastream-M'!AM679</f>
        <v>101.4014</v>
      </c>
      <c r="AR678" s="41">
        <f>'Datastream-M'!AN679</f>
        <v>99.399699999999996</v>
      </c>
      <c r="AS678" s="48">
        <f>'Datastream-M'!AO679</f>
        <v>16</v>
      </c>
      <c r="AT678" s="48">
        <f>'Datastream-M'!AP679</f>
        <v>90.9</v>
      </c>
      <c r="AU678" s="48">
        <f>'Datastream-M'!AQ679</f>
        <v>104.5</v>
      </c>
      <c r="AX678" s="48">
        <f>'Datastream-M'!AR679</f>
        <v>6.4</v>
      </c>
      <c r="AY678" s="48">
        <f>'Datastream-M'!AS679</f>
        <v>-2.9</v>
      </c>
      <c r="AZ678" s="48">
        <f>'Datastream-M'!AT679</f>
        <v>104.3</v>
      </c>
      <c r="BE678" s="48">
        <f>'Datastream-M'!AU679</f>
        <v>98.83</v>
      </c>
      <c r="BF678" s="48">
        <f>'Datastream-M'!AV679</f>
        <v>95.9</v>
      </c>
      <c r="BH678" s="1">
        <f>'Datastream-M'!AX679</f>
        <v>86.9</v>
      </c>
      <c r="BI678" s="1">
        <f>'Datastream-M'!AY679</f>
        <v>88.6</v>
      </c>
      <c r="BJ678" s="1">
        <f>'Datastream-M'!AZ679</f>
        <v>99.2</v>
      </c>
      <c r="BK678" s="48">
        <f>'Datastream-M'!BA679</f>
        <v>105.4</v>
      </c>
      <c r="BL678" s="48">
        <f>'Datastream-M'!BB679</f>
        <v>94.8</v>
      </c>
      <c r="BM678" s="26">
        <f>'Datastream-M'!BC679</f>
        <v>98.6</v>
      </c>
      <c r="BN678" s="26"/>
      <c r="BO678" s="14">
        <f t="shared" ref="BO678:BO683" si="92">BF677</f>
        <v>95.3</v>
      </c>
      <c r="BP678" s="48">
        <f t="shared" ref="BP678:BP683" si="93">BM677</f>
        <v>98.4</v>
      </c>
      <c r="BQ678" s="48">
        <f t="shared" si="87"/>
        <v>42.197524730154214</v>
      </c>
      <c r="BS678" s="48">
        <f>'Datastream-M'!BF679</f>
        <v>113.9</v>
      </c>
      <c r="BT678" s="48">
        <f>'Datastream-M'!BE679</f>
        <v>11</v>
      </c>
      <c r="BU678">
        <f>'Datastream-M'!CS679</f>
        <v>94</v>
      </c>
      <c r="BV678">
        <f>'Datastream-M'!CT679</f>
        <v>95.9</v>
      </c>
      <c r="BW678">
        <f>'Datastream-M'!CU679</f>
        <v>110.23609999999999</v>
      </c>
      <c r="BZ678" s="48">
        <f>'Datastream-M'!BI679</f>
        <v>101.3</v>
      </c>
      <c r="CA678" s="48">
        <f>'Datastream-M'!BN679</f>
        <v>0.4</v>
      </c>
      <c r="CB678" s="48">
        <f>'Datastream-M'!BO679</f>
        <v>12</v>
      </c>
      <c r="CC678" s="48">
        <f>'Datastream-M'!BP679</f>
        <v>98.2</v>
      </c>
      <c r="CD678" s="48">
        <f>'Datastream-M'!BQ679</f>
        <v>98.8</v>
      </c>
      <c r="CH678" s="48">
        <f>'Datastream-M'!BR679</f>
        <v>100</v>
      </c>
      <c r="CI678" s="48">
        <f>'Datastream-M'!BS679</f>
        <v>101.4</v>
      </c>
      <c r="CJ678" s="48">
        <f>'Datastream-M'!BT679</f>
        <v>7.6</v>
      </c>
      <c r="CK678" s="48">
        <f>'Datastream-M'!BU679</f>
        <v>13.4</v>
      </c>
      <c r="CL678" s="48">
        <f>'Datastream-M'!BV679</f>
        <v>99.2</v>
      </c>
      <c r="CM678" s="48">
        <f>'Datastream-M'!BW679</f>
        <v>27.2</v>
      </c>
      <c r="CN678" s="48">
        <f>'Datastream-M'!BX679</f>
        <v>8.3000000000000007</v>
      </c>
      <c r="CO678" s="48">
        <f>'Datastream-M'!BY679</f>
        <v>14.2</v>
      </c>
      <c r="CP678" s="48">
        <f>'Datastream-M'!BZ679</f>
        <v>10.7</v>
      </c>
      <c r="CQ678" s="48">
        <f>'Datastream-M'!CA679</f>
        <v>9.6999999999999993</v>
      </c>
      <c r="CR678" s="48">
        <f>'Datastream-M'!CB679</f>
        <v>8.3000000000000007</v>
      </c>
      <c r="CS678" s="48">
        <f>'Datastream-M'!CC679</f>
        <v>51.8</v>
      </c>
      <c r="CT678" s="48">
        <f>'Datastream-M'!CD679</f>
        <v>57.7</v>
      </c>
      <c r="CU678" s="48">
        <f>'Datastream-M'!CE679</f>
        <v>43491</v>
      </c>
      <c r="CV678" s="48">
        <f>'Datastream-M'!CF679</f>
        <v>2693863</v>
      </c>
      <c r="CW678" s="48">
        <f t="shared" ref="CW678:CW684" si="94">CM678-CP678</f>
        <v>16.5</v>
      </c>
      <c r="CX678" s="48">
        <f>'Datastream-M'!CG679</f>
        <v>118.2</v>
      </c>
      <c r="CY678" s="48">
        <f>'Datastream-M'!CH679</f>
        <v>123.8</v>
      </c>
      <c r="CZ678" s="48">
        <f>'Datastream-M'!CI679</f>
        <v>112.1</v>
      </c>
      <c r="DA678" s="48">
        <f>'Datastream-M'!CJ679</f>
        <v>120.6</v>
      </c>
      <c r="DB678" s="48">
        <f>'Datastream-M'!CK679</f>
        <v>14.4</v>
      </c>
      <c r="DC678" s="48">
        <f>'Datastream-M'!CL679</f>
        <v>-7.3</v>
      </c>
      <c r="DD678" s="48">
        <f>'Datastream-M'!CM679</f>
        <v>7.6</v>
      </c>
      <c r="DE678" s="48">
        <f>'Datastream-M'!CN679</f>
        <v>76.2</v>
      </c>
      <c r="DF678" s="48">
        <f>'Datastream-M'!CO679</f>
        <v>78</v>
      </c>
      <c r="DG678" s="48">
        <f>'Datastream-M'!CP679</f>
        <v>100.3</v>
      </c>
      <c r="DH678">
        <f>'Datastream-M'!CQ679</f>
        <v>131.46119689899999</v>
      </c>
      <c r="DI678">
        <f>'Datastream-M'!CR679</f>
        <v>24.29</v>
      </c>
      <c r="DJ678">
        <f>'Datastream-M'!CV679</f>
        <v>7.89</v>
      </c>
      <c r="DK678">
        <f>'Datastream-M'!CW679</f>
        <v>4.72</v>
      </c>
      <c r="DL678">
        <f>'Datastream-M'!CX679</f>
        <v>117.1</v>
      </c>
      <c r="DM678">
        <f>'Datastream-M'!CY679</f>
        <v>122</v>
      </c>
      <c r="DN678" s="55">
        <f>'Datastream-M'!CZ679</f>
        <v>104.3</v>
      </c>
      <c r="DO678">
        <f>'Datastream-M'!DA679</f>
        <v>-1.5</v>
      </c>
      <c r="DP678">
        <f>'Datastream-M'!DB679</f>
        <v>99.2</v>
      </c>
      <c r="DQ678">
        <f>'Datastream-M'!DE679</f>
        <v>100.3</v>
      </c>
      <c r="DR678">
        <f>'Datastream-M'!DF679</f>
        <v>100.1</v>
      </c>
      <c r="DS678">
        <f>'Datastream-M'!DG679</f>
        <v>100.7</v>
      </c>
      <c r="DT678">
        <f>'Datastream-M'!DH679</f>
        <v>100.4</v>
      </c>
      <c r="DU678">
        <f>'Datastream-M'!DI679</f>
        <v>100.7</v>
      </c>
      <c r="DV678">
        <f>'Datastream-M'!DJ679</f>
        <v>131.89366733599999</v>
      </c>
      <c r="DW678" s="19">
        <f>'[8]weltindexip-usd'!B558</f>
        <v>2.849296255274933</v>
      </c>
      <c r="DX678">
        <f>'Datastream-M'!DK679</f>
        <v>113</v>
      </c>
      <c r="DY678">
        <v>0</v>
      </c>
      <c r="DZ678">
        <f>'Datastream-M'!DL679</f>
        <v>116.4</v>
      </c>
      <c r="EA678">
        <f>'Datastream-M'!DM679</f>
        <v>100.1</v>
      </c>
      <c r="EB678">
        <f>'Datastream-M'!DN679</f>
        <v>26.045251</v>
      </c>
      <c r="EC678">
        <f>'Datastream-M'!DO679</f>
        <v>102.9</v>
      </c>
      <c r="ED678">
        <f>'Datastream-M'!DP679</f>
        <v>101</v>
      </c>
      <c r="EE678" s="112">
        <f t="shared" si="84"/>
        <v>-9.9999999999994316E-2</v>
      </c>
      <c r="EF678" s="1">
        <f>'Datastream-M'!DQ679</f>
        <v>99.4</v>
      </c>
    </row>
    <row r="679" spans="1:136">
      <c r="A679" s="3">
        <v>42536</v>
      </c>
      <c r="B679">
        <f>'Datastream-M'!B680</f>
        <v>100.2</v>
      </c>
      <c r="C679" s="48">
        <f>'Datastream-M'!C680</f>
        <v>100.4</v>
      </c>
      <c r="D679" s="48">
        <f>'Datastream-M'!D680</f>
        <v>101.1</v>
      </c>
      <c r="E679" s="48">
        <f>'Datastream-M'!E680</f>
        <v>99.8</v>
      </c>
      <c r="F679" s="48">
        <f>'Datastream-M'!F680</f>
        <v>100.3</v>
      </c>
      <c r="G679" s="48">
        <f>'Datastream-M'!G680</f>
        <v>1.1228910000000001</v>
      </c>
      <c r="H679" s="48">
        <f>'Datastream-M'!H680</f>
        <v>1841.3</v>
      </c>
      <c r="I679" s="48">
        <f>'Datastream-M'!I680</f>
        <v>2689.8</v>
      </c>
      <c r="J679" s="48">
        <f>'Datastream-M'!J680</f>
        <v>-0.26800000000000002</v>
      </c>
      <c r="K679" s="48">
        <f>'Datastream-M'!K680</f>
        <v>0</v>
      </c>
      <c r="L679" s="48">
        <f>'Datastream-M'!L680</f>
        <v>9680.1</v>
      </c>
      <c r="M679" s="48">
        <f>'Datastream-M'!M680</f>
        <v>339563</v>
      </c>
      <c r="N679" s="48">
        <f>'Datastream-M'!N680</f>
        <v>101.7</v>
      </c>
      <c r="O679" s="48">
        <f>'Datastream-M'!O680</f>
        <v>1951</v>
      </c>
      <c r="P679" s="48">
        <f>'Datastream-M'!P680</f>
        <v>6.1</v>
      </c>
      <c r="Q679" s="48">
        <f>'Datastream-M'!Q680</f>
        <v>18.100000000000001</v>
      </c>
      <c r="R679" s="48">
        <f>'Datastream-M'!R680</f>
        <v>11.1</v>
      </c>
      <c r="S679" s="1">
        <f>'[2]Deutschland Monatsdaten'!C679</f>
        <v>6.9905944488905233E-2</v>
      </c>
      <c r="T679" s="1">
        <v>4.3147137533398476</v>
      </c>
      <c r="U679" s="48">
        <f>'Datastream-M'!BL680</f>
        <v>99.12</v>
      </c>
      <c r="V679" s="41">
        <f t="shared" si="88"/>
        <v>100.52738336713998</v>
      </c>
      <c r="W679" s="48">
        <f>'Datastream-M'!BM680</f>
        <v>78.52</v>
      </c>
      <c r="X679" s="41">
        <f t="shared" si="89"/>
        <v>81.876955161626682</v>
      </c>
      <c r="Y679" s="48">
        <f>'Datastream-M'!W680</f>
        <v>-12.3</v>
      </c>
      <c r="Z679" s="48">
        <f>'Datastream-M'!X680</f>
        <v>100.5</v>
      </c>
      <c r="AA679" s="42">
        <f>'Datastream-M'!Y680</f>
        <v>9.1999999999999993</v>
      </c>
      <c r="AB679" s="48">
        <f>'Datastream-M'!Z680</f>
        <v>94.7</v>
      </c>
      <c r="AC679" s="48">
        <f>'Datastream-M'!AA680</f>
        <v>88.7</v>
      </c>
      <c r="AD679" s="48">
        <f>'Datastream-M'!AB680</f>
        <v>87.5</v>
      </c>
      <c r="AE679" s="48">
        <f>'Datastream-M'!AC680</f>
        <v>1.1228910000000001</v>
      </c>
      <c r="AF679" s="48">
        <f t="shared" si="90"/>
        <v>98.6</v>
      </c>
      <c r="AG679" s="48">
        <f t="shared" si="91"/>
        <v>95.9</v>
      </c>
      <c r="AH679" s="48">
        <f>'Datastream-M'!AD680</f>
        <v>101.8</v>
      </c>
      <c r="AI679" s="55">
        <f>'Datastream-M'!AE680</f>
        <v>-6.7</v>
      </c>
      <c r="AJ679" s="48">
        <f>'Datastream-M'!AF680</f>
        <v>102.37849</v>
      </c>
      <c r="AK679" s="48">
        <f>'Datastream-M'!AG680</f>
        <v>49.88</v>
      </c>
      <c r="AL679" s="48">
        <f>'Datastream-M'!AH680</f>
        <v>100.5</v>
      </c>
      <c r="AM679" s="48">
        <f>'Datastream-M'!AI680</f>
        <v>100.5</v>
      </c>
      <c r="AN679" s="48">
        <f>'Datastream-M'!AJ680</f>
        <v>15.4</v>
      </c>
      <c r="AO679" s="48">
        <f>'Datastream-M'!AK680</f>
        <v>11.4</v>
      </c>
      <c r="AP679" s="48">
        <f>'Datastream-M'!AL680</f>
        <v>3.1</v>
      </c>
      <c r="AQ679" s="41">
        <f>'Datastream-M'!AM680</f>
        <v>101.6104</v>
      </c>
      <c r="AR679" s="41">
        <f>'Datastream-M'!AN680</f>
        <v>99.456100000000006</v>
      </c>
      <c r="AS679" s="48">
        <f>'Datastream-M'!AO680</f>
        <v>20.7</v>
      </c>
      <c r="AT679" s="48">
        <f>'Datastream-M'!AP680</f>
        <v>91.4</v>
      </c>
      <c r="AU679" s="48">
        <f>'Datastream-M'!AQ680</f>
        <v>105.1</v>
      </c>
      <c r="AX679" s="48">
        <f>'Datastream-M'!AR680</f>
        <v>19.2</v>
      </c>
      <c r="AY679" s="48">
        <f>'Datastream-M'!AS680</f>
        <v>-2</v>
      </c>
      <c r="AZ679" s="48">
        <f>'Datastream-M'!AT680</f>
        <v>105.5</v>
      </c>
      <c r="BE679" s="48">
        <f>'Datastream-M'!AU680</f>
        <v>98.52</v>
      </c>
      <c r="BF679" s="48">
        <f>'Datastream-M'!AV680</f>
        <v>96.6</v>
      </c>
      <c r="BH679" s="1">
        <f>'Datastream-M'!AX680</f>
        <v>93</v>
      </c>
      <c r="BI679" s="1">
        <f>'Datastream-M'!AY680</f>
        <v>94</v>
      </c>
      <c r="BJ679" s="1">
        <f>'Datastream-M'!AZ680</f>
        <v>100.4</v>
      </c>
      <c r="BK679" s="48">
        <f>'Datastream-M'!BA680</f>
        <v>111.1</v>
      </c>
      <c r="BL679" s="48">
        <f>'Datastream-M'!BB680</f>
        <v>93</v>
      </c>
      <c r="BM679" s="26">
        <f>'Datastream-M'!BC680</f>
        <v>98.8</v>
      </c>
      <c r="BN679" s="26"/>
      <c r="BO679" s="14">
        <f t="shared" si="92"/>
        <v>95.9</v>
      </c>
      <c r="BP679" s="48">
        <f t="shared" si="93"/>
        <v>98.6</v>
      </c>
      <c r="BQ679" s="48">
        <f t="shared" si="87"/>
        <v>44.421052444092972</v>
      </c>
      <c r="BS679" s="48">
        <f>'Datastream-M'!BF680</f>
        <v>115.1</v>
      </c>
      <c r="BT679" s="48">
        <f>'Datastream-M'!BE680</f>
        <v>9.8000000000000007</v>
      </c>
      <c r="BU679">
        <f>'Datastream-M'!CS680</f>
        <v>93.9</v>
      </c>
      <c r="BV679">
        <f>'Datastream-M'!CT680</f>
        <v>95.4</v>
      </c>
      <c r="BW679">
        <f>'Datastream-M'!CU680</f>
        <v>109.7777</v>
      </c>
      <c r="BZ679" s="48">
        <f>'Datastream-M'!BI680</f>
        <v>102.2</v>
      </c>
      <c r="CA679" s="48">
        <f>'Datastream-M'!BN680</f>
        <v>2.9</v>
      </c>
      <c r="CB679" s="48">
        <f>'Datastream-M'!BO680</f>
        <v>12</v>
      </c>
      <c r="CC679" s="48">
        <f>'Datastream-M'!BP680</f>
        <v>102.4</v>
      </c>
      <c r="CD679" s="48">
        <f>'Datastream-M'!BQ680</f>
        <v>99.5</v>
      </c>
      <c r="CH679" s="48">
        <f>'Datastream-M'!BR680</f>
        <v>99.9</v>
      </c>
      <c r="CI679" s="48">
        <f>'Datastream-M'!BS680</f>
        <v>101</v>
      </c>
      <c r="CJ679" s="48">
        <f>'Datastream-M'!BT680</f>
        <v>9.3000000000000007</v>
      </c>
      <c r="CK679" s="48">
        <f>'Datastream-M'!BU680</f>
        <v>8</v>
      </c>
      <c r="CL679" s="48">
        <f>'Datastream-M'!BV680</f>
        <v>99.4</v>
      </c>
      <c r="CM679" s="48">
        <f>'Datastream-M'!BW680</f>
        <v>26.9</v>
      </c>
      <c r="CN679" s="48">
        <f>'Datastream-M'!BX680</f>
        <v>5.0999999999999996</v>
      </c>
      <c r="CO679" s="48">
        <f>'Datastream-M'!BY680</f>
        <v>17.8</v>
      </c>
      <c r="CP679" s="48">
        <f>'Datastream-M'!BZ680</f>
        <v>11.4</v>
      </c>
      <c r="CQ679" s="48">
        <f>'Datastream-M'!CA680</f>
        <v>9.8000000000000007</v>
      </c>
      <c r="CR679" s="48">
        <f>'Datastream-M'!CB680</f>
        <v>18</v>
      </c>
      <c r="CS679" s="48">
        <f>'Datastream-M'!CC680</f>
        <v>59.6</v>
      </c>
      <c r="CT679" s="48">
        <f>'Datastream-M'!CD680</f>
        <v>54.4</v>
      </c>
      <c r="CU679" s="48">
        <f>'Datastream-M'!CE680</f>
        <v>43548</v>
      </c>
      <c r="CV679" s="48">
        <f>'Datastream-M'!CF680</f>
        <v>2690660</v>
      </c>
      <c r="CW679" s="48">
        <f t="shared" si="94"/>
        <v>15.499999999999998</v>
      </c>
      <c r="CX679" s="48">
        <f>'Datastream-M'!CG680</f>
        <v>115.7</v>
      </c>
      <c r="CY679" s="48">
        <f>'Datastream-M'!CH680</f>
        <v>119.5</v>
      </c>
      <c r="CZ679" s="48">
        <f>'Datastream-M'!CI680</f>
        <v>110.7</v>
      </c>
      <c r="DA679" s="48">
        <f>'Datastream-M'!CJ680</f>
        <v>118.1</v>
      </c>
      <c r="DB679" s="48">
        <f>'Datastream-M'!CK680</f>
        <v>13.6</v>
      </c>
      <c r="DC679" s="48">
        <f>'Datastream-M'!CL680</f>
        <v>-9.1999999999999993</v>
      </c>
      <c r="DD679" s="48">
        <f>'Datastream-M'!CM680</f>
        <v>9.3000000000000007</v>
      </c>
      <c r="DE679" s="48">
        <f>'Datastream-M'!CN680</f>
        <v>76.3</v>
      </c>
      <c r="DF679" s="48">
        <f>'Datastream-M'!CO680</f>
        <v>76.900000000000006</v>
      </c>
      <c r="DG679" s="48">
        <f>'Datastream-M'!CP680</f>
        <v>100.9</v>
      </c>
      <c r="DH679">
        <f>'Datastream-M'!CQ680</f>
        <v>454.00543212899998</v>
      </c>
      <c r="DI679">
        <f>'Datastream-M'!CR680</f>
        <v>22.59</v>
      </c>
      <c r="DJ679">
        <f>'Datastream-M'!CV680</f>
        <v>7.98</v>
      </c>
      <c r="DK679">
        <f>'Datastream-M'!CW680</f>
        <v>4.82</v>
      </c>
      <c r="DL679">
        <f>'Datastream-M'!CX680</f>
        <v>114.5</v>
      </c>
      <c r="DM679">
        <f>'Datastream-M'!CY680</f>
        <v>117.5</v>
      </c>
      <c r="DN679" s="55">
        <f>'Datastream-M'!CZ680</f>
        <v>104.4</v>
      </c>
      <c r="DO679">
        <f>'Datastream-M'!DA680</f>
        <v>0.7</v>
      </c>
      <c r="DP679">
        <f>'Datastream-M'!DB680</f>
        <v>97.9</v>
      </c>
      <c r="DQ679">
        <f>'Datastream-M'!DE680</f>
        <v>100.9</v>
      </c>
      <c r="DR679">
        <f>'Datastream-M'!DF680</f>
        <v>99.4</v>
      </c>
      <c r="DS679">
        <f>'Datastream-M'!DG680</f>
        <v>101.3</v>
      </c>
      <c r="DT679">
        <f>'Datastream-M'!DH680</f>
        <v>100.1</v>
      </c>
      <c r="DU679">
        <f>'Datastream-M'!DI680</f>
        <v>100.2</v>
      </c>
      <c r="DV679">
        <f>'Datastream-M'!DJ680</f>
        <v>242.12578944200001</v>
      </c>
      <c r="DW679" s="19">
        <f>'[8]weltindexip-usd'!B559</f>
        <v>2.8642305554097991</v>
      </c>
      <c r="DX679">
        <f>'Datastream-M'!DK680</f>
        <v>114.5</v>
      </c>
      <c r="DY679">
        <v>0</v>
      </c>
      <c r="DZ679">
        <f>'Datastream-M'!DL680</f>
        <v>117.1</v>
      </c>
      <c r="EA679">
        <f>'Datastream-M'!DM680</f>
        <v>99.9</v>
      </c>
      <c r="EB679">
        <f>'Datastream-M'!DN680</f>
        <v>26.383593000000001</v>
      </c>
      <c r="EC679">
        <f>'Datastream-M'!DO680</f>
        <v>103.1</v>
      </c>
      <c r="ED679">
        <f>'Datastream-M'!DP680</f>
        <v>101.6</v>
      </c>
      <c r="EE679" s="112">
        <f t="shared" si="84"/>
        <v>0</v>
      </c>
      <c r="EF679" s="1">
        <f>'Datastream-M'!DQ680</f>
        <v>101.7</v>
      </c>
    </row>
    <row r="680" spans="1:136">
      <c r="A680" s="3">
        <v>42566</v>
      </c>
      <c r="B680">
        <f>'Datastream-M'!B681</f>
        <v>100.2</v>
      </c>
      <c r="C680" s="48">
        <f>'Datastream-M'!C681</f>
        <v>100.1</v>
      </c>
      <c r="D680" s="48">
        <f>'Datastream-M'!D681</f>
        <v>100.8</v>
      </c>
      <c r="E680" s="48">
        <f>'Datastream-M'!E681</f>
        <v>99.3</v>
      </c>
      <c r="F680" s="48">
        <f>'Datastream-M'!F681</f>
        <v>100.9</v>
      </c>
      <c r="G680" s="48">
        <f>'Datastream-M'!G681</f>
        <v>1.1068519999999999</v>
      </c>
      <c r="H680" s="48">
        <f>'Datastream-M'!H681</f>
        <v>1853.4</v>
      </c>
      <c r="I680" s="48">
        <f>'Datastream-M'!I681</f>
        <v>2705.7</v>
      </c>
      <c r="J680" s="48">
        <f>'Datastream-M'!J681</f>
        <v>-0.29499999999999998</v>
      </c>
      <c r="K680" s="48">
        <f>'Datastream-M'!K681</f>
        <v>-0.2</v>
      </c>
      <c r="L680" s="48">
        <f>'Datastream-M'!L681</f>
        <v>10337.5</v>
      </c>
      <c r="M680" s="48">
        <f>'Datastream-M'!M681</f>
        <v>278866</v>
      </c>
      <c r="N680" s="48">
        <f>'Datastream-M'!N681</f>
        <v>100</v>
      </c>
      <c r="O680" s="48">
        <f>'Datastream-M'!O681</f>
        <v>1811</v>
      </c>
      <c r="P680" s="48">
        <f>'Datastream-M'!P681</f>
        <v>6.1</v>
      </c>
      <c r="Q680" s="48">
        <f>'Datastream-M'!Q681</f>
        <v>15.8</v>
      </c>
      <c r="R680" s="48">
        <f>'Datastream-M'!R681</f>
        <v>12.9</v>
      </c>
      <c r="S680" s="1">
        <f>'[2]Deutschland Monatsdaten'!C680</f>
        <v>-8.5114927191482753E-2</v>
      </c>
      <c r="T680" s="1">
        <v>4.293606123171589</v>
      </c>
      <c r="U680" s="48">
        <f>'Datastream-M'!BL681</f>
        <v>98.27</v>
      </c>
      <c r="V680" s="41">
        <f t="shared" ref="V680:V686" si="95">U680/BP680*100</f>
        <v>99.463562753036442</v>
      </c>
      <c r="W680" s="48">
        <f>'Datastream-M'!BM681</f>
        <v>78.3</v>
      </c>
      <c r="X680" s="41">
        <f t="shared" ref="X680:X686" si="96">W680/BO680*100</f>
        <v>81.055900621118013</v>
      </c>
      <c r="Y680" s="48">
        <f>'Datastream-M'!W681</f>
        <v>-10.1</v>
      </c>
      <c r="Z680" s="48">
        <f>'Datastream-M'!X681</f>
        <v>103.8</v>
      </c>
      <c r="AA680" s="42">
        <f>'Datastream-M'!Y681</f>
        <v>9.1</v>
      </c>
      <c r="AB680" s="48">
        <f>'Datastream-M'!Z681</f>
        <v>95</v>
      </c>
      <c r="AC680" s="48">
        <f>'Datastream-M'!AA681</f>
        <v>88.8</v>
      </c>
      <c r="AD680" s="48">
        <f>'Datastream-M'!AB681</f>
        <v>87.3</v>
      </c>
      <c r="AE680" s="48">
        <f>'Datastream-M'!AC681</f>
        <v>1.1068519999999999</v>
      </c>
      <c r="AF680" s="48">
        <f t="shared" si="90"/>
        <v>98.799999999999983</v>
      </c>
      <c r="AG680" s="48">
        <f t="shared" si="91"/>
        <v>96.6</v>
      </c>
      <c r="AH680" s="48">
        <f>'Datastream-M'!AD681</f>
        <v>100.9</v>
      </c>
      <c r="AI680" s="55">
        <f>'Datastream-M'!AE681</f>
        <v>-4.5999999999999996</v>
      </c>
      <c r="AJ680" s="48">
        <f>'Datastream-M'!AF681</f>
        <v>102.272727</v>
      </c>
      <c r="AK680" s="48">
        <f>'Datastream-M'!AG681</f>
        <v>46.6</v>
      </c>
      <c r="AL680" s="48">
        <f>'Datastream-M'!AH681</f>
        <v>100.5</v>
      </c>
      <c r="AM680" s="48">
        <f>'Datastream-M'!AI681</f>
        <v>103.8</v>
      </c>
      <c r="AN680" s="48">
        <f>'Datastream-M'!AJ681</f>
        <v>14.9</v>
      </c>
      <c r="AO680" s="48">
        <f>'Datastream-M'!AK681</f>
        <v>13.6</v>
      </c>
      <c r="AP680" s="48">
        <f>'Datastream-M'!AL681</f>
        <v>0.8</v>
      </c>
      <c r="AQ680" s="41">
        <f>'Datastream-M'!AM681</f>
        <v>101.8456</v>
      </c>
      <c r="AR680" s="41">
        <f>'Datastream-M'!AN681</f>
        <v>99.538200000000003</v>
      </c>
      <c r="AS680" s="48">
        <f>'Datastream-M'!AO681</f>
        <v>21.1</v>
      </c>
      <c r="AT680" s="48">
        <f>'Datastream-M'!AP681</f>
        <v>92.4</v>
      </c>
      <c r="AU680" s="48">
        <f>'Datastream-M'!AQ681</f>
        <v>104.8</v>
      </c>
      <c r="AX680" s="48">
        <f>'Datastream-M'!AR681</f>
        <v>-6.8</v>
      </c>
      <c r="AY680" s="48">
        <f>'Datastream-M'!AS681</f>
        <v>-2.2999999999999998</v>
      </c>
      <c r="AZ680" s="48">
        <f>'Datastream-M'!AT681</f>
        <v>105.9</v>
      </c>
      <c r="BE680" s="48">
        <f>'Datastream-M'!AU681</f>
        <v>98.15</v>
      </c>
      <c r="BF680" s="48">
        <f>'Datastream-M'!AV681</f>
        <v>96.8</v>
      </c>
      <c r="BH680" s="1">
        <f>'Datastream-M'!AX681</f>
        <v>88.4</v>
      </c>
      <c r="BI680" s="1">
        <f>'Datastream-M'!AY681</f>
        <v>90.1</v>
      </c>
      <c r="BJ680" s="1">
        <f>'Datastream-M'!AZ681</f>
        <v>101.1</v>
      </c>
      <c r="BK680" s="48">
        <f>'Datastream-M'!BA681</f>
        <v>106.7</v>
      </c>
      <c r="BL680" s="48">
        <f>'Datastream-M'!BB681</f>
        <v>97.2</v>
      </c>
      <c r="BM680" s="26">
        <f>'Datastream-M'!BC681</f>
        <v>98.9</v>
      </c>
      <c r="BN680" s="26"/>
      <c r="BO680" s="14">
        <f t="shared" si="92"/>
        <v>96.6</v>
      </c>
      <c r="BP680" s="48">
        <f t="shared" si="93"/>
        <v>98.8</v>
      </c>
      <c r="BQ680" s="48">
        <f t="shared" si="87"/>
        <v>42.101383021397623</v>
      </c>
      <c r="BS680" s="48">
        <f>'Datastream-M'!BF681</f>
        <v>113.9</v>
      </c>
      <c r="BT680" s="48">
        <f>'Datastream-M'!BE681</f>
        <v>3</v>
      </c>
      <c r="BU680" s="14">
        <f>'Datastream-M'!CS681</f>
        <v>94</v>
      </c>
      <c r="BV680">
        <f>'Datastream-M'!CT681</f>
        <v>96.1</v>
      </c>
      <c r="BW680">
        <f>'Datastream-M'!CU681</f>
        <v>109.5115</v>
      </c>
      <c r="BZ680" s="48">
        <f>'Datastream-M'!BI681</f>
        <v>103.3</v>
      </c>
      <c r="CA680" s="48">
        <f>'Datastream-M'!BN681</f>
        <v>-2.7</v>
      </c>
      <c r="CB680" s="48">
        <f>'Datastream-M'!BO681</f>
        <v>10.3</v>
      </c>
      <c r="CC680" s="48">
        <f>'Datastream-M'!BP681</f>
        <v>99.7</v>
      </c>
      <c r="CD680" s="48">
        <f>'Datastream-M'!BQ681</f>
        <v>97.3</v>
      </c>
      <c r="CH680" s="48">
        <f>'Datastream-M'!BR681</f>
        <v>98</v>
      </c>
      <c r="CI680" s="48">
        <f>'Datastream-M'!BS681</f>
        <v>102.3</v>
      </c>
      <c r="CJ680" s="48">
        <f>'Datastream-M'!BT681</f>
        <v>9.6</v>
      </c>
      <c r="CK680" s="48">
        <f>'Datastream-M'!BU681</f>
        <v>12.5</v>
      </c>
      <c r="CL680" s="48">
        <f>'Datastream-M'!BV681</f>
        <v>98.2</v>
      </c>
      <c r="CM680" s="48">
        <f>'Datastream-M'!BW681</f>
        <v>27.5</v>
      </c>
      <c r="CN680" s="48">
        <f>'Datastream-M'!BX681</f>
        <v>4.0999999999999996</v>
      </c>
      <c r="CO680" s="48">
        <f>'Datastream-M'!BY681</f>
        <v>13.7</v>
      </c>
      <c r="CP680" s="48">
        <f>'Datastream-M'!BZ681</f>
        <v>10.8</v>
      </c>
      <c r="CQ680" s="48">
        <f>'Datastream-M'!CA681</f>
        <v>10.1</v>
      </c>
      <c r="CR680" s="48">
        <f>'Datastream-M'!CB681</f>
        <v>9.4</v>
      </c>
      <c r="CS680" s="48">
        <f>'Datastream-M'!CC681</f>
        <v>49.7</v>
      </c>
      <c r="CT680" s="48">
        <f>'Datastream-M'!CD681</f>
        <v>55.4</v>
      </c>
      <c r="CU680" s="48">
        <f>'Datastream-M'!CE681</f>
        <v>43549</v>
      </c>
      <c r="CV680" s="48">
        <f>'Datastream-M'!CF681</f>
        <v>2697736</v>
      </c>
      <c r="CW680" s="48">
        <f t="shared" si="94"/>
        <v>16.7</v>
      </c>
      <c r="CX680" s="48">
        <f>'Datastream-M'!CG681</f>
        <v>112.3</v>
      </c>
      <c r="CY680" s="48">
        <f>'Datastream-M'!CH681</f>
        <v>113.9</v>
      </c>
      <c r="CZ680" s="48">
        <f>'Datastream-M'!CI681</f>
        <v>113.8</v>
      </c>
      <c r="DA680" s="48">
        <f>'Datastream-M'!CJ681</f>
        <v>110.2</v>
      </c>
      <c r="DB680" s="48">
        <f>'Datastream-M'!CK681</f>
        <v>15.3</v>
      </c>
      <c r="DC680" s="48">
        <f>'Datastream-M'!CL681</f>
        <v>-5.2</v>
      </c>
      <c r="DD680" s="48">
        <f>'Datastream-M'!CM681</f>
        <v>9.6</v>
      </c>
      <c r="DE680" s="48">
        <f>'Datastream-M'!CN681</f>
        <v>76.400000000000006</v>
      </c>
      <c r="DF680" s="48">
        <f>'Datastream-M'!CO681</f>
        <v>77.7</v>
      </c>
      <c r="DG680" s="48">
        <f>'Datastream-M'!CP681</f>
        <v>97.9</v>
      </c>
      <c r="DH680" s="48">
        <f>'Datastream-M'!CQ681</f>
        <v>331.66818237299998</v>
      </c>
      <c r="DI680" s="48">
        <f>'Datastream-M'!CR681</f>
        <v>23.54</v>
      </c>
      <c r="DJ680">
        <f>'Datastream-M'!CV681</f>
        <v>7.35</v>
      </c>
      <c r="DK680">
        <f>'Datastream-M'!CW681</f>
        <v>4.6900000000000004</v>
      </c>
      <c r="DL680">
        <f>'Datastream-M'!CX681</f>
        <v>110.8</v>
      </c>
      <c r="DM680">
        <f>'Datastream-M'!CY681</f>
        <v>111.8</v>
      </c>
      <c r="DN680" s="55">
        <f>'Datastream-M'!CZ681</f>
        <v>106.1</v>
      </c>
      <c r="DO680">
        <f>'Datastream-M'!DA681</f>
        <v>5</v>
      </c>
      <c r="DP680">
        <f>'Datastream-M'!DB681</f>
        <v>100.1</v>
      </c>
      <c r="DQ680">
        <f>'Datastream-M'!DE681</f>
        <v>100.2</v>
      </c>
      <c r="DR680">
        <f>'Datastream-M'!DF681</f>
        <v>100.2</v>
      </c>
      <c r="DS680">
        <f>'Datastream-M'!DG681</f>
        <v>96.8</v>
      </c>
      <c r="DT680">
        <f>'Datastream-M'!DH681</f>
        <v>105.1</v>
      </c>
      <c r="DU680">
        <f>'Datastream-M'!DI681</f>
        <v>98.5</v>
      </c>
      <c r="DV680">
        <f>'Datastream-M'!DJ681</f>
        <v>234.687383458</v>
      </c>
      <c r="DW680" s="19">
        <f>'[8]weltindexip-usd'!B560</f>
        <v>2.8635990903176038</v>
      </c>
      <c r="DX680">
        <f>'Datastream-M'!DK681</f>
        <v>112.8</v>
      </c>
      <c r="DY680">
        <v>0</v>
      </c>
      <c r="DZ680">
        <f>'Datastream-M'!DL681</f>
        <v>117.1</v>
      </c>
      <c r="EA680">
        <f>'Datastream-M'!DM681</f>
        <v>98.7</v>
      </c>
      <c r="EB680">
        <f>'Datastream-M'!DN681</f>
        <v>27.128516999999999</v>
      </c>
      <c r="EC680">
        <f>'Datastream-M'!DO681</f>
        <v>103.2</v>
      </c>
      <c r="ED680">
        <f>'Datastream-M'!DP681</f>
        <v>102.4</v>
      </c>
      <c r="EE680" s="112">
        <f t="shared" si="84"/>
        <v>0</v>
      </c>
      <c r="EF680" s="1">
        <f>'Datastream-M'!DQ681</f>
        <v>100</v>
      </c>
    </row>
    <row r="681" spans="1:136">
      <c r="A681" s="3">
        <v>42597</v>
      </c>
      <c r="B681">
        <f>'Datastream-M'!B682</f>
        <v>99.8</v>
      </c>
      <c r="C681" s="48">
        <f>'Datastream-M'!C682</f>
        <v>98.9</v>
      </c>
      <c r="D681" s="48">
        <f>'Datastream-M'!D682</f>
        <v>99.7</v>
      </c>
      <c r="E681" s="48">
        <f>'Datastream-M'!E682</f>
        <v>98.1</v>
      </c>
      <c r="F681" s="48">
        <f>'Datastream-M'!F682</f>
        <v>101.2</v>
      </c>
      <c r="G681" s="48">
        <f>'Datastream-M'!G682</f>
        <v>1.1211739999999999</v>
      </c>
      <c r="H681" s="48">
        <f>'Datastream-M'!H682</f>
        <v>1864.6</v>
      </c>
      <c r="I681" s="48">
        <f>'Datastream-M'!I682</f>
        <v>2712</v>
      </c>
      <c r="J681" s="48">
        <f>'Datastream-M'!J682</f>
        <v>-0.29799999999999999</v>
      </c>
      <c r="K681" s="48">
        <f>'Datastream-M'!K682</f>
        <v>-0.1</v>
      </c>
      <c r="L681" s="48">
        <f>'Datastream-M'!L682</f>
        <v>10592.7</v>
      </c>
      <c r="M681" s="48">
        <f>'Datastream-M'!M682</f>
        <v>245076</v>
      </c>
      <c r="N681" s="48">
        <f>'Datastream-M'!N682</f>
        <v>101.7</v>
      </c>
      <c r="O681" s="48">
        <f>'Datastream-M'!O682</f>
        <v>1789</v>
      </c>
      <c r="P681" s="48">
        <f>'Datastream-M'!P682</f>
        <v>6</v>
      </c>
      <c r="Q681" s="48">
        <f>'Datastream-M'!Q682</f>
        <v>18.2</v>
      </c>
      <c r="R681" s="48">
        <f>'Datastream-M'!R682</f>
        <v>11.7</v>
      </c>
      <c r="S681" s="1">
        <f>'[2]Deutschland Monatsdaten'!C681</f>
        <v>-0.1480580228598497</v>
      </c>
      <c r="T681" s="1">
        <v>4.3279686014314516</v>
      </c>
      <c r="U681" s="48">
        <f>'Datastream-M'!BL682</f>
        <v>100.87</v>
      </c>
      <c r="V681" s="41">
        <f t="shared" si="95"/>
        <v>101.99191102123358</v>
      </c>
      <c r="W681" s="48">
        <f>'Datastream-M'!BM682</f>
        <v>80.260000000000005</v>
      </c>
      <c r="X681" s="41">
        <f t="shared" si="96"/>
        <v>82.913223140495873</v>
      </c>
      <c r="Y681" s="48">
        <f>'Datastream-M'!W682</f>
        <v>-14.2</v>
      </c>
      <c r="Z681" s="48">
        <f>'Datastream-M'!X682</f>
        <v>101.7</v>
      </c>
      <c r="AA681" s="42">
        <f>'Datastream-M'!Y682</f>
        <v>9</v>
      </c>
      <c r="AB681" s="48">
        <f>'Datastream-M'!Z682</f>
        <v>95.2</v>
      </c>
      <c r="AC681" s="48">
        <f>'Datastream-M'!AA682</f>
        <v>88.9</v>
      </c>
      <c r="AD681" s="48">
        <f>'Datastream-M'!AB682</f>
        <v>87.4</v>
      </c>
      <c r="AE681" s="48">
        <f>'Datastream-M'!AC682</f>
        <v>1.1211739999999999</v>
      </c>
      <c r="AF681" s="48">
        <f t="shared" si="90"/>
        <v>98.9</v>
      </c>
      <c r="AG681" s="48">
        <f t="shared" si="91"/>
        <v>96.8</v>
      </c>
      <c r="AH681" s="48">
        <f>'Datastream-M'!AD682</f>
        <v>102.2</v>
      </c>
      <c r="AI681" s="55">
        <f>'Datastream-M'!AE682</f>
        <v>-10</v>
      </c>
      <c r="AJ681" s="55">
        <f>'Datastream-M'!AF682</f>
        <v>102.27507799999999</v>
      </c>
      <c r="AK681" s="48">
        <f>'Datastream-M'!AG682</f>
        <v>47.05</v>
      </c>
      <c r="AL681" s="48">
        <f>'Datastream-M'!AH682</f>
        <v>100.5</v>
      </c>
      <c r="AM681" s="48">
        <f>'Datastream-M'!AI682</f>
        <v>101.7</v>
      </c>
      <c r="AN681" s="48">
        <f>'Datastream-M'!AJ682</f>
        <v>12.6</v>
      </c>
      <c r="AO681" s="48">
        <f>'Datastream-M'!AK682</f>
        <v>14.3</v>
      </c>
      <c r="AP681" s="48">
        <f>'Datastream-M'!AL682</f>
        <v>-3.6</v>
      </c>
      <c r="AQ681" s="41">
        <f>'Datastream-M'!AM682</f>
        <v>102.1048</v>
      </c>
      <c r="AR681" s="41">
        <f>'Datastream-M'!AN682</f>
        <v>99.643699999999995</v>
      </c>
      <c r="AS681" s="48">
        <f>'Datastream-M'!AO682</f>
        <v>17</v>
      </c>
      <c r="AT681" s="48">
        <f>'Datastream-M'!AP682</f>
        <v>95</v>
      </c>
      <c r="AU681" s="48">
        <f>'Datastream-M'!AQ682</f>
        <v>104.2</v>
      </c>
      <c r="AX681" s="48">
        <f>'Datastream-M'!AR682</f>
        <v>0.5</v>
      </c>
      <c r="AY681" s="48">
        <f>'Datastream-M'!AS682</f>
        <v>-1.1000000000000001</v>
      </c>
      <c r="AZ681" s="48">
        <f>'Datastream-M'!AT682</f>
        <v>105.4</v>
      </c>
      <c r="BE681" s="48">
        <f>'Datastream-M'!AU682</f>
        <v>98.41</v>
      </c>
      <c r="BF681" s="48">
        <f>'Datastream-M'!AV682</f>
        <v>96.8</v>
      </c>
      <c r="BH681" s="1">
        <f>'Datastream-M'!AX682</f>
        <v>89.2</v>
      </c>
      <c r="BI681" s="1">
        <f>'Datastream-M'!AY682</f>
        <v>90.9</v>
      </c>
      <c r="BJ681" s="1">
        <f>'Datastream-M'!AZ682</f>
        <v>101</v>
      </c>
      <c r="BK681" s="48">
        <f>'Datastream-M'!BA682</f>
        <v>104</v>
      </c>
      <c r="BL681" s="48">
        <f>'Datastream-M'!BB682</f>
        <v>98.9</v>
      </c>
      <c r="BM681" s="26">
        <f>'Datastream-M'!BC682</f>
        <v>98.9</v>
      </c>
      <c r="BN681" s="26"/>
      <c r="BO681" s="14">
        <f t="shared" si="92"/>
        <v>96.8</v>
      </c>
      <c r="BP681" s="48">
        <f t="shared" si="93"/>
        <v>98.9</v>
      </c>
      <c r="BQ681" s="48">
        <f t="shared" si="87"/>
        <v>41.964940321484448</v>
      </c>
      <c r="BS681" s="48">
        <f>'Datastream-M'!BF682</f>
        <v>115.9</v>
      </c>
      <c r="BT681" s="48">
        <f>'Datastream-M'!BE682</f>
        <v>1.6</v>
      </c>
      <c r="BU681" s="14">
        <f>'Datastream-M'!CS682</f>
        <v>93.9</v>
      </c>
      <c r="BV681">
        <f>'Datastream-M'!CT682</f>
        <v>96.7</v>
      </c>
      <c r="BW681">
        <f>'Datastream-M'!CU682</f>
        <v>109.9683</v>
      </c>
      <c r="BZ681" s="48">
        <f>'Datastream-M'!BI682</f>
        <v>104.8</v>
      </c>
      <c r="CA681" s="48">
        <f>'Datastream-M'!BN682</f>
        <v>-3</v>
      </c>
      <c r="CB681" s="48">
        <f>'Datastream-M'!BO682</f>
        <v>9</v>
      </c>
      <c r="CC681" s="48">
        <f>'Datastream-M'!BP682</f>
        <v>102</v>
      </c>
      <c r="CD681" s="48">
        <f>'Datastream-M'!BQ682</f>
        <v>99.6</v>
      </c>
      <c r="CH681" s="48">
        <f>'Datastream-M'!BR682</f>
        <v>100.9</v>
      </c>
      <c r="CI681" s="48">
        <f>'Datastream-M'!BS682</f>
        <v>102.5</v>
      </c>
      <c r="CJ681" s="48">
        <f>'Datastream-M'!BT682</f>
        <v>8.8000000000000007</v>
      </c>
      <c r="CK681" s="48">
        <f>'Datastream-M'!BU682</f>
        <v>12.5</v>
      </c>
      <c r="CL681" s="48">
        <f>'Datastream-M'!BV682</f>
        <v>99.7</v>
      </c>
      <c r="CM681" s="48">
        <f>'Datastream-M'!BW682</f>
        <v>28.2</v>
      </c>
      <c r="CN681" s="48">
        <f>'Datastream-M'!BX682</f>
        <v>2.2000000000000002</v>
      </c>
      <c r="CO681" s="48">
        <f>'Datastream-M'!BY682</f>
        <v>8.9</v>
      </c>
      <c r="CP681" s="48">
        <f>'Datastream-M'!BZ682</f>
        <v>9.3000000000000007</v>
      </c>
      <c r="CQ681" s="48">
        <f>'Datastream-M'!CA682</f>
        <v>10</v>
      </c>
      <c r="CR681" s="48">
        <f>'Datastream-M'!CB682</f>
        <v>8.6</v>
      </c>
      <c r="CS681" s="48">
        <f>'Datastream-M'!CC682</f>
        <v>58.3</v>
      </c>
      <c r="CT681" s="48">
        <f>'Datastream-M'!CD682</f>
        <v>57.3</v>
      </c>
      <c r="CU681" s="48">
        <f>'Datastream-M'!CE682</f>
        <v>43622</v>
      </c>
      <c r="CV681" s="48">
        <f>'Datastream-M'!CF682</f>
        <v>2705219</v>
      </c>
      <c r="CW681" s="48">
        <f t="shared" si="94"/>
        <v>18.899999999999999</v>
      </c>
      <c r="CX681" s="48">
        <f>'Datastream-M'!CG682</f>
        <v>113.1</v>
      </c>
      <c r="CY681" s="48">
        <f>'Datastream-M'!CH682</f>
        <v>116.2</v>
      </c>
      <c r="CZ681" s="48">
        <f>'Datastream-M'!CI682</f>
        <v>114.5</v>
      </c>
      <c r="DA681" s="48">
        <f>'Datastream-M'!CJ682</f>
        <v>110.1</v>
      </c>
      <c r="DB681" s="48">
        <f>'Datastream-M'!CK682</f>
        <v>12.8</v>
      </c>
      <c r="DC681" s="48">
        <f>'Datastream-M'!CL682</f>
        <v>-7.3</v>
      </c>
      <c r="DD681" s="48">
        <f>'Datastream-M'!CM682</f>
        <v>8.8000000000000007</v>
      </c>
      <c r="DE681" s="48">
        <f>'Datastream-M'!CN682</f>
        <v>75.900000000000006</v>
      </c>
      <c r="DF681" s="48">
        <f>'Datastream-M'!CO682</f>
        <v>76.400000000000006</v>
      </c>
      <c r="DG681" s="48">
        <f>'Datastream-M'!CP682</f>
        <v>101.8</v>
      </c>
      <c r="DH681" s="48">
        <f>'Datastream-M'!CQ682</f>
        <v>223.12734985399999</v>
      </c>
      <c r="DI681" s="48">
        <f>'Datastream-M'!CR682</f>
        <v>19.02</v>
      </c>
      <c r="DJ681">
        <f>'Datastream-M'!CV682</f>
        <v>7.73</v>
      </c>
      <c r="DK681">
        <f>'Datastream-M'!CW682</f>
        <v>4.62</v>
      </c>
      <c r="DL681">
        <f>'Datastream-M'!CX682</f>
        <v>111.3</v>
      </c>
      <c r="DM681">
        <f>'Datastream-M'!CY682</f>
        <v>113.9</v>
      </c>
      <c r="DN681" s="55">
        <f>'Datastream-M'!CZ682</f>
        <v>105.8</v>
      </c>
      <c r="DO681">
        <f>'Datastream-M'!DA682</f>
        <v>1</v>
      </c>
      <c r="DP681">
        <f>'Datastream-M'!DB682</f>
        <v>100.3</v>
      </c>
      <c r="DQ681">
        <f>'Datastream-M'!DE682</f>
        <v>100.2</v>
      </c>
      <c r="DR681">
        <f>'Datastream-M'!DF682</f>
        <v>99.4</v>
      </c>
      <c r="DS681">
        <f>'Datastream-M'!DG682</f>
        <v>102.6</v>
      </c>
      <c r="DT681">
        <f>'Datastream-M'!DH682</f>
        <v>102.1</v>
      </c>
      <c r="DU681">
        <f>'Datastream-M'!DI682</f>
        <v>101.7</v>
      </c>
      <c r="DV681">
        <f>'Datastream-M'!DJ682</f>
        <v>143.107904738</v>
      </c>
      <c r="DW681" s="19">
        <f>'[8]weltindexip-usd'!B561</f>
        <v>2.8725797512252762</v>
      </c>
      <c r="DX681">
        <f>'Datastream-M'!DK682</f>
        <v>115.5</v>
      </c>
      <c r="DY681">
        <v>0</v>
      </c>
      <c r="DZ681">
        <f>'Datastream-M'!DL682</f>
        <v>117.6</v>
      </c>
      <c r="EA681">
        <f>'Datastream-M'!DM682</f>
        <v>100.9</v>
      </c>
      <c r="EB681">
        <f>'Datastream-M'!DN682</f>
        <v>28.215824999999999</v>
      </c>
      <c r="EC681">
        <f>'Datastream-M'!DO682</f>
        <v>104.3</v>
      </c>
      <c r="ED681">
        <f>'Datastream-M'!DP682</f>
        <v>103.3</v>
      </c>
      <c r="EE681" s="112">
        <f t="shared" si="84"/>
        <v>-0.40000000000000568</v>
      </c>
      <c r="EF681" s="1">
        <f>'Datastream-M'!DQ682</f>
        <v>101.7</v>
      </c>
    </row>
    <row r="682" spans="1:136">
      <c r="A682" s="3">
        <v>42628</v>
      </c>
      <c r="B682">
        <f>'Datastream-M'!B683</f>
        <v>100.7</v>
      </c>
      <c r="C682" s="48">
        <f>'Datastream-M'!C683</f>
        <v>100.5</v>
      </c>
      <c r="D682" s="48">
        <f>'Datastream-M'!D683</f>
        <v>100.5</v>
      </c>
      <c r="E682" s="48">
        <f>'Datastream-M'!E683</f>
        <v>100.4</v>
      </c>
      <c r="F682" s="48">
        <f>'Datastream-M'!F683</f>
        <v>100</v>
      </c>
      <c r="G682" s="48">
        <f>'Datastream-M'!G683</f>
        <v>1.1212089999999999</v>
      </c>
      <c r="H682" s="48">
        <f>'Datastream-M'!H683</f>
        <v>1867.6</v>
      </c>
      <c r="I682" s="48">
        <f>'Datastream-M'!I683</f>
        <v>2723.7</v>
      </c>
      <c r="J682" s="48">
        <f>'Datastream-M'!J683</f>
        <v>-0.30199999999999999</v>
      </c>
      <c r="K682" s="48">
        <f>'Datastream-M'!K683</f>
        <v>-0.1</v>
      </c>
      <c r="L682" s="48">
        <f>'Datastream-M'!L683</f>
        <v>10511</v>
      </c>
      <c r="M682" s="48">
        <f>'Datastream-M'!M683</f>
        <v>298002</v>
      </c>
      <c r="N682" s="48">
        <f>'Datastream-M'!N683</f>
        <v>101.5</v>
      </c>
      <c r="O682" s="48">
        <f>'Datastream-M'!O683</f>
        <v>1896</v>
      </c>
      <c r="P682" s="48">
        <f>'Datastream-M'!P683</f>
        <v>6</v>
      </c>
      <c r="Q682" s="48">
        <f>'Datastream-M'!Q683</f>
        <v>19.899999999999999</v>
      </c>
      <c r="R682" s="48">
        <f>'Datastream-M'!R683</f>
        <v>11.9</v>
      </c>
      <c r="S682" s="1">
        <f>'[2]Deutschland Monatsdaten'!C682</f>
        <v>7.1365200015262569E-3</v>
      </c>
      <c r="T682" s="1">
        <v>4.3123225298309089</v>
      </c>
      <c r="U682" s="48">
        <f>'Datastream-M'!BL683</f>
        <v>100.05</v>
      </c>
      <c r="V682" s="41">
        <f t="shared" si="95"/>
        <v>101.16279069767442</v>
      </c>
      <c r="W682" s="48">
        <f>'Datastream-M'!BM683</f>
        <v>79.72</v>
      </c>
      <c r="X682" s="41">
        <f t="shared" si="96"/>
        <v>82.355371900826441</v>
      </c>
      <c r="Y682" s="48">
        <f>'Datastream-M'!W683</f>
        <v>-12.7</v>
      </c>
      <c r="Z682" s="48">
        <f>'Datastream-M'!X683</f>
        <v>101.8</v>
      </c>
      <c r="AA682" s="42">
        <f>'Datastream-M'!Y683</f>
        <v>10.4</v>
      </c>
      <c r="AB682" s="48">
        <f>'Datastream-M'!Z683</f>
        <v>95.2</v>
      </c>
      <c r="AC682" s="48">
        <f>'Datastream-M'!AA683</f>
        <v>89</v>
      </c>
      <c r="AD682" s="48">
        <f>'Datastream-M'!AB683</f>
        <v>87.6</v>
      </c>
      <c r="AE682" s="48">
        <f>'Datastream-M'!AC683</f>
        <v>1.1212089999999999</v>
      </c>
      <c r="AF682" s="48">
        <f t="shared" ref="AF682:AF687" si="97">U682/V682*100</f>
        <v>98.899999999999991</v>
      </c>
      <c r="AG682" s="48">
        <f t="shared" ref="AG682:AG687" si="98">W682/X682*100</f>
        <v>96.800000000000011</v>
      </c>
      <c r="AH682" s="48">
        <f>'Datastream-M'!AD683</f>
        <v>101.9</v>
      </c>
      <c r="AI682" s="55">
        <f>'Datastream-M'!AE683</f>
        <v>-4.5999999999999996</v>
      </c>
      <c r="AJ682" s="55">
        <f>'Datastream-M'!AF683</f>
        <v>102.484472</v>
      </c>
      <c r="AK682" s="55">
        <f>'Datastream-M'!AG683</f>
        <v>47.38</v>
      </c>
      <c r="AL682" s="55">
        <f>'Datastream-M'!AH683</f>
        <v>100.7</v>
      </c>
      <c r="AM682" s="55">
        <f>'Datastream-M'!AI683</f>
        <v>101.8</v>
      </c>
      <c r="AN682" s="48">
        <f>'Datastream-M'!AJ683</f>
        <v>16.100000000000001</v>
      </c>
      <c r="AO682" s="48">
        <f>'Datastream-M'!AK683</f>
        <v>13.8</v>
      </c>
      <c r="AP682" s="48">
        <f>'Datastream-M'!AL683</f>
        <v>5.7</v>
      </c>
      <c r="AQ682" s="41">
        <f>'Datastream-M'!AM683</f>
        <v>102.39570000000001</v>
      </c>
      <c r="AR682" s="41">
        <f>'Datastream-M'!AN683</f>
        <v>99.780100000000004</v>
      </c>
      <c r="AS682" s="48">
        <f>'Datastream-M'!AO683</f>
        <v>15.3</v>
      </c>
      <c r="AT682" s="48">
        <f>'Datastream-M'!AP683</f>
        <v>97.8</v>
      </c>
      <c r="AU682" s="48">
        <f>'Datastream-M'!AQ683</f>
        <v>105</v>
      </c>
      <c r="AX682" s="48">
        <f>'Datastream-M'!AR683</f>
        <v>0.5</v>
      </c>
      <c r="AY682" s="48">
        <f>'Datastream-M'!AS683</f>
        <v>-0.9</v>
      </c>
      <c r="AZ682" s="48">
        <f>'Datastream-M'!AT683</f>
        <v>106.5</v>
      </c>
      <c r="BE682" s="48">
        <f>'Datastream-M'!AU683</f>
        <v>98.57</v>
      </c>
      <c r="BF682" s="48">
        <f>'Datastream-M'!AV683</f>
        <v>96.9</v>
      </c>
      <c r="BH682" s="1">
        <f>'Datastream-M'!AX683</f>
        <v>89.9</v>
      </c>
      <c r="BI682" s="1">
        <f>'Datastream-M'!AY683</f>
        <v>91.2</v>
      </c>
      <c r="BJ682" s="1">
        <f>'Datastream-M'!AZ683</f>
        <v>99.7</v>
      </c>
      <c r="BK682" s="48">
        <f>'Datastream-M'!BA683</f>
        <v>104.3</v>
      </c>
      <c r="BL682" s="48">
        <f>'Datastream-M'!BB683</f>
        <v>96.5</v>
      </c>
      <c r="BM682" s="26">
        <f>'Datastream-M'!BC683</f>
        <v>99.1</v>
      </c>
      <c r="BN682" s="26"/>
      <c r="BO682" s="14">
        <f t="shared" si="92"/>
        <v>96.8</v>
      </c>
      <c r="BP682" s="48">
        <f t="shared" si="93"/>
        <v>98.9</v>
      </c>
      <c r="BQ682" s="48">
        <f t="shared" si="87"/>
        <v>42.257955474849034</v>
      </c>
      <c r="BS682" s="48">
        <f>'Datastream-M'!BF683</f>
        <v>115.7</v>
      </c>
      <c r="BT682" s="48">
        <f>'Datastream-M'!BE683</f>
        <v>7.4</v>
      </c>
      <c r="BU682" s="14">
        <f>'Datastream-M'!CS683</f>
        <v>94</v>
      </c>
      <c r="BV682">
        <f>'Datastream-M'!CT683</f>
        <v>96.8</v>
      </c>
      <c r="BW682" s="48">
        <f>'Datastream-M'!CU683</f>
        <v>110.20569999999999</v>
      </c>
      <c r="BZ682" s="48">
        <f>'Datastream-M'!BI683</f>
        <v>103.3</v>
      </c>
      <c r="CA682" s="48">
        <f>'Datastream-M'!BN683</f>
        <v>5.5</v>
      </c>
      <c r="CB682" s="48">
        <f>'Datastream-M'!BO683</f>
        <v>13.5</v>
      </c>
      <c r="CC682" s="48">
        <f>'Datastream-M'!BP683</f>
        <v>101.6</v>
      </c>
      <c r="CD682" s="48">
        <f>'Datastream-M'!BQ683</f>
        <v>100</v>
      </c>
      <c r="CH682" s="48">
        <f>'Datastream-M'!BR683</f>
        <v>100.5</v>
      </c>
      <c r="CI682" s="48">
        <f>'Datastream-M'!BS683</f>
        <v>101.3</v>
      </c>
      <c r="CJ682" s="48">
        <f>'Datastream-M'!BT683</f>
        <v>8.9</v>
      </c>
      <c r="CK682" s="48">
        <f>'Datastream-M'!BU683</f>
        <v>16.899999999999999</v>
      </c>
      <c r="CL682" s="48">
        <f>'Datastream-M'!BV683</f>
        <v>99.8</v>
      </c>
      <c r="CM682" s="48">
        <f>'Datastream-M'!BW683</f>
        <v>29</v>
      </c>
      <c r="CN682" s="48">
        <f>'Datastream-M'!BX683</f>
        <v>3.3</v>
      </c>
      <c r="CO682" s="48">
        <f>'Datastream-M'!BY683</f>
        <v>13.7</v>
      </c>
      <c r="CP682" s="48">
        <f>'Datastream-M'!BZ683</f>
        <v>13.2</v>
      </c>
      <c r="CQ682" s="48">
        <f>'Datastream-M'!CA683</f>
        <v>10.199999999999999</v>
      </c>
      <c r="CR682" s="48">
        <f>'Datastream-M'!CB683</f>
        <v>6.8</v>
      </c>
      <c r="CS682" s="48">
        <f>'Datastream-M'!CC683</f>
        <v>52.6</v>
      </c>
      <c r="CT682" s="48">
        <f>'Datastream-M'!CD683</f>
        <v>53.3</v>
      </c>
      <c r="CU682" s="48">
        <f>'Datastream-M'!CE683</f>
        <v>43692</v>
      </c>
      <c r="CV682" s="48">
        <f>'Datastream-M'!CF683</f>
        <v>2716973</v>
      </c>
      <c r="CW682" s="48">
        <f t="shared" si="94"/>
        <v>15.8</v>
      </c>
      <c r="CX682" s="48">
        <f>'Datastream-M'!CG683</f>
        <v>112.9</v>
      </c>
      <c r="CY682" s="48">
        <f>'Datastream-M'!CH683</f>
        <v>128.4</v>
      </c>
      <c r="CZ682" s="48">
        <f>'Datastream-M'!CI683</f>
        <v>113</v>
      </c>
      <c r="DA682" s="48">
        <f>'Datastream-M'!CJ683</f>
        <v>104.6</v>
      </c>
      <c r="DB682" s="48">
        <f>'Datastream-M'!CK683</f>
        <v>15.6</v>
      </c>
      <c r="DC682" s="48">
        <f>'Datastream-M'!CL683</f>
        <v>-5.9</v>
      </c>
      <c r="DD682" s="48">
        <f>'Datastream-M'!CM683</f>
        <v>8.9</v>
      </c>
      <c r="DE682" s="48">
        <f>'Datastream-M'!CN683</f>
        <v>76.5</v>
      </c>
      <c r="DF682" s="48">
        <f>'Datastream-M'!CO683</f>
        <v>77.5</v>
      </c>
      <c r="DG682" s="48">
        <f>'Datastream-M'!CP683</f>
        <v>99.3</v>
      </c>
      <c r="DH682" s="48">
        <f>'Datastream-M'!CQ683</f>
        <v>219.077392578</v>
      </c>
      <c r="DI682" s="48">
        <f>'Datastream-M'!CR683</f>
        <v>19.489999999999998</v>
      </c>
      <c r="DJ682">
        <f>'Datastream-M'!CV683</f>
        <v>8.42</v>
      </c>
      <c r="DK682">
        <f>'Datastream-M'!CW683</f>
        <v>4.8600000000000003</v>
      </c>
      <c r="DL682">
        <f>'Datastream-M'!CX683</f>
        <v>110.9</v>
      </c>
      <c r="DM682">
        <f>'Datastream-M'!CY683</f>
        <v>125.5</v>
      </c>
      <c r="DN682" s="55">
        <f>'Datastream-M'!CZ683</f>
        <v>104.9</v>
      </c>
      <c r="DO682">
        <f>'Datastream-M'!DA683</f>
        <v>4.2</v>
      </c>
      <c r="DP682">
        <f>'Datastream-M'!DB683</f>
        <v>100.6</v>
      </c>
      <c r="DQ682">
        <f>'Datastream-M'!DE683</f>
        <v>100.8</v>
      </c>
      <c r="DR682">
        <f>'Datastream-M'!DF683</f>
        <v>100.6</v>
      </c>
      <c r="DS682">
        <f>'Datastream-M'!DG683</f>
        <v>98.2</v>
      </c>
      <c r="DT682">
        <f>'Datastream-M'!DH683</f>
        <v>100.4</v>
      </c>
      <c r="DU682">
        <f>'Datastream-M'!DI683</f>
        <v>100.9</v>
      </c>
      <c r="DV682">
        <f>'Datastream-M'!DJ683</f>
        <v>148.41081491599999</v>
      </c>
      <c r="DW682" s="19">
        <f>'[8]weltindexip-usd'!B562</f>
        <v>2.8746915296861628</v>
      </c>
      <c r="DX682">
        <f>'Datastream-M'!DK683</f>
        <v>115.1</v>
      </c>
      <c r="DY682">
        <v>0</v>
      </c>
      <c r="DZ682">
        <f>'Datastream-M'!DL683</f>
        <v>117.6</v>
      </c>
      <c r="EA682">
        <f>'Datastream-M'!DM683</f>
        <v>100.8</v>
      </c>
      <c r="EB682">
        <f>'Datastream-M'!DN683</f>
        <v>29.431308999999999</v>
      </c>
      <c r="EC682">
        <f>'Datastream-M'!DO683</f>
        <v>104.2</v>
      </c>
      <c r="ED682">
        <f>'Datastream-M'!DP683</f>
        <v>103.9</v>
      </c>
      <c r="EE682" s="112">
        <f t="shared" si="84"/>
        <v>0.90000000000000568</v>
      </c>
      <c r="EF682" s="1">
        <f>'Datastream-M'!DQ683</f>
        <v>101.5</v>
      </c>
    </row>
    <row r="683" spans="1:136">
      <c r="A683" s="3">
        <v>42658</v>
      </c>
      <c r="B683" s="48">
        <f>'Datastream-M'!B684</f>
        <v>101.1</v>
      </c>
      <c r="C683" s="48">
        <f>'Datastream-M'!C684</f>
        <v>101.2</v>
      </c>
      <c r="D683" s="48">
        <f>'Datastream-M'!D684</f>
        <v>100.9</v>
      </c>
      <c r="E683" s="48">
        <f>'Datastream-M'!E684</f>
        <v>101.6</v>
      </c>
      <c r="F683" s="48">
        <f>'Datastream-M'!F684</f>
        <v>103.3</v>
      </c>
      <c r="G683" s="48">
        <f>'Datastream-M'!G684</f>
        <v>1.1026050000000001</v>
      </c>
      <c r="H683" s="48">
        <f>'Datastream-M'!H684</f>
        <v>1879.9</v>
      </c>
      <c r="I683" s="48">
        <f>'Datastream-M'!I684</f>
        <v>2720.6</v>
      </c>
      <c r="J683" s="48">
        <f>'Datastream-M'!J684</f>
        <v>-0.309</v>
      </c>
      <c r="K683" s="48">
        <f>'Datastream-M'!K684</f>
        <v>0</v>
      </c>
      <c r="L683" s="48">
        <f>'Datastream-M'!L684</f>
        <v>10665</v>
      </c>
      <c r="M683" s="55">
        <f>'Datastream-M'!M684</f>
        <v>262724</v>
      </c>
      <c r="N683" s="48">
        <f>'Datastream-M'!N684</f>
        <v>102</v>
      </c>
      <c r="O683" s="48">
        <f>'Datastream-M'!O684</f>
        <v>1621</v>
      </c>
      <c r="P683" s="48">
        <f>'Datastream-M'!P684</f>
        <v>6</v>
      </c>
      <c r="Q683" s="48">
        <f>'Datastream-M'!Q684</f>
        <v>15.9</v>
      </c>
      <c r="R683" s="48">
        <f>'Datastream-M'!R684</f>
        <v>11.8</v>
      </c>
      <c r="S683" s="1">
        <f>'[2]Deutschland Monatsdaten'!C683</f>
        <v>0.1192117608077136</v>
      </c>
      <c r="T683" s="1">
        <v>4.3271993325880942</v>
      </c>
      <c r="U683" s="48">
        <f>'Datastream-M'!BL684</f>
        <v>100.5</v>
      </c>
      <c r="V683" s="41">
        <f t="shared" si="95"/>
        <v>101.41271442986883</v>
      </c>
      <c r="W683" s="48">
        <f>'Datastream-M'!BM684</f>
        <v>80.52</v>
      </c>
      <c r="X683" s="41">
        <f t="shared" si="96"/>
        <v>83.095975232198143</v>
      </c>
      <c r="Y683" s="48">
        <f>'Datastream-M'!W684</f>
        <v>-13.1</v>
      </c>
      <c r="Z683" s="48">
        <f>'Datastream-M'!X684</f>
        <v>103.7</v>
      </c>
      <c r="AA683" s="42">
        <f>'Datastream-M'!Y684</f>
        <v>12.9</v>
      </c>
      <c r="AB683" s="48">
        <f>'Datastream-M'!Z684</f>
        <v>95.5</v>
      </c>
      <c r="AC683" s="48">
        <f>'Datastream-M'!AA684</f>
        <v>89.1</v>
      </c>
      <c r="AD683" s="48">
        <f>'Datastream-M'!AB684</f>
        <v>87.5</v>
      </c>
      <c r="AE683" s="48">
        <f>'Datastream-M'!AC684</f>
        <v>1.1026050000000001</v>
      </c>
      <c r="AF683" s="48">
        <f t="shared" si="97"/>
        <v>99.1</v>
      </c>
      <c r="AG683" s="48">
        <f t="shared" si="98"/>
        <v>96.899999999999991</v>
      </c>
      <c r="AH683" s="48">
        <f>'Datastream-M'!AD684</f>
        <v>102.3</v>
      </c>
      <c r="AI683" s="55">
        <f>'Datastream-M'!AE684</f>
        <v>-4.9000000000000004</v>
      </c>
      <c r="AJ683" s="55">
        <f>'Datastream-M'!AF684</f>
        <v>101.846154</v>
      </c>
      <c r="AK683" s="55">
        <f>'Datastream-M'!AG684</f>
        <v>51.41</v>
      </c>
      <c r="AL683" s="55">
        <f>'Datastream-M'!AH684</f>
        <v>100.9</v>
      </c>
      <c r="AM683" s="55">
        <f>'Datastream-M'!AI684</f>
        <v>103.7</v>
      </c>
      <c r="AN683" s="48">
        <f>'Datastream-M'!AJ684</f>
        <v>14.5</v>
      </c>
      <c r="AO683" s="48">
        <f>'Datastream-M'!AK684</f>
        <v>12.4</v>
      </c>
      <c r="AP683" s="48">
        <f>'Datastream-M'!AL684</f>
        <v>1.8</v>
      </c>
      <c r="AQ683" s="41">
        <f>'Datastream-M'!AM684</f>
        <v>102.69889999999999</v>
      </c>
      <c r="AR683" s="41">
        <f>'Datastream-M'!AN684</f>
        <v>99.9285</v>
      </c>
      <c r="AS683" s="48">
        <f>'Datastream-M'!AO684</f>
        <v>14</v>
      </c>
      <c r="AT683" s="48">
        <f>'Datastream-M'!AP684</f>
        <v>98.5</v>
      </c>
      <c r="AU683" s="48">
        <f>'Datastream-M'!AQ684</f>
        <v>105.6</v>
      </c>
      <c r="AX683" s="48">
        <f>'Datastream-M'!AR684</f>
        <v>6.2</v>
      </c>
      <c r="AY683" s="48">
        <f>'Datastream-M'!AS684</f>
        <v>-0.6</v>
      </c>
      <c r="AZ683" s="48">
        <f>'Datastream-M'!AT684</f>
        <v>107.9</v>
      </c>
      <c r="BE683" s="48">
        <f>'Datastream-M'!AU684</f>
        <v>98.32</v>
      </c>
      <c r="BF683" s="48">
        <f>'Datastream-M'!AV684</f>
        <v>97.8</v>
      </c>
      <c r="BH683" s="1">
        <f>'Datastream-M'!AX684</f>
        <v>99.5</v>
      </c>
      <c r="BI683" s="1">
        <f>'Datastream-M'!AY684</f>
        <v>99.9</v>
      </c>
      <c r="BJ683" s="1">
        <f>'Datastream-M'!AZ684</f>
        <v>101.8</v>
      </c>
      <c r="BK683" s="48">
        <f>'Datastream-M'!BA684</f>
        <v>105.5</v>
      </c>
      <c r="BL683" s="48">
        <f>'Datastream-M'!BB684</f>
        <v>99.2</v>
      </c>
      <c r="BM683" s="26">
        <f>'Datastream-M'!BC684</f>
        <v>99.5</v>
      </c>
      <c r="BN683" s="26"/>
      <c r="BO683" s="14">
        <f t="shared" si="92"/>
        <v>96.9</v>
      </c>
      <c r="BP683" s="48">
        <f t="shared" si="93"/>
        <v>99.1</v>
      </c>
      <c r="BQ683" s="48">
        <f t="shared" si="87"/>
        <v>46.625944921345351</v>
      </c>
      <c r="BS683" s="48">
        <f>'Datastream-M'!BF684</f>
        <v>115.1</v>
      </c>
      <c r="BT683" s="48">
        <f>'Datastream-M'!BE684</f>
        <v>14.1</v>
      </c>
      <c r="BU683" s="14">
        <f>'Datastream-M'!CS684</f>
        <v>94</v>
      </c>
      <c r="BV683">
        <f>'Datastream-M'!CT684</f>
        <v>97.3</v>
      </c>
      <c r="BW683" s="48">
        <f>'Datastream-M'!CU684</f>
        <v>109.96729999999999</v>
      </c>
      <c r="BZ683" s="48">
        <f>'Datastream-M'!BI684</f>
        <v>104.1</v>
      </c>
      <c r="CA683" s="48">
        <f>'Datastream-M'!BN684</f>
        <v>4.0999999999999996</v>
      </c>
      <c r="CB683" s="48">
        <f>'Datastream-M'!BO684</f>
        <v>16.100000000000001</v>
      </c>
      <c r="CC683" s="48">
        <f>'Datastream-M'!BP684</f>
        <v>103.5</v>
      </c>
      <c r="CD683" s="48">
        <f>'Datastream-M'!BQ684</f>
        <v>101.6</v>
      </c>
      <c r="CH683" s="48">
        <f>'Datastream-M'!BR684</f>
        <v>103.4</v>
      </c>
      <c r="CI683" s="48">
        <f>'Datastream-M'!BS684</f>
        <v>104.6</v>
      </c>
      <c r="CJ683" s="48">
        <f>'Datastream-M'!BT684</f>
        <v>9.6999999999999993</v>
      </c>
      <c r="CK683" s="48">
        <f>'Datastream-M'!BU684</f>
        <v>18.7</v>
      </c>
      <c r="CL683" s="48">
        <f>'Datastream-M'!BV684</f>
        <v>100.2</v>
      </c>
      <c r="CM683" s="48">
        <f>'Datastream-M'!BW684</f>
        <v>29.3</v>
      </c>
      <c r="CN683" s="48">
        <f>'Datastream-M'!BX684</f>
        <v>2.2000000000000002</v>
      </c>
      <c r="CO683" s="48">
        <f>'Datastream-M'!BY684</f>
        <v>13</v>
      </c>
      <c r="CP683" s="48">
        <f>'Datastream-M'!BZ684</f>
        <v>15.8</v>
      </c>
      <c r="CQ683" s="48">
        <f>'Datastream-M'!CA684</f>
        <v>10</v>
      </c>
      <c r="CR683" s="48">
        <f>'Datastream-M'!CB684</f>
        <v>13</v>
      </c>
      <c r="CS683" s="48">
        <f>'Datastream-M'!CC684</f>
        <v>44.8</v>
      </c>
      <c r="CT683" s="48">
        <f>'Datastream-M'!CD684</f>
        <v>49.9</v>
      </c>
      <c r="CU683" s="48">
        <f>'Datastream-M'!CE684</f>
        <v>43728</v>
      </c>
      <c r="CV683" s="48">
        <f>'Datastream-M'!CF684</f>
        <v>2724948</v>
      </c>
      <c r="CW683" s="48">
        <f t="shared" si="94"/>
        <v>13.5</v>
      </c>
      <c r="CX683" s="48">
        <f>'Datastream-M'!CG684</f>
        <v>122.6</v>
      </c>
      <c r="CY683" s="48">
        <f>'Datastream-M'!CH684</f>
        <v>117.9</v>
      </c>
      <c r="CZ683" s="48">
        <f>'Datastream-M'!CI684</f>
        <v>127.5</v>
      </c>
      <c r="DA683" s="48">
        <f>'Datastream-M'!CJ684</f>
        <v>120.9</v>
      </c>
      <c r="DB683" s="48">
        <f>'Datastream-M'!CK684</f>
        <v>15.9</v>
      </c>
      <c r="DC683" s="48">
        <f>'Datastream-M'!CL684</f>
        <v>-4.0999999999999996</v>
      </c>
      <c r="DD683" s="48">
        <f>'Datastream-M'!CM684</f>
        <v>9.6999999999999993</v>
      </c>
      <c r="DE683" s="48">
        <f>'Datastream-M'!CN684</f>
        <v>76.900000000000006</v>
      </c>
      <c r="DF683" s="48">
        <f>'Datastream-M'!CO684</f>
        <v>77.599999999999994</v>
      </c>
      <c r="DG683" s="48">
        <f>'Datastream-M'!CP684</f>
        <v>104.8</v>
      </c>
      <c r="DH683" s="48">
        <f>'Datastream-M'!CQ684</f>
        <v>148.260528564</v>
      </c>
      <c r="DI683" s="48">
        <f>'Datastream-M'!CR684</f>
        <v>18.84</v>
      </c>
      <c r="DJ683">
        <f>'Datastream-M'!CV684</f>
        <v>8.19</v>
      </c>
      <c r="DK683">
        <f>'Datastream-M'!CW684</f>
        <v>4.96</v>
      </c>
      <c r="DL683">
        <f>'Datastream-M'!CX684</f>
        <v>120.2</v>
      </c>
      <c r="DM683">
        <f>'Datastream-M'!CY684</f>
        <v>115</v>
      </c>
      <c r="DN683" s="55">
        <f>'Datastream-M'!CZ684</f>
        <v>105.3</v>
      </c>
      <c r="DO683">
        <f>'Datastream-M'!DA684</f>
        <v>1.9</v>
      </c>
      <c r="DP683">
        <f>'Datastream-M'!DB684</f>
        <v>98.5</v>
      </c>
      <c r="DQ683">
        <f>'Datastream-M'!DE684</f>
        <v>100.7</v>
      </c>
      <c r="DR683">
        <f>'Datastream-M'!DF684</f>
        <v>101.4</v>
      </c>
      <c r="DS683">
        <f>'Datastream-M'!DG684</f>
        <v>104.6</v>
      </c>
      <c r="DT683">
        <f>'Datastream-M'!DH684</f>
        <v>103.9</v>
      </c>
      <c r="DU683">
        <f>'Datastream-M'!DI684</f>
        <v>104.6</v>
      </c>
      <c r="DV683">
        <f>'Datastream-M'!DJ684</f>
        <v>133.763693883</v>
      </c>
      <c r="DW683" s="19">
        <f>'[8]weltindexip-usd'!B563</f>
        <v>2.8838144074996297</v>
      </c>
      <c r="DX683">
        <f>'Datastream-M'!DK684</f>
        <v>114.3</v>
      </c>
      <c r="DY683">
        <v>0</v>
      </c>
      <c r="DZ683">
        <f>'Datastream-M'!DL684</f>
        <v>118.2</v>
      </c>
      <c r="EA683">
        <f>'Datastream-M'!DM684</f>
        <v>101.6</v>
      </c>
      <c r="EB683">
        <f>'Datastream-M'!DN684</f>
        <v>30.427769999999999</v>
      </c>
      <c r="EC683">
        <f>'Datastream-M'!DO684</f>
        <v>105.6</v>
      </c>
      <c r="ED683">
        <f>'Datastream-M'!DP684</f>
        <v>105.3</v>
      </c>
      <c r="EE683" s="112">
        <f t="shared" si="84"/>
        <v>0.39999999999999147</v>
      </c>
      <c r="EF683" s="1">
        <f>'Datastream-M'!DQ684</f>
        <v>102.1</v>
      </c>
    </row>
    <row r="684" spans="1:136">
      <c r="A684" s="3">
        <v>42689</v>
      </c>
      <c r="B684">
        <f>'Datastream-M'!B685</f>
        <v>101.3</v>
      </c>
      <c r="C684" s="48">
        <f>'Datastream-M'!C685</f>
        <v>101.4</v>
      </c>
      <c r="D684" s="48">
        <f>'Datastream-M'!D685</f>
        <v>101.6</v>
      </c>
      <c r="E684" s="48">
        <f>'Datastream-M'!E685</f>
        <v>101.1</v>
      </c>
      <c r="F684" s="48">
        <f>'Datastream-M'!F685</f>
        <v>101.4</v>
      </c>
      <c r="G684" s="48">
        <f>'Datastream-M'!G685</f>
        <v>1.079895</v>
      </c>
      <c r="H684" s="48">
        <f>'Datastream-M'!H685</f>
        <v>1917.2</v>
      </c>
      <c r="I684" s="48">
        <f>'Datastream-M'!I685</f>
        <v>2744.6</v>
      </c>
      <c r="J684" s="48">
        <f>'Datastream-M'!J685</f>
        <v>-0.313</v>
      </c>
      <c r="K684" s="48">
        <f>'Datastream-M'!K685</f>
        <v>0.2</v>
      </c>
      <c r="L684" s="48">
        <f>'Datastream-M'!L685</f>
        <v>10640.3</v>
      </c>
      <c r="M684" s="55">
        <f>'Datastream-M'!M685</f>
        <v>276567</v>
      </c>
      <c r="N684" s="48">
        <f>'Datastream-M'!N685</f>
        <v>101.8</v>
      </c>
      <c r="O684" s="55">
        <f>'Datastream-M'!O685</f>
        <v>1677</v>
      </c>
      <c r="P684" s="48">
        <f>'Datastream-M'!P685</f>
        <v>6</v>
      </c>
      <c r="Q684" s="48">
        <f>'Datastream-M'!Q685</f>
        <v>12.6</v>
      </c>
      <c r="R684" s="48">
        <f>'Datastream-M'!R685</f>
        <v>11.6</v>
      </c>
      <c r="S684" s="1">
        <f>'[2]Deutschland Monatsdaten'!C684</f>
        <v>0.23465647306196791</v>
      </c>
      <c r="T684" s="1">
        <v>4.3828834238459207</v>
      </c>
      <c r="U684" s="48">
        <f>'Datastream-M'!BL685</f>
        <v>102.54</v>
      </c>
      <c r="V684" s="41">
        <f t="shared" si="95"/>
        <v>103.05527638190955</v>
      </c>
      <c r="W684" s="48">
        <f>'Datastream-M'!BM685</f>
        <v>81.88</v>
      </c>
      <c r="X684" s="41">
        <f t="shared" si="96"/>
        <v>83.72188139059304</v>
      </c>
      <c r="Y684" s="48">
        <f>'Datastream-M'!W685</f>
        <v>-12.3</v>
      </c>
      <c r="Z684" s="48">
        <f>'Datastream-M'!X685</f>
        <v>102.5</v>
      </c>
      <c r="AA684" s="42">
        <f>'Datastream-M'!Y685</f>
        <v>6.9</v>
      </c>
      <c r="AB684" s="48">
        <f>'Datastream-M'!Z685</f>
        <v>95.1</v>
      </c>
      <c r="AC684" s="48">
        <f>'Datastream-M'!AA685</f>
        <v>88.8</v>
      </c>
      <c r="AD684" s="48">
        <f>'Datastream-M'!AB685</f>
        <v>87.3</v>
      </c>
      <c r="AE684" s="48">
        <f>'Datastream-M'!AC685</f>
        <v>1.079895</v>
      </c>
      <c r="AF684" s="48">
        <f t="shared" si="97"/>
        <v>99.5</v>
      </c>
      <c r="AG684" s="48">
        <f t="shared" si="98"/>
        <v>97.8</v>
      </c>
      <c r="AH684" s="48">
        <f>'Datastream-M'!AD685</f>
        <v>102.2</v>
      </c>
      <c r="AI684" s="55">
        <f>'Datastream-M'!AE685</f>
        <v>-4.9000000000000004</v>
      </c>
      <c r="AJ684" s="55">
        <f>'Datastream-M'!AF685</f>
        <v>101.424212</v>
      </c>
      <c r="AK684" s="55">
        <f>'Datastream-M'!AG685</f>
        <v>46.94</v>
      </c>
      <c r="AL684" s="55">
        <f>'Datastream-M'!AH685</f>
        <v>101</v>
      </c>
      <c r="AM684" s="55">
        <f>'Datastream-M'!AI685</f>
        <v>102.5</v>
      </c>
      <c r="AN684" s="48">
        <f>'Datastream-M'!AJ685</f>
        <v>13.4</v>
      </c>
      <c r="AO684" s="48">
        <f>'Datastream-M'!AK685</f>
        <v>13.5</v>
      </c>
      <c r="AP684" s="48">
        <f>'Datastream-M'!AL685</f>
        <v>2.9</v>
      </c>
      <c r="AQ684" s="41">
        <f>'Datastream-M'!AM685</f>
        <v>102.9957</v>
      </c>
      <c r="AR684" s="41">
        <f>'Datastream-M'!AN685</f>
        <v>100.0706</v>
      </c>
      <c r="AS684" s="48">
        <f>'Datastream-M'!AO685</f>
        <v>14.7</v>
      </c>
      <c r="AT684" s="48">
        <f>'Datastream-M'!AP685</f>
        <v>96</v>
      </c>
      <c r="AU684" s="48">
        <f>'Datastream-M'!AQ685</f>
        <v>106.1</v>
      </c>
      <c r="AX684" s="48">
        <f>'Datastream-M'!AR685</f>
        <v>13.8</v>
      </c>
      <c r="AY684" s="48">
        <f>'Datastream-M'!AS685</f>
        <v>0.1</v>
      </c>
      <c r="AZ684" s="48">
        <f>'Datastream-M'!AT685</f>
        <v>107.6</v>
      </c>
      <c r="BE684" s="48">
        <f>'Datastream-M'!AU685</f>
        <v>98.07</v>
      </c>
      <c r="BF684" s="48">
        <f>'Datastream-M'!AV685</f>
        <v>98.5</v>
      </c>
      <c r="BH684" s="1">
        <f>'Datastream-M'!AX685</f>
        <v>93.3</v>
      </c>
      <c r="BI684" s="1">
        <f>'Datastream-M'!AY685</f>
        <v>95.4</v>
      </c>
      <c r="BJ684" s="1">
        <f>'Datastream-M'!AZ685</f>
        <v>108.4</v>
      </c>
      <c r="BK684" s="48">
        <f>'Datastream-M'!BA685</f>
        <v>105.4</v>
      </c>
      <c r="BL684" s="48">
        <f>'Datastream-M'!BB685</f>
        <v>110.4</v>
      </c>
      <c r="BM684" s="26">
        <f>'Datastream-M'!BC685</f>
        <v>99.9</v>
      </c>
      <c r="BN684" s="26"/>
      <c r="BO684" s="14">
        <f t="shared" ref="BO684:BO690" si="99">BF683</f>
        <v>97.8</v>
      </c>
      <c r="BP684" s="48">
        <f t="shared" ref="BP684:BP690" si="100">BM683</f>
        <v>99.5</v>
      </c>
      <c r="BQ684" s="48">
        <f t="shared" si="87"/>
        <v>43.467188939665427</v>
      </c>
      <c r="BS684" s="48">
        <f>'Datastream-M'!BF685</f>
        <v>117.7</v>
      </c>
      <c r="BT684" s="48">
        <f>'Datastream-M'!BE685</f>
        <v>5.3</v>
      </c>
      <c r="BU684">
        <f>'Datastream-M'!CS685</f>
        <v>94.1</v>
      </c>
      <c r="BV684">
        <f>'Datastream-M'!CT685</f>
        <v>96.1</v>
      </c>
      <c r="BW684" s="48">
        <f>'Datastream-M'!CU685</f>
        <v>109.64319999999999</v>
      </c>
      <c r="BZ684" s="48">
        <f>'Datastream-M'!BI685</f>
        <v>103.4</v>
      </c>
      <c r="CA684" s="48">
        <f>'Datastream-M'!BN685</f>
        <v>1.7</v>
      </c>
      <c r="CB684" s="48">
        <f>'Datastream-M'!BO685</f>
        <v>14.1</v>
      </c>
      <c r="CC684" s="48">
        <f>'Datastream-M'!BP685</f>
        <v>102</v>
      </c>
      <c r="CD684" s="48">
        <f>'Datastream-M'!BQ685</f>
        <v>99.7</v>
      </c>
      <c r="CH684" s="48">
        <f>'Datastream-M'!BR685</f>
        <v>100.7</v>
      </c>
      <c r="CI684" s="48">
        <f>'Datastream-M'!BS685</f>
        <v>102.4</v>
      </c>
      <c r="CJ684" s="48">
        <f>'Datastream-M'!BT685</f>
        <v>9.9</v>
      </c>
      <c r="CK684" s="48">
        <f>'Datastream-M'!BU685</f>
        <v>18.3</v>
      </c>
      <c r="CL684" s="48">
        <f>'Datastream-M'!BV685</f>
        <v>100</v>
      </c>
      <c r="CM684" s="48">
        <f>'Datastream-M'!BW685</f>
        <v>30.2</v>
      </c>
      <c r="CN684" s="48">
        <f>'Datastream-M'!BX685</f>
        <v>6.6</v>
      </c>
      <c r="CO684" s="48">
        <f>'Datastream-M'!BY685</f>
        <v>15.1</v>
      </c>
      <c r="CP684" s="48">
        <f>'Datastream-M'!BZ685</f>
        <v>14.6</v>
      </c>
      <c r="CQ684" s="48">
        <f>'Datastream-M'!CA685</f>
        <v>9.6999999999999993</v>
      </c>
      <c r="CR684" s="48">
        <f>'Datastream-M'!CB685</f>
        <v>15.3</v>
      </c>
      <c r="CS684" s="48">
        <f>'Datastream-M'!CC685</f>
        <v>44.5</v>
      </c>
      <c r="CT684" s="48">
        <f>'Datastream-M'!CD685</f>
        <v>51.2</v>
      </c>
      <c r="CU684" s="48">
        <f>'Datastream-M'!CE685</f>
        <v>43783</v>
      </c>
      <c r="CV684" s="48">
        <f>'Datastream-M'!CF685</f>
        <v>2741836</v>
      </c>
      <c r="CW684" s="48">
        <f t="shared" si="94"/>
        <v>15.6</v>
      </c>
      <c r="CX684" s="48">
        <f>'Datastream-M'!CG685</f>
        <v>116.5</v>
      </c>
      <c r="CY684" s="48">
        <f>'Datastream-M'!CH685</f>
        <v>124.6</v>
      </c>
      <c r="CZ684" s="48">
        <f>'Datastream-M'!CI685</f>
        <v>123.9</v>
      </c>
      <c r="DA684" s="48">
        <f>'Datastream-M'!CJ685</f>
        <v>105.7</v>
      </c>
      <c r="DB684" s="48">
        <f>'Datastream-M'!CK685</f>
        <v>15.9</v>
      </c>
      <c r="DC684" s="48">
        <f>'Datastream-M'!CL685</f>
        <v>-5.7</v>
      </c>
      <c r="DD684" s="48">
        <f>'Datastream-M'!CM685</f>
        <v>9.9</v>
      </c>
      <c r="DE684" s="48">
        <f>'Datastream-M'!CN685</f>
        <v>77</v>
      </c>
      <c r="DF684" s="48">
        <f>'Datastream-M'!CO685</f>
        <v>77.8</v>
      </c>
      <c r="DG684" s="48">
        <f>'Datastream-M'!CP685</f>
        <v>100.3</v>
      </c>
      <c r="DH684" s="48">
        <f>'Datastream-M'!CQ685</f>
        <v>322.22033691399997</v>
      </c>
      <c r="DI684" s="48">
        <f>'Datastream-M'!CR685</f>
        <v>22.78</v>
      </c>
      <c r="DJ684">
        <f>'Datastream-M'!CV685</f>
        <v>8.81</v>
      </c>
      <c r="DK684">
        <f>'Datastream-M'!CW685</f>
        <v>5.14</v>
      </c>
      <c r="DL684">
        <f>'Datastream-M'!CX685</f>
        <v>114</v>
      </c>
      <c r="DM684">
        <f>'Datastream-M'!CY685</f>
        <v>121.4</v>
      </c>
      <c r="DN684" s="55">
        <f>'Datastream-M'!CZ685</f>
        <v>105.3</v>
      </c>
      <c r="DO684">
        <f>'Datastream-M'!DA685</f>
        <v>3.2</v>
      </c>
      <c r="DP684">
        <f>'Datastream-M'!DB685</f>
        <v>99.9</v>
      </c>
      <c r="DQ684">
        <f>'Datastream-M'!DE685</f>
        <v>101.9</v>
      </c>
      <c r="DR684">
        <f>'Datastream-M'!DF685</f>
        <v>100.7</v>
      </c>
      <c r="DS684">
        <f>'Datastream-M'!DG685</f>
        <v>99.7</v>
      </c>
      <c r="DT684">
        <f>'Datastream-M'!DH685</f>
        <v>100.9</v>
      </c>
      <c r="DU684">
        <f>'Datastream-M'!DI685</f>
        <v>101.4</v>
      </c>
      <c r="DV684">
        <f>'Datastream-M'!DJ685</f>
        <v>249.54682111100001</v>
      </c>
      <c r="DW684" s="19">
        <f>'[8]weltindexip-usd'!B564</f>
        <v>2.9040817042681399</v>
      </c>
      <c r="DX684">
        <f>'Datastream-M'!DK685</f>
        <v>116.8</v>
      </c>
      <c r="DY684">
        <v>0</v>
      </c>
      <c r="DZ684">
        <f>'Datastream-M'!DL685</f>
        <v>118.9</v>
      </c>
      <c r="EA684">
        <f>'Datastream-M'!DM685</f>
        <v>101.1</v>
      </c>
      <c r="EB684">
        <f>'Datastream-M'!DN685</f>
        <v>31.019905999999999</v>
      </c>
      <c r="EC684">
        <f>'Datastream-M'!DO685</f>
        <v>106.1</v>
      </c>
      <c r="ED684">
        <f>'Datastream-M'!DP685</f>
        <v>105.4</v>
      </c>
      <c r="EE684" s="112">
        <f t="shared" si="84"/>
        <v>0.20000000000000284</v>
      </c>
      <c r="EF684" s="1">
        <f>'Datastream-M'!DQ685</f>
        <v>101.8</v>
      </c>
    </row>
    <row r="685" spans="1:136">
      <c r="A685" s="3">
        <v>42719</v>
      </c>
      <c r="B685">
        <f>'Datastream-M'!B686</f>
        <v>100.8</v>
      </c>
      <c r="C685" s="48">
        <f>'Datastream-M'!C686</f>
        <v>101.5</v>
      </c>
      <c r="D685" s="48">
        <f>'Datastream-M'!D686</f>
        <v>101.9</v>
      </c>
      <c r="E685" s="48">
        <f>'Datastream-M'!E686</f>
        <v>101.1</v>
      </c>
      <c r="F685" s="48">
        <f>'Datastream-M'!F686</f>
        <v>105.9</v>
      </c>
      <c r="G685" s="48">
        <f>'Datastream-M'!G686</f>
        <v>1.0542899999999999</v>
      </c>
      <c r="H685" s="48">
        <f>'Datastream-M'!H686</f>
        <v>1912.6</v>
      </c>
      <c r="I685" s="48">
        <f>'Datastream-M'!I686</f>
        <v>2759.2</v>
      </c>
      <c r="J685" s="48">
        <f>'Datastream-M'!J686</f>
        <v>-0.316</v>
      </c>
      <c r="K685" s="48">
        <f>'Datastream-M'!K686</f>
        <v>0.3</v>
      </c>
      <c r="L685" s="48">
        <f>'Datastream-M'!L686</f>
        <v>11481.1</v>
      </c>
      <c r="M685" s="55">
        <f>'Datastream-M'!M686</f>
        <v>256533</v>
      </c>
      <c r="N685" s="48">
        <f>'Datastream-M'!N686</f>
        <v>100</v>
      </c>
      <c r="O685" s="55">
        <f>'Datastream-M'!O686</f>
        <v>1740</v>
      </c>
      <c r="P685" s="48">
        <f>'Datastream-M'!P686</f>
        <v>6</v>
      </c>
      <c r="Q685" s="48">
        <f>'Datastream-M'!Q686</f>
        <v>18</v>
      </c>
      <c r="R685" s="48">
        <f>'Datastream-M'!R686</f>
        <v>11.1</v>
      </c>
      <c r="S685" s="1">
        <f>'[2]Deutschland Monatsdaten'!C685</f>
        <v>0.31703524442044095</v>
      </c>
      <c r="T685" s="1">
        <v>4.4105653336329764</v>
      </c>
      <c r="U685" s="48">
        <f>'Datastream-M'!BL686</f>
        <v>100.4</v>
      </c>
      <c r="V685" s="41">
        <f t="shared" si="95"/>
        <v>100.50050050050049</v>
      </c>
      <c r="W685" s="48">
        <f>'Datastream-M'!BM686</f>
        <v>82.14</v>
      </c>
      <c r="X685" s="41">
        <f t="shared" si="96"/>
        <v>83.390862944162436</v>
      </c>
      <c r="Y685" s="48">
        <f>'Datastream-M'!W686</f>
        <v>-9.8000000000000007</v>
      </c>
      <c r="Z685" s="48">
        <f>'Datastream-M'!X686</f>
        <v>105</v>
      </c>
      <c r="AA685" s="42">
        <f>'Datastream-M'!Y686</f>
        <v>9.6999999999999993</v>
      </c>
      <c r="AB685" s="48">
        <f>'Datastream-M'!Z686</f>
        <v>94.8</v>
      </c>
      <c r="AC685" s="48">
        <f>'Datastream-M'!AA686</f>
        <v>88.6</v>
      </c>
      <c r="AD685" s="48">
        <f>'Datastream-M'!AB686</f>
        <v>87</v>
      </c>
      <c r="AE685" s="55">
        <f>'Datastream-M'!AC686</f>
        <v>1.0542899999999999</v>
      </c>
      <c r="AF685" s="48">
        <f t="shared" si="97"/>
        <v>99.9</v>
      </c>
      <c r="AG685" s="48">
        <f t="shared" si="98"/>
        <v>98.5</v>
      </c>
      <c r="AH685" s="48">
        <f>'Datastream-M'!AD686</f>
        <v>100.6</v>
      </c>
      <c r="AI685" s="55">
        <f>'Datastream-M'!AE686</f>
        <v>-2.7</v>
      </c>
      <c r="AJ685" s="55">
        <f>'Datastream-M'!AF686</f>
        <v>100.1998</v>
      </c>
      <c r="AK685" s="55">
        <f>'Datastream-M'!AG686</f>
        <v>55.02</v>
      </c>
      <c r="AL685" s="55">
        <f>'Datastream-M'!AH686</f>
        <v>101.4</v>
      </c>
      <c r="AM685" s="55">
        <f>'Datastream-M'!AI686</f>
        <v>105</v>
      </c>
      <c r="AN685" s="48">
        <f>'Datastream-M'!AJ686</f>
        <v>15.5</v>
      </c>
      <c r="AO685" s="48">
        <f>'Datastream-M'!AK686</f>
        <v>10.8</v>
      </c>
      <c r="AP685" s="48">
        <f>'Datastream-M'!AL686</f>
        <v>9.6</v>
      </c>
      <c r="AQ685" s="41">
        <f>'Datastream-M'!AM686</f>
        <v>103.3052</v>
      </c>
      <c r="AR685" s="41">
        <f>'Datastream-M'!AN686</f>
        <v>100.2252</v>
      </c>
      <c r="AS685" s="48">
        <f>'Datastream-M'!AO686</f>
        <v>15.7</v>
      </c>
      <c r="AT685" s="48">
        <f>'Datastream-M'!AP686</f>
        <v>88.4</v>
      </c>
      <c r="AU685" s="48">
        <f>'Datastream-M'!AQ686</f>
        <v>106.5</v>
      </c>
      <c r="AX685" s="48">
        <f>'Datastream-M'!AR686</f>
        <v>13.8</v>
      </c>
      <c r="AY685" s="48">
        <f>'Datastream-M'!AS686</f>
        <v>-0.1</v>
      </c>
      <c r="AZ685" s="48">
        <f>'Datastream-M'!AT686</f>
        <v>108.8</v>
      </c>
      <c r="BE685" s="48">
        <f>'Datastream-M'!AU686</f>
        <v>97.49</v>
      </c>
      <c r="BF685" s="48">
        <f>'Datastream-M'!AV686</f>
        <v>100.2</v>
      </c>
      <c r="BH685" s="1">
        <f>'Datastream-M'!AX686</f>
        <v>106.7</v>
      </c>
      <c r="BI685" s="1">
        <f>'Datastream-M'!AY686</f>
        <v>107.3</v>
      </c>
      <c r="BJ685" s="1">
        <f>'Datastream-M'!AZ686</f>
        <v>110.8</v>
      </c>
      <c r="BK685" s="55">
        <f>'Datastream-M'!BA686</f>
        <v>102.4</v>
      </c>
      <c r="BL685" s="55">
        <f>'Datastream-M'!BB686</f>
        <v>116.7</v>
      </c>
      <c r="BM685" s="26">
        <f>'Datastream-M'!BC686</f>
        <v>100.5</v>
      </c>
      <c r="BN685" s="26"/>
      <c r="BO685" s="14">
        <f t="shared" si="99"/>
        <v>98.5</v>
      </c>
      <c r="BP685" s="48">
        <f t="shared" si="100"/>
        <v>99.9</v>
      </c>
      <c r="BQ685" s="48">
        <f t="shared" si="87"/>
        <v>52.186779728537694</v>
      </c>
      <c r="BS685" s="48">
        <f>'Datastream-M'!BF686</f>
        <v>118.7</v>
      </c>
      <c r="BT685" s="48">
        <f>'Datastream-M'!BE686</f>
        <v>6.7</v>
      </c>
      <c r="BU685" s="14">
        <f>'Datastream-M'!CS686</f>
        <v>94.3</v>
      </c>
      <c r="BV685" s="48">
        <f>'Datastream-M'!CT686</f>
        <v>95.2</v>
      </c>
      <c r="BW685" s="48">
        <f>'Datastream-M'!CU686</f>
        <v>108.57170000000001</v>
      </c>
      <c r="BZ685" s="55">
        <f>'Datastream-M'!BI686</f>
        <v>106.7</v>
      </c>
      <c r="CA685" s="55">
        <f>'Datastream-M'!BN686</f>
        <v>4</v>
      </c>
      <c r="CB685" s="55">
        <f>'Datastream-M'!BO686</f>
        <v>14</v>
      </c>
      <c r="CC685" s="55">
        <f>'Datastream-M'!BP686</f>
        <v>99.2</v>
      </c>
      <c r="CD685" s="55">
        <f>'Datastream-M'!BQ686</f>
        <v>99.4</v>
      </c>
      <c r="CH685" s="48">
        <f>'Datastream-M'!BR686</f>
        <v>98</v>
      </c>
      <c r="CI685" s="48">
        <f>'Datastream-M'!BS686</f>
        <v>105.1</v>
      </c>
      <c r="CJ685" s="48">
        <f>'Datastream-M'!BT686</f>
        <v>11.6</v>
      </c>
      <c r="CK685" s="48">
        <f>'Datastream-M'!BU686</f>
        <v>20.8</v>
      </c>
      <c r="CL685" s="48">
        <f>'Datastream-M'!BV686</f>
        <v>99.1</v>
      </c>
      <c r="CM685" s="48">
        <f>'Datastream-M'!BW686</f>
        <v>27.7</v>
      </c>
      <c r="CN685" s="48">
        <f>'Datastream-M'!BX686</f>
        <v>1.5</v>
      </c>
      <c r="CO685" s="48">
        <f>'Datastream-M'!BY686</f>
        <v>16.5</v>
      </c>
      <c r="CP685" s="48">
        <f>'Datastream-M'!BZ686</f>
        <v>15.4</v>
      </c>
      <c r="CQ685" s="48">
        <f>'Datastream-M'!CA686</f>
        <v>9.8000000000000007</v>
      </c>
      <c r="CR685" s="48">
        <f>'Datastream-M'!CB686</f>
        <v>16.399999999999999</v>
      </c>
      <c r="CS685" s="48">
        <f>'Datastream-M'!CC686</f>
        <v>55.6</v>
      </c>
      <c r="CT685" s="48">
        <f>'Datastream-M'!CD686</f>
        <v>48</v>
      </c>
      <c r="CU685" s="48">
        <f>'Datastream-M'!CE686</f>
        <v>43839</v>
      </c>
      <c r="CV685" s="48">
        <f>'Datastream-M'!CF686</f>
        <v>2735670</v>
      </c>
      <c r="CW685" s="48">
        <f>CM685-CP685</f>
        <v>12.299999999999999</v>
      </c>
      <c r="CX685" s="48">
        <f>'Datastream-M'!CG686</f>
        <v>115.5</v>
      </c>
      <c r="CY685" s="48">
        <f>'Datastream-M'!CH686</f>
        <v>104.6</v>
      </c>
      <c r="CZ685" s="48">
        <f>'Datastream-M'!CI686</f>
        <v>115.9</v>
      </c>
      <c r="DA685" s="48">
        <f>'Datastream-M'!CJ686</f>
        <v>121</v>
      </c>
      <c r="DB685" s="48">
        <f>'Datastream-M'!CK686</f>
        <v>18.100000000000001</v>
      </c>
      <c r="DC685" s="48">
        <f>'Datastream-M'!CL686</f>
        <v>-3.9</v>
      </c>
      <c r="DD685" s="48">
        <f>'Datastream-M'!CM686</f>
        <v>11.6</v>
      </c>
      <c r="DE685" s="48">
        <f>'Datastream-M'!CN686</f>
        <v>78.5</v>
      </c>
      <c r="DF685" s="48">
        <f>'Datastream-M'!CO686</f>
        <v>80.8</v>
      </c>
      <c r="DG685" s="48">
        <f>'Datastream-M'!CP686</f>
        <v>109.3</v>
      </c>
      <c r="DH685" s="48">
        <f>'Datastream-M'!CQ686</f>
        <v>246.81427002000001</v>
      </c>
      <c r="DI685" s="48">
        <f>'Datastream-M'!CR686</f>
        <v>20.95</v>
      </c>
      <c r="DJ685">
        <f>'Datastream-M'!CV686</f>
        <v>8.19</v>
      </c>
      <c r="DK685">
        <f>'Datastream-M'!CW686</f>
        <v>4.91</v>
      </c>
      <c r="DL685">
        <f>'Datastream-M'!CX686</f>
        <v>112.9</v>
      </c>
      <c r="DM685">
        <f>'Datastream-M'!CY686</f>
        <v>101.7</v>
      </c>
      <c r="DN685" s="55">
        <f>'Datastream-M'!CZ686</f>
        <v>105.2</v>
      </c>
      <c r="DO685">
        <f>'Datastream-M'!DA686</f>
        <v>1.4</v>
      </c>
      <c r="DP685">
        <f>'Datastream-M'!DB686</f>
        <v>97.8</v>
      </c>
      <c r="DQ685">
        <f>'Datastream-M'!DE686</f>
        <v>101.6</v>
      </c>
      <c r="DR685">
        <f>'Datastream-M'!DF686</f>
        <v>99.9</v>
      </c>
      <c r="DS685">
        <f>'Datastream-M'!DG686</f>
        <v>113.7</v>
      </c>
      <c r="DT685">
        <f>'Datastream-M'!DH686</f>
        <v>105.6</v>
      </c>
      <c r="DU685">
        <f>'Datastream-M'!DI686</f>
        <v>97.1</v>
      </c>
      <c r="DV685">
        <f>'Datastream-M'!DJ686</f>
        <v>221.06957003599999</v>
      </c>
      <c r="DW685" s="19">
        <f>'[8]weltindexip-usd'!B565</f>
        <v>2.9142540465513251</v>
      </c>
      <c r="DX685">
        <f>'Datastream-M'!DK686</f>
        <v>117.9</v>
      </c>
      <c r="DY685">
        <v>0</v>
      </c>
      <c r="DZ685">
        <f>'Datastream-M'!DL686</f>
        <v>119.2</v>
      </c>
      <c r="EA685">
        <f>'Datastream-M'!DM686</f>
        <v>99.2</v>
      </c>
      <c r="EB685">
        <f>'Datastream-M'!DN686</f>
        <v>31.00788</v>
      </c>
      <c r="EC685">
        <f>'Datastream-M'!DO686</f>
        <v>104.6</v>
      </c>
      <c r="ED685">
        <f>'Datastream-M'!DP686</f>
        <v>105.8</v>
      </c>
      <c r="EE685" s="112">
        <f t="shared" si="84"/>
        <v>-0.5</v>
      </c>
      <c r="EF685" s="1">
        <f>'Datastream-M'!DQ686</f>
        <v>100</v>
      </c>
    </row>
    <row r="686" spans="1:136">
      <c r="A686" s="3">
        <v>42750</v>
      </c>
      <c r="B686">
        <f>'Datastream-M'!B687</f>
        <v>101.2</v>
      </c>
      <c r="C686" s="48">
        <f>'Datastream-M'!C687</f>
        <v>101.9</v>
      </c>
      <c r="D686" s="48">
        <f>'Datastream-M'!D687</f>
        <v>102.7</v>
      </c>
      <c r="E686" s="48">
        <f>'Datastream-M'!E687</f>
        <v>101</v>
      </c>
      <c r="F686" s="48">
        <f>'Datastream-M'!F687</f>
        <v>100.8</v>
      </c>
      <c r="G686" s="48">
        <f>'Datastream-M'!G687</f>
        <v>1.0614410000000001</v>
      </c>
      <c r="H686" s="48">
        <f>'Datastream-M'!H687</f>
        <v>1928.9</v>
      </c>
      <c r="I686" s="48">
        <f>'Datastream-M'!I687</f>
        <v>2784.7</v>
      </c>
      <c r="J686" s="48">
        <f>'Datastream-M'!J687</f>
        <v>-0.32600000000000001</v>
      </c>
      <c r="K686" s="48">
        <f>'Datastream-M'!K687</f>
        <v>0.3</v>
      </c>
      <c r="L686" s="48">
        <f>'Datastream-M'!L687</f>
        <v>11535.3</v>
      </c>
      <c r="M686" s="55">
        <f>'Datastream-M'!M687</f>
        <v>241399</v>
      </c>
      <c r="N686" s="48">
        <f>'Datastream-M'!N687</f>
        <v>101.6</v>
      </c>
      <c r="O686" s="55">
        <f>'Datastream-M'!O687</f>
        <v>1664</v>
      </c>
      <c r="P686" s="48">
        <f>'Datastream-M'!P687</f>
        <v>5.9</v>
      </c>
      <c r="Q686" s="48">
        <f>'Datastream-M'!Q687</f>
        <v>24.8</v>
      </c>
      <c r="R686" s="48">
        <f>'Datastream-M'!R687</f>
        <v>7</v>
      </c>
      <c r="S686" s="1">
        <f>'[2]Deutschland Monatsdaten'!C686</f>
        <v>0.41426171549264373</v>
      </c>
      <c r="T686" s="1">
        <v>4.3828100265979435</v>
      </c>
      <c r="U686" s="48">
        <f>'Datastream-M'!BL687</f>
        <v>103.04</v>
      </c>
      <c r="V686" s="41">
        <f t="shared" si="95"/>
        <v>102.5273631840796</v>
      </c>
      <c r="W686" s="48">
        <f>'Datastream-M'!BM687</f>
        <v>84.09</v>
      </c>
      <c r="X686" s="41">
        <f t="shared" si="96"/>
        <v>83.922155688622752</v>
      </c>
      <c r="Y686" s="48">
        <f>'Datastream-M'!W687</f>
        <v>-7.6</v>
      </c>
      <c r="Z686" s="48">
        <f>'Datastream-M'!X687</f>
        <v>102.7</v>
      </c>
      <c r="AA686" s="42">
        <f>'Datastream-M'!Y687</f>
        <v>12.9</v>
      </c>
      <c r="AB686" s="48">
        <f>'Datastream-M'!Z687</f>
        <v>94.8</v>
      </c>
      <c r="AC686" s="48">
        <f>'Datastream-M'!AA687</f>
        <v>88.5</v>
      </c>
      <c r="AD686" s="48">
        <f>'Datastream-M'!AB687</f>
        <v>87</v>
      </c>
      <c r="AE686" s="55">
        <f>'Datastream-M'!AC687</f>
        <v>1.0614410000000001</v>
      </c>
      <c r="AF686" s="48">
        <f t="shared" si="97"/>
        <v>100.50000000000001</v>
      </c>
      <c r="AG686" s="48">
        <f t="shared" si="98"/>
        <v>100.2</v>
      </c>
      <c r="AH686" s="55">
        <f>'Datastream-M'!AD687</f>
        <v>101.4</v>
      </c>
      <c r="AI686" s="55">
        <f>'Datastream-M'!AE687</f>
        <v>-2.8</v>
      </c>
      <c r="AJ686" s="55">
        <f>'Datastream-M'!AF687</f>
        <v>99.900794000000005</v>
      </c>
      <c r="AK686" s="55">
        <f>'Datastream-M'!AG687</f>
        <v>55.71</v>
      </c>
      <c r="AL686" s="55">
        <f>'Datastream-M'!AH687</f>
        <v>101.5</v>
      </c>
      <c r="AM686" s="55">
        <f>'Datastream-M'!AI687</f>
        <v>102.7</v>
      </c>
      <c r="AN686" s="48">
        <f>'Datastream-M'!AJ687</f>
        <v>19.100000000000001</v>
      </c>
      <c r="AO686" s="48">
        <f>'Datastream-M'!AK687</f>
        <v>8.1</v>
      </c>
      <c r="AP686" s="48">
        <f>'Datastream-M'!AL687</f>
        <v>9</v>
      </c>
      <c r="AQ686" s="41">
        <f>'Datastream-M'!AM687</f>
        <v>103.6241</v>
      </c>
      <c r="AR686" s="41">
        <f>'Datastream-M'!AN687</f>
        <v>100.389</v>
      </c>
      <c r="AS686" s="48">
        <f>'Datastream-M'!AO687</f>
        <v>18.8</v>
      </c>
      <c r="AT686" s="48">
        <f>'Datastream-M'!AP687</f>
        <v>71.3</v>
      </c>
      <c r="AU686" s="48">
        <f>'Datastream-M'!AQ687</f>
        <v>107</v>
      </c>
      <c r="AX686" s="48">
        <f>'Datastream-M'!AR687</f>
        <v>16.600000000000001</v>
      </c>
      <c r="AY686" s="48">
        <f>'Datastream-M'!AS687</f>
        <v>-0.5</v>
      </c>
      <c r="AZ686" s="48">
        <f>'Datastream-M'!AT687</f>
        <v>108.3</v>
      </c>
      <c r="BE686" s="48">
        <f>'Datastream-M'!AU687</f>
        <v>97.72</v>
      </c>
      <c r="BF686" s="48">
        <f>'Datastream-M'!AV687</f>
        <v>100.8</v>
      </c>
      <c r="BH686" s="1">
        <f>'Datastream-M'!AX687</f>
        <v>107.7</v>
      </c>
      <c r="BI686" s="1">
        <f>'Datastream-M'!AY687</f>
        <v>108.6</v>
      </c>
      <c r="BJ686" s="1">
        <f>'Datastream-M'!AZ687</f>
        <v>114</v>
      </c>
      <c r="BK686" s="55">
        <f>'Datastream-M'!BA687</f>
        <v>106.2</v>
      </c>
      <c r="BL686" s="55">
        <f>'Datastream-M'!BB687</f>
        <v>119.5</v>
      </c>
      <c r="BM686" s="26">
        <f>'Datastream-M'!BC687</f>
        <v>100.8</v>
      </c>
      <c r="BN686" s="26"/>
      <c r="BO686" s="14">
        <f t="shared" si="99"/>
        <v>100.2</v>
      </c>
      <c r="BP686" s="48">
        <f t="shared" si="100"/>
        <v>100.5</v>
      </c>
      <c r="BQ686" s="48">
        <f t="shared" si="87"/>
        <v>52.485253537408106</v>
      </c>
      <c r="BS686" s="48">
        <f>'Datastream-M'!BF687</f>
        <v>118.4</v>
      </c>
      <c r="BT686" s="48">
        <f>'Datastream-M'!BE687</f>
        <v>11.9</v>
      </c>
      <c r="BU686" s="14">
        <f>'Datastream-M'!CS687</f>
        <v>94.1</v>
      </c>
      <c r="BV686" s="48">
        <f>'Datastream-M'!CT687</f>
        <v>95.5</v>
      </c>
      <c r="BW686" s="48">
        <f>'Datastream-M'!CU687</f>
        <v>108.959</v>
      </c>
      <c r="BZ686" s="55">
        <f>'Datastream-M'!BI687</f>
        <v>95</v>
      </c>
      <c r="CA686" s="55">
        <f>'Datastream-M'!BN687</f>
        <v>6.5</v>
      </c>
      <c r="CB686" s="55">
        <f>'Datastream-M'!BO687</f>
        <v>17.5</v>
      </c>
      <c r="CC686" s="55">
        <f>'Datastream-M'!BP687</f>
        <v>102.1</v>
      </c>
      <c r="CD686" s="55">
        <f>'Datastream-M'!BQ687</f>
        <v>99.9</v>
      </c>
      <c r="CH686" s="48">
        <f>'Datastream-M'!BR687</f>
        <v>100.4</v>
      </c>
      <c r="CI686" s="48">
        <f>'Datastream-M'!BS687</f>
        <v>103.1</v>
      </c>
      <c r="CJ686" s="48">
        <f>'Datastream-M'!BT687</f>
        <v>12.3</v>
      </c>
      <c r="CK686" s="48">
        <f>'Datastream-M'!BU687</f>
        <v>21</v>
      </c>
      <c r="CL686" s="48">
        <f>'Datastream-M'!BV687</f>
        <v>99.1</v>
      </c>
      <c r="CM686" s="48">
        <f>'Datastream-M'!BW687</f>
        <v>28.7</v>
      </c>
      <c r="CN686" s="48">
        <f>'Datastream-M'!BX687</f>
        <v>1.1000000000000001</v>
      </c>
      <c r="CO686" s="48">
        <f>'Datastream-M'!BY687</f>
        <v>18</v>
      </c>
      <c r="CP686" s="48">
        <f>'Datastream-M'!BZ687</f>
        <v>16.5</v>
      </c>
      <c r="CQ686" s="48">
        <f>'Datastream-M'!CA687</f>
        <v>9.9</v>
      </c>
      <c r="CR686" s="48">
        <f>'Datastream-M'!CB687</f>
        <v>21.6</v>
      </c>
      <c r="CS686" s="48">
        <f>'Datastream-M'!CC687</f>
        <v>58.3</v>
      </c>
      <c r="CT686" s="48">
        <f>'Datastream-M'!CD687</f>
        <v>57.6</v>
      </c>
      <c r="CU686" s="48">
        <f>'Datastream-M'!CE687</f>
        <v>43852</v>
      </c>
      <c r="CV686" s="48">
        <f>'Datastream-M'!CF687</f>
        <v>2743875</v>
      </c>
      <c r="CW686" s="48">
        <f>CM686-CP686</f>
        <v>12.2</v>
      </c>
      <c r="CX686" s="48">
        <f>'Datastream-M'!CG687</f>
        <v>114.5</v>
      </c>
      <c r="CY686" s="48">
        <f>'Datastream-M'!CH687</f>
        <v>115.8</v>
      </c>
      <c r="CZ686" s="48">
        <f>'Datastream-M'!CI687</f>
        <v>114.1</v>
      </c>
      <c r="DA686" s="48">
        <f>'Datastream-M'!CJ687</f>
        <v>114.2</v>
      </c>
      <c r="DB686" s="48">
        <f>'Datastream-M'!CK687</f>
        <v>17.5</v>
      </c>
      <c r="DC686" s="48">
        <f>'Datastream-M'!CL687</f>
        <v>-1.3</v>
      </c>
      <c r="DD686" s="48">
        <f>'Datastream-M'!CM687</f>
        <v>12.3</v>
      </c>
      <c r="DE686" s="48">
        <f>'Datastream-M'!CN687</f>
        <v>78.3</v>
      </c>
      <c r="DF686" s="48">
        <f>'Datastream-M'!CO687</f>
        <v>78.400000000000006</v>
      </c>
      <c r="DG686" s="48">
        <f>'Datastream-M'!CP687</f>
        <v>99.8</v>
      </c>
      <c r="DH686" s="48">
        <f>'Datastream-M'!CQ687</f>
        <v>335.64151000999999</v>
      </c>
      <c r="DI686" s="48">
        <f>'Datastream-M'!CR687</f>
        <v>17.79</v>
      </c>
      <c r="DJ686">
        <f>'Datastream-M'!CV687</f>
        <v>7.58</v>
      </c>
      <c r="DK686">
        <f>'Datastream-M'!CW687</f>
        <v>4.59</v>
      </c>
      <c r="DL686">
        <f>'Datastream-M'!CX687</f>
        <v>111.6</v>
      </c>
      <c r="DM686">
        <f>'Datastream-M'!CY687</f>
        <v>112.3</v>
      </c>
      <c r="DN686" s="55">
        <f>'Datastream-M'!CZ687</f>
        <v>101.4</v>
      </c>
      <c r="DO686">
        <f>'Datastream-M'!DA687</f>
        <v>2.1</v>
      </c>
      <c r="DP686">
        <f>'Datastream-M'!DB687</f>
        <v>99.4</v>
      </c>
      <c r="DQ686">
        <f>'Datastream-M'!DE687</f>
        <v>101.9</v>
      </c>
      <c r="DR686">
        <f>'Datastream-M'!DF687</f>
        <v>100.5</v>
      </c>
      <c r="DS686">
        <f>'Datastream-M'!DG687</f>
        <v>98.5</v>
      </c>
      <c r="DT686">
        <f>'Datastream-M'!DH687</f>
        <v>102.1</v>
      </c>
      <c r="DU686">
        <f>'Datastream-M'!DI687</f>
        <v>100.7</v>
      </c>
      <c r="DV686">
        <f>'Datastream-M'!DJ687</f>
        <v>264.02830052899998</v>
      </c>
      <c r="DW686" s="19">
        <f>'[8]weltindexip-usd'!B566</f>
        <v>2.9169163777444131</v>
      </c>
      <c r="DX686">
        <f>'Datastream-M'!DK687</f>
        <v>117.5</v>
      </c>
      <c r="DY686">
        <v>0</v>
      </c>
      <c r="DZ686">
        <f>'Datastream-M'!DL687</f>
        <v>119</v>
      </c>
      <c r="EA686">
        <f>'Datastream-M'!DM687</f>
        <v>100.7</v>
      </c>
      <c r="EB686">
        <f>'Datastream-M'!DN687</f>
        <v>30.641821</v>
      </c>
      <c r="EC686">
        <f>'Datastream-M'!DO687</f>
        <v>103.7</v>
      </c>
      <c r="ED686">
        <f>'Datastream-M'!DP687</f>
        <v>106.6</v>
      </c>
      <c r="EE686" s="112">
        <f t="shared" si="84"/>
        <v>0.40000000000000568</v>
      </c>
      <c r="EF686" s="1">
        <f>'Datastream-M'!DQ687</f>
        <v>101.6</v>
      </c>
    </row>
    <row r="687" spans="1:136">
      <c r="A687" s="3">
        <v>42781</v>
      </c>
      <c r="B687">
        <f>'Datastream-M'!B688</f>
        <v>101.3</v>
      </c>
      <c r="C687" s="48">
        <f>'Datastream-M'!C688</f>
        <v>103</v>
      </c>
      <c r="D687" s="48">
        <f>'Datastream-M'!D688</f>
        <v>104.9</v>
      </c>
      <c r="E687" s="48">
        <f>'Datastream-M'!E688</f>
        <v>101.1</v>
      </c>
      <c r="F687" s="48">
        <f>'Datastream-M'!F688</f>
        <v>106.4</v>
      </c>
      <c r="G687" s="48">
        <f>'Datastream-M'!G688</f>
        <v>1.064265</v>
      </c>
      <c r="H687" s="48">
        <f>'Datastream-M'!H688</f>
        <v>1943</v>
      </c>
      <c r="I687" s="48">
        <f>'Datastream-M'!I688</f>
        <v>2796.1</v>
      </c>
      <c r="J687" s="48">
        <f>'Datastream-M'!J688</f>
        <v>-0.32900000000000001</v>
      </c>
      <c r="K687" s="48">
        <f>'Datastream-M'!K688</f>
        <v>0.3</v>
      </c>
      <c r="L687" s="48">
        <f>'Datastream-M'!L688</f>
        <v>11834.4</v>
      </c>
      <c r="M687" s="55">
        <f>'Datastream-M'!M688</f>
        <v>243602</v>
      </c>
      <c r="N687" s="55">
        <f>'Datastream-M'!N688</f>
        <v>102.9</v>
      </c>
      <c r="O687" s="55">
        <f>'Datastream-M'!O688</f>
        <v>1580</v>
      </c>
      <c r="P687" s="48">
        <f>'Datastream-M'!P688</f>
        <v>5.9</v>
      </c>
      <c r="Q687" s="48">
        <f>'Datastream-M'!Q688</f>
        <v>27.1</v>
      </c>
      <c r="R687" s="48">
        <f>'Datastream-M'!R688</f>
        <v>6.3</v>
      </c>
      <c r="S687" s="1">
        <f>'[2]Deutschland Monatsdaten'!C687</f>
        <v>0.51165740141968252</v>
      </c>
      <c r="T687" s="1">
        <v>4.4082777009920227</v>
      </c>
      <c r="U687" s="55">
        <f>'Datastream-M'!BL688</f>
        <v>105.36</v>
      </c>
      <c r="V687" s="41">
        <f t="shared" ref="V687:V693" si="101">U687/BP687*100</f>
        <v>104.52380952380953</v>
      </c>
      <c r="W687" s="55">
        <f>'Datastream-M'!BM688</f>
        <v>84.11</v>
      </c>
      <c r="X687" s="41">
        <f t="shared" ref="X687:X693" si="102">W687/BO687*100</f>
        <v>83.442460317460316</v>
      </c>
      <c r="Y687" s="48">
        <f>'Datastream-M'!W688</f>
        <v>-4.5</v>
      </c>
      <c r="Z687" s="48">
        <f>'Datastream-M'!X688</f>
        <v>104.4</v>
      </c>
      <c r="AA687" s="42">
        <f>'Datastream-M'!Y688</f>
        <v>14.6</v>
      </c>
      <c r="AB687" s="48">
        <f>'Datastream-M'!Z688</f>
        <v>94.7</v>
      </c>
      <c r="AC687" s="48">
        <f>'Datastream-M'!AA688</f>
        <v>88.4</v>
      </c>
      <c r="AD687" s="48">
        <f>'Datastream-M'!AB688</f>
        <v>86.7</v>
      </c>
      <c r="AE687" s="55">
        <f>'Datastream-M'!AC688</f>
        <v>1.064265</v>
      </c>
      <c r="AF687" s="55">
        <f t="shared" si="97"/>
        <v>100.8</v>
      </c>
      <c r="AG687" s="55">
        <f t="shared" si="98"/>
        <v>100.8</v>
      </c>
      <c r="AH687" s="55">
        <f>'Datastream-M'!AD688</f>
        <v>103.3</v>
      </c>
      <c r="AI687" s="55">
        <f>'Datastream-M'!AE688</f>
        <v>1.1000000000000001</v>
      </c>
      <c r="AJ687" s="55">
        <f>'Datastream-M'!AF688</f>
        <v>99.506902999999994</v>
      </c>
      <c r="AK687" s="55">
        <f>'Datastream-M'!AG688</f>
        <v>56.1</v>
      </c>
      <c r="AL687" s="55">
        <f>'Datastream-M'!AH688</f>
        <v>101.7</v>
      </c>
      <c r="AM687" s="55">
        <f>'Datastream-M'!AI688</f>
        <v>104.4</v>
      </c>
      <c r="AN687" s="48">
        <f>'Datastream-M'!AJ688</f>
        <v>20.2</v>
      </c>
      <c r="AO687" s="48">
        <f>'Datastream-M'!AK688</f>
        <v>7.6</v>
      </c>
      <c r="AP687" s="48">
        <f>'Datastream-M'!AL688</f>
        <v>8.6</v>
      </c>
      <c r="AQ687" s="41">
        <f>'Datastream-M'!AM688</f>
        <v>103.9572</v>
      </c>
      <c r="AR687" s="41">
        <f>'Datastream-M'!AN688</f>
        <v>100.5669</v>
      </c>
      <c r="AS687" s="48">
        <f>'Datastream-M'!AO688</f>
        <v>22.5</v>
      </c>
      <c r="AT687" s="48">
        <f>'Datastream-M'!AP688</f>
        <v>39.5</v>
      </c>
      <c r="AU687" s="55">
        <f>'Datastream-M'!AQ688</f>
        <v>106.8</v>
      </c>
      <c r="AX687" s="55">
        <f>'Datastream-M'!AR688</f>
        <v>10.4</v>
      </c>
      <c r="AY687" s="55">
        <f>'Datastream-M'!AS688</f>
        <v>-2.2000000000000002</v>
      </c>
      <c r="AZ687" s="55">
        <f>'Datastream-M'!AT688</f>
        <v>107.9</v>
      </c>
      <c r="BE687" s="48">
        <f>'Datastream-M'!AU688</f>
        <v>97.22</v>
      </c>
      <c r="BF687" s="48">
        <f>'Datastream-M'!AV688</f>
        <v>101.3</v>
      </c>
      <c r="BH687" s="1">
        <f>'Datastream-M'!AX688</f>
        <v>107.8</v>
      </c>
      <c r="BI687" s="1">
        <f>'Datastream-M'!AY688</f>
        <v>109.2</v>
      </c>
      <c r="BJ687" s="1">
        <f>'Datastream-M'!AZ688</f>
        <v>117.6</v>
      </c>
      <c r="BK687" s="55">
        <f>'Datastream-M'!BA688</f>
        <v>105.9</v>
      </c>
      <c r="BL687" s="55">
        <f>'Datastream-M'!BB688</f>
        <v>125.8</v>
      </c>
      <c r="BM687" s="26">
        <f>'Datastream-M'!BC688</f>
        <v>100.9</v>
      </c>
      <c r="BN687" s="26"/>
      <c r="BO687" s="14">
        <f t="shared" si="99"/>
        <v>100.8</v>
      </c>
      <c r="BP687" s="55">
        <f t="shared" si="100"/>
        <v>100.8</v>
      </c>
      <c r="BQ687" s="55">
        <f t="shared" ref="BQ687:BQ699" si="103">AK687/AE687</f>
        <v>52.712435342701305</v>
      </c>
      <c r="BS687" s="48">
        <f>'Datastream-M'!BF688</f>
        <v>118.1</v>
      </c>
      <c r="BT687" s="48">
        <f>'Datastream-M'!BE688</f>
        <v>14.3</v>
      </c>
      <c r="BU687" s="14">
        <f>'Datastream-M'!CS688</f>
        <v>94.2</v>
      </c>
      <c r="BV687" s="48">
        <f>'Datastream-M'!CT688</f>
        <v>95.1</v>
      </c>
      <c r="BW687" s="48">
        <f>'Datastream-M'!CU688</f>
        <v>108.13030000000001</v>
      </c>
      <c r="BZ687" s="55">
        <f>'Datastream-M'!BI688</f>
        <v>109.2</v>
      </c>
      <c r="CA687" s="55">
        <f>'Datastream-M'!BN688</f>
        <v>6.1</v>
      </c>
      <c r="CB687" s="55">
        <f>'Datastream-M'!BO688</f>
        <v>20.100000000000001</v>
      </c>
      <c r="CC687" s="55">
        <f>'Datastream-M'!BP688</f>
        <v>103.3</v>
      </c>
      <c r="CD687" s="55">
        <f>'Datastream-M'!BQ688</f>
        <v>102.6</v>
      </c>
      <c r="CH687" s="55">
        <f>'Datastream-M'!BR688</f>
        <v>102.9</v>
      </c>
      <c r="CI687" s="55">
        <f>'Datastream-M'!BS688</f>
        <v>103.7</v>
      </c>
      <c r="CJ687" s="55">
        <f>'Datastream-M'!BT688</f>
        <v>11.6</v>
      </c>
      <c r="CK687" s="55">
        <f>'Datastream-M'!BU688</f>
        <v>20.3</v>
      </c>
      <c r="CL687" s="55">
        <f>'Datastream-M'!BV688</f>
        <v>101.7</v>
      </c>
      <c r="CM687" s="55">
        <f>'Datastream-M'!BW688</f>
        <v>25.5</v>
      </c>
      <c r="CN687" s="55">
        <f>'Datastream-M'!BX688</f>
        <v>0.4</v>
      </c>
      <c r="CO687" s="55">
        <f>'Datastream-M'!BY688</f>
        <v>18.600000000000001</v>
      </c>
      <c r="CP687" s="55">
        <f>'Datastream-M'!BZ688</f>
        <v>20.100000000000001</v>
      </c>
      <c r="CQ687" s="55">
        <f>'Datastream-M'!CA688</f>
        <v>10.199999999999999</v>
      </c>
      <c r="CR687" s="55">
        <f>'Datastream-M'!CB688</f>
        <v>9.6999999999999993</v>
      </c>
      <c r="CS687" s="55">
        <f>'Datastream-M'!CC688</f>
        <v>48.1</v>
      </c>
      <c r="CT687" s="55">
        <f>'Datastream-M'!CD688</f>
        <v>51.6</v>
      </c>
      <c r="CU687" s="55">
        <f>'Datastream-M'!CE688</f>
        <v>43899</v>
      </c>
      <c r="CV687" s="55">
        <f>'Datastream-M'!CF688</f>
        <v>2751286</v>
      </c>
      <c r="CW687" s="55">
        <f>CM687-CP687</f>
        <v>5.3999999999999986</v>
      </c>
      <c r="CX687" s="55">
        <f>'Datastream-M'!CG688</f>
        <v>117.7</v>
      </c>
      <c r="CY687" s="55">
        <f>'Datastream-M'!CH688</f>
        <v>122.2</v>
      </c>
      <c r="CZ687" s="55">
        <f>'Datastream-M'!CI688</f>
        <v>117.2</v>
      </c>
      <c r="DA687" s="55">
        <f>'Datastream-M'!CJ688</f>
        <v>115.8</v>
      </c>
      <c r="DB687" s="55">
        <f>'Datastream-M'!CK688</f>
        <v>18.899999999999999</v>
      </c>
      <c r="DC687" s="55">
        <f>'Datastream-M'!CL688</f>
        <v>-2.2000000000000002</v>
      </c>
      <c r="DD687" s="55">
        <f>'Datastream-M'!CM688</f>
        <v>11.6</v>
      </c>
      <c r="DE687" s="55">
        <f>'Datastream-M'!CN688</f>
        <v>76</v>
      </c>
      <c r="DF687" s="55">
        <f>'Datastream-M'!CO688</f>
        <v>77.400000000000006</v>
      </c>
      <c r="DG687" s="55">
        <f>'Datastream-M'!CP688</f>
        <v>109.1</v>
      </c>
      <c r="DH687" s="55">
        <f>'Datastream-M'!CQ688</f>
        <v>170.40043640100001</v>
      </c>
      <c r="DI687" s="55">
        <f>'Datastream-M'!CR688</f>
        <v>16.45</v>
      </c>
      <c r="DJ687">
        <f>'Datastream-M'!CV688</f>
        <v>8.33</v>
      </c>
      <c r="DK687">
        <f>'Datastream-M'!CW688</f>
        <v>4.9400000000000004</v>
      </c>
      <c r="DL687">
        <f>'Datastream-M'!CX688</f>
        <v>114</v>
      </c>
      <c r="DM687">
        <f>'Datastream-M'!CY688</f>
        <v>118.1</v>
      </c>
      <c r="DN687" s="55">
        <f>'Datastream-M'!CZ688</f>
        <v>108.3</v>
      </c>
      <c r="DO687">
        <f>'Datastream-M'!DA688</f>
        <v>-8.1999999999999993</v>
      </c>
      <c r="DP687">
        <f>'Datastream-M'!DB688</f>
        <v>97.2</v>
      </c>
      <c r="DQ687">
        <f>'Datastream-M'!DE688</f>
        <v>102.5</v>
      </c>
      <c r="DR687">
        <f>'Datastream-M'!DF688</f>
        <v>100.2</v>
      </c>
      <c r="DS687">
        <f>'Datastream-M'!DG688</f>
        <v>110.5</v>
      </c>
      <c r="DT687">
        <f>'Datastream-M'!DH688</f>
        <v>101.9</v>
      </c>
      <c r="DU687">
        <f>'Datastream-M'!DI688</f>
        <v>103.1</v>
      </c>
      <c r="DV687">
        <f>'Datastream-M'!DJ688</f>
        <v>200.530073829</v>
      </c>
      <c r="DW687" s="19">
        <f>'[8]weltindexip-usd'!B567</f>
        <v>2.9187928890945312</v>
      </c>
      <c r="DX687">
        <f>'Datastream-M'!DK688</f>
        <v>117</v>
      </c>
      <c r="DY687">
        <v>0</v>
      </c>
      <c r="DZ687">
        <f>'Datastream-M'!DL688</f>
        <v>119.4</v>
      </c>
      <c r="EA687">
        <f>'Datastream-M'!DM688</f>
        <v>102.8</v>
      </c>
      <c r="EB687">
        <f>'Datastream-M'!DN688</f>
        <v>30.383167</v>
      </c>
      <c r="EC687">
        <f>'Datastream-M'!DO688</f>
        <v>107.3</v>
      </c>
      <c r="ED687">
        <f>'Datastream-M'!DP688</f>
        <v>108.2</v>
      </c>
      <c r="EE687" s="112">
        <f t="shared" si="84"/>
        <v>9.9999999999994316E-2</v>
      </c>
      <c r="EF687" s="1">
        <f>'Datastream-M'!DQ688</f>
        <v>102.9</v>
      </c>
    </row>
    <row r="688" spans="1:136">
      <c r="A688" s="3">
        <v>42809</v>
      </c>
      <c r="B688">
        <f>'Datastream-M'!B689</f>
        <v>102.1</v>
      </c>
      <c r="C688" s="55">
        <f>'Datastream-M'!C689</f>
        <v>104.6</v>
      </c>
      <c r="D688" s="55">
        <f>'Datastream-M'!D689</f>
        <v>105.5</v>
      </c>
      <c r="E688" s="55">
        <f>'Datastream-M'!E689</f>
        <v>103.7</v>
      </c>
      <c r="F688" s="55">
        <f>'Datastream-M'!F689</f>
        <v>105.3</v>
      </c>
      <c r="G688" s="55">
        <f>'Datastream-M'!G689</f>
        <v>1.06847</v>
      </c>
      <c r="H688" s="55">
        <f>'Datastream-M'!H689</f>
        <v>1945.1</v>
      </c>
      <c r="I688" s="55">
        <f>'Datastream-M'!I689</f>
        <v>2809.1</v>
      </c>
      <c r="J688" s="55">
        <f>'Datastream-M'!J689</f>
        <v>-0.32900000000000001</v>
      </c>
      <c r="K688" s="55">
        <f>'Datastream-M'!K689</f>
        <v>0.4</v>
      </c>
      <c r="L688" s="55">
        <f>'Datastream-M'!L689</f>
        <v>12312.9</v>
      </c>
      <c r="M688" s="55">
        <f>'Datastream-M'!M689</f>
        <v>359683</v>
      </c>
      <c r="N688" s="55">
        <f>'Datastream-M'!N689</f>
        <v>102.4</v>
      </c>
      <c r="O688" s="55">
        <f>'Datastream-M'!O689</f>
        <v>1933</v>
      </c>
      <c r="P688" s="55">
        <f>'Datastream-M'!P689</f>
        <v>5.8</v>
      </c>
      <c r="Q688" s="55">
        <f>'Datastream-M'!Q689</f>
        <v>27.7</v>
      </c>
      <c r="R688" s="55">
        <f>'Datastream-M'!R689</f>
        <v>5.3</v>
      </c>
      <c r="S688" s="1">
        <f>'[2]Deutschland Monatsdaten'!C688</f>
        <v>0.39213891826862751</v>
      </c>
      <c r="T688" s="1">
        <v>4.4401617013212</v>
      </c>
      <c r="U688" s="55">
        <f>'Datastream-M'!BL689</f>
        <v>104.61</v>
      </c>
      <c r="V688" s="41">
        <f t="shared" si="101"/>
        <v>103.67690782953419</v>
      </c>
      <c r="W688" s="55">
        <f>'Datastream-M'!BM689</f>
        <v>85.37</v>
      </c>
      <c r="X688" s="41">
        <f t="shared" si="102"/>
        <v>84.274432379072067</v>
      </c>
      <c r="Y688" s="55">
        <f>'Datastream-M'!W689</f>
        <v>-1.7</v>
      </c>
      <c r="Z688" s="55">
        <f>'Datastream-M'!X689</f>
        <v>107.9</v>
      </c>
      <c r="AA688" s="42">
        <f>'Datastream-M'!Y689</f>
        <v>17.7</v>
      </c>
      <c r="AB688" s="55">
        <f>'Datastream-M'!Z689</f>
        <v>95</v>
      </c>
      <c r="AC688" s="55">
        <f>'Datastream-M'!AA689</f>
        <v>88.6</v>
      </c>
      <c r="AD688" s="55">
        <f>'Datastream-M'!AB689</f>
        <v>86.7</v>
      </c>
      <c r="AE688" s="55">
        <f>'Datastream-M'!AC689</f>
        <v>1.06847</v>
      </c>
      <c r="AF688" s="55">
        <f t="shared" ref="AF688:AF693" si="104">U688/V688*100</f>
        <v>100.9</v>
      </c>
      <c r="AG688" s="55">
        <f t="shared" ref="AG688:AG693" si="105">W688/X688*100</f>
        <v>101.29999999999998</v>
      </c>
      <c r="AH688" s="55">
        <f>'Datastream-M'!AD689</f>
        <v>102.8</v>
      </c>
      <c r="AI688" s="55">
        <f>'Datastream-M'!AE689</f>
        <v>0.8</v>
      </c>
      <c r="AJ688" s="55">
        <f>'Datastream-M'!AF689</f>
        <v>99.802176000000003</v>
      </c>
      <c r="AK688" s="55">
        <f>'Datastream-M'!AG689</f>
        <v>52.66</v>
      </c>
      <c r="AL688" s="55">
        <f>'Datastream-M'!AH689</f>
        <v>101.6</v>
      </c>
      <c r="AM688" s="55">
        <f>'Datastream-M'!AI689</f>
        <v>107.9</v>
      </c>
      <c r="AN688" s="55">
        <f>'Datastream-M'!AJ689</f>
        <v>25.5</v>
      </c>
      <c r="AO688" s="55">
        <f>'Datastream-M'!AK689</f>
        <v>8.1999999999999993</v>
      </c>
      <c r="AP688" s="55">
        <f>'Datastream-M'!AL689</f>
        <v>12.5</v>
      </c>
      <c r="AQ688" s="41">
        <f>'Datastream-M'!AM689</f>
        <v>104.3006</v>
      </c>
      <c r="AR688" s="41">
        <f>'Datastream-M'!AN689</f>
        <v>100.7551</v>
      </c>
      <c r="AS688" s="55">
        <f>'Datastream-M'!AO689</f>
        <v>20.8</v>
      </c>
      <c r="AT688" s="55">
        <f>'Datastream-M'!AP689</f>
        <v>50.2</v>
      </c>
      <c r="AU688" s="55">
        <f>'Datastream-M'!AQ689</f>
        <v>107</v>
      </c>
      <c r="AX688" s="55">
        <f>'Datastream-M'!AR689</f>
        <v>12.8</v>
      </c>
      <c r="AY688" s="55">
        <f>'Datastream-M'!AS689</f>
        <v>-1.2</v>
      </c>
      <c r="AZ688" s="55">
        <f>'Datastream-M'!AT689</f>
        <v>108.3</v>
      </c>
      <c r="BE688" s="55">
        <f>'Datastream-M'!AU689</f>
        <v>97.46</v>
      </c>
      <c r="BF688" s="55">
        <f>'Datastream-M'!AV689</f>
        <v>100.8</v>
      </c>
      <c r="BH688" s="1">
        <f>'Datastream-M'!AX689</f>
        <v>100.3</v>
      </c>
      <c r="BI688" s="1">
        <f>'Datastream-M'!AY689</f>
        <v>102.3</v>
      </c>
      <c r="BJ688" s="1">
        <f>'Datastream-M'!AZ689</f>
        <v>115</v>
      </c>
      <c r="BK688" s="55">
        <f>'Datastream-M'!BA689</f>
        <v>101.9</v>
      </c>
      <c r="BL688" s="55">
        <f>'Datastream-M'!BB689</f>
        <v>124.1</v>
      </c>
      <c r="BM688" s="26">
        <f>'Datastream-M'!BC689</f>
        <v>100.8</v>
      </c>
      <c r="BN688" s="26"/>
      <c r="BO688" s="14">
        <f t="shared" si="99"/>
        <v>101.3</v>
      </c>
      <c r="BP688" s="55">
        <f t="shared" si="100"/>
        <v>100.9</v>
      </c>
      <c r="BQ688" s="55">
        <f t="shared" si="103"/>
        <v>49.285426825273518</v>
      </c>
      <c r="BS688" s="55">
        <f>'Datastream-M'!BF689</f>
        <v>120.7</v>
      </c>
      <c r="BT688" s="55">
        <f>'Datastream-M'!BE689</f>
        <v>21.4</v>
      </c>
      <c r="BU688" s="14">
        <f>'Datastream-M'!CS689</f>
        <v>94.2</v>
      </c>
      <c r="BV688" s="55">
        <f>'Datastream-M'!CT689</f>
        <v>95.8</v>
      </c>
      <c r="BW688" s="55">
        <f>'Datastream-M'!CU689</f>
        <v>108.5343</v>
      </c>
      <c r="BZ688" s="55">
        <f>'Datastream-M'!BI689</f>
        <v>113</v>
      </c>
      <c r="CA688" s="55">
        <f>'Datastream-M'!BN689</f>
        <v>16.5</v>
      </c>
      <c r="CB688" s="55">
        <f>'Datastream-M'!BO689</f>
        <v>25.6</v>
      </c>
      <c r="CC688" s="55">
        <f>'Datastream-M'!BP689</f>
        <v>102.7</v>
      </c>
      <c r="CD688" s="55">
        <f>'Datastream-M'!BQ689</f>
        <v>100.8</v>
      </c>
      <c r="CH688" s="55">
        <f>'Datastream-M'!BR689</f>
        <v>102.7</v>
      </c>
      <c r="CI688" s="55">
        <f>'Datastream-M'!BS689</f>
        <v>106.4</v>
      </c>
      <c r="CJ688" s="55">
        <f>'Datastream-M'!BT689</f>
        <v>15.2</v>
      </c>
      <c r="CK688" s="55">
        <f>'Datastream-M'!BU689</f>
        <v>17</v>
      </c>
      <c r="CL688" s="55">
        <f>'Datastream-M'!BV689</f>
        <v>101</v>
      </c>
      <c r="CM688" s="55">
        <f>'Datastream-M'!BW689</f>
        <v>26.1</v>
      </c>
      <c r="CN688" s="55">
        <f>'Datastream-M'!BX689</f>
        <v>4</v>
      </c>
      <c r="CO688" s="55">
        <f>'Datastream-M'!BY689</f>
        <v>19.3</v>
      </c>
      <c r="CP688" s="55">
        <f>'Datastream-M'!BZ689</f>
        <v>24.2</v>
      </c>
      <c r="CQ688" s="55">
        <f>'Datastream-M'!CA689</f>
        <v>10</v>
      </c>
      <c r="CR688" s="55">
        <f>'Datastream-M'!CB689</f>
        <v>18.100000000000001</v>
      </c>
      <c r="CS688" s="55">
        <f>'Datastream-M'!CC689</f>
        <v>43.4</v>
      </c>
      <c r="CT688" s="55">
        <f>'Datastream-M'!CD689</f>
        <v>55.5</v>
      </c>
      <c r="CU688" s="55">
        <f>'Datastream-M'!CE689</f>
        <v>43971</v>
      </c>
      <c r="CV688" s="55">
        <f>'Datastream-M'!CF689</f>
        <v>2760083</v>
      </c>
      <c r="CW688" s="55">
        <f t="shared" ref="CW688:CW693" si="106">CM688-CP688</f>
        <v>1.9000000000000021</v>
      </c>
      <c r="CX688" s="55">
        <f>'Datastream-M'!CG689</f>
        <v>122.7</v>
      </c>
      <c r="CY688" s="55">
        <f>'Datastream-M'!CH689</f>
        <v>125.7</v>
      </c>
      <c r="CZ688" s="55">
        <f>'Datastream-M'!CI689</f>
        <v>124.9</v>
      </c>
      <c r="DA688" s="55">
        <f>'Datastream-M'!CJ689</f>
        <v>119.2</v>
      </c>
      <c r="DB688" s="55">
        <f>'Datastream-M'!CK689</f>
        <v>15.6</v>
      </c>
      <c r="DC688" s="55">
        <f>'Datastream-M'!CL689</f>
        <v>-1.7</v>
      </c>
      <c r="DD688" s="55">
        <f>'Datastream-M'!CM689</f>
        <v>15.2</v>
      </c>
      <c r="DE688" s="55">
        <f>'Datastream-M'!CN689</f>
        <v>78.5</v>
      </c>
      <c r="DF688" s="55">
        <f>'Datastream-M'!CO689</f>
        <v>79.099999999999994</v>
      </c>
      <c r="DG688" s="55">
        <f>'Datastream-M'!CP689</f>
        <v>101.4</v>
      </c>
      <c r="DH688" s="55">
        <f>'Datastream-M'!CQ689</f>
        <v>222.12301635700001</v>
      </c>
      <c r="DI688" s="55">
        <f>'Datastream-M'!CR689</f>
        <v>14.61</v>
      </c>
      <c r="DJ688">
        <f>'Datastream-M'!CV689</f>
        <v>7.77</v>
      </c>
      <c r="DK688">
        <f>'Datastream-M'!CW689</f>
        <v>4.76</v>
      </c>
      <c r="DL688">
        <f>'Datastream-M'!CX689</f>
        <v>118.7</v>
      </c>
      <c r="DM688">
        <f>'Datastream-M'!CY689</f>
        <v>121.3</v>
      </c>
      <c r="DN688" s="55">
        <f>'Datastream-M'!CZ689</f>
        <v>108.7</v>
      </c>
      <c r="DO688">
        <f>'Datastream-M'!DA689</f>
        <v>0.3</v>
      </c>
      <c r="DP688">
        <f>'Datastream-M'!DB689</f>
        <v>94.5</v>
      </c>
      <c r="DQ688">
        <f>'Datastream-M'!DE689</f>
        <v>103.3</v>
      </c>
      <c r="DR688">
        <f>'Datastream-M'!DF689</f>
        <v>100.9</v>
      </c>
      <c r="DS688">
        <f>'Datastream-M'!DG689</f>
        <v>102.1</v>
      </c>
      <c r="DT688">
        <f>'Datastream-M'!DH689</f>
        <v>107.2</v>
      </c>
      <c r="DU688">
        <f>'Datastream-M'!DI689</f>
        <v>104</v>
      </c>
      <c r="DV688">
        <f>'Datastream-M'!DJ689</f>
        <v>233.98743329800001</v>
      </c>
      <c r="DW688" s="19">
        <f>'[8]weltindexip-usd'!B568</f>
        <v>2.941768240547475</v>
      </c>
      <c r="DX688">
        <f>'Datastream-M'!DK689</f>
        <v>119.3</v>
      </c>
      <c r="DY688">
        <v>0</v>
      </c>
      <c r="DZ688">
        <f>'Datastream-M'!DL689</f>
        <v>119.9</v>
      </c>
      <c r="EA688">
        <f>'Datastream-M'!DM689</f>
        <v>102.8</v>
      </c>
      <c r="EB688">
        <f>'Datastream-M'!DN689</f>
        <v>30.840484</v>
      </c>
      <c r="EC688">
        <f>'Datastream-M'!DO689</f>
        <v>107</v>
      </c>
      <c r="ED688">
        <f>'Datastream-M'!DP689</f>
        <v>108.2</v>
      </c>
      <c r="EE688" s="112">
        <f t="shared" si="84"/>
        <v>0.79999999999999716</v>
      </c>
      <c r="EF688" s="1">
        <f>'Datastream-M'!DQ689</f>
        <v>102.4</v>
      </c>
    </row>
    <row r="689" spans="1:136">
      <c r="A689" s="3">
        <v>42840</v>
      </c>
      <c r="B689">
        <f>'Datastream-M'!B690</f>
        <v>104.1</v>
      </c>
      <c r="C689" s="55">
        <f>'Datastream-M'!C690</f>
        <v>106.8</v>
      </c>
      <c r="D689" s="55">
        <f>'Datastream-M'!D690</f>
        <v>108.1</v>
      </c>
      <c r="E689" s="55">
        <f>'Datastream-M'!E690</f>
        <v>105.5</v>
      </c>
      <c r="F689" s="55">
        <f>'Datastream-M'!F690</f>
        <v>106.4</v>
      </c>
      <c r="G689" s="55">
        <f>'Datastream-M'!G690</f>
        <v>1.0722670000000001</v>
      </c>
      <c r="H689" s="55">
        <f>'Datastream-M'!H690</f>
        <v>1954.8</v>
      </c>
      <c r="I689" s="55">
        <f>'Datastream-M'!I690</f>
        <v>2810.8</v>
      </c>
      <c r="J689" s="55">
        <f>'Datastream-M'!J690</f>
        <v>-0.33</v>
      </c>
      <c r="K689" s="55">
        <f>'Datastream-M'!K690</f>
        <v>0.2</v>
      </c>
      <c r="L689" s="55">
        <f>'Datastream-M'!L690</f>
        <v>12438</v>
      </c>
      <c r="M689" s="55">
        <f>'Datastream-M'!M690</f>
        <v>290697</v>
      </c>
      <c r="N689" s="55">
        <f>'Datastream-M'!N690</f>
        <v>103.6</v>
      </c>
      <c r="O689" s="55">
        <f>'Datastream-M'!O690</f>
        <v>1573</v>
      </c>
      <c r="P689" s="55">
        <f>'Datastream-M'!P690</f>
        <v>5.8</v>
      </c>
      <c r="Q689" s="55">
        <f>'Datastream-M'!Q690</f>
        <v>25.6</v>
      </c>
      <c r="R689" s="55">
        <f>'Datastream-M'!R690</f>
        <v>5.3</v>
      </c>
      <c r="S689" s="1">
        <f>'[2]Deutschland Monatsdaten'!C689</f>
        <v>0.27526755478625536</v>
      </c>
      <c r="T689" s="1">
        <v>4.4195810612746973</v>
      </c>
      <c r="U689" s="55">
        <f>'Datastream-M'!BL690</f>
        <v>106.59</v>
      </c>
      <c r="V689" s="41">
        <f t="shared" si="101"/>
        <v>105.74404761904763</v>
      </c>
      <c r="W689" s="55">
        <f>'Datastream-M'!BM690</f>
        <v>86.2</v>
      </c>
      <c r="X689" s="41">
        <f t="shared" si="102"/>
        <v>85.515873015873026</v>
      </c>
      <c r="Y689" s="55">
        <f>'Datastream-M'!W690</f>
        <v>1.3</v>
      </c>
      <c r="Z689" s="55">
        <f>'Datastream-M'!X690</f>
        <v>104.2</v>
      </c>
      <c r="AA689" s="42">
        <f>'Datastream-M'!Y690</f>
        <v>18.3</v>
      </c>
      <c r="AB689" s="55">
        <f>'Datastream-M'!Z690</f>
        <v>94.7</v>
      </c>
      <c r="AC689" s="55">
        <f>'Datastream-M'!AA690</f>
        <v>88.3</v>
      </c>
      <c r="AD689" s="55">
        <f>'Datastream-M'!AB690</f>
        <v>86.4</v>
      </c>
      <c r="AE689" s="55">
        <f>'Datastream-M'!AC690</f>
        <v>1.0722670000000001</v>
      </c>
      <c r="AF689" s="55">
        <f t="shared" si="104"/>
        <v>100.79999999999998</v>
      </c>
      <c r="AG689" s="55">
        <f t="shared" si="105"/>
        <v>100.8</v>
      </c>
      <c r="AH689" s="55">
        <f>'Datastream-M'!AD690</f>
        <v>104.2</v>
      </c>
      <c r="AI689" s="55">
        <f>'Datastream-M'!AE690</f>
        <v>8.3000000000000007</v>
      </c>
      <c r="AJ689" s="55">
        <f>'Datastream-M'!AF690</f>
        <v>100.09901000000001</v>
      </c>
      <c r="AK689" s="55">
        <f>'Datastream-M'!AG690</f>
        <v>53.98</v>
      </c>
      <c r="AL689" s="55">
        <f>'Datastream-M'!AH690</f>
        <v>101.7</v>
      </c>
      <c r="AM689" s="55">
        <f>'Datastream-M'!AI690</f>
        <v>104.2</v>
      </c>
      <c r="AN689" s="55">
        <f>'Datastream-M'!AJ690</f>
        <v>23.4</v>
      </c>
      <c r="AO689" s="55">
        <f>'Datastream-M'!AK690</f>
        <v>6.6</v>
      </c>
      <c r="AP689" s="55">
        <f>'Datastream-M'!AL690</f>
        <v>18.100000000000001</v>
      </c>
      <c r="AQ689" s="41">
        <f>'Datastream-M'!AM690</f>
        <v>104.6444</v>
      </c>
      <c r="AR689" s="41">
        <f>'Datastream-M'!AN690</f>
        <v>100.9438</v>
      </c>
      <c r="AS689" s="55">
        <f>'Datastream-M'!AO690</f>
        <v>18.2</v>
      </c>
      <c r="AT689" s="55">
        <f>'Datastream-M'!AP690</f>
        <v>76.599999999999994</v>
      </c>
      <c r="AU689" s="55">
        <f>'Datastream-M'!AQ690</f>
        <v>108.5</v>
      </c>
      <c r="AX689" s="55">
        <f>'Datastream-M'!AR690</f>
        <v>19.5</v>
      </c>
      <c r="AY689" s="55">
        <f>'Datastream-M'!AS690</f>
        <v>-0.5</v>
      </c>
      <c r="AZ689" s="55">
        <f>'Datastream-M'!AT690</f>
        <v>109.8</v>
      </c>
      <c r="BE689" s="55">
        <f>'Datastream-M'!AU690</f>
        <v>97.25</v>
      </c>
      <c r="BF689" s="55">
        <f>'Datastream-M'!AV690</f>
        <v>100.6</v>
      </c>
      <c r="BH689" s="1">
        <f>'Datastream-M'!AX690</f>
        <v>102.7</v>
      </c>
      <c r="BI689" s="1">
        <f>'Datastream-M'!AY690</f>
        <v>103.5</v>
      </c>
      <c r="BJ689" s="1">
        <f>'Datastream-M'!AZ690</f>
        <v>108.4</v>
      </c>
      <c r="BK689" s="55">
        <f>'Datastream-M'!BA690</f>
        <v>98.4</v>
      </c>
      <c r="BL689" s="55">
        <f>'Datastream-M'!BB690</f>
        <v>115.3</v>
      </c>
      <c r="BM689" s="26">
        <f>'Datastream-M'!BC690</f>
        <v>101</v>
      </c>
      <c r="BN689" s="26"/>
      <c r="BO689" s="14">
        <f t="shared" si="99"/>
        <v>100.8</v>
      </c>
      <c r="BP689" s="55">
        <f t="shared" si="100"/>
        <v>100.8</v>
      </c>
      <c r="BQ689" s="55">
        <f t="shared" si="103"/>
        <v>50.341939087932381</v>
      </c>
      <c r="BS689" s="55">
        <f>'Datastream-M'!BF690</f>
        <v>118.9</v>
      </c>
      <c r="BT689" s="55">
        <f>'Datastream-M'!BE690</f>
        <v>20.9</v>
      </c>
      <c r="BU689" s="55">
        <f>'Datastream-M'!CS690</f>
        <v>94.1</v>
      </c>
      <c r="BV689" s="55">
        <f>'Datastream-M'!CT690</f>
        <v>95.3</v>
      </c>
      <c r="BW689" s="55">
        <f>'Datastream-M'!CU690</f>
        <v>108.18819999999999</v>
      </c>
      <c r="BZ689" s="55">
        <f>'Datastream-M'!BI690</f>
        <v>111.8</v>
      </c>
      <c r="CA689" s="55">
        <f>'Datastream-M'!BN690</f>
        <v>13.8</v>
      </c>
      <c r="CB689" s="55">
        <f>'Datastream-M'!BO690</f>
        <v>25.8</v>
      </c>
      <c r="CC689" s="55">
        <f>'Datastream-M'!BP690</f>
        <v>103.3</v>
      </c>
      <c r="CD689" s="55">
        <f>'Datastream-M'!BQ690</f>
        <v>102.1</v>
      </c>
      <c r="CH689" s="55">
        <f>'Datastream-M'!BR690</f>
        <v>103.1</v>
      </c>
      <c r="CI689" s="55">
        <f>'Datastream-M'!BS690</f>
        <v>104.7</v>
      </c>
      <c r="CJ689" s="55">
        <f>'Datastream-M'!BT690</f>
        <v>13.9</v>
      </c>
      <c r="CK689" s="55">
        <f>'Datastream-M'!BU690</f>
        <v>22.6</v>
      </c>
      <c r="CL689" s="55">
        <f>'Datastream-M'!BV690</f>
        <v>102.1</v>
      </c>
      <c r="CM689" s="55">
        <f>'Datastream-M'!BW690</f>
        <v>29.2</v>
      </c>
      <c r="CN689" s="55">
        <f>'Datastream-M'!BX690</f>
        <v>11.6</v>
      </c>
      <c r="CO689" s="55">
        <f>'Datastream-M'!BY690</f>
        <v>24.8</v>
      </c>
      <c r="CP689" s="55">
        <f>'Datastream-M'!BZ690</f>
        <v>28.2</v>
      </c>
      <c r="CQ689" s="55">
        <f>'Datastream-M'!CA690</f>
        <v>9.8000000000000007</v>
      </c>
      <c r="CR689" s="55">
        <f>'Datastream-M'!CB690</f>
        <v>30.5</v>
      </c>
      <c r="CS689" s="55">
        <f>'Datastream-M'!CC690</f>
        <v>57.5</v>
      </c>
      <c r="CT689" s="55">
        <f>'Datastream-M'!CD690</f>
        <v>60.2</v>
      </c>
      <c r="CU689" s="55">
        <f>'Datastream-M'!CE690</f>
        <v>44007</v>
      </c>
      <c r="CV689" s="55">
        <f>'Datastream-M'!CF690</f>
        <v>2768692</v>
      </c>
      <c r="CW689" s="55">
        <f t="shared" si="106"/>
        <v>1</v>
      </c>
      <c r="CX689" s="55">
        <f>'Datastream-M'!CG690</f>
        <v>124</v>
      </c>
      <c r="CY689" s="55">
        <f>'Datastream-M'!CH690</f>
        <v>117.7</v>
      </c>
      <c r="CZ689" s="55">
        <f>'Datastream-M'!CI690</f>
        <v>126.4</v>
      </c>
      <c r="DA689" s="55">
        <f>'Datastream-M'!CJ690</f>
        <v>125.4</v>
      </c>
      <c r="DB689" s="55">
        <f>'Datastream-M'!CK690</f>
        <v>21</v>
      </c>
      <c r="DC689" s="55">
        <f>'Datastream-M'!CL690</f>
        <v>-2.2000000000000002</v>
      </c>
      <c r="DD689" s="55">
        <f>'Datastream-M'!CM690</f>
        <v>13.9</v>
      </c>
      <c r="DE689" s="55">
        <f>'Datastream-M'!CN690</f>
        <v>79.900000000000006</v>
      </c>
      <c r="DF689" s="55">
        <f>'Datastream-M'!CO690</f>
        <v>80.599999999999994</v>
      </c>
      <c r="DG689" s="55">
        <f>'Datastream-M'!CP690</f>
        <v>115.7</v>
      </c>
      <c r="DH689" s="55">
        <f>'Datastream-M'!CQ690</f>
        <v>204.838821411</v>
      </c>
      <c r="DI689" s="55">
        <f>'Datastream-M'!CR690</f>
        <v>16.34</v>
      </c>
      <c r="DJ689">
        <f>'Datastream-M'!CV690</f>
        <v>8.15</v>
      </c>
      <c r="DK689">
        <f>'Datastream-M'!CW690</f>
        <v>4.91</v>
      </c>
      <c r="DL689">
        <f>'Datastream-M'!CX690</f>
        <v>119.7</v>
      </c>
      <c r="DM689">
        <f>'Datastream-M'!CY690</f>
        <v>113.1</v>
      </c>
      <c r="DN689" s="55">
        <f>'Datastream-M'!CZ690</f>
        <v>110.4</v>
      </c>
      <c r="DO689">
        <f>'Datastream-M'!DA690</f>
        <v>7.2</v>
      </c>
      <c r="DP689">
        <f>'Datastream-M'!DB690</f>
        <v>98.8</v>
      </c>
      <c r="DQ689">
        <f>'Datastream-M'!DE690</f>
        <v>105.3</v>
      </c>
      <c r="DR689">
        <f>'Datastream-M'!DF690</f>
        <v>102.9</v>
      </c>
      <c r="DS689">
        <f>'Datastream-M'!DG690</f>
        <v>116.4</v>
      </c>
      <c r="DT689">
        <f>'Datastream-M'!DH690</f>
        <v>101.8</v>
      </c>
      <c r="DU689">
        <f>'Datastream-M'!DI690</f>
        <v>103.8</v>
      </c>
      <c r="DV689">
        <f>'Datastream-M'!DJ690</f>
        <v>179.57187895300001</v>
      </c>
      <c r="DW689" s="19">
        <f>'[8]weltindexip-usd'!B569</f>
        <v>2.9458489299864592</v>
      </c>
      <c r="DX689">
        <f>'Datastream-M'!DK690</f>
        <v>118.1</v>
      </c>
      <c r="DY689">
        <v>0</v>
      </c>
      <c r="DZ689">
        <f>'Datastream-M'!DL690</f>
        <v>120.3</v>
      </c>
      <c r="EA689">
        <f>'Datastream-M'!DM690</f>
        <v>103.5</v>
      </c>
      <c r="EB689">
        <f>'Datastream-M'!DN690</f>
        <v>31.283705000000001</v>
      </c>
      <c r="EC689">
        <f>'Datastream-M'!DO690</f>
        <v>108.2</v>
      </c>
      <c r="ED689">
        <f>'Datastream-M'!DP690</f>
        <v>109.8</v>
      </c>
      <c r="EE689" s="112">
        <f t="shared" si="84"/>
        <v>2</v>
      </c>
      <c r="EF689" s="1">
        <f>'Datastream-M'!DQ690</f>
        <v>103.6</v>
      </c>
    </row>
    <row r="690" spans="1:136">
      <c r="A690" s="3">
        <v>42870</v>
      </c>
      <c r="B690">
        <f>'Datastream-M'!B691</f>
        <v>103.1</v>
      </c>
      <c r="C690" s="55">
        <f>'Datastream-M'!C691</f>
        <v>106.4</v>
      </c>
      <c r="D690" s="55">
        <f>'Datastream-M'!D691</f>
        <v>108.1</v>
      </c>
      <c r="E690" s="55">
        <f>'Datastream-M'!E691</f>
        <v>104.8</v>
      </c>
      <c r="F690" s="55">
        <f>'Datastream-M'!F691</f>
        <v>104.9</v>
      </c>
      <c r="G690" s="55">
        <f>'Datastream-M'!G691</f>
        <v>1.10575</v>
      </c>
      <c r="H690" s="55">
        <f>'Datastream-M'!H691</f>
        <v>1972.1</v>
      </c>
      <c r="I690" s="55">
        <f>'Datastream-M'!I691</f>
        <v>2815.9</v>
      </c>
      <c r="J690" s="55">
        <f>'Datastream-M'!J691</f>
        <v>-0.32900000000000001</v>
      </c>
      <c r="K690" s="55">
        <f>'Datastream-M'!K691</f>
        <v>0.3</v>
      </c>
      <c r="L690" s="55">
        <f>'Datastream-M'!L691</f>
        <v>12615.1</v>
      </c>
      <c r="M690" s="55">
        <f>'Datastream-M'!M691</f>
        <v>323952</v>
      </c>
      <c r="N690" s="55">
        <f>'Datastream-M'!N691</f>
        <v>104</v>
      </c>
      <c r="O690" s="55">
        <f>'Datastream-M'!O691</f>
        <v>1764</v>
      </c>
      <c r="P690" s="55">
        <f>'Datastream-M'!P691</f>
        <v>5.7</v>
      </c>
      <c r="Q690" s="55">
        <f>'Datastream-M'!Q691</f>
        <v>27.6</v>
      </c>
      <c r="R690" s="55">
        <f>'Datastream-M'!R691</f>
        <v>6.8</v>
      </c>
      <c r="S690" s="1">
        <f>'[2]Deutschland Monatsdaten'!C690</f>
        <v>0.37620662391180704</v>
      </c>
      <c r="T690" s="1">
        <v>4.4680978699628007</v>
      </c>
      <c r="U690" s="55">
        <f>'Datastream-M'!BL691</f>
        <v>106.96</v>
      </c>
      <c r="V690" s="41">
        <f t="shared" si="101"/>
        <v>105.90099009900989</v>
      </c>
      <c r="W690" s="55">
        <f>'Datastream-M'!BM691</f>
        <v>86.72</v>
      </c>
      <c r="X690" s="41">
        <f t="shared" si="102"/>
        <v>86.202783300198817</v>
      </c>
      <c r="Y690" s="55">
        <f>'Datastream-M'!W691</f>
        <v>1.6</v>
      </c>
      <c r="Z690" s="55">
        <f>'Datastream-M'!X691</f>
        <v>107.6</v>
      </c>
      <c r="AA690" s="42">
        <f>'Datastream-M'!Y691</f>
        <v>20.9</v>
      </c>
      <c r="AB690" s="55">
        <f>'Datastream-M'!Z691</f>
        <v>95.6</v>
      </c>
      <c r="AC690" s="55">
        <f>'Datastream-M'!AA691</f>
        <v>89.2</v>
      </c>
      <c r="AD690" s="55">
        <f>'Datastream-M'!AB691</f>
        <v>87.5</v>
      </c>
      <c r="AE690" s="55">
        <f>'Datastream-M'!AC691</f>
        <v>1.10575</v>
      </c>
      <c r="AF690" s="55">
        <f t="shared" si="104"/>
        <v>101</v>
      </c>
      <c r="AG690" s="55">
        <f t="shared" si="105"/>
        <v>100.59999999999998</v>
      </c>
      <c r="AH690" s="55">
        <f>'Datastream-M'!AD691</f>
        <v>104.7</v>
      </c>
      <c r="AI690" s="55">
        <f>'Datastream-M'!AE691</f>
        <v>8.6</v>
      </c>
      <c r="AJ690" s="55">
        <f>'Datastream-M'!AF691</f>
        <v>100.8</v>
      </c>
      <c r="AK690" s="55">
        <f>'Datastream-M'!AG691</f>
        <v>51.37</v>
      </c>
      <c r="AL690" s="55">
        <f>'Datastream-M'!AH691</f>
        <v>101.7</v>
      </c>
      <c r="AM690" s="55">
        <f>'Datastream-M'!AI691</f>
        <v>107.6</v>
      </c>
      <c r="AN690" s="55">
        <f>'Datastream-M'!AJ691</f>
        <v>24.6</v>
      </c>
      <c r="AO690" s="55">
        <f>'Datastream-M'!AK691</f>
        <v>7.4</v>
      </c>
      <c r="AP690" s="55">
        <f>'Datastream-M'!AL691</f>
        <v>18.2</v>
      </c>
      <c r="AQ690" s="41">
        <f>'Datastream-M'!AM691</f>
        <v>104.9744</v>
      </c>
      <c r="AR690" s="41">
        <f>'Datastream-M'!AN691</f>
        <v>101.11969999999999</v>
      </c>
      <c r="AS690" s="55">
        <f>'Datastream-M'!AO691</f>
        <v>19.3</v>
      </c>
      <c r="AT690" s="55">
        <f>'Datastream-M'!AP691</f>
        <v>88.3</v>
      </c>
      <c r="AU690" s="55">
        <f>'Datastream-M'!AQ691</f>
        <v>108.8</v>
      </c>
      <c r="AX690" s="55">
        <f>'Datastream-M'!AR691</f>
        <v>20.6</v>
      </c>
      <c r="AY690" s="55">
        <f>'Datastream-M'!AS691</f>
        <v>0.3</v>
      </c>
      <c r="AZ690" s="55">
        <f>'Datastream-M'!AT691</f>
        <v>109.2</v>
      </c>
      <c r="BE690" s="55">
        <f>'Datastream-M'!AU691</f>
        <v>98.73</v>
      </c>
      <c r="BF690" s="55">
        <f>'Datastream-M'!AV691</f>
        <v>99.7</v>
      </c>
      <c r="BH690" s="1">
        <f>'Datastream-M'!AX691</f>
        <v>98.5</v>
      </c>
      <c r="BI690" s="1">
        <f>'Datastream-M'!AY691</f>
        <v>99.4</v>
      </c>
      <c r="BJ690" s="1">
        <f>'Datastream-M'!AZ691</f>
        <v>105</v>
      </c>
      <c r="BK690" s="55">
        <f>'Datastream-M'!BA691</f>
        <v>98.5</v>
      </c>
      <c r="BL690" s="55">
        <f>'Datastream-M'!BB691</f>
        <v>109.6</v>
      </c>
      <c r="BM690" s="26">
        <f>'Datastream-M'!BC691</f>
        <v>100.7</v>
      </c>
      <c r="BN690" s="26"/>
      <c r="BO690" s="14">
        <f t="shared" si="99"/>
        <v>100.6</v>
      </c>
      <c r="BP690" s="55">
        <f t="shared" si="100"/>
        <v>101</v>
      </c>
      <c r="BQ690" s="55">
        <f t="shared" si="103"/>
        <v>46.457155776622201</v>
      </c>
      <c r="BS690" s="55">
        <f>'Datastream-M'!BF691</f>
        <v>120.5</v>
      </c>
      <c r="BT690" s="55">
        <f>'Datastream-M'!BE691</f>
        <v>24.9</v>
      </c>
      <c r="BU690" s="14">
        <f>'Datastream-M'!CS691</f>
        <v>94.1</v>
      </c>
      <c r="BV690" s="55">
        <f>'Datastream-M'!CT691</f>
        <v>97.4</v>
      </c>
      <c r="BW690" s="55">
        <f>'Datastream-M'!CU691</f>
        <v>110.4541</v>
      </c>
      <c r="BZ690" s="55">
        <f>'Datastream-M'!BI691</f>
        <v>111.1</v>
      </c>
      <c r="CA690" s="55">
        <f>'Datastream-M'!BN691</f>
        <v>21.1</v>
      </c>
      <c r="CB690" s="55">
        <f>'Datastream-M'!BO691</f>
        <v>35.200000000000003</v>
      </c>
      <c r="CC690" s="55">
        <f>'Datastream-M'!BP691</f>
        <v>104.5</v>
      </c>
      <c r="CD690" s="55">
        <f>'Datastream-M'!BQ691</f>
        <v>102.8</v>
      </c>
      <c r="CH690" s="55">
        <f>'Datastream-M'!BR691</f>
        <v>103.7</v>
      </c>
      <c r="CI690" s="55">
        <f>'Datastream-M'!BS691</f>
        <v>105.7</v>
      </c>
      <c r="CJ690" s="55">
        <f>'Datastream-M'!BT691</f>
        <v>13.8</v>
      </c>
      <c r="CK690" s="55">
        <f>'Datastream-M'!BU691</f>
        <v>20.2</v>
      </c>
      <c r="CL690" s="55">
        <f>'Datastream-M'!BV691</f>
        <v>102.2</v>
      </c>
      <c r="CM690" s="55">
        <f>'Datastream-M'!BW691</f>
        <v>26.9</v>
      </c>
      <c r="CN690" s="55">
        <f>'Datastream-M'!BX691</f>
        <v>6.4</v>
      </c>
      <c r="CO690" s="55">
        <f>'Datastream-M'!BY691</f>
        <v>19.899999999999999</v>
      </c>
      <c r="CP690" s="55">
        <f>'Datastream-M'!BZ691</f>
        <v>29.1</v>
      </c>
      <c r="CQ690" s="55">
        <f>'Datastream-M'!CA691</f>
        <v>10.199999999999999</v>
      </c>
      <c r="CR690" s="55">
        <f>'Datastream-M'!CB691</f>
        <v>34.799999999999997</v>
      </c>
      <c r="CS690" s="55">
        <f>'Datastream-M'!CC691</f>
        <v>58.5</v>
      </c>
      <c r="CT690" s="55">
        <f>'Datastream-M'!CD691</f>
        <v>55.7</v>
      </c>
      <c r="CU690" s="55">
        <f>'Datastream-M'!CE691</f>
        <v>44053</v>
      </c>
      <c r="CV690" s="55">
        <f>'Datastream-M'!CF691</f>
        <v>2779733</v>
      </c>
      <c r="CW690" s="55">
        <f t="shared" si="106"/>
        <v>-2.2000000000000028</v>
      </c>
      <c r="CX690" s="55">
        <f>'Datastream-M'!CG691</f>
        <v>116.3</v>
      </c>
      <c r="CY690" s="55">
        <f>'Datastream-M'!CH691</f>
        <v>118.8</v>
      </c>
      <c r="CZ690" s="55">
        <f>'Datastream-M'!CI691</f>
        <v>125</v>
      </c>
      <c r="DA690" s="55">
        <f>'Datastream-M'!CJ691</f>
        <v>107.5</v>
      </c>
      <c r="DB690" s="55">
        <f>'Datastream-M'!CK691</f>
        <v>19.399999999999999</v>
      </c>
      <c r="DC690" s="55">
        <f>'Datastream-M'!CL691</f>
        <v>-1.7</v>
      </c>
      <c r="DD690" s="55">
        <f>'Datastream-M'!CM691</f>
        <v>13.8</v>
      </c>
      <c r="DE690" s="55">
        <f>'Datastream-M'!CN691</f>
        <v>77.5</v>
      </c>
      <c r="DF690" s="55">
        <f>'Datastream-M'!CO691</f>
        <v>78</v>
      </c>
      <c r="DG690" s="55">
        <f>'Datastream-M'!CP691</f>
        <v>101.4</v>
      </c>
      <c r="DH690" s="55">
        <f>'Datastream-M'!CQ691</f>
        <v>151.38441467300001</v>
      </c>
      <c r="DI690" s="55">
        <f>'Datastream-M'!CR691</f>
        <v>14.37</v>
      </c>
      <c r="DJ690">
        <f>'Datastream-M'!CV691</f>
        <v>7.9</v>
      </c>
      <c r="DK690">
        <f>'Datastream-M'!CW691</f>
        <v>4.93</v>
      </c>
      <c r="DL690">
        <f>'Datastream-M'!CX691</f>
        <v>111.4</v>
      </c>
      <c r="DM690">
        <f>'Datastream-M'!CY691</f>
        <v>113.7</v>
      </c>
      <c r="DN690" s="55">
        <f>'Datastream-M'!CZ691</f>
        <v>109.6</v>
      </c>
      <c r="DO690">
        <f>'Datastream-M'!DA691</f>
        <v>6.8</v>
      </c>
      <c r="DP690">
        <f>'Datastream-M'!DB691</f>
        <v>101.8</v>
      </c>
      <c r="DQ690">
        <f>'Datastream-M'!DE691</f>
        <v>104.3</v>
      </c>
      <c r="DR690">
        <f>'Datastream-M'!DF691</f>
        <v>101.9</v>
      </c>
      <c r="DS690">
        <f>'Datastream-M'!DG691</f>
        <v>101.4</v>
      </c>
      <c r="DT690">
        <f>'Datastream-M'!DH691</f>
        <v>107.2</v>
      </c>
      <c r="DU690">
        <f>'Datastream-M'!DI691</f>
        <v>104.2</v>
      </c>
      <c r="DV690">
        <f>'Datastream-M'!DJ691</f>
        <v>164.49370707200001</v>
      </c>
      <c r="DW690" s="19">
        <f>'[8]weltindexip-usd'!B570</f>
        <v>2.9610578010877298</v>
      </c>
      <c r="DX690">
        <f>'Datastream-M'!DK691</f>
        <v>120.1</v>
      </c>
      <c r="DY690">
        <v>0</v>
      </c>
      <c r="DZ690">
        <f>'Datastream-M'!DL691</f>
        <v>120.8</v>
      </c>
      <c r="EA690">
        <f>'Datastream-M'!DM691</f>
        <v>103.8</v>
      </c>
      <c r="EB690">
        <f>'Datastream-M'!DN691</f>
        <v>31.994885</v>
      </c>
      <c r="EC690">
        <f>'Datastream-M'!DO691</f>
        <v>108.5</v>
      </c>
      <c r="ED690">
        <f>'Datastream-M'!DP691</f>
        <v>110.1</v>
      </c>
      <c r="EE690" s="112">
        <f t="shared" si="84"/>
        <v>-1</v>
      </c>
      <c r="EF690" s="1">
        <f>'Datastream-M'!DQ691</f>
        <v>104.1</v>
      </c>
    </row>
    <row r="691" spans="1:136">
      <c r="A691" s="3">
        <v>42901</v>
      </c>
      <c r="B691">
        <f>'Datastream-M'!B692</f>
        <v>103</v>
      </c>
      <c r="C691" s="55">
        <f>'Datastream-M'!C692</f>
        <v>106.3</v>
      </c>
      <c r="D691" s="55">
        <f>'Datastream-M'!D692</f>
        <v>109</v>
      </c>
      <c r="E691" s="55">
        <f>'Datastream-M'!E692</f>
        <v>103.7</v>
      </c>
      <c r="F691" s="55">
        <f>'Datastream-M'!F692</f>
        <v>106.2</v>
      </c>
      <c r="G691" s="55">
        <f>'Datastream-M'!G692</f>
        <v>1.1229450000000001</v>
      </c>
      <c r="H691" s="55">
        <f>'Datastream-M'!H692</f>
        <v>1992.1</v>
      </c>
      <c r="I691" s="55">
        <f>'Datastream-M'!I692</f>
        <v>2844</v>
      </c>
      <c r="J691" s="55">
        <f>'Datastream-M'!J692</f>
        <v>-0.33</v>
      </c>
      <c r="K691" s="55">
        <f>'Datastream-M'!K692</f>
        <v>0.3</v>
      </c>
      <c r="L691" s="55">
        <f>'Datastream-M'!L692</f>
        <v>12325.1</v>
      </c>
      <c r="M691" s="55">
        <f>'Datastream-M'!M692</f>
        <v>327693</v>
      </c>
      <c r="N691" s="55">
        <f>'Datastream-M'!N692</f>
        <v>104.1</v>
      </c>
      <c r="O691" s="55">
        <f>'Datastream-M'!O692</f>
        <v>1705</v>
      </c>
      <c r="P691" s="55">
        <f>'Datastream-M'!P692</f>
        <v>5.7</v>
      </c>
      <c r="Q691" s="55">
        <f>'Datastream-M'!Q692</f>
        <v>24.3</v>
      </c>
      <c r="R691" s="55">
        <f>'Datastream-M'!R692</f>
        <v>7.3</v>
      </c>
      <c r="S691" s="1">
        <f>'[2]Deutschland Monatsdaten'!C691</f>
        <v>0.42196605080610761</v>
      </c>
      <c r="T691" s="1">
        <v>4.4698142770117881</v>
      </c>
      <c r="U691" s="55">
        <f>'Datastream-M'!BL692</f>
        <v>105.43</v>
      </c>
      <c r="V691" s="41">
        <f t="shared" si="101"/>
        <v>104.69712015888778</v>
      </c>
      <c r="W691" s="55">
        <f>'Datastream-M'!BM692</f>
        <v>84.18</v>
      </c>
      <c r="X691" s="41">
        <f t="shared" si="102"/>
        <v>84.433299899699094</v>
      </c>
      <c r="Y691" s="55">
        <f>'Datastream-M'!W692</f>
        <v>6.6</v>
      </c>
      <c r="Z691" s="55">
        <f>'Datastream-M'!X692</f>
        <v>106.3</v>
      </c>
      <c r="AA691" s="42">
        <f>'Datastream-M'!Y692</f>
        <v>20.399999999999999</v>
      </c>
      <c r="AB691" s="55">
        <f>'Datastream-M'!Z692</f>
        <v>96</v>
      </c>
      <c r="AC691" s="55">
        <f>'Datastream-M'!AA692</f>
        <v>89.5</v>
      </c>
      <c r="AD691" s="55">
        <f>'Datastream-M'!AB692</f>
        <v>87.9</v>
      </c>
      <c r="AE691" s="55">
        <f>'Datastream-M'!AC692</f>
        <v>1.1229450000000001</v>
      </c>
      <c r="AF691" s="55">
        <f t="shared" si="104"/>
        <v>100.70000000000002</v>
      </c>
      <c r="AG691" s="55">
        <f t="shared" si="105"/>
        <v>99.700000000000017</v>
      </c>
      <c r="AH691" s="55">
        <f>'Datastream-M'!AD692</f>
        <v>104.7</v>
      </c>
      <c r="AI691" s="55">
        <f>'Datastream-M'!AE692</f>
        <v>14.7</v>
      </c>
      <c r="AJ691" s="55">
        <f>'Datastream-M'!AF692</f>
        <v>101.616162</v>
      </c>
      <c r="AK691" s="55">
        <f>'Datastream-M'!AG692</f>
        <v>47.65</v>
      </c>
      <c r="AL691" s="55">
        <f>'Datastream-M'!AH692</f>
        <v>101.8</v>
      </c>
      <c r="AM691" s="55">
        <f>'Datastream-M'!AI692</f>
        <v>106.3</v>
      </c>
      <c r="AN691" s="55">
        <f>'Datastream-M'!AJ692</f>
        <v>21.9</v>
      </c>
      <c r="AO691" s="55">
        <f>'Datastream-M'!AK692</f>
        <v>6.8</v>
      </c>
      <c r="AP691" s="55">
        <f>'Datastream-M'!AL692</f>
        <v>14.3</v>
      </c>
      <c r="AQ691" s="41">
        <f>'Datastream-M'!AM692</f>
        <v>105.2983</v>
      </c>
      <c r="AR691" s="41">
        <f>'Datastream-M'!AN692</f>
        <v>101.2903</v>
      </c>
      <c r="AS691" s="55">
        <f>'Datastream-M'!AO692</f>
        <v>14.9</v>
      </c>
      <c r="AT691" s="55">
        <f>'Datastream-M'!AP692</f>
        <v>96.9</v>
      </c>
      <c r="AU691" s="55">
        <f>'Datastream-M'!AQ692</f>
        <v>109.4</v>
      </c>
      <c r="AX691" s="55">
        <f>'Datastream-M'!AR692</f>
        <v>18.600000000000001</v>
      </c>
      <c r="AY691" s="55">
        <f>'Datastream-M'!AS692</f>
        <v>1.1000000000000001</v>
      </c>
      <c r="AZ691" s="55">
        <f>'Datastream-M'!AT692</f>
        <v>110.7</v>
      </c>
      <c r="BE691" s="55">
        <f>'Datastream-M'!AU692</f>
        <v>99.25</v>
      </c>
      <c r="BF691" s="55">
        <f>'Datastream-M'!AV692</f>
        <v>98.9</v>
      </c>
      <c r="BH691" s="1">
        <f>'Datastream-M'!AX692</f>
        <v>91.9</v>
      </c>
      <c r="BI691" s="1">
        <f>'Datastream-M'!AY692</f>
        <v>93.3</v>
      </c>
      <c r="BJ691" s="1">
        <f>'Datastream-M'!AZ692</f>
        <v>102.4</v>
      </c>
      <c r="BK691" s="55">
        <f>'Datastream-M'!BA692</f>
        <v>96.7</v>
      </c>
      <c r="BL691" s="55">
        <f>'Datastream-M'!BB692</f>
        <v>106.3</v>
      </c>
      <c r="BM691" s="26">
        <f>'Datastream-M'!BC692</f>
        <v>100.5</v>
      </c>
      <c r="BN691" s="26"/>
      <c r="BO691" s="14">
        <f t="shared" ref="BO691:BO696" si="107">BF690</f>
        <v>99.7</v>
      </c>
      <c r="BP691" s="55">
        <f t="shared" ref="BP691:BP702" si="108">BM690</f>
        <v>100.7</v>
      </c>
      <c r="BQ691" s="55">
        <f t="shared" si="103"/>
        <v>42.433066623921917</v>
      </c>
      <c r="BS691" s="55">
        <f>'Datastream-M'!BF692</f>
        <v>120.6</v>
      </c>
      <c r="BT691" s="55">
        <f>'Datastream-M'!BE692</f>
        <v>27.6</v>
      </c>
      <c r="BU691" s="14">
        <f>'Datastream-M'!CS692</f>
        <v>94.1</v>
      </c>
      <c r="BV691" s="55">
        <f>'Datastream-M'!CT692</f>
        <v>98.4</v>
      </c>
      <c r="BW691" s="55">
        <f>'Datastream-M'!CU692</f>
        <v>111.4014</v>
      </c>
      <c r="BZ691" s="55">
        <f>'Datastream-M'!BI692</f>
        <v>109.8</v>
      </c>
      <c r="CA691" s="55">
        <f>'Datastream-M'!BN692</f>
        <v>20.7</v>
      </c>
      <c r="CB691" s="55">
        <f>'Datastream-M'!BO692</f>
        <v>34.4</v>
      </c>
      <c r="CC691" s="55">
        <f>'Datastream-M'!BP692</f>
        <v>104.2</v>
      </c>
      <c r="CD691" s="55">
        <f>'Datastream-M'!BQ692</f>
        <v>103.9</v>
      </c>
      <c r="CH691" s="55">
        <f>'Datastream-M'!BR692</f>
        <v>104</v>
      </c>
      <c r="CI691" s="55">
        <f>'Datastream-M'!BS692</f>
        <v>106</v>
      </c>
      <c r="CJ691" s="55">
        <f>'Datastream-M'!BT692</f>
        <v>18.399999999999999</v>
      </c>
      <c r="CK691" s="55">
        <f>'Datastream-M'!BU692</f>
        <v>26.6</v>
      </c>
      <c r="CL691" s="55">
        <f>'Datastream-M'!BV692</f>
        <v>102.6</v>
      </c>
      <c r="CM691" s="55">
        <f>'Datastream-M'!BW692</f>
        <v>26</v>
      </c>
      <c r="CN691" s="55">
        <f>'Datastream-M'!BX692</f>
        <v>9.3000000000000007</v>
      </c>
      <c r="CO691" s="55">
        <f>'Datastream-M'!BY692</f>
        <v>24.9</v>
      </c>
      <c r="CP691" s="55">
        <f>'Datastream-M'!BZ692</f>
        <v>27.9</v>
      </c>
      <c r="CQ691" s="55">
        <f>'Datastream-M'!CA692</f>
        <v>10.4</v>
      </c>
      <c r="CR691" s="55">
        <f>'Datastream-M'!CB692</f>
        <v>41.3</v>
      </c>
      <c r="CS691" s="55">
        <f>'Datastream-M'!CC692</f>
        <v>60.2</v>
      </c>
      <c r="CT691" s="55">
        <f>'Datastream-M'!CD692</f>
        <v>57.9</v>
      </c>
      <c r="CU691" s="55">
        <f>'Datastream-M'!CE692</f>
        <v>44121</v>
      </c>
      <c r="CV691" s="55">
        <f>'Datastream-M'!CF692</f>
        <v>2791818</v>
      </c>
      <c r="CW691" s="55">
        <f t="shared" si="106"/>
        <v>-1.8999999999999986</v>
      </c>
      <c r="CX691" s="55">
        <f>'Datastream-M'!CG692</f>
        <v>122.2</v>
      </c>
      <c r="CY691" s="55">
        <f>'Datastream-M'!CH692</f>
        <v>130.1</v>
      </c>
      <c r="CZ691" s="55">
        <f>'Datastream-M'!CI692</f>
        <v>125.6</v>
      </c>
      <c r="DA691" s="55">
        <f>'Datastream-M'!CJ692</f>
        <v>115.2</v>
      </c>
      <c r="DB691" s="55">
        <f>'Datastream-M'!CK692</f>
        <v>20.9</v>
      </c>
      <c r="DC691" s="55">
        <f>'Datastream-M'!CL692</f>
        <v>2.2999999999999998</v>
      </c>
      <c r="DD691" s="55">
        <f>'Datastream-M'!CM692</f>
        <v>18.399999999999999</v>
      </c>
      <c r="DE691" s="55">
        <f>'Datastream-M'!CN692</f>
        <v>78.3</v>
      </c>
      <c r="DF691" s="55">
        <f>'Datastream-M'!CO692</f>
        <v>79.2</v>
      </c>
      <c r="DG691" s="55">
        <f>'Datastream-M'!CP692</f>
        <v>106.6</v>
      </c>
      <c r="DH691" s="55">
        <f>'Datastream-M'!CQ692</f>
        <v>192.22428894000001</v>
      </c>
      <c r="DI691" s="55">
        <f>'Datastream-M'!CR692</f>
        <v>12.45</v>
      </c>
      <c r="DJ691">
        <f>'Datastream-M'!CV692</f>
        <v>8.8000000000000007</v>
      </c>
      <c r="DK691">
        <f>'Datastream-M'!CW692</f>
        <v>4.97</v>
      </c>
      <c r="DL691">
        <f>'Datastream-M'!CX692</f>
        <v>116.9</v>
      </c>
      <c r="DM691">
        <f>'Datastream-M'!CY692</f>
        <v>124.2</v>
      </c>
      <c r="DN691" s="55">
        <f>'Datastream-M'!CZ692</f>
        <v>108.8</v>
      </c>
      <c r="DO691">
        <f>'Datastream-M'!DA692</f>
        <v>7.8</v>
      </c>
      <c r="DP691">
        <f>'Datastream-M'!DB692</f>
        <v>101.2</v>
      </c>
      <c r="DQ691">
        <f>'Datastream-M'!DE692</f>
        <v>104.8</v>
      </c>
      <c r="DR691">
        <f>'Datastream-M'!DF692</f>
        <v>101.3</v>
      </c>
      <c r="DS691">
        <f>'Datastream-M'!DG692</f>
        <v>109.5</v>
      </c>
      <c r="DT691">
        <f>'Datastream-M'!DH692</f>
        <v>103.4</v>
      </c>
      <c r="DU691">
        <f>'Datastream-M'!DI692</f>
        <v>104.1</v>
      </c>
      <c r="DV691">
        <f>'Datastream-M'!DJ692</f>
        <v>168.96738223400001</v>
      </c>
      <c r="DW691" s="19">
        <f>'[8]weltindexip-usd'!B571</f>
        <v>2.9669504172910428</v>
      </c>
      <c r="DX691">
        <f>'Datastream-M'!DK692</f>
        <v>120.1</v>
      </c>
      <c r="DY691">
        <v>0</v>
      </c>
      <c r="DZ691">
        <f>'Datastream-M'!DL692</f>
        <v>121.3</v>
      </c>
      <c r="EA691">
        <f>'Datastream-M'!DM692</f>
        <v>104.2</v>
      </c>
      <c r="EB691">
        <f>'Datastream-M'!DN692</f>
        <v>32.628830000000001</v>
      </c>
      <c r="EC691">
        <f>'Datastream-M'!DO692</f>
        <v>108.6</v>
      </c>
      <c r="ED691">
        <f>'Datastream-M'!DP692</f>
        <v>110.8</v>
      </c>
      <c r="EE691" s="112">
        <f t="shared" si="84"/>
        <v>-9.9999999999994316E-2</v>
      </c>
      <c r="EF691" s="1">
        <f>'Datastream-M'!DQ692</f>
        <v>104.2</v>
      </c>
    </row>
    <row r="692" spans="1:136">
      <c r="A692" s="3">
        <v>42931</v>
      </c>
      <c r="B692">
        <f>'Datastream-M'!B693</f>
        <v>103.7</v>
      </c>
      <c r="C692" s="55">
        <f>'Datastream-M'!C693</f>
        <v>107</v>
      </c>
      <c r="D692" s="55">
        <f>'Datastream-M'!D693</f>
        <v>110.4</v>
      </c>
      <c r="E692" s="55">
        <f>'Datastream-M'!E693</f>
        <v>103.7</v>
      </c>
      <c r="F692" s="55">
        <f>'Datastream-M'!F693</f>
        <v>106</v>
      </c>
      <c r="G692" s="55">
        <f>'Datastream-M'!G693</f>
        <v>1.151114</v>
      </c>
      <c r="H692" s="55">
        <f>'Datastream-M'!H693</f>
        <v>1988.1</v>
      </c>
      <c r="I692" s="55">
        <f>'Datastream-M'!I693</f>
        <v>2838.6</v>
      </c>
      <c r="J692" s="8">
        <v>-0.33</v>
      </c>
      <c r="K692" s="55">
        <f>'Datastream-M'!K693</f>
        <v>0.5</v>
      </c>
      <c r="L692" s="55">
        <f>'Datastream-M'!L693</f>
        <v>12118.3</v>
      </c>
      <c r="M692" s="55">
        <f>'Datastream-M'!M693</f>
        <v>283080</v>
      </c>
      <c r="N692" s="55">
        <f>'Datastream-M'!N693</f>
        <v>104.6</v>
      </c>
      <c r="O692" s="55">
        <f>'Datastream-M'!O693</f>
        <v>1612</v>
      </c>
      <c r="P692" s="55">
        <f>'Datastream-M'!P693</f>
        <v>5.7</v>
      </c>
      <c r="Q692" s="55">
        <f>'Datastream-M'!Q693</f>
        <v>24.1</v>
      </c>
      <c r="R692" s="55">
        <f>'Datastream-M'!R693</f>
        <v>6.9</v>
      </c>
      <c r="S692" s="1">
        <f>'[2]Deutschland Monatsdaten'!C692</f>
        <v>0.46279747501560436</v>
      </c>
      <c r="T692" s="1">
        <v>4.4722813028667199</v>
      </c>
      <c r="U692" s="55">
        <f>'Datastream-M'!BL693</f>
        <v>105.63</v>
      </c>
      <c r="V692" s="41">
        <f t="shared" si="101"/>
        <v>105.10447761194028</v>
      </c>
      <c r="W692" s="55">
        <f>'Datastream-M'!BM693</f>
        <v>85.5</v>
      </c>
      <c r="X692" s="41">
        <f t="shared" si="102"/>
        <v>86.450960566228503</v>
      </c>
      <c r="Y692" s="55">
        <f>'Datastream-M'!W693</f>
        <v>6.8</v>
      </c>
      <c r="Z692" s="55">
        <f>'Datastream-M'!X693</f>
        <v>107.3</v>
      </c>
      <c r="AA692" s="42">
        <f>'Datastream-M'!Y693</f>
        <v>24.2</v>
      </c>
      <c r="AB692" s="55">
        <f>'Datastream-M'!Z693</f>
        <v>96.7</v>
      </c>
      <c r="AC692" s="55">
        <f>'Datastream-M'!AA693</f>
        <v>90.4</v>
      </c>
      <c r="AD692" s="55">
        <f>'Datastream-M'!AB693</f>
        <v>89</v>
      </c>
      <c r="AE692" s="55">
        <f>'Datastream-M'!AC693</f>
        <v>1.151114</v>
      </c>
      <c r="AF692" s="55">
        <f t="shared" si="104"/>
        <v>100.50000000000001</v>
      </c>
      <c r="AG692" s="55">
        <f t="shared" si="105"/>
        <v>98.9</v>
      </c>
      <c r="AH692" s="55">
        <f>'Datastream-M'!AD693</f>
        <v>105</v>
      </c>
      <c r="AI692" s="55">
        <f>'Datastream-M'!AE693</f>
        <v>14.8</v>
      </c>
      <c r="AJ692" s="55">
        <f>'Datastream-M'!AF693</f>
        <v>101.92697800000001</v>
      </c>
      <c r="AK692" s="55">
        <f>'Datastream-M'!AG693</f>
        <v>49.25</v>
      </c>
      <c r="AL692" s="55">
        <f>'Datastream-M'!AH693</f>
        <v>101.9</v>
      </c>
      <c r="AM692" s="55">
        <f>'Datastream-M'!AI693</f>
        <v>107.3</v>
      </c>
      <c r="AN692" s="55">
        <f>'Datastream-M'!AJ693</f>
        <v>20.3</v>
      </c>
      <c r="AO692" s="55">
        <f>'Datastream-M'!AK693</f>
        <v>6.2</v>
      </c>
      <c r="AP692" s="55">
        <f>'Datastream-M'!AL693</f>
        <v>11.5</v>
      </c>
      <c r="AQ692" s="41">
        <f>'Datastream-M'!AM693</f>
        <v>105.611</v>
      </c>
      <c r="AR692" s="41">
        <f>'Datastream-M'!AN693</f>
        <v>101.4508</v>
      </c>
      <c r="AS692" s="55">
        <f>'Datastream-M'!AO693</f>
        <v>15.7</v>
      </c>
      <c r="AT692" s="55">
        <f>'Datastream-M'!AP693</f>
        <v>97.5</v>
      </c>
      <c r="AU692" s="55">
        <f>'Datastream-M'!AQ693</f>
        <v>109.3</v>
      </c>
      <c r="AX692" s="55">
        <f>'Datastream-M'!AR693</f>
        <v>17.5</v>
      </c>
      <c r="AY692" s="55">
        <f>'Datastream-M'!AS693</f>
        <v>1.5</v>
      </c>
      <c r="AZ692" s="55">
        <f>'Datastream-M'!AT693</f>
        <v>112</v>
      </c>
      <c r="BE692" s="55">
        <f>'Datastream-M'!AU693</f>
        <v>100.39</v>
      </c>
      <c r="BF692" s="55">
        <f>'Datastream-M'!AV693</f>
        <v>98.6</v>
      </c>
      <c r="BH692" s="1">
        <f>'Datastream-M'!AX693</f>
        <v>94.8</v>
      </c>
      <c r="BI692" s="1">
        <f>'Datastream-M'!AY693</f>
        <v>96.6</v>
      </c>
      <c r="BJ692" s="1">
        <f>'Datastream-M'!AZ693</f>
        <v>107.9</v>
      </c>
      <c r="BK692" s="55">
        <f>'Datastream-M'!BA693</f>
        <v>100.2</v>
      </c>
      <c r="BL692" s="55">
        <f>'Datastream-M'!BB693</f>
        <v>113.3</v>
      </c>
      <c r="BM692" s="26">
        <f>'Datastream-M'!BC693</f>
        <v>100.4</v>
      </c>
      <c r="BN692" s="26"/>
      <c r="BO692" s="14">
        <f t="shared" si="107"/>
        <v>98.9</v>
      </c>
      <c r="BP692" s="55">
        <f t="shared" si="108"/>
        <v>100.5</v>
      </c>
      <c r="BQ692" s="55">
        <f t="shared" si="103"/>
        <v>42.784641660165718</v>
      </c>
      <c r="BS692" s="55">
        <f>'Datastream-M'!BF693</f>
        <v>120.3</v>
      </c>
      <c r="BT692" s="55">
        <f>'Datastream-M'!BE693</f>
        <v>31.7</v>
      </c>
      <c r="BU692" s="14">
        <f>'Datastream-M'!CS693</f>
        <v>94.3</v>
      </c>
      <c r="BV692" s="55">
        <f>'Datastream-M'!CT693</f>
        <v>100.1</v>
      </c>
      <c r="BW692" s="55">
        <f>'Datastream-M'!CU693</f>
        <v>113.2863</v>
      </c>
      <c r="BZ692" s="55">
        <f>'Datastream-M'!BI693</f>
        <v>110.1</v>
      </c>
      <c r="CA692" s="55">
        <f>'Datastream-M'!BN693</f>
        <v>18.600000000000001</v>
      </c>
      <c r="CB692" s="55">
        <f>'Datastream-M'!BO693</f>
        <v>36.9</v>
      </c>
      <c r="CC692" s="55">
        <f>'Datastream-M'!BP693</f>
        <v>104</v>
      </c>
      <c r="CD692" s="55">
        <f>'Datastream-M'!BQ693</f>
        <v>101.3</v>
      </c>
      <c r="CH692" s="55">
        <f>'Datastream-M'!BR693</f>
        <v>104.6</v>
      </c>
      <c r="CI692" s="55">
        <f>'Datastream-M'!BS693</f>
        <v>105.8</v>
      </c>
      <c r="CJ692" s="55">
        <f>'Datastream-M'!BT693</f>
        <v>17.2</v>
      </c>
      <c r="CK692" s="55">
        <f>'Datastream-M'!BU693</f>
        <v>17.600000000000001</v>
      </c>
      <c r="CL692" s="55">
        <f>'Datastream-M'!BV693</f>
        <v>101.9</v>
      </c>
      <c r="CM692" s="55">
        <f>'Datastream-M'!BW693</f>
        <v>30</v>
      </c>
      <c r="CN692" s="55">
        <f>'Datastream-M'!BX693</f>
        <v>7.1</v>
      </c>
      <c r="CO692" s="55">
        <f>'Datastream-M'!BY693</f>
        <v>24.8</v>
      </c>
      <c r="CP692" s="55">
        <f>'Datastream-M'!BZ693</f>
        <v>30</v>
      </c>
      <c r="CQ692" s="55">
        <f>'Datastream-M'!CA693</f>
        <v>10.6</v>
      </c>
      <c r="CR692" s="55">
        <f>'Datastream-M'!CB693</f>
        <v>44.6</v>
      </c>
      <c r="CS692" s="55">
        <f>'Datastream-M'!CC693</f>
        <v>60.9</v>
      </c>
      <c r="CT692" s="55">
        <f>'Datastream-M'!CD693</f>
        <v>54.8</v>
      </c>
      <c r="CU692" s="55">
        <f>'Datastream-M'!CE693</f>
        <v>44170</v>
      </c>
      <c r="CV692" s="55">
        <f>'Datastream-M'!CF693</f>
        <v>2799388</v>
      </c>
      <c r="CW692" s="55">
        <f t="shared" si="106"/>
        <v>0</v>
      </c>
      <c r="CX692" s="55">
        <f>'Datastream-M'!CG693</f>
        <v>121.6</v>
      </c>
      <c r="CY692" s="55">
        <f>'Datastream-M'!CH693</f>
        <v>120.1</v>
      </c>
      <c r="CZ692" s="55">
        <f>'Datastream-M'!CI693</f>
        <v>125.6</v>
      </c>
      <c r="DA692" s="55">
        <f>'Datastream-M'!CJ693</f>
        <v>118.8</v>
      </c>
      <c r="DB692" s="55">
        <f>'Datastream-M'!CK693</f>
        <v>19.3</v>
      </c>
      <c r="DC692" s="55">
        <f>'Datastream-M'!CL693</f>
        <v>3.5</v>
      </c>
      <c r="DD692" s="55">
        <f>'Datastream-M'!CM693</f>
        <v>17.2</v>
      </c>
      <c r="DE692" s="55">
        <f>'Datastream-M'!CN693</f>
        <v>77.5</v>
      </c>
      <c r="DF692" s="55">
        <f>'Datastream-M'!CO693</f>
        <v>78.099999999999994</v>
      </c>
      <c r="DG692" s="55">
        <f>'Datastream-M'!CP693</f>
        <v>104.4</v>
      </c>
      <c r="DH692" s="55">
        <f>'Datastream-M'!CQ693</f>
        <v>142.712356567</v>
      </c>
      <c r="DI692" s="55">
        <f>'Datastream-M'!CR693</f>
        <v>13.68</v>
      </c>
      <c r="DJ692">
        <f>'Datastream-M'!CV693</f>
        <v>8.2899999999999991</v>
      </c>
      <c r="DK692">
        <f>'Datastream-M'!CW693</f>
        <v>4.9000000000000004</v>
      </c>
      <c r="DL692">
        <f>'Datastream-M'!CX693</f>
        <v>116</v>
      </c>
      <c r="DM692">
        <f>'Datastream-M'!CY693</f>
        <v>114.4</v>
      </c>
      <c r="DN692" s="55">
        <f>'Datastream-M'!CZ693</f>
        <v>109.6</v>
      </c>
      <c r="DO692">
        <f>'Datastream-M'!DA693</f>
        <v>5.6</v>
      </c>
      <c r="DP692">
        <f>'Datastream-M'!DB693</f>
        <v>97.5</v>
      </c>
      <c r="DQ692">
        <f>'Datastream-M'!DE693</f>
        <v>106.4</v>
      </c>
      <c r="DR692">
        <f>'Datastream-M'!DF693</f>
        <v>101.1</v>
      </c>
      <c r="DS692">
        <f>'Datastream-M'!DG693</f>
        <v>105.2</v>
      </c>
      <c r="DT692">
        <f>'Datastream-M'!DH693</f>
        <v>106.4</v>
      </c>
      <c r="DU692">
        <f>'Datastream-M'!DI693</f>
        <v>106.7</v>
      </c>
      <c r="DV692">
        <f>'Datastream-M'!DJ693</f>
        <v>147.24911384000001</v>
      </c>
      <c r="DW692" s="19">
        <f>'[8]weltindexip-usd'!B572</f>
        <v>2.9674653446908197</v>
      </c>
      <c r="DX692">
        <f>'Datastream-M'!DK693</f>
        <v>119.8</v>
      </c>
      <c r="DY692">
        <v>0</v>
      </c>
      <c r="DZ692">
        <f>'Datastream-M'!DL693</f>
        <v>121.5</v>
      </c>
      <c r="EA692">
        <f>'Datastream-M'!DM693</f>
        <v>104.6</v>
      </c>
      <c r="EB692">
        <f>'Datastream-M'!DN693</f>
        <v>33.631708000000003</v>
      </c>
      <c r="EC692">
        <f>'Datastream-M'!DO693</f>
        <v>108.7</v>
      </c>
      <c r="ED692">
        <f>'Datastream-M'!DP693</f>
        <v>111</v>
      </c>
      <c r="EE692" s="112">
        <f t="shared" si="84"/>
        <v>0.70000000000000284</v>
      </c>
      <c r="EF692" s="1">
        <f>'Datastream-M'!DQ693</f>
        <v>104.7</v>
      </c>
    </row>
    <row r="693" spans="1:136">
      <c r="A693" s="3">
        <v>42962</v>
      </c>
      <c r="B693">
        <f>'Datastream-M'!B694</f>
        <v>103.5</v>
      </c>
      <c r="C693" s="55">
        <f>'Datastream-M'!C694</f>
        <v>106.6</v>
      </c>
      <c r="D693" s="55">
        <f>'Datastream-M'!D694</f>
        <v>109.9</v>
      </c>
      <c r="E693" s="55">
        <f>'Datastream-M'!E694</f>
        <v>103.4</v>
      </c>
      <c r="F693" s="55">
        <f>'Datastream-M'!F694</f>
        <v>109.5</v>
      </c>
      <c r="G693" s="55">
        <f>'Datastream-M'!G694</f>
        <v>1.180674</v>
      </c>
      <c r="H693" s="55">
        <f>'Datastream-M'!H694</f>
        <v>2002.3</v>
      </c>
      <c r="I693" s="55">
        <f>'Datastream-M'!I694</f>
        <v>2846.6</v>
      </c>
      <c r="J693" s="55">
        <f>'Datastream-M'!J694</f>
        <v>-0.32900000000000001</v>
      </c>
      <c r="K693" s="55">
        <f>'Datastream-M'!K694</f>
        <v>0.4</v>
      </c>
      <c r="L693" s="55">
        <f>'Datastream-M'!L694</f>
        <v>12055.8</v>
      </c>
      <c r="M693" s="55">
        <f>'Datastream-M'!M694</f>
        <v>253679</v>
      </c>
      <c r="N693" s="55">
        <f>'Datastream-M'!N694</f>
        <v>106.9</v>
      </c>
      <c r="O693" s="55">
        <f>'Datastream-M'!O694</f>
        <v>1712</v>
      </c>
      <c r="P693" s="55">
        <f>'Datastream-M'!P694</f>
        <v>5.6</v>
      </c>
      <c r="Q693" s="55">
        <f>'Datastream-M'!Q694</f>
        <v>24.6</v>
      </c>
      <c r="R693" s="55">
        <f>'Datastream-M'!R694</f>
        <v>7.1</v>
      </c>
      <c r="S693" s="1">
        <f>'[2]Deutschland Monatsdaten'!C693</f>
        <v>0.50029460215260291</v>
      </c>
      <c r="T693" s="1">
        <v>4.5139064964847089</v>
      </c>
      <c r="U693" s="55">
        <f>'Datastream-M'!BL694</f>
        <v>108.55</v>
      </c>
      <c r="V693" s="41">
        <f t="shared" si="101"/>
        <v>108.11752988047807</v>
      </c>
      <c r="W693" s="55">
        <f>'Datastream-M'!BM694</f>
        <v>86.87</v>
      </c>
      <c r="X693" s="41">
        <f t="shared" si="102"/>
        <v>88.103448275862078</v>
      </c>
      <c r="Y693" s="55">
        <f>'Datastream-M'!W694</f>
        <v>4.9000000000000004</v>
      </c>
      <c r="Z693" s="55">
        <f>'Datastream-M'!X694</f>
        <v>110.8</v>
      </c>
      <c r="AA693" s="42">
        <f>'Datastream-M'!Y694</f>
        <v>19.3</v>
      </c>
      <c r="AB693" s="55">
        <f>'Datastream-M'!Z694</f>
        <v>97.6</v>
      </c>
      <c r="AC693" s="55">
        <f>'Datastream-M'!AA694</f>
        <v>91.1</v>
      </c>
      <c r="AD693" s="55">
        <f>'Datastream-M'!AB694</f>
        <v>89.8</v>
      </c>
      <c r="AE693" s="55">
        <f>'Datastream-M'!AC694</f>
        <v>1.180674</v>
      </c>
      <c r="AF693" s="55">
        <f t="shared" si="104"/>
        <v>100.4</v>
      </c>
      <c r="AG693" s="55">
        <f t="shared" si="105"/>
        <v>98.6</v>
      </c>
      <c r="AH693" s="55">
        <f>'Datastream-M'!AD694</f>
        <v>106.9</v>
      </c>
      <c r="AI693" s="55">
        <f>'Datastream-M'!AE694</f>
        <v>13.2</v>
      </c>
      <c r="AJ693" s="55">
        <f>'Datastream-M'!AF694</f>
        <v>101.724138</v>
      </c>
      <c r="AK693" s="55">
        <f>'Datastream-M'!AG694</f>
        <v>51.93</v>
      </c>
      <c r="AL693" s="55">
        <f>'Datastream-M'!AH694</f>
        <v>102.1</v>
      </c>
      <c r="AM693" s="55">
        <f>'Datastream-M'!AI694</f>
        <v>110.8</v>
      </c>
      <c r="AN693" s="55">
        <f>'Datastream-M'!AJ694</f>
        <v>21</v>
      </c>
      <c r="AO693" s="55">
        <f>'Datastream-M'!AK694</f>
        <v>7.7</v>
      </c>
      <c r="AP693" s="55">
        <f>'Datastream-M'!AL694</f>
        <v>17.600000000000001</v>
      </c>
      <c r="AQ693" s="41">
        <f>'Datastream-M'!AM694</f>
        <v>105.9032</v>
      </c>
      <c r="AR693" s="41">
        <f>'Datastream-M'!AN694</f>
        <v>101.59229999999999</v>
      </c>
      <c r="AS693" s="55">
        <f>'Datastream-M'!AO694</f>
        <v>18.2</v>
      </c>
      <c r="AT693" s="55">
        <f>'Datastream-M'!AP694</f>
        <v>93.5</v>
      </c>
      <c r="AU693" s="55">
        <f>'Datastream-M'!AQ694</f>
        <v>109.5</v>
      </c>
      <c r="AX693" s="55">
        <f>'Datastream-M'!AR694</f>
        <v>10</v>
      </c>
      <c r="AY693" s="55">
        <f>'Datastream-M'!AS694</f>
        <v>1.4</v>
      </c>
      <c r="AZ693" s="55">
        <f>'Datastream-M'!AT694</f>
        <v>111.6</v>
      </c>
      <c r="BE693" s="55">
        <f>'Datastream-M'!AU694</f>
        <v>101.43</v>
      </c>
      <c r="BF693" s="55">
        <f>'Datastream-M'!AV694</f>
        <v>98.7</v>
      </c>
      <c r="BH693" s="1">
        <f>'Datastream-M'!AX694</f>
        <v>99.2</v>
      </c>
      <c r="BI693" s="1">
        <f>'Datastream-M'!AY694</f>
        <v>100.9</v>
      </c>
      <c r="BJ693" s="1">
        <f>'Datastream-M'!AZ694</f>
        <v>111.4</v>
      </c>
      <c r="BK693" s="55">
        <f>'Datastream-M'!BA694</f>
        <v>96.6</v>
      </c>
      <c r="BL693" s="55">
        <f>'Datastream-M'!BB694</f>
        <v>121.6</v>
      </c>
      <c r="BM693" s="26">
        <f>'Datastream-M'!BC694</f>
        <v>100.3</v>
      </c>
      <c r="BN693" s="26"/>
      <c r="BO693" s="14">
        <f t="shared" si="107"/>
        <v>98.6</v>
      </c>
      <c r="BP693" s="55">
        <f t="shared" si="108"/>
        <v>100.4</v>
      </c>
      <c r="BQ693" s="55">
        <f t="shared" si="103"/>
        <v>43.983351882060589</v>
      </c>
      <c r="BS693" s="55">
        <f>'Datastream-M'!BF694</f>
        <v>121.4</v>
      </c>
      <c r="BT693" s="55">
        <f>'Datastream-M'!BE694</f>
        <v>20.5</v>
      </c>
      <c r="BU693" s="55">
        <f>'Datastream-M'!CS694</f>
        <v>94.3</v>
      </c>
      <c r="BV693" s="55">
        <f>'Datastream-M'!CT694</f>
        <v>102.2</v>
      </c>
      <c r="BW693" s="55">
        <f>'Datastream-M'!CU694</f>
        <v>115.0395</v>
      </c>
      <c r="BZ693" s="55">
        <f>'Datastream-M'!BI694</f>
        <v>111.7</v>
      </c>
      <c r="CA693" s="55">
        <f>'Datastream-M'!BN694</f>
        <v>18.8</v>
      </c>
      <c r="CB693" s="55">
        <f>'Datastream-M'!BO694</f>
        <v>35.6</v>
      </c>
      <c r="CC693" s="55">
        <f>'Datastream-M'!BP694</f>
        <v>108.1</v>
      </c>
      <c r="CD693" s="55">
        <f>'Datastream-M'!BQ694</f>
        <v>106.7</v>
      </c>
      <c r="CH693" s="55">
        <f>'Datastream-M'!BR694</f>
        <v>107.9</v>
      </c>
      <c r="CI693" s="55">
        <f>'Datastream-M'!BS694</f>
        <v>105.3</v>
      </c>
      <c r="CJ693" s="55">
        <f>'Datastream-M'!BT694</f>
        <v>19.399999999999999</v>
      </c>
      <c r="CK693" s="55">
        <f>'Datastream-M'!BU694</f>
        <v>15.8</v>
      </c>
      <c r="CL693" s="55">
        <f>'Datastream-M'!BV694</f>
        <v>104.9</v>
      </c>
      <c r="CM693" s="55">
        <f>'Datastream-M'!BW694</f>
        <v>30</v>
      </c>
      <c r="CN693" s="55">
        <f>'Datastream-M'!BX694</f>
        <v>1.5</v>
      </c>
      <c r="CO693" s="55">
        <f>'Datastream-M'!BY694</f>
        <v>22.2</v>
      </c>
      <c r="CP693" s="55">
        <f>'Datastream-M'!BZ694</f>
        <v>29.8</v>
      </c>
      <c r="CQ693" s="55">
        <f>'Datastream-M'!CA694</f>
        <v>10.8</v>
      </c>
      <c r="CR693" s="55">
        <f>'Datastream-M'!CB694</f>
        <v>30.4</v>
      </c>
      <c r="CS693" s="55">
        <f>'Datastream-M'!CC694</f>
        <v>61.4</v>
      </c>
      <c r="CT693" s="55">
        <f>'Datastream-M'!CD694</f>
        <v>58.1</v>
      </c>
      <c r="CU693" s="55">
        <f>'Datastream-M'!CE694</f>
        <v>44210</v>
      </c>
      <c r="CV693" s="55">
        <f>'Datastream-M'!CF694</f>
        <v>2808831</v>
      </c>
      <c r="CW693" s="55">
        <f t="shared" si="106"/>
        <v>0.19999999999999929</v>
      </c>
      <c r="CX693" s="55">
        <f>'Datastream-M'!CG694</f>
        <v>119.7</v>
      </c>
      <c r="CY693" s="55">
        <f>'Datastream-M'!CH694</f>
        <v>117.7</v>
      </c>
      <c r="CZ693" s="55">
        <f>'Datastream-M'!CI694</f>
        <v>124</v>
      </c>
      <c r="DA693" s="55">
        <f>'Datastream-M'!CJ694</f>
        <v>117.1</v>
      </c>
      <c r="DB693" s="55">
        <f>'Datastream-M'!CK694</f>
        <v>19.3</v>
      </c>
      <c r="DC693" s="55">
        <f>'Datastream-M'!CL694</f>
        <v>2.1</v>
      </c>
      <c r="DD693" s="55">
        <f>'Datastream-M'!CM694</f>
        <v>19.399999999999999</v>
      </c>
      <c r="DE693" s="55">
        <f>'Datastream-M'!CN694</f>
        <v>78.400000000000006</v>
      </c>
      <c r="DF693" s="55">
        <f>'Datastream-M'!CO694</f>
        <v>79.599999999999994</v>
      </c>
      <c r="DG693" s="55">
        <f>'Datastream-M'!CP694</f>
        <v>106.2</v>
      </c>
      <c r="DH693" s="55">
        <f>'Datastream-M'!CQ694</f>
        <v>104.730804443</v>
      </c>
      <c r="DI693" s="55">
        <f>'Datastream-M'!CR694</f>
        <v>13.53</v>
      </c>
      <c r="DJ693">
        <f>'Datastream-M'!CV694</f>
        <v>8.7100000000000009</v>
      </c>
      <c r="DK693">
        <f>'Datastream-M'!CW694</f>
        <v>4.9000000000000004</v>
      </c>
      <c r="DL693">
        <f>'Datastream-M'!CX694</f>
        <v>113.7</v>
      </c>
      <c r="DM693">
        <f>'Datastream-M'!CY694</f>
        <v>111.6</v>
      </c>
      <c r="DN693" s="55">
        <f>'Datastream-M'!CZ694</f>
        <v>109.4</v>
      </c>
      <c r="DO693">
        <f>'Datastream-M'!DA694</f>
        <v>7.2</v>
      </c>
      <c r="DP693">
        <f>'Datastream-M'!DB694</f>
        <v>100.3</v>
      </c>
      <c r="DQ693">
        <f>'Datastream-M'!DE694</f>
        <v>105.9</v>
      </c>
      <c r="DR693">
        <f>'Datastream-M'!DF694</f>
        <v>101.1</v>
      </c>
      <c r="DS693">
        <f>'Datastream-M'!DG694</f>
        <v>105.4</v>
      </c>
      <c r="DT693">
        <f>'Datastream-M'!DH694</f>
        <v>109.1</v>
      </c>
      <c r="DU693">
        <f>'Datastream-M'!DI694</f>
        <v>108.7</v>
      </c>
      <c r="DV693">
        <f>'Datastream-M'!DJ694</f>
        <v>140.126408513</v>
      </c>
      <c r="DW693" s="19">
        <f>'[8]weltindexip-usd'!B573</f>
        <v>2.9831351141483289</v>
      </c>
      <c r="DX693">
        <f>'Datastream-M'!DK694</f>
        <v>120.9</v>
      </c>
      <c r="DY693">
        <v>0</v>
      </c>
      <c r="DZ693">
        <f>'Datastream-M'!DL694</f>
        <v>122.1</v>
      </c>
      <c r="EA693">
        <f>'Datastream-M'!DM694</f>
        <v>106.9</v>
      </c>
      <c r="EB693">
        <f>'Datastream-M'!DN694</f>
        <v>34.961181000000003</v>
      </c>
      <c r="EC693">
        <f>'Datastream-M'!DO694</f>
        <v>110.2</v>
      </c>
      <c r="ED693">
        <f>'Datastream-M'!DP694</f>
        <v>112</v>
      </c>
      <c r="EE693" s="112">
        <f t="shared" si="84"/>
        <v>-0.20000000000000284</v>
      </c>
      <c r="EF693" s="1">
        <f>'Datastream-M'!DQ694</f>
        <v>107</v>
      </c>
    </row>
    <row r="694" spans="1:136">
      <c r="A694" s="3">
        <v>42993</v>
      </c>
      <c r="B694">
        <f>'Datastream-M'!B695</f>
        <v>103.6</v>
      </c>
      <c r="C694" s="55">
        <f>'Datastream-M'!C695</f>
        <v>106.4</v>
      </c>
      <c r="D694" s="55">
        <f>'Datastream-M'!D695</f>
        <v>109.2</v>
      </c>
      <c r="E694" s="55">
        <f>'Datastream-M'!E695</f>
        <v>103.7</v>
      </c>
      <c r="F694" s="55">
        <f>'Datastream-M'!F695</f>
        <v>109.5</v>
      </c>
      <c r="G694" s="55">
        <f>'Datastream-M'!G695</f>
        <v>1.191457</v>
      </c>
      <c r="H694" s="55">
        <f>'Datastream-M'!H695</f>
        <v>2008.2</v>
      </c>
      <c r="I694" s="55">
        <f>'Datastream-M'!I695</f>
        <v>2857.9</v>
      </c>
      <c r="J694" s="55">
        <f>'Datastream-M'!J695</f>
        <v>-0.32900000000000001</v>
      </c>
      <c r="K694" s="55">
        <f>'Datastream-M'!K695</f>
        <v>0.4</v>
      </c>
      <c r="L694" s="55">
        <f>'Datastream-M'!L695</f>
        <v>12828.9</v>
      </c>
      <c r="M694" s="55">
        <f>'Datastream-M'!M695</f>
        <v>288035</v>
      </c>
      <c r="N694" s="55">
        <f>'Datastream-M'!N695</f>
        <v>106</v>
      </c>
      <c r="O694" s="55">
        <f>'Datastream-M'!O695</f>
        <v>1621</v>
      </c>
      <c r="P694" s="55">
        <f>'Datastream-M'!P695</f>
        <v>5.6</v>
      </c>
      <c r="Q694" s="55">
        <f>'Datastream-M'!Q695</f>
        <v>25.9</v>
      </c>
      <c r="R694" s="55">
        <f>'Datastream-M'!R695</f>
        <v>5.4</v>
      </c>
      <c r="S694" s="1">
        <f>'[2]Deutschland Monatsdaten'!C694</f>
        <v>0.68237022171804895</v>
      </c>
      <c r="T694" s="1">
        <v>4.5119144420635395</v>
      </c>
      <c r="U694" s="55">
        <f>'Datastream-M'!BL695</f>
        <v>107.8</v>
      </c>
      <c r="V694" s="41">
        <f t="shared" ref="V694:V699" si="109">U694/BP694*100</f>
        <v>107.4775672981057</v>
      </c>
      <c r="W694" s="55">
        <f>'Datastream-M'!BM695</f>
        <v>85.54</v>
      </c>
      <c r="X694" s="41">
        <f t="shared" ref="X694:X699" si="110">W694/BO694*100</f>
        <v>86.666666666666671</v>
      </c>
      <c r="Y694" s="55">
        <f>'Datastream-M'!W695</f>
        <v>6.5</v>
      </c>
      <c r="Z694" s="55">
        <f>'Datastream-M'!X695</f>
        <v>112.1</v>
      </c>
      <c r="AA694" s="42">
        <f>'Datastream-M'!Y695</f>
        <v>19.600000000000001</v>
      </c>
      <c r="AB694" s="55">
        <f>'Datastream-M'!Z695</f>
        <v>97.5</v>
      </c>
      <c r="AC694" s="55">
        <f>'Datastream-M'!AA695</f>
        <v>91.1</v>
      </c>
      <c r="AD694" s="55">
        <f>'Datastream-M'!AB695</f>
        <v>89.7</v>
      </c>
      <c r="AE694" s="55">
        <f>'Datastream-M'!AC695</f>
        <v>1.191457</v>
      </c>
      <c r="AF694" s="55">
        <f t="shared" ref="AF694:AF699" si="111">U694/V694*100</f>
        <v>100.29999999999998</v>
      </c>
      <c r="AG694" s="55">
        <f t="shared" ref="AG694:AG699" si="112">W694/X694*100</f>
        <v>98.7</v>
      </c>
      <c r="AH694" s="55">
        <f>'Datastream-M'!AD695</f>
        <v>106</v>
      </c>
      <c r="AI694" s="55">
        <f>'Datastream-M'!AE695</f>
        <v>15.5</v>
      </c>
      <c r="AJ694" s="55">
        <f>'Datastream-M'!AF695</f>
        <v>101.208459</v>
      </c>
      <c r="AK694" s="55">
        <f>'Datastream-M'!AG695</f>
        <v>55.56</v>
      </c>
      <c r="AL694" s="55">
        <f>'Datastream-M'!AH695</f>
        <v>102.3</v>
      </c>
      <c r="AM694" s="55">
        <f>'Datastream-M'!AI695</f>
        <v>112.1</v>
      </c>
      <c r="AN694" s="55">
        <f>'Datastream-M'!AJ695</f>
        <v>18.100000000000001</v>
      </c>
      <c r="AO694" s="55">
        <f>'Datastream-M'!AK695</f>
        <v>7.1</v>
      </c>
      <c r="AP694" s="55">
        <f>'Datastream-M'!AL695</f>
        <v>16.7</v>
      </c>
      <c r="AQ694" s="41">
        <f>'Datastream-M'!AM695</f>
        <v>106.1733</v>
      </c>
      <c r="AR694" s="41">
        <f>'Datastream-M'!AN695</f>
        <v>101.7135</v>
      </c>
      <c r="AS694" s="55">
        <f>'Datastream-M'!AO695</f>
        <v>18.5</v>
      </c>
      <c r="AT694" s="55">
        <f>'Datastream-M'!AP695</f>
        <v>95</v>
      </c>
      <c r="AU694" s="55">
        <f>'Datastream-M'!AQ695</f>
        <v>109.6</v>
      </c>
      <c r="AX694" s="55">
        <f>'Datastream-M'!AR695</f>
        <v>17</v>
      </c>
      <c r="AY694" s="55">
        <f>'Datastream-M'!AS695</f>
        <v>2.1</v>
      </c>
      <c r="AZ694" s="55">
        <f>'Datastream-M'!AT695</f>
        <v>112.1</v>
      </c>
      <c r="BE694" s="55">
        <f>'Datastream-M'!AU695</f>
        <v>101.44</v>
      </c>
      <c r="BF694" s="55">
        <f>'Datastream-M'!AV695</f>
        <v>99.4</v>
      </c>
      <c r="BH694" s="1">
        <f>'Datastream-M'!AX695</f>
        <v>105.3</v>
      </c>
      <c r="BI694" s="1">
        <f>'Datastream-M'!AY695</f>
        <v>106.1</v>
      </c>
      <c r="BJ694" s="1">
        <f>'Datastream-M'!AZ695</f>
        <v>111.5</v>
      </c>
      <c r="BK694" s="55">
        <f>'Datastream-M'!BA695</f>
        <v>96.8</v>
      </c>
      <c r="BL694" s="55">
        <f>'Datastream-M'!BB695</f>
        <v>121.7</v>
      </c>
      <c r="BM694" s="26">
        <f>'Datastream-M'!BC695</f>
        <v>100.5</v>
      </c>
      <c r="BN694" s="26"/>
      <c r="BO694" s="14">
        <f t="shared" si="107"/>
        <v>98.7</v>
      </c>
      <c r="BP694" s="55">
        <f t="shared" si="108"/>
        <v>100.3</v>
      </c>
      <c r="BQ694" s="55">
        <f t="shared" si="103"/>
        <v>46.631980843622557</v>
      </c>
      <c r="BS694" s="55">
        <f>'Datastream-M'!BF695</f>
        <v>122</v>
      </c>
      <c r="BT694" s="55">
        <f>'Datastream-M'!BE695</f>
        <v>16.2</v>
      </c>
      <c r="BU694" s="14">
        <f>'Datastream-M'!CS695</f>
        <v>94.3</v>
      </c>
      <c r="BV694" s="55">
        <f>'Datastream-M'!CT695</f>
        <v>102.2</v>
      </c>
      <c r="BW694" s="55">
        <f>'Datastream-M'!CU695</f>
        <v>115.0166</v>
      </c>
      <c r="BZ694" s="55">
        <f>'Datastream-M'!BI695</f>
        <v>110.3</v>
      </c>
      <c r="CA694" s="55">
        <f>'Datastream-M'!BN695</f>
        <v>15.5</v>
      </c>
      <c r="CB694" s="55">
        <f>'Datastream-M'!BO695</f>
        <v>32.6</v>
      </c>
      <c r="CC694" s="55">
        <f>'Datastream-M'!BP695</f>
        <v>106</v>
      </c>
      <c r="CD694" s="55">
        <f>'Datastream-M'!BQ695</f>
        <v>104.6</v>
      </c>
      <c r="CH694" s="55">
        <f>'Datastream-M'!BR695</f>
        <v>106.8</v>
      </c>
      <c r="CI694" s="55">
        <f>'Datastream-M'!BS695</f>
        <v>107</v>
      </c>
      <c r="CJ694" s="55">
        <f>'Datastream-M'!BT695</f>
        <v>20.100000000000001</v>
      </c>
      <c r="CK694" s="55">
        <f>'Datastream-M'!BU695</f>
        <v>20.7</v>
      </c>
      <c r="CL694" s="55">
        <f>'Datastream-M'!BV695</f>
        <v>104.1</v>
      </c>
      <c r="CM694" s="55">
        <f>'Datastream-M'!BW695</f>
        <v>30.3</v>
      </c>
      <c r="CN694" s="55">
        <f>'Datastream-M'!BX695</f>
        <v>4.2</v>
      </c>
      <c r="CO694" s="55">
        <f>'Datastream-M'!BY695</f>
        <v>23.6</v>
      </c>
      <c r="CP694" s="55">
        <f>'Datastream-M'!BZ695</f>
        <v>29</v>
      </c>
      <c r="CQ694" s="55">
        <f>'Datastream-M'!CA695</f>
        <v>10.9</v>
      </c>
      <c r="CR694" s="55">
        <f>'Datastream-M'!CB695</f>
        <v>33.4</v>
      </c>
      <c r="CS694" s="55">
        <f>'Datastream-M'!CC695</f>
        <v>52.7</v>
      </c>
      <c r="CT694" s="55">
        <f>'Datastream-M'!CD695</f>
        <v>57</v>
      </c>
      <c r="CU694" s="55">
        <f>'Datastream-M'!CE695</f>
        <v>44255</v>
      </c>
      <c r="CV694" s="55">
        <f>'Datastream-M'!CF695</f>
        <v>2822740</v>
      </c>
      <c r="CW694" s="55">
        <f t="shared" ref="CW694:CW699" si="113">CM694-CP694</f>
        <v>1.3000000000000007</v>
      </c>
      <c r="CX694" s="55">
        <f>'Datastream-M'!CG695</f>
        <v>119.7</v>
      </c>
      <c r="CY694" s="55">
        <f>'Datastream-M'!CH695</f>
        <v>114.8</v>
      </c>
      <c r="CZ694" s="55">
        <f>'Datastream-M'!CI695</f>
        <v>125.2</v>
      </c>
      <c r="DA694" s="55">
        <f>'Datastream-M'!CJ695</f>
        <v>117.6</v>
      </c>
      <c r="DB694" s="55">
        <f>'Datastream-M'!CK695</f>
        <v>19</v>
      </c>
      <c r="DC694" s="55">
        <f>'Datastream-M'!CL695</f>
        <v>1.4</v>
      </c>
      <c r="DD694" s="55">
        <f>'Datastream-M'!CM695</f>
        <v>20.100000000000001</v>
      </c>
      <c r="DE694" s="55">
        <f>'Datastream-M'!CN695</f>
        <v>79</v>
      </c>
      <c r="DF694" s="55">
        <f>'Datastream-M'!CO695</f>
        <v>80.099999999999994</v>
      </c>
      <c r="DG694" s="55">
        <f>'Datastream-M'!CP695</f>
        <v>107.4</v>
      </c>
      <c r="DH694" s="55">
        <f>'Datastream-M'!CQ695</f>
        <v>164.52679443400001</v>
      </c>
      <c r="DI694" s="55">
        <f>'Datastream-M'!CR695</f>
        <v>14.86</v>
      </c>
      <c r="DJ694">
        <f>'Datastream-M'!CV695</f>
        <v>8.1300000000000008</v>
      </c>
      <c r="DK694">
        <f>'Datastream-M'!CW695</f>
        <v>4.8</v>
      </c>
      <c r="DL694">
        <f>'Datastream-M'!CX695</f>
        <v>113.5</v>
      </c>
      <c r="DM694">
        <f>'Datastream-M'!CY695</f>
        <v>108.6</v>
      </c>
      <c r="DN694" s="55">
        <f>'Datastream-M'!CZ695</f>
        <v>109.4</v>
      </c>
      <c r="DO694">
        <f>'Datastream-M'!DA695</f>
        <v>6.5</v>
      </c>
      <c r="DP694">
        <f>'Datastream-M'!DB695</f>
        <v>98.2</v>
      </c>
      <c r="DQ694">
        <f>'Datastream-M'!DE695</f>
        <v>106</v>
      </c>
      <c r="DR694">
        <f>'Datastream-M'!DF695</f>
        <v>101.3</v>
      </c>
      <c r="DS694">
        <f>'Datastream-M'!DG695</f>
        <v>106.8</v>
      </c>
      <c r="DT694">
        <f>'Datastream-M'!DH695</f>
        <v>112</v>
      </c>
      <c r="DU694">
        <f>'Datastream-M'!DI695</f>
        <v>108.2</v>
      </c>
      <c r="DV694">
        <f>'Datastream-M'!DJ695</f>
        <v>156.29334081799999</v>
      </c>
      <c r="DW694" s="19">
        <f>'[8]weltindexip-usd'!B574</f>
        <v>2.9865197184056447</v>
      </c>
      <c r="DX694">
        <f>'Datastream-M'!DK695</f>
        <v>121.3</v>
      </c>
      <c r="DY694">
        <v>0</v>
      </c>
      <c r="DZ694">
        <f>'Datastream-M'!DL695</f>
        <v>122.1</v>
      </c>
      <c r="EA694">
        <f>'Datastream-M'!DM695</f>
        <v>106.4</v>
      </c>
      <c r="EB694">
        <f>'Datastream-M'!DN695</f>
        <v>35.952240000000003</v>
      </c>
      <c r="EC694">
        <f>'Datastream-M'!DO695</f>
        <v>110.4</v>
      </c>
      <c r="ED694">
        <f>'Datastream-M'!DP695</f>
        <v>112.8</v>
      </c>
      <c r="EE694" s="112">
        <f t="shared" si="84"/>
        <v>9.9999999999994316E-2</v>
      </c>
      <c r="EF694" s="1">
        <f>'Datastream-M'!DQ695</f>
        <v>106</v>
      </c>
    </row>
    <row r="695" spans="1:136">
      <c r="A695" s="3">
        <v>43023</v>
      </c>
      <c r="B695">
        <f>'Datastream-M'!B696</f>
        <v>104.2</v>
      </c>
      <c r="C695" s="55">
        <f>'Datastream-M'!C696</f>
        <v>107.2</v>
      </c>
      <c r="D695" s="55">
        <f>'Datastream-M'!D696</f>
        <v>109.6</v>
      </c>
      <c r="E695" s="55">
        <f>'Datastream-M'!E696</f>
        <v>104.8</v>
      </c>
      <c r="F695" s="55">
        <f>'Datastream-M'!F696</f>
        <v>110.6</v>
      </c>
      <c r="G695" s="55">
        <f>'Datastream-M'!G696</f>
        <v>1.175586</v>
      </c>
      <c r="H695" s="55">
        <f>'Datastream-M'!H696</f>
        <v>2023</v>
      </c>
      <c r="I695" s="55">
        <f>'Datastream-M'!I696</f>
        <v>2858.7</v>
      </c>
      <c r="J695" s="55">
        <f>'Datastream-M'!J696</f>
        <v>-0.33</v>
      </c>
      <c r="K695" s="55">
        <f>'Datastream-M'!K696</f>
        <v>0.4</v>
      </c>
      <c r="L695" s="55">
        <f>'Datastream-M'!L696</f>
        <v>13229.6</v>
      </c>
      <c r="M695" s="55">
        <f>'Datastream-M'!M696</f>
        <v>272855</v>
      </c>
      <c r="N695" s="55">
        <f>'Datastream-M'!N696</f>
        <v>104.3</v>
      </c>
      <c r="O695" s="55">
        <f>'Datastream-M'!O696</f>
        <v>1637</v>
      </c>
      <c r="P695" s="55">
        <f>'Datastream-M'!P696</f>
        <v>5.6</v>
      </c>
      <c r="Q695" s="55">
        <f>'Datastream-M'!Q696</f>
        <v>21.8</v>
      </c>
      <c r="R695" s="55">
        <f>'Datastream-M'!R696</f>
        <v>7</v>
      </c>
      <c r="S695" s="1">
        <f>'[2]Deutschland Monatsdaten'!C695</f>
        <v>0.63549761183481301</v>
      </c>
      <c r="T695" s="1">
        <v>4.5332961537989194</v>
      </c>
      <c r="U695" s="55">
        <f>'Datastream-M'!BL696</f>
        <v>107.06</v>
      </c>
      <c r="V695" s="41">
        <f t="shared" si="109"/>
        <v>106.5273631840796</v>
      </c>
      <c r="W695" s="55">
        <f>'Datastream-M'!BM696</f>
        <v>87.05</v>
      </c>
      <c r="X695" s="41">
        <f t="shared" si="110"/>
        <v>87.575452716297775</v>
      </c>
      <c r="Y695" s="55">
        <f>'Datastream-M'!W696</f>
        <v>6.2</v>
      </c>
      <c r="Z695" s="55">
        <f>'Datastream-M'!X696</f>
        <v>112.8</v>
      </c>
      <c r="AA695" s="42">
        <f>'Datastream-M'!Y696</f>
        <v>20.8</v>
      </c>
      <c r="AB695" s="55">
        <f>'Datastream-M'!Z696</f>
        <v>97.2</v>
      </c>
      <c r="AC695" s="55">
        <f>'Datastream-M'!AA696</f>
        <v>90.7</v>
      </c>
      <c r="AD695" s="55">
        <f>'Datastream-M'!AB696</f>
        <v>89.2</v>
      </c>
      <c r="AE695" s="55">
        <f>'Datastream-M'!AC696</f>
        <v>1.175586</v>
      </c>
      <c r="AF695" s="55">
        <f t="shared" si="111"/>
        <v>100.49999999999999</v>
      </c>
      <c r="AG695" s="55">
        <f t="shared" si="112"/>
        <v>99.4</v>
      </c>
      <c r="AH695" s="55">
        <f>'Datastream-M'!AD696</f>
        <v>104.7</v>
      </c>
      <c r="AI695" s="55">
        <f>'Datastream-M'!AE696</f>
        <v>18.100000000000001</v>
      </c>
      <c r="AJ695" s="55">
        <f>'Datastream-M'!AF696</f>
        <v>100.700701</v>
      </c>
      <c r="AK695" s="55">
        <f>'Datastream-M'!AG696</f>
        <v>57.54</v>
      </c>
      <c r="AL695" s="55">
        <f>'Datastream-M'!AH696</f>
        <v>102.1</v>
      </c>
      <c r="AM695" s="55">
        <f>'Datastream-M'!AI696</f>
        <v>112.8</v>
      </c>
      <c r="AN695" s="55">
        <f>'Datastream-M'!AJ696</f>
        <v>19.899999999999999</v>
      </c>
      <c r="AO695" s="55">
        <f>'Datastream-M'!AK696</f>
        <v>9.4</v>
      </c>
      <c r="AP695" s="55">
        <f>'Datastream-M'!AL696</f>
        <v>15.8</v>
      </c>
      <c r="AQ695" s="41">
        <f>'Datastream-M'!AM696</f>
        <v>106.41249999999999</v>
      </c>
      <c r="AR695" s="41">
        <f>'Datastream-M'!AN696</f>
        <v>101.8061</v>
      </c>
      <c r="AS695" s="55">
        <f>'Datastream-M'!AO696</f>
        <v>18.8</v>
      </c>
      <c r="AT695" s="55">
        <f>'Datastream-M'!AP696</f>
        <v>93.1</v>
      </c>
      <c r="AU695" s="55">
        <f>'Datastream-M'!AQ696</f>
        <v>110.2</v>
      </c>
      <c r="AX695" s="55">
        <f>'Datastream-M'!AR696</f>
        <v>17.600000000000001</v>
      </c>
      <c r="AY695" s="55">
        <f>'Datastream-M'!AS696</f>
        <v>3.2</v>
      </c>
      <c r="AZ695" s="55">
        <f>'Datastream-M'!AT696</f>
        <v>113.6</v>
      </c>
      <c r="BE695" s="55">
        <f>'Datastream-M'!AU696</f>
        <v>101.31</v>
      </c>
      <c r="BF695" s="55">
        <f>'Datastream-M'!AV696</f>
        <v>100.1</v>
      </c>
      <c r="BH695" s="1">
        <f>'Datastream-M'!AX696</f>
        <v>108.3</v>
      </c>
      <c r="BI695" s="1">
        <f>'Datastream-M'!AY696</f>
        <v>108.5</v>
      </c>
      <c r="BJ695" s="1">
        <f>'Datastream-M'!AZ696</f>
        <v>109.5</v>
      </c>
      <c r="BK695" s="55">
        <f>'Datastream-M'!BA696</f>
        <v>96.8</v>
      </c>
      <c r="BL695" s="55">
        <f>'Datastream-M'!BB696</f>
        <v>118.3</v>
      </c>
      <c r="BM695" s="26">
        <f>'Datastream-M'!BC696</f>
        <v>100.8</v>
      </c>
      <c r="BN695" s="26"/>
      <c r="BO695" s="14">
        <f t="shared" si="107"/>
        <v>99.4</v>
      </c>
      <c r="BP695" s="55">
        <f t="shared" si="108"/>
        <v>100.5</v>
      </c>
      <c r="BQ695" s="55">
        <f t="shared" si="103"/>
        <v>48.945802348786053</v>
      </c>
      <c r="BS695" s="55">
        <f>'Datastream-M'!BF696</f>
        <v>120.5</v>
      </c>
      <c r="BT695" s="55">
        <f>'Datastream-M'!BE696</f>
        <v>22.4</v>
      </c>
      <c r="BU695" s="14">
        <f>'Datastream-M'!CS696</f>
        <v>94.1</v>
      </c>
      <c r="BV695" s="55">
        <f>'Datastream-M'!CT696</f>
        <v>101.7</v>
      </c>
      <c r="BW695" s="55">
        <f>'Datastream-M'!CU696</f>
        <v>114.8105</v>
      </c>
      <c r="BZ695" s="55">
        <f>'Datastream-M'!BI696</f>
        <v>109.6</v>
      </c>
      <c r="CA695" s="55">
        <f>'Datastream-M'!BN696</f>
        <v>20.8</v>
      </c>
      <c r="CB695" s="55">
        <f>'Datastream-M'!BO696</f>
        <v>38.200000000000003</v>
      </c>
      <c r="CC695" s="55">
        <f>'Datastream-M'!BP696</f>
        <v>104.2</v>
      </c>
      <c r="CD695" s="55">
        <f>'Datastream-M'!BQ696</f>
        <v>100.1</v>
      </c>
      <c r="CH695" s="55">
        <f>'Datastream-M'!BR696</f>
        <v>103.1</v>
      </c>
      <c r="CI695" s="55">
        <f>'Datastream-M'!BS696</f>
        <v>105.8</v>
      </c>
      <c r="CJ695" s="55">
        <f>'Datastream-M'!BT696</f>
        <v>18</v>
      </c>
      <c r="CK695" s="55">
        <f>'Datastream-M'!BU696</f>
        <v>21.8</v>
      </c>
      <c r="CL695" s="55">
        <f>'Datastream-M'!BV696</f>
        <v>102.4</v>
      </c>
      <c r="CM695" s="55">
        <f>'Datastream-M'!BW696</f>
        <v>30.8</v>
      </c>
      <c r="CN695" s="55">
        <f>'Datastream-M'!BX696</f>
        <v>8.1999999999999993</v>
      </c>
      <c r="CO695" s="55">
        <f>'Datastream-M'!BY696</f>
        <v>21.6</v>
      </c>
      <c r="CP695" s="55">
        <f>'Datastream-M'!BZ696</f>
        <v>31.1</v>
      </c>
      <c r="CQ695" s="55">
        <f>'Datastream-M'!CA696</f>
        <v>10.8</v>
      </c>
      <c r="CR695" s="55">
        <f>'Datastream-M'!CB696</f>
        <v>43.5</v>
      </c>
      <c r="CS695" s="55">
        <f>'Datastream-M'!CC696</f>
        <v>48.7</v>
      </c>
      <c r="CT695" s="55">
        <f>'Datastream-M'!CD696</f>
        <v>59.2</v>
      </c>
      <c r="CU695" s="55">
        <f>'Datastream-M'!CE696</f>
        <v>44284</v>
      </c>
      <c r="CV695" s="55">
        <f>'Datastream-M'!CF696</f>
        <v>2831946</v>
      </c>
      <c r="CW695" s="55">
        <f t="shared" si="113"/>
        <v>-0.30000000000000071</v>
      </c>
      <c r="CX695" s="55">
        <f>'Datastream-M'!CG696</f>
        <v>119.4</v>
      </c>
      <c r="CY695" s="55">
        <f>'Datastream-M'!CH696</f>
        <v>123</v>
      </c>
      <c r="CZ695" s="55">
        <f>'Datastream-M'!CI696</f>
        <v>126.7</v>
      </c>
      <c r="DA695" s="55">
        <f>'Datastream-M'!CJ696</f>
        <v>111.1</v>
      </c>
      <c r="DB695" s="55">
        <f>'Datastream-M'!CK696</f>
        <v>21.5</v>
      </c>
      <c r="DC695" s="55">
        <f>'Datastream-M'!CL696</f>
        <v>3.3</v>
      </c>
      <c r="DD695" s="55">
        <f>'Datastream-M'!CM696</f>
        <v>18</v>
      </c>
      <c r="DE695" s="55">
        <f>'Datastream-M'!CN696</f>
        <v>77.5</v>
      </c>
      <c r="DF695" s="55">
        <f>'Datastream-M'!CO696</f>
        <v>78</v>
      </c>
      <c r="DG695" s="55">
        <f>'Datastream-M'!CP696</f>
        <v>103.9</v>
      </c>
      <c r="DH695" s="55">
        <f>'Datastream-M'!CQ696</f>
        <v>142.697509766</v>
      </c>
      <c r="DI695" s="55">
        <f>'Datastream-M'!CR696</f>
        <v>11.81</v>
      </c>
      <c r="DJ695">
        <f>'Datastream-M'!CV696</f>
        <v>8.3699999999999992</v>
      </c>
      <c r="DK695">
        <f>'Datastream-M'!CW696</f>
        <v>5.18</v>
      </c>
      <c r="DL695">
        <f>'Datastream-M'!CX696</f>
        <v>112.9</v>
      </c>
      <c r="DM695">
        <f>'Datastream-M'!CY696</f>
        <v>116.1</v>
      </c>
      <c r="DN695" s="55">
        <f>'Datastream-M'!CZ696</f>
        <v>109.4</v>
      </c>
      <c r="DO695">
        <f>'Datastream-M'!DA696</f>
        <v>8.6</v>
      </c>
      <c r="DP695">
        <f>'Datastream-M'!DB696</f>
        <v>99.3</v>
      </c>
      <c r="DQ695">
        <f>'Datastream-M'!DE696</f>
        <v>106.7</v>
      </c>
      <c r="DR695">
        <f>'Datastream-M'!DF696</f>
        <v>101.7</v>
      </c>
      <c r="DS695">
        <f>'Datastream-M'!DG696</f>
        <v>108.6</v>
      </c>
      <c r="DT695">
        <f>'Datastream-M'!DH696</f>
        <v>113.4</v>
      </c>
      <c r="DU695">
        <f>'Datastream-M'!DI696</f>
        <v>105.1</v>
      </c>
      <c r="DV695">
        <f>'Datastream-M'!DJ696</f>
        <v>148.915812273</v>
      </c>
      <c r="DW695" s="19">
        <f>'[8]weltindexip-usd'!B575</f>
        <v>2.9965495601341092</v>
      </c>
      <c r="DX695">
        <f>'Datastream-M'!DK696</f>
        <v>120.8</v>
      </c>
      <c r="DY695">
        <v>0</v>
      </c>
      <c r="DZ695">
        <f>'Datastream-M'!DL696</f>
        <v>122.1</v>
      </c>
      <c r="EA695">
        <f>'Datastream-M'!DM696</f>
        <v>104.8</v>
      </c>
      <c r="EB695">
        <f>'Datastream-M'!DN696</f>
        <v>37.091025000000002</v>
      </c>
      <c r="EC695">
        <f>'Datastream-M'!DO696</f>
        <v>110.1</v>
      </c>
      <c r="ED695">
        <f>'Datastream-M'!DP696</f>
        <v>112.6</v>
      </c>
      <c r="EE695" s="112">
        <f t="shared" si="84"/>
        <v>0.60000000000000853</v>
      </c>
      <c r="EF695" s="1">
        <f>'Datastream-M'!DQ696</f>
        <v>104.3</v>
      </c>
    </row>
    <row r="696" spans="1:136">
      <c r="A696" s="3">
        <v>43054</v>
      </c>
      <c r="B696">
        <f>'Datastream-M'!B697</f>
        <v>104.7</v>
      </c>
      <c r="C696" s="55">
        <f>'Datastream-M'!C697</f>
        <v>107.6</v>
      </c>
      <c r="D696" s="55">
        <f>'Datastream-M'!D697</f>
        <v>109.5</v>
      </c>
      <c r="E696" s="55">
        <f>'Datastream-M'!E697</f>
        <v>105.8</v>
      </c>
      <c r="F696" s="55">
        <f>'Datastream-M'!F697</f>
        <v>110.8</v>
      </c>
      <c r="G696" s="55">
        <f>'Datastream-M'!G697</f>
        <v>1.1738</v>
      </c>
      <c r="H696" s="55">
        <f>'Datastream-M'!H697</f>
        <v>2056.1</v>
      </c>
      <c r="I696" s="55">
        <f>'Datastream-M'!I697</f>
        <v>2871.9</v>
      </c>
      <c r="J696" s="55">
        <f>'Datastream-M'!J697</f>
        <v>-0.32900000000000001</v>
      </c>
      <c r="K696" s="55">
        <f>'Datastream-M'!K697</f>
        <v>0.3</v>
      </c>
      <c r="L696" s="55">
        <f>'Datastream-M'!L697</f>
        <v>13024</v>
      </c>
      <c r="M696" s="55">
        <f>'Datastream-M'!M697</f>
        <v>302636</v>
      </c>
      <c r="N696" s="55">
        <f>'Datastream-M'!N697</f>
        <v>108.2</v>
      </c>
      <c r="O696" s="55">
        <f>'Datastream-M'!O697</f>
        <v>1771</v>
      </c>
      <c r="P696" s="55">
        <f>'Datastream-M'!P697</f>
        <v>5.5</v>
      </c>
      <c r="Q696" s="55">
        <f>'Datastream-M'!Q697</f>
        <v>19.8</v>
      </c>
      <c r="R696" s="55">
        <f>'Datastream-M'!R697</f>
        <v>8.8000000000000007</v>
      </c>
      <c r="S696" s="1">
        <f>'[2]Deutschland Monatsdaten'!C696</f>
        <v>0.72332428917475233</v>
      </c>
      <c r="T696" s="1">
        <v>4.5741860853569802</v>
      </c>
      <c r="U696" s="55">
        <f>'Datastream-M'!BL697</f>
        <v>110.6</v>
      </c>
      <c r="V696" s="41">
        <f t="shared" si="109"/>
        <v>109.72222222222221</v>
      </c>
      <c r="W696" s="55">
        <f>'Datastream-M'!BM697</f>
        <v>88.15</v>
      </c>
      <c r="X696" s="41">
        <f t="shared" si="110"/>
        <v>88.061938061938065</v>
      </c>
      <c r="Y696" s="55">
        <f>'Datastream-M'!W697</f>
        <v>6.7</v>
      </c>
      <c r="Z696" s="55">
        <f>'Datastream-M'!X697</f>
        <v>113.7</v>
      </c>
      <c r="AA696" s="42">
        <f>'Datastream-M'!Y697</f>
        <v>20.6</v>
      </c>
      <c r="AB696" s="55">
        <f>'Datastream-M'!Z697</f>
        <v>97.6</v>
      </c>
      <c r="AC696" s="55">
        <f>'Datastream-M'!AA697</f>
        <v>90.9</v>
      </c>
      <c r="AD696" s="55">
        <f>'Datastream-M'!AB697</f>
        <v>89.6</v>
      </c>
      <c r="AE696" s="55">
        <f>'Datastream-M'!AC697</f>
        <v>1.1738</v>
      </c>
      <c r="AF696" s="55">
        <f t="shared" si="111"/>
        <v>100.8</v>
      </c>
      <c r="AG696" s="55">
        <f t="shared" si="112"/>
        <v>100.10000000000001</v>
      </c>
      <c r="AH696" s="55">
        <f>'Datastream-M'!AD697</f>
        <v>107.9</v>
      </c>
      <c r="AI696" s="55">
        <f>'Datastream-M'!AE697</f>
        <v>17</v>
      </c>
      <c r="AJ696" s="55">
        <f>'Datastream-M'!AF697</f>
        <v>100.198807</v>
      </c>
      <c r="AK696" s="55">
        <f>'Datastream-M'!AG697</f>
        <v>62.84</v>
      </c>
      <c r="AL696" s="55">
        <f>'Datastream-M'!AH697</f>
        <v>102.6</v>
      </c>
      <c r="AM696" s="55">
        <f>'Datastream-M'!AI697</f>
        <v>113.7</v>
      </c>
      <c r="AN696" s="55">
        <f>'Datastream-M'!AJ697</f>
        <v>23</v>
      </c>
      <c r="AO696" s="55">
        <f>'Datastream-M'!AK697</f>
        <v>8.1999999999999993</v>
      </c>
      <c r="AP696" s="55">
        <f>'Datastream-M'!AL697</f>
        <v>16.100000000000001</v>
      </c>
      <c r="AQ696" s="41">
        <f>'Datastream-M'!AM697</f>
        <v>106.6095</v>
      </c>
      <c r="AR696" s="41">
        <f>'Datastream-M'!AN697</f>
        <v>101.85939999999999</v>
      </c>
      <c r="AS696" s="55">
        <f>'Datastream-M'!AO697</f>
        <v>17.8</v>
      </c>
      <c r="AT696" s="55">
        <f>'Datastream-M'!AP697</f>
        <v>93.5</v>
      </c>
      <c r="AU696" s="55">
        <f>'Datastream-M'!AQ697</f>
        <v>109.1</v>
      </c>
      <c r="AX696" s="55">
        <f>'Datastream-M'!AR697</f>
        <v>18.7</v>
      </c>
      <c r="AY696" s="55">
        <f>'Datastream-M'!AS697</f>
        <v>2.9</v>
      </c>
      <c r="AZ696" s="55">
        <f>'Datastream-M'!AT697</f>
        <v>114</v>
      </c>
      <c r="BE696" s="55">
        <f>'Datastream-M'!AU697</f>
        <v>101.46</v>
      </c>
      <c r="BF696" s="55">
        <f>'Datastream-M'!AV697</f>
        <v>100.8</v>
      </c>
      <c r="BH696" s="1">
        <f>'Datastream-M'!AX697</f>
        <v>117.5</v>
      </c>
      <c r="BI696" s="1">
        <f>'Datastream-M'!AY697</f>
        <v>116.5</v>
      </c>
      <c r="BJ696" s="1">
        <f>'Datastream-M'!AZ697</f>
        <v>110.5</v>
      </c>
      <c r="BK696" s="55">
        <f>'Datastream-M'!BA697</f>
        <v>96.6</v>
      </c>
      <c r="BL696" s="55">
        <f>'Datastream-M'!BB697</f>
        <v>120.1</v>
      </c>
      <c r="BM696" s="26">
        <f>'Datastream-M'!BC697</f>
        <v>101</v>
      </c>
      <c r="BN696" s="26"/>
      <c r="BO696" s="14">
        <f t="shared" si="107"/>
        <v>100.1</v>
      </c>
      <c r="BP696" s="55">
        <f t="shared" si="108"/>
        <v>100.8</v>
      </c>
      <c r="BQ696" s="55">
        <f t="shared" si="103"/>
        <v>53.535525643210093</v>
      </c>
      <c r="BS696" s="55">
        <f>'Datastream-M'!BF697</f>
        <v>123.8</v>
      </c>
      <c r="BT696" s="55">
        <f>'Datastream-M'!BE697</f>
        <v>23.5</v>
      </c>
      <c r="BU696" s="14">
        <f>'Datastream-M'!CS697</f>
        <v>94.4</v>
      </c>
      <c r="BV696" s="55">
        <f>'Datastream-M'!CT697</f>
        <v>102.2</v>
      </c>
      <c r="BW696" s="55">
        <f>'Datastream-M'!CU697</f>
        <v>115.0026</v>
      </c>
      <c r="BZ696" s="55">
        <f>'Datastream-M'!BI697</f>
        <v>111.9</v>
      </c>
      <c r="CA696" s="55">
        <f>'Datastream-M'!BN697</f>
        <v>23.5</v>
      </c>
      <c r="CB696" s="55">
        <f>'Datastream-M'!BO697</f>
        <v>38.700000000000003</v>
      </c>
      <c r="CC696" s="55">
        <f>'Datastream-M'!BP697</f>
        <v>109.2</v>
      </c>
      <c r="CD696" s="55">
        <f>'Datastream-M'!BQ697</f>
        <v>104.5</v>
      </c>
      <c r="CH696" s="55">
        <f>'Datastream-M'!BR697</f>
        <v>108.1</v>
      </c>
      <c r="CI696" s="55">
        <f>'Datastream-M'!BS697</f>
        <v>106.8</v>
      </c>
      <c r="CJ696" s="55">
        <f>'Datastream-M'!BT697</f>
        <v>17.899999999999999</v>
      </c>
      <c r="CK696" s="55">
        <f>'Datastream-M'!BU697</f>
        <v>17.2</v>
      </c>
      <c r="CL696" s="55">
        <f>'Datastream-M'!BV697</f>
        <v>105</v>
      </c>
      <c r="CM696" s="55">
        <f>'Datastream-M'!BW697</f>
        <v>31.4</v>
      </c>
      <c r="CN696" s="55">
        <f>'Datastream-M'!BX697</f>
        <v>7</v>
      </c>
      <c r="CO696" s="55">
        <f>'Datastream-M'!BY697</f>
        <v>25.1</v>
      </c>
      <c r="CP696" s="55">
        <f>'Datastream-M'!BZ697</f>
        <v>33.299999999999997</v>
      </c>
      <c r="CQ696" s="55">
        <f>'Datastream-M'!CA697</f>
        <v>10.7</v>
      </c>
      <c r="CR696" s="55">
        <f>'Datastream-M'!CB697</f>
        <v>44.3</v>
      </c>
      <c r="CS696" s="55">
        <f>'Datastream-M'!CC697</f>
        <v>47.9</v>
      </c>
      <c r="CT696" s="55">
        <f>'Datastream-M'!CD697</f>
        <v>58.5</v>
      </c>
      <c r="CU696" s="55">
        <f>'Datastream-M'!CE697</f>
        <v>44348</v>
      </c>
      <c r="CV696" s="55">
        <f>'Datastream-M'!CF697</f>
        <v>2851725</v>
      </c>
      <c r="CW696" s="55">
        <f t="shared" si="113"/>
        <v>-1.8999999999999986</v>
      </c>
      <c r="CX696" s="55">
        <f>'Datastream-M'!CG697</f>
        <v>126.7</v>
      </c>
      <c r="CY696" s="55">
        <f>'Datastream-M'!CH697</f>
        <v>123.4</v>
      </c>
      <c r="CZ696" s="55">
        <f>'Datastream-M'!CI697</f>
        <v>126</v>
      </c>
      <c r="DA696" s="55">
        <f>'Datastream-M'!CJ697</f>
        <v>129</v>
      </c>
      <c r="DB696" s="55">
        <f>'Datastream-M'!CK697</f>
        <v>19.8</v>
      </c>
      <c r="DC696" s="55">
        <f>'Datastream-M'!CL697</f>
        <v>7.4</v>
      </c>
      <c r="DD696" s="55">
        <f>'Datastream-M'!CM697</f>
        <v>17.899999999999999</v>
      </c>
      <c r="DE696" s="55">
        <f>'Datastream-M'!CN697</f>
        <v>77.3</v>
      </c>
      <c r="DF696" s="55">
        <f>'Datastream-M'!CO697</f>
        <v>77.599999999999994</v>
      </c>
      <c r="DG696" s="55">
        <f>'Datastream-M'!CP697</f>
        <v>108.9</v>
      </c>
      <c r="DH696" s="55">
        <f>'Datastream-M'!CQ697</f>
        <v>189.6355896</v>
      </c>
      <c r="DI696" s="55">
        <f>'Datastream-M'!CR697</f>
        <v>11.89</v>
      </c>
      <c r="DJ696">
        <f>'Datastream-M'!CV697</f>
        <v>8.18</v>
      </c>
      <c r="DK696">
        <f>'Datastream-M'!CW697</f>
        <v>4.76</v>
      </c>
      <c r="DL696">
        <f>'Datastream-M'!CX697</f>
        <v>118.8</v>
      </c>
      <c r="DM696">
        <f>'Datastream-M'!CY697</f>
        <v>115.7</v>
      </c>
      <c r="DN696" s="55">
        <f>'Datastream-M'!CZ697</f>
        <v>109.8</v>
      </c>
      <c r="DO696">
        <f>'Datastream-M'!DA697</f>
        <v>3.2</v>
      </c>
      <c r="DP696">
        <f>'Datastream-M'!DB697</f>
        <v>99.1</v>
      </c>
      <c r="DQ696">
        <f>'Datastream-M'!DE697</f>
        <v>106.4</v>
      </c>
      <c r="DR696">
        <f>'Datastream-M'!DF697</f>
        <v>103</v>
      </c>
      <c r="DS696">
        <f>'Datastream-M'!DG697</f>
        <v>106.5</v>
      </c>
      <c r="DT696">
        <f>'Datastream-M'!DH697</f>
        <v>111.3</v>
      </c>
      <c r="DU696">
        <f>'Datastream-M'!DI697</f>
        <v>110.4</v>
      </c>
      <c r="DV696">
        <f>'Datastream-M'!DJ697</f>
        <v>154.99837410399999</v>
      </c>
      <c r="DW696" s="19">
        <f>'[8]weltindexip-usd'!B576</f>
        <v>3.0283916933430217</v>
      </c>
      <c r="DX696">
        <f>'Datastream-M'!DK697</f>
        <v>123.4</v>
      </c>
      <c r="DY696">
        <v>0</v>
      </c>
      <c r="DZ696">
        <f>'Datastream-M'!DL697</f>
        <v>123.1</v>
      </c>
      <c r="EA696">
        <f>'Datastream-M'!DM697</f>
        <v>108.2</v>
      </c>
      <c r="EB696">
        <f>'Datastream-M'!DN697</f>
        <v>37.689666000000003</v>
      </c>
      <c r="EC696">
        <f>'Datastream-M'!DO697</f>
        <v>112.6</v>
      </c>
      <c r="ED696">
        <f>'Datastream-M'!DP697</f>
        <v>115.1</v>
      </c>
      <c r="EE696" s="112">
        <f t="shared" si="84"/>
        <v>0.5</v>
      </c>
      <c r="EF696" s="1">
        <f>'Datastream-M'!DQ697</f>
        <v>108.3</v>
      </c>
    </row>
    <row r="697" spans="1:136">
      <c r="A697" s="3">
        <v>43084</v>
      </c>
      <c r="B697">
        <f>'Datastream-M'!B698</f>
        <v>104.4</v>
      </c>
      <c r="C697" s="55">
        <f>'Datastream-M'!C698</f>
        <v>107.3</v>
      </c>
      <c r="D697" s="55">
        <f>'Datastream-M'!D698</f>
        <v>109.7</v>
      </c>
      <c r="E697" s="55">
        <f>'Datastream-M'!E698</f>
        <v>104.8</v>
      </c>
      <c r="F697" s="55">
        <f>'Datastream-M'!F698</f>
        <v>113.8</v>
      </c>
      <c r="G697" s="55">
        <f>'Datastream-M'!G698</f>
        <v>1.183621</v>
      </c>
      <c r="H697" s="55">
        <f>'Datastream-M'!H698</f>
        <v>2045.5</v>
      </c>
      <c r="I697" s="55">
        <f>'Datastream-M'!I698</f>
        <v>2885.1</v>
      </c>
      <c r="J697" s="55">
        <f>'Datastream-M'!J698</f>
        <v>-0.32800000000000001</v>
      </c>
      <c r="K697" s="55">
        <f>'Datastream-M'!K698</f>
        <v>0.3</v>
      </c>
      <c r="L697" s="55">
        <f>'Datastream-M'!L698</f>
        <v>12917.6</v>
      </c>
      <c r="M697" s="55">
        <f>'Datastream-M'!M698</f>
        <v>253950</v>
      </c>
      <c r="N697" s="55">
        <f>'Datastream-M'!N698</f>
        <v>107.8</v>
      </c>
      <c r="O697" s="55">
        <f>'Datastream-M'!O698</f>
        <v>1521</v>
      </c>
      <c r="P697" s="55">
        <f>'Datastream-M'!P698</f>
        <v>5.5</v>
      </c>
      <c r="Q697" s="55">
        <f>'Datastream-M'!Q698</f>
        <v>24.8</v>
      </c>
      <c r="R697" s="55">
        <f>'Datastream-M'!R698</f>
        <v>9.1999999999999993</v>
      </c>
      <c r="S697" s="1">
        <f>'[2]Deutschland Monatsdaten'!C697</f>
        <v>0.71382178343251568</v>
      </c>
      <c r="T697" s="1">
        <v>4.5953218326072118</v>
      </c>
      <c r="U697" s="55">
        <f>'Datastream-M'!BL698</f>
        <v>110.4</v>
      </c>
      <c r="V697" s="41">
        <f t="shared" si="109"/>
        <v>109.30693069306932</v>
      </c>
      <c r="W697" s="55">
        <f>'Datastream-M'!BM698</f>
        <v>89.15</v>
      </c>
      <c r="X697" s="41">
        <f t="shared" si="110"/>
        <v>88.442460317460331</v>
      </c>
      <c r="Y697" s="55">
        <f>'Datastream-M'!W698</f>
        <v>7.4</v>
      </c>
      <c r="Z697" s="55">
        <f>'Datastream-M'!X698</f>
        <v>118.8</v>
      </c>
      <c r="AA697" s="42">
        <f>'Datastream-M'!Y698</f>
        <v>19.899999999999999</v>
      </c>
      <c r="AB697" s="55">
        <f>'Datastream-M'!Z698</f>
        <v>97.7</v>
      </c>
      <c r="AC697" s="55">
        <f>'Datastream-M'!AA698</f>
        <v>91</v>
      </c>
      <c r="AD697" s="55">
        <f>'Datastream-M'!AB698</f>
        <v>89.7</v>
      </c>
      <c r="AE697" s="55">
        <f>'Datastream-M'!AC698</f>
        <v>1.183621</v>
      </c>
      <c r="AF697" s="55">
        <f t="shared" si="111"/>
        <v>101</v>
      </c>
      <c r="AG697" s="55">
        <f t="shared" si="112"/>
        <v>100.8</v>
      </c>
      <c r="AH697" s="55">
        <f>'Datastream-M'!AD698</f>
        <v>107.6</v>
      </c>
      <c r="AI697" s="55">
        <f>'Datastream-M'!AE698</f>
        <v>18</v>
      </c>
      <c r="AJ697" s="55">
        <f>'Datastream-M'!AF698</f>
        <v>100</v>
      </c>
      <c r="AK697" s="55">
        <f>'Datastream-M'!AG698</f>
        <v>64.06</v>
      </c>
      <c r="AL697" s="55">
        <f>'Datastream-M'!AH698</f>
        <v>102.8</v>
      </c>
      <c r="AM697" s="55">
        <f>'Datastream-M'!AI698</f>
        <v>118.8</v>
      </c>
      <c r="AN697" s="55">
        <f>'Datastream-M'!AJ698</f>
        <v>23.2</v>
      </c>
      <c r="AO697" s="55">
        <f>'Datastream-M'!AK698</f>
        <v>7.5</v>
      </c>
      <c r="AP697" s="55">
        <f>'Datastream-M'!AL698</f>
        <v>21.3</v>
      </c>
      <c r="AQ697" s="41">
        <f>'Datastream-M'!AM698</f>
        <v>106.7602</v>
      </c>
      <c r="AR697" s="41">
        <f>'Datastream-M'!AN698</f>
        <v>101.86969999999999</v>
      </c>
      <c r="AS697" s="55">
        <f>'Datastream-M'!AO698</f>
        <v>18.100000000000001</v>
      </c>
      <c r="AT697" s="55">
        <f>'Datastream-M'!AP698</f>
        <v>85</v>
      </c>
      <c r="AU697" s="55">
        <f>'Datastream-M'!AQ698</f>
        <v>109.9</v>
      </c>
      <c r="AX697" s="55">
        <f>'Datastream-M'!AR698</f>
        <v>17.399999999999999</v>
      </c>
      <c r="AY697" s="55">
        <f>'Datastream-M'!AS698</f>
        <v>2.2000000000000002</v>
      </c>
      <c r="AZ697" s="55">
        <f>'Datastream-M'!AT698</f>
        <v>114.6</v>
      </c>
      <c r="BE697" s="55">
        <f>'Datastream-M'!AU698</f>
        <v>101.63</v>
      </c>
      <c r="BF697" s="55">
        <f>'Datastream-M'!AV698</f>
        <v>101.1</v>
      </c>
      <c r="BG697" s="55"/>
      <c r="BH697" s="1">
        <f>'Datastream-M'!AX698</f>
        <v>119.6</v>
      </c>
      <c r="BI697" s="1">
        <f>'Datastream-M'!AY698</f>
        <v>118.5</v>
      </c>
      <c r="BJ697" s="1">
        <f>'Datastream-M'!AZ698</f>
        <v>111.4</v>
      </c>
      <c r="BK697" s="55">
        <f>'Datastream-M'!BA698</f>
        <v>94.6</v>
      </c>
      <c r="BL697" s="55">
        <f>'Datastream-M'!BB698</f>
        <v>123</v>
      </c>
      <c r="BM697" s="26">
        <f>'Datastream-M'!BC698</f>
        <v>101.1</v>
      </c>
      <c r="BN697" s="26"/>
      <c r="BO697" s="14">
        <f t="shared" ref="BO697:BO702" si="114">BF696</f>
        <v>100.8</v>
      </c>
      <c r="BP697" s="55">
        <f t="shared" si="108"/>
        <v>101</v>
      </c>
      <c r="BQ697" s="55">
        <f t="shared" si="103"/>
        <v>54.122054272440252</v>
      </c>
      <c r="BS697" s="55">
        <f>'Datastream-M'!BF698</f>
        <v>124.6</v>
      </c>
      <c r="BT697" s="55">
        <f>'Datastream-M'!BE698</f>
        <v>21.1</v>
      </c>
      <c r="BU697" s="14">
        <f>'Datastream-M'!CS698</f>
        <v>94.4</v>
      </c>
      <c r="BV697" s="55">
        <f>'Datastream-M'!CT698</f>
        <v>102.6</v>
      </c>
      <c r="BW697" s="55">
        <f>'Datastream-M'!CU698</f>
        <v>115.31059999999999</v>
      </c>
      <c r="BZ697" s="55">
        <f>'Datastream-M'!BI698</f>
        <v>109.2</v>
      </c>
      <c r="CA697" s="55">
        <f>'Datastream-M'!BN698</f>
        <v>14.9</v>
      </c>
      <c r="CB697" s="55">
        <f>'Datastream-M'!BO698</f>
        <v>34.799999999999997</v>
      </c>
      <c r="CC697" s="55">
        <f>'Datastream-M'!BP698</f>
        <v>107.9</v>
      </c>
      <c r="CD697" s="55">
        <f>'Datastream-M'!BQ698</f>
        <v>104.8</v>
      </c>
      <c r="CH697" s="55">
        <f>'Datastream-M'!BR698</f>
        <v>108.1</v>
      </c>
      <c r="CI697" s="55">
        <f>'Datastream-M'!BS698</f>
        <v>108.9</v>
      </c>
      <c r="CJ697" s="55">
        <f>'Datastream-M'!BT698</f>
        <v>19.5</v>
      </c>
      <c r="CK697" s="55">
        <f>'Datastream-M'!BU698</f>
        <v>18.399999999999999</v>
      </c>
      <c r="CL697" s="55">
        <f>'Datastream-M'!BV698</f>
        <v>104.8</v>
      </c>
      <c r="CM697" s="55">
        <f>'Datastream-M'!BW698</f>
        <v>32.1</v>
      </c>
      <c r="CN697" s="55">
        <f>'Datastream-M'!BX698</f>
        <v>7.4</v>
      </c>
      <c r="CO697" s="55">
        <f>'Datastream-M'!BY698</f>
        <v>24.8</v>
      </c>
      <c r="CP697" s="55">
        <f>'Datastream-M'!BZ698</f>
        <v>30.8</v>
      </c>
      <c r="CQ697" s="55">
        <f>'Datastream-M'!CA698</f>
        <v>10.7</v>
      </c>
      <c r="CR697" s="55">
        <f>'Datastream-M'!CB698</f>
        <v>45.2</v>
      </c>
      <c r="CS697" s="55">
        <f>'Datastream-M'!CC698</f>
        <v>54.3</v>
      </c>
      <c r="CT697" s="55">
        <f>'Datastream-M'!CD698</f>
        <v>57.1</v>
      </c>
      <c r="CU697" s="55">
        <f>'Datastream-M'!CE698</f>
        <v>44409</v>
      </c>
      <c r="CV697" s="55">
        <f>'Datastream-M'!CF698</f>
        <v>2850990</v>
      </c>
      <c r="CW697" s="55">
        <f t="shared" si="113"/>
        <v>1.3000000000000007</v>
      </c>
      <c r="CX697" s="55">
        <f>'Datastream-M'!CG698</f>
        <v>144</v>
      </c>
      <c r="CY697" s="55">
        <f>'Datastream-M'!CH698</f>
        <v>143.80000000000001</v>
      </c>
      <c r="CZ697" s="55">
        <f>'Datastream-M'!CI698</f>
        <v>138.9</v>
      </c>
      <c r="DA697" s="55">
        <f>'Datastream-M'!CJ698</f>
        <v>148.6</v>
      </c>
      <c r="DB697" s="55">
        <f>'Datastream-M'!CK698</f>
        <v>17.5</v>
      </c>
      <c r="DC697" s="55">
        <f>'Datastream-M'!CL698</f>
        <v>5.2</v>
      </c>
      <c r="DD697" s="55">
        <f>'Datastream-M'!CM698</f>
        <v>19.5</v>
      </c>
      <c r="DE697" s="55">
        <f>'Datastream-M'!CN698</f>
        <v>77</v>
      </c>
      <c r="DF697" s="55">
        <f>'Datastream-M'!CO698</f>
        <v>77.400000000000006</v>
      </c>
      <c r="DG697" s="55">
        <f>'Datastream-M'!CP698</f>
        <v>108.1</v>
      </c>
      <c r="DH697" s="55">
        <f>'Datastream-M'!CQ698</f>
        <v>110.697692871</v>
      </c>
      <c r="DI697" s="55">
        <f>'Datastream-M'!CR698</f>
        <v>16.13</v>
      </c>
      <c r="DJ697">
        <f>'Datastream-M'!CV698</f>
        <v>9.17</v>
      </c>
      <c r="DK697">
        <f>'Datastream-M'!CW698</f>
        <v>5.12</v>
      </c>
      <c r="DL697">
        <f>'Datastream-M'!CX698</f>
        <v>134.80000000000001</v>
      </c>
      <c r="DM697">
        <f>'Datastream-M'!CY698</f>
        <v>134.5</v>
      </c>
      <c r="DN697" s="55">
        <f>'Datastream-M'!CZ698</f>
        <v>110.1</v>
      </c>
      <c r="DO697">
        <f>'Datastream-M'!DA698</f>
        <v>5.0999999999999996</v>
      </c>
      <c r="DP697">
        <f>'Datastream-M'!DB698</f>
        <v>99.7</v>
      </c>
      <c r="DQ697">
        <f>'Datastream-M'!DE698</f>
        <v>106.9</v>
      </c>
      <c r="DR697">
        <f>'Datastream-M'!DF698</f>
        <v>102.1</v>
      </c>
      <c r="DS697">
        <f>'Datastream-M'!DG698</f>
        <v>106</v>
      </c>
      <c r="DT697">
        <f>'Datastream-M'!DH698</f>
        <v>120.7</v>
      </c>
      <c r="DU697">
        <f>'Datastream-M'!DI698</f>
        <v>110.3</v>
      </c>
      <c r="DV697">
        <f>'Datastream-M'!DJ698</f>
        <v>148.592350012</v>
      </c>
      <c r="DW697" s="19">
        <f>'[8]weltindexip-usd'!B577</f>
        <v>3.038324289723533</v>
      </c>
      <c r="DX697">
        <f>'Datastream-M'!DK698</f>
        <v>124.4</v>
      </c>
      <c r="DY697">
        <v>0</v>
      </c>
      <c r="DZ697">
        <f>'Datastream-M'!DL698</f>
        <v>123.8</v>
      </c>
      <c r="EA697">
        <f>'Datastream-M'!DM698</f>
        <v>107.8</v>
      </c>
      <c r="EB697" s="41">
        <f>'Datastream-M'!DN698</f>
        <v>37.985427000000001</v>
      </c>
      <c r="EC697" s="41">
        <f>'Datastream-M'!DO698</f>
        <v>110.4</v>
      </c>
      <c r="ED697">
        <f>'Datastream-M'!DP698</f>
        <v>114.5</v>
      </c>
      <c r="EE697" s="112">
        <f t="shared" si="84"/>
        <v>-0.29999999999999716</v>
      </c>
      <c r="EF697" s="1">
        <f>'Datastream-M'!DQ698</f>
        <v>107.8</v>
      </c>
    </row>
    <row r="698" spans="1:136">
      <c r="A698" s="3">
        <v>43115</v>
      </c>
      <c r="B698">
        <f>'Datastream-M'!B699</f>
        <v>104.7</v>
      </c>
      <c r="C698" s="55">
        <f>'Datastream-M'!C699</f>
        <v>108.3</v>
      </c>
      <c r="D698" s="55">
        <f>'Datastream-M'!D699</f>
        <v>112.4</v>
      </c>
      <c r="E698" s="55">
        <f>'Datastream-M'!E699</f>
        <v>104.4</v>
      </c>
      <c r="F698" s="55">
        <f>'Datastream-M'!F699</f>
        <v>109.1</v>
      </c>
      <c r="G698" s="55">
        <f>'Datastream-M'!G699</f>
        <v>1.2199500000000001</v>
      </c>
      <c r="H698" s="55">
        <f>'Datastream-M'!H699</f>
        <v>2056.1999999999998</v>
      </c>
      <c r="I698" s="55">
        <f>'Datastream-M'!I699</f>
        <v>2893.5</v>
      </c>
      <c r="J698" s="55">
        <f>'Datastream-M'!J699</f>
        <v>-0.32800000000000001</v>
      </c>
      <c r="K698" s="55">
        <f>'Datastream-M'!K699</f>
        <v>0.5</v>
      </c>
      <c r="L698" s="55">
        <f>'Datastream-M'!L699</f>
        <v>13189.5</v>
      </c>
      <c r="M698" s="55">
        <f>'Datastream-M'!M699</f>
        <v>269429</v>
      </c>
      <c r="N698" s="55">
        <f>'Datastream-M'!N699</f>
        <v>107.1</v>
      </c>
      <c r="O698" s="55">
        <f>'Datastream-M'!O699</f>
        <v>1608</v>
      </c>
      <c r="P698" s="55">
        <f>'Datastream-M'!P699</f>
        <v>5.4</v>
      </c>
      <c r="Q698" s="55">
        <f>'Datastream-M'!Q699</f>
        <v>32.6</v>
      </c>
      <c r="R698" s="55">
        <f>'Datastream-M'!R699</f>
        <v>4.9000000000000004</v>
      </c>
      <c r="S698" s="1">
        <f>'[2]Deutschland Monatsdaten'!C698</f>
        <v>0.7418312109078492</v>
      </c>
      <c r="T698" s="1">
        <v>4.5682037187471201</v>
      </c>
      <c r="U698" s="55">
        <f>'Datastream-M'!BL699</f>
        <v>110.36</v>
      </c>
      <c r="V698" s="41">
        <f t="shared" si="109"/>
        <v>109.15924826904056</v>
      </c>
      <c r="W698" s="55">
        <f>'Datastream-M'!BM699</f>
        <v>89.26</v>
      </c>
      <c r="X698" s="41">
        <f t="shared" si="110"/>
        <v>88.288822947576662</v>
      </c>
      <c r="Y698" s="55">
        <f>'Datastream-M'!W699</f>
        <v>12.3</v>
      </c>
      <c r="Z698" s="55">
        <f>'Datastream-M'!X699</f>
        <v>112.5</v>
      </c>
      <c r="AA698" s="42">
        <f>'Datastream-M'!Y699</f>
        <v>20.2</v>
      </c>
      <c r="AB698" s="55">
        <f>'Datastream-M'!Z699</f>
        <v>98.1</v>
      </c>
      <c r="AC698" s="55">
        <f>'Datastream-M'!AA699</f>
        <v>91.3</v>
      </c>
      <c r="AD698" s="55">
        <f>'Datastream-M'!AB699</f>
        <v>90</v>
      </c>
      <c r="AE698" s="55">
        <f>'Datastream-M'!AC699</f>
        <v>1.2199500000000001</v>
      </c>
      <c r="AF698" s="55">
        <f t="shared" si="111"/>
        <v>101.1</v>
      </c>
      <c r="AG698" s="55">
        <f t="shared" si="112"/>
        <v>101.1</v>
      </c>
      <c r="AH698" s="55">
        <f>'Datastream-M'!AD699</f>
        <v>106.7</v>
      </c>
      <c r="AI698" s="55">
        <f>'Datastream-M'!AE699</f>
        <v>19.899999999999999</v>
      </c>
      <c r="AJ698" s="55">
        <f>'Datastream-M'!AF699</f>
        <v>99.704142000000004</v>
      </c>
      <c r="AK698" s="55">
        <f>'Datastream-M'!AG699</f>
        <v>68.89</v>
      </c>
      <c r="AL698" s="55">
        <f>'Datastream-M'!AH699</f>
        <v>102.9</v>
      </c>
      <c r="AM698" s="55">
        <f>'Datastream-M'!AI699</f>
        <v>112.5</v>
      </c>
      <c r="AN698" s="55">
        <f>'Datastream-M'!AJ699</f>
        <v>25</v>
      </c>
      <c r="AO698" s="55">
        <f>'Datastream-M'!AK699</f>
        <v>4.5</v>
      </c>
      <c r="AP698" s="55">
        <f>'Datastream-M'!AL699</f>
        <v>20.5</v>
      </c>
      <c r="AQ698" s="41">
        <f>'Datastream-M'!AM699</f>
        <v>106.85939999999999</v>
      </c>
      <c r="AR698" s="41">
        <f>'Datastream-M'!AN699</f>
        <v>101.8323</v>
      </c>
      <c r="AS698" s="55">
        <f>'Datastream-M'!AO699</f>
        <v>17.600000000000001</v>
      </c>
      <c r="AT698" s="55">
        <f>'Datastream-M'!AP699</f>
        <v>70.599999999999994</v>
      </c>
      <c r="AU698" s="55">
        <f>'Datastream-M'!AQ699</f>
        <v>110.6</v>
      </c>
      <c r="AX698" s="55">
        <f>'Datastream-M'!AR699</f>
        <v>20.399999999999999</v>
      </c>
      <c r="AY698" s="55">
        <f>'Datastream-M'!AS699</f>
        <v>2.8</v>
      </c>
      <c r="AZ698" s="55">
        <f>'Datastream-M'!AT699</f>
        <v>115.1</v>
      </c>
      <c r="BE698" s="55">
        <f>'Datastream-M'!AU699</f>
        <v>102.14</v>
      </c>
      <c r="BF698" s="55">
        <f>'Datastream-M'!AV699</f>
        <v>101.4</v>
      </c>
      <c r="BG698" s="55"/>
      <c r="BH698" s="1">
        <f>'Datastream-M'!AX699</f>
        <v>131</v>
      </c>
      <c r="BI698" s="1">
        <f>'Datastream-M'!AY699</f>
        <v>129</v>
      </c>
      <c r="BJ698" s="1">
        <f>'Datastream-M'!AZ699</f>
        <v>116.5</v>
      </c>
      <c r="BK698" s="55">
        <f>'Datastream-M'!BA699</f>
        <v>95.8</v>
      </c>
      <c r="BL698" s="55">
        <f>'Datastream-M'!BB699</f>
        <v>130.9</v>
      </c>
      <c r="BM698" s="26">
        <f>'Datastream-M'!BC699</f>
        <v>101.2</v>
      </c>
      <c r="BN698" s="26"/>
      <c r="BO698" s="14">
        <f t="shared" si="114"/>
        <v>101.1</v>
      </c>
      <c r="BP698" s="55">
        <f t="shared" si="108"/>
        <v>101.1</v>
      </c>
      <c r="BQ698" s="55">
        <f t="shared" si="103"/>
        <v>56.469527439649163</v>
      </c>
      <c r="BS698" s="55">
        <f>'Datastream-M'!BF699</f>
        <v>125</v>
      </c>
      <c r="BT698" s="55">
        <f>'Datastream-M'!BE699</f>
        <v>24.5</v>
      </c>
      <c r="BU698" s="14">
        <f>'Datastream-M'!CS699</f>
        <v>94.2</v>
      </c>
      <c r="BV698" s="55">
        <f>'Datastream-M'!CT699</f>
        <v>103.7</v>
      </c>
      <c r="BW698" s="55">
        <f>'Datastream-M'!CU699</f>
        <v>116.07250000000001</v>
      </c>
      <c r="BZ698" s="55">
        <f>'Datastream-M'!BI699</f>
        <v>118.7</v>
      </c>
      <c r="CA698" s="55">
        <f>'Datastream-M'!BN699</f>
        <v>16.8</v>
      </c>
      <c r="CB698" s="55">
        <f>'Datastream-M'!BO699</f>
        <v>38.1</v>
      </c>
      <c r="CC698" s="55">
        <f>'Datastream-M'!BP699</f>
        <v>107.9</v>
      </c>
      <c r="CD698" s="55">
        <f>'Datastream-M'!BQ699</f>
        <v>103.5</v>
      </c>
      <c r="CH698" s="55">
        <f>'Datastream-M'!BR699</f>
        <v>105.8</v>
      </c>
      <c r="CI698" s="55">
        <f>'Datastream-M'!BS699</f>
        <v>106</v>
      </c>
      <c r="CJ698" s="55">
        <f>'Datastream-M'!BT699</f>
        <v>19.3</v>
      </c>
      <c r="CK698" s="55">
        <f>'Datastream-M'!BU699</f>
        <v>21.7</v>
      </c>
      <c r="CL698" s="55">
        <f>'Datastream-M'!BV699</f>
        <v>103.6</v>
      </c>
      <c r="CM698" s="55">
        <f>'Datastream-M'!BW699</f>
        <v>31.4</v>
      </c>
      <c r="CN698" s="55">
        <f>'Datastream-M'!BX699</f>
        <v>10</v>
      </c>
      <c r="CO698" s="55">
        <f>'Datastream-M'!BY699</f>
        <v>25.3</v>
      </c>
      <c r="CP698" s="55">
        <f>'Datastream-M'!BZ699</f>
        <v>33.299999999999997</v>
      </c>
      <c r="CQ698" s="55">
        <f>'Datastream-M'!CA699</f>
        <v>10.8</v>
      </c>
      <c r="CR698" s="55">
        <f>'Datastream-M'!CB699</f>
        <v>54.4</v>
      </c>
      <c r="CS698" s="55">
        <f>'Datastream-M'!CC699</f>
        <v>56.8</v>
      </c>
      <c r="CT698" s="55">
        <f>'Datastream-M'!CD699</f>
        <v>60.4</v>
      </c>
      <c r="CU698" s="55">
        <f>'Datastream-M'!CE699</f>
        <v>44504</v>
      </c>
      <c r="CV698" s="55">
        <f>'Datastream-M'!CF699</f>
        <v>2862587</v>
      </c>
      <c r="CW698" s="55">
        <f t="shared" si="113"/>
        <v>-1.8999999999999986</v>
      </c>
      <c r="CX698" s="55">
        <f>'Datastream-M'!CG699</f>
        <v>123.6</v>
      </c>
      <c r="CY698" s="55">
        <f>'Datastream-M'!CH699</f>
        <v>126.3</v>
      </c>
      <c r="CZ698" s="55">
        <f>'Datastream-M'!CI699</f>
        <v>128.6</v>
      </c>
      <c r="DA698" s="55">
        <f>'Datastream-M'!CJ699</f>
        <v>117.9</v>
      </c>
      <c r="DB698" s="55">
        <f>'Datastream-M'!CK699</f>
        <v>21.7</v>
      </c>
      <c r="DC698" s="55">
        <f>'Datastream-M'!CL699</f>
        <v>5.7</v>
      </c>
      <c r="DD698" s="55">
        <f>'Datastream-M'!CM699</f>
        <v>19.3</v>
      </c>
      <c r="DE698" s="55">
        <f>'Datastream-M'!CN699</f>
        <v>80.8</v>
      </c>
      <c r="DF698" s="55">
        <f>'Datastream-M'!CO699</f>
        <v>80.099999999999994</v>
      </c>
      <c r="DG698" s="55">
        <f>'Datastream-M'!CP699</f>
        <v>105</v>
      </c>
      <c r="DH698" s="55">
        <f>'Datastream-M'!CQ699</f>
        <v>150.03556823700001</v>
      </c>
      <c r="DI698" s="55">
        <f>'Datastream-M'!CR699</f>
        <v>14.15</v>
      </c>
      <c r="DJ698">
        <f>'Datastream-M'!CV699</f>
        <v>8.49</v>
      </c>
      <c r="DK698">
        <f>'Datastream-M'!CW699</f>
        <v>4.84</v>
      </c>
      <c r="DL698">
        <f>'Datastream-M'!CX699</f>
        <v>115.5</v>
      </c>
      <c r="DM698">
        <f>'Datastream-M'!CY699</f>
        <v>117.9</v>
      </c>
      <c r="DN698" s="55">
        <f>'Datastream-M'!CZ699</f>
        <v>109.6</v>
      </c>
      <c r="DO698">
        <f>'Datastream-M'!DA699</f>
        <v>-0.1</v>
      </c>
      <c r="DP698">
        <f>'Datastream-M'!DB699</f>
        <v>95.1</v>
      </c>
      <c r="DQ698">
        <f>'Datastream-M'!DE699</f>
        <v>108.2</v>
      </c>
      <c r="DR698">
        <f>'Datastream-M'!DF699</f>
        <v>101.4</v>
      </c>
      <c r="DS698">
        <f>'Datastream-M'!DG699</f>
        <v>104.5</v>
      </c>
      <c r="DT698">
        <f>'Datastream-M'!DH699</f>
        <v>112.7</v>
      </c>
      <c r="DU698">
        <f>'Datastream-M'!DI699</f>
        <v>107.2</v>
      </c>
      <c r="DV698">
        <f>'Datastream-M'!DJ699</f>
        <v>150.536018713</v>
      </c>
      <c r="DW698" s="19">
        <f>'[8]weltindexip-usd'!B578</f>
        <v>3.0270152340717607</v>
      </c>
      <c r="DX698">
        <f>'Datastream-M'!DK699</f>
        <v>124</v>
      </c>
      <c r="DY698">
        <v>0</v>
      </c>
      <c r="DZ698">
        <f>'Datastream-M'!DL699</f>
        <v>123.8</v>
      </c>
      <c r="EA698">
        <f>'Datastream-M'!DM699</f>
        <v>106.3</v>
      </c>
      <c r="EB698" s="41">
        <f>'Datastream-M'!DN699</f>
        <v>37.604300000000002</v>
      </c>
      <c r="EC698" s="41">
        <f>'Datastream-M'!DO699</f>
        <v>111.7</v>
      </c>
      <c r="ED698">
        <f>'Datastream-M'!DP699</f>
        <v>116.1</v>
      </c>
      <c r="EE698" s="112">
        <f t="shared" si="84"/>
        <v>0.29999999999999716</v>
      </c>
      <c r="EF698" s="1">
        <f>'Datastream-M'!DQ699</f>
        <v>107.1</v>
      </c>
    </row>
    <row r="699" spans="1:136">
      <c r="A699" s="3">
        <v>43146</v>
      </c>
      <c r="B699">
        <f>'Datastream-M'!B700</f>
        <v>104.4</v>
      </c>
      <c r="C699" s="55">
        <f>'Datastream-M'!C700</f>
        <v>107.1</v>
      </c>
      <c r="D699" s="55">
        <f>'Datastream-M'!D700</f>
        <v>111.1</v>
      </c>
      <c r="E699" s="55">
        <f>'Datastream-M'!E700</f>
        <v>103.1</v>
      </c>
      <c r="F699" s="55">
        <f>'Datastream-M'!F700</f>
        <v>110.2</v>
      </c>
      <c r="G699" s="55">
        <f>'Datastream-M'!G700</f>
        <v>1.23478</v>
      </c>
      <c r="H699" s="55">
        <f>'Datastream-M'!H700</f>
        <v>2062.1</v>
      </c>
      <c r="I699" s="55">
        <f>'Datastream-M'!I700</f>
        <v>2895.2</v>
      </c>
      <c r="J699" s="55">
        <f>'Datastream-M'!J700</f>
        <v>-0.32800000000000001</v>
      </c>
      <c r="K699" s="55">
        <f>'Datastream-M'!K700</f>
        <v>0.7</v>
      </c>
      <c r="L699" s="55">
        <f>'Datastream-M'!L700</f>
        <v>12435.9</v>
      </c>
      <c r="M699" s="55">
        <f>'Datastream-M'!M700</f>
        <v>261749</v>
      </c>
      <c r="N699" s="55">
        <f>'Datastream-M'!N700</f>
        <v>105.5</v>
      </c>
      <c r="O699" s="55">
        <f>'Datastream-M'!O700</f>
        <v>1624</v>
      </c>
      <c r="P699" s="55">
        <f>'Datastream-M'!P700</f>
        <v>5.4</v>
      </c>
      <c r="Q699" s="55">
        <f>'Datastream-M'!Q700</f>
        <v>29.2</v>
      </c>
      <c r="R699" s="55">
        <f>'Datastream-M'!R700</f>
        <v>4.5</v>
      </c>
      <c r="S699" s="1">
        <f>'[2]Deutschland Monatsdaten'!C699</f>
        <v>0.62125088993458821</v>
      </c>
      <c r="T699" s="1">
        <v>4.5705506156803404</v>
      </c>
      <c r="U699" s="55">
        <f>'Datastream-M'!BL700</f>
        <v>107.79</v>
      </c>
      <c r="V699" s="41">
        <f t="shared" si="109"/>
        <v>106.51185770750988</v>
      </c>
      <c r="W699" s="55">
        <f>'Datastream-M'!BM700</f>
        <v>88.18</v>
      </c>
      <c r="X699" s="41">
        <f t="shared" si="110"/>
        <v>86.96252465483235</v>
      </c>
      <c r="Y699" s="55">
        <f>'Datastream-M'!W700</f>
        <v>11.6</v>
      </c>
      <c r="Z699" s="55">
        <f>'Datastream-M'!X700</f>
        <v>115.9</v>
      </c>
      <c r="AA699" s="42">
        <f>'Datastream-M'!Y700</f>
        <v>18.7</v>
      </c>
      <c r="AB699" s="55">
        <f>'Datastream-M'!Z700</f>
        <v>98.2</v>
      </c>
      <c r="AC699" s="55">
        <f>'Datastream-M'!AA700</f>
        <v>91.3</v>
      </c>
      <c r="AD699" s="55">
        <f>'Datastream-M'!AB700</f>
        <v>90.1</v>
      </c>
      <c r="AE699" s="55">
        <f>'Datastream-M'!AC700</f>
        <v>1.23478</v>
      </c>
      <c r="AF699" s="55">
        <f t="shared" si="111"/>
        <v>101.2</v>
      </c>
      <c r="AG699" s="55">
        <f t="shared" si="112"/>
        <v>101.4</v>
      </c>
      <c r="AH699" s="55">
        <f>'Datastream-M'!AD700</f>
        <v>105</v>
      </c>
      <c r="AI699" s="55">
        <f>'Datastream-M'!AE700</f>
        <v>17.8</v>
      </c>
      <c r="AJ699" s="55">
        <f>'Datastream-M'!AF700</f>
        <v>100.099108</v>
      </c>
      <c r="AK699" s="55">
        <f>'Datastream-M'!AG700</f>
        <v>65.7</v>
      </c>
      <c r="AL699" s="55">
        <f>'Datastream-M'!AH700</f>
        <v>102.9</v>
      </c>
      <c r="AM699" s="55">
        <f>'Datastream-M'!AI700</f>
        <v>115.9</v>
      </c>
      <c r="AN699" s="55">
        <f>'Datastream-M'!AJ700</f>
        <v>23.7</v>
      </c>
      <c r="AO699" s="55">
        <f>'Datastream-M'!AK700</f>
        <v>6.1</v>
      </c>
      <c r="AP699" s="55">
        <f>'Datastream-M'!AL700</f>
        <v>12.1</v>
      </c>
      <c r="AQ699" s="41">
        <f>'Datastream-M'!AM700</f>
        <v>106.9208</v>
      </c>
      <c r="AR699" s="41">
        <f>'Datastream-M'!AN700</f>
        <v>101.7603</v>
      </c>
      <c r="AS699" s="55">
        <f>'Datastream-M'!AO700</f>
        <v>7.3</v>
      </c>
      <c r="AT699" s="55">
        <f>'Datastream-M'!AP700</f>
        <v>53.1</v>
      </c>
      <c r="AU699" s="55">
        <f>'Datastream-M'!AQ700</f>
        <v>110.1</v>
      </c>
      <c r="AX699" s="55">
        <f>'Datastream-M'!AR700</f>
        <v>17.8</v>
      </c>
      <c r="AY699" s="55">
        <f>'Datastream-M'!AS700</f>
        <v>3.1</v>
      </c>
      <c r="AZ699" s="55">
        <f>'Datastream-M'!AT700</f>
        <v>114.5</v>
      </c>
      <c r="BE699" s="55">
        <f>'Datastream-M'!AU700</f>
        <v>102.35</v>
      </c>
      <c r="BF699" s="55">
        <f>'Datastream-M'!AV700</f>
        <v>100.7</v>
      </c>
      <c r="BG699" s="55"/>
      <c r="BH699" s="1">
        <f>'Datastream-M'!AX700</f>
        <v>122.1</v>
      </c>
      <c r="BI699" s="1">
        <f>'Datastream-M'!AY700</f>
        <v>121.5</v>
      </c>
      <c r="BJ699" s="1">
        <f>'Datastream-M'!AZ700</f>
        <v>118.1</v>
      </c>
      <c r="BK699" s="55">
        <f>'Datastream-M'!BA700</f>
        <v>98.9</v>
      </c>
      <c r="BL699" s="55">
        <f>'Datastream-M'!BB700</f>
        <v>131.4</v>
      </c>
      <c r="BM699" s="26">
        <f>'Datastream-M'!BC700</f>
        <v>101</v>
      </c>
      <c r="BN699" s="26"/>
      <c r="BO699" s="14">
        <f t="shared" si="114"/>
        <v>101.4</v>
      </c>
      <c r="BP699" s="55">
        <f t="shared" si="108"/>
        <v>101.2</v>
      </c>
      <c r="BQ699" s="55">
        <f t="shared" si="103"/>
        <v>53.207858889842726</v>
      </c>
      <c r="BS699" s="55">
        <f>'Datastream-M'!BF700</f>
        <v>124.2</v>
      </c>
      <c r="BT699" s="55">
        <f>'Datastream-M'!BE700</f>
        <v>20.100000000000001</v>
      </c>
      <c r="BU699" s="55">
        <f>'Datastream-M'!CS700</f>
        <v>94.3</v>
      </c>
      <c r="BV699" s="55">
        <f>'Datastream-M'!CT700</f>
        <v>103.8</v>
      </c>
      <c r="BW699" s="55">
        <f>'Datastream-M'!CU700</f>
        <v>117.2698</v>
      </c>
      <c r="BZ699" s="55">
        <f>'Datastream-M'!BI700</f>
        <v>106.9</v>
      </c>
      <c r="CA699" s="55">
        <f>'Datastream-M'!BN700</f>
        <v>9</v>
      </c>
      <c r="CB699" s="55">
        <f>'Datastream-M'!BO700</f>
        <v>32.6</v>
      </c>
      <c r="CC699" s="55">
        <f>'Datastream-M'!BP700</f>
        <v>104.9</v>
      </c>
      <c r="CD699" s="55">
        <f>'Datastream-M'!BQ700</f>
        <v>102.7</v>
      </c>
      <c r="CH699" s="55">
        <f>'Datastream-M'!BR700</f>
        <v>102.9</v>
      </c>
      <c r="CI699" s="55">
        <f>'Datastream-M'!BS700</f>
        <v>105.1</v>
      </c>
      <c r="CJ699" s="55">
        <f>'Datastream-M'!BT700</f>
        <v>18</v>
      </c>
      <c r="CK699" s="55">
        <f>'Datastream-M'!BU700</f>
        <v>21.1</v>
      </c>
      <c r="CL699" s="55">
        <f>'Datastream-M'!BV700</f>
        <v>102.7</v>
      </c>
      <c r="CM699" s="55">
        <f>'Datastream-M'!BW700</f>
        <v>30.1</v>
      </c>
      <c r="CN699" s="55">
        <f>'Datastream-M'!BX700</f>
        <v>8</v>
      </c>
      <c r="CO699" s="55">
        <f>'Datastream-M'!BY700</f>
        <v>24.6</v>
      </c>
      <c r="CP699" s="55">
        <f>'Datastream-M'!BZ700</f>
        <v>30.2</v>
      </c>
      <c r="CQ699" s="55">
        <f>'Datastream-M'!CA700</f>
        <v>11</v>
      </c>
      <c r="CR699" s="55">
        <f>'Datastream-M'!CB700</f>
        <v>45.6</v>
      </c>
      <c r="CS699" s="55">
        <f>'Datastream-M'!CC700</f>
        <v>53.8</v>
      </c>
      <c r="CT699" s="55">
        <f>'Datastream-M'!CD700</f>
        <v>56.3</v>
      </c>
      <c r="CU699" s="55">
        <f>'Datastream-M'!CE700</f>
        <v>44530</v>
      </c>
      <c r="CV699" s="55">
        <f>'Datastream-M'!CF700</f>
        <v>2870229</v>
      </c>
      <c r="CW699" s="55">
        <f t="shared" si="113"/>
        <v>-9.9999999999997868E-2</v>
      </c>
      <c r="CX699" s="55">
        <f>'Datastream-M'!CG700</f>
        <v>138.5</v>
      </c>
      <c r="CY699" s="55">
        <f>'Datastream-M'!CH700</f>
        <v>129.1</v>
      </c>
      <c r="CZ699" s="55">
        <f>'Datastream-M'!CI700</f>
        <v>128.9</v>
      </c>
      <c r="DA699" s="55">
        <f>'Datastream-M'!CJ700</f>
        <v>151.9</v>
      </c>
      <c r="DB699" s="55">
        <f>'Datastream-M'!CK700</f>
        <v>23.8</v>
      </c>
      <c r="DC699" s="55">
        <f>'Datastream-M'!CL700</f>
        <v>3.8</v>
      </c>
      <c r="DD699" s="55">
        <f>'Datastream-M'!CM700</f>
        <v>18</v>
      </c>
      <c r="DE699" s="55">
        <f>'Datastream-M'!CN700</f>
        <v>81.2</v>
      </c>
      <c r="DF699" s="55">
        <f>'Datastream-M'!CO700</f>
        <v>81.7</v>
      </c>
      <c r="DG699" s="55">
        <f>'Datastream-M'!CP700</f>
        <v>102</v>
      </c>
      <c r="DH699" s="55">
        <f>'Datastream-M'!CQ700</f>
        <v>97.528968810999999</v>
      </c>
      <c r="DI699" s="55">
        <f>'Datastream-M'!CR700</f>
        <v>17.62</v>
      </c>
      <c r="DJ699">
        <f>'Datastream-M'!CV700</f>
        <v>8.39</v>
      </c>
      <c r="DK699">
        <f>'Datastream-M'!CW700</f>
        <v>5.13</v>
      </c>
      <c r="DL699">
        <f>'Datastream-M'!CX700</f>
        <v>127.9</v>
      </c>
      <c r="DM699">
        <f>'Datastream-M'!CY700</f>
        <v>119.5</v>
      </c>
      <c r="DN699" s="55">
        <f>'Datastream-M'!CZ700</f>
        <v>104.7</v>
      </c>
      <c r="DO699">
        <f>'Datastream-M'!DA700</f>
        <v>5.0999999999999996</v>
      </c>
      <c r="DP699">
        <f>'Datastream-M'!DB700</f>
        <v>99.5</v>
      </c>
      <c r="DQ699">
        <f>'Datastream-M'!DE700</f>
        <v>108</v>
      </c>
      <c r="DR699">
        <f>'Datastream-M'!DF700</f>
        <v>100.8</v>
      </c>
      <c r="DS699">
        <f>'Datastream-M'!DG700</f>
        <v>102</v>
      </c>
      <c r="DT699">
        <f>'Datastream-M'!DH700</f>
        <v>118.2</v>
      </c>
      <c r="DU699">
        <f>'Datastream-M'!DI700</f>
        <v>103</v>
      </c>
      <c r="DV699">
        <f>'Datastream-M'!DJ700</f>
        <v>123.75868654600001</v>
      </c>
      <c r="DW699" s="19">
        <f>'[8]weltindexip-usd'!B579</f>
        <v>3.0351897656195876</v>
      </c>
      <c r="DX699">
        <f>'Datastream-M'!DK700</f>
        <v>123.6</v>
      </c>
      <c r="DY699">
        <v>0</v>
      </c>
      <c r="DZ699">
        <f>'Datastream-M'!DL700</f>
        <v>124.3</v>
      </c>
      <c r="EA699">
        <f>'Datastream-M'!DM700</f>
        <v>104.6</v>
      </c>
      <c r="EB699" s="41">
        <f>'Datastream-M'!DN700</f>
        <v>36.767848999999998</v>
      </c>
      <c r="EC699" s="41">
        <f>'Datastream-M'!DO700</f>
        <v>111.1</v>
      </c>
      <c r="ED699">
        <f>'Datastream-M'!DP700</f>
        <v>115</v>
      </c>
      <c r="EE699" s="112">
        <f t="shared" si="84"/>
        <v>-0.29999999999999716</v>
      </c>
      <c r="EF699" s="1">
        <f>'Datastream-M'!DQ700</f>
        <v>105.5</v>
      </c>
    </row>
    <row r="700" spans="1:136">
      <c r="A700" s="3">
        <v>43174</v>
      </c>
      <c r="B700">
        <f>'Datastream-M'!B701</f>
        <v>104.2</v>
      </c>
      <c r="C700" s="55">
        <f>'Datastream-M'!C701</f>
        <v>106.7</v>
      </c>
      <c r="D700" s="55">
        <f>'Datastream-M'!D701</f>
        <v>110.6</v>
      </c>
      <c r="E700" s="55">
        <f>'Datastream-M'!E701</f>
        <v>102.9</v>
      </c>
      <c r="F700" s="55">
        <f>'Datastream-M'!F701</f>
        <v>108.4</v>
      </c>
      <c r="G700" s="55">
        <f>'Datastream-M'!G701</f>
        <v>1.233619</v>
      </c>
      <c r="H700" s="55">
        <f>'Datastream-M'!H701</f>
        <v>2061.3000000000002</v>
      </c>
      <c r="I700" s="55">
        <f>'Datastream-M'!I701</f>
        <v>2909.8</v>
      </c>
      <c r="J700" s="55">
        <f>'Datastream-M'!J701</f>
        <v>-0.32800000000000001</v>
      </c>
      <c r="K700" s="55">
        <f>'Datastream-M'!K701</f>
        <v>0.5</v>
      </c>
      <c r="L700" s="55">
        <f>'Datastream-M'!L701</f>
        <v>12096.7</v>
      </c>
      <c r="M700" s="55">
        <f>'Datastream-M'!M701</f>
        <v>347433</v>
      </c>
      <c r="N700" s="55">
        <f>'Datastream-M'!N701</f>
        <v>106.7</v>
      </c>
      <c r="O700" s="55">
        <f>'Datastream-M'!O701</f>
        <v>1788</v>
      </c>
      <c r="P700" s="55">
        <f>'Datastream-M'!P701</f>
        <v>5.3</v>
      </c>
      <c r="Q700" s="55">
        <f>'Datastream-M'!Q701</f>
        <v>27.6</v>
      </c>
      <c r="R700" s="55">
        <f>'Datastream-M'!R701</f>
        <v>5.5</v>
      </c>
      <c r="S700" s="1">
        <f>'[2]Deutschland Monatsdaten'!C700</f>
        <v>0.50235841783775803</v>
      </c>
      <c r="T700" s="1">
        <v>4.5892648599630359</v>
      </c>
      <c r="U700" s="55">
        <f>'Datastream-M'!BL701</f>
        <v>108.97</v>
      </c>
      <c r="V700" s="41">
        <f t="shared" ref="V700:V705" si="115">U700/BP700*100</f>
        <v>107.8910891089109</v>
      </c>
      <c r="W700" s="55">
        <f>'Datastream-M'!BM701</f>
        <v>87.07</v>
      </c>
      <c r="X700" s="41">
        <f t="shared" ref="X700:X705" si="116">W700/BO700*100</f>
        <v>86.464746772591852</v>
      </c>
      <c r="Y700" s="55">
        <f>'Datastream-M'!W701</f>
        <v>9.8000000000000007</v>
      </c>
      <c r="Z700" s="55">
        <f>'Datastream-M'!X701</f>
        <v>111.4</v>
      </c>
      <c r="AA700" s="42">
        <f>'Datastream-M'!Y701</f>
        <v>18.7</v>
      </c>
      <c r="AB700" s="55">
        <f>'Datastream-M'!Z701</f>
        <v>98.3</v>
      </c>
      <c r="AC700" s="55">
        <f>'Datastream-M'!AA701</f>
        <v>91.5</v>
      </c>
      <c r="AD700" s="55">
        <f>'Datastream-M'!AB701</f>
        <v>90.4</v>
      </c>
      <c r="AE700" s="55">
        <f>'Datastream-M'!AC701</f>
        <v>1.233619</v>
      </c>
      <c r="AF700" s="55">
        <f t="shared" ref="AF700:AF705" si="117">U700/V700*100</f>
        <v>100.99999999999997</v>
      </c>
      <c r="AG700" s="55">
        <f t="shared" ref="AG700:AG705" si="118">W700/X700*100</f>
        <v>100.69999999999999</v>
      </c>
      <c r="AH700" s="55">
        <f>'Datastream-M'!AD701</f>
        <v>106.2</v>
      </c>
      <c r="AI700" s="55">
        <f>'Datastream-M'!AE701</f>
        <v>14.3</v>
      </c>
      <c r="AJ700" s="55">
        <f>'Datastream-M'!AF701</f>
        <v>100.297619</v>
      </c>
      <c r="AK700" s="55">
        <f>'Datastream-M'!AG701</f>
        <v>66.89</v>
      </c>
      <c r="AL700" s="55">
        <f>'Datastream-M'!AH701</f>
        <v>103</v>
      </c>
      <c r="AM700" s="55">
        <f>'Datastream-M'!AI701</f>
        <v>111.4</v>
      </c>
      <c r="AN700" s="55">
        <f>'Datastream-M'!AJ701</f>
        <v>21.9</v>
      </c>
      <c r="AO700" s="55">
        <f>'Datastream-M'!AK701</f>
        <v>6.9</v>
      </c>
      <c r="AP700" s="55">
        <f>'Datastream-M'!AL701</f>
        <v>12.3</v>
      </c>
      <c r="AQ700" s="41">
        <f>'Datastream-M'!AM701</f>
        <v>106.9494</v>
      </c>
      <c r="AR700" s="41">
        <f>'Datastream-M'!AN701</f>
        <v>101.6588</v>
      </c>
      <c r="AS700" s="55">
        <f>'Datastream-M'!AO701</f>
        <v>38.200000000000003</v>
      </c>
      <c r="AT700" s="55">
        <f>'Datastream-M'!AP701</f>
        <v>34.200000000000003</v>
      </c>
      <c r="AU700" s="55">
        <f>'Datastream-M'!AQ701</f>
        <v>111.4</v>
      </c>
      <c r="AX700" s="55">
        <f>'Datastream-M'!AR701</f>
        <v>5.0999999999999996</v>
      </c>
      <c r="AY700" s="55">
        <f>'Datastream-M'!AS701</f>
        <v>2.2000000000000002</v>
      </c>
      <c r="AZ700" s="55">
        <f>'Datastream-M'!AT701</f>
        <v>112.4</v>
      </c>
      <c r="BE700" s="55">
        <f>'Datastream-M'!AU701</f>
        <v>102.52</v>
      </c>
      <c r="BF700" s="55">
        <f>'Datastream-M'!AV701</f>
        <v>100.6</v>
      </c>
      <c r="BH700" s="1">
        <f>'Datastream-M'!AX701</f>
        <v>122.9</v>
      </c>
      <c r="BI700" s="1">
        <f>'Datastream-M'!AY701</f>
        <v>122</v>
      </c>
      <c r="BJ700" s="1">
        <f>'Datastream-M'!AZ701</f>
        <v>116.2</v>
      </c>
      <c r="BK700" s="55">
        <f>'Datastream-M'!BA701</f>
        <v>100.5</v>
      </c>
      <c r="BL700" s="55">
        <f>'Datastream-M'!BB701</f>
        <v>127.1</v>
      </c>
      <c r="BM700" s="26">
        <f>'Datastream-M'!BC701</f>
        <v>101</v>
      </c>
      <c r="BN700" s="26"/>
      <c r="BO700" s="14">
        <f t="shared" si="114"/>
        <v>100.7</v>
      </c>
      <c r="BP700" s="55">
        <f t="shared" si="108"/>
        <v>101</v>
      </c>
      <c r="BQ700" s="55">
        <f t="shared" ref="BQ700:BQ710" si="119">AK700/AE700</f>
        <v>54.222576014150235</v>
      </c>
      <c r="BS700" s="55">
        <f>'Datastream-M'!BF701</f>
        <v>123.4</v>
      </c>
      <c r="BT700" s="55">
        <f>'Datastream-M'!BE701</f>
        <v>21.8</v>
      </c>
      <c r="BU700" s="14">
        <f>'Datastream-M'!CS701</f>
        <v>94.4</v>
      </c>
      <c r="BV700" s="55">
        <f>'Datastream-M'!CT701</f>
        <v>104</v>
      </c>
      <c r="BW700" s="55">
        <f>'Datastream-M'!CU701</f>
        <v>117.7015</v>
      </c>
      <c r="BZ700" s="55">
        <f>'Datastream-M'!BI701</f>
        <v>111</v>
      </c>
      <c r="CA700" s="55">
        <f>'Datastream-M'!BN701</f>
        <v>11.5</v>
      </c>
      <c r="CB700" s="55">
        <f>'Datastream-M'!BO701</f>
        <v>33.200000000000003</v>
      </c>
      <c r="CC700" s="55">
        <f>'Datastream-M'!BP701</f>
        <v>108.3</v>
      </c>
      <c r="CD700" s="55">
        <f>'Datastream-M'!BQ701</f>
        <v>103.6</v>
      </c>
      <c r="CH700" s="55">
        <f>'Datastream-M'!BR701</f>
        <v>105.4</v>
      </c>
      <c r="CI700" s="55">
        <f>'Datastream-M'!BS701</f>
        <v>106.4</v>
      </c>
      <c r="CJ700" s="55">
        <f>'Datastream-M'!BT701</f>
        <v>20.7</v>
      </c>
      <c r="CK700" s="55">
        <f>'Datastream-M'!BU701</f>
        <v>25.2</v>
      </c>
      <c r="CL700" s="55">
        <f>'Datastream-M'!BV701</f>
        <v>103.1</v>
      </c>
      <c r="CM700" s="55">
        <f>'Datastream-M'!BW701</f>
        <v>30.5</v>
      </c>
      <c r="CN700" s="55">
        <f>'Datastream-M'!BX701</f>
        <v>3.1</v>
      </c>
      <c r="CO700" s="55">
        <f>'Datastream-M'!BY701</f>
        <v>21.6</v>
      </c>
      <c r="CP700" s="55">
        <f>'Datastream-M'!BZ701</f>
        <v>29.5</v>
      </c>
      <c r="CQ700" s="55">
        <f>'Datastream-M'!CA701</f>
        <v>10.8</v>
      </c>
      <c r="CR700" s="55">
        <f>'Datastream-M'!CB701</f>
        <v>45.9</v>
      </c>
      <c r="CS700" s="55">
        <f>'Datastream-M'!CC701</f>
        <v>54.9</v>
      </c>
      <c r="CT700" s="55">
        <f>'Datastream-M'!CD701</f>
        <v>59.1</v>
      </c>
      <c r="CU700" s="55">
        <f>'Datastream-M'!CE701</f>
        <v>44578</v>
      </c>
      <c r="CV700" s="55">
        <f>'Datastream-M'!CF701</f>
        <v>2878901</v>
      </c>
      <c r="CW700" s="55">
        <f t="shared" ref="CW700:CW705" si="120">CM700-CP700</f>
        <v>1</v>
      </c>
      <c r="CX700" s="55">
        <f>'Datastream-M'!CG701</f>
        <v>124.3</v>
      </c>
      <c r="CY700" s="55">
        <f>'Datastream-M'!CH701</f>
        <v>119.3</v>
      </c>
      <c r="CZ700" s="55">
        <f>'Datastream-M'!CI701</f>
        <v>130.30000000000001</v>
      </c>
      <c r="DA700" s="55">
        <f>'Datastream-M'!CJ701</f>
        <v>121.7</v>
      </c>
      <c r="DB700" s="55">
        <f>'Datastream-M'!CK701</f>
        <v>25.8</v>
      </c>
      <c r="DC700" s="55">
        <f>'Datastream-M'!CL701</f>
        <v>4.7</v>
      </c>
      <c r="DD700" s="55">
        <f>'Datastream-M'!CM701</f>
        <v>20.7</v>
      </c>
      <c r="DE700" s="55">
        <f>'Datastream-M'!CN701</f>
        <v>73.900000000000006</v>
      </c>
      <c r="DF700" s="55">
        <f>'Datastream-M'!CO701</f>
        <v>75.7</v>
      </c>
      <c r="DG700" s="55">
        <f>'Datastream-M'!CP701</f>
        <v>106.1</v>
      </c>
      <c r="DH700" s="55">
        <f>'Datastream-M'!CQ701</f>
        <v>113.25939178500001</v>
      </c>
      <c r="DI700" s="55">
        <f>'Datastream-M'!CR701</f>
        <v>21.92</v>
      </c>
      <c r="DJ700" s="55">
        <f>'Datastream-M'!CV701</f>
        <v>9</v>
      </c>
      <c r="DK700" s="55">
        <f>'Datastream-M'!CW701</f>
        <v>5.18</v>
      </c>
      <c r="DL700" s="55">
        <f>'Datastream-M'!CX701</f>
        <v>114.6</v>
      </c>
      <c r="DM700" s="55">
        <f>'Datastream-M'!CY701</f>
        <v>110.2</v>
      </c>
      <c r="DN700" s="55">
        <f>'Datastream-M'!CZ701</f>
        <v>105.9</v>
      </c>
      <c r="DO700">
        <f>'Datastream-M'!DA701</f>
        <v>-4.3</v>
      </c>
      <c r="DP700">
        <f>'Datastream-M'!DB701</f>
        <v>99.5</v>
      </c>
      <c r="DQ700">
        <f>'Datastream-M'!DE701</f>
        <v>106.8</v>
      </c>
      <c r="DR700">
        <f>'Datastream-M'!DF701</f>
        <v>101.6</v>
      </c>
      <c r="DS700">
        <f>'Datastream-M'!DG701</f>
        <v>104.3</v>
      </c>
      <c r="DT700">
        <f>'Datastream-M'!DH701</f>
        <v>111.5</v>
      </c>
      <c r="DU700">
        <f>'Datastream-M'!DI701</f>
        <v>106.5</v>
      </c>
      <c r="DV700">
        <f>'Datastream-M'!DJ701</f>
        <v>167.15812025700001</v>
      </c>
      <c r="DW700" s="19">
        <f>'[8]weltindexip-usd'!B580</f>
        <v>3.0560902961785121</v>
      </c>
      <c r="DX700">
        <f>'Datastream-M'!DK701</f>
        <v>123.5</v>
      </c>
      <c r="DY700">
        <v>0</v>
      </c>
      <c r="DZ700">
        <f>'Datastream-M'!DL701</f>
        <v>124.5</v>
      </c>
      <c r="EA700">
        <f>'Datastream-M'!DM701</f>
        <v>105.8</v>
      </c>
      <c r="EB700" s="41">
        <f>'Datastream-M'!DN701</f>
        <v>37.10248</v>
      </c>
      <c r="EC700" s="41">
        <f>'Datastream-M'!DO701</f>
        <v>110.6</v>
      </c>
      <c r="ED700">
        <f>'Datastream-M'!DP701</f>
        <v>116.7</v>
      </c>
      <c r="EE700" s="112">
        <f t="shared" si="84"/>
        <v>-0.20000000000000284</v>
      </c>
      <c r="EF700" s="1">
        <f>'Datastream-M'!DQ701</f>
        <v>106.7</v>
      </c>
    </row>
    <row r="701" spans="1:136">
      <c r="A701" s="3">
        <v>43205</v>
      </c>
      <c r="B701">
        <f>'Datastream-M'!B702</f>
        <v>104.1</v>
      </c>
      <c r="C701" s="55">
        <f>'Datastream-M'!C702</f>
        <v>106.2</v>
      </c>
      <c r="D701" s="55">
        <f>'Datastream-M'!D702</f>
        <v>109.5</v>
      </c>
      <c r="E701" s="55">
        <f>'Datastream-M'!E702</f>
        <v>103.1</v>
      </c>
      <c r="F701" s="55">
        <f>'Datastream-M'!F702</f>
        <v>107.6</v>
      </c>
      <c r="G701" s="55">
        <f>'Datastream-M'!G702</f>
        <v>1.22763</v>
      </c>
      <c r="H701" s="55">
        <f>'Datastream-M'!H702</f>
        <v>2076.6</v>
      </c>
      <c r="I701" s="55">
        <f>'Datastream-M'!I702</f>
        <v>2915.5</v>
      </c>
      <c r="J701" s="55">
        <f>'Datastream-M'!J702</f>
        <v>-0.32800000000000001</v>
      </c>
      <c r="K701" s="55">
        <f>'Datastream-M'!K702</f>
        <v>0.5</v>
      </c>
      <c r="L701" s="55">
        <f>'Datastream-M'!L702</f>
        <v>12612.1</v>
      </c>
      <c r="M701" s="55">
        <f>'Datastream-M'!M702</f>
        <v>314055</v>
      </c>
      <c r="N701" s="55">
        <f>'Datastream-M'!N702</f>
        <v>106</v>
      </c>
      <c r="O701" s="55">
        <f>'Datastream-M'!O702</f>
        <v>1729</v>
      </c>
      <c r="P701" s="55">
        <f>'Datastream-M'!P702</f>
        <v>5.3</v>
      </c>
      <c r="Q701" s="55">
        <f>'Datastream-M'!Q702</f>
        <v>27</v>
      </c>
      <c r="R701" s="55">
        <f>'Datastream-M'!R702</f>
        <v>5.6</v>
      </c>
      <c r="S701" s="1">
        <f>'[2]Deutschland Monatsdaten'!C701</f>
        <v>0.65899454376367861</v>
      </c>
      <c r="T701" s="1">
        <v>4.575915077492394</v>
      </c>
      <c r="U701" s="55">
        <f>'Datastream-M'!BL702</f>
        <v>109.96</v>
      </c>
      <c r="V701" s="41">
        <f t="shared" si="115"/>
        <v>108.87128712871285</v>
      </c>
      <c r="W701" s="55">
        <f>'Datastream-M'!BM702</f>
        <v>89.73</v>
      </c>
      <c r="X701" s="41">
        <f t="shared" si="116"/>
        <v>89.194831013916513</v>
      </c>
      <c r="Y701" s="55">
        <f>'Datastream-M'!W702</f>
        <v>12.7</v>
      </c>
      <c r="Z701" s="55">
        <f>'Datastream-M'!X702</f>
        <v>112.3</v>
      </c>
      <c r="AA701" s="42">
        <f>'Datastream-M'!Y702</f>
        <v>18.100000000000001</v>
      </c>
      <c r="AB701" s="55">
        <f>'Datastream-M'!Z702</f>
        <v>98.3</v>
      </c>
      <c r="AC701" s="55">
        <f>'Datastream-M'!AA702</f>
        <v>91.3</v>
      </c>
      <c r="AD701" s="55">
        <f>'Datastream-M'!AB702</f>
        <v>90.4</v>
      </c>
      <c r="AE701" s="55">
        <f>'Datastream-M'!AC702</f>
        <v>1.22763</v>
      </c>
      <c r="AF701" s="55">
        <f t="shared" si="117"/>
        <v>101.00000000000003</v>
      </c>
      <c r="AG701" s="55">
        <f t="shared" si="118"/>
        <v>100.6</v>
      </c>
      <c r="AH701" s="55">
        <f>'Datastream-M'!AD702</f>
        <v>105.7</v>
      </c>
      <c r="AI701" s="55">
        <f>'Datastream-M'!AE702</f>
        <v>17.3</v>
      </c>
      <c r="AJ701" s="55">
        <f>'Datastream-M'!AF702</f>
        <v>99.901381000000001</v>
      </c>
      <c r="AK701" s="55">
        <f>'Datastream-M'!AG702</f>
        <v>71.930000000000007</v>
      </c>
      <c r="AL701" s="55">
        <f>'Datastream-M'!AH702</f>
        <v>103.2</v>
      </c>
      <c r="AM701" s="55">
        <f>'Datastream-M'!AI702</f>
        <v>112.3</v>
      </c>
      <c r="AN701" s="55">
        <f>'Datastream-M'!AJ702</f>
        <v>18.399999999999999</v>
      </c>
      <c r="AO701" s="55">
        <f>'Datastream-M'!AK702</f>
        <v>8.1999999999999993</v>
      </c>
      <c r="AP701" s="55">
        <f>'Datastream-M'!AL702</f>
        <v>13.2</v>
      </c>
      <c r="AQ701" s="41">
        <f>'Datastream-M'!AM702</f>
        <v>106.9618</v>
      </c>
      <c r="AR701" s="41">
        <f>'Datastream-M'!AN702</f>
        <v>101.54349999999999</v>
      </c>
      <c r="AS701" s="105">
        <f>'Datastream-M'!AO702</f>
        <v>43.6</v>
      </c>
      <c r="AT701" s="105">
        <f>'Datastream-M'!AP702</f>
        <v>52.6</v>
      </c>
      <c r="AU701" s="105">
        <f>'Datastream-M'!AQ702</f>
        <v>112.6</v>
      </c>
      <c r="AX701" s="55">
        <f>'Datastream-M'!AR702</f>
        <v>-8.1999999999999993</v>
      </c>
      <c r="AY701" s="55">
        <f>'Datastream-M'!AS702</f>
        <v>1.3</v>
      </c>
      <c r="AZ701" s="55">
        <f>'Datastream-M'!AT702</f>
        <v>111.8</v>
      </c>
      <c r="BE701" s="55">
        <f>'Datastream-M'!AU702</f>
        <v>102.55</v>
      </c>
      <c r="BF701" s="55">
        <f>'Datastream-M'!AV702</f>
        <v>101.1</v>
      </c>
      <c r="BH701" s="1">
        <f>'Datastream-M'!AX702</f>
        <v>130.4</v>
      </c>
      <c r="BI701" s="1">
        <f>'Datastream-M'!AY702</f>
        <v>128.4</v>
      </c>
      <c r="BJ701" s="1">
        <f>'Datastream-M'!AZ702</f>
        <v>116.3</v>
      </c>
      <c r="BK701" s="55">
        <f>'Datastream-M'!BA702</f>
        <v>101</v>
      </c>
      <c r="BL701" s="55">
        <f>'Datastream-M'!BB702</f>
        <v>126.9</v>
      </c>
      <c r="BM701" s="26">
        <f>'Datastream-M'!BC702</f>
        <v>101.2</v>
      </c>
      <c r="BN701" s="26"/>
      <c r="BO701" s="14">
        <f t="shared" si="114"/>
        <v>100.6</v>
      </c>
      <c r="BP701" s="55">
        <f t="shared" si="108"/>
        <v>101</v>
      </c>
      <c r="BQ701" s="55">
        <f t="shared" si="119"/>
        <v>58.592572680693699</v>
      </c>
      <c r="BS701" s="55">
        <f>'Datastream-M'!BF702</f>
        <v>124.1</v>
      </c>
      <c r="BT701" s="55">
        <f>'Datastream-M'!BE702</f>
        <v>24</v>
      </c>
      <c r="BU701" s="14">
        <f>'Datastream-M'!CS702</f>
        <v>94.3</v>
      </c>
      <c r="BV701" s="55">
        <f>'Datastream-M'!CT702</f>
        <v>104.1</v>
      </c>
      <c r="BW701" s="55">
        <f>'Datastream-M'!CU702</f>
        <v>117.88339999999999</v>
      </c>
      <c r="BZ701" s="55">
        <f>'Datastream-M'!BI702</f>
        <v>117.2</v>
      </c>
      <c r="CA701" s="55">
        <f>'Datastream-M'!BN702</f>
        <v>10.5</v>
      </c>
      <c r="CB701" s="55">
        <f>'Datastream-M'!BO702</f>
        <v>32.200000000000003</v>
      </c>
      <c r="CC701" s="55">
        <f>'Datastream-M'!BP702</f>
        <v>107.3</v>
      </c>
      <c r="CD701" s="55">
        <f>'Datastream-M'!BQ702</f>
        <v>103.7</v>
      </c>
      <c r="CH701" s="55">
        <f>'Datastream-M'!BR702</f>
        <v>107.2</v>
      </c>
      <c r="CI701" s="55">
        <f>'Datastream-M'!BS702</f>
        <v>109.3</v>
      </c>
      <c r="CJ701" s="55">
        <f>'Datastream-M'!BT702</f>
        <v>23.3</v>
      </c>
      <c r="CK701" s="55">
        <f>'Datastream-M'!BU702</f>
        <v>26.2</v>
      </c>
      <c r="CL701" s="55">
        <f>'Datastream-M'!BV702</f>
        <v>102.5</v>
      </c>
      <c r="CM701" s="55">
        <f>'Datastream-M'!BW702</f>
        <v>28.6</v>
      </c>
      <c r="CN701" s="55">
        <f>'Datastream-M'!BX702</f>
        <v>5.6</v>
      </c>
      <c r="CO701" s="55">
        <f>'Datastream-M'!BY702</f>
        <v>15.9</v>
      </c>
      <c r="CP701" s="55">
        <f>'Datastream-M'!BZ702</f>
        <v>28.5</v>
      </c>
      <c r="CQ701" s="55">
        <f>'Datastream-M'!CA702</f>
        <v>10.9</v>
      </c>
      <c r="CR701" s="55">
        <f>'Datastream-M'!CB702</f>
        <v>37.4</v>
      </c>
      <c r="CS701" s="55">
        <f>'Datastream-M'!CC702</f>
        <v>53.5</v>
      </c>
      <c r="CT701" s="55">
        <f>'Datastream-M'!CD702</f>
        <v>60</v>
      </c>
      <c r="CU701" s="55">
        <f>'Datastream-M'!CE702</f>
        <v>44627</v>
      </c>
      <c r="CV701" s="55">
        <f>'Datastream-M'!CF702</f>
        <v>2887546</v>
      </c>
      <c r="CW701" s="55">
        <f t="shared" si="120"/>
        <v>0.10000000000000142</v>
      </c>
      <c r="CX701" s="55">
        <f>'Datastream-M'!CG702</f>
        <v>126.6</v>
      </c>
      <c r="CY701" s="55">
        <f>'Datastream-M'!CH702</f>
        <v>133.80000000000001</v>
      </c>
      <c r="CZ701" s="55">
        <f>'Datastream-M'!CI702</f>
        <v>121.6</v>
      </c>
      <c r="DA701" s="55">
        <f>'Datastream-M'!CJ702</f>
        <v>127.1</v>
      </c>
      <c r="DB701" s="55">
        <f>'Datastream-M'!CK702</f>
        <v>26.7</v>
      </c>
      <c r="DC701" s="55">
        <f>'Datastream-M'!CL702</f>
        <v>8.9</v>
      </c>
      <c r="DD701" s="55">
        <f>'Datastream-M'!CM702</f>
        <v>23.3</v>
      </c>
      <c r="DE701" s="55">
        <f>'Datastream-M'!CN702</f>
        <v>76.2</v>
      </c>
      <c r="DF701" s="55">
        <f>'Datastream-M'!CO702</f>
        <v>77.7</v>
      </c>
      <c r="DG701" s="55">
        <f>'Datastream-M'!CP702</f>
        <v>102.2</v>
      </c>
      <c r="DH701" s="55">
        <f>'Datastream-M'!CQ702</f>
        <v>127.53606414799999</v>
      </c>
      <c r="DI701" s="55">
        <f>'Datastream-M'!CR702</f>
        <v>18.440000000000001</v>
      </c>
      <c r="DJ701" s="55">
        <f>'Datastream-M'!CV702</f>
        <v>9.91</v>
      </c>
      <c r="DK701" s="55">
        <f>'Datastream-M'!CW702</f>
        <v>5.0999999999999996</v>
      </c>
      <c r="DL701" s="55">
        <f>'Datastream-M'!CX702</f>
        <v>116.3</v>
      </c>
      <c r="DM701" s="55">
        <f>'Datastream-M'!CY702</f>
        <v>123.1</v>
      </c>
      <c r="DN701">
        <f>'Datastream-M'!CZ702</f>
        <v>107.7</v>
      </c>
      <c r="DO701">
        <f>'Datastream-M'!DA702</f>
        <v>0.4</v>
      </c>
      <c r="DP701">
        <f>'Datastream-M'!DB702</f>
        <v>96.4</v>
      </c>
      <c r="DQ701">
        <f>'Datastream-M'!DE702</f>
        <v>106.8</v>
      </c>
      <c r="DR701">
        <f>'Datastream-M'!DF702</f>
        <v>101.4</v>
      </c>
      <c r="DS701">
        <f>'Datastream-M'!DG702</f>
        <v>101</v>
      </c>
      <c r="DT701">
        <f>'Datastream-M'!DH702</f>
        <v>110.1</v>
      </c>
      <c r="DU701">
        <f>'Datastream-M'!DI702</f>
        <v>109.5</v>
      </c>
      <c r="DV701">
        <f>'Datastream-M'!DJ702</f>
        <v>155.671942559</v>
      </c>
      <c r="DW701" s="19">
        <f>'[8]weltindexip-usd'!B581</f>
        <v>3.0508804391903448</v>
      </c>
      <c r="DX701">
        <f>'Datastream-M'!DK702</f>
        <v>124.2</v>
      </c>
      <c r="DY701">
        <v>0</v>
      </c>
      <c r="DZ701">
        <f>'Datastream-M'!DL702</f>
        <v>124.9</v>
      </c>
      <c r="EA701">
        <f>'Datastream-M'!DM702</f>
        <v>106</v>
      </c>
      <c r="EB701" s="41">
        <f>'Datastream-M'!DN702</f>
        <v>37.609718999999998</v>
      </c>
      <c r="EC701" s="41">
        <f>'Datastream-M'!DO702</f>
        <v>110.1</v>
      </c>
      <c r="ED701">
        <f>'Datastream-M'!DP702</f>
        <v>115.8</v>
      </c>
      <c r="EE701" s="112">
        <f t="shared" si="84"/>
        <v>-0.10000000000000853</v>
      </c>
      <c r="EF701" s="1">
        <f>'Datastream-M'!DQ702</f>
        <v>106.1</v>
      </c>
    </row>
    <row r="702" spans="1:136">
      <c r="A702" s="3">
        <v>43235</v>
      </c>
      <c r="B702">
        <f>'Datastream-M'!B703</f>
        <v>103.7</v>
      </c>
      <c r="C702" s="55">
        <f>'Datastream-M'!C703</f>
        <v>105.9</v>
      </c>
      <c r="D702" s="55">
        <f>'Datastream-M'!D703</f>
        <v>110.9</v>
      </c>
      <c r="E702" s="55">
        <f>'Datastream-M'!E703</f>
        <v>101.2</v>
      </c>
      <c r="F702" s="55">
        <f>'Datastream-M'!F703</f>
        <v>109.5</v>
      </c>
      <c r="G702" s="55">
        <f>'Datastream-M'!G703</f>
        <v>1.1812229999999999</v>
      </c>
      <c r="H702" s="55">
        <f>'Datastream-M'!H703</f>
        <v>2116.6</v>
      </c>
      <c r="I702" s="55">
        <f>'Datastream-M'!I703</f>
        <v>2940.3</v>
      </c>
      <c r="J702" s="55">
        <f>'Datastream-M'!J703</f>
        <v>-0.32500000000000001</v>
      </c>
      <c r="K702" s="55">
        <f>'Datastream-M'!K703</f>
        <v>0.5</v>
      </c>
      <c r="L702" s="55">
        <f>'Datastream-M'!L703</f>
        <v>12604.9</v>
      </c>
      <c r="M702" s="55">
        <f>'Datastream-M'!M703</f>
        <v>305057</v>
      </c>
      <c r="N702" s="105">
        <f>'Datastream-M'!N703</f>
        <v>107.9</v>
      </c>
      <c r="O702" s="55">
        <f>'Datastream-M'!O703</f>
        <v>1616</v>
      </c>
      <c r="P702" s="55">
        <f>'Datastream-M'!P703</f>
        <v>5.2</v>
      </c>
      <c r="Q702" s="55">
        <f>'Datastream-M'!Q703</f>
        <v>21.1</v>
      </c>
      <c r="R702" s="55">
        <f>'Datastream-M'!R703</f>
        <v>6.2</v>
      </c>
      <c r="S702" s="1">
        <f>'[2]Deutschland Monatsdaten'!C702</f>
        <v>0.69794039218266424</v>
      </c>
      <c r="T702" s="1">
        <v>4.6089994678446757</v>
      </c>
      <c r="U702" s="55">
        <f>'Datastream-M'!BL703</f>
        <v>110.98</v>
      </c>
      <c r="V702" s="41">
        <f t="shared" si="115"/>
        <v>109.66403162055336</v>
      </c>
      <c r="W702" s="55">
        <f>'Datastream-M'!BM703</f>
        <v>90.51</v>
      </c>
      <c r="X702" s="41">
        <f t="shared" si="116"/>
        <v>89.525222551928792</v>
      </c>
      <c r="Y702" s="55">
        <f>'Datastream-M'!W703</f>
        <v>12.4</v>
      </c>
      <c r="Z702" s="55">
        <f>'Datastream-M'!X703</f>
        <v>113.5</v>
      </c>
      <c r="AA702" s="42">
        <f>'Datastream-M'!Y703</f>
        <v>15.8</v>
      </c>
      <c r="AB702" s="55">
        <f>'Datastream-M'!Z703</f>
        <v>97.6</v>
      </c>
      <c r="AC702" s="55">
        <f>'Datastream-M'!AA703</f>
        <v>90.7</v>
      </c>
      <c r="AD702" s="55">
        <f>'Datastream-M'!AB703</f>
        <v>89.9</v>
      </c>
      <c r="AE702" s="55">
        <f>'Datastream-M'!AC703</f>
        <v>1.1812229999999999</v>
      </c>
      <c r="AF702" s="55">
        <f t="shared" si="117"/>
        <v>101.2</v>
      </c>
      <c r="AG702" s="55">
        <f t="shared" si="118"/>
        <v>101.1</v>
      </c>
      <c r="AH702" s="55">
        <f>'Datastream-M'!AD703</f>
        <v>107.8</v>
      </c>
      <c r="AI702" s="55">
        <f>'Datastream-M'!AE703</f>
        <v>21.8</v>
      </c>
      <c r="AJ702" s="55">
        <f>'Datastream-M'!AF703</f>
        <v>98.931000999999995</v>
      </c>
      <c r="AK702" s="55">
        <f>'Datastream-M'!AG703</f>
        <v>76.930000000000007</v>
      </c>
      <c r="AL702" s="55">
        <f>'Datastream-M'!AH703</f>
        <v>103.6</v>
      </c>
      <c r="AM702" s="55">
        <f>'Datastream-M'!AI703</f>
        <v>113.5</v>
      </c>
      <c r="AN702" s="55">
        <f>'Datastream-M'!AJ703</f>
        <v>16.399999999999999</v>
      </c>
      <c r="AO702" s="55">
        <f>'Datastream-M'!AK703</f>
        <v>9.4</v>
      </c>
      <c r="AP702" s="55">
        <f>'Datastream-M'!AL703</f>
        <v>15.2</v>
      </c>
      <c r="AQ702" s="41">
        <f>'Datastream-M'!AM703</f>
        <v>106.9727</v>
      </c>
      <c r="AR702" s="41">
        <f>'Datastream-M'!AN703</f>
        <v>101.42829999999999</v>
      </c>
      <c r="AS702" s="105">
        <f>'Datastream-M'!AO703</f>
        <v>20</v>
      </c>
      <c r="AT702" s="105">
        <f>'Datastream-M'!AP703</f>
        <v>88.1</v>
      </c>
      <c r="AU702" s="105">
        <f>'Datastream-M'!AQ703</f>
        <v>112.4</v>
      </c>
      <c r="AX702" s="55">
        <f>'Datastream-M'!AR703</f>
        <v>-8.1999999999999993</v>
      </c>
      <c r="AY702" s="55">
        <f>'Datastream-M'!AS703</f>
        <v>0.9</v>
      </c>
      <c r="AZ702" s="55">
        <f>'Datastream-M'!AT703</f>
        <v>112</v>
      </c>
      <c r="BE702" s="55">
        <f>'Datastream-M'!AU703</f>
        <v>101.69</v>
      </c>
      <c r="BF702" s="55">
        <f>'Datastream-M'!AV703</f>
        <v>102.7</v>
      </c>
      <c r="BH702" s="1">
        <f>'Datastream-M'!AX703</f>
        <v>139</v>
      </c>
      <c r="BI702" s="1">
        <f>'Datastream-M'!AY703</f>
        <v>136.19999999999999</v>
      </c>
      <c r="BJ702" s="1">
        <f>'Datastream-M'!AZ703</f>
        <v>118.9</v>
      </c>
      <c r="BK702" s="55">
        <f>'Datastream-M'!BA703</f>
        <v>101.6</v>
      </c>
      <c r="BL702" s="55">
        <f>'Datastream-M'!BB703</f>
        <v>130.9</v>
      </c>
      <c r="BM702" s="26">
        <f>'Datastream-M'!BC703</f>
        <v>101.7</v>
      </c>
      <c r="BN702" s="26"/>
      <c r="BO702" s="14">
        <f t="shared" si="114"/>
        <v>101.1</v>
      </c>
      <c r="BP702" s="55">
        <f t="shared" si="108"/>
        <v>101.2</v>
      </c>
      <c r="BQ702" s="55">
        <f t="shared" si="119"/>
        <v>65.12741455254428</v>
      </c>
      <c r="BS702" s="55">
        <f>'Datastream-M'!BF703</f>
        <v>125.1</v>
      </c>
      <c r="BT702" s="55">
        <f>'Datastream-M'!BE703</f>
        <v>14.7</v>
      </c>
      <c r="BU702" s="14">
        <f>'Datastream-M'!CS703</f>
        <v>94.3</v>
      </c>
      <c r="BV702" s="55">
        <f>'Datastream-M'!CT703</f>
        <v>102.4</v>
      </c>
      <c r="BW702" s="55">
        <f>'Datastream-M'!CU703</f>
        <v>116.6223</v>
      </c>
      <c r="BZ702" s="55">
        <f>'Datastream-M'!BI703</f>
        <v>121.9</v>
      </c>
      <c r="CA702" s="55">
        <f>'Datastream-M'!BN703</f>
        <v>6.5</v>
      </c>
      <c r="CB702" s="55">
        <f>'Datastream-M'!BO703</f>
        <v>30.2</v>
      </c>
      <c r="CC702" s="55">
        <f>'Datastream-M'!BP703</f>
        <v>107.3</v>
      </c>
      <c r="CD702" s="55">
        <f>'Datastream-M'!BQ703</f>
        <v>102.2</v>
      </c>
      <c r="CH702" s="55">
        <f>'Datastream-M'!BR703</f>
        <v>106</v>
      </c>
      <c r="CI702" s="55">
        <f>'Datastream-M'!BS703</f>
        <v>107.1</v>
      </c>
      <c r="CJ702" s="55">
        <f>'Datastream-M'!BT703</f>
        <v>24</v>
      </c>
      <c r="CK702" s="55">
        <f>'Datastream-M'!BU703</f>
        <v>23.5</v>
      </c>
      <c r="CL702" s="55">
        <f>'Datastream-M'!BV703</f>
        <v>103.6</v>
      </c>
      <c r="CM702" s="55">
        <f>'Datastream-M'!BW703</f>
        <v>29.1</v>
      </c>
      <c r="CN702" s="55">
        <f>'Datastream-M'!BX703</f>
        <v>8.1999999999999993</v>
      </c>
      <c r="CO702" s="55">
        <f>'Datastream-M'!BY703</f>
        <v>18.600000000000001</v>
      </c>
      <c r="CP702" s="55">
        <f>'Datastream-M'!BZ703</f>
        <v>26.7</v>
      </c>
      <c r="CQ702" s="55">
        <f>'Datastream-M'!CA703</f>
        <v>10.9</v>
      </c>
      <c r="CR702" s="55">
        <f>'Datastream-M'!CB703</f>
        <v>37.4</v>
      </c>
      <c r="CS702" s="55">
        <f>'Datastream-M'!CC703</f>
        <v>54.2</v>
      </c>
      <c r="CT702" s="55">
        <f>'Datastream-M'!CD703</f>
        <v>55.9</v>
      </c>
      <c r="CU702" s="55">
        <f>'Datastream-M'!CE703</f>
        <v>44687</v>
      </c>
      <c r="CV702" s="55">
        <f>'Datastream-M'!CF703</f>
        <v>2894349</v>
      </c>
      <c r="CW702" s="55">
        <f t="shared" si="120"/>
        <v>2.4000000000000021</v>
      </c>
      <c r="CX702" s="55">
        <f>'Datastream-M'!CG703</f>
        <v>133.30000000000001</v>
      </c>
      <c r="CY702" s="55">
        <f>'Datastream-M'!CH703</f>
        <v>128.9</v>
      </c>
      <c r="CZ702" s="55">
        <f>'Datastream-M'!CI703</f>
        <v>133.30000000000001</v>
      </c>
      <c r="DA702" s="55">
        <f>'Datastream-M'!CJ703</f>
        <v>135.69999999999999</v>
      </c>
      <c r="DB702" s="55">
        <f>'Datastream-M'!CK703</f>
        <v>26.5</v>
      </c>
      <c r="DC702" s="55">
        <f>'Datastream-M'!CL703</f>
        <v>7.4</v>
      </c>
      <c r="DD702" s="55">
        <f>'Datastream-M'!CM703</f>
        <v>24</v>
      </c>
      <c r="DE702" s="55">
        <f>'Datastream-M'!CN703</f>
        <v>79.3</v>
      </c>
      <c r="DF702" s="55">
        <f>'Datastream-M'!CO703</f>
        <v>79.5</v>
      </c>
      <c r="DG702" s="55">
        <f>'Datastream-M'!CP703</f>
        <v>104.5</v>
      </c>
      <c r="DH702" s="55">
        <f>'Datastream-M'!CQ703</f>
        <v>178.88545227099999</v>
      </c>
      <c r="DI702" s="55">
        <f>'Datastream-M'!CR703</f>
        <v>15.68</v>
      </c>
      <c r="DJ702" s="55">
        <f>'Datastream-M'!CV703</f>
        <v>9.1300000000000008</v>
      </c>
      <c r="DK702" s="55">
        <f>'Datastream-M'!CW703</f>
        <v>5.45</v>
      </c>
      <c r="DL702" s="55">
        <f>'Datastream-M'!CX703</f>
        <v>121.7</v>
      </c>
      <c r="DM702" s="55">
        <f>'Datastream-M'!CY703</f>
        <v>118</v>
      </c>
      <c r="DN702">
        <f>'Datastream-M'!CZ703</f>
        <v>111.5</v>
      </c>
      <c r="DO702">
        <f>'Datastream-M'!DA703</f>
        <v>5.9</v>
      </c>
      <c r="DP702">
        <f>'Datastream-M'!DB703</f>
        <v>97.4</v>
      </c>
      <c r="DQ702">
        <f>'Datastream-M'!DE703</f>
        <v>107.2</v>
      </c>
      <c r="DR702">
        <f>'Datastream-M'!DF703</f>
        <v>100.3</v>
      </c>
      <c r="DS702">
        <f>'Datastream-M'!DG703</f>
        <v>103.8</v>
      </c>
      <c r="DT702">
        <f>'Datastream-M'!DH703</f>
        <v>114.1</v>
      </c>
      <c r="DU702">
        <f>'Datastream-M'!DI703</f>
        <v>108.5</v>
      </c>
      <c r="DV702">
        <f>'Datastream-M'!DJ703</f>
        <v>174.56622815200001</v>
      </c>
      <c r="DW702" s="19">
        <f>'[8]weltindexip-usd'!B582</f>
        <v>3.0499821826690674</v>
      </c>
      <c r="DX702">
        <f>'Datastream-M'!DK703</f>
        <v>125.3</v>
      </c>
      <c r="DY702">
        <v>0</v>
      </c>
      <c r="DZ702">
        <f>'Datastream-M'!DL703</f>
        <v>124.9</v>
      </c>
      <c r="EA702">
        <f>'Datastream-M'!DM703</f>
        <v>106.8</v>
      </c>
      <c r="EB702" s="41">
        <f>'Datastream-M'!DN703</f>
        <v>38.723275999999998</v>
      </c>
      <c r="EC702" s="41">
        <f>'Datastream-M'!DO703</f>
        <v>113</v>
      </c>
      <c r="ED702">
        <f>'Datastream-M'!DP703</f>
        <v>118.9</v>
      </c>
      <c r="EE702" s="112">
        <f t="shared" si="84"/>
        <v>-0.39999999999999147</v>
      </c>
      <c r="EF702" s="1">
        <f>'Datastream-M'!DQ703</f>
        <v>108</v>
      </c>
    </row>
    <row r="703" spans="1:136">
      <c r="A703" s="3">
        <v>43266</v>
      </c>
      <c r="B703" s="105">
        <f>'Datastream-M'!B704</f>
        <v>102</v>
      </c>
      <c r="C703" s="105">
        <f>'Datastream-M'!C704</f>
        <v>104.4</v>
      </c>
      <c r="D703" s="105">
        <f>'Datastream-M'!D704</f>
        <v>109.8</v>
      </c>
      <c r="E703" s="105">
        <f>'Datastream-M'!E704</f>
        <v>99.2</v>
      </c>
      <c r="F703" s="105">
        <f>'Datastream-M'!F704</f>
        <v>106.2</v>
      </c>
      <c r="G703" s="105">
        <f>'Datastream-M'!G704</f>
        <v>1.167829</v>
      </c>
      <c r="H703" s="105">
        <f>'Datastream-M'!H704</f>
        <v>2110.1</v>
      </c>
      <c r="I703" s="105">
        <f>'Datastream-M'!I704</f>
        <v>2956.5</v>
      </c>
      <c r="J703" s="105">
        <f>'Datastream-M'!J704</f>
        <v>-0.32200000000000001</v>
      </c>
      <c r="K703" s="105">
        <f>'Datastream-M'!K704</f>
        <v>0.3</v>
      </c>
      <c r="L703" s="105">
        <f>'Datastream-M'!L704</f>
        <v>12306</v>
      </c>
      <c r="M703" s="105">
        <f>'Datastream-M'!M704</f>
        <v>341308</v>
      </c>
      <c r="N703" s="105">
        <f>'Datastream-M'!N704</f>
        <v>107.8</v>
      </c>
      <c r="O703" s="105">
        <f>'Datastream-M'!O704</f>
        <v>1603</v>
      </c>
      <c r="P703" s="105">
        <f>'Datastream-M'!P704</f>
        <v>5.2</v>
      </c>
      <c r="Q703" s="105">
        <f>'Datastream-M'!Q704</f>
        <v>23.2</v>
      </c>
      <c r="R703" s="105">
        <f>'Datastream-M'!R704</f>
        <v>8.1</v>
      </c>
      <c r="S703" s="1">
        <f>'[2]Deutschland Monatsdaten'!C703</f>
        <v>0.64270611237362185</v>
      </c>
      <c r="T703" s="1">
        <v>4.6202123781718658</v>
      </c>
      <c r="U703" s="105">
        <f>'Datastream-M'!BL704</f>
        <v>111.26</v>
      </c>
      <c r="V703" s="41">
        <f t="shared" si="115"/>
        <v>109.40019665683383</v>
      </c>
      <c r="W703" s="105">
        <f>'Datastream-M'!BM704</f>
        <v>91.45</v>
      </c>
      <c r="X703" s="41">
        <f t="shared" si="116"/>
        <v>89.045764362220055</v>
      </c>
      <c r="Y703" s="105">
        <f>'Datastream-M'!W704</f>
        <v>11.3</v>
      </c>
      <c r="Z703" s="105">
        <f>'Datastream-M'!X704</f>
        <v>108.7</v>
      </c>
      <c r="AA703" s="42">
        <f>'Datastream-M'!Y704</f>
        <v>13.7</v>
      </c>
      <c r="AB703" s="105">
        <f>'Datastream-M'!Z704</f>
        <v>97.4</v>
      </c>
      <c r="AC703" s="105">
        <f>'Datastream-M'!AA704</f>
        <v>90.6</v>
      </c>
      <c r="AD703" s="105">
        <f>'Datastream-M'!AB704</f>
        <v>89.8</v>
      </c>
      <c r="AE703" s="105">
        <f>'Datastream-M'!AC704</f>
        <v>1.167829</v>
      </c>
      <c r="AF703" s="105">
        <f t="shared" si="117"/>
        <v>101.70000000000002</v>
      </c>
      <c r="AG703" s="105">
        <f t="shared" si="118"/>
        <v>102.70000000000002</v>
      </c>
      <c r="AH703" s="105">
        <f>'Datastream-M'!AD704</f>
        <v>107.4</v>
      </c>
      <c r="AI703" s="105">
        <f>'Datastream-M'!AE704</f>
        <v>20.100000000000001</v>
      </c>
      <c r="AJ703" s="105">
        <f>'Datastream-M'!AF704</f>
        <v>98.742746999999994</v>
      </c>
      <c r="AK703" s="105">
        <f>'Datastream-M'!AG704</f>
        <v>75.8</v>
      </c>
      <c r="AL703" s="105">
        <f>'Datastream-M'!AH704</f>
        <v>103.7</v>
      </c>
      <c r="AM703" s="105">
        <f>'Datastream-M'!AI704</f>
        <v>108.7</v>
      </c>
      <c r="AN703" s="105">
        <f>'Datastream-M'!AJ704</f>
        <v>15.5</v>
      </c>
      <c r="AO703" s="105">
        <f>'Datastream-M'!AK704</f>
        <v>11.5</v>
      </c>
      <c r="AP703" s="105">
        <f>'Datastream-M'!AL704</f>
        <v>9.6999999999999993</v>
      </c>
      <c r="AQ703" s="41">
        <f>'Datastream-M'!AM704</f>
        <v>106.98520000000001</v>
      </c>
      <c r="AR703" s="41">
        <f>'Datastream-M'!AN704</f>
        <v>101.31619999999999</v>
      </c>
      <c r="AS703" s="105">
        <f>'Datastream-M'!AO704</f>
        <v>15.3</v>
      </c>
      <c r="AT703" s="105">
        <f>'Datastream-M'!AP704</f>
        <v>96.6</v>
      </c>
      <c r="AU703" s="105">
        <f>'Datastream-M'!AQ704</f>
        <v>112.3</v>
      </c>
      <c r="AX703" s="105">
        <f>'Datastream-M'!AR704</f>
        <v>-16.100000000000001</v>
      </c>
      <c r="AY703" s="105">
        <f>'Datastream-M'!AS704</f>
        <v>0.4</v>
      </c>
      <c r="AZ703" s="105">
        <f>'Datastream-M'!AT704</f>
        <v>111.5</v>
      </c>
      <c r="BE703" s="105">
        <f>'Datastream-M'!AU704</f>
        <v>101.72</v>
      </c>
      <c r="BF703" s="105">
        <f>'Datastream-M'!AV704</f>
        <v>103.2</v>
      </c>
      <c r="BG703" s="105"/>
      <c r="BH703" s="1">
        <f>'Datastream-M'!AX704</f>
        <v>137.5</v>
      </c>
      <c r="BI703" s="1">
        <f>'Datastream-M'!AY704</f>
        <v>134.6</v>
      </c>
      <c r="BJ703" s="1">
        <f>'Datastream-M'!AZ704</f>
        <v>116.2</v>
      </c>
      <c r="BK703" s="105">
        <f>'Datastream-M'!BA704</f>
        <v>95.6</v>
      </c>
      <c r="BL703" s="105">
        <f>'Datastream-M'!BB704</f>
        <v>130.6</v>
      </c>
      <c r="BM703" s="26">
        <f>'Datastream-M'!BC704</f>
        <v>101.9</v>
      </c>
      <c r="BN703" s="26"/>
      <c r="BO703" s="14">
        <f t="shared" ref="BO703:BO708" si="121">BF702</f>
        <v>102.7</v>
      </c>
      <c r="BP703" s="105">
        <f t="shared" ref="BP703:BP708" si="122">BM702</f>
        <v>101.7</v>
      </c>
      <c r="BQ703" s="105">
        <f t="shared" si="119"/>
        <v>64.906762890799939</v>
      </c>
      <c r="BR703" s="105"/>
      <c r="BS703" s="105">
        <f>'Datastream-M'!BF704</f>
        <v>125.2</v>
      </c>
      <c r="BT703" s="105">
        <f>'Datastream-M'!BE704</f>
        <v>9.5</v>
      </c>
      <c r="BU703" s="14">
        <f>'Datastream-M'!CS704</f>
        <v>94.3</v>
      </c>
      <c r="BV703" s="105">
        <f>'Datastream-M'!CT704</f>
        <v>101.7</v>
      </c>
      <c r="BW703" s="105">
        <f>'Datastream-M'!CU704</f>
        <v>116.6827</v>
      </c>
      <c r="BX703" s="105"/>
      <c r="BY703" s="105"/>
      <c r="BZ703" s="105">
        <f>'Datastream-M'!BI704</f>
        <v>117.5</v>
      </c>
      <c r="CA703" s="105">
        <f>'Datastream-M'!BN704</f>
        <v>0.2</v>
      </c>
      <c r="CB703" s="105">
        <f>'Datastream-M'!BO704</f>
        <v>24.8</v>
      </c>
      <c r="CC703" s="105">
        <f>'Datastream-M'!BP704</f>
        <v>107.7</v>
      </c>
      <c r="CD703" s="105">
        <f>'Datastream-M'!BQ704</f>
        <v>104.8</v>
      </c>
      <c r="CH703" s="105">
        <f>'Datastream-M'!BR704</f>
        <v>106.3</v>
      </c>
      <c r="CI703" s="105">
        <f>'Datastream-M'!BS704</f>
        <v>108.2</v>
      </c>
      <c r="CJ703" s="105">
        <f>'Datastream-M'!BT704</f>
        <v>21.6</v>
      </c>
      <c r="CK703" s="105">
        <f>'Datastream-M'!BU704</f>
        <v>20.6</v>
      </c>
      <c r="CL703" s="105">
        <f>'Datastream-M'!BV704</f>
        <v>103.8</v>
      </c>
      <c r="CM703" s="105">
        <f>'Datastream-M'!BW704</f>
        <v>26.7</v>
      </c>
      <c r="CN703" s="105">
        <f>'Datastream-M'!BX704</f>
        <v>1.4</v>
      </c>
      <c r="CO703" s="105">
        <f>'Datastream-M'!BY704</f>
        <v>17</v>
      </c>
      <c r="CP703" s="105">
        <f>'Datastream-M'!BZ704</f>
        <v>23.4</v>
      </c>
      <c r="CQ703" s="105">
        <f>'Datastream-M'!CA704</f>
        <v>10.5</v>
      </c>
      <c r="CR703" s="105">
        <f>'Datastream-M'!CB704</f>
        <v>23.3</v>
      </c>
      <c r="CS703" s="105">
        <f>'Datastream-M'!CC704</f>
        <v>57.6</v>
      </c>
      <c r="CT703" s="105">
        <f>'Datastream-M'!CD704</f>
        <v>56.3</v>
      </c>
      <c r="CU703" s="105">
        <f>'Datastream-M'!CE704</f>
        <v>44710</v>
      </c>
      <c r="CV703" s="105">
        <f>'Datastream-M'!CF704</f>
        <v>2911206</v>
      </c>
      <c r="CW703" s="105">
        <f t="shared" si="120"/>
        <v>3.3000000000000007</v>
      </c>
      <c r="CX703" s="105">
        <f>'Datastream-M'!CG704</f>
        <v>129.6</v>
      </c>
      <c r="CY703" s="105">
        <f>'Datastream-M'!CH704</f>
        <v>129.9</v>
      </c>
      <c r="CZ703" s="105">
        <f>'Datastream-M'!CI704</f>
        <v>134.69999999999999</v>
      </c>
      <c r="DA703" s="105">
        <f>'Datastream-M'!CJ704</f>
        <v>125</v>
      </c>
      <c r="DB703" s="105">
        <f>'Datastream-M'!CK704</f>
        <v>26</v>
      </c>
      <c r="DC703" s="105">
        <f>'Datastream-M'!CL704</f>
        <v>6.6</v>
      </c>
      <c r="DD703" s="105">
        <f>'Datastream-M'!CM704</f>
        <v>21.6</v>
      </c>
      <c r="DE703" s="105">
        <f>'Datastream-M'!CN704</f>
        <v>78.5</v>
      </c>
      <c r="DF703" s="105">
        <f>'Datastream-M'!CO704</f>
        <v>78.8</v>
      </c>
      <c r="DG703" s="105">
        <f>'Datastream-M'!CP704</f>
        <v>103.8</v>
      </c>
      <c r="DH703" s="105">
        <f>'Datastream-M'!CQ704</f>
        <v>209.00205993700001</v>
      </c>
      <c r="DI703" s="105">
        <f>'Datastream-M'!CR704</f>
        <v>16.53</v>
      </c>
      <c r="DJ703" s="105">
        <f>'Datastream-M'!CV704</f>
        <v>8.4</v>
      </c>
      <c r="DK703" s="105">
        <f>'Datastream-M'!CW704</f>
        <v>4.8099999999999996</v>
      </c>
      <c r="DL703" s="105">
        <f>'Datastream-M'!CX704</f>
        <v>117.9</v>
      </c>
      <c r="DM703" s="105">
        <f>'Datastream-M'!CY704</f>
        <v>118.4</v>
      </c>
      <c r="DN703" s="105">
        <f>'Datastream-M'!CZ704</f>
        <v>108.3</v>
      </c>
      <c r="DO703">
        <f>'Datastream-M'!DA704</f>
        <v>7.9</v>
      </c>
      <c r="DP703">
        <f>'Datastream-M'!DB704</f>
        <v>99</v>
      </c>
      <c r="DQ703">
        <f>'Datastream-M'!DE704</f>
        <v>105.8</v>
      </c>
      <c r="DR703">
        <f>'Datastream-M'!DF704</f>
        <v>98.3</v>
      </c>
      <c r="DS703">
        <f>'Datastream-M'!DG704</f>
        <v>101.6</v>
      </c>
      <c r="DT703">
        <f>'Datastream-M'!DH704</f>
        <v>105.8</v>
      </c>
      <c r="DU703">
        <f>'Datastream-M'!DI704</f>
        <v>107.2</v>
      </c>
      <c r="DV703">
        <f>'Datastream-M'!DJ704</f>
        <v>176.45337145900001</v>
      </c>
      <c r="DW703" s="19">
        <f>'[8]weltindexip-usd'!B583</f>
        <v>3.0606702910406387</v>
      </c>
      <c r="DX703">
        <f>'Datastream-M'!DK704</f>
        <v>124.6</v>
      </c>
      <c r="DY703">
        <v>0</v>
      </c>
      <c r="DZ703">
        <f>'Datastream-M'!DL704</f>
        <v>124.9</v>
      </c>
      <c r="EA703">
        <f>'Datastream-M'!DM704</f>
        <v>106.6</v>
      </c>
      <c r="EB703" s="41">
        <f>'Datastream-M'!DN704</f>
        <v>39.312894999999997</v>
      </c>
      <c r="EC703" s="41">
        <f>'Datastream-M'!DO704</f>
        <v>112.2</v>
      </c>
      <c r="ED703">
        <f>'Datastream-M'!DP704</f>
        <v>118.5</v>
      </c>
      <c r="EE703" s="112">
        <f t="shared" si="84"/>
        <v>-1.7000000000000028</v>
      </c>
      <c r="EF703" s="1">
        <f>'Datastream-M'!DQ704</f>
        <v>107.9</v>
      </c>
    </row>
    <row r="704" spans="1:136">
      <c r="A704" s="3">
        <v>43296</v>
      </c>
      <c r="B704" s="105">
        <f>'Datastream-M'!B705</f>
        <v>101.6</v>
      </c>
      <c r="C704" s="105">
        <f>'Datastream-M'!C705</f>
        <v>104.2</v>
      </c>
      <c r="D704" s="105">
        <f>'Datastream-M'!D705</f>
        <v>110</v>
      </c>
      <c r="E704" s="105">
        <f>'Datastream-M'!E705</f>
        <v>98.7</v>
      </c>
      <c r="F704" s="105">
        <f>'Datastream-M'!F705</f>
        <v>106.2</v>
      </c>
      <c r="G704" s="105">
        <f>'Datastream-M'!G705</f>
        <v>1.1685730000000001</v>
      </c>
      <c r="H704" s="105">
        <f>'Datastream-M'!H705</f>
        <v>2116.5</v>
      </c>
      <c r="I704" s="105">
        <f>'Datastream-M'!I705</f>
        <v>2956.2</v>
      </c>
      <c r="J704" s="105">
        <f>'Datastream-M'!J705</f>
        <v>-0.32100000000000001</v>
      </c>
      <c r="K704" s="105">
        <f>'Datastream-M'!K705</f>
        <v>0.3</v>
      </c>
      <c r="L704" s="105">
        <f>'Datastream-M'!L705</f>
        <v>12805.5</v>
      </c>
      <c r="M704" s="105">
        <f>'Datastream-M'!M705</f>
        <v>317848</v>
      </c>
      <c r="N704" s="105">
        <f>'Datastream-M'!N705</f>
        <v>105.5</v>
      </c>
      <c r="O704" s="105">
        <f>'Datastream-M'!O705</f>
        <v>1641</v>
      </c>
      <c r="P704" s="105">
        <f>'Datastream-M'!P705</f>
        <v>5.2</v>
      </c>
      <c r="Q704" s="105">
        <f>'Datastream-M'!Q705</f>
        <v>22.1</v>
      </c>
      <c r="R704" s="105">
        <f>'Datastream-M'!R705</f>
        <v>11.2</v>
      </c>
      <c r="S704" s="1">
        <f>'[2]Deutschland Monatsdaten'!C704</f>
        <v>0.48867552708485468</v>
      </c>
      <c r="T704" s="1">
        <v>4.6117638986380234</v>
      </c>
      <c r="U704" s="105">
        <f>'Datastream-M'!BL705</f>
        <v>110.36</v>
      </c>
      <c r="V704" s="41">
        <f t="shared" si="115"/>
        <v>108.30225711481845</v>
      </c>
      <c r="W704" s="105">
        <f>'Datastream-M'!BM705</f>
        <v>94.16</v>
      </c>
      <c r="X704" s="41">
        <f t="shared" si="116"/>
        <v>91.240310077519368</v>
      </c>
      <c r="Y704" s="105">
        <f>'Datastream-M'!W705</f>
        <v>9.4</v>
      </c>
      <c r="Z704" s="105">
        <f>'Datastream-M'!X705</f>
        <v>107.7</v>
      </c>
      <c r="AA704" s="42">
        <f>'Datastream-M'!Y705</f>
        <v>14.5</v>
      </c>
      <c r="AB704" s="105">
        <f>'Datastream-M'!Z705</f>
        <v>97.3</v>
      </c>
      <c r="AC704" s="105">
        <f>'Datastream-M'!AA705</f>
        <v>91</v>
      </c>
      <c r="AD704" s="105">
        <f>'Datastream-M'!AB705</f>
        <v>90.3</v>
      </c>
      <c r="AE704" s="105">
        <f>'Datastream-M'!AC705</f>
        <v>1.1685730000000001</v>
      </c>
      <c r="AF704" s="105">
        <f t="shared" si="117"/>
        <v>101.9</v>
      </c>
      <c r="AG704" s="105">
        <f t="shared" si="118"/>
        <v>103.2</v>
      </c>
      <c r="AH704" s="105">
        <f>'Datastream-M'!AD705</f>
        <v>105.8</v>
      </c>
      <c r="AI704" s="105">
        <f>'Datastream-M'!AE705</f>
        <v>19.100000000000001</v>
      </c>
      <c r="AJ704" s="105">
        <f>'Datastream-M'!AF705</f>
        <v>98.935140000000004</v>
      </c>
      <c r="AK704" s="105">
        <f>'Datastream-M'!AG705</f>
        <v>75.23</v>
      </c>
      <c r="AL704" s="105">
        <f>'Datastream-M'!AH705</f>
        <v>103.7</v>
      </c>
      <c r="AM704" s="105">
        <f>'Datastream-M'!AI705</f>
        <v>107.7</v>
      </c>
      <c r="AN704" s="105">
        <f>'Datastream-M'!AJ705</f>
        <v>16.3</v>
      </c>
      <c r="AO704" s="105">
        <f>'Datastream-M'!AK705</f>
        <v>14.7</v>
      </c>
      <c r="AP704" s="105">
        <f>'Datastream-M'!AL705</f>
        <v>10.5</v>
      </c>
      <c r="AQ704" s="41">
        <f>'Datastream-M'!AM705</f>
        <v>107.00660000000001</v>
      </c>
      <c r="AR704" s="41">
        <f>'Datastream-M'!AN705</f>
        <v>101.214</v>
      </c>
      <c r="AS704" s="105">
        <f>'Datastream-M'!AO705</f>
        <v>13.5</v>
      </c>
      <c r="AT704" s="105">
        <f>'Datastream-M'!AP705</f>
        <v>99.1</v>
      </c>
      <c r="AU704" s="105">
        <f>'Datastream-M'!AQ705</f>
        <v>115.5</v>
      </c>
      <c r="AX704" s="105">
        <f>'Datastream-M'!AR705</f>
        <v>-24.7</v>
      </c>
      <c r="AY704" s="105">
        <f>'Datastream-M'!AS705</f>
        <v>-0.6</v>
      </c>
      <c r="AZ704" s="105">
        <f>'Datastream-M'!AT705</f>
        <v>112.2</v>
      </c>
      <c r="BE704" s="105">
        <f>'Datastream-M'!AU705</f>
        <v>102.62</v>
      </c>
      <c r="BF704" s="105">
        <f>'Datastream-M'!AV705</f>
        <v>103.3</v>
      </c>
      <c r="BG704" s="105"/>
      <c r="BH704" s="1">
        <f>'Datastream-M'!AX705</f>
        <v>138.6</v>
      </c>
      <c r="BI704" s="1">
        <f>'Datastream-M'!AY705</f>
        <v>134.69999999999999</v>
      </c>
      <c r="BJ704" s="1">
        <f>'Datastream-M'!AZ705</f>
        <v>110.4</v>
      </c>
      <c r="BK704" s="105">
        <f>'Datastream-M'!BA705</f>
        <v>91.4</v>
      </c>
      <c r="BL704" s="105">
        <f>'Datastream-M'!BB705</f>
        <v>123.7</v>
      </c>
      <c r="BM704" s="26">
        <f>'Datastream-M'!BC705</f>
        <v>102.1</v>
      </c>
      <c r="BN704" s="26"/>
      <c r="BO704" s="14">
        <f t="shared" si="121"/>
        <v>103.2</v>
      </c>
      <c r="BP704" s="105">
        <f t="shared" si="122"/>
        <v>101.9</v>
      </c>
      <c r="BQ704" s="105">
        <f t="shared" si="119"/>
        <v>64.377664039816082</v>
      </c>
      <c r="BR704" s="105"/>
      <c r="BS704" s="105">
        <f>'Datastream-M'!BF705</f>
        <v>126.2</v>
      </c>
      <c r="BT704" s="105">
        <f>'Datastream-M'!BE705</f>
        <v>5.4</v>
      </c>
      <c r="BU704" s="14">
        <f>'Datastream-M'!CS705</f>
        <v>94.1</v>
      </c>
      <c r="BV704" s="105">
        <f>'Datastream-M'!CT705</f>
        <v>101.9</v>
      </c>
      <c r="BW704" s="105">
        <f>'Datastream-M'!CU705</f>
        <v>118.2323</v>
      </c>
      <c r="BX704" s="105"/>
      <c r="BY704" s="105"/>
      <c r="BZ704" s="105">
        <f>'Datastream-M'!BI705</f>
        <v>118.8</v>
      </c>
      <c r="CA704" s="105">
        <f>'Datastream-M'!BN705</f>
        <v>1.4</v>
      </c>
      <c r="CB704" s="105">
        <f>'Datastream-M'!BO705</f>
        <v>23.2</v>
      </c>
      <c r="CC704" s="105">
        <f>'Datastream-M'!BP705</f>
        <v>104.3</v>
      </c>
      <c r="CD704" s="105">
        <f>'Datastream-M'!BQ705</f>
        <v>101.7</v>
      </c>
      <c r="CH704" s="105">
        <f>'Datastream-M'!BR705</f>
        <v>104.2</v>
      </c>
      <c r="CI704" s="105">
        <f>'Datastream-M'!BS705</f>
        <v>107.9</v>
      </c>
      <c r="CJ704" s="105">
        <f>'Datastream-M'!BT705</f>
        <v>24.6</v>
      </c>
      <c r="CK704" s="105">
        <f>'Datastream-M'!BU705</f>
        <v>33</v>
      </c>
      <c r="CL704" s="105">
        <f>'Datastream-M'!BV705</f>
        <v>102.2</v>
      </c>
      <c r="CM704" s="105">
        <f>'Datastream-M'!BW705</f>
        <v>26.8</v>
      </c>
      <c r="CN704" s="105">
        <f>'Datastream-M'!BX705</f>
        <v>1.1000000000000001</v>
      </c>
      <c r="CO704" s="105">
        <f>'Datastream-M'!BY705</f>
        <v>14.9</v>
      </c>
      <c r="CP704" s="105">
        <f>'Datastream-M'!BZ705</f>
        <v>21.7</v>
      </c>
      <c r="CQ704" s="105">
        <f>'Datastream-M'!CA705</f>
        <v>10.5</v>
      </c>
      <c r="CR704" s="105">
        <f>'Datastream-M'!CB705</f>
        <v>15.7</v>
      </c>
      <c r="CS704" s="105">
        <f>'Datastream-M'!CC705</f>
        <v>57.5</v>
      </c>
      <c r="CT704" s="105">
        <f>'Datastream-M'!CD705</f>
        <v>56.2</v>
      </c>
      <c r="CU704" s="105">
        <f>'Datastream-M'!CE705</f>
        <v>44750</v>
      </c>
      <c r="CV704" s="105">
        <f>'Datastream-M'!CF705</f>
        <v>2917929</v>
      </c>
      <c r="CW704" s="105">
        <f t="shared" si="120"/>
        <v>5.1000000000000014</v>
      </c>
      <c r="CX704" s="105">
        <f>'Datastream-M'!CG705</f>
        <v>132.19999999999999</v>
      </c>
      <c r="CY704" s="105">
        <f>'Datastream-M'!CH705</f>
        <v>138.5</v>
      </c>
      <c r="CZ704" s="105">
        <f>'Datastream-M'!CI705</f>
        <v>123.3</v>
      </c>
      <c r="DA704" s="105">
        <f>'Datastream-M'!CJ705</f>
        <v>136.6</v>
      </c>
      <c r="DB704" s="105">
        <f>'Datastream-M'!CK705</f>
        <v>30.3</v>
      </c>
      <c r="DC704" s="105">
        <f>'Datastream-M'!CL705</f>
        <v>8.6999999999999993</v>
      </c>
      <c r="DD704" s="105">
        <f>'Datastream-M'!CM705</f>
        <v>24.6</v>
      </c>
      <c r="DE704" s="105">
        <f>'Datastream-M'!CN705</f>
        <v>79.400000000000006</v>
      </c>
      <c r="DF704" s="105">
        <f>'Datastream-M'!CO705</f>
        <v>79.599999999999994</v>
      </c>
      <c r="DG704" s="105">
        <f>'Datastream-M'!CP705</f>
        <v>101.9</v>
      </c>
      <c r="DH704" s="105">
        <f>'Datastream-M'!CQ705</f>
        <v>219.137161255</v>
      </c>
      <c r="DI704" s="105">
        <f>'Datastream-M'!CR705</f>
        <v>19.28</v>
      </c>
      <c r="DJ704" s="105">
        <f>'Datastream-M'!CV705</f>
        <v>9.3000000000000007</v>
      </c>
      <c r="DK704" s="105">
        <f>'Datastream-M'!CW705</f>
        <v>5.55</v>
      </c>
      <c r="DL704" s="105">
        <f>'Datastream-M'!CX705</f>
        <v>120.1</v>
      </c>
      <c r="DM704" s="105">
        <f>'Datastream-M'!CY705</f>
        <v>126.1</v>
      </c>
      <c r="DN704" s="105">
        <f>'Datastream-M'!CZ705</f>
        <v>109.8</v>
      </c>
      <c r="DO704">
        <f>'Datastream-M'!DA705</f>
        <v>10.4</v>
      </c>
      <c r="DP704">
        <f>'Datastream-M'!DB705</f>
        <v>99.8</v>
      </c>
      <c r="DQ704">
        <f>'Datastream-M'!DE705</f>
        <v>105.7</v>
      </c>
      <c r="DR704">
        <f>'Datastream-M'!DF705</f>
        <v>97.7</v>
      </c>
      <c r="DS704">
        <f>'Datastream-M'!DG705</f>
        <v>104.3</v>
      </c>
      <c r="DT704">
        <f>'Datastream-M'!DH705</f>
        <v>104.1</v>
      </c>
      <c r="DU704">
        <f>'Datastream-M'!DI705</f>
        <v>105.8</v>
      </c>
      <c r="DV704">
        <f>'Datastream-M'!DJ705</f>
        <v>220.669922826</v>
      </c>
      <c r="DW704" s="19">
        <f>'[8]weltindexip-usd'!B584</f>
        <v>3.0653724549173376</v>
      </c>
      <c r="DX704">
        <f>'Datastream-M'!DK705</f>
        <v>126.8</v>
      </c>
      <c r="DY704">
        <v>0</v>
      </c>
      <c r="DZ704">
        <f>'Datastream-M'!DL705</f>
        <v>125.2</v>
      </c>
      <c r="EA704">
        <f>'Datastream-M'!DM705</f>
        <v>105.2</v>
      </c>
      <c r="EB704" s="41">
        <f>'Datastream-M'!DN705</f>
        <v>39.502031000000002</v>
      </c>
      <c r="EC704" s="41">
        <f>'Datastream-M'!DO705</f>
        <v>111.2</v>
      </c>
      <c r="ED704">
        <f>'Datastream-M'!DP705</f>
        <v>118.6</v>
      </c>
      <c r="EE704" s="112">
        <f t="shared" si="84"/>
        <v>-0.40000000000000568</v>
      </c>
      <c r="EF704" s="1">
        <f>'Datastream-M'!DQ705</f>
        <v>105.6</v>
      </c>
    </row>
    <row r="705" spans="1:136">
      <c r="A705" s="3">
        <v>43327</v>
      </c>
      <c r="B705" s="105">
        <f>'Datastream-M'!B706</f>
        <v>103.6</v>
      </c>
      <c r="C705" s="105">
        <f>'Datastream-M'!C706</f>
        <v>105</v>
      </c>
      <c r="D705" s="105">
        <f>'Datastream-M'!D706</f>
        <v>109.9</v>
      </c>
      <c r="E705" s="105">
        <f>'Datastream-M'!E706</f>
        <v>100.3</v>
      </c>
      <c r="F705" s="105">
        <f>'Datastream-M'!F706</f>
        <v>107.6</v>
      </c>
      <c r="G705" s="105">
        <f>'Datastream-M'!G706</f>
        <v>1.1548959999999999</v>
      </c>
      <c r="H705" s="105">
        <f>'Datastream-M'!H706</f>
        <v>2119.1</v>
      </c>
      <c r="I705" s="105">
        <f>'Datastream-M'!I706</f>
        <v>2952.6</v>
      </c>
      <c r="J705" s="105">
        <f>'Datastream-M'!J706</f>
        <v>-0.31900000000000001</v>
      </c>
      <c r="K705" s="105">
        <f>'Datastream-M'!K706</f>
        <v>0.3</v>
      </c>
      <c r="L705" s="105">
        <f>'Datastream-M'!L706</f>
        <v>12364.1</v>
      </c>
      <c r="M705" s="105">
        <f>'Datastream-M'!M706</f>
        <v>316405</v>
      </c>
      <c r="N705" s="105">
        <f>'Datastream-M'!N706</f>
        <v>105.8</v>
      </c>
      <c r="O705" s="105">
        <f>'Datastream-M'!O706</f>
        <v>1616</v>
      </c>
      <c r="P705" s="105">
        <f>'Datastream-M'!P706</f>
        <v>5.0999999999999996</v>
      </c>
      <c r="Q705" s="105">
        <f>'Datastream-M'!Q706</f>
        <v>24.5</v>
      </c>
      <c r="R705" s="105">
        <f>'Datastream-M'!R706</f>
        <v>9.8000000000000007</v>
      </c>
      <c r="S705" s="1">
        <f>'[2]Deutschland Monatsdaten'!C705</f>
        <v>0.54471510124790223</v>
      </c>
      <c r="T705" s="1">
        <v>4.6255401466344592</v>
      </c>
      <c r="U705" s="105">
        <f>'Datastream-M'!BL706</f>
        <v>111.21</v>
      </c>
      <c r="V705" s="41">
        <f t="shared" si="115"/>
        <v>108.92262487757101</v>
      </c>
      <c r="W705" s="105">
        <f>'Datastream-M'!BM706</f>
        <v>92.25</v>
      </c>
      <c r="X705" s="41">
        <f t="shared" si="116"/>
        <v>89.303000968054221</v>
      </c>
      <c r="Y705" s="105">
        <f>'Datastream-M'!W706</f>
        <v>8.1</v>
      </c>
      <c r="Z705" s="105">
        <f>'Datastream-M'!X706</f>
        <v>112</v>
      </c>
      <c r="AA705" s="42">
        <f>'Datastream-M'!Y706</f>
        <v>12.5</v>
      </c>
      <c r="AB705" s="105">
        <f>'Datastream-M'!Z706</f>
        <v>97.1</v>
      </c>
      <c r="AC705" s="105">
        <f>'Datastream-M'!AA706</f>
        <v>90.9</v>
      </c>
      <c r="AD705" s="105">
        <f>'Datastream-M'!AB706</f>
        <v>90.6</v>
      </c>
      <c r="AE705" s="105">
        <f>'Datastream-M'!AC706</f>
        <v>1.1548959999999999</v>
      </c>
      <c r="AF705" s="105">
        <f t="shared" si="117"/>
        <v>102.1</v>
      </c>
      <c r="AG705" s="105">
        <f t="shared" si="118"/>
        <v>103.3</v>
      </c>
      <c r="AH705" s="105">
        <f>'Datastream-M'!AD706</f>
        <v>106.1</v>
      </c>
      <c r="AI705" s="105">
        <f>'Datastream-M'!AE706</f>
        <v>16.399999999999999</v>
      </c>
      <c r="AJ705" s="105">
        <f>'Datastream-M'!AF706</f>
        <v>99.128750999999994</v>
      </c>
      <c r="AK705" s="105">
        <f>'Datastream-M'!AG706</f>
        <v>73.849999999999994</v>
      </c>
      <c r="AL705" s="105">
        <f>'Datastream-M'!AH706</f>
        <v>104</v>
      </c>
      <c r="AM705" s="105">
        <f>'Datastream-M'!AI706</f>
        <v>112</v>
      </c>
      <c r="AN705" s="105">
        <f>'Datastream-M'!AJ706</f>
        <v>18</v>
      </c>
      <c r="AO705" s="105">
        <f>'Datastream-M'!AK706</f>
        <v>12.8</v>
      </c>
      <c r="AP705" s="105">
        <f>'Datastream-M'!AL706</f>
        <v>5.5</v>
      </c>
      <c r="AQ705" s="41">
        <f>'Datastream-M'!AM706</f>
        <v>107.01900000000001</v>
      </c>
      <c r="AR705" s="41">
        <f>'Datastream-M'!AN706</f>
        <v>101.1048</v>
      </c>
      <c r="AS705" s="105">
        <f>'Datastream-M'!AO706</f>
        <v>19</v>
      </c>
      <c r="AT705" s="105">
        <f>'Datastream-M'!AP706</f>
        <v>91.9</v>
      </c>
      <c r="AU705" s="105">
        <f>'Datastream-M'!AQ706</f>
        <v>116.2</v>
      </c>
      <c r="AX705" s="105">
        <f>'Datastream-M'!AR706</f>
        <v>-13.7</v>
      </c>
      <c r="AY705" s="105">
        <f>'Datastream-M'!AS706</f>
        <v>0.7</v>
      </c>
      <c r="AZ705" s="105">
        <f>'Datastream-M'!AT706</f>
        <v>112.3</v>
      </c>
      <c r="BE705" s="105">
        <f>'Datastream-M'!AU706</f>
        <v>102.89</v>
      </c>
      <c r="BF705" s="105">
        <f>'Datastream-M'!AV706</f>
        <v>103.5</v>
      </c>
      <c r="BG705" s="105"/>
      <c r="BH705" s="1">
        <f>'Datastream-M'!AX706</f>
        <v>136.9</v>
      </c>
      <c r="BI705" s="1">
        <f>'Datastream-M'!AY706</f>
        <v>133</v>
      </c>
      <c r="BJ705" s="1">
        <f>'Datastream-M'!AZ706</f>
        <v>108.7</v>
      </c>
      <c r="BK705" s="105">
        <f>'Datastream-M'!BA706</f>
        <v>90.1</v>
      </c>
      <c r="BL705" s="105">
        <f>'Datastream-M'!BB706</f>
        <v>121.7</v>
      </c>
      <c r="BM705" s="26">
        <f>'Datastream-M'!BC706</f>
        <v>102.5</v>
      </c>
      <c r="BN705" s="26"/>
      <c r="BO705" s="14">
        <f t="shared" si="121"/>
        <v>103.3</v>
      </c>
      <c r="BP705" s="105">
        <f t="shared" si="122"/>
        <v>102.1</v>
      </c>
      <c r="BQ705" s="105">
        <f t="shared" si="119"/>
        <v>63.94515177124174</v>
      </c>
      <c r="BR705" s="105"/>
      <c r="BS705" s="105">
        <f>'Datastream-M'!BF706</f>
        <v>126.4</v>
      </c>
      <c r="BT705" s="105">
        <f>'Datastream-M'!BE706</f>
        <v>13.2</v>
      </c>
      <c r="BU705" s="105">
        <f>'Datastream-M'!CS706</f>
        <v>94.2</v>
      </c>
      <c r="BV705" s="105">
        <f>'Datastream-M'!CT706</f>
        <v>101.4</v>
      </c>
      <c r="BW705" s="105">
        <f>'Datastream-M'!CU706</f>
        <v>119.0129</v>
      </c>
      <c r="BX705" s="105"/>
      <c r="BY705" s="105"/>
      <c r="BZ705" s="105">
        <f>'Datastream-M'!BI706</f>
        <v>118.2</v>
      </c>
      <c r="CA705" s="105">
        <f>'Datastream-M'!BN706</f>
        <v>6.2</v>
      </c>
      <c r="CB705" s="105">
        <f>'Datastream-M'!BO706</f>
        <v>26.3</v>
      </c>
      <c r="CC705" s="105">
        <f>'Datastream-M'!BP706</f>
        <v>104.4</v>
      </c>
      <c r="CD705" s="105">
        <f>'Datastream-M'!BQ706</f>
        <v>100.5</v>
      </c>
      <c r="CH705" s="105">
        <f>'Datastream-M'!BR706</f>
        <v>104.1</v>
      </c>
      <c r="CI705" s="105">
        <f>'Datastream-M'!BS706</f>
        <v>107.3</v>
      </c>
      <c r="CJ705" s="105">
        <f>'Datastream-M'!BT706</f>
        <v>26.1</v>
      </c>
      <c r="CK705" s="105">
        <f>'Datastream-M'!BU706</f>
        <v>38.1</v>
      </c>
      <c r="CL705" s="105">
        <f>'Datastream-M'!BV706</f>
        <v>101.8</v>
      </c>
      <c r="CM705" s="105">
        <f>'Datastream-M'!BW706</f>
        <v>32.6</v>
      </c>
      <c r="CN705" s="105">
        <f>'Datastream-M'!BX706</f>
        <v>0.8</v>
      </c>
      <c r="CO705" s="105">
        <f>'Datastream-M'!BY706</f>
        <v>17.2</v>
      </c>
      <c r="CP705" s="105">
        <f>'Datastream-M'!BZ706</f>
        <v>23.6</v>
      </c>
      <c r="CQ705" s="105">
        <f>'Datastream-M'!CA706</f>
        <v>10.4</v>
      </c>
      <c r="CR705" s="105">
        <f>'Datastream-M'!CB706</f>
        <v>22.2</v>
      </c>
      <c r="CS705" s="105">
        <f>'Datastream-M'!CC706</f>
        <v>52.6</v>
      </c>
      <c r="CT705" s="105">
        <f>'Datastream-M'!CD706</f>
        <v>55.2</v>
      </c>
      <c r="CU705" s="105">
        <f>'Datastream-M'!CE706</f>
        <v>44797</v>
      </c>
      <c r="CV705" s="105">
        <f>'Datastream-M'!CF706</f>
        <v>2924465</v>
      </c>
      <c r="CW705" s="105">
        <f t="shared" si="120"/>
        <v>9</v>
      </c>
      <c r="CX705" s="105">
        <f>'Datastream-M'!CG706</f>
        <v>133.69999999999999</v>
      </c>
      <c r="CY705" s="105">
        <f>'Datastream-M'!CH706</f>
        <v>134.4</v>
      </c>
      <c r="CZ705" s="105">
        <f>'Datastream-M'!CI706</f>
        <v>133.5</v>
      </c>
      <c r="DA705" s="105">
        <f>'Datastream-M'!CJ706</f>
        <v>133.5</v>
      </c>
      <c r="DB705" s="105">
        <f>'Datastream-M'!CK706</f>
        <v>31.4</v>
      </c>
      <c r="DC705" s="105">
        <f>'Datastream-M'!CL706</f>
        <v>9.9</v>
      </c>
      <c r="DD705" s="105">
        <f>'Datastream-M'!CM706</f>
        <v>26.1</v>
      </c>
      <c r="DE705" s="105">
        <f>'Datastream-M'!CN706</f>
        <v>78.900000000000006</v>
      </c>
      <c r="DF705" s="105">
        <f>'Datastream-M'!CO706</f>
        <v>79.2</v>
      </c>
      <c r="DG705" s="105">
        <f>'Datastream-M'!CP706</f>
        <v>102.5</v>
      </c>
      <c r="DH705" s="105">
        <f>'Datastream-M'!CQ706</f>
        <v>174.67610168499999</v>
      </c>
      <c r="DI705" s="105">
        <f>'Datastream-M'!CR706</f>
        <v>15.59</v>
      </c>
      <c r="DJ705" s="105">
        <f>'Datastream-M'!CV706</f>
        <v>8.8800000000000008</v>
      </c>
      <c r="DK705" s="105">
        <f>'Datastream-M'!CW706</f>
        <v>5.12</v>
      </c>
      <c r="DL705" s="105">
        <f>'Datastream-M'!CX706</f>
        <v>119.7</v>
      </c>
      <c r="DM705" s="105">
        <f>'Datastream-M'!CY706</f>
        <v>120.9</v>
      </c>
      <c r="DN705" s="105">
        <f>'Datastream-M'!CZ706</f>
        <v>109.2</v>
      </c>
      <c r="DO705">
        <f>'Datastream-M'!DA706</f>
        <v>13.6</v>
      </c>
      <c r="DP705">
        <f>'Datastream-M'!DB706</f>
        <v>102.3</v>
      </c>
      <c r="DQ705">
        <f>'Datastream-M'!DE706</f>
        <v>107.4</v>
      </c>
      <c r="DR705">
        <f>'Datastream-M'!DF706</f>
        <v>100</v>
      </c>
      <c r="DS705">
        <f>'Datastream-M'!DG706</f>
        <v>101.9</v>
      </c>
      <c r="DT705">
        <f>'Datastream-M'!DH706</f>
        <v>110.9</v>
      </c>
      <c r="DU705">
        <f>'Datastream-M'!DI706</f>
        <v>106.4</v>
      </c>
      <c r="DV705">
        <f>'Datastream-M'!DJ706</f>
        <v>178.701192319</v>
      </c>
      <c r="DW705" s="19">
        <f>'[8]weltindexip-usd'!B585</f>
        <v>3.0826821435838889</v>
      </c>
      <c r="DX705">
        <f>'Datastream-M'!DK706</f>
        <v>126.6</v>
      </c>
      <c r="DY705">
        <v>0</v>
      </c>
      <c r="DZ705">
        <f>'Datastream-M'!DL706</f>
        <v>125.6</v>
      </c>
      <c r="EA705">
        <f>'Datastream-M'!DM706</f>
        <v>105.4</v>
      </c>
      <c r="EB705" s="41">
        <f>'Datastream-M'!DN706</f>
        <v>40.659135999999997</v>
      </c>
      <c r="EC705" s="41">
        <f>'Datastream-M'!DO706</f>
        <v>111.7</v>
      </c>
      <c r="ED705">
        <f>'Datastream-M'!DP706</f>
        <v>119.5</v>
      </c>
      <c r="EE705" s="112">
        <f t="shared" si="84"/>
        <v>2</v>
      </c>
      <c r="EF705" s="1">
        <f>'Datastream-M'!DQ706</f>
        <v>105.9</v>
      </c>
    </row>
    <row r="706" spans="1:136">
      <c r="A706" s="3">
        <v>43358</v>
      </c>
      <c r="B706" s="105">
        <f>'Datastream-M'!B707</f>
        <v>103.4</v>
      </c>
      <c r="C706" s="105">
        <f>'Datastream-M'!C707</f>
        <v>105.1</v>
      </c>
      <c r="D706" s="105">
        <f>'Datastream-M'!D707</f>
        <v>109.2</v>
      </c>
      <c r="E706" s="105">
        <f>'Datastream-M'!E707</f>
        <v>101</v>
      </c>
      <c r="F706" s="105">
        <f>'Datastream-M'!F707</f>
        <v>107.1</v>
      </c>
      <c r="G706" s="105">
        <f>'Datastream-M'!G707</f>
        <v>1.16587</v>
      </c>
      <c r="H706" s="105">
        <f>'Datastream-M'!H707</f>
        <v>2146.5</v>
      </c>
      <c r="I706" s="105">
        <f>'Datastream-M'!I707</f>
        <v>2983.1</v>
      </c>
      <c r="J706" s="105">
        <f>'Datastream-M'!J707</f>
        <v>-0.31900000000000001</v>
      </c>
      <c r="K706" s="105">
        <f>'Datastream-M'!K707</f>
        <v>0.4</v>
      </c>
      <c r="L706" s="105">
        <f>'Datastream-M'!L707</f>
        <v>12246.7</v>
      </c>
      <c r="M706" s="105">
        <f>'Datastream-M'!M707</f>
        <v>200134</v>
      </c>
      <c r="N706" s="105">
        <f>'Datastream-M'!N707</f>
        <v>105.5</v>
      </c>
      <c r="O706" s="105">
        <f>'Datastream-M'!O707</f>
        <v>1490</v>
      </c>
      <c r="P706" s="105">
        <f>'Datastream-M'!P707</f>
        <v>5.0999999999999996</v>
      </c>
      <c r="Q706" s="105">
        <f>'Datastream-M'!Q707</f>
        <v>25.8</v>
      </c>
      <c r="R706" s="105">
        <f>'Datastream-M'!R707</f>
        <v>9.4</v>
      </c>
      <c r="S706" s="1">
        <f>'[2]Deutschland Monatsdaten'!C706</f>
        <v>0.34924160228983775</v>
      </c>
      <c r="T706" s="1">
        <v>4.5973448314464394</v>
      </c>
      <c r="U706" s="105">
        <f>'Datastream-M'!BL707</f>
        <v>109.88</v>
      </c>
      <c r="V706" s="41">
        <f t="shared" ref="V706:V712" si="123">U706/BP706*100</f>
        <v>107.2</v>
      </c>
      <c r="W706" s="105">
        <f>'Datastream-M'!BM707</f>
        <v>92.26</v>
      </c>
      <c r="X706" s="41">
        <f t="shared" ref="X706:X712" si="124">W706/BO706*100</f>
        <v>89.140096618357489</v>
      </c>
      <c r="Y706" s="105">
        <f>'Datastream-M'!W707</f>
        <v>5.2</v>
      </c>
      <c r="Z706" s="105">
        <f>'Datastream-M'!X707</f>
        <v>109.3</v>
      </c>
      <c r="AA706" s="42">
        <f>'Datastream-M'!Y707</f>
        <v>12.9</v>
      </c>
      <c r="AB706" s="105">
        <f>'Datastream-M'!Z707</f>
        <v>97.6</v>
      </c>
      <c r="AC706" s="105">
        <f>'Datastream-M'!AA707</f>
        <v>91.3</v>
      </c>
      <c r="AD706" s="105">
        <f>'Datastream-M'!AB707</f>
        <v>91.4</v>
      </c>
      <c r="AE706" s="105">
        <f>'Datastream-M'!AC707</f>
        <v>1.16587</v>
      </c>
      <c r="AF706" s="105">
        <f>U706/V706*100</f>
        <v>102.49999999999999</v>
      </c>
      <c r="AG706" s="105">
        <f>W706/X706*100</f>
        <v>103.50000000000001</v>
      </c>
      <c r="AH706" s="105">
        <f>'Datastream-M'!AD707</f>
        <v>105.9</v>
      </c>
      <c r="AI706" s="105">
        <f>'Datastream-M'!AE707</f>
        <v>16.600000000000001</v>
      </c>
      <c r="AJ706" s="105">
        <f>'Datastream-M'!AF707</f>
        <v>98.746384000000006</v>
      </c>
      <c r="AK706" s="105">
        <f>'Datastream-M'!AG707</f>
        <v>79.16</v>
      </c>
      <c r="AL706" s="105">
        <f>'Datastream-M'!AH707</f>
        <v>104.4</v>
      </c>
      <c r="AM706" s="105">
        <f>'Datastream-M'!AI707</f>
        <v>109.3</v>
      </c>
      <c r="AN706" s="105">
        <f>'Datastream-M'!AJ707</f>
        <v>18.899999999999999</v>
      </c>
      <c r="AO706" s="105">
        <f>'Datastream-M'!AK707</f>
        <v>14.9</v>
      </c>
      <c r="AP706" s="105">
        <f>'Datastream-M'!AL707</f>
        <v>2.5</v>
      </c>
      <c r="AQ706" s="41">
        <f>'Datastream-M'!AM707</f>
        <v>107.0063</v>
      </c>
      <c r="AR706" s="41">
        <f>'Datastream-M'!AN707</f>
        <v>100.9734</v>
      </c>
      <c r="AS706" s="105">
        <f>'Datastream-M'!AO707</f>
        <v>14.8</v>
      </c>
      <c r="AT706" s="105">
        <f>'Datastream-M'!AP707</f>
        <v>99</v>
      </c>
      <c r="AU706" s="105">
        <f>'Datastream-M'!AQ707</f>
        <v>116.6</v>
      </c>
      <c r="AX706" s="105">
        <f>'Datastream-M'!AR707</f>
        <v>-10.6</v>
      </c>
      <c r="AY706" s="105">
        <f>'Datastream-M'!AS707</f>
        <v>1.2</v>
      </c>
      <c r="AZ706" s="105">
        <f>'Datastream-M'!AT707</f>
        <v>112.1</v>
      </c>
      <c r="BE706" s="105">
        <f>'Datastream-M'!AU707</f>
        <v>103.73</v>
      </c>
      <c r="BF706" s="105">
        <f>'Datastream-M'!AV707</f>
        <v>104</v>
      </c>
      <c r="BG706" s="105"/>
      <c r="BH706" s="1">
        <f>'Datastream-M'!AX707</f>
        <v>145.80000000000001</v>
      </c>
      <c r="BI706" s="1">
        <f>'Datastream-M'!AY707</f>
        <v>140.4</v>
      </c>
      <c r="BJ706" s="1">
        <f>'Datastream-M'!AZ707</f>
        <v>106.9</v>
      </c>
      <c r="BK706" s="105">
        <f>'Datastream-M'!BA707</f>
        <v>87.6</v>
      </c>
      <c r="BL706" s="105">
        <f>'Datastream-M'!BB707</f>
        <v>120.3</v>
      </c>
      <c r="BM706" s="26">
        <f>'Datastream-M'!BC707</f>
        <v>102.6</v>
      </c>
      <c r="BN706" s="26"/>
      <c r="BO706" s="14">
        <f t="shared" si="121"/>
        <v>103.5</v>
      </c>
      <c r="BP706" s="105">
        <f t="shared" si="122"/>
        <v>102.5</v>
      </c>
      <c r="BQ706" s="105">
        <f t="shared" si="119"/>
        <v>67.897793064406841</v>
      </c>
      <c r="BS706" s="105">
        <f>'Datastream-M'!BF707</f>
        <v>125.4</v>
      </c>
      <c r="BT706" s="105">
        <f>'Datastream-M'!BE707</f>
        <v>13</v>
      </c>
      <c r="BU706" s="14">
        <f>'Datastream-M'!CS707</f>
        <v>94.4</v>
      </c>
      <c r="BV706" s="105">
        <f>'Datastream-M'!CT707</f>
        <v>102</v>
      </c>
      <c r="BW706" s="105">
        <f>'Datastream-M'!CU707</f>
        <v>120.3999</v>
      </c>
      <c r="BZ706" s="105">
        <f>'Datastream-M'!BI707</f>
        <v>121.5</v>
      </c>
      <c r="CA706" s="105">
        <f>'Datastream-M'!BN707</f>
        <v>3.1</v>
      </c>
      <c r="CB706" s="105">
        <f>'Datastream-M'!BO707</f>
        <v>22.6</v>
      </c>
      <c r="CC706" s="105">
        <f>'Datastream-M'!BP707</f>
        <v>104.5</v>
      </c>
      <c r="CD706" s="105">
        <f>'Datastream-M'!BQ707</f>
        <v>97</v>
      </c>
      <c r="CH706" s="105">
        <f>'Datastream-M'!BR707</f>
        <v>102.2</v>
      </c>
      <c r="CI706" s="105">
        <f>'Datastream-M'!BS707</f>
        <v>107.4</v>
      </c>
      <c r="CJ706" s="105">
        <f>'Datastream-M'!BT707</f>
        <v>28.9</v>
      </c>
      <c r="CK706" s="105">
        <f>'Datastream-M'!BU707</f>
        <v>34.700000000000003</v>
      </c>
      <c r="CL706" s="105">
        <f>'Datastream-M'!BV707</f>
        <v>100.1</v>
      </c>
      <c r="CM706" s="105">
        <f>'Datastream-M'!BW707</f>
        <v>32.5</v>
      </c>
      <c r="CN706" s="105">
        <f>'Datastream-M'!BX707</f>
        <v>4.7</v>
      </c>
      <c r="CO706" s="105">
        <f>'Datastream-M'!BY707</f>
        <v>16.8</v>
      </c>
      <c r="CP706" s="105">
        <f>'Datastream-M'!BZ707</f>
        <v>22.7</v>
      </c>
      <c r="CQ706" s="105">
        <f>'Datastream-M'!CA707</f>
        <v>10.5</v>
      </c>
      <c r="CR706" s="105">
        <f>'Datastream-M'!CB707</f>
        <v>27.1</v>
      </c>
      <c r="CS706" s="105">
        <f>'Datastream-M'!CC707</f>
        <v>57.9</v>
      </c>
      <c r="CT706" s="105">
        <f>'Datastream-M'!CD707</f>
        <v>52.9</v>
      </c>
      <c r="CU706" s="105">
        <f>'Datastream-M'!CE707</f>
        <v>44791</v>
      </c>
      <c r="CV706" s="105">
        <f>'Datastream-M'!CF707</f>
        <v>2943350</v>
      </c>
      <c r="CW706" s="105">
        <f t="shared" ref="CW706:CW710" si="125">CM706-CP706</f>
        <v>9.8000000000000007</v>
      </c>
      <c r="CX706" s="105">
        <f>'Datastream-M'!CG707</f>
        <v>137.1</v>
      </c>
      <c r="CY706" s="105">
        <f>'Datastream-M'!CH707</f>
        <v>147.9</v>
      </c>
      <c r="CZ706" s="105">
        <f>'Datastream-M'!CI707</f>
        <v>134</v>
      </c>
      <c r="DA706" s="105">
        <f>'Datastream-M'!CJ707</f>
        <v>134.1</v>
      </c>
      <c r="DB706" s="105">
        <f>'Datastream-M'!CK707</f>
        <v>31.3</v>
      </c>
      <c r="DC706" s="105">
        <f>'Datastream-M'!CL707</f>
        <v>9.6999999999999993</v>
      </c>
      <c r="DD706" s="105">
        <f>'Datastream-M'!CM707</f>
        <v>28.9</v>
      </c>
      <c r="DE706" s="105">
        <f>'Datastream-M'!CN707</f>
        <v>78.900000000000006</v>
      </c>
      <c r="DF706" s="105">
        <f>'Datastream-M'!CO707</f>
        <v>79.3</v>
      </c>
      <c r="DG706" s="105">
        <f>'Datastream-M'!CP707</f>
        <v>106.3</v>
      </c>
      <c r="DH706" s="105">
        <f>'Datastream-M'!CQ707</f>
        <v>231.35667419399999</v>
      </c>
      <c r="DI706" s="105">
        <f>'Datastream-M'!CR707</f>
        <v>16.78</v>
      </c>
      <c r="DJ706" s="105">
        <f>'Datastream-M'!CV707</f>
        <v>9.2100000000000009</v>
      </c>
      <c r="DK706" s="105">
        <f>'Datastream-M'!CW707</f>
        <v>5.36</v>
      </c>
      <c r="DL706" s="105">
        <f>'Datastream-M'!CX707</f>
        <v>122.6</v>
      </c>
      <c r="DM706" s="105">
        <f>'Datastream-M'!CY707</f>
        <v>132.6</v>
      </c>
      <c r="DN706" s="105">
        <f>'Datastream-M'!CZ707</f>
        <v>111.1</v>
      </c>
      <c r="DO706" s="105">
        <f>'Datastream-M'!DA707</f>
        <v>11.1</v>
      </c>
      <c r="DP706" s="105">
        <f>'Datastream-M'!DB707</f>
        <v>97</v>
      </c>
      <c r="DQ706">
        <f>'Datastream-M'!DE707</f>
        <v>107.3</v>
      </c>
      <c r="DR706">
        <f>'Datastream-M'!DF707</f>
        <v>99.6</v>
      </c>
      <c r="DS706">
        <f>'Datastream-M'!DG707</f>
        <v>105.1</v>
      </c>
      <c r="DT706">
        <f>'Datastream-M'!DH707</f>
        <v>107.9</v>
      </c>
      <c r="DU706">
        <f>'Datastream-M'!DI707</f>
        <v>105.5</v>
      </c>
      <c r="DV706">
        <f>'Datastream-M'!DJ707</f>
        <v>194.07290631000001</v>
      </c>
      <c r="DW706" s="19">
        <f>'[8]weltindexip-usd'!B586</f>
        <v>3.0750968674600552</v>
      </c>
      <c r="DX706">
        <f>'Datastream-M'!DK707</f>
        <v>124.6</v>
      </c>
      <c r="DY706">
        <v>0</v>
      </c>
      <c r="DZ706">
        <f>'Datastream-M'!DL707</f>
        <v>125.1</v>
      </c>
      <c r="EA706">
        <f>'Datastream-M'!DM707</f>
        <v>104.1</v>
      </c>
      <c r="EB706" s="41">
        <f>'Datastream-M'!DN707</f>
        <v>41.624569999999999</v>
      </c>
      <c r="EC706" s="41">
        <f>'Datastream-M'!DO707</f>
        <v>112.3</v>
      </c>
      <c r="ED706">
        <f>'Datastream-M'!DP707</f>
        <v>120.4</v>
      </c>
      <c r="EE706" s="112">
        <f t="shared" si="84"/>
        <v>-0.19999999999998863</v>
      </c>
      <c r="EF706" s="1">
        <f>'Datastream-M'!DQ707</f>
        <v>105.6</v>
      </c>
    </row>
    <row r="707" spans="1:136">
      <c r="A707" s="3">
        <v>43388</v>
      </c>
      <c r="B707" s="105">
        <f>'Datastream-M'!B708</f>
        <v>102.3</v>
      </c>
      <c r="C707" s="105">
        <f>'Datastream-M'!C708</f>
        <v>103.3</v>
      </c>
      <c r="D707" s="105">
        <f>'Datastream-M'!D708</f>
        <v>108.2</v>
      </c>
      <c r="E707" s="105">
        <f>'Datastream-M'!E708</f>
        <v>98.7</v>
      </c>
      <c r="F707" s="105">
        <f>'Datastream-M'!F708</f>
        <v>107.7</v>
      </c>
      <c r="G707" s="105">
        <f>'Datastream-M'!G708</f>
        <v>1.148404</v>
      </c>
      <c r="H707" s="105">
        <f>'Datastream-M'!H708</f>
        <v>2158.3000000000002</v>
      </c>
      <c r="I707" s="105">
        <f>'Datastream-M'!I708</f>
        <v>2990</v>
      </c>
      <c r="J707" s="105">
        <f>'Datastream-M'!J708</f>
        <v>-0.318</v>
      </c>
      <c r="K707" s="105">
        <f>'Datastream-M'!K708</f>
        <v>0.4</v>
      </c>
      <c r="L707" s="105">
        <f>'Datastream-M'!L708</f>
        <v>11447.5</v>
      </c>
      <c r="M707" s="105">
        <f>'Datastream-M'!M708</f>
        <v>252628</v>
      </c>
      <c r="N707" s="105">
        <f>'Datastream-M'!N708</f>
        <v>105.3</v>
      </c>
      <c r="O707" s="105">
        <f>'Datastream-M'!O708</f>
        <v>1694</v>
      </c>
      <c r="P707" s="105">
        <f>'Datastream-M'!P708</f>
        <v>5.0999999999999996</v>
      </c>
      <c r="Q707" s="105">
        <f>'Datastream-M'!Q708</f>
        <v>20.6</v>
      </c>
      <c r="R707" s="105">
        <f>'Datastream-M'!R708</f>
        <v>11.7</v>
      </c>
      <c r="S707" s="1">
        <f>'[2]Deutschland Monatsdaten'!C707</f>
        <v>0.27210527238890037</v>
      </c>
      <c r="T707" s="1">
        <v>4.6349828073986803</v>
      </c>
      <c r="U707" s="105">
        <f>'Datastream-M'!BL708</f>
        <v>110.29</v>
      </c>
      <c r="V707" s="41">
        <f t="shared" si="123"/>
        <v>107.49512670565305</v>
      </c>
      <c r="W707" s="105">
        <f>'Datastream-M'!BM708</f>
        <v>93.15</v>
      </c>
      <c r="X707" s="41">
        <f t="shared" si="124"/>
        <v>89.567307692307693</v>
      </c>
      <c r="Y707" s="105">
        <f>'Datastream-M'!W708</f>
        <v>-0.5</v>
      </c>
      <c r="Z707" s="105">
        <f>'Datastream-M'!X708</f>
        <v>112.3</v>
      </c>
      <c r="AA707" s="42">
        <f>'Datastream-M'!Y708</f>
        <v>9.6</v>
      </c>
      <c r="AB707" s="105">
        <f>'Datastream-M'!Z708</f>
        <v>97.2</v>
      </c>
      <c r="AC707" s="105">
        <f>'Datastream-M'!AA708</f>
        <v>91</v>
      </c>
      <c r="AD707" s="105">
        <f>'Datastream-M'!AB708</f>
        <v>90.7</v>
      </c>
      <c r="AE707" s="105">
        <f>'Datastream-M'!AC708</f>
        <v>1.148404</v>
      </c>
      <c r="AF707" s="105">
        <f>U707/V707*100</f>
        <v>102.59999999999998</v>
      </c>
      <c r="AG707" s="105">
        <f>W707/X707*100</f>
        <v>104</v>
      </c>
      <c r="AH707" s="105">
        <f>'Datastream-M'!AD708</f>
        <v>105.4</v>
      </c>
      <c r="AI707" s="105">
        <f>'Datastream-M'!AE708</f>
        <v>11</v>
      </c>
      <c r="AJ707" s="105">
        <f>'Datastream-M'!AF708</f>
        <v>97.994269000000003</v>
      </c>
      <c r="AK707" s="105">
        <f>'Datastream-M'!AG708</f>
        <v>80.78</v>
      </c>
      <c r="AL707" s="105">
        <f>'Datastream-M'!AH708</f>
        <v>104.5</v>
      </c>
      <c r="AM707" s="105">
        <f>'Datastream-M'!AI708</f>
        <v>112.3</v>
      </c>
      <c r="AN707" s="105">
        <f>'Datastream-M'!AJ708</f>
        <v>13.9</v>
      </c>
      <c r="AO707" s="105">
        <f>'Datastream-M'!AK708</f>
        <v>18.7</v>
      </c>
      <c r="AP707" s="105">
        <f>'Datastream-M'!AL708</f>
        <v>7.8</v>
      </c>
      <c r="AQ707" s="41">
        <f>'Datastream-M'!AM708</f>
        <v>106.9542</v>
      </c>
      <c r="AR707" s="41">
        <f>'Datastream-M'!AN708</f>
        <v>100.80629999999999</v>
      </c>
      <c r="AS707" s="105">
        <f>'Datastream-M'!AO708</f>
        <v>12.4</v>
      </c>
      <c r="AT707" s="105">
        <f>'Datastream-M'!AP708</f>
        <v>99.2</v>
      </c>
      <c r="AU707" s="105">
        <f>'Datastream-M'!AQ708</f>
        <v>116.9</v>
      </c>
      <c r="AX707" s="105">
        <f>'Datastream-M'!AR708</f>
        <v>-24.7</v>
      </c>
      <c r="AY707" s="105">
        <f>'Datastream-M'!AS708</f>
        <v>0.9</v>
      </c>
      <c r="AZ707" s="105">
        <f>'Datastream-M'!AT708</f>
        <v>110.8</v>
      </c>
      <c r="BE707" s="105">
        <f>'Datastream-M'!AU708</f>
        <v>102.94</v>
      </c>
      <c r="BF707" s="105">
        <f>'Datastream-M'!AV708</f>
        <v>105</v>
      </c>
      <c r="BG707" s="105"/>
      <c r="BH707" s="1">
        <f>'Datastream-M'!AX708</f>
        <v>148.1</v>
      </c>
      <c r="BI707" s="1">
        <f>'Datastream-M'!AY708</f>
        <v>142.6</v>
      </c>
      <c r="BJ707" s="1">
        <f>'Datastream-M'!AZ708</f>
        <v>108.4</v>
      </c>
      <c r="BK707" s="105">
        <f>'Datastream-M'!BA708</f>
        <v>91.9</v>
      </c>
      <c r="BL707" s="105">
        <f>'Datastream-M'!BB708</f>
        <v>119.9</v>
      </c>
      <c r="BM707" s="26">
        <f>'Datastream-M'!BC708</f>
        <v>102.8</v>
      </c>
      <c r="BN707" s="26"/>
      <c r="BO707" s="14">
        <f t="shared" si="121"/>
        <v>104</v>
      </c>
      <c r="BP707" s="105">
        <f t="shared" si="122"/>
        <v>102.6</v>
      </c>
      <c r="BQ707" s="105">
        <f t="shared" si="119"/>
        <v>70.341099473704375</v>
      </c>
      <c r="BS707" s="105">
        <f>'Datastream-M'!BF708</f>
        <v>126.9</v>
      </c>
      <c r="BT707" s="105">
        <f>'Datastream-M'!BE708</f>
        <v>9.8000000000000007</v>
      </c>
      <c r="BU707" s="14">
        <f>'Datastream-M'!CS708</f>
        <v>94.4</v>
      </c>
      <c r="BV707" s="105">
        <f>'Datastream-M'!CT708</f>
        <v>101.2</v>
      </c>
      <c r="BW707" s="105">
        <f>'Datastream-M'!CU708</f>
        <v>119.03019999999999</v>
      </c>
      <c r="BZ707" s="105">
        <f>'Datastream-M'!BI708</f>
        <v>120.4</v>
      </c>
      <c r="CA707" s="105">
        <f>'Datastream-M'!BN708</f>
        <v>-4.5</v>
      </c>
      <c r="CB707" s="105">
        <f>'Datastream-M'!BO708</f>
        <v>17.3</v>
      </c>
      <c r="CC707" s="105">
        <f>'Datastream-M'!BP708</f>
        <v>106.4</v>
      </c>
      <c r="CD707" s="105">
        <f>'Datastream-M'!BQ708</f>
        <v>102.6</v>
      </c>
      <c r="CH707" s="105">
        <f>'Datastream-M'!BR708</f>
        <v>104.4</v>
      </c>
      <c r="CI707" s="105">
        <f>'Datastream-M'!BS708</f>
        <v>108</v>
      </c>
      <c r="CJ707" s="105">
        <f>'Datastream-M'!BT708</f>
        <v>29.2</v>
      </c>
      <c r="CK707" s="105">
        <f>'Datastream-M'!BU708</f>
        <v>41.5</v>
      </c>
      <c r="CL707" s="105">
        <f>'Datastream-M'!BV708</f>
        <v>102.4</v>
      </c>
      <c r="CM707" s="105">
        <f>'Datastream-M'!BW708</f>
        <v>31</v>
      </c>
      <c r="CN707" s="105">
        <f>'Datastream-M'!BX708</f>
        <v>0.2</v>
      </c>
      <c r="CO707" s="105">
        <f>'Datastream-M'!BY708</f>
        <v>15.7</v>
      </c>
      <c r="CP707" s="105">
        <f>'Datastream-M'!BZ708</f>
        <v>17.899999999999999</v>
      </c>
      <c r="CQ707" s="105">
        <f>'Datastream-M'!CA708</f>
        <v>10.4</v>
      </c>
      <c r="CR707" s="105">
        <f>'Datastream-M'!CB708</f>
        <v>19</v>
      </c>
      <c r="CS707" s="105">
        <f>'Datastream-M'!CC708</f>
        <v>54.4</v>
      </c>
      <c r="CT707" s="105">
        <f>'Datastream-M'!CD708</f>
        <v>55.9</v>
      </c>
      <c r="CU707" s="105">
        <f>'Datastream-M'!CE708</f>
        <v>44834</v>
      </c>
      <c r="CV707" s="105">
        <f>'Datastream-M'!CF708</f>
        <v>2946675</v>
      </c>
      <c r="CW707" s="105">
        <f t="shared" si="125"/>
        <v>13.100000000000001</v>
      </c>
      <c r="CX707" s="105">
        <f>'Datastream-M'!CG708</f>
        <v>138.69999999999999</v>
      </c>
      <c r="CY707" s="105">
        <f>'Datastream-M'!CH708</f>
        <v>140.5</v>
      </c>
      <c r="CZ707" s="105">
        <f>'Datastream-M'!CI708</f>
        <v>137.30000000000001</v>
      </c>
      <c r="DA707" s="105">
        <f>'Datastream-M'!CJ708</f>
        <v>139</v>
      </c>
      <c r="DB707" s="105">
        <f>'Datastream-M'!CK708</f>
        <v>34.299999999999997</v>
      </c>
      <c r="DC707" s="105">
        <f>'Datastream-M'!CL708</f>
        <v>10</v>
      </c>
      <c r="DD707" s="105">
        <f>'Datastream-M'!CM708</f>
        <v>29.2</v>
      </c>
      <c r="DE707" s="105">
        <f>'Datastream-M'!CN708</f>
        <v>79.599999999999994</v>
      </c>
      <c r="DF707" s="105">
        <f>'Datastream-M'!CO708</f>
        <v>80.5</v>
      </c>
      <c r="DG707" s="105">
        <f>'Datastream-M'!CP708</f>
        <v>101.4</v>
      </c>
      <c r="DH707" s="105">
        <f>'Datastream-M'!CQ708</f>
        <v>193.90705871599999</v>
      </c>
      <c r="DI707" s="105">
        <f>'Datastream-M'!CR708</f>
        <v>14.65</v>
      </c>
      <c r="DJ707" s="105">
        <f>'Datastream-M'!CV708</f>
        <v>8.18</v>
      </c>
      <c r="DK707" s="105">
        <f>'Datastream-M'!CW708</f>
        <v>4.78</v>
      </c>
      <c r="DL707" s="105">
        <f>'Datastream-M'!CX708</f>
        <v>123.8</v>
      </c>
      <c r="DM707" s="105">
        <f>'Datastream-M'!CY708</f>
        <v>125.8</v>
      </c>
      <c r="DN707" s="105">
        <f>'Datastream-M'!CZ708</f>
        <v>110</v>
      </c>
      <c r="DO707" s="105">
        <f>'Datastream-M'!DA708</f>
        <v>10.9</v>
      </c>
      <c r="DP707" s="105">
        <f>'Datastream-M'!DB708</f>
        <v>94</v>
      </c>
      <c r="DQ707">
        <f>'Datastream-M'!DE708</f>
        <v>106.2</v>
      </c>
      <c r="DR707">
        <f>'Datastream-M'!DF708</f>
        <v>98.6</v>
      </c>
      <c r="DS707">
        <f>'Datastream-M'!DG708</f>
        <v>100.4</v>
      </c>
      <c r="DT707">
        <f>'Datastream-M'!DH708</f>
        <v>112.8</v>
      </c>
      <c r="DU707">
        <f>'Datastream-M'!DI708</f>
        <v>105.5</v>
      </c>
      <c r="DV707">
        <f>'Datastream-M'!DJ708</f>
        <v>219.50264263700001</v>
      </c>
      <c r="DW707" s="19">
        <f>'[8]weltindexip-usd'!B587</f>
        <v>3.0916544957623708</v>
      </c>
      <c r="DX707">
        <f>'Datastream-M'!DK708</f>
        <v>127.1</v>
      </c>
      <c r="DY707">
        <v>0</v>
      </c>
      <c r="DZ707">
        <f>'Datastream-M'!DL708</f>
        <v>125.7</v>
      </c>
      <c r="EA707">
        <f>'Datastream-M'!DM708</f>
        <v>104.8</v>
      </c>
      <c r="EB707" s="41">
        <f>'Datastream-M'!DN708</f>
        <v>42.109448</v>
      </c>
      <c r="EC707" s="41">
        <f>'Datastream-M'!DO708</f>
        <v>113.1</v>
      </c>
      <c r="ED707">
        <f>'Datastream-M'!DP708</f>
        <v>122</v>
      </c>
      <c r="EE707" s="112">
        <f t="shared" si="84"/>
        <v>-1.1000000000000085</v>
      </c>
      <c r="EF707" s="1">
        <f>'Datastream-M'!DQ708</f>
        <v>105.4</v>
      </c>
    </row>
    <row r="708" spans="1:136">
      <c r="A708" s="3">
        <v>43419</v>
      </c>
      <c r="B708" s="105">
        <f>'Datastream-M'!B709</f>
        <v>102</v>
      </c>
      <c r="C708" s="105">
        <f>'Datastream-M'!C709</f>
        <v>102.6</v>
      </c>
      <c r="D708" s="105">
        <f>'Datastream-M'!D709</f>
        <v>107.6</v>
      </c>
      <c r="E708" s="105">
        <f>'Datastream-M'!E709</f>
        <v>97.7</v>
      </c>
      <c r="F708" s="105">
        <f>'Datastream-M'!F709</f>
        <v>106.9</v>
      </c>
      <c r="G708" s="105">
        <f>'Datastream-M'!G709</f>
        <v>1.1366860000000001</v>
      </c>
      <c r="H708" s="105">
        <f>'Datastream-M'!H709</f>
        <v>2196.8000000000002</v>
      </c>
      <c r="I708" s="105">
        <f>'Datastream-M'!I709</f>
        <v>3005.3</v>
      </c>
      <c r="J708" s="105">
        <f>'Datastream-M'!J709</f>
        <v>-0.316</v>
      </c>
      <c r="K708" s="105">
        <f>'Datastream-M'!K709</f>
        <v>0.3</v>
      </c>
      <c r="L708" s="105">
        <f>'Datastream-M'!L709</f>
        <v>11257.2</v>
      </c>
      <c r="M708" s="105">
        <f>'Datastream-M'!M709</f>
        <v>272674</v>
      </c>
      <c r="N708" s="105">
        <f>'Datastream-M'!N709</f>
        <v>103.4</v>
      </c>
      <c r="O708" s="105">
        <f>'Datastream-M'!O709</f>
        <v>1527</v>
      </c>
      <c r="P708" s="105">
        <f>'Datastream-M'!P709</f>
        <v>5.0999999999999996</v>
      </c>
      <c r="Q708" s="105">
        <f>'Datastream-M'!Q709</f>
        <v>18.2</v>
      </c>
      <c r="R708" s="105">
        <f>'Datastream-M'!R709</f>
        <v>13.3</v>
      </c>
      <c r="S708" s="1">
        <f>'[2]Deutschland Monatsdaten'!C708</f>
        <v>0.36677484430075197</v>
      </c>
      <c r="T708" s="1">
        <v>4.6267229130367342</v>
      </c>
      <c r="U708" s="105">
        <f>'Datastream-M'!BL709</f>
        <v>110.32</v>
      </c>
      <c r="V708" s="41">
        <f t="shared" si="123"/>
        <v>107.31517509727627</v>
      </c>
      <c r="W708" s="105">
        <f>'Datastream-M'!BM709</f>
        <v>91.51</v>
      </c>
      <c r="X708" s="41">
        <f t="shared" si="124"/>
        <v>87.152380952380952</v>
      </c>
      <c r="Y708" s="105">
        <f>'Datastream-M'!W709</f>
        <v>-3.4</v>
      </c>
      <c r="Z708" s="105">
        <f>'Datastream-M'!X709</f>
        <v>108.9</v>
      </c>
      <c r="AA708" s="42">
        <f>'Datastream-M'!Y709</f>
        <v>10.3</v>
      </c>
      <c r="AB708" s="105">
        <f>'Datastream-M'!Z709</f>
        <v>97.2</v>
      </c>
      <c r="AC708" s="105">
        <f>'Datastream-M'!AA709</f>
        <v>91</v>
      </c>
      <c r="AD708" s="105">
        <f>'Datastream-M'!AB709</f>
        <v>90.4</v>
      </c>
      <c r="AE708" s="105">
        <f>'Datastream-M'!AC709</f>
        <v>1.1366860000000001</v>
      </c>
      <c r="AF708" s="105">
        <f>U708/V708*100</f>
        <v>102.79999999999998</v>
      </c>
      <c r="AG708" s="105">
        <f>W708/X708*100</f>
        <v>105</v>
      </c>
      <c r="AH708" s="105">
        <f>'Datastream-M'!AD709</f>
        <v>103.7</v>
      </c>
      <c r="AI708" s="105">
        <f>'Datastream-M'!AE709</f>
        <v>10.9</v>
      </c>
      <c r="AJ708" s="105">
        <f>'Datastream-M'!AF709</f>
        <v>98.842815999999999</v>
      </c>
      <c r="AK708" s="105">
        <f>'Datastream-M'!AG709</f>
        <v>66.23</v>
      </c>
      <c r="AL708" s="105">
        <f>'Datastream-M'!AH709</f>
        <v>104.7</v>
      </c>
      <c r="AM708" s="105">
        <f>'Datastream-M'!AI709</f>
        <v>108.9</v>
      </c>
      <c r="AN708" s="105">
        <f>'Datastream-M'!AJ709</f>
        <v>14.4</v>
      </c>
      <c r="AO708" s="105">
        <f>'Datastream-M'!AK709</f>
        <v>18.899999999999999</v>
      </c>
      <c r="AP708" s="105">
        <f>'Datastream-M'!AL709</f>
        <v>7.3</v>
      </c>
      <c r="AQ708" s="41">
        <f>'Datastream-M'!AM709</f>
        <v>106.8777</v>
      </c>
      <c r="AR708" s="41">
        <f>'Datastream-M'!AN709</f>
        <v>100.6176</v>
      </c>
      <c r="AS708" s="105">
        <f>'Datastream-M'!AO709</f>
        <v>11.4</v>
      </c>
      <c r="AT708" s="105">
        <f>'Datastream-M'!AP709</f>
        <v>99.2</v>
      </c>
      <c r="AU708" s="105">
        <f>'Datastream-M'!AQ709</f>
        <v>115.5</v>
      </c>
      <c r="AX708" s="105">
        <f>'Datastream-M'!AR709</f>
        <v>-24.1</v>
      </c>
      <c r="AY708" s="105">
        <f>'Datastream-M'!AS709</f>
        <v>0.8</v>
      </c>
      <c r="AZ708" s="105">
        <f>'Datastream-M'!AT709</f>
        <v>111.2</v>
      </c>
      <c r="BE708" s="105">
        <f>'Datastream-M'!AU709</f>
        <v>102.32</v>
      </c>
      <c r="BF708" s="105">
        <f>'Datastream-M'!AV709</f>
        <v>103.9</v>
      </c>
      <c r="BG708" s="105"/>
      <c r="BH708" s="1">
        <f>'Datastream-M'!AX709</f>
        <v>127.6</v>
      </c>
      <c r="BI708" s="1">
        <f>'Datastream-M'!AY709</f>
        <v>124.7</v>
      </c>
      <c r="BJ708" s="1">
        <f>'Datastream-M'!AZ709</f>
        <v>106.9</v>
      </c>
      <c r="BK708" s="105">
        <f>'Datastream-M'!BA709</f>
        <v>90</v>
      </c>
      <c r="BL708" s="105">
        <f>'Datastream-M'!BB709</f>
        <v>118.7</v>
      </c>
      <c r="BM708" s="26">
        <f>'Datastream-M'!BC709</f>
        <v>102.6</v>
      </c>
      <c r="BN708" s="26"/>
      <c r="BO708" s="14">
        <f t="shared" si="121"/>
        <v>105</v>
      </c>
      <c r="BP708" s="105">
        <f t="shared" si="122"/>
        <v>102.8</v>
      </c>
      <c r="BQ708" s="105">
        <f t="shared" si="119"/>
        <v>58.26587113767566</v>
      </c>
      <c r="BS708" s="105">
        <f>'Datastream-M'!BF709</f>
        <v>124.7</v>
      </c>
      <c r="BT708" s="105">
        <f>'Datastream-M'!BE709</f>
        <v>8.6</v>
      </c>
      <c r="BU708" s="14">
        <f>'Datastream-M'!CS709</f>
        <v>94.6</v>
      </c>
      <c r="BV708" s="105">
        <f>'Datastream-M'!CT709</f>
        <v>100.9</v>
      </c>
      <c r="BW708" s="105">
        <f>'Datastream-M'!CU709</f>
        <v>117.9367</v>
      </c>
      <c r="BZ708" s="105">
        <f>'Datastream-M'!BI709</f>
        <v>119.1</v>
      </c>
      <c r="CA708" s="105">
        <f>'Datastream-M'!BN709</f>
        <v>-1.4</v>
      </c>
      <c r="CB708" s="105">
        <f>'Datastream-M'!BO709</f>
        <v>16.3</v>
      </c>
      <c r="CC708" s="105">
        <f>'Datastream-M'!BP709</f>
        <v>103.9</v>
      </c>
      <c r="CD708" s="105">
        <f>'Datastream-M'!BQ709</f>
        <v>101.2</v>
      </c>
      <c r="CH708" s="105">
        <f>'Datastream-M'!BR709</f>
        <v>102.2</v>
      </c>
      <c r="CI708" s="105">
        <f>'Datastream-M'!BS709</f>
        <v>108.8</v>
      </c>
      <c r="CJ708" s="105">
        <f>'Datastream-M'!BT709</f>
        <v>26.6</v>
      </c>
      <c r="CK708" s="105">
        <f>'Datastream-M'!BU709</f>
        <v>35.6</v>
      </c>
      <c r="CL708" s="105">
        <f>'Datastream-M'!BV709</f>
        <v>101</v>
      </c>
      <c r="CM708" s="105">
        <f>'Datastream-M'!BW709</f>
        <v>31.3</v>
      </c>
      <c r="CN708" s="105">
        <f>'Datastream-M'!BX709</f>
        <v>2.1</v>
      </c>
      <c r="CO708" s="105">
        <f>'Datastream-M'!BY709</f>
        <v>14</v>
      </c>
      <c r="CP708" s="105">
        <f>'Datastream-M'!BZ709</f>
        <v>17</v>
      </c>
      <c r="CQ708" s="105">
        <f>'Datastream-M'!CA709</f>
        <v>10.6</v>
      </c>
      <c r="CR708" s="105">
        <f>'Datastream-M'!CB709</f>
        <v>17.399999999999999</v>
      </c>
      <c r="CS708" s="105">
        <f>'Datastream-M'!CC709</f>
        <v>50.2</v>
      </c>
      <c r="CT708" s="105">
        <f>'Datastream-M'!CD709</f>
        <v>57.5</v>
      </c>
      <c r="CU708" s="105">
        <f>'Datastream-M'!CE709</f>
        <v>44893</v>
      </c>
      <c r="CV708" s="105">
        <f>'Datastream-M'!CF709</f>
        <v>2960610</v>
      </c>
      <c r="CW708" s="105">
        <f t="shared" si="125"/>
        <v>14.3</v>
      </c>
      <c r="CX708" s="105">
        <f>'Datastream-M'!CG709</f>
        <v>143.30000000000001</v>
      </c>
      <c r="CY708" s="105">
        <f>'Datastream-M'!CH709</f>
        <v>150.6</v>
      </c>
      <c r="CZ708" s="105">
        <f>'Datastream-M'!CI709</f>
        <v>142.80000000000001</v>
      </c>
      <c r="DA708" s="105">
        <f>'Datastream-M'!CJ709</f>
        <v>139.9</v>
      </c>
      <c r="DB708" s="105">
        <f>'Datastream-M'!CK709</f>
        <v>31.8</v>
      </c>
      <c r="DC708" s="105">
        <f>'Datastream-M'!CL709</f>
        <v>8.4</v>
      </c>
      <c r="DD708" s="105">
        <f>'Datastream-M'!CM709</f>
        <v>26.6</v>
      </c>
      <c r="DE708" s="105">
        <f>'Datastream-M'!CN709</f>
        <v>79.5</v>
      </c>
      <c r="DF708" s="105">
        <f>'Datastream-M'!CO709</f>
        <v>80.5</v>
      </c>
      <c r="DG708" s="105">
        <f>'Datastream-M'!CP709</f>
        <v>104.8</v>
      </c>
      <c r="DH708" s="105">
        <f>'Datastream-M'!CQ709</f>
        <v>148.17274475100001</v>
      </c>
      <c r="DI708" s="105">
        <f>'Datastream-M'!CR709</f>
        <v>19.64</v>
      </c>
      <c r="DJ708" s="105">
        <f>'Datastream-M'!CV709</f>
        <v>8.2200000000000006</v>
      </c>
      <c r="DK708" s="105">
        <f>'Datastream-M'!CW709</f>
        <v>4.82</v>
      </c>
      <c r="DL708" s="105">
        <f>'Datastream-M'!CX709</f>
        <v>126.8</v>
      </c>
      <c r="DM708" s="105">
        <f>'Datastream-M'!CY709</f>
        <v>133.9</v>
      </c>
      <c r="DN708" s="105">
        <f>'Datastream-M'!CZ709</f>
        <v>109.2</v>
      </c>
      <c r="DO708" s="105">
        <f>'Datastream-M'!DA709</f>
        <v>12.5</v>
      </c>
      <c r="DP708" s="105">
        <f>'Datastream-M'!DB709</f>
        <v>94</v>
      </c>
      <c r="DQ708">
        <f>'Datastream-M'!DE709</f>
        <v>106.1</v>
      </c>
      <c r="DR708">
        <f>'Datastream-M'!DF709</f>
        <v>98.1</v>
      </c>
      <c r="DS708">
        <f>'Datastream-M'!DG709</f>
        <v>106.7</v>
      </c>
      <c r="DT708">
        <f>'Datastream-M'!DH709</f>
        <v>110.7</v>
      </c>
      <c r="DU708">
        <f>'Datastream-M'!DI709</f>
        <v>102.8</v>
      </c>
      <c r="DV708">
        <f>'Datastream-M'!DJ709</f>
        <v>244.23336543799999</v>
      </c>
      <c r="DW708" s="19">
        <f>'[8]weltindexip-usd'!B588</f>
        <v>3.0838666028981883</v>
      </c>
      <c r="DX708">
        <f>'Datastream-M'!DK709</f>
        <v>124.2</v>
      </c>
      <c r="DY708">
        <v>0</v>
      </c>
      <c r="DZ708">
        <f>'Datastream-M'!DL709</f>
        <v>125.2</v>
      </c>
      <c r="EA708">
        <f>'Datastream-M'!DM709</f>
        <v>103</v>
      </c>
      <c r="EB708" s="41">
        <f>'Datastream-M'!DN709</f>
        <v>41.108510000000003</v>
      </c>
      <c r="EC708" s="41">
        <f>'Datastream-M'!DO709</f>
        <v>113.1</v>
      </c>
      <c r="ED708">
        <f>'Datastream-M'!DP709</f>
        <v>122.3</v>
      </c>
      <c r="EE708" s="112">
        <f t="shared" si="84"/>
        <v>-0.29999999999999716</v>
      </c>
      <c r="EF708" s="1">
        <f>'Datastream-M'!DQ709</f>
        <v>103.5</v>
      </c>
    </row>
    <row r="709" spans="1:136">
      <c r="A709" s="3">
        <v>43449</v>
      </c>
      <c r="B709" s="105">
        <f>'Datastream-M'!B710</f>
        <v>100.8</v>
      </c>
      <c r="C709" s="105">
        <f>'Datastream-M'!C710</f>
        <v>102</v>
      </c>
      <c r="D709" s="105">
        <f>'Datastream-M'!D710</f>
        <v>107.4</v>
      </c>
      <c r="E709" s="105">
        <f>'Datastream-M'!E710</f>
        <v>96.8</v>
      </c>
      <c r="F709" s="105">
        <f>'Datastream-M'!F710</f>
        <v>108.7</v>
      </c>
      <c r="G709" s="105">
        <f>'Datastream-M'!G710</f>
        <v>1.1384209999999999</v>
      </c>
      <c r="H709" s="105">
        <f>'Datastream-M'!H710</f>
        <v>2195</v>
      </c>
      <c r="I709" s="105">
        <f>'Datastream-M'!I710</f>
        <v>3024.6</v>
      </c>
      <c r="J709" s="105">
        <f>'Datastream-M'!J710</f>
        <v>-0.312</v>
      </c>
      <c r="K709" s="105">
        <f>'Datastream-M'!K710</f>
        <v>0.2</v>
      </c>
      <c r="L709" s="105">
        <f>'Datastream-M'!L710</f>
        <v>10559</v>
      </c>
      <c r="M709" s="105">
        <f>'Datastream-M'!M710</f>
        <v>237058</v>
      </c>
      <c r="N709" s="105">
        <f>'Datastream-M'!N710</f>
        <v>104.6</v>
      </c>
      <c r="O709" s="105">
        <f>'Datastream-M'!O710</f>
        <v>1366</v>
      </c>
      <c r="P709" s="105">
        <f>'Datastream-M'!P710</f>
        <v>5</v>
      </c>
      <c r="Q709" s="105">
        <f>'Datastream-M'!Q710</f>
        <v>20</v>
      </c>
      <c r="R709" s="105">
        <f>'Datastream-M'!R710</f>
        <v>16.100000000000001</v>
      </c>
      <c r="S709" s="1">
        <f>'[2]Deutschland Monatsdaten'!C709</f>
        <v>0.21459663488528977</v>
      </c>
      <c r="T709" s="1">
        <v>4.6259639722515704</v>
      </c>
      <c r="U709" s="105">
        <f>'Datastream-M'!BL710</f>
        <v>111.63</v>
      </c>
      <c r="V709" s="41">
        <f t="shared" si="123"/>
        <v>108.80116959064327</v>
      </c>
      <c r="W709" s="105">
        <f>'Datastream-M'!BM710</f>
        <v>92.38</v>
      </c>
      <c r="X709" s="41">
        <f t="shared" si="124"/>
        <v>88.912415784408068</v>
      </c>
      <c r="Y709" s="105">
        <f>'Datastream-M'!W710</f>
        <v>-5.2</v>
      </c>
      <c r="Z709" s="105">
        <f>'Datastream-M'!X710</f>
        <v>111.6</v>
      </c>
      <c r="AA709" s="42">
        <f>'Datastream-M'!Y710</f>
        <v>7.1</v>
      </c>
      <c r="AB709" s="105">
        <f>'Datastream-M'!Z710</f>
        <v>97.1</v>
      </c>
      <c r="AC709" s="105">
        <f>'Datastream-M'!AA710</f>
        <v>90.7</v>
      </c>
      <c r="AD709" s="105">
        <f>'Datastream-M'!AB710</f>
        <v>90.2</v>
      </c>
      <c r="AE709" s="105">
        <f>'Datastream-M'!AC710</f>
        <v>1.1384209999999999</v>
      </c>
      <c r="AF709" s="105">
        <f>U709/V709*100</f>
        <v>102.60000000000001</v>
      </c>
      <c r="AG709" s="105">
        <f>W709/X709*100</f>
        <v>103.90000000000002</v>
      </c>
      <c r="AH709" s="105">
        <f>'Datastream-M'!AD710</f>
        <v>105.2</v>
      </c>
      <c r="AI709" s="105">
        <f>'Datastream-M'!AE710</f>
        <v>5.9</v>
      </c>
      <c r="AJ709" s="105">
        <f>'Datastream-M'!AF710</f>
        <v>99.707031000000001</v>
      </c>
      <c r="AK709" s="105">
        <f>'Datastream-M'!AG710</f>
        <v>57.95</v>
      </c>
      <c r="AL709" s="105">
        <f>'Datastream-M'!AH710</f>
        <v>104.4</v>
      </c>
      <c r="AM709" s="105">
        <f>'Datastream-M'!AI710</f>
        <v>111.6</v>
      </c>
      <c r="AN709" s="105">
        <f>'Datastream-M'!AJ710</f>
        <v>15.8</v>
      </c>
      <c r="AO709" s="105">
        <f>'Datastream-M'!AK710</f>
        <v>19.5</v>
      </c>
      <c r="AP709" s="105">
        <f>'Datastream-M'!AL710</f>
        <v>5</v>
      </c>
      <c r="AQ709" s="41">
        <f>'Datastream-M'!AM710</f>
        <v>106.77630000000001</v>
      </c>
      <c r="AR709" s="41">
        <f>'Datastream-M'!AN710</f>
        <v>100.407</v>
      </c>
      <c r="AS709" s="105">
        <f>'Datastream-M'!AO710</f>
        <v>14.1</v>
      </c>
      <c r="AT709" s="105">
        <f>'Datastream-M'!AP710</f>
        <v>88</v>
      </c>
      <c r="AU709" s="105">
        <f>'Datastream-M'!AQ710</f>
        <v>115.5</v>
      </c>
      <c r="AX709" s="105">
        <f>'Datastream-M'!AR710</f>
        <v>-17.5</v>
      </c>
      <c r="AY709" s="105">
        <f>'Datastream-M'!AS710</f>
        <v>-0.4</v>
      </c>
      <c r="AZ709" s="105">
        <f>'Datastream-M'!AT710</f>
        <v>109.2</v>
      </c>
      <c r="BE709" s="105">
        <f>'Datastream-M'!AU710</f>
        <v>102.31</v>
      </c>
      <c r="BF709" s="105">
        <f>'Datastream-M'!AV710</f>
        <v>102.6</v>
      </c>
      <c r="BH709" s="1">
        <f>'Datastream-M'!AX710</f>
        <v>114.2</v>
      </c>
      <c r="BI709" s="1">
        <f>'Datastream-M'!AY710</f>
        <v>112.9</v>
      </c>
      <c r="BJ709" s="1">
        <f>'Datastream-M'!AZ710</f>
        <v>104.8</v>
      </c>
      <c r="BK709" s="105">
        <f>'Datastream-M'!BA710</f>
        <v>89.2</v>
      </c>
      <c r="BL709" s="105">
        <f>'Datastream-M'!BB710</f>
        <v>115.6</v>
      </c>
      <c r="BM709" s="26">
        <f>'Datastream-M'!BC710</f>
        <v>102.3</v>
      </c>
      <c r="BN709" s="26"/>
      <c r="BO709" s="14">
        <f>BF708</f>
        <v>103.9</v>
      </c>
      <c r="BP709" s="105">
        <f>BM708</f>
        <v>102.6</v>
      </c>
      <c r="BQ709" s="105">
        <f t="shared" si="119"/>
        <v>50.903839616451215</v>
      </c>
      <c r="BS709" s="105">
        <f>'Datastream-M'!BF710</f>
        <v>122.9</v>
      </c>
      <c r="BT709" s="105">
        <f>'Datastream-M'!BE710</f>
        <v>7.6</v>
      </c>
      <c r="BU709" s="105">
        <f>'Datastream-M'!CS710</f>
        <v>94.4</v>
      </c>
      <c r="BV709" s="105">
        <f>'Datastream-M'!CT710</f>
        <v>100.9</v>
      </c>
      <c r="BW709" s="105">
        <f>'Datastream-M'!CU710</f>
        <v>118.0377</v>
      </c>
      <c r="BZ709" s="105">
        <f>'Datastream-M'!BI710</f>
        <v>119.2</v>
      </c>
      <c r="CA709" s="105">
        <f>'Datastream-M'!BN710</f>
        <v>-2.7</v>
      </c>
      <c r="CB709" s="105">
        <f>'Datastream-M'!BO710</f>
        <v>17.399999999999999</v>
      </c>
      <c r="CC709" s="105">
        <f>'Datastream-M'!BP710</f>
        <v>105.8</v>
      </c>
      <c r="CD709" s="105">
        <f>'Datastream-M'!BQ710</f>
        <v>102.8</v>
      </c>
      <c r="CH709" s="105">
        <f>'Datastream-M'!BR710</f>
        <v>107.7</v>
      </c>
      <c r="CI709" s="105">
        <f>'Datastream-M'!BS710</f>
        <v>108.2</v>
      </c>
      <c r="CJ709" s="105">
        <f>'Datastream-M'!BT710</f>
        <v>27.8</v>
      </c>
      <c r="CK709" s="105">
        <f>'Datastream-M'!BU710</f>
        <v>36.1</v>
      </c>
      <c r="CL709" s="105">
        <f>'Datastream-M'!BV710</f>
        <v>101.4</v>
      </c>
      <c r="CM709" s="105">
        <f>'Datastream-M'!BW710</f>
        <v>26.9</v>
      </c>
      <c r="CN709" s="105">
        <f>'Datastream-M'!BX710</f>
        <v>1.3</v>
      </c>
      <c r="CO709" s="105">
        <f>'Datastream-M'!BY710</f>
        <v>14</v>
      </c>
      <c r="CP709" s="105">
        <f>'Datastream-M'!BZ710</f>
        <v>14.2</v>
      </c>
      <c r="CQ709" s="105">
        <f>'Datastream-M'!CA710</f>
        <v>10.199999999999999</v>
      </c>
      <c r="CR709" s="105">
        <f>'Datastream-M'!CB710</f>
        <v>14.1</v>
      </c>
      <c r="CS709" s="105">
        <f>'Datastream-M'!CC710</f>
        <v>53.8</v>
      </c>
      <c r="CT709" s="105">
        <f>'Datastream-M'!CD710</f>
        <v>53.1</v>
      </c>
      <c r="CU709" s="105">
        <f>'Datastream-M'!CE710</f>
        <v>44929</v>
      </c>
      <c r="CV709" s="105">
        <f>'Datastream-M'!CF710</f>
        <v>2960849</v>
      </c>
      <c r="CW709" s="105">
        <f t="shared" si="125"/>
        <v>12.7</v>
      </c>
      <c r="CX709" s="105">
        <f>'Datastream-M'!CG710</f>
        <v>158.19999999999999</v>
      </c>
      <c r="CY709" s="105">
        <f>'Datastream-M'!CH710</f>
        <v>158.80000000000001</v>
      </c>
      <c r="CZ709" s="105">
        <f>'Datastream-M'!CI710</f>
        <v>145.4</v>
      </c>
      <c r="DA709" s="105">
        <f>'Datastream-M'!CJ710</f>
        <v>169.2</v>
      </c>
      <c r="DB709" s="105">
        <f>'Datastream-M'!CK710</f>
        <v>33.1</v>
      </c>
      <c r="DC709" s="105">
        <f>'Datastream-M'!CL710</f>
        <v>11.6</v>
      </c>
      <c r="DD709" s="105">
        <f>'Datastream-M'!CM710</f>
        <v>27.8</v>
      </c>
      <c r="DE709" s="105">
        <f>'Datastream-M'!CN710</f>
        <v>78.7</v>
      </c>
      <c r="DF709" s="105">
        <f>'Datastream-M'!CO710</f>
        <v>79.8</v>
      </c>
      <c r="DG709" s="105">
        <f>'Datastream-M'!CP710</f>
        <v>108.8</v>
      </c>
      <c r="DH709" s="105">
        <f>'Datastream-M'!CQ710</f>
        <v>225.897903442</v>
      </c>
      <c r="DI709" s="105">
        <f>'Datastream-M'!CR710</f>
        <v>18.14</v>
      </c>
      <c r="DJ709" s="105">
        <f>'Datastream-M'!CV710</f>
        <v>9.48</v>
      </c>
      <c r="DK709" s="105">
        <f>'Datastream-M'!CW710</f>
        <v>5.48</v>
      </c>
      <c r="DL709" s="105">
        <f>'Datastream-M'!CX710</f>
        <v>139.69999999999999</v>
      </c>
      <c r="DM709" s="105">
        <f>'Datastream-M'!CY710</f>
        <v>140.9</v>
      </c>
      <c r="DN709" s="105">
        <f>'Datastream-M'!CZ710</f>
        <v>112.2</v>
      </c>
      <c r="DO709" s="105">
        <f>'Datastream-M'!DA710</f>
        <v>12.1</v>
      </c>
      <c r="DP709" s="105">
        <f>'Datastream-M'!DB710</f>
        <v>96</v>
      </c>
      <c r="DQ709">
        <f>'Datastream-M'!DE710</f>
        <v>105.1</v>
      </c>
      <c r="DR709">
        <f>'Datastream-M'!DF710</f>
        <v>96.7</v>
      </c>
      <c r="DS709">
        <f>'Datastream-M'!DG710</f>
        <v>109.3</v>
      </c>
      <c r="DT709">
        <f>'Datastream-M'!DH710</f>
        <v>113.7</v>
      </c>
      <c r="DU709">
        <f>'Datastream-M'!DI710</f>
        <v>110.8</v>
      </c>
      <c r="DV709">
        <f>'Datastream-M'!DJ710</f>
        <v>267.99979796399998</v>
      </c>
      <c r="DW709" s="19">
        <f>'[8]weltindexip-usd'!B589</f>
        <v>3.0818880674516476</v>
      </c>
      <c r="DX709">
        <f>'Datastream-M'!DK710</f>
        <v>122.4</v>
      </c>
      <c r="DY709">
        <v>0</v>
      </c>
      <c r="DZ709">
        <f>'Datastream-M'!DL710</f>
        <v>125.5</v>
      </c>
      <c r="EA709">
        <f>'Datastream-M'!DM710</f>
        <v>105.3</v>
      </c>
      <c r="EB709" s="41">
        <f>'Datastream-M'!DN710</f>
        <v>38.219482999999997</v>
      </c>
      <c r="EC709" s="41">
        <f>'Datastream-M'!DO710</f>
        <v>114.9</v>
      </c>
      <c r="ED709">
        <f>'Datastream-M'!DP710</f>
        <v>122.9</v>
      </c>
      <c r="EE709" s="112">
        <f t="shared" si="84"/>
        <v>-1.2000000000000028</v>
      </c>
      <c r="EF709" s="1">
        <f>'Datastream-M'!DQ710</f>
        <v>104.7</v>
      </c>
    </row>
    <row r="710" spans="1:136">
      <c r="A710" s="3">
        <v>43480</v>
      </c>
      <c r="B710" s="105">
        <f>'Datastream-M'!B711</f>
        <v>99.4</v>
      </c>
      <c r="C710" s="105">
        <f>'Datastream-M'!C711</f>
        <v>100</v>
      </c>
      <c r="D710" s="105">
        <f>'Datastream-M'!D711</f>
        <v>106.4</v>
      </c>
      <c r="E710" s="105">
        <f>'Datastream-M'!E711</f>
        <v>94.1</v>
      </c>
      <c r="F710" s="105">
        <f>'Datastream-M'!F711</f>
        <v>105.4</v>
      </c>
      <c r="G710" s="105">
        <f>'Datastream-M'!G711</f>
        <v>1.1416409999999999</v>
      </c>
      <c r="H710" s="105">
        <f>'Datastream-M'!H711</f>
        <v>2180.6999999999998</v>
      </c>
      <c r="I710" s="105">
        <f>'Datastream-M'!I711</f>
        <v>3016.1</v>
      </c>
      <c r="J710" s="105">
        <f>'Datastream-M'!J711</f>
        <v>-0.308</v>
      </c>
      <c r="K710" s="105">
        <f>'Datastream-M'!K711</f>
        <v>0.1</v>
      </c>
      <c r="L710" s="105">
        <f>'Datastream-M'!L711</f>
        <v>11173.1</v>
      </c>
      <c r="M710" s="105">
        <f>'Datastream-M'!M711</f>
        <v>265702</v>
      </c>
      <c r="N710" s="105">
        <f>'Datastream-M'!N711</f>
        <v>103.5</v>
      </c>
      <c r="O710" s="105">
        <f>'Datastream-M'!O711</f>
        <v>1700</v>
      </c>
      <c r="P710" s="105">
        <f>'Datastream-M'!P711</f>
        <v>5</v>
      </c>
      <c r="Q710" s="105">
        <f>'Datastream-M'!Q711</f>
        <v>26.3</v>
      </c>
      <c r="R710" s="105">
        <f>'Datastream-M'!R711</f>
        <v>9.9</v>
      </c>
      <c r="S710" s="1">
        <f>'[2]Deutschland Monatsdaten'!C710</f>
        <v>3.0036875942200444E-2</v>
      </c>
      <c r="T710" s="1">
        <v>4.6637719681772865</v>
      </c>
      <c r="U710" s="105">
        <f>'Datastream-M'!BL711</f>
        <v>112.25</v>
      </c>
      <c r="V710" s="41">
        <f t="shared" si="123"/>
        <v>109.72629521016619</v>
      </c>
      <c r="W710" s="105">
        <f>'Datastream-M'!BM711</f>
        <v>93.76</v>
      </c>
      <c r="X710" s="41">
        <f t="shared" si="124"/>
        <v>91.384015594541921</v>
      </c>
      <c r="Y710" s="105">
        <f>'Datastream-M'!W711</f>
        <v>-7</v>
      </c>
      <c r="Z710" s="105">
        <f>'Datastream-M'!X711</f>
        <v>106.8</v>
      </c>
      <c r="AA710" s="42">
        <f>'Datastream-M'!Y711</f>
        <v>6.3</v>
      </c>
      <c r="AB710" s="105">
        <f>'Datastream-M'!Z711</f>
        <v>96.8</v>
      </c>
      <c r="AC710" s="105">
        <f>'Datastream-M'!AA711</f>
        <v>90.4</v>
      </c>
      <c r="AD710" s="105">
        <f>'Datastream-M'!AB711</f>
        <v>89.7</v>
      </c>
      <c r="AE710" s="105">
        <f>'Datastream-M'!AC711</f>
        <v>1.1416409999999999</v>
      </c>
      <c r="AF710" s="105">
        <f t="shared" ref="AF710" si="126">U710/V710*100</f>
        <v>102.3</v>
      </c>
      <c r="AG710" s="105">
        <f t="shared" ref="AG710" si="127">W710/X710*100</f>
        <v>102.60000000000001</v>
      </c>
      <c r="AH710" s="105">
        <f>'Datastream-M'!AD711</f>
        <v>104</v>
      </c>
      <c r="AI710" s="105">
        <f>'Datastream-M'!AE711</f>
        <v>2.7</v>
      </c>
      <c r="AJ710" s="105">
        <f>'Datastream-M'!AF711</f>
        <v>100</v>
      </c>
      <c r="AK710" s="105">
        <f>'Datastream-M'!AG711</f>
        <v>59.94</v>
      </c>
      <c r="AL710" s="105">
        <f>'Datastream-M'!AH711</f>
        <v>104.3</v>
      </c>
      <c r="AM710" s="105">
        <f>'Datastream-M'!AI711</f>
        <v>106.8</v>
      </c>
      <c r="AN710" s="105">
        <f>'Datastream-M'!AJ711</f>
        <v>15.7</v>
      </c>
      <c r="AO710" s="105">
        <f>'Datastream-M'!AK711</f>
        <v>18.600000000000001</v>
      </c>
      <c r="AP710" s="105">
        <f>'Datastream-M'!AL711</f>
        <v>-2.1</v>
      </c>
      <c r="AQ710" s="41">
        <f>'Datastream-M'!AM711</f>
        <v>106.6653</v>
      </c>
      <c r="AR710" s="41">
        <f>'Datastream-M'!AN711</f>
        <v>100.1888</v>
      </c>
      <c r="AS710" s="105">
        <f>'Datastream-M'!AO711</f>
        <v>30.4</v>
      </c>
      <c r="AT710" s="105">
        <f>'Datastream-M'!AP711</f>
        <v>57.2</v>
      </c>
      <c r="AU710" s="105">
        <f>'Datastream-M'!AQ711</f>
        <v>111.8</v>
      </c>
      <c r="AX710" s="105">
        <f>'Datastream-M'!AR711</f>
        <v>-15</v>
      </c>
      <c r="AY710" s="105">
        <f>'Datastream-M'!AS711</f>
        <v>-0.4</v>
      </c>
      <c r="AZ710" s="105">
        <f>'Datastream-M'!AT711</f>
        <v>108.3</v>
      </c>
      <c r="BE710" s="105">
        <f>'Datastream-M'!AU711</f>
        <v>101.89</v>
      </c>
      <c r="BF710" s="105">
        <f>'Datastream-M'!AV711</f>
        <v>102.3</v>
      </c>
      <c r="BH710" s="1">
        <f>'Datastream-M'!AX711</f>
        <v>114.4</v>
      </c>
      <c r="BI710" s="1">
        <f>'Datastream-M'!AY711</f>
        <v>113.3</v>
      </c>
      <c r="BJ710" s="1">
        <f>'Datastream-M'!AZ711</f>
        <v>106.6</v>
      </c>
      <c r="BK710" s="105">
        <f>'Datastream-M'!BA711</f>
        <v>90.7</v>
      </c>
      <c r="BL710" s="105">
        <f>'Datastream-M'!BB711</f>
        <v>117.6</v>
      </c>
      <c r="BM710" s="26">
        <f>'Datastream-M'!BC711</f>
        <v>102.3</v>
      </c>
      <c r="BN710" s="26"/>
      <c r="BO710" s="14">
        <f t="shared" ref="BO710" si="128">BF709</f>
        <v>102.6</v>
      </c>
      <c r="BP710" s="105">
        <f t="shared" ref="BP710" si="129">BM709</f>
        <v>102.3</v>
      </c>
      <c r="BQ710" s="105">
        <f t="shared" si="119"/>
        <v>52.503370148759551</v>
      </c>
      <c r="BS710" s="105">
        <f>'Datastream-M'!BF711</f>
        <v>125.3</v>
      </c>
      <c r="BT710" s="105">
        <f>'Datastream-M'!BE711</f>
        <v>4.3</v>
      </c>
      <c r="BU710" s="14">
        <f>'Datastream-M'!CS711</f>
        <v>94.3</v>
      </c>
      <c r="BV710" s="105">
        <f>'Datastream-M'!CT711</f>
        <v>100.3</v>
      </c>
      <c r="BW710" s="105">
        <f>'Datastream-M'!CU711</f>
        <v>117.3207</v>
      </c>
      <c r="BZ710" s="105">
        <f>'Datastream-M'!BI711</f>
        <v>116.2</v>
      </c>
      <c r="CA710" s="105">
        <f>'Datastream-M'!BN711</f>
        <v>-7.2</v>
      </c>
      <c r="CB710" s="105">
        <f>'Datastream-M'!BO711</f>
        <v>13</v>
      </c>
      <c r="CC710" s="105">
        <f>'Datastream-M'!BP711</f>
        <v>102.7</v>
      </c>
      <c r="CD710" s="105">
        <f>'Datastream-M'!BQ711</f>
        <v>105.1</v>
      </c>
      <c r="CH710" s="105">
        <f>'Datastream-M'!BR711</f>
        <v>106.9</v>
      </c>
      <c r="CI710" s="105">
        <f>'Datastream-M'!BS711</f>
        <v>109.9</v>
      </c>
      <c r="CJ710" s="105">
        <f>'Datastream-M'!BT711</f>
        <v>21.1</v>
      </c>
      <c r="CK710" s="105">
        <f>'Datastream-M'!BU711</f>
        <v>24.4</v>
      </c>
      <c r="CL710" s="105">
        <f>'Datastream-M'!BV711</f>
        <v>103</v>
      </c>
      <c r="CM710" s="105">
        <f>'Datastream-M'!BW711</f>
        <v>24.8</v>
      </c>
      <c r="CN710" s="105">
        <f>'Datastream-M'!BX711</f>
        <v>-0.5</v>
      </c>
      <c r="CO710" s="105">
        <f>'Datastream-M'!BY711</f>
        <v>8.6999999999999993</v>
      </c>
      <c r="CP710" s="105">
        <f>'Datastream-M'!BZ711</f>
        <v>10.7</v>
      </c>
      <c r="CQ710" s="105">
        <f>'Datastream-M'!CA711</f>
        <v>10.3</v>
      </c>
      <c r="CR710" s="105">
        <f>'Datastream-M'!CB711</f>
        <v>10.7</v>
      </c>
      <c r="CS710" s="105">
        <f>'Datastream-M'!CC711</f>
        <v>59.9</v>
      </c>
      <c r="CT710" s="105">
        <f>'Datastream-M'!CD711</f>
        <v>57.6</v>
      </c>
      <c r="CU710" s="105">
        <f>'Datastream-M'!CE711</f>
        <v>44992</v>
      </c>
      <c r="CV710" s="105">
        <f>'Datastream-M'!CF711</f>
        <v>2969181</v>
      </c>
      <c r="CW710" s="105">
        <f t="shared" si="125"/>
        <v>14.100000000000001</v>
      </c>
      <c r="CX710" s="105">
        <f>'Datastream-M'!CG711</f>
        <v>144.5</v>
      </c>
      <c r="CY710" s="105">
        <f>'Datastream-M'!CH711</f>
        <v>152.30000000000001</v>
      </c>
      <c r="CZ710" s="105">
        <f>'Datastream-M'!CI711</f>
        <v>145.30000000000001</v>
      </c>
      <c r="DA710" s="105">
        <f>'Datastream-M'!CJ711</f>
        <v>139.69999999999999</v>
      </c>
      <c r="DB710" s="105">
        <f>'Datastream-M'!CK711</f>
        <v>24.4</v>
      </c>
      <c r="DC710" s="105">
        <f>'Datastream-M'!CL711</f>
        <v>3.6</v>
      </c>
      <c r="DD710" s="105">
        <f>'Datastream-M'!CM711</f>
        <v>21.1</v>
      </c>
      <c r="DE710" s="105">
        <f>'Datastream-M'!CN711</f>
        <v>78.400000000000006</v>
      </c>
      <c r="DF710" s="105">
        <f>'Datastream-M'!CO711</f>
        <v>80.5</v>
      </c>
      <c r="DG710" s="105">
        <f>'Datastream-M'!CP711</f>
        <v>103.9</v>
      </c>
      <c r="DH710" s="105">
        <f>'Datastream-M'!CQ711</f>
        <v>168.087234497</v>
      </c>
      <c r="DI710" s="105">
        <f>'Datastream-M'!CR711</f>
        <v>23.39</v>
      </c>
      <c r="DJ710" s="105">
        <f>'Datastream-M'!CV711</f>
        <v>9.31</v>
      </c>
      <c r="DK710" s="105">
        <f>'Datastream-M'!CW711</f>
        <v>5.47</v>
      </c>
      <c r="DL710" s="105">
        <f>'Datastream-M'!CX711</f>
        <v>127.2</v>
      </c>
      <c r="DM710" s="105">
        <f>'Datastream-M'!CY711</f>
        <v>134.80000000000001</v>
      </c>
      <c r="DN710" s="105">
        <f>'Datastream-M'!CZ711</f>
        <v>109.6</v>
      </c>
      <c r="DO710" s="105">
        <f>'Datastream-M'!DA711</f>
        <v>13.4</v>
      </c>
      <c r="DP710" s="105">
        <f>'Datastream-M'!DB711</f>
        <v>97.5</v>
      </c>
      <c r="DQ710">
        <f>'Datastream-M'!DE711</f>
        <v>104.4</v>
      </c>
      <c r="DR710">
        <f>'Datastream-M'!DF711</f>
        <v>94.7</v>
      </c>
      <c r="DS710">
        <f>'Datastream-M'!DG711</f>
        <v>107.9</v>
      </c>
      <c r="DT710">
        <f>'Datastream-M'!DH711</f>
        <v>106.1</v>
      </c>
      <c r="DU710">
        <f>'Datastream-M'!DI711</f>
        <v>108.1</v>
      </c>
      <c r="DV710">
        <f>'Datastream-M'!DJ711</f>
        <v>260.81337432399999</v>
      </c>
      <c r="DW710" s="19">
        <f>'[8]weltindexip-usd'!B590</f>
        <v>3.0901639389294759</v>
      </c>
      <c r="DX710">
        <f>'Datastream-M'!DK711</f>
        <v>125</v>
      </c>
      <c r="DY710">
        <v>0</v>
      </c>
      <c r="DZ710">
        <f>'Datastream-M'!DL711</f>
        <v>125.7</v>
      </c>
      <c r="EA710">
        <f>'Datastream-M'!DM711</f>
        <v>105.7</v>
      </c>
      <c r="EB710" s="41">
        <f>'Datastream-M'!DN711</f>
        <v>35.478572</v>
      </c>
      <c r="EC710" s="41">
        <f>'Datastream-M'!DO711</f>
        <v>114.2</v>
      </c>
      <c r="ED710">
        <f>'Datastream-M'!DP711</f>
        <v>123.1</v>
      </c>
      <c r="EE710" s="112">
        <f t="shared" si="84"/>
        <v>-1.3999999999999915</v>
      </c>
      <c r="EF710" s="1">
        <f>'Datastream-M'!DQ711</f>
        <v>103.5</v>
      </c>
    </row>
    <row r="711" spans="1:136">
      <c r="A711" s="3">
        <v>43511</v>
      </c>
      <c r="B711" s="105">
        <f>'Datastream-M'!B712</f>
        <v>98.8</v>
      </c>
      <c r="C711" s="105">
        <f>'Datastream-M'!C712</f>
        <v>99.4</v>
      </c>
      <c r="D711" s="105">
        <f>'Datastream-M'!D712</f>
        <v>104.7</v>
      </c>
      <c r="E711" s="105">
        <f>'Datastream-M'!E712</f>
        <v>94.3</v>
      </c>
      <c r="F711" s="105">
        <f>'Datastream-M'!F712</f>
        <v>101.2</v>
      </c>
      <c r="G711" s="105">
        <f>'Datastream-M'!G712</f>
        <v>1.1351150000000001</v>
      </c>
      <c r="H711" s="105">
        <f>'Datastream-M'!H712</f>
        <v>2189.4</v>
      </c>
      <c r="I711" s="105">
        <f>'Datastream-M'!I712</f>
        <v>3029</v>
      </c>
      <c r="J711" s="105">
        <f>'Datastream-M'!J712</f>
        <v>-0.308</v>
      </c>
      <c r="K711" s="105">
        <f>'Datastream-M'!K712</f>
        <v>0.1</v>
      </c>
      <c r="L711" s="105">
        <f>'Datastream-M'!L712</f>
        <v>11515.6</v>
      </c>
      <c r="M711" s="105">
        <f>'Datastream-M'!M712</f>
        <v>268867</v>
      </c>
      <c r="N711" s="105">
        <f>'Datastream-M'!N712</f>
        <v>103.9</v>
      </c>
      <c r="O711" s="105">
        <f>'Datastream-M'!O712</f>
        <v>1579</v>
      </c>
      <c r="P711" s="105">
        <f>'Datastream-M'!P712</f>
        <v>5</v>
      </c>
      <c r="Q711" s="105">
        <f>'Datastream-M'!Q712</f>
        <v>26.2</v>
      </c>
      <c r="R711" s="105">
        <f>'Datastream-M'!R712</f>
        <v>9.8000000000000007</v>
      </c>
      <c r="S711" s="1">
        <f>'[2]Deutschland Monatsdaten'!C711</f>
        <v>-8.7143858772941743E-2</v>
      </c>
      <c r="T711" s="1">
        <v>4.6597817291892953</v>
      </c>
      <c r="U711" s="105">
        <f>'Datastream-M'!BL712</f>
        <v>110.76</v>
      </c>
      <c r="V711" s="41">
        <f t="shared" si="123"/>
        <v>108.26979472140764</v>
      </c>
      <c r="W711" s="105">
        <f>'Datastream-M'!BM712</f>
        <v>92.53</v>
      </c>
      <c r="X711" s="41">
        <f t="shared" si="124"/>
        <v>90.449657869012711</v>
      </c>
      <c r="Y711" s="105">
        <f>'Datastream-M'!W712</f>
        <v>-5.4</v>
      </c>
      <c r="Z711" s="105">
        <f>'Datastream-M'!X712</f>
        <v>101.1</v>
      </c>
      <c r="AA711" s="42">
        <f>'Datastream-M'!Y712</f>
        <v>8</v>
      </c>
      <c r="AB711" s="105">
        <f>'Datastream-M'!Z712</f>
        <v>96.5</v>
      </c>
      <c r="AC711" s="105">
        <f>'Datastream-M'!AA712</f>
        <v>90</v>
      </c>
      <c r="AD711" s="105">
        <f>'Datastream-M'!AB712</f>
        <v>89.3</v>
      </c>
      <c r="AE711" s="105">
        <f>'Datastream-M'!AC712</f>
        <v>1.1351150000000001</v>
      </c>
      <c r="AF711" s="105">
        <f t="shared" ref="AF711:AF714" si="130">U711/V711*100</f>
        <v>102.3</v>
      </c>
      <c r="AG711" s="105">
        <f t="shared" ref="AG711:AG714" si="131">W711/X711*100</f>
        <v>102.3</v>
      </c>
      <c r="AH711" s="105">
        <f>'Datastream-M'!AD712</f>
        <v>104.8</v>
      </c>
      <c r="AI711" s="105">
        <f>'Datastream-M'!AE712</f>
        <v>0.5</v>
      </c>
      <c r="AJ711" s="105">
        <f>'Datastream-M'!AF712</f>
        <v>99.804878000000002</v>
      </c>
      <c r="AK711" s="105">
        <f>'Datastream-M'!AG712</f>
        <v>64.38</v>
      </c>
      <c r="AL711" s="105">
        <f>'Datastream-M'!AH712</f>
        <v>104.4</v>
      </c>
      <c r="AM711" s="105">
        <f>'Datastream-M'!AI712</f>
        <v>101.1</v>
      </c>
      <c r="AN711" s="105">
        <f>'Datastream-M'!AJ712</f>
        <v>15.5</v>
      </c>
      <c r="AO711" s="105">
        <f>'Datastream-M'!AK712</f>
        <v>19.3</v>
      </c>
      <c r="AP711" s="105">
        <f>'Datastream-M'!AL712</f>
        <v>4.5999999999999996</v>
      </c>
      <c r="AQ711" s="41">
        <f>'Datastream-M'!AM712</f>
        <v>106.5624</v>
      </c>
      <c r="AR711" s="41">
        <f>'Datastream-M'!AN712</f>
        <v>99.979600000000005</v>
      </c>
      <c r="AS711" s="105">
        <f>'Datastream-M'!AO712</f>
        <v>15.7</v>
      </c>
      <c r="AT711" s="105">
        <f>'Datastream-M'!AP712</f>
        <v>44</v>
      </c>
      <c r="AU711" s="105">
        <f>'Datastream-M'!AQ712</f>
        <v>111.2</v>
      </c>
      <c r="AX711" s="105">
        <f>'Datastream-M'!AR712</f>
        <v>-13.4</v>
      </c>
      <c r="AY711" s="105">
        <f>'Datastream-M'!AS712</f>
        <v>-0.2</v>
      </c>
      <c r="AZ711" s="105">
        <f>'Datastream-M'!AT712</f>
        <v>108.1</v>
      </c>
      <c r="BA711" s="105"/>
      <c r="BE711" s="105">
        <f>'Datastream-M'!AU712</f>
        <v>101.46</v>
      </c>
      <c r="BF711" s="105">
        <f>'Datastream-M'!AV712</f>
        <v>102.3</v>
      </c>
      <c r="BH711" s="1">
        <f>'Datastream-M'!AX712</f>
        <v>117.5</v>
      </c>
      <c r="BI711" s="1">
        <f>'Datastream-M'!AY712</f>
        <v>116.7</v>
      </c>
      <c r="BJ711" s="1">
        <f>'Datastream-M'!AZ712</f>
        <v>111.7</v>
      </c>
      <c r="BK711" s="105">
        <f>'Datastream-M'!BA712</f>
        <v>89.8</v>
      </c>
      <c r="BL711" s="105">
        <f>'Datastream-M'!BB712</f>
        <v>126.8</v>
      </c>
      <c r="BM711" s="26">
        <f>'Datastream-M'!BC712</f>
        <v>102.2</v>
      </c>
      <c r="BN711" s="26"/>
      <c r="BO711" s="14">
        <f t="shared" ref="BO711:BO715" si="132">BF710</f>
        <v>102.3</v>
      </c>
      <c r="BP711" s="105">
        <f t="shared" ref="BP711:BP715" si="133">BM710</f>
        <v>102.3</v>
      </c>
      <c r="BQ711" s="105">
        <f t="shared" ref="BQ711:BQ715" si="134">AK711/AE711</f>
        <v>56.716720332301122</v>
      </c>
      <c r="BS711" s="105">
        <f>'Datastream-M'!BF712</f>
        <v>124</v>
      </c>
      <c r="BT711" s="105">
        <f>'Datastream-M'!BE712</f>
        <v>7.9</v>
      </c>
      <c r="BU711" s="14">
        <f>'Datastream-M'!CS712</f>
        <v>94.1</v>
      </c>
      <c r="BV711" s="105">
        <f>'Datastream-M'!CT712</f>
        <v>99.9</v>
      </c>
      <c r="BW711" s="105">
        <f>'Datastream-M'!CU712</f>
        <v>116.5994</v>
      </c>
      <c r="BZ711" s="105">
        <f>'Datastream-M'!BI712</f>
        <v>126.7</v>
      </c>
      <c r="CA711" s="105">
        <f>'Datastream-M'!BN712</f>
        <v>-3.6</v>
      </c>
      <c r="CB711" s="105">
        <f>'Datastream-M'!BO712</f>
        <v>14.3</v>
      </c>
      <c r="CC711" s="105">
        <f>'Datastream-M'!BP712</f>
        <v>104.3</v>
      </c>
      <c r="CD711" s="105">
        <f>'Datastream-M'!BQ712</f>
        <v>103.7</v>
      </c>
      <c r="CH711" s="112">
        <f>'Datastream-M'!BR712</f>
        <v>106.1</v>
      </c>
      <c r="CI711" s="112">
        <f>'Datastream-M'!BS712</f>
        <v>110.3</v>
      </c>
      <c r="CJ711" s="112">
        <f>'Datastream-M'!BT712</f>
        <v>21.4</v>
      </c>
      <c r="CK711" s="112">
        <f>'Datastream-M'!BU712</f>
        <v>29.8</v>
      </c>
      <c r="CL711" s="112">
        <f>'Datastream-M'!BV712</f>
        <v>101.9</v>
      </c>
      <c r="CM711" s="112">
        <f>'Datastream-M'!BW712</f>
        <v>21.3</v>
      </c>
      <c r="CN711" s="112">
        <f>'Datastream-M'!BX712</f>
        <v>1.3</v>
      </c>
      <c r="CO711" s="112">
        <f>'Datastream-M'!BY712</f>
        <v>6.7</v>
      </c>
      <c r="CP711" s="112">
        <f>'Datastream-M'!BZ712</f>
        <v>9.1999999999999993</v>
      </c>
      <c r="CQ711" s="112">
        <f>'Datastream-M'!CA712</f>
        <v>10.6</v>
      </c>
      <c r="CR711" s="112">
        <f>'Datastream-M'!CB712</f>
        <v>4.2</v>
      </c>
      <c r="CS711" s="112">
        <f>'Datastream-M'!CC712</f>
        <v>60</v>
      </c>
      <c r="CT711" s="112">
        <f>'Datastream-M'!CD712</f>
        <v>53.6</v>
      </c>
      <c r="CU711" s="112">
        <f>'Datastream-M'!CE712</f>
        <v>45033</v>
      </c>
      <c r="CV711" s="112">
        <f>'Datastream-M'!CF712</f>
        <v>2981806</v>
      </c>
      <c r="CW711" s="112">
        <f t="shared" ref="CW711:CW715" si="135">CM711-CP711</f>
        <v>12.100000000000001</v>
      </c>
      <c r="CX711" s="112">
        <f>'Datastream-M'!CG712</f>
        <v>146.80000000000001</v>
      </c>
      <c r="CY711" s="112">
        <f>'Datastream-M'!CH712</f>
        <v>135.80000000000001</v>
      </c>
      <c r="CZ711" s="112">
        <f>'Datastream-M'!CI712</f>
        <v>154.6</v>
      </c>
      <c r="DA711" s="112">
        <f>'Datastream-M'!CJ712</f>
        <v>145.9</v>
      </c>
      <c r="DB711" s="112">
        <f>'Datastream-M'!CK712</f>
        <v>25.9</v>
      </c>
      <c r="DC711" s="112">
        <f>'Datastream-M'!CL712</f>
        <v>6.4</v>
      </c>
      <c r="DD711" s="112">
        <f>'Datastream-M'!CM712</f>
        <v>21.4</v>
      </c>
      <c r="DE711" s="112">
        <f>'Datastream-M'!CN712</f>
        <v>77.900000000000006</v>
      </c>
      <c r="DF711" s="112">
        <f>'Datastream-M'!CO712</f>
        <v>79.599999999999994</v>
      </c>
      <c r="DG711" s="112">
        <f>'Datastream-M'!CP712</f>
        <v>104.7</v>
      </c>
      <c r="DH711" s="112">
        <f>'Datastream-M'!CQ712</f>
        <v>155.94647216800001</v>
      </c>
      <c r="DI711" s="112">
        <f>'Datastream-M'!CR712</f>
        <v>16.100000000000001</v>
      </c>
      <c r="DJ711" s="112">
        <f>'Datastream-M'!CV712</f>
        <v>8.73</v>
      </c>
      <c r="DK711" s="112">
        <f>'Datastream-M'!CW712</f>
        <v>5.0999999999999996</v>
      </c>
      <c r="DL711" s="112">
        <f>'Datastream-M'!CX712</f>
        <v>128</v>
      </c>
      <c r="DM711" s="112">
        <f>'Datastream-M'!CY712</f>
        <v>119.2</v>
      </c>
      <c r="DN711" s="112">
        <f>'Datastream-M'!CZ712</f>
        <v>114.6</v>
      </c>
      <c r="DO711" s="112">
        <f>'Datastream-M'!DA712</f>
        <v>11.3</v>
      </c>
      <c r="DP711" s="112">
        <f>'Datastream-M'!DB712</f>
        <v>94.5</v>
      </c>
      <c r="DQ711" s="112">
        <f>'Datastream-M'!DE712</f>
        <v>103.7</v>
      </c>
      <c r="DR711" s="112">
        <f>'Datastream-M'!DF712</f>
        <v>94.2</v>
      </c>
      <c r="DS711" s="112">
        <f>'Datastream-M'!DG712</f>
        <v>103.6</v>
      </c>
      <c r="DT711" s="112">
        <f>'Datastream-M'!DH712</f>
        <v>99.2</v>
      </c>
      <c r="DU711" s="112">
        <f>'Datastream-M'!DI712</f>
        <v>107.6</v>
      </c>
      <c r="DV711" s="112">
        <f>'Datastream-M'!DJ712</f>
        <v>204.21277874500001</v>
      </c>
      <c r="DW711" s="19">
        <f>'[8]weltindexip-usd'!B591</f>
        <v>3.0832406448800476</v>
      </c>
      <c r="DX711" s="112">
        <f>'Datastream-M'!DK712</f>
        <v>123.7</v>
      </c>
      <c r="DY711" s="112">
        <v>0</v>
      </c>
      <c r="DZ711" s="112">
        <f>'Datastream-M'!DL712</f>
        <v>125.9</v>
      </c>
      <c r="EA711">
        <f>'Datastream-M'!DM712</f>
        <v>104.4</v>
      </c>
      <c r="EB711" s="41">
        <f>'Datastream-M'!DN712</f>
        <v>32.870835999999997</v>
      </c>
      <c r="EC711" s="41">
        <f>'Datastream-M'!DO712</f>
        <v>113.6</v>
      </c>
      <c r="ED711">
        <f>'Datastream-M'!DP712</f>
        <v>123.3</v>
      </c>
      <c r="EE711" s="112">
        <f t="shared" si="84"/>
        <v>-0.60000000000000853</v>
      </c>
      <c r="EF711" s="1">
        <f>'Datastream-M'!DQ712</f>
        <v>103.9</v>
      </c>
    </row>
    <row r="712" spans="1:136">
      <c r="A712" s="3">
        <v>43539</v>
      </c>
      <c r="B712" s="105">
        <f>'Datastream-M'!B713</f>
        <v>100.5</v>
      </c>
      <c r="C712" s="105">
        <f>'Datastream-M'!C713</f>
        <v>100.2</v>
      </c>
      <c r="D712" s="105">
        <f>'Datastream-M'!D713</f>
        <v>105.3</v>
      </c>
      <c r="E712" s="105">
        <f>'Datastream-M'!E713</f>
        <v>95.3</v>
      </c>
      <c r="F712" s="105">
        <f>'Datastream-M'!F713</f>
        <v>102.8</v>
      </c>
      <c r="G712" s="105">
        <f>'Datastream-M'!G713</f>
        <v>1.1302479999999999</v>
      </c>
      <c r="H712" s="105">
        <f>'Datastream-M'!H713</f>
        <v>2212.1</v>
      </c>
      <c r="I712" s="105">
        <f>'Datastream-M'!I713</f>
        <v>3063.7</v>
      </c>
      <c r="J712" s="105">
        <f>'Datastream-M'!J713</f>
        <v>-0.309</v>
      </c>
      <c r="K712" s="105">
        <f>'Datastream-M'!K713</f>
        <v>0</v>
      </c>
      <c r="L712" s="105">
        <f>'Datastream-M'!L713</f>
        <v>11526</v>
      </c>
      <c r="M712" s="105">
        <f>'Datastream-M'!M713</f>
        <v>345523</v>
      </c>
      <c r="N712" s="105">
        <f>'Datastream-M'!N713</f>
        <v>104.6</v>
      </c>
      <c r="O712" s="105">
        <f>'Datastream-M'!O713</f>
        <v>1582</v>
      </c>
      <c r="P712" s="105">
        <f>'Datastream-M'!P713</f>
        <v>4.9000000000000004</v>
      </c>
      <c r="Q712" s="105">
        <f>'Datastream-M'!Q713</f>
        <v>22.1</v>
      </c>
      <c r="R712" s="105">
        <f>'Datastream-M'!R713</f>
        <v>13.8</v>
      </c>
      <c r="S712" s="1">
        <f>'[2]Deutschland Monatsdaten'!C712</f>
        <v>-8.6628107328469567E-2</v>
      </c>
      <c r="T712" s="1">
        <v>4.6765911086249767</v>
      </c>
      <c r="U712" s="105">
        <f>'Datastream-M'!BL713</f>
        <v>112.14</v>
      </c>
      <c r="V712" s="41">
        <f t="shared" si="123"/>
        <v>109.72602739726027</v>
      </c>
      <c r="W712" s="105">
        <f>'Datastream-M'!BM713</f>
        <v>92.31</v>
      </c>
      <c r="X712" s="41">
        <f t="shared" si="124"/>
        <v>90.234604105571847</v>
      </c>
      <c r="Y712" s="105">
        <f>'Datastream-M'!W713</f>
        <v>-5.4</v>
      </c>
      <c r="Z712" s="105">
        <f>'Datastream-M'!X713</f>
        <v>107.4</v>
      </c>
      <c r="AA712" s="42">
        <f>'Datastream-M'!Y713</f>
        <v>4.5999999999999996</v>
      </c>
      <c r="AB712" s="105">
        <f>'Datastream-M'!Z713</f>
        <v>96.3</v>
      </c>
      <c r="AC712" s="105">
        <f>'Datastream-M'!AA713</f>
        <v>89.7</v>
      </c>
      <c r="AD712" s="105">
        <f>'Datastream-M'!AB713</f>
        <v>88.9</v>
      </c>
      <c r="AE712" s="105">
        <f>'Datastream-M'!AC713</f>
        <v>1.1302479999999999</v>
      </c>
      <c r="AF712" s="105">
        <f t="shared" si="130"/>
        <v>102.2</v>
      </c>
      <c r="AG712" s="105">
        <f t="shared" si="131"/>
        <v>102.30000000000001</v>
      </c>
      <c r="AH712" s="105">
        <f>'Datastream-M'!AD713</f>
        <v>105.3</v>
      </c>
      <c r="AI712" s="105">
        <f>'Datastream-M'!AE713</f>
        <v>-1</v>
      </c>
      <c r="AJ712" s="105">
        <f>'Datastream-M'!AF713</f>
        <v>99.902439000000001</v>
      </c>
      <c r="AK712" s="105">
        <f>'Datastream-M'!AG713</f>
        <v>66.94</v>
      </c>
      <c r="AL712" s="105">
        <f>'Datastream-M'!AH713</f>
        <v>104.6</v>
      </c>
      <c r="AM712" s="105">
        <f>'Datastream-M'!AI713</f>
        <v>107.4</v>
      </c>
      <c r="AN712" s="105">
        <f>'Datastream-M'!AJ713</f>
        <v>14.9</v>
      </c>
      <c r="AO712" s="105">
        <f>'Datastream-M'!AK713</f>
        <v>20.7</v>
      </c>
      <c r="AP712" s="105">
        <f>'Datastream-M'!AL713</f>
        <v>1.4</v>
      </c>
      <c r="AQ712" s="41">
        <f>'Datastream-M'!AM713</f>
        <v>106.4592</v>
      </c>
      <c r="AR712" s="41">
        <f>'Datastream-M'!AN713</f>
        <v>99.7714</v>
      </c>
      <c r="AS712" s="105">
        <f>'Datastream-M'!AO713</f>
        <v>0.6</v>
      </c>
      <c r="AT712" s="105">
        <f>'Datastream-M'!AP713</f>
        <v>72.7</v>
      </c>
      <c r="AU712" s="105">
        <f>'Datastream-M'!AQ713</f>
        <v>112.8</v>
      </c>
      <c r="AX712" s="105">
        <f>'Datastream-M'!AR713</f>
        <v>-3.6</v>
      </c>
      <c r="AY712" s="105">
        <f>'Datastream-M'!AS713</f>
        <v>-0.1</v>
      </c>
      <c r="AZ712" s="105">
        <f>'Datastream-M'!AT713</f>
        <v>106.3</v>
      </c>
      <c r="BE712" s="105">
        <f>'Datastream-M'!AU713</f>
        <v>101.24</v>
      </c>
      <c r="BF712" s="105">
        <f>'Datastream-M'!AV713</f>
        <v>102.3</v>
      </c>
      <c r="BH712" s="1">
        <f>'Datastream-M'!AX713</f>
        <v>120.6</v>
      </c>
      <c r="BI712" s="1">
        <f>'Datastream-M'!AY713</f>
        <v>119.2</v>
      </c>
      <c r="BJ712" s="1">
        <f>'Datastream-M'!AZ713</f>
        <v>110.4</v>
      </c>
      <c r="BK712" s="105">
        <f>'Datastream-M'!BA713</f>
        <v>87.4</v>
      </c>
      <c r="BL712" s="105">
        <f>'Datastream-M'!BB713</f>
        <v>126.3</v>
      </c>
      <c r="BM712" s="26">
        <f>'Datastream-M'!BC713</f>
        <v>102.4</v>
      </c>
      <c r="BN712" s="26"/>
      <c r="BO712" s="14">
        <f t="shared" si="132"/>
        <v>102.3</v>
      </c>
      <c r="BP712" s="105">
        <f t="shared" si="133"/>
        <v>102.2</v>
      </c>
      <c r="BQ712" s="105">
        <f t="shared" si="134"/>
        <v>59.225939793744381</v>
      </c>
      <c r="BS712" s="105">
        <f>'Datastream-M'!BF713</f>
        <v>125.3</v>
      </c>
      <c r="BT712" s="105">
        <f>'Datastream-M'!BE713</f>
        <v>-0.7</v>
      </c>
      <c r="BU712" s="105">
        <f>'Datastream-M'!CS713</f>
        <v>94</v>
      </c>
      <c r="BV712" s="105">
        <f>'Datastream-M'!CT713</f>
        <v>99.3</v>
      </c>
      <c r="BW712" s="105">
        <f>'Datastream-M'!CU713</f>
        <v>116.2022</v>
      </c>
      <c r="BZ712" s="105">
        <f>'Datastream-M'!BI713</f>
        <v>126.7</v>
      </c>
      <c r="CA712" s="105">
        <f>'Datastream-M'!BN713</f>
        <v>-6.6</v>
      </c>
      <c r="CB712" s="105">
        <f>'Datastream-M'!BO713</f>
        <v>12.2</v>
      </c>
      <c r="CC712" s="105">
        <f>'Datastream-M'!BP713</f>
        <v>105.4</v>
      </c>
      <c r="CD712" s="105">
        <f>'Datastream-M'!BQ713</f>
        <v>103.3</v>
      </c>
      <c r="CH712" s="112">
        <f>'Datastream-M'!BR713</f>
        <v>108</v>
      </c>
      <c r="CI712" s="112">
        <f>'Datastream-M'!BS713</f>
        <v>111.1</v>
      </c>
      <c r="CJ712" s="112">
        <f>'Datastream-M'!BT713</f>
        <v>18.8</v>
      </c>
      <c r="CK712" s="112">
        <f>'Datastream-M'!BU713</f>
        <v>30.2</v>
      </c>
      <c r="CL712" s="112">
        <f>'Datastream-M'!BV713</f>
        <v>101.5</v>
      </c>
      <c r="CM712" s="112">
        <f>'Datastream-M'!BW713</f>
        <v>27.3</v>
      </c>
      <c r="CN712" s="112">
        <f>'Datastream-M'!BX713</f>
        <v>7.8</v>
      </c>
      <c r="CO712" s="112">
        <f>'Datastream-M'!BY713</f>
        <v>9.6999999999999993</v>
      </c>
      <c r="CP712" s="112">
        <f>'Datastream-M'!BZ713</f>
        <v>9.1</v>
      </c>
      <c r="CQ712" s="112">
        <f>'Datastream-M'!CA713</f>
        <v>10.5</v>
      </c>
      <c r="CR712" s="112">
        <f>'Datastream-M'!CB713</f>
        <v>11.2</v>
      </c>
      <c r="CS712" s="112">
        <f>'Datastream-M'!CC713</f>
        <v>55.9</v>
      </c>
      <c r="CT712" s="112">
        <f>'Datastream-M'!CD713</f>
        <v>50.2</v>
      </c>
      <c r="CU712" s="112">
        <f>'Datastream-M'!CE713</f>
        <v>45081</v>
      </c>
      <c r="CV712" s="112">
        <f>'Datastream-M'!CF713</f>
        <v>2996812</v>
      </c>
      <c r="CW712" s="112">
        <f t="shared" si="135"/>
        <v>18.200000000000003</v>
      </c>
      <c r="CX712" s="112">
        <f>'Datastream-M'!CG713</f>
        <v>146.9</v>
      </c>
      <c r="CY712" s="112">
        <f>'Datastream-M'!CH713</f>
        <v>146.6</v>
      </c>
      <c r="CZ712" s="112">
        <f>'Datastream-M'!CI713</f>
        <v>146.80000000000001</v>
      </c>
      <c r="DA712" s="112">
        <f>'Datastream-M'!CJ713</f>
        <v>147.1</v>
      </c>
      <c r="DB712" s="112">
        <f>'Datastream-M'!CK713</f>
        <v>26.9</v>
      </c>
      <c r="DC712" s="112">
        <f>'Datastream-M'!CL713</f>
        <v>8.3000000000000007</v>
      </c>
      <c r="DD712" s="112">
        <f>'Datastream-M'!CM713</f>
        <v>18.8</v>
      </c>
      <c r="DE712" s="112">
        <f>'Datastream-M'!CN713</f>
        <v>78.900000000000006</v>
      </c>
      <c r="DF712" s="112">
        <f>'Datastream-M'!CO713</f>
        <v>79.2</v>
      </c>
      <c r="DG712" s="112">
        <f>'Datastream-M'!CP713</f>
        <v>96.4</v>
      </c>
      <c r="DH712" s="112">
        <f>'Datastream-M'!CQ713</f>
        <v>248.374710083</v>
      </c>
      <c r="DI712" s="112">
        <f>'Datastream-M'!CR713</f>
        <v>15.22</v>
      </c>
      <c r="DJ712" s="112">
        <f>'Datastream-M'!CV713</f>
        <v>8.6</v>
      </c>
      <c r="DK712" s="112">
        <f>'Datastream-M'!CW713</f>
        <v>5.13</v>
      </c>
      <c r="DL712" s="112">
        <f>'Datastream-M'!CX713</f>
        <v>127.8</v>
      </c>
      <c r="DM712" s="112">
        <f>'Datastream-M'!CY713</f>
        <v>128.30000000000001</v>
      </c>
      <c r="DN712" s="112">
        <f>'Datastream-M'!CZ713</f>
        <v>114.4</v>
      </c>
      <c r="DO712" s="112">
        <f>'Datastream-M'!DA713</f>
        <v>10.4</v>
      </c>
      <c r="DP712" s="112">
        <f>'Datastream-M'!DB713</f>
        <v>93.2</v>
      </c>
      <c r="DQ712" s="112">
        <f>'Datastream-M'!DE713</f>
        <v>104.1</v>
      </c>
      <c r="DR712" s="112">
        <f>'Datastream-M'!DF713</f>
        <v>97</v>
      </c>
      <c r="DS712" s="112">
        <f>'Datastream-M'!DG713</f>
        <v>97.7</v>
      </c>
      <c r="DT712" s="112">
        <f>'Datastream-M'!DH713</f>
        <v>107.6</v>
      </c>
      <c r="DU712" s="112">
        <f>'Datastream-M'!DI713</f>
        <v>111.1</v>
      </c>
      <c r="DV712" s="112">
        <f>'Datastream-M'!DJ713</f>
        <v>248.955764372</v>
      </c>
      <c r="DW712" s="19">
        <f>'[8]weltindexip-usd'!B592</f>
        <v>3.1091399884302962</v>
      </c>
      <c r="DX712" s="112">
        <f>'Datastream-M'!DK713</f>
        <v>124.5</v>
      </c>
      <c r="DY712" s="112">
        <v>0</v>
      </c>
      <c r="DZ712" s="112">
        <f>'Datastream-M'!DL713</f>
        <v>126.7</v>
      </c>
      <c r="EA712">
        <f>'Datastream-M'!DM713</f>
        <v>105.8</v>
      </c>
      <c r="EB712" s="41">
        <f>'Datastream-M'!DN713</f>
        <v>32.617334999999997</v>
      </c>
      <c r="EC712" s="41">
        <f>'Datastream-M'!DO713</f>
        <v>114.3</v>
      </c>
      <c r="ED712">
        <f>'Datastream-M'!DP713</f>
        <v>123.9</v>
      </c>
      <c r="EE712" s="112">
        <f t="shared" si="84"/>
        <v>1.7000000000000028</v>
      </c>
      <c r="EF712" s="1">
        <f>'Datastream-M'!DQ713</f>
        <v>104.7</v>
      </c>
    </row>
    <row r="713" spans="1:136">
      <c r="A713" s="3">
        <v>43570</v>
      </c>
      <c r="B713" s="105">
        <f>'Datastream-M'!B714</f>
        <v>101.1</v>
      </c>
      <c r="C713" s="105">
        <f>'Datastream-M'!C714</f>
        <v>100</v>
      </c>
      <c r="D713" s="105">
        <f>'Datastream-M'!D714</f>
        <v>104.6</v>
      </c>
      <c r="E713" s="105">
        <f>'Datastream-M'!E714</f>
        <v>95.6</v>
      </c>
      <c r="F713" s="105">
        <f>'Datastream-M'!F714</f>
        <v>102.1</v>
      </c>
      <c r="G713" s="105">
        <f>'Datastream-M'!G714</f>
        <v>1.1238250000000001</v>
      </c>
      <c r="H713" s="105">
        <f>'Datastream-M'!H714</f>
        <v>2230</v>
      </c>
      <c r="I713" s="105">
        <f>'Datastream-M'!I714</f>
        <v>3079.2</v>
      </c>
      <c r="J713" s="105">
        <f>'Datastream-M'!J714</f>
        <v>-0.31</v>
      </c>
      <c r="K713" s="105">
        <f>'Datastream-M'!K714</f>
        <v>0</v>
      </c>
      <c r="L713" s="105">
        <f>'Datastream-M'!L714</f>
        <v>12344.1</v>
      </c>
      <c r="M713" s="105">
        <f>'Datastream-M'!M714</f>
        <v>310715</v>
      </c>
      <c r="N713" s="105">
        <f>'Datastream-M'!N714</f>
        <v>101.8</v>
      </c>
      <c r="O713" s="105">
        <f>'Datastream-M'!O714</f>
        <v>1689</v>
      </c>
      <c r="P713" s="105">
        <f>'Datastream-M'!P714</f>
        <v>4.9000000000000004</v>
      </c>
      <c r="Q713" s="105">
        <f>'Datastream-M'!Q714</f>
        <v>19.7</v>
      </c>
      <c r="R713" s="105">
        <f>'Datastream-M'!R714</f>
        <v>16.399999999999999</v>
      </c>
      <c r="S713" s="1">
        <f>'[2]Deutschland Monatsdaten'!C713</f>
        <v>-0.25141444362388143</v>
      </c>
      <c r="T713" s="1">
        <v>4.6766173342267345</v>
      </c>
      <c r="U713" s="105">
        <f>'Datastream-M'!BL714</f>
        <v>109.7</v>
      </c>
      <c r="V713" s="41">
        <f t="shared" ref="V713:V715" si="136">U713/BP713*100</f>
        <v>107.12890625</v>
      </c>
      <c r="W713" s="105">
        <f>'Datastream-M'!BM714</f>
        <v>91.94</v>
      </c>
      <c r="X713" s="41">
        <f t="shared" ref="X713:X715" si="137">W713/BO713*100</f>
        <v>89.872922776148584</v>
      </c>
      <c r="Y713" s="105">
        <f>'Datastream-M'!W714</f>
        <v>-7.3</v>
      </c>
      <c r="Z713" s="105">
        <f>'Datastream-M'!X714</f>
        <v>106.5</v>
      </c>
      <c r="AA713" s="42">
        <f>'Datastream-M'!Y714</f>
        <v>3.8</v>
      </c>
      <c r="AB713" s="105">
        <f>'Datastream-M'!Z714</f>
        <v>96.4</v>
      </c>
      <c r="AC713" s="105">
        <f>'Datastream-M'!AA714</f>
        <v>89.7</v>
      </c>
      <c r="AD713" s="105">
        <f>'Datastream-M'!AB714</f>
        <v>89</v>
      </c>
      <c r="AE713" s="105">
        <f>'Datastream-M'!AC714</f>
        <v>1.1238250000000001</v>
      </c>
      <c r="AF713" s="105">
        <f t="shared" si="130"/>
        <v>102.4</v>
      </c>
      <c r="AG713" s="105">
        <f t="shared" si="131"/>
        <v>102.3</v>
      </c>
      <c r="AH713" s="105">
        <f>'Datastream-M'!AD714</f>
        <v>102.9</v>
      </c>
      <c r="AI713" s="105">
        <f>'Datastream-M'!AE714</f>
        <v>-2.7</v>
      </c>
      <c r="AJ713" s="105">
        <f>'Datastream-M'!AF714</f>
        <v>99.805447000000001</v>
      </c>
      <c r="AK713" s="105">
        <f>'Datastream-M'!AG714</f>
        <v>71.48</v>
      </c>
      <c r="AL713" s="105">
        <f>'Datastream-M'!AH714</f>
        <v>105.1</v>
      </c>
      <c r="AM713" s="105">
        <f>'Datastream-M'!AI714</f>
        <v>106.5</v>
      </c>
      <c r="AN713" s="105">
        <f>'Datastream-M'!AJ714</f>
        <v>12.9</v>
      </c>
      <c r="AO713" s="105">
        <f>'Datastream-M'!AK714</f>
        <v>22.3</v>
      </c>
      <c r="AP713" s="105">
        <f>'Datastream-M'!AL714</f>
        <v>4.4000000000000004</v>
      </c>
      <c r="AQ713" s="41">
        <f>'Datastream-M'!AM714</f>
        <v>106.3477</v>
      </c>
      <c r="AR713" s="41">
        <f>'Datastream-M'!AN714</f>
        <v>99.556600000000003</v>
      </c>
      <c r="AS713" s="105">
        <f>'Datastream-M'!AO714</f>
        <v>2.2000000000000002</v>
      </c>
      <c r="AT713" s="105">
        <f>'Datastream-M'!AP714</f>
        <v>96.1</v>
      </c>
      <c r="AU713" s="105">
        <f>'Datastream-M'!AQ714</f>
        <v>113.7</v>
      </c>
      <c r="AX713" s="105">
        <f>'Datastream-M'!AR714</f>
        <v>3.1</v>
      </c>
      <c r="AY713" s="105">
        <f>'Datastream-M'!AS714</f>
        <v>-0.7</v>
      </c>
      <c r="AZ713" s="105">
        <f>'Datastream-M'!AT714</f>
        <v>104.9</v>
      </c>
      <c r="BE713" s="105">
        <f>'Datastream-M'!AU714</f>
        <v>101.14</v>
      </c>
      <c r="BF713" s="105">
        <f>'Datastream-M'!AV714</f>
        <v>102.5</v>
      </c>
      <c r="BH713" s="1">
        <f>'Datastream-M'!AX714</f>
        <v>125.9</v>
      </c>
      <c r="BI713" s="1">
        <f>'Datastream-M'!AY714</f>
        <v>123.8</v>
      </c>
      <c r="BJ713" s="1">
        <f>'Datastream-M'!AZ714</f>
        <v>110.8</v>
      </c>
      <c r="BK713" s="105">
        <f>'Datastream-M'!BA714</f>
        <v>86.9</v>
      </c>
      <c r="BL713" s="105">
        <f>'Datastream-M'!BB714</f>
        <v>127.4</v>
      </c>
      <c r="BM713" s="26">
        <f>'Datastream-M'!BC714</f>
        <v>102.3</v>
      </c>
      <c r="BN713" s="26"/>
      <c r="BO713" s="14">
        <f t="shared" si="132"/>
        <v>102.3</v>
      </c>
      <c r="BP713" s="105">
        <f t="shared" si="133"/>
        <v>102.4</v>
      </c>
      <c r="BQ713" s="105">
        <f t="shared" si="134"/>
        <v>63.604208840344356</v>
      </c>
      <c r="BS713" s="105">
        <f>'Datastream-M'!BF714</f>
        <v>124.6</v>
      </c>
      <c r="BT713" s="105">
        <f>'Datastream-M'!BE714</f>
        <v>9</v>
      </c>
      <c r="BU713" s="105">
        <f>'Datastream-M'!CS714</f>
        <v>94.3</v>
      </c>
      <c r="BV713" s="105">
        <f>'Datastream-M'!CT714</f>
        <v>99.3</v>
      </c>
      <c r="BW713" s="105">
        <f>'Datastream-M'!CU714</f>
        <v>116.08839999999999</v>
      </c>
      <c r="BZ713" s="105">
        <f>'Datastream-M'!BI714</f>
        <v>125.3</v>
      </c>
      <c r="CA713" s="105">
        <f>'Datastream-M'!BN714</f>
        <v>-8.1999999999999993</v>
      </c>
      <c r="CB713" s="105">
        <f>'Datastream-M'!BO714</f>
        <v>9.1999999999999993</v>
      </c>
      <c r="CC713" s="105">
        <f>'Datastream-M'!BP714</f>
        <v>100.7</v>
      </c>
      <c r="CD713" s="105">
        <f>'Datastream-M'!BQ714</f>
        <v>101.9</v>
      </c>
      <c r="CH713" s="112">
        <f>'Datastream-M'!BR714</f>
        <v>105.4</v>
      </c>
      <c r="CI713" s="112">
        <f>'Datastream-M'!BS714</f>
        <v>110.6</v>
      </c>
      <c r="CJ713" s="112">
        <f>'Datastream-M'!BT714</f>
        <v>20.2</v>
      </c>
      <c r="CK713" s="112">
        <f>'Datastream-M'!BU714</f>
        <v>31.5</v>
      </c>
      <c r="CL713" s="112">
        <f>'Datastream-M'!BV714</f>
        <v>101.7</v>
      </c>
      <c r="CM713" s="112">
        <f>'Datastream-M'!BW714</f>
        <v>29.6</v>
      </c>
      <c r="CN713" s="112">
        <f>'Datastream-M'!BX714</f>
        <v>5.0999999999999996</v>
      </c>
      <c r="CO713" s="112">
        <f>'Datastream-M'!BY714</f>
        <v>10.6</v>
      </c>
      <c r="CP713" s="112">
        <f>'Datastream-M'!BZ714</f>
        <v>7.9</v>
      </c>
      <c r="CQ713" s="112">
        <f>'Datastream-M'!CA714</f>
        <v>10.199999999999999</v>
      </c>
      <c r="CR713" s="112">
        <f>'Datastream-M'!CB714</f>
        <v>6.1</v>
      </c>
      <c r="CS713" s="112">
        <f>'Datastream-M'!CC714</f>
        <v>58.4</v>
      </c>
      <c r="CT713" s="112">
        <f>'Datastream-M'!CD714</f>
        <v>54.8</v>
      </c>
      <c r="CU713" s="112">
        <f>'Datastream-M'!CE714</f>
        <v>45126</v>
      </c>
      <c r="CV713" s="112">
        <f>'Datastream-M'!CF714</f>
        <v>3004828</v>
      </c>
      <c r="CW713" s="112">
        <f t="shared" si="135"/>
        <v>21.700000000000003</v>
      </c>
      <c r="CX713" s="112">
        <f>'Datastream-M'!CG714</f>
        <v>142.5</v>
      </c>
      <c r="CY713" s="112">
        <f>'Datastream-M'!CH714</f>
        <v>142.80000000000001</v>
      </c>
      <c r="CZ713" s="112">
        <f>'Datastream-M'!CI714</f>
        <v>139.19999999999999</v>
      </c>
      <c r="DA713" s="112">
        <f>'Datastream-M'!CJ714</f>
        <v>145.30000000000001</v>
      </c>
      <c r="DB713" s="112">
        <f>'Datastream-M'!CK714</f>
        <v>29.4</v>
      </c>
      <c r="DC713" s="112">
        <f>'Datastream-M'!CL714</f>
        <v>8.5</v>
      </c>
      <c r="DD713" s="112">
        <f>'Datastream-M'!CM714</f>
        <v>20.2</v>
      </c>
      <c r="DE713" s="112">
        <f>'Datastream-M'!CN714</f>
        <v>79.8</v>
      </c>
      <c r="DF713" s="112">
        <f>'Datastream-M'!CO714</f>
        <v>80.599999999999994</v>
      </c>
      <c r="DG713" s="112">
        <f>'Datastream-M'!CP714</f>
        <v>97.3</v>
      </c>
      <c r="DH713" s="112">
        <f>'Datastream-M'!CQ714</f>
        <v>198.25047302199999</v>
      </c>
      <c r="DI713" s="112">
        <f>'Datastream-M'!CR714</f>
        <v>15.09</v>
      </c>
      <c r="DJ713" s="112">
        <f>'Datastream-M'!CV714</f>
        <v>8.86</v>
      </c>
      <c r="DK713" s="112">
        <f>'Datastream-M'!CW714</f>
        <v>5.37</v>
      </c>
      <c r="DL713" s="112">
        <f>'Datastream-M'!CX714</f>
        <v>123.7</v>
      </c>
      <c r="DM713" s="112">
        <f>'Datastream-M'!CY714</f>
        <v>124.6</v>
      </c>
      <c r="DN713" s="112">
        <f>'Datastream-M'!CZ714</f>
        <v>114</v>
      </c>
      <c r="DO713" s="112">
        <f>'Datastream-M'!DA714</f>
        <v>9.1</v>
      </c>
      <c r="DP713" s="112">
        <f>'Datastream-M'!DB714</f>
        <v>91.3</v>
      </c>
      <c r="DQ713" s="112">
        <f>'Datastream-M'!DE714</f>
        <v>104.3</v>
      </c>
      <c r="DR713" s="112">
        <f>'Datastream-M'!DF714</f>
        <v>98</v>
      </c>
      <c r="DS713" s="112">
        <f>'Datastream-M'!DG714</f>
        <v>98.2</v>
      </c>
      <c r="DT713" s="112">
        <f>'Datastream-M'!DH714</f>
        <v>106.4</v>
      </c>
      <c r="DU713" s="112">
        <f>'Datastream-M'!DI714</f>
        <v>107.6</v>
      </c>
      <c r="DV713" s="112">
        <f>'Datastream-M'!DJ714</f>
        <v>190.05919911800001</v>
      </c>
      <c r="DW713" s="19"/>
      <c r="DX713" s="112">
        <f>'Datastream-M'!DK714</f>
        <v>125.8</v>
      </c>
      <c r="DY713" s="112">
        <v>0</v>
      </c>
      <c r="DZ713" s="112">
        <f>'Datastream-M'!DL714</f>
        <v>126.1</v>
      </c>
      <c r="EA713">
        <f>'Datastream-M'!DM714</f>
        <v>104.6</v>
      </c>
      <c r="EB713" s="41">
        <f>'Datastream-M'!DN714</f>
        <v>32.444657999999997</v>
      </c>
      <c r="EC713" s="41">
        <f>'Datastream-M'!DO714</f>
        <v>113.1</v>
      </c>
      <c r="ED713">
        <f>'Datastream-M'!DP714</f>
        <v>125.3</v>
      </c>
      <c r="EE713" s="112">
        <f t="shared" si="84"/>
        <v>0.59999999999999432</v>
      </c>
      <c r="EF713" s="1">
        <f>'Datastream-M'!DQ714</f>
        <v>101.9</v>
      </c>
    </row>
    <row r="714" spans="1:136">
      <c r="A714" s="3">
        <v>43600</v>
      </c>
      <c r="B714" s="105">
        <f>'Datastream-M'!B715</f>
        <v>99.3</v>
      </c>
      <c r="C714" s="105">
        <f>'Datastream-M'!C715</f>
        <v>99.5</v>
      </c>
      <c r="D714" s="105">
        <f>'Datastream-M'!D715</f>
        <v>103.1</v>
      </c>
      <c r="E714" s="105">
        <f>'Datastream-M'!E715</f>
        <v>96.1</v>
      </c>
      <c r="F714" s="105">
        <f>'Datastream-M'!F715</f>
        <v>100.5</v>
      </c>
      <c r="G714" s="105">
        <f>'Datastream-M'!G715</f>
        <v>1.1184590000000001</v>
      </c>
      <c r="H714" s="105">
        <f>'Datastream-M'!H715</f>
        <v>2254</v>
      </c>
      <c r="I714" s="105">
        <f>'Datastream-M'!I715</f>
        <v>3086.2</v>
      </c>
      <c r="J714" s="105">
        <f>'Datastream-M'!J715</f>
        <v>-0.312</v>
      </c>
      <c r="K714" s="105">
        <f>'Datastream-M'!K715</f>
        <v>-0.1</v>
      </c>
      <c r="L714" s="105">
        <f>'Datastream-M'!L715</f>
        <v>11726.8</v>
      </c>
      <c r="M714" s="105">
        <f>'Datastream-M'!M715</f>
        <v>332962</v>
      </c>
      <c r="N714" s="105">
        <f>'Datastream-M'!N715</f>
        <v>102.8</v>
      </c>
      <c r="O714" s="105">
        <f>'Datastream-M'!O715</f>
        <v>1670</v>
      </c>
      <c r="P714" s="105">
        <f>'Datastream-M'!P715</f>
        <v>5</v>
      </c>
      <c r="Q714" s="105">
        <f>'Datastream-M'!Q715</f>
        <v>20.8</v>
      </c>
      <c r="R714" s="105">
        <f>'Datastream-M'!R715</f>
        <v>14</v>
      </c>
      <c r="S714" s="1">
        <f>'[2]Deutschland Monatsdaten'!C714</f>
        <v>-0.19543108384908281</v>
      </c>
      <c r="T714" s="1">
        <v>4.7136428729167372</v>
      </c>
      <c r="U714" s="105">
        <f>'Datastream-M'!BL715</f>
        <v>110.42</v>
      </c>
      <c r="V714" s="41">
        <f t="shared" si="136"/>
        <v>107.93743890518084</v>
      </c>
      <c r="W714" s="105">
        <f>'Datastream-M'!BM715</f>
        <v>91.87</v>
      </c>
      <c r="X714" s="41">
        <f t="shared" si="137"/>
        <v>89.629268292682923</v>
      </c>
      <c r="Y714" s="105">
        <f>'Datastream-M'!W715</f>
        <v>-14.3</v>
      </c>
      <c r="Z714" s="105">
        <f>'Datastream-M'!X715</f>
        <v>103.3</v>
      </c>
      <c r="AA714" s="42">
        <f>'Datastream-M'!Y715</f>
        <v>4.9000000000000004</v>
      </c>
      <c r="AB714" s="105">
        <f>'Datastream-M'!Z715</f>
        <v>96.6</v>
      </c>
      <c r="AC714" s="105">
        <f>'Datastream-M'!AA715</f>
        <v>90</v>
      </c>
      <c r="AD714" s="105">
        <f>'Datastream-M'!AB715</f>
        <v>89.4</v>
      </c>
      <c r="AE714" s="105">
        <f>'Datastream-M'!AC715</f>
        <v>1.1184590000000001</v>
      </c>
      <c r="AF714" s="105">
        <f t="shared" si="130"/>
        <v>102.3</v>
      </c>
      <c r="AG714" s="105">
        <f t="shared" si="131"/>
        <v>102.50000000000001</v>
      </c>
      <c r="AH714" s="105">
        <f>'Datastream-M'!AD715</f>
        <v>103.4</v>
      </c>
      <c r="AI714" s="105">
        <f>'Datastream-M'!AE715</f>
        <v>-6</v>
      </c>
      <c r="AJ714" s="105">
        <f>'Datastream-M'!AF715</f>
        <v>99.805257999999995</v>
      </c>
      <c r="AK714" s="105">
        <f>'Datastream-M'!AG715</f>
        <v>70.39</v>
      </c>
      <c r="AL714" s="105">
        <f>'Datastream-M'!AH715</f>
        <v>105.3</v>
      </c>
      <c r="AM714" s="105">
        <f>'Datastream-M'!AI715</f>
        <v>103.3</v>
      </c>
      <c r="AN714" s="105">
        <f>'Datastream-M'!AJ715</f>
        <v>14</v>
      </c>
      <c r="AO714" s="105">
        <f>'Datastream-M'!AK715</f>
        <v>20.7</v>
      </c>
      <c r="AP714" s="105">
        <f>'Datastream-M'!AL715</f>
        <v>-3.1</v>
      </c>
      <c r="AQ714" s="41">
        <f>'Datastream-M'!AM715</f>
        <v>106.21559999999999</v>
      </c>
      <c r="AR714" s="41">
        <f>'Datastream-M'!AN715</f>
        <v>99.323800000000006</v>
      </c>
      <c r="AS714" s="105">
        <f>'Datastream-M'!AO715</f>
        <v>10.6</v>
      </c>
      <c r="AT714" s="105">
        <f>'Datastream-M'!AP715</f>
        <v>97.6</v>
      </c>
      <c r="AU714" s="105">
        <f>'Datastream-M'!AQ715</f>
        <v>114.8</v>
      </c>
      <c r="AX714" s="105">
        <f>'Datastream-M'!AR715</f>
        <v>-2.1</v>
      </c>
      <c r="AY714" s="105">
        <f>'Datastream-M'!AS715</f>
        <v>-1.4</v>
      </c>
      <c r="AZ714" s="105">
        <f>'Datastream-M'!AT715</f>
        <v>105.3</v>
      </c>
      <c r="BE714" s="105">
        <f>'Datastream-M'!AU715</f>
        <v>101.64</v>
      </c>
      <c r="BF714" s="105">
        <f>'Datastream-M'!AV715</f>
        <v>102.4</v>
      </c>
      <c r="BH714" s="1">
        <f>'Datastream-M'!AX715</f>
        <v>122.4</v>
      </c>
      <c r="BI714" s="1">
        <f>'Datastream-M'!AY715</f>
        <v>120.5</v>
      </c>
      <c r="BJ714" s="1">
        <f>'Datastream-M'!AZ715</f>
        <v>108.7</v>
      </c>
      <c r="BK714" s="105">
        <f>'Datastream-M'!BA715</f>
        <v>85.6</v>
      </c>
      <c r="BL714" s="105">
        <f>'Datastream-M'!BB715</f>
        <v>124.8</v>
      </c>
      <c r="BM714" s="26">
        <f>'Datastream-M'!BC715</f>
        <v>102.3</v>
      </c>
      <c r="BN714" s="26"/>
      <c r="BO714" s="14">
        <f t="shared" si="132"/>
        <v>102.5</v>
      </c>
      <c r="BP714" s="105">
        <f t="shared" si="133"/>
        <v>102.3</v>
      </c>
      <c r="BQ714" s="105">
        <f t="shared" si="134"/>
        <v>62.934805835529055</v>
      </c>
      <c r="BS714" s="105">
        <f>'Datastream-M'!BF715</f>
        <v>125.8</v>
      </c>
      <c r="BT714" s="105">
        <f>'Datastream-M'!BE715</f>
        <v>6.4</v>
      </c>
      <c r="BU714" s="105">
        <f>'Datastream-M'!CS715</f>
        <v>94.4</v>
      </c>
      <c r="BV714" s="105">
        <f>'Datastream-M'!CT715</f>
        <v>99.5</v>
      </c>
      <c r="BW714" s="105">
        <f>'Datastream-M'!CU715</f>
        <v>116.9884</v>
      </c>
      <c r="BZ714" s="105">
        <f>'Datastream-M'!BI715</f>
        <v>123.2</v>
      </c>
      <c r="CA714" s="105">
        <f>'Datastream-M'!BN715</f>
        <v>-4.8</v>
      </c>
      <c r="CB714" s="105">
        <f>'Datastream-M'!BO715</f>
        <v>7.5</v>
      </c>
      <c r="CC714" s="105">
        <f>'Datastream-M'!BP715</f>
        <v>103</v>
      </c>
      <c r="CD714" s="105">
        <f>'Datastream-M'!BQ715</f>
        <v>103.1</v>
      </c>
      <c r="CH714" s="112">
        <f>'Datastream-M'!BR715</f>
        <v>106.4</v>
      </c>
      <c r="CI714" s="112">
        <f>'Datastream-M'!BS715</f>
        <v>108.9</v>
      </c>
      <c r="CJ714" s="112">
        <f>'Datastream-M'!BT715</f>
        <v>25.2</v>
      </c>
      <c r="CK714" s="112">
        <f>'Datastream-M'!BU715</f>
        <v>35.6</v>
      </c>
      <c r="CL714" s="112">
        <f>'Datastream-M'!BV715</f>
        <v>100</v>
      </c>
      <c r="CM714" s="112">
        <f>'Datastream-M'!BW715</f>
        <v>22.6</v>
      </c>
      <c r="CN714" s="112">
        <f>'Datastream-M'!BX715</f>
        <v>7.6</v>
      </c>
      <c r="CO714" s="112">
        <f>'Datastream-M'!BY715</f>
        <v>4.9000000000000004</v>
      </c>
      <c r="CP714" s="112">
        <f>'Datastream-M'!BZ715</f>
        <v>6.5</v>
      </c>
      <c r="CQ714" s="112">
        <f>'Datastream-M'!CA715</f>
        <v>10.199999999999999</v>
      </c>
      <c r="CR714" s="112">
        <f>'Datastream-M'!CB715</f>
        <v>1.7</v>
      </c>
      <c r="CS714" s="112">
        <f>'Datastream-M'!CC715</f>
        <v>57.7</v>
      </c>
      <c r="CT714" s="112">
        <f>'Datastream-M'!CD715</f>
        <v>50.5</v>
      </c>
      <c r="CU714" s="112">
        <f>'Datastream-M'!CE715</f>
        <v>45133</v>
      </c>
      <c r="CV714" s="112">
        <f>'Datastream-M'!CF715</f>
        <v>3022356</v>
      </c>
      <c r="CW714" s="112">
        <f t="shared" si="135"/>
        <v>16.100000000000001</v>
      </c>
      <c r="CX714" s="112">
        <f>'Datastream-M'!CG715</f>
        <v>139.30000000000001</v>
      </c>
      <c r="CY714" s="112">
        <f>'Datastream-M'!CH715</f>
        <v>145.80000000000001</v>
      </c>
      <c r="CZ714" s="112">
        <f>'Datastream-M'!CI715</f>
        <v>132.19999999999999</v>
      </c>
      <c r="DA714" s="112">
        <f>'Datastream-M'!CJ715</f>
        <v>142</v>
      </c>
      <c r="DB714" s="112">
        <f>'Datastream-M'!CK715</f>
        <v>32.5</v>
      </c>
      <c r="DC714" s="112">
        <f>'Datastream-M'!CL715</f>
        <v>10.8</v>
      </c>
      <c r="DD714" s="112">
        <f>'Datastream-M'!CM715</f>
        <v>25.2</v>
      </c>
      <c r="DE714" s="112">
        <f>'Datastream-M'!CN715</f>
        <v>79.900000000000006</v>
      </c>
      <c r="DF714" s="112">
        <f>'Datastream-M'!CO715</f>
        <v>80.3</v>
      </c>
      <c r="DG714" s="112">
        <f>'Datastream-M'!CP715</f>
        <v>96.7</v>
      </c>
      <c r="DH714" s="112">
        <f>'Datastream-M'!CQ715</f>
        <v>145.924362183</v>
      </c>
      <c r="DI714" s="112">
        <f>'Datastream-M'!CR715</f>
        <v>14.13</v>
      </c>
      <c r="DJ714" s="112">
        <f>'Datastream-M'!CV715</f>
        <v>8.9499999999999993</v>
      </c>
      <c r="DK714" s="112">
        <f>'Datastream-M'!CW715</f>
        <v>5.18</v>
      </c>
      <c r="DL714" s="112">
        <f>'Datastream-M'!CX715</f>
        <v>120.4</v>
      </c>
      <c r="DM714" s="112">
        <f>'Datastream-M'!CY715</f>
        <v>126.8</v>
      </c>
      <c r="DN714" s="112">
        <f>'Datastream-M'!CZ715</f>
        <v>111.9</v>
      </c>
      <c r="DO714" s="112">
        <f>'Datastream-M'!DA715</f>
        <v>5.9</v>
      </c>
      <c r="DP714" s="112">
        <f>'Datastream-M'!DB715</f>
        <v>90.4</v>
      </c>
      <c r="DQ714" s="112">
        <f>'Datastream-M'!DE715</f>
        <v>101.9</v>
      </c>
      <c r="DR714" s="112">
        <f>'Datastream-M'!DF715</f>
        <v>96.8</v>
      </c>
      <c r="DS714" s="112">
        <f>'Datastream-M'!DG715</f>
        <v>98.3</v>
      </c>
      <c r="DT714" s="112">
        <f>'Datastream-M'!DH715</f>
        <v>102.9</v>
      </c>
      <c r="DU714" s="112">
        <f>'Datastream-M'!DI715</f>
        <v>108.5</v>
      </c>
      <c r="DV714" s="112">
        <f>'Datastream-M'!DJ715</f>
        <v>238.218736699</v>
      </c>
      <c r="DW714" s="19"/>
      <c r="DX714" s="112">
        <f>'Datastream-M'!DK715</f>
        <v>125.6</v>
      </c>
      <c r="DY714" s="112">
        <v>0</v>
      </c>
      <c r="DZ714" s="112">
        <f>'Datastream-M'!DL715</f>
        <v>126.2</v>
      </c>
      <c r="EA714">
        <f>'Datastream-M'!DM715</f>
        <v>104</v>
      </c>
      <c r="EB714" s="41">
        <f>'Datastream-M'!DN715</f>
        <v>33.037951999999997</v>
      </c>
      <c r="EC714" s="41">
        <f>'Datastream-M'!DO715</f>
        <v>111.5</v>
      </c>
      <c r="ED714">
        <f>'Datastream-M'!DP715</f>
        <v>124.8</v>
      </c>
      <c r="EE714" s="112">
        <f t="shared" si="84"/>
        <v>-1.7999999999999972</v>
      </c>
      <c r="EF714" s="1">
        <f>'Datastream-M'!DQ715</f>
        <v>102.9</v>
      </c>
    </row>
    <row r="715" spans="1:136">
      <c r="A715" s="3">
        <v>43631</v>
      </c>
      <c r="B715" s="105">
        <f>'Datastream-M'!B716</f>
        <v>97.3</v>
      </c>
      <c r="C715" s="105">
        <f>'Datastream-M'!C716</f>
        <v>97.6</v>
      </c>
      <c r="D715" s="105">
        <f>'Datastream-M'!D716</f>
        <v>102.1</v>
      </c>
      <c r="E715" s="112">
        <f>'Datastream-M'!E716</f>
        <v>93.3</v>
      </c>
      <c r="F715" s="112">
        <f>'Datastream-M'!F716</f>
        <v>101.9</v>
      </c>
      <c r="G715" s="112">
        <f>'Datastream-M'!G716</f>
        <v>1.12934</v>
      </c>
      <c r="H715" s="112">
        <f>'Datastream-M'!H716</f>
        <v>2263.6</v>
      </c>
      <c r="I715" s="112">
        <f>'Datastream-M'!I716</f>
        <v>3101.9</v>
      </c>
      <c r="J715" s="112">
        <f>'Datastream-M'!J716</f>
        <v>-0.32900000000000001</v>
      </c>
      <c r="K715" s="112">
        <f>'Datastream-M'!K716</f>
        <v>-0.3</v>
      </c>
      <c r="L715" s="112">
        <f>'Datastream-M'!L716</f>
        <v>12398.8</v>
      </c>
      <c r="M715" s="105">
        <f>'Datastream-M'!M716</f>
        <v>325231</v>
      </c>
      <c r="N715" s="105">
        <f>'Datastream-M'!N716</f>
        <v>101.8</v>
      </c>
      <c r="O715" s="112">
        <f>'Datastream-M'!O716</f>
        <v>1384</v>
      </c>
      <c r="P715" s="112">
        <f>'Datastream-M'!P716</f>
        <v>5</v>
      </c>
      <c r="Q715" s="112">
        <f>'Datastream-M'!Q716</f>
        <v>14.6</v>
      </c>
      <c r="R715" s="112">
        <f>'Datastream-M'!R716</f>
        <v>17.600000000000001</v>
      </c>
      <c r="S715" s="1">
        <f>'[2]Deutschland Monatsdaten'!C715</f>
        <v>-0.39433532611075239</v>
      </c>
      <c r="T715" s="1">
        <v>4.6513029603620408</v>
      </c>
      <c r="U715" s="112">
        <f>'Datastream-M'!BL716</f>
        <v>111.1</v>
      </c>
      <c r="V715" s="41">
        <f t="shared" si="136"/>
        <v>108.6021505376344</v>
      </c>
      <c r="W715" s="112">
        <f>'Datastream-M'!BM716</f>
        <v>92.7</v>
      </c>
      <c r="X715" s="41">
        <f t="shared" si="137"/>
        <v>90.52734375</v>
      </c>
      <c r="Y715" s="112">
        <f>'Datastream-M'!W716</f>
        <v>-16.3</v>
      </c>
      <c r="Z715" s="112">
        <f>'Datastream-M'!X716</f>
        <v>106.5</v>
      </c>
      <c r="AA715" s="42">
        <f>'Datastream-M'!Y716</f>
        <v>1</v>
      </c>
      <c r="AB715" s="112">
        <f>'Datastream-M'!Z716</f>
        <v>96.7</v>
      </c>
      <c r="AC715" s="112">
        <f>'Datastream-M'!AA716</f>
        <v>90.2</v>
      </c>
      <c r="AD715" s="112">
        <f>'Datastream-M'!AB716</f>
        <v>89.6</v>
      </c>
      <c r="AE715" s="112">
        <f>'Datastream-M'!AC716</f>
        <v>1.12934</v>
      </c>
      <c r="AF715" s="112">
        <f>U715/V715*100</f>
        <v>102.3</v>
      </c>
      <c r="AG715" s="112">
        <f>W715/X715*100</f>
        <v>102.4</v>
      </c>
      <c r="AH715" s="112">
        <f>'Datastream-M'!AD716</f>
        <v>102.4</v>
      </c>
      <c r="AI715" s="112">
        <f>'Datastream-M'!AE716</f>
        <v>-10.6</v>
      </c>
      <c r="AJ715" s="112">
        <f>'Datastream-M'!AF716</f>
        <v>100.987167</v>
      </c>
      <c r="AK715" s="112">
        <f>'Datastream-M'!AG716</f>
        <v>63.21</v>
      </c>
      <c r="AL715" s="112">
        <f>'Datastream-M'!AH716</f>
        <v>105.3</v>
      </c>
      <c r="AM715" s="112">
        <f>'Datastream-M'!AI716</f>
        <v>106.5</v>
      </c>
      <c r="AN715" s="112">
        <f>'Datastream-M'!AJ716</f>
        <v>11.8</v>
      </c>
      <c r="AO715" s="112">
        <f>'Datastream-M'!AK716</f>
        <v>23.9</v>
      </c>
      <c r="AP715" s="112">
        <f>'Datastream-M'!AL716</f>
        <v>-0.3</v>
      </c>
      <c r="AQ715" s="41">
        <f>'Datastream-M'!AM716</f>
        <v>106.0652</v>
      </c>
      <c r="AR715" s="41">
        <f>'Datastream-M'!AN716</f>
        <v>99.0749</v>
      </c>
      <c r="AS715" s="112">
        <f>'Datastream-M'!AO716</f>
        <v>14.4</v>
      </c>
      <c r="AT715" s="112">
        <f>'Datastream-M'!AP716</f>
        <v>98.2</v>
      </c>
      <c r="AU715" s="112">
        <f>'Datastream-M'!AQ716</f>
        <v>113.7</v>
      </c>
      <c r="AV715" s="112"/>
      <c r="AW715" s="112"/>
      <c r="AX715" s="112">
        <f>'Datastream-M'!AR716</f>
        <v>-21.1</v>
      </c>
      <c r="AY715" s="112">
        <f>'Datastream-M'!AS716</f>
        <v>-3.1</v>
      </c>
      <c r="AZ715" s="112">
        <f>'Datastream-M'!AT716</f>
        <v>102.4</v>
      </c>
      <c r="BE715" s="105">
        <f>'Datastream-M'!AU716</f>
        <v>101.9</v>
      </c>
      <c r="BF715" s="105">
        <f>'Datastream-M'!AV716</f>
        <v>101.3</v>
      </c>
      <c r="BH715" s="1">
        <f>'Datastream-M'!AX716</f>
        <v>109</v>
      </c>
      <c r="BI715" s="1">
        <f>'Datastream-M'!AY716</f>
        <v>109.5</v>
      </c>
      <c r="BJ715" s="1">
        <f>'Datastream-M'!AZ716</f>
        <v>112.5</v>
      </c>
      <c r="BK715" s="105">
        <f>'Datastream-M'!BA716</f>
        <v>91.5</v>
      </c>
      <c r="BL715" s="105">
        <f>'Datastream-M'!BB716</f>
        <v>127.1</v>
      </c>
      <c r="BM715" s="26">
        <f>'Datastream-M'!BC716</f>
        <v>102.2</v>
      </c>
      <c r="BN715" s="26"/>
      <c r="BO715" s="14">
        <f t="shared" si="132"/>
        <v>102.4</v>
      </c>
      <c r="BP715" s="105">
        <f t="shared" si="133"/>
        <v>102.3</v>
      </c>
      <c r="BQ715" s="105">
        <f t="shared" si="134"/>
        <v>55.970743974356701</v>
      </c>
      <c r="BS715" s="105">
        <f>'Datastream-M'!BF716</f>
        <v>123.5</v>
      </c>
      <c r="BT715" s="105">
        <f>'Datastream-M'!BE716</f>
        <v>-3.6</v>
      </c>
      <c r="BU715" s="105">
        <f>'Datastream-M'!CS716</f>
        <v>94.3</v>
      </c>
      <c r="BV715" s="105">
        <f>'Datastream-M'!CT716</f>
        <v>99.9</v>
      </c>
      <c r="BW715" s="105">
        <f>'Datastream-M'!CU716</f>
        <v>117.4122</v>
      </c>
      <c r="BZ715" s="105">
        <f>'Datastream-M'!BI716</f>
        <v>126.1</v>
      </c>
      <c r="CA715" s="105">
        <f>'Datastream-M'!BN716</f>
        <v>-11.1</v>
      </c>
      <c r="CB715" s="105">
        <f>'Datastream-M'!BO716</f>
        <v>3.8</v>
      </c>
      <c r="CC715" s="105">
        <f>'Datastream-M'!BP716</f>
        <v>102.4</v>
      </c>
      <c r="CD715" s="105">
        <f>'Datastream-M'!BQ716</f>
        <v>99.8</v>
      </c>
      <c r="CH715" s="112">
        <f>'Datastream-M'!BR716</f>
        <v>105.8</v>
      </c>
      <c r="CI715" s="112">
        <f>'Datastream-M'!BS716</f>
        <v>112.5</v>
      </c>
      <c r="CJ715" s="112">
        <f>'Datastream-M'!BT716</f>
        <v>22.5</v>
      </c>
      <c r="CK715" s="112">
        <f>'Datastream-M'!BU716</f>
        <v>33.4</v>
      </c>
      <c r="CL715" s="112">
        <f>'Datastream-M'!BV716</f>
        <v>99</v>
      </c>
      <c r="CM715" s="112">
        <f>'Datastream-M'!BW716</f>
        <v>20.6</v>
      </c>
      <c r="CN715" s="112">
        <f>'Datastream-M'!BX716</f>
        <v>8.4</v>
      </c>
      <c r="CO715" s="112">
        <f>'Datastream-M'!BY716</f>
        <v>7.1</v>
      </c>
      <c r="CP715" s="112">
        <f>'Datastream-M'!BZ716</f>
        <v>0.7</v>
      </c>
      <c r="CQ715" s="112">
        <f>'Datastream-M'!CA716</f>
        <v>10.1</v>
      </c>
      <c r="CR715" s="112">
        <f>'Datastream-M'!CB716</f>
        <v>2.4</v>
      </c>
      <c r="CS715" s="112">
        <f>'Datastream-M'!CC716</f>
        <v>45.5</v>
      </c>
      <c r="CT715" s="112">
        <f>'Datastream-M'!CD716</f>
        <v>53.7</v>
      </c>
      <c r="CU715" s="112">
        <f>'Datastream-M'!CE716</f>
        <v>45126</v>
      </c>
      <c r="CV715" s="112">
        <f>'Datastream-M'!CF716</f>
        <v>3045019</v>
      </c>
      <c r="CW715" s="112">
        <f t="shared" si="135"/>
        <v>19.900000000000002</v>
      </c>
      <c r="CX715" s="112">
        <f>'Datastream-M'!CG716</f>
        <v>143.19999999999999</v>
      </c>
      <c r="CY715" s="112">
        <f>'Datastream-M'!CH716</f>
        <v>145</v>
      </c>
      <c r="CZ715" s="112">
        <f>'Datastream-M'!CI716</f>
        <v>133.1</v>
      </c>
      <c r="DA715" s="112">
        <f>'Datastream-M'!CJ716</f>
        <v>151</v>
      </c>
      <c r="DB715" s="112">
        <f>'Datastream-M'!CK716</f>
        <v>30.1</v>
      </c>
      <c r="DC715" s="112">
        <f>'Datastream-M'!CL716</f>
        <v>10.9</v>
      </c>
      <c r="DD715" s="112">
        <f>'Datastream-M'!CM716</f>
        <v>22.5</v>
      </c>
      <c r="DE715" s="112">
        <f>'Datastream-M'!CN716</f>
        <v>78.7</v>
      </c>
      <c r="DF715" s="112">
        <f>'Datastream-M'!CO716</f>
        <v>79</v>
      </c>
      <c r="DG715" s="112">
        <f>'Datastream-M'!CP716</f>
        <v>96.2</v>
      </c>
      <c r="DH715" s="112">
        <f>'Datastream-M'!CQ716</f>
        <v>171.36991882300001</v>
      </c>
      <c r="DI715" s="112">
        <f>'Datastream-M'!CR716</f>
        <v>17.75</v>
      </c>
      <c r="DJ715" s="112">
        <f>'Datastream-M'!CV716</f>
        <v>9.75</v>
      </c>
      <c r="DK715" s="112">
        <f>'Datastream-M'!CW716</f>
        <v>5.3</v>
      </c>
      <c r="DL715" s="112">
        <f>'Datastream-M'!CX716</f>
        <v>123.5</v>
      </c>
      <c r="DM715" s="112">
        <f>'Datastream-M'!CY716</f>
        <v>125.7</v>
      </c>
      <c r="DN715" s="112">
        <f>'Datastream-M'!CZ716</f>
        <v>112</v>
      </c>
      <c r="DO715" s="112">
        <f>'Datastream-M'!DA716</f>
        <v>7.4</v>
      </c>
      <c r="DP715" s="112">
        <f>'Datastream-M'!DB716</f>
        <v>87</v>
      </c>
      <c r="DQ715" s="112">
        <f>'Datastream-M'!DE716</f>
        <v>101.3</v>
      </c>
      <c r="DR715" s="112">
        <f>'Datastream-M'!DF716</f>
        <v>93.5</v>
      </c>
      <c r="DS715" s="112">
        <f>'Datastream-M'!DG716</f>
        <v>97.8</v>
      </c>
      <c r="DT715" s="112">
        <f>'Datastream-M'!DH716</f>
        <v>106.8</v>
      </c>
      <c r="DU715" s="112">
        <f>'Datastream-M'!DI716</f>
        <v>109.6</v>
      </c>
      <c r="DV715" s="112">
        <f>'Datastream-M'!DJ716</f>
        <v>313.39436808699998</v>
      </c>
      <c r="DW715" s="19"/>
      <c r="DX715" s="112">
        <f>'Datastream-M'!DK716</f>
        <v>123.2</v>
      </c>
      <c r="DY715" s="112">
        <v>0</v>
      </c>
      <c r="DZ715" s="112">
        <f>'Datastream-M'!DL716</f>
        <v>125.4</v>
      </c>
      <c r="EA715">
        <f>'Datastream-M'!DM716</f>
        <v>103.5</v>
      </c>
      <c r="EB715" s="41">
        <f>'Datastream-M'!DN716</f>
        <v>32.856637999999997</v>
      </c>
      <c r="EC715" s="41">
        <f>'Datastream-M'!DO716</f>
        <v>112.7</v>
      </c>
      <c r="ED715">
        <f>'Datastream-M'!DP716</f>
        <v>125.7</v>
      </c>
      <c r="EE715" s="112">
        <f t="shared" si="84"/>
        <v>-2</v>
      </c>
      <c r="EF715" s="1">
        <f>'Datastream-M'!DQ716</f>
        <v>101.9</v>
      </c>
    </row>
    <row r="716" spans="1:136">
      <c r="A716" s="3">
        <v>43661</v>
      </c>
      <c r="B716" s="105">
        <f>'Datastream-M'!B717</f>
        <v>95.3</v>
      </c>
      <c r="C716" s="105">
        <f>'Datastream-M'!C717</f>
        <v>95.1</v>
      </c>
      <c r="D716" s="105">
        <f>'Datastream-M'!D717</f>
        <v>99.3</v>
      </c>
      <c r="E716" s="112">
        <f>'Datastream-M'!E717</f>
        <v>91.2</v>
      </c>
      <c r="F716" s="112">
        <f>'Datastream-M'!F717</f>
        <v>101.6</v>
      </c>
      <c r="G716" s="112">
        <f>'Datastream-M'!G717</f>
        <v>1.121839</v>
      </c>
      <c r="H716" s="112">
        <f>'Datastream-M'!H717</f>
        <v>2271.3000000000002</v>
      </c>
      <c r="I716" s="112">
        <f>'Datastream-M'!I717</f>
        <v>3106.3</v>
      </c>
      <c r="J716" s="112">
        <f>'Datastream-M'!J717</f>
        <v>-0.36499999999999999</v>
      </c>
      <c r="K716" s="112">
        <f>'Datastream-M'!K717</f>
        <v>-0.4</v>
      </c>
      <c r="L716" s="112">
        <f>'Datastream-M'!L717</f>
        <v>12189</v>
      </c>
      <c r="M716" s="105">
        <f>'Datastream-M'!M717</f>
        <v>332788</v>
      </c>
      <c r="N716" s="105">
        <f>'Datastream-M'!N717</f>
        <v>101.3</v>
      </c>
      <c r="O716" s="112">
        <f>'Datastream-M'!O717</f>
        <v>1644</v>
      </c>
      <c r="P716" s="112">
        <f>'Datastream-M'!P717</f>
        <v>5</v>
      </c>
      <c r="Q716" s="112">
        <f>'Datastream-M'!Q717</f>
        <v>15.9</v>
      </c>
      <c r="R716" s="112">
        <f>'Datastream-M'!R717</f>
        <v>24.7</v>
      </c>
      <c r="S716" s="1">
        <f>'[2]Deutschland Monatsdaten'!C716</f>
        <v>-0.30132330212628655</v>
      </c>
      <c r="T716" s="1">
        <v>4.6766084084393382</v>
      </c>
      <c r="U716" s="112">
        <f>'Datastream-M'!BL717</f>
        <v>110.95</v>
      </c>
      <c r="V716" s="41">
        <f t="shared" ref="V716:V723" si="138">U716/BP716*100</f>
        <v>108.56164383561644</v>
      </c>
      <c r="W716" s="112">
        <f>'Datastream-M'!BM717</f>
        <v>91.31</v>
      </c>
      <c r="X716" s="41">
        <f t="shared" ref="X716:X723" si="139">W716/BO716*100</f>
        <v>90.138203356367228</v>
      </c>
      <c r="Y716" s="112">
        <f>'Datastream-M'!W717</f>
        <v>-22.9</v>
      </c>
      <c r="Z716" s="112">
        <f>'Datastream-M'!X717</f>
        <v>105.1</v>
      </c>
      <c r="AA716" s="42">
        <f>'Datastream-M'!Y717</f>
        <v>-2.1</v>
      </c>
      <c r="AB716" s="112">
        <f>'Datastream-M'!Z717</f>
        <v>96.5</v>
      </c>
      <c r="AC716" s="112">
        <f>'Datastream-M'!AA717</f>
        <v>89.9</v>
      </c>
      <c r="AD716" s="112">
        <f>'Datastream-M'!AB717</f>
        <v>89.2</v>
      </c>
      <c r="AE716" s="112">
        <f>'Datastream-M'!AC717</f>
        <v>1.121839</v>
      </c>
      <c r="AF716" s="112">
        <f t="shared" ref="AF716:AF723" si="140">U716/V716*100</f>
        <v>102.2</v>
      </c>
      <c r="AG716" s="112">
        <f t="shared" ref="AG716:AG723" si="141">W716/X716*100</f>
        <v>101.29999999999998</v>
      </c>
      <c r="AH716" s="112">
        <f>'Datastream-M'!AD717</f>
        <v>102.2</v>
      </c>
      <c r="AI716" s="112">
        <f>'Datastream-M'!AE717</f>
        <v>-15.5</v>
      </c>
      <c r="AJ716" s="112">
        <f>'Datastream-M'!AF717</f>
        <v>101.285856</v>
      </c>
      <c r="AK716" s="112">
        <f>'Datastream-M'!AG717</f>
        <v>64.319999999999993</v>
      </c>
      <c r="AL716" s="112">
        <f>'Datastream-M'!AH717</f>
        <v>105.4</v>
      </c>
      <c r="AM716" s="112">
        <f>'Datastream-M'!AI717</f>
        <v>105.1</v>
      </c>
      <c r="AN716" s="112">
        <f>'Datastream-M'!AJ717</f>
        <v>12.2</v>
      </c>
      <c r="AO716" s="112">
        <f>'Datastream-M'!AK717</f>
        <v>28.9</v>
      </c>
      <c r="AP716" s="112">
        <f>'Datastream-M'!AL717</f>
        <v>-20.2</v>
      </c>
      <c r="AQ716" s="41">
        <f>'Datastream-M'!AM717</f>
        <v>105.9378</v>
      </c>
      <c r="AR716" s="41">
        <f>'Datastream-M'!AN717</f>
        <v>98.848600000000005</v>
      </c>
      <c r="AS716" s="112">
        <f>'Datastream-M'!AO717</f>
        <v>14.2</v>
      </c>
      <c r="AT716" s="112">
        <f>'Datastream-M'!AP717</f>
        <v>98.4</v>
      </c>
      <c r="AU716" s="112">
        <f>'Datastream-M'!AQ717</f>
        <v>113.3</v>
      </c>
      <c r="AV716" s="112"/>
      <c r="AW716" s="112"/>
      <c r="AX716" s="112">
        <f>'Datastream-M'!AR717</f>
        <v>-24.5</v>
      </c>
      <c r="AY716" s="112">
        <f>'Datastream-M'!AS717</f>
        <v>-2.9</v>
      </c>
      <c r="AZ716" s="112">
        <f>'Datastream-M'!AT717</f>
        <v>99.7</v>
      </c>
      <c r="BA716" s="112"/>
      <c r="BB716" s="112"/>
      <c r="BC716" s="112"/>
      <c r="BD716" s="112"/>
      <c r="BE716" s="112">
        <f>'Datastream-M'!AU717</f>
        <v>101.34</v>
      </c>
      <c r="BF716" s="112">
        <f>'Datastream-M'!AV717</f>
        <v>101</v>
      </c>
      <c r="BG716" s="112"/>
      <c r="BH716" s="1">
        <f>'Datastream-M'!AX717</f>
        <v>112.2</v>
      </c>
      <c r="BI716" s="1">
        <f>'Datastream-M'!AY717</f>
        <v>112.8</v>
      </c>
      <c r="BJ716" s="1">
        <f>'Datastream-M'!AZ717</f>
        <v>116.6</v>
      </c>
      <c r="BK716" s="112">
        <f>'Datastream-M'!BA717</f>
        <v>90.9</v>
      </c>
      <c r="BL716" s="112">
        <f>'Datastream-M'!BB717</f>
        <v>134.5</v>
      </c>
      <c r="BM716" s="26">
        <f>'Datastream-M'!BC717</f>
        <v>102.4</v>
      </c>
      <c r="BN716" s="26"/>
      <c r="BO716" s="14">
        <f t="shared" ref="BO716:BO727" si="142">BF715</f>
        <v>101.3</v>
      </c>
      <c r="BP716" s="112">
        <f t="shared" ref="BP716:BP723" si="143">BM715</f>
        <v>102.2</v>
      </c>
      <c r="BQ716" s="112">
        <f t="shared" ref="BQ716:BQ723" si="144">AK716/AE716</f>
        <v>57.334430341608723</v>
      </c>
      <c r="BR716" s="112"/>
      <c r="BS716" s="112">
        <f>'Datastream-M'!BF717</f>
        <v>125.1</v>
      </c>
      <c r="BT716" s="112">
        <f>'Datastream-M'!BE717</f>
        <v>-6</v>
      </c>
      <c r="BU716" s="112">
        <f>'Datastream-M'!CS717</f>
        <v>94.3</v>
      </c>
      <c r="BV716" s="112">
        <f>'Datastream-M'!CT717</f>
        <v>99.5</v>
      </c>
      <c r="BW716" s="112">
        <f>'Datastream-M'!CU717</f>
        <v>116.515</v>
      </c>
      <c r="BX716" s="112"/>
      <c r="BY716" s="112"/>
      <c r="BZ716" s="112">
        <f>'Datastream-M'!BI717</f>
        <v>125.3</v>
      </c>
      <c r="CA716" s="112">
        <f>'Datastream-M'!BN717</f>
        <v>-12.2</v>
      </c>
      <c r="CB716" s="112">
        <f>'Datastream-M'!BO717</f>
        <v>-1.8</v>
      </c>
      <c r="CC716" s="112">
        <f>'Datastream-M'!BP717</f>
        <v>101.3</v>
      </c>
      <c r="CD716" s="112">
        <f>'Datastream-M'!BQ717</f>
        <v>99.6</v>
      </c>
      <c r="CE716" s="112"/>
      <c r="CF716" s="112"/>
      <c r="CG716" s="112"/>
      <c r="CH716" s="112">
        <f>'Datastream-M'!BR717</f>
        <v>104.1</v>
      </c>
      <c r="CI716" s="112">
        <f>'Datastream-M'!BS717</f>
        <v>111.6</v>
      </c>
      <c r="CJ716" s="112">
        <f>'Datastream-M'!BT717</f>
        <v>19.899999999999999</v>
      </c>
      <c r="CK716" s="112">
        <f>'Datastream-M'!BU717</f>
        <v>35.4</v>
      </c>
      <c r="CL716" s="112">
        <f>'Datastream-M'!BV717</f>
        <v>99.2</v>
      </c>
      <c r="CM716" s="112">
        <f>'Datastream-M'!BW717</f>
        <v>17.7</v>
      </c>
      <c r="CN716" s="112">
        <f>'Datastream-M'!BX717</f>
        <v>4.4000000000000004</v>
      </c>
      <c r="CO716" s="112">
        <f>'Datastream-M'!BY717</f>
        <v>-0.9</v>
      </c>
      <c r="CP716" s="112">
        <f>'Datastream-M'!BZ717</f>
        <v>-5.8</v>
      </c>
      <c r="CQ716" s="112">
        <f>'Datastream-M'!CA717</f>
        <v>9.8000000000000007</v>
      </c>
      <c r="CR716" s="112">
        <f>'Datastream-M'!CB717</f>
        <v>-3.7</v>
      </c>
      <c r="CS716" s="112">
        <f>'Datastream-M'!CC717</f>
        <v>50.8</v>
      </c>
      <c r="CT716" s="112">
        <f>'Datastream-M'!CD717</f>
        <v>46.3</v>
      </c>
      <c r="CU716" s="112">
        <f>'Datastream-M'!CE717</f>
        <v>45148</v>
      </c>
      <c r="CV716" s="112">
        <f>'Datastream-M'!CF717</f>
        <v>3051461</v>
      </c>
      <c r="CW716" s="112">
        <f t="shared" ref="CW716:CW723" si="145">CM716-CP716</f>
        <v>23.5</v>
      </c>
      <c r="CX716" s="112">
        <f>'Datastream-M'!CG717</f>
        <v>144.19999999999999</v>
      </c>
      <c r="CY716" s="112">
        <f>'Datastream-M'!CH717</f>
        <v>151.4</v>
      </c>
      <c r="CZ716" s="112">
        <f>'Datastream-M'!CI717</f>
        <v>138.6</v>
      </c>
      <c r="DA716" s="112">
        <f>'Datastream-M'!CJ717</f>
        <v>145.4</v>
      </c>
      <c r="DB716" s="112">
        <f>'Datastream-M'!CK717</f>
        <v>28.8</v>
      </c>
      <c r="DC716" s="112">
        <f>'Datastream-M'!CL717</f>
        <v>6.5</v>
      </c>
      <c r="DD716" s="112">
        <f>'Datastream-M'!CM717</f>
        <v>19.899999999999999</v>
      </c>
      <c r="DE716" s="112">
        <f>'Datastream-M'!CN717</f>
        <v>78.599999999999994</v>
      </c>
      <c r="DF716" s="112">
        <f>'Datastream-M'!CO717</f>
        <v>79.400000000000006</v>
      </c>
      <c r="DG716" s="112">
        <f>'Datastream-M'!CP717</f>
        <v>94</v>
      </c>
      <c r="DH716" s="112">
        <f>'Datastream-M'!CQ717</f>
        <v>246.241912842</v>
      </c>
      <c r="DI716" s="112">
        <f>'Datastream-M'!CR717</f>
        <v>13.54</v>
      </c>
      <c r="DJ716" s="112">
        <f>'Datastream-M'!CV717</f>
        <v>9.59</v>
      </c>
      <c r="DK716" s="112">
        <f>'Datastream-M'!CW717</f>
        <v>5.41</v>
      </c>
      <c r="DL716" s="112">
        <f>'Datastream-M'!CX717</f>
        <v>124.1</v>
      </c>
      <c r="DM716" s="112">
        <f>'Datastream-M'!CY717</f>
        <v>131</v>
      </c>
      <c r="DN716" s="112">
        <f>'Datastream-M'!CZ717</f>
        <v>113.6</v>
      </c>
      <c r="DO716" s="112">
        <f>'Datastream-M'!DA717</f>
        <v>3</v>
      </c>
      <c r="DP716" s="112">
        <f>'Datastream-M'!DB717</f>
        <v>87</v>
      </c>
      <c r="DQ716" s="112">
        <f>'Datastream-M'!DE717</f>
        <v>99.5</v>
      </c>
      <c r="DR716" s="112">
        <f>'Datastream-M'!DF717</f>
        <v>91.4</v>
      </c>
      <c r="DS716" s="112">
        <f>'Datastream-M'!DG717</f>
        <v>99.5</v>
      </c>
      <c r="DT716" s="112">
        <f>'Datastream-M'!DH717</f>
        <v>105.5</v>
      </c>
      <c r="DU716" s="112">
        <f>'Datastream-M'!DI717</f>
        <v>107</v>
      </c>
      <c r="DV716" s="112">
        <f>'Datastream-M'!DJ717</f>
        <v>259.10116718199998</v>
      </c>
      <c r="DW716" s="19"/>
      <c r="DX716" s="112">
        <f>'Datastream-M'!DK717</f>
        <v>125.3</v>
      </c>
      <c r="DY716" s="112">
        <v>0</v>
      </c>
      <c r="DZ716" s="112">
        <f>'Datastream-M'!DL717</f>
        <v>125.5</v>
      </c>
      <c r="EA716" s="112">
        <f>'Datastream-M'!DM717</f>
        <v>103.1</v>
      </c>
      <c r="EB716" s="41">
        <f>'Datastream-M'!DN717</f>
        <v>33.545070000000003</v>
      </c>
      <c r="EC716" s="41">
        <f>'Datastream-M'!DO717</f>
        <v>112.7</v>
      </c>
      <c r="ED716">
        <f>'Datastream-M'!DP717</f>
        <v>126.8</v>
      </c>
      <c r="EE716" s="112">
        <f t="shared" si="84"/>
        <v>-2</v>
      </c>
      <c r="EF716" s="1">
        <f>'Datastream-M'!DQ717</f>
        <v>101.4</v>
      </c>
    </row>
    <row r="717" spans="1:136">
      <c r="A717" s="3">
        <v>43692</v>
      </c>
      <c r="B717" s="105">
        <f>'Datastream-M'!B718</f>
        <v>94</v>
      </c>
      <c r="C717" s="105">
        <f>'Datastream-M'!C718</f>
        <v>94.3</v>
      </c>
      <c r="D717" s="105">
        <f>'Datastream-M'!D718</f>
        <v>98.4</v>
      </c>
      <c r="E717" s="112">
        <f>'Datastream-M'!E718</f>
        <v>90.3</v>
      </c>
      <c r="F717" s="112">
        <f>'Datastream-M'!F718</f>
        <v>101</v>
      </c>
      <c r="G717" s="112">
        <f>'Datastream-M'!G718</f>
        <v>1.1126229999999999</v>
      </c>
      <c r="H717" s="112">
        <f>'Datastream-M'!H718</f>
        <v>2297.9</v>
      </c>
      <c r="I717" s="112">
        <f>'Datastream-M'!I718</f>
        <v>3135.2</v>
      </c>
      <c r="J717" s="112">
        <f>'Datastream-M'!J718</f>
        <v>-0.40799999999999997</v>
      </c>
      <c r="K717" s="112">
        <f>'Datastream-M'!K718</f>
        <v>-0.7</v>
      </c>
      <c r="L717" s="112">
        <f>'Datastream-M'!L718</f>
        <v>11939.3</v>
      </c>
      <c r="M717" s="112">
        <f>'Datastream-M'!M718</f>
        <v>313748</v>
      </c>
      <c r="N717" s="112">
        <f>'Datastream-M'!N718</f>
        <v>101.6</v>
      </c>
      <c r="O717" s="112">
        <f>'Datastream-M'!O718</f>
        <v>1626</v>
      </c>
      <c r="P717" s="112">
        <f>'Datastream-M'!P718</f>
        <v>5</v>
      </c>
      <c r="Q717" s="112">
        <f>'Datastream-M'!Q718</f>
        <v>16.7</v>
      </c>
      <c r="R717" s="112">
        <f>'Datastream-M'!R718</f>
        <v>19.7</v>
      </c>
      <c r="S717" s="1">
        <f>'[2]Deutschland Monatsdaten'!C717</f>
        <v>-0.37749290515806055</v>
      </c>
      <c r="T717" s="1">
        <v>4.6349797662430685</v>
      </c>
      <c r="U717" s="112">
        <f>'Datastream-M'!BL718</f>
        <v>110.58</v>
      </c>
      <c r="V717" s="41">
        <f t="shared" si="138"/>
        <v>107.98828125</v>
      </c>
      <c r="W717" s="112">
        <f>'Datastream-M'!BM718</f>
        <v>91.45</v>
      </c>
      <c r="X717" s="41">
        <f t="shared" si="139"/>
        <v>90.544554455445549</v>
      </c>
      <c r="Y717" s="112">
        <f>'Datastream-M'!W718</f>
        <v>-22.3</v>
      </c>
      <c r="Z717" s="112">
        <f>'Datastream-M'!X718</f>
        <v>105.6</v>
      </c>
      <c r="AA717" s="42">
        <f>'Datastream-M'!Y718</f>
        <v>-4.4000000000000004</v>
      </c>
      <c r="AB717" s="112">
        <f>'Datastream-M'!Z718</f>
        <v>96.3</v>
      </c>
      <c r="AC717" s="112">
        <f>'Datastream-M'!AA718</f>
        <v>90.1</v>
      </c>
      <c r="AD717" s="112">
        <f>'Datastream-M'!AB718</f>
        <v>89.5</v>
      </c>
      <c r="AE717" s="112">
        <f>'Datastream-M'!AC718</f>
        <v>1.1126229999999999</v>
      </c>
      <c r="AF717" s="112">
        <f t="shared" si="140"/>
        <v>102.4</v>
      </c>
      <c r="AG717" s="112">
        <f t="shared" si="141"/>
        <v>101</v>
      </c>
      <c r="AH717" s="112">
        <f>'Datastream-M'!AD718</f>
        <v>102.3</v>
      </c>
      <c r="AI717" s="112">
        <f>'Datastream-M'!AE718</f>
        <v>-17.399999999999999</v>
      </c>
      <c r="AJ717" s="112">
        <f>'Datastream-M'!AF718</f>
        <v>101.791045</v>
      </c>
      <c r="AK717" s="112">
        <f>'Datastream-M'!AG718</f>
        <v>59.62</v>
      </c>
      <c r="AL717" s="112">
        <f>'Datastream-M'!AH718</f>
        <v>105.5</v>
      </c>
      <c r="AM717" s="112">
        <f>'Datastream-M'!AI718</f>
        <v>105.6</v>
      </c>
      <c r="AN717" s="112">
        <f>'Datastream-M'!AJ718</f>
        <v>11.4</v>
      </c>
      <c r="AO717" s="112">
        <f>'Datastream-M'!AK718</f>
        <v>30</v>
      </c>
      <c r="AP717" s="112">
        <f>'Datastream-M'!AL718</f>
        <v>-8.9</v>
      </c>
      <c r="AQ717" s="41">
        <f>'Datastream-M'!AM718</f>
        <v>105.89400000000001</v>
      </c>
      <c r="AR717" s="41">
        <f>'Datastream-M'!AN718</f>
        <v>98.701300000000003</v>
      </c>
      <c r="AS717" s="112">
        <f>'Datastream-M'!AO718</f>
        <v>13.8</v>
      </c>
      <c r="AT717" s="112">
        <f>'Datastream-M'!AP718</f>
        <v>97.4</v>
      </c>
      <c r="AU717" s="112">
        <f>'Datastream-M'!AQ718</f>
        <v>112</v>
      </c>
      <c r="AV717" s="112"/>
      <c r="AW717" s="112"/>
      <c r="AX717" s="112">
        <f>'Datastream-M'!AR718</f>
        <v>-44.1</v>
      </c>
      <c r="AY717" s="112">
        <f>'Datastream-M'!AS718</f>
        <v>-3.9</v>
      </c>
      <c r="AZ717" s="112">
        <f>'Datastream-M'!AT718</f>
        <v>100.1</v>
      </c>
      <c r="BA717" s="112"/>
      <c r="BB717" s="112"/>
      <c r="BC717" s="112"/>
      <c r="BD717" s="112"/>
      <c r="BE717" s="112">
        <f>'Datastream-M'!AU718</f>
        <v>101.87</v>
      </c>
      <c r="BF717" s="112">
        <f>'Datastream-M'!AV718</f>
        <v>100.6</v>
      </c>
      <c r="BG717" s="112"/>
      <c r="BH717" s="1">
        <f>'Datastream-M'!AX718</f>
        <v>105.7</v>
      </c>
      <c r="BI717" s="1">
        <f>'Datastream-M'!AY718</f>
        <v>105.9</v>
      </c>
      <c r="BJ717" s="1">
        <f>'Datastream-M'!AZ718</f>
        <v>107.1</v>
      </c>
      <c r="BK717" s="112">
        <f>'Datastream-M'!BA718</f>
        <v>86.3</v>
      </c>
      <c r="BL717" s="112">
        <f>'Datastream-M'!BB718</f>
        <v>121.6</v>
      </c>
      <c r="BM717" s="26">
        <f>'Datastream-M'!BC718</f>
        <v>102.4</v>
      </c>
      <c r="BN717" s="26"/>
      <c r="BO717" s="14">
        <f t="shared" si="142"/>
        <v>101</v>
      </c>
      <c r="BP717" s="112">
        <f t="shared" si="143"/>
        <v>102.4</v>
      </c>
      <c r="BQ717" s="112">
        <f t="shared" si="144"/>
        <v>53.58508677242876</v>
      </c>
      <c r="BR717" s="112"/>
      <c r="BS717" s="112">
        <f>'Datastream-M'!BF718</f>
        <v>125.3</v>
      </c>
      <c r="BT717" s="112">
        <f>'Datastream-M'!BE718</f>
        <v>-6</v>
      </c>
      <c r="BU717" s="112">
        <f>'Datastream-M'!CS718</f>
        <v>94.2</v>
      </c>
      <c r="BV717" s="112">
        <f>'Datastream-M'!CT718</f>
        <v>99.3</v>
      </c>
      <c r="BW717" s="112">
        <f>'Datastream-M'!CU718</f>
        <v>117.5548</v>
      </c>
      <c r="BX717" s="112"/>
      <c r="BY717" s="112"/>
      <c r="BZ717" s="112">
        <f>'Datastream-M'!BI718</f>
        <v>124.3</v>
      </c>
      <c r="CA717" s="112">
        <f>'Datastream-M'!BN718</f>
        <v>-20.9</v>
      </c>
      <c r="CB717" s="112">
        <f>'Datastream-M'!BO718</f>
        <v>-4.5999999999999996</v>
      </c>
      <c r="CC717" s="112">
        <f>'Datastream-M'!BP718</f>
        <v>102.4</v>
      </c>
      <c r="CD717" s="112">
        <f>'Datastream-M'!BQ718</f>
        <v>103</v>
      </c>
      <c r="CE717" s="112"/>
      <c r="CF717" s="112"/>
      <c r="CG717" s="112"/>
      <c r="CH717" s="112">
        <f>'Datastream-M'!BR718</f>
        <v>105.6</v>
      </c>
      <c r="CI717" s="112">
        <f>'Datastream-M'!BS718</f>
        <v>111.1</v>
      </c>
      <c r="CJ717" s="112">
        <f>'Datastream-M'!BT718</f>
        <v>16.600000000000001</v>
      </c>
      <c r="CK717" s="112">
        <f>'Datastream-M'!BU718</f>
        <v>35.6</v>
      </c>
      <c r="CL717" s="112">
        <f>'Datastream-M'!BV718</f>
        <v>99.7</v>
      </c>
      <c r="CM717" s="112">
        <f>'Datastream-M'!BW718</f>
        <v>13.1</v>
      </c>
      <c r="CN717" s="112">
        <f>'Datastream-M'!BX718</f>
        <v>3.6</v>
      </c>
      <c r="CO717" s="112">
        <f>'Datastream-M'!BY718</f>
        <v>-6.3</v>
      </c>
      <c r="CP717" s="112">
        <f>'Datastream-M'!BZ718</f>
        <v>-6.6</v>
      </c>
      <c r="CQ717" s="112">
        <f>'Datastream-M'!CA718</f>
        <v>9.6999999999999993</v>
      </c>
      <c r="CR717" s="112">
        <f>'Datastream-M'!CB718</f>
        <v>-12</v>
      </c>
      <c r="CS717" s="112">
        <f>'Datastream-M'!CC718</f>
        <v>50.1</v>
      </c>
      <c r="CT717" s="112">
        <f>'Datastream-M'!CD718</f>
        <v>48.8</v>
      </c>
      <c r="CU717" s="112">
        <f>'Datastream-M'!CE718</f>
        <v>45135</v>
      </c>
      <c r="CV717" s="112">
        <f>'Datastream-M'!CF718</f>
        <v>3064546</v>
      </c>
      <c r="CW717" s="112">
        <f t="shared" si="145"/>
        <v>19.7</v>
      </c>
      <c r="CX717" s="112">
        <f>'Datastream-M'!CG718</f>
        <v>141</v>
      </c>
      <c r="CY717" s="112">
        <f>'Datastream-M'!CH718</f>
        <v>149.6</v>
      </c>
      <c r="CZ717" s="112">
        <f>'Datastream-M'!CI718</f>
        <v>132.19999999999999</v>
      </c>
      <c r="DA717" s="112">
        <f>'Datastream-M'!CJ718</f>
        <v>144.1</v>
      </c>
      <c r="DB717" s="112">
        <f>'Datastream-M'!CK718</f>
        <v>28</v>
      </c>
      <c r="DC717" s="112">
        <f>'Datastream-M'!CL718</f>
        <v>6.1</v>
      </c>
      <c r="DD717" s="112">
        <f>'Datastream-M'!CM718</f>
        <v>16.600000000000001</v>
      </c>
      <c r="DE717" s="112">
        <f>'Datastream-M'!CN718</f>
        <v>78.3</v>
      </c>
      <c r="DF717" s="112">
        <f>'Datastream-M'!CO718</f>
        <v>79.099999999999994</v>
      </c>
      <c r="DG717" s="112">
        <f>'Datastream-M'!CP718</f>
        <v>96.8</v>
      </c>
      <c r="DH717" s="112">
        <f>'Datastream-M'!CQ718</f>
        <v>314.25814819300001</v>
      </c>
      <c r="DI717" s="112">
        <f>'Datastream-M'!CR718</f>
        <v>14.52</v>
      </c>
      <c r="DJ717" s="112">
        <f>'Datastream-M'!CV718</f>
        <v>10.4</v>
      </c>
      <c r="DK717" s="112">
        <f>'Datastream-M'!CW718</f>
        <v>5.63</v>
      </c>
      <c r="DL717" s="112">
        <f>'Datastream-M'!CX718</f>
        <v>120.9</v>
      </c>
      <c r="DM717" s="112">
        <f>'Datastream-M'!CY718</f>
        <v>128.9</v>
      </c>
      <c r="DN717" s="112">
        <f>'Datastream-M'!CZ718</f>
        <v>112.5</v>
      </c>
      <c r="DO717" s="112">
        <f>'Datastream-M'!DA718</f>
        <v>1.7</v>
      </c>
      <c r="DP717" s="112">
        <f>'Datastream-M'!DB718</f>
        <v>86.6</v>
      </c>
      <c r="DQ717" s="112">
        <f>'Datastream-M'!DE718</f>
        <v>97.9</v>
      </c>
      <c r="DR717" s="112">
        <f>'Datastream-M'!DF718</f>
        <v>90.3</v>
      </c>
      <c r="DS717" s="112">
        <f>'Datastream-M'!DG718</f>
        <v>97.3</v>
      </c>
      <c r="DT717" s="112">
        <f>'Datastream-M'!DH718</f>
        <v>102.8</v>
      </c>
      <c r="DU717" s="112">
        <f>'Datastream-M'!DI718</f>
        <v>107.3</v>
      </c>
      <c r="DV717" s="112">
        <f>'Datastream-M'!DJ718</f>
        <v>315.00904624700001</v>
      </c>
      <c r="DW717" s="19"/>
      <c r="DX717" s="112">
        <f>'Datastream-M'!DK718</f>
        <v>125.6</v>
      </c>
      <c r="DY717" s="112">
        <v>0</v>
      </c>
      <c r="DZ717" s="112">
        <f>'Datastream-M'!DL718</f>
        <v>125.3</v>
      </c>
      <c r="EA717" s="112">
        <f>'Datastream-M'!DM718</f>
        <v>103.3</v>
      </c>
      <c r="EB717" s="41">
        <f>'Datastream-M'!DN718</f>
        <v>34.529953999999996</v>
      </c>
      <c r="EC717">
        <f>'Datastream-M'!DO718</f>
        <v>111.6</v>
      </c>
      <c r="ED717">
        <f>'Datastream-M'!DP718</f>
        <v>126.4</v>
      </c>
      <c r="EE717" s="112">
        <f t="shared" si="84"/>
        <v>-1.2999999999999972</v>
      </c>
      <c r="EF717" s="1">
        <f>'Datastream-M'!DQ718</f>
        <v>101.7</v>
      </c>
    </row>
    <row r="718" spans="1:136">
      <c r="A718" s="3">
        <v>43723</v>
      </c>
      <c r="B718" s="112">
        <f>'Datastream-M'!B719</f>
        <v>94.3</v>
      </c>
      <c r="C718" s="112">
        <f>'Datastream-M'!C719</f>
        <v>93.8</v>
      </c>
      <c r="D718" s="112">
        <f>'Datastream-M'!D719</f>
        <v>97.7</v>
      </c>
      <c r="E718" s="112">
        <f>'Datastream-M'!E719</f>
        <v>90</v>
      </c>
      <c r="F718" s="112">
        <f>'Datastream-M'!F719</f>
        <v>102.2</v>
      </c>
      <c r="G718" s="112">
        <f>'Datastream-M'!G719</f>
        <v>1.10039</v>
      </c>
      <c r="H718" s="112">
        <f>'Datastream-M'!H719</f>
        <v>2298.5</v>
      </c>
      <c r="I718" s="112">
        <f>'Datastream-M'!I719</f>
        <v>3135.7</v>
      </c>
      <c r="J718" s="112">
        <f>'Datastream-M'!J719</f>
        <v>-0.41799999999999998</v>
      </c>
      <c r="K718" s="112">
        <f>'Datastream-M'!K719</f>
        <v>-0.6</v>
      </c>
      <c r="L718" s="112">
        <f>'Datastream-M'!L719</f>
        <v>12428.1</v>
      </c>
      <c r="M718" s="112">
        <f>'Datastream-M'!M719</f>
        <v>244622</v>
      </c>
      <c r="N718" s="112">
        <f>'Datastream-M'!N719</f>
        <v>100.5</v>
      </c>
      <c r="O718" s="112">
        <f>'Datastream-M'!O719</f>
        <v>1507</v>
      </c>
      <c r="P718" s="112">
        <f>'Datastream-M'!P719</f>
        <v>5</v>
      </c>
      <c r="Q718" s="112">
        <f>'Datastream-M'!Q719</f>
        <v>18.5</v>
      </c>
      <c r="R718" s="112">
        <f>'Datastream-M'!R719</f>
        <v>24.7</v>
      </c>
      <c r="S718" s="1">
        <f>'[2]Deutschland Monatsdaten'!C718</f>
        <v>-0.46150317266009921</v>
      </c>
      <c r="T718" s="1">
        <v>4.668445417722574</v>
      </c>
      <c r="U718" s="112">
        <f>'Datastream-M'!BL719</f>
        <v>111.58</v>
      </c>
      <c r="V718" s="41">
        <f t="shared" si="138"/>
        <v>108.96484375</v>
      </c>
      <c r="W718" s="112">
        <f>'Datastream-M'!BM719</f>
        <v>92.46</v>
      </c>
      <c r="X718" s="41">
        <f t="shared" si="139"/>
        <v>91.908548707753482</v>
      </c>
      <c r="Y718" s="112">
        <f>'Datastream-M'!W719</f>
        <v>-31.4</v>
      </c>
      <c r="Z718" s="112">
        <f>'Datastream-M'!X719</f>
        <v>106.7</v>
      </c>
      <c r="AA718" s="42">
        <f>'Datastream-M'!Y719</f>
        <v>-8</v>
      </c>
      <c r="AB718" s="112">
        <f>'Datastream-M'!Z719</f>
        <v>96</v>
      </c>
      <c r="AC718" s="112">
        <f>'Datastream-M'!AA719</f>
        <v>89.8</v>
      </c>
      <c r="AD718" s="112">
        <f>'Datastream-M'!AB719</f>
        <v>89</v>
      </c>
      <c r="AE718" s="112">
        <f>'Datastream-M'!AC719</f>
        <v>1.10039</v>
      </c>
      <c r="AF718" s="112">
        <f t="shared" si="140"/>
        <v>102.4</v>
      </c>
      <c r="AG718" s="112">
        <f t="shared" si="141"/>
        <v>100.6</v>
      </c>
      <c r="AH718" s="112">
        <f>'Datastream-M'!AD719</f>
        <v>101.6</v>
      </c>
      <c r="AI718" s="112">
        <f>'Datastream-M'!AE719</f>
        <v>-23.4</v>
      </c>
      <c r="AJ718" s="112">
        <f>'Datastream-M'!AF719</f>
        <v>101.285856</v>
      </c>
      <c r="AK718" s="112">
        <f>'Datastream-M'!AG719</f>
        <v>62.43</v>
      </c>
      <c r="AL718" s="112">
        <f>'Datastream-M'!AH719</f>
        <v>105.7</v>
      </c>
      <c r="AM718" s="112">
        <f>'Datastream-M'!AI719</f>
        <v>106.7</v>
      </c>
      <c r="AN718" s="112">
        <f>'Datastream-M'!AJ719</f>
        <v>10.8</v>
      </c>
      <c r="AO718" s="112">
        <f>'Datastream-M'!AK719</f>
        <v>31.7</v>
      </c>
      <c r="AP718" s="112">
        <f>'Datastream-M'!AL719</f>
        <v>-10.199999999999999</v>
      </c>
      <c r="AQ718" s="41">
        <f>'Datastream-M'!AM719</f>
        <v>105.9491</v>
      </c>
      <c r="AR718" s="41">
        <f>'Datastream-M'!AN719</f>
        <v>98.646699999999996</v>
      </c>
      <c r="AS718" s="112">
        <f>'Datastream-M'!AO719</f>
        <v>14.9</v>
      </c>
      <c r="AT718" s="112">
        <f>'Datastream-M'!AP719</f>
        <v>99.1</v>
      </c>
      <c r="AU718" s="112">
        <f>'Datastream-M'!AQ719</f>
        <v>111.9</v>
      </c>
      <c r="AV718" s="112"/>
      <c r="AW718" s="112"/>
      <c r="AX718" s="112">
        <f>'Datastream-M'!AR719</f>
        <v>-22.5</v>
      </c>
      <c r="AY718" s="112">
        <f>'Datastream-M'!AS719</f>
        <v>-2.4</v>
      </c>
      <c r="AZ718" s="112">
        <f>'Datastream-M'!AT719</f>
        <v>98.9</v>
      </c>
      <c r="BA718" s="112"/>
      <c r="BB718" s="112"/>
      <c r="BC718" s="112"/>
      <c r="BD718" s="112"/>
      <c r="BE718" s="112">
        <f>'Datastream-M'!AU719</f>
        <v>101.36</v>
      </c>
      <c r="BF718" s="112">
        <f>'Datastream-M'!AV719</f>
        <v>101.4</v>
      </c>
      <c r="BG718" s="112"/>
      <c r="BH718" s="1">
        <f>'Datastream-M'!AX719</f>
        <v>110.8</v>
      </c>
      <c r="BI718" s="1">
        <f>'Datastream-M'!AY719</f>
        <v>110.3</v>
      </c>
      <c r="BJ718" s="1">
        <f>'Datastream-M'!AZ719</f>
        <v>107.6</v>
      </c>
      <c r="BK718" s="112">
        <f>'Datastream-M'!BA719</f>
        <v>86.3</v>
      </c>
      <c r="BL718" s="112">
        <f>'Datastream-M'!BB719</f>
        <v>122.4</v>
      </c>
      <c r="BM718" s="26">
        <f>'Datastream-M'!BC719</f>
        <v>102.6</v>
      </c>
      <c r="BN718" s="26"/>
      <c r="BO718" s="14">
        <f t="shared" si="142"/>
        <v>100.6</v>
      </c>
      <c r="BP718" s="112">
        <f t="shared" si="143"/>
        <v>102.4</v>
      </c>
      <c r="BQ718" s="112">
        <f t="shared" si="144"/>
        <v>56.734430520088331</v>
      </c>
      <c r="BR718" s="112"/>
      <c r="BS718" s="112">
        <f>'Datastream-M'!BF719</f>
        <v>124.3</v>
      </c>
      <c r="BT718" s="112">
        <f>'Datastream-M'!BE719</f>
        <v>-4.4000000000000004</v>
      </c>
      <c r="BU718" s="112">
        <f>'Datastream-M'!CS719</f>
        <v>94.3</v>
      </c>
      <c r="BV718" s="112">
        <f>'Datastream-M'!CT719</f>
        <v>98.3</v>
      </c>
      <c r="BW718" s="112">
        <f>'Datastream-M'!CU719</f>
        <v>116.65219999999999</v>
      </c>
      <c r="BX718" s="112"/>
      <c r="BY718" s="112"/>
      <c r="BZ718" s="112">
        <f>'Datastream-M'!BI719</f>
        <v>126.5</v>
      </c>
      <c r="CA718" s="112">
        <f>'Datastream-M'!BN719</f>
        <v>-19.399999999999999</v>
      </c>
      <c r="CB718" s="112">
        <f>'Datastream-M'!BO719</f>
        <v>-3.8</v>
      </c>
      <c r="CC718" s="112">
        <f>'Datastream-M'!BP719</f>
        <v>100.8</v>
      </c>
      <c r="CD718" s="112">
        <f>'Datastream-M'!BQ719</f>
        <v>101.3</v>
      </c>
      <c r="CE718" s="112"/>
      <c r="CF718" s="112"/>
      <c r="CG718" s="112"/>
      <c r="CH718" s="112">
        <f>'Datastream-M'!BR719</f>
        <v>104.9</v>
      </c>
      <c r="CI718" s="112">
        <f>'Datastream-M'!BS719</f>
        <v>112</v>
      </c>
      <c r="CJ718" s="112">
        <f>'Datastream-M'!BT719</f>
        <v>14.9</v>
      </c>
      <c r="CK718" s="112">
        <f>'Datastream-M'!BU719</f>
        <v>33</v>
      </c>
      <c r="CL718" s="112">
        <f>'Datastream-M'!BV719</f>
        <v>99</v>
      </c>
      <c r="CM718" s="112">
        <f>'Datastream-M'!BW719</f>
        <v>16.5</v>
      </c>
      <c r="CN718" s="112">
        <f>'Datastream-M'!BX719</f>
        <v>1.8</v>
      </c>
      <c r="CO718" s="112">
        <f>'Datastream-M'!BY719</f>
        <v>-7</v>
      </c>
      <c r="CP718" s="112">
        <f>'Datastream-M'!BZ719</f>
        <v>-7.4</v>
      </c>
      <c r="CQ718" s="112">
        <f>'Datastream-M'!CA719</f>
        <v>9.6999999999999993</v>
      </c>
      <c r="CR718" s="112">
        <f>'Datastream-M'!CB719</f>
        <v>-9</v>
      </c>
      <c r="CS718" s="112">
        <f>'Datastream-M'!CC719</f>
        <v>46.8</v>
      </c>
      <c r="CT718" s="112">
        <f>'Datastream-M'!CD719</f>
        <v>55.1</v>
      </c>
      <c r="CU718" s="112">
        <f>'Datastream-M'!CE719</f>
        <v>45145</v>
      </c>
      <c r="CV718" s="112">
        <f>'Datastream-M'!CF719</f>
        <v>3077103</v>
      </c>
      <c r="CW718" s="112">
        <f t="shared" si="145"/>
        <v>23.9</v>
      </c>
      <c r="CX718" s="112">
        <f>'Datastream-M'!CG719</f>
        <v>145.5</v>
      </c>
      <c r="CY718" s="112">
        <f>'Datastream-M'!CH719</f>
        <v>149.1</v>
      </c>
      <c r="CZ718" s="112">
        <f>'Datastream-M'!CI719</f>
        <v>145.19999999999999</v>
      </c>
      <c r="DA718" s="112">
        <f>'Datastream-M'!CJ719</f>
        <v>143.9</v>
      </c>
      <c r="DB718" s="112">
        <f>'Datastream-M'!CK719</f>
        <v>27.6</v>
      </c>
      <c r="DC718" s="112">
        <f>'Datastream-M'!CL719</f>
        <v>5.4</v>
      </c>
      <c r="DD718" s="112">
        <f>'Datastream-M'!CM719</f>
        <v>14.9</v>
      </c>
      <c r="DE718" s="112">
        <f>'Datastream-M'!CN719</f>
        <v>77.7</v>
      </c>
      <c r="DF718" s="112">
        <f>'Datastream-M'!CO719</f>
        <v>78.3</v>
      </c>
      <c r="DG718" s="112">
        <f>'Datastream-M'!CP719</f>
        <v>98</v>
      </c>
      <c r="DH718" s="112">
        <f>'Datastream-M'!CQ719</f>
        <v>207.23432922399999</v>
      </c>
      <c r="DI718" s="112">
        <f>'Datastream-M'!CR719</f>
        <v>17.89</v>
      </c>
      <c r="DJ718" s="112">
        <f>'Datastream-M'!CV719</f>
        <v>9.9700000000000006</v>
      </c>
      <c r="DK718" s="112">
        <f>'Datastream-M'!CW719</f>
        <v>5.68</v>
      </c>
      <c r="DL718" s="112">
        <f>'Datastream-M'!CX719</f>
        <v>124.5</v>
      </c>
      <c r="DM718" s="112">
        <f>'Datastream-M'!CY719</f>
        <v>128.1</v>
      </c>
      <c r="DN718" s="112">
        <f>'Datastream-M'!CZ719</f>
        <v>113.6</v>
      </c>
      <c r="DO718" s="112">
        <f>'Datastream-M'!DA719</f>
        <v>2.9</v>
      </c>
      <c r="DP718" s="112">
        <f>'Datastream-M'!DB719</f>
        <v>86.8</v>
      </c>
      <c r="DQ718" s="112">
        <f>'Datastream-M'!DE719</f>
        <v>98.9</v>
      </c>
      <c r="DR718" s="112">
        <f>'Datastream-M'!DF719</f>
        <v>89.9</v>
      </c>
      <c r="DS718" s="112">
        <f>'Datastream-M'!DG719</f>
        <v>98.8</v>
      </c>
      <c r="DT718" s="112">
        <f>'Datastream-M'!DH719</f>
        <v>107.4</v>
      </c>
      <c r="DU718" s="112">
        <f>'Datastream-M'!DI719</f>
        <v>107.2</v>
      </c>
      <c r="DV718" s="112">
        <f>'Datastream-M'!DJ719</f>
        <v>271.73525941999998</v>
      </c>
      <c r="DW718" s="19"/>
      <c r="DX718" s="112">
        <f>'Datastream-M'!DK719</f>
        <v>124</v>
      </c>
      <c r="DY718" s="112">
        <v>0</v>
      </c>
      <c r="DZ718" s="112">
        <f>'Datastream-M'!DL719</f>
        <v>125.2</v>
      </c>
      <c r="EA718" s="112">
        <f>'Datastream-M'!DM719</f>
        <v>102.6</v>
      </c>
      <c r="EB718" s="41">
        <f>'Datastream-M'!DN719</f>
        <v>35.790790999999999</v>
      </c>
      <c r="EC718" s="41">
        <f>'Datastream-M'!DO719</f>
        <v>111</v>
      </c>
      <c r="ED718">
        <f>'Datastream-M'!DP719</f>
        <v>126.6</v>
      </c>
      <c r="EE718" s="112">
        <f t="shared" si="84"/>
        <v>0.29999999999999716</v>
      </c>
      <c r="EF718" s="1">
        <f>'Datastream-M'!DQ719</f>
        <v>100.6</v>
      </c>
    </row>
    <row r="719" spans="1:136">
      <c r="A719" s="3">
        <v>43753</v>
      </c>
      <c r="B719" s="112">
        <f>'Datastream-M'!B720</f>
        <v>94.3</v>
      </c>
      <c r="C719" s="112">
        <f>'Datastream-M'!C720</f>
        <v>94.1</v>
      </c>
      <c r="D719" s="112">
        <f>'Datastream-M'!D720</f>
        <v>97.2</v>
      </c>
      <c r="E719" s="112">
        <f>'Datastream-M'!E720</f>
        <v>91</v>
      </c>
      <c r="F719" s="112">
        <f>'Datastream-M'!F720</f>
        <v>101.7</v>
      </c>
      <c r="G719" s="112">
        <f>'Datastream-M'!G720</f>
        <v>1.1052569999999999</v>
      </c>
      <c r="H719" s="112">
        <f>'Datastream-M'!H720</f>
        <v>2316.5</v>
      </c>
      <c r="I719" s="112">
        <f>'Datastream-M'!I720</f>
        <v>3148.9</v>
      </c>
      <c r="J719" s="112">
        <f>'Datastream-M'!J720</f>
        <v>-0.41299999999999998</v>
      </c>
      <c r="K719" s="112">
        <f>'Datastream-M'!K720</f>
        <v>-0.5</v>
      </c>
      <c r="L719" s="112">
        <f>'Datastream-M'!L720</f>
        <v>12866.8</v>
      </c>
      <c r="M719" s="112">
        <f>'Datastream-M'!M720</f>
        <v>284593</v>
      </c>
      <c r="N719" s="112">
        <f>'Datastream-M'!N720</f>
        <v>99.3</v>
      </c>
      <c r="O719" s="112">
        <f>'Datastream-M'!O720</f>
        <v>1592</v>
      </c>
      <c r="P719" s="112">
        <f>'Datastream-M'!P720</f>
        <v>5</v>
      </c>
      <c r="Q719" s="112">
        <f>'Datastream-M'!Q720</f>
        <v>13.8</v>
      </c>
      <c r="R719" s="112">
        <f>'Datastream-M'!R720</f>
        <v>27.3</v>
      </c>
      <c r="S719" s="1">
        <f>'[2]Deutschland Monatsdaten'!C719</f>
        <v>-0.52195620239712259</v>
      </c>
      <c r="T719" s="1">
        <v>4.663250272700318</v>
      </c>
      <c r="U719" s="112">
        <f>'Datastream-M'!BL720</f>
        <v>112.7</v>
      </c>
      <c r="V719" s="41">
        <f t="shared" si="138"/>
        <v>109.8440545808967</v>
      </c>
      <c r="W719" s="112">
        <f>'Datastream-M'!BM720</f>
        <v>93.1</v>
      </c>
      <c r="X719" s="41">
        <f t="shared" si="139"/>
        <v>91.814595660749504</v>
      </c>
      <c r="Y719" s="112">
        <f>'Datastream-M'!W720</f>
        <v>-29.2</v>
      </c>
      <c r="Z719" s="112">
        <f>'Datastream-M'!X720</f>
        <v>107.5</v>
      </c>
      <c r="AA719" s="42">
        <f>'Datastream-M'!Y720</f>
        <v>-4.4000000000000004</v>
      </c>
      <c r="AB719" s="112">
        <f>'Datastream-M'!Z720</f>
        <v>96</v>
      </c>
      <c r="AC719" s="112">
        <f>'Datastream-M'!AA720</f>
        <v>89.6</v>
      </c>
      <c r="AD719" s="112">
        <f>'Datastream-M'!AB720</f>
        <v>88.9</v>
      </c>
      <c r="AE719" s="112">
        <f>'Datastream-M'!AC720</f>
        <v>1.1052569999999999</v>
      </c>
      <c r="AF719" s="112">
        <f t="shared" si="140"/>
        <v>102.60000000000001</v>
      </c>
      <c r="AG719" s="112">
        <f t="shared" si="141"/>
        <v>101.4</v>
      </c>
      <c r="AH719" s="112">
        <f>'Datastream-M'!AD720</f>
        <v>100.4</v>
      </c>
      <c r="AI719" s="112">
        <f>'Datastream-M'!AE720</f>
        <v>-22.1</v>
      </c>
      <c r="AJ719" s="112">
        <f>'Datastream-M'!AF720</f>
        <v>101.386139</v>
      </c>
      <c r="AK719" s="112">
        <f>'Datastream-M'!AG720</f>
        <v>59.63</v>
      </c>
      <c r="AL719" s="112">
        <f>'Datastream-M'!AH720</f>
        <v>105.7</v>
      </c>
      <c r="AM719" s="112">
        <f>'Datastream-M'!AI720</f>
        <v>107.5</v>
      </c>
      <c r="AN719" s="112">
        <f>'Datastream-M'!AJ720</f>
        <v>10.1</v>
      </c>
      <c r="AO719" s="112">
        <f>'Datastream-M'!AK720</f>
        <v>30.3</v>
      </c>
      <c r="AP719" s="112">
        <f>'Datastream-M'!AL720</f>
        <v>-2.1</v>
      </c>
      <c r="AQ719" s="41">
        <f>'Datastream-M'!AM720</f>
        <v>106.0928</v>
      </c>
      <c r="AR719" s="41">
        <f>'Datastream-M'!AN720</f>
        <v>98.674999999999997</v>
      </c>
      <c r="AS719" s="112">
        <f>'Datastream-M'!AO720</f>
        <v>18.100000000000001</v>
      </c>
      <c r="AT719" s="112">
        <f>'Datastream-M'!AP720</f>
        <v>93.3</v>
      </c>
      <c r="AU719" s="112">
        <f>'Datastream-M'!AQ720</f>
        <v>111.2</v>
      </c>
      <c r="AV719" s="112"/>
      <c r="AW719" s="112"/>
      <c r="AX719" s="112">
        <f>'Datastream-M'!AR720</f>
        <v>-22.8</v>
      </c>
      <c r="AY719" s="112">
        <f>'Datastream-M'!AS720</f>
        <v>-4.0999999999999996</v>
      </c>
      <c r="AZ719" s="112">
        <f>'Datastream-M'!AT720</f>
        <v>98.7</v>
      </c>
      <c r="BA719" s="112"/>
      <c r="BB719" s="112"/>
      <c r="BC719" s="112"/>
      <c r="BD719" s="112"/>
      <c r="BE719" s="112">
        <f>'Datastream-M'!AU720</f>
        <v>101.35</v>
      </c>
      <c r="BF719" s="112">
        <f>'Datastream-M'!AV720</f>
        <v>101.2</v>
      </c>
      <c r="BG719" s="112"/>
      <c r="BH719" s="1">
        <f>'Datastream-M'!AX720</f>
        <v>108.5</v>
      </c>
      <c r="BI719" s="1">
        <f>'Datastream-M'!AY720</f>
        <v>108.4</v>
      </c>
      <c r="BJ719" s="1">
        <f>'Datastream-M'!AZ720</f>
        <v>107.9</v>
      </c>
      <c r="BK719" s="112">
        <f>'Datastream-M'!BA720</f>
        <v>89.5</v>
      </c>
      <c r="BL719" s="112">
        <f>'Datastream-M'!BB720</f>
        <v>120.6</v>
      </c>
      <c r="BM719" s="26">
        <f>'Datastream-M'!BC720</f>
        <v>102.5</v>
      </c>
      <c r="BN719" s="26"/>
      <c r="BO719" s="14">
        <f t="shared" si="142"/>
        <v>101.4</v>
      </c>
      <c r="BP719" s="112">
        <f t="shared" si="143"/>
        <v>102.6</v>
      </c>
      <c r="BQ719" s="112">
        <f t="shared" si="144"/>
        <v>53.951252966504626</v>
      </c>
      <c r="BR719" s="112"/>
      <c r="BS719" s="112">
        <f>'Datastream-M'!BF720</f>
        <v>124.9</v>
      </c>
      <c r="BT719" s="112">
        <f>'Datastream-M'!BE720</f>
        <v>-4.8</v>
      </c>
      <c r="BU719" s="112">
        <f>'Datastream-M'!CS720</f>
        <v>94.3</v>
      </c>
      <c r="BV719" s="112">
        <f>'Datastream-M'!CT720</f>
        <v>98.3</v>
      </c>
      <c r="BW719" s="112">
        <f>'Datastream-M'!CU720</f>
        <v>116.6454</v>
      </c>
      <c r="BX719" s="112"/>
      <c r="BY719" s="112"/>
      <c r="BZ719" s="112">
        <f>'Datastream-M'!BI720</f>
        <v>125.2</v>
      </c>
      <c r="CA719" s="112">
        <f>'Datastream-M'!BN720</f>
        <v>-13.8</v>
      </c>
      <c r="CB719" s="112">
        <f>'Datastream-M'!BO720</f>
        <v>-4.5</v>
      </c>
      <c r="CC719" s="112">
        <f>'Datastream-M'!BP720</f>
        <v>97.8</v>
      </c>
      <c r="CD719" s="112">
        <f>'Datastream-M'!BQ720</f>
        <v>99.6</v>
      </c>
      <c r="CE719" s="112"/>
      <c r="CF719" s="112"/>
      <c r="CG719" s="112"/>
      <c r="CH719" s="112">
        <f>'Datastream-M'!BR720</f>
        <v>101.5</v>
      </c>
      <c r="CI719" s="112">
        <f>'Datastream-M'!BS720</f>
        <v>110.4</v>
      </c>
      <c r="CJ719" s="112">
        <f>'Datastream-M'!BT720</f>
        <v>15.4</v>
      </c>
      <c r="CK719" s="112">
        <f>'Datastream-M'!BU720</f>
        <v>34.5</v>
      </c>
      <c r="CL719" s="112">
        <f>'Datastream-M'!BV720</f>
        <v>98.3</v>
      </c>
      <c r="CM719" s="112">
        <f>'Datastream-M'!BW720</f>
        <v>16.5</v>
      </c>
      <c r="CN719" s="112">
        <f>'Datastream-M'!BX720</f>
        <v>1</v>
      </c>
      <c r="CO719" s="112">
        <f>'Datastream-M'!BY720</f>
        <v>-6.1</v>
      </c>
      <c r="CP719" s="112">
        <f>'Datastream-M'!BZ720</f>
        <v>-6.2</v>
      </c>
      <c r="CQ719" s="112">
        <f>'Datastream-M'!CA720</f>
        <v>9.8000000000000007</v>
      </c>
      <c r="CR719" s="112">
        <f>'Datastream-M'!CB720</f>
        <v>-13.8</v>
      </c>
      <c r="CS719" s="112">
        <f>'Datastream-M'!CC720</f>
        <v>39</v>
      </c>
      <c r="CT719" s="112">
        <f>'Datastream-M'!CD720</f>
        <v>51.7</v>
      </c>
      <c r="CU719" s="112">
        <f>'Datastream-M'!CE720</f>
        <v>45168</v>
      </c>
      <c r="CV719" s="112">
        <f>'Datastream-M'!CF720</f>
        <v>3086637</v>
      </c>
      <c r="CW719" s="112">
        <f t="shared" si="145"/>
        <v>22.7</v>
      </c>
      <c r="CX719" s="112">
        <f>'Datastream-M'!CG720</f>
        <v>144</v>
      </c>
      <c r="CY719" s="112">
        <f>'Datastream-M'!CH720</f>
        <v>153.9</v>
      </c>
      <c r="CZ719" s="112">
        <f>'Datastream-M'!CI720</f>
        <v>142.5</v>
      </c>
      <c r="DA719" s="112">
        <f>'Datastream-M'!CJ720</f>
        <v>140.1</v>
      </c>
      <c r="DB719" s="112">
        <f>'Datastream-M'!CK720</f>
        <v>27</v>
      </c>
      <c r="DC719" s="112">
        <f>'Datastream-M'!CL720</f>
        <v>4.5</v>
      </c>
      <c r="DD719" s="112">
        <f>'Datastream-M'!CM720</f>
        <v>15.4</v>
      </c>
      <c r="DE719" s="112">
        <f>'Datastream-M'!CN720</f>
        <v>77.8</v>
      </c>
      <c r="DF719" s="112">
        <f>'Datastream-M'!CO720</f>
        <v>78.099999999999994</v>
      </c>
      <c r="DG719" s="112">
        <f>'Datastream-M'!CP720</f>
        <v>94.7</v>
      </c>
      <c r="DH719" s="112">
        <f>'Datastream-M'!CQ720</f>
        <v>210.18507385300001</v>
      </c>
      <c r="DI719" s="112">
        <f>'Datastream-M'!CR720</f>
        <v>17.23</v>
      </c>
      <c r="DJ719" s="112">
        <f>'Datastream-M'!CV720</f>
        <v>9.9700000000000006</v>
      </c>
      <c r="DK719" s="112">
        <f>'Datastream-M'!CW720</f>
        <v>5.63</v>
      </c>
      <c r="DL719" s="112">
        <f>'Datastream-M'!CX720</f>
        <v>123</v>
      </c>
      <c r="DM719" s="112">
        <f>'Datastream-M'!CY720</f>
        <v>132</v>
      </c>
      <c r="DN719" s="112">
        <f>'Datastream-M'!CZ720</f>
        <v>111.6</v>
      </c>
      <c r="DO719" s="112">
        <f>'Datastream-M'!DA720</f>
        <v>1.3</v>
      </c>
      <c r="DP719" s="112">
        <f>'Datastream-M'!DB720</f>
        <v>88.5</v>
      </c>
      <c r="DQ719" s="112">
        <f>'Datastream-M'!DE720</f>
        <v>98</v>
      </c>
      <c r="DR719" s="112">
        <f>'Datastream-M'!DF720</f>
        <v>90.8</v>
      </c>
      <c r="DS719" s="112">
        <f>'Datastream-M'!DG720</f>
        <v>94.2</v>
      </c>
      <c r="DT719" s="112">
        <f>'Datastream-M'!DH720</f>
        <v>107.4</v>
      </c>
      <c r="DU719" s="112">
        <f>'Datastream-M'!DI720</f>
        <v>102.8</v>
      </c>
      <c r="DV719" s="112">
        <f>'Datastream-M'!DJ720</f>
        <v>256.87217123900001</v>
      </c>
      <c r="DW719" s="19"/>
      <c r="DX719" s="112">
        <f>'Datastream-M'!DK720</f>
        <v>124.4</v>
      </c>
      <c r="DY719" s="112">
        <v>0</v>
      </c>
      <c r="DZ719" s="112">
        <f>'Datastream-M'!DL720</f>
        <v>124.9</v>
      </c>
      <c r="EA719" s="112">
        <f>'Datastream-M'!DM720</f>
        <v>101.6</v>
      </c>
      <c r="EB719" s="41">
        <f>'Datastream-M'!DN720</f>
        <v>36.840634000000001</v>
      </c>
      <c r="EC719">
        <f>'Datastream-M'!DO720</f>
        <v>111.8</v>
      </c>
      <c r="ED719">
        <f>'Datastream-M'!DP720</f>
        <v>126.7</v>
      </c>
      <c r="EE719" s="112">
        <f t="shared" si="84"/>
        <v>0</v>
      </c>
      <c r="EF719" s="1">
        <f>'Datastream-M'!DQ720</f>
        <v>99.4</v>
      </c>
    </row>
    <row r="720" spans="1:136">
      <c r="A720" s="3">
        <v>43784</v>
      </c>
      <c r="B720" s="112">
        <f>'Datastream-M'!B721</f>
        <v>94.9</v>
      </c>
      <c r="C720" s="112">
        <f>'Datastream-M'!C721</f>
        <v>94.1</v>
      </c>
      <c r="D720" s="112">
        <f>'Datastream-M'!D721</f>
        <v>96.6</v>
      </c>
      <c r="E720" s="112">
        <f>'Datastream-M'!E721</f>
        <v>91.7</v>
      </c>
      <c r="F720" s="112">
        <f>'Datastream-M'!F721</f>
        <v>100.6</v>
      </c>
      <c r="G720" s="112">
        <f>'Datastream-M'!G721</f>
        <v>1.1050949999999999</v>
      </c>
      <c r="H720" s="112">
        <f>'Datastream-M'!H721</f>
        <v>2341.1999999999998</v>
      </c>
      <c r="I720" s="112">
        <f>'Datastream-M'!I721</f>
        <v>3148.7</v>
      </c>
      <c r="J720" s="112">
        <f>'Datastream-M'!J721</f>
        <v>-0.40100000000000002</v>
      </c>
      <c r="K720" s="112">
        <f>'Datastream-M'!K721</f>
        <v>-0.4</v>
      </c>
      <c r="L720" s="112">
        <f>'Datastream-M'!L721</f>
        <v>13236.4</v>
      </c>
      <c r="M720" s="112">
        <f>'Datastream-M'!M721</f>
        <v>299127</v>
      </c>
      <c r="N720" s="112">
        <f>'Datastream-M'!N721</f>
        <v>99.8</v>
      </c>
      <c r="O720" s="112">
        <f>'Datastream-M'!O721</f>
        <v>1413</v>
      </c>
      <c r="P720" s="112">
        <f>'Datastream-M'!P721</f>
        <v>5</v>
      </c>
      <c r="Q720" s="112">
        <f>'Datastream-M'!Q721</f>
        <v>10.7</v>
      </c>
      <c r="R720" s="112">
        <f>'Datastream-M'!R721</f>
        <v>26.4</v>
      </c>
      <c r="S720" s="1">
        <f>'[2]Deutschland Monatsdaten'!C720</f>
        <v>-0.49408776487614087</v>
      </c>
      <c r="T720" s="1">
        <v>4.6469226475268703</v>
      </c>
      <c r="U720" s="112">
        <f>'Datastream-M'!BL721</f>
        <v>110.54</v>
      </c>
      <c r="V720" s="41">
        <f t="shared" si="138"/>
        <v>107.84390243902439</v>
      </c>
      <c r="W720" s="112">
        <f>'Datastream-M'!BM721</f>
        <v>91.91</v>
      </c>
      <c r="X720" s="41">
        <f t="shared" si="139"/>
        <v>90.820158102766797</v>
      </c>
      <c r="Y720" s="112">
        <f>'Datastream-M'!W721</f>
        <v>-33.6</v>
      </c>
      <c r="Z720" s="112">
        <f>'Datastream-M'!X721</f>
        <v>104.4</v>
      </c>
      <c r="AA720" s="42">
        <f>'Datastream-M'!Y721</f>
        <v>-2.6</v>
      </c>
      <c r="AB720" s="112">
        <f>'Datastream-M'!Z721</f>
        <v>95.9</v>
      </c>
      <c r="AC720" s="112">
        <f>'Datastream-M'!AA721</f>
        <v>89.3</v>
      </c>
      <c r="AD720" s="112">
        <f>'Datastream-M'!AB721</f>
        <v>88.5</v>
      </c>
      <c r="AE720" s="112">
        <f>'Datastream-M'!AC721</f>
        <v>1.1050949999999999</v>
      </c>
      <c r="AF720" s="112">
        <f t="shared" si="140"/>
        <v>102.50000000000001</v>
      </c>
      <c r="AG720" s="112">
        <f t="shared" si="141"/>
        <v>101.2</v>
      </c>
      <c r="AH720" s="112">
        <f>'Datastream-M'!AD721</f>
        <v>101.2</v>
      </c>
      <c r="AI720" s="112">
        <f>'Datastream-M'!AE721</f>
        <v>-25.1</v>
      </c>
      <c r="AJ720" s="112">
        <f>'Datastream-M'!AF721</f>
        <v>100.8867</v>
      </c>
      <c r="AK720" s="112">
        <f>'Datastream-M'!AG721</f>
        <v>62.69</v>
      </c>
      <c r="AL720" s="112">
        <f>'Datastream-M'!AH721</f>
        <v>105.8</v>
      </c>
      <c r="AM720" s="112">
        <f>'Datastream-M'!AI721</f>
        <v>104.4</v>
      </c>
      <c r="AN720" s="112">
        <f>'Datastream-M'!AJ721</f>
        <v>11.8</v>
      </c>
      <c r="AO720" s="112">
        <f>'Datastream-M'!AK721</f>
        <v>30.7</v>
      </c>
      <c r="AP720" s="112">
        <f>'Datastream-M'!AL721</f>
        <v>-7.9</v>
      </c>
      <c r="AQ720" s="41">
        <f>'Datastream-M'!AM721</f>
        <v>106.2902</v>
      </c>
      <c r="AR720" s="41">
        <f>'Datastream-M'!AN721</f>
        <v>98.753500000000003</v>
      </c>
      <c r="AS720" s="112">
        <f>'Datastream-M'!AO721</f>
        <v>20.3</v>
      </c>
      <c r="AT720" s="112">
        <f>'Datastream-M'!AP721</f>
        <v>90.5</v>
      </c>
      <c r="AU720" s="112">
        <f>'Datastream-M'!AQ721</f>
        <v>111</v>
      </c>
      <c r="AV720" s="112"/>
      <c r="AW720" s="112"/>
      <c r="AX720" s="112">
        <f>'Datastream-M'!AR721</f>
        <v>-2.1</v>
      </c>
      <c r="AY720" s="112">
        <f>'Datastream-M'!AS721</f>
        <v>-2</v>
      </c>
      <c r="AZ720" s="112">
        <f>'Datastream-M'!AT721</f>
        <v>99.1</v>
      </c>
      <c r="BA720" s="112"/>
      <c r="BB720" s="112"/>
      <c r="BC720" s="112"/>
      <c r="BD720" s="112"/>
      <c r="BE720" s="112">
        <f>'Datastream-M'!AU721</f>
        <v>101</v>
      </c>
      <c r="BF720" s="112">
        <f>'Datastream-M'!AV721</f>
        <v>101.6</v>
      </c>
      <c r="BG720" s="112"/>
      <c r="BH720" s="1">
        <f>'Datastream-M'!AX721</f>
        <v>114.1</v>
      </c>
      <c r="BI720" s="1">
        <f>'Datastream-M'!AY721</f>
        <v>113.2</v>
      </c>
      <c r="BJ720" s="1">
        <f>'Datastream-M'!AZ721</f>
        <v>107.6</v>
      </c>
      <c r="BK720" s="112">
        <f>'Datastream-M'!BA721</f>
        <v>92.2</v>
      </c>
      <c r="BL720" s="112">
        <f>'Datastream-M'!BB721</f>
        <v>118.3</v>
      </c>
      <c r="BM720" s="26">
        <f>'Datastream-M'!BC721</f>
        <v>102.6</v>
      </c>
      <c r="BN720" s="26"/>
      <c r="BO720" s="14">
        <f t="shared" si="142"/>
        <v>101.2</v>
      </c>
      <c r="BP720" s="112">
        <f t="shared" si="143"/>
        <v>102.5</v>
      </c>
      <c r="BQ720" s="112">
        <f t="shared" si="144"/>
        <v>56.728154593044039</v>
      </c>
      <c r="BR720" s="112"/>
      <c r="BS720" s="112">
        <f>'Datastream-M'!BF721</f>
        <v>123.5</v>
      </c>
      <c r="BT720" s="112">
        <f>'Datastream-M'!BE721</f>
        <v>1.7</v>
      </c>
      <c r="BU720" s="112">
        <f>'Datastream-M'!CS721</f>
        <v>94.3</v>
      </c>
      <c r="BV720" s="112">
        <f>'Datastream-M'!CT721</f>
        <v>97.9</v>
      </c>
      <c r="BW720" s="112">
        <f>'Datastream-M'!CU721</f>
        <v>115.9952</v>
      </c>
      <c r="BX720" s="112"/>
      <c r="BY720" s="112"/>
      <c r="BZ720" s="112">
        <f>'Datastream-M'!BI721</f>
        <v>127.2</v>
      </c>
      <c r="CA720" s="112">
        <f>'Datastream-M'!BN721</f>
        <v>-17.600000000000001</v>
      </c>
      <c r="CB720" s="112">
        <f>'Datastream-M'!BO721</f>
        <v>-6.8</v>
      </c>
      <c r="CC720" s="112">
        <f>'Datastream-M'!BP721</f>
        <v>99.2</v>
      </c>
      <c r="CD720" s="112">
        <f>'Datastream-M'!BQ721</f>
        <v>101.4</v>
      </c>
      <c r="CE720" s="112"/>
      <c r="CF720" s="112"/>
      <c r="CG720" s="112"/>
      <c r="CH720" s="112">
        <f>'Datastream-M'!BR721</f>
        <v>102.4</v>
      </c>
      <c r="CI720" s="112">
        <f>'Datastream-M'!BS721</f>
        <v>112.6</v>
      </c>
      <c r="CJ720" s="112">
        <f>'Datastream-M'!BT721</f>
        <v>18.600000000000001</v>
      </c>
      <c r="CK720" s="112">
        <f>'Datastream-M'!BU721</f>
        <v>34.1</v>
      </c>
      <c r="CL720" s="112">
        <f>'Datastream-M'!BV721</f>
        <v>98.6</v>
      </c>
      <c r="CM720" s="112">
        <f>'Datastream-M'!BW721</f>
        <v>17.7</v>
      </c>
      <c r="CN720" s="112">
        <f>'Datastream-M'!BX721</f>
        <v>5.2</v>
      </c>
      <c r="CO720" s="112">
        <f>'Datastream-M'!BY721</f>
        <v>-2.2999999999999998</v>
      </c>
      <c r="CP720" s="112">
        <f>'Datastream-M'!BZ721</f>
        <v>-6.6</v>
      </c>
      <c r="CQ720" s="112">
        <f>'Datastream-M'!CA721</f>
        <v>9.6</v>
      </c>
      <c r="CR720" s="112">
        <f>'Datastream-M'!CB721</f>
        <v>1.7</v>
      </c>
      <c r="CS720" s="112">
        <f>'Datastream-M'!CC721</f>
        <v>45.5</v>
      </c>
      <c r="CT720" s="112">
        <f>'Datastream-M'!CD721</f>
        <v>50</v>
      </c>
      <c r="CU720" s="112">
        <f>'Datastream-M'!CE721</f>
        <v>45201</v>
      </c>
      <c r="CV720" s="112">
        <f>'Datastream-M'!CF721</f>
        <v>3104143</v>
      </c>
      <c r="CW720" s="112">
        <f t="shared" si="145"/>
        <v>24.299999999999997</v>
      </c>
      <c r="CX720" s="112">
        <f>'Datastream-M'!CG721</f>
        <v>159.9</v>
      </c>
      <c r="CY720" s="112">
        <f>'Datastream-M'!CH721</f>
        <v>160.1</v>
      </c>
      <c r="CZ720" s="112">
        <f>'Datastream-M'!CI721</f>
        <v>146.6</v>
      </c>
      <c r="DA720" s="112">
        <f>'Datastream-M'!CJ721</f>
        <v>171.4</v>
      </c>
      <c r="DB720" s="112">
        <f>'Datastream-M'!CK721</f>
        <v>25.5</v>
      </c>
      <c r="DC720" s="112">
        <f>'Datastream-M'!CL721</f>
        <v>3.1</v>
      </c>
      <c r="DD720" s="112">
        <f>'Datastream-M'!CM721</f>
        <v>18.600000000000001</v>
      </c>
      <c r="DE720" s="112">
        <f>'Datastream-M'!CN721</f>
        <v>78.400000000000006</v>
      </c>
      <c r="DF720" s="112">
        <f>'Datastream-M'!CO721</f>
        <v>79</v>
      </c>
      <c r="DG720" s="112">
        <f>'Datastream-M'!CP721</f>
        <v>97.9</v>
      </c>
      <c r="DH720" s="112">
        <f>'Datastream-M'!CQ721</f>
        <v>181.50482177699999</v>
      </c>
      <c r="DI720" s="112">
        <f>'Datastream-M'!CR721</f>
        <v>13.36</v>
      </c>
      <c r="DJ720" s="112">
        <f>'Datastream-M'!CV721</f>
        <v>10.46</v>
      </c>
      <c r="DK720" s="112">
        <f>'Datastream-M'!CW721</f>
        <v>5.92</v>
      </c>
      <c r="DL720" s="112">
        <f>'Datastream-M'!CX721</f>
        <v>136.30000000000001</v>
      </c>
      <c r="DM720" s="112">
        <f>'Datastream-M'!CY721</f>
        <v>137</v>
      </c>
      <c r="DN720" s="112">
        <f>'Datastream-M'!CZ721</f>
        <v>113.4</v>
      </c>
      <c r="DO720" s="112">
        <f>'Datastream-M'!DA721</f>
        <v>3.6</v>
      </c>
      <c r="DP720" s="112">
        <f>'Datastream-M'!DB721</f>
        <v>90.2</v>
      </c>
      <c r="DQ720" s="112">
        <f>'Datastream-M'!DE721</f>
        <v>98.2</v>
      </c>
      <c r="DR720" s="112">
        <f>'Datastream-M'!DF721</f>
        <v>91.8</v>
      </c>
      <c r="DS720" s="112">
        <f>'Datastream-M'!DG721</f>
        <v>96.1</v>
      </c>
      <c r="DT720" s="112">
        <f>'Datastream-M'!DH721</f>
        <v>104.2</v>
      </c>
      <c r="DU720" s="112">
        <f>'Datastream-M'!DI721</f>
        <v>103</v>
      </c>
      <c r="DV720" s="112">
        <f>'Datastream-M'!DJ721</f>
        <v>251.246533427</v>
      </c>
      <c r="DW720" s="19"/>
      <c r="DX720" s="112">
        <f>'Datastream-M'!DK721</f>
        <v>123</v>
      </c>
      <c r="DY720" s="112">
        <v>0</v>
      </c>
      <c r="DZ720" s="112">
        <f>'Datastream-M'!DL721</f>
        <v>125.5</v>
      </c>
      <c r="EA720" s="112">
        <f>'Datastream-M'!DM721</f>
        <v>101.4</v>
      </c>
      <c r="EB720" s="41">
        <f>'Datastream-M'!DN721</f>
        <v>36.85078</v>
      </c>
      <c r="EC720">
        <f>'Datastream-M'!DO721</f>
        <v>112.1</v>
      </c>
      <c r="ED720">
        <f>'Datastream-M'!DP721</f>
        <v>127.8</v>
      </c>
      <c r="EE720" s="112">
        <f t="shared" si="84"/>
        <v>0.60000000000000853</v>
      </c>
      <c r="EF720" s="1">
        <f>'Datastream-M'!DQ721</f>
        <v>99.9</v>
      </c>
    </row>
    <row r="721" spans="1:142">
      <c r="A721" s="3">
        <v>43814</v>
      </c>
      <c r="B721" s="112">
        <f>'Datastream-M'!B722</f>
        <v>96</v>
      </c>
      <c r="C721" s="112">
        <f>'Datastream-M'!C722</f>
        <v>94.5</v>
      </c>
      <c r="D721" s="112">
        <f>'Datastream-M'!D722</f>
        <v>96.8</v>
      </c>
      <c r="E721" s="112">
        <f>'Datastream-M'!E722</f>
        <v>92.2</v>
      </c>
      <c r="F721" s="112">
        <f>'Datastream-M'!F722</f>
        <v>99.3</v>
      </c>
      <c r="G721" s="112">
        <f>'Datastream-M'!G722</f>
        <v>1.111345</v>
      </c>
      <c r="H721" s="112">
        <f>'Datastream-M'!H722</f>
        <v>2340.1</v>
      </c>
      <c r="I721" s="112">
        <f>'Datastream-M'!I722</f>
        <v>3164.1</v>
      </c>
      <c r="J721" s="112">
        <f>'Datastream-M'!J722</f>
        <v>-0.39500000000000002</v>
      </c>
      <c r="K721" s="112">
        <f>'Datastream-M'!K722</f>
        <v>-0.3</v>
      </c>
      <c r="L721" s="112">
        <f>'Datastream-M'!L722</f>
        <v>13249</v>
      </c>
      <c r="M721" s="112">
        <f>'Datastream-M'!M722</f>
        <v>283380</v>
      </c>
      <c r="N721" s="112">
        <f>'Datastream-M'!N722</f>
        <v>98.2</v>
      </c>
      <c r="O721" s="112">
        <f>'Datastream-M'!O722</f>
        <v>1363</v>
      </c>
      <c r="P721" s="112">
        <f>'Datastream-M'!P722</f>
        <v>5</v>
      </c>
      <c r="Q721" s="112">
        <f>'Datastream-M'!Q722</f>
        <v>13.7</v>
      </c>
      <c r="R721" s="112">
        <f>'Datastream-M'!R722</f>
        <v>25.4</v>
      </c>
      <c r="S721" s="1">
        <f>'[2]Deutschland Monatsdaten'!C721</f>
        <v>-0.40908476439198088</v>
      </c>
      <c r="T721" s="1">
        <v>4.6324965696056859</v>
      </c>
      <c r="U721" s="112">
        <f>'Datastream-M'!BL722</f>
        <v>110.67</v>
      </c>
      <c r="V721" s="41">
        <f t="shared" si="138"/>
        <v>107.8654970760234</v>
      </c>
      <c r="W721" s="112">
        <f>'Datastream-M'!BM722</f>
        <v>91.74</v>
      </c>
      <c r="X721" s="41">
        <f t="shared" si="139"/>
        <v>90.295275590551185</v>
      </c>
      <c r="Y721" s="112">
        <f>'Datastream-M'!W722</f>
        <v>-30.5</v>
      </c>
      <c r="Z721" s="112">
        <f>'Datastream-M'!X722</f>
        <v>101.4</v>
      </c>
      <c r="AA721" s="42">
        <f>'Datastream-M'!Y722</f>
        <v>-0.2</v>
      </c>
      <c r="AB721" s="112">
        <f>'Datastream-M'!Z722</f>
        <v>95.9</v>
      </c>
      <c r="AC721" s="112">
        <f>'Datastream-M'!AA722</f>
        <v>89.4</v>
      </c>
      <c r="AD721" s="112">
        <f>'Datastream-M'!AB722</f>
        <v>88.5</v>
      </c>
      <c r="AE721" s="112">
        <f>'Datastream-M'!AC722</f>
        <v>1.111345</v>
      </c>
      <c r="AF721" s="112">
        <f t="shared" si="140"/>
        <v>102.60000000000001</v>
      </c>
      <c r="AG721" s="112">
        <f t="shared" si="141"/>
        <v>101.59999999999998</v>
      </c>
      <c r="AH721" s="112">
        <f>'Datastream-M'!AD722</f>
        <v>99.6</v>
      </c>
      <c r="AI721" s="112">
        <f>'Datastream-M'!AE722</f>
        <v>-26.3</v>
      </c>
      <c r="AJ721" s="112">
        <f>'Datastream-M'!AF722</f>
        <v>100.786627</v>
      </c>
      <c r="AK721" s="112">
        <f>'Datastream-M'!AG722</f>
        <v>65.349999999999994</v>
      </c>
      <c r="AL721" s="112">
        <f>'Datastream-M'!AH722</f>
        <v>106</v>
      </c>
      <c r="AM721" s="112">
        <f>'Datastream-M'!AI722</f>
        <v>101.4</v>
      </c>
      <c r="AN721" s="112">
        <f>'Datastream-M'!AJ722</f>
        <v>14.6</v>
      </c>
      <c r="AO721" s="112">
        <f>'Datastream-M'!AK722</f>
        <v>26.6</v>
      </c>
      <c r="AP721" s="112">
        <f>'Datastream-M'!AL722</f>
        <v>-9.6999999999999993</v>
      </c>
      <c r="AQ721" s="41">
        <f>'Datastream-M'!AM722</f>
        <v>106.49720000000001</v>
      </c>
      <c r="AR721" s="41">
        <f>'Datastream-M'!AN722</f>
        <v>98.840900000000005</v>
      </c>
      <c r="AS721" s="112">
        <f>'Datastream-M'!AO722</f>
        <v>16.5</v>
      </c>
      <c r="AT721" s="112">
        <f>'Datastream-M'!AP722</f>
        <v>84.6</v>
      </c>
      <c r="AU721" s="112">
        <f>'Datastream-M'!AQ722</f>
        <v>110</v>
      </c>
      <c r="AV721" s="112"/>
      <c r="AW721" s="112"/>
      <c r="AX721" s="112">
        <f>'Datastream-M'!AR722</f>
        <v>10.7</v>
      </c>
      <c r="AY721" s="112">
        <f>'Datastream-M'!AS722</f>
        <v>-3.7</v>
      </c>
      <c r="AZ721" s="112">
        <f>'Datastream-M'!AT722</f>
        <v>99.6</v>
      </c>
      <c r="BA721" s="112"/>
      <c r="BB721" s="112"/>
      <c r="BC721" s="112"/>
      <c r="BD721" s="112"/>
      <c r="BE721" s="112">
        <f>'Datastream-M'!AU722</f>
        <v>101.09</v>
      </c>
      <c r="BF721" s="112">
        <f>'Datastream-M'!AV722</f>
        <v>101.9</v>
      </c>
      <c r="BG721" s="112"/>
      <c r="BH721" s="1">
        <f>'Datastream-M'!AX722</f>
        <v>116.6</v>
      </c>
      <c r="BI721" s="1">
        <f>'Datastream-M'!AY722</f>
        <v>115.9</v>
      </c>
      <c r="BJ721" s="1">
        <f>'Datastream-M'!AZ722</f>
        <v>111.8</v>
      </c>
      <c r="BK721" s="112">
        <f>'Datastream-M'!BA722</f>
        <v>95.8</v>
      </c>
      <c r="BL721" s="112">
        <f>'Datastream-M'!BB722</f>
        <v>122.8</v>
      </c>
      <c r="BM721" s="26">
        <f>'Datastream-M'!BC722</f>
        <v>102.7</v>
      </c>
      <c r="BN721" s="26"/>
      <c r="BO721" s="14">
        <f t="shared" si="142"/>
        <v>101.6</v>
      </c>
      <c r="BP721" s="112">
        <f t="shared" si="143"/>
        <v>102.6</v>
      </c>
      <c r="BQ721" s="112">
        <f t="shared" si="144"/>
        <v>58.802622048058879</v>
      </c>
      <c r="BR721" s="112"/>
      <c r="BS721" s="112">
        <f>'Datastream-M'!BF722</f>
        <v>123.6</v>
      </c>
      <c r="BT721" s="112">
        <f>'Datastream-M'!BE722</f>
        <v>7.3</v>
      </c>
      <c r="BU721" s="112">
        <f>'Datastream-M'!CS722</f>
        <v>94.4</v>
      </c>
      <c r="BV721" s="112">
        <f>'Datastream-M'!CT722</f>
        <v>97.8</v>
      </c>
      <c r="BW721" s="112">
        <f>'Datastream-M'!CU722</f>
        <v>116.0487</v>
      </c>
      <c r="BX721" s="112"/>
      <c r="BY721" s="112"/>
      <c r="BZ721" s="112">
        <f>'Datastream-M'!BI722</f>
        <v>125.2</v>
      </c>
      <c r="CA721" s="112">
        <f>'Datastream-M'!BN722</f>
        <v>-14.5</v>
      </c>
      <c r="CB721" s="112">
        <f>'Datastream-M'!BO722</f>
        <v>-4.5999999999999996</v>
      </c>
      <c r="CC721" s="112">
        <f>'Datastream-M'!BP722</f>
        <v>97.6</v>
      </c>
      <c r="CD721" s="112">
        <f>'Datastream-M'!BQ722</f>
        <v>100.3</v>
      </c>
      <c r="CE721" s="112"/>
      <c r="CF721" s="112"/>
      <c r="CG721" s="112"/>
      <c r="CH721" s="112">
        <f>'Datastream-M'!BR722</f>
        <v>102.4</v>
      </c>
      <c r="CI721" s="112">
        <f>'Datastream-M'!BS722</f>
        <v>111.1</v>
      </c>
      <c r="CJ721" s="112">
        <f>'Datastream-M'!BT722</f>
        <v>10.9</v>
      </c>
      <c r="CK721" s="112">
        <f>'Datastream-M'!BU722</f>
        <v>22.2</v>
      </c>
      <c r="CL721" s="112">
        <f>'Datastream-M'!BV722</f>
        <v>98.2</v>
      </c>
      <c r="CM721" s="112">
        <f>'Datastream-M'!BW722</f>
        <v>21.1</v>
      </c>
      <c r="CN721" s="112">
        <f>'Datastream-M'!BX722</f>
        <v>4</v>
      </c>
      <c r="CO721" s="112">
        <f>'Datastream-M'!BY722</f>
        <v>-2.6</v>
      </c>
      <c r="CP721" s="112">
        <f>'Datastream-M'!BZ722</f>
        <v>-5.9</v>
      </c>
      <c r="CQ721" s="112">
        <f>'Datastream-M'!CA722</f>
        <v>9.6</v>
      </c>
      <c r="CR721" s="112">
        <f>'Datastream-M'!CB722</f>
        <v>-4.4000000000000004</v>
      </c>
      <c r="CS721" s="112">
        <f>'Datastream-M'!CC722</f>
        <v>35</v>
      </c>
      <c r="CT721" s="112">
        <f>'Datastream-M'!CD722</f>
        <v>52.2</v>
      </c>
      <c r="CU721" s="112">
        <f>'Datastream-M'!CE722</f>
        <v>45219</v>
      </c>
      <c r="CV721" s="112">
        <f>'Datastream-M'!CF722</f>
        <v>3105770</v>
      </c>
      <c r="CW721" s="112">
        <f t="shared" si="145"/>
        <v>27</v>
      </c>
      <c r="CX721" s="112">
        <f>'Datastream-M'!CG722</f>
        <v>155.6</v>
      </c>
      <c r="CY721" s="112">
        <f>'Datastream-M'!CH722</f>
        <v>167.7</v>
      </c>
      <c r="CZ721" s="112">
        <f>'Datastream-M'!CI722</f>
        <v>144.80000000000001</v>
      </c>
      <c r="DA721" s="112">
        <f>'Datastream-M'!CJ722</f>
        <v>158.5</v>
      </c>
      <c r="DB721" s="112">
        <f>'Datastream-M'!CK722</f>
        <v>23.9</v>
      </c>
      <c r="DC721" s="112">
        <f>'Datastream-M'!CL722</f>
        <v>-0.9</v>
      </c>
      <c r="DD721" s="112">
        <f>'Datastream-M'!CM722</f>
        <v>10.9</v>
      </c>
      <c r="DE721" s="112">
        <f>'Datastream-M'!CN722</f>
        <v>78.400000000000006</v>
      </c>
      <c r="DF721" s="112">
        <f>'Datastream-M'!CO722</f>
        <v>79.099999999999994</v>
      </c>
      <c r="DG721" s="112">
        <f>'Datastream-M'!CP722</f>
        <v>99.1</v>
      </c>
      <c r="DH721" s="112">
        <f>'Datastream-M'!CQ722</f>
        <v>207.24612426799999</v>
      </c>
      <c r="DI721" s="112">
        <f>'Datastream-M'!CR722</f>
        <v>17.03</v>
      </c>
      <c r="DJ721" s="112">
        <f>'Datastream-M'!CV722</f>
        <v>10.58</v>
      </c>
      <c r="DK721" s="112">
        <f>'Datastream-M'!CW722</f>
        <v>6.36</v>
      </c>
      <c r="DL721" s="112">
        <f>'Datastream-M'!CX722</f>
        <v>132.19999999999999</v>
      </c>
      <c r="DM721" s="112">
        <f>'Datastream-M'!CY722</f>
        <v>143.19999999999999</v>
      </c>
      <c r="DN721" s="112">
        <f>'Datastream-M'!CZ722</f>
        <v>112.4</v>
      </c>
      <c r="DO721" s="112">
        <f>'Datastream-M'!DA722</f>
        <v>1.2</v>
      </c>
      <c r="DP721" s="112">
        <f>'Datastream-M'!DB722</f>
        <v>89.3</v>
      </c>
      <c r="DQ721" s="112">
        <f>'Datastream-M'!DE722</f>
        <v>98.8</v>
      </c>
      <c r="DR721" s="112">
        <f>'Datastream-M'!DF722</f>
        <v>93.3</v>
      </c>
      <c r="DS721" s="112">
        <f>'Datastream-M'!DG722</f>
        <v>98.9</v>
      </c>
      <c r="DT721" s="112">
        <f>'Datastream-M'!DH722</f>
        <v>97.8</v>
      </c>
      <c r="DU721" s="112">
        <f>'Datastream-M'!DI722</f>
        <v>103.7</v>
      </c>
      <c r="DV721" s="112">
        <f>'Datastream-M'!DJ722</f>
        <v>263.57819757800002</v>
      </c>
      <c r="DW721" s="19"/>
      <c r="DX721" s="112">
        <f>'Datastream-M'!DK722</f>
        <v>122.3</v>
      </c>
      <c r="DY721" s="112">
        <v>0</v>
      </c>
      <c r="DZ721" s="112">
        <f>'Datastream-M'!DL722</f>
        <v>126</v>
      </c>
      <c r="EA721" s="112">
        <f>'Datastream-M'!DM722</f>
        <v>101.2</v>
      </c>
      <c r="EB721" s="41">
        <f>'Datastream-M'!DN722</f>
        <v>36.170895000000002</v>
      </c>
      <c r="EC721">
        <f>'Datastream-M'!DO722</f>
        <v>111.5</v>
      </c>
      <c r="ED721">
        <f>'Datastream-M'!DP722</f>
        <v>129.19999999999999</v>
      </c>
      <c r="EE721" s="112">
        <f t="shared" si="84"/>
        <v>1.0999999999999943</v>
      </c>
      <c r="EF721" s="1">
        <f>'Datastream-M'!DQ722</f>
        <v>98.2</v>
      </c>
    </row>
    <row r="722" spans="1:142">
      <c r="A722" s="3">
        <v>43845</v>
      </c>
      <c r="B722" s="112">
        <f>'Datastream-M'!B723</f>
        <v>95.7</v>
      </c>
      <c r="C722" s="112">
        <f>'Datastream-M'!C723</f>
        <v>95.6</v>
      </c>
      <c r="D722" s="112">
        <f>'Datastream-M'!D723</f>
        <v>98.1</v>
      </c>
      <c r="E722" s="112">
        <f>'Datastream-M'!E723</f>
        <v>93.1</v>
      </c>
      <c r="F722" s="112">
        <f>'Datastream-M'!F723</f>
        <v>105.4</v>
      </c>
      <c r="G722" s="112">
        <f>'Datastream-M'!G723</f>
        <v>1.110036</v>
      </c>
      <c r="H722" s="112">
        <f>'Datastream-M'!H723</f>
        <v>2333</v>
      </c>
      <c r="I722" s="112">
        <f>'Datastream-M'!I723</f>
        <v>3155.7</v>
      </c>
      <c r="J722" s="112">
        <f>'Datastream-M'!J723</f>
        <v>-0.39100000000000001</v>
      </c>
      <c r="K722" s="112">
        <f>'Datastream-M'!K723</f>
        <v>-0.3</v>
      </c>
      <c r="L722" s="112">
        <f>'Datastream-M'!L723</f>
        <v>12982</v>
      </c>
      <c r="M722" s="112">
        <f>'Datastream-M'!M723</f>
        <v>246300</v>
      </c>
      <c r="N722" s="112">
        <f>'Datastream-M'!N723</f>
        <v>100.6</v>
      </c>
      <c r="O722" s="112">
        <f>'Datastream-M'!O723</f>
        <v>1609</v>
      </c>
      <c r="P722" s="112">
        <f>'Datastream-M'!P723</f>
        <v>5</v>
      </c>
      <c r="Q722" s="112">
        <f>'Datastream-M'!Q723</f>
        <v>23.4</v>
      </c>
      <c r="R722" s="112">
        <f>'Datastream-M'!R723</f>
        <v>14.2</v>
      </c>
      <c r="S722" s="1">
        <f>'[2]Deutschland Monatsdaten'!C722</f>
        <v>-0.36644019815933498</v>
      </c>
      <c r="T722" s="1">
        <v>4.5926375874170891</v>
      </c>
      <c r="U722" s="112">
        <f>'Datastream-M'!BL723</f>
        <v>111.19</v>
      </c>
      <c r="V722" s="41">
        <f t="shared" si="138"/>
        <v>108.26679649464459</v>
      </c>
      <c r="W722" s="112">
        <f>'Datastream-M'!BM723</f>
        <v>93.2</v>
      </c>
      <c r="X722" s="41">
        <f t="shared" si="139"/>
        <v>91.462217860647684</v>
      </c>
      <c r="Y722" s="112">
        <f>'Datastream-M'!W723</f>
        <v>-29.6</v>
      </c>
      <c r="Z722" s="112">
        <f>'Datastream-M'!X723</f>
        <v>111.4</v>
      </c>
      <c r="AA722" s="42">
        <f>'Datastream-M'!Y723</f>
        <v>1.5</v>
      </c>
      <c r="AB722" s="112">
        <f>'Datastream-M'!Z723</f>
        <v>95.9</v>
      </c>
      <c r="AC722" s="112">
        <f>'Datastream-M'!AA723</f>
        <v>89.1</v>
      </c>
      <c r="AD722" s="112">
        <f>'Datastream-M'!AB723</f>
        <v>88.1</v>
      </c>
      <c r="AE722" s="112">
        <f>'Datastream-M'!AC723</f>
        <v>1.110036</v>
      </c>
      <c r="AF722" s="112">
        <f t="shared" si="140"/>
        <v>102.69999999999999</v>
      </c>
      <c r="AG722" s="112">
        <f t="shared" si="141"/>
        <v>101.9</v>
      </c>
      <c r="AH722" s="112">
        <f>'Datastream-M'!AD723</f>
        <v>102.5</v>
      </c>
      <c r="AI722" s="112">
        <f>'Datastream-M'!AE723</f>
        <v>-25.5</v>
      </c>
      <c r="AJ722" s="112">
        <f>'Datastream-M'!AF723</f>
        <v>101.382034</v>
      </c>
      <c r="AK722" s="112">
        <f>'Datastream-M'!AG723</f>
        <v>63.9</v>
      </c>
      <c r="AL722" s="112">
        <f>'Datastream-M'!AH723</f>
        <v>106.2</v>
      </c>
      <c r="AM722" s="112">
        <f>'Datastream-M'!AI723</f>
        <v>111.4</v>
      </c>
      <c r="AN722" s="112">
        <f>'Datastream-M'!AJ723</f>
        <v>15.2</v>
      </c>
      <c r="AO722" s="112">
        <f>'Datastream-M'!AK723</f>
        <v>20.3</v>
      </c>
      <c r="AP722" s="112">
        <f>'Datastream-M'!AL723</f>
        <v>-6.9</v>
      </c>
      <c r="AQ722" s="41">
        <f>'Datastream-M'!AM723</f>
        <v>106.6803</v>
      </c>
      <c r="AR722" s="41">
        <f>'Datastream-M'!AN723</f>
        <v>98.906099999999995</v>
      </c>
      <c r="AS722" s="112">
        <f>'Datastream-M'!AO723</f>
        <v>13.4</v>
      </c>
      <c r="AT722" s="112">
        <f>'Datastream-M'!AP723</f>
        <v>73</v>
      </c>
      <c r="AU722" s="112">
        <f>'Datastream-M'!AQ723</f>
        <v>108.3</v>
      </c>
      <c r="AV722" s="112"/>
      <c r="AW722" s="112"/>
      <c r="AX722" s="112">
        <f>'Datastream-M'!AR723</f>
        <v>26.7</v>
      </c>
      <c r="AY722" s="112">
        <f>'Datastream-M'!AS723</f>
        <v>-3.6</v>
      </c>
      <c r="AZ722" s="112">
        <f>'Datastream-M'!AT723</f>
        <v>101.6</v>
      </c>
      <c r="BA722" s="112"/>
      <c r="BB722" s="112"/>
      <c r="BC722" s="112"/>
      <c r="BD722" s="112"/>
      <c r="BE722" s="112">
        <f>'Datastream-M'!AU723</f>
        <v>100.69</v>
      </c>
      <c r="BF722" s="112">
        <f>'Datastream-M'!AV723</f>
        <v>101.3</v>
      </c>
      <c r="BG722" s="112"/>
      <c r="BH722" s="1">
        <f>'Datastream-M'!AX723</f>
        <v>111.9</v>
      </c>
      <c r="BI722" s="1">
        <f>'Datastream-M'!AY723</f>
        <v>112.1</v>
      </c>
      <c r="BJ722" s="1">
        <f>'Datastream-M'!AZ723</f>
        <v>113</v>
      </c>
      <c r="BK722" s="112">
        <f>'Datastream-M'!BA723</f>
        <v>96.1</v>
      </c>
      <c r="BL722" s="112">
        <f>'Datastream-M'!BB723</f>
        <v>124.7</v>
      </c>
      <c r="BM722" s="26">
        <f>'Datastream-M'!BC723</f>
        <v>102.7</v>
      </c>
      <c r="BN722" s="26"/>
      <c r="BO722" s="14">
        <f t="shared" si="142"/>
        <v>101.9</v>
      </c>
      <c r="BP722" s="112">
        <f t="shared" si="143"/>
        <v>102.7</v>
      </c>
      <c r="BQ722" s="112">
        <f t="shared" si="144"/>
        <v>57.565700571873343</v>
      </c>
      <c r="BR722" s="112"/>
      <c r="BS722" s="112">
        <f>'Datastream-M'!BF723</f>
        <v>121.1</v>
      </c>
      <c r="BT722" s="112">
        <f>'Datastream-M'!BE723</f>
        <v>2.2000000000000002</v>
      </c>
      <c r="BU722" s="112">
        <f>'Datastream-M'!CS723</f>
        <v>94.5</v>
      </c>
      <c r="BV722" s="112">
        <f>'Datastream-M'!CT723</f>
        <v>97.6</v>
      </c>
      <c r="BW722" s="112">
        <f>'Datastream-M'!CU723</f>
        <v>115.4756</v>
      </c>
      <c r="BX722" s="112"/>
      <c r="BY722" s="112"/>
      <c r="BZ722" s="112">
        <f>'Datastream-M'!BI723</f>
        <v>136.30000000000001</v>
      </c>
      <c r="CA722" s="112">
        <f>'Datastream-M'!BN723</f>
        <v>-10.199999999999999</v>
      </c>
      <c r="CB722" s="112">
        <f>'Datastream-M'!BO723</f>
        <v>0.6</v>
      </c>
      <c r="CC722" s="112">
        <f>'Datastream-M'!BP723</f>
        <v>98.9</v>
      </c>
      <c r="CD722" s="112">
        <f>'Datastream-M'!BQ723</f>
        <v>100.8</v>
      </c>
      <c r="CE722" s="112"/>
      <c r="CF722" s="112"/>
      <c r="CG722" s="112"/>
      <c r="CH722" s="112">
        <f>'Datastream-M'!BR723</f>
        <v>102.4</v>
      </c>
      <c r="CI722" s="112">
        <f>'Datastream-M'!BS723</f>
        <v>112.1</v>
      </c>
      <c r="CJ722" s="112">
        <f>'Datastream-M'!BT723</f>
        <v>13.9</v>
      </c>
      <c r="CK722" s="112">
        <f>'Datastream-M'!BU723</f>
        <v>21.4</v>
      </c>
      <c r="CL722" s="112">
        <f>'Datastream-M'!BV723</f>
        <v>100.7</v>
      </c>
      <c r="CM722" s="112">
        <f>'Datastream-M'!BW723</f>
        <v>19</v>
      </c>
      <c r="CN722" s="112">
        <f>'Datastream-M'!BX723</f>
        <v>2.2999999999999998</v>
      </c>
      <c r="CO722" s="112">
        <f>'Datastream-M'!BY723</f>
        <v>1.9</v>
      </c>
      <c r="CP722" s="112">
        <f>'Datastream-M'!BZ723</f>
        <v>-2.4</v>
      </c>
      <c r="CQ722" s="112">
        <f>'Datastream-M'!CA723</f>
        <v>9.6999999999999993</v>
      </c>
      <c r="CR722" s="112">
        <f>'Datastream-M'!CB723</f>
        <v>-3.7</v>
      </c>
      <c r="CS722" s="112">
        <f>'Datastream-M'!CC723</f>
        <v>44.6</v>
      </c>
      <c r="CT722" s="112">
        <f>'Datastream-M'!CD723</f>
        <v>55.5</v>
      </c>
      <c r="CU722" s="112">
        <f>'Datastream-M'!CE723</f>
        <v>45269</v>
      </c>
      <c r="CV722" s="112">
        <f>'Datastream-M'!CF723</f>
        <v>3110519</v>
      </c>
      <c r="CW722" s="112">
        <f t="shared" si="145"/>
        <v>21.4</v>
      </c>
      <c r="CX722" s="112">
        <f>'Datastream-M'!CG723</f>
        <v>157.69999999999999</v>
      </c>
      <c r="CY722" s="112">
        <f>'Datastream-M'!CH723</f>
        <v>168.4</v>
      </c>
      <c r="CZ722" s="112">
        <f>'Datastream-M'!CI723</f>
        <v>155.4</v>
      </c>
      <c r="DA722" s="112">
        <f>'Datastream-M'!CJ723</f>
        <v>154</v>
      </c>
      <c r="DB722" s="112">
        <f>'Datastream-M'!CK723</f>
        <v>20.6</v>
      </c>
      <c r="DC722" s="112">
        <f>'Datastream-M'!CL723</f>
        <v>1.9</v>
      </c>
      <c r="DD722" s="112">
        <f>'Datastream-M'!CM723</f>
        <v>13.9</v>
      </c>
      <c r="DE722" s="112">
        <f>'Datastream-M'!CN723</f>
        <v>78</v>
      </c>
      <c r="DF722" s="112">
        <f>'Datastream-M'!CO723</f>
        <v>78.3</v>
      </c>
      <c r="DG722" s="112">
        <f>'Datastream-M'!CP723</f>
        <v>97</v>
      </c>
      <c r="DH722" s="112">
        <f>'Datastream-M'!CQ723</f>
        <v>131.50759887699999</v>
      </c>
      <c r="DI722" s="112">
        <f>'Datastream-M'!CR723</f>
        <v>14.17</v>
      </c>
      <c r="DJ722" s="112">
        <f>'Datastream-M'!CV723</f>
        <v>10.130000000000001</v>
      </c>
      <c r="DK722" s="112">
        <f>'Datastream-M'!CW723</f>
        <v>5.64</v>
      </c>
      <c r="DL722" s="112">
        <f>'Datastream-M'!CX723</f>
        <v>133.69999999999999</v>
      </c>
      <c r="DM722" s="112">
        <f>'Datastream-M'!CY723</f>
        <v>143.30000000000001</v>
      </c>
      <c r="DN722" s="112">
        <f>'Datastream-M'!CZ723</f>
        <v>119.1</v>
      </c>
      <c r="DO722" s="112">
        <f>'Datastream-M'!DA723</f>
        <v>7.5</v>
      </c>
      <c r="DP722" s="112">
        <f>'Datastream-M'!DB723</f>
        <v>89.2</v>
      </c>
      <c r="DQ722" s="112">
        <f>'Datastream-M'!DE723</f>
        <v>99.2</v>
      </c>
      <c r="DR722" s="112">
        <f>'Datastream-M'!DF723</f>
        <v>92.3</v>
      </c>
      <c r="DS722" s="112">
        <f>'Datastream-M'!DG723</f>
        <v>96.5</v>
      </c>
      <c r="DT722" s="112">
        <f>'Datastream-M'!DH723</f>
        <v>111.5</v>
      </c>
      <c r="DU722" s="112">
        <f>'Datastream-M'!DI723</f>
        <v>103.4</v>
      </c>
      <c r="DV722" s="112">
        <f>'Datastream-M'!DJ723</f>
        <v>226.446232616</v>
      </c>
      <c r="DW722" s="19"/>
      <c r="DX722" s="112">
        <f>'Datastream-M'!DK723</f>
        <v>121.8</v>
      </c>
      <c r="DY722" s="112">
        <v>0</v>
      </c>
      <c r="DZ722" s="112">
        <f>'Datastream-M'!DL723</f>
        <v>120.3</v>
      </c>
      <c r="EA722" s="112">
        <f>'Datastream-M'!DM723</f>
        <v>103</v>
      </c>
      <c r="EB722" s="41">
        <f>'Datastream-M'!DN723</f>
        <v>35.341222000000002</v>
      </c>
      <c r="EC722">
        <f>'Datastream-M'!DO723</f>
        <v>113.6</v>
      </c>
      <c r="ED722">
        <f>'Datastream-M'!DP723</f>
        <v>130.9</v>
      </c>
      <c r="EE722" s="112">
        <f t="shared" si="84"/>
        <v>-0.29999999999999716</v>
      </c>
      <c r="EF722" s="1">
        <f>'Datastream-M'!DQ723</f>
        <v>100.6</v>
      </c>
    </row>
    <row r="723" spans="1:142">
      <c r="A723" s="3">
        <v>43876</v>
      </c>
      <c r="B723" s="112">
        <f>'Datastream-M'!B724</f>
        <v>96.1</v>
      </c>
      <c r="C723" s="112">
        <f>'Datastream-M'!C724</f>
        <v>95.7</v>
      </c>
      <c r="D723" s="112">
        <f>'Datastream-M'!D724</f>
        <v>97.5</v>
      </c>
      <c r="E723" s="112">
        <f>'Datastream-M'!E724</f>
        <v>93.9</v>
      </c>
      <c r="F723" s="112">
        <f>'Datastream-M'!F724</f>
        <v>102.7</v>
      </c>
      <c r="G723" s="112">
        <f>'Datastream-M'!G724</f>
        <v>1.0905</v>
      </c>
      <c r="H723" s="112">
        <f>'Datastream-M'!H724</f>
        <v>2350.9</v>
      </c>
      <c r="I723" s="112">
        <f>'Datastream-M'!I724</f>
        <v>3172.8</v>
      </c>
      <c r="J723" s="112">
        <f>'Datastream-M'!J724</f>
        <v>-0.40899999999999997</v>
      </c>
      <c r="K723" s="112">
        <f>'Datastream-M'!K724</f>
        <v>-0.5</v>
      </c>
      <c r="L723" s="112">
        <f>'Datastream-M'!L724</f>
        <v>11890.4</v>
      </c>
      <c r="M723" s="112">
        <f>'Datastream-M'!M724</f>
        <v>239943</v>
      </c>
      <c r="N723" s="112">
        <f>'Datastream-M'!N724</f>
        <v>102.1</v>
      </c>
      <c r="O723" s="112">
        <f>'Datastream-M'!O724</f>
        <v>1529</v>
      </c>
      <c r="P723" s="112">
        <f>'Datastream-M'!P724</f>
        <v>5</v>
      </c>
      <c r="Q723" s="112">
        <f>'Datastream-M'!Q724</f>
        <v>23.8</v>
      </c>
      <c r="R723" s="112">
        <f>'Datastream-M'!R724</f>
        <v>14</v>
      </c>
      <c r="S723" s="1">
        <f>'[2]Deutschland Monatsdaten'!C723</f>
        <v>-0.7385843266753036</v>
      </c>
      <c r="T723" s="1">
        <v>4.6000539790346666</v>
      </c>
      <c r="U723" s="112">
        <f>'Datastream-M'!BL724</f>
        <v>112.5</v>
      </c>
      <c r="V723" s="41">
        <f t="shared" si="138"/>
        <v>109.54235637779941</v>
      </c>
      <c r="W723" s="112">
        <f>'Datastream-M'!BM724</f>
        <v>91.04</v>
      </c>
      <c r="X723" s="41">
        <f t="shared" si="139"/>
        <v>89.871668311944731</v>
      </c>
      <c r="Y723" s="112">
        <f>'Datastream-M'!W724</f>
        <v>-23.9</v>
      </c>
      <c r="Z723" s="112">
        <f>'Datastream-M'!X724</f>
        <v>106.3</v>
      </c>
      <c r="AA723" s="42">
        <f>'Datastream-M'!Y724</f>
        <v>0.1</v>
      </c>
      <c r="AB723" s="112">
        <f>'Datastream-M'!Z724</f>
        <v>95.6</v>
      </c>
      <c r="AC723" s="112">
        <f>'Datastream-M'!AA724</f>
        <v>88.8</v>
      </c>
      <c r="AD723" s="112">
        <f>'Datastream-M'!AB724</f>
        <v>87.9</v>
      </c>
      <c r="AE723" s="112">
        <f>'Datastream-M'!AC724</f>
        <v>1.0905</v>
      </c>
      <c r="AF723" s="112">
        <f t="shared" si="140"/>
        <v>102.70000000000002</v>
      </c>
      <c r="AG723" s="112">
        <f t="shared" si="141"/>
        <v>101.29999999999998</v>
      </c>
      <c r="AH723" s="112">
        <f>'Datastream-M'!AD724</f>
        <v>103.5</v>
      </c>
      <c r="AI723" s="112">
        <f>'Datastream-M'!AE724</f>
        <v>-22.9</v>
      </c>
      <c r="AJ723" s="112">
        <f>'Datastream-M'!AF724</f>
        <v>102.19123500000001</v>
      </c>
      <c r="AK723" s="112">
        <f>'Datastream-M'!AG724</f>
        <v>55.69</v>
      </c>
      <c r="AL723" s="112">
        <f>'Datastream-M'!AH724</f>
        <v>106.2</v>
      </c>
      <c r="AM723" s="112">
        <f>'Datastream-M'!AI724</f>
        <v>106.3</v>
      </c>
      <c r="AN723" s="112">
        <f>'Datastream-M'!AJ724</f>
        <v>16.7</v>
      </c>
      <c r="AO723" s="112">
        <f>'Datastream-M'!AK724</f>
        <v>19.399999999999999</v>
      </c>
      <c r="AP723" s="112">
        <f>'Datastream-M'!AL724</f>
        <v>2.1</v>
      </c>
      <c r="AQ723" s="41">
        <f>'Datastream-M'!AM724</f>
        <v>106.801</v>
      </c>
      <c r="AR723" s="41">
        <f>'Datastream-M'!AN724</f>
        <v>98.913600000000002</v>
      </c>
      <c r="AS723" s="112">
        <f>'Datastream-M'!AO724</f>
        <v>-10</v>
      </c>
      <c r="AT723" s="112">
        <f>'Datastream-M'!AP724</f>
        <v>69.5</v>
      </c>
      <c r="AU723" s="112">
        <f>'Datastream-M'!AQ724</f>
        <v>108.3</v>
      </c>
      <c r="AV723" s="112"/>
      <c r="AW723" s="112"/>
      <c r="AX723" s="112">
        <f>'Datastream-M'!AR724</f>
        <v>8.6999999999999993</v>
      </c>
      <c r="AY723" s="112">
        <f>'Datastream-M'!AS724</f>
        <v>-2.6</v>
      </c>
      <c r="AZ723" s="112">
        <f>'Datastream-M'!AT724</f>
        <v>102.2</v>
      </c>
      <c r="BA723" s="112"/>
      <c r="BB723" s="112"/>
      <c r="BC723" s="112"/>
      <c r="BD723" s="112"/>
      <c r="BE723" s="112">
        <f>'Datastream-M'!AU724</f>
        <v>100.35</v>
      </c>
      <c r="BF723" s="112">
        <f>'Datastream-M'!AV724</f>
        <v>100.3</v>
      </c>
      <c r="BG723" s="112"/>
      <c r="BH723" s="1">
        <f>'Datastream-M'!AX724</f>
        <v>96.9</v>
      </c>
      <c r="BI723" s="1">
        <f>'Datastream-M'!AY724</f>
        <v>98.4</v>
      </c>
      <c r="BJ723" s="1">
        <f>'Datastream-M'!AZ724</f>
        <v>107.5</v>
      </c>
      <c r="BK723" s="112">
        <f>'Datastream-M'!BA724</f>
        <v>93.2</v>
      </c>
      <c r="BL723" s="112">
        <f>'Datastream-M'!BB724</f>
        <v>117.5</v>
      </c>
      <c r="BM723" s="26">
        <f>'Datastream-M'!BC724</f>
        <v>102.6</v>
      </c>
      <c r="BN723" s="26"/>
      <c r="BO723" s="14">
        <f t="shared" si="142"/>
        <v>101.3</v>
      </c>
      <c r="BP723" s="112">
        <f t="shared" si="143"/>
        <v>102.7</v>
      </c>
      <c r="BQ723" s="112">
        <f t="shared" si="144"/>
        <v>51.068317285648781</v>
      </c>
      <c r="BR723" s="112"/>
      <c r="BS723" s="112">
        <f>'Datastream-M'!BF724</f>
        <v>121.3</v>
      </c>
      <c r="BT723" s="112">
        <f>'Datastream-M'!BE724</f>
        <v>-2.2999999999999998</v>
      </c>
      <c r="BU723" s="112">
        <f>'Datastream-M'!CS724</f>
        <v>94.6</v>
      </c>
      <c r="BV723" s="112">
        <f>'Datastream-M'!CT724</f>
        <v>96.6</v>
      </c>
      <c r="BW723" s="112">
        <f>'Datastream-M'!CU724</f>
        <v>114.8995</v>
      </c>
      <c r="BX723" s="112"/>
      <c r="BY723" s="112"/>
      <c r="BZ723" s="112">
        <f>'Datastream-M'!BI724</f>
        <v>131.9</v>
      </c>
      <c r="CA723" s="112">
        <f>'Datastream-M'!BN724</f>
        <v>-16.600000000000001</v>
      </c>
      <c r="CB723" s="112">
        <f>'Datastream-M'!BO724</f>
        <v>-4.7</v>
      </c>
      <c r="CC723" s="112">
        <f>'Datastream-M'!BP724</f>
        <v>99.5</v>
      </c>
      <c r="CD723" s="112">
        <f>'Datastream-M'!BQ724</f>
        <v>99.7</v>
      </c>
      <c r="CE723" s="112"/>
      <c r="CF723" s="112"/>
      <c r="CG723" s="112"/>
      <c r="CH723" s="112">
        <f>'Datastream-M'!BR724</f>
        <v>102.4</v>
      </c>
      <c r="CI723" s="112">
        <f>'Datastream-M'!BS724</f>
        <v>112.5</v>
      </c>
      <c r="CJ723" s="112">
        <f>'Datastream-M'!BT724</f>
        <v>12.3</v>
      </c>
      <c r="CK723" s="112">
        <f>'Datastream-M'!BU724</f>
        <v>19.5</v>
      </c>
      <c r="CL723" s="112">
        <f>'Datastream-M'!BV724</f>
        <v>100.6</v>
      </c>
      <c r="CM723" s="112">
        <f>'Datastream-M'!BW724</f>
        <v>17.100000000000001</v>
      </c>
      <c r="CN723" s="112">
        <f>'Datastream-M'!BX724</f>
        <v>1.5</v>
      </c>
      <c r="CO723" s="112">
        <f>'Datastream-M'!BY724</f>
        <v>0.8</v>
      </c>
      <c r="CP723" s="112">
        <f>'Datastream-M'!BZ724</f>
        <v>-1.8</v>
      </c>
      <c r="CQ723" s="112">
        <f>'Datastream-M'!CA724</f>
        <v>9.1</v>
      </c>
      <c r="CR723" s="112">
        <f>'Datastream-M'!CB724</f>
        <v>1.2</v>
      </c>
      <c r="CS723" s="112">
        <f>'Datastream-M'!CC724</f>
        <v>41.2</v>
      </c>
      <c r="CT723" s="112">
        <f>'Datastream-M'!CD724</f>
        <v>53.6</v>
      </c>
      <c r="CU723" s="112">
        <f>'Datastream-M'!CE724</f>
        <v>45291</v>
      </c>
      <c r="CV723" s="112">
        <f>'Datastream-M'!CF724</f>
        <v>3128910</v>
      </c>
      <c r="CW723" s="112">
        <f t="shared" si="145"/>
        <v>18.900000000000002</v>
      </c>
      <c r="CX723" s="112">
        <f>'Datastream-M'!CG724</f>
        <v>148</v>
      </c>
      <c r="CY723" s="112">
        <f>'Datastream-M'!CH724</f>
        <v>168.8</v>
      </c>
      <c r="CZ723" s="112">
        <f>'Datastream-M'!CI724</f>
        <v>130.80000000000001</v>
      </c>
      <c r="DA723" s="112">
        <f>'Datastream-M'!CJ724</f>
        <v>151.9</v>
      </c>
      <c r="DB723" s="112">
        <f>'Datastream-M'!CK724</f>
        <v>23.2</v>
      </c>
      <c r="DC723" s="112">
        <f>'Datastream-M'!CL724</f>
        <v>0.7</v>
      </c>
      <c r="DD723" s="112">
        <f>'Datastream-M'!CM724</f>
        <v>12.3</v>
      </c>
      <c r="DE723" s="112">
        <f>'Datastream-M'!CN724</f>
        <v>84.3</v>
      </c>
      <c r="DF723" s="112">
        <f>'Datastream-M'!CO724</f>
        <v>84.8</v>
      </c>
      <c r="DG723" s="112">
        <f>'Datastream-M'!CP724</f>
        <v>95</v>
      </c>
      <c r="DH723" s="112">
        <f>'Datastream-M'!CQ724</f>
        <v>304.094970703</v>
      </c>
      <c r="DI723" s="112">
        <f>'Datastream-M'!CR724</f>
        <v>16.93</v>
      </c>
      <c r="DJ723" s="112">
        <f>'Datastream-M'!CV724</f>
        <v>9.9600000000000009</v>
      </c>
      <c r="DK723" s="112">
        <f>'Datastream-M'!CW724</f>
        <v>5.42</v>
      </c>
      <c r="DL723" s="112">
        <f>'Datastream-M'!CX724</f>
        <v>125.3</v>
      </c>
      <c r="DM723" s="112">
        <f>'Datastream-M'!CY724</f>
        <v>143.4</v>
      </c>
      <c r="DN723" s="112">
        <f>'Datastream-M'!CZ724</f>
        <v>117.5</v>
      </c>
      <c r="DO723" s="112">
        <f>'Datastream-M'!DA724</f>
        <v>14.1</v>
      </c>
      <c r="DP723" s="112">
        <f>'Datastream-M'!DB724</f>
        <v>89.5</v>
      </c>
      <c r="DQ723" s="112">
        <f>'Datastream-M'!DE724</f>
        <v>98.9</v>
      </c>
      <c r="DR723" s="112">
        <f>'Datastream-M'!DF724</f>
        <v>93.4</v>
      </c>
      <c r="DS723" s="112">
        <f>'Datastream-M'!DG724</f>
        <v>98.4</v>
      </c>
      <c r="DT723" s="112">
        <f>'Datastream-M'!DH724</f>
        <v>102.5</v>
      </c>
      <c r="DU723" s="112">
        <f>'Datastream-M'!DI724</f>
        <v>104.1</v>
      </c>
      <c r="DV723" s="112">
        <f>'Datastream-M'!DJ724</f>
        <v>228.380369608</v>
      </c>
      <c r="DW723" s="19"/>
      <c r="DX723" s="112">
        <f>'Datastream-M'!DK724</f>
        <v>120.9</v>
      </c>
      <c r="DY723" s="112">
        <v>0</v>
      </c>
      <c r="DZ723" s="112">
        <f>'Datastream-M'!DL724</f>
        <v>120.8</v>
      </c>
      <c r="EA723" s="112">
        <f>'Datastream-M'!DM724</f>
        <v>103.5</v>
      </c>
      <c r="EB723" s="41">
        <f>'Datastream-M'!DN724</f>
        <v>34.525005999999998</v>
      </c>
      <c r="EC723" s="112">
        <f>'Datastream-M'!DO724</f>
        <v>115.9</v>
      </c>
      <c r="ED723">
        <f>'Datastream-M'!DP724</f>
        <v>131.9</v>
      </c>
      <c r="EE723" s="112">
        <f t="shared" si="84"/>
        <v>0.39999999999999147</v>
      </c>
      <c r="EF723" s="1">
        <f>'Datastream-M'!DQ724</f>
        <v>102.1</v>
      </c>
    </row>
    <row r="724" spans="1:142">
      <c r="A724" s="3">
        <v>43905</v>
      </c>
      <c r="B724" s="112">
        <f>'Datastream-M'!B725</f>
        <v>86.7</v>
      </c>
      <c r="C724" s="112">
        <f>'Datastream-M'!C725</f>
        <v>88.2</v>
      </c>
      <c r="D724" s="112">
        <f>'Datastream-M'!D725</f>
        <v>94.5</v>
      </c>
      <c r="E724" s="112">
        <f>'Datastream-M'!E725</f>
        <v>82.3</v>
      </c>
      <c r="F724" s="112">
        <f>'Datastream-M'!F725</f>
        <v>86.7</v>
      </c>
      <c r="G724" s="112">
        <f>'Datastream-M'!G725</f>
        <v>1.106341</v>
      </c>
      <c r="H724" s="112">
        <f>'Datastream-M'!H725</f>
        <v>2444</v>
      </c>
      <c r="I724" s="112">
        <f>'Datastream-M'!I725</f>
        <v>3273.2</v>
      </c>
      <c r="J724" s="112">
        <f>'Datastream-M'!J725</f>
        <v>-0.41699999999999998</v>
      </c>
      <c r="K724" s="112">
        <f>'Datastream-M'!K725</f>
        <v>-0.5</v>
      </c>
      <c r="L724" s="112">
        <f>'Datastream-M'!L725</f>
        <v>9935.7999999999993</v>
      </c>
      <c r="M724" s="112">
        <f>'Datastream-M'!M725</f>
        <v>215119</v>
      </c>
      <c r="N724" s="112">
        <f>'Datastream-M'!N725</f>
        <v>91</v>
      </c>
      <c r="O724" s="112">
        <f>'Datastream-M'!O725</f>
        <v>1545</v>
      </c>
      <c r="P724" s="112">
        <f>'Datastream-M'!P725</f>
        <v>5</v>
      </c>
      <c r="Q724" s="112">
        <f>'Datastream-M'!Q725</f>
        <v>15.8</v>
      </c>
      <c r="R724" s="112">
        <f>'Datastream-M'!R725</f>
        <v>30.6</v>
      </c>
      <c r="S724" s="1">
        <f>'[2]Deutschland Monatsdaten'!C724</f>
        <v>-1.4786577605468276</v>
      </c>
      <c r="T724" s="1">
        <v>4.3231497139408646</v>
      </c>
      <c r="U724" s="112">
        <f>'Datastream-M'!BL725</f>
        <v>99.01</v>
      </c>
      <c r="V724" s="41">
        <f t="shared" ref="V724:V726" si="146">U724/BP724*100</f>
        <v>96.50097465886941</v>
      </c>
      <c r="W724" s="112">
        <f>'Datastream-M'!BM725</f>
        <v>85.84</v>
      </c>
      <c r="X724" s="41">
        <f t="shared" ref="X724:X726" si="147">W724/BO724*100</f>
        <v>85.583250249252245</v>
      </c>
      <c r="Y724" s="112">
        <f>'Datastream-M'!W725</f>
        <v>-27</v>
      </c>
      <c r="Z724" s="112">
        <f>'Datastream-M'!X725</f>
        <v>89.2</v>
      </c>
      <c r="AA724" s="42">
        <f>'Datastream-M'!Y725</f>
        <v>-18</v>
      </c>
      <c r="AB724" s="112">
        <f>'Datastream-M'!Z725</f>
        <v>96.5</v>
      </c>
      <c r="AC724" s="112">
        <f>'Datastream-M'!AA725</f>
        <v>90.1</v>
      </c>
      <c r="AD724" s="112">
        <f>'Datastream-M'!AB725</f>
        <v>89.9</v>
      </c>
      <c r="AE724" s="112">
        <f>'Datastream-M'!AC725</f>
        <v>1.106341</v>
      </c>
      <c r="AF724" s="112">
        <f t="shared" ref="AF724:AF726" si="148">U724/V724*100</f>
        <v>102.59999999999998</v>
      </c>
      <c r="AG724" s="112">
        <f t="shared" ref="AG724:AG726" si="149">W724/X724*100</f>
        <v>100.30000000000001</v>
      </c>
      <c r="AH724" s="112">
        <f>'Datastream-M'!AD725</f>
        <v>94.4</v>
      </c>
      <c r="AI724" s="112">
        <f>'Datastream-M'!AE725</f>
        <v>-23.2</v>
      </c>
      <c r="AJ724" s="112">
        <f>'Datastream-M'!AF725</f>
        <v>105.159959</v>
      </c>
      <c r="AK724" s="112">
        <f>'Datastream-M'!AG725</f>
        <v>33.950000000000003</v>
      </c>
      <c r="AL724" s="112">
        <f>'Datastream-M'!AH725</f>
        <v>106</v>
      </c>
      <c r="AM724" s="112">
        <f>'Datastream-M'!AI725</f>
        <v>89.2</v>
      </c>
      <c r="AN724" s="112">
        <f>'Datastream-M'!AJ725</f>
        <v>12.6</v>
      </c>
      <c r="AO724" s="112">
        <f>'Datastream-M'!AK725</f>
        <v>42.6</v>
      </c>
      <c r="AP724" s="112">
        <f>'Datastream-M'!AL725</f>
        <v>-2.6</v>
      </c>
      <c r="AQ724" s="41">
        <f>'Datastream-M'!AM725</f>
        <v>103.97880000000001</v>
      </c>
      <c r="AR724" s="41">
        <f>'Datastream-M'!AN725</f>
        <v>96.198400000000007</v>
      </c>
      <c r="AS724" s="112">
        <f>'Datastream-M'!AO725</f>
        <v>0.7</v>
      </c>
      <c r="AT724" s="112">
        <f>'Datastream-M'!AP725</f>
        <v>74.3</v>
      </c>
      <c r="AU724" s="112">
        <f>'Datastream-M'!AQ725</f>
        <v>104</v>
      </c>
      <c r="AV724" s="112"/>
      <c r="AW724" s="112"/>
      <c r="AX724" s="112">
        <f>'Datastream-M'!AR725</f>
        <v>-49.5</v>
      </c>
      <c r="AY724" s="112">
        <f>'Datastream-M'!AS725</f>
        <v>-7.6</v>
      </c>
      <c r="AZ724" s="112">
        <f>'Datastream-M'!AT725</f>
        <v>92.7</v>
      </c>
      <c r="BA724" s="112"/>
      <c r="BB724" s="112"/>
      <c r="BC724" s="112"/>
      <c r="BD724" s="112"/>
      <c r="BE724" s="112">
        <f>'Datastream-M'!AU725</f>
        <v>102.86</v>
      </c>
      <c r="BF724" s="112">
        <f>'Datastream-M'!AV725</f>
        <v>96.7</v>
      </c>
      <c r="BG724" s="112"/>
      <c r="BH724" s="1">
        <f>'Datastream-M'!AX725</f>
        <v>63.9</v>
      </c>
      <c r="BI724" s="1">
        <f>'Datastream-M'!AY725</f>
        <v>69.599999999999994</v>
      </c>
      <c r="BJ724" s="1">
        <f>'Datastream-M'!AZ725</f>
        <v>105.4</v>
      </c>
      <c r="BK724" s="112">
        <f>'Datastream-M'!BA725</f>
        <v>91.4</v>
      </c>
      <c r="BL724" s="112">
        <f>'Datastream-M'!BB725</f>
        <v>115.1</v>
      </c>
      <c r="BM724" s="26">
        <f>'Datastream-M'!BC725</f>
        <v>101.8</v>
      </c>
      <c r="BN724" s="26"/>
      <c r="BO724" s="14">
        <f t="shared" si="142"/>
        <v>100.3</v>
      </c>
      <c r="BP724" s="112">
        <f t="shared" ref="BP724:BP727" si="150">BM723</f>
        <v>102.6</v>
      </c>
      <c r="BQ724" s="112">
        <f t="shared" ref="BQ724:BQ727" si="151">AK724/AE724</f>
        <v>30.686741248855462</v>
      </c>
      <c r="BR724" s="112"/>
      <c r="BS724" s="112">
        <f>'Datastream-M'!BF725</f>
        <v>118.7</v>
      </c>
      <c r="BT724" s="112">
        <f>'Datastream-M'!BE725</f>
        <v>-29</v>
      </c>
      <c r="BU724" s="112">
        <f>'Datastream-M'!CS725</f>
        <v>94.7</v>
      </c>
      <c r="BV724" s="112">
        <f>'Datastream-M'!CT725</f>
        <v>98.9</v>
      </c>
      <c r="BW724" s="112">
        <f>'Datastream-M'!CU725</f>
        <v>119.3018</v>
      </c>
      <c r="BX724" s="112"/>
      <c r="BY724" s="112"/>
      <c r="BZ724" s="112">
        <f>'Datastream-M'!BI725</f>
        <v>130.1</v>
      </c>
      <c r="CA724" s="112">
        <f>'Datastream-M'!BN725</f>
        <v>-34.700000000000003</v>
      </c>
      <c r="CB724" s="112">
        <f>'Datastream-M'!BO725</f>
        <v>-21.8</v>
      </c>
      <c r="CC724" s="112">
        <f>'Datastream-M'!BP725</f>
        <v>84.2</v>
      </c>
      <c r="CD724" s="112">
        <f>'Datastream-M'!BQ725</f>
        <v>84</v>
      </c>
      <c r="CE724" s="112"/>
      <c r="CF724" s="112"/>
      <c r="CG724" s="112"/>
      <c r="CH724" s="112">
        <f>'Datastream-M'!BR725</f>
        <v>87</v>
      </c>
      <c r="CI724" s="112">
        <f>'Datastream-M'!BS725</f>
        <v>112</v>
      </c>
      <c r="CJ724" s="112">
        <f>'Datastream-M'!BT725</f>
        <v>3.7</v>
      </c>
      <c r="CK724" s="112">
        <f>'Datastream-M'!BU725</f>
        <v>15.6</v>
      </c>
      <c r="CL724" s="112">
        <f>'Datastream-M'!BV725</f>
        <v>92.1</v>
      </c>
      <c r="CM724" s="112">
        <f>'Datastream-M'!BW725</f>
        <v>-6.9</v>
      </c>
      <c r="CN724" s="112">
        <f>'Datastream-M'!BX725</f>
        <v>-19.3</v>
      </c>
      <c r="CO724" s="112">
        <f>'Datastream-M'!BY725</f>
        <v>-20.9</v>
      </c>
      <c r="CP724" s="112">
        <f>'Datastream-M'!BZ725</f>
        <v>-16.8</v>
      </c>
      <c r="CQ724" s="112">
        <f>'Datastream-M'!CA725</f>
        <v>8.1</v>
      </c>
      <c r="CR724" s="112">
        <f>'Datastream-M'!CB725</f>
        <v>-19.2</v>
      </c>
      <c r="CS724" s="112">
        <f>'Datastream-M'!CC725</f>
        <v>27.8</v>
      </c>
      <c r="CT724" s="112">
        <f>'Datastream-M'!CD725</f>
        <v>31.4</v>
      </c>
      <c r="CU724" s="112">
        <f>'Datastream-M'!CE725</f>
        <v>45178</v>
      </c>
      <c r="CV724" s="112">
        <f>'Datastream-M'!CF725</f>
        <v>3154156</v>
      </c>
      <c r="CW724" s="112">
        <f t="shared" ref="CW724:CW727" si="152">CM724-CP724</f>
        <v>9.9</v>
      </c>
      <c r="CX724" s="112">
        <f>'Datastream-M'!CG725</f>
        <v>136.5</v>
      </c>
      <c r="CY724" s="112">
        <f>'Datastream-M'!CH725</f>
        <v>146.30000000000001</v>
      </c>
      <c r="CZ724" s="112">
        <f>'Datastream-M'!CI725</f>
        <v>128.9</v>
      </c>
      <c r="DA724" s="112">
        <f>'Datastream-M'!CJ725</f>
        <v>138</v>
      </c>
      <c r="DB724" s="112">
        <f>'Datastream-M'!CK725</f>
        <v>13.5</v>
      </c>
      <c r="DC724" s="112">
        <f>'Datastream-M'!CL725</f>
        <v>-6.9</v>
      </c>
      <c r="DD724" s="112">
        <f>'Datastream-M'!CM725</f>
        <v>3.7</v>
      </c>
      <c r="DE724" s="112">
        <f>'Datastream-M'!CN725</f>
        <v>80</v>
      </c>
      <c r="DF724" s="112">
        <f>'Datastream-M'!CO725</f>
        <v>80.2</v>
      </c>
      <c r="DG724" s="112">
        <f>'Datastream-M'!CP725</f>
        <v>75</v>
      </c>
      <c r="DH724" s="112">
        <f>'Datastream-M'!CQ725</f>
        <v>498.0574646</v>
      </c>
      <c r="DI724" s="112">
        <f>'Datastream-M'!CR725</f>
        <v>34.11</v>
      </c>
      <c r="DJ724" s="112">
        <f>'Datastream-M'!CV725</f>
        <v>9.42</v>
      </c>
      <c r="DK724" s="112">
        <f>'Datastream-M'!CW725</f>
        <v>5.57</v>
      </c>
      <c r="DL724" s="112">
        <f>'Datastream-M'!CX725</f>
        <v>115.2</v>
      </c>
      <c r="DM724" s="112">
        <f>'Datastream-M'!CY725</f>
        <v>123.9</v>
      </c>
      <c r="DN724" s="112">
        <f>'Datastream-M'!CZ725</f>
        <v>118.5</v>
      </c>
      <c r="DO724" s="112">
        <f>'Datastream-M'!DA725</f>
        <v>8.1999999999999993</v>
      </c>
      <c r="DP724" s="112">
        <f>'Datastream-M'!DB725</f>
        <v>83.7</v>
      </c>
      <c r="DQ724" s="112">
        <f>'Datastream-M'!DE725</f>
        <v>92.8</v>
      </c>
      <c r="DR724" s="112">
        <f>'Datastream-M'!DF725</f>
        <v>81</v>
      </c>
      <c r="DS724" s="112">
        <f>'Datastream-M'!DG725</f>
        <v>74.8</v>
      </c>
      <c r="DT724" s="112">
        <f>'Datastream-M'!DH725</f>
        <v>80.2</v>
      </c>
      <c r="DU724" s="112">
        <f>'Datastream-M'!DI725</f>
        <v>88.9</v>
      </c>
      <c r="DV724" s="112">
        <f>'Datastream-M'!DJ725</f>
        <v>356.839051294</v>
      </c>
      <c r="DW724" s="19"/>
      <c r="DX724" s="112">
        <f>'Datastream-M'!DK725</f>
        <v>117.7</v>
      </c>
      <c r="DY724" s="112">
        <v>0</v>
      </c>
      <c r="DZ724" s="112">
        <f>'Datastream-M'!DL725</f>
        <v>120.8</v>
      </c>
      <c r="EA724" s="112">
        <f>'Datastream-M'!DM725</f>
        <v>93.1</v>
      </c>
      <c r="EB724" s="41">
        <f>'Datastream-M'!DN725</f>
        <v>34.853330999999997</v>
      </c>
      <c r="EC724" s="112">
        <f>'Datastream-M'!DO725</f>
        <v>109.3</v>
      </c>
      <c r="ED724">
        <f>'Datastream-M'!DP725</f>
        <v>122.4</v>
      </c>
      <c r="EE724" s="112">
        <f t="shared" si="84"/>
        <v>-9.3999999999999915</v>
      </c>
      <c r="EF724" s="1">
        <f>'Datastream-M'!DQ725</f>
        <v>91</v>
      </c>
    </row>
    <row r="725" spans="1:142">
      <c r="A725" s="3">
        <v>43936</v>
      </c>
      <c r="B725" s="112">
        <f>'Datastream-M'!B726</f>
        <v>75.599999999999994</v>
      </c>
      <c r="C725" s="112">
        <f>'Datastream-M'!C726</f>
        <v>76.400000000000006</v>
      </c>
      <c r="D725" s="112">
        <f>'Datastream-M'!D726</f>
        <v>80</v>
      </c>
      <c r="E725" s="112">
        <f>'Datastream-M'!E726</f>
        <v>72.900000000000006</v>
      </c>
      <c r="F725" s="112">
        <f>'Datastream-M'!F726</f>
        <v>62.7</v>
      </c>
      <c r="G725" s="112">
        <f>'Datastream-M'!G726</f>
        <v>1.08619</v>
      </c>
      <c r="H725" s="112">
        <f>'Datastream-M'!H726</f>
        <v>2454.3000000000002</v>
      </c>
      <c r="I725" s="112">
        <f>'Datastream-M'!I726</f>
        <v>3278.4</v>
      </c>
      <c r="J725" s="112">
        <f>'Datastream-M'!J726</f>
        <v>-0.254</v>
      </c>
      <c r="K725" s="112">
        <f>'Datastream-M'!K726</f>
        <v>-0.5</v>
      </c>
      <c r="L725" s="112">
        <f>'Datastream-M'!L726</f>
        <v>10861.6</v>
      </c>
      <c r="M725" s="112">
        <f>'Datastream-M'!M726</f>
        <v>120840</v>
      </c>
      <c r="N725" s="112">
        <f>'Datastream-M'!N726</f>
        <v>70.900000000000006</v>
      </c>
      <c r="O725" s="112">
        <f>'Datastream-M'!O726</f>
        <v>1465</v>
      </c>
      <c r="P725" s="112">
        <f>'Datastream-M'!P726</f>
        <v>5.8</v>
      </c>
      <c r="Q725" s="112">
        <f>'Datastream-M'!Q726</f>
        <v>11</v>
      </c>
      <c r="R725" s="112">
        <f>'Datastream-M'!R726</f>
        <v>58.1</v>
      </c>
      <c r="S725" s="1">
        <f>'[2]Deutschland Monatsdaten'!C725</f>
        <v>-4.3852229224429111</v>
      </c>
      <c r="T725" s="1">
        <v>3.5982354869419586</v>
      </c>
      <c r="U725" s="112">
        <f>'Datastream-M'!BL726</f>
        <v>75.680000000000007</v>
      </c>
      <c r="V725" s="41">
        <f t="shared" si="146"/>
        <v>74.341846758349718</v>
      </c>
      <c r="W725" s="112">
        <f>'Datastream-M'!BM726</f>
        <v>72.14</v>
      </c>
      <c r="X725" s="41">
        <f t="shared" si="147"/>
        <v>74.601861427094107</v>
      </c>
      <c r="Y725" s="112">
        <f>'Datastream-M'!W726</f>
        <v>-40.200000000000003</v>
      </c>
      <c r="Z725" s="112">
        <f>'Datastream-M'!X726</f>
        <v>62</v>
      </c>
      <c r="AA725" s="42">
        <f>'Datastream-M'!Y726</f>
        <v>-48.9</v>
      </c>
      <c r="AB725" s="112">
        <f>'Datastream-M'!Z726</f>
        <v>96.2</v>
      </c>
      <c r="AC725" s="112">
        <f>'Datastream-M'!AA726</f>
        <v>90</v>
      </c>
      <c r="AD725" s="112">
        <f>'Datastream-M'!AB726</f>
        <v>90.1</v>
      </c>
      <c r="AE725" s="112">
        <f>'Datastream-M'!AC726</f>
        <v>1.08619</v>
      </c>
      <c r="AF725" s="112">
        <f t="shared" si="148"/>
        <v>101.8</v>
      </c>
      <c r="AG725" s="112">
        <f t="shared" si="149"/>
        <v>96.7</v>
      </c>
      <c r="AH725" s="112">
        <f>'Datastream-M'!AD726</f>
        <v>77.2</v>
      </c>
      <c r="AI725" s="112">
        <f>'Datastream-M'!AE726</f>
        <v>-35.700000000000003</v>
      </c>
      <c r="AJ725" s="112">
        <f>'Datastream-M'!AF726</f>
        <v>106.61764700000001</v>
      </c>
      <c r="AK725" s="112">
        <f>'Datastream-M'!AG726</f>
        <v>26.85</v>
      </c>
      <c r="AL725" s="112">
        <f>'Datastream-M'!AH726</f>
        <v>106</v>
      </c>
      <c r="AM725" s="112">
        <f>'Datastream-M'!AI726</f>
        <v>62</v>
      </c>
      <c r="AN725" s="112">
        <f>'Datastream-M'!AJ726</f>
        <v>10.9</v>
      </c>
      <c r="AO725" s="112">
        <f>'Datastream-M'!AK726</f>
        <v>63.8</v>
      </c>
      <c r="AP725" s="112">
        <f>'Datastream-M'!AL726</f>
        <v>-41.8</v>
      </c>
      <c r="AQ725" s="41">
        <f>'Datastream-M'!AM726</f>
        <v>98.412700000000001</v>
      </c>
      <c r="AR725" s="41">
        <f>'Datastream-M'!AN726</f>
        <v>90.953000000000003</v>
      </c>
      <c r="AS725" s="112">
        <f>'Datastream-M'!AO726</f>
        <v>2.2999999999999998</v>
      </c>
      <c r="AT725" s="112" t="str">
        <f>'Datastream-M'!AP726</f>
        <v>#NA</v>
      </c>
      <c r="AU725" s="112">
        <f>'Datastream-M'!AQ726</f>
        <v>93.4</v>
      </c>
      <c r="AX725" s="112">
        <f>'Datastream-M'!AR726</f>
        <v>28.2</v>
      </c>
      <c r="AY725" s="112">
        <f>'Datastream-M'!AS726</f>
        <v>-16.3</v>
      </c>
      <c r="AZ725" s="112">
        <f>'Datastream-M'!AT726</f>
        <v>73.3</v>
      </c>
      <c r="BE725" s="112">
        <f>'Datastream-M'!AU726</f>
        <v>102.82</v>
      </c>
      <c r="BF725" s="112">
        <f>'Datastream-M'!AV726</f>
        <v>94.9</v>
      </c>
      <c r="BH725" s="1">
        <f>'Datastream-M'!AX726</f>
        <v>46.4</v>
      </c>
      <c r="BI725" s="1">
        <f>'Datastream-M'!AY726</f>
        <v>53.7</v>
      </c>
      <c r="BJ725" s="1">
        <f>'Datastream-M'!AZ726</f>
        <v>99.3</v>
      </c>
      <c r="BK725" s="112">
        <f>'Datastream-M'!BA726</f>
        <v>88.5</v>
      </c>
      <c r="BL725" s="112">
        <f>'Datastream-M'!BB726</f>
        <v>106.7</v>
      </c>
      <c r="BM725" s="26">
        <f>'Datastream-M'!BC726</f>
        <v>101.3</v>
      </c>
      <c r="BN725" s="26"/>
      <c r="BO725" s="14">
        <f t="shared" si="142"/>
        <v>96.7</v>
      </c>
      <c r="BP725" s="112">
        <f t="shared" si="150"/>
        <v>101.8</v>
      </c>
      <c r="BQ725" s="112">
        <f t="shared" si="151"/>
        <v>24.719432143547632</v>
      </c>
      <c r="BS725" s="112">
        <f>'Datastream-M'!BF726</f>
        <v>104.9</v>
      </c>
      <c r="BT725" s="112">
        <f>'Datastream-M'!BE726</f>
        <v>-59.1</v>
      </c>
      <c r="BU725" s="112">
        <f>'Datastream-M'!CS726</f>
        <v>94.7</v>
      </c>
      <c r="BV725" s="112">
        <f>'Datastream-M'!CT726</f>
        <v>98</v>
      </c>
      <c r="BW725" s="112">
        <f>'Datastream-M'!CU726</f>
        <v>119.16889999999999</v>
      </c>
      <c r="BZ725" s="112">
        <f>'Datastream-M'!BI726</f>
        <v>129.30000000000001</v>
      </c>
      <c r="CA725" s="112">
        <f>'Datastream-M'!BN726</f>
        <v>-54.3</v>
      </c>
      <c r="CB725" s="112">
        <f>'Datastream-M'!BO726</f>
        <v>-52.8</v>
      </c>
      <c r="CC725" s="112">
        <f>'Datastream-M'!BP726</f>
        <v>55.4</v>
      </c>
      <c r="CD725" s="112">
        <f>'Datastream-M'!BQ726</f>
        <v>56.6</v>
      </c>
      <c r="CH725" s="112">
        <f>'Datastream-M'!BR726</f>
        <v>53.1</v>
      </c>
      <c r="CI725" s="112">
        <f>'Datastream-M'!BS726</f>
        <v>104.7</v>
      </c>
      <c r="CJ725" s="112">
        <f>'Datastream-M'!BT726</f>
        <v>-17.899999999999999</v>
      </c>
      <c r="CK725" s="112" t="str">
        <f>'Datastream-M'!BU726</f>
        <v>#NA</v>
      </c>
      <c r="CL725" s="112">
        <f>'Datastream-M'!BV726</f>
        <v>73.7</v>
      </c>
      <c r="CM725" s="112">
        <f>'Datastream-M'!BW726</f>
        <v>-32.6</v>
      </c>
      <c r="CN725" s="112">
        <f>'Datastream-M'!BX726</f>
        <v>-50.8</v>
      </c>
      <c r="CO725" s="112">
        <f>'Datastream-M'!BY726</f>
        <v>-46.3</v>
      </c>
      <c r="CP725" s="112">
        <f>'Datastream-M'!BZ726</f>
        <v>-41.3</v>
      </c>
      <c r="CQ725" s="112">
        <f>'Datastream-M'!CA726</f>
        <v>2.2999999999999998</v>
      </c>
      <c r="CR725" s="112">
        <f>'Datastream-M'!CB726</f>
        <v>-21.4</v>
      </c>
      <c r="CS725" s="112">
        <f>'Datastream-M'!CC726</f>
        <v>-19.3</v>
      </c>
      <c r="CT725" s="112">
        <f>'Datastream-M'!CD726</f>
        <v>-4.5999999999999996</v>
      </c>
      <c r="CU725" s="112">
        <f>'Datastream-M'!CE726</f>
        <v>44820</v>
      </c>
      <c r="CV725" s="112">
        <f>'Datastream-M'!CF726</f>
        <v>3163657</v>
      </c>
      <c r="CW725" s="112">
        <f t="shared" si="152"/>
        <v>8.6999999999999957</v>
      </c>
      <c r="CX725" s="112">
        <f>'Datastream-M'!CG726</f>
        <v>138.9</v>
      </c>
      <c r="CY725" s="112">
        <f>'Datastream-M'!CH726</f>
        <v>126</v>
      </c>
      <c r="CZ725" s="112">
        <f>'Datastream-M'!CI726</f>
        <v>145.1</v>
      </c>
      <c r="DA725" s="112">
        <f>'Datastream-M'!CJ726</f>
        <v>140.4</v>
      </c>
      <c r="DB725" s="112">
        <f>'Datastream-M'!CK726</f>
        <v>-6.7</v>
      </c>
      <c r="DC725" s="112">
        <f>'Datastream-M'!CL726</f>
        <v>-23.1</v>
      </c>
      <c r="DD725" s="112">
        <f>'Datastream-M'!CM726</f>
        <v>-17.899999999999999</v>
      </c>
      <c r="DE725" s="112">
        <f>'Datastream-M'!CN726</f>
        <v>78.2</v>
      </c>
      <c r="DF725" s="112">
        <f>'Datastream-M'!CO726</f>
        <v>77.900000000000006</v>
      </c>
      <c r="DG725" s="112">
        <f>'Datastream-M'!CP726</f>
        <v>54.6</v>
      </c>
      <c r="DH725" s="112">
        <f>'Datastream-M'!CQ726</f>
        <v>374.94692993199999</v>
      </c>
      <c r="DI725" s="112">
        <f>'Datastream-M'!CR726</f>
        <v>52.02</v>
      </c>
      <c r="DJ725" s="112">
        <f>'Datastream-M'!CV726</f>
        <v>9.9</v>
      </c>
      <c r="DK725" s="112">
        <f>'Datastream-M'!CW726</f>
        <v>5.67</v>
      </c>
      <c r="DL725" s="112">
        <f>'Datastream-M'!CX726</f>
        <v>116.9</v>
      </c>
      <c r="DM725" s="112">
        <f>'Datastream-M'!CY726</f>
        <v>106.4</v>
      </c>
      <c r="DN725" s="112">
        <f>'Datastream-M'!CZ726</f>
        <v>113.6</v>
      </c>
      <c r="DO725" s="112">
        <f>'Datastream-M'!DA726</f>
        <v>-3.8</v>
      </c>
      <c r="DP725" s="112">
        <f>'Datastream-M'!DB726</f>
        <v>75.5</v>
      </c>
      <c r="DQ725" s="112">
        <f>'Datastream-M'!DE726</f>
        <v>79.3</v>
      </c>
      <c r="DR725" s="112">
        <f>'Datastream-M'!DF726</f>
        <v>72.099999999999994</v>
      </c>
      <c r="DS725" s="112">
        <f>'Datastream-M'!DG726</f>
        <v>54.6</v>
      </c>
      <c r="DT725" s="112">
        <f>'Datastream-M'!DH726</f>
        <v>50.1</v>
      </c>
      <c r="DU725" s="112">
        <f>'Datastream-M'!DI726</f>
        <v>50.8</v>
      </c>
      <c r="DV725" s="112">
        <f>'Datastream-M'!DJ726</f>
        <v>358.04393670899998</v>
      </c>
      <c r="DX725" s="112">
        <f>'Datastream-M'!DK726</f>
        <v>106.4</v>
      </c>
      <c r="DY725" s="112">
        <v>0</v>
      </c>
      <c r="DZ725" s="112">
        <f>'Datastream-M'!DL726</f>
        <v>110.2</v>
      </c>
      <c r="EA725" s="112">
        <f>'Datastream-M'!DM726</f>
        <v>70.400000000000006</v>
      </c>
      <c r="EB725" s="41">
        <f>'Datastream-M'!DN726</f>
        <v>34.376770999999998</v>
      </c>
      <c r="EC725" s="112">
        <f>'Datastream-M'!DO726</f>
        <v>97.5</v>
      </c>
      <c r="ED725">
        <f>'Datastream-M'!DP726</f>
        <v>109</v>
      </c>
      <c r="EE725" s="112">
        <f t="shared" si="84"/>
        <v>-11.100000000000009</v>
      </c>
      <c r="EF725" s="1">
        <f>'Datastream-M'!DQ726</f>
        <v>70.900000000000006</v>
      </c>
    </row>
    <row r="726" spans="1:142">
      <c r="A726" s="3">
        <v>43966</v>
      </c>
      <c r="B726" s="112">
        <f>'Datastream-M'!B727</f>
        <v>80.400000000000006</v>
      </c>
      <c r="C726" s="112">
        <f>'Datastream-M'!C727</f>
        <v>81.099999999999994</v>
      </c>
      <c r="D726" s="112">
        <f>'Datastream-M'!D727</f>
        <v>78.7</v>
      </c>
      <c r="E726" s="112">
        <f>'Datastream-M'!E727</f>
        <v>83.5</v>
      </c>
      <c r="F726" s="112">
        <f>'Datastream-M'!F727</f>
        <v>70.7</v>
      </c>
      <c r="G726" s="112">
        <f>'Datastream-M'!G727</f>
        <v>1.090185</v>
      </c>
      <c r="H726" s="112">
        <f>'Datastream-M'!H727</f>
        <v>2505</v>
      </c>
      <c r="I726" s="112">
        <f>'Datastream-M'!I727</f>
        <v>3316</v>
      </c>
      <c r="J726" s="112">
        <f>'Datastream-M'!J727</f>
        <v>-0.27200000000000002</v>
      </c>
      <c r="K726" s="112">
        <f>'Datastream-M'!K727</f>
        <v>-0.5</v>
      </c>
      <c r="L726" s="112">
        <f>'Datastream-M'!L727</f>
        <v>11586.9</v>
      </c>
      <c r="M726" s="112">
        <f>'Datastream-M'!M727</f>
        <v>168148</v>
      </c>
      <c r="N726" s="112">
        <f>'Datastream-M'!N727</f>
        <v>79.2</v>
      </c>
      <c r="O726" s="112">
        <f>'Datastream-M'!O727</f>
        <v>1504</v>
      </c>
      <c r="P726" s="112">
        <f>'Datastream-M'!P727</f>
        <v>6.2</v>
      </c>
      <c r="Q726" s="112">
        <f>'Datastream-M'!Q727</f>
        <v>21</v>
      </c>
      <c r="R726" s="112">
        <f>'Datastream-M'!R727</f>
        <v>36.700000000000003</v>
      </c>
      <c r="S726" s="1">
        <f>'[2]Deutschland Monatsdaten'!C726</f>
        <v>-3.0612083745430891</v>
      </c>
      <c r="T726" s="1">
        <v>3.8857716119429151</v>
      </c>
      <c r="U726" s="112">
        <f>'Datastream-M'!BL727</f>
        <v>82.24</v>
      </c>
      <c r="V726" s="41">
        <f t="shared" si="146"/>
        <v>81.184600197433369</v>
      </c>
      <c r="W726" s="112">
        <f>'Datastream-M'!BM727</f>
        <v>75.05</v>
      </c>
      <c r="X726" s="41">
        <f t="shared" si="147"/>
        <v>79.083245521601668</v>
      </c>
      <c r="Y726" s="112">
        <f>'Datastream-M'!W727</f>
        <v>-51.8</v>
      </c>
      <c r="Z726" s="112">
        <f>'Datastream-M'!X727</f>
        <v>68.599999999999994</v>
      </c>
      <c r="AA726" s="42">
        <f>'Datastream-M'!Y727</f>
        <v>-24.3</v>
      </c>
      <c r="AB726" s="112">
        <f>'Datastream-M'!Z727</f>
        <v>96.2</v>
      </c>
      <c r="AC726" s="112">
        <f>'Datastream-M'!AA727</f>
        <v>90</v>
      </c>
      <c r="AD726" s="112">
        <f>'Datastream-M'!AB727</f>
        <v>89.9</v>
      </c>
      <c r="AE726" s="112">
        <f>'Datastream-M'!AC727</f>
        <v>1.090185</v>
      </c>
      <c r="AF726" s="112">
        <f t="shared" si="148"/>
        <v>101.29999999999998</v>
      </c>
      <c r="AG726" s="112">
        <f t="shared" si="149"/>
        <v>94.90000000000002</v>
      </c>
      <c r="AH726" s="112">
        <f>'Datastream-M'!AD727</f>
        <v>83.9</v>
      </c>
      <c r="AI726" s="112">
        <f>'Datastream-M'!AE727</f>
        <v>-44.7</v>
      </c>
      <c r="AJ726" s="112">
        <f>'Datastream-M'!AF727</f>
        <v>106.07329799999999</v>
      </c>
      <c r="AK726" s="112">
        <f>'Datastream-M'!AG727</f>
        <v>32.42</v>
      </c>
      <c r="AL726" s="112">
        <f>'Datastream-M'!AH727</f>
        <v>105.9</v>
      </c>
      <c r="AM726" s="112">
        <f>'Datastream-M'!AI727</f>
        <v>68.599999999999994</v>
      </c>
      <c r="AN726" s="112">
        <f>'Datastream-M'!AJ727</f>
        <v>18.5</v>
      </c>
      <c r="AO726" s="112">
        <f>'Datastream-M'!AK727</f>
        <v>44.7</v>
      </c>
      <c r="AP726" s="112">
        <f>'Datastream-M'!AL727</f>
        <v>-50.4</v>
      </c>
      <c r="AQ726" s="41">
        <f>'Datastream-M'!AM727</f>
        <v>100.78</v>
      </c>
      <c r="AR726" s="41">
        <f>'Datastream-M'!AN727</f>
        <v>93.043099999999995</v>
      </c>
      <c r="AS726" s="112">
        <f>'Datastream-M'!AO727</f>
        <v>9.1</v>
      </c>
      <c r="AT726" s="112" t="str">
        <f>'Datastream-M'!AP727</f>
        <v>#NA</v>
      </c>
      <c r="AU726" s="112">
        <f>'Datastream-M'!AQ727</f>
        <v>95.6</v>
      </c>
      <c r="AX726" s="112">
        <f>'Datastream-M'!AR727</f>
        <v>51</v>
      </c>
      <c r="AY726" s="112">
        <f>'Datastream-M'!AS727</f>
        <v>-14.8</v>
      </c>
      <c r="AZ726" s="112">
        <f>'Datastream-M'!AT727</f>
        <v>76.5</v>
      </c>
      <c r="BE726" s="112">
        <f>'Datastream-M'!AU727</f>
        <v>102.9</v>
      </c>
      <c r="BF726" s="112">
        <f>'Datastream-M'!AV727</f>
        <v>95.2</v>
      </c>
      <c r="BH726" s="1">
        <f>'Datastream-M'!AX727</f>
        <v>59.7</v>
      </c>
      <c r="BI726" s="1">
        <f>'Datastream-M'!AY727</f>
        <v>65.3</v>
      </c>
      <c r="BJ726" s="1">
        <f>'Datastream-M'!AZ727</f>
        <v>100.8</v>
      </c>
      <c r="BK726" s="112">
        <f>'Datastream-M'!BA727</f>
        <v>86.9</v>
      </c>
      <c r="BL726" s="112">
        <f>'Datastream-M'!BB727</f>
        <v>110.5</v>
      </c>
      <c r="BM726" s="26">
        <f>'Datastream-M'!BC727</f>
        <v>101.1</v>
      </c>
      <c r="BN726" s="26"/>
      <c r="BO726" s="14">
        <f t="shared" si="142"/>
        <v>94.9</v>
      </c>
      <c r="BP726" s="112">
        <f t="shared" si="150"/>
        <v>101.3</v>
      </c>
      <c r="BQ726" s="112">
        <f t="shared" si="151"/>
        <v>29.738071978609138</v>
      </c>
      <c r="BS726" s="112">
        <f>'Datastream-M'!BF727</f>
        <v>104.6</v>
      </c>
      <c r="BT726" s="112">
        <f>'Datastream-M'!BE727</f>
        <v>-24.8</v>
      </c>
      <c r="BU726" s="112">
        <f>'Datastream-M'!CS727</f>
        <v>94.7</v>
      </c>
      <c r="BV726" s="112">
        <f>'Datastream-M'!CT727</f>
        <v>98.1</v>
      </c>
      <c r="BW726" s="112">
        <f>'Datastream-M'!CU727</f>
        <v>119.2269</v>
      </c>
      <c r="BZ726" s="112">
        <f>'Datastream-M'!BI727</f>
        <v>130.19999999999999</v>
      </c>
      <c r="CA726" s="112">
        <f>'Datastream-M'!BN727</f>
        <v>-19.7</v>
      </c>
      <c r="CB726" s="112">
        <f>'Datastream-M'!BO727</f>
        <v>-41.9</v>
      </c>
      <c r="CC726" s="112">
        <f>'Datastream-M'!BP727</f>
        <v>71.3</v>
      </c>
      <c r="CD726" s="112">
        <f>'Datastream-M'!BQ727</f>
        <v>72.5</v>
      </c>
      <c r="CH726" s="112">
        <f>'Datastream-M'!BR727</f>
        <v>69.099999999999994</v>
      </c>
      <c r="CI726" s="112">
        <f>'Datastream-M'!BS727</f>
        <v>117.9</v>
      </c>
      <c r="CJ726" s="112">
        <f>'Datastream-M'!BT727</f>
        <v>-12.6</v>
      </c>
      <c r="CK726" s="112" t="str">
        <f>'Datastream-M'!BU727</f>
        <v>#NA</v>
      </c>
      <c r="CL726" s="112">
        <f>'Datastream-M'!BV727</f>
        <v>80.5</v>
      </c>
      <c r="CM726" s="112">
        <f>'Datastream-M'!BW727</f>
        <v>-20.399999999999999</v>
      </c>
      <c r="CN726" s="112">
        <f>'Datastream-M'!BX727</f>
        <v>-27.1</v>
      </c>
      <c r="CO726" s="112">
        <f>'Datastream-M'!BY727</f>
        <v>-31.9</v>
      </c>
      <c r="CP726" s="112">
        <f>'Datastream-M'!BZ727</f>
        <v>-34.5</v>
      </c>
      <c r="CQ726" s="112">
        <f>'Datastream-M'!CA727</f>
        <v>-23.1</v>
      </c>
      <c r="CR726" s="112">
        <f>'Datastream-M'!CB727</f>
        <v>-10.4</v>
      </c>
      <c r="CS726" s="112">
        <f>'Datastream-M'!CC727</f>
        <v>-5.7</v>
      </c>
      <c r="CT726" s="112">
        <f>'Datastream-M'!CD727</f>
        <v>5.5</v>
      </c>
      <c r="CU726" s="112">
        <f>'Datastream-M'!CE727</f>
        <v>44613</v>
      </c>
      <c r="CV726" s="112">
        <f>'Datastream-M'!CF727</f>
        <v>3185994</v>
      </c>
      <c r="CW726" s="112">
        <f t="shared" si="152"/>
        <v>14.100000000000001</v>
      </c>
      <c r="CX726" s="112">
        <f>'Datastream-M'!CG727</f>
        <v>131.6</v>
      </c>
      <c r="CY726" s="112">
        <f>'Datastream-M'!CH727</f>
        <v>146.9</v>
      </c>
      <c r="CZ726" s="112">
        <f>'Datastream-M'!CI727</f>
        <v>138.80000000000001</v>
      </c>
      <c r="DA726" s="112">
        <f>'Datastream-M'!CJ727</f>
        <v>117.1</v>
      </c>
      <c r="DB726" s="112">
        <f>'Datastream-M'!CK727</f>
        <v>2</v>
      </c>
      <c r="DC726" s="112">
        <f>'Datastream-M'!CL727</f>
        <v>-23.4</v>
      </c>
      <c r="DD726" s="112">
        <f>'Datastream-M'!CM727</f>
        <v>-12.6</v>
      </c>
      <c r="DE726" s="112">
        <f>'Datastream-M'!CN727</f>
        <v>76.5</v>
      </c>
      <c r="DF726" s="112">
        <f>'Datastream-M'!CO727</f>
        <v>76.400000000000006</v>
      </c>
      <c r="DG726" s="112">
        <f>'Datastream-M'!CP727</f>
        <v>71.8</v>
      </c>
      <c r="DH726" s="112">
        <f>'Datastream-M'!CQ727</f>
        <v>397.71600341800001</v>
      </c>
      <c r="DI726" s="112">
        <f>'Datastream-M'!CR727</f>
        <v>36.64</v>
      </c>
      <c r="DJ726" s="112">
        <f>'Datastream-M'!CV727</f>
        <v>10.029999999999999</v>
      </c>
      <c r="DK726" s="112">
        <f>'Datastream-M'!CW727</f>
        <v>5.64</v>
      </c>
      <c r="DL726" s="112">
        <f>'Datastream-M'!CX727</f>
        <v>110.8</v>
      </c>
      <c r="DM726" s="112">
        <f>'Datastream-M'!CY727</f>
        <v>124.1</v>
      </c>
      <c r="DN726" s="112">
        <f>'Datastream-M'!CZ727</f>
        <v>113.8</v>
      </c>
      <c r="DO726" s="112">
        <f>'Datastream-M'!DA727</f>
        <v>-15.5</v>
      </c>
      <c r="DP726" s="112">
        <f>'Datastream-M'!DB727</f>
        <v>76.8</v>
      </c>
      <c r="DQ726" s="112">
        <f>'Datastream-M'!DE727</f>
        <v>78.7</v>
      </c>
      <c r="DR726" s="112">
        <f>'Datastream-M'!DF727</f>
        <v>82.2</v>
      </c>
      <c r="DS726" s="112">
        <f>'Datastream-M'!DG727</f>
        <v>71.099999999999994</v>
      </c>
      <c r="DT726" s="112">
        <f>'Datastream-M'!DH727</f>
        <v>60.4</v>
      </c>
      <c r="DU726" s="112">
        <f>'Datastream-M'!DI727</f>
        <v>66.900000000000006</v>
      </c>
      <c r="DV726" s="112">
        <f>'Datastream-M'!DJ727</f>
        <v>430.01773978199998</v>
      </c>
      <c r="DX726" s="112">
        <f>'Datastream-M'!DK727</f>
        <v>105</v>
      </c>
      <c r="DY726" s="112">
        <v>0</v>
      </c>
      <c r="DZ726" s="112">
        <f>'Datastream-M'!DL727</f>
        <v>111.2</v>
      </c>
      <c r="EA726" s="112">
        <f>'Datastream-M'!DM727</f>
        <v>78.400000000000006</v>
      </c>
      <c r="EB726" s="41">
        <f>'Datastream-M'!DN727</f>
        <v>34.554091</v>
      </c>
      <c r="EC726" s="112">
        <f>'Datastream-M'!DO727</f>
        <v>103.5</v>
      </c>
      <c r="ED726">
        <f>'Datastream-M'!DP727</f>
        <v>116.4</v>
      </c>
      <c r="EE726" s="112">
        <f t="shared" si="84"/>
        <v>4.8000000000000114</v>
      </c>
      <c r="EF726" s="1">
        <f>'Datastream-M'!DQ727</f>
        <v>79.2</v>
      </c>
    </row>
    <row r="727" spans="1:142">
      <c r="A727" s="3">
        <v>43997</v>
      </c>
      <c r="B727" s="112">
        <f>'Datastream-M'!B728</f>
        <v>85.8</v>
      </c>
      <c r="C727" s="112">
        <f>'Datastream-M'!C728</f>
        <v>86.6</v>
      </c>
      <c r="D727" s="112">
        <f>'Datastream-M'!D728</f>
        <v>80.5</v>
      </c>
      <c r="E727" s="112">
        <f>'Datastream-M'!E728</f>
        <v>93.2</v>
      </c>
      <c r="F727" s="112">
        <f>'Datastream-M'!F728</f>
        <v>90.7</v>
      </c>
      <c r="G727" s="112">
        <f>'Datastream-M'!G728</f>
        <v>1.125459</v>
      </c>
      <c r="H727" s="112">
        <f>'Datastream-M'!H728</f>
        <v>2514.8000000000002</v>
      </c>
      <c r="I727" s="112">
        <f>'Datastream-M'!I728</f>
        <v>3326</v>
      </c>
      <c r="J727" s="112">
        <f>'Datastream-M'!J728</f>
        <v>-0.376</v>
      </c>
      <c r="K727" s="112">
        <f>'Datastream-M'!K728</f>
        <v>-0.4</v>
      </c>
      <c r="L727" s="112">
        <f>'Datastream-M'!L728</f>
        <v>12310.9</v>
      </c>
      <c r="M727" s="112">
        <f>'Datastream-M'!M728</f>
        <v>220272</v>
      </c>
      <c r="N727" s="112">
        <f>'Datastream-M'!N728</f>
        <v>88.3</v>
      </c>
      <c r="O727" s="112">
        <f>'Datastream-M'!O728</f>
        <v>1354</v>
      </c>
      <c r="P727" s="112">
        <f>'Datastream-M'!P728</f>
        <v>6.4</v>
      </c>
      <c r="Q727" s="112">
        <f>'Datastream-M'!Q728</f>
        <v>26.8</v>
      </c>
      <c r="R727" s="112">
        <f>'Datastream-M'!R728</f>
        <v>22.3</v>
      </c>
      <c r="S727" s="1">
        <f>'[2]Deutschland Monatsdaten'!C727</f>
        <v>-1.207898691025219</v>
      </c>
      <c r="T727" s="1">
        <v>4.1753446035789512</v>
      </c>
      <c r="U727" s="112">
        <f>'Datastream-M'!BL728</f>
        <v>94.77</v>
      </c>
      <c r="V727" s="41">
        <f t="shared" ref="V727:V728" si="153">U727/BP727*100</f>
        <v>93.738872403560833</v>
      </c>
      <c r="W727" s="112">
        <f>'Datastream-M'!BM728</f>
        <v>80.3</v>
      </c>
      <c r="X727" s="41">
        <f t="shared" ref="X727:X728" si="154">W727/BO727*100</f>
        <v>84.348739495798313</v>
      </c>
      <c r="Y727" s="112">
        <f>'Datastream-M'!W728</f>
        <v>-55.1</v>
      </c>
      <c r="Z727" s="112">
        <f>'Datastream-M'!X728</f>
        <v>84.1</v>
      </c>
      <c r="AA727" s="42">
        <f>'Datastream-M'!Y728</f>
        <v>-1.9</v>
      </c>
      <c r="AB727" s="112">
        <f>'Datastream-M'!Z728</f>
        <v>96.8</v>
      </c>
      <c r="AC727" s="112">
        <f>'Datastream-M'!AA728</f>
        <v>90.6</v>
      </c>
      <c r="AD727" s="112" t="str">
        <f>'Datastream-M'!AB728</f>
        <v>#NA</v>
      </c>
      <c r="AE727" s="112">
        <f>'Datastream-M'!AC728</f>
        <v>1.125459</v>
      </c>
      <c r="AF727" s="112">
        <f t="shared" ref="AF727:AF728" si="155">U727/V727*100</f>
        <v>101.1</v>
      </c>
      <c r="AG727" s="112">
        <f t="shared" ref="AG727:AG728" si="156">W727/X727*100</f>
        <v>95.2</v>
      </c>
      <c r="AH727" s="112">
        <f>'Datastream-M'!AD728</f>
        <v>91.8</v>
      </c>
      <c r="AI727" s="112">
        <f>'Datastream-M'!AE728</f>
        <v>-46.3</v>
      </c>
      <c r="AJ727" s="112">
        <f>'Datastream-M'!AF728</f>
        <v>105.41103</v>
      </c>
      <c r="AK727" s="112">
        <f>'Datastream-M'!AG728</f>
        <v>40.86</v>
      </c>
      <c r="AL727" s="112">
        <f>'Datastream-M'!AH728</f>
        <v>106.2</v>
      </c>
      <c r="AM727" s="112">
        <f>'Datastream-M'!AI728</f>
        <v>84.1</v>
      </c>
      <c r="AN727" s="112">
        <f>'Datastream-M'!AJ728</f>
        <v>27.7</v>
      </c>
      <c r="AO727" s="112">
        <f>'Datastream-M'!AK728</f>
        <v>26.4</v>
      </c>
      <c r="AP727" s="112">
        <f>'Datastream-M'!AL728</f>
        <v>-8.3000000000000007</v>
      </c>
      <c r="AQ727" s="41">
        <f>'Datastream-M'!AM728</f>
        <v>105.7307</v>
      </c>
      <c r="AR727" s="41">
        <f>'Datastream-M'!AN728</f>
        <v>97.511399999999995</v>
      </c>
      <c r="AS727" s="112">
        <f>'Datastream-M'!AO728</f>
        <v>13.6</v>
      </c>
      <c r="AT727" s="112" t="str">
        <f>'Datastream-M'!AP728</f>
        <v>#NA</v>
      </c>
      <c r="AU727" s="112">
        <f>'Datastream-M'!AQ728</f>
        <v>98.2</v>
      </c>
      <c r="AV727" s="112"/>
      <c r="AW727" s="112"/>
      <c r="AX727" s="112">
        <f>'Datastream-M'!AR728</f>
        <v>63.4</v>
      </c>
      <c r="AY727" s="112">
        <f>'Datastream-M'!AS728</f>
        <v>-10.8</v>
      </c>
      <c r="AZ727" s="112">
        <f>'Datastream-M'!AT728</f>
        <v>82.9</v>
      </c>
      <c r="BA727" s="112"/>
      <c r="BB727" s="112"/>
      <c r="BC727" s="112"/>
      <c r="BD727" s="112"/>
      <c r="BE727" s="112">
        <f>'Datastream-M'!AU728</f>
        <v>103.73</v>
      </c>
      <c r="BF727" s="112">
        <f>'Datastream-M'!AV728</f>
        <v>95.9</v>
      </c>
      <c r="BG727" s="112"/>
      <c r="BH727" s="1">
        <f>'Datastream-M'!AX728</f>
        <v>72.7</v>
      </c>
      <c r="BI727" s="1">
        <f>'Datastream-M'!AY728</f>
        <v>77.5</v>
      </c>
      <c r="BJ727" s="1">
        <f>'Datastream-M'!AZ728</f>
        <v>107.4</v>
      </c>
      <c r="BK727" s="112">
        <f>'Datastream-M'!BA728</f>
        <v>88.1</v>
      </c>
      <c r="BL727" s="112">
        <f>'Datastream-M'!BB728</f>
        <v>120.8</v>
      </c>
      <c r="BM727" s="26">
        <f>'Datastream-M'!BC728</f>
        <v>101.1</v>
      </c>
      <c r="BN727" s="26"/>
      <c r="BO727" s="14">
        <f t="shared" si="142"/>
        <v>95.2</v>
      </c>
      <c r="BP727" s="112">
        <f t="shared" si="150"/>
        <v>101.1</v>
      </c>
      <c r="BQ727" s="112">
        <f t="shared" si="151"/>
        <v>36.305187483506728</v>
      </c>
      <c r="BR727" s="112"/>
      <c r="BS727" s="112">
        <f>'Datastream-M'!BF728</f>
        <v>112.2</v>
      </c>
      <c r="BT727" s="112">
        <f>'Datastream-M'!BE728</f>
        <v>1.2</v>
      </c>
      <c r="BU727" s="112">
        <f>'Datastream-M'!CS728</f>
        <v>94.6</v>
      </c>
      <c r="BV727" s="112">
        <f>'Datastream-M'!CT728</f>
        <v>99.8</v>
      </c>
      <c r="BW727" s="112" t="str">
        <f>'Datastream-M'!CU728</f>
        <v>#NA</v>
      </c>
      <c r="BX727" s="112"/>
      <c r="BY727" s="112"/>
      <c r="BZ727" s="112">
        <f>'Datastream-M'!BI728</f>
        <v>129.69999999999999</v>
      </c>
      <c r="CA727" s="112">
        <f>'Datastream-M'!BN728</f>
        <v>9.1999999999999993</v>
      </c>
      <c r="CB727" s="112">
        <f>'Datastream-M'!BO728</f>
        <v>-29.2</v>
      </c>
      <c r="CC727" s="112">
        <f>'Datastream-M'!BP728</f>
        <v>84.9</v>
      </c>
      <c r="CD727" s="112">
        <f>'Datastream-M'!BQ728</f>
        <v>85.6</v>
      </c>
      <c r="CH727" s="112">
        <f>'Datastream-M'!BR728</f>
        <v>86.9</v>
      </c>
      <c r="CI727" s="112">
        <f>'Datastream-M'!BS728</f>
        <v>117.3</v>
      </c>
      <c r="CJ727" s="112">
        <f>'Datastream-M'!BT728</f>
        <v>-7.3</v>
      </c>
      <c r="CK727" s="112" t="str">
        <f>'Datastream-M'!BU728</f>
        <v>#NA</v>
      </c>
      <c r="CL727" s="112">
        <f>'Datastream-M'!BV728</f>
        <v>88.1</v>
      </c>
      <c r="CM727" s="112">
        <f>'Datastream-M'!BW728</f>
        <v>-6.5</v>
      </c>
      <c r="CN727" s="112">
        <f>'Datastream-M'!BX728</f>
        <v>-7</v>
      </c>
      <c r="CO727" s="112">
        <f>'Datastream-M'!BY728</f>
        <v>-19</v>
      </c>
      <c r="CP727" s="112">
        <f>'Datastream-M'!BZ728</f>
        <v>-24</v>
      </c>
      <c r="CQ727" s="112">
        <f>'Datastream-M'!CA728</f>
        <v>-18.600000000000001</v>
      </c>
      <c r="CR727" s="112">
        <f>'Datastream-M'!CB728</f>
        <v>8.5</v>
      </c>
      <c r="CS727" s="112">
        <f>'Datastream-M'!CC728</f>
        <v>6.6</v>
      </c>
      <c r="CT727" s="112">
        <f>'Datastream-M'!CD728</f>
        <v>19.399999999999999</v>
      </c>
      <c r="CU727" s="112">
        <f>'Datastream-M'!CE728</f>
        <v>44615</v>
      </c>
      <c r="CV727" s="112">
        <f>'Datastream-M'!CF728</f>
        <v>3188248</v>
      </c>
      <c r="CW727" s="112">
        <f t="shared" si="152"/>
        <v>17.5</v>
      </c>
      <c r="CX727" s="112">
        <f>'Datastream-M'!CG728</f>
        <v>148</v>
      </c>
      <c r="CY727" s="112">
        <f>'Datastream-M'!CH728</f>
        <v>151.4</v>
      </c>
      <c r="CZ727" s="112">
        <f>'Datastream-M'!CI728</f>
        <v>163.19999999999999</v>
      </c>
      <c r="DA727" s="112">
        <f>'Datastream-M'!CJ728</f>
        <v>133</v>
      </c>
      <c r="DB727" s="112">
        <f>'Datastream-M'!CK728</f>
        <v>9.4</v>
      </c>
      <c r="DC727" s="112">
        <f>'Datastream-M'!CL728</f>
        <v>-17.2</v>
      </c>
      <c r="DD727" s="112">
        <f>'Datastream-M'!CM728</f>
        <v>-7.3</v>
      </c>
      <c r="DE727" s="112">
        <f>'Datastream-M'!CN728</f>
        <v>77</v>
      </c>
      <c r="DF727" s="112">
        <f>'Datastream-M'!CO728</f>
        <v>77.3</v>
      </c>
      <c r="DG727" s="112">
        <f>'Datastream-M'!CP728</f>
        <v>101.1</v>
      </c>
      <c r="DH727" s="112">
        <f>'Datastream-M'!CQ728</f>
        <v>278.87219238300003</v>
      </c>
      <c r="DI727" s="112">
        <f>'Datastream-M'!CR728</f>
        <v>33.450000000000003</v>
      </c>
      <c r="DJ727" s="112">
        <f>'Datastream-M'!CV728</f>
        <v>10.06</v>
      </c>
      <c r="DK727" s="112">
        <f>'Datastream-M'!CW728</f>
        <v>5.92</v>
      </c>
      <c r="DL727" s="112">
        <f>'Datastream-M'!CX728</f>
        <v>124.5</v>
      </c>
      <c r="DM727" s="112">
        <f>'Datastream-M'!CY728</f>
        <v>127.5</v>
      </c>
      <c r="DN727" s="112">
        <f>'Datastream-M'!CZ728</f>
        <v>116.2</v>
      </c>
      <c r="DO727" s="112">
        <f>'Datastream-M'!DA728</f>
        <v>-20.100000000000001</v>
      </c>
      <c r="DP727" s="112">
        <f>'Datastream-M'!DB728</f>
        <v>82.2</v>
      </c>
      <c r="DQ727" s="112">
        <f>'Datastream-M'!DE728</f>
        <v>80.8</v>
      </c>
      <c r="DR727" s="112">
        <f>'Datastream-M'!DF728</f>
        <v>91</v>
      </c>
      <c r="DS727" s="112">
        <f>'Datastream-M'!DG728</f>
        <v>118.4</v>
      </c>
      <c r="DT727" s="112">
        <f>'Datastream-M'!DH728</f>
        <v>80.5</v>
      </c>
      <c r="DU727" s="112">
        <f>'Datastream-M'!DI728</f>
        <v>87.8</v>
      </c>
      <c r="DV727" s="112">
        <f>'Datastream-M'!DJ728</f>
        <v>328.838896009</v>
      </c>
      <c r="DX727" s="112">
        <f>'Datastream-M'!DK728</f>
        <v>111.8</v>
      </c>
      <c r="DY727" s="112">
        <v>0</v>
      </c>
      <c r="DZ727" s="112">
        <f>'Datastream-M'!DL728</f>
        <v>116.3</v>
      </c>
      <c r="EA727" s="112">
        <f>'Datastream-M'!DM728</f>
        <v>89</v>
      </c>
      <c r="EB727" s="41">
        <f>'Datastream-M'!DN728</f>
        <v>34.474474000000001</v>
      </c>
      <c r="EC727" s="112">
        <f>'Datastream-M'!DO728</f>
        <v>108.6</v>
      </c>
      <c r="ED727">
        <f>'Datastream-M'!DP728</f>
        <v>123.6</v>
      </c>
      <c r="EE727" s="112">
        <f t="shared" si="84"/>
        <v>5.3999999999999915</v>
      </c>
      <c r="EF727" s="1">
        <f>'Datastream-M'!DQ728</f>
        <v>88.3</v>
      </c>
    </row>
    <row r="728" spans="1:142">
      <c r="A728" s="3">
        <v>44027</v>
      </c>
      <c r="B728" s="112">
        <f>'Datastream-M'!B729</f>
        <v>89.6</v>
      </c>
      <c r="C728" s="112">
        <f>'Datastream-M'!C729</f>
        <v>90.8</v>
      </c>
      <c r="D728" s="112">
        <f>'Datastream-M'!D729</f>
        <v>84.1</v>
      </c>
      <c r="E728" s="112">
        <f>'Datastream-M'!E729</f>
        <v>98</v>
      </c>
      <c r="F728" s="112">
        <f>'Datastream-M'!F729</f>
        <v>95.2</v>
      </c>
      <c r="G728" s="112">
        <f>'Datastream-M'!G729</f>
        <v>1.146339</v>
      </c>
      <c r="H728" s="112">
        <f>'Datastream-M'!H729</f>
        <v>2519.5</v>
      </c>
      <c r="I728" s="112">
        <f>'Datastream-M'!I729</f>
        <v>3338.4</v>
      </c>
      <c r="J728" s="112">
        <f>'Datastream-M'!J729</f>
        <v>-0.44400000000000001</v>
      </c>
      <c r="K728" s="112">
        <f>'Datastream-M'!K729</f>
        <v>-0.5</v>
      </c>
      <c r="L728" s="112">
        <f>'Datastream-M'!L729</f>
        <v>12313.4</v>
      </c>
      <c r="M728" s="112">
        <f>'Datastream-M'!M729</f>
        <v>314938</v>
      </c>
      <c r="N728" s="112">
        <f>'Datastream-M'!N729</f>
        <v>90</v>
      </c>
      <c r="O728" s="112">
        <f>'Datastream-M'!O729</f>
        <v>1369</v>
      </c>
      <c r="P728" s="112">
        <f>'Datastream-M'!P729</f>
        <v>6.4</v>
      </c>
      <c r="Q728" s="112">
        <f>'Datastream-M'!Q729</f>
        <v>27.2</v>
      </c>
      <c r="R728" s="112">
        <f>'Datastream-M'!R729</f>
        <v>17.600000000000001</v>
      </c>
      <c r="S728" s="1">
        <f>'[2]Deutschland Monatsdaten'!C728</f>
        <v>-0.31733225732562848</v>
      </c>
      <c r="T728" s="1">
        <v>4.3354586802814588</v>
      </c>
      <c r="U728" s="112">
        <f>'Datastream-M'!BL729</f>
        <v>98.9</v>
      </c>
      <c r="V728" s="41">
        <f t="shared" si="153"/>
        <v>97.823936696340269</v>
      </c>
      <c r="W728" s="112">
        <f>'Datastream-M'!BM729</f>
        <v>81</v>
      </c>
      <c r="X728" s="41">
        <f t="shared" si="154"/>
        <v>84.462982273201249</v>
      </c>
      <c r="Y728" s="112">
        <f>'Datastream-M'!W729</f>
        <v>-48.2</v>
      </c>
      <c r="Z728" s="112">
        <f>'Datastream-M'!X729</f>
        <v>98.8</v>
      </c>
      <c r="AA728" s="42">
        <f>'Datastream-M'!Y729</f>
        <v>8.3000000000000007</v>
      </c>
      <c r="AB728" s="112">
        <f>'Datastream-M'!Z729</f>
        <v>95.8</v>
      </c>
      <c r="AC728" s="112">
        <f>'Datastream-M'!AA729</f>
        <v>89.8</v>
      </c>
      <c r="AD728" s="112" t="str">
        <f>'Datastream-M'!AB729</f>
        <v>#NA</v>
      </c>
      <c r="AE728" s="112">
        <f>'Datastream-M'!AC729</f>
        <v>1.146339</v>
      </c>
      <c r="AF728" s="112">
        <f t="shared" si="155"/>
        <v>101.1</v>
      </c>
      <c r="AG728" s="112">
        <f t="shared" si="156"/>
        <v>95.9</v>
      </c>
      <c r="AH728" s="112">
        <f>'Datastream-M'!AD729</f>
        <v>92.5</v>
      </c>
      <c r="AI728" s="112">
        <f>'Datastream-M'!AE729</f>
        <v>-41.2</v>
      </c>
      <c r="AJ728" s="112">
        <f>'Datastream-M'!AF729</f>
        <v>105.082988</v>
      </c>
      <c r="AK728" s="112">
        <f>'Datastream-M'!AG729</f>
        <v>43.3</v>
      </c>
      <c r="AL728" s="112">
        <f>'Datastream-M'!AH729</f>
        <v>105.4</v>
      </c>
      <c r="AM728" s="112">
        <f>'Datastream-M'!AI729</f>
        <v>98.8</v>
      </c>
      <c r="AN728" s="112">
        <f>'Datastream-M'!AJ729</f>
        <v>31</v>
      </c>
      <c r="AO728" s="112">
        <f>'Datastream-M'!AK729</f>
        <v>20.3</v>
      </c>
      <c r="AP728" s="112">
        <f>'Datastream-M'!AL729</f>
        <v>5.7</v>
      </c>
      <c r="AQ728" s="41">
        <f>'Datastream-M'!AM729</f>
        <v>107.1178</v>
      </c>
      <c r="AR728" s="41">
        <f>'Datastream-M'!AN729</f>
        <v>98.687100000000001</v>
      </c>
      <c r="AS728" s="112">
        <f>'Datastream-M'!AO729</f>
        <v>13.8</v>
      </c>
      <c r="AT728" s="112" t="str">
        <f>'Datastream-M'!AP729</f>
        <v>#NA</v>
      </c>
      <c r="AU728" s="112">
        <f>'Datastream-M'!AQ729</f>
        <v>100.3</v>
      </c>
      <c r="AV728" s="112"/>
      <c r="AW728" s="112"/>
      <c r="AX728" s="112">
        <f>'Datastream-M'!AR729</f>
        <v>59.3</v>
      </c>
      <c r="AY728" s="112">
        <f>'Datastream-M'!AS729</f>
        <v>-10.3</v>
      </c>
      <c r="AZ728" s="112">
        <f>'Datastream-M'!AT729</f>
        <v>89.1</v>
      </c>
      <c r="BA728" s="112"/>
      <c r="BB728" s="112"/>
      <c r="BC728" s="112"/>
      <c r="BD728" s="112"/>
      <c r="BE728" s="112">
        <f>'Datastream-M'!AU729</f>
        <v>104.5</v>
      </c>
      <c r="BF728" s="112">
        <f>'Datastream-M'!AV729</f>
        <v>96.5</v>
      </c>
      <c r="BG728" s="112"/>
      <c r="BH728" s="1">
        <f>'Datastream-M'!AX729</f>
        <v>77.099999999999994</v>
      </c>
      <c r="BI728" s="1">
        <f>'Datastream-M'!AY729</f>
        <v>82</v>
      </c>
      <c r="BJ728" s="1">
        <f>'Datastream-M'!AZ729</f>
        <v>112.4</v>
      </c>
      <c r="BK728" s="112">
        <f>'Datastream-M'!BA729</f>
        <v>89.3</v>
      </c>
      <c r="BL728" s="112">
        <f>'Datastream-M'!BB729</f>
        <v>128.4</v>
      </c>
      <c r="BM728" s="26">
        <f>'Datastream-M'!BC729</f>
        <v>101.1</v>
      </c>
      <c r="BN728" s="26"/>
      <c r="BO728" s="14">
        <f t="shared" ref="BO728:BO736" si="157">BF727</f>
        <v>95.9</v>
      </c>
      <c r="BP728" s="112">
        <f t="shared" ref="BP728:BP736" si="158">BM727</f>
        <v>101.1</v>
      </c>
      <c r="BQ728" s="112">
        <f t="shared" ref="BQ728:BQ736" si="159">AK728/AE728</f>
        <v>37.772421596054919</v>
      </c>
      <c r="BR728" s="112"/>
      <c r="BS728" s="112">
        <f>'Datastream-M'!BF729</f>
        <v>117.1</v>
      </c>
      <c r="BT728" s="112">
        <f>'Datastream-M'!BE729</f>
        <v>12.5</v>
      </c>
      <c r="BU728" s="112">
        <f>'Datastream-M'!CS729</f>
        <v>93.3</v>
      </c>
      <c r="BV728" s="112">
        <f>'Datastream-M'!CT729</f>
        <v>99.4</v>
      </c>
      <c r="BW728" s="112" t="str">
        <f>'Datastream-M'!CU729</f>
        <v>#NA</v>
      </c>
      <c r="BX728" s="112"/>
      <c r="BY728" s="112"/>
      <c r="BZ728" s="112">
        <f>'Datastream-M'!BI729</f>
        <v>129.19999999999999</v>
      </c>
      <c r="CA728" s="112">
        <f>'Datastream-M'!BN729</f>
        <v>17.2</v>
      </c>
      <c r="CB728" s="112">
        <f>'Datastream-M'!BO729</f>
        <v>-22.2</v>
      </c>
      <c r="CC728" s="112">
        <f>'Datastream-M'!BP729</f>
        <v>86.4</v>
      </c>
      <c r="CD728" s="112">
        <f>'Datastream-M'!BQ729</f>
        <v>94.4</v>
      </c>
      <c r="CE728" s="112"/>
      <c r="CF728" s="112"/>
      <c r="CG728" s="112"/>
      <c r="CH728" s="112">
        <f>'Datastream-M'!BR729</f>
        <v>93</v>
      </c>
      <c r="CI728" s="112">
        <f>'Datastream-M'!BS729</f>
        <v>117.1</v>
      </c>
      <c r="CJ728" s="112">
        <f>'Datastream-M'!BT729</f>
        <v>-5.3</v>
      </c>
      <c r="CK728" s="112" t="str">
        <f>'Datastream-M'!BU729</f>
        <v>#NA</v>
      </c>
      <c r="CL728" s="112">
        <f>'Datastream-M'!BV729</f>
        <v>92.5</v>
      </c>
      <c r="CM728" s="112">
        <f>'Datastream-M'!BW729</f>
        <v>1.1000000000000001</v>
      </c>
      <c r="CN728" s="112">
        <f>'Datastream-M'!BX729</f>
        <v>-0.9</v>
      </c>
      <c r="CO728" s="112">
        <f>'Datastream-M'!BY729</f>
        <v>-9.5</v>
      </c>
      <c r="CP728" s="112">
        <f>'Datastream-M'!BZ729</f>
        <v>-14.1</v>
      </c>
      <c r="CQ728" s="112">
        <f>'Datastream-M'!CA729</f>
        <v>-9.4</v>
      </c>
      <c r="CR728" s="112">
        <f>'Datastream-M'!CB729</f>
        <v>10.6</v>
      </c>
      <c r="CS728" s="112">
        <f>'Datastream-M'!CC729</f>
        <v>18.600000000000001</v>
      </c>
      <c r="CT728" s="112">
        <f>'Datastream-M'!CD729</f>
        <v>42.5</v>
      </c>
      <c r="CU728" s="112">
        <f>'Datastream-M'!CE729</f>
        <v>44614</v>
      </c>
      <c r="CV728" s="112">
        <f>'Datastream-M'!CF729</f>
        <v>3196557</v>
      </c>
      <c r="CW728" s="112">
        <f t="shared" ref="CW728:CW736" si="160">CM728-CP728</f>
        <v>15.2</v>
      </c>
      <c r="CX728" s="112">
        <f>'Datastream-M'!CG729</f>
        <v>140.19999999999999</v>
      </c>
      <c r="CY728" s="112">
        <f>'Datastream-M'!CH729</f>
        <v>154.9</v>
      </c>
      <c r="CZ728" s="112">
        <f>'Datastream-M'!CI729</f>
        <v>142.19999999999999</v>
      </c>
      <c r="DA728" s="112">
        <f>'Datastream-M'!CJ729</f>
        <v>130.5</v>
      </c>
      <c r="DB728" s="112">
        <f>'Datastream-M'!CK729</f>
        <v>13.8</v>
      </c>
      <c r="DC728" s="112">
        <f>'Datastream-M'!CL729</f>
        <v>-13</v>
      </c>
      <c r="DD728" s="112">
        <f>'Datastream-M'!CM729</f>
        <v>-5.3</v>
      </c>
      <c r="DE728" s="112">
        <f>'Datastream-M'!CN729</f>
        <v>76.7</v>
      </c>
      <c r="DF728" s="112">
        <f>'Datastream-M'!CO729</f>
        <v>77.3</v>
      </c>
      <c r="DG728" s="112">
        <f>'Datastream-M'!CP729</f>
        <v>91.7</v>
      </c>
      <c r="DH728" s="112">
        <f>'Datastream-M'!CQ729</f>
        <v>312.93161010699998</v>
      </c>
      <c r="DI728" s="112">
        <f>'Datastream-M'!CR729</f>
        <v>32.96</v>
      </c>
      <c r="DJ728" s="112">
        <f>'Datastream-M'!CV729</f>
        <v>9.33</v>
      </c>
      <c r="DK728" s="112">
        <f>'Datastream-M'!CW729</f>
        <v>5.6</v>
      </c>
      <c r="DL728" s="112">
        <f>'Datastream-M'!CX729</f>
        <v>117.6</v>
      </c>
      <c r="DM728" s="112">
        <f>'Datastream-M'!CY729</f>
        <v>130.1</v>
      </c>
      <c r="DN728" s="112">
        <f>'Datastream-M'!CZ729</f>
        <v>111.8</v>
      </c>
      <c r="DO728" s="112">
        <f>'Datastream-M'!DA729</f>
        <v>-11.5</v>
      </c>
      <c r="DP728" s="112">
        <f>'Datastream-M'!DB729</f>
        <v>81</v>
      </c>
      <c r="DQ728" s="112">
        <f>'Datastream-M'!DE729</f>
        <v>84</v>
      </c>
      <c r="DR728" s="112">
        <f>'Datastream-M'!DF729</f>
        <v>95.6</v>
      </c>
      <c r="DS728" s="112">
        <f>'Datastream-M'!DG729</f>
        <v>91.3</v>
      </c>
      <c r="DT728" s="112">
        <f>'Datastream-M'!DH729</f>
        <v>99.6</v>
      </c>
      <c r="DU728" s="112">
        <f>'Datastream-M'!DI729</f>
        <v>92.1</v>
      </c>
      <c r="DV728" s="112">
        <f>'Datastream-M'!DJ729</f>
        <v>351.447396809</v>
      </c>
      <c r="DW728" s="112"/>
      <c r="DX728" s="112">
        <f>'Datastream-M'!DK729</f>
        <v>116.2</v>
      </c>
      <c r="DY728" s="112">
        <v>0</v>
      </c>
      <c r="DZ728" s="112">
        <f>'Datastream-M'!DL729</f>
        <v>119.9</v>
      </c>
      <c r="EA728" s="112">
        <f>'Datastream-M'!DM729</f>
        <v>93.4</v>
      </c>
      <c r="EB728" s="41">
        <f>'Datastream-M'!DN729</f>
        <v>35.227243999999999</v>
      </c>
      <c r="EC728" s="112">
        <f>'Datastream-M'!DO729</f>
        <v>110.6</v>
      </c>
      <c r="ED728" s="112">
        <f>'Datastream-M'!DP729</f>
        <v>128.19999999999999</v>
      </c>
      <c r="EE728" s="112">
        <f t="shared" ref="EE728:EE738" si="161">B728-B727</f>
        <v>3.7999999999999972</v>
      </c>
      <c r="EF728" s="1">
        <f>'Datastream-M'!DQ729</f>
        <v>90</v>
      </c>
      <c r="EK728" s="1"/>
    </row>
    <row r="729" spans="1:142">
      <c r="A729" s="3">
        <v>44058</v>
      </c>
      <c r="B729" s="112">
        <f>'Datastream-M'!B730</f>
        <v>92</v>
      </c>
      <c r="C729" s="112">
        <f>'Datastream-M'!C730</f>
        <v>92.8</v>
      </c>
      <c r="D729" s="112">
        <f>'Datastream-M'!D730</f>
        <v>87.3</v>
      </c>
      <c r="E729" s="112">
        <f>'Datastream-M'!E730</f>
        <v>98.5</v>
      </c>
      <c r="F729" s="112">
        <f>'Datastream-M'!F730</f>
        <v>99.5</v>
      </c>
      <c r="G729" s="112">
        <f>'Datastream-M'!G730</f>
        <v>1.1828099999999999</v>
      </c>
      <c r="H729" s="112">
        <f>'Datastream-M'!H730</f>
        <v>2537.9</v>
      </c>
      <c r="I729" s="112">
        <f>'Datastream-M'!I730</f>
        <v>3349.5</v>
      </c>
      <c r="J729" s="112">
        <f>'Datastream-M'!J730</f>
        <v>-0.48</v>
      </c>
      <c r="K729" s="112">
        <f>'Datastream-M'!K730</f>
        <v>-0.5</v>
      </c>
      <c r="L729" s="112">
        <f>'Datastream-M'!L730</f>
        <v>12945.4</v>
      </c>
      <c r="M729" s="112">
        <f>'Datastream-M'!M730</f>
        <v>251044</v>
      </c>
      <c r="N729" s="112">
        <f>'Datastream-M'!N730</f>
        <v>89.7</v>
      </c>
      <c r="O729" s="112">
        <f>'Datastream-M'!O730</f>
        <v>1051</v>
      </c>
      <c r="P729" s="112">
        <f>'Datastream-M'!P730</f>
        <v>6.3</v>
      </c>
      <c r="Q729" s="112">
        <f>'Datastream-M'!Q730</f>
        <v>27.7</v>
      </c>
      <c r="R729" s="112">
        <f>'Datastream-M'!R730</f>
        <v>13.2</v>
      </c>
      <c r="S729" s="1">
        <f>'[2]Deutschland Monatsdaten'!C729</f>
        <v>-0.38619187517061299</v>
      </c>
      <c r="T729" s="1">
        <v>4.3898703930855989</v>
      </c>
      <c r="U729" s="112">
        <f>'Datastream-M'!BL730</f>
        <v>101.89</v>
      </c>
      <c r="V729" s="41">
        <f t="shared" ref="V729:V736" si="162">U729/BP729*100</f>
        <v>100.78140454995055</v>
      </c>
      <c r="W729" s="112">
        <f>'Datastream-M'!BM730</f>
        <v>86.84</v>
      </c>
      <c r="X729" s="41">
        <f t="shared" ref="X729:X736" si="163">W729/BO729*100</f>
        <v>89.989637305699489</v>
      </c>
      <c r="Y729" s="112">
        <f>'Datastream-M'!W730</f>
        <v>-40.5</v>
      </c>
      <c r="Z729" s="112">
        <f>'Datastream-M'!X730</f>
        <v>104.5</v>
      </c>
      <c r="AA729" s="42">
        <f>'Datastream-M'!Y730</f>
        <v>4.0999999999999996</v>
      </c>
      <c r="AB729" s="112">
        <f>'Datastream-M'!Z730</f>
        <v>96.8</v>
      </c>
      <c r="AC729" s="112">
        <f>'Datastream-M'!AA730</f>
        <v>90.6</v>
      </c>
      <c r="AD729" s="112" t="str">
        <f>'Datastream-M'!AB730</f>
        <v>#NA</v>
      </c>
      <c r="AE729" s="112">
        <f>'Datastream-M'!AC730</f>
        <v>1.1828099999999999</v>
      </c>
      <c r="AF729" s="112">
        <f t="shared" ref="AF729:AF736" si="164">U729/V729*100</f>
        <v>101.1</v>
      </c>
      <c r="AG729" s="112">
        <f t="shared" ref="AG729:AG736" si="165">W729/X729*100</f>
        <v>96.5</v>
      </c>
      <c r="AH729" s="112">
        <f>'Datastream-M'!AD730</f>
        <v>92.7</v>
      </c>
      <c r="AI729" s="112">
        <f>'Datastream-M'!AE730</f>
        <v>-33.299999999999997</v>
      </c>
      <c r="AJ729" s="112">
        <f>'Datastream-M'!AF730</f>
        <v>104.87046599999999</v>
      </c>
      <c r="AK729" s="112">
        <f>'Datastream-M'!AG730</f>
        <v>45.08</v>
      </c>
      <c r="AL729" s="112">
        <f>'Datastream-M'!AH730</f>
        <v>105.5</v>
      </c>
      <c r="AM729" s="112">
        <f>'Datastream-M'!AI730</f>
        <v>104.5</v>
      </c>
      <c r="AN729" s="112">
        <f>'Datastream-M'!AJ730</f>
        <v>30.7</v>
      </c>
      <c r="AO729" s="112">
        <f>'Datastream-M'!AK730</f>
        <v>18.600000000000001</v>
      </c>
      <c r="AP729" s="112">
        <f>'Datastream-M'!AL730</f>
        <v>14.1</v>
      </c>
      <c r="AQ729" s="41">
        <f>'Datastream-M'!AM730</f>
        <v>107.67700000000001</v>
      </c>
      <c r="AR729" s="41">
        <f>'Datastream-M'!AN730</f>
        <v>99.098299999999995</v>
      </c>
      <c r="AS729" s="112">
        <f>'Datastream-M'!AO730</f>
        <v>11.7</v>
      </c>
      <c r="AT729" s="112" t="str">
        <f>'Datastream-M'!AP730</f>
        <v>#NA</v>
      </c>
      <c r="AU729" s="112">
        <f>'Datastream-M'!AQ730</f>
        <v>101.3</v>
      </c>
      <c r="AV729" s="112"/>
      <c r="AW729" s="112"/>
      <c r="AX729" s="112">
        <f>'Datastream-M'!AR730</f>
        <v>71.5</v>
      </c>
      <c r="AY729" s="112">
        <f>'Datastream-M'!AS730</f>
        <v>-8.5</v>
      </c>
      <c r="AZ729" s="112">
        <f>'Datastream-M'!AT730</f>
        <v>94.9</v>
      </c>
      <c r="BA729" s="112"/>
      <c r="BB729" s="112"/>
      <c r="BC729" s="112"/>
      <c r="BD729" s="112"/>
      <c r="BE729" s="112">
        <f>'Datastream-M'!AU730</f>
        <v>105.82</v>
      </c>
      <c r="BF729" s="112">
        <f>'Datastream-M'!AV730</f>
        <v>96.7</v>
      </c>
      <c r="BG729" s="112"/>
      <c r="BH729" s="1">
        <f>'Datastream-M'!AX730</f>
        <v>82.3</v>
      </c>
      <c r="BI729" s="1">
        <f>'Datastream-M'!AY730</f>
        <v>87.8</v>
      </c>
      <c r="BJ729" s="1">
        <f>'Datastream-M'!AZ730</f>
        <v>121.6</v>
      </c>
      <c r="BK729" s="112">
        <f>'Datastream-M'!BA730</f>
        <v>93.4</v>
      </c>
      <c r="BL729" s="112">
        <f>'Datastream-M'!BB730</f>
        <v>141.30000000000001</v>
      </c>
      <c r="BM729" s="26">
        <f>'Datastream-M'!BC730</f>
        <v>101.3</v>
      </c>
      <c r="BN729" s="26"/>
      <c r="BO729" s="14">
        <f t="shared" si="157"/>
        <v>96.5</v>
      </c>
      <c r="BP729" s="112">
        <f t="shared" si="158"/>
        <v>101.1</v>
      </c>
      <c r="BQ729" s="112">
        <f t="shared" si="159"/>
        <v>38.112630092745242</v>
      </c>
      <c r="BR729" s="112"/>
      <c r="BS729" s="112">
        <f>'Datastream-M'!BF730</f>
        <v>119.4</v>
      </c>
      <c r="BT729" s="112">
        <f>'Datastream-M'!BE730</f>
        <v>11.8</v>
      </c>
      <c r="BU729" s="112">
        <f>'Datastream-M'!CS730</f>
        <v>94</v>
      </c>
      <c r="BV729" s="112">
        <f>'Datastream-M'!CT730</f>
        <v>100.8</v>
      </c>
      <c r="BW729" s="112" t="str">
        <f>'Datastream-M'!CU730</f>
        <v>#NA</v>
      </c>
      <c r="BX729" s="112"/>
      <c r="BY729" s="112"/>
      <c r="BZ729" s="112">
        <f>'Datastream-M'!BI730</f>
        <v>128.30000000000001</v>
      </c>
      <c r="CA729" s="112">
        <f>'Datastream-M'!BN730</f>
        <v>18</v>
      </c>
      <c r="CB729" s="112">
        <f>'Datastream-M'!BO730</f>
        <v>-9.6999999999999993</v>
      </c>
      <c r="CC729" s="112">
        <f>'Datastream-M'!BP730</f>
        <v>84.4</v>
      </c>
      <c r="CD729" s="112">
        <f>'Datastream-M'!BQ730</f>
        <v>89.2</v>
      </c>
      <c r="CE729" s="112"/>
      <c r="CF729" s="112"/>
      <c r="CG729" s="112"/>
      <c r="CH729" s="112">
        <f>'Datastream-M'!BR730</f>
        <v>91.2</v>
      </c>
      <c r="CI729" s="112">
        <f>'Datastream-M'!BS730</f>
        <v>118.6</v>
      </c>
      <c r="CJ729" s="112">
        <f>'Datastream-M'!BT730</f>
        <v>-4</v>
      </c>
      <c r="CK729" s="112" t="str">
        <f>'Datastream-M'!BU730</f>
        <v>#NA</v>
      </c>
      <c r="CL729" s="112">
        <f>'Datastream-M'!BV730</f>
        <v>91.1</v>
      </c>
      <c r="CM729" s="112">
        <f>'Datastream-M'!BW730</f>
        <v>7.4</v>
      </c>
      <c r="CN729" s="112">
        <f>'Datastream-M'!BX730</f>
        <v>1.7</v>
      </c>
      <c r="CO729" s="112">
        <f>'Datastream-M'!BY730</f>
        <v>-9.3000000000000007</v>
      </c>
      <c r="CP729" s="112">
        <f>'Datastream-M'!BZ730</f>
        <v>-6.7</v>
      </c>
      <c r="CQ729" s="112">
        <f>'Datastream-M'!CA730</f>
        <v>-0.2</v>
      </c>
      <c r="CR729" s="112">
        <f>'Datastream-M'!CB730</f>
        <v>11.7</v>
      </c>
      <c r="CS729" s="112">
        <f>'Datastream-M'!CC730</f>
        <v>12.8</v>
      </c>
      <c r="CT729" s="112">
        <f>'Datastream-M'!CD730</f>
        <v>43.7</v>
      </c>
      <c r="CU729" s="112">
        <f>'Datastream-M'!CE730</f>
        <v>44644</v>
      </c>
      <c r="CV729" s="112">
        <f>'Datastream-M'!CF730</f>
        <v>3204975</v>
      </c>
      <c r="CW729" s="112">
        <f t="shared" si="160"/>
        <v>14.100000000000001</v>
      </c>
      <c r="CX729" s="112">
        <f>'Datastream-M'!CG730</f>
        <v>143.80000000000001</v>
      </c>
      <c r="CY729" s="112">
        <f>'Datastream-M'!CH730</f>
        <v>171.4</v>
      </c>
      <c r="CZ729" s="112">
        <f>'Datastream-M'!CI730</f>
        <v>134.69999999999999</v>
      </c>
      <c r="DA729" s="112">
        <f>'Datastream-M'!CJ730</f>
        <v>137.1</v>
      </c>
      <c r="DB729" s="112">
        <f>'Datastream-M'!CK730</f>
        <v>14.1</v>
      </c>
      <c r="DC729" s="112">
        <f>'Datastream-M'!CL730</f>
        <v>-13.2</v>
      </c>
      <c r="DD729" s="112">
        <f>'Datastream-M'!CM730</f>
        <v>-4</v>
      </c>
      <c r="DE729" s="112">
        <f>'Datastream-M'!CN730</f>
        <v>76.400000000000006</v>
      </c>
      <c r="DF729" s="112">
        <f>'Datastream-M'!CO730</f>
        <v>77</v>
      </c>
      <c r="DG729" s="112">
        <f>'Datastream-M'!CP730</f>
        <v>93.2</v>
      </c>
      <c r="DH729" s="112">
        <f>'Datastream-M'!CQ730</f>
        <v>215.738204956</v>
      </c>
      <c r="DI729" s="112">
        <f>'Datastream-M'!CR730</f>
        <v>27.48</v>
      </c>
      <c r="DJ729" s="112">
        <f>'Datastream-M'!CV730</f>
        <v>9.83</v>
      </c>
      <c r="DK729" s="112">
        <f>'Datastream-M'!CW730</f>
        <v>5.93</v>
      </c>
      <c r="DL729" s="112">
        <f>'Datastream-M'!CX730</f>
        <v>121</v>
      </c>
      <c r="DM729" s="112">
        <f>'Datastream-M'!CY730</f>
        <v>144.69999999999999</v>
      </c>
      <c r="DN729" s="112">
        <f>'Datastream-M'!CZ730</f>
        <v>112.6</v>
      </c>
      <c r="DO729" s="112">
        <f>'Datastream-M'!DA730</f>
        <v>-11.3</v>
      </c>
      <c r="DP729" s="112">
        <f>'Datastream-M'!DB730</f>
        <v>87</v>
      </c>
      <c r="DQ729" s="112">
        <f>'Datastream-M'!DE730</f>
        <v>88.2</v>
      </c>
      <c r="DR729" s="112">
        <f>'Datastream-M'!DF730</f>
        <v>95.8</v>
      </c>
      <c r="DS729" s="112">
        <f>'Datastream-M'!DG730</f>
        <v>93.4</v>
      </c>
      <c r="DT729" s="112">
        <f>'Datastream-M'!DH730</f>
        <v>105.9</v>
      </c>
      <c r="DU729" s="112">
        <f>'Datastream-M'!DI730</f>
        <v>92.5</v>
      </c>
      <c r="DV729" s="112">
        <f>'Datastream-M'!DJ730</f>
        <v>301.06811420100001</v>
      </c>
      <c r="DW729" s="112"/>
      <c r="DX729" s="112">
        <f>'Datastream-M'!DK730</f>
        <v>117.9</v>
      </c>
      <c r="DY729" s="112">
        <v>0</v>
      </c>
      <c r="DZ729" s="112">
        <f>'Datastream-M'!DL730</f>
        <v>121.4</v>
      </c>
      <c r="EA729" s="112">
        <f>'Datastream-M'!DM730</f>
        <v>93.2</v>
      </c>
      <c r="EB729" s="41">
        <f>'Datastream-M'!DN730</f>
        <v>36.376009000000003</v>
      </c>
      <c r="EC729" s="112">
        <f>'Datastream-M'!DO730</f>
        <v>111.8</v>
      </c>
      <c r="ED729" s="112">
        <f>'Datastream-M'!DP730</f>
        <v>129.5</v>
      </c>
      <c r="EE729" s="112">
        <f t="shared" si="161"/>
        <v>2.4000000000000057</v>
      </c>
      <c r="EF729" s="1">
        <f>'Datastream-M'!DQ730</f>
        <v>89.7</v>
      </c>
      <c r="EK729" s="1"/>
    </row>
    <row r="730" spans="1:142">
      <c r="A730" s="3">
        <v>44089</v>
      </c>
      <c r="B730" s="112">
        <f>'Datastream-M'!B731</f>
        <v>92.8</v>
      </c>
      <c r="C730" s="112">
        <f>'Datastream-M'!C731</f>
        <v>95.5</v>
      </c>
      <c r="D730" s="112">
        <f>'Datastream-M'!D731</f>
        <v>90.7</v>
      </c>
      <c r="E730" s="112">
        <f>'Datastream-M'!E731</f>
        <v>100.6</v>
      </c>
      <c r="F730" s="112">
        <f>'Datastream-M'!F731</f>
        <v>101.5</v>
      </c>
      <c r="G730" s="112">
        <f>'Datastream-M'!G731</f>
        <v>1.179241</v>
      </c>
      <c r="H730" s="112">
        <f>'Datastream-M'!H731</f>
        <v>2564.6</v>
      </c>
      <c r="I730" s="112">
        <f>'Datastream-M'!I731</f>
        <v>3376.4</v>
      </c>
      <c r="J730" s="112">
        <f>'Datastream-M'!J731</f>
        <v>-0.49099999999999999</v>
      </c>
      <c r="K730" s="112">
        <f>'Datastream-M'!K731</f>
        <v>-0.5</v>
      </c>
      <c r="L730" s="112">
        <f>'Datastream-M'!L731</f>
        <v>12760.7</v>
      </c>
      <c r="M730" s="112">
        <f>'Datastream-M'!M731</f>
        <v>265227</v>
      </c>
      <c r="N730" s="112">
        <f>'Datastream-M'!N731</f>
        <v>91.9</v>
      </c>
      <c r="O730" s="112">
        <f>'Datastream-M'!O731</f>
        <v>1065</v>
      </c>
      <c r="P730" s="112">
        <f>'Datastream-M'!P731</f>
        <v>6.3</v>
      </c>
      <c r="Q730" s="112">
        <f>'Datastream-M'!Q731</f>
        <v>32.6</v>
      </c>
      <c r="R730" s="112">
        <f>'Datastream-M'!R731</f>
        <v>11.8</v>
      </c>
      <c r="S730" s="1">
        <f>'[2]Deutschland Monatsdaten'!C730</f>
        <v>-0.53006831209345517</v>
      </c>
      <c r="T730" s="1">
        <v>4.4508853935725377</v>
      </c>
      <c r="U730" s="112">
        <f>'Datastream-M'!BL731</f>
        <v>104.29</v>
      </c>
      <c r="V730" s="41">
        <f t="shared" si="162"/>
        <v>102.95162882527148</v>
      </c>
      <c r="W730" s="112">
        <f>'Datastream-M'!BM731</f>
        <v>87.53</v>
      </c>
      <c r="X730" s="41">
        <f t="shared" si="163"/>
        <v>90.517063081695966</v>
      </c>
      <c r="Y730" s="112">
        <f>'Datastream-M'!W731</f>
        <v>-42</v>
      </c>
      <c r="Z730" s="112">
        <f>'Datastream-M'!X731</f>
        <v>105.9</v>
      </c>
      <c r="AA730" s="42">
        <f>'Datastream-M'!Y731</f>
        <v>8.6</v>
      </c>
      <c r="AB730" s="112">
        <f>'Datastream-M'!Z731</f>
        <v>96.7</v>
      </c>
      <c r="AC730" s="112">
        <f>'Datastream-M'!AA731</f>
        <v>90.5</v>
      </c>
      <c r="AD730" s="112" t="str">
        <f>'Datastream-M'!AB731</f>
        <v>#NA</v>
      </c>
      <c r="AE730" s="112">
        <f>'Datastream-M'!AC731</f>
        <v>1.179241</v>
      </c>
      <c r="AF730" s="112">
        <f t="shared" si="164"/>
        <v>101.29999999999998</v>
      </c>
      <c r="AG730" s="112">
        <f t="shared" si="165"/>
        <v>96.7</v>
      </c>
      <c r="AH730" s="112">
        <f>'Datastream-M'!AD731</f>
        <v>94.6</v>
      </c>
      <c r="AI730" s="112">
        <f>'Datastream-M'!AE731</f>
        <v>-31.3</v>
      </c>
      <c r="AJ730" s="112">
        <f>'Datastream-M'!AF731</f>
        <v>104.64876</v>
      </c>
      <c r="AK730" s="112">
        <f>'Datastream-M'!AG731</f>
        <v>41.93</v>
      </c>
      <c r="AL730" s="112">
        <f>'Datastream-M'!AH731</f>
        <v>105.4</v>
      </c>
      <c r="AM730" s="112">
        <f>'Datastream-M'!AI731</f>
        <v>105.9</v>
      </c>
      <c r="AN730" s="112">
        <f>'Datastream-M'!AJ731</f>
        <v>30.7</v>
      </c>
      <c r="AO730" s="112">
        <f>'Datastream-M'!AK731</f>
        <v>16.5</v>
      </c>
      <c r="AP730" s="112">
        <f>'Datastream-M'!AL731</f>
        <v>6.7</v>
      </c>
      <c r="AQ730" s="41">
        <f>'Datastream-M'!AM731</f>
        <v>107.9682</v>
      </c>
      <c r="AR730" s="41">
        <f>'Datastream-M'!AN731</f>
        <v>99.262200000000007</v>
      </c>
      <c r="AS730" s="112">
        <f>'Datastream-M'!AO731</f>
        <v>14.9</v>
      </c>
      <c r="AT730" s="112" t="str">
        <f>'Datastream-M'!AP731</f>
        <v>#NA</v>
      </c>
      <c r="AU730" s="112">
        <f>'Datastream-M'!AQ731</f>
        <v>103.1</v>
      </c>
      <c r="AV730" s="112"/>
      <c r="AW730" s="112"/>
      <c r="AX730" s="112">
        <f>'Datastream-M'!AR731</f>
        <v>77.400000000000006</v>
      </c>
      <c r="AY730" s="112">
        <f>'Datastream-M'!AS731</f>
        <v>-8.3000000000000007</v>
      </c>
      <c r="AZ730" s="112">
        <f>'Datastream-M'!AT731</f>
        <v>96.1</v>
      </c>
      <c r="BA730" s="112"/>
      <c r="BB730" s="112"/>
      <c r="BC730" s="112"/>
      <c r="BD730" s="112"/>
      <c r="BE730" s="112">
        <f>'Datastream-M'!AU731</f>
        <v>105.72</v>
      </c>
      <c r="BF730" s="112">
        <f>'Datastream-M'!AV731</f>
        <v>96.9</v>
      </c>
      <c r="BG730" s="112"/>
      <c r="BH730" s="1">
        <f>'Datastream-M'!AX731</f>
        <v>79.3</v>
      </c>
      <c r="BI730" s="1">
        <f>'Datastream-M'!AY731</f>
        <v>86</v>
      </c>
      <c r="BJ730" s="1">
        <f>'Datastream-M'!AZ731</f>
        <v>128.30000000000001</v>
      </c>
      <c r="BK730" s="112">
        <f>'Datastream-M'!BA731</f>
        <v>99.2</v>
      </c>
      <c r="BL730" s="112">
        <f>'Datastream-M'!BB731</f>
        <v>148.6</v>
      </c>
      <c r="BM730" s="26">
        <f>'Datastream-M'!BC731</f>
        <v>101.5</v>
      </c>
      <c r="BN730" s="26"/>
      <c r="BO730" s="14">
        <f t="shared" si="157"/>
        <v>96.7</v>
      </c>
      <c r="BP730" s="112">
        <f t="shared" si="158"/>
        <v>101.3</v>
      </c>
      <c r="BQ730" s="112">
        <f t="shared" si="159"/>
        <v>35.556769142185523</v>
      </c>
      <c r="BR730" s="112"/>
      <c r="BS730" s="112">
        <f>'Datastream-M'!BF731</f>
        <v>122.4</v>
      </c>
      <c r="BT730" s="112">
        <f>'Datastream-M'!BE731</f>
        <v>14.2</v>
      </c>
      <c r="BU730" s="112">
        <f>'Datastream-M'!CS731</f>
        <v>93.8</v>
      </c>
      <c r="BV730" s="112">
        <f>'Datastream-M'!CT731</f>
        <v>100.7</v>
      </c>
      <c r="BW730" s="112" t="str">
        <f>'Datastream-M'!CU731</f>
        <v>#NA</v>
      </c>
      <c r="BX730" s="112"/>
      <c r="BY730" s="112"/>
      <c r="BZ730" s="112">
        <f>'Datastream-M'!BI731</f>
        <v>130.1</v>
      </c>
      <c r="CA730" s="112">
        <f>'Datastream-M'!BN731</f>
        <v>15</v>
      </c>
      <c r="CB730" s="112">
        <f>'Datastream-M'!BO731</f>
        <v>-6.3</v>
      </c>
      <c r="CC730" s="112">
        <f>'Datastream-M'!BP731</f>
        <v>86.5</v>
      </c>
      <c r="CD730" s="112">
        <f>'Datastream-M'!BQ731</f>
        <v>91.7</v>
      </c>
      <c r="CE730" s="112"/>
      <c r="CF730" s="112"/>
      <c r="CG730" s="112"/>
      <c r="CH730" s="112">
        <f>'Datastream-M'!BR731</f>
        <v>93.3</v>
      </c>
      <c r="CI730" s="112">
        <f>'Datastream-M'!BS731</f>
        <v>118</v>
      </c>
      <c r="CJ730" s="112">
        <f>'Datastream-M'!BT731</f>
        <v>2.5</v>
      </c>
      <c r="CK730" s="112" t="str">
        <f>'Datastream-M'!BU731</f>
        <v>#NA</v>
      </c>
      <c r="CL730" s="112">
        <f>'Datastream-M'!BV731</f>
        <v>92.9</v>
      </c>
      <c r="CM730" s="112">
        <f>'Datastream-M'!BW731</f>
        <v>6.7</v>
      </c>
      <c r="CN730" s="112">
        <f>'Datastream-M'!BX731</f>
        <v>1.9</v>
      </c>
      <c r="CO730" s="112">
        <f>'Datastream-M'!BY731</f>
        <v>-1.4</v>
      </c>
      <c r="CP730" s="112">
        <f>'Datastream-M'!BZ731</f>
        <v>-1</v>
      </c>
      <c r="CQ730" s="112">
        <f>'Datastream-M'!CA731</f>
        <v>-1.8</v>
      </c>
      <c r="CR730" s="112">
        <f>'Datastream-M'!CB731</f>
        <v>24.1</v>
      </c>
      <c r="CS730" s="112">
        <f>'Datastream-M'!CC731</f>
        <v>16.100000000000001</v>
      </c>
      <c r="CT730" s="112">
        <f>'Datastream-M'!CD731</f>
        <v>38.4</v>
      </c>
      <c r="CU730" s="112">
        <f>'Datastream-M'!CE731</f>
        <v>44664</v>
      </c>
      <c r="CV730" s="112">
        <f>'Datastream-M'!CF731</f>
        <v>3207978</v>
      </c>
      <c r="CW730" s="112">
        <f t="shared" si="160"/>
        <v>7.7</v>
      </c>
      <c r="CX730" s="112">
        <f>'Datastream-M'!CG731</f>
        <v>149.30000000000001</v>
      </c>
      <c r="CY730" s="112">
        <f>'Datastream-M'!CH731</f>
        <v>165.4</v>
      </c>
      <c r="CZ730" s="112">
        <f>'Datastream-M'!CI731</f>
        <v>142.4</v>
      </c>
      <c r="DA730" s="112">
        <f>'Datastream-M'!CJ731</f>
        <v>146.80000000000001</v>
      </c>
      <c r="DB730" s="112">
        <f>'Datastream-M'!CK731</f>
        <v>13.6</v>
      </c>
      <c r="DC730" s="112">
        <f>'Datastream-M'!CL731</f>
        <v>-9.5</v>
      </c>
      <c r="DD730" s="112">
        <f>'Datastream-M'!CM731</f>
        <v>2.5</v>
      </c>
      <c r="DE730" s="112">
        <f>'Datastream-M'!CN731</f>
        <v>76.400000000000006</v>
      </c>
      <c r="DF730" s="112">
        <f>'Datastream-M'!CO731</f>
        <v>77</v>
      </c>
      <c r="DG730" s="112">
        <f>'Datastream-M'!CP731</f>
        <v>97.3</v>
      </c>
      <c r="DH730" s="112">
        <f>'Datastream-M'!CQ731</f>
        <v>295.31851196299999</v>
      </c>
      <c r="DI730" s="112">
        <f>'Datastream-M'!CR731</f>
        <v>28.07</v>
      </c>
      <c r="DJ730" s="112">
        <f>'Datastream-M'!CV731</f>
        <v>9.74</v>
      </c>
      <c r="DK730" s="112">
        <f>'Datastream-M'!CW731</f>
        <v>5.82</v>
      </c>
      <c r="DL730" s="112">
        <f>'Datastream-M'!CX731</f>
        <v>125.4</v>
      </c>
      <c r="DM730" s="112">
        <f>'Datastream-M'!CY731</f>
        <v>139.30000000000001</v>
      </c>
      <c r="DN730" s="112">
        <f>'Datastream-M'!CZ731</f>
        <v>113.9</v>
      </c>
      <c r="DO730" s="112">
        <f>'Datastream-M'!DA731</f>
        <v>-8.1999999999999993</v>
      </c>
      <c r="DP730" s="112">
        <f>'Datastream-M'!DB731</f>
        <v>85.2</v>
      </c>
      <c r="DQ730" s="112">
        <f>'Datastream-M'!DE731</f>
        <v>89.4</v>
      </c>
      <c r="DR730" s="112">
        <f>'Datastream-M'!DF731</f>
        <v>96.4</v>
      </c>
      <c r="DS730" s="112">
        <f>'Datastream-M'!DG731</f>
        <v>96.3</v>
      </c>
      <c r="DT730" s="112">
        <f>'Datastream-M'!DH731</f>
        <v>102.8</v>
      </c>
      <c r="DU730" s="112">
        <f>'Datastream-M'!DI731</f>
        <v>94.4</v>
      </c>
      <c r="DV730" s="112">
        <f>'Datastream-M'!DJ731</f>
        <v>290.045299425</v>
      </c>
      <c r="DW730" s="112"/>
      <c r="DX730" s="112">
        <f>'Datastream-M'!DK731</f>
        <v>121.3</v>
      </c>
      <c r="DY730" s="112">
        <v>0</v>
      </c>
      <c r="DZ730" s="112">
        <f>'Datastream-M'!DL731</f>
        <v>122.9</v>
      </c>
      <c r="EA730" s="112">
        <f>'Datastream-M'!DM731</f>
        <v>95.3</v>
      </c>
      <c r="EB730" s="41">
        <f>'Datastream-M'!DN731</f>
        <v>37.842087999999997</v>
      </c>
      <c r="EC730" s="112">
        <f>'Datastream-M'!DO731</f>
        <v>112.6</v>
      </c>
      <c r="ED730" s="112">
        <f>'Datastream-M'!DP731</f>
        <v>130.19999999999999</v>
      </c>
      <c r="EE730" s="112">
        <f t="shared" si="161"/>
        <v>0.79999999999999716</v>
      </c>
      <c r="EF730" s="1">
        <f>'Datastream-M'!DQ731</f>
        <v>91.9</v>
      </c>
      <c r="EK730" s="1"/>
    </row>
    <row r="731" spans="1:142">
      <c r="A731" s="3">
        <v>44119</v>
      </c>
      <c r="B731" s="112">
        <f>'Datastream-M'!B732</f>
        <v>92.5</v>
      </c>
      <c r="C731" s="112">
        <f>'Datastream-M'!C732</f>
        <v>95.6</v>
      </c>
      <c r="D731" s="112">
        <f>'Datastream-M'!D732</f>
        <v>93.1</v>
      </c>
      <c r="E731" s="112">
        <f>'Datastream-M'!E732</f>
        <v>98.2</v>
      </c>
      <c r="F731" s="112">
        <f>'Datastream-M'!F732</f>
        <v>105.1</v>
      </c>
      <c r="G731" s="112">
        <f>'Datastream-M'!G732</f>
        <v>1.1775180000000001</v>
      </c>
      <c r="H731" s="112">
        <f>'Datastream-M'!H732</f>
        <v>2595.4</v>
      </c>
      <c r="I731" s="112">
        <f>'Datastream-M'!I732</f>
        <v>3404.7</v>
      </c>
      <c r="J731" s="112">
        <f>'Datastream-M'!J732</f>
        <v>-0.50900000000000001</v>
      </c>
      <c r="K731" s="112">
        <f>'Datastream-M'!K732</f>
        <v>-0.6</v>
      </c>
      <c r="L731" s="112">
        <f>'Datastream-M'!L732</f>
        <v>11556.5</v>
      </c>
      <c r="M731" s="112">
        <f>'Datastream-M'!M732</f>
        <v>274303</v>
      </c>
      <c r="N731" s="112">
        <f>'Datastream-M'!N732</f>
        <v>95.1</v>
      </c>
      <c r="O731" s="112">
        <f>'Datastream-M'!O732</f>
        <v>1084</v>
      </c>
      <c r="P731" s="112">
        <f>'Datastream-M'!P732</f>
        <v>6.2</v>
      </c>
      <c r="Q731" s="112">
        <f>'Datastream-M'!Q732</f>
        <v>24.4</v>
      </c>
      <c r="R731" s="112">
        <f>'Datastream-M'!R732</f>
        <v>13.8</v>
      </c>
      <c r="S731" s="1">
        <f>'[2]Deutschland Monatsdaten'!C731</f>
        <v>-0.29214663766463023</v>
      </c>
      <c r="T731" s="1">
        <v>4.4936234537163751</v>
      </c>
      <c r="U731" s="112">
        <f>'Datastream-M'!BL732</f>
        <v>104.96</v>
      </c>
      <c r="V731" s="41">
        <f t="shared" si="162"/>
        <v>103.40886699507388</v>
      </c>
      <c r="W731" s="112">
        <f>'Datastream-M'!BM732</f>
        <v>87.2</v>
      </c>
      <c r="X731" s="41">
        <f t="shared" si="163"/>
        <v>89.989680082559346</v>
      </c>
      <c r="Y731" s="112">
        <f>'Datastream-M'!W732</f>
        <v>-33.799999999999997</v>
      </c>
      <c r="Z731" s="112">
        <f>'Datastream-M'!X732</f>
        <v>109.3</v>
      </c>
      <c r="AA731" s="42">
        <f>'Datastream-M'!Y732</f>
        <v>5.2</v>
      </c>
      <c r="AB731" s="112">
        <f>'Datastream-M'!Z732</f>
        <v>96.5</v>
      </c>
      <c r="AC731" s="112">
        <f>'Datastream-M'!AA732</f>
        <v>90.3</v>
      </c>
      <c r="AD731" s="112" t="str">
        <f>'Datastream-M'!AB732</f>
        <v>#NA</v>
      </c>
      <c r="AE731" s="112">
        <f>'Datastream-M'!AC732</f>
        <v>1.1775180000000001</v>
      </c>
      <c r="AF731" s="112">
        <f t="shared" si="164"/>
        <v>101.50000000000001</v>
      </c>
      <c r="AG731" s="112">
        <f t="shared" si="165"/>
        <v>96.899999999999991</v>
      </c>
      <c r="AH731" s="112">
        <f>'Datastream-M'!AD732</f>
        <v>97.4</v>
      </c>
      <c r="AI731" s="112">
        <f>'Datastream-M'!AE732</f>
        <v>-22.2</v>
      </c>
      <c r="AJ731" s="112">
        <f>'Datastream-M'!AF732</f>
        <v>104.42842400000001</v>
      </c>
      <c r="AK731" s="112">
        <f>'Datastream-M'!AG732</f>
        <v>41.61</v>
      </c>
      <c r="AL731" s="112">
        <f>'Datastream-M'!AH732</f>
        <v>105.6</v>
      </c>
      <c r="AM731" s="112">
        <f>'Datastream-M'!AI732</f>
        <v>109.3</v>
      </c>
      <c r="AN731" s="112">
        <f>'Datastream-M'!AJ732</f>
        <v>22.5</v>
      </c>
      <c r="AO731" s="112">
        <f>'Datastream-M'!AK732</f>
        <v>16.600000000000001</v>
      </c>
      <c r="AP731" s="112">
        <f>'Datastream-M'!AL732</f>
        <v>26</v>
      </c>
      <c r="AQ731" s="41">
        <f>'Datastream-M'!AM732</f>
        <v>108.2522</v>
      </c>
      <c r="AR731" s="41">
        <f>'Datastream-M'!AN732</f>
        <v>99.4191</v>
      </c>
      <c r="AS731" s="112">
        <f>'Datastream-M'!AO732</f>
        <v>15.9</v>
      </c>
      <c r="AT731" s="112" t="str">
        <f>'Datastream-M'!AP732</f>
        <v>#NA</v>
      </c>
      <c r="AU731" s="112">
        <f>'Datastream-M'!AQ732</f>
        <v>101.3</v>
      </c>
      <c r="AV731" s="112"/>
      <c r="AW731" s="112"/>
      <c r="AX731" s="112">
        <f>'Datastream-M'!AR732</f>
        <v>56.1</v>
      </c>
      <c r="AY731" s="112">
        <f>'Datastream-M'!AS732</f>
        <v>-9.5</v>
      </c>
      <c r="AZ731" s="112">
        <f>'Datastream-M'!AT732</f>
        <v>97.6</v>
      </c>
      <c r="BA731" s="112"/>
      <c r="BB731" s="112"/>
      <c r="BC731" s="112"/>
      <c r="BD731" s="112"/>
      <c r="BE731" s="112">
        <f>'Datastream-M'!AU732</f>
        <v>105.62</v>
      </c>
      <c r="BF731" s="112">
        <f>'Datastream-M'!AV732</f>
        <v>97.3</v>
      </c>
      <c r="BG731" s="112"/>
      <c r="BH731" s="1">
        <f>'Datastream-M'!AX732</f>
        <v>82.3</v>
      </c>
      <c r="BI731" s="1">
        <f>'Datastream-M'!AY732</f>
        <v>88.7</v>
      </c>
      <c r="BJ731" s="1">
        <f>'Datastream-M'!AZ732</f>
        <v>128.80000000000001</v>
      </c>
      <c r="BK731" s="112">
        <f>'Datastream-M'!BA732</f>
        <v>102.1</v>
      </c>
      <c r="BL731" s="112">
        <f>'Datastream-M'!BB732</f>
        <v>147.4</v>
      </c>
      <c r="BM731" s="26">
        <f>'Datastream-M'!BC732</f>
        <v>101.6</v>
      </c>
      <c r="BN731" s="26"/>
      <c r="BO731" s="14">
        <f t="shared" si="157"/>
        <v>96.9</v>
      </c>
      <c r="BP731" s="112">
        <f t="shared" si="158"/>
        <v>101.5</v>
      </c>
      <c r="BQ731" s="112">
        <f t="shared" si="159"/>
        <v>35.337039433792093</v>
      </c>
      <c r="BR731" s="112"/>
      <c r="BS731" s="112">
        <f>'Datastream-M'!BF732</f>
        <v>122.8</v>
      </c>
      <c r="BT731" s="112">
        <f>'Datastream-M'!BE732</f>
        <v>12.8</v>
      </c>
      <c r="BU731" s="112">
        <f>'Datastream-M'!CS732</f>
        <v>93.7</v>
      </c>
      <c r="BV731" s="112">
        <f>'Datastream-M'!CT732</f>
        <v>100.5</v>
      </c>
      <c r="BW731" s="112" t="str">
        <f>'Datastream-M'!CU732</f>
        <v>#NA</v>
      </c>
      <c r="BX731" s="112"/>
      <c r="BY731" s="112"/>
      <c r="BZ731" s="112">
        <f>'Datastream-M'!BI732</f>
        <v>129.4</v>
      </c>
      <c r="CA731" s="112">
        <f>'Datastream-M'!BN732</f>
        <v>11.1</v>
      </c>
      <c r="CB731" s="112">
        <f>'Datastream-M'!BO732</f>
        <v>-0.3</v>
      </c>
      <c r="CC731" s="112">
        <f>'Datastream-M'!BP732</f>
        <v>91.8</v>
      </c>
      <c r="CD731" s="112">
        <f>'Datastream-M'!BQ732</f>
        <v>95.2</v>
      </c>
      <c r="CE731" s="112"/>
      <c r="CF731" s="112"/>
      <c r="CG731" s="112"/>
      <c r="CH731" s="112">
        <f>'Datastream-M'!BR732</f>
        <v>98.3</v>
      </c>
      <c r="CI731" s="112">
        <f>'Datastream-M'!BS732</f>
        <v>120.2</v>
      </c>
      <c r="CJ731" s="112">
        <f>'Datastream-M'!BT732</f>
        <v>-5.7</v>
      </c>
      <c r="CK731" s="112" t="str">
        <f>'Datastream-M'!BU732</f>
        <v>#NA</v>
      </c>
      <c r="CL731" s="112">
        <f>'Datastream-M'!BV732</f>
        <v>96</v>
      </c>
      <c r="CM731" s="112">
        <f>'Datastream-M'!BW732</f>
        <v>4</v>
      </c>
      <c r="CN731" s="112">
        <f>'Datastream-M'!BX732</f>
        <v>1.7</v>
      </c>
      <c r="CO731" s="112">
        <f>'Datastream-M'!BY732</f>
        <v>-1.7</v>
      </c>
      <c r="CP731" s="112">
        <f>'Datastream-M'!BZ732</f>
        <v>1.3</v>
      </c>
      <c r="CQ731" s="112">
        <f>'Datastream-M'!CA732</f>
        <v>-1.7</v>
      </c>
      <c r="CR731" s="112">
        <f>'Datastream-M'!CB732</f>
        <v>7.1</v>
      </c>
      <c r="CS731" s="112">
        <f>'Datastream-M'!CC732</f>
        <v>9.8000000000000007</v>
      </c>
      <c r="CT731" s="112">
        <f>'Datastream-M'!CD732</f>
        <v>37</v>
      </c>
      <c r="CU731" s="112">
        <f>'Datastream-M'!CE732</f>
        <v>44680</v>
      </c>
      <c r="CV731" s="112">
        <f>'Datastream-M'!CF732</f>
        <v>3220961</v>
      </c>
      <c r="CW731" s="112">
        <f t="shared" si="160"/>
        <v>2.7</v>
      </c>
      <c r="CX731" s="112">
        <f>'Datastream-M'!CG732</f>
        <v>149.4</v>
      </c>
      <c r="CY731" s="112">
        <f>'Datastream-M'!CH732</f>
        <v>180.2</v>
      </c>
      <c r="CZ731" s="112">
        <f>'Datastream-M'!CI732</f>
        <v>133.69999999999999</v>
      </c>
      <c r="DA731" s="112">
        <f>'Datastream-M'!CJ732</f>
        <v>146.80000000000001</v>
      </c>
      <c r="DB731" s="112">
        <f>'Datastream-M'!CK732</f>
        <v>11.1</v>
      </c>
      <c r="DC731" s="112">
        <f>'Datastream-M'!CL732</f>
        <v>-15.7</v>
      </c>
      <c r="DD731" s="112">
        <f>'Datastream-M'!CM732</f>
        <v>-5.7</v>
      </c>
      <c r="DE731" s="112">
        <f>'Datastream-M'!CN732</f>
        <v>77</v>
      </c>
      <c r="DF731" s="112">
        <f>'Datastream-M'!CO732</f>
        <v>78.3</v>
      </c>
      <c r="DG731" s="112">
        <f>'Datastream-M'!CP732</f>
        <v>97.4</v>
      </c>
      <c r="DH731" s="112">
        <f>'Datastream-M'!CQ732</f>
        <v>443.74246215800002</v>
      </c>
      <c r="DI731" s="112">
        <f>'Datastream-M'!CR732</f>
        <v>27.7</v>
      </c>
      <c r="DJ731" s="112">
        <f>'Datastream-M'!CV732</f>
        <v>10.74</v>
      </c>
      <c r="DK731" s="112">
        <f>'Datastream-M'!CW732</f>
        <v>6.05</v>
      </c>
      <c r="DL731" s="112">
        <f>'Datastream-M'!CX732</f>
        <v>125.2</v>
      </c>
      <c r="DM731" s="112">
        <f>'Datastream-M'!CY732</f>
        <v>151.30000000000001</v>
      </c>
      <c r="DN731" s="112">
        <f>'Datastream-M'!CZ732</f>
        <v>114.8</v>
      </c>
      <c r="DO731" s="112">
        <f>'Datastream-M'!DA732</f>
        <v>-8.5</v>
      </c>
      <c r="DP731" s="112">
        <f>'Datastream-M'!DB732</f>
        <v>88</v>
      </c>
      <c r="DQ731" s="112">
        <f>'Datastream-M'!DE732</f>
        <v>90.7</v>
      </c>
      <c r="DR731" s="112">
        <f>'Datastream-M'!DF732</f>
        <v>94.4</v>
      </c>
      <c r="DS731" s="112">
        <f>'Datastream-M'!DG732</f>
        <v>97.8</v>
      </c>
      <c r="DT731" s="112">
        <f>'Datastream-M'!DH732</f>
        <v>109.3</v>
      </c>
      <c r="DU731" s="112">
        <f>'Datastream-M'!DI732</f>
        <v>100.3</v>
      </c>
      <c r="DV731" s="112">
        <f>'Datastream-M'!DJ732</f>
        <v>306.99458622899999</v>
      </c>
      <c r="DW731" s="112"/>
      <c r="DX731" s="112">
        <f>'Datastream-M'!DK732</f>
        <v>121.8</v>
      </c>
      <c r="DY731" s="112">
        <v>0</v>
      </c>
      <c r="DZ731" s="112">
        <f>'Datastream-M'!DL732</f>
        <v>124</v>
      </c>
      <c r="EA731" s="112">
        <f>'Datastream-M'!DM732</f>
        <v>98.8</v>
      </c>
      <c r="EB731" s="41">
        <f>'Datastream-M'!DN732</f>
        <v>39.359181999999997</v>
      </c>
      <c r="EC731" s="112">
        <f>'Datastream-M'!DO732</f>
        <v>112.9</v>
      </c>
      <c r="ED731" s="112">
        <f>'Datastream-M'!DP732</f>
        <v>133.4</v>
      </c>
      <c r="EE731" s="112">
        <f t="shared" si="161"/>
        <v>-0.29999999999999716</v>
      </c>
      <c r="EF731" s="1">
        <f>'Datastream-M'!DQ732</f>
        <v>95.1</v>
      </c>
      <c r="EK731" s="1"/>
    </row>
    <row r="732" spans="1:142">
      <c r="A732" s="3">
        <v>44150</v>
      </c>
      <c r="B732" s="112">
        <f>'Datastream-M'!B733</f>
        <v>91.2</v>
      </c>
      <c r="C732" s="112">
        <f>'Datastream-M'!C733</f>
        <v>96.1</v>
      </c>
      <c r="D732" s="112">
        <f>'Datastream-M'!D733</f>
        <v>95.2</v>
      </c>
      <c r="E732" s="112">
        <f>'Datastream-M'!E733</f>
        <v>97</v>
      </c>
      <c r="F732" s="112">
        <f>'Datastream-M'!F733</f>
        <v>108</v>
      </c>
      <c r="G732" s="112">
        <f>'Datastream-M'!G733</f>
        <v>1.1837899999999999</v>
      </c>
      <c r="H732" s="112">
        <f>'Datastream-M'!H733</f>
        <v>2639.3</v>
      </c>
      <c r="I732" s="112">
        <f>'Datastream-M'!I733</f>
        <v>3411.3</v>
      </c>
      <c r="J732" s="112">
        <f>'Datastream-M'!J733</f>
        <v>-0.52100000000000002</v>
      </c>
      <c r="K732" s="112">
        <f>'Datastream-M'!K733</f>
        <v>-0.6</v>
      </c>
      <c r="L732" s="112">
        <f>'Datastream-M'!L733</f>
        <v>13291.2</v>
      </c>
      <c r="M732" s="112">
        <f>'Datastream-M'!M733</f>
        <v>290150</v>
      </c>
      <c r="N732" s="112">
        <f>'Datastream-M'!N733</f>
        <v>96.2</v>
      </c>
      <c r="O732" s="112">
        <f>'Datastream-M'!O733</f>
        <v>1046</v>
      </c>
      <c r="P732" s="112">
        <f>'Datastream-M'!P733</f>
        <v>6.2</v>
      </c>
      <c r="Q732" s="112">
        <f>'Datastream-M'!Q733</f>
        <v>17.399999999999999</v>
      </c>
      <c r="R732" s="112">
        <f>'Datastream-M'!R733</f>
        <v>20.2</v>
      </c>
      <c r="S732" s="1">
        <f>'[2]Deutschland Monatsdaten'!C732</f>
        <v>-0.83770500837988693</v>
      </c>
      <c r="T732" s="1">
        <v>4.513855768514782</v>
      </c>
      <c r="U732" s="112">
        <f>'Datastream-M'!BL733</f>
        <v>106.93</v>
      </c>
      <c r="V732" s="41">
        <f t="shared" si="162"/>
        <v>105.246062992126</v>
      </c>
      <c r="W732" s="112">
        <f>'Datastream-M'!BM733</f>
        <v>91.04</v>
      </c>
      <c r="X732" s="41">
        <f t="shared" si="163"/>
        <v>93.566289825282638</v>
      </c>
      <c r="Y732" s="112">
        <f>'Datastream-M'!W733</f>
        <v>-27.5</v>
      </c>
      <c r="Z732" s="112">
        <f>'Datastream-M'!X733</f>
        <v>112.7</v>
      </c>
      <c r="AA732" s="42">
        <f>'Datastream-M'!Y733</f>
        <v>-0.8</v>
      </c>
      <c r="AB732" s="112">
        <f>'Datastream-M'!Z733</f>
        <v>96.4</v>
      </c>
      <c r="AC732" s="112">
        <f>'Datastream-M'!AA733</f>
        <v>90</v>
      </c>
      <c r="AD732" s="112" t="str">
        <f>'Datastream-M'!AB733</f>
        <v>#NA</v>
      </c>
      <c r="AE732" s="112">
        <f>'Datastream-M'!AC733</f>
        <v>1.1837899999999999</v>
      </c>
      <c r="AF732" s="112">
        <f t="shared" si="164"/>
        <v>101.6</v>
      </c>
      <c r="AG732" s="112">
        <f t="shared" si="165"/>
        <v>97.3</v>
      </c>
      <c r="AH732" s="112">
        <f>'Datastream-M'!AD733</f>
        <v>98.6</v>
      </c>
      <c r="AI732" s="112">
        <f>'Datastream-M'!AE733</f>
        <v>-16.2</v>
      </c>
      <c r="AJ732" s="112">
        <f>'Datastream-M'!AF733</f>
        <v>104.303279</v>
      </c>
      <c r="AK732" s="112">
        <f>'Datastream-M'!AG733</f>
        <v>44.05</v>
      </c>
      <c r="AL732" s="112">
        <f>'Datastream-M'!AH733</f>
        <v>105.5</v>
      </c>
      <c r="AM732" s="112">
        <f>'Datastream-M'!AI733</f>
        <v>112.7</v>
      </c>
      <c r="AN732" s="112">
        <f>'Datastream-M'!AJ733</f>
        <v>23.5</v>
      </c>
      <c r="AO732" s="112">
        <f>'Datastream-M'!AK733</f>
        <v>20.2</v>
      </c>
      <c r="AP732" s="112">
        <f>'Datastream-M'!AL733</f>
        <v>17.600000000000001</v>
      </c>
      <c r="AQ732" s="41">
        <f>'Datastream-M'!AM733</f>
        <v>108.5264</v>
      </c>
      <c r="AR732" s="41">
        <f>'Datastream-M'!AN733</f>
        <v>99.566500000000005</v>
      </c>
      <c r="AS732" s="112">
        <f>'Datastream-M'!AO733</f>
        <v>15.1</v>
      </c>
      <c r="AT732" s="112" t="str">
        <f>'Datastream-M'!AP733</f>
        <v>#NA</v>
      </c>
      <c r="AU732" s="112">
        <f>'Datastream-M'!AQ733</f>
        <v>101</v>
      </c>
      <c r="AV732" s="112"/>
      <c r="AW732" s="112"/>
      <c r="AX732" s="112">
        <f>'Datastream-M'!AR733</f>
        <v>39</v>
      </c>
      <c r="AY732" s="112">
        <f>'Datastream-M'!AS733</f>
        <v>-11.6</v>
      </c>
      <c r="AZ732" s="112">
        <f>'Datastream-M'!AT733</f>
        <v>94.9</v>
      </c>
      <c r="BA732" s="112"/>
      <c r="BB732" s="112"/>
      <c r="BC732" s="112"/>
      <c r="BD732" s="112"/>
      <c r="BE732" s="112">
        <f>'Datastream-M'!AU733</f>
        <v>105.17</v>
      </c>
      <c r="BF732" s="112">
        <f>'Datastream-M'!AV733</f>
        <v>97.8</v>
      </c>
      <c r="BG732" s="112"/>
      <c r="BH732" s="1">
        <f>'Datastream-M'!AX733</f>
        <v>86.9</v>
      </c>
      <c r="BI732" s="1">
        <f>'Datastream-M'!AY733</f>
        <v>92.8</v>
      </c>
      <c r="BJ732" s="1">
        <f>'Datastream-M'!AZ733</f>
        <v>130.1</v>
      </c>
      <c r="BK732" s="112">
        <f>'Datastream-M'!BA733</f>
        <v>107.8</v>
      </c>
      <c r="BL732" s="112">
        <f>'Datastream-M'!BB733</f>
        <v>145.6</v>
      </c>
      <c r="BM732" s="26">
        <f>'Datastream-M'!BC733</f>
        <v>102</v>
      </c>
      <c r="BN732" s="26"/>
      <c r="BO732" s="14">
        <f t="shared" si="157"/>
        <v>97.3</v>
      </c>
      <c r="BP732" s="112">
        <f t="shared" si="158"/>
        <v>101.6</v>
      </c>
      <c r="BQ732" s="112">
        <f t="shared" si="159"/>
        <v>37.210991814426549</v>
      </c>
      <c r="BR732" s="112"/>
      <c r="BS732" s="112">
        <f>'Datastream-M'!BF733</f>
        <v>124.8</v>
      </c>
      <c r="BT732" s="112">
        <f>'Datastream-M'!BE733</f>
        <v>1.8</v>
      </c>
      <c r="BU732" s="112">
        <f>'Datastream-M'!CS733</f>
        <v>93.6</v>
      </c>
      <c r="BV732" s="112">
        <f>'Datastream-M'!CT733</f>
        <v>100.4</v>
      </c>
      <c r="BW732" s="112" t="str">
        <f>'Datastream-M'!CU733</f>
        <v>#NA</v>
      </c>
      <c r="BX732" s="112"/>
      <c r="BY732" s="112"/>
      <c r="BZ732" s="112">
        <f>'Datastream-M'!BI733</f>
        <v>132.1</v>
      </c>
      <c r="CA732" s="112">
        <f>'Datastream-M'!BN733</f>
        <v>2.1</v>
      </c>
      <c r="CB732" s="112">
        <f>'Datastream-M'!BO733</f>
        <v>-2.2000000000000002</v>
      </c>
      <c r="CC732" s="112">
        <f>'Datastream-M'!BP733</f>
        <v>92.6</v>
      </c>
      <c r="CD732" s="112">
        <f>'Datastream-M'!BQ733</f>
        <v>98.4</v>
      </c>
      <c r="CE732" s="112"/>
      <c r="CF732" s="112"/>
      <c r="CG732" s="112"/>
      <c r="CH732" s="112">
        <f>'Datastream-M'!BR733</f>
        <v>99.3</v>
      </c>
      <c r="CI732" s="112">
        <f>'Datastream-M'!BS733</f>
        <v>123.4</v>
      </c>
      <c r="CJ732" s="112">
        <f>'Datastream-M'!BT733</f>
        <v>-4.9000000000000004</v>
      </c>
      <c r="CK732" s="112" t="str">
        <f>'Datastream-M'!BU733</f>
        <v>#NA</v>
      </c>
      <c r="CL732" s="112">
        <f>'Datastream-M'!BV733</f>
        <v>97.3</v>
      </c>
      <c r="CM732" s="112">
        <f>'Datastream-M'!BW733</f>
        <v>-2.6</v>
      </c>
      <c r="CN732" s="112">
        <f>'Datastream-M'!BX733</f>
        <v>-6.1</v>
      </c>
      <c r="CO732" s="112">
        <f>'Datastream-M'!BY733</f>
        <v>-2.2999999999999998</v>
      </c>
      <c r="CP732" s="112">
        <f>'Datastream-M'!BZ733</f>
        <v>4.4000000000000004</v>
      </c>
      <c r="CQ732" s="112">
        <f>'Datastream-M'!CA733</f>
        <v>-3.2</v>
      </c>
      <c r="CR732" s="112">
        <f>'Datastream-M'!CB733</f>
        <v>-0.2</v>
      </c>
      <c r="CS732" s="112">
        <f>'Datastream-M'!CC733</f>
        <v>4.5999999999999996</v>
      </c>
      <c r="CT732" s="112">
        <f>'Datastream-M'!CD733</f>
        <v>30.5</v>
      </c>
      <c r="CU732" s="112">
        <f>'Datastream-M'!CE733</f>
        <v>44630</v>
      </c>
      <c r="CV732" s="112">
        <f>'Datastream-M'!CF733</f>
        <v>3231015</v>
      </c>
      <c r="CW732" s="112">
        <f t="shared" si="160"/>
        <v>-7</v>
      </c>
      <c r="CX732" s="112">
        <f>'Datastream-M'!CG733</f>
        <v>153</v>
      </c>
      <c r="CY732" s="112">
        <f>'Datastream-M'!CH733</f>
        <v>178.4</v>
      </c>
      <c r="CZ732" s="112">
        <f>'Datastream-M'!CI733</f>
        <v>146</v>
      </c>
      <c r="DA732" s="112">
        <f>'Datastream-M'!CJ733</f>
        <v>145.80000000000001</v>
      </c>
      <c r="DB732" s="112">
        <f>'Datastream-M'!CK733</f>
        <v>13.5</v>
      </c>
      <c r="DC732" s="112">
        <f>'Datastream-M'!CL733</f>
        <v>-14.6</v>
      </c>
      <c r="DD732" s="112">
        <f>'Datastream-M'!CM733</f>
        <v>-4.9000000000000004</v>
      </c>
      <c r="DE732" s="112">
        <f>'Datastream-M'!CN733</f>
        <v>77</v>
      </c>
      <c r="DF732" s="112">
        <f>'Datastream-M'!CO733</f>
        <v>78.3</v>
      </c>
      <c r="DG732" s="112">
        <f>'Datastream-M'!CP733</f>
        <v>96.2</v>
      </c>
      <c r="DH732" s="112">
        <f>'Datastream-M'!CQ733</f>
        <v>387.49447631800001</v>
      </c>
      <c r="DI732" s="112">
        <f>'Datastream-M'!CR733</f>
        <v>37.44</v>
      </c>
      <c r="DJ732" s="112">
        <f>'Datastream-M'!CV733</f>
        <v>10.88</v>
      </c>
      <c r="DK732" s="112">
        <f>'Datastream-M'!CW733</f>
        <v>6.6</v>
      </c>
      <c r="DL732" s="112">
        <f>'Datastream-M'!CX733</f>
        <v>128</v>
      </c>
      <c r="DM732" s="112">
        <f>'Datastream-M'!CY733</f>
        <v>149.30000000000001</v>
      </c>
      <c r="DN732" s="112">
        <f>'Datastream-M'!CZ733</f>
        <v>117.1</v>
      </c>
      <c r="DO732" s="112">
        <f>'Datastream-M'!DA733</f>
        <v>-7.4</v>
      </c>
      <c r="DP732" s="112">
        <f>'Datastream-M'!DB733</f>
        <v>87</v>
      </c>
      <c r="DQ732" s="112">
        <f>'Datastream-M'!DE733</f>
        <v>90.3</v>
      </c>
      <c r="DR732" s="112">
        <f>'Datastream-M'!DF733</f>
        <v>92.2</v>
      </c>
      <c r="DS732" s="112">
        <f>'Datastream-M'!DG733</f>
        <v>97.8</v>
      </c>
      <c r="DT732" s="112">
        <f>'Datastream-M'!DH733</f>
        <v>112.5</v>
      </c>
      <c r="DU732" s="112">
        <f>'Datastream-M'!DI733</f>
        <v>99.8</v>
      </c>
      <c r="DV732" s="112">
        <f>'Datastream-M'!DJ733</f>
        <v>366.990421809</v>
      </c>
      <c r="DW732" s="112"/>
      <c r="DX732" s="112">
        <f>'Datastream-M'!DK733</f>
        <v>124.5</v>
      </c>
      <c r="DY732" s="112">
        <v>0</v>
      </c>
      <c r="DZ732" s="112">
        <f>'Datastream-M'!DL733</f>
        <v>125.6</v>
      </c>
      <c r="EA732" s="112">
        <f>'Datastream-M'!DM733</f>
        <v>99.7</v>
      </c>
      <c r="EB732" s="41">
        <f>'Datastream-M'!DN733</f>
        <v>40.239882000000001</v>
      </c>
      <c r="EC732" s="112">
        <f>'Datastream-M'!DO733</f>
        <v>113.8</v>
      </c>
      <c r="ED732" s="112">
        <f>'Datastream-M'!DP733</f>
        <v>134.5</v>
      </c>
      <c r="EE732" s="112">
        <f t="shared" si="161"/>
        <v>-1.2999999999999972</v>
      </c>
      <c r="EF732" s="1">
        <f>'Datastream-M'!DQ733</f>
        <v>96.3</v>
      </c>
      <c r="EH732" s="112"/>
      <c r="EK732" s="1"/>
    </row>
    <row r="733" spans="1:142">
      <c r="A733" s="3">
        <v>44180</v>
      </c>
      <c r="B733" s="112">
        <f>'Datastream-M'!B734</f>
        <v>92.6</v>
      </c>
      <c r="C733" s="112">
        <f>'Datastream-M'!C734</f>
        <v>98</v>
      </c>
      <c r="D733" s="112">
        <f>'Datastream-M'!D734</f>
        <v>97</v>
      </c>
      <c r="E733" s="112">
        <f>'Datastream-M'!E734</f>
        <v>99</v>
      </c>
      <c r="F733" s="112">
        <f>'Datastream-M'!F734</f>
        <v>106.1</v>
      </c>
      <c r="G733" s="112">
        <f>'Datastream-M'!G734</f>
        <v>1.2169730000000001</v>
      </c>
      <c r="H733" s="112">
        <f>'Datastream-M'!H734</f>
        <v>2632.8</v>
      </c>
      <c r="I733" s="112">
        <f>'Datastream-M'!I734</f>
        <v>3428.2</v>
      </c>
      <c r="J733" s="112">
        <f>'Datastream-M'!J734</f>
        <v>-0.53800000000000003</v>
      </c>
      <c r="K733" s="112">
        <f>'Datastream-M'!K734</f>
        <v>-0.6</v>
      </c>
      <c r="L733" s="112">
        <f>'Datastream-M'!L734</f>
        <v>13718.8</v>
      </c>
      <c r="M733" s="112">
        <f>'Datastream-M'!M734</f>
        <v>311394</v>
      </c>
      <c r="N733" s="112">
        <f>'Datastream-M'!N734</f>
        <v>97.6</v>
      </c>
      <c r="O733" s="112">
        <f>'Datastream-M'!O734</f>
        <v>1219</v>
      </c>
      <c r="P733" s="112">
        <f>'Datastream-M'!P734</f>
        <v>6.1</v>
      </c>
      <c r="Q733" s="112">
        <f>'Datastream-M'!Q734</f>
        <v>19.5</v>
      </c>
      <c r="R733" s="112">
        <f>'Datastream-M'!R734</f>
        <v>19.2</v>
      </c>
      <c r="S733" s="1" t="str">
        <f>'[2]Deutschland Monatsdaten'!C733</f>
        <v/>
      </c>
      <c r="T733" s="1">
        <v>4.5223469831840548</v>
      </c>
      <c r="U733" s="112">
        <f>'Datastream-M'!BL734</f>
        <v>107.3</v>
      </c>
      <c r="V733" s="41">
        <f t="shared" si="162"/>
        <v>105.19607843137256</v>
      </c>
      <c r="W733" s="112">
        <f>'Datastream-M'!BM734</f>
        <v>90.84</v>
      </c>
      <c r="X733" s="41">
        <f t="shared" si="163"/>
        <v>92.883435582822088</v>
      </c>
      <c r="Y733" s="112">
        <f>'Datastream-M'!W734</f>
        <v>-21.4</v>
      </c>
      <c r="Z733" s="112">
        <f>'Datastream-M'!X734</f>
        <v>109.6</v>
      </c>
      <c r="AA733" s="42">
        <f>'Datastream-M'!Y734</f>
        <v>2.5</v>
      </c>
      <c r="AB733" s="112">
        <f>'Datastream-M'!Z734</f>
        <v>97</v>
      </c>
      <c r="AC733" s="112">
        <f>'Datastream-M'!AA734</f>
        <v>90.5</v>
      </c>
      <c r="AD733" s="112" t="str">
        <f>'Datastream-M'!AB734</f>
        <v>#NA</v>
      </c>
      <c r="AE733" s="112">
        <f>'Datastream-M'!AC734</f>
        <v>1.2169730000000001</v>
      </c>
      <c r="AF733" s="112">
        <f t="shared" si="164"/>
        <v>102</v>
      </c>
      <c r="AG733" s="112">
        <f t="shared" si="165"/>
        <v>97.8</v>
      </c>
      <c r="AH733" s="112">
        <f>'Datastream-M'!AD734</f>
        <v>100.7</v>
      </c>
      <c r="AI733" s="112">
        <f>'Datastream-M'!AE734</f>
        <v>-10.4</v>
      </c>
      <c r="AJ733" s="112">
        <f>'Datastream-M'!AF734</f>
        <v>103.767821</v>
      </c>
      <c r="AK733" s="112">
        <f>'Datastream-M'!AG734</f>
        <v>50.38</v>
      </c>
      <c r="AL733" s="112">
        <f>'Datastream-M'!AH734</f>
        <v>105.8</v>
      </c>
      <c r="AM733" s="112">
        <f>'Datastream-M'!AI734</f>
        <v>109.6</v>
      </c>
      <c r="AN733" s="112">
        <f>'Datastream-M'!AJ734</f>
        <v>30.6</v>
      </c>
      <c r="AO733" s="112">
        <f>'Datastream-M'!AK734</f>
        <v>16.2</v>
      </c>
      <c r="AP733" s="112">
        <f>'Datastream-M'!AL734</f>
        <v>10.6</v>
      </c>
      <c r="AQ733" s="41">
        <f>'Datastream-M'!AM734</f>
        <v>108.8404</v>
      </c>
      <c r="AR733" s="41">
        <f>'Datastream-M'!AN734</f>
        <v>99.750100000000003</v>
      </c>
      <c r="AS733" s="112">
        <f>'Datastream-M'!AO734</f>
        <v>17.100000000000001</v>
      </c>
      <c r="AT733" s="112" t="str">
        <f>'Datastream-M'!AP734</f>
        <v>#NA</v>
      </c>
      <c r="AU733" s="112">
        <f>'Datastream-M'!AQ734</f>
        <v>101.1</v>
      </c>
      <c r="AV733" s="112"/>
      <c r="AW733" s="112"/>
      <c r="AX733" s="112">
        <f>'Datastream-M'!AR734</f>
        <v>55</v>
      </c>
      <c r="AY733" s="112">
        <f>'Datastream-M'!AS734</f>
        <v>-10.5</v>
      </c>
      <c r="AZ733" s="112">
        <f>'Datastream-M'!AT734</f>
        <v>95.1</v>
      </c>
      <c r="BA733" s="112"/>
      <c r="BB733" s="112"/>
      <c r="BC733" s="112"/>
      <c r="BD733" s="112"/>
      <c r="BE733" s="112">
        <f>'Datastream-M'!AU734</f>
        <v>105.93</v>
      </c>
      <c r="BF733" s="112">
        <f>'Datastream-M'!AV734</f>
        <v>98.5</v>
      </c>
      <c r="BG733" s="112"/>
      <c r="BH733" s="1">
        <f>'Datastream-M'!AX734</f>
        <v>96.9</v>
      </c>
      <c r="BI733" s="1">
        <f>'Datastream-M'!AY734</f>
        <v>103.4</v>
      </c>
      <c r="BJ733" s="1">
        <f>'Datastream-M'!AZ734</f>
        <v>143.4</v>
      </c>
      <c r="BK733" s="112">
        <f>'Datastream-M'!BA734</f>
        <v>111.6</v>
      </c>
      <c r="BL733" s="112">
        <f>'Datastream-M'!BB734</f>
        <v>165.4</v>
      </c>
      <c r="BM733" s="26">
        <f>'Datastream-M'!BC734</f>
        <v>102.1</v>
      </c>
      <c r="BN733" s="26"/>
      <c r="BO733" s="14">
        <f t="shared" si="157"/>
        <v>97.8</v>
      </c>
      <c r="BP733" s="112">
        <f t="shared" si="158"/>
        <v>102</v>
      </c>
      <c r="BQ733" s="112">
        <f t="shared" si="159"/>
        <v>41.39779600697797</v>
      </c>
      <c r="BR733" s="112"/>
      <c r="BS733" s="112">
        <f>'Datastream-M'!BF734</f>
        <v>125.2</v>
      </c>
      <c r="BT733" s="112">
        <f>'Datastream-M'!BE734</f>
        <v>2.1</v>
      </c>
      <c r="BU733" s="112">
        <f>'Datastream-M'!CS734</f>
        <v>93.6</v>
      </c>
      <c r="BV733" s="112">
        <f>'Datastream-M'!CT734</f>
        <v>101.8</v>
      </c>
      <c r="BW733" s="112" t="str">
        <f>'Datastream-M'!CU734</f>
        <v>#NA</v>
      </c>
      <c r="BX733" s="112"/>
      <c r="BY733" s="112"/>
      <c r="BZ733" s="112">
        <f>'Datastream-M'!BI734</f>
        <v>127.5</v>
      </c>
      <c r="CA733" s="112">
        <f>'Datastream-M'!BN734</f>
        <v>16</v>
      </c>
      <c r="CB733" s="112">
        <f>'Datastream-M'!BO734</f>
        <v>4</v>
      </c>
      <c r="CC733" s="112">
        <f>'Datastream-M'!BP734</f>
        <v>92.7</v>
      </c>
      <c r="CD733" s="112">
        <f>'Datastream-M'!BQ734</f>
        <v>95.4</v>
      </c>
      <c r="CE733" s="112"/>
      <c r="CF733" s="112"/>
      <c r="CG733" s="112"/>
      <c r="CH733" s="112">
        <f>'Datastream-M'!BR734</f>
        <v>98.7</v>
      </c>
      <c r="CI733" s="112">
        <f>'Datastream-M'!BS734</f>
        <v>113.2</v>
      </c>
      <c r="CJ733" s="112">
        <f>'Datastream-M'!BT734</f>
        <v>-1.8</v>
      </c>
      <c r="CK733" s="112" t="str">
        <f>'Datastream-M'!BU734</f>
        <v>#NA</v>
      </c>
      <c r="CL733" s="112">
        <f>'Datastream-M'!BV734</f>
        <v>97.8</v>
      </c>
      <c r="CM733" s="112">
        <f>'Datastream-M'!BW734</f>
        <v>0</v>
      </c>
      <c r="CN733" s="112">
        <f>'Datastream-M'!BX734</f>
        <v>-4.4000000000000004</v>
      </c>
      <c r="CO733" s="112">
        <f>'Datastream-M'!BY734</f>
        <v>3.3</v>
      </c>
      <c r="CP733" s="112">
        <f>'Datastream-M'!BZ734</f>
        <v>9.8000000000000007</v>
      </c>
      <c r="CQ733" s="112">
        <f>'Datastream-M'!CA734</f>
        <v>-6.8</v>
      </c>
      <c r="CR733" s="112">
        <f>'Datastream-M'!CB734</f>
        <v>4.4000000000000004</v>
      </c>
      <c r="CS733" s="112">
        <f>'Datastream-M'!CC734</f>
        <v>3.6</v>
      </c>
      <c r="CT733" s="112">
        <f>'Datastream-M'!CD734</f>
        <v>36.6</v>
      </c>
      <c r="CU733" s="112">
        <f>'Datastream-M'!CE734</f>
        <v>44631</v>
      </c>
      <c r="CV733" s="112">
        <f>'Datastream-M'!CF734</f>
        <v>3234573</v>
      </c>
      <c r="CW733" s="112">
        <f t="shared" si="160"/>
        <v>-9.8000000000000007</v>
      </c>
      <c r="CX733" s="112">
        <f>'Datastream-M'!CG734</f>
        <v>157.30000000000001</v>
      </c>
      <c r="CY733" s="112">
        <f>'Datastream-M'!CH734</f>
        <v>178.8</v>
      </c>
      <c r="CZ733" s="112">
        <f>'Datastream-M'!CI734</f>
        <v>163.9</v>
      </c>
      <c r="DA733" s="112">
        <f>'Datastream-M'!CJ734</f>
        <v>140.1</v>
      </c>
      <c r="DB733" s="112">
        <f>'Datastream-M'!CK734</f>
        <v>13.1</v>
      </c>
      <c r="DC733" s="112">
        <f>'Datastream-M'!CL734</f>
        <v>-13.8</v>
      </c>
      <c r="DD733" s="112">
        <f>'Datastream-M'!CM734</f>
        <v>-1.8</v>
      </c>
      <c r="DE733" s="112">
        <f>'Datastream-M'!CN734</f>
        <v>77.599999999999994</v>
      </c>
      <c r="DF733" s="112">
        <f>'Datastream-M'!CO734</f>
        <v>78.900000000000006</v>
      </c>
      <c r="DG733" s="112">
        <f>'Datastream-M'!CP734</f>
        <v>98.3</v>
      </c>
      <c r="DH733" s="112">
        <f>'Datastream-M'!CQ734</f>
        <v>227.94400024399999</v>
      </c>
      <c r="DI733" s="112">
        <f>'Datastream-M'!CR734</f>
        <v>23.39</v>
      </c>
      <c r="DJ733" s="112">
        <f>'Datastream-M'!CV734</f>
        <v>10.1</v>
      </c>
      <c r="DK733" s="112">
        <f>'Datastream-M'!CW734</f>
        <v>6.17</v>
      </c>
      <c r="DL733" s="112">
        <f>'Datastream-M'!CX734</f>
        <v>131.1</v>
      </c>
      <c r="DM733" s="112">
        <f>'Datastream-M'!CY734</f>
        <v>149.19999999999999</v>
      </c>
      <c r="DN733" s="112">
        <f>'Datastream-M'!CZ734</f>
        <v>124.4</v>
      </c>
      <c r="DO733" s="112">
        <f>'Datastream-M'!DA734</f>
        <v>-3.8</v>
      </c>
      <c r="DP733" s="112">
        <f>'Datastream-M'!DB734</f>
        <v>85.8</v>
      </c>
      <c r="DQ733" s="112">
        <f>'Datastream-M'!DE734</f>
        <v>91.6</v>
      </c>
      <c r="DR733" s="112">
        <f>'Datastream-M'!DF734</f>
        <v>93.7</v>
      </c>
      <c r="DS733" s="112">
        <f>'Datastream-M'!DG734</f>
        <v>97.5</v>
      </c>
      <c r="DT733" s="112">
        <f>'Datastream-M'!DH734</f>
        <v>104.6</v>
      </c>
      <c r="DU733" s="112">
        <f>'Datastream-M'!DI734</f>
        <v>100.8</v>
      </c>
      <c r="DV733" s="112">
        <f>'Datastream-M'!DJ734</f>
        <v>294.86015940200002</v>
      </c>
      <c r="DW733" s="112"/>
      <c r="DX733" s="112">
        <f>'Datastream-M'!DK734</f>
        <v>124.7</v>
      </c>
      <c r="DY733" s="112">
        <v>0</v>
      </c>
      <c r="DZ733" s="112">
        <f>'Datastream-M'!DL734</f>
        <v>127.6</v>
      </c>
      <c r="EA733" s="112">
        <f>'Datastream-M'!DM734</f>
        <v>100.9</v>
      </c>
      <c r="EB733" s="41">
        <f>'Datastream-M'!DN734</f>
        <v>39.626559</v>
      </c>
      <c r="EC733" s="112">
        <f>'Datastream-M'!DO734</f>
        <v>118.4</v>
      </c>
      <c r="ED733" s="112">
        <f>'Datastream-M'!DP734</f>
        <v>139.80000000000001</v>
      </c>
      <c r="EE733" s="112">
        <f t="shared" si="161"/>
        <v>1.3999999999999915</v>
      </c>
      <c r="EF733" s="1">
        <f>'Datastream-M'!DQ734</f>
        <v>97.7</v>
      </c>
      <c r="EH733" s="112"/>
      <c r="EK733" s="1"/>
      <c r="EL733" s="112"/>
    </row>
    <row r="734" spans="1:142">
      <c r="A734" s="3">
        <v>44211</v>
      </c>
      <c r="B734" s="112">
        <f>'Datastream-M'!B735</f>
        <v>90.6</v>
      </c>
      <c r="C734" s="112">
        <f>'Datastream-M'!C735</f>
        <v>95.3</v>
      </c>
      <c r="D734" s="112">
        <f>'Datastream-M'!D735</f>
        <v>94.4</v>
      </c>
      <c r="E734" s="112">
        <f>'Datastream-M'!E735</f>
        <v>96.1</v>
      </c>
      <c r="F734" s="112">
        <f>'Datastream-M'!F735</f>
        <v>106.9</v>
      </c>
      <c r="G734" s="112">
        <f>'Datastream-M'!G735</f>
        <v>1.217085</v>
      </c>
      <c r="H734" s="112">
        <f>'Datastream-M'!H735</f>
        <v>2678.2</v>
      </c>
      <c r="I734" s="112">
        <f>'Datastream-M'!I735</f>
        <v>3457.1</v>
      </c>
      <c r="J734" s="112">
        <f>'Datastream-M'!J735</f>
        <v>-0.54700000000000004</v>
      </c>
      <c r="K734" s="112">
        <f>'Datastream-M'!K735</f>
        <v>-0.6</v>
      </c>
      <c r="L734" s="112">
        <f>'Datastream-M'!L735</f>
        <v>13432.9</v>
      </c>
      <c r="M734" s="112">
        <f>'Datastream-M'!M735</f>
        <v>169754</v>
      </c>
      <c r="N734" s="112">
        <f>'Datastream-M'!N735</f>
        <v>97.4</v>
      </c>
      <c r="O734" s="112">
        <f>'Datastream-M'!O735</f>
        <v>1108</v>
      </c>
      <c r="P734" s="1">
        <f>'Datastream-M'!P735</f>
        <v>6</v>
      </c>
      <c r="Q734" s="112">
        <f>'Datastream-M'!Q735</f>
        <v>28.9</v>
      </c>
      <c r="R734" s="112">
        <f>'Datastream-M'!R735</f>
        <v>10.5</v>
      </c>
      <c r="S734" s="1"/>
      <c r="T734" s="1">
        <v>4.5689590468656922</v>
      </c>
      <c r="U734" s="112">
        <f>'Datastream-M'!BL735</f>
        <v>109.29</v>
      </c>
      <c r="V734" s="41">
        <f t="shared" si="162"/>
        <v>107.0421155729677</v>
      </c>
      <c r="W734" s="112">
        <f>'Datastream-M'!BM735</f>
        <v>87.95</v>
      </c>
      <c r="X734" s="41">
        <f t="shared" si="163"/>
        <v>89.289340101522839</v>
      </c>
      <c r="Y734" s="112">
        <f>'Datastream-M'!W735</f>
        <v>-17</v>
      </c>
      <c r="Z734" s="112">
        <f>'Datastream-M'!X735</f>
        <v>113.2</v>
      </c>
      <c r="AA734" s="42">
        <f>'Datastream-M'!Y735</f>
        <v>8.6</v>
      </c>
      <c r="AB734" s="112">
        <f>'Datastream-M'!Z735</f>
        <v>98</v>
      </c>
      <c r="AC734" s="112">
        <f>'Datastream-M'!AA735</f>
        <v>91.4</v>
      </c>
      <c r="AD734" s="112" t="str">
        <f>'Datastream-M'!AB735</f>
        <v>#NA</v>
      </c>
      <c r="AE734" s="112">
        <f>'Datastream-M'!AC735</f>
        <v>1.217085</v>
      </c>
      <c r="AF734" s="112">
        <f t="shared" si="164"/>
        <v>102.1</v>
      </c>
      <c r="AG734" s="112">
        <f t="shared" si="165"/>
        <v>98.500000000000014</v>
      </c>
      <c r="AH734" s="112">
        <f>'Datastream-M'!AD735</f>
        <v>98.7</v>
      </c>
      <c r="AI734" s="112">
        <f>'Datastream-M'!AE735</f>
        <v>-8.5</v>
      </c>
      <c r="AJ734" s="112">
        <f>'Datastream-M'!AF735</f>
        <v>102.69730300000001</v>
      </c>
      <c r="AK734" s="112">
        <f>'Datastream-M'!AG735</f>
        <v>55.22</v>
      </c>
      <c r="AL734" s="112">
        <f>'Datastream-M'!AH735</f>
        <v>107.2</v>
      </c>
      <c r="AM734" s="112">
        <f>'Datastream-M'!AI735</f>
        <v>113.2</v>
      </c>
      <c r="AN734" s="112">
        <f>'Datastream-M'!AJ735</f>
        <v>31</v>
      </c>
      <c r="AO734" s="112">
        <f>'Datastream-M'!AK735</f>
        <v>15.5</v>
      </c>
      <c r="AP734" s="112">
        <f>'Datastream-M'!AL735</f>
        <v>4.8</v>
      </c>
      <c r="AQ734" s="41">
        <f>'Datastream-M'!AM735</f>
        <v>109.21850000000001</v>
      </c>
      <c r="AR734" s="41">
        <f>'Datastream-M'!AN735</f>
        <v>99.991699999999994</v>
      </c>
      <c r="AS734" s="112">
        <f>'Datastream-M'!AO735</f>
        <v>35.9</v>
      </c>
      <c r="AT734" s="112" t="str">
        <f>'Datastream-M'!AP735</f>
        <v>#NA</v>
      </c>
      <c r="AU734" s="112">
        <f>'Datastream-M'!AQ735</f>
        <v>98.9</v>
      </c>
      <c r="AV734" s="112"/>
      <c r="AW734" s="112"/>
      <c r="AX734" s="112">
        <f>'Datastream-M'!AR735</f>
        <v>61.8</v>
      </c>
      <c r="AY734" s="112">
        <f>'Datastream-M'!AS735</f>
        <v>-14</v>
      </c>
      <c r="AZ734" s="112">
        <f>'Datastream-M'!AT735</f>
        <v>92.8</v>
      </c>
      <c r="BA734" s="112"/>
      <c r="BB734" s="112"/>
      <c r="BC734" s="112"/>
      <c r="BD734" s="112"/>
      <c r="BE734" s="112">
        <f>'Datastream-M'!AU735</f>
        <v>105.55</v>
      </c>
      <c r="BF734" s="112">
        <f>'Datastream-M'!AV735</f>
        <v>100.2</v>
      </c>
      <c r="BG734" s="112"/>
      <c r="BH734" s="1">
        <f>'Datastream-M'!AX735</f>
        <v>107.8</v>
      </c>
      <c r="BI734" s="1">
        <f>'Datastream-M'!AY735</f>
        <v>114.3</v>
      </c>
      <c r="BJ734" s="1">
        <f>'Datastream-M'!AZ735</f>
        <v>155</v>
      </c>
      <c r="BK734" s="112">
        <f>'Datastream-M'!BA735</f>
        <v>120.7</v>
      </c>
      <c r="BL734" s="112">
        <f>'Datastream-M'!BB735</f>
        <v>178.8</v>
      </c>
      <c r="BM734" s="26">
        <f>'Datastream-M'!BC735</f>
        <v>102.8</v>
      </c>
      <c r="BN734" s="26"/>
      <c r="BO734" s="14">
        <f t="shared" si="157"/>
        <v>98.5</v>
      </c>
      <c r="BP734" s="112">
        <f t="shared" si="158"/>
        <v>102.1</v>
      </c>
      <c r="BQ734" s="112">
        <f t="shared" si="159"/>
        <v>45.370701306810943</v>
      </c>
      <c r="BR734" s="112"/>
      <c r="BS734" s="112">
        <f>'Datastream-M'!BF735</f>
        <v>127.5</v>
      </c>
      <c r="BT734" s="112">
        <f>'Datastream-M'!BE735</f>
        <v>6.2</v>
      </c>
      <c r="BU734" s="112">
        <f>'Datastream-M'!CS735</f>
        <v>94.7</v>
      </c>
      <c r="BV734" s="112">
        <f>'Datastream-M'!CT735</f>
        <v>102.7</v>
      </c>
      <c r="BW734" s="112" t="str">
        <f>'Datastream-M'!CU735</f>
        <v>#NA</v>
      </c>
      <c r="BX734" s="112"/>
      <c r="BY734" s="112"/>
      <c r="BZ734" s="112">
        <f>'Datastream-M'!BI735</f>
        <v>124.4</v>
      </c>
      <c r="CA734" s="112">
        <f>'Datastream-M'!BN735</f>
        <v>18.3</v>
      </c>
      <c r="CB734" s="112">
        <f>'Datastream-M'!BO735</f>
        <v>7.6</v>
      </c>
      <c r="CC734" s="112">
        <f>'Datastream-M'!BP735</f>
        <v>92.9</v>
      </c>
      <c r="CD734" s="112">
        <f>'Datastream-M'!BQ735</f>
        <v>94.9</v>
      </c>
      <c r="CE734" s="112"/>
      <c r="CF734" s="112"/>
      <c r="CG734" s="112"/>
      <c r="CH734" s="112">
        <f>'Datastream-M'!BR735</f>
        <v>98.6</v>
      </c>
      <c r="CI734" s="112">
        <f>'Datastream-M'!BS735</f>
        <v>106.3</v>
      </c>
      <c r="CJ734" s="112">
        <f>'Datastream-M'!BT735</f>
        <v>-4.5999999999999996</v>
      </c>
      <c r="CK734" s="112" t="str">
        <f>'Datastream-M'!BU735</f>
        <v>#NA</v>
      </c>
      <c r="CL734" s="112">
        <f>'Datastream-M'!BV735</f>
        <v>95.6</v>
      </c>
      <c r="CM734" s="112">
        <f>'Datastream-M'!BW735</f>
        <v>-3.8</v>
      </c>
      <c r="CN734" s="112">
        <f>'Datastream-M'!BX735</f>
        <v>-33.6</v>
      </c>
      <c r="CO734" s="112">
        <f>'Datastream-M'!BY735</f>
        <v>-3.5</v>
      </c>
      <c r="CP734" s="112">
        <f>'Datastream-M'!BZ735</f>
        <v>9.6</v>
      </c>
      <c r="CQ734" s="112">
        <f>'Datastream-M'!CA735</f>
        <v>-7.5</v>
      </c>
      <c r="CR734" s="112">
        <f>'Datastream-M'!CB735</f>
        <v>1.3</v>
      </c>
      <c r="CS734" s="112">
        <f>'Datastream-M'!CC735</f>
        <v>-2.9</v>
      </c>
      <c r="CT734" s="112">
        <f>'Datastream-M'!CD735</f>
        <v>0</v>
      </c>
      <c r="CU734" s="112">
        <f>'Datastream-M'!CE735</f>
        <v>44577</v>
      </c>
      <c r="CV734" s="112">
        <f>'Datastream-M'!CF735</f>
        <v>3240322</v>
      </c>
      <c r="CW734" s="112">
        <f t="shared" si="160"/>
        <v>-13.399999999999999</v>
      </c>
      <c r="CX734" s="112">
        <f>'Datastream-M'!CG735</f>
        <v>160.9</v>
      </c>
      <c r="CY734" s="112">
        <f>'Datastream-M'!CH735</f>
        <v>179.8</v>
      </c>
      <c r="CZ734" s="112">
        <f>'Datastream-M'!CI735</f>
        <v>146.5</v>
      </c>
      <c r="DA734" s="112">
        <f>'Datastream-M'!CJ735</f>
        <v>163.4</v>
      </c>
      <c r="DB734" s="112">
        <f>'Datastream-M'!CK735</f>
        <v>11.2</v>
      </c>
      <c r="DC734" s="112">
        <f>'Datastream-M'!CL735</f>
        <v>-15.7</v>
      </c>
      <c r="DD734" s="112">
        <f>'Datastream-M'!CM735</f>
        <v>-4.5999999999999996</v>
      </c>
      <c r="DE734" s="112">
        <f>'Datastream-M'!CN735</f>
        <v>73.7</v>
      </c>
      <c r="DF734" s="112">
        <f>'Datastream-M'!CO735</f>
        <v>75.5</v>
      </c>
      <c r="DG734" s="112">
        <f>'Datastream-M'!CP735</f>
        <v>94.4</v>
      </c>
      <c r="DH734" s="112">
        <f>'Datastream-M'!CQ735</f>
        <v>210.23208618199999</v>
      </c>
      <c r="DI734" s="112">
        <f>'Datastream-M'!CR735</f>
        <v>24.73</v>
      </c>
      <c r="DJ734" s="112">
        <f>'Datastream-M'!CV735</f>
        <v>11.17</v>
      </c>
      <c r="DK734" s="112">
        <f>'Datastream-M'!CW735</f>
        <v>6.74</v>
      </c>
      <c r="DL734" s="112">
        <f>'Datastream-M'!CX735</f>
        <v>133.9</v>
      </c>
      <c r="DM734" s="112">
        <f>'Datastream-M'!CY735</f>
        <v>149.6</v>
      </c>
      <c r="DN734" s="112">
        <f>'Datastream-M'!CZ735</f>
        <v>110.7</v>
      </c>
      <c r="DO734" s="112">
        <f>'Datastream-M'!DA735</f>
        <v>-4.0999999999999996</v>
      </c>
      <c r="DP734" s="112">
        <f>'Datastream-M'!DB735</f>
        <v>86.7</v>
      </c>
      <c r="DQ734" s="112">
        <f>'Datastream-M'!DE735</f>
        <v>89.4</v>
      </c>
      <c r="DR734" s="112">
        <f>'Datastream-M'!DF735</f>
        <v>91.9</v>
      </c>
      <c r="DS734" s="112">
        <f>'Datastream-M'!DG735</f>
        <v>93.5</v>
      </c>
      <c r="DT734" s="112">
        <f>'Datastream-M'!DH735</f>
        <v>109.5</v>
      </c>
      <c r="DU734" s="112">
        <f>'Datastream-M'!DI735</f>
        <v>101</v>
      </c>
      <c r="DV734" s="112">
        <f>'Datastream-M'!DJ735</f>
        <v>276.11068136900002</v>
      </c>
      <c r="DW734" s="112"/>
      <c r="DX734" s="112">
        <f>'Datastream-M'!DK735</f>
        <v>125.4</v>
      </c>
      <c r="DY734" s="112">
        <v>0</v>
      </c>
      <c r="DZ734" s="112">
        <f>'Datastream-M'!DL735</f>
        <v>129.69999999999999</v>
      </c>
      <c r="EA734" s="112">
        <f>'Datastream-M'!DM735</f>
        <v>99.8</v>
      </c>
      <c r="EB734" s="41">
        <f>'Datastream-M'!DN735</f>
        <v>40.026757000000003</v>
      </c>
      <c r="EC734" s="112">
        <f>'Datastream-M'!DO735</f>
        <v>115.1</v>
      </c>
      <c r="ED734" s="112">
        <f>'Datastream-M'!DP735</f>
        <v>132.69999999999999</v>
      </c>
      <c r="EE734" s="112">
        <f t="shared" si="161"/>
        <v>-2</v>
      </c>
      <c r="EF734" s="1">
        <f>'Datastream-M'!DQ735</f>
        <v>97.5</v>
      </c>
      <c r="EH734" s="112"/>
      <c r="EK734" s="1"/>
      <c r="EL734" s="112"/>
    </row>
    <row r="735" spans="1:142">
      <c r="A735" s="3">
        <v>44242</v>
      </c>
      <c r="B735" s="112">
        <f>'Datastream-M'!B736</f>
        <v>92.8</v>
      </c>
      <c r="C735" s="112">
        <f>'Datastream-M'!C736</f>
        <v>97.9</v>
      </c>
      <c r="D735" s="112">
        <f>'Datastream-M'!D736</f>
        <v>96.1</v>
      </c>
      <c r="E735" s="112">
        <f>'Datastream-M'!E736</f>
        <v>99.8</v>
      </c>
      <c r="F735" s="112">
        <f>'Datastream-M'!F736</f>
        <v>108.9</v>
      </c>
      <c r="G735" s="112">
        <f>'Datastream-M'!G736</f>
        <v>1.2097899999999999</v>
      </c>
      <c r="H735" s="112">
        <f>'Datastream-M'!H736</f>
        <v>2698.6</v>
      </c>
      <c r="I735" s="112">
        <f>'Datastream-M'!I736</f>
        <v>3470.4</v>
      </c>
      <c r="J735" s="112">
        <f>'Datastream-M'!J736</f>
        <v>-0.54100000000000004</v>
      </c>
      <c r="K735" s="112">
        <f>'Datastream-M'!K736</f>
        <v>-0.4</v>
      </c>
      <c r="L735" s="112">
        <f>'Datastream-M'!L736</f>
        <v>13786.3</v>
      </c>
      <c r="M735" s="112">
        <f>'Datastream-M'!M736</f>
        <v>194349</v>
      </c>
      <c r="N735" s="112">
        <f>'Datastream-M'!N736</f>
        <v>95.4</v>
      </c>
      <c r="O735" s="112">
        <f>'Datastream-M'!O736</f>
        <v>1195</v>
      </c>
      <c r="P735" s="1">
        <f>'Datastream-M'!P736</f>
        <v>6</v>
      </c>
      <c r="Q735" s="112">
        <f>'Datastream-M'!Q736</f>
        <v>38.200000000000003</v>
      </c>
      <c r="R735" s="112">
        <f>'Datastream-M'!R736</f>
        <v>7.6</v>
      </c>
      <c r="S735" s="1"/>
      <c r="T735" s="1">
        <v>4.5419234566625244</v>
      </c>
      <c r="U735" s="112">
        <f>'Datastream-M'!BL736</f>
        <v>110.04</v>
      </c>
      <c r="V735" s="41">
        <f t="shared" si="162"/>
        <v>107.04280155642026</v>
      </c>
      <c r="W735" s="112">
        <f>'Datastream-M'!BM736</f>
        <v>91.44</v>
      </c>
      <c r="X735" s="41">
        <f t="shared" si="163"/>
        <v>91.257485029940113</v>
      </c>
      <c r="Y735" s="112">
        <f>'Datastream-M'!W736</f>
        <v>-10.1</v>
      </c>
      <c r="Z735" s="112">
        <f>'Datastream-M'!X736</f>
        <v>113.3</v>
      </c>
      <c r="AA735" s="42">
        <f>'Datastream-M'!Y736</f>
        <v>13.1</v>
      </c>
      <c r="AB735" s="112">
        <f>'Datastream-M'!Z736</f>
        <v>98</v>
      </c>
      <c r="AC735" s="112">
        <f>'Datastream-M'!AA736</f>
        <v>91.2</v>
      </c>
      <c r="AD735" s="112" t="str">
        <f>'Datastream-M'!AB736</f>
        <v>#NA</v>
      </c>
      <c r="AE735" s="112">
        <f>'Datastream-M'!AC736</f>
        <v>1.2097899999999999</v>
      </c>
      <c r="AF735" s="112">
        <f t="shared" si="164"/>
        <v>102.79999999999998</v>
      </c>
      <c r="AG735" s="112">
        <f t="shared" si="165"/>
        <v>100.2</v>
      </c>
      <c r="AH735" s="112">
        <f>'Datastream-M'!AD736</f>
        <v>96.9</v>
      </c>
      <c r="AI735" s="112">
        <f>'Datastream-M'!AE736</f>
        <v>-5</v>
      </c>
      <c r="AJ735" s="112">
        <f>'Datastream-M'!AF736</f>
        <v>101.473477</v>
      </c>
      <c r="AK735" s="112">
        <f>'Datastream-M'!AG736</f>
        <v>62.36</v>
      </c>
      <c r="AL735" s="112">
        <f>'Datastream-M'!AH736</f>
        <v>107.5</v>
      </c>
      <c r="AM735" s="112">
        <f>'Datastream-M'!AI736</f>
        <v>113.3</v>
      </c>
      <c r="AN735" s="112">
        <f>'Datastream-M'!AJ736</f>
        <v>34.700000000000003</v>
      </c>
      <c r="AO735" s="112">
        <f>'Datastream-M'!AK736</f>
        <v>12</v>
      </c>
      <c r="AP735" s="112">
        <f>'Datastream-M'!AL736</f>
        <v>15.6</v>
      </c>
      <c r="AQ735" s="41">
        <f>'Datastream-M'!AM736</f>
        <v>109.676</v>
      </c>
      <c r="AR735" s="41">
        <f>'Datastream-M'!AN736</f>
        <v>100.30549999999999</v>
      </c>
      <c r="AS735" s="112">
        <f>'Datastream-M'!AO736</f>
        <v>23</v>
      </c>
      <c r="AT735" s="112" t="str">
        <f>'Datastream-M'!AP736</f>
        <v>#NA</v>
      </c>
      <c r="AU735" s="112">
        <f>'Datastream-M'!AQ736</f>
        <v>99.9</v>
      </c>
      <c r="AV735" s="112"/>
      <c r="AW735" s="112"/>
      <c r="AX735" s="112">
        <f>'Datastream-M'!AR736</f>
        <v>71.2</v>
      </c>
      <c r="AY735" s="112">
        <f>'Datastream-M'!AS736</f>
        <v>-12</v>
      </c>
      <c r="AZ735" s="112">
        <f>'Datastream-M'!AT736</f>
        <v>95.8</v>
      </c>
      <c r="BA735" s="112"/>
      <c r="BB735" s="112"/>
      <c r="BC735" s="112"/>
      <c r="BD735" s="112"/>
      <c r="BE735" s="112">
        <f>'Datastream-M'!AU736</f>
        <v>105.07</v>
      </c>
      <c r="BF735" s="112">
        <f>'Datastream-M'!AV736</f>
        <v>101.7</v>
      </c>
      <c r="BG735" s="112"/>
      <c r="BH735" s="1">
        <f>'Datastream-M'!AX736</f>
        <v>117.2</v>
      </c>
      <c r="BI735" s="1">
        <f>'Datastream-M'!AY736</f>
        <v>122.8</v>
      </c>
      <c r="BJ735" s="1">
        <f>'Datastream-M'!AZ736</f>
        <v>157.69999999999999</v>
      </c>
      <c r="BK735" s="112">
        <f>'Datastream-M'!BA736</f>
        <v>122.8</v>
      </c>
      <c r="BL735" s="112">
        <f>'Datastream-M'!BB736</f>
        <v>182</v>
      </c>
      <c r="BM735" s="26">
        <f>'Datastream-M'!BC736</f>
        <v>103.3</v>
      </c>
      <c r="BN735" s="26"/>
      <c r="BO735" s="14">
        <f t="shared" si="157"/>
        <v>100.2</v>
      </c>
      <c r="BP735" s="112">
        <f t="shared" si="158"/>
        <v>102.8</v>
      </c>
      <c r="BQ735" s="112">
        <f t="shared" si="159"/>
        <v>51.546136106266381</v>
      </c>
      <c r="BR735" s="112"/>
      <c r="BS735" s="112">
        <f>'Datastream-M'!BF736</f>
        <v>127.7</v>
      </c>
      <c r="BT735" s="112">
        <f>'Datastream-M'!BE736</f>
        <v>16.600000000000001</v>
      </c>
      <c r="BU735" s="112">
        <f>'Datastream-M'!CS736</f>
        <v>94.9</v>
      </c>
      <c r="BV735" s="112">
        <f>'Datastream-M'!CT736</f>
        <v>102.2</v>
      </c>
      <c r="BW735" s="112" t="str">
        <f>'Datastream-M'!CU736</f>
        <v>#NA</v>
      </c>
      <c r="BX735" s="112"/>
      <c r="BY735" s="112"/>
      <c r="BZ735" s="112">
        <f>'Datastream-M'!BI736</f>
        <v>121.6</v>
      </c>
      <c r="CA735" s="112">
        <f>'Datastream-M'!BN736</f>
        <v>25.8</v>
      </c>
      <c r="CB735" s="112">
        <f>'Datastream-M'!BO736</f>
        <v>18</v>
      </c>
      <c r="CC735" s="112">
        <f>'Datastream-M'!BP736</f>
        <v>89.5</v>
      </c>
      <c r="CD735" s="112">
        <f>'Datastream-M'!BQ736</f>
        <v>90.7</v>
      </c>
      <c r="CE735" s="112"/>
      <c r="CF735" s="112"/>
      <c r="CG735" s="112"/>
      <c r="CH735" s="112">
        <f>'Datastream-M'!BR736</f>
        <v>95.1</v>
      </c>
      <c r="CI735" s="112">
        <f>'Datastream-M'!BS736</f>
        <v>110.2</v>
      </c>
      <c r="CJ735" s="112">
        <f>'Datastream-M'!BT736</f>
        <v>-1.3</v>
      </c>
      <c r="CK735" s="112" t="str">
        <f>'Datastream-M'!BU736</f>
        <v>#NA</v>
      </c>
      <c r="CL735" s="112">
        <f>'Datastream-M'!BV736</f>
        <v>93.5</v>
      </c>
      <c r="CM735" s="112">
        <f>'Datastream-M'!BW736</f>
        <v>-2.1</v>
      </c>
      <c r="CN735" s="112">
        <f>'Datastream-M'!BX736</f>
        <v>-31.6</v>
      </c>
      <c r="CO735" s="112">
        <f>'Datastream-M'!BY736</f>
        <v>-1.4</v>
      </c>
      <c r="CP735" s="112">
        <f>'Datastream-M'!BZ736</f>
        <v>16.5</v>
      </c>
      <c r="CQ735" s="112">
        <f>'Datastream-M'!CA736</f>
        <v>-15.5</v>
      </c>
      <c r="CR735" s="112">
        <f>'Datastream-M'!CB736</f>
        <v>8</v>
      </c>
      <c r="CS735" s="112">
        <f>'Datastream-M'!CC736</f>
        <v>6.5</v>
      </c>
      <c r="CT735" s="112">
        <f>'Datastream-M'!CD736</f>
        <v>7.4</v>
      </c>
      <c r="CU735" s="112">
        <f>'Datastream-M'!CE736</f>
        <v>44557</v>
      </c>
      <c r="CV735" s="112">
        <f>'Datastream-M'!CF736</f>
        <v>3256122</v>
      </c>
      <c r="CW735" s="112">
        <f t="shared" si="160"/>
        <v>-18.600000000000001</v>
      </c>
      <c r="CX735" s="112">
        <f>'Datastream-M'!CG736</f>
        <v>156.80000000000001</v>
      </c>
      <c r="CY735" s="112">
        <f>'Datastream-M'!CH736</f>
        <v>183.1</v>
      </c>
      <c r="CZ735" s="112">
        <f>'Datastream-M'!CI736</f>
        <v>143</v>
      </c>
      <c r="DA735" s="112">
        <f>'Datastream-M'!CJ736</f>
        <v>154.9</v>
      </c>
      <c r="DB735" s="112">
        <f>'Datastream-M'!CK736</f>
        <v>16.5</v>
      </c>
      <c r="DC735" s="112">
        <f>'Datastream-M'!CL736</f>
        <v>-12.1</v>
      </c>
      <c r="DD735" s="112">
        <f>'Datastream-M'!CM736</f>
        <v>-1.3</v>
      </c>
      <c r="DE735" s="112">
        <f>'Datastream-M'!CN736</f>
        <v>76.3</v>
      </c>
      <c r="DF735" s="112">
        <f>'Datastream-M'!CO736</f>
        <v>78.2</v>
      </c>
      <c r="DG735" s="112">
        <f>'Datastream-M'!CP736</f>
        <v>101.3</v>
      </c>
      <c r="DH735" s="112">
        <f>'Datastream-M'!CQ736</f>
        <v>223.45362854000001</v>
      </c>
      <c r="DI735" s="112">
        <f>'Datastream-M'!CR736</f>
        <v>28.85</v>
      </c>
      <c r="DJ735" s="112">
        <f>'Datastream-M'!CV736</f>
        <v>11.32</v>
      </c>
      <c r="DK735" s="112">
        <f>'Datastream-M'!CW736</f>
        <v>7.28</v>
      </c>
      <c r="DL735" s="112">
        <f>'Datastream-M'!CX736</f>
        <v>129</v>
      </c>
      <c r="DM735" s="112">
        <f>'Datastream-M'!CY736</f>
        <v>150.6</v>
      </c>
      <c r="DN735" s="112">
        <f>'Datastream-M'!CZ736</f>
        <v>110.2</v>
      </c>
      <c r="DO735" s="112">
        <f>'Datastream-M'!DA736</f>
        <v>-1.3</v>
      </c>
      <c r="DP735" s="112">
        <f>'Datastream-M'!DB736</f>
        <v>84.4</v>
      </c>
      <c r="DQ735" s="112">
        <f>'Datastream-M'!DE736</f>
        <v>90.8</v>
      </c>
      <c r="DR735" s="112">
        <f>'Datastream-M'!DF736</f>
        <v>94.9</v>
      </c>
      <c r="DS735" s="112">
        <f>'Datastream-M'!DG736</f>
        <v>100.5</v>
      </c>
      <c r="DT735" s="112">
        <f>'Datastream-M'!DH736</f>
        <v>109.7</v>
      </c>
      <c r="DU735" s="112">
        <f>'Datastream-M'!DI736</f>
        <v>98</v>
      </c>
      <c r="DV735" s="112">
        <f>'Datastream-M'!DJ736</f>
        <v>213.13574115200001</v>
      </c>
      <c r="DW735" s="112"/>
      <c r="DX735" s="112">
        <f>'Datastream-M'!DK736</f>
        <v>126.4</v>
      </c>
      <c r="DY735" s="112">
        <v>0</v>
      </c>
      <c r="DZ735" s="112">
        <f>'Datastream-M'!DL736</f>
        <v>129.30000000000001</v>
      </c>
      <c r="EA735" s="112">
        <f>'Datastream-M'!DM736</f>
        <v>97.8</v>
      </c>
      <c r="EB735" s="41">
        <f>'Datastream-M'!DN736</f>
        <v>39.643262999999997</v>
      </c>
      <c r="EC735" s="112">
        <f>'Datastream-M'!DO736</f>
        <v>112.8</v>
      </c>
      <c r="ED735" s="112">
        <f>'Datastream-M'!DP736</f>
        <v>133.80000000000001</v>
      </c>
      <c r="EE735" s="112">
        <f t="shared" si="161"/>
        <v>2.2000000000000028</v>
      </c>
      <c r="EF735" s="1">
        <f>'Datastream-M'!DQ736</f>
        <v>95.5</v>
      </c>
      <c r="EH735" s="112"/>
      <c r="EK735" s="1"/>
      <c r="EL735" s="112"/>
    </row>
    <row r="736" spans="1:142">
      <c r="A736" s="3">
        <v>44270</v>
      </c>
      <c r="B736" s="112">
        <f>'Datastream-M'!B737</f>
        <v>96.7</v>
      </c>
      <c r="C736" s="112">
        <f>'Datastream-M'!C737</f>
        <v>102</v>
      </c>
      <c r="D736" s="112">
        <f>'Datastream-M'!D737</f>
        <v>100</v>
      </c>
      <c r="E736" s="112">
        <f>'Datastream-M'!E737</f>
        <v>104.1</v>
      </c>
      <c r="F736" s="112">
        <f>'Datastream-M'!F737</f>
        <v>112</v>
      </c>
      <c r="G736" s="112">
        <f>'Datastream-M'!G737</f>
        <v>1.1899090000000001</v>
      </c>
      <c r="H736" s="112">
        <f>'Datastream-M'!H737</f>
        <v>2724.1</v>
      </c>
      <c r="I736" s="112">
        <f>'Datastream-M'!I737</f>
        <v>3507.2</v>
      </c>
      <c r="J736" s="112">
        <f>'Datastream-M'!J737</f>
        <v>-0.53900000000000003</v>
      </c>
      <c r="K736" s="112">
        <f>'Datastream-M'!K737</f>
        <v>-0.4</v>
      </c>
      <c r="L736" s="112">
        <f>'Datastream-M'!L737</f>
        <v>15008.3</v>
      </c>
      <c r="M736" s="112">
        <f>'Datastream-M'!M737</f>
        <v>292349</v>
      </c>
      <c r="N736" s="112">
        <f>'Datastream-M'!N737</f>
        <v>96.2</v>
      </c>
      <c r="O736" s="112">
        <f>'Datastream-M'!O737</f>
        <v>1459</v>
      </c>
      <c r="P736" s="112">
        <f>'Datastream-M'!P737</f>
        <v>6</v>
      </c>
      <c r="Q736" s="112">
        <f>'Datastream-M'!Q737</f>
        <v>39.5</v>
      </c>
      <c r="R736" s="112">
        <f>'Datastream-M'!R737</f>
        <v>6.9</v>
      </c>
      <c r="S736" s="1"/>
      <c r="T736" s="1">
        <v>4.5974831882845688</v>
      </c>
      <c r="U736" s="112">
        <f>'Datastream-M'!BL737</f>
        <v>111.86</v>
      </c>
      <c r="V736" s="41">
        <f t="shared" si="162"/>
        <v>108.2865440464666</v>
      </c>
      <c r="W736" s="112">
        <f>'Datastream-M'!BM737</f>
        <v>97.53</v>
      </c>
      <c r="X736" s="41">
        <f t="shared" si="163"/>
        <v>95.899705014749259</v>
      </c>
      <c r="Y736" s="112">
        <f>'Datastream-M'!W737</f>
        <v>0.7</v>
      </c>
      <c r="Z736" s="112">
        <f>'Datastream-M'!X737</f>
        <v>116.3</v>
      </c>
      <c r="AA736" s="42">
        <f>'Datastream-M'!Y737</f>
        <v>23.3</v>
      </c>
      <c r="AB736" s="112">
        <f>'Datastream-M'!Z737</f>
        <v>97.8</v>
      </c>
      <c r="AC736" s="112">
        <f>'Datastream-M'!AA737</f>
        <v>91.1</v>
      </c>
      <c r="AD736" s="112" t="str">
        <f>'Datastream-M'!AB737</f>
        <v>#NA</v>
      </c>
      <c r="AE736" s="112">
        <f>'Datastream-M'!AC737</f>
        <v>1.1899090000000001</v>
      </c>
      <c r="AF736" s="112">
        <f t="shared" si="164"/>
        <v>103.3</v>
      </c>
      <c r="AG736" s="112">
        <f t="shared" si="165"/>
        <v>101.70000000000002</v>
      </c>
      <c r="AH736" s="112">
        <f>'Datastream-M'!AD737</f>
        <v>98.9</v>
      </c>
      <c r="AI736" s="112">
        <f>'Datastream-M'!AE737</f>
        <v>3.7</v>
      </c>
      <c r="AJ736" s="112">
        <f>'Datastream-M'!AF737</f>
        <v>100.482625</v>
      </c>
      <c r="AK736" s="112">
        <f>'Datastream-M'!AG737</f>
        <v>65.8</v>
      </c>
      <c r="AL736" s="112">
        <f>'Datastream-M'!AH737</f>
        <v>107.9</v>
      </c>
      <c r="AM736" s="112">
        <f>'Datastream-M'!AI737</f>
        <v>116.3</v>
      </c>
      <c r="AN736" s="112">
        <f>'Datastream-M'!AJ737</f>
        <v>35.4</v>
      </c>
      <c r="AO736" s="112">
        <f>'Datastream-M'!AK737</f>
        <v>9.6</v>
      </c>
      <c r="AP736" s="112">
        <f>'Datastream-M'!AL737</f>
        <v>24.5</v>
      </c>
      <c r="AQ736" s="41" t="str">
        <f>'Datastream-M'!AM737</f>
        <v>#NA</v>
      </c>
      <c r="AR736" s="41">
        <f>'Datastream-M'!AN737</f>
        <v>100.66249999999999</v>
      </c>
      <c r="AS736" s="112">
        <f>'Datastream-M'!AO737</f>
        <v>1.3</v>
      </c>
      <c r="AT736" s="112" t="str">
        <f>'Datastream-M'!AP737</f>
        <v>#NA</v>
      </c>
      <c r="AU736" s="112">
        <f>'Datastream-M'!AQ737</f>
        <v>102.8</v>
      </c>
      <c r="AV736" s="112"/>
      <c r="AW736" s="112"/>
      <c r="AX736" s="112">
        <f>'Datastream-M'!AR737</f>
        <v>76.599999999999994</v>
      </c>
      <c r="AY736" s="112">
        <f>'Datastream-M'!AS737</f>
        <v>-8.1999999999999993</v>
      </c>
      <c r="AZ736" s="112">
        <f>'Datastream-M'!AT737</f>
        <v>103.7</v>
      </c>
      <c r="BA736" s="112"/>
      <c r="BB736" s="112"/>
      <c r="BC736" s="112"/>
      <c r="BD736" s="112"/>
      <c r="BE736" s="112">
        <f>'Datastream-M'!AU737</f>
        <v>104.99</v>
      </c>
      <c r="BF736" s="112">
        <f>'Datastream-M'!AV737</f>
        <v>103.4</v>
      </c>
      <c r="BG736" s="112"/>
      <c r="BH736" s="1">
        <f>'Datastream-M'!AX737</f>
        <v>121</v>
      </c>
      <c r="BI736" s="1">
        <f>'Datastream-M'!AY737</f>
        <v>126.7</v>
      </c>
      <c r="BJ736" s="1">
        <f>'Datastream-M'!AZ737</f>
        <v>162.6</v>
      </c>
      <c r="BK736" s="112">
        <f>'Datastream-M'!BA737</f>
        <v>123.1</v>
      </c>
      <c r="BL736" s="112">
        <f>'Datastream-M'!BB737</f>
        <v>190</v>
      </c>
      <c r="BM736" s="26">
        <f>'Datastream-M'!BC737</f>
        <v>103.9</v>
      </c>
      <c r="BN736" s="26"/>
      <c r="BO736" s="14">
        <f t="shared" si="157"/>
        <v>101.7</v>
      </c>
      <c r="BP736" s="112">
        <f t="shared" si="158"/>
        <v>103.3</v>
      </c>
      <c r="BQ736" s="112">
        <f t="shared" si="159"/>
        <v>55.298346344132192</v>
      </c>
      <c r="BR736" s="112"/>
      <c r="BS736" s="112">
        <f>'Datastream-M'!BF737</f>
        <v>130.80000000000001</v>
      </c>
      <c r="BT736" s="112">
        <f>'Datastream-M'!BE737</f>
        <v>28.5</v>
      </c>
      <c r="BU736" s="112">
        <f>'Datastream-M'!CS737</f>
        <v>95</v>
      </c>
      <c r="BV736" s="112">
        <f>'Datastream-M'!CT737</f>
        <v>101.7</v>
      </c>
      <c r="BW736" s="112" t="str">
        <f>'Datastream-M'!CU737</f>
        <v>#NA</v>
      </c>
      <c r="BX736" s="112"/>
      <c r="BY736" s="112"/>
      <c r="BZ736" s="112">
        <f>'Datastream-M'!BI737</f>
        <v>141.80000000000001</v>
      </c>
      <c r="CA736" s="112">
        <f>'Datastream-M'!BN737</f>
        <v>28.1</v>
      </c>
      <c r="CB736" s="112">
        <f>'Datastream-M'!BO737</f>
        <v>24</v>
      </c>
      <c r="CC736" s="112">
        <f>'Datastream-M'!BP737</f>
        <v>89.5</v>
      </c>
      <c r="CD736" s="112">
        <f>'Datastream-M'!BQ737</f>
        <v>93.9</v>
      </c>
      <c r="CE736" s="112"/>
      <c r="CF736" s="112"/>
      <c r="CG736" s="112"/>
      <c r="CH736" s="112">
        <f>'Datastream-M'!BR737</f>
        <v>99.3</v>
      </c>
      <c r="CI736" s="112">
        <f>'Datastream-M'!BS737</f>
        <v>120.7</v>
      </c>
      <c r="CJ736" s="112">
        <f>'Datastream-M'!BT737</f>
        <v>1.5</v>
      </c>
      <c r="CK736" s="112" t="str">
        <f>'Datastream-M'!BU737</f>
        <v>#NA</v>
      </c>
      <c r="CL736" s="112">
        <f>'Datastream-M'!BV737</f>
        <v>96.6</v>
      </c>
      <c r="CM736" s="112">
        <f>'Datastream-M'!BW737</f>
        <v>6.6</v>
      </c>
      <c r="CN736" s="112">
        <f>'Datastream-M'!BX737</f>
        <v>-14.3</v>
      </c>
      <c r="CO736" s="112">
        <f>'Datastream-M'!BY737</f>
        <v>7.7</v>
      </c>
      <c r="CP736" s="112">
        <f>'Datastream-M'!BZ737</f>
        <v>24</v>
      </c>
      <c r="CQ736" s="112">
        <f>'Datastream-M'!CA737</f>
        <v>-12.7</v>
      </c>
      <c r="CR736" s="112">
        <f>'Datastream-M'!CB737</f>
        <v>17.7</v>
      </c>
      <c r="CS736" s="112">
        <f>'Datastream-M'!CC737</f>
        <v>22.3</v>
      </c>
      <c r="CT736" s="112">
        <f>'Datastream-M'!CD737</f>
        <v>12.3</v>
      </c>
      <c r="CU736" s="112">
        <f>'Datastream-M'!CE737</f>
        <v>44610</v>
      </c>
      <c r="CV736" s="112">
        <f>'Datastream-M'!CF737</f>
        <v>3285127</v>
      </c>
      <c r="CW736" s="112">
        <f t="shared" si="160"/>
        <v>-17.399999999999999</v>
      </c>
      <c r="CX736" s="112">
        <f>'Datastream-M'!CG737</f>
        <v>136.1</v>
      </c>
      <c r="CY736" s="112">
        <f>'Datastream-M'!CH737</f>
        <v>150.80000000000001</v>
      </c>
      <c r="CZ736" s="112">
        <f>'Datastream-M'!CI737</f>
        <v>128.9</v>
      </c>
      <c r="DA736" s="112">
        <f>'Datastream-M'!CJ737</f>
        <v>134.6</v>
      </c>
      <c r="DB736" s="112">
        <f>'Datastream-M'!CK737</f>
        <v>19.2</v>
      </c>
      <c r="DC736" s="112">
        <f>'Datastream-M'!CL737</f>
        <v>-8.4</v>
      </c>
      <c r="DD736" s="112">
        <f>'Datastream-M'!CM737</f>
        <v>1.5</v>
      </c>
      <c r="DE736" s="112">
        <f>'Datastream-M'!CN737</f>
        <v>80.2</v>
      </c>
      <c r="DF736" s="112">
        <f>'Datastream-M'!CO737</f>
        <v>81.3</v>
      </c>
      <c r="DG736" s="112">
        <f>'Datastream-M'!CP737</f>
        <v>102.1</v>
      </c>
      <c r="DH736" s="112">
        <f>'Datastream-M'!CQ737</f>
        <v>263.663238525</v>
      </c>
      <c r="DI736" s="112">
        <f>'Datastream-M'!CR737</f>
        <v>23.3</v>
      </c>
      <c r="DJ736" s="112">
        <f>'Datastream-M'!CV737</f>
        <v>12.34</v>
      </c>
      <c r="DK736" s="112">
        <f>'Datastream-M'!CW737</f>
        <v>7.94</v>
      </c>
      <c r="DL736" s="112">
        <f>'Datastream-M'!CX737</f>
        <v>111.7</v>
      </c>
      <c r="DM736" s="112">
        <f>'Datastream-M'!CY737</f>
        <v>123.7</v>
      </c>
      <c r="DN736" s="112">
        <f>'Datastream-M'!CZ737</f>
        <v>120.3</v>
      </c>
      <c r="DO736" s="112">
        <f>'Datastream-M'!DA737</f>
        <v>0.5</v>
      </c>
      <c r="DP736" s="112">
        <f>'Datastream-M'!DB737</f>
        <v>84.8</v>
      </c>
      <c r="DQ736" s="112">
        <f>'Datastream-M'!DE737</f>
        <v>93.2</v>
      </c>
      <c r="DR736" s="112">
        <f>'Datastream-M'!DF737</f>
        <v>100.2</v>
      </c>
      <c r="DS736" s="112">
        <f>'Datastream-M'!DG737</f>
        <v>103.8</v>
      </c>
      <c r="DT736" s="112">
        <f>'Datastream-M'!DH737</f>
        <v>112.6</v>
      </c>
      <c r="DU736" s="112">
        <f>'Datastream-M'!DI737</f>
        <v>102.7</v>
      </c>
      <c r="DV736" s="112">
        <f>'Datastream-M'!DJ737</f>
        <v>212.966679435</v>
      </c>
      <c r="DW736" s="112"/>
      <c r="DX736" s="112">
        <f>'Datastream-M'!DK737</f>
        <v>131.1</v>
      </c>
      <c r="DY736" s="112">
        <v>0</v>
      </c>
      <c r="DZ736" s="112">
        <f>'Datastream-M'!DL737</f>
        <v>129.69999999999999</v>
      </c>
      <c r="EA736" s="112">
        <f>'Datastream-M'!DM737</f>
        <v>101</v>
      </c>
      <c r="EB736" s="41">
        <f>'Datastream-M'!DN737</f>
        <v>41.114263999999999</v>
      </c>
      <c r="EC736" s="112">
        <f>'Datastream-M'!DO737</f>
        <v>118.2</v>
      </c>
      <c r="ED736" s="112">
        <f>'Datastream-M'!DP737</f>
        <v>142.1</v>
      </c>
      <c r="EE736" s="112">
        <f t="shared" si="161"/>
        <v>3.9000000000000057</v>
      </c>
      <c r="EF736" s="1">
        <f>'Datastream-M'!DQ737</f>
        <v>96.3</v>
      </c>
      <c r="EK736" s="1"/>
    </row>
    <row r="737" spans="1:136">
      <c r="A737" s="3">
        <v>44301</v>
      </c>
      <c r="B737" s="112">
        <f>'Datastream-M'!B738</f>
        <v>96.7</v>
      </c>
      <c r="C737" s="112">
        <f>'Datastream-M'!C738</f>
        <v>102.7</v>
      </c>
      <c r="D737" s="112">
        <f>'Datastream-M'!D738</f>
        <v>102.1</v>
      </c>
      <c r="E737" s="112">
        <f>'Datastream-M'!E738</f>
        <v>103.2</v>
      </c>
      <c r="F737" s="112">
        <f>'Datastream-M'!F738</f>
        <v>113.3</v>
      </c>
      <c r="G737" s="112">
        <f>'Datastream-M'!G738</f>
        <v>1.19791</v>
      </c>
      <c r="H737" s="112">
        <f>'Datastream-M'!H738</f>
        <v>2736.8</v>
      </c>
      <c r="I737" s="112">
        <f>'Datastream-M'!I738</f>
        <v>3518.3</v>
      </c>
      <c r="J737" s="112">
        <f>'Datastream-M'!J738</f>
        <v>-0.53800000000000003</v>
      </c>
      <c r="K737" s="112">
        <f>'Datastream-M'!K738</f>
        <v>-0.3</v>
      </c>
      <c r="L737" s="112">
        <f>'Datastream-M'!L738</f>
        <v>15135.9</v>
      </c>
      <c r="M737" s="112">
        <f>'Datastream-M'!M738</f>
        <v>229650</v>
      </c>
      <c r="N737" s="112">
        <f>'Datastream-M'!N738</f>
        <v>95.9</v>
      </c>
      <c r="O737" s="112">
        <f>'Datastream-M'!O738</f>
        <v>1333</v>
      </c>
      <c r="P737" s="112">
        <f>'Datastream-M'!P738</f>
        <v>6</v>
      </c>
      <c r="Q737" s="112">
        <f>'Datastream-M'!Q738</f>
        <v>36</v>
      </c>
      <c r="R737" s="112">
        <f>'Datastream-M'!R738</f>
        <v>6.8</v>
      </c>
      <c r="U737" s="112">
        <f>'Datastream-M'!BL738</f>
        <v>111.91</v>
      </c>
      <c r="V737" s="41">
        <f t="shared" ref="V737:V739" si="166">U737/BP737*100</f>
        <v>107.70933589990375</v>
      </c>
      <c r="W737" s="112">
        <f>'Datastream-M'!BM738</f>
        <v>96.31</v>
      </c>
      <c r="X737" s="41">
        <f t="shared" ref="X737:X739" si="167">W737/BO737*100</f>
        <v>93.143133462282393</v>
      </c>
      <c r="Y737" s="112">
        <f>'Datastream-M'!W738</f>
        <v>6.5</v>
      </c>
      <c r="Z737" s="112">
        <f>'Datastream-M'!X738</f>
        <v>120</v>
      </c>
      <c r="AA737" s="42">
        <f>'Datastream-M'!Y738</f>
        <v>23.4</v>
      </c>
      <c r="AB737" s="112">
        <f>'Datastream-M'!Z738</f>
        <v>97.9</v>
      </c>
      <c r="AC737" s="112">
        <f>'Datastream-M'!AA738</f>
        <v>91.2</v>
      </c>
      <c r="AD737" s="112" t="str">
        <f>'Datastream-M'!AB738</f>
        <v>#NA</v>
      </c>
      <c r="AE737" s="112">
        <f>'Datastream-M'!AC738</f>
        <v>1.19791</v>
      </c>
      <c r="AF737" s="112">
        <f t="shared" ref="AF737:AF740" si="168">U737/V737*100</f>
        <v>103.89999999999999</v>
      </c>
      <c r="AG737" s="112">
        <f t="shared" ref="AG737:AG740" si="169">W737/X737*100</f>
        <v>103.4</v>
      </c>
      <c r="AH737" s="112">
        <f>'Datastream-M'!AD738</f>
        <v>98.6</v>
      </c>
      <c r="AI737" s="112">
        <f>'Datastream-M'!AE738</f>
        <v>12.3</v>
      </c>
      <c r="AJ737" s="112">
        <f>'Datastream-M'!AF738</f>
        <v>99.904762000000005</v>
      </c>
      <c r="AK737" s="112">
        <f>'Datastream-M'!AG738</f>
        <v>65.53</v>
      </c>
      <c r="AL737" s="112">
        <f>'Datastream-M'!AH738</f>
        <v>108.1</v>
      </c>
      <c r="AM737" s="112">
        <f>'Datastream-M'!AI738</f>
        <v>120</v>
      </c>
      <c r="AN737" s="112">
        <f>'Datastream-M'!AJ738</f>
        <v>30.7</v>
      </c>
      <c r="AO737" s="112">
        <f>'Datastream-M'!AK738</f>
        <v>11.5</v>
      </c>
      <c r="AP737" s="112">
        <f>'Datastream-M'!AL738</f>
        <v>27.8</v>
      </c>
      <c r="AQ737" s="41" t="str">
        <f>'Datastream-M'!AM738</f>
        <v>#NA</v>
      </c>
      <c r="AR737" s="41">
        <f>'Datastream-M'!AN738</f>
        <v>101.014</v>
      </c>
      <c r="AS737" s="112">
        <f>'Datastream-M'!AO738</f>
        <v>19.899999999999999</v>
      </c>
      <c r="AT737" s="112" t="str">
        <f>'Datastream-M'!AP738</f>
        <v>#NA</v>
      </c>
      <c r="AU737" s="112">
        <f>'Datastream-M'!AQ738</f>
        <v>101.9</v>
      </c>
      <c r="AX737" s="112">
        <f>'Datastream-M'!AR738</f>
        <v>70.7</v>
      </c>
      <c r="AY737" s="112">
        <f>'Datastream-M'!AS738</f>
        <v>-7.9</v>
      </c>
      <c r="AZ737" s="112">
        <f>'Datastream-M'!AT738</f>
        <v>109.4</v>
      </c>
      <c r="BE737" s="112">
        <f>'Datastream-M'!AU738</f>
        <v>105.45</v>
      </c>
      <c r="BF737" s="112">
        <f>'Datastream-M'!AV738</f>
        <v>104.6</v>
      </c>
      <c r="BG737" s="112"/>
      <c r="BH737" s="1">
        <f>'Datastream-M'!AX738</f>
        <v>121.4</v>
      </c>
      <c r="BI737" s="1">
        <f>'Datastream-M'!AY738</f>
        <v>127.9</v>
      </c>
      <c r="BJ737" s="1">
        <f>'Datastream-M'!AZ738</f>
        <v>168.5</v>
      </c>
      <c r="BK737" s="112">
        <f>'Datastream-M'!BA738</f>
        <v>126.3</v>
      </c>
      <c r="BL737" s="112">
        <f>'Datastream-M'!BB738</f>
        <v>197.9</v>
      </c>
      <c r="BM737" s="26">
        <f>'Datastream-M'!BC738</f>
        <v>104.7</v>
      </c>
      <c r="BN737" s="26"/>
      <c r="BO737" s="14">
        <f t="shared" ref="BO737:BO740" si="170">BF736</f>
        <v>103.4</v>
      </c>
      <c r="BP737" s="112">
        <f t="shared" ref="BP737:BP740" si="171">BM736</f>
        <v>103.9</v>
      </c>
      <c r="BQ737" s="112">
        <f t="shared" ref="BQ737:BQ740" si="172">AK737/AE737</f>
        <v>54.703608785301064</v>
      </c>
      <c r="BR737" s="112"/>
      <c r="BS737" s="112">
        <f>'Datastream-M'!BF738</f>
        <v>130.80000000000001</v>
      </c>
      <c r="BT737" s="112">
        <f>'Datastream-M'!BE738</f>
        <v>35.299999999999997</v>
      </c>
      <c r="BU737" s="112">
        <f>'Datastream-M'!CS738</f>
        <v>95</v>
      </c>
      <c r="BV737" s="112">
        <f>'Datastream-M'!CT738</f>
        <v>102</v>
      </c>
      <c r="BW737" s="112" t="str">
        <f>'Datastream-M'!CU738</f>
        <v>#NA</v>
      </c>
      <c r="BX737" s="112"/>
      <c r="BY737" s="112"/>
      <c r="BZ737" s="112">
        <f>'Datastream-M'!BI738</f>
        <v>134.30000000000001</v>
      </c>
      <c r="CA737" s="112">
        <f>'Datastream-M'!BN738</f>
        <v>27</v>
      </c>
      <c r="CB737" s="112">
        <f>'Datastream-M'!BO738</f>
        <v>27.2</v>
      </c>
      <c r="CC737" s="112">
        <f>'Datastream-M'!BP738</f>
        <v>89.4</v>
      </c>
      <c r="CD737" s="112">
        <f>'Datastream-M'!BQ738</f>
        <v>91.3</v>
      </c>
      <c r="CH737" s="112">
        <f>'Datastream-M'!BR738</f>
        <v>94.5</v>
      </c>
      <c r="CI737" s="112">
        <f>'Datastream-M'!BS738</f>
        <v>112.5</v>
      </c>
      <c r="CJ737" s="112">
        <f>'Datastream-M'!BT738</f>
        <v>1.8</v>
      </c>
      <c r="CK737" s="112" t="str">
        <f>'Datastream-M'!BU738</f>
        <v>#NA</v>
      </c>
      <c r="CL737" s="112">
        <f>'Datastream-M'!BV738</f>
        <v>94.4</v>
      </c>
      <c r="CM737" s="112">
        <f>'Datastream-M'!BW738</f>
        <v>3.7</v>
      </c>
      <c r="CN737" s="112">
        <f>'Datastream-M'!BX738</f>
        <v>-14.7</v>
      </c>
      <c r="CO737" s="112">
        <f>'Datastream-M'!BY738</f>
        <v>10.199999999999999</v>
      </c>
      <c r="CP737" s="112">
        <f>'Datastream-M'!BZ738</f>
        <v>25.3</v>
      </c>
      <c r="CQ737" s="112">
        <f>'Datastream-M'!CA738</f>
        <v>-6.1</v>
      </c>
      <c r="CR737" s="112">
        <f>'Datastream-M'!CB738</f>
        <v>7.3</v>
      </c>
      <c r="CS737" s="112">
        <f>'Datastream-M'!CC738</f>
        <v>9.3000000000000007</v>
      </c>
      <c r="CT737" s="112">
        <f>'Datastream-M'!CD738</f>
        <v>17.3</v>
      </c>
      <c r="CU737" s="112">
        <f>'Datastream-M'!CE738</f>
        <v>44616</v>
      </c>
      <c r="CV737" s="112">
        <f>'Datastream-M'!CF738</f>
        <v>3285017</v>
      </c>
      <c r="CW737" s="112">
        <f t="shared" ref="CW737:CW740" si="173">CM737-CP737</f>
        <v>-21.6</v>
      </c>
      <c r="CX737" s="112">
        <f>'Datastream-M'!CG738</f>
        <v>149.80000000000001</v>
      </c>
      <c r="CY737" s="112">
        <f>'Datastream-M'!CH738</f>
        <v>176.8</v>
      </c>
      <c r="CZ737" s="112">
        <f>'Datastream-M'!CI738</f>
        <v>135</v>
      </c>
      <c r="DA737" s="112">
        <f>'Datastream-M'!CJ738</f>
        <v>148.4</v>
      </c>
      <c r="DB737" s="112">
        <f>'Datastream-M'!CK738</f>
        <v>17.3</v>
      </c>
      <c r="DC737" s="112">
        <f>'Datastream-M'!CL738</f>
        <v>-10.1</v>
      </c>
      <c r="DD737" s="112">
        <f>'Datastream-M'!CM738</f>
        <v>1.8</v>
      </c>
      <c r="DE737" s="112">
        <f>'Datastream-M'!CN738</f>
        <v>77.900000000000006</v>
      </c>
      <c r="DF737" s="112">
        <f>'Datastream-M'!CO738</f>
        <v>78.900000000000006</v>
      </c>
      <c r="DG737" s="112">
        <f>'Datastream-M'!CP738</f>
        <v>104.2</v>
      </c>
      <c r="DH737" s="112">
        <f>'Datastream-M'!CQ738</f>
        <v>236.37902832</v>
      </c>
      <c r="DI737" s="112">
        <f>'Datastream-M'!CR738</f>
        <v>18.239999999999998</v>
      </c>
      <c r="DJ737" s="112">
        <f>'Datastream-M'!CV738</f>
        <v>9.8800000000000008</v>
      </c>
      <c r="DK737" s="112">
        <f>'Datastream-M'!CW738</f>
        <v>5.82</v>
      </c>
      <c r="DL737" s="112">
        <f>'Datastream-M'!CX738</f>
        <v>122.6</v>
      </c>
      <c r="DM737" s="112">
        <f>'Datastream-M'!CY738</f>
        <v>144.6</v>
      </c>
      <c r="DN737" s="112">
        <f>'Datastream-M'!CZ738</f>
        <v>118.1</v>
      </c>
      <c r="DO737" s="112">
        <f>'Datastream-M'!DA738</f>
        <v>-5.3</v>
      </c>
      <c r="DP737" s="112">
        <f>'Datastream-M'!DB738</f>
        <v>89.5</v>
      </c>
      <c r="DQ737" s="112">
        <f>'Datastream-M'!DE738</f>
        <v>94.4</v>
      </c>
      <c r="DR737" s="112">
        <f>'Datastream-M'!DF738</f>
        <v>99.1</v>
      </c>
      <c r="DS737" s="112">
        <f>'Datastream-M'!DG738</f>
        <v>102.3</v>
      </c>
      <c r="DT737" s="112">
        <f>'Datastream-M'!DH738</f>
        <v>118</v>
      </c>
      <c r="DU737" s="112">
        <f>'Datastream-M'!DI738</f>
        <v>96.6</v>
      </c>
      <c r="DV737" s="112">
        <f>'Datastream-M'!DJ738</f>
        <v>195.100507757</v>
      </c>
      <c r="DX737" s="112">
        <f>'Datastream-M'!DK738</f>
        <v>131</v>
      </c>
      <c r="DY737" s="112">
        <v>0</v>
      </c>
      <c r="DZ737" s="112">
        <f>'Datastream-M'!DL738</f>
        <v>129.80000000000001</v>
      </c>
      <c r="EA737" s="112">
        <f>'Datastream-M'!DM738</f>
        <v>98.4</v>
      </c>
      <c r="EB737" s="41">
        <f>'Datastream-M'!DN738</f>
        <v>41.876708999999998</v>
      </c>
      <c r="EC737" s="112">
        <f>'Datastream-M'!DO738</f>
        <v>116.3</v>
      </c>
      <c r="ED737" s="112">
        <f>'Datastream-M'!DP738</f>
        <v>140.9</v>
      </c>
      <c r="EE737" s="112">
        <f t="shared" si="161"/>
        <v>0</v>
      </c>
      <c r="EF737" s="1">
        <f>'Datastream-M'!DQ738</f>
        <v>95.9</v>
      </c>
    </row>
    <row r="738" spans="1:136">
      <c r="A738" s="3">
        <v>44331</v>
      </c>
      <c r="B738" s="112">
        <f>'Datastream-M'!B739</f>
        <v>99.3</v>
      </c>
      <c r="C738" s="112">
        <f>'Datastream-M'!C739</f>
        <v>103.9</v>
      </c>
      <c r="D738" s="112">
        <f>'Datastream-M'!D739</f>
        <v>104</v>
      </c>
      <c r="E738" s="112">
        <f>'Datastream-M'!E739</f>
        <v>103.8</v>
      </c>
      <c r="F738" s="112">
        <f>'Datastream-M'!F739</f>
        <v>109.7</v>
      </c>
      <c r="G738" s="112">
        <f>'Datastream-M'!G739</f>
        <v>1.2145900000000001</v>
      </c>
      <c r="H738" s="112">
        <f>'Datastream-M'!H739</f>
        <v>2764.3</v>
      </c>
      <c r="I738" s="112">
        <f>'Datastream-M'!I739</f>
        <v>3527.9</v>
      </c>
      <c r="J738" s="112">
        <f>'Datastream-M'!J739</f>
        <v>-0.54</v>
      </c>
      <c r="K738" s="112">
        <f>'Datastream-M'!K739</f>
        <v>-0.2</v>
      </c>
      <c r="L738" s="112">
        <f>'Datastream-M'!L739</f>
        <v>15421.1</v>
      </c>
      <c r="M738" s="112">
        <f>'Datastream-M'!M739</f>
        <v>230635</v>
      </c>
      <c r="N738" s="112">
        <f>'Datastream-M'!N739</f>
        <v>95.2</v>
      </c>
      <c r="O738" s="112">
        <f>'Datastream-M'!O739</f>
        <v>1116</v>
      </c>
      <c r="P738" s="112">
        <f>'Datastream-M'!P739</f>
        <v>5.9</v>
      </c>
      <c r="Q738" s="112">
        <f>'Datastream-M'!Q739</f>
        <v>32.9</v>
      </c>
      <c r="R738" s="112">
        <f>'Datastream-M'!R739</f>
        <v>7.5</v>
      </c>
      <c r="U738" s="112">
        <f>'Datastream-M'!BL739</f>
        <v>112.31</v>
      </c>
      <c r="V738" s="41">
        <f t="shared" si="166"/>
        <v>107.26838586437439</v>
      </c>
      <c r="W738" s="112">
        <f>'Datastream-M'!BM739</f>
        <v>99.54</v>
      </c>
      <c r="X738" s="41">
        <f t="shared" si="167"/>
        <v>95.162523900573632</v>
      </c>
      <c r="Y738" s="112">
        <f>'Datastream-M'!W739</f>
        <v>13.2</v>
      </c>
      <c r="Z738" s="112">
        <f>'Datastream-M'!X739</f>
        <v>112.8</v>
      </c>
      <c r="AA738" s="42">
        <f>'Datastream-M'!Y739</f>
        <v>22</v>
      </c>
      <c r="AB738" s="112">
        <f>'Datastream-M'!Z739</f>
        <v>98</v>
      </c>
      <c r="AC738" s="112">
        <f>'Datastream-M'!AA739</f>
        <v>91.2</v>
      </c>
      <c r="AD738" s="112" t="str">
        <f>'Datastream-M'!AB739</f>
        <v>#NA</v>
      </c>
      <c r="AE738" s="112">
        <f>'Datastream-M'!AC739</f>
        <v>1.2145900000000001</v>
      </c>
      <c r="AF738" s="112">
        <f t="shared" si="168"/>
        <v>104.70000000000002</v>
      </c>
      <c r="AG738" s="112">
        <f t="shared" si="169"/>
        <v>104.59999999999998</v>
      </c>
      <c r="AH738" s="112">
        <f>'Datastream-M'!AD739</f>
        <v>97.8</v>
      </c>
      <c r="AI738" s="112">
        <f>'Datastream-M'!AE739</f>
        <v>19.399999999999999</v>
      </c>
      <c r="AJ738" s="112">
        <f>'Datastream-M'!AF739</f>
        <v>98.876403999999994</v>
      </c>
      <c r="AK738" s="112">
        <f>'Datastream-M'!AG739</f>
        <v>68.38</v>
      </c>
      <c r="AL738" s="112">
        <f>'Datastream-M'!AH739</f>
        <v>108.4</v>
      </c>
      <c r="AM738" s="112">
        <f>'Datastream-M'!AI739</f>
        <v>112.8</v>
      </c>
      <c r="AN738" s="112">
        <f>'Datastream-M'!AJ739</f>
        <v>30.8</v>
      </c>
      <c r="AO738" s="112">
        <f>'Datastream-M'!AK739</f>
        <v>13.3</v>
      </c>
      <c r="AP738" s="112">
        <f>'Datastream-M'!AL739</f>
        <v>8.1999999999999993</v>
      </c>
      <c r="AQ738" s="41" t="str">
        <f>'Datastream-M'!AM739</f>
        <v>#NA</v>
      </c>
      <c r="AR738" s="41">
        <f>'Datastream-M'!AN739</f>
        <v>101.3369</v>
      </c>
      <c r="AS738" s="112">
        <f>'Datastream-M'!AO739</f>
        <v>17.5</v>
      </c>
      <c r="AT738" s="112" t="str">
        <f>'Datastream-M'!AP739</f>
        <v>#NA</v>
      </c>
      <c r="AU738" s="112">
        <f>'Datastream-M'!AQ739</f>
        <v>103</v>
      </c>
      <c r="AV738" s="112"/>
      <c r="AW738" s="112"/>
      <c r="AX738" s="112">
        <f>'Datastream-M'!AR739</f>
        <v>84.4</v>
      </c>
      <c r="AY738" s="112">
        <f>'Datastream-M'!AS739</f>
        <v>-4.3</v>
      </c>
      <c r="AZ738" s="112">
        <f>'Datastream-M'!AT739</f>
        <v>112.2</v>
      </c>
      <c r="BA738" s="112"/>
      <c r="BB738" s="112"/>
      <c r="BC738" s="112"/>
      <c r="BD738" s="112"/>
      <c r="BE738" s="112">
        <f>'Datastream-M'!AU739</f>
        <v>105.57</v>
      </c>
      <c r="BF738" s="112">
        <f>'Datastream-M'!AV739</f>
        <v>106.5</v>
      </c>
      <c r="BG738" s="112"/>
      <c r="BH738" s="1">
        <f>'Datastream-M'!AX739</f>
        <v>130.1</v>
      </c>
      <c r="BI738" s="1">
        <f>'Datastream-M'!AY739</f>
        <v>138.19999999999999</v>
      </c>
      <c r="BJ738" s="1">
        <f>'Datastream-M'!AZ739</f>
        <v>188.4</v>
      </c>
      <c r="BK738" s="112">
        <f>'Datastream-M'!BA739</f>
        <v>134.5</v>
      </c>
      <c r="BL738" s="112">
        <f>'Datastream-M'!BB739</f>
        <v>225.9</v>
      </c>
      <c r="BM738" s="26">
        <f>'Datastream-M'!BC739</f>
        <v>105.4</v>
      </c>
      <c r="BN738" s="26"/>
      <c r="BO738" s="14">
        <f t="shared" si="170"/>
        <v>104.6</v>
      </c>
      <c r="BP738" s="112">
        <f t="shared" si="171"/>
        <v>104.7</v>
      </c>
      <c r="BQ738" s="112">
        <f t="shared" si="172"/>
        <v>56.298833351171993</v>
      </c>
      <c r="BR738" s="112"/>
      <c r="BS738" s="112">
        <f>'Datastream-M'!BF739</f>
        <v>130.4</v>
      </c>
      <c r="BT738" s="112">
        <f>'Datastream-M'!BE739</f>
        <v>17.600000000000001</v>
      </c>
      <c r="BU738" s="112">
        <f>'Datastream-M'!CS739</f>
        <v>95</v>
      </c>
      <c r="BV738" s="112">
        <f>'Datastream-M'!CT739</f>
        <v>102.3</v>
      </c>
      <c r="BW738" s="112" t="str">
        <f>'Datastream-M'!CU739</f>
        <v>#NA</v>
      </c>
      <c r="BZ738" s="112">
        <f>'Datastream-M'!BI739</f>
        <v>132.69999999999999</v>
      </c>
      <c r="CA738" s="112">
        <f>'Datastream-M'!BN739</f>
        <v>22.3</v>
      </c>
      <c r="CB738" s="112">
        <f>'Datastream-M'!BO739</f>
        <v>28.8</v>
      </c>
      <c r="CC738" s="112">
        <f>'Datastream-M'!BP739</f>
        <v>86.3</v>
      </c>
      <c r="CD738" s="112">
        <f>'Datastream-M'!BQ739</f>
        <v>91.6</v>
      </c>
      <c r="CH738" s="112">
        <f>'Datastream-M'!BR739</f>
        <v>94</v>
      </c>
      <c r="CI738" s="112">
        <f>'Datastream-M'!BS739</f>
        <v>117.7</v>
      </c>
      <c r="CJ738" s="112">
        <f>'Datastream-M'!BT739</f>
        <v>1.9</v>
      </c>
      <c r="CK738" s="112" t="str">
        <f>'Datastream-M'!BU739</f>
        <v>#NA</v>
      </c>
      <c r="CL738" s="112">
        <f>'Datastream-M'!BV739</f>
        <v>94.7</v>
      </c>
      <c r="CM738" s="112">
        <f>'Datastream-M'!BW739</f>
        <v>13.8</v>
      </c>
      <c r="CN738" s="112">
        <f>'Datastream-M'!BX739</f>
        <v>-3.4</v>
      </c>
      <c r="CO738" s="112">
        <f>'Datastream-M'!BY739</f>
        <v>16.100000000000001</v>
      </c>
      <c r="CP738" s="112">
        <f>'Datastream-M'!BZ739</f>
        <v>25.8</v>
      </c>
      <c r="CQ738" s="112">
        <f>'Datastream-M'!CA739</f>
        <v>-8.6</v>
      </c>
      <c r="CR738" s="112">
        <f>'Datastream-M'!CB739</f>
        <v>41.1</v>
      </c>
      <c r="CS738" s="112">
        <f>'Datastream-M'!CC739</f>
        <v>19.5</v>
      </c>
      <c r="CT738" s="112">
        <f>'Datastream-M'!CD739</f>
        <v>10</v>
      </c>
      <c r="CU738" s="112">
        <f>'Datastream-M'!CE739</f>
        <v>44640</v>
      </c>
      <c r="CV738" s="112">
        <f>'Datastream-M'!CF739</f>
        <v>3300466</v>
      </c>
      <c r="CW738" s="112">
        <f t="shared" si="173"/>
        <v>-12</v>
      </c>
      <c r="CX738" s="112">
        <f>'Datastream-M'!CG739</f>
        <v>152.1</v>
      </c>
      <c r="CY738" s="112">
        <f>'Datastream-M'!CH739</f>
        <v>186.6</v>
      </c>
      <c r="CZ738" s="112">
        <f>'Datastream-M'!CI739</f>
        <v>138.80000000000001</v>
      </c>
      <c r="DA738" s="112">
        <f>'Datastream-M'!CJ739</f>
        <v>145.4</v>
      </c>
      <c r="DB738" s="112">
        <f>'Datastream-M'!CK739</f>
        <v>16.8</v>
      </c>
      <c r="DC738" s="112">
        <f>'Datastream-M'!CL739</f>
        <v>-10.8</v>
      </c>
      <c r="DD738" s="112">
        <f>'Datastream-M'!CM739</f>
        <v>1.9</v>
      </c>
      <c r="DE738" s="112">
        <f>'Datastream-M'!CN739</f>
        <v>78.400000000000006</v>
      </c>
      <c r="DF738" s="112">
        <f>'Datastream-M'!CO739</f>
        <v>79.7</v>
      </c>
      <c r="DG738" s="112">
        <f>'Datastream-M'!CP739</f>
        <v>102.8</v>
      </c>
      <c r="DH738" s="112">
        <f>'Datastream-M'!CQ739</f>
        <v>168.61250305199999</v>
      </c>
      <c r="DI738" s="112">
        <f>'Datastream-M'!CR739</f>
        <v>20.57</v>
      </c>
      <c r="DJ738" s="112">
        <f>'Datastream-M'!CV739</f>
        <v>10.47</v>
      </c>
      <c r="DK738" s="112">
        <f>'Datastream-M'!CW739</f>
        <v>6.08</v>
      </c>
      <c r="DL738" s="112">
        <f>'Datastream-M'!CX739</f>
        <v>121</v>
      </c>
      <c r="DM738" s="112">
        <f>'Datastream-M'!CY739</f>
        <v>146.80000000000001</v>
      </c>
      <c r="DN738" s="112">
        <f>'Datastream-M'!CZ739</f>
        <v>117.1</v>
      </c>
      <c r="DO738" s="112">
        <f>'Datastream-M'!DA739</f>
        <v>-5.0999999999999996</v>
      </c>
      <c r="DP738" s="112">
        <f>'Datastream-M'!DB739</f>
        <v>86.9</v>
      </c>
      <c r="DQ738" s="112">
        <f>'Datastream-M'!DE739</f>
        <v>95.8</v>
      </c>
      <c r="DR738" s="112">
        <f>'Datastream-M'!DF739</f>
        <v>102.9</v>
      </c>
      <c r="DS738" s="112">
        <f>'Datastream-M'!DG739</f>
        <v>105.6</v>
      </c>
      <c r="DT738" s="112">
        <f>'Datastream-M'!DH739</f>
        <v>108.9</v>
      </c>
      <c r="DU738" s="112">
        <f>'Datastream-M'!DI739</f>
        <v>95.6</v>
      </c>
      <c r="DV738" s="112">
        <f>'Datastream-M'!DJ739</f>
        <v>188.81591789800001</v>
      </c>
      <c r="DX738" s="112">
        <f>'Datastream-M'!DK739</f>
        <v>130.69999999999999</v>
      </c>
      <c r="DY738" s="112">
        <v>0</v>
      </c>
      <c r="DZ738" s="112">
        <f>'Datastream-M'!DL739</f>
        <v>128.30000000000001</v>
      </c>
      <c r="EA738" s="112">
        <f>'Datastream-M'!DM739</f>
        <v>98</v>
      </c>
      <c r="EB738" s="41">
        <f>'Datastream-M'!DN739</f>
        <v>43.600431</v>
      </c>
      <c r="EC738" s="112">
        <f>'Datastream-M'!DO739</f>
        <v>116.1</v>
      </c>
      <c r="ED738" s="112">
        <f>'Datastream-M'!DP739</f>
        <v>144.1</v>
      </c>
      <c r="EE738" s="112">
        <f t="shared" si="161"/>
        <v>2.5999999999999943</v>
      </c>
      <c r="EF738" s="1">
        <f>'Datastream-M'!DQ739</f>
        <v>95.2</v>
      </c>
    </row>
    <row r="739" spans="1:136">
      <c r="A739" s="3">
        <v>44362</v>
      </c>
      <c r="B739" s="112">
        <f>'Datastream-M'!B740</f>
        <v>101.7</v>
      </c>
      <c r="C739" s="112">
        <f>'Datastream-M'!C740</f>
        <v>105.9</v>
      </c>
      <c r="D739" s="112">
        <f>'Datastream-M'!D740</f>
        <v>108.6</v>
      </c>
      <c r="E739" s="112">
        <f>'Datastream-M'!E740</f>
        <v>103.4</v>
      </c>
      <c r="F739" s="112">
        <f>'Datastream-M'!F740</f>
        <v>114.2</v>
      </c>
      <c r="G739" s="112">
        <f>'Datastream-M'!G740</f>
        <v>1.204709</v>
      </c>
      <c r="H739" s="112">
        <f>'Datastream-M'!H740</f>
        <v>2771.6</v>
      </c>
      <c r="I739" s="112">
        <f>'Datastream-M'!I740</f>
        <v>3536.5</v>
      </c>
      <c r="J739" s="112">
        <f>'Datastream-M'!J740</f>
        <v>-0.54300000000000004</v>
      </c>
      <c r="K739" s="112">
        <f>'Datastream-M'!K740</f>
        <v>-0.3</v>
      </c>
      <c r="L739" s="112">
        <f>'Datastream-M'!L740</f>
        <v>15531</v>
      </c>
      <c r="M739" s="112">
        <f>'Datastream-M'!M740</f>
        <v>274152</v>
      </c>
      <c r="N739" s="112">
        <f>'Datastream-M'!N740</f>
        <v>94.2</v>
      </c>
      <c r="O739" s="112" t="str">
        <f>'Datastream-M'!O740</f>
        <v>#NA</v>
      </c>
      <c r="P739" s="1">
        <f>'Datastream-M'!P740</f>
        <v>5.9</v>
      </c>
      <c r="Q739" s="112">
        <f>'Datastream-M'!Q740</f>
        <v>34</v>
      </c>
      <c r="R739" s="112">
        <f>'Datastream-M'!R740</f>
        <v>7.6</v>
      </c>
      <c r="U739" s="112">
        <f>'Datastream-M'!BL740</f>
        <v>113.73</v>
      </c>
      <c r="V739" s="41">
        <f t="shared" si="166"/>
        <v>107.90322580645162</v>
      </c>
      <c r="W739" s="112">
        <f>'Datastream-M'!BM740</f>
        <v>100.12</v>
      </c>
      <c r="X739" s="41">
        <f t="shared" si="167"/>
        <v>94.009389671361504</v>
      </c>
      <c r="Y739" s="112">
        <f>'Datastream-M'!W740</f>
        <v>18.8</v>
      </c>
      <c r="Z739" s="112">
        <f>'Datastream-M'!X740</f>
        <v>113.2</v>
      </c>
      <c r="AA739" s="42">
        <f>'Datastream-M'!Y740</f>
        <v>25</v>
      </c>
      <c r="AB739" s="112">
        <f>'Datastream-M'!Z740</f>
        <v>97.8</v>
      </c>
      <c r="AC739" s="112">
        <f>'Datastream-M'!AA740</f>
        <v>90.9</v>
      </c>
      <c r="AD739" s="112" t="str">
        <f>'Datastream-M'!AB740</f>
        <v>#NA</v>
      </c>
      <c r="AE739" s="112">
        <f>'Datastream-M'!AC740</f>
        <v>1.204709</v>
      </c>
      <c r="AF739" s="112">
        <f t="shared" si="168"/>
        <v>105.4</v>
      </c>
      <c r="AG739" s="112">
        <f t="shared" si="169"/>
        <v>106.5</v>
      </c>
      <c r="AH739" s="112">
        <f>'Datastream-M'!AD740</f>
        <v>96.5</v>
      </c>
      <c r="AI739" s="112">
        <f>'Datastream-M'!AE740</f>
        <v>25.9</v>
      </c>
      <c r="AJ739" s="112">
        <f>'Datastream-M'!AF740</f>
        <v>98.064515999999998</v>
      </c>
      <c r="AK739" s="112">
        <f>'Datastream-M'!AG740</f>
        <v>73.510000000000005</v>
      </c>
      <c r="AL739" s="112">
        <f>'Datastream-M'!AH740</f>
        <v>108.8</v>
      </c>
      <c r="AM739" s="112">
        <f>'Datastream-M'!AI740</f>
        <v>113.2</v>
      </c>
      <c r="AN739" s="112">
        <f>'Datastream-M'!AJ740</f>
        <v>31</v>
      </c>
      <c r="AO739" s="112">
        <f>'Datastream-M'!AK740</f>
        <v>10.7</v>
      </c>
      <c r="AP739" s="112">
        <f>'Datastream-M'!AL740</f>
        <v>19.7</v>
      </c>
      <c r="AQ739" s="41" t="str">
        <f>'Datastream-M'!AM740</f>
        <v>#NA</v>
      </c>
      <c r="AR739" s="41">
        <f>'Datastream-M'!AN740</f>
        <v>101.6258</v>
      </c>
      <c r="AS739" s="112">
        <f>'Datastream-M'!AO740</f>
        <v>16.3</v>
      </c>
      <c r="AT739" s="112" t="str">
        <f>'Datastream-M'!AP740</f>
        <v>#NA</v>
      </c>
      <c r="AU739" s="112">
        <f>'Datastream-M'!AQ740</f>
        <v>103.6</v>
      </c>
      <c r="AX739" s="112">
        <f>'Datastream-M'!AR740</f>
        <v>79.8</v>
      </c>
      <c r="AY739" s="112">
        <f>'Datastream-M'!AS740</f>
        <v>-1.2</v>
      </c>
      <c r="AZ739" s="112">
        <f>'Datastream-M'!AT740</f>
        <v>117.2</v>
      </c>
      <c r="BA739" s="112"/>
      <c r="BE739" s="112">
        <f>'Datastream-M'!AU740</f>
        <v>105.09</v>
      </c>
      <c r="BF739" s="112">
        <f>'Datastream-M'!AV740</f>
        <v>108.4</v>
      </c>
      <c r="BG739" s="112"/>
      <c r="BH739" s="1">
        <f>'Datastream-M'!AX740</f>
        <v>141.6</v>
      </c>
      <c r="BI739" s="1">
        <f>'Datastream-M'!AY740</f>
        <v>147.4</v>
      </c>
      <c r="BJ739" s="1">
        <f>'Datastream-M'!AZ740</f>
        <v>184.1</v>
      </c>
      <c r="BK739" s="112">
        <f>'Datastream-M'!BA740</f>
        <v>129.9</v>
      </c>
      <c r="BL739" s="112">
        <f>'Datastream-M'!BB740</f>
        <v>221.8</v>
      </c>
      <c r="BM739" s="26">
        <f>'Datastream-M'!BC740</f>
        <v>106.2</v>
      </c>
      <c r="BN739" s="26"/>
      <c r="BO739" s="14">
        <f t="shared" si="170"/>
        <v>106.5</v>
      </c>
      <c r="BP739" s="112">
        <f t="shared" si="171"/>
        <v>105.4</v>
      </c>
      <c r="BQ739" s="112">
        <f t="shared" si="172"/>
        <v>61.018885058549415</v>
      </c>
      <c r="BS739" s="112" t="str">
        <f>'Datastream-M'!BF740</f>
        <v>#NA</v>
      </c>
      <c r="BT739" s="112">
        <f>'Datastream-M'!BE740</f>
        <v>22</v>
      </c>
      <c r="BU739" s="112">
        <f>'Datastream-M'!CS740</f>
        <v>95</v>
      </c>
      <c r="BV739" s="112">
        <f>'Datastream-M'!CT740</f>
        <v>101.6</v>
      </c>
      <c r="BW739" s="112" t="str">
        <f>'Datastream-M'!CU740</f>
        <v>#NA</v>
      </c>
      <c r="BZ739" s="112">
        <f>'Datastream-M'!BI740</f>
        <v>133.69999999999999</v>
      </c>
      <c r="CA739" s="112">
        <f>'Datastream-M'!BN740</f>
        <v>26</v>
      </c>
      <c r="CB739" s="112">
        <f>'Datastream-M'!BO740</f>
        <v>32.200000000000003</v>
      </c>
      <c r="CC739" s="112">
        <f>'Datastream-M'!BP740</f>
        <v>83.8</v>
      </c>
      <c r="CD739" s="112">
        <f>'Datastream-M'!BQ740</f>
        <v>86.5</v>
      </c>
      <c r="CH739" s="112">
        <f>'Datastream-M'!BR740</f>
        <v>90.9</v>
      </c>
      <c r="CI739" s="112">
        <f>'Datastream-M'!BS740</f>
        <v>122.7</v>
      </c>
      <c r="CJ739" s="112">
        <f>'Datastream-M'!BT740</f>
        <v>5.2</v>
      </c>
      <c r="CK739" s="112" t="str">
        <f>'Datastream-M'!BU740</f>
        <v>#NA</v>
      </c>
      <c r="CL739" s="112">
        <f>'Datastream-M'!BV740</f>
        <v>93.6</v>
      </c>
      <c r="CM739" s="112">
        <f>'Datastream-M'!BW740</f>
        <v>22.5</v>
      </c>
      <c r="CN739" s="112">
        <f>'Datastream-M'!BX740</f>
        <v>12.6</v>
      </c>
      <c r="CO739" s="112">
        <f>'Datastream-M'!BY740</f>
        <v>20.8</v>
      </c>
      <c r="CP739" s="112">
        <f>'Datastream-M'!BZ740</f>
        <v>28.5</v>
      </c>
      <c r="CQ739" s="112">
        <f>'Datastream-M'!CA740</f>
        <v>-6.9</v>
      </c>
      <c r="CR739" s="112">
        <f>'Datastream-M'!CB740</f>
        <v>58.4</v>
      </c>
      <c r="CS739" s="112">
        <f>'Datastream-M'!CC740</f>
        <v>34.1</v>
      </c>
      <c r="CT739" s="112">
        <f>'Datastream-M'!CD740</f>
        <v>13.4</v>
      </c>
      <c r="CU739" s="112">
        <f>'Datastream-M'!CE740</f>
        <v>44718</v>
      </c>
      <c r="CV739" s="112">
        <f>'Datastream-M'!CF740</f>
        <v>3307857</v>
      </c>
      <c r="CW739" s="112">
        <f t="shared" si="173"/>
        <v>-6</v>
      </c>
      <c r="CX739" s="112" t="str">
        <f>'Datastream-M'!CG740</f>
        <v>#NA</v>
      </c>
      <c r="CY739" s="112" t="str">
        <f>'Datastream-M'!CH740</f>
        <v>#NA</v>
      </c>
      <c r="CZ739" s="112" t="str">
        <f>'Datastream-M'!CI740</f>
        <v>#NA</v>
      </c>
      <c r="DA739" s="112" t="str">
        <f>'Datastream-M'!CJ740</f>
        <v>#NA</v>
      </c>
      <c r="DB739" s="112">
        <f>'Datastream-M'!CK740</f>
        <v>16.399999999999999</v>
      </c>
      <c r="DC739" s="112">
        <f>'Datastream-M'!CL740</f>
        <v>-11.3</v>
      </c>
      <c r="DD739" s="112">
        <f>'Datastream-M'!CM740</f>
        <v>5.2</v>
      </c>
      <c r="DE739" s="112">
        <f>'Datastream-M'!CN740</f>
        <v>78.400000000000006</v>
      </c>
      <c r="DF739" s="112">
        <f>'Datastream-M'!CO740</f>
        <v>80</v>
      </c>
      <c r="DG739" s="112">
        <f>'Datastream-M'!CP740</f>
        <v>110.6</v>
      </c>
      <c r="DH739" s="112">
        <f>'Datastream-M'!CQ740</f>
        <v>192.48025512699999</v>
      </c>
      <c r="DI739" s="112">
        <f>'Datastream-M'!CR740</f>
        <v>19.54</v>
      </c>
      <c r="DJ739" s="112" t="str">
        <f>'Datastream-M'!CV740</f>
        <v>#NA</v>
      </c>
      <c r="DK739" s="112" t="str">
        <f>'Datastream-M'!CW740</f>
        <v>#NA</v>
      </c>
      <c r="DL739" s="112" t="str">
        <f>'Datastream-M'!CX740</f>
        <v>#NA</v>
      </c>
      <c r="DM739" s="112" t="str">
        <f>'Datastream-M'!CY740</f>
        <v>#NA</v>
      </c>
      <c r="DN739" s="112">
        <f>'Datastream-M'!CZ740</f>
        <v>114</v>
      </c>
      <c r="DO739" s="112">
        <f>'Datastream-M'!DA740</f>
        <v>-7.9</v>
      </c>
      <c r="DP739" s="112">
        <f>'Datastream-M'!DB740</f>
        <v>86.4</v>
      </c>
      <c r="DQ739" s="112">
        <f>'Datastream-M'!DE740</f>
        <v>99.7</v>
      </c>
      <c r="DR739" s="112">
        <f>'Datastream-M'!DF740</f>
        <v>103.7</v>
      </c>
      <c r="DS739" s="112">
        <f>'Datastream-M'!DG740</f>
        <v>121.2</v>
      </c>
      <c r="DT739" s="112">
        <f>'Datastream-M'!DH740</f>
        <v>111.2</v>
      </c>
      <c r="DU739" s="112">
        <f>'Datastream-M'!DI740</f>
        <v>93.7</v>
      </c>
      <c r="DV739" s="112" t="str">
        <f>'Datastream-M'!DJ740</f>
        <v>#NA</v>
      </c>
      <c r="DX739" s="112" t="str">
        <f>'Datastream-M'!DK740</f>
        <v>#NA</v>
      </c>
      <c r="DY739" s="112">
        <v>0</v>
      </c>
      <c r="DZ739" s="112" t="str">
        <f>'Datastream-M'!DL740</f>
        <v>#NA</v>
      </c>
      <c r="EA739" s="112">
        <f>'Datastream-M'!DM740</f>
        <v>96.6</v>
      </c>
      <c r="EB739" s="41">
        <f>'Datastream-M'!DN740</f>
        <v>44.528846999999999</v>
      </c>
      <c r="EC739" s="112">
        <f>'Datastream-M'!DO740</f>
        <v>116.9</v>
      </c>
      <c r="ED739" s="112">
        <f>'Datastream-M'!DP740</f>
        <v>148</v>
      </c>
      <c r="EE739" s="112">
        <f t="shared" ref="EE739:EE740" si="174">B739-B738</f>
        <v>2.4000000000000057</v>
      </c>
      <c r="EF739" s="1">
        <f>'Datastream-M'!DQ740</f>
        <v>94.3</v>
      </c>
    </row>
    <row r="740" spans="1:136">
      <c r="A740" s="3">
        <v>44392</v>
      </c>
      <c r="B740" s="112">
        <f>'Datastream-M'!B741</f>
        <v>100.8</v>
      </c>
      <c r="C740" s="112">
        <f>'Datastream-M'!C741</f>
        <v>105.3</v>
      </c>
      <c r="D740" s="112">
        <f>'Datastream-M'!D741</f>
        <v>109</v>
      </c>
      <c r="E740" s="112">
        <f>'Datastream-M'!E741</f>
        <v>101.8</v>
      </c>
      <c r="F740" s="112" t="str">
        <f>'Datastream-M'!F741</f>
        <v>#NA</v>
      </c>
      <c r="G740" s="112">
        <f>'Datastream-M'!G741</f>
        <v>1.1821820000000001</v>
      </c>
      <c r="H740" s="112" t="str">
        <f>'Datastream-M'!H741</f>
        <v>#NA</v>
      </c>
      <c r="I740" s="112" t="str">
        <f>'Datastream-M'!I741</f>
        <v>#NA</v>
      </c>
      <c r="J740" s="112">
        <f>'Datastream-M'!J741</f>
        <v>-0.54500000000000004</v>
      </c>
      <c r="K740" s="112">
        <f>'Datastream-M'!K741</f>
        <v>-0.5</v>
      </c>
      <c r="L740" s="112">
        <f>'Datastream-M'!L741</f>
        <v>15544.4</v>
      </c>
      <c r="M740" s="112">
        <f>'Datastream-M'!M741</f>
        <v>236393</v>
      </c>
      <c r="N740" s="112" t="str">
        <f>'Datastream-M'!N741</f>
        <v>#NA</v>
      </c>
      <c r="O740" s="112" t="str">
        <f>'Datastream-M'!O741</f>
        <v>#NA</v>
      </c>
      <c r="P740" s="1">
        <f>'Datastream-M'!P741</f>
        <v>5.7</v>
      </c>
      <c r="Q740" s="112">
        <f>'Datastream-M'!Q741</f>
        <v>29.3</v>
      </c>
      <c r="R740" s="112">
        <f>'Datastream-M'!R741</f>
        <v>8.4</v>
      </c>
      <c r="Y740" s="112">
        <f>'Datastream-M'!W741</f>
        <v>17.7</v>
      </c>
      <c r="Z740" s="112" t="str">
        <f>'Datastream-M'!X741</f>
        <v>#NA</v>
      </c>
      <c r="AA740" s="42">
        <f>'Datastream-M'!Y741</f>
        <v>24.5</v>
      </c>
      <c r="AB740" s="112">
        <f>'Datastream-M'!Z741</f>
        <v>97.8</v>
      </c>
      <c r="AC740" s="112">
        <f>'Datastream-M'!AA741</f>
        <v>91.1</v>
      </c>
      <c r="AD740" s="112" t="str">
        <f>'Datastream-M'!AB741</f>
        <v>#NA</v>
      </c>
      <c r="AE740" s="112">
        <f>'Datastream-M'!AC741</f>
        <v>1.1821820000000001</v>
      </c>
      <c r="AF740" s="112" t="e">
        <f t="shared" si="168"/>
        <v>#DIV/0!</v>
      </c>
      <c r="AG740" s="112" t="e">
        <f t="shared" si="169"/>
        <v>#DIV/0!</v>
      </c>
      <c r="AH740" s="112" t="str">
        <f>'Datastream-M'!AD741</f>
        <v>#NA</v>
      </c>
      <c r="AI740" s="112">
        <f>'Datastream-M'!AE741</f>
        <v>29</v>
      </c>
      <c r="AJ740" s="112" t="str">
        <f>'Datastream-M'!AF741</f>
        <v>#NA</v>
      </c>
      <c r="AK740" s="112">
        <f>'Datastream-M'!AG741</f>
        <v>74.400000000000006</v>
      </c>
      <c r="AL740" s="112">
        <f>'Datastream-M'!AH741</f>
        <v>109.3</v>
      </c>
      <c r="AM740" s="112" t="str">
        <f>'Datastream-M'!AI741</f>
        <v>#NA</v>
      </c>
      <c r="AN740" s="112">
        <f>'Datastream-M'!AJ741</f>
        <v>27.3</v>
      </c>
      <c r="AO740" s="112">
        <f>'Datastream-M'!AK741</f>
        <v>11.4</v>
      </c>
      <c r="AP740" s="112">
        <f>'Datastream-M'!AL741</f>
        <v>13.9</v>
      </c>
      <c r="AQ740" s="41" t="str">
        <f>'Datastream-M'!AM741</f>
        <v>#NA</v>
      </c>
      <c r="AR740" s="41" t="str">
        <f>'Datastream-M'!AN741</f>
        <v>#NA</v>
      </c>
      <c r="AS740" s="112">
        <f>'Datastream-M'!AO741</f>
        <v>21.3</v>
      </c>
      <c r="AT740" s="112" t="str">
        <f>'Datastream-M'!AP741</f>
        <v>#NA</v>
      </c>
      <c r="AU740" s="112">
        <f>'Datastream-M'!AQ741</f>
        <v>104.4</v>
      </c>
      <c r="AX740" s="112">
        <f>'Datastream-M'!AR741</f>
        <v>63.3</v>
      </c>
      <c r="AY740" s="112">
        <f>'Datastream-M'!AS741</f>
        <v>-2</v>
      </c>
      <c r="AZ740" s="112">
        <f>'Datastream-M'!AT741</f>
        <v>117.5</v>
      </c>
      <c r="BA740" s="112"/>
      <c r="BE740" s="112" t="str">
        <f>'Datastream-M'!AU741</f>
        <v>#NA</v>
      </c>
      <c r="BF740" s="112" t="str">
        <f>'Datastream-M'!AV741</f>
        <v>#NA</v>
      </c>
      <c r="BG740" s="112"/>
      <c r="BH740" s="1">
        <f>'Datastream-M'!AX741</f>
        <v>149.5</v>
      </c>
      <c r="BI740" s="1">
        <f>'Datastream-M'!AY741</f>
        <v>153.5</v>
      </c>
      <c r="BJ740" s="1">
        <f>'Datastream-M'!AZ741</f>
        <v>178.7</v>
      </c>
      <c r="BK740" s="112">
        <f>'Datastream-M'!BA741</f>
        <v>130.1</v>
      </c>
      <c r="BL740" s="112">
        <f>'Datastream-M'!BB741</f>
        <v>212.6</v>
      </c>
      <c r="BM740" s="26" t="str">
        <f>'Datastream-M'!BC741</f>
        <v>#NA</v>
      </c>
      <c r="BN740" s="26"/>
      <c r="BO740" s="14">
        <f t="shared" si="170"/>
        <v>108.4</v>
      </c>
      <c r="BP740" s="112">
        <f t="shared" si="171"/>
        <v>106.2</v>
      </c>
      <c r="BQ740" s="112">
        <f t="shared" si="172"/>
        <v>62.934472018690862</v>
      </c>
      <c r="BS740" s="112" t="str">
        <f>'Datastream-M'!BF741</f>
        <v>#NA</v>
      </c>
      <c r="BT740" s="112">
        <f>'Datastream-M'!BE741</f>
        <v>21.1</v>
      </c>
      <c r="BU740" s="112">
        <f>'Datastream-M'!CS741</f>
        <v>95.3</v>
      </c>
      <c r="BV740" s="112">
        <f>'Datastream-M'!CT741</f>
        <v>101.3</v>
      </c>
      <c r="BW740" s="112" t="str">
        <f>'Datastream-M'!CU741</f>
        <v>#NA</v>
      </c>
      <c r="BZ740" s="112" t="str">
        <f>'Datastream-M'!BI741</f>
        <v>#NA</v>
      </c>
      <c r="CA740" s="112">
        <f>'Datastream-M'!BN741</f>
        <v>23.6</v>
      </c>
      <c r="CB740" s="112">
        <f>'Datastream-M'!BO741</f>
        <v>33.299999999999997</v>
      </c>
      <c r="CC740" s="112" t="str">
        <f>'Datastream-M'!BP741</f>
        <v>#NA</v>
      </c>
      <c r="CD740" s="112" t="str">
        <f>'Datastream-M'!BQ741</f>
        <v>#NA</v>
      </c>
      <c r="CH740" s="112" t="str">
        <f>'Datastream-M'!BR741</f>
        <v>#NA</v>
      </c>
      <c r="CI740" s="112" t="str">
        <f>'Datastream-M'!BS741</f>
        <v>#NA</v>
      </c>
      <c r="CJ740" s="112">
        <f>'Datastream-M'!BT741</f>
        <v>7.4</v>
      </c>
      <c r="CK740" s="112" t="str">
        <f>'Datastream-M'!BU741</f>
        <v>#NA</v>
      </c>
      <c r="CL740" s="112" t="str">
        <f>'Datastream-M'!BV741</f>
        <v>#NA</v>
      </c>
      <c r="CM740" s="112">
        <f>'Datastream-M'!BW741</f>
        <v>19.8</v>
      </c>
      <c r="CN740" s="112">
        <f>'Datastream-M'!BX741</f>
        <v>10.3</v>
      </c>
      <c r="CO740" s="112">
        <f>'Datastream-M'!BY741</f>
        <v>19.100000000000001</v>
      </c>
      <c r="CP740" s="112">
        <f>'Datastream-M'!BZ741</f>
        <v>27.4</v>
      </c>
      <c r="CQ740" s="112">
        <f>'Datastream-M'!CA741</f>
        <v>-0.3</v>
      </c>
      <c r="CR740" s="112">
        <f>'Datastream-M'!CB741</f>
        <v>54.6</v>
      </c>
      <c r="CS740" s="112">
        <f>'Datastream-M'!CC741</f>
        <v>29</v>
      </c>
      <c r="CT740" s="112">
        <f>'Datastream-M'!CD741</f>
        <v>14.8</v>
      </c>
      <c r="CU740" s="112" t="str">
        <f>'Datastream-M'!CE741</f>
        <v>#NA</v>
      </c>
      <c r="CV740" s="112" t="str">
        <f>'Datastream-M'!CF741</f>
        <v>#NA</v>
      </c>
      <c r="CW740" s="112">
        <f t="shared" si="173"/>
        <v>-7.5999999999999979</v>
      </c>
      <c r="CX740" s="112" t="str">
        <f>'Datastream-M'!CG741</f>
        <v>#NA</v>
      </c>
      <c r="CY740" s="112" t="str">
        <f>'Datastream-M'!CH741</f>
        <v>#NA</v>
      </c>
      <c r="CZ740" s="112" t="str">
        <f>'Datastream-M'!CI741</f>
        <v>#NA</v>
      </c>
      <c r="DA740" s="112" t="str">
        <f>'Datastream-M'!CJ741</f>
        <v>#NA</v>
      </c>
      <c r="DB740" s="112">
        <f>'Datastream-M'!CK741</f>
        <v>16.8</v>
      </c>
      <c r="DC740" s="112">
        <f>'Datastream-M'!CL741</f>
        <v>-10.8</v>
      </c>
      <c r="DD740" s="112">
        <f>'Datastream-M'!CM741</f>
        <v>7.4</v>
      </c>
      <c r="DE740" s="112">
        <f>'Datastream-M'!CN741</f>
        <v>77.8</v>
      </c>
      <c r="DF740" s="112">
        <f>'Datastream-M'!CO741</f>
        <v>79.099999999999994</v>
      </c>
      <c r="DG740" s="112" t="str">
        <f>'Datastream-M'!CP741</f>
        <v>#NA</v>
      </c>
      <c r="DH740" s="112">
        <f>'Datastream-M'!CQ741</f>
        <v>350.47320556599999</v>
      </c>
      <c r="DI740" s="112">
        <f>'Datastream-M'!CR741</f>
        <v>17.95</v>
      </c>
      <c r="DJ740" s="112" t="str">
        <f>'Datastream-M'!CV741</f>
        <v>#NA</v>
      </c>
      <c r="DK740" s="112" t="str">
        <f>'Datastream-M'!CW741</f>
        <v>#NA</v>
      </c>
      <c r="DL740" s="112" t="str">
        <f>'Datastream-M'!CX741</f>
        <v>#NA</v>
      </c>
      <c r="DM740" s="112" t="str">
        <f>'Datastream-M'!CY741</f>
        <v>#NA</v>
      </c>
      <c r="DN740" s="112" t="str">
        <f>'Datastream-M'!CZ741</f>
        <v>#NA</v>
      </c>
      <c r="DO740" s="112">
        <f>'Datastream-M'!DA741</f>
        <v>-5.4</v>
      </c>
      <c r="DP740" s="112" t="str">
        <f>'Datastream-M'!DB741</f>
        <v>#NA</v>
      </c>
      <c r="DQ740" s="112">
        <f>'Datastream-M'!DE741</f>
        <v>100.4</v>
      </c>
      <c r="DR740" s="112">
        <f>'Datastream-M'!DF741</f>
        <v>101.2</v>
      </c>
      <c r="DS740" s="112" t="str">
        <f>'Datastream-M'!DG741</f>
        <v>#NA</v>
      </c>
      <c r="DT740" s="112" t="str">
        <f>'Datastream-M'!DH741</f>
        <v>#NA</v>
      </c>
      <c r="DU740" s="112" t="str">
        <f>'Datastream-M'!DI741</f>
        <v>#NA</v>
      </c>
      <c r="DV740" s="112" t="str">
        <f>'Datastream-M'!DJ741</f>
        <v>#NA</v>
      </c>
      <c r="EC740" s="112">
        <f>'Datastream-M'!DO741</f>
        <v>115.3</v>
      </c>
      <c r="EE740" s="112">
        <f t="shared" si="174"/>
        <v>-0.90000000000000568</v>
      </c>
    </row>
    <row r="741" spans="1:136">
      <c r="A741" s="3">
        <v>44423</v>
      </c>
      <c r="BN741" s="26"/>
    </row>
    <row r="742" spans="1:136">
      <c r="A742" s="3">
        <v>44454</v>
      </c>
      <c r="BN742" s="26"/>
    </row>
    <row r="743" spans="1:136">
      <c r="A743" s="3">
        <v>44484</v>
      </c>
      <c r="BN743" s="26"/>
    </row>
    <row r="744" spans="1:136">
      <c r="A744" s="3">
        <v>44515</v>
      </c>
      <c r="N744" s="112"/>
      <c r="BN744" s="26"/>
    </row>
    <row r="745" spans="1:136">
      <c r="A745" s="3">
        <v>44545</v>
      </c>
      <c r="BN745" s="26"/>
    </row>
    <row r="746" spans="1:136">
      <c r="BN746" s="26"/>
    </row>
    <row r="747" spans="1:136">
      <c r="BN747" s="26"/>
    </row>
    <row r="748" spans="1:136">
      <c r="BN748" s="26"/>
    </row>
    <row r="749" spans="1:136">
      <c r="BN749" s="26"/>
    </row>
    <row r="750" spans="1:136">
      <c r="BN750" s="26"/>
    </row>
    <row r="751" spans="1:136">
      <c r="BN751" s="26"/>
    </row>
    <row r="752" spans="1:136">
      <c r="BN752" s="26"/>
    </row>
    <row r="753" spans="66:66">
      <c r="BN753" s="26"/>
    </row>
    <row r="754" spans="66:66">
      <c r="BN754" s="26"/>
    </row>
    <row r="755" spans="66:66">
      <c r="BN755" s="26"/>
    </row>
    <row r="756" spans="66:66">
      <c r="BN756" s="26"/>
    </row>
    <row r="757" spans="66:66">
      <c r="BN757" s="26"/>
    </row>
    <row r="758" spans="66:66">
      <c r="BN758" s="26"/>
    </row>
    <row r="759" spans="66:66">
      <c r="BN759" s="26"/>
    </row>
    <row r="760" spans="66:66">
      <c r="BN760" s="26"/>
    </row>
    <row r="761" spans="66:66">
      <c r="BN761" s="26"/>
    </row>
    <row r="762" spans="66:66">
      <c r="BN762" s="26"/>
    </row>
    <row r="763" spans="66:66">
      <c r="BN763" s="26"/>
    </row>
    <row r="764" spans="66:66">
      <c r="BN764" s="26"/>
    </row>
    <row r="765" spans="66:66">
      <c r="BN765" s="26"/>
    </row>
    <row r="766" spans="66:66">
      <c r="BN766" s="26"/>
    </row>
    <row r="767" spans="66:66">
      <c r="BN767" s="26"/>
    </row>
    <row r="768" spans="66:66">
      <c r="BN768" s="26"/>
    </row>
    <row r="769" spans="66:66">
      <c r="BN769" s="26"/>
    </row>
    <row r="770" spans="66:66">
      <c r="BN770" s="26"/>
    </row>
    <row r="771" spans="66:66">
      <c r="BN771" s="26"/>
    </row>
    <row r="772" spans="66:66">
      <c r="BN772" s="26"/>
    </row>
    <row r="773" spans="66:66">
      <c r="BN773" s="26"/>
    </row>
    <row r="774" spans="66:66">
      <c r="BN774" s="26"/>
    </row>
    <row r="775" spans="66:66">
      <c r="BN775" s="26"/>
    </row>
    <row r="776" spans="66:66">
      <c r="BN776" s="26"/>
    </row>
    <row r="777" spans="66:66">
      <c r="BN777" s="26"/>
    </row>
    <row r="778" spans="66:66">
      <c r="BN778" s="26"/>
    </row>
    <row r="779" spans="66:66">
      <c r="BN779" s="26"/>
    </row>
    <row r="780" spans="66:66">
      <c r="BN780" s="26"/>
    </row>
    <row r="781" spans="66:66">
      <c r="BN781" s="26"/>
    </row>
    <row r="782" spans="66:66">
      <c r="BN782" s="26"/>
    </row>
    <row r="783" spans="66:66">
      <c r="BN783" s="26"/>
    </row>
    <row r="784" spans="66:66">
      <c r="BN784" s="26"/>
    </row>
    <row r="785" spans="66:66">
      <c r="BN785" s="26"/>
    </row>
    <row r="786" spans="66:66">
      <c r="BN786" s="26"/>
    </row>
    <row r="787" spans="66:66">
      <c r="BN787" s="26"/>
    </row>
    <row r="788" spans="66:66">
      <c r="BN788" s="26"/>
    </row>
    <row r="789" spans="66:66">
      <c r="BN789" s="26"/>
    </row>
    <row r="790" spans="66:66">
      <c r="BN790" s="26"/>
    </row>
    <row r="791" spans="66:66">
      <c r="BN791" s="26"/>
    </row>
    <row r="792" spans="66:66">
      <c r="BN792" s="26"/>
    </row>
    <row r="793" spans="66:66">
      <c r="BN793" s="26"/>
    </row>
    <row r="794" spans="66:66">
      <c r="BN794" s="26"/>
    </row>
    <row r="795" spans="66:66">
      <c r="BN795" s="26"/>
    </row>
    <row r="796" spans="66:66">
      <c r="BN796" s="26"/>
    </row>
    <row r="797" spans="66:66">
      <c r="BN797" s="26"/>
    </row>
    <row r="798" spans="66:66">
      <c r="BN798" s="26"/>
    </row>
    <row r="799" spans="66:66">
      <c r="BN799" s="26"/>
    </row>
    <row r="800" spans="66:66">
      <c r="BN800" s="26"/>
    </row>
    <row r="801" spans="66:66">
      <c r="BN801" s="26"/>
    </row>
    <row r="802" spans="66:66">
      <c r="BN802" s="26"/>
    </row>
    <row r="803" spans="66:66">
      <c r="BN803" s="26"/>
    </row>
    <row r="804" spans="66:66">
      <c r="BN804" s="26"/>
    </row>
    <row r="805" spans="66:66">
      <c r="BN805" s="26"/>
    </row>
    <row r="806" spans="66:66">
      <c r="BN806" s="26"/>
    </row>
    <row r="807" spans="66:66">
      <c r="BN807" s="26"/>
    </row>
    <row r="808" spans="66:66">
      <c r="BN808" s="26"/>
    </row>
    <row r="809" spans="66:66">
      <c r="BN809" s="26"/>
    </row>
    <row r="810" spans="66:66">
      <c r="BN810" s="26"/>
    </row>
    <row r="811" spans="66:66">
      <c r="BN811" s="26"/>
    </row>
    <row r="812" spans="66:66">
      <c r="BN812" s="26"/>
    </row>
    <row r="813" spans="66:66">
      <c r="BN813" s="26"/>
    </row>
    <row r="814" spans="66:66">
      <c r="BN814" s="26"/>
    </row>
    <row r="815" spans="66:66">
      <c r="BN815" s="26"/>
    </row>
    <row r="816" spans="66:66">
      <c r="BN816" s="26"/>
    </row>
    <row r="817" spans="66:66">
      <c r="BN817" s="26"/>
    </row>
    <row r="818" spans="66:66">
      <c r="BN818" s="26"/>
    </row>
    <row r="819" spans="66:66">
      <c r="BN819" s="26"/>
    </row>
    <row r="820" spans="66:66">
      <c r="BN820" s="26"/>
    </row>
    <row r="821" spans="66:66">
      <c r="BN821" s="26"/>
    </row>
    <row r="822" spans="66:66">
      <c r="BN822" s="26"/>
    </row>
    <row r="823" spans="66:66">
      <c r="BN823" s="26"/>
    </row>
    <row r="824" spans="66:66">
      <c r="BN824" s="26"/>
    </row>
    <row r="825" spans="66:66">
      <c r="BN825" s="26"/>
    </row>
    <row r="826" spans="66:66">
      <c r="BN826" s="26"/>
    </row>
    <row r="827" spans="66:66">
      <c r="BN827" s="26"/>
    </row>
    <row r="828" spans="66:66">
      <c r="BN828" s="26"/>
    </row>
    <row r="829" spans="66:66">
      <c r="BN829" s="26"/>
    </row>
    <row r="830" spans="66:66">
      <c r="BN830" s="26"/>
    </row>
    <row r="831" spans="66:66">
      <c r="BN831" s="26"/>
    </row>
    <row r="832" spans="66:66">
      <c r="BN832" s="26"/>
    </row>
    <row r="833" spans="66:66">
      <c r="BN833" s="26"/>
    </row>
    <row r="834" spans="66:66">
      <c r="BN834" s="26"/>
    </row>
    <row r="835" spans="66:66">
      <c r="BN835" s="26"/>
    </row>
    <row r="836" spans="66:66">
      <c r="BN836" s="26"/>
    </row>
    <row r="837" spans="66:66">
      <c r="BN837" s="26"/>
    </row>
    <row r="838" spans="66:66">
      <c r="BN838" s="26"/>
    </row>
    <row r="839" spans="66:66">
      <c r="BN839" s="26"/>
    </row>
    <row r="840" spans="66:66">
      <c r="BN840" s="26"/>
    </row>
    <row r="841" spans="66:66">
      <c r="BN841" s="26"/>
    </row>
    <row r="842" spans="66:66">
      <c r="BN842" s="26"/>
    </row>
    <row r="843" spans="66:66">
      <c r="BN843" s="26"/>
    </row>
    <row r="844" spans="66:66">
      <c r="BN844" s="26"/>
    </row>
    <row r="845" spans="66:66">
      <c r="BN845" s="26"/>
    </row>
    <row r="846" spans="66:66">
      <c r="BN846" s="26"/>
    </row>
    <row r="847" spans="66:66">
      <c r="BN847" s="26"/>
    </row>
    <row r="848" spans="66:66">
      <c r="BN848" s="26"/>
    </row>
    <row r="849" spans="66:66">
      <c r="BN849" s="26"/>
    </row>
    <row r="850" spans="66:66">
      <c r="BN850" s="26"/>
    </row>
    <row r="851" spans="66:66">
      <c r="BN851" s="26"/>
    </row>
    <row r="852" spans="66:66">
      <c r="BN852" s="26"/>
    </row>
    <row r="853" spans="66:66">
      <c r="BN853" s="26"/>
    </row>
    <row r="854" spans="66:66">
      <c r="BN854" s="26"/>
    </row>
    <row r="855" spans="66:66">
      <c r="BN855" s="26"/>
    </row>
    <row r="856" spans="66:66">
      <c r="BN856" s="26"/>
    </row>
    <row r="857" spans="66:66">
      <c r="BN857" s="26"/>
    </row>
    <row r="858" spans="66:66">
      <c r="BN858" s="26"/>
    </row>
    <row r="859" spans="66:66">
      <c r="BN859" s="26"/>
    </row>
    <row r="860" spans="66:66">
      <c r="BN860" s="26"/>
    </row>
    <row r="861" spans="66:66">
      <c r="BN861" s="26"/>
    </row>
    <row r="862" spans="66:66">
      <c r="BN862" s="26"/>
    </row>
    <row r="863" spans="66:66">
      <c r="BN863" s="26"/>
    </row>
    <row r="864" spans="66:66">
      <c r="BN864" s="26"/>
    </row>
    <row r="865" spans="66:66">
      <c r="BN865" s="26"/>
    </row>
    <row r="866" spans="66:66">
      <c r="BN866" s="26"/>
    </row>
    <row r="867" spans="66:66">
      <c r="BN867" s="26"/>
    </row>
    <row r="868" spans="66:66">
      <c r="BN868" s="26"/>
    </row>
    <row r="869" spans="66:66">
      <c r="BN869" s="26"/>
    </row>
    <row r="870" spans="66:66">
      <c r="BN870" s="26"/>
    </row>
    <row r="871" spans="66:66">
      <c r="BN871" s="26"/>
    </row>
    <row r="872" spans="66:66">
      <c r="BN872" s="26"/>
    </row>
    <row r="873" spans="66:66">
      <c r="BN873" s="26"/>
    </row>
    <row r="874" spans="66:66">
      <c r="BN874" s="26"/>
    </row>
    <row r="875" spans="66:66">
      <c r="BN875" s="26"/>
    </row>
    <row r="876" spans="66:66">
      <c r="BN876" s="26"/>
    </row>
    <row r="877" spans="66:66">
      <c r="BN877" s="26"/>
    </row>
    <row r="878" spans="66:66">
      <c r="BN878" s="26"/>
    </row>
    <row r="879" spans="66:66">
      <c r="BN879" s="26"/>
    </row>
    <row r="880" spans="66:66">
      <c r="BN880" s="26"/>
    </row>
    <row r="881" spans="66:66">
      <c r="BN881" s="26"/>
    </row>
    <row r="4757" spans="10:10">
      <c r="J4757" t="e">
        <f>AVERAGE(E4751:E4757)</f>
        <v>#DIV/0!</v>
      </c>
    </row>
  </sheetData>
  <pageMargins left="0.7" right="0.7" top="0.78740157499999996" bottom="0.78740157499999996" header="0.3" footer="0.3"/>
  <pageSetup paperSize="9" orientation="portrait" horizontalDpi="1200" verticalDpi="1200" r:id="rId1"/>
  <legacy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Tabelle3"/>
  <dimension ref="A1:DQ742"/>
  <sheetViews>
    <sheetView workbookViewId="0">
      <pane xSplit="1" ySplit="2" topLeftCell="B725" activePane="bottomRight" state="frozen"/>
      <selection pane="topRight" activeCell="B1" sqref="B1"/>
      <selection pane="bottomLeft" activeCell="A3" sqref="A3"/>
      <selection pane="bottomRight" activeCell="DN740" sqref="DN740"/>
    </sheetView>
  </sheetViews>
  <sheetFormatPr baseColWidth="10" defaultRowHeight="14.5"/>
  <sheetData>
    <row r="1" spans="1:121">
      <c r="A1" t="str">
        <f>_xll.Thomson.Reuters.AFOSpreadSheetFormulas.DSGRID("BDCNFBUSQ,BDIFOIDXQ,BDIFOBUSQ,BDIFOEXPQ,BDNEWORDG,BDXRUSE.,BDM1....A,BDM2....B,BDINTER3,BDGBOND.,BDSHRPRCF,BDRVNCARP,BDIPMAN.G,BDBNKRPTP,BDUN%TOTQ,BDIFPMTHR,BDIFNMTHR,BDEXPBOPB,BDEXPGDSD,BDIMPBOPB,BDIMPGDSD,BDIFDMTMR,BDUSC003G,BDIFDMTJQ"," ","1960-01-01","","M","RowHeader=true;ColHeader=true;Code=true;DispSeriesDescription=true;YearlyTSFormat=false;QuarterlyTSFormat=false;AutoRefresh=false")</f>
        <v>Name</v>
      </c>
      <c r="B1" s="59" t="s">
        <v>996</v>
      </c>
      <c r="C1" s="59" t="s">
        <v>993</v>
      </c>
      <c r="D1" s="59" t="s">
        <v>994</v>
      </c>
      <c r="E1" s="59" t="s">
        <v>995</v>
      </c>
      <c r="F1" s="59" t="s">
        <v>730</v>
      </c>
      <c r="G1" s="59" t="s">
        <v>731</v>
      </c>
      <c r="H1" s="59" t="s">
        <v>1</v>
      </c>
      <c r="I1" s="59" t="s">
        <v>2</v>
      </c>
      <c r="J1" s="59" t="s">
        <v>732</v>
      </c>
      <c r="K1" s="59" t="s">
        <v>969</v>
      </c>
      <c r="L1" s="59" t="s">
        <v>3</v>
      </c>
      <c r="M1" s="59" t="s">
        <v>511</v>
      </c>
      <c r="N1" s="59" t="s">
        <v>733</v>
      </c>
      <c r="O1" s="59" t="s">
        <v>512</v>
      </c>
      <c r="P1" s="59" t="s">
        <v>4</v>
      </c>
      <c r="Q1" s="59" t="s">
        <v>673</v>
      </c>
      <c r="R1" s="59" t="s">
        <v>674</v>
      </c>
      <c r="S1" s="59" t="s">
        <v>556</v>
      </c>
      <c r="T1" s="59" t="s">
        <v>980</v>
      </c>
      <c r="U1" s="59" t="s">
        <v>557</v>
      </c>
      <c r="V1" s="59" t="s">
        <v>981</v>
      </c>
      <c r="W1" s="59" t="s">
        <v>675</v>
      </c>
      <c r="X1" s="59" t="s">
        <v>734</v>
      </c>
      <c r="Y1" s="59" t="s">
        <v>825</v>
      </c>
      <c r="Z1" s="15" t="str">
        <f>_xll.Thomson.Reuters.AFOSpreadSheetFormulas.DSGRID("BDAMXY0AF,BDAMXY12F,BDAXY021F,BDXRUSE.,BDIPTOT.G,BDIFDMTFQ,BDTOTPRCF,UKOILBREN,BDCONPRCE,BDOVRORDG,BDIFPMTKR,BDIFNMTKR,BDIFDMTBQ,BDCYLEADT,BDCYLEADR,BDIFPCTWQ,BDIFNCTWR,BDIFOBDQQ,BDZEWECSR,BDCNFCONQ,BDEUSESIG,BDI..NECE,BDIMPPRCE,BDXSC401E"," ","1960-01-01","","M","ColHeader=true;Code=true;DispSeriesDescription=false;YearlyTSFormat=false;QuarterlyTSFormat=false;AutoRefresh=false")</f>
        <v>BD D-PRC COMPET AGST 26 INDL CNTRYS, BASED ON CPI NADJ</v>
      </c>
      <c r="AA1" s="59" t="s">
        <v>763</v>
      </c>
      <c r="AB1" s="59" t="s">
        <v>975</v>
      </c>
      <c r="AC1" s="59" t="s">
        <v>731</v>
      </c>
      <c r="AD1" s="59" t="s">
        <v>735</v>
      </c>
      <c r="AE1" s="59" t="s">
        <v>676</v>
      </c>
      <c r="AF1" s="59" t="s">
        <v>11</v>
      </c>
      <c r="AG1" s="59" t="s">
        <v>905</v>
      </c>
      <c r="AH1" s="59" t="s">
        <v>492</v>
      </c>
      <c r="AI1" s="59" t="s">
        <v>734</v>
      </c>
      <c r="AJ1" s="59" t="s">
        <v>677</v>
      </c>
      <c r="AK1" s="59" t="s">
        <v>678</v>
      </c>
      <c r="AL1" s="59" t="s">
        <v>679</v>
      </c>
      <c r="AM1" s="59" t="s">
        <v>513</v>
      </c>
      <c r="AN1" s="59" t="s">
        <v>514</v>
      </c>
      <c r="AO1" s="59" t="s">
        <v>680</v>
      </c>
      <c r="AP1" s="59" t="s">
        <v>681</v>
      </c>
      <c r="AQ1" s="59" t="s">
        <v>793</v>
      </c>
      <c r="AR1" s="59" t="s">
        <v>515</v>
      </c>
      <c r="AS1" s="59" t="s">
        <v>516</v>
      </c>
      <c r="AT1" s="59" t="s">
        <v>13</v>
      </c>
      <c r="AU1" s="59" t="s">
        <v>500</v>
      </c>
      <c r="AV1" s="59" t="s">
        <v>812</v>
      </c>
      <c r="AW1" s="59" t="s">
        <v>532</v>
      </c>
      <c r="AX1" t="str">
        <f>_xll.Thomson.Reuters.AFOSpreadSheetFormulas.DSGRID("SWHWWAE$F,SWHWWAR$F,SWHWWAMEF,SWHWWAB$F,SWHWWAIEF,BDEXPPRCE,BDXSC400E,BDIFDMPJQ,WDCPBTBWG,BDES3100B,BDES2100B,BDUSNA62G,BDMI2AANF,BDMI39ANF,BDEXPGDSB,BDIMPGDSB,BDIFDMPKQ,BDIFDMPLQ,BDIPCAP.G,BDSTDCAPG,BDST.CAPG,BDRETTOTG,BDIFDCCOQ,EGIFDCDOQ,BDSTDMANG"," ","1960-01-01","","M","ColHeader=true;Code=true;DispSeriesDescription=true;YearlyTSFormat=false;QuarterlyTSFormat=false;AutoRefresh=false")</f>
        <v>SW HWWI INDEX - ENERGY RAW MATERIALS ($ OECD COUNTRIES) NADJ</v>
      </c>
      <c r="AY1" s="59" t="s">
        <v>534</v>
      </c>
      <c r="AZ1" s="59" t="s">
        <v>535</v>
      </c>
      <c r="BA1" s="59" t="s">
        <v>536</v>
      </c>
      <c r="BB1" s="59" t="s">
        <v>537</v>
      </c>
      <c r="BC1" s="59" t="s">
        <v>813</v>
      </c>
      <c r="BD1" s="59" t="s">
        <v>538</v>
      </c>
      <c r="BE1" s="59" t="s">
        <v>682</v>
      </c>
      <c r="BF1" s="59" t="s">
        <v>498</v>
      </c>
      <c r="BG1" s="59" t="s">
        <v>554</v>
      </c>
      <c r="BH1" s="59" t="s">
        <v>555</v>
      </c>
      <c r="BI1" s="59" t="s">
        <v>725</v>
      </c>
      <c r="BJ1" s="59" t="s">
        <v>566</v>
      </c>
      <c r="BK1" s="59" t="s">
        <v>566</v>
      </c>
      <c r="BL1" s="59" t="s">
        <v>567</v>
      </c>
      <c r="BM1" s="59" t="s">
        <v>568</v>
      </c>
      <c r="BN1" s="59" t="s">
        <v>683</v>
      </c>
      <c r="BO1" s="59" t="s">
        <v>684</v>
      </c>
      <c r="BP1" s="59" t="s">
        <v>982</v>
      </c>
      <c r="BQ1" s="59" t="s">
        <v>737</v>
      </c>
      <c r="BR1" s="59" t="s">
        <v>738</v>
      </c>
      <c r="BS1" s="59" t="s">
        <v>612</v>
      </c>
      <c r="BT1" s="59" t="s">
        <v>794</v>
      </c>
      <c r="BU1" s="59" t="s">
        <v>795</v>
      </c>
      <c r="BV1" s="59" t="s">
        <v>739</v>
      </c>
      <c r="BW1" s="15" t="str">
        <f>_xll.Thomson.Reuters.AFOSpreadSheetFormulas.DSGRID(CONCATENATE("BDIFSIDXQ,BDIFRS.NQ,BDIFDWSLQ,BDIFDMTLQ,BDGFKCCIQ,BDGFKECOQ,BDGFKREVQ,BDGFKBUYQ,BDEMPTOTO,BDBANKLPA,BDUSDA01E,BDUSDA03E,BDUSDA32E,BDUSDA31E,BDIFDCDOQ,BDIFDCPOQ,BDIFDCCOQ,BDIFDCTNQ,BDIFDCBNQ,BDNODCXOG,BDEPUPOLR,VDAXNEW,BDAAU20BF,BDAMXY0BF,BDMI8AANF,BDUSLA","01B,BDUSLA02B,BDUSDA16G,BDHOUSE.G,BDUSNA61G,BDIFDCTVQ,BDIPENG.G,BDCPTEFEF,BDCPHSENF,BDIFOBUGQ,BDCYLEADQ,BDDCPORDG,BDOCPORDG,BDSTFCAPG,WDEPUCUPR,WDCPBIMWG,WDCPBPWWG,BDST.MANG,WDSCSAL3A,BDTKTMIXG,BDVTOTXRE")," ","1960-01-01","","M","ColHeader=true;Code=true;DispSeriesDescription=true;YearlyTSFormat=false;QuarterlyTSFormat=false;AutoRefresh=false")</f>
        <v>BD SVS SCT: BUS CLIMATE, BAL SADJ</v>
      </c>
      <c r="BX1" s="59" t="s">
        <v>997</v>
      </c>
      <c r="BY1" s="59" t="s">
        <v>998</v>
      </c>
      <c r="BZ1" s="59" t="s">
        <v>999</v>
      </c>
      <c r="CA1" s="59" t="s">
        <v>636</v>
      </c>
      <c r="CB1" s="59" t="s">
        <v>638</v>
      </c>
      <c r="CC1" s="59" t="s">
        <v>640</v>
      </c>
      <c r="CD1" s="59" t="s">
        <v>642</v>
      </c>
      <c r="CE1" s="59" t="s">
        <v>648</v>
      </c>
      <c r="CF1" s="59" t="s">
        <v>653</v>
      </c>
      <c r="CG1" s="59" t="s">
        <v>736</v>
      </c>
      <c r="CH1" s="59" t="s">
        <v>740</v>
      </c>
      <c r="CI1" s="59" t="s">
        <v>741</v>
      </c>
      <c r="CJ1" s="59" t="s">
        <v>742</v>
      </c>
      <c r="CK1" s="59" t="s">
        <v>796</v>
      </c>
      <c r="CL1" s="59" t="s">
        <v>797</v>
      </c>
      <c r="CM1" s="59" t="s">
        <v>794</v>
      </c>
      <c r="CN1" s="59" t="s">
        <v>783</v>
      </c>
      <c r="CO1" s="59" t="s">
        <v>798</v>
      </c>
      <c r="CP1" s="59" t="s">
        <v>743</v>
      </c>
      <c r="CQ1" s="59" t="s">
        <v>755</v>
      </c>
      <c r="CR1" s="59" t="s">
        <v>758</v>
      </c>
      <c r="CS1" s="59" t="s">
        <v>766</v>
      </c>
      <c r="CT1" s="59" t="s">
        <v>976</v>
      </c>
      <c r="CU1" s="59" t="s">
        <v>977</v>
      </c>
      <c r="CV1" s="59" t="s">
        <v>879</v>
      </c>
      <c r="CW1" s="59" t="s">
        <v>880</v>
      </c>
      <c r="CX1" s="117" t="s">
        <v>893</v>
      </c>
      <c r="CY1" s="117" t="s">
        <v>895</v>
      </c>
      <c r="CZ1" s="59" t="s">
        <v>983</v>
      </c>
      <c r="DA1" s="118" t="s">
        <v>912</v>
      </c>
      <c r="DB1" s="59" t="s">
        <v>984</v>
      </c>
      <c r="DC1" s="59" t="s">
        <v>922</v>
      </c>
      <c r="DD1" s="59" t="s">
        <v>923</v>
      </c>
      <c r="DE1" s="59" t="s">
        <v>1000</v>
      </c>
      <c r="DF1" s="59" t="s">
        <v>1001</v>
      </c>
      <c r="DG1" s="117" t="s">
        <v>930</v>
      </c>
      <c r="DH1" s="59" t="s">
        <v>932</v>
      </c>
      <c r="DI1" s="59" t="s">
        <v>934</v>
      </c>
      <c r="DJ1" s="59" t="s">
        <v>942</v>
      </c>
      <c r="DK1" s="59" t="s">
        <v>951</v>
      </c>
      <c r="DL1" s="59" t="s">
        <v>955</v>
      </c>
      <c r="DM1" s="59" t="s">
        <v>963</v>
      </c>
      <c r="DN1" s="59" t="s">
        <v>966</v>
      </c>
      <c r="DO1" s="59" t="s">
        <v>970</v>
      </c>
      <c r="DP1" s="59" t="s">
        <v>985</v>
      </c>
      <c r="DQ1" s="15" t="str">
        <f>_xll.DSGRID("BDIPXEC.G"," ","1960-01-01"," ","M","ColHeader=true;Code=true;DispSeriesDescription=true")</f>
        <v>BD INDL PROD: INDUSTRY EXCL ENERGY &amp; CNSTR (CAL ADJ) VOLA</v>
      </c>
    </row>
    <row r="2" spans="1:121">
      <c r="A2" s="59" t="s">
        <v>14</v>
      </c>
      <c r="B2" s="59" t="s">
        <v>16</v>
      </c>
      <c r="C2" s="59" t="s">
        <v>903</v>
      </c>
      <c r="D2" s="59" t="s">
        <v>17</v>
      </c>
      <c r="E2" s="59" t="s">
        <v>18</v>
      </c>
      <c r="F2" s="59" t="s">
        <v>19</v>
      </c>
      <c r="G2" s="59" t="s">
        <v>20</v>
      </c>
      <c r="H2" s="59" t="s">
        <v>21</v>
      </c>
      <c r="I2" s="59" t="s">
        <v>22</v>
      </c>
      <c r="J2" s="59" t="s">
        <v>23</v>
      </c>
      <c r="K2" s="59" t="s">
        <v>24</v>
      </c>
      <c r="L2" s="59" t="s">
        <v>25</v>
      </c>
      <c r="M2" s="59" t="s">
        <v>26</v>
      </c>
      <c r="N2" s="59" t="s">
        <v>27</v>
      </c>
      <c r="O2" s="59" t="s">
        <v>28</v>
      </c>
      <c r="P2" s="59" t="s">
        <v>29</v>
      </c>
      <c r="Q2" s="59" t="s">
        <v>32</v>
      </c>
      <c r="R2" s="59" t="s">
        <v>33</v>
      </c>
      <c r="S2" s="59" t="s">
        <v>371</v>
      </c>
      <c r="T2" s="59" t="s">
        <v>372</v>
      </c>
      <c r="U2" s="59" t="s">
        <v>373</v>
      </c>
      <c r="V2" s="59" t="s">
        <v>374</v>
      </c>
      <c r="W2" s="59" t="s">
        <v>38</v>
      </c>
      <c r="X2" s="59" t="s">
        <v>39</v>
      </c>
      <c r="Y2" s="59" t="s">
        <v>40</v>
      </c>
      <c r="Z2" s="59" t="s">
        <v>762</v>
      </c>
      <c r="AA2" s="59" t="s">
        <v>764</v>
      </c>
      <c r="AB2" s="59" t="s">
        <v>765</v>
      </c>
      <c r="AC2" s="59" t="s">
        <v>20</v>
      </c>
      <c r="AD2" s="59" t="s">
        <v>42</v>
      </c>
      <c r="AE2" s="59" t="s">
        <v>43</v>
      </c>
      <c r="AF2" s="59" t="s">
        <v>51</v>
      </c>
      <c r="AG2" s="59" t="s">
        <v>906</v>
      </c>
      <c r="AH2" s="59" t="s">
        <v>30</v>
      </c>
      <c r="AI2" s="59" t="s">
        <v>52</v>
      </c>
      <c r="AJ2" s="59" t="s">
        <v>54</v>
      </c>
      <c r="AK2" s="59" t="s">
        <v>55</v>
      </c>
      <c r="AL2" s="59" t="s">
        <v>56</v>
      </c>
      <c r="AM2" s="59" t="s">
        <v>57</v>
      </c>
      <c r="AN2" s="59" t="s">
        <v>58</v>
      </c>
      <c r="AO2" s="59" t="s">
        <v>59</v>
      </c>
      <c r="AP2" s="59" t="s">
        <v>60</v>
      </c>
      <c r="AQ2" s="59" t="s">
        <v>62</v>
      </c>
      <c r="AR2" s="59" t="s">
        <v>65</v>
      </c>
      <c r="AS2" s="59" t="s">
        <v>66</v>
      </c>
      <c r="AT2" s="59" t="s">
        <v>67</v>
      </c>
      <c r="AU2" s="59" t="s">
        <v>440</v>
      </c>
      <c r="AV2" s="59" t="s">
        <v>443</v>
      </c>
      <c r="AW2" s="59" t="s">
        <v>444</v>
      </c>
      <c r="AX2" s="59" t="s">
        <v>449</v>
      </c>
      <c r="AY2" s="59" t="s">
        <v>450</v>
      </c>
      <c r="AZ2" s="59" t="s">
        <v>451</v>
      </c>
      <c r="BA2" s="59" t="s">
        <v>458</v>
      </c>
      <c r="BB2" s="59" t="s">
        <v>459</v>
      </c>
      <c r="BC2" s="59" t="s">
        <v>466</v>
      </c>
      <c r="BD2" s="59" t="s">
        <v>467</v>
      </c>
      <c r="BE2" s="59" t="s">
        <v>483</v>
      </c>
      <c r="BF2" s="59" t="s">
        <v>499</v>
      </c>
      <c r="BG2" s="59" t="s">
        <v>505</v>
      </c>
      <c r="BH2" s="59" t="s">
        <v>506</v>
      </c>
      <c r="BI2" s="59" t="s">
        <v>546</v>
      </c>
      <c r="BJ2" s="59" t="s">
        <v>571</v>
      </c>
      <c r="BK2" s="59" t="s">
        <v>549</v>
      </c>
      <c r="BL2" s="59" t="s">
        <v>563</v>
      </c>
      <c r="BM2" s="59" t="s">
        <v>564</v>
      </c>
      <c r="BN2" s="59" t="s">
        <v>594</v>
      </c>
      <c r="BO2" s="59" t="s">
        <v>595</v>
      </c>
      <c r="BP2" s="59" t="s">
        <v>598</v>
      </c>
      <c r="BQ2" s="59" t="s">
        <v>601</v>
      </c>
      <c r="BR2" s="59" t="s">
        <v>611</v>
      </c>
      <c r="BS2" s="59" t="s">
        <v>613</v>
      </c>
      <c r="BT2" s="59" t="s">
        <v>614</v>
      </c>
      <c r="BU2" s="59" t="s">
        <v>615</v>
      </c>
      <c r="BV2" s="59" t="s">
        <v>616</v>
      </c>
      <c r="BW2" s="59" t="s">
        <v>624</v>
      </c>
      <c r="BX2" s="59" t="s">
        <v>625</v>
      </c>
      <c r="BY2" s="59" t="s">
        <v>626</v>
      </c>
      <c r="BZ2" s="59" t="s">
        <v>631</v>
      </c>
      <c r="CA2" s="59" t="s">
        <v>637</v>
      </c>
      <c r="CB2" s="59" t="s">
        <v>639</v>
      </c>
      <c r="CC2" s="59" t="s">
        <v>641</v>
      </c>
      <c r="CD2" s="59" t="s">
        <v>643</v>
      </c>
      <c r="CE2" s="59" t="s">
        <v>649</v>
      </c>
      <c r="CF2" s="59" t="s">
        <v>654</v>
      </c>
      <c r="CG2" s="59" t="s">
        <v>693</v>
      </c>
      <c r="CH2" s="59" t="s">
        <v>694</v>
      </c>
      <c r="CI2" s="59" t="s">
        <v>695</v>
      </c>
      <c r="CJ2" s="59" t="s">
        <v>696</v>
      </c>
      <c r="CK2" s="59" t="s">
        <v>700</v>
      </c>
      <c r="CL2" s="59" t="s">
        <v>701</v>
      </c>
      <c r="CM2" s="59" t="s">
        <v>614</v>
      </c>
      <c r="CN2" s="59" t="s">
        <v>784</v>
      </c>
      <c r="CO2" s="59" t="s">
        <v>785</v>
      </c>
      <c r="CP2" s="59" t="s">
        <v>718</v>
      </c>
      <c r="CQ2" s="59" t="s">
        <v>756</v>
      </c>
      <c r="CR2" s="59" t="s">
        <v>759</v>
      </c>
      <c r="CS2" s="59" t="s">
        <v>767</v>
      </c>
      <c r="CT2" s="59" t="s">
        <v>768</v>
      </c>
      <c r="CU2" s="59" t="s">
        <v>769</v>
      </c>
      <c r="CV2" s="59" t="s">
        <v>881</v>
      </c>
      <c r="CW2" s="59" t="s">
        <v>882</v>
      </c>
      <c r="CX2" s="59" t="s">
        <v>894</v>
      </c>
      <c r="CY2" s="59" t="s">
        <v>896</v>
      </c>
      <c r="CZ2" s="59" t="s">
        <v>907</v>
      </c>
      <c r="DA2" s="59" t="s">
        <v>913</v>
      </c>
      <c r="DB2" s="59" t="s">
        <v>920</v>
      </c>
      <c r="DC2" s="59" t="s">
        <v>924</v>
      </c>
      <c r="DD2" s="59" t="s">
        <v>925</v>
      </c>
      <c r="DE2" s="59" t="s">
        <v>926</v>
      </c>
      <c r="DF2" s="59" t="s">
        <v>927</v>
      </c>
      <c r="DG2" s="59" t="s">
        <v>931</v>
      </c>
      <c r="DH2" s="59" t="s">
        <v>933</v>
      </c>
      <c r="DI2" s="59" t="s">
        <v>935</v>
      </c>
      <c r="DJ2" s="59" t="s">
        <v>943</v>
      </c>
      <c r="DK2" s="59" t="s">
        <v>952</v>
      </c>
      <c r="DL2" s="59" t="s">
        <v>956</v>
      </c>
      <c r="DM2" s="59" t="s">
        <v>964</v>
      </c>
      <c r="DN2" s="59" t="s">
        <v>967</v>
      </c>
      <c r="DO2" s="59" t="s">
        <v>971</v>
      </c>
      <c r="DP2" s="59" t="s">
        <v>986</v>
      </c>
      <c r="DQ2" s="115" t="s">
        <v>991</v>
      </c>
    </row>
    <row r="3" spans="1:121">
      <c r="A3" s="3">
        <v>25568</v>
      </c>
      <c r="B3" s="59" t="s">
        <v>544</v>
      </c>
      <c r="C3" s="59" t="s">
        <v>544</v>
      </c>
      <c r="D3" s="59" t="s">
        <v>544</v>
      </c>
      <c r="E3" s="59" t="s">
        <v>544</v>
      </c>
      <c r="F3" s="58">
        <v>21.6</v>
      </c>
      <c r="G3" s="58">
        <v>0.46567399999999998</v>
      </c>
      <c r="H3" s="59" t="s">
        <v>544</v>
      </c>
      <c r="I3" s="58">
        <v>34.4</v>
      </c>
      <c r="J3" s="59" t="s">
        <v>544</v>
      </c>
      <c r="K3" s="59" t="s">
        <v>544</v>
      </c>
      <c r="L3" s="58">
        <v>417.2</v>
      </c>
      <c r="M3" s="58">
        <v>56199</v>
      </c>
      <c r="N3" s="59" t="s">
        <v>544</v>
      </c>
      <c r="O3" s="59" t="s">
        <v>544</v>
      </c>
      <c r="P3" s="58">
        <v>1.5</v>
      </c>
      <c r="Q3" s="59" t="s">
        <v>544</v>
      </c>
      <c r="R3" s="59" t="s">
        <v>544</v>
      </c>
      <c r="S3" s="59" t="s">
        <v>544</v>
      </c>
      <c r="T3" s="59" t="s">
        <v>544</v>
      </c>
      <c r="U3" s="59" t="s">
        <v>544</v>
      </c>
      <c r="V3" s="59" t="s">
        <v>544</v>
      </c>
      <c r="W3" s="59" t="s">
        <v>544</v>
      </c>
      <c r="X3" s="59" t="s">
        <v>544</v>
      </c>
      <c r="Y3" s="59" t="s">
        <v>544</v>
      </c>
      <c r="Z3" s="59" t="s">
        <v>544</v>
      </c>
      <c r="AA3" s="59" t="s">
        <v>544</v>
      </c>
      <c r="AB3" s="59" t="s">
        <v>544</v>
      </c>
      <c r="AC3" s="58">
        <v>0.46567399999999998</v>
      </c>
      <c r="AD3" s="59" t="s">
        <v>544</v>
      </c>
      <c r="AE3" s="59" t="s">
        <v>544</v>
      </c>
      <c r="AF3" s="59" t="s">
        <v>544</v>
      </c>
      <c r="AG3" s="58">
        <v>1.93</v>
      </c>
      <c r="AH3" s="58">
        <v>22.1</v>
      </c>
      <c r="AI3" s="59" t="s">
        <v>544</v>
      </c>
      <c r="AJ3" s="59" t="s">
        <v>544</v>
      </c>
      <c r="AK3" s="59" t="s">
        <v>544</v>
      </c>
      <c r="AL3" s="59" t="s">
        <v>544</v>
      </c>
      <c r="AM3" s="59" t="s">
        <v>544</v>
      </c>
      <c r="AN3" s="59" t="s">
        <v>544</v>
      </c>
      <c r="AO3" s="59" t="s">
        <v>544</v>
      </c>
      <c r="AP3" s="59" t="s">
        <v>544</v>
      </c>
      <c r="AQ3" s="59" t="s">
        <v>544</v>
      </c>
      <c r="AR3" s="59" t="s">
        <v>544</v>
      </c>
      <c r="AS3" s="59" t="s">
        <v>544</v>
      </c>
      <c r="AT3" s="59" t="s">
        <v>544</v>
      </c>
      <c r="AU3" s="59" t="s">
        <v>544</v>
      </c>
      <c r="AV3" s="59" t="s">
        <v>544</v>
      </c>
      <c r="AW3" s="59" t="s">
        <v>544</v>
      </c>
      <c r="AX3" s="58">
        <v>4.2</v>
      </c>
      <c r="AY3" s="58">
        <v>7.8</v>
      </c>
      <c r="AZ3" s="58">
        <v>24.8</v>
      </c>
      <c r="BA3" s="58">
        <v>29.2</v>
      </c>
      <c r="BB3" s="58">
        <v>20.6</v>
      </c>
      <c r="BC3" s="59" t="s">
        <v>544</v>
      </c>
      <c r="BD3" s="59" t="s">
        <v>544</v>
      </c>
      <c r="BE3" s="59" t="s">
        <v>544</v>
      </c>
      <c r="BF3" s="59" t="s">
        <v>544</v>
      </c>
      <c r="BG3" s="59" t="s">
        <v>544</v>
      </c>
      <c r="BH3" s="59" t="s">
        <v>544</v>
      </c>
      <c r="BI3" s="59" t="s">
        <v>544</v>
      </c>
      <c r="BJ3" s="59" t="s">
        <v>544</v>
      </c>
      <c r="BK3" s="59" t="s">
        <v>544</v>
      </c>
      <c r="BL3" s="59" t="s">
        <v>544</v>
      </c>
      <c r="BM3" s="59" t="s">
        <v>544</v>
      </c>
      <c r="BN3" s="59" t="s">
        <v>544</v>
      </c>
      <c r="BO3" s="59" t="s">
        <v>544</v>
      </c>
      <c r="BP3" s="59" t="s">
        <v>544</v>
      </c>
      <c r="BQ3" s="59" t="s">
        <v>544</v>
      </c>
      <c r="BR3" s="59" t="s">
        <v>544</v>
      </c>
      <c r="BS3" s="59" t="s">
        <v>544</v>
      </c>
      <c r="BT3" s="59" t="s">
        <v>544</v>
      </c>
      <c r="BU3" s="59" t="s">
        <v>544</v>
      </c>
      <c r="BV3" s="59" t="s">
        <v>544</v>
      </c>
      <c r="BW3" s="59" t="s">
        <v>544</v>
      </c>
      <c r="BX3" s="59" t="s">
        <v>544</v>
      </c>
      <c r="BY3" s="59" t="s">
        <v>544</v>
      </c>
      <c r="BZ3" s="59" t="s">
        <v>544</v>
      </c>
      <c r="CA3" s="59" t="s">
        <v>544</v>
      </c>
      <c r="CB3" s="59" t="s">
        <v>544</v>
      </c>
      <c r="CC3" s="59" t="s">
        <v>544</v>
      </c>
      <c r="CD3" s="59" t="s">
        <v>544</v>
      </c>
      <c r="CE3" s="59" t="s">
        <v>544</v>
      </c>
      <c r="CF3" s="58">
        <v>56917</v>
      </c>
      <c r="CG3" s="59" t="s">
        <v>544</v>
      </c>
      <c r="CH3" s="59" t="s">
        <v>544</v>
      </c>
      <c r="CI3" s="59" t="s">
        <v>544</v>
      </c>
      <c r="CJ3" s="59" t="s">
        <v>544</v>
      </c>
      <c r="CK3" s="59" t="s">
        <v>544</v>
      </c>
      <c r="CL3" s="59" t="s">
        <v>544</v>
      </c>
      <c r="CM3" s="59" t="s">
        <v>544</v>
      </c>
      <c r="CN3" s="59" t="s">
        <v>544</v>
      </c>
      <c r="CO3" s="59" t="s">
        <v>544</v>
      </c>
      <c r="CP3" s="59" t="s">
        <v>544</v>
      </c>
      <c r="CQ3" s="59" t="s">
        <v>544</v>
      </c>
      <c r="CR3" s="59" t="s">
        <v>544</v>
      </c>
      <c r="CS3" s="59" t="s">
        <v>544</v>
      </c>
      <c r="CT3" s="59" t="s">
        <v>544</v>
      </c>
      <c r="CU3" s="59" t="s">
        <v>544</v>
      </c>
      <c r="CV3" s="59" t="s">
        <v>544</v>
      </c>
      <c r="CW3" s="59" t="s">
        <v>544</v>
      </c>
      <c r="CX3" s="59" t="s">
        <v>544</v>
      </c>
      <c r="CY3" s="59" t="s">
        <v>544</v>
      </c>
      <c r="CZ3" s="59" t="s">
        <v>544</v>
      </c>
      <c r="DA3" s="59" t="s">
        <v>544</v>
      </c>
      <c r="DB3" s="59" t="s">
        <v>544</v>
      </c>
      <c r="DC3" s="59" t="s">
        <v>544</v>
      </c>
      <c r="DD3" s="59" t="s">
        <v>544</v>
      </c>
      <c r="DE3" s="59" t="s">
        <v>544</v>
      </c>
      <c r="DF3" s="59" t="s">
        <v>544</v>
      </c>
      <c r="DG3" s="59" t="s">
        <v>544</v>
      </c>
      <c r="DH3" s="59" t="s">
        <v>544</v>
      </c>
      <c r="DI3" s="59" t="s">
        <v>544</v>
      </c>
      <c r="DJ3" s="59" t="s">
        <v>544</v>
      </c>
      <c r="DK3" s="59" t="s">
        <v>544</v>
      </c>
      <c r="DL3" s="59" t="s">
        <v>544</v>
      </c>
      <c r="DM3" s="59" t="s">
        <v>544</v>
      </c>
      <c r="DN3" s="59" t="s">
        <v>544</v>
      </c>
      <c r="DO3" s="59" t="s">
        <v>544</v>
      </c>
      <c r="DP3" s="59" t="s">
        <v>544</v>
      </c>
      <c r="DQ3" s="116" t="s">
        <v>544</v>
      </c>
    </row>
    <row r="4" spans="1:121">
      <c r="A4" s="3">
        <v>25568</v>
      </c>
      <c r="B4" s="59" t="s">
        <v>544</v>
      </c>
      <c r="C4" s="59" t="s">
        <v>544</v>
      </c>
      <c r="D4" s="59" t="s">
        <v>544</v>
      </c>
      <c r="E4" s="59" t="s">
        <v>544</v>
      </c>
      <c r="F4" s="58">
        <v>21.9</v>
      </c>
      <c r="G4" s="58">
        <v>0.46567399999999998</v>
      </c>
      <c r="H4" s="59" t="s">
        <v>544</v>
      </c>
      <c r="I4" s="58">
        <v>34.700000000000003</v>
      </c>
      <c r="J4" s="59" t="s">
        <v>544</v>
      </c>
      <c r="K4" s="59" t="s">
        <v>544</v>
      </c>
      <c r="L4" s="58">
        <v>410.2</v>
      </c>
      <c r="M4" s="58">
        <v>75246</v>
      </c>
      <c r="N4" s="59" t="s">
        <v>544</v>
      </c>
      <c r="O4" s="59" t="s">
        <v>544</v>
      </c>
      <c r="P4" s="58">
        <v>1.5</v>
      </c>
      <c r="Q4" s="59" t="s">
        <v>544</v>
      </c>
      <c r="R4" s="59" t="s">
        <v>544</v>
      </c>
      <c r="S4" s="59" t="s">
        <v>544</v>
      </c>
      <c r="T4" s="59" t="s">
        <v>544</v>
      </c>
      <c r="U4" s="59" t="s">
        <v>544</v>
      </c>
      <c r="V4" s="59" t="s">
        <v>544</v>
      </c>
      <c r="W4" s="59" t="s">
        <v>544</v>
      </c>
      <c r="X4" s="59" t="s">
        <v>544</v>
      </c>
      <c r="Y4" s="59" t="s">
        <v>544</v>
      </c>
      <c r="Z4" s="59" t="s">
        <v>544</v>
      </c>
      <c r="AA4" s="59" t="s">
        <v>544</v>
      </c>
      <c r="AB4" s="59" t="s">
        <v>544</v>
      </c>
      <c r="AC4" s="58">
        <v>0.46567399999999998</v>
      </c>
      <c r="AD4" s="59" t="s">
        <v>544</v>
      </c>
      <c r="AE4" s="59" t="s">
        <v>544</v>
      </c>
      <c r="AF4" s="59" t="s">
        <v>544</v>
      </c>
      <c r="AG4" s="58">
        <v>1.93</v>
      </c>
      <c r="AH4" s="58">
        <v>22.2</v>
      </c>
      <c r="AI4" s="59" t="s">
        <v>544</v>
      </c>
      <c r="AJ4" s="59" t="s">
        <v>544</v>
      </c>
      <c r="AK4" s="59" t="s">
        <v>544</v>
      </c>
      <c r="AL4" s="59" t="s">
        <v>544</v>
      </c>
      <c r="AM4" s="59" t="s">
        <v>544</v>
      </c>
      <c r="AN4" s="59" t="s">
        <v>544</v>
      </c>
      <c r="AO4" s="59" t="s">
        <v>544</v>
      </c>
      <c r="AP4" s="59" t="s">
        <v>544</v>
      </c>
      <c r="AQ4" s="59" t="s">
        <v>544</v>
      </c>
      <c r="AR4" s="59" t="s">
        <v>544</v>
      </c>
      <c r="AS4" s="59" t="s">
        <v>544</v>
      </c>
      <c r="AT4" s="59" t="s">
        <v>544</v>
      </c>
      <c r="AU4" s="59" t="s">
        <v>544</v>
      </c>
      <c r="AV4" s="59" t="s">
        <v>544</v>
      </c>
      <c r="AW4" s="59" t="s">
        <v>544</v>
      </c>
      <c r="AX4" s="58">
        <v>4.2</v>
      </c>
      <c r="AY4" s="58">
        <v>7.8</v>
      </c>
      <c r="AZ4" s="58">
        <v>24.6</v>
      </c>
      <c r="BA4" s="58">
        <v>29.1</v>
      </c>
      <c r="BB4" s="58">
        <v>20.5</v>
      </c>
      <c r="BC4" s="59" t="s">
        <v>544</v>
      </c>
      <c r="BD4" s="59" t="s">
        <v>544</v>
      </c>
      <c r="BE4" s="59" t="s">
        <v>544</v>
      </c>
      <c r="BF4" s="59" t="s">
        <v>544</v>
      </c>
      <c r="BG4" s="59" t="s">
        <v>544</v>
      </c>
      <c r="BH4" s="59" t="s">
        <v>544</v>
      </c>
      <c r="BI4" s="59" t="s">
        <v>544</v>
      </c>
      <c r="BJ4" s="59" t="s">
        <v>544</v>
      </c>
      <c r="BK4" s="59" t="s">
        <v>544</v>
      </c>
      <c r="BL4" s="59" t="s">
        <v>544</v>
      </c>
      <c r="BM4" s="59" t="s">
        <v>544</v>
      </c>
      <c r="BN4" s="59" t="s">
        <v>544</v>
      </c>
      <c r="BO4" s="59" t="s">
        <v>544</v>
      </c>
      <c r="BP4" s="59" t="s">
        <v>544</v>
      </c>
      <c r="BQ4" s="59" t="s">
        <v>544</v>
      </c>
      <c r="BR4" s="59" t="s">
        <v>544</v>
      </c>
      <c r="BS4" s="59" t="s">
        <v>544</v>
      </c>
      <c r="BT4" s="59" t="s">
        <v>544</v>
      </c>
      <c r="BU4" s="59" t="s">
        <v>544</v>
      </c>
      <c r="BV4" s="59" t="s">
        <v>544</v>
      </c>
      <c r="BW4" s="59" t="s">
        <v>544</v>
      </c>
      <c r="BX4" s="59" t="s">
        <v>544</v>
      </c>
      <c r="BY4" s="59" t="s">
        <v>544</v>
      </c>
      <c r="BZ4" s="59" t="s">
        <v>544</v>
      </c>
      <c r="CA4" s="59" t="s">
        <v>544</v>
      </c>
      <c r="CB4" s="59" t="s">
        <v>544</v>
      </c>
      <c r="CC4" s="59" t="s">
        <v>544</v>
      </c>
      <c r="CD4" s="59" t="s">
        <v>544</v>
      </c>
      <c r="CE4" s="59" t="s">
        <v>544</v>
      </c>
      <c r="CF4" s="58">
        <v>57606</v>
      </c>
      <c r="CG4" s="59" t="s">
        <v>544</v>
      </c>
      <c r="CH4" s="59" t="s">
        <v>544</v>
      </c>
      <c r="CI4" s="59" t="s">
        <v>544</v>
      </c>
      <c r="CJ4" s="59" t="s">
        <v>544</v>
      </c>
      <c r="CK4" s="59" t="s">
        <v>544</v>
      </c>
      <c r="CL4" s="59" t="s">
        <v>544</v>
      </c>
      <c r="CM4" s="59" t="s">
        <v>544</v>
      </c>
      <c r="CN4" s="59" t="s">
        <v>544</v>
      </c>
      <c r="CO4" s="59" t="s">
        <v>544</v>
      </c>
      <c r="CP4" s="59" t="s">
        <v>544</v>
      </c>
      <c r="CQ4" s="59" t="s">
        <v>544</v>
      </c>
      <c r="CR4" s="59" t="s">
        <v>544</v>
      </c>
      <c r="CS4" s="59" t="s">
        <v>544</v>
      </c>
      <c r="CT4" s="59" t="s">
        <v>544</v>
      </c>
      <c r="CU4" s="59" t="s">
        <v>544</v>
      </c>
      <c r="CV4" s="59" t="s">
        <v>544</v>
      </c>
      <c r="CW4" s="59" t="s">
        <v>544</v>
      </c>
      <c r="CX4" s="59" t="s">
        <v>544</v>
      </c>
      <c r="CY4" s="59" t="s">
        <v>544</v>
      </c>
      <c r="CZ4" s="59" t="s">
        <v>544</v>
      </c>
      <c r="DA4" s="59" t="s">
        <v>544</v>
      </c>
      <c r="DB4" s="59" t="s">
        <v>544</v>
      </c>
      <c r="DC4" s="59" t="s">
        <v>544</v>
      </c>
      <c r="DD4" s="59" t="s">
        <v>544</v>
      </c>
      <c r="DE4" s="59" t="s">
        <v>544</v>
      </c>
      <c r="DF4" s="59" t="s">
        <v>544</v>
      </c>
      <c r="DG4" s="59" t="s">
        <v>544</v>
      </c>
      <c r="DH4" s="59" t="s">
        <v>544</v>
      </c>
      <c r="DI4" s="59" t="s">
        <v>544</v>
      </c>
      <c r="DJ4" s="59" t="s">
        <v>544</v>
      </c>
      <c r="DK4" s="59" t="s">
        <v>544</v>
      </c>
      <c r="DL4" s="59" t="s">
        <v>544</v>
      </c>
      <c r="DM4" s="59" t="s">
        <v>544</v>
      </c>
      <c r="DN4" s="59" t="s">
        <v>544</v>
      </c>
      <c r="DO4" s="59" t="s">
        <v>544</v>
      </c>
      <c r="DP4" s="59" t="s">
        <v>544</v>
      </c>
      <c r="DQ4" s="116" t="s">
        <v>544</v>
      </c>
    </row>
    <row r="5" spans="1:121">
      <c r="A5" s="3">
        <v>25568</v>
      </c>
      <c r="B5" s="59" t="s">
        <v>544</v>
      </c>
      <c r="C5" s="59" t="s">
        <v>544</v>
      </c>
      <c r="D5" s="59" t="s">
        <v>544</v>
      </c>
      <c r="E5" s="59" t="s">
        <v>544</v>
      </c>
      <c r="F5" s="58">
        <v>22.3</v>
      </c>
      <c r="G5" s="58">
        <v>0.46567399999999998</v>
      </c>
      <c r="H5" s="59" t="s">
        <v>544</v>
      </c>
      <c r="I5" s="58">
        <v>34.799999999999997</v>
      </c>
      <c r="J5" s="59" t="s">
        <v>544</v>
      </c>
      <c r="K5" s="59" t="s">
        <v>544</v>
      </c>
      <c r="L5" s="58">
        <v>412.6</v>
      </c>
      <c r="M5" s="58">
        <v>110068</v>
      </c>
      <c r="N5" s="59" t="s">
        <v>544</v>
      </c>
      <c r="O5" s="59" t="s">
        <v>544</v>
      </c>
      <c r="P5" s="58">
        <v>1.3</v>
      </c>
      <c r="Q5" s="59" t="s">
        <v>544</v>
      </c>
      <c r="R5" s="59" t="s">
        <v>544</v>
      </c>
      <c r="S5" s="59" t="s">
        <v>544</v>
      </c>
      <c r="T5" s="59" t="s">
        <v>544</v>
      </c>
      <c r="U5" s="59" t="s">
        <v>544</v>
      </c>
      <c r="V5" s="59" t="s">
        <v>544</v>
      </c>
      <c r="W5" s="59" t="s">
        <v>544</v>
      </c>
      <c r="X5" s="59" t="s">
        <v>544</v>
      </c>
      <c r="Y5" s="59" t="s">
        <v>544</v>
      </c>
      <c r="Z5" s="59" t="s">
        <v>544</v>
      </c>
      <c r="AA5" s="59" t="s">
        <v>544</v>
      </c>
      <c r="AB5" s="59" t="s">
        <v>544</v>
      </c>
      <c r="AC5" s="58">
        <v>0.46567399999999998</v>
      </c>
      <c r="AD5" s="59" t="s">
        <v>544</v>
      </c>
      <c r="AE5" s="59" t="s">
        <v>544</v>
      </c>
      <c r="AF5" s="59" t="s">
        <v>544</v>
      </c>
      <c r="AG5" s="58">
        <v>1.93</v>
      </c>
      <c r="AH5" s="58">
        <v>22.2</v>
      </c>
      <c r="AI5" s="59" t="s">
        <v>544</v>
      </c>
      <c r="AJ5" s="59" t="s">
        <v>544</v>
      </c>
      <c r="AK5" s="59" t="s">
        <v>544</v>
      </c>
      <c r="AL5" s="59" t="s">
        <v>544</v>
      </c>
      <c r="AM5" s="59" t="s">
        <v>544</v>
      </c>
      <c r="AN5" s="59" t="s">
        <v>544</v>
      </c>
      <c r="AO5" s="59" t="s">
        <v>544</v>
      </c>
      <c r="AP5" s="59" t="s">
        <v>544</v>
      </c>
      <c r="AQ5" s="59" t="s">
        <v>544</v>
      </c>
      <c r="AR5" s="59" t="s">
        <v>544</v>
      </c>
      <c r="AS5" s="59" t="s">
        <v>544</v>
      </c>
      <c r="AT5" s="59" t="s">
        <v>544</v>
      </c>
      <c r="AU5" s="59" t="s">
        <v>544</v>
      </c>
      <c r="AV5" s="59" t="s">
        <v>544</v>
      </c>
      <c r="AW5" s="59" t="s">
        <v>544</v>
      </c>
      <c r="AX5" s="58">
        <v>4.2</v>
      </c>
      <c r="AY5" s="58">
        <v>7.7</v>
      </c>
      <c r="AZ5" s="58">
        <v>24.3</v>
      </c>
      <c r="BA5" s="58">
        <v>28.5</v>
      </c>
      <c r="BB5" s="58">
        <v>20.3</v>
      </c>
      <c r="BC5" s="59" t="s">
        <v>544</v>
      </c>
      <c r="BD5" s="59" t="s">
        <v>544</v>
      </c>
      <c r="BE5" s="59" t="s">
        <v>544</v>
      </c>
      <c r="BF5" s="59" t="s">
        <v>544</v>
      </c>
      <c r="BG5" s="59" t="s">
        <v>544</v>
      </c>
      <c r="BH5" s="59" t="s">
        <v>544</v>
      </c>
      <c r="BI5" s="59" t="s">
        <v>544</v>
      </c>
      <c r="BJ5" s="59" t="s">
        <v>544</v>
      </c>
      <c r="BK5" s="59" t="s">
        <v>544</v>
      </c>
      <c r="BL5" s="59" t="s">
        <v>544</v>
      </c>
      <c r="BM5" s="59" t="s">
        <v>544</v>
      </c>
      <c r="BN5" s="59" t="s">
        <v>544</v>
      </c>
      <c r="BO5" s="59" t="s">
        <v>544</v>
      </c>
      <c r="BP5" s="59" t="s">
        <v>544</v>
      </c>
      <c r="BQ5" s="59" t="s">
        <v>544</v>
      </c>
      <c r="BR5" s="59" t="s">
        <v>544</v>
      </c>
      <c r="BS5" s="59" t="s">
        <v>544</v>
      </c>
      <c r="BT5" s="59" t="s">
        <v>544</v>
      </c>
      <c r="BU5" s="59" t="s">
        <v>544</v>
      </c>
      <c r="BV5" s="59" t="s">
        <v>544</v>
      </c>
      <c r="BW5" s="59" t="s">
        <v>544</v>
      </c>
      <c r="BX5" s="59" t="s">
        <v>544</v>
      </c>
      <c r="BY5" s="59" t="s">
        <v>544</v>
      </c>
      <c r="BZ5" s="59" t="s">
        <v>544</v>
      </c>
      <c r="CA5" s="59" t="s">
        <v>544</v>
      </c>
      <c r="CB5" s="59" t="s">
        <v>544</v>
      </c>
      <c r="CC5" s="59" t="s">
        <v>544</v>
      </c>
      <c r="CD5" s="59" t="s">
        <v>544</v>
      </c>
      <c r="CE5" s="59" t="s">
        <v>544</v>
      </c>
      <c r="CF5" s="58">
        <v>58183</v>
      </c>
      <c r="CG5" s="59" t="s">
        <v>544</v>
      </c>
      <c r="CH5" s="59" t="s">
        <v>544</v>
      </c>
      <c r="CI5" s="59" t="s">
        <v>544</v>
      </c>
      <c r="CJ5" s="59" t="s">
        <v>544</v>
      </c>
      <c r="CK5" s="59" t="s">
        <v>544</v>
      </c>
      <c r="CL5" s="59" t="s">
        <v>544</v>
      </c>
      <c r="CM5" s="59" t="s">
        <v>544</v>
      </c>
      <c r="CN5" s="59" t="s">
        <v>544</v>
      </c>
      <c r="CO5" s="59" t="s">
        <v>544</v>
      </c>
      <c r="CP5" s="59" t="s">
        <v>544</v>
      </c>
      <c r="CQ5" s="59" t="s">
        <v>544</v>
      </c>
      <c r="CR5" s="59" t="s">
        <v>544</v>
      </c>
      <c r="CS5" s="59" t="s">
        <v>544</v>
      </c>
      <c r="CT5" s="59" t="s">
        <v>544</v>
      </c>
      <c r="CU5" s="59" t="s">
        <v>544</v>
      </c>
      <c r="CV5" s="59" t="s">
        <v>544</v>
      </c>
      <c r="CW5" s="59" t="s">
        <v>544</v>
      </c>
      <c r="CX5" s="59" t="s">
        <v>544</v>
      </c>
      <c r="CY5" s="59" t="s">
        <v>544</v>
      </c>
      <c r="CZ5" s="59" t="s">
        <v>544</v>
      </c>
      <c r="DA5" s="59" t="s">
        <v>544</v>
      </c>
      <c r="DB5" s="59" t="s">
        <v>544</v>
      </c>
      <c r="DC5" s="59" t="s">
        <v>544</v>
      </c>
      <c r="DD5" s="59" t="s">
        <v>544</v>
      </c>
      <c r="DE5" s="59" t="s">
        <v>544</v>
      </c>
      <c r="DF5" s="59" t="s">
        <v>544</v>
      </c>
      <c r="DG5" s="59" t="s">
        <v>544</v>
      </c>
      <c r="DH5" s="59" t="s">
        <v>544</v>
      </c>
      <c r="DI5" s="59" t="s">
        <v>544</v>
      </c>
      <c r="DJ5" s="59" t="s">
        <v>544</v>
      </c>
      <c r="DK5" s="59" t="s">
        <v>544</v>
      </c>
      <c r="DL5" s="59" t="s">
        <v>544</v>
      </c>
      <c r="DM5" s="59" t="s">
        <v>544</v>
      </c>
      <c r="DN5" s="59" t="s">
        <v>544</v>
      </c>
      <c r="DO5" s="59" t="s">
        <v>544</v>
      </c>
      <c r="DP5" s="59" t="s">
        <v>544</v>
      </c>
      <c r="DQ5" s="116" t="s">
        <v>544</v>
      </c>
    </row>
    <row r="6" spans="1:121">
      <c r="A6" s="3">
        <v>25568</v>
      </c>
      <c r="B6" s="59" t="s">
        <v>544</v>
      </c>
      <c r="C6" s="59" t="s">
        <v>544</v>
      </c>
      <c r="D6" s="59" t="s">
        <v>544</v>
      </c>
      <c r="E6" s="59" t="s">
        <v>544</v>
      </c>
      <c r="F6" s="58">
        <v>22.4</v>
      </c>
      <c r="G6" s="58">
        <v>0.46567399999999998</v>
      </c>
      <c r="H6" s="59" t="s">
        <v>544</v>
      </c>
      <c r="I6" s="58">
        <v>35</v>
      </c>
      <c r="J6" s="59" t="s">
        <v>544</v>
      </c>
      <c r="K6" s="59" t="s">
        <v>544</v>
      </c>
      <c r="L6" s="58">
        <v>431</v>
      </c>
      <c r="M6" s="58">
        <v>102451</v>
      </c>
      <c r="N6" s="59" t="s">
        <v>544</v>
      </c>
      <c r="O6" s="59" t="s">
        <v>544</v>
      </c>
      <c r="P6" s="58">
        <v>1.3</v>
      </c>
      <c r="Q6" s="59" t="s">
        <v>544</v>
      </c>
      <c r="R6" s="59" t="s">
        <v>544</v>
      </c>
      <c r="S6" s="59" t="s">
        <v>544</v>
      </c>
      <c r="T6" s="59" t="s">
        <v>544</v>
      </c>
      <c r="U6" s="59" t="s">
        <v>544</v>
      </c>
      <c r="V6" s="59" t="s">
        <v>544</v>
      </c>
      <c r="W6" s="59" t="s">
        <v>544</v>
      </c>
      <c r="X6" s="59" t="s">
        <v>544</v>
      </c>
      <c r="Y6" s="59" t="s">
        <v>544</v>
      </c>
      <c r="Z6" s="59" t="s">
        <v>544</v>
      </c>
      <c r="AA6" s="59" t="s">
        <v>544</v>
      </c>
      <c r="AB6" s="59" t="s">
        <v>544</v>
      </c>
      <c r="AC6" s="58">
        <v>0.46567399999999998</v>
      </c>
      <c r="AD6" s="59" t="s">
        <v>544</v>
      </c>
      <c r="AE6" s="59" t="s">
        <v>544</v>
      </c>
      <c r="AF6" s="59" t="s">
        <v>544</v>
      </c>
      <c r="AG6" s="58">
        <v>1.93</v>
      </c>
      <c r="AH6" s="58">
        <v>22.3</v>
      </c>
      <c r="AI6" s="59" t="s">
        <v>544</v>
      </c>
      <c r="AJ6" s="59" t="s">
        <v>544</v>
      </c>
      <c r="AK6" s="59" t="s">
        <v>544</v>
      </c>
      <c r="AL6" s="59" t="s">
        <v>544</v>
      </c>
      <c r="AM6" s="59" t="s">
        <v>544</v>
      </c>
      <c r="AN6" s="59" t="s">
        <v>544</v>
      </c>
      <c r="AO6" s="59" t="s">
        <v>544</v>
      </c>
      <c r="AP6" s="59" t="s">
        <v>544</v>
      </c>
      <c r="AQ6" s="59" t="s">
        <v>544</v>
      </c>
      <c r="AR6" s="59" t="s">
        <v>544</v>
      </c>
      <c r="AS6" s="59" t="s">
        <v>544</v>
      </c>
      <c r="AT6" s="59" t="s">
        <v>544</v>
      </c>
      <c r="AU6" s="59" t="s">
        <v>544</v>
      </c>
      <c r="AV6" s="59" t="s">
        <v>544</v>
      </c>
      <c r="AW6" s="59" t="s">
        <v>544</v>
      </c>
      <c r="AX6" s="58">
        <v>4.2</v>
      </c>
      <c r="AY6" s="58">
        <v>7.7</v>
      </c>
      <c r="AZ6" s="58">
        <v>24.3</v>
      </c>
      <c r="BA6" s="58">
        <v>28.2</v>
      </c>
      <c r="BB6" s="58">
        <v>20.399999999999999</v>
      </c>
      <c r="BC6" s="59" t="s">
        <v>544</v>
      </c>
      <c r="BD6" s="59" t="s">
        <v>544</v>
      </c>
      <c r="BE6" s="59" t="s">
        <v>544</v>
      </c>
      <c r="BF6" s="59" t="s">
        <v>544</v>
      </c>
      <c r="BG6" s="59" t="s">
        <v>544</v>
      </c>
      <c r="BH6" s="59" t="s">
        <v>544</v>
      </c>
      <c r="BI6" s="59" t="s">
        <v>544</v>
      </c>
      <c r="BJ6" s="59" t="s">
        <v>544</v>
      </c>
      <c r="BK6" s="59" t="s">
        <v>544</v>
      </c>
      <c r="BL6" s="59" t="s">
        <v>544</v>
      </c>
      <c r="BM6" s="59" t="s">
        <v>544</v>
      </c>
      <c r="BN6" s="59" t="s">
        <v>544</v>
      </c>
      <c r="BO6" s="59" t="s">
        <v>544</v>
      </c>
      <c r="BP6" s="59" t="s">
        <v>544</v>
      </c>
      <c r="BQ6" s="59" t="s">
        <v>544</v>
      </c>
      <c r="BR6" s="59" t="s">
        <v>544</v>
      </c>
      <c r="BS6" s="59" t="s">
        <v>544</v>
      </c>
      <c r="BT6" s="59" t="s">
        <v>544</v>
      </c>
      <c r="BU6" s="59" t="s">
        <v>544</v>
      </c>
      <c r="BV6" s="59" t="s">
        <v>544</v>
      </c>
      <c r="BW6" s="59" t="s">
        <v>544</v>
      </c>
      <c r="BX6" s="59" t="s">
        <v>544</v>
      </c>
      <c r="BY6" s="59" t="s">
        <v>544</v>
      </c>
      <c r="BZ6" s="59" t="s">
        <v>544</v>
      </c>
      <c r="CA6" s="59" t="s">
        <v>544</v>
      </c>
      <c r="CB6" s="59" t="s">
        <v>544</v>
      </c>
      <c r="CC6" s="59" t="s">
        <v>544</v>
      </c>
      <c r="CD6" s="59" t="s">
        <v>544</v>
      </c>
      <c r="CE6" s="59" t="s">
        <v>544</v>
      </c>
      <c r="CF6" s="58">
        <v>58677</v>
      </c>
      <c r="CG6" s="59" t="s">
        <v>544</v>
      </c>
      <c r="CH6" s="59" t="s">
        <v>544</v>
      </c>
      <c r="CI6" s="59" t="s">
        <v>544</v>
      </c>
      <c r="CJ6" s="59" t="s">
        <v>544</v>
      </c>
      <c r="CK6" s="59" t="s">
        <v>544</v>
      </c>
      <c r="CL6" s="59" t="s">
        <v>544</v>
      </c>
      <c r="CM6" s="59" t="s">
        <v>544</v>
      </c>
      <c r="CN6" s="59" t="s">
        <v>544</v>
      </c>
      <c r="CO6" s="59" t="s">
        <v>544</v>
      </c>
      <c r="CP6" s="59" t="s">
        <v>544</v>
      </c>
      <c r="CQ6" s="59" t="s">
        <v>544</v>
      </c>
      <c r="CR6" s="59" t="s">
        <v>544</v>
      </c>
      <c r="CS6" s="59" t="s">
        <v>544</v>
      </c>
      <c r="CT6" s="59" t="s">
        <v>544</v>
      </c>
      <c r="CU6" s="59" t="s">
        <v>544</v>
      </c>
      <c r="CV6" s="59" t="s">
        <v>544</v>
      </c>
      <c r="CW6" s="59" t="s">
        <v>544</v>
      </c>
      <c r="CX6" s="59" t="s">
        <v>544</v>
      </c>
      <c r="CY6" s="59" t="s">
        <v>544</v>
      </c>
      <c r="CZ6" s="59" t="s">
        <v>544</v>
      </c>
      <c r="DA6" s="59" t="s">
        <v>544</v>
      </c>
      <c r="DB6" s="59" t="s">
        <v>544</v>
      </c>
      <c r="DC6" s="59" t="s">
        <v>544</v>
      </c>
      <c r="DD6" s="59" t="s">
        <v>544</v>
      </c>
      <c r="DE6" s="59" t="s">
        <v>544</v>
      </c>
      <c r="DF6" s="59" t="s">
        <v>544</v>
      </c>
      <c r="DG6" s="59" t="s">
        <v>544</v>
      </c>
      <c r="DH6" s="59" t="s">
        <v>544</v>
      </c>
      <c r="DI6" s="59" t="s">
        <v>544</v>
      </c>
      <c r="DJ6" s="59" t="s">
        <v>544</v>
      </c>
      <c r="DK6" s="59" t="s">
        <v>544</v>
      </c>
      <c r="DL6" s="59" t="s">
        <v>544</v>
      </c>
      <c r="DM6" s="59" t="s">
        <v>544</v>
      </c>
      <c r="DN6" s="59" t="s">
        <v>544</v>
      </c>
      <c r="DO6" s="59" t="s">
        <v>544</v>
      </c>
      <c r="DP6" s="59" t="s">
        <v>544</v>
      </c>
      <c r="DQ6" s="116" t="s">
        <v>544</v>
      </c>
    </row>
    <row r="7" spans="1:121">
      <c r="A7" s="3">
        <v>25568</v>
      </c>
      <c r="B7" s="59" t="s">
        <v>544</v>
      </c>
      <c r="C7" s="59" t="s">
        <v>544</v>
      </c>
      <c r="D7" s="59" t="s">
        <v>544</v>
      </c>
      <c r="E7" s="59" t="s">
        <v>544</v>
      </c>
      <c r="F7" s="58">
        <v>22.9</v>
      </c>
      <c r="G7" s="58">
        <v>0.46567399999999998</v>
      </c>
      <c r="H7" s="59" t="s">
        <v>544</v>
      </c>
      <c r="I7" s="58">
        <v>35.1</v>
      </c>
      <c r="J7" s="59" t="s">
        <v>544</v>
      </c>
      <c r="K7" s="59" t="s">
        <v>544</v>
      </c>
      <c r="L7" s="58">
        <v>463.9</v>
      </c>
      <c r="M7" s="58">
        <v>100130</v>
      </c>
      <c r="N7" s="59" t="s">
        <v>544</v>
      </c>
      <c r="O7" s="59" t="s">
        <v>544</v>
      </c>
      <c r="P7" s="58">
        <v>1.2</v>
      </c>
      <c r="Q7" s="59" t="s">
        <v>544</v>
      </c>
      <c r="R7" s="59" t="s">
        <v>544</v>
      </c>
      <c r="S7" s="59" t="s">
        <v>544</v>
      </c>
      <c r="T7" s="59" t="s">
        <v>544</v>
      </c>
      <c r="U7" s="59" t="s">
        <v>544</v>
      </c>
      <c r="V7" s="59" t="s">
        <v>544</v>
      </c>
      <c r="W7" s="59" t="s">
        <v>544</v>
      </c>
      <c r="X7" s="59" t="s">
        <v>544</v>
      </c>
      <c r="Y7" s="59" t="s">
        <v>544</v>
      </c>
      <c r="Z7" s="59" t="s">
        <v>544</v>
      </c>
      <c r="AA7" s="59" t="s">
        <v>544</v>
      </c>
      <c r="AB7" s="59" t="s">
        <v>544</v>
      </c>
      <c r="AC7" s="58">
        <v>0.46567399999999998</v>
      </c>
      <c r="AD7" s="59" t="s">
        <v>544</v>
      </c>
      <c r="AE7" s="59" t="s">
        <v>544</v>
      </c>
      <c r="AF7" s="59" t="s">
        <v>544</v>
      </c>
      <c r="AG7" s="58">
        <v>1.93</v>
      </c>
      <c r="AH7" s="58">
        <v>22.4</v>
      </c>
      <c r="AI7" s="59" t="s">
        <v>544</v>
      </c>
      <c r="AJ7" s="59" t="s">
        <v>544</v>
      </c>
      <c r="AK7" s="59" t="s">
        <v>544</v>
      </c>
      <c r="AL7" s="59" t="s">
        <v>544</v>
      </c>
      <c r="AM7" s="59" t="s">
        <v>544</v>
      </c>
      <c r="AN7" s="59" t="s">
        <v>544</v>
      </c>
      <c r="AO7" s="59" t="s">
        <v>544</v>
      </c>
      <c r="AP7" s="59" t="s">
        <v>544</v>
      </c>
      <c r="AQ7" s="59" t="s">
        <v>544</v>
      </c>
      <c r="AR7" s="59" t="s">
        <v>544</v>
      </c>
      <c r="AS7" s="59" t="s">
        <v>544</v>
      </c>
      <c r="AT7" s="59" t="s">
        <v>544</v>
      </c>
      <c r="AU7" s="59" t="s">
        <v>544</v>
      </c>
      <c r="AV7" s="59" t="s">
        <v>544</v>
      </c>
      <c r="AW7" s="59" t="s">
        <v>544</v>
      </c>
      <c r="AX7" s="58">
        <v>4.2</v>
      </c>
      <c r="AY7" s="58">
        <v>7.7</v>
      </c>
      <c r="AZ7" s="58">
        <v>24.4</v>
      </c>
      <c r="BA7" s="58">
        <v>28.2</v>
      </c>
      <c r="BB7" s="58">
        <v>20.6</v>
      </c>
      <c r="BC7" s="59" t="s">
        <v>544</v>
      </c>
      <c r="BD7" s="59" t="s">
        <v>544</v>
      </c>
      <c r="BE7" s="59" t="s">
        <v>544</v>
      </c>
      <c r="BF7" s="59" t="s">
        <v>544</v>
      </c>
      <c r="BG7" s="59" t="s">
        <v>544</v>
      </c>
      <c r="BH7" s="59" t="s">
        <v>544</v>
      </c>
      <c r="BI7" s="59" t="s">
        <v>544</v>
      </c>
      <c r="BJ7" s="59" t="s">
        <v>544</v>
      </c>
      <c r="BK7" s="59" t="s">
        <v>544</v>
      </c>
      <c r="BL7" s="59" t="s">
        <v>544</v>
      </c>
      <c r="BM7" s="59" t="s">
        <v>544</v>
      </c>
      <c r="BN7" s="59" t="s">
        <v>544</v>
      </c>
      <c r="BO7" s="59" t="s">
        <v>544</v>
      </c>
      <c r="BP7" s="59" t="s">
        <v>544</v>
      </c>
      <c r="BQ7" s="59" t="s">
        <v>544</v>
      </c>
      <c r="BR7" s="59" t="s">
        <v>544</v>
      </c>
      <c r="BS7" s="59" t="s">
        <v>544</v>
      </c>
      <c r="BT7" s="59" t="s">
        <v>544</v>
      </c>
      <c r="BU7" s="59" t="s">
        <v>544</v>
      </c>
      <c r="BV7" s="59" t="s">
        <v>544</v>
      </c>
      <c r="BW7" s="59" t="s">
        <v>544</v>
      </c>
      <c r="BX7" s="59" t="s">
        <v>544</v>
      </c>
      <c r="BY7" s="59" t="s">
        <v>544</v>
      </c>
      <c r="BZ7" s="59" t="s">
        <v>544</v>
      </c>
      <c r="CA7" s="59" t="s">
        <v>544</v>
      </c>
      <c r="CB7" s="59" t="s">
        <v>544</v>
      </c>
      <c r="CC7" s="59" t="s">
        <v>544</v>
      </c>
      <c r="CD7" s="59" t="s">
        <v>544</v>
      </c>
      <c r="CE7" s="59" t="s">
        <v>544</v>
      </c>
      <c r="CF7" s="58">
        <v>59402</v>
      </c>
      <c r="CG7" s="59" t="s">
        <v>544</v>
      </c>
      <c r="CH7" s="59" t="s">
        <v>544</v>
      </c>
      <c r="CI7" s="59" t="s">
        <v>544</v>
      </c>
      <c r="CJ7" s="59" t="s">
        <v>544</v>
      </c>
      <c r="CK7" s="59" t="s">
        <v>544</v>
      </c>
      <c r="CL7" s="59" t="s">
        <v>544</v>
      </c>
      <c r="CM7" s="59" t="s">
        <v>544</v>
      </c>
      <c r="CN7" s="59" t="s">
        <v>544</v>
      </c>
      <c r="CO7" s="59" t="s">
        <v>544</v>
      </c>
      <c r="CP7" s="59" t="s">
        <v>544</v>
      </c>
      <c r="CQ7" s="59" t="s">
        <v>544</v>
      </c>
      <c r="CR7" s="59" t="s">
        <v>544</v>
      </c>
      <c r="CS7" s="59" t="s">
        <v>544</v>
      </c>
      <c r="CT7" s="59" t="s">
        <v>544</v>
      </c>
      <c r="CU7" s="59" t="s">
        <v>544</v>
      </c>
      <c r="CV7" s="59" t="s">
        <v>544</v>
      </c>
      <c r="CW7" s="59" t="s">
        <v>544</v>
      </c>
      <c r="CX7" s="59" t="s">
        <v>544</v>
      </c>
      <c r="CY7" s="59" t="s">
        <v>544</v>
      </c>
      <c r="CZ7" s="59" t="s">
        <v>544</v>
      </c>
      <c r="DA7" s="59" t="s">
        <v>544</v>
      </c>
      <c r="DB7" s="59" t="s">
        <v>544</v>
      </c>
      <c r="DC7" s="59" t="s">
        <v>544</v>
      </c>
      <c r="DD7" s="59" t="s">
        <v>544</v>
      </c>
      <c r="DE7" s="59" t="s">
        <v>544</v>
      </c>
      <c r="DF7" s="59" t="s">
        <v>544</v>
      </c>
      <c r="DG7" s="59" t="s">
        <v>544</v>
      </c>
      <c r="DH7" s="59" t="s">
        <v>544</v>
      </c>
      <c r="DI7" s="59" t="s">
        <v>544</v>
      </c>
      <c r="DJ7" s="59" t="s">
        <v>544</v>
      </c>
      <c r="DK7" s="59" t="s">
        <v>544</v>
      </c>
      <c r="DL7" s="59" t="s">
        <v>544</v>
      </c>
      <c r="DM7" s="59" t="s">
        <v>544</v>
      </c>
      <c r="DN7" s="59" t="s">
        <v>544</v>
      </c>
      <c r="DO7" s="59" t="s">
        <v>544</v>
      </c>
      <c r="DP7" s="59" t="s">
        <v>544</v>
      </c>
      <c r="DQ7" s="116" t="s">
        <v>544</v>
      </c>
    </row>
    <row r="8" spans="1:121">
      <c r="A8" s="3">
        <v>25568</v>
      </c>
      <c r="B8" s="59" t="s">
        <v>544</v>
      </c>
      <c r="C8" s="59" t="s">
        <v>544</v>
      </c>
      <c r="D8" s="59" t="s">
        <v>544</v>
      </c>
      <c r="E8" s="59" t="s">
        <v>544</v>
      </c>
      <c r="F8" s="58">
        <v>22.5</v>
      </c>
      <c r="G8" s="58">
        <v>0.46567399999999998</v>
      </c>
      <c r="H8" s="59" t="s">
        <v>544</v>
      </c>
      <c r="I8" s="58">
        <v>35.299999999999997</v>
      </c>
      <c r="J8" s="59" t="s">
        <v>544</v>
      </c>
      <c r="K8" s="59" t="s">
        <v>544</v>
      </c>
      <c r="L8" s="58">
        <v>533.29999999999995</v>
      </c>
      <c r="M8" s="58">
        <v>83821</v>
      </c>
      <c r="N8" s="59" t="s">
        <v>544</v>
      </c>
      <c r="O8" s="59" t="s">
        <v>544</v>
      </c>
      <c r="P8" s="58">
        <v>1.2</v>
      </c>
      <c r="Q8" s="59" t="s">
        <v>544</v>
      </c>
      <c r="R8" s="59" t="s">
        <v>544</v>
      </c>
      <c r="S8" s="59" t="s">
        <v>544</v>
      </c>
      <c r="T8" s="59" t="s">
        <v>544</v>
      </c>
      <c r="U8" s="59" t="s">
        <v>544</v>
      </c>
      <c r="V8" s="59" t="s">
        <v>544</v>
      </c>
      <c r="W8" s="59" t="s">
        <v>544</v>
      </c>
      <c r="X8" s="59" t="s">
        <v>544</v>
      </c>
      <c r="Y8" s="59" t="s">
        <v>544</v>
      </c>
      <c r="Z8" s="59" t="s">
        <v>544</v>
      </c>
      <c r="AA8" s="59" t="s">
        <v>544</v>
      </c>
      <c r="AB8" s="59" t="s">
        <v>544</v>
      </c>
      <c r="AC8" s="58">
        <v>0.46567399999999998</v>
      </c>
      <c r="AD8" s="59" t="s">
        <v>544</v>
      </c>
      <c r="AE8" s="59" t="s">
        <v>544</v>
      </c>
      <c r="AF8" s="59" t="s">
        <v>544</v>
      </c>
      <c r="AG8" s="58">
        <v>1.93</v>
      </c>
      <c r="AH8" s="58">
        <v>22.4</v>
      </c>
      <c r="AI8" s="59" t="s">
        <v>544</v>
      </c>
      <c r="AJ8" s="59" t="s">
        <v>544</v>
      </c>
      <c r="AK8" s="59" t="s">
        <v>544</v>
      </c>
      <c r="AL8" s="59" t="s">
        <v>544</v>
      </c>
      <c r="AM8" s="59" t="s">
        <v>544</v>
      </c>
      <c r="AN8" s="59" t="s">
        <v>544</v>
      </c>
      <c r="AO8" s="59" t="s">
        <v>544</v>
      </c>
      <c r="AP8" s="59" t="s">
        <v>544</v>
      </c>
      <c r="AQ8" s="59" t="s">
        <v>544</v>
      </c>
      <c r="AR8" s="59" t="s">
        <v>544</v>
      </c>
      <c r="AS8" s="59" t="s">
        <v>544</v>
      </c>
      <c r="AT8" s="59" t="s">
        <v>544</v>
      </c>
      <c r="AU8" s="59" t="s">
        <v>544</v>
      </c>
      <c r="AV8" s="59" t="s">
        <v>544</v>
      </c>
      <c r="AW8" s="59" t="s">
        <v>544</v>
      </c>
      <c r="AX8" s="58">
        <v>4.2</v>
      </c>
      <c r="AY8" s="58">
        <v>7.6</v>
      </c>
      <c r="AZ8" s="58">
        <v>24.1</v>
      </c>
      <c r="BA8" s="58">
        <v>27.6</v>
      </c>
      <c r="BB8" s="58">
        <v>20.5</v>
      </c>
      <c r="BC8" s="59" t="s">
        <v>544</v>
      </c>
      <c r="BD8" s="59" t="s">
        <v>544</v>
      </c>
      <c r="BE8" s="59" t="s">
        <v>544</v>
      </c>
      <c r="BF8" s="59" t="s">
        <v>544</v>
      </c>
      <c r="BG8" s="59" t="s">
        <v>544</v>
      </c>
      <c r="BH8" s="59" t="s">
        <v>544</v>
      </c>
      <c r="BI8" s="59" t="s">
        <v>544</v>
      </c>
      <c r="BJ8" s="59" t="s">
        <v>544</v>
      </c>
      <c r="BK8" s="59" t="s">
        <v>544</v>
      </c>
      <c r="BL8" s="59" t="s">
        <v>544</v>
      </c>
      <c r="BM8" s="59" t="s">
        <v>544</v>
      </c>
      <c r="BN8" s="59" t="s">
        <v>544</v>
      </c>
      <c r="BO8" s="59" t="s">
        <v>544</v>
      </c>
      <c r="BP8" s="59" t="s">
        <v>544</v>
      </c>
      <c r="BQ8" s="59" t="s">
        <v>544</v>
      </c>
      <c r="BR8" s="59" t="s">
        <v>544</v>
      </c>
      <c r="BS8" s="59" t="s">
        <v>544</v>
      </c>
      <c r="BT8" s="59" t="s">
        <v>544</v>
      </c>
      <c r="BU8" s="59" t="s">
        <v>544</v>
      </c>
      <c r="BV8" s="59" t="s">
        <v>544</v>
      </c>
      <c r="BW8" s="59" t="s">
        <v>544</v>
      </c>
      <c r="BX8" s="59" t="s">
        <v>544</v>
      </c>
      <c r="BY8" s="59" t="s">
        <v>544</v>
      </c>
      <c r="BZ8" s="59" t="s">
        <v>544</v>
      </c>
      <c r="CA8" s="59" t="s">
        <v>544</v>
      </c>
      <c r="CB8" s="59" t="s">
        <v>544</v>
      </c>
      <c r="CC8" s="59" t="s">
        <v>544</v>
      </c>
      <c r="CD8" s="59" t="s">
        <v>544</v>
      </c>
      <c r="CE8" s="59" t="s">
        <v>544</v>
      </c>
      <c r="CF8" s="58">
        <v>60301</v>
      </c>
      <c r="CG8" s="59" t="s">
        <v>544</v>
      </c>
      <c r="CH8" s="59" t="s">
        <v>544</v>
      </c>
      <c r="CI8" s="59" t="s">
        <v>544</v>
      </c>
      <c r="CJ8" s="59" t="s">
        <v>544</v>
      </c>
      <c r="CK8" s="59" t="s">
        <v>544</v>
      </c>
      <c r="CL8" s="59" t="s">
        <v>544</v>
      </c>
      <c r="CM8" s="59" t="s">
        <v>544</v>
      </c>
      <c r="CN8" s="59" t="s">
        <v>544</v>
      </c>
      <c r="CO8" s="59" t="s">
        <v>544</v>
      </c>
      <c r="CP8" s="59" t="s">
        <v>544</v>
      </c>
      <c r="CQ8" s="59" t="s">
        <v>544</v>
      </c>
      <c r="CR8" s="59" t="s">
        <v>544</v>
      </c>
      <c r="CS8" s="59" t="s">
        <v>544</v>
      </c>
      <c r="CT8" s="59" t="s">
        <v>544</v>
      </c>
      <c r="CU8" s="59" t="s">
        <v>544</v>
      </c>
      <c r="CV8" s="59" t="s">
        <v>544</v>
      </c>
      <c r="CW8" s="59" t="s">
        <v>544</v>
      </c>
      <c r="CX8" s="59" t="s">
        <v>544</v>
      </c>
      <c r="CY8" s="59" t="s">
        <v>544</v>
      </c>
      <c r="CZ8" s="59" t="s">
        <v>544</v>
      </c>
      <c r="DA8" s="59" t="s">
        <v>544</v>
      </c>
      <c r="DB8" s="59" t="s">
        <v>544</v>
      </c>
      <c r="DC8" s="59" t="s">
        <v>544</v>
      </c>
      <c r="DD8" s="59" t="s">
        <v>544</v>
      </c>
      <c r="DE8" s="59" t="s">
        <v>544</v>
      </c>
      <c r="DF8" s="59" t="s">
        <v>544</v>
      </c>
      <c r="DG8" s="59" t="s">
        <v>544</v>
      </c>
      <c r="DH8" s="59" t="s">
        <v>544</v>
      </c>
      <c r="DI8" s="59" t="s">
        <v>544</v>
      </c>
      <c r="DJ8" s="59" t="s">
        <v>544</v>
      </c>
      <c r="DK8" s="59" t="s">
        <v>544</v>
      </c>
      <c r="DL8" s="59" t="s">
        <v>544</v>
      </c>
      <c r="DM8" s="59" t="s">
        <v>544</v>
      </c>
      <c r="DN8" s="59" t="s">
        <v>544</v>
      </c>
      <c r="DO8" s="59" t="s">
        <v>544</v>
      </c>
      <c r="DP8" s="59" t="s">
        <v>544</v>
      </c>
      <c r="DQ8" s="116" t="s">
        <v>544</v>
      </c>
    </row>
    <row r="9" spans="1:121">
      <c r="A9" s="3">
        <v>25568</v>
      </c>
      <c r="B9" s="59" t="s">
        <v>544</v>
      </c>
      <c r="C9" s="59" t="s">
        <v>544</v>
      </c>
      <c r="D9" s="59" t="s">
        <v>544</v>
      </c>
      <c r="E9" s="59" t="s">
        <v>544</v>
      </c>
      <c r="F9" s="58">
        <v>23.4</v>
      </c>
      <c r="G9" s="58">
        <v>0.46567399999999998</v>
      </c>
      <c r="H9" s="59" t="s">
        <v>544</v>
      </c>
      <c r="I9" s="58">
        <v>35.5</v>
      </c>
      <c r="J9" s="59" t="s">
        <v>544</v>
      </c>
      <c r="K9" s="59" t="s">
        <v>544</v>
      </c>
      <c r="L9" s="58">
        <v>527.4</v>
      </c>
      <c r="M9" s="58">
        <v>74108</v>
      </c>
      <c r="N9" s="59" t="s">
        <v>544</v>
      </c>
      <c r="O9" s="59" t="s">
        <v>544</v>
      </c>
      <c r="P9" s="58">
        <v>1.1000000000000001</v>
      </c>
      <c r="Q9" s="59" t="s">
        <v>544</v>
      </c>
      <c r="R9" s="59" t="s">
        <v>544</v>
      </c>
      <c r="S9" s="59" t="s">
        <v>544</v>
      </c>
      <c r="T9" s="59" t="s">
        <v>544</v>
      </c>
      <c r="U9" s="59" t="s">
        <v>544</v>
      </c>
      <c r="V9" s="59" t="s">
        <v>544</v>
      </c>
      <c r="W9" s="59" t="s">
        <v>544</v>
      </c>
      <c r="X9" s="59" t="s">
        <v>544</v>
      </c>
      <c r="Y9" s="59" t="s">
        <v>544</v>
      </c>
      <c r="Z9" s="59" t="s">
        <v>544</v>
      </c>
      <c r="AA9" s="59" t="s">
        <v>544</v>
      </c>
      <c r="AB9" s="59" t="s">
        <v>544</v>
      </c>
      <c r="AC9" s="58">
        <v>0.46567399999999998</v>
      </c>
      <c r="AD9" s="59" t="s">
        <v>544</v>
      </c>
      <c r="AE9" s="59" t="s">
        <v>544</v>
      </c>
      <c r="AF9" s="59" t="s">
        <v>544</v>
      </c>
      <c r="AG9" s="58">
        <v>1.93</v>
      </c>
      <c r="AH9" s="58">
        <v>22.5</v>
      </c>
      <c r="AI9" s="59" t="s">
        <v>544</v>
      </c>
      <c r="AJ9" s="59" t="s">
        <v>544</v>
      </c>
      <c r="AK9" s="59" t="s">
        <v>544</v>
      </c>
      <c r="AL9" s="59" t="s">
        <v>544</v>
      </c>
      <c r="AM9" s="59" t="s">
        <v>544</v>
      </c>
      <c r="AN9" s="59" t="s">
        <v>544</v>
      </c>
      <c r="AO9" s="59" t="s">
        <v>544</v>
      </c>
      <c r="AP9" s="59" t="s">
        <v>544</v>
      </c>
      <c r="AQ9" s="59" t="s">
        <v>544</v>
      </c>
      <c r="AR9" s="59" t="s">
        <v>544</v>
      </c>
      <c r="AS9" s="59" t="s">
        <v>544</v>
      </c>
      <c r="AT9" s="59" t="s">
        <v>544</v>
      </c>
      <c r="AU9" s="59" t="s">
        <v>544</v>
      </c>
      <c r="AV9" s="59" t="s">
        <v>544</v>
      </c>
      <c r="AW9" s="59" t="s">
        <v>544</v>
      </c>
      <c r="AX9" s="58">
        <v>4.2</v>
      </c>
      <c r="AY9" s="58">
        <v>7.6</v>
      </c>
      <c r="AZ9" s="58">
        <v>24</v>
      </c>
      <c r="BA9" s="58">
        <v>28.1</v>
      </c>
      <c r="BB9" s="58">
        <v>20.2</v>
      </c>
      <c r="BC9" s="59" t="s">
        <v>544</v>
      </c>
      <c r="BD9" s="59" t="s">
        <v>544</v>
      </c>
      <c r="BE9" s="59" t="s">
        <v>544</v>
      </c>
      <c r="BF9" s="59" t="s">
        <v>544</v>
      </c>
      <c r="BG9" s="59" t="s">
        <v>544</v>
      </c>
      <c r="BH9" s="59" t="s">
        <v>544</v>
      </c>
      <c r="BI9" s="59" t="s">
        <v>544</v>
      </c>
      <c r="BJ9" s="59" t="s">
        <v>544</v>
      </c>
      <c r="BK9" s="59" t="s">
        <v>544</v>
      </c>
      <c r="BL9" s="59" t="s">
        <v>544</v>
      </c>
      <c r="BM9" s="59" t="s">
        <v>544</v>
      </c>
      <c r="BN9" s="59" t="s">
        <v>544</v>
      </c>
      <c r="BO9" s="59" t="s">
        <v>544</v>
      </c>
      <c r="BP9" s="59" t="s">
        <v>544</v>
      </c>
      <c r="BQ9" s="59" t="s">
        <v>544</v>
      </c>
      <c r="BR9" s="59" t="s">
        <v>544</v>
      </c>
      <c r="BS9" s="59" t="s">
        <v>544</v>
      </c>
      <c r="BT9" s="59" t="s">
        <v>544</v>
      </c>
      <c r="BU9" s="59" t="s">
        <v>544</v>
      </c>
      <c r="BV9" s="59" t="s">
        <v>544</v>
      </c>
      <c r="BW9" s="59" t="s">
        <v>544</v>
      </c>
      <c r="BX9" s="59" t="s">
        <v>544</v>
      </c>
      <c r="BY9" s="59" t="s">
        <v>544</v>
      </c>
      <c r="BZ9" s="59" t="s">
        <v>544</v>
      </c>
      <c r="CA9" s="59" t="s">
        <v>544</v>
      </c>
      <c r="CB9" s="59" t="s">
        <v>544</v>
      </c>
      <c r="CC9" s="59" t="s">
        <v>544</v>
      </c>
      <c r="CD9" s="59" t="s">
        <v>544</v>
      </c>
      <c r="CE9" s="59" t="s">
        <v>544</v>
      </c>
      <c r="CF9" s="58">
        <v>60787</v>
      </c>
      <c r="CG9" s="59" t="s">
        <v>544</v>
      </c>
      <c r="CH9" s="59" t="s">
        <v>544</v>
      </c>
      <c r="CI9" s="59" t="s">
        <v>544</v>
      </c>
      <c r="CJ9" s="59" t="s">
        <v>544</v>
      </c>
      <c r="CK9" s="59" t="s">
        <v>544</v>
      </c>
      <c r="CL9" s="59" t="s">
        <v>544</v>
      </c>
      <c r="CM9" s="59" t="s">
        <v>544</v>
      </c>
      <c r="CN9" s="59" t="s">
        <v>544</v>
      </c>
      <c r="CO9" s="59" t="s">
        <v>544</v>
      </c>
      <c r="CP9" s="59" t="s">
        <v>544</v>
      </c>
      <c r="CQ9" s="59" t="s">
        <v>544</v>
      </c>
      <c r="CR9" s="59" t="s">
        <v>544</v>
      </c>
      <c r="CS9" s="59" t="s">
        <v>544</v>
      </c>
      <c r="CT9" s="59" t="s">
        <v>544</v>
      </c>
      <c r="CU9" s="59" t="s">
        <v>544</v>
      </c>
      <c r="CV9" s="59" t="s">
        <v>544</v>
      </c>
      <c r="CW9" s="59" t="s">
        <v>544</v>
      </c>
      <c r="CX9" s="59" t="s">
        <v>544</v>
      </c>
      <c r="CY9" s="59" t="s">
        <v>544</v>
      </c>
      <c r="CZ9" s="59" t="s">
        <v>544</v>
      </c>
      <c r="DA9" s="59" t="s">
        <v>544</v>
      </c>
      <c r="DB9" s="59" t="s">
        <v>544</v>
      </c>
      <c r="DC9" s="59" t="s">
        <v>544</v>
      </c>
      <c r="DD9" s="59" t="s">
        <v>544</v>
      </c>
      <c r="DE9" s="59" t="s">
        <v>544</v>
      </c>
      <c r="DF9" s="59" t="s">
        <v>544</v>
      </c>
      <c r="DG9" s="59" t="s">
        <v>544</v>
      </c>
      <c r="DH9" s="59" t="s">
        <v>544</v>
      </c>
      <c r="DI9" s="59" t="s">
        <v>544</v>
      </c>
      <c r="DJ9" s="59" t="s">
        <v>544</v>
      </c>
      <c r="DK9" s="59" t="s">
        <v>544</v>
      </c>
      <c r="DL9" s="59" t="s">
        <v>544</v>
      </c>
      <c r="DM9" s="59" t="s">
        <v>544</v>
      </c>
      <c r="DN9" s="59" t="s">
        <v>544</v>
      </c>
      <c r="DO9" s="59" t="s">
        <v>544</v>
      </c>
      <c r="DP9" s="59" t="s">
        <v>544</v>
      </c>
      <c r="DQ9" s="116" t="s">
        <v>544</v>
      </c>
    </row>
    <row r="10" spans="1:121">
      <c r="A10" s="3">
        <v>25568</v>
      </c>
      <c r="B10" s="59" t="s">
        <v>544</v>
      </c>
      <c r="C10" s="59" t="s">
        <v>544</v>
      </c>
      <c r="D10" s="59" t="s">
        <v>544</v>
      </c>
      <c r="E10" s="59" t="s">
        <v>544</v>
      </c>
      <c r="F10" s="58">
        <v>24.5</v>
      </c>
      <c r="G10" s="58">
        <v>0.46567399999999998</v>
      </c>
      <c r="H10" s="59" t="s">
        <v>544</v>
      </c>
      <c r="I10" s="58">
        <v>35.6</v>
      </c>
      <c r="J10" s="59" t="s">
        <v>544</v>
      </c>
      <c r="K10" s="59" t="s">
        <v>544</v>
      </c>
      <c r="L10" s="58">
        <v>589.20000000000005</v>
      </c>
      <c r="M10" s="58">
        <v>66991</v>
      </c>
      <c r="N10" s="59" t="s">
        <v>544</v>
      </c>
      <c r="O10" s="59" t="s">
        <v>544</v>
      </c>
      <c r="P10" s="58">
        <v>1</v>
      </c>
      <c r="Q10" s="59" t="s">
        <v>544</v>
      </c>
      <c r="R10" s="59" t="s">
        <v>544</v>
      </c>
      <c r="S10" s="59" t="s">
        <v>544</v>
      </c>
      <c r="T10" s="59" t="s">
        <v>544</v>
      </c>
      <c r="U10" s="59" t="s">
        <v>544</v>
      </c>
      <c r="V10" s="59" t="s">
        <v>544</v>
      </c>
      <c r="W10" s="59" t="s">
        <v>544</v>
      </c>
      <c r="X10" s="59" t="s">
        <v>544</v>
      </c>
      <c r="Y10" s="59" t="s">
        <v>544</v>
      </c>
      <c r="Z10" s="59" t="s">
        <v>544</v>
      </c>
      <c r="AA10" s="59" t="s">
        <v>544</v>
      </c>
      <c r="AB10" s="59" t="s">
        <v>544</v>
      </c>
      <c r="AC10" s="58">
        <v>0.46567399999999998</v>
      </c>
      <c r="AD10" s="59" t="s">
        <v>544</v>
      </c>
      <c r="AE10" s="59" t="s">
        <v>544</v>
      </c>
      <c r="AF10" s="59" t="s">
        <v>544</v>
      </c>
      <c r="AG10" s="58">
        <v>1.93</v>
      </c>
      <c r="AH10" s="58">
        <v>22.6</v>
      </c>
      <c r="AI10" s="59" t="s">
        <v>544</v>
      </c>
      <c r="AJ10" s="59" t="s">
        <v>544</v>
      </c>
      <c r="AK10" s="59" t="s">
        <v>544</v>
      </c>
      <c r="AL10" s="59" t="s">
        <v>544</v>
      </c>
      <c r="AM10" s="59" t="s">
        <v>544</v>
      </c>
      <c r="AN10" s="59" t="s">
        <v>544</v>
      </c>
      <c r="AO10" s="59" t="s">
        <v>544</v>
      </c>
      <c r="AP10" s="59" t="s">
        <v>544</v>
      </c>
      <c r="AQ10" s="59" t="s">
        <v>544</v>
      </c>
      <c r="AR10" s="59" t="s">
        <v>544</v>
      </c>
      <c r="AS10" s="59" t="s">
        <v>544</v>
      </c>
      <c r="AT10" s="59" t="s">
        <v>544</v>
      </c>
      <c r="AU10" s="59" t="s">
        <v>544</v>
      </c>
      <c r="AV10" s="59" t="s">
        <v>544</v>
      </c>
      <c r="AW10" s="59" t="s">
        <v>544</v>
      </c>
      <c r="AX10" s="58">
        <v>4.0999999999999996</v>
      </c>
      <c r="AY10" s="58">
        <v>7.5</v>
      </c>
      <c r="AZ10" s="58">
        <v>23.8</v>
      </c>
      <c r="BA10" s="58">
        <v>28.4</v>
      </c>
      <c r="BB10" s="58">
        <v>19.7</v>
      </c>
      <c r="BC10" s="59" t="s">
        <v>544</v>
      </c>
      <c r="BD10" s="59" t="s">
        <v>544</v>
      </c>
      <c r="BE10" s="59" t="s">
        <v>544</v>
      </c>
      <c r="BF10" s="59" t="s">
        <v>544</v>
      </c>
      <c r="BG10" s="59" t="s">
        <v>544</v>
      </c>
      <c r="BH10" s="59" t="s">
        <v>544</v>
      </c>
      <c r="BI10" s="59" t="s">
        <v>544</v>
      </c>
      <c r="BJ10" s="59" t="s">
        <v>544</v>
      </c>
      <c r="BK10" s="59" t="s">
        <v>544</v>
      </c>
      <c r="BL10" s="59" t="s">
        <v>544</v>
      </c>
      <c r="BM10" s="59" t="s">
        <v>544</v>
      </c>
      <c r="BN10" s="59" t="s">
        <v>544</v>
      </c>
      <c r="BO10" s="59" t="s">
        <v>544</v>
      </c>
      <c r="BP10" s="59" t="s">
        <v>544</v>
      </c>
      <c r="BQ10" s="59" t="s">
        <v>544</v>
      </c>
      <c r="BR10" s="59" t="s">
        <v>544</v>
      </c>
      <c r="BS10" s="59" t="s">
        <v>544</v>
      </c>
      <c r="BT10" s="59" t="s">
        <v>544</v>
      </c>
      <c r="BU10" s="59" t="s">
        <v>544</v>
      </c>
      <c r="BV10" s="59" t="s">
        <v>544</v>
      </c>
      <c r="BW10" s="59" t="s">
        <v>544</v>
      </c>
      <c r="BX10" s="59" t="s">
        <v>544</v>
      </c>
      <c r="BY10" s="59" t="s">
        <v>544</v>
      </c>
      <c r="BZ10" s="59" t="s">
        <v>544</v>
      </c>
      <c r="CA10" s="59" t="s">
        <v>544</v>
      </c>
      <c r="CB10" s="59" t="s">
        <v>544</v>
      </c>
      <c r="CC10" s="59" t="s">
        <v>544</v>
      </c>
      <c r="CD10" s="59" t="s">
        <v>544</v>
      </c>
      <c r="CE10" s="59" t="s">
        <v>544</v>
      </c>
      <c r="CF10" s="58">
        <v>61159</v>
      </c>
      <c r="CG10" s="59" t="s">
        <v>544</v>
      </c>
      <c r="CH10" s="59" t="s">
        <v>544</v>
      </c>
      <c r="CI10" s="59" t="s">
        <v>544</v>
      </c>
      <c r="CJ10" s="59" t="s">
        <v>544</v>
      </c>
      <c r="CK10" s="59" t="s">
        <v>544</v>
      </c>
      <c r="CL10" s="59" t="s">
        <v>544</v>
      </c>
      <c r="CM10" s="59" t="s">
        <v>544</v>
      </c>
      <c r="CN10" s="59" t="s">
        <v>544</v>
      </c>
      <c r="CO10" s="59" t="s">
        <v>544</v>
      </c>
      <c r="CP10" s="59" t="s">
        <v>544</v>
      </c>
      <c r="CQ10" s="59" t="s">
        <v>544</v>
      </c>
      <c r="CR10" s="59" t="s">
        <v>544</v>
      </c>
      <c r="CS10" s="59" t="s">
        <v>544</v>
      </c>
      <c r="CT10" s="59" t="s">
        <v>544</v>
      </c>
      <c r="CU10" s="59" t="s">
        <v>544</v>
      </c>
      <c r="CV10" s="59" t="s">
        <v>544</v>
      </c>
      <c r="CW10" s="59" t="s">
        <v>544</v>
      </c>
      <c r="CX10" s="59" t="s">
        <v>544</v>
      </c>
      <c r="CY10" s="59" t="s">
        <v>544</v>
      </c>
      <c r="CZ10" s="59" t="s">
        <v>544</v>
      </c>
      <c r="DA10" s="59" t="s">
        <v>544</v>
      </c>
      <c r="DB10" s="59" t="s">
        <v>544</v>
      </c>
      <c r="DC10" s="59" t="s">
        <v>544</v>
      </c>
      <c r="DD10" s="59" t="s">
        <v>544</v>
      </c>
      <c r="DE10" s="59" t="s">
        <v>544</v>
      </c>
      <c r="DF10" s="59" t="s">
        <v>544</v>
      </c>
      <c r="DG10" s="59" t="s">
        <v>544</v>
      </c>
      <c r="DH10" s="59" t="s">
        <v>544</v>
      </c>
      <c r="DI10" s="59" t="s">
        <v>544</v>
      </c>
      <c r="DJ10" s="59" t="s">
        <v>544</v>
      </c>
      <c r="DK10" s="59" t="s">
        <v>544</v>
      </c>
      <c r="DL10" s="59" t="s">
        <v>544</v>
      </c>
      <c r="DM10" s="59" t="s">
        <v>544</v>
      </c>
      <c r="DN10" s="59" t="s">
        <v>544</v>
      </c>
      <c r="DO10" s="59" t="s">
        <v>544</v>
      </c>
      <c r="DP10" s="59" t="s">
        <v>544</v>
      </c>
      <c r="DQ10" s="116" t="s">
        <v>544</v>
      </c>
    </row>
    <row r="11" spans="1:121">
      <c r="A11" s="3">
        <v>25568</v>
      </c>
      <c r="B11" s="59" t="s">
        <v>544</v>
      </c>
      <c r="C11" s="59" t="s">
        <v>544</v>
      </c>
      <c r="D11" s="59" t="s">
        <v>544</v>
      </c>
      <c r="E11" s="59" t="s">
        <v>544</v>
      </c>
      <c r="F11" s="58">
        <v>23.5</v>
      </c>
      <c r="G11" s="58">
        <v>0.46567399999999998</v>
      </c>
      <c r="H11" s="59" t="s">
        <v>544</v>
      </c>
      <c r="I11" s="58">
        <v>35.700000000000003</v>
      </c>
      <c r="J11" s="59" t="s">
        <v>544</v>
      </c>
      <c r="K11" s="59" t="s">
        <v>544</v>
      </c>
      <c r="L11" s="58">
        <v>551.20000000000005</v>
      </c>
      <c r="M11" s="58">
        <v>80953</v>
      </c>
      <c r="N11" s="59" t="s">
        <v>544</v>
      </c>
      <c r="O11" s="59" t="s">
        <v>544</v>
      </c>
      <c r="P11" s="58">
        <v>1</v>
      </c>
      <c r="Q11" s="59" t="s">
        <v>544</v>
      </c>
      <c r="R11" s="59" t="s">
        <v>544</v>
      </c>
      <c r="S11" s="59" t="s">
        <v>544</v>
      </c>
      <c r="T11" s="59" t="s">
        <v>544</v>
      </c>
      <c r="U11" s="59" t="s">
        <v>544</v>
      </c>
      <c r="V11" s="59" t="s">
        <v>544</v>
      </c>
      <c r="W11" s="59" t="s">
        <v>544</v>
      </c>
      <c r="X11" s="59" t="s">
        <v>544</v>
      </c>
      <c r="Y11" s="59" t="s">
        <v>544</v>
      </c>
      <c r="Z11" s="59" t="s">
        <v>544</v>
      </c>
      <c r="AA11" s="59" t="s">
        <v>544</v>
      </c>
      <c r="AB11" s="59" t="s">
        <v>544</v>
      </c>
      <c r="AC11" s="58">
        <v>0.46567399999999998</v>
      </c>
      <c r="AD11" s="59" t="s">
        <v>544</v>
      </c>
      <c r="AE11" s="59" t="s">
        <v>544</v>
      </c>
      <c r="AF11" s="59" t="s">
        <v>544</v>
      </c>
      <c r="AG11" s="58">
        <v>1.93</v>
      </c>
      <c r="AH11" s="58">
        <v>22.6</v>
      </c>
      <c r="AI11" s="59" t="s">
        <v>544</v>
      </c>
      <c r="AJ11" s="59" t="s">
        <v>544</v>
      </c>
      <c r="AK11" s="59" t="s">
        <v>544</v>
      </c>
      <c r="AL11" s="59" t="s">
        <v>544</v>
      </c>
      <c r="AM11" s="59" t="s">
        <v>544</v>
      </c>
      <c r="AN11" s="59" t="s">
        <v>544</v>
      </c>
      <c r="AO11" s="59" t="s">
        <v>544</v>
      </c>
      <c r="AP11" s="59" t="s">
        <v>544</v>
      </c>
      <c r="AQ11" s="59" t="s">
        <v>544</v>
      </c>
      <c r="AR11" s="59" t="s">
        <v>544</v>
      </c>
      <c r="AS11" s="59" t="s">
        <v>544</v>
      </c>
      <c r="AT11" s="59" t="s">
        <v>544</v>
      </c>
      <c r="AU11" s="59" t="s">
        <v>544</v>
      </c>
      <c r="AV11" s="59" t="s">
        <v>544</v>
      </c>
      <c r="AW11" s="59" t="s">
        <v>544</v>
      </c>
      <c r="AX11" s="58">
        <v>4.0999999999999996</v>
      </c>
      <c r="AY11" s="58">
        <v>7.5</v>
      </c>
      <c r="AZ11" s="58">
        <v>23.8</v>
      </c>
      <c r="BA11" s="58">
        <v>28.8</v>
      </c>
      <c r="BB11" s="58">
        <v>19.5</v>
      </c>
      <c r="BC11" s="59" t="s">
        <v>544</v>
      </c>
      <c r="BD11" s="59" t="s">
        <v>544</v>
      </c>
      <c r="BE11" s="59" t="s">
        <v>544</v>
      </c>
      <c r="BF11" s="59" t="s">
        <v>544</v>
      </c>
      <c r="BG11" s="59" t="s">
        <v>544</v>
      </c>
      <c r="BH11" s="59" t="s">
        <v>544</v>
      </c>
      <c r="BI11" s="59" t="s">
        <v>544</v>
      </c>
      <c r="BJ11" s="59" t="s">
        <v>544</v>
      </c>
      <c r="BK11" s="59" t="s">
        <v>544</v>
      </c>
      <c r="BL11" s="59" t="s">
        <v>544</v>
      </c>
      <c r="BM11" s="59" t="s">
        <v>544</v>
      </c>
      <c r="BN11" s="59" t="s">
        <v>544</v>
      </c>
      <c r="BO11" s="59" t="s">
        <v>544</v>
      </c>
      <c r="BP11" s="59" t="s">
        <v>544</v>
      </c>
      <c r="BQ11" s="59" t="s">
        <v>544</v>
      </c>
      <c r="BR11" s="59" t="s">
        <v>544</v>
      </c>
      <c r="BS11" s="59" t="s">
        <v>544</v>
      </c>
      <c r="BT11" s="59" t="s">
        <v>544</v>
      </c>
      <c r="BU11" s="59" t="s">
        <v>544</v>
      </c>
      <c r="BV11" s="59" t="s">
        <v>544</v>
      </c>
      <c r="BW11" s="59" t="s">
        <v>544</v>
      </c>
      <c r="BX11" s="59" t="s">
        <v>544</v>
      </c>
      <c r="BY11" s="59" t="s">
        <v>544</v>
      </c>
      <c r="BZ11" s="59" t="s">
        <v>544</v>
      </c>
      <c r="CA11" s="59" t="s">
        <v>544</v>
      </c>
      <c r="CB11" s="59" t="s">
        <v>544</v>
      </c>
      <c r="CC11" s="59" t="s">
        <v>544</v>
      </c>
      <c r="CD11" s="59" t="s">
        <v>544</v>
      </c>
      <c r="CE11" s="59" t="s">
        <v>544</v>
      </c>
      <c r="CF11" s="58">
        <v>62295</v>
      </c>
      <c r="CG11" s="59" t="s">
        <v>544</v>
      </c>
      <c r="CH11" s="59" t="s">
        <v>544</v>
      </c>
      <c r="CI11" s="59" t="s">
        <v>544</v>
      </c>
      <c r="CJ11" s="59" t="s">
        <v>544</v>
      </c>
      <c r="CK11" s="59" t="s">
        <v>544</v>
      </c>
      <c r="CL11" s="59" t="s">
        <v>544</v>
      </c>
      <c r="CM11" s="59" t="s">
        <v>544</v>
      </c>
      <c r="CN11" s="59" t="s">
        <v>544</v>
      </c>
      <c r="CO11" s="59" t="s">
        <v>544</v>
      </c>
      <c r="CP11" s="59" t="s">
        <v>544</v>
      </c>
      <c r="CQ11" s="59" t="s">
        <v>544</v>
      </c>
      <c r="CR11" s="59" t="s">
        <v>544</v>
      </c>
      <c r="CS11" s="59" t="s">
        <v>544</v>
      </c>
      <c r="CT11" s="59" t="s">
        <v>544</v>
      </c>
      <c r="CU11" s="59" t="s">
        <v>544</v>
      </c>
      <c r="CV11" s="59" t="s">
        <v>544</v>
      </c>
      <c r="CW11" s="59" t="s">
        <v>544</v>
      </c>
      <c r="CX11" s="59" t="s">
        <v>544</v>
      </c>
      <c r="CY11" s="59" t="s">
        <v>544</v>
      </c>
      <c r="CZ11" s="59" t="s">
        <v>544</v>
      </c>
      <c r="DA11" s="59" t="s">
        <v>544</v>
      </c>
      <c r="DB11" s="59" t="s">
        <v>544</v>
      </c>
      <c r="DC11" s="59" t="s">
        <v>544</v>
      </c>
      <c r="DD11" s="59" t="s">
        <v>544</v>
      </c>
      <c r="DE11" s="59" t="s">
        <v>544</v>
      </c>
      <c r="DF11" s="59" t="s">
        <v>544</v>
      </c>
      <c r="DG11" s="59" t="s">
        <v>544</v>
      </c>
      <c r="DH11" s="59" t="s">
        <v>544</v>
      </c>
      <c r="DI11" s="59" t="s">
        <v>544</v>
      </c>
      <c r="DJ11" s="59" t="s">
        <v>544</v>
      </c>
      <c r="DK11" s="59" t="s">
        <v>544</v>
      </c>
      <c r="DL11" s="59" t="s">
        <v>544</v>
      </c>
      <c r="DM11" s="59" t="s">
        <v>544</v>
      </c>
      <c r="DN11" s="59" t="s">
        <v>544</v>
      </c>
      <c r="DO11" s="59" t="s">
        <v>544</v>
      </c>
      <c r="DP11" s="59" t="s">
        <v>544</v>
      </c>
      <c r="DQ11" s="116" t="s">
        <v>544</v>
      </c>
    </row>
    <row r="12" spans="1:121">
      <c r="A12" s="3">
        <v>25568</v>
      </c>
      <c r="B12" s="59" t="s">
        <v>544</v>
      </c>
      <c r="C12" s="59" t="s">
        <v>544</v>
      </c>
      <c r="D12" s="59" t="s">
        <v>544</v>
      </c>
      <c r="E12" s="59" t="s">
        <v>544</v>
      </c>
      <c r="F12" s="58">
        <v>23</v>
      </c>
      <c r="G12" s="58">
        <v>0.46567399999999998</v>
      </c>
      <c r="H12" s="59" t="s">
        <v>544</v>
      </c>
      <c r="I12" s="58">
        <v>36</v>
      </c>
      <c r="J12" s="59" t="s">
        <v>544</v>
      </c>
      <c r="K12" s="59" t="s">
        <v>544</v>
      </c>
      <c r="L12" s="58">
        <v>543.1</v>
      </c>
      <c r="M12" s="58">
        <v>78843</v>
      </c>
      <c r="N12" s="59" t="s">
        <v>544</v>
      </c>
      <c r="O12" s="59" t="s">
        <v>544</v>
      </c>
      <c r="P12" s="58">
        <v>1</v>
      </c>
      <c r="Q12" s="59" t="s">
        <v>544</v>
      </c>
      <c r="R12" s="59" t="s">
        <v>544</v>
      </c>
      <c r="S12" s="59" t="s">
        <v>544</v>
      </c>
      <c r="T12" s="59" t="s">
        <v>544</v>
      </c>
      <c r="U12" s="59" t="s">
        <v>544</v>
      </c>
      <c r="V12" s="59" t="s">
        <v>544</v>
      </c>
      <c r="W12" s="59" t="s">
        <v>544</v>
      </c>
      <c r="X12" s="59" t="s">
        <v>544</v>
      </c>
      <c r="Y12" s="59" t="s">
        <v>544</v>
      </c>
      <c r="Z12" s="59" t="s">
        <v>544</v>
      </c>
      <c r="AA12" s="59" t="s">
        <v>544</v>
      </c>
      <c r="AB12" s="59" t="s">
        <v>544</v>
      </c>
      <c r="AC12" s="58">
        <v>0.46567399999999998</v>
      </c>
      <c r="AD12" s="59" t="s">
        <v>544</v>
      </c>
      <c r="AE12" s="59" t="s">
        <v>544</v>
      </c>
      <c r="AF12" s="59" t="s">
        <v>544</v>
      </c>
      <c r="AG12" s="58">
        <v>1.93</v>
      </c>
      <c r="AH12" s="58">
        <v>22.7</v>
      </c>
      <c r="AI12" s="59" t="s">
        <v>544</v>
      </c>
      <c r="AJ12" s="59" t="s">
        <v>544</v>
      </c>
      <c r="AK12" s="59" t="s">
        <v>544</v>
      </c>
      <c r="AL12" s="59" t="s">
        <v>544</v>
      </c>
      <c r="AM12" s="59" t="s">
        <v>544</v>
      </c>
      <c r="AN12" s="59" t="s">
        <v>544</v>
      </c>
      <c r="AO12" s="59" t="s">
        <v>544</v>
      </c>
      <c r="AP12" s="59" t="s">
        <v>544</v>
      </c>
      <c r="AQ12" s="59" t="s">
        <v>544</v>
      </c>
      <c r="AR12" s="59" t="s">
        <v>544</v>
      </c>
      <c r="AS12" s="59" t="s">
        <v>544</v>
      </c>
      <c r="AT12" s="59" t="s">
        <v>544</v>
      </c>
      <c r="AU12" s="59" t="s">
        <v>544</v>
      </c>
      <c r="AV12" s="59" t="s">
        <v>544</v>
      </c>
      <c r="AW12" s="59" t="s">
        <v>544</v>
      </c>
      <c r="AX12" s="58">
        <v>4.0999999999999996</v>
      </c>
      <c r="AY12" s="58">
        <v>7.5</v>
      </c>
      <c r="AZ12" s="58">
        <v>23.5</v>
      </c>
      <c r="BA12" s="58">
        <v>28.6</v>
      </c>
      <c r="BB12" s="58">
        <v>19.3</v>
      </c>
      <c r="BC12" s="59" t="s">
        <v>544</v>
      </c>
      <c r="BD12" s="59" t="s">
        <v>544</v>
      </c>
      <c r="BE12" s="59" t="s">
        <v>544</v>
      </c>
      <c r="BF12" s="59" t="s">
        <v>544</v>
      </c>
      <c r="BG12" s="59" t="s">
        <v>544</v>
      </c>
      <c r="BH12" s="59" t="s">
        <v>544</v>
      </c>
      <c r="BI12" s="59" t="s">
        <v>544</v>
      </c>
      <c r="BJ12" s="59" t="s">
        <v>544</v>
      </c>
      <c r="BK12" s="59" t="s">
        <v>544</v>
      </c>
      <c r="BL12" s="59" t="s">
        <v>544</v>
      </c>
      <c r="BM12" s="59" t="s">
        <v>544</v>
      </c>
      <c r="BN12" s="59" t="s">
        <v>544</v>
      </c>
      <c r="BO12" s="59" t="s">
        <v>544</v>
      </c>
      <c r="BP12" s="59" t="s">
        <v>544</v>
      </c>
      <c r="BQ12" s="59" t="s">
        <v>544</v>
      </c>
      <c r="BR12" s="59" t="s">
        <v>544</v>
      </c>
      <c r="BS12" s="59" t="s">
        <v>544</v>
      </c>
      <c r="BT12" s="59" t="s">
        <v>544</v>
      </c>
      <c r="BU12" s="59" t="s">
        <v>544</v>
      </c>
      <c r="BV12" s="59" t="s">
        <v>544</v>
      </c>
      <c r="BW12" s="59" t="s">
        <v>544</v>
      </c>
      <c r="BX12" s="59" t="s">
        <v>544</v>
      </c>
      <c r="BY12" s="59" t="s">
        <v>544</v>
      </c>
      <c r="BZ12" s="59" t="s">
        <v>544</v>
      </c>
      <c r="CA12" s="59" t="s">
        <v>544</v>
      </c>
      <c r="CB12" s="59" t="s">
        <v>544</v>
      </c>
      <c r="CC12" s="59" t="s">
        <v>544</v>
      </c>
      <c r="CD12" s="59" t="s">
        <v>544</v>
      </c>
      <c r="CE12" s="59" t="s">
        <v>544</v>
      </c>
      <c r="CF12" s="58">
        <v>62815</v>
      </c>
      <c r="CG12" s="59" t="s">
        <v>544</v>
      </c>
      <c r="CH12" s="59" t="s">
        <v>544</v>
      </c>
      <c r="CI12" s="59" t="s">
        <v>544</v>
      </c>
      <c r="CJ12" s="59" t="s">
        <v>544</v>
      </c>
      <c r="CK12" s="59" t="s">
        <v>544</v>
      </c>
      <c r="CL12" s="59" t="s">
        <v>544</v>
      </c>
      <c r="CM12" s="59" t="s">
        <v>544</v>
      </c>
      <c r="CN12" s="59" t="s">
        <v>544</v>
      </c>
      <c r="CO12" s="59" t="s">
        <v>544</v>
      </c>
      <c r="CP12" s="59" t="s">
        <v>544</v>
      </c>
      <c r="CQ12" s="59" t="s">
        <v>544</v>
      </c>
      <c r="CR12" s="59" t="s">
        <v>544</v>
      </c>
      <c r="CS12" s="59" t="s">
        <v>544</v>
      </c>
      <c r="CT12" s="59" t="s">
        <v>544</v>
      </c>
      <c r="CU12" s="59" t="s">
        <v>544</v>
      </c>
      <c r="CV12" s="59" t="s">
        <v>544</v>
      </c>
      <c r="CW12" s="59" t="s">
        <v>544</v>
      </c>
      <c r="CX12" s="59" t="s">
        <v>544</v>
      </c>
      <c r="CY12" s="59" t="s">
        <v>544</v>
      </c>
      <c r="CZ12" s="59" t="s">
        <v>544</v>
      </c>
      <c r="DA12" s="59" t="s">
        <v>544</v>
      </c>
      <c r="DB12" s="59" t="s">
        <v>544</v>
      </c>
      <c r="DC12" s="59" t="s">
        <v>544</v>
      </c>
      <c r="DD12" s="59" t="s">
        <v>544</v>
      </c>
      <c r="DE12" s="59" t="s">
        <v>544</v>
      </c>
      <c r="DF12" s="59" t="s">
        <v>544</v>
      </c>
      <c r="DG12" s="59" t="s">
        <v>544</v>
      </c>
      <c r="DH12" s="59" t="s">
        <v>544</v>
      </c>
      <c r="DI12" s="59" t="s">
        <v>544</v>
      </c>
      <c r="DJ12" s="59" t="s">
        <v>544</v>
      </c>
      <c r="DK12" s="59" t="s">
        <v>544</v>
      </c>
      <c r="DL12" s="59" t="s">
        <v>544</v>
      </c>
      <c r="DM12" s="59" t="s">
        <v>544</v>
      </c>
      <c r="DN12" s="59" t="s">
        <v>544</v>
      </c>
      <c r="DO12" s="59" t="s">
        <v>544</v>
      </c>
      <c r="DP12" s="59" t="s">
        <v>544</v>
      </c>
      <c r="DQ12" s="116" t="s">
        <v>544</v>
      </c>
    </row>
    <row r="13" spans="1:121">
      <c r="A13" s="3">
        <v>25568</v>
      </c>
      <c r="B13" s="59" t="s">
        <v>544</v>
      </c>
      <c r="C13" s="59" t="s">
        <v>544</v>
      </c>
      <c r="D13" s="59" t="s">
        <v>544</v>
      </c>
      <c r="E13" s="59" t="s">
        <v>544</v>
      </c>
      <c r="F13" s="58">
        <v>23</v>
      </c>
      <c r="G13" s="58">
        <v>0.46567399999999998</v>
      </c>
      <c r="H13" s="59" t="s">
        <v>544</v>
      </c>
      <c r="I13" s="58">
        <v>36.1</v>
      </c>
      <c r="J13" s="59" t="s">
        <v>544</v>
      </c>
      <c r="K13" s="59" t="s">
        <v>544</v>
      </c>
      <c r="L13" s="58">
        <v>538.4</v>
      </c>
      <c r="M13" s="58">
        <v>71595</v>
      </c>
      <c r="N13" s="59" t="s">
        <v>544</v>
      </c>
      <c r="O13" s="59" t="s">
        <v>544</v>
      </c>
      <c r="P13" s="58">
        <v>0.9</v>
      </c>
      <c r="Q13" s="59" t="s">
        <v>544</v>
      </c>
      <c r="R13" s="59" t="s">
        <v>544</v>
      </c>
      <c r="S13" s="59" t="s">
        <v>544</v>
      </c>
      <c r="T13" s="59" t="s">
        <v>544</v>
      </c>
      <c r="U13" s="59" t="s">
        <v>544</v>
      </c>
      <c r="V13" s="59" t="s">
        <v>544</v>
      </c>
      <c r="W13" s="59" t="s">
        <v>544</v>
      </c>
      <c r="X13" s="59" t="s">
        <v>544</v>
      </c>
      <c r="Y13" s="59" t="s">
        <v>544</v>
      </c>
      <c r="Z13" s="59" t="s">
        <v>544</v>
      </c>
      <c r="AA13" s="59" t="s">
        <v>544</v>
      </c>
      <c r="AB13" s="59" t="s">
        <v>544</v>
      </c>
      <c r="AC13" s="58">
        <v>0.46567399999999998</v>
      </c>
      <c r="AD13" s="59" t="s">
        <v>544</v>
      </c>
      <c r="AE13" s="59" t="s">
        <v>544</v>
      </c>
      <c r="AF13" s="59" t="s">
        <v>544</v>
      </c>
      <c r="AG13" s="58">
        <v>1.93</v>
      </c>
      <c r="AH13" s="58">
        <v>22.8</v>
      </c>
      <c r="AI13" s="59" t="s">
        <v>544</v>
      </c>
      <c r="AJ13" s="59" t="s">
        <v>544</v>
      </c>
      <c r="AK13" s="59" t="s">
        <v>544</v>
      </c>
      <c r="AL13" s="59" t="s">
        <v>544</v>
      </c>
      <c r="AM13" s="59" t="s">
        <v>544</v>
      </c>
      <c r="AN13" s="59" t="s">
        <v>544</v>
      </c>
      <c r="AO13" s="59" t="s">
        <v>544</v>
      </c>
      <c r="AP13" s="59" t="s">
        <v>544</v>
      </c>
      <c r="AQ13" s="59" t="s">
        <v>544</v>
      </c>
      <c r="AR13" s="59" t="s">
        <v>544</v>
      </c>
      <c r="AS13" s="59" t="s">
        <v>544</v>
      </c>
      <c r="AT13" s="59" t="s">
        <v>544</v>
      </c>
      <c r="AU13" s="59" t="s">
        <v>544</v>
      </c>
      <c r="AV13" s="59" t="s">
        <v>544</v>
      </c>
      <c r="AW13" s="59" t="s">
        <v>544</v>
      </c>
      <c r="AX13" s="58">
        <v>4.0999999999999996</v>
      </c>
      <c r="AY13" s="58">
        <v>7.4</v>
      </c>
      <c r="AZ13" s="58">
        <v>23.4</v>
      </c>
      <c r="BA13" s="58">
        <v>28.5</v>
      </c>
      <c r="BB13" s="58">
        <v>19.100000000000001</v>
      </c>
      <c r="BC13" s="59" t="s">
        <v>544</v>
      </c>
      <c r="BD13" s="59" t="s">
        <v>544</v>
      </c>
      <c r="BE13" s="59" t="s">
        <v>544</v>
      </c>
      <c r="BF13" s="59" t="s">
        <v>544</v>
      </c>
      <c r="BG13" s="59" t="s">
        <v>544</v>
      </c>
      <c r="BH13" s="59" t="s">
        <v>544</v>
      </c>
      <c r="BI13" s="59" t="s">
        <v>544</v>
      </c>
      <c r="BJ13" s="59" t="s">
        <v>544</v>
      </c>
      <c r="BK13" s="59" t="s">
        <v>544</v>
      </c>
      <c r="BL13" s="59" t="s">
        <v>544</v>
      </c>
      <c r="BM13" s="59" t="s">
        <v>544</v>
      </c>
      <c r="BN13" s="59" t="s">
        <v>544</v>
      </c>
      <c r="BO13" s="59" t="s">
        <v>544</v>
      </c>
      <c r="BP13" s="59" t="s">
        <v>544</v>
      </c>
      <c r="BQ13" s="59" t="s">
        <v>544</v>
      </c>
      <c r="BR13" s="59" t="s">
        <v>544</v>
      </c>
      <c r="BS13" s="59" t="s">
        <v>544</v>
      </c>
      <c r="BT13" s="59" t="s">
        <v>544</v>
      </c>
      <c r="BU13" s="59" t="s">
        <v>544</v>
      </c>
      <c r="BV13" s="59" t="s">
        <v>544</v>
      </c>
      <c r="BW13" s="59" t="s">
        <v>544</v>
      </c>
      <c r="BX13" s="59" t="s">
        <v>544</v>
      </c>
      <c r="BY13" s="59" t="s">
        <v>544</v>
      </c>
      <c r="BZ13" s="59" t="s">
        <v>544</v>
      </c>
      <c r="CA13" s="59" t="s">
        <v>544</v>
      </c>
      <c r="CB13" s="59" t="s">
        <v>544</v>
      </c>
      <c r="CC13" s="59" t="s">
        <v>544</v>
      </c>
      <c r="CD13" s="59" t="s">
        <v>544</v>
      </c>
      <c r="CE13" s="59" t="s">
        <v>544</v>
      </c>
      <c r="CF13" s="58">
        <v>63454</v>
      </c>
      <c r="CG13" s="59" t="s">
        <v>544</v>
      </c>
      <c r="CH13" s="59" t="s">
        <v>544</v>
      </c>
      <c r="CI13" s="59" t="s">
        <v>544</v>
      </c>
      <c r="CJ13" s="59" t="s">
        <v>544</v>
      </c>
      <c r="CK13" s="59" t="s">
        <v>544</v>
      </c>
      <c r="CL13" s="59" t="s">
        <v>544</v>
      </c>
      <c r="CM13" s="59" t="s">
        <v>544</v>
      </c>
      <c r="CN13" s="59" t="s">
        <v>544</v>
      </c>
      <c r="CO13" s="59" t="s">
        <v>544</v>
      </c>
      <c r="CP13" s="59" t="s">
        <v>544</v>
      </c>
      <c r="CQ13" s="59" t="s">
        <v>544</v>
      </c>
      <c r="CR13" s="59" t="s">
        <v>544</v>
      </c>
      <c r="CS13" s="59" t="s">
        <v>544</v>
      </c>
      <c r="CT13" s="59" t="s">
        <v>544</v>
      </c>
      <c r="CU13" s="59" t="s">
        <v>544</v>
      </c>
      <c r="CV13" s="59" t="s">
        <v>544</v>
      </c>
      <c r="CW13" s="59" t="s">
        <v>544</v>
      </c>
      <c r="CX13" s="59" t="s">
        <v>544</v>
      </c>
      <c r="CY13" s="59" t="s">
        <v>544</v>
      </c>
      <c r="CZ13" s="59" t="s">
        <v>544</v>
      </c>
      <c r="DA13" s="59" t="s">
        <v>544</v>
      </c>
      <c r="DB13" s="59" t="s">
        <v>544</v>
      </c>
      <c r="DC13" s="59" t="s">
        <v>544</v>
      </c>
      <c r="DD13" s="59" t="s">
        <v>544</v>
      </c>
      <c r="DE13" s="59" t="s">
        <v>544</v>
      </c>
      <c r="DF13" s="59" t="s">
        <v>544</v>
      </c>
      <c r="DG13" s="59" t="s">
        <v>544</v>
      </c>
      <c r="DH13" s="59" t="s">
        <v>544</v>
      </c>
      <c r="DI13" s="59" t="s">
        <v>544</v>
      </c>
      <c r="DJ13" s="59" t="s">
        <v>544</v>
      </c>
      <c r="DK13" s="59" t="s">
        <v>544</v>
      </c>
      <c r="DL13" s="59" t="s">
        <v>544</v>
      </c>
      <c r="DM13" s="59" t="s">
        <v>544</v>
      </c>
      <c r="DN13" s="59" t="s">
        <v>544</v>
      </c>
      <c r="DO13" s="59" t="s">
        <v>544</v>
      </c>
      <c r="DP13" s="59" t="s">
        <v>544</v>
      </c>
      <c r="DQ13" s="116" t="s">
        <v>544</v>
      </c>
    </row>
    <row r="14" spans="1:121">
      <c r="A14" s="3">
        <v>25568</v>
      </c>
      <c r="B14" s="59" t="s">
        <v>544</v>
      </c>
      <c r="C14" s="59" t="s">
        <v>544</v>
      </c>
      <c r="D14" s="59" t="s">
        <v>544</v>
      </c>
      <c r="E14" s="59" t="s">
        <v>544</v>
      </c>
      <c r="F14" s="58">
        <v>22.5</v>
      </c>
      <c r="G14" s="58">
        <v>0.46567399999999998</v>
      </c>
      <c r="H14" s="59" t="s">
        <v>544</v>
      </c>
      <c r="I14" s="58">
        <v>36.299999999999997</v>
      </c>
      <c r="J14" s="59" t="s">
        <v>544</v>
      </c>
      <c r="K14" s="59" t="s">
        <v>544</v>
      </c>
      <c r="L14" s="58">
        <v>534.1</v>
      </c>
      <c r="M14" s="58">
        <v>69334</v>
      </c>
      <c r="N14" s="59" t="s">
        <v>544</v>
      </c>
      <c r="O14" s="59" t="s">
        <v>544</v>
      </c>
      <c r="P14" s="58">
        <v>1</v>
      </c>
      <c r="Q14" s="59" t="s">
        <v>544</v>
      </c>
      <c r="R14" s="59" t="s">
        <v>544</v>
      </c>
      <c r="S14" s="59" t="s">
        <v>544</v>
      </c>
      <c r="T14" s="59" t="s">
        <v>544</v>
      </c>
      <c r="U14" s="59" t="s">
        <v>544</v>
      </c>
      <c r="V14" s="59" t="s">
        <v>544</v>
      </c>
      <c r="W14" s="59" t="s">
        <v>544</v>
      </c>
      <c r="X14" s="59" t="s">
        <v>544</v>
      </c>
      <c r="Y14" s="59" t="s">
        <v>544</v>
      </c>
      <c r="Z14" s="59" t="s">
        <v>544</v>
      </c>
      <c r="AA14" s="59" t="s">
        <v>544</v>
      </c>
      <c r="AB14" s="59" t="s">
        <v>544</v>
      </c>
      <c r="AC14" s="58">
        <v>0.46567399999999998</v>
      </c>
      <c r="AD14" s="59" t="s">
        <v>544</v>
      </c>
      <c r="AE14" s="59" t="s">
        <v>544</v>
      </c>
      <c r="AF14" s="59" t="s">
        <v>544</v>
      </c>
      <c r="AG14" s="58">
        <v>1.93</v>
      </c>
      <c r="AH14" s="58">
        <v>22.8</v>
      </c>
      <c r="AI14" s="59" t="s">
        <v>544</v>
      </c>
      <c r="AJ14" s="59" t="s">
        <v>544</v>
      </c>
      <c r="AK14" s="59" t="s">
        <v>544</v>
      </c>
      <c r="AL14" s="59" t="s">
        <v>544</v>
      </c>
      <c r="AM14" s="59" t="s">
        <v>544</v>
      </c>
      <c r="AN14" s="59" t="s">
        <v>544</v>
      </c>
      <c r="AO14" s="59" t="s">
        <v>544</v>
      </c>
      <c r="AP14" s="59" t="s">
        <v>544</v>
      </c>
      <c r="AQ14" s="59" t="s">
        <v>544</v>
      </c>
      <c r="AR14" s="59" t="s">
        <v>544</v>
      </c>
      <c r="AS14" s="59" t="s">
        <v>544</v>
      </c>
      <c r="AT14" s="59" t="s">
        <v>544</v>
      </c>
      <c r="AU14" s="59" t="s">
        <v>544</v>
      </c>
      <c r="AV14" s="59" t="s">
        <v>544</v>
      </c>
      <c r="AW14" s="59" t="s">
        <v>544</v>
      </c>
      <c r="AX14" s="58">
        <v>4.0999999999999996</v>
      </c>
      <c r="AY14" s="58">
        <v>7.4</v>
      </c>
      <c r="AZ14" s="58">
        <v>23.1</v>
      </c>
      <c r="BA14" s="58">
        <v>27.7</v>
      </c>
      <c r="BB14" s="58">
        <v>19.100000000000001</v>
      </c>
      <c r="BC14" s="59" t="s">
        <v>544</v>
      </c>
      <c r="BD14" s="59" t="s">
        <v>544</v>
      </c>
      <c r="BE14" s="59" t="s">
        <v>544</v>
      </c>
      <c r="BF14" s="59" t="s">
        <v>544</v>
      </c>
      <c r="BG14" s="59" t="s">
        <v>544</v>
      </c>
      <c r="BH14" s="59" t="s">
        <v>544</v>
      </c>
      <c r="BI14" s="59" t="s">
        <v>544</v>
      </c>
      <c r="BJ14" s="59" t="s">
        <v>544</v>
      </c>
      <c r="BK14" s="59" t="s">
        <v>544</v>
      </c>
      <c r="BL14" s="59" t="s">
        <v>544</v>
      </c>
      <c r="BM14" s="59" t="s">
        <v>544</v>
      </c>
      <c r="BN14" s="59" t="s">
        <v>544</v>
      </c>
      <c r="BO14" s="59" t="s">
        <v>544</v>
      </c>
      <c r="BP14" s="59" t="s">
        <v>544</v>
      </c>
      <c r="BQ14" s="59" t="s">
        <v>544</v>
      </c>
      <c r="BR14" s="59" t="s">
        <v>544</v>
      </c>
      <c r="BS14" s="59" t="s">
        <v>544</v>
      </c>
      <c r="BT14" s="59" t="s">
        <v>544</v>
      </c>
      <c r="BU14" s="59" t="s">
        <v>544</v>
      </c>
      <c r="BV14" s="59" t="s">
        <v>544</v>
      </c>
      <c r="BW14" s="59" t="s">
        <v>544</v>
      </c>
      <c r="BX14" s="59" t="s">
        <v>544</v>
      </c>
      <c r="BY14" s="59" t="s">
        <v>544</v>
      </c>
      <c r="BZ14" s="59" t="s">
        <v>544</v>
      </c>
      <c r="CA14" s="59" t="s">
        <v>544</v>
      </c>
      <c r="CB14" s="59" t="s">
        <v>544</v>
      </c>
      <c r="CC14" s="59" t="s">
        <v>544</v>
      </c>
      <c r="CD14" s="59" t="s">
        <v>544</v>
      </c>
      <c r="CE14" s="59" t="s">
        <v>544</v>
      </c>
      <c r="CF14" s="58">
        <v>71799</v>
      </c>
      <c r="CG14" s="59" t="s">
        <v>544</v>
      </c>
      <c r="CH14" s="59" t="s">
        <v>544</v>
      </c>
      <c r="CI14" s="59" t="s">
        <v>544</v>
      </c>
      <c r="CJ14" s="59" t="s">
        <v>544</v>
      </c>
      <c r="CK14" s="59" t="s">
        <v>544</v>
      </c>
      <c r="CL14" s="59" t="s">
        <v>544</v>
      </c>
      <c r="CM14" s="59" t="s">
        <v>544</v>
      </c>
      <c r="CN14" s="59" t="s">
        <v>544</v>
      </c>
      <c r="CO14" s="59" t="s">
        <v>544</v>
      </c>
      <c r="CP14" s="59" t="s">
        <v>544</v>
      </c>
      <c r="CQ14" s="59" t="s">
        <v>544</v>
      </c>
      <c r="CR14" s="59" t="s">
        <v>544</v>
      </c>
      <c r="CS14" s="59" t="s">
        <v>544</v>
      </c>
      <c r="CT14" s="59" t="s">
        <v>544</v>
      </c>
      <c r="CU14" s="59" t="s">
        <v>544</v>
      </c>
      <c r="CV14" s="59" t="s">
        <v>544</v>
      </c>
      <c r="CW14" s="59" t="s">
        <v>544</v>
      </c>
      <c r="CX14" s="59" t="s">
        <v>544</v>
      </c>
      <c r="CY14" s="59" t="s">
        <v>544</v>
      </c>
      <c r="CZ14" s="59" t="s">
        <v>544</v>
      </c>
      <c r="DA14" s="59" t="s">
        <v>544</v>
      </c>
      <c r="DB14" s="59" t="s">
        <v>544</v>
      </c>
      <c r="DC14" s="59" t="s">
        <v>544</v>
      </c>
      <c r="DD14" s="59" t="s">
        <v>544</v>
      </c>
      <c r="DE14" s="59" t="s">
        <v>544</v>
      </c>
      <c r="DF14" s="59" t="s">
        <v>544</v>
      </c>
      <c r="DG14" s="59" t="s">
        <v>544</v>
      </c>
      <c r="DH14" s="59" t="s">
        <v>544</v>
      </c>
      <c r="DI14" s="59" t="s">
        <v>544</v>
      </c>
      <c r="DJ14" s="59" t="s">
        <v>544</v>
      </c>
      <c r="DK14" s="59" t="s">
        <v>544</v>
      </c>
      <c r="DL14" s="59" t="s">
        <v>544</v>
      </c>
      <c r="DM14" s="59" t="s">
        <v>544</v>
      </c>
      <c r="DN14" s="59" t="s">
        <v>544</v>
      </c>
      <c r="DO14" s="59" t="s">
        <v>544</v>
      </c>
      <c r="DP14" s="59" t="s">
        <v>544</v>
      </c>
      <c r="DQ14" s="116" t="s">
        <v>544</v>
      </c>
    </row>
    <row r="15" spans="1:121">
      <c r="A15" s="3">
        <v>25568</v>
      </c>
      <c r="B15" s="59" t="s">
        <v>544</v>
      </c>
      <c r="C15" s="59" t="s">
        <v>544</v>
      </c>
      <c r="D15" s="59" t="s">
        <v>544</v>
      </c>
      <c r="E15" s="59" t="s">
        <v>544</v>
      </c>
      <c r="F15" s="58">
        <v>23.3</v>
      </c>
      <c r="G15" s="58">
        <v>0.46567399999999998</v>
      </c>
      <c r="H15" s="59" t="s">
        <v>544</v>
      </c>
      <c r="I15" s="58">
        <v>36.4</v>
      </c>
      <c r="J15" s="59" t="s">
        <v>544</v>
      </c>
      <c r="K15" s="59" t="s">
        <v>544</v>
      </c>
      <c r="L15" s="58">
        <v>531.79999999999995</v>
      </c>
      <c r="M15" s="58">
        <v>66096</v>
      </c>
      <c r="N15" s="59" t="s">
        <v>544</v>
      </c>
      <c r="O15" s="59" t="s">
        <v>544</v>
      </c>
      <c r="P15" s="58">
        <v>0.9</v>
      </c>
      <c r="Q15" s="59" t="s">
        <v>544</v>
      </c>
      <c r="R15" s="59" t="s">
        <v>544</v>
      </c>
      <c r="S15" s="59" t="s">
        <v>544</v>
      </c>
      <c r="T15" s="59" t="s">
        <v>544</v>
      </c>
      <c r="U15" s="59" t="s">
        <v>544</v>
      </c>
      <c r="V15" s="59" t="s">
        <v>544</v>
      </c>
      <c r="W15" s="59" t="s">
        <v>544</v>
      </c>
      <c r="X15" s="59" t="s">
        <v>544</v>
      </c>
      <c r="Y15" s="59" t="s">
        <v>544</v>
      </c>
      <c r="Z15" s="58">
        <v>98</v>
      </c>
      <c r="AA15" s="59" t="s">
        <v>544</v>
      </c>
      <c r="AB15" s="59" t="s">
        <v>544</v>
      </c>
      <c r="AC15" s="58">
        <v>0.46567399999999998</v>
      </c>
      <c r="AD15" s="59" t="s">
        <v>544</v>
      </c>
      <c r="AE15" s="59" t="s">
        <v>544</v>
      </c>
      <c r="AF15" s="59" t="s">
        <v>544</v>
      </c>
      <c r="AG15" s="58">
        <v>2.21</v>
      </c>
      <c r="AH15" s="58">
        <v>22.9</v>
      </c>
      <c r="AI15" s="59" t="s">
        <v>544</v>
      </c>
      <c r="AJ15" s="59" t="s">
        <v>544</v>
      </c>
      <c r="AK15" s="59" t="s">
        <v>544</v>
      </c>
      <c r="AL15" s="59" t="s">
        <v>544</v>
      </c>
      <c r="AM15" s="58">
        <v>27.965599999999998</v>
      </c>
      <c r="AN15" s="58">
        <v>101.1075</v>
      </c>
      <c r="AO15" s="59" t="s">
        <v>544</v>
      </c>
      <c r="AP15" s="59" t="s">
        <v>544</v>
      </c>
      <c r="AQ15" s="59" t="s">
        <v>544</v>
      </c>
      <c r="AR15" s="59" t="s">
        <v>544</v>
      </c>
      <c r="AS15" s="59" t="s">
        <v>544</v>
      </c>
      <c r="AT15" s="59" t="s">
        <v>544</v>
      </c>
      <c r="AU15" s="59" t="s">
        <v>544</v>
      </c>
      <c r="AV15" s="59" t="s">
        <v>544</v>
      </c>
      <c r="AW15" s="59" t="s">
        <v>544</v>
      </c>
      <c r="AX15" s="58">
        <v>4.0999999999999996</v>
      </c>
      <c r="AY15" s="58">
        <v>7.4</v>
      </c>
      <c r="AZ15" s="58">
        <v>23.2</v>
      </c>
      <c r="BA15" s="58">
        <v>27.9</v>
      </c>
      <c r="BB15" s="58">
        <v>19.100000000000001</v>
      </c>
      <c r="BC15" s="59" t="s">
        <v>544</v>
      </c>
      <c r="BD15" s="59" t="s">
        <v>544</v>
      </c>
      <c r="BE15" s="59" t="s">
        <v>544</v>
      </c>
      <c r="BF15" s="59" t="s">
        <v>544</v>
      </c>
      <c r="BG15" s="59" t="s">
        <v>544</v>
      </c>
      <c r="BH15" s="59" t="s">
        <v>544</v>
      </c>
      <c r="BI15" s="59" t="s">
        <v>544</v>
      </c>
      <c r="BJ15" s="59" t="s">
        <v>544</v>
      </c>
      <c r="BK15" s="59" t="s">
        <v>544</v>
      </c>
      <c r="BL15" s="59" t="s">
        <v>544</v>
      </c>
      <c r="BM15" s="59" t="s">
        <v>544</v>
      </c>
      <c r="BN15" s="59" t="s">
        <v>544</v>
      </c>
      <c r="BO15" s="59" t="s">
        <v>544</v>
      </c>
      <c r="BP15" s="59" t="s">
        <v>544</v>
      </c>
      <c r="BQ15" s="59" t="s">
        <v>544</v>
      </c>
      <c r="BR15" s="59" t="s">
        <v>544</v>
      </c>
      <c r="BS15" s="59" t="s">
        <v>544</v>
      </c>
      <c r="BT15" s="59" t="s">
        <v>544</v>
      </c>
      <c r="BU15" s="59" t="s">
        <v>544</v>
      </c>
      <c r="BV15" s="59" t="s">
        <v>544</v>
      </c>
      <c r="BW15" s="59" t="s">
        <v>544</v>
      </c>
      <c r="BX15" s="59" t="s">
        <v>544</v>
      </c>
      <c r="BY15" s="59" t="s">
        <v>544</v>
      </c>
      <c r="BZ15" s="59" t="s">
        <v>544</v>
      </c>
      <c r="CA15" s="59" t="s">
        <v>544</v>
      </c>
      <c r="CB15" s="59" t="s">
        <v>544</v>
      </c>
      <c r="CC15" s="59" t="s">
        <v>544</v>
      </c>
      <c r="CD15" s="59" t="s">
        <v>544</v>
      </c>
      <c r="CE15" s="59" t="s">
        <v>544</v>
      </c>
      <c r="CF15" s="58">
        <v>72209</v>
      </c>
      <c r="CG15" s="59" t="s">
        <v>544</v>
      </c>
      <c r="CH15" s="59" t="s">
        <v>544</v>
      </c>
      <c r="CI15" s="59" t="s">
        <v>544</v>
      </c>
      <c r="CJ15" s="59" t="s">
        <v>544</v>
      </c>
      <c r="CK15" s="59" t="s">
        <v>544</v>
      </c>
      <c r="CL15" s="59" t="s">
        <v>544</v>
      </c>
      <c r="CM15" s="59" t="s">
        <v>544</v>
      </c>
      <c r="CN15" s="59" t="s">
        <v>544</v>
      </c>
      <c r="CO15" s="59" t="s">
        <v>544</v>
      </c>
      <c r="CP15" s="59" t="s">
        <v>544</v>
      </c>
      <c r="CQ15" s="59" t="s">
        <v>544</v>
      </c>
      <c r="CR15" s="59" t="s">
        <v>544</v>
      </c>
      <c r="CS15" s="58">
        <v>98</v>
      </c>
      <c r="CT15" s="58">
        <v>98</v>
      </c>
      <c r="CU15" s="59" t="s">
        <v>544</v>
      </c>
      <c r="CV15" s="59" t="s">
        <v>544</v>
      </c>
      <c r="CW15" s="59" t="s">
        <v>544</v>
      </c>
      <c r="CX15" s="59" t="s">
        <v>544</v>
      </c>
      <c r="CY15" s="59" t="s">
        <v>544</v>
      </c>
      <c r="CZ15" s="59" t="s">
        <v>544</v>
      </c>
      <c r="DA15" s="59" t="s">
        <v>544</v>
      </c>
      <c r="DB15" s="59" t="s">
        <v>544</v>
      </c>
      <c r="DC15" s="59" t="s">
        <v>544</v>
      </c>
      <c r="DD15" s="59" t="s">
        <v>544</v>
      </c>
      <c r="DE15" s="59" t="s">
        <v>544</v>
      </c>
      <c r="DF15" s="59" t="s">
        <v>544</v>
      </c>
      <c r="DG15" s="59" t="s">
        <v>544</v>
      </c>
      <c r="DH15" s="59" t="s">
        <v>544</v>
      </c>
      <c r="DI15" s="59" t="s">
        <v>544</v>
      </c>
      <c r="DJ15" s="59" t="s">
        <v>544</v>
      </c>
      <c r="DK15" s="59" t="s">
        <v>544</v>
      </c>
      <c r="DL15" s="59" t="s">
        <v>544</v>
      </c>
      <c r="DM15" s="59" t="s">
        <v>544</v>
      </c>
      <c r="DN15" s="59" t="s">
        <v>544</v>
      </c>
      <c r="DO15" s="59" t="s">
        <v>544</v>
      </c>
      <c r="DP15" s="59" t="s">
        <v>544</v>
      </c>
      <c r="DQ15" s="116" t="s">
        <v>544</v>
      </c>
    </row>
    <row r="16" spans="1:121">
      <c r="A16" s="3">
        <v>25568</v>
      </c>
      <c r="B16" s="59" t="s">
        <v>544</v>
      </c>
      <c r="C16" s="59" t="s">
        <v>544</v>
      </c>
      <c r="D16" s="59" t="s">
        <v>544</v>
      </c>
      <c r="E16" s="59" t="s">
        <v>544</v>
      </c>
      <c r="F16" s="58">
        <v>23.4</v>
      </c>
      <c r="G16" s="58">
        <v>0.46567399999999998</v>
      </c>
      <c r="H16" s="59" t="s">
        <v>544</v>
      </c>
      <c r="I16" s="58">
        <v>37.1</v>
      </c>
      <c r="J16" s="59" t="s">
        <v>544</v>
      </c>
      <c r="K16" s="59" t="s">
        <v>544</v>
      </c>
      <c r="L16" s="58">
        <v>539.20000000000005</v>
      </c>
      <c r="M16" s="58">
        <v>85349</v>
      </c>
      <c r="N16" s="59" t="s">
        <v>544</v>
      </c>
      <c r="O16" s="59" t="s">
        <v>544</v>
      </c>
      <c r="P16" s="58">
        <v>0.8</v>
      </c>
      <c r="Q16" s="59" t="s">
        <v>544</v>
      </c>
      <c r="R16" s="59" t="s">
        <v>544</v>
      </c>
      <c r="S16" s="59" t="s">
        <v>544</v>
      </c>
      <c r="T16" s="59" t="s">
        <v>544</v>
      </c>
      <c r="U16" s="59" t="s">
        <v>544</v>
      </c>
      <c r="V16" s="59" t="s">
        <v>544</v>
      </c>
      <c r="W16" s="59" t="s">
        <v>544</v>
      </c>
      <c r="X16" s="59" t="s">
        <v>544</v>
      </c>
      <c r="Y16" s="59" t="s">
        <v>544</v>
      </c>
      <c r="Z16" s="58">
        <v>98.3</v>
      </c>
      <c r="AA16" s="59" t="s">
        <v>544</v>
      </c>
      <c r="AB16" s="59" t="s">
        <v>544</v>
      </c>
      <c r="AC16" s="58">
        <v>0.46567399999999998</v>
      </c>
      <c r="AD16" s="59" t="s">
        <v>544</v>
      </c>
      <c r="AE16" s="59" t="s">
        <v>544</v>
      </c>
      <c r="AF16" s="59" t="s">
        <v>544</v>
      </c>
      <c r="AG16" s="58">
        <v>2.21</v>
      </c>
      <c r="AH16" s="58">
        <v>22.9</v>
      </c>
      <c r="AI16" s="59" t="s">
        <v>544</v>
      </c>
      <c r="AJ16" s="59" t="s">
        <v>544</v>
      </c>
      <c r="AK16" s="59" t="s">
        <v>544</v>
      </c>
      <c r="AL16" s="59" t="s">
        <v>544</v>
      </c>
      <c r="AM16" s="58">
        <v>28.011700000000001</v>
      </c>
      <c r="AN16" s="58">
        <v>100.90349999999999</v>
      </c>
      <c r="AO16" s="59" t="s">
        <v>544</v>
      </c>
      <c r="AP16" s="59" t="s">
        <v>544</v>
      </c>
      <c r="AQ16" s="59" t="s">
        <v>544</v>
      </c>
      <c r="AR16" s="59" t="s">
        <v>544</v>
      </c>
      <c r="AS16" s="59" t="s">
        <v>544</v>
      </c>
      <c r="AT16" s="59" t="s">
        <v>544</v>
      </c>
      <c r="AU16" s="59" t="s">
        <v>544</v>
      </c>
      <c r="AV16" s="59" t="s">
        <v>544</v>
      </c>
      <c r="AW16" s="59" t="s">
        <v>544</v>
      </c>
      <c r="AX16" s="58">
        <v>4.0999999999999996</v>
      </c>
      <c r="AY16" s="58">
        <v>7.4</v>
      </c>
      <c r="AZ16" s="58">
        <v>23.3</v>
      </c>
      <c r="BA16" s="58">
        <v>27.8</v>
      </c>
      <c r="BB16" s="58">
        <v>19.2</v>
      </c>
      <c r="BC16" s="59" t="s">
        <v>544</v>
      </c>
      <c r="BD16" s="59" t="s">
        <v>544</v>
      </c>
      <c r="BE16" s="59" t="s">
        <v>544</v>
      </c>
      <c r="BF16" s="59" t="s">
        <v>544</v>
      </c>
      <c r="BG16" s="59" t="s">
        <v>544</v>
      </c>
      <c r="BH16" s="59" t="s">
        <v>544</v>
      </c>
      <c r="BI16" s="59" t="s">
        <v>544</v>
      </c>
      <c r="BJ16" s="59" t="s">
        <v>544</v>
      </c>
      <c r="BK16" s="59" t="s">
        <v>544</v>
      </c>
      <c r="BL16" s="59" t="s">
        <v>544</v>
      </c>
      <c r="BM16" s="59" t="s">
        <v>544</v>
      </c>
      <c r="BN16" s="59" t="s">
        <v>544</v>
      </c>
      <c r="BO16" s="59" t="s">
        <v>544</v>
      </c>
      <c r="BP16" s="59" t="s">
        <v>544</v>
      </c>
      <c r="BQ16" s="59" t="s">
        <v>544</v>
      </c>
      <c r="BR16" s="59" t="s">
        <v>544</v>
      </c>
      <c r="BS16" s="59" t="s">
        <v>544</v>
      </c>
      <c r="BT16" s="59" t="s">
        <v>544</v>
      </c>
      <c r="BU16" s="59" t="s">
        <v>544</v>
      </c>
      <c r="BV16" s="59" t="s">
        <v>544</v>
      </c>
      <c r="BW16" s="59" t="s">
        <v>544</v>
      </c>
      <c r="BX16" s="59" t="s">
        <v>544</v>
      </c>
      <c r="BY16" s="59" t="s">
        <v>544</v>
      </c>
      <c r="BZ16" s="59" t="s">
        <v>544</v>
      </c>
      <c r="CA16" s="59" t="s">
        <v>544</v>
      </c>
      <c r="CB16" s="59" t="s">
        <v>544</v>
      </c>
      <c r="CC16" s="59" t="s">
        <v>544</v>
      </c>
      <c r="CD16" s="59" t="s">
        <v>544</v>
      </c>
      <c r="CE16" s="59" t="s">
        <v>544</v>
      </c>
      <c r="CF16" s="58">
        <v>73323</v>
      </c>
      <c r="CG16" s="59" t="s">
        <v>544</v>
      </c>
      <c r="CH16" s="59" t="s">
        <v>544</v>
      </c>
      <c r="CI16" s="59" t="s">
        <v>544</v>
      </c>
      <c r="CJ16" s="59" t="s">
        <v>544</v>
      </c>
      <c r="CK16" s="59" t="s">
        <v>544</v>
      </c>
      <c r="CL16" s="59" t="s">
        <v>544</v>
      </c>
      <c r="CM16" s="59" t="s">
        <v>544</v>
      </c>
      <c r="CN16" s="59" t="s">
        <v>544</v>
      </c>
      <c r="CO16" s="59" t="s">
        <v>544</v>
      </c>
      <c r="CP16" s="59" t="s">
        <v>544</v>
      </c>
      <c r="CQ16" s="59" t="s">
        <v>544</v>
      </c>
      <c r="CR16" s="59" t="s">
        <v>544</v>
      </c>
      <c r="CS16" s="58">
        <v>98.3</v>
      </c>
      <c r="CT16" s="58">
        <v>98.4</v>
      </c>
      <c r="CU16" s="59" t="s">
        <v>544</v>
      </c>
      <c r="CV16" s="59" t="s">
        <v>544</v>
      </c>
      <c r="CW16" s="59" t="s">
        <v>544</v>
      </c>
      <c r="CX16" s="59" t="s">
        <v>544</v>
      </c>
      <c r="CY16" s="59" t="s">
        <v>544</v>
      </c>
      <c r="CZ16" s="59" t="s">
        <v>544</v>
      </c>
      <c r="DA16" s="59" t="s">
        <v>544</v>
      </c>
      <c r="DB16" s="59" t="s">
        <v>544</v>
      </c>
      <c r="DC16" s="59" t="s">
        <v>544</v>
      </c>
      <c r="DD16" s="59" t="s">
        <v>544</v>
      </c>
      <c r="DE16" s="59" t="s">
        <v>544</v>
      </c>
      <c r="DF16" s="59" t="s">
        <v>544</v>
      </c>
      <c r="DG16" s="59" t="s">
        <v>544</v>
      </c>
      <c r="DH16" s="59" t="s">
        <v>544</v>
      </c>
      <c r="DI16" s="59" t="s">
        <v>544</v>
      </c>
      <c r="DJ16" s="59" t="s">
        <v>544</v>
      </c>
      <c r="DK16" s="59" t="s">
        <v>544</v>
      </c>
      <c r="DL16" s="59" t="s">
        <v>544</v>
      </c>
      <c r="DM16" s="59" t="s">
        <v>544</v>
      </c>
      <c r="DN16" s="59" t="s">
        <v>544</v>
      </c>
      <c r="DO16" s="59" t="s">
        <v>544</v>
      </c>
      <c r="DP16" s="59" t="s">
        <v>544</v>
      </c>
      <c r="DQ16" s="116" t="s">
        <v>544</v>
      </c>
    </row>
    <row r="17" spans="1:121">
      <c r="A17" s="3">
        <v>25568</v>
      </c>
      <c r="B17" s="59" t="s">
        <v>544</v>
      </c>
      <c r="C17" s="59" t="s">
        <v>544</v>
      </c>
      <c r="D17" s="59" t="s">
        <v>544</v>
      </c>
      <c r="E17" s="59" t="s">
        <v>544</v>
      </c>
      <c r="F17" s="58">
        <v>23.1</v>
      </c>
      <c r="G17" s="58">
        <v>0.488958</v>
      </c>
      <c r="H17" s="59" t="s">
        <v>544</v>
      </c>
      <c r="I17" s="58">
        <v>37.4</v>
      </c>
      <c r="J17" s="59" t="s">
        <v>544</v>
      </c>
      <c r="K17" s="59" t="s">
        <v>544</v>
      </c>
      <c r="L17" s="58">
        <v>536.20000000000005</v>
      </c>
      <c r="M17" s="58">
        <v>132836</v>
      </c>
      <c r="N17" s="59" t="s">
        <v>544</v>
      </c>
      <c r="O17" s="59" t="s">
        <v>544</v>
      </c>
      <c r="P17" s="58">
        <v>0.8</v>
      </c>
      <c r="Q17" s="59" t="s">
        <v>544</v>
      </c>
      <c r="R17" s="59" t="s">
        <v>544</v>
      </c>
      <c r="S17" s="59" t="s">
        <v>544</v>
      </c>
      <c r="T17" s="59" t="s">
        <v>544</v>
      </c>
      <c r="U17" s="59" t="s">
        <v>544</v>
      </c>
      <c r="V17" s="59" t="s">
        <v>544</v>
      </c>
      <c r="W17" s="59" t="s">
        <v>544</v>
      </c>
      <c r="X17" s="59" t="s">
        <v>544</v>
      </c>
      <c r="Y17" s="59" t="s">
        <v>544</v>
      </c>
      <c r="Z17" s="58">
        <v>102.2</v>
      </c>
      <c r="AA17" s="59" t="s">
        <v>544</v>
      </c>
      <c r="AB17" s="59" t="s">
        <v>544</v>
      </c>
      <c r="AC17" s="58">
        <v>0.488958</v>
      </c>
      <c r="AD17" s="59" t="s">
        <v>544</v>
      </c>
      <c r="AE17" s="59" t="s">
        <v>544</v>
      </c>
      <c r="AF17" s="59" t="s">
        <v>544</v>
      </c>
      <c r="AG17" s="58">
        <v>2.21</v>
      </c>
      <c r="AH17" s="58">
        <v>23</v>
      </c>
      <c r="AI17" s="59" t="s">
        <v>544</v>
      </c>
      <c r="AJ17" s="59" t="s">
        <v>544</v>
      </c>
      <c r="AK17" s="59" t="s">
        <v>544</v>
      </c>
      <c r="AL17" s="59" t="s">
        <v>544</v>
      </c>
      <c r="AM17" s="58">
        <v>28.050899999999999</v>
      </c>
      <c r="AN17" s="58">
        <v>100.6748</v>
      </c>
      <c r="AO17" s="59" t="s">
        <v>544</v>
      </c>
      <c r="AP17" s="59" t="s">
        <v>544</v>
      </c>
      <c r="AQ17" s="59" t="s">
        <v>544</v>
      </c>
      <c r="AR17" s="59" t="s">
        <v>544</v>
      </c>
      <c r="AS17" s="59" t="s">
        <v>544</v>
      </c>
      <c r="AT17" s="59" t="s">
        <v>544</v>
      </c>
      <c r="AU17" s="59" t="s">
        <v>544</v>
      </c>
      <c r="AV17" s="59" t="s">
        <v>544</v>
      </c>
      <c r="AW17" s="59" t="s">
        <v>544</v>
      </c>
      <c r="AX17" s="58">
        <v>4.0999999999999996</v>
      </c>
      <c r="AY17" s="58">
        <v>7.5</v>
      </c>
      <c r="AZ17" s="58">
        <v>23.5</v>
      </c>
      <c r="BA17" s="58">
        <v>27.8</v>
      </c>
      <c r="BB17" s="58">
        <v>19.600000000000001</v>
      </c>
      <c r="BC17" s="59" t="s">
        <v>544</v>
      </c>
      <c r="BD17" s="59" t="s">
        <v>544</v>
      </c>
      <c r="BE17" s="59" t="s">
        <v>544</v>
      </c>
      <c r="BF17" s="59" t="s">
        <v>544</v>
      </c>
      <c r="BG17" s="59" t="s">
        <v>544</v>
      </c>
      <c r="BH17" s="59" t="s">
        <v>544</v>
      </c>
      <c r="BI17" s="59" t="s">
        <v>544</v>
      </c>
      <c r="BJ17" s="59" t="s">
        <v>544</v>
      </c>
      <c r="BK17" s="59" t="s">
        <v>544</v>
      </c>
      <c r="BL17" s="59" t="s">
        <v>544</v>
      </c>
      <c r="BM17" s="59" t="s">
        <v>544</v>
      </c>
      <c r="BN17" s="59" t="s">
        <v>544</v>
      </c>
      <c r="BO17" s="59" t="s">
        <v>544</v>
      </c>
      <c r="BP17" s="59" t="s">
        <v>544</v>
      </c>
      <c r="BQ17" s="59" t="s">
        <v>544</v>
      </c>
      <c r="BR17" s="59" t="s">
        <v>544</v>
      </c>
      <c r="BS17" s="59" t="s">
        <v>544</v>
      </c>
      <c r="BT17" s="59" t="s">
        <v>544</v>
      </c>
      <c r="BU17" s="59" t="s">
        <v>544</v>
      </c>
      <c r="BV17" s="59" t="s">
        <v>544</v>
      </c>
      <c r="BW17" s="59" t="s">
        <v>544</v>
      </c>
      <c r="BX17" s="59" t="s">
        <v>544</v>
      </c>
      <c r="BY17" s="59" t="s">
        <v>544</v>
      </c>
      <c r="BZ17" s="59" t="s">
        <v>544</v>
      </c>
      <c r="CA17" s="59" t="s">
        <v>544</v>
      </c>
      <c r="CB17" s="59" t="s">
        <v>544</v>
      </c>
      <c r="CC17" s="59" t="s">
        <v>544</v>
      </c>
      <c r="CD17" s="59" t="s">
        <v>544</v>
      </c>
      <c r="CE17" s="59" t="s">
        <v>544</v>
      </c>
      <c r="CF17" s="58">
        <v>74373</v>
      </c>
      <c r="CG17" s="59" t="s">
        <v>544</v>
      </c>
      <c r="CH17" s="59" t="s">
        <v>544</v>
      </c>
      <c r="CI17" s="59" t="s">
        <v>544</v>
      </c>
      <c r="CJ17" s="59" t="s">
        <v>544</v>
      </c>
      <c r="CK17" s="59" t="s">
        <v>544</v>
      </c>
      <c r="CL17" s="59" t="s">
        <v>544</v>
      </c>
      <c r="CM17" s="59" t="s">
        <v>544</v>
      </c>
      <c r="CN17" s="59" t="s">
        <v>544</v>
      </c>
      <c r="CO17" s="59" t="s">
        <v>544</v>
      </c>
      <c r="CP17" s="59" t="s">
        <v>544</v>
      </c>
      <c r="CQ17" s="59" t="s">
        <v>544</v>
      </c>
      <c r="CR17" s="59" t="s">
        <v>544</v>
      </c>
      <c r="CS17" s="58">
        <v>101.8</v>
      </c>
      <c r="CT17" s="58">
        <v>102.9</v>
      </c>
      <c r="CU17" s="59" t="s">
        <v>544</v>
      </c>
      <c r="CV17" s="59" t="s">
        <v>544</v>
      </c>
      <c r="CW17" s="59" t="s">
        <v>544</v>
      </c>
      <c r="CX17" s="59" t="s">
        <v>544</v>
      </c>
      <c r="CY17" s="59" t="s">
        <v>544</v>
      </c>
      <c r="CZ17" s="59" t="s">
        <v>544</v>
      </c>
      <c r="DA17" s="59" t="s">
        <v>544</v>
      </c>
      <c r="DB17" s="59" t="s">
        <v>544</v>
      </c>
      <c r="DC17" s="59" t="s">
        <v>544</v>
      </c>
      <c r="DD17" s="59" t="s">
        <v>544</v>
      </c>
      <c r="DE17" s="59" t="s">
        <v>544</v>
      </c>
      <c r="DF17" s="59" t="s">
        <v>544</v>
      </c>
      <c r="DG17" s="59" t="s">
        <v>544</v>
      </c>
      <c r="DH17" s="59" t="s">
        <v>544</v>
      </c>
      <c r="DI17" s="59" t="s">
        <v>544</v>
      </c>
      <c r="DJ17" s="59" t="s">
        <v>544</v>
      </c>
      <c r="DK17" s="59" t="s">
        <v>544</v>
      </c>
      <c r="DL17" s="59" t="s">
        <v>544</v>
      </c>
      <c r="DM17" s="59" t="s">
        <v>544</v>
      </c>
      <c r="DN17" s="59" t="s">
        <v>544</v>
      </c>
      <c r="DO17" s="59" t="s">
        <v>544</v>
      </c>
      <c r="DP17" s="59" t="s">
        <v>544</v>
      </c>
      <c r="DQ17" s="116" t="s">
        <v>544</v>
      </c>
    </row>
    <row r="18" spans="1:121">
      <c r="A18" s="3">
        <v>25568</v>
      </c>
      <c r="B18" s="59" t="s">
        <v>544</v>
      </c>
      <c r="C18" s="59" t="s">
        <v>544</v>
      </c>
      <c r="D18" s="59" t="s">
        <v>544</v>
      </c>
      <c r="E18" s="59" t="s">
        <v>544</v>
      </c>
      <c r="F18" s="58">
        <v>21.7</v>
      </c>
      <c r="G18" s="58">
        <v>0.488958</v>
      </c>
      <c r="H18" s="59" t="s">
        <v>544</v>
      </c>
      <c r="I18" s="58">
        <v>37.700000000000003</v>
      </c>
      <c r="J18" s="59" t="s">
        <v>544</v>
      </c>
      <c r="K18" s="59" t="s">
        <v>544</v>
      </c>
      <c r="L18" s="58">
        <v>541.70000000000005</v>
      </c>
      <c r="M18" s="58">
        <v>92759</v>
      </c>
      <c r="N18" s="59" t="s">
        <v>544</v>
      </c>
      <c r="O18" s="59" t="s">
        <v>544</v>
      </c>
      <c r="P18" s="58">
        <v>0.9</v>
      </c>
      <c r="Q18" s="59" t="s">
        <v>544</v>
      </c>
      <c r="R18" s="59" t="s">
        <v>544</v>
      </c>
      <c r="S18" s="59" t="s">
        <v>544</v>
      </c>
      <c r="T18" s="59" t="s">
        <v>544</v>
      </c>
      <c r="U18" s="59" t="s">
        <v>544</v>
      </c>
      <c r="V18" s="59" t="s">
        <v>544</v>
      </c>
      <c r="W18" s="59" t="s">
        <v>544</v>
      </c>
      <c r="X18" s="59" t="s">
        <v>544</v>
      </c>
      <c r="Y18" s="59" t="s">
        <v>544</v>
      </c>
      <c r="Z18" s="58">
        <v>102.7</v>
      </c>
      <c r="AA18" s="59" t="s">
        <v>544</v>
      </c>
      <c r="AB18" s="59" t="s">
        <v>544</v>
      </c>
      <c r="AC18" s="58">
        <v>0.488958</v>
      </c>
      <c r="AD18" s="59" t="s">
        <v>544</v>
      </c>
      <c r="AE18" s="59" t="s">
        <v>544</v>
      </c>
      <c r="AF18" s="59" t="s">
        <v>544</v>
      </c>
      <c r="AG18" s="58">
        <v>2.21</v>
      </c>
      <c r="AH18" s="58">
        <v>23.1</v>
      </c>
      <c r="AI18" s="59" t="s">
        <v>544</v>
      </c>
      <c r="AJ18" s="59" t="s">
        <v>544</v>
      </c>
      <c r="AK18" s="59" t="s">
        <v>544</v>
      </c>
      <c r="AL18" s="59" t="s">
        <v>544</v>
      </c>
      <c r="AM18" s="58">
        <v>28.0871</v>
      </c>
      <c r="AN18" s="58">
        <v>100.43600000000001</v>
      </c>
      <c r="AO18" s="59" t="s">
        <v>544</v>
      </c>
      <c r="AP18" s="59" t="s">
        <v>544</v>
      </c>
      <c r="AQ18" s="59" t="s">
        <v>544</v>
      </c>
      <c r="AR18" s="59" t="s">
        <v>544</v>
      </c>
      <c r="AS18" s="59" t="s">
        <v>544</v>
      </c>
      <c r="AT18" s="59" t="s">
        <v>544</v>
      </c>
      <c r="AU18" s="59" t="s">
        <v>544</v>
      </c>
      <c r="AV18" s="59" t="s">
        <v>544</v>
      </c>
      <c r="AW18" s="59" t="s">
        <v>544</v>
      </c>
      <c r="AX18" s="58">
        <v>4.0999999999999996</v>
      </c>
      <c r="AY18" s="58">
        <v>7.5</v>
      </c>
      <c r="AZ18" s="58">
        <v>23.7</v>
      </c>
      <c r="BA18" s="58">
        <v>27.9</v>
      </c>
      <c r="BB18" s="58">
        <v>19.7</v>
      </c>
      <c r="BC18" s="59" t="s">
        <v>544</v>
      </c>
      <c r="BD18" s="59" t="s">
        <v>544</v>
      </c>
      <c r="BE18" s="59" t="s">
        <v>544</v>
      </c>
      <c r="BF18" s="59" t="s">
        <v>544</v>
      </c>
      <c r="BG18" s="59" t="s">
        <v>544</v>
      </c>
      <c r="BH18" s="59" t="s">
        <v>544</v>
      </c>
      <c r="BI18" s="59" t="s">
        <v>544</v>
      </c>
      <c r="BJ18" s="59" t="s">
        <v>544</v>
      </c>
      <c r="BK18" s="59" t="s">
        <v>544</v>
      </c>
      <c r="BL18" s="59" t="s">
        <v>544</v>
      </c>
      <c r="BM18" s="59" t="s">
        <v>544</v>
      </c>
      <c r="BN18" s="59" t="s">
        <v>544</v>
      </c>
      <c r="BO18" s="59" t="s">
        <v>544</v>
      </c>
      <c r="BP18" s="59" t="s">
        <v>544</v>
      </c>
      <c r="BQ18" s="59" t="s">
        <v>544</v>
      </c>
      <c r="BR18" s="59" t="s">
        <v>544</v>
      </c>
      <c r="BS18" s="59" t="s">
        <v>544</v>
      </c>
      <c r="BT18" s="59" t="s">
        <v>544</v>
      </c>
      <c r="BU18" s="59" t="s">
        <v>544</v>
      </c>
      <c r="BV18" s="59" t="s">
        <v>544</v>
      </c>
      <c r="BW18" s="59" t="s">
        <v>544</v>
      </c>
      <c r="BX18" s="59" t="s">
        <v>544</v>
      </c>
      <c r="BY18" s="59" t="s">
        <v>544</v>
      </c>
      <c r="BZ18" s="59" t="s">
        <v>544</v>
      </c>
      <c r="CA18" s="59" t="s">
        <v>544</v>
      </c>
      <c r="CB18" s="59" t="s">
        <v>544</v>
      </c>
      <c r="CC18" s="59" t="s">
        <v>544</v>
      </c>
      <c r="CD18" s="59" t="s">
        <v>544</v>
      </c>
      <c r="CE18" s="59" t="s">
        <v>544</v>
      </c>
      <c r="CF18" s="58">
        <v>75107</v>
      </c>
      <c r="CG18" s="59" t="s">
        <v>544</v>
      </c>
      <c r="CH18" s="59" t="s">
        <v>544</v>
      </c>
      <c r="CI18" s="59" t="s">
        <v>544</v>
      </c>
      <c r="CJ18" s="59" t="s">
        <v>544</v>
      </c>
      <c r="CK18" s="59" t="s">
        <v>544</v>
      </c>
      <c r="CL18" s="59" t="s">
        <v>544</v>
      </c>
      <c r="CM18" s="59" t="s">
        <v>544</v>
      </c>
      <c r="CN18" s="59" t="s">
        <v>544</v>
      </c>
      <c r="CO18" s="59" t="s">
        <v>544</v>
      </c>
      <c r="CP18" s="59" t="s">
        <v>544</v>
      </c>
      <c r="CQ18" s="59" t="s">
        <v>544</v>
      </c>
      <c r="CR18" s="59" t="s">
        <v>544</v>
      </c>
      <c r="CS18" s="58">
        <v>102.3</v>
      </c>
      <c r="CT18" s="58">
        <v>103.4</v>
      </c>
      <c r="CU18" s="59" t="s">
        <v>544</v>
      </c>
      <c r="CV18" s="59" t="s">
        <v>544</v>
      </c>
      <c r="CW18" s="59" t="s">
        <v>544</v>
      </c>
      <c r="CX18" s="59" t="s">
        <v>544</v>
      </c>
      <c r="CY18" s="59" t="s">
        <v>544</v>
      </c>
      <c r="CZ18" s="59" t="s">
        <v>544</v>
      </c>
      <c r="DA18" s="59" t="s">
        <v>544</v>
      </c>
      <c r="DB18" s="59" t="s">
        <v>544</v>
      </c>
      <c r="DC18" s="59" t="s">
        <v>544</v>
      </c>
      <c r="DD18" s="59" t="s">
        <v>544</v>
      </c>
      <c r="DE18" s="59" t="s">
        <v>544</v>
      </c>
      <c r="DF18" s="59" t="s">
        <v>544</v>
      </c>
      <c r="DG18" s="59" t="s">
        <v>544</v>
      </c>
      <c r="DH18" s="59" t="s">
        <v>544</v>
      </c>
      <c r="DI18" s="59" t="s">
        <v>544</v>
      </c>
      <c r="DJ18" s="59" t="s">
        <v>544</v>
      </c>
      <c r="DK18" s="59" t="s">
        <v>544</v>
      </c>
      <c r="DL18" s="59" t="s">
        <v>544</v>
      </c>
      <c r="DM18" s="59" t="s">
        <v>544</v>
      </c>
      <c r="DN18" s="59" t="s">
        <v>544</v>
      </c>
      <c r="DO18" s="59" t="s">
        <v>544</v>
      </c>
      <c r="DP18" s="59" t="s">
        <v>544</v>
      </c>
      <c r="DQ18" s="116" t="s">
        <v>544</v>
      </c>
    </row>
    <row r="19" spans="1:121">
      <c r="A19" s="3">
        <v>25568</v>
      </c>
      <c r="B19" s="59" t="s">
        <v>544</v>
      </c>
      <c r="C19" s="59" t="s">
        <v>544</v>
      </c>
      <c r="D19" s="59" t="s">
        <v>544</v>
      </c>
      <c r="E19" s="59" t="s">
        <v>544</v>
      </c>
      <c r="F19" s="58">
        <v>22.4</v>
      </c>
      <c r="G19" s="58">
        <v>0.488958</v>
      </c>
      <c r="H19" s="59" t="s">
        <v>544</v>
      </c>
      <c r="I19" s="58">
        <v>38.1</v>
      </c>
      <c r="J19" s="59" t="s">
        <v>544</v>
      </c>
      <c r="K19" s="59" t="s">
        <v>544</v>
      </c>
      <c r="L19" s="58">
        <v>572.5</v>
      </c>
      <c r="M19" s="58">
        <v>99825</v>
      </c>
      <c r="N19" s="59" t="s">
        <v>544</v>
      </c>
      <c r="O19" s="59" t="s">
        <v>544</v>
      </c>
      <c r="P19" s="58">
        <v>0.8</v>
      </c>
      <c r="Q19" s="59" t="s">
        <v>544</v>
      </c>
      <c r="R19" s="59" t="s">
        <v>544</v>
      </c>
      <c r="S19" s="59" t="s">
        <v>544</v>
      </c>
      <c r="T19" s="59" t="s">
        <v>544</v>
      </c>
      <c r="U19" s="59" t="s">
        <v>544</v>
      </c>
      <c r="V19" s="59" t="s">
        <v>544</v>
      </c>
      <c r="W19" s="59" t="s">
        <v>544</v>
      </c>
      <c r="X19" s="59" t="s">
        <v>544</v>
      </c>
      <c r="Y19" s="59" t="s">
        <v>544</v>
      </c>
      <c r="Z19" s="58">
        <v>103.1</v>
      </c>
      <c r="AA19" s="59" t="s">
        <v>544</v>
      </c>
      <c r="AB19" s="59" t="s">
        <v>544</v>
      </c>
      <c r="AC19" s="58">
        <v>0.488958</v>
      </c>
      <c r="AD19" s="59" t="s">
        <v>544</v>
      </c>
      <c r="AE19" s="59" t="s">
        <v>544</v>
      </c>
      <c r="AF19" s="59" t="s">
        <v>544</v>
      </c>
      <c r="AG19" s="58">
        <v>2.21</v>
      </c>
      <c r="AH19" s="58">
        <v>23.1</v>
      </c>
      <c r="AI19" s="59" t="s">
        <v>544</v>
      </c>
      <c r="AJ19" s="59" t="s">
        <v>544</v>
      </c>
      <c r="AK19" s="59" t="s">
        <v>544</v>
      </c>
      <c r="AL19" s="59" t="s">
        <v>544</v>
      </c>
      <c r="AM19" s="58">
        <v>28.126200000000001</v>
      </c>
      <c r="AN19" s="58">
        <v>100.2085</v>
      </c>
      <c r="AO19" s="59" t="s">
        <v>544</v>
      </c>
      <c r="AP19" s="59" t="s">
        <v>544</v>
      </c>
      <c r="AQ19" s="59" t="s">
        <v>544</v>
      </c>
      <c r="AR19" s="59" t="s">
        <v>544</v>
      </c>
      <c r="AS19" s="59" t="s">
        <v>544</v>
      </c>
      <c r="AT19" s="59" t="s">
        <v>544</v>
      </c>
      <c r="AU19" s="59" t="s">
        <v>544</v>
      </c>
      <c r="AV19" s="59" t="s">
        <v>544</v>
      </c>
      <c r="AW19" s="59" t="s">
        <v>544</v>
      </c>
      <c r="AX19" s="58">
        <v>4.0999999999999996</v>
      </c>
      <c r="AY19" s="58">
        <v>7.5</v>
      </c>
      <c r="AZ19" s="58">
        <v>23.8</v>
      </c>
      <c r="BA19" s="58">
        <v>28.2</v>
      </c>
      <c r="BB19" s="58">
        <v>19.8</v>
      </c>
      <c r="BC19" s="59" t="s">
        <v>544</v>
      </c>
      <c r="BD19" s="59" t="s">
        <v>544</v>
      </c>
      <c r="BE19" s="59" t="s">
        <v>544</v>
      </c>
      <c r="BF19" s="59" t="s">
        <v>544</v>
      </c>
      <c r="BG19" s="59" t="s">
        <v>544</v>
      </c>
      <c r="BH19" s="59" t="s">
        <v>544</v>
      </c>
      <c r="BI19" s="59" t="s">
        <v>544</v>
      </c>
      <c r="BJ19" s="59" t="s">
        <v>544</v>
      </c>
      <c r="BK19" s="59" t="s">
        <v>544</v>
      </c>
      <c r="BL19" s="59" t="s">
        <v>544</v>
      </c>
      <c r="BM19" s="59" t="s">
        <v>544</v>
      </c>
      <c r="BN19" s="59" t="s">
        <v>544</v>
      </c>
      <c r="BO19" s="59" t="s">
        <v>544</v>
      </c>
      <c r="BP19" s="59" t="s">
        <v>544</v>
      </c>
      <c r="BQ19" s="59" t="s">
        <v>544</v>
      </c>
      <c r="BR19" s="59" t="s">
        <v>544</v>
      </c>
      <c r="BS19" s="59" t="s">
        <v>544</v>
      </c>
      <c r="BT19" s="59" t="s">
        <v>544</v>
      </c>
      <c r="BU19" s="59" t="s">
        <v>544</v>
      </c>
      <c r="BV19" s="59" t="s">
        <v>544</v>
      </c>
      <c r="BW19" s="59" t="s">
        <v>544</v>
      </c>
      <c r="BX19" s="59" t="s">
        <v>544</v>
      </c>
      <c r="BY19" s="59" t="s">
        <v>544</v>
      </c>
      <c r="BZ19" s="59" t="s">
        <v>544</v>
      </c>
      <c r="CA19" s="59" t="s">
        <v>544</v>
      </c>
      <c r="CB19" s="59" t="s">
        <v>544</v>
      </c>
      <c r="CC19" s="59" t="s">
        <v>544</v>
      </c>
      <c r="CD19" s="59" t="s">
        <v>544</v>
      </c>
      <c r="CE19" s="59" t="s">
        <v>544</v>
      </c>
      <c r="CF19" s="58">
        <v>75945</v>
      </c>
      <c r="CG19" s="59" t="s">
        <v>544</v>
      </c>
      <c r="CH19" s="59" t="s">
        <v>544</v>
      </c>
      <c r="CI19" s="59" t="s">
        <v>544</v>
      </c>
      <c r="CJ19" s="59" t="s">
        <v>544</v>
      </c>
      <c r="CK19" s="59" t="s">
        <v>544</v>
      </c>
      <c r="CL19" s="59" t="s">
        <v>544</v>
      </c>
      <c r="CM19" s="59" t="s">
        <v>544</v>
      </c>
      <c r="CN19" s="59" t="s">
        <v>544</v>
      </c>
      <c r="CO19" s="59" t="s">
        <v>544</v>
      </c>
      <c r="CP19" s="59" t="s">
        <v>544</v>
      </c>
      <c r="CQ19" s="59" t="s">
        <v>544</v>
      </c>
      <c r="CR19" s="59" t="s">
        <v>544</v>
      </c>
      <c r="CS19" s="58">
        <v>102.9</v>
      </c>
      <c r="CT19" s="58">
        <v>103.4</v>
      </c>
      <c r="CU19" s="59" t="s">
        <v>544</v>
      </c>
      <c r="CV19" s="59" t="s">
        <v>544</v>
      </c>
      <c r="CW19" s="59" t="s">
        <v>544</v>
      </c>
      <c r="CX19" s="59" t="s">
        <v>544</v>
      </c>
      <c r="CY19" s="59" t="s">
        <v>544</v>
      </c>
      <c r="CZ19" s="59" t="s">
        <v>544</v>
      </c>
      <c r="DA19" s="59" t="s">
        <v>544</v>
      </c>
      <c r="DB19" s="59" t="s">
        <v>544</v>
      </c>
      <c r="DC19" s="59" t="s">
        <v>544</v>
      </c>
      <c r="DD19" s="59" t="s">
        <v>544</v>
      </c>
      <c r="DE19" s="59" t="s">
        <v>544</v>
      </c>
      <c r="DF19" s="59" t="s">
        <v>544</v>
      </c>
      <c r="DG19" s="59" t="s">
        <v>544</v>
      </c>
      <c r="DH19" s="59" t="s">
        <v>544</v>
      </c>
      <c r="DI19" s="59" t="s">
        <v>544</v>
      </c>
      <c r="DJ19" s="59" t="s">
        <v>544</v>
      </c>
      <c r="DK19" s="59" t="s">
        <v>544</v>
      </c>
      <c r="DL19" s="59" t="s">
        <v>544</v>
      </c>
      <c r="DM19" s="59" t="s">
        <v>544</v>
      </c>
      <c r="DN19" s="59" t="s">
        <v>544</v>
      </c>
      <c r="DO19" s="59" t="s">
        <v>544</v>
      </c>
      <c r="DP19" s="59" t="s">
        <v>544</v>
      </c>
      <c r="DQ19" s="116" t="s">
        <v>544</v>
      </c>
    </row>
    <row r="20" spans="1:121">
      <c r="A20" s="3">
        <v>25568</v>
      </c>
      <c r="B20" s="59" t="s">
        <v>544</v>
      </c>
      <c r="C20" s="59" t="s">
        <v>544</v>
      </c>
      <c r="D20" s="59" t="s">
        <v>544</v>
      </c>
      <c r="E20" s="59" t="s">
        <v>544</v>
      </c>
      <c r="F20" s="58">
        <v>22.7</v>
      </c>
      <c r="G20" s="58">
        <v>0.488958</v>
      </c>
      <c r="H20" s="59" t="s">
        <v>544</v>
      </c>
      <c r="I20" s="58">
        <v>38.799999999999997</v>
      </c>
      <c r="J20" s="59" t="s">
        <v>544</v>
      </c>
      <c r="K20" s="59" t="s">
        <v>544</v>
      </c>
      <c r="L20" s="58">
        <v>554.1</v>
      </c>
      <c r="M20" s="58">
        <v>101783</v>
      </c>
      <c r="N20" s="59" t="s">
        <v>544</v>
      </c>
      <c r="O20" s="59" t="s">
        <v>544</v>
      </c>
      <c r="P20" s="58">
        <v>0.9</v>
      </c>
      <c r="Q20" s="59" t="s">
        <v>544</v>
      </c>
      <c r="R20" s="59" t="s">
        <v>544</v>
      </c>
      <c r="S20" s="59" t="s">
        <v>544</v>
      </c>
      <c r="T20" s="59" t="s">
        <v>544</v>
      </c>
      <c r="U20" s="59" t="s">
        <v>544</v>
      </c>
      <c r="V20" s="59" t="s">
        <v>544</v>
      </c>
      <c r="W20" s="59" t="s">
        <v>544</v>
      </c>
      <c r="X20" s="59" t="s">
        <v>544</v>
      </c>
      <c r="Y20" s="59" t="s">
        <v>544</v>
      </c>
      <c r="Z20" s="58">
        <v>103.4</v>
      </c>
      <c r="AA20" s="59" t="s">
        <v>544</v>
      </c>
      <c r="AB20" s="59" t="s">
        <v>544</v>
      </c>
      <c r="AC20" s="58">
        <v>0.488958</v>
      </c>
      <c r="AD20" s="59" t="s">
        <v>544</v>
      </c>
      <c r="AE20" s="59" t="s">
        <v>544</v>
      </c>
      <c r="AF20" s="59" t="s">
        <v>544</v>
      </c>
      <c r="AG20" s="58">
        <v>2.21</v>
      </c>
      <c r="AH20" s="58">
        <v>23.2</v>
      </c>
      <c r="AI20" s="59" t="s">
        <v>544</v>
      </c>
      <c r="AJ20" s="59" t="s">
        <v>544</v>
      </c>
      <c r="AK20" s="59" t="s">
        <v>544</v>
      </c>
      <c r="AL20" s="59" t="s">
        <v>544</v>
      </c>
      <c r="AM20" s="58">
        <v>28.1769</v>
      </c>
      <c r="AN20" s="58">
        <v>100.02249999999999</v>
      </c>
      <c r="AO20" s="59" t="s">
        <v>544</v>
      </c>
      <c r="AP20" s="59" t="s">
        <v>544</v>
      </c>
      <c r="AQ20" s="59" t="s">
        <v>544</v>
      </c>
      <c r="AR20" s="59" t="s">
        <v>544</v>
      </c>
      <c r="AS20" s="59" t="s">
        <v>544</v>
      </c>
      <c r="AT20" s="59" t="s">
        <v>544</v>
      </c>
      <c r="AU20" s="59" t="s">
        <v>544</v>
      </c>
      <c r="AV20" s="59" t="s">
        <v>544</v>
      </c>
      <c r="AW20" s="59" t="s">
        <v>544</v>
      </c>
      <c r="AX20" s="58">
        <v>4.0999999999999996</v>
      </c>
      <c r="AY20" s="58">
        <v>7.4</v>
      </c>
      <c r="AZ20" s="58">
        <v>23.5</v>
      </c>
      <c r="BA20" s="58">
        <v>27.8</v>
      </c>
      <c r="BB20" s="58">
        <v>19.600000000000001</v>
      </c>
      <c r="BC20" s="59" t="s">
        <v>544</v>
      </c>
      <c r="BD20" s="59" t="s">
        <v>544</v>
      </c>
      <c r="BE20" s="59" t="s">
        <v>544</v>
      </c>
      <c r="BF20" s="59" t="s">
        <v>544</v>
      </c>
      <c r="BG20" s="59" t="s">
        <v>544</v>
      </c>
      <c r="BH20" s="59" t="s">
        <v>544</v>
      </c>
      <c r="BI20" s="59" t="s">
        <v>544</v>
      </c>
      <c r="BJ20" s="59" t="s">
        <v>544</v>
      </c>
      <c r="BK20" s="59" t="s">
        <v>544</v>
      </c>
      <c r="BL20" s="59" t="s">
        <v>544</v>
      </c>
      <c r="BM20" s="59" t="s">
        <v>544</v>
      </c>
      <c r="BN20" s="59" t="s">
        <v>544</v>
      </c>
      <c r="BO20" s="59" t="s">
        <v>544</v>
      </c>
      <c r="BP20" s="59" t="s">
        <v>544</v>
      </c>
      <c r="BQ20" s="59" t="s">
        <v>544</v>
      </c>
      <c r="BR20" s="59" t="s">
        <v>544</v>
      </c>
      <c r="BS20" s="59" t="s">
        <v>544</v>
      </c>
      <c r="BT20" s="59" t="s">
        <v>544</v>
      </c>
      <c r="BU20" s="59" t="s">
        <v>544</v>
      </c>
      <c r="BV20" s="59" t="s">
        <v>544</v>
      </c>
      <c r="BW20" s="59" t="s">
        <v>544</v>
      </c>
      <c r="BX20" s="59" t="s">
        <v>544</v>
      </c>
      <c r="BY20" s="59" t="s">
        <v>544</v>
      </c>
      <c r="BZ20" s="59" t="s">
        <v>544</v>
      </c>
      <c r="CA20" s="59" t="s">
        <v>544</v>
      </c>
      <c r="CB20" s="59" t="s">
        <v>544</v>
      </c>
      <c r="CC20" s="59" t="s">
        <v>544</v>
      </c>
      <c r="CD20" s="59" t="s">
        <v>544</v>
      </c>
      <c r="CE20" s="59" t="s">
        <v>544</v>
      </c>
      <c r="CF20" s="58">
        <v>77526</v>
      </c>
      <c r="CG20" s="59" t="s">
        <v>544</v>
      </c>
      <c r="CH20" s="59" t="s">
        <v>544</v>
      </c>
      <c r="CI20" s="59" t="s">
        <v>544</v>
      </c>
      <c r="CJ20" s="59" t="s">
        <v>544</v>
      </c>
      <c r="CK20" s="59" t="s">
        <v>544</v>
      </c>
      <c r="CL20" s="59" t="s">
        <v>544</v>
      </c>
      <c r="CM20" s="59" t="s">
        <v>544</v>
      </c>
      <c r="CN20" s="59" t="s">
        <v>544</v>
      </c>
      <c r="CO20" s="59" t="s">
        <v>544</v>
      </c>
      <c r="CP20" s="59" t="s">
        <v>544</v>
      </c>
      <c r="CQ20" s="59" t="s">
        <v>544</v>
      </c>
      <c r="CR20" s="59" t="s">
        <v>544</v>
      </c>
      <c r="CS20" s="58">
        <v>103.2</v>
      </c>
      <c r="CT20" s="58">
        <v>103.7</v>
      </c>
      <c r="CU20" s="59" t="s">
        <v>544</v>
      </c>
      <c r="CV20" s="59" t="s">
        <v>544</v>
      </c>
      <c r="CW20" s="59" t="s">
        <v>544</v>
      </c>
      <c r="CX20" s="59" t="s">
        <v>544</v>
      </c>
      <c r="CY20" s="59" t="s">
        <v>544</v>
      </c>
      <c r="CZ20" s="59" t="s">
        <v>544</v>
      </c>
      <c r="DA20" s="59" t="s">
        <v>544</v>
      </c>
      <c r="DB20" s="59" t="s">
        <v>544</v>
      </c>
      <c r="DC20" s="59" t="s">
        <v>544</v>
      </c>
      <c r="DD20" s="59" t="s">
        <v>544</v>
      </c>
      <c r="DE20" s="59" t="s">
        <v>544</v>
      </c>
      <c r="DF20" s="59" t="s">
        <v>544</v>
      </c>
      <c r="DG20" s="59" t="s">
        <v>544</v>
      </c>
      <c r="DH20" s="59" t="s">
        <v>544</v>
      </c>
      <c r="DI20" s="59" t="s">
        <v>544</v>
      </c>
      <c r="DJ20" s="59" t="s">
        <v>544</v>
      </c>
      <c r="DK20" s="59" t="s">
        <v>544</v>
      </c>
      <c r="DL20" s="59" t="s">
        <v>544</v>
      </c>
      <c r="DM20" s="59" t="s">
        <v>544</v>
      </c>
      <c r="DN20" s="59" t="s">
        <v>544</v>
      </c>
      <c r="DO20" s="59" t="s">
        <v>544</v>
      </c>
      <c r="DP20" s="59" t="s">
        <v>544</v>
      </c>
      <c r="DQ20" s="116" t="s">
        <v>544</v>
      </c>
    </row>
    <row r="21" spans="1:121">
      <c r="A21" s="3">
        <v>25568</v>
      </c>
      <c r="B21" s="59" t="s">
        <v>544</v>
      </c>
      <c r="C21" s="59" t="s">
        <v>544</v>
      </c>
      <c r="D21" s="59" t="s">
        <v>544</v>
      </c>
      <c r="E21" s="59" t="s">
        <v>544</v>
      </c>
      <c r="F21" s="58">
        <v>22</v>
      </c>
      <c r="G21" s="58">
        <v>0.488958</v>
      </c>
      <c r="H21" s="59" t="s">
        <v>544</v>
      </c>
      <c r="I21" s="58">
        <v>39</v>
      </c>
      <c r="J21" s="59" t="s">
        <v>544</v>
      </c>
      <c r="K21" s="59" t="s">
        <v>544</v>
      </c>
      <c r="L21" s="58">
        <v>525.29999999999995</v>
      </c>
      <c r="M21" s="58">
        <v>78466</v>
      </c>
      <c r="N21" s="59" t="s">
        <v>544</v>
      </c>
      <c r="O21" s="59" t="s">
        <v>544</v>
      </c>
      <c r="P21" s="58">
        <v>0.8</v>
      </c>
      <c r="Q21" s="59" t="s">
        <v>544</v>
      </c>
      <c r="R21" s="59" t="s">
        <v>544</v>
      </c>
      <c r="S21" s="59" t="s">
        <v>544</v>
      </c>
      <c r="T21" s="59" t="s">
        <v>544</v>
      </c>
      <c r="U21" s="59" t="s">
        <v>544</v>
      </c>
      <c r="V21" s="59" t="s">
        <v>544</v>
      </c>
      <c r="W21" s="59" t="s">
        <v>544</v>
      </c>
      <c r="X21" s="59" t="s">
        <v>544</v>
      </c>
      <c r="Y21" s="59" t="s">
        <v>544</v>
      </c>
      <c r="Z21" s="58">
        <v>103.2</v>
      </c>
      <c r="AA21" s="59" t="s">
        <v>544</v>
      </c>
      <c r="AB21" s="59" t="s">
        <v>544</v>
      </c>
      <c r="AC21" s="58">
        <v>0.488958</v>
      </c>
      <c r="AD21" s="59" t="s">
        <v>544</v>
      </c>
      <c r="AE21" s="59" t="s">
        <v>544</v>
      </c>
      <c r="AF21" s="59" t="s">
        <v>544</v>
      </c>
      <c r="AG21" s="58">
        <v>2.21</v>
      </c>
      <c r="AH21" s="58">
        <v>23.3</v>
      </c>
      <c r="AI21" s="59" t="s">
        <v>544</v>
      </c>
      <c r="AJ21" s="59" t="s">
        <v>544</v>
      </c>
      <c r="AK21" s="59" t="s">
        <v>544</v>
      </c>
      <c r="AL21" s="59" t="s">
        <v>544</v>
      </c>
      <c r="AM21" s="58">
        <v>28.239100000000001</v>
      </c>
      <c r="AN21" s="58">
        <v>99.877499999999998</v>
      </c>
      <c r="AO21" s="59" t="s">
        <v>544</v>
      </c>
      <c r="AP21" s="59" t="s">
        <v>544</v>
      </c>
      <c r="AQ21" s="59" t="s">
        <v>544</v>
      </c>
      <c r="AR21" s="59" t="s">
        <v>544</v>
      </c>
      <c r="AS21" s="59" t="s">
        <v>544</v>
      </c>
      <c r="AT21" s="59" t="s">
        <v>544</v>
      </c>
      <c r="AU21" s="59" t="s">
        <v>544</v>
      </c>
      <c r="AV21" s="59" t="s">
        <v>544</v>
      </c>
      <c r="AW21" s="59" t="s">
        <v>544</v>
      </c>
      <c r="AX21" s="58">
        <v>4.0999999999999996</v>
      </c>
      <c r="AY21" s="58">
        <v>7.4</v>
      </c>
      <c r="AZ21" s="58">
        <v>23.3</v>
      </c>
      <c r="BA21" s="58">
        <v>27.9</v>
      </c>
      <c r="BB21" s="58">
        <v>19.3</v>
      </c>
      <c r="BC21" s="59" t="s">
        <v>544</v>
      </c>
      <c r="BD21" s="59" t="s">
        <v>544</v>
      </c>
      <c r="BE21" s="59" t="s">
        <v>544</v>
      </c>
      <c r="BF21" s="59" t="s">
        <v>544</v>
      </c>
      <c r="BG21" s="59" t="s">
        <v>544</v>
      </c>
      <c r="BH21" s="59" t="s">
        <v>544</v>
      </c>
      <c r="BI21" s="59" t="s">
        <v>544</v>
      </c>
      <c r="BJ21" s="59" t="s">
        <v>544</v>
      </c>
      <c r="BK21" s="59" t="s">
        <v>544</v>
      </c>
      <c r="BL21" s="59" t="s">
        <v>544</v>
      </c>
      <c r="BM21" s="59" t="s">
        <v>544</v>
      </c>
      <c r="BN21" s="59" t="s">
        <v>544</v>
      </c>
      <c r="BO21" s="59" t="s">
        <v>544</v>
      </c>
      <c r="BP21" s="59" t="s">
        <v>544</v>
      </c>
      <c r="BQ21" s="59" t="s">
        <v>544</v>
      </c>
      <c r="BR21" s="59" t="s">
        <v>544</v>
      </c>
      <c r="BS21" s="59" t="s">
        <v>544</v>
      </c>
      <c r="BT21" s="59" t="s">
        <v>544</v>
      </c>
      <c r="BU21" s="59" t="s">
        <v>544</v>
      </c>
      <c r="BV21" s="59" t="s">
        <v>544</v>
      </c>
      <c r="BW21" s="59" t="s">
        <v>544</v>
      </c>
      <c r="BX21" s="59" t="s">
        <v>544</v>
      </c>
      <c r="BY21" s="59" t="s">
        <v>544</v>
      </c>
      <c r="BZ21" s="59" t="s">
        <v>544</v>
      </c>
      <c r="CA21" s="59" t="s">
        <v>544</v>
      </c>
      <c r="CB21" s="59" t="s">
        <v>544</v>
      </c>
      <c r="CC21" s="59" t="s">
        <v>544</v>
      </c>
      <c r="CD21" s="59" t="s">
        <v>544</v>
      </c>
      <c r="CE21" s="59" t="s">
        <v>544</v>
      </c>
      <c r="CF21" s="58">
        <v>78080</v>
      </c>
      <c r="CG21" s="59" t="s">
        <v>544</v>
      </c>
      <c r="CH21" s="59" t="s">
        <v>544</v>
      </c>
      <c r="CI21" s="59" t="s">
        <v>544</v>
      </c>
      <c r="CJ21" s="59" t="s">
        <v>544</v>
      </c>
      <c r="CK21" s="59" t="s">
        <v>544</v>
      </c>
      <c r="CL21" s="59" t="s">
        <v>544</v>
      </c>
      <c r="CM21" s="59" t="s">
        <v>544</v>
      </c>
      <c r="CN21" s="59" t="s">
        <v>544</v>
      </c>
      <c r="CO21" s="59" t="s">
        <v>544</v>
      </c>
      <c r="CP21" s="59" t="s">
        <v>544</v>
      </c>
      <c r="CQ21" s="59" t="s">
        <v>544</v>
      </c>
      <c r="CR21" s="59" t="s">
        <v>544</v>
      </c>
      <c r="CS21" s="58">
        <v>102.9</v>
      </c>
      <c r="CT21" s="58">
        <v>103.5</v>
      </c>
      <c r="CU21" s="59" t="s">
        <v>544</v>
      </c>
      <c r="CV21" s="59" t="s">
        <v>544</v>
      </c>
      <c r="CW21" s="59" t="s">
        <v>544</v>
      </c>
      <c r="CX21" s="59" t="s">
        <v>544</v>
      </c>
      <c r="CY21" s="59" t="s">
        <v>544</v>
      </c>
      <c r="CZ21" s="59" t="s">
        <v>544</v>
      </c>
      <c r="DA21" s="59" t="s">
        <v>544</v>
      </c>
      <c r="DB21" s="59" t="s">
        <v>544</v>
      </c>
      <c r="DC21" s="59" t="s">
        <v>544</v>
      </c>
      <c r="DD21" s="59" t="s">
        <v>544</v>
      </c>
      <c r="DE21" s="59" t="s">
        <v>544</v>
      </c>
      <c r="DF21" s="59" t="s">
        <v>544</v>
      </c>
      <c r="DG21" s="59" t="s">
        <v>544</v>
      </c>
      <c r="DH21" s="59" t="s">
        <v>544</v>
      </c>
      <c r="DI21" s="59" t="s">
        <v>544</v>
      </c>
      <c r="DJ21" s="59" t="s">
        <v>544</v>
      </c>
      <c r="DK21" s="59" t="s">
        <v>544</v>
      </c>
      <c r="DL21" s="59" t="s">
        <v>544</v>
      </c>
      <c r="DM21" s="59" t="s">
        <v>544</v>
      </c>
      <c r="DN21" s="59" t="s">
        <v>544</v>
      </c>
      <c r="DO21" s="59" t="s">
        <v>544</v>
      </c>
      <c r="DP21" s="59" t="s">
        <v>544</v>
      </c>
      <c r="DQ21" s="116" t="s">
        <v>544</v>
      </c>
    </row>
    <row r="22" spans="1:121">
      <c r="A22" s="3">
        <v>25568</v>
      </c>
      <c r="B22" s="59" t="s">
        <v>544</v>
      </c>
      <c r="C22" s="59" t="s">
        <v>544</v>
      </c>
      <c r="D22" s="59" t="s">
        <v>544</v>
      </c>
      <c r="E22" s="59" t="s">
        <v>544</v>
      </c>
      <c r="F22" s="58">
        <v>22.6</v>
      </c>
      <c r="G22" s="58">
        <v>0.488958</v>
      </c>
      <c r="H22" s="59" t="s">
        <v>544</v>
      </c>
      <c r="I22" s="58">
        <v>39.299999999999997</v>
      </c>
      <c r="J22" s="59" t="s">
        <v>544</v>
      </c>
      <c r="K22" s="59" t="s">
        <v>544</v>
      </c>
      <c r="L22" s="58">
        <v>474.9</v>
      </c>
      <c r="M22" s="58">
        <v>73660</v>
      </c>
      <c r="N22" s="59" t="s">
        <v>544</v>
      </c>
      <c r="O22" s="59" t="s">
        <v>544</v>
      </c>
      <c r="P22" s="58">
        <v>0.8</v>
      </c>
      <c r="Q22" s="59" t="s">
        <v>544</v>
      </c>
      <c r="R22" s="59" t="s">
        <v>544</v>
      </c>
      <c r="S22" s="59" t="s">
        <v>544</v>
      </c>
      <c r="T22" s="59" t="s">
        <v>544</v>
      </c>
      <c r="U22" s="59" t="s">
        <v>544</v>
      </c>
      <c r="V22" s="59" t="s">
        <v>544</v>
      </c>
      <c r="W22" s="59" t="s">
        <v>544</v>
      </c>
      <c r="X22" s="59" t="s">
        <v>544</v>
      </c>
      <c r="Y22" s="59" t="s">
        <v>544</v>
      </c>
      <c r="Z22" s="58">
        <v>102.3</v>
      </c>
      <c r="AA22" s="59" t="s">
        <v>544</v>
      </c>
      <c r="AB22" s="59" t="s">
        <v>544</v>
      </c>
      <c r="AC22" s="58">
        <v>0.488958</v>
      </c>
      <c r="AD22" s="59" t="s">
        <v>544</v>
      </c>
      <c r="AE22" s="59" t="s">
        <v>544</v>
      </c>
      <c r="AF22" s="59" t="s">
        <v>544</v>
      </c>
      <c r="AG22" s="58">
        <v>2.21</v>
      </c>
      <c r="AH22" s="58">
        <v>23.3</v>
      </c>
      <c r="AI22" s="59" t="s">
        <v>544</v>
      </c>
      <c r="AJ22" s="59" t="s">
        <v>544</v>
      </c>
      <c r="AK22" s="59" t="s">
        <v>544</v>
      </c>
      <c r="AL22" s="59" t="s">
        <v>544</v>
      </c>
      <c r="AM22" s="58">
        <v>28.3109</v>
      </c>
      <c r="AN22" s="58">
        <v>99.766199999999998</v>
      </c>
      <c r="AO22" s="59" t="s">
        <v>544</v>
      </c>
      <c r="AP22" s="59" t="s">
        <v>544</v>
      </c>
      <c r="AQ22" s="59" t="s">
        <v>544</v>
      </c>
      <c r="AR22" s="59" t="s">
        <v>544</v>
      </c>
      <c r="AS22" s="59" t="s">
        <v>544</v>
      </c>
      <c r="AT22" s="59" t="s">
        <v>544</v>
      </c>
      <c r="AU22" s="59" t="s">
        <v>544</v>
      </c>
      <c r="AV22" s="59" t="s">
        <v>544</v>
      </c>
      <c r="AW22" s="59" t="s">
        <v>544</v>
      </c>
      <c r="AX22" s="58">
        <v>4.0999999999999996</v>
      </c>
      <c r="AY22" s="58">
        <v>7.3</v>
      </c>
      <c r="AZ22" s="58">
        <v>23.2</v>
      </c>
      <c r="BA22" s="58">
        <v>27.5</v>
      </c>
      <c r="BB22" s="58">
        <v>19.2</v>
      </c>
      <c r="BC22" s="59" t="s">
        <v>544</v>
      </c>
      <c r="BD22" s="59" t="s">
        <v>544</v>
      </c>
      <c r="BE22" s="59" t="s">
        <v>544</v>
      </c>
      <c r="BF22" s="59" t="s">
        <v>544</v>
      </c>
      <c r="BG22" s="59" t="s">
        <v>544</v>
      </c>
      <c r="BH22" s="59" t="s">
        <v>544</v>
      </c>
      <c r="BI22" s="59" t="s">
        <v>544</v>
      </c>
      <c r="BJ22" s="59" t="s">
        <v>544</v>
      </c>
      <c r="BK22" s="59" t="s">
        <v>544</v>
      </c>
      <c r="BL22" s="59" t="s">
        <v>544</v>
      </c>
      <c r="BM22" s="59" t="s">
        <v>544</v>
      </c>
      <c r="BN22" s="59" t="s">
        <v>544</v>
      </c>
      <c r="BO22" s="59" t="s">
        <v>544</v>
      </c>
      <c r="BP22" s="59" t="s">
        <v>544</v>
      </c>
      <c r="BQ22" s="59" t="s">
        <v>544</v>
      </c>
      <c r="BR22" s="59" t="s">
        <v>544</v>
      </c>
      <c r="BS22" s="59" t="s">
        <v>544</v>
      </c>
      <c r="BT22" s="59" t="s">
        <v>544</v>
      </c>
      <c r="BU22" s="59" t="s">
        <v>544</v>
      </c>
      <c r="BV22" s="59" t="s">
        <v>544</v>
      </c>
      <c r="BW22" s="59" t="s">
        <v>544</v>
      </c>
      <c r="BX22" s="59" t="s">
        <v>544</v>
      </c>
      <c r="BY22" s="59" t="s">
        <v>544</v>
      </c>
      <c r="BZ22" s="59" t="s">
        <v>544</v>
      </c>
      <c r="CA22" s="59" t="s">
        <v>544</v>
      </c>
      <c r="CB22" s="59" t="s">
        <v>544</v>
      </c>
      <c r="CC22" s="59" t="s">
        <v>544</v>
      </c>
      <c r="CD22" s="59" t="s">
        <v>544</v>
      </c>
      <c r="CE22" s="59" t="s">
        <v>544</v>
      </c>
      <c r="CF22" s="58">
        <v>78864</v>
      </c>
      <c r="CG22" s="59" t="s">
        <v>544</v>
      </c>
      <c r="CH22" s="59" t="s">
        <v>544</v>
      </c>
      <c r="CI22" s="59" t="s">
        <v>544</v>
      </c>
      <c r="CJ22" s="59" t="s">
        <v>544</v>
      </c>
      <c r="CK22" s="59" t="s">
        <v>544</v>
      </c>
      <c r="CL22" s="59" t="s">
        <v>544</v>
      </c>
      <c r="CM22" s="59" t="s">
        <v>544</v>
      </c>
      <c r="CN22" s="59" t="s">
        <v>544</v>
      </c>
      <c r="CO22" s="59" t="s">
        <v>544</v>
      </c>
      <c r="CP22" s="59" t="s">
        <v>544</v>
      </c>
      <c r="CQ22" s="59" t="s">
        <v>544</v>
      </c>
      <c r="CR22" s="59" t="s">
        <v>544</v>
      </c>
      <c r="CS22" s="58">
        <v>102.3</v>
      </c>
      <c r="CT22" s="58">
        <v>102.3</v>
      </c>
      <c r="CU22" s="59" t="s">
        <v>544</v>
      </c>
      <c r="CV22" s="59" t="s">
        <v>544</v>
      </c>
      <c r="CW22" s="59" t="s">
        <v>544</v>
      </c>
      <c r="CX22" s="59" t="s">
        <v>544</v>
      </c>
      <c r="CY22" s="59" t="s">
        <v>544</v>
      </c>
      <c r="CZ22" s="59" t="s">
        <v>544</v>
      </c>
      <c r="DA22" s="59" t="s">
        <v>544</v>
      </c>
      <c r="DB22" s="59" t="s">
        <v>544</v>
      </c>
      <c r="DC22" s="59" t="s">
        <v>544</v>
      </c>
      <c r="DD22" s="59" t="s">
        <v>544</v>
      </c>
      <c r="DE22" s="59" t="s">
        <v>544</v>
      </c>
      <c r="DF22" s="59" t="s">
        <v>544</v>
      </c>
      <c r="DG22" s="59" t="s">
        <v>544</v>
      </c>
      <c r="DH22" s="59" t="s">
        <v>544</v>
      </c>
      <c r="DI22" s="59" t="s">
        <v>544</v>
      </c>
      <c r="DJ22" s="59" t="s">
        <v>544</v>
      </c>
      <c r="DK22" s="59" t="s">
        <v>544</v>
      </c>
      <c r="DL22" s="59" t="s">
        <v>544</v>
      </c>
      <c r="DM22" s="59" t="s">
        <v>544</v>
      </c>
      <c r="DN22" s="59" t="s">
        <v>544</v>
      </c>
      <c r="DO22" s="59" t="s">
        <v>544</v>
      </c>
      <c r="DP22" s="59" t="s">
        <v>544</v>
      </c>
      <c r="DQ22" s="116" t="s">
        <v>544</v>
      </c>
    </row>
    <row r="23" spans="1:121">
      <c r="A23" s="3">
        <v>25568</v>
      </c>
      <c r="B23" s="59" t="s">
        <v>544</v>
      </c>
      <c r="C23" s="59" t="s">
        <v>544</v>
      </c>
      <c r="D23" s="59" t="s">
        <v>544</v>
      </c>
      <c r="E23" s="59" t="s">
        <v>544</v>
      </c>
      <c r="F23" s="58">
        <v>21.7</v>
      </c>
      <c r="G23" s="58">
        <v>0.488958</v>
      </c>
      <c r="H23" s="59" t="s">
        <v>544</v>
      </c>
      <c r="I23" s="58">
        <v>39.6</v>
      </c>
      <c r="J23" s="59" t="s">
        <v>544</v>
      </c>
      <c r="K23" s="59" t="s">
        <v>544</v>
      </c>
      <c r="L23" s="58">
        <v>477.4</v>
      </c>
      <c r="M23" s="58">
        <v>94506</v>
      </c>
      <c r="N23" s="59" t="s">
        <v>544</v>
      </c>
      <c r="O23" s="59" t="s">
        <v>544</v>
      </c>
      <c r="P23" s="58">
        <v>0.8</v>
      </c>
      <c r="Q23" s="59" t="s">
        <v>544</v>
      </c>
      <c r="R23" s="59" t="s">
        <v>544</v>
      </c>
      <c r="S23" s="59" t="s">
        <v>544</v>
      </c>
      <c r="T23" s="59" t="s">
        <v>544</v>
      </c>
      <c r="U23" s="59" t="s">
        <v>544</v>
      </c>
      <c r="V23" s="59" t="s">
        <v>544</v>
      </c>
      <c r="W23" s="59" t="s">
        <v>544</v>
      </c>
      <c r="X23" s="59" t="s">
        <v>544</v>
      </c>
      <c r="Y23" s="59" t="s">
        <v>544</v>
      </c>
      <c r="Z23" s="58">
        <v>102.2</v>
      </c>
      <c r="AA23" s="59" t="s">
        <v>544</v>
      </c>
      <c r="AB23" s="59" t="s">
        <v>544</v>
      </c>
      <c r="AC23" s="58">
        <v>0.488958</v>
      </c>
      <c r="AD23" s="59" t="s">
        <v>544</v>
      </c>
      <c r="AE23" s="59" t="s">
        <v>544</v>
      </c>
      <c r="AF23" s="59" t="s">
        <v>544</v>
      </c>
      <c r="AG23" s="58">
        <v>2.21</v>
      </c>
      <c r="AH23" s="58">
        <v>23.4</v>
      </c>
      <c r="AI23" s="59" t="s">
        <v>544</v>
      </c>
      <c r="AJ23" s="59" t="s">
        <v>544</v>
      </c>
      <c r="AK23" s="59" t="s">
        <v>544</v>
      </c>
      <c r="AL23" s="59" t="s">
        <v>544</v>
      </c>
      <c r="AM23" s="58">
        <v>28.3903</v>
      </c>
      <c r="AN23" s="58">
        <v>99.681700000000006</v>
      </c>
      <c r="AO23" s="59" t="s">
        <v>544</v>
      </c>
      <c r="AP23" s="59" t="s">
        <v>544</v>
      </c>
      <c r="AQ23" s="59" t="s">
        <v>544</v>
      </c>
      <c r="AR23" s="59" t="s">
        <v>544</v>
      </c>
      <c r="AS23" s="59" t="s">
        <v>544</v>
      </c>
      <c r="AT23" s="59" t="s">
        <v>544</v>
      </c>
      <c r="AU23" s="59" t="s">
        <v>544</v>
      </c>
      <c r="AV23" s="59" t="s">
        <v>544</v>
      </c>
      <c r="AW23" s="59" t="s">
        <v>544</v>
      </c>
      <c r="AX23" s="58">
        <v>4.0999999999999996</v>
      </c>
      <c r="AY23" s="58">
        <v>7.2</v>
      </c>
      <c r="AZ23" s="58">
        <v>22.9</v>
      </c>
      <c r="BA23" s="58">
        <v>26.9</v>
      </c>
      <c r="BB23" s="58">
        <v>18.899999999999999</v>
      </c>
      <c r="BC23" s="59" t="s">
        <v>544</v>
      </c>
      <c r="BD23" s="59" t="s">
        <v>544</v>
      </c>
      <c r="BE23" s="59" t="s">
        <v>544</v>
      </c>
      <c r="BF23" s="59" t="s">
        <v>544</v>
      </c>
      <c r="BG23" s="59" t="s">
        <v>544</v>
      </c>
      <c r="BH23" s="59" t="s">
        <v>544</v>
      </c>
      <c r="BI23" s="59" t="s">
        <v>544</v>
      </c>
      <c r="BJ23" s="59" t="s">
        <v>544</v>
      </c>
      <c r="BK23" s="59" t="s">
        <v>544</v>
      </c>
      <c r="BL23" s="59" t="s">
        <v>544</v>
      </c>
      <c r="BM23" s="59" t="s">
        <v>544</v>
      </c>
      <c r="BN23" s="59" t="s">
        <v>544</v>
      </c>
      <c r="BO23" s="59" t="s">
        <v>544</v>
      </c>
      <c r="BP23" s="59" t="s">
        <v>544</v>
      </c>
      <c r="BQ23" s="59" t="s">
        <v>544</v>
      </c>
      <c r="BR23" s="59" t="s">
        <v>544</v>
      </c>
      <c r="BS23" s="59" t="s">
        <v>544</v>
      </c>
      <c r="BT23" s="59" t="s">
        <v>544</v>
      </c>
      <c r="BU23" s="59" t="s">
        <v>544</v>
      </c>
      <c r="BV23" s="59" t="s">
        <v>544</v>
      </c>
      <c r="BW23" s="59" t="s">
        <v>544</v>
      </c>
      <c r="BX23" s="59" t="s">
        <v>544</v>
      </c>
      <c r="BY23" s="59" t="s">
        <v>544</v>
      </c>
      <c r="BZ23" s="59" t="s">
        <v>544</v>
      </c>
      <c r="CA23" s="59" t="s">
        <v>544</v>
      </c>
      <c r="CB23" s="59" t="s">
        <v>544</v>
      </c>
      <c r="CC23" s="59" t="s">
        <v>544</v>
      </c>
      <c r="CD23" s="59" t="s">
        <v>544</v>
      </c>
      <c r="CE23" s="59" t="s">
        <v>544</v>
      </c>
      <c r="CF23" s="58">
        <v>80322</v>
      </c>
      <c r="CG23" s="59" t="s">
        <v>544</v>
      </c>
      <c r="CH23" s="59" t="s">
        <v>544</v>
      </c>
      <c r="CI23" s="59" t="s">
        <v>544</v>
      </c>
      <c r="CJ23" s="59" t="s">
        <v>544</v>
      </c>
      <c r="CK23" s="59" t="s">
        <v>544</v>
      </c>
      <c r="CL23" s="59" t="s">
        <v>544</v>
      </c>
      <c r="CM23" s="59" t="s">
        <v>544</v>
      </c>
      <c r="CN23" s="59" t="s">
        <v>544</v>
      </c>
      <c r="CO23" s="59" t="s">
        <v>544</v>
      </c>
      <c r="CP23" s="59" t="s">
        <v>544</v>
      </c>
      <c r="CQ23" s="59" t="s">
        <v>544</v>
      </c>
      <c r="CR23" s="59" t="s">
        <v>544</v>
      </c>
      <c r="CS23" s="58">
        <v>102</v>
      </c>
      <c r="CT23" s="58">
        <v>102.5</v>
      </c>
      <c r="CU23" s="59" t="s">
        <v>544</v>
      </c>
      <c r="CV23" s="59" t="s">
        <v>544</v>
      </c>
      <c r="CW23" s="59" t="s">
        <v>544</v>
      </c>
      <c r="CX23" s="59" t="s">
        <v>544</v>
      </c>
      <c r="CY23" s="59" t="s">
        <v>544</v>
      </c>
      <c r="CZ23" s="59" t="s">
        <v>544</v>
      </c>
      <c r="DA23" s="59" t="s">
        <v>544</v>
      </c>
      <c r="DB23" s="59" t="s">
        <v>544</v>
      </c>
      <c r="DC23" s="59" t="s">
        <v>544</v>
      </c>
      <c r="DD23" s="59" t="s">
        <v>544</v>
      </c>
      <c r="DE23" s="59" t="s">
        <v>544</v>
      </c>
      <c r="DF23" s="59" t="s">
        <v>544</v>
      </c>
      <c r="DG23" s="59" t="s">
        <v>544</v>
      </c>
      <c r="DH23" s="59" t="s">
        <v>544</v>
      </c>
      <c r="DI23" s="59" t="s">
        <v>544</v>
      </c>
      <c r="DJ23" s="59" t="s">
        <v>544</v>
      </c>
      <c r="DK23" s="59" t="s">
        <v>544</v>
      </c>
      <c r="DL23" s="59" t="s">
        <v>544</v>
      </c>
      <c r="DM23" s="59" t="s">
        <v>544</v>
      </c>
      <c r="DN23" s="59" t="s">
        <v>544</v>
      </c>
      <c r="DO23" s="59" t="s">
        <v>544</v>
      </c>
      <c r="DP23" s="59" t="s">
        <v>544</v>
      </c>
      <c r="DQ23" s="116" t="s">
        <v>544</v>
      </c>
    </row>
    <row r="24" spans="1:121">
      <c r="A24" s="3">
        <v>25568</v>
      </c>
      <c r="B24" s="59" t="s">
        <v>544</v>
      </c>
      <c r="C24" s="59" t="s">
        <v>544</v>
      </c>
      <c r="D24" s="59" t="s">
        <v>544</v>
      </c>
      <c r="E24" s="59" t="s">
        <v>544</v>
      </c>
      <c r="F24" s="58">
        <v>22.6</v>
      </c>
      <c r="G24" s="58">
        <v>0.488958</v>
      </c>
      <c r="H24" s="59" t="s">
        <v>544</v>
      </c>
      <c r="I24" s="58">
        <v>39.799999999999997</v>
      </c>
      <c r="J24" s="59" t="s">
        <v>544</v>
      </c>
      <c r="K24" s="59" t="s">
        <v>544</v>
      </c>
      <c r="L24" s="58">
        <v>501.6</v>
      </c>
      <c r="M24" s="58">
        <v>100797</v>
      </c>
      <c r="N24" s="59" t="s">
        <v>544</v>
      </c>
      <c r="O24" s="59" t="s">
        <v>544</v>
      </c>
      <c r="P24" s="58">
        <v>0.7</v>
      </c>
      <c r="Q24" s="59" t="s">
        <v>544</v>
      </c>
      <c r="R24" s="59" t="s">
        <v>544</v>
      </c>
      <c r="S24" s="59" t="s">
        <v>544</v>
      </c>
      <c r="T24" s="59" t="s">
        <v>544</v>
      </c>
      <c r="U24" s="59" t="s">
        <v>544</v>
      </c>
      <c r="V24" s="59" t="s">
        <v>544</v>
      </c>
      <c r="W24" s="59" t="s">
        <v>544</v>
      </c>
      <c r="X24" s="59" t="s">
        <v>544</v>
      </c>
      <c r="Y24" s="59" t="s">
        <v>544</v>
      </c>
      <c r="Z24" s="58">
        <v>101.7</v>
      </c>
      <c r="AA24" s="59" t="s">
        <v>544</v>
      </c>
      <c r="AB24" s="59" t="s">
        <v>544</v>
      </c>
      <c r="AC24" s="58">
        <v>0.488958</v>
      </c>
      <c r="AD24" s="59" t="s">
        <v>544</v>
      </c>
      <c r="AE24" s="59" t="s">
        <v>544</v>
      </c>
      <c r="AF24" s="59" t="s">
        <v>544</v>
      </c>
      <c r="AG24" s="58">
        <v>2.21</v>
      </c>
      <c r="AH24" s="58">
        <v>23.5</v>
      </c>
      <c r="AI24" s="59" t="s">
        <v>544</v>
      </c>
      <c r="AJ24" s="59" t="s">
        <v>544</v>
      </c>
      <c r="AK24" s="59" t="s">
        <v>544</v>
      </c>
      <c r="AL24" s="59" t="s">
        <v>544</v>
      </c>
      <c r="AM24" s="58">
        <v>28.479099999999999</v>
      </c>
      <c r="AN24" s="58">
        <v>99.629199999999997</v>
      </c>
      <c r="AO24" s="59" t="s">
        <v>544</v>
      </c>
      <c r="AP24" s="59" t="s">
        <v>544</v>
      </c>
      <c r="AQ24" s="59" t="s">
        <v>544</v>
      </c>
      <c r="AR24" s="59" t="s">
        <v>544</v>
      </c>
      <c r="AS24" s="59" t="s">
        <v>544</v>
      </c>
      <c r="AT24" s="59" t="s">
        <v>544</v>
      </c>
      <c r="AU24" s="59" t="s">
        <v>544</v>
      </c>
      <c r="AV24" s="59" t="s">
        <v>544</v>
      </c>
      <c r="AW24" s="59" t="s">
        <v>544</v>
      </c>
      <c r="AX24" s="58">
        <v>4.0999999999999996</v>
      </c>
      <c r="AY24" s="58">
        <v>7.2</v>
      </c>
      <c r="AZ24" s="58">
        <v>22.5</v>
      </c>
      <c r="BA24" s="58">
        <v>26.8</v>
      </c>
      <c r="BB24" s="58">
        <v>18.7</v>
      </c>
      <c r="BC24" s="59" t="s">
        <v>544</v>
      </c>
      <c r="BD24" s="59" t="s">
        <v>544</v>
      </c>
      <c r="BE24" s="59" t="s">
        <v>544</v>
      </c>
      <c r="BF24" s="59" t="s">
        <v>544</v>
      </c>
      <c r="BG24" s="59" t="s">
        <v>544</v>
      </c>
      <c r="BH24" s="59" t="s">
        <v>544</v>
      </c>
      <c r="BI24" s="59" t="s">
        <v>544</v>
      </c>
      <c r="BJ24" s="59" t="s">
        <v>544</v>
      </c>
      <c r="BK24" s="59" t="s">
        <v>544</v>
      </c>
      <c r="BL24" s="59" t="s">
        <v>544</v>
      </c>
      <c r="BM24" s="59" t="s">
        <v>544</v>
      </c>
      <c r="BN24" s="59" t="s">
        <v>544</v>
      </c>
      <c r="BO24" s="59" t="s">
        <v>544</v>
      </c>
      <c r="BP24" s="59" t="s">
        <v>544</v>
      </c>
      <c r="BQ24" s="59" t="s">
        <v>544</v>
      </c>
      <c r="BR24" s="59" t="s">
        <v>544</v>
      </c>
      <c r="BS24" s="59" t="s">
        <v>544</v>
      </c>
      <c r="BT24" s="59" t="s">
        <v>544</v>
      </c>
      <c r="BU24" s="59" t="s">
        <v>544</v>
      </c>
      <c r="BV24" s="59" t="s">
        <v>544</v>
      </c>
      <c r="BW24" s="59" t="s">
        <v>544</v>
      </c>
      <c r="BX24" s="59" t="s">
        <v>544</v>
      </c>
      <c r="BY24" s="59" t="s">
        <v>544</v>
      </c>
      <c r="BZ24" s="59" t="s">
        <v>544</v>
      </c>
      <c r="CA24" s="59" t="s">
        <v>544</v>
      </c>
      <c r="CB24" s="59" t="s">
        <v>544</v>
      </c>
      <c r="CC24" s="59" t="s">
        <v>544</v>
      </c>
      <c r="CD24" s="59" t="s">
        <v>544</v>
      </c>
      <c r="CE24" s="59" t="s">
        <v>544</v>
      </c>
      <c r="CF24" s="58">
        <v>80646</v>
      </c>
      <c r="CG24" s="59" t="s">
        <v>544</v>
      </c>
      <c r="CH24" s="59" t="s">
        <v>544</v>
      </c>
      <c r="CI24" s="59" t="s">
        <v>544</v>
      </c>
      <c r="CJ24" s="59" t="s">
        <v>544</v>
      </c>
      <c r="CK24" s="59" t="s">
        <v>544</v>
      </c>
      <c r="CL24" s="59" t="s">
        <v>544</v>
      </c>
      <c r="CM24" s="59" t="s">
        <v>544</v>
      </c>
      <c r="CN24" s="59" t="s">
        <v>544</v>
      </c>
      <c r="CO24" s="59" t="s">
        <v>544</v>
      </c>
      <c r="CP24" s="59" t="s">
        <v>544</v>
      </c>
      <c r="CQ24" s="59" t="s">
        <v>544</v>
      </c>
      <c r="CR24" s="59" t="s">
        <v>544</v>
      </c>
      <c r="CS24" s="58">
        <v>101.4</v>
      </c>
      <c r="CT24" s="58">
        <v>102</v>
      </c>
      <c r="CU24" s="59" t="s">
        <v>544</v>
      </c>
      <c r="CV24" s="59" t="s">
        <v>544</v>
      </c>
      <c r="CW24" s="59" t="s">
        <v>544</v>
      </c>
      <c r="CX24" s="59" t="s">
        <v>544</v>
      </c>
      <c r="CY24" s="59" t="s">
        <v>544</v>
      </c>
      <c r="CZ24" s="59" t="s">
        <v>544</v>
      </c>
      <c r="DA24" s="59" t="s">
        <v>544</v>
      </c>
      <c r="DB24" s="59" t="s">
        <v>544</v>
      </c>
      <c r="DC24" s="59" t="s">
        <v>544</v>
      </c>
      <c r="DD24" s="59" t="s">
        <v>544</v>
      </c>
      <c r="DE24" s="59" t="s">
        <v>544</v>
      </c>
      <c r="DF24" s="59" t="s">
        <v>544</v>
      </c>
      <c r="DG24" s="59" t="s">
        <v>544</v>
      </c>
      <c r="DH24" s="59" t="s">
        <v>544</v>
      </c>
      <c r="DI24" s="59" t="s">
        <v>544</v>
      </c>
      <c r="DJ24" s="59" t="s">
        <v>544</v>
      </c>
      <c r="DK24" s="59" t="s">
        <v>544</v>
      </c>
      <c r="DL24" s="59" t="s">
        <v>544</v>
      </c>
      <c r="DM24" s="59" t="s">
        <v>544</v>
      </c>
      <c r="DN24" s="59" t="s">
        <v>544</v>
      </c>
      <c r="DO24" s="59" t="s">
        <v>544</v>
      </c>
      <c r="DP24" s="59" t="s">
        <v>544</v>
      </c>
      <c r="DQ24" s="116" t="s">
        <v>544</v>
      </c>
    </row>
    <row r="25" spans="1:121">
      <c r="A25" s="3">
        <v>25568</v>
      </c>
      <c r="B25" s="59" t="s">
        <v>544</v>
      </c>
      <c r="C25" s="59" t="s">
        <v>544</v>
      </c>
      <c r="D25" s="59" t="s">
        <v>544</v>
      </c>
      <c r="E25" s="59" t="s">
        <v>544</v>
      </c>
      <c r="F25" s="58">
        <v>22.6</v>
      </c>
      <c r="G25" s="58">
        <v>0.488958</v>
      </c>
      <c r="H25" s="59" t="s">
        <v>544</v>
      </c>
      <c r="I25" s="58">
        <v>40</v>
      </c>
      <c r="J25" s="59" t="s">
        <v>544</v>
      </c>
      <c r="K25" s="59" t="s">
        <v>544</v>
      </c>
      <c r="L25" s="58">
        <v>509.9</v>
      </c>
      <c r="M25" s="58">
        <v>89674</v>
      </c>
      <c r="N25" s="59" t="s">
        <v>544</v>
      </c>
      <c r="O25" s="59" t="s">
        <v>544</v>
      </c>
      <c r="P25" s="58">
        <v>0.8</v>
      </c>
      <c r="Q25" s="59" t="s">
        <v>544</v>
      </c>
      <c r="R25" s="59" t="s">
        <v>544</v>
      </c>
      <c r="S25" s="59" t="s">
        <v>544</v>
      </c>
      <c r="T25" s="59" t="s">
        <v>544</v>
      </c>
      <c r="U25" s="59" t="s">
        <v>544</v>
      </c>
      <c r="V25" s="59" t="s">
        <v>544</v>
      </c>
      <c r="W25" s="59" t="s">
        <v>544</v>
      </c>
      <c r="X25" s="59" t="s">
        <v>544</v>
      </c>
      <c r="Y25" s="59" t="s">
        <v>544</v>
      </c>
      <c r="Z25" s="58">
        <v>101.5</v>
      </c>
      <c r="AA25" s="59" t="s">
        <v>544</v>
      </c>
      <c r="AB25" s="59" t="s">
        <v>544</v>
      </c>
      <c r="AC25" s="58">
        <v>0.488958</v>
      </c>
      <c r="AD25" s="59" t="s">
        <v>544</v>
      </c>
      <c r="AE25" s="59" t="s">
        <v>544</v>
      </c>
      <c r="AF25" s="59" t="s">
        <v>544</v>
      </c>
      <c r="AG25" s="58">
        <v>2.21</v>
      </c>
      <c r="AH25" s="58">
        <v>23.5</v>
      </c>
      <c r="AI25" s="59" t="s">
        <v>544</v>
      </c>
      <c r="AJ25" s="59" t="s">
        <v>544</v>
      </c>
      <c r="AK25" s="59" t="s">
        <v>544</v>
      </c>
      <c r="AL25" s="59" t="s">
        <v>544</v>
      </c>
      <c r="AM25" s="58">
        <v>28.581800000000001</v>
      </c>
      <c r="AN25" s="58">
        <v>99.624899999999997</v>
      </c>
      <c r="AO25" s="59" t="s">
        <v>544</v>
      </c>
      <c r="AP25" s="59" t="s">
        <v>544</v>
      </c>
      <c r="AQ25" s="59" t="s">
        <v>544</v>
      </c>
      <c r="AR25" s="59" t="s">
        <v>544</v>
      </c>
      <c r="AS25" s="59" t="s">
        <v>544</v>
      </c>
      <c r="AT25" s="59" t="s">
        <v>544</v>
      </c>
      <c r="AU25" s="59" t="s">
        <v>544</v>
      </c>
      <c r="AV25" s="59" t="s">
        <v>544</v>
      </c>
      <c r="AW25" s="59" t="s">
        <v>544</v>
      </c>
      <c r="AX25" s="58">
        <v>4.0999999999999996</v>
      </c>
      <c r="AY25" s="58">
        <v>7.2</v>
      </c>
      <c r="AZ25" s="58">
        <v>22.4</v>
      </c>
      <c r="BA25" s="58">
        <v>26.9</v>
      </c>
      <c r="BB25" s="58">
        <v>18.399999999999999</v>
      </c>
      <c r="BC25" s="59" t="s">
        <v>544</v>
      </c>
      <c r="BD25" s="59" t="s">
        <v>544</v>
      </c>
      <c r="BE25" s="59" t="s">
        <v>544</v>
      </c>
      <c r="BF25" s="59" t="s">
        <v>544</v>
      </c>
      <c r="BG25" s="59" t="s">
        <v>544</v>
      </c>
      <c r="BH25" s="59" t="s">
        <v>544</v>
      </c>
      <c r="BI25" s="59" t="s">
        <v>544</v>
      </c>
      <c r="BJ25" s="59" t="s">
        <v>544</v>
      </c>
      <c r="BK25" s="59" t="s">
        <v>544</v>
      </c>
      <c r="BL25" s="59" t="s">
        <v>544</v>
      </c>
      <c r="BM25" s="59" t="s">
        <v>544</v>
      </c>
      <c r="BN25" s="59" t="s">
        <v>544</v>
      </c>
      <c r="BO25" s="59" t="s">
        <v>544</v>
      </c>
      <c r="BP25" s="59" t="s">
        <v>544</v>
      </c>
      <c r="BQ25" s="59" t="s">
        <v>544</v>
      </c>
      <c r="BR25" s="59" t="s">
        <v>544</v>
      </c>
      <c r="BS25" s="59" t="s">
        <v>544</v>
      </c>
      <c r="BT25" s="59" t="s">
        <v>544</v>
      </c>
      <c r="BU25" s="59" t="s">
        <v>544</v>
      </c>
      <c r="BV25" s="59" t="s">
        <v>544</v>
      </c>
      <c r="BW25" s="59" t="s">
        <v>544</v>
      </c>
      <c r="BX25" s="59" t="s">
        <v>544</v>
      </c>
      <c r="BY25" s="59" t="s">
        <v>544</v>
      </c>
      <c r="BZ25" s="59" t="s">
        <v>544</v>
      </c>
      <c r="CA25" s="59" t="s">
        <v>544</v>
      </c>
      <c r="CB25" s="59" t="s">
        <v>544</v>
      </c>
      <c r="CC25" s="59" t="s">
        <v>544</v>
      </c>
      <c r="CD25" s="59" t="s">
        <v>544</v>
      </c>
      <c r="CE25" s="59" t="s">
        <v>544</v>
      </c>
      <c r="CF25" s="58">
        <v>81672</v>
      </c>
      <c r="CG25" s="59" t="s">
        <v>544</v>
      </c>
      <c r="CH25" s="59" t="s">
        <v>544</v>
      </c>
      <c r="CI25" s="59" t="s">
        <v>544</v>
      </c>
      <c r="CJ25" s="59" t="s">
        <v>544</v>
      </c>
      <c r="CK25" s="59" t="s">
        <v>544</v>
      </c>
      <c r="CL25" s="59" t="s">
        <v>544</v>
      </c>
      <c r="CM25" s="59" t="s">
        <v>544</v>
      </c>
      <c r="CN25" s="59" t="s">
        <v>544</v>
      </c>
      <c r="CO25" s="59" t="s">
        <v>544</v>
      </c>
      <c r="CP25" s="59" t="s">
        <v>544</v>
      </c>
      <c r="CQ25" s="59" t="s">
        <v>544</v>
      </c>
      <c r="CR25" s="59" t="s">
        <v>544</v>
      </c>
      <c r="CS25" s="58">
        <v>101.3</v>
      </c>
      <c r="CT25" s="58">
        <v>101.7</v>
      </c>
      <c r="CU25" s="59" t="s">
        <v>544</v>
      </c>
      <c r="CV25" s="59" t="s">
        <v>544</v>
      </c>
      <c r="CW25" s="59" t="s">
        <v>544</v>
      </c>
      <c r="CX25" s="59" t="s">
        <v>544</v>
      </c>
      <c r="CY25" s="59" t="s">
        <v>544</v>
      </c>
      <c r="CZ25" s="59" t="s">
        <v>544</v>
      </c>
      <c r="DA25" s="59" t="s">
        <v>544</v>
      </c>
      <c r="DB25" s="59" t="s">
        <v>544</v>
      </c>
      <c r="DC25" s="59" t="s">
        <v>544</v>
      </c>
      <c r="DD25" s="59" t="s">
        <v>544</v>
      </c>
      <c r="DE25" s="59" t="s">
        <v>544</v>
      </c>
      <c r="DF25" s="59" t="s">
        <v>544</v>
      </c>
      <c r="DG25" s="59" t="s">
        <v>544</v>
      </c>
      <c r="DH25" s="59" t="s">
        <v>544</v>
      </c>
      <c r="DI25" s="59" t="s">
        <v>544</v>
      </c>
      <c r="DJ25" s="59" t="s">
        <v>544</v>
      </c>
      <c r="DK25" s="59" t="s">
        <v>544</v>
      </c>
      <c r="DL25" s="59" t="s">
        <v>544</v>
      </c>
      <c r="DM25" s="59" t="s">
        <v>544</v>
      </c>
      <c r="DN25" s="59" t="s">
        <v>544</v>
      </c>
      <c r="DO25" s="59" t="s">
        <v>544</v>
      </c>
      <c r="DP25" s="59" t="s">
        <v>544</v>
      </c>
      <c r="DQ25" s="116" t="s">
        <v>544</v>
      </c>
    </row>
    <row r="26" spans="1:121">
      <c r="A26" s="3">
        <v>25568</v>
      </c>
      <c r="B26" s="59" t="s">
        <v>544</v>
      </c>
      <c r="C26" s="59" t="s">
        <v>544</v>
      </c>
      <c r="D26" s="59" t="s">
        <v>544</v>
      </c>
      <c r="E26" s="59" t="s">
        <v>544</v>
      </c>
      <c r="F26" s="58">
        <v>23.2</v>
      </c>
      <c r="G26" s="58">
        <v>0.488958</v>
      </c>
      <c r="H26" s="59" t="s">
        <v>544</v>
      </c>
      <c r="I26" s="58">
        <v>41</v>
      </c>
      <c r="J26" s="59" t="s">
        <v>544</v>
      </c>
      <c r="K26" s="59" t="s">
        <v>544</v>
      </c>
      <c r="L26" s="58">
        <v>489.8</v>
      </c>
      <c r="M26" s="58">
        <v>79317</v>
      </c>
      <c r="N26" s="59" t="s">
        <v>544</v>
      </c>
      <c r="O26" s="59" t="s">
        <v>544</v>
      </c>
      <c r="P26" s="58">
        <v>0.8</v>
      </c>
      <c r="Q26" s="59" t="s">
        <v>544</v>
      </c>
      <c r="R26" s="59" t="s">
        <v>544</v>
      </c>
      <c r="S26" s="59" t="s">
        <v>544</v>
      </c>
      <c r="T26" s="59" t="s">
        <v>544</v>
      </c>
      <c r="U26" s="59" t="s">
        <v>544</v>
      </c>
      <c r="V26" s="59" t="s">
        <v>544</v>
      </c>
      <c r="W26" s="59" t="s">
        <v>544</v>
      </c>
      <c r="X26" s="59" t="s">
        <v>544</v>
      </c>
      <c r="Y26" s="59" t="s">
        <v>544</v>
      </c>
      <c r="Z26" s="58">
        <v>101.4</v>
      </c>
      <c r="AA26" s="59" t="s">
        <v>544</v>
      </c>
      <c r="AB26" s="59" t="s">
        <v>544</v>
      </c>
      <c r="AC26" s="58">
        <v>0.488958</v>
      </c>
      <c r="AD26" s="59" t="s">
        <v>544</v>
      </c>
      <c r="AE26" s="59" t="s">
        <v>544</v>
      </c>
      <c r="AF26" s="59" t="s">
        <v>544</v>
      </c>
      <c r="AG26" s="58">
        <v>2.21</v>
      </c>
      <c r="AH26" s="58">
        <v>23.6</v>
      </c>
      <c r="AI26" s="59" t="s">
        <v>544</v>
      </c>
      <c r="AJ26" s="59" t="s">
        <v>544</v>
      </c>
      <c r="AK26" s="59" t="s">
        <v>544</v>
      </c>
      <c r="AL26" s="59" t="s">
        <v>544</v>
      </c>
      <c r="AM26" s="58">
        <v>28.692599999999999</v>
      </c>
      <c r="AN26" s="58">
        <v>99.647400000000005</v>
      </c>
      <c r="AO26" s="59" t="s">
        <v>544</v>
      </c>
      <c r="AP26" s="59" t="s">
        <v>544</v>
      </c>
      <c r="AQ26" s="59" t="s">
        <v>544</v>
      </c>
      <c r="AR26" s="59" t="s">
        <v>544</v>
      </c>
      <c r="AS26" s="59" t="s">
        <v>544</v>
      </c>
      <c r="AT26" s="59" t="s">
        <v>544</v>
      </c>
      <c r="AU26" s="59" t="s">
        <v>544</v>
      </c>
      <c r="AV26" s="59" t="s">
        <v>544</v>
      </c>
      <c r="AW26" s="59" t="s">
        <v>544</v>
      </c>
      <c r="AX26" s="58">
        <v>4.0999999999999996</v>
      </c>
      <c r="AY26" s="58">
        <v>7.2</v>
      </c>
      <c r="AZ26" s="58">
        <v>22.5</v>
      </c>
      <c r="BA26" s="58">
        <v>27.1</v>
      </c>
      <c r="BB26" s="58">
        <v>18.5</v>
      </c>
      <c r="BC26" s="59" t="s">
        <v>544</v>
      </c>
      <c r="BD26" s="59" t="s">
        <v>544</v>
      </c>
      <c r="BE26" s="59" t="s">
        <v>544</v>
      </c>
      <c r="BF26" s="59" t="s">
        <v>544</v>
      </c>
      <c r="BG26" s="59" t="s">
        <v>544</v>
      </c>
      <c r="BH26" s="59" t="s">
        <v>544</v>
      </c>
      <c r="BI26" s="59" t="s">
        <v>544</v>
      </c>
      <c r="BJ26" s="59" t="s">
        <v>544</v>
      </c>
      <c r="BK26" s="59" t="s">
        <v>544</v>
      </c>
      <c r="BL26" s="59" t="s">
        <v>544</v>
      </c>
      <c r="BM26" s="59" t="s">
        <v>544</v>
      </c>
      <c r="BN26" s="59" t="s">
        <v>544</v>
      </c>
      <c r="BO26" s="59" t="s">
        <v>544</v>
      </c>
      <c r="BP26" s="59" t="s">
        <v>544</v>
      </c>
      <c r="BQ26" s="59" t="s">
        <v>544</v>
      </c>
      <c r="BR26" s="59" t="s">
        <v>544</v>
      </c>
      <c r="BS26" s="59" t="s">
        <v>544</v>
      </c>
      <c r="BT26" s="59" t="s">
        <v>544</v>
      </c>
      <c r="BU26" s="59" t="s">
        <v>544</v>
      </c>
      <c r="BV26" s="59" t="s">
        <v>544</v>
      </c>
      <c r="BW26" s="59" t="s">
        <v>544</v>
      </c>
      <c r="BX26" s="59" t="s">
        <v>544</v>
      </c>
      <c r="BY26" s="59" t="s">
        <v>544</v>
      </c>
      <c r="BZ26" s="59" t="s">
        <v>544</v>
      </c>
      <c r="CA26" s="59" t="s">
        <v>544</v>
      </c>
      <c r="CB26" s="59" t="s">
        <v>544</v>
      </c>
      <c r="CC26" s="59" t="s">
        <v>544</v>
      </c>
      <c r="CD26" s="59" t="s">
        <v>544</v>
      </c>
      <c r="CE26" s="59" t="s">
        <v>544</v>
      </c>
      <c r="CF26" s="58">
        <v>83220</v>
      </c>
      <c r="CG26" s="59" t="s">
        <v>544</v>
      </c>
      <c r="CH26" s="59" t="s">
        <v>544</v>
      </c>
      <c r="CI26" s="59" t="s">
        <v>544</v>
      </c>
      <c r="CJ26" s="59" t="s">
        <v>544</v>
      </c>
      <c r="CK26" s="59" t="s">
        <v>544</v>
      </c>
      <c r="CL26" s="59" t="s">
        <v>544</v>
      </c>
      <c r="CM26" s="59" t="s">
        <v>544</v>
      </c>
      <c r="CN26" s="59" t="s">
        <v>544</v>
      </c>
      <c r="CO26" s="59" t="s">
        <v>544</v>
      </c>
      <c r="CP26" s="59" t="s">
        <v>544</v>
      </c>
      <c r="CQ26" s="59" t="s">
        <v>544</v>
      </c>
      <c r="CR26" s="59" t="s">
        <v>544</v>
      </c>
      <c r="CS26" s="58">
        <v>101.3</v>
      </c>
      <c r="CT26" s="58">
        <v>101.5</v>
      </c>
      <c r="CU26" s="59" t="s">
        <v>544</v>
      </c>
      <c r="CV26" s="59" t="s">
        <v>544</v>
      </c>
      <c r="CW26" s="59" t="s">
        <v>544</v>
      </c>
      <c r="CX26" s="59" t="s">
        <v>544</v>
      </c>
      <c r="CY26" s="59" t="s">
        <v>544</v>
      </c>
      <c r="CZ26" s="59" t="s">
        <v>544</v>
      </c>
      <c r="DA26" s="59" t="s">
        <v>544</v>
      </c>
      <c r="DB26" s="59" t="s">
        <v>544</v>
      </c>
      <c r="DC26" s="59" t="s">
        <v>544</v>
      </c>
      <c r="DD26" s="59" t="s">
        <v>544</v>
      </c>
      <c r="DE26" s="59" t="s">
        <v>544</v>
      </c>
      <c r="DF26" s="59" t="s">
        <v>544</v>
      </c>
      <c r="DG26" s="59" t="s">
        <v>544</v>
      </c>
      <c r="DH26" s="59" t="s">
        <v>544</v>
      </c>
      <c r="DI26" s="59" t="s">
        <v>544</v>
      </c>
      <c r="DJ26" s="59" t="s">
        <v>544</v>
      </c>
      <c r="DK26" s="59" t="s">
        <v>544</v>
      </c>
      <c r="DL26" s="59" t="s">
        <v>544</v>
      </c>
      <c r="DM26" s="59" t="s">
        <v>544</v>
      </c>
      <c r="DN26" s="59" t="s">
        <v>544</v>
      </c>
      <c r="DO26" s="59" t="s">
        <v>544</v>
      </c>
      <c r="DP26" s="59" t="s">
        <v>544</v>
      </c>
      <c r="DQ26" s="116" t="s">
        <v>544</v>
      </c>
    </row>
    <row r="27" spans="1:121">
      <c r="A27" s="3">
        <v>25568</v>
      </c>
      <c r="B27" s="59" t="s">
        <v>544</v>
      </c>
      <c r="C27" s="59" t="s">
        <v>544</v>
      </c>
      <c r="D27" s="59" t="s">
        <v>544</v>
      </c>
      <c r="E27" s="59" t="s">
        <v>544</v>
      </c>
      <c r="F27" s="58">
        <v>23.2</v>
      </c>
      <c r="G27" s="58">
        <v>0.488958</v>
      </c>
      <c r="H27" s="59" t="s">
        <v>544</v>
      </c>
      <c r="I27" s="58">
        <v>40.799999999999997</v>
      </c>
      <c r="J27" s="59" t="s">
        <v>544</v>
      </c>
      <c r="K27" s="59" t="s">
        <v>544</v>
      </c>
      <c r="L27" s="58">
        <v>478.4</v>
      </c>
      <c r="M27" s="58">
        <v>77200</v>
      </c>
      <c r="N27" s="59" t="s">
        <v>544</v>
      </c>
      <c r="O27" s="59" t="s">
        <v>544</v>
      </c>
      <c r="P27" s="58">
        <v>0.5</v>
      </c>
      <c r="Q27" s="59" t="s">
        <v>544</v>
      </c>
      <c r="R27" s="59" t="s">
        <v>544</v>
      </c>
      <c r="S27" s="59" t="s">
        <v>544</v>
      </c>
      <c r="T27" s="59" t="s">
        <v>544</v>
      </c>
      <c r="U27" s="59" t="s">
        <v>544</v>
      </c>
      <c r="V27" s="59" t="s">
        <v>544</v>
      </c>
      <c r="W27" s="59" t="s">
        <v>544</v>
      </c>
      <c r="X27" s="59" t="s">
        <v>544</v>
      </c>
      <c r="Y27" s="59" t="s">
        <v>544</v>
      </c>
      <c r="Z27" s="58">
        <v>101.6</v>
      </c>
      <c r="AA27" s="59" t="s">
        <v>544</v>
      </c>
      <c r="AB27" s="59" t="s">
        <v>544</v>
      </c>
      <c r="AC27" s="58">
        <v>0.488958</v>
      </c>
      <c r="AD27" s="59" t="s">
        <v>544</v>
      </c>
      <c r="AE27" s="59" t="s">
        <v>544</v>
      </c>
      <c r="AF27" s="58">
        <v>87.864078000000006</v>
      </c>
      <c r="AG27" s="58">
        <v>2.23</v>
      </c>
      <c r="AH27" s="58">
        <v>23.7</v>
      </c>
      <c r="AI27" s="59" t="s">
        <v>544</v>
      </c>
      <c r="AJ27" s="59" t="s">
        <v>544</v>
      </c>
      <c r="AK27" s="59" t="s">
        <v>544</v>
      </c>
      <c r="AL27" s="59" t="s">
        <v>544</v>
      </c>
      <c r="AM27" s="58">
        <v>28.805499999999999</v>
      </c>
      <c r="AN27" s="58">
        <v>99.675799999999995</v>
      </c>
      <c r="AO27" s="59" t="s">
        <v>544</v>
      </c>
      <c r="AP27" s="59" t="s">
        <v>544</v>
      </c>
      <c r="AQ27" s="59" t="s">
        <v>544</v>
      </c>
      <c r="AR27" s="59" t="s">
        <v>544</v>
      </c>
      <c r="AS27" s="59" t="s">
        <v>544</v>
      </c>
      <c r="AT27" s="59" t="s">
        <v>544</v>
      </c>
      <c r="AU27" s="59" t="s">
        <v>544</v>
      </c>
      <c r="AV27" s="59" t="s">
        <v>544</v>
      </c>
      <c r="AW27" s="59" t="s">
        <v>544</v>
      </c>
      <c r="AX27" s="58">
        <v>4.0999999999999996</v>
      </c>
      <c r="AY27" s="58">
        <v>7.2</v>
      </c>
      <c r="AZ27" s="58">
        <v>22.5</v>
      </c>
      <c r="BA27" s="58">
        <v>27</v>
      </c>
      <c r="BB27" s="58">
        <v>18.5</v>
      </c>
      <c r="BC27" s="59" t="s">
        <v>544</v>
      </c>
      <c r="BD27" s="59" t="s">
        <v>544</v>
      </c>
      <c r="BE27" s="59" t="s">
        <v>544</v>
      </c>
      <c r="BF27" s="59" t="s">
        <v>544</v>
      </c>
      <c r="BG27" s="59" t="s">
        <v>544</v>
      </c>
      <c r="BH27" s="59" t="s">
        <v>544</v>
      </c>
      <c r="BI27" s="59" t="s">
        <v>544</v>
      </c>
      <c r="BJ27" s="59" t="s">
        <v>544</v>
      </c>
      <c r="BK27" s="59" t="s">
        <v>544</v>
      </c>
      <c r="BL27" s="58">
        <v>2.1</v>
      </c>
      <c r="BM27" s="58">
        <v>1.99</v>
      </c>
      <c r="BN27" s="59" t="s">
        <v>544</v>
      </c>
      <c r="BO27" s="59" t="s">
        <v>544</v>
      </c>
      <c r="BP27" s="59" t="s">
        <v>544</v>
      </c>
      <c r="BQ27" s="59" t="s">
        <v>544</v>
      </c>
      <c r="BR27" s="59" t="s">
        <v>544</v>
      </c>
      <c r="BS27" s="59" t="s">
        <v>544</v>
      </c>
      <c r="BT27" s="59" t="s">
        <v>544</v>
      </c>
      <c r="BU27" s="59" t="s">
        <v>544</v>
      </c>
      <c r="BV27" s="59" t="s">
        <v>544</v>
      </c>
      <c r="BW27" s="59" t="s">
        <v>544</v>
      </c>
      <c r="BX27" s="59" t="s">
        <v>544</v>
      </c>
      <c r="BY27" s="59" t="s">
        <v>544</v>
      </c>
      <c r="BZ27" s="59" t="s">
        <v>544</v>
      </c>
      <c r="CA27" s="59" t="s">
        <v>544</v>
      </c>
      <c r="CB27" s="59" t="s">
        <v>544</v>
      </c>
      <c r="CC27" s="59" t="s">
        <v>544</v>
      </c>
      <c r="CD27" s="59" t="s">
        <v>544</v>
      </c>
      <c r="CE27" s="59" t="s">
        <v>544</v>
      </c>
      <c r="CF27" s="58">
        <v>83113</v>
      </c>
      <c r="CG27" s="59" t="s">
        <v>544</v>
      </c>
      <c r="CH27" s="59" t="s">
        <v>544</v>
      </c>
      <c r="CI27" s="59" t="s">
        <v>544</v>
      </c>
      <c r="CJ27" s="59" t="s">
        <v>544</v>
      </c>
      <c r="CK27" s="59" t="s">
        <v>544</v>
      </c>
      <c r="CL27" s="59" t="s">
        <v>544</v>
      </c>
      <c r="CM27" s="59" t="s">
        <v>544</v>
      </c>
      <c r="CN27" s="59" t="s">
        <v>544</v>
      </c>
      <c r="CO27" s="59" t="s">
        <v>544</v>
      </c>
      <c r="CP27" s="59" t="s">
        <v>544</v>
      </c>
      <c r="CQ27" s="59" t="s">
        <v>544</v>
      </c>
      <c r="CR27" s="59" t="s">
        <v>544</v>
      </c>
      <c r="CS27" s="58">
        <v>101.4</v>
      </c>
      <c r="CT27" s="58">
        <v>101.8</v>
      </c>
      <c r="CU27" s="59" t="s">
        <v>544</v>
      </c>
      <c r="CV27" s="59" t="s">
        <v>544</v>
      </c>
      <c r="CW27" s="59" t="s">
        <v>544</v>
      </c>
      <c r="CX27" s="59" t="s">
        <v>544</v>
      </c>
      <c r="CY27" s="59" t="s">
        <v>544</v>
      </c>
      <c r="CZ27" s="59" t="s">
        <v>544</v>
      </c>
      <c r="DA27" s="59" t="s">
        <v>544</v>
      </c>
      <c r="DB27" s="59" t="s">
        <v>544</v>
      </c>
      <c r="DC27" s="59" t="s">
        <v>544</v>
      </c>
      <c r="DD27" s="59" t="s">
        <v>544</v>
      </c>
      <c r="DE27" s="59" t="s">
        <v>544</v>
      </c>
      <c r="DF27" s="59" t="s">
        <v>544</v>
      </c>
      <c r="DG27" s="59" t="s">
        <v>544</v>
      </c>
      <c r="DH27" s="59" t="s">
        <v>544</v>
      </c>
      <c r="DI27" s="59" t="s">
        <v>544</v>
      </c>
      <c r="DJ27" s="59" t="s">
        <v>544</v>
      </c>
      <c r="DK27" s="59" t="s">
        <v>544</v>
      </c>
      <c r="DL27" s="59" t="s">
        <v>544</v>
      </c>
      <c r="DM27" s="59" t="s">
        <v>544</v>
      </c>
      <c r="DN27" s="59" t="s">
        <v>544</v>
      </c>
      <c r="DO27" s="59" t="s">
        <v>544</v>
      </c>
      <c r="DP27" s="59" t="s">
        <v>544</v>
      </c>
      <c r="DQ27" s="116" t="s">
        <v>544</v>
      </c>
    </row>
    <row r="28" spans="1:121">
      <c r="A28" s="3">
        <v>25568</v>
      </c>
      <c r="B28" s="59" t="s">
        <v>544</v>
      </c>
      <c r="C28" s="59" t="s">
        <v>544</v>
      </c>
      <c r="D28" s="59" t="s">
        <v>544</v>
      </c>
      <c r="E28" s="59" t="s">
        <v>544</v>
      </c>
      <c r="F28" s="58">
        <v>22.2</v>
      </c>
      <c r="G28" s="58">
        <v>0.488958</v>
      </c>
      <c r="H28" s="59" t="s">
        <v>544</v>
      </c>
      <c r="I28" s="58">
        <v>41.3</v>
      </c>
      <c r="J28" s="59" t="s">
        <v>544</v>
      </c>
      <c r="K28" s="59" t="s">
        <v>544</v>
      </c>
      <c r="L28" s="58">
        <v>473.1</v>
      </c>
      <c r="M28" s="58">
        <v>96192</v>
      </c>
      <c r="N28" s="59" t="s">
        <v>544</v>
      </c>
      <c r="O28" s="59" t="s">
        <v>544</v>
      </c>
      <c r="P28" s="58">
        <v>0.5</v>
      </c>
      <c r="Q28" s="59" t="s">
        <v>544</v>
      </c>
      <c r="R28" s="59" t="s">
        <v>544</v>
      </c>
      <c r="S28" s="59" t="s">
        <v>544</v>
      </c>
      <c r="T28" s="59" t="s">
        <v>544</v>
      </c>
      <c r="U28" s="59" t="s">
        <v>544</v>
      </c>
      <c r="V28" s="59" t="s">
        <v>544</v>
      </c>
      <c r="W28" s="59" t="s">
        <v>544</v>
      </c>
      <c r="X28" s="59" t="s">
        <v>544</v>
      </c>
      <c r="Y28" s="59" t="s">
        <v>544</v>
      </c>
      <c r="Z28" s="58">
        <v>101.7</v>
      </c>
      <c r="AA28" s="59" t="s">
        <v>544</v>
      </c>
      <c r="AB28" s="59" t="s">
        <v>544</v>
      </c>
      <c r="AC28" s="58">
        <v>0.488958</v>
      </c>
      <c r="AD28" s="59" t="s">
        <v>544</v>
      </c>
      <c r="AE28" s="59" t="s">
        <v>544</v>
      </c>
      <c r="AF28" s="58">
        <v>87.439614000000006</v>
      </c>
      <c r="AG28" s="58">
        <v>2.23</v>
      </c>
      <c r="AH28" s="58">
        <v>23.7</v>
      </c>
      <c r="AI28" s="59" t="s">
        <v>544</v>
      </c>
      <c r="AJ28" s="59" t="s">
        <v>544</v>
      </c>
      <c r="AK28" s="59" t="s">
        <v>544</v>
      </c>
      <c r="AL28" s="59" t="s">
        <v>544</v>
      </c>
      <c r="AM28" s="58">
        <v>28.9133</v>
      </c>
      <c r="AN28" s="58">
        <v>99.685900000000004</v>
      </c>
      <c r="AO28" s="59" t="s">
        <v>544</v>
      </c>
      <c r="AP28" s="59" t="s">
        <v>544</v>
      </c>
      <c r="AQ28" s="59" t="s">
        <v>544</v>
      </c>
      <c r="AR28" s="59" t="s">
        <v>544</v>
      </c>
      <c r="AS28" s="59" t="s">
        <v>544</v>
      </c>
      <c r="AT28" s="59" t="s">
        <v>544</v>
      </c>
      <c r="AU28" s="59" t="s">
        <v>544</v>
      </c>
      <c r="AV28" s="59" t="s">
        <v>544</v>
      </c>
      <c r="AW28" s="59" t="s">
        <v>544</v>
      </c>
      <c r="AX28" s="58">
        <v>4.0999999999999996</v>
      </c>
      <c r="AY28" s="58">
        <v>7.2</v>
      </c>
      <c r="AZ28" s="58">
        <v>22.6</v>
      </c>
      <c r="BA28" s="58">
        <v>26.9</v>
      </c>
      <c r="BB28" s="58">
        <v>18.7</v>
      </c>
      <c r="BC28" s="59" t="s">
        <v>544</v>
      </c>
      <c r="BD28" s="59" t="s">
        <v>544</v>
      </c>
      <c r="BE28" s="59" t="s">
        <v>544</v>
      </c>
      <c r="BF28" s="59" t="s">
        <v>544</v>
      </c>
      <c r="BG28" s="59" t="s">
        <v>544</v>
      </c>
      <c r="BH28" s="59" t="s">
        <v>544</v>
      </c>
      <c r="BI28" s="59" t="s">
        <v>544</v>
      </c>
      <c r="BJ28" s="59" t="s">
        <v>544</v>
      </c>
      <c r="BK28" s="59" t="s">
        <v>544</v>
      </c>
      <c r="BL28" s="58">
        <v>2.25</v>
      </c>
      <c r="BM28" s="58">
        <v>2.2999999999999998</v>
      </c>
      <c r="BN28" s="59" t="s">
        <v>544</v>
      </c>
      <c r="BO28" s="59" t="s">
        <v>544</v>
      </c>
      <c r="BP28" s="59" t="s">
        <v>544</v>
      </c>
      <c r="BQ28" s="59" t="s">
        <v>544</v>
      </c>
      <c r="BR28" s="59" t="s">
        <v>544</v>
      </c>
      <c r="BS28" s="59" t="s">
        <v>544</v>
      </c>
      <c r="BT28" s="59" t="s">
        <v>544</v>
      </c>
      <c r="BU28" s="59" t="s">
        <v>544</v>
      </c>
      <c r="BV28" s="59" t="s">
        <v>544</v>
      </c>
      <c r="BW28" s="59" t="s">
        <v>544</v>
      </c>
      <c r="BX28" s="59" t="s">
        <v>544</v>
      </c>
      <c r="BY28" s="59" t="s">
        <v>544</v>
      </c>
      <c r="BZ28" s="59" t="s">
        <v>544</v>
      </c>
      <c r="CA28" s="59" t="s">
        <v>544</v>
      </c>
      <c r="CB28" s="59" t="s">
        <v>544</v>
      </c>
      <c r="CC28" s="59" t="s">
        <v>544</v>
      </c>
      <c r="CD28" s="59" t="s">
        <v>544</v>
      </c>
      <c r="CE28" s="59" t="s">
        <v>544</v>
      </c>
      <c r="CF28" s="58">
        <v>84039</v>
      </c>
      <c r="CG28" s="59" t="s">
        <v>544</v>
      </c>
      <c r="CH28" s="59" t="s">
        <v>544</v>
      </c>
      <c r="CI28" s="59" t="s">
        <v>544</v>
      </c>
      <c r="CJ28" s="59" t="s">
        <v>544</v>
      </c>
      <c r="CK28" s="59" t="s">
        <v>544</v>
      </c>
      <c r="CL28" s="59" t="s">
        <v>544</v>
      </c>
      <c r="CM28" s="59" t="s">
        <v>544</v>
      </c>
      <c r="CN28" s="59" t="s">
        <v>544</v>
      </c>
      <c r="CO28" s="59" t="s">
        <v>544</v>
      </c>
      <c r="CP28" s="59" t="s">
        <v>544</v>
      </c>
      <c r="CQ28" s="59" t="s">
        <v>544</v>
      </c>
      <c r="CR28" s="59" t="s">
        <v>544</v>
      </c>
      <c r="CS28" s="58">
        <v>101.6</v>
      </c>
      <c r="CT28" s="58">
        <v>101.9</v>
      </c>
      <c r="CU28" s="59" t="s">
        <v>544</v>
      </c>
      <c r="CV28" s="59" t="s">
        <v>544</v>
      </c>
      <c r="CW28" s="59" t="s">
        <v>544</v>
      </c>
      <c r="CX28" s="59" t="s">
        <v>544</v>
      </c>
      <c r="CY28" s="59" t="s">
        <v>544</v>
      </c>
      <c r="CZ28" s="59" t="s">
        <v>544</v>
      </c>
      <c r="DA28" s="59" t="s">
        <v>544</v>
      </c>
      <c r="DB28" s="59" t="s">
        <v>544</v>
      </c>
      <c r="DC28" s="59" t="s">
        <v>544</v>
      </c>
      <c r="DD28" s="59" t="s">
        <v>544</v>
      </c>
      <c r="DE28" s="59" t="s">
        <v>544</v>
      </c>
      <c r="DF28" s="59" t="s">
        <v>544</v>
      </c>
      <c r="DG28" s="59" t="s">
        <v>544</v>
      </c>
      <c r="DH28" s="59" t="s">
        <v>544</v>
      </c>
      <c r="DI28" s="59" t="s">
        <v>544</v>
      </c>
      <c r="DJ28" s="59" t="s">
        <v>544</v>
      </c>
      <c r="DK28" s="59" t="s">
        <v>544</v>
      </c>
      <c r="DL28" s="59" t="s">
        <v>544</v>
      </c>
      <c r="DM28" s="59" t="s">
        <v>544</v>
      </c>
      <c r="DN28" s="59" t="s">
        <v>544</v>
      </c>
      <c r="DO28" s="59" t="s">
        <v>544</v>
      </c>
      <c r="DP28" s="59" t="s">
        <v>544</v>
      </c>
      <c r="DQ28" s="116" t="s">
        <v>544</v>
      </c>
    </row>
    <row r="29" spans="1:121">
      <c r="A29" s="3">
        <v>25568</v>
      </c>
      <c r="B29" s="59" t="s">
        <v>544</v>
      </c>
      <c r="C29" s="59" t="s">
        <v>544</v>
      </c>
      <c r="D29" s="59" t="s">
        <v>544</v>
      </c>
      <c r="E29" s="59" t="s">
        <v>544</v>
      </c>
      <c r="F29" s="58">
        <v>22.5</v>
      </c>
      <c r="G29" s="58">
        <v>0.488958</v>
      </c>
      <c r="H29" s="59" t="s">
        <v>544</v>
      </c>
      <c r="I29" s="58">
        <v>41.5</v>
      </c>
      <c r="J29" s="59" t="s">
        <v>544</v>
      </c>
      <c r="K29" s="59" t="s">
        <v>544</v>
      </c>
      <c r="L29" s="58">
        <v>467</v>
      </c>
      <c r="M29" s="58">
        <v>133999</v>
      </c>
      <c r="N29" s="59" t="s">
        <v>544</v>
      </c>
      <c r="O29" s="59" t="s">
        <v>544</v>
      </c>
      <c r="P29" s="58">
        <v>0.7</v>
      </c>
      <c r="Q29" s="59" t="s">
        <v>544</v>
      </c>
      <c r="R29" s="59" t="s">
        <v>544</v>
      </c>
      <c r="S29" s="59" t="s">
        <v>544</v>
      </c>
      <c r="T29" s="59" t="s">
        <v>544</v>
      </c>
      <c r="U29" s="59" t="s">
        <v>544</v>
      </c>
      <c r="V29" s="59" t="s">
        <v>544</v>
      </c>
      <c r="W29" s="59" t="s">
        <v>544</v>
      </c>
      <c r="X29" s="59" t="s">
        <v>544</v>
      </c>
      <c r="Y29" s="59" t="s">
        <v>544</v>
      </c>
      <c r="Z29" s="58">
        <v>101.6</v>
      </c>
      <c r="AA29" s="59" t="s">
        <v>544</v>
      </c>
      <c r="AB29" s="59" t="s">
        <v>544</v>
      </c>
      <c r="AC29" s="58">
        <v>0.488958</v>
      </c>
      <c r="AD29" s="59" t="s">
        <v>544</v>
      </c>
      <c r="AE29" s="59" t="s">
        <v>544</v>
      </c>
      <c r="AF29" s="58">
        <v>87.050359999999998</v>
      </c>
      <c r="AG29" s="58">
        <v>2.23</v>
      </c>
      <c r="AH29" s="58">
        <v>23.8</v>
      </c>
      <c r="AI29" s="59" t="s">
        <v>544</v>
      </c>
      <c r="AJ29" s="59" t="s">
        <v>544</v>
      </c>
      <c r="AK29" s="59" t="s">
        <v>544</v>
      </c>
      <c r="AL29" s="59" t="s">
        <v>544</v>
      </c>
      <c r="AM29" s="58">
        <v>29.0182</v>
      </c>
      <c r="AN29" s="58">
        <v>99.684299999999993</v>
      </c>
      <c r="AO29" s="59" t="s">
        <v>544</v>
      </c>
      <c r="AP29" s="59" t="s">
        <v>544</v>
      </c>
      <c r="AQ29" s="59" t="s">
        <v>544</v>
      </c>
      <c r="AR29" s="59" t="s">
        <v>544</v>
      </c>
      <c r="AS29" s="59" t="s">
        <v>544</v>
      </c>
      <c r="AT29" s="59" t="s">
        <v>544</v>
      </c>
      <c r="AU29" s="59" t="s">
        <v>544</v>
      </c>
      <c r="AV29" s="59" t="s">
        <v>544</v>
      </c>
      <c r="AW29" s="59" t="s">
        <v>544</v>
      </c>
      <c r="AX29" s="58">
        <v>4.0999999999999996</v>
      </c>
      <c r="AY29" s="58">
        <v>7.2</v>
      </c>
      <c r="AZ29" s="58">
        <v>22.7</v>
      </c>
      <c r="BA29" s="58">
        <v>27.4</v>
      </c>
      <c r="BB29" s="58">
        <v>18.600000000000001</v>
      </c>
      <c r="BC29" s="59" t="s">
        <v>544</v>
      </c>
      <c r="BD29" s="59" t="s">
        <v>544</v>
      </c>
      <c r="BE29" s="59" t="s">
        <v>544</v>
      </c>
      <c r="BF29" s="59" t="s">
        <v>544</v>
      </c>
      <c r="BG29" s="59" t="s">
        <v>544</v>
      </c>
      <c r="BH29" s="59" t="s">
        <v>544</v>
      </c>
      <c r="BI29" s="59" t="s">
        <v>544</v>
      </c>
      <c r="BJ29" s="59" t="s">
        <v>544</v>
      </c>
      <c r="BK29" s="59" t="s">
        <v>544</v>
      </c>
      <c r="BL29" s="58">
        <v>2.25</v>
      </c>
      <c r="BM29" s="58">
        <v>2.0499999999999998</v>
      </c>
      <c r="BN29" s="59" t="s">
        <v>544</v>
      </c>
      <c r="BO29" s="59" t="s">
        <v>544</v>
      </c>
      <c r="BP29" s="59" t="s">
        <v>544</v>
      </c>
      <c r="BQ29" s="59" t="s">
        <v>544</v>
      </c>
      <c r="BR29" s="59" t="s">
        <v>544</v>
      </c>
      <c r="BS29" s="59" t="s">
        <v>544</v>
      </c>
      <c r="BT29" s="59" t="s">
        <v>544</v>
      </c>
      <c r="BU29" s="59" t="s">
        <v>544</v>
      </c>
      <c r="BV29" s="59" t="s">
        <v>544</v>
      </c>
      <c r="BW29" s="59" t="s">
        <v>544</v>
      </c>
      <c r="BX29" s="59" t="s">
        <v>544</v>
      </c>
      <c r="BY29" s="59" t="s">
        <v>544</v>
      </c>
      <c r="BZ29" s="59" t="s">
        <v>544</v>
      </c>
      <c r="CA29" s="59" t="s">
        <v>544</v>
      </c>
      <c r="CB29" s="59" t="s">
        <v>544</v>
      </c>
      <c r="CC29" s="59" t="s">
        <v>544</v>
      </c>
      <c r="CD29" s="59" t="s">
        <v>544</v>
      </c>
      <c r="CE29" s="59" t="s">
        <v>544</v>
      </c>
      <c r="CF29" s="58">
        <v>85236</v>
      </c>
      <c r="CG29" s="59" t="s">
        <v>544</v>
      </c>
      <c r="CH29" s="59" t="s">
        <v>544</v>
      </c>
      <c r="CI29" s="59" t="s">
        <v>544</v>
      </c>
      <c r="CJ29" s="59" t="s">
        <v>544</v>
      </c>
      <c r="CK29" s="59" t="s">
        <v>544</v>
      </c>
      <c r="CL29" s="59" t="s">
        <v>544</v>
      </c>
      <c r="CM29" s="59" t="s">
        <v>544</v>
      </c>
      <c r="CN29" s="59" t="s">
        <v>544</v>
      </c>
      <c r="CO29" s="59" t="s">
        <v>544</v>
      </c>
      <c r="CP29" s="59" t="s">
        <v>544</v>
      </c>
      <c r="CQ29" s="59" t="s">
        <v>544</v>
      </c>
      <c r="CR29" s="59" t="s">
        <v>544</v>
      </c>
      <c r="CS29" s="58">
        <v>101.3</v>
      </c>
      <c r="CT29" s="58">
        <v>102.1</v>
      </c>
      <c r="CU29" s="59" t="s">
        <v>544</v>
      </c>
      <c r="CV29" s="59" t="s">
        <v>544</v>
      </c>
      <c r="CW29" s="59" t="s">
        <v>544</v>
      </c>
      <c r="CX29" s="59" t="s">
        <v>544</v>
      </c>
      <c r="CY29" s="59" t="s">
        <v>544</v>
      </c>
      <c r="CZ29" s="59" t="s">
        <v>544</v>
      </c>
      <c r="DA29" s="59" t="s">
        <v>544</v>
      </c>
      <c r="DB29" s="59" t="s">
        <v>544</v>
      </c>
      <c r="DC29" s="59" t="s">
        <v>544</v>
      </c>
      <c r="DD29" s="59" t="s">
        <v>544</v>
      </c>
      <c r="DE29" s="59" t="s">
        <v>544</v>
      </c>
      <c r="DF29" s="59" t="s">
        <v>544</v>
      </c>
      <c r="DG29" s="59" t="s">
        <v>544</v>
      </c>
      <c r="DH29" s="59" t="s">
        <v>544</v>
      </c>
      <c r="DI29" s="59" t="s">
        <v>544</v>
      </c>
      <c r="DJ29" s="59" t="s">
        <v>544</v>
      </c>
      <c r="DK29" s="59" t="s">
        <v>544</v>
      </c>
      <c r="DL29" s="59" t="s">
        <v>544</v>
      </c>
      <c r="DM29" s="59" t="s">
        <v>544</v>
      </c>
      <c r="DN29" s="59" t="s">
        <v>544</v>
      </c>
      <c r="DO29" s="59" t="s">
        <v>544</v>
      </c>
      <c r="DP29" s="59" t="s">
        <v>544</v>
      </c>
      <c r="DQ29" s="116" t="s">
        <v>544</v>
      </c>
    </row>
    <row r="30" spans="1:121">
      <c r="A30" s="3">
        <v>25568</v>
      </c>
      <c r="B30" s="59" t="s">
        <v>544</v>
      </c>
      <c r="C30" s="59" t="s">
        <v>544</v>
      </c>
      <c r="D30" s="59" t="s">
        <v>544</v>
      </c>
      <c r="E30" s="59" t="s">
        <v>544</v>
      </c>
      <c r="F30" s="58">
        <v>22.3</v>
      </c>
      <c r="G30" s="58">
        <v>0.488958</v>
      </c>
      <c r="H30" s="59" t="s">
        <v>544</v>
      </c>
      <c r="I30" s="58">
        <v>42</v>
      </c>
      <c r="J30" s="59" t="s">
        <v>544</v>
      </c>
      <c r="K30" s="59" t="s">
        <v>544</v>
      </c>
      <c r="L30" s="58">
        <v>448.4</v>
      </c>
      <c r="M30" s="58">
        <v>130668</v>
      </c>
      <c r="N30" s="59" t="s">
        <v>544</v>
      </c>
      <c r="O30" s="59" t="s">
        <v>544</v>
      </c>
      <c r="P30" s="58">
        <v>0.7</v>
      </c>
      <c r="Q30" s="59" t="s">
        <v>544</v>
      </c>
      <c r="R30" s="59" t="s">
        <v>544</v>
      </c>
      <c r="S30" s="59" t="s">
        <v>544</v>
      </c>
      <c r="T30" s="59" t="s">
        <v>544</v>
      </c>
      <c r="U30" s="59" t="s">
        <v>544</v>
      </c>
      <c r="V30" s="59" t="s">
        <v>544</v>
      </c>
      <c r="W30" s="59" t="s">
        <v>544</v>
      </c>
      <c r="X30" s="59" t="s">
        <v>544</v>
      </c>
      <c r="Y30" s="59" t="s">
        <v>544</v>
      </c>
      <c r="Z30" s="58">
        <v>101.5</v>
      </c>
      <c r="AA30" s="59" t="s">
        <v>544</v>
      </c>
      <c r="AB30" s="59" t="s">
        <v>544</v>
      </c>
      <c r="AC30" s="58">
        <v>0.488958</v>
      </c>
      <c r="AD30" s="59" t="s">
        <v>544</v>
      </c>
      <c r="AE30" s="59" t="s">
        <v>544</v>
      </c>
      <c r="AF30" s="58">
        <v>86.666667000000004</v>
      </c>
      <c r="AG30" s="58">
        <v>2.23</v>
      </c>
      <c r="AH30" s="58">
        <v>23.9</v>
      </c>
      <c r="AI30" s="59" t="s">
        <v>544</v>
      </c>
      <c r="AJ30" s="59" t="s">
        <v>544</v>
      </c>
      <c r="AK30" s="59" t="s">
        <v>544</v>
      </c>
      <c r="AL30" s="59" t="s">
        <v>544</v>
      </c>
      <c r="AM30" s="58">
        <v>29.121700000000001</v>
      </c>
      <c r="AN30" s="58">
        <v>99.677099999999996</v>
      </c>
      <c r="AO30" s="59" t="s">
        <v>544</v>
      </c>
      <c r="AP30" s="59" t="s">
        <v>544</v>
      </c>
      <c r="AQ30" s="59" t="s">
        <v>544</v>
      </c>
      <c r="AR30" s="59" t="s">
        <v>544</v>
      </c>
      <c r="AS30" s="59" t="s">
        <v>544</v>
      </c>
      <c r="AT30" s="59" t="s">
        <v>544</v>
      </c>
      <c r="AU30" s="59" t="s">
        <v>544</v>
      </c>
      <c r="AV30" s="59" t="s">
        <v>544</v>
      </c>
      <c r="AW30" s="59" t="s">
        <v>544</v>
      </c>
      <c r="AX30" s="58">
        <v>4.0999999999999996</v>
      </c>
      <c r="AY30" s="58">
        <v>7.2</v>
      </c>
      <c r="AZ30" s="58">
        <v>22.7</v>
      </c>
      <c r="BA30" s="58">
        <v>27.7</v>
      </c>
      <c r="BB30" s="58">
        <v>18.5</v>
      </c>
      <c r="BC30" s="59" t="s">
        <v>544</v>
      </c>
      <c r="BD30" s="59" t="s">
        <v>544</v>
      </c>
      <c r="BE30" s="59" t="s">
        <v>544</v>
      </c>
      <c r="BF30" s="59" t="s">
        <v>544</v>
      </c>
      <c r="BG30" s="59" t="s">
        <v>544</v>
      </c>
      <c r="BH30" s="59" t="s">
        <v>544</v>
      </c>
      <c r="BI30" s="59" t="s">
        <v>544</v>
      </c>
      <c r="BJ30" s="59" t="s">
        <v>544</v>
      </c>
      <c r="BK30" s="59" t="s">
        <v>544</v>
      </c>
      <c r="BL30" s="58">
        <v>2.2000000000000002</v>
      </c>
      <c r="BM30" s="58">
        <v>1.99</v>
      </c>
      <c r="BN30" s="59" t="s">
        <v>544</v>
      </c>
      <c r="BO30" s="59" t="s">
        <v>544</v>
      </c>
      <c r="BP30" s="59" t="s">
        <v>544</v>
      </c>
      <c r="BQ30" s="59" t="s">
        <v>544</v>
      </c>
      <c r="BR30" s="59" t="s">
        <v>544</v>
      </c>
      <c r="BS30" s="59" t="s">
        <v>544</v>
      </c>
      <c r="BT30" s="59" t="s">
        <v>544</v>
      </c>
      <c r="BU30" s="59" t="s">
        <v>544</v>
      </c>
      <c r="BV30" s="59" t="s">
        <v>544</v>
      </c>
      <c r="BW30" s="59" t="s">
        <v>544</v>
      </c>
      <c r="BX30" s="59" t="s">
        <v>544</v>
      </c>
      <c r="BY30" s="59" t="s">
        <v>544</v>
      </c>
      <c r="BZ30" s="59" t="s">
        <v>544</v>
      </c>
      <c r="CA30" s="59" t="s">
        <v>544</v>
      </c>
      <c r="CB30" s="59" t="s">
        <v>544</v>
      </c>
      <c r="CC30" s="59" t="s">
        <v>544</v>
      </c>
      <c r="CD30" s="59" t="s">
        <v>544</v>
      </c>
      <c r="CE30" s="59" t="s">
        <v>544</v>
      </c>
      <c r="CF30" s="58">
        <v>85784</v>
      </c>
      <c r="CG30" s="59" t="s">
        <v>544</v>
      </c>
      <c r="CH30" s="59" t="s">
        <v>544</v>
      </c>
      <c r="CI30" s="59" t="s">
        <v>544</v>
      </c>
      <c r="CJ30" s="59" t="s">
        <v>544</v>
      </c>
      <c r="CK30" s="59" t="s">
        <v>544</v>
      </c>
      <c r="CL30" s="59" t="s">
        <v>544</v>
      </c>
      <c r="CM30" s="59" t="s">
        <v>544</v>
      </c>
      <c r="CN30" s="59" t="s">
        <v>544</v>
      </c>
      <c r="CO30" s="59" t="s">
        <v>544</v>
      </c>
      <c r="CP30" s="59" t="s">
        <v>544</v>
      </c>
      <c r="CQ30" s="59" t="s">
        <v>544</v>
      </c>
      <c r="CR30" s="59" t="s">
        <v>544</v>
      </c>
      <c r="CS30" s="58">
        <v>101.4</v>
      </c>
      <c r="CT30" s="58">
        <v>101.7</v>
      </c>
      <c r="CU30" s="59" t="s">
        <v>544</v>
      </c>
      <c r="CV30" s="59" t="s">
        <v>544</v>
      </c>
      <c r="CW30" s="59" t="s">
        <v>544</v>
      </c>
      <c r="CX30" s="59" t="s">
        <v>544</v>
      </c>
      <c r="CY30" s="59" t="s">
        <v>544</v>
      </c>
      <c r="CZ30" s="59" t="s">
        <v>544</v>
      </c>
      <c r="DA30" s="59" t="s">
        <v>544</v>
      </c>
      <c r="DB30" s="59" t="s">
        <v>544</v>
      </c>
      <c r="DC30" s="59" t="s">
        <v>544</v>
      </c>
      <c r="DD30" s="59" t="s">
        <v>544</v>
      </c>
      <c r="DE30" s="59" t="s">
        <v>544</v>
      </c>
      <c r="DF30" s="59" t="s">
        <v>544</v>
      </c>
      <c r="DG30" s="59" t="s">
        <v>544</v>
      </c>
      <c r="DH30" s="59" t="s">
        <v>544</v>
      </c>
      <c r="DI30" s="59" t="s">
        <v>544</v>
      </c>
      <c r="DJ30" s="59" t="s">
        <v>544</v>
      </c>
      <c r="DK30" s="59" t="s">
        <v>544</v>
      </c>
      <c r="DL30" s="59" t="s">
        <v>544</v>
      </c>
      <c r="DM30" s="59" t="s">
        <v>544</v>
      </c>
      <c r="DN30" s="59" t="s">
        <v>544</v>
      </c>
      <c r="DO30" s="59" t="s">
        <v>544</v>
      </c>
      <c r="DP30" s="59" t="s">
        <v>544</v>
      </c>
      <c r="DQ30" s="116" t="s">
        <v>544</v>
      </c>
    </row>
    <row r="31" spans="1:121">
      <c r="A31" s="3">
        <v>25568</v>
      </c>
      <c r="B31" s="59" t="s">
        <v>544</v>
      </c>
      <c r="C31" s="59" t="s">
        <v>544</v>
      </c>
      <c r="D31" s="59" t="s">
        <v>544</v>
      </c>
      <c r="E31" s="59" t="s">
        <v>544</v>
      </c>
      <c r="F31" s="58">
        <v>22.6</v>
      </c>
      <c r="G31" s="58">
        <v>0.488958</v>
      </c>
      <c r="H31" s="59" t="s">
        <v>544</v>
      </c>
      <c r="I31" s="58">
        <v>42.3</v>
      </c>
      <c r="J31" s="59" t="s">
        <v>544</v>
      </c>
      <c r="K31" s="59" t="s">
        <v>544</v>
      </c>
      <c r="L31" s="58">
        <v>399.6</v>
      </c>
      <c r="M31" s="58">
        <v>119237</v>
      </c>
      <c r="N31" s="59" t="s">
        <v>544</v>
      </c>
      <c r="O31" s="59" t="s">
        <v>544</v>
      </c>
      <c r="P31" s="58">
        <v>0.7</v>
      </c>
      <c r="Q31" s="59" t="s">
        <v>544</v>
      </c>
      <c r="R31" s="59" t="s">
        <v>544</v>
      </c>
      <c r="S31" s="59" t="s">
        <v>544</v>
      </c>
      <c r="T31" s="59" t="s">
        <v>544</v>
      </c>
      <c r="U31" s="59" t="s">
        <v>544</v>
      </c>
      <c r="V31" s="59" t="s">
        <v>544</v>
      </c>
      <c r="W31" s="59" t="s">
        <v>544</v>
      </c>
      <c r="X31" s="59" t="s">
        <v>544</v>
      </c>
      <c r="Y31" s="59" t="s">
        <v>544</v>
      </c>
      <c r="Z31" s="58">
        <v>100.8</v>
      </c>
      <c r="AA31" s="59" t="s">
        <v>544</v>
      </c>
      <c r="AB31" s="59" t="s">
        <v>544</v>
      </c>
      <c r="AC31" s="58">
        <v>0.488958</v>
      </c>
      <c r="AD31" s="59" t="s">
        <v>544</v>
      </c>
      <c r="AE31" s="59" t="s">
        <v>544</v>
      </c>
      <c r="AF31" s="58">
        <v>87.469880000000003</v>
      </c>
      <c r="AG31" s="58">
        <v>2.23</v>
      </c>
      <c r="AH31" s="58">
        <v>24</v>
      </c>
      <c r="AI31" s="59" t="s">
        <v>544</v>
      </c>
      <c r="AJ31" s="59" t="s">
        <v>544</v>
      </c>
      <c r="AK31" s="59" t="s">
        <v>544</v>
      </c>
      <c r="AL31" s="59" t="s">
        <v>544</v>
      </c>
      <c r="AM31" s="58">
        <v>29.2193</v>
      </c>
      <c r="AN31" s="58">
        <v>99.648700000000005</v>
      </c>
      <c r="AO31" s="59" t="s">
        <v>544</v>
      </c>
      <c r="AP31" s="59" t="s">
        <v>544</v>
      </c>
      <c r="AQ31" s="59" t="s">
        <v>544</v>
      </c>
      <c r="AR31" s="59" t="s">
        <v>544</v>
      </c>
      <c r="AS31" s="59" t="s">
        <v>544</v>
      </c>
      <c r="AT31" s="59" t="s">
        <v>544</v>
      </c>
      <c r="AU31" s="59" t="s">
        <v>544</v>
      </c>
      <c r="AV31" s="59" t="s">
        <v>544</v>
      </c>
      <c r="AW31" s="59" t="s">
        <v>544</v>
      </c>
      <c r="AX31" s="58">
        <v>4</v>
      </c>
      <c r="AY31" s="58">
        <v>7.2</v>
      </c>
      <c r="AZ31" s="58">
        <v>22.5</v>
      </c>
      <c r="BA31" s="58">
        <v>27.5</v>
      </c>
      <c r="BB31" s="58">
        <v>18.3</v>
      </c>
      <c r="BC31" s="59" t="s">
        <v>544</v>
      </c>
      <c r="BD31" s="59" t="s">
        <v>544</v>
      </c>
      <c r="BE31" s="59" t="s">
        <v>544</v>
      </c>
      <c r="BF31" s="59" t="s">
        <v>544</v>
      </c>
      <c r="BG31" s="59" t="s">
        <v>544</v>
      </c>
      <c r="BH31" s="59" t="s">
        <v>544</v>
      </c>
      <c r="BI31" s="59" t="s">
        <v>544</v>
      </c>
      <c r="BJ31" s="59" t="s">
        <v>544</v>
      </c>
      <c r="BK31" s="59" t="s">
        <v>544</v>
      </c>
      <c r="BL31" s="58">
        <v>2.25</v>
      </c>
      <c r="BM31" s="58">
        <v>2.1</v>
      </c>
      <c r="BN31" s="59" t="s">
        <v>544</v>
      </c>
      <c r="BO31" s="59" t="s">
        <v>544</v>
      </c>
      <c r="BP31" s="59" t="s">
        <v>544</v>
      </c>
      <c r="BQ31" s="59" t="s">
        <v>544</v>
      </c>
      <c r="BR31" s="59" t="s">
        <v>544</v>
      </c>
      <c r="BS31" s="59" t="s">
        <v>544</v>
      </c>
      <c r="BT31" s="59" t="s">
        <v>544</v>
      </c>
      <c r="BU31" s="59" t="s">
        <v>544</v>
      </c>
      <c r="BV31" s="59" t="s">
        <v>544</v>
      </c>
      <c r="BW31" s="59" t="s">
        <v>544</v>
      </c>
      <c r="BX31" s="59" t="s">
        <v>544</v>
      </c>
      <c r="BY31" s="59" t="s">
        <v>544</v>
      </c>
      <c r="BZ31" s="59" t="s">
        <v>544</v>
      </c>
      <c r="CA31" s="59" t="s">
        <v>544</v>
      </c>
      <c r="CB31" s="59" t="s">
        <v>544</v>
      </c>
      <c r="CC31" s="59" t="s">
        <v>544</v>
      </c>
      <c r="CD31" s="59" t="s">
        <v>544</v>
      </c>
      <c r="CE31" s="59" t="s">
        <v>544</v>
      </c>
      <c r="CF31" s="58">
        <v>86876</v>
      </c>
      <c r="CG31" s="59" t="s">
        <v>544</v>
      </c>
      <c r="CH31" s="59" t="s">
        <v>544</v>
      </c>
      <c r="CI31" s="59" t="s">
        <v>544</v>
      </c>
      <c r="CJ31" s="59" t="s">
        <v>544</v>
      </c>
      <c r="CK31" s="59" t="s">
        <v>544</v>
      </c>
      <c r="CL31" s="59" t="s">
        <v>544</v>
      </c>
      <c r="CM31" s="59" t="s">
        <v>544</v>
      </c>
      <c r="CN31" s="59" t="s">
        <v>544</v>
      </c>
      <c r="CO31" s="59" t="s">
        <v>544</v>
      </c>
      <c r="CP31" s="59" t="s">
        <v>544</v>
      </c>
      <c r="CQ31" s="59" t="s">
        <v>544</v>
      </c>
      <c r="CR31" s="59" t="s">
        <v>544</v>
      </c>
      <c r="CS31" s="58">
        <v>100.4</v>
      </c>
      <c r="CT31" s="58">
        <v>101.3</v>
      </c>
      <c r="CU31" s="59" t="s">
        <v>544</v>
      </c>
      <c r="CV31" s="59" t="s">
        <v>544</v>
      </c>
      <c r="CW31" s="59" t="s">
        <v>544</v>
      </c>
      <c r="CX31" s="59" t="s">
        <v>544</v>
      </c>
      <c r="CY31" s="59" t="s">
        <v>544</v>
      </c>
      <c r="CZ31" s="59" t="s">
        <v>544</v>
      </c>
      <c r="DA31" s="59" t="s">
        <v>544</v>
      </c>
      <c r="DB31" s="59" t="s">
        <v>544</v>
      </c>
      <c r="DC31" s="59" t="s">
        <v>544</v>
      </c>
      <c r="DD31" s="59" t="s">
        <v>544</v>
      </c>
      <c r="DE31" s="59" t="s">
        <v>544</v>
      </c>
      <c r="DF31" s="59" t="s">
        <v>544</v>
      </c>
      <c r="DG31" s="59" t="s">
        <v>544</v>
      </c>
      <c r="DH31" s="59" t="s">
        <v>544</v>
      </c>
      <c r="DI31" s="59" t="s">
        <v>544</v>
      </c>
      <c r="DJ31" s="59" t="s">
        <v>544</v>
      </c>
      <c r="DK31" s="59" t="s">
        <v>544</v>
      </c>
      <c r="DL31" s="59" t="s">
        <v>544</v>
      </c>
      <c r="DM31" s="59" t="s">
        <v>544</v>
      </c>
      <c r="DN31" s="59" t="s">
        <v>544</v>
      </c>
      <c r="DO31" s="59" t="s">
        <v>544</v>
      </c>
      <c r="DP31" s="59" t="s">
        <v>544</v>
      </c>
      <c r="DQ31" s="116" t="s">
        <v>544</v>
      </c>
    </row>
    <row r="32" spans="1:121">
      <c r="A32" s="3">
        <v>25568</v>
      </c>
      <c r="B32" s="59" t="s">
        <v>544</v>
      </c>
      <c r="C32" s="59" t="s">
        <v>544</v>
      </c>
      <c r="D32" s="59" t="s">
        <v>544</v>
      </c>
      <c r="E32" s="59" t="s">
        <v>544</v>
      </c>
      <c r="F32" s="58">
        <v>22.8</v>
      </c>
      <c r="G32" s="58">
        <v>0.488958</v>
      </c>
      <c r="H32" s="59" t="s">
        <v>544</v>
      </c>
      <c r="I32" s="58">
        <v>42.5</v>
      </c>
      <c r="J32" s="59" t="s">
        <v>544</v>
      </c>
      <c r="K32" s="59" t="s">
        <v>544</v>
      </c>
      <c r="L32" s="58">
        <v>374.7</v>
      </c>
      <c r="M32" s="58">
        <v>110375</v>
      </c>
      <c r="N32" s="59" t="s">
        <v>544</v>
      </c>
      <c r="O32" s="59" t="s">
        <v>544</v>
      </c>
      <c r="P32" s="58">
        <v>0.7</v>
      </c>
      <c r="Q32" s="59" t="s">
        <v>544</v>
      </c>
      <c r="R32" s="59" t="s">
        <v>544</v>
      </c>
      <c r="S32" s="59" t="s">
        <v>544</v>
      </c>
      <c r="T32" s="59" t="s">
        <v>544</v>
      </c>
      <c r="U32" s="59" t="s">
        <v>544</v>
      </c>
      <c r="V32" s="59" t="s">
        <v>544</v>
      </c>
      <c r="W32" s="59" t="s">
        <v>544</v>
      </c>
      <c r="X32" s="59" t="s">
        <v>544</v>
      </c>
      <c r="Y32" s="59" t="s">
        <v>544</v>
      </c>
      <c r="Z32" s="58">
        <v>101.1</v>
      </c>
      <c r="AA32" s="59" t="s">
        <v>544</v>
      </c>
      <c r="AB32" s="59" t="s">
        <v>544</v>
      </c>
      <c r="AC32" s="58">
        <v>0.488958</v>
      </c>
      <c r="AD32" s="59" t="s">
        <v>544</v>
      </c>
      <c r="AE32" s="59" t="s">
        <v>544</v>
      </c>
      <c r="AF32" s="58">
        <v>88.321168</v>
      </c>
      <c r="AG32" s="58">
        <v>2.23</v>
      </c>
      <c r="AH32" s="58">
        <v>24</v>
      </c>
      <c r="AI32" s="59" t="s">
        <v>544</v>
      </c>
      <c r="AJ32" s="59" t="s">
        <v>544</v>
      </c>
      <c r="AK32" s="59" t="s">
        <v>544</v>
      </c>
      <c r="AL32" s="59" t="s">
        <v>544</v>
      </c>
      <c r="AM32" s="58">
        <v>29.304300000000001</v>
      </c>
      <c r="AN32" s="58">
        <v>99.576899999999995</v>
      </c>
      <c r="AO32" s="59" t="s">
        <v>544</v>
      </c>
      <c r="AP32" s="59" t="s">
        <v>544</v>
      </c>
      <c r="AQ32" s="59" t="s">
        <v>544</v>
      </c>
      <c r="AR32" s="59" t="s">
        <v>544</v>
      </c>
      <c r="AS32" s="59" t="s">
        <v>544</v>
      </c>
      <c r="AT32" s="59" t="s">
        <v>544</v>
      </c>
      <c r="AU32" s="59" t="s">
        <v>544</v>
      </c>
      <c r="AV32" s="59" t="s">
        <v>544</v>
      </c>
      <c r="AW32" s="59" t="s">
        <v>544</v>
      </c>
      <c r="AX32" s="58">
        <v>4</v>
      </c>
      <c r="AY32" s="58">
        <v>7.1</v>
      </c>
      <c r="AZ32" s="58">
        <v>22.3</v>
      </c>
      <c r="BA32" s="58">
        <v>27.1</v>
      </c>
      <c r="BB32" s="58">
        <v>18.2</v>
      </c>
      <c r="BC32" s="59" t="s">
        <v>544</v>
      </c>
      <c r="BD32" s="59" t="s">
        <v>544</v>
      </c>
      <c r="BE32" s="59" t="s">
        <v>544</v>
      </c>
      <c r="BF32" s="59" t="s">
        <v>544</v>
      </c>
      <c r="BG32" s="59" t="s">
        <v>544</v>
      </c>
      <c r="BH32" s="59" t="s">
        <v>544</v>
      </c>
      <c r="BI32" s="59" t="s">
        <v>544</v>
      </c>
      <c r="BJ32" s="59" t="s">
        <v>544</v>
      </c>
      <c r="BK32" s="59" t="s">
        <v>544</v>
      </c>
      <c r="BL32" s="58">
        <v>2.2999999999999998</v>
      </c>
      <c r="BM32" s="58">
        <v>2.1</v>
      </c>
      <c r="BN32" s="59" t="s">
        <v>544</v>
      </c>
      <c r="BO32" s="59" t="s">
        <v>544</v>
      </c>
      <c r="BP32" s="59" t="s">
        <v>544</v>
      </c>
      <c r="BQ32" s="59" t="s">
        <v>544</v>
      </c>
      <c r="BR32" s="59" t="s">
        <v>544</v>
      </c>
      <c r="BS32" s="59" t="s">
        <v>544</v>
      </c>
      <c r="BT32" s="59" t="s">
        <v>544</v>
      </c>
      <c r="BU32" s="59" t="s">
        <v>544</v>
      </c>
      <c r="BV32" s="59" t="s">
        <v>544</v>
      </c>
      <c r="BW32" s="59" t="s">
        <v>544</v>
      </c>
      <c r="BX32" s="59" t="s">
        <v>544</v>
      </c>
      <c r="BY32" s="59" t="s">
        <v>544</v>
      </c>
      <c r="BZ32" s="59" t="s">
        <v>544</v>
      </c>
      <c r="CA32" s="59" t="s">
        <v>544</v>
      </c>
      <c r="CB32" s="59" t="s">
        <v>544</v>
      </c>
      <c r="CC32" s="59" t="s">
        <v>544</v>
      </c>
      <c r="CD32" s="59" t="s">
        <v>544</v>
      </c>
      <c r="CE32" s="59" t="s">
        <v>544</v>
      </c>
      <c r="CF32" s="58">
        <v>88485</v>
      </c>
      <c r="CG32" s="59" t="s">
        <v>544</v>
      </c>
      <c r="CH32" s="59" t="s">
        <v>544</v>
      </c>
      <c r="CI32" s="59" t="s">
        <v>544</v>
      </c>
      <c r="CJ32" s="59" t="s">
        <v>544</v>
      </c>
      <c r="CK32" s="59" t="s">
        <v>544</v>
      </c>
      <c r="CL32" s="59" t="s">
        <v>544</v>
      </c>
      <c r="CM32" s="59" t="s">
        <v>544</v>
      </c>
      <c r="CN32" s="59" t="s">
        <v>544</v>
      </c>
      <c r="CO32" s="59" t="s">
        <v>544</v>
      </c>
      <c r="CP32" s="59" t="s">
        <v>544</v>
      </c>
      <c r="CQ32" s="59" t="s">
        <v>544</v>
      </c>
      <c r="CR32" s="59" t="s">
        <v>544</v>
      </c>
      <c r="CS32" s="58">
        <v>100.8</v>
      </c>
      <c r="CT32" s="58">
        <v>101.7</v>
      </c>
      <c r="CU32" s="59" t="s">
        <v>544</v>
      </c>
      <c r="CV32" s="59" t="s">
        <v>544</v>
      </c>
      <c r="CW32" s="59" t="s">
        <v>544</v>
      </c>
      <c r="CX32" s="59" t="s">
        <v>544</v>
      </c>
      <c r="CY32" s="59" t="s">
        <v>544</v>
      </c>
      <c r="CZ32" s="59" t="s">
        <v>544</v>
      </c>
      <c r="DA32" s="59" t="s">
        <v>544</v>
      </c>
      <c r="DB32" s="59" t="s">
        <v>544</v>
      </c>
      <c r="DC32" s="59" t="s">
        <v>544</v>
      </c>
      <c r="DD32" s="59" t="s">
        <v>544</v>
      </c>
      <c r="DE32" s="59" t="s">
        <v>544</v>
      </c>
      <c r="DF32" s="59" t="s">
        <v>544</v>
      </c>
      <c r="DG32" s="59" t="s">
        <v>544</v>
      </c>
      <c r="DH32" s="59" t="s">
        <v>544</v>
      </c>
      <c r="DI32" s="59" t="s">
        <v>544</v>
      </c>
      <c r="DJ32" s="59" t="s">
        <v>544</v>
      </c>
      <c r="DK32" s="59" t="s">
        <v>544</v>
      </c>
      <c r="DL32" s="59" t="s">
        <v>544</v>
      </c>
      <c r="DM32" s="59" t="s">
        <v>544</v>
      </c>
      <c r="DN32" s="59" t="s">
        <v>544</v>
      </c>
      <c r="DO32" s="59" t="s">
        <v>544</v>
      </c>
      <c r="DP32" s="59" t="s">
        <v>544</v>
      </c>
      <c r="DQ32" s="116" t="s">
        <v>544</v>
      </c>
    </row>
    <row r="33" spans="1:121">
      <c r="A33" s="3">
        <v>25568</v>
      </c>
      <c r="B33" s="59" t="s">
        <v>544</v>
      </c>
      <c r="C33" s="59" t="s">
        <v>544</v>
      </c>
      <c r="D33" s="59" t="s">
        <v>544</v>
      </c>
      <c r="E33" s="59" t="s">
        <v>544</v>
      </c>
      <c r="F33" s="58">
        <v>22.7</v>
      </c>
      <c r="G33" s="58">
        <v>0.488958</v>
      </c>
      <c r="H33" s="59" t="s">
        <v>544</v>
      </c>
      <c r="I33" s="58">
        <v>42.7</v>
      </c>
      <c r="J33" s="59" t="s">
        <v>544</v>
      </c>
      <c r="K33" s="59" t="s">
        <v>544</v>
      </c>
      <c r="L33" s="58">
        <v>360.7</v>
      </c>
      <c r="M33" s="58">
        <v>99317</v>
      </c>
      <c r="N33" s="59" t="s">
        <v>544</v>
      </c>
      <c r="O33" s="59" t="s">
        <v>544</v>
      </c>
      <c r="P33" s="58">
        <v>0.7</v>
      </c>
      <c r="Q33" s="59" t="s">
        <v>544</v>
      </c>
      <c r="R33" s="59" t="s">
        <v>544</v>
      </c>
      <c r="S33" s="59" t="s">
        <v>544</v>
      </c>
      <c r="T33" s="59" t="s">
        <v>544</v>
      </c>
      <c r="U33" s="59" t="s">
        <v>544</v>
      </c>
      <c r="V33" s="59" t="s">
        <v>544</v>
      </c>
      <c r="W33" s="59" t="s">
        <v>544</v>
      </c>
      <c r="X33" s="59" t="s">
        <v>544</v>
      </c>
      <c r="Y33" s="59" t="s">
        <v>544</v>
      </c>
      <c r="Z33" s="58">
        <v>101.6</v>
      </c>
      <c r="AA33" s="59" t="s">
        <v>544</v>
      </c>
      <c r="AB33" s="59" t="s">
        <v>544</v>
      </c>
      <c r="AC33" s="58">
        <v>0.488958</v>
      </c>
      <c r="AD33" s="59" t="s">
        <v>544</v>
      </c>
      <c r="AE33" s="59" t="s">
        <v>544</v>
      </c>
      <c r="AF33" s="58">
        <v>88.536585000000002</v>
      </c>
      <c r="AG33" s="58">
        <v>2.23</v>
      </c>
      <c r="AH33" s="58">
        <v>24.1</v>
      </c>
      <c r="AI33" s="59" t="s">
        <v>544</v>
      </c>
      <c r="AJ33" s="59" t="s">
        <v>544</v>
      </c>
      <c r="AK33" s="59" t="s">
        <v>544</v>
      </c>
      <c r="AL33" s="59" t="s">
        <v>544</v>
      </c>
      <c r="AM33" s="58">
        <v>29.3765</v>
      </c>
      <c r="AN33" s="58">
        <v>99.461100000000002</v>
      </c>
      <c r="AO33" s="59" t="s">
        <v>544</v>
      </c>
      <c r="AP33" s="59" t="s">
        <v>544</v>
      </c>
      <c r="AQ33" s="59" t="s">
        <v>544</v>
      </c>
      <c r="AR33" s="59" t="s">
        <v>544</v>
      </c>
      <c r="AS33" s="59" t="s">
        <v>544</v>
      </c>
      <c r="AT33" s="59" t="s">
        <v>544</v>
      </c>
      <c r="AU33" s="59" t="s">
        <v>544</v>
      </c>
      <c r="AV33" s="59" t="s">
        <v>544</v>
      </c>
      <c r="AW33" s="59" t="s">
        <v>544</v>
      </c>
      <c r="AX33" s="58">
        <v>4</v>
      </c>
      <c r="AY33" s="58">
        <v>7.1</v>
      </c>
      <c r="AZ33" s="58">
        <v>22.4</v>
      </c>
      <c r="BA33" s="58">
        <v>27.6</v>
      </c>
      <c r="BB33" s="58">
        <v>18.100000000000001</v>
      </c>
      <c r="BC33" s="59" t="s">
        <v>544</v>
      </c>
      <c r="BD33" s="59" t="s">
        <v>544</v>
      </c>
      <c r="BE33" s="59" t="s">
        <v>544</v>
      </c>
      <c r="BF33" s="59" t="s">
        <v>544</v>
      </c>
      <c r="BG33" s="59" t="s">
        <v>544</v>
      </c>
      <c r="BH33" s="59" t="s">
        <v>544</v>
      </c>
      <c r="BI33" s="59" t="s">
        <v>544</v>
      </c>
      <c r="BJ33" s="59" t="s">
        <v>544</v>
      </c>
      <c r="BK33" s="59" t="s">
        <v>544</v>
      </c>
      <c r="BL33" s="58">
        <v>2.2999999999999998</v>
      </c>
      <c r="BM33" s="58">
        <v>2.1</v>
      </c>
      <c r="BN33" s="59" t="s">
        <v>544</v>
      </c>
      <c r="BO33" s="59" t="s">
        <v>544</v>
      </c>
      <c r="BP33" s="59" t="s">
        <v>544</v>
      </c>
      <c r="BQ33" s="59" t="s">
        <v>544</v>
      </c>
      <c r="BR33" s="59" t="s">
        <v>544</v>
      </c>
      <c r="BS33" s="59" t="s">
        <v>544</v>
      </c>
      <c r="BT33" s="59" t="s">
        <v>544</v>
      </c>
      <c r="BU33" s="59" t="s">
        <v>544</v>
      </c>
      <c r="BV33" s="59" t="s">
        <v>544</v>
      </c>
      <c r="BW33" s="59" t="s">
        <v>544</v>
      </c>
      <c r="BX33" s="59" t="s">
        <v>544</v>
      </c>
      <c r="BY33" s="59" t="s">
        <v>544</v>
      </c>
      <c r="BZ33" s="59" t="s">
        <v>544</v>
      </c>
      <c r="CA33" s="59" t="s">
        <v>544</v>
      </c>
      <c r="CB33" s="59" t="s">
        <v>544</v>
      </c>
      <c r="CC33" s="59" t="s">
        <v>544</v>
      </c>
      <c r="CD33" s="59" t="s">
        <v>544</v>
      </c>
      <c r="CE33" s="59" t="s">
        <v>544</v>
      </c>
      <c r="CF33" s="58">
        <v>88989</v>
      </c>
      <c r="CG33" s="59" t="s">
        <v>544</v>
      </c>
      <c r="CH33" s="59" t="s">
        <v>544</v>
      </c>
      <c r="CI33" s="59" t="s">
        <v>544</v>
      </c>
      <c r="CJ33" s="59" t="s">
        <v>544</v>
      </c>
      <c r="CK33" s="59" t="s">
        <v>544</v>
      </c>
      <c r="CL33" s="59" t="s">
        <v>544</v>
      </c>
      <c r="CM33" s="59" t="s">
        <v>544</v>
      </c>
      <c r="CN33" s="59" t="s">
        <v>544</v>
      </c>
      <c r="CO33" s="59" t="s">
        <v>544</v>
      </c>
      <c r="CP33" s="59" t="s">
        <v>544</v>
      </c>
      <c r="CQ33" s="59" t="s">
        <v>544</v>
      </c>
      <c r="CR33" s="59" t="s">
        <v>544</v>
      </c>
      <c r="CS33" s="58">
        <v>101.3</v>
      </c>
      <c r="CT33" s="58">
        <v>102</v>
      </c>
      <c r="CU33" s="59" t="s">
        <v>544</v>
      </c>
      <c r="CV33" s="59" t="s">
        <v>544</v>
      </c>
      <c r="CW33" s="59" t="s">
        <v>544</v>
      </c>
      <c r="CX33" s="59" t="s">
        <v>544</v>
      </c>
      <c r="CY33" s="59" t="s">
        <v>544</v>
      </c>
      <c r="CZ33" s="59" t="s">
        <v>544</v>
      </c>
      <c r="DA33" s="59" t="s">
        <v>544</v>
      </c>
      <c r="DB33" s="59" t="s">
        <v>544</v>
      </c>
      <c r="DC33" s="59" t="s">
        <v>544</v>
      </c>
      <c r="DD33" s="59" t="s">
        <v>544</v>
      </c>
      <c r="DE33" s="59" t="s">
        <v>544</v>
      </c>
      <c r="DF33" s="59" t="s">
        <v>544</v>
      </c>
      <c r="DG33" s="59" t="s">
        <v>544</v>
      </c>
      <c r="DH33" s="59" t="s">
        <v>544</v>
      </c>
      <c r="DI33" s="59" t="s">
        <v>544</v>
      </c>
      <c r="DJ33" s="59" t="s">
        <v>544</v>
      </c>
      <c r="DK33" s="59" t="s">
        <v>544</v>
      </c>
      <c r="DL33" s="59" t="s">
        <v>544</v>
      </c>
      <c r="DM33" s="59" t="s">
        <v>544</v>
      </c>
      <c r="DN33" s="59" t="s">
        <v>544</v>
      </c>
      <c r="DO33" s="59" t="s">
        <v>544</v>
      </c>
      <c r="DP33" s="59" t="s">
        <v>544</v>
      </c>
      <c r="DQ33" s="116" t="s">
        <v>544</v>
      </c>
    </row>
    <row r="34" spans="1:121">
      <c r="A34" s="3">
        <v>25568</v>
      </c>
      <c r="B34" s="59" t="s">
        <v>544</v>
      </c>
      <c r="C34" s="59" t="s">
        <v>544</v>
      </c>
      <c r="D34" s="59" t="s">
        <v>544</v>
      </c>
      <c r="E34" s="59" t="s">
        <v>544</v>
      </c>
      <c r="F34" s="58">
        <v>22.7</v>
      </c>
      <c r="G34" s="58">
        <v>0.488958</v>
      </c>
      <c r="H34" s="59" t="s">
        <v>544</v>
      </c>
      <c r="I34" s="58">
        <v>42.8</v>
      </c>
      <c r="J34" s="59" t="s">
        <v>544</v>
      </c>
      <c r="K34" s="59" t="s">
        <v>544</v>
      </c>
      <c r="L34" s="58">
        <v>383.1</v>
      </c>
      <c r="M34" s="58">
        <v>86513</v>
      </c>
      <c r="N34" s="59" t="s">
        <v>544</v>
      </c>
      <c r="O34" s="59" t="s">
        <v>544</v>
      </c>
      <c r="P34" s="58">
        <v>0.7</v>
      </c>
      <c r="Q34" s="59" t="s">
        <v>544</v>
      </c>
      <c r="R34" s="59" t="s">
        <v>544</v>
      </c>
      <c r="S34" s="59" t="s">
        <v>544</v>
      </c>
      <c r="T34" s="59" t="s">
        <v>544</v>
      </c>
      <c r="U34" s="59" t="s">
        <v>544</v>
      </c>
      <c r="V34" s="59" t="s">
        <v>544</v>
      </c>
      <c r="W34" s="59" t="s">
        <v>544</v>
      </c>
      <c r="X34" s="59" t="s">
        <v>544</v>
      </c>
      <c r="Y34" s="59" t="s">
        <v>544</v>
      </c>
      <c r="Z34" s="58">
        <v>101.1</v>
      </c>
      <c r="AA34" s="59" t="s">
        <v>544</v>
      </c>
      <c r="AB34" s="59" t="s">
        <v>544</v>
      </c>
      <c r="AC34" s="58">
        <v>0.488958</v>
      </c>
      <c r="AD34" s="59" t="s">
        <v>544</v>
      </c>
      <c r="AE34" s="59" t="s">
        <v>544</v>
      </c>
      <c r="AF34" s="58">
        <v>88.970588000000006</v>
      </c>
      <c r="AG34" s="58">
        <v>2.23</v>
      </c>
      <c r="AH34" s="58">
        <v>24.2</v>
      </c>
      <c r="AI34" s="59" t="s">
        <v>544</v>
      </c>
      <c r="AJ34" s="59" t="s">
        <v>544</v>
      </c>
      <c r="AK34" s="59" t="s">
        <v>544</v>
      </c>
      <c r="AL34" s="59" t="s">
        <v>544</v>
      </c>
      <c r="AM34" s="58">
        <v>29.438400000000001</v>
      </c>
      <c r="AN34" s="58">
        <v>99.310299999999998</v>
      </c>
      <c r="AO34" s="59" t="s">
        <v>544</v>
      </c>
      <c r="AP34" s="59" t="s">
        <v>544</v>
      </c>
      <c r="AQ34" s="59" t="s">
        <v>544</v>
      </c>
      <c r="AR34" s="59" t="s">
        <v>544</v>
      </c>
      <c r="AS34" s="59" t="s">
        <v>544</v>
      </c>
      <c r="AT34" s="59" t="s">
        <v>544</v>
      </c>
      <c r="AU34" s="59" t="s">
        <v>544</v>
      </c>
      <c r="AV34" s="59" t="s">
        <v>544</v>
      </c>
      <c r="AW34" s="59" t="s">
        <v>544</v>
      </c>
      <c r="AX34" s="58">
        <v>4</v>
      </c>
      <c r="AY34" s="58">
        <v>7.2</v>
      </c>
      <c r="AZ34" s="58">
        <v>22.5</v>
      </c>
      <c r="BA34" s="58">
        <v>27.9</v>
      </c>
      <c r="BB34" s="58">
        <v>18</v>
      </c>
      <c r="BC34" s="59" t="s">
        <v>544</v>
      </c>
      <c r="BD34" s="59" t="s">
        <v>544</v>
      </c>
      <c r="BE34" s="59" t="s">
        <v>544</v>
      </c>
      <c r="BF34" s="59" t="s">
        <v>544</v>
      </c>
      <c r="BG34" s="59" t="s">
        <v>544</v>
      </c>
      <c r="BH34" s="59" t="s">
        <v>544</v>
      </c>
      <c r="BI34" s="59" t="s">
        <v>544</v>
      </c>
      <c r="BJ34" s="59" t="s">
        <v>544</v>
      </c>
      <c r="BK34" s="59" t="s">
        <v>544</v>
      </c>
      <c r="BL34" s="58">
        <v>2.2999999999999998</v>
      </c>
      <c r="BM34" s="58">
        <v>2.1</v>
      </c>
      <c r="BN34" s="59" t="s">
        <v>544</v>
      </c>
      <c r="BO34" s="59" t="s">
        <v>544</v>
      </c>
      <c r="BP34" s="59" t="s">
        <v>544</v>
      </c>
      <c r="BQ34" s="59" t="s">
        <v>544</v>
      </c>
      <c r="BR34" s="59" t="s">
        <v>544</v>
      </c>
      <c r="BS34" s="59" t="s">
        <v>544</v>
      </c>
      <c r="BT34" s="59" t="s">
        <v>544</v>
      </c>
      <c r="BU34" s="59" t="s">
        <v>544</v>
      </c>
      <c r="BV34" s="59" t="s">
        <v>544</v>
      </c>
      <c r="BW34" s="59" t="s">
        <v>544</v>
      </c>
      <c r="BX34" s="59" t="s">
        <v>544</v>
      </c>
      <c r="BY34" s="59" t="s">
        <v>544</v>
      </c>
      <c r="BZ34" s="59" t="s">
        <v>544</v>
      </c>
      <c r="CA34" s="59" t="s">
        <v>544</v>
      </c>
      <c r="CB34" s="59" t="s">
        <v>544</v>
      </c>
      <c r="CC34" s="59" t="s">
        <v>544</v>
      </c>
      <c r="CD34" s="59" t="s">
        <v>544</v>
      </c>
      <c r="CE34" s="59" t="s">
        <v>544</v>
      </c>
      <c r="CF34" s="58">
        <v>89711</v>
      </c>
      <c r="CG34" s="59" t="s">
        <v>544</v>
      </c>
      <c r="CH34" s="59" t="s">
        <v>544</v>
      </c>
      <c r="CI34" s="59" t="s">
        <v>544</v>
      </c>
      <c r="CJ34" s="59" t="s">
        <v>544</v>
      </c>
      <c r="CK34" s="59" t="s">
        <v>544</v>
      </c>
      <c r="CL34" s="59" t="s">
        <v>544</v>
      </c>
      <c r="CM34" s="59" t="s">
        <v>544</v>
      </c>
      <c r="CN34" s="59" t="s">
        <v>544</v>
      </c>
      <c r="CO34" s="59" t="s">
        <v>544</v>
      </c>
      <c r="CP34" s="59" t="s">
        <v>544</v>
      </c>
      <c r="CQ34" s="59" t="s">
        <v>544</v>
      </c>
      <c r="CR34" s="59" t="s">
        <v>544</v>
      </c>
      <c r="CS34" s="58">
        <v>100.8</v>
      </c>
      <c r="CT34" s="58">
        <v>101.5</v>
      </c>
      <c r="CU34" s="59" t="s">
        <v>544</v>
      </c>
      <c r="CV34" s="59" t="s">
        <v>544</v>
      </c>
      <c r="CW34" s="59" t="s">
        <v>544</v>
      </c>
      <c r="CX34" s="59" t="s">
        <v>544</v>
      </c>
      <c r="CY34" s="59" t="s">
        <v>544</v>
      </c>
      <c r="CZ34" s="59" t="s">
        <v>544</v>
      </c>
      <c r="DA34" s="59" t="s">
        <v>544</v>
      </c>
      <c r="DB34" s="59" t="s">
        <v>544</v>
      </c>
      <c r="DC34" s="59" t="s">
        <v>544</v>
      </c>
      <c r="DD34" s="59" t="s">
        <v>544</v>
      </c>
      <c r="DE34" s="59" t="s">
        <v>544</v>
      </c>
      <c r="DF34" s="59" t="s">
        <v>544</v>
      </c>
      <c r="DG34" s="59" t="s">
        <v>544</v>
      </c>
      <c r="DH34" s="59" t="s">
        <v>544</v>
      </c>
      <c r="DI34" s="59" t="s">
        <v>544</v>
      </c>
      <c r="DJ34" s="59" t="s">
        <v>544</v>
      </c>
      <c r="DK34" s="59" t="s">
        <v>544</v>
      </c>
      <c r="DL34" s="59" t="s">
        <v>544</v>
      </c>
      <c r="DM34" s="59" t="s">
        <v>544</v>
      </c>
      <c r="DN34" s="59" t="s">
        <v>544</v>
      </c>
      <c r="DO34" s="59" t="s">
        <v>544</v>
      </c>
      <c r="DP34" s="59" t="s">
        <v>544</v>
      </c>
      <c r="DQ34" s="116" t="s">
        <v>544</v>
      </c>
    </row>
    <row r="35" spans="1:121">
      <c r="A35" s="3">
        <v>25568</v>
      </c>
      <c r="B35" s="59" t="s">
        <v>544</v>
      </c>
      <c r="C35" s="59" t="s">
        <v>544</v>
      </c>
      <c r="D35" s="59" t="s">
        <v>544</v>
      </c>
      <c r="E35" s="59" t="s">
        <v>544</v>
      </c>
      <c r="F35" s="58">
        <v>22.9</v>
      </c>
      <c r="G35" s="58">
        <v>0.488958</v>
      </c>
      <c r="H35" s="59" t="s">
        <v>544</v>
      </c>
      <c r="I35" s="58">
        <v>43.2</v>
      </c>
      <c r="J35" s="59" t="s">
        <v>544</v>
      </c>
      <c r="K35" s="59" t="s">
        <v>544</v>
      </c>
      <c r="L35" s="58">
        <v>354.5</v>
      </c>
      <c r="M35" s="58">
        <v>93255</v>
      </c>
      <c r="N35" s="59" t="s">
        <v>544</v>
      </c>
      <c r="O35" s="59" t="s">
        <v>544</v>
      </c>
      <c r="P35" s="58">
        <v>0.7</v>
      </c>
      <c r="Q35" s="59" t="s">
        <v>544</v>
      </c>
      <c r="R35" s="59" t="s">
        <v>544</v>
      </c>
      <c r="S35" s="59" t="s">
        <v>544</v>
      </c>
      <c r="T35" s="59" t="s">
        <v>544</v>
      </c>
      <c r="U35" s="59" t="s">
        <v>544</v>
      </c>
      <c r="V35" s="59" t="s">
        <v>544</v>
      </c>
      <c r="W35" s="59" t="s">
        <v>544</v>
      </c>
      <c r="X35" s="59" t="s">
        <v>544</v>
      </c>
      <c r="Y35" s="59" t="s">
        <v>544</v>
      </c>
      <c r="Z35" s="58">
        <v>100.7</v>
      </c>
      <c r="AA35" s="59" t="s">
        <v>544</v>
      </c>
      <c r="AB35" s="59" t="s">
        <v>544</v>
      </c>
      <c r="AC35" s="58">
        <v>0.488958</v>
      </c>
      <c r="AD35" s="59" t="s">
        <v>544</v>
      </c>
      <c r="AE35" s="59" t="s">
        <v>544</v>
      </c>
      <c r="AF35" s="58">
        <v>88.970588000000006</v>
      </c>
      <c r="AG35" s="58">
        <v>2.23</v>
      </c>
      <c r="AH35" s="58">
        <v>24.2</v>
      </c>
      <c r="AI35" s="59" t="s">
        <v>544</v>
      </c>
      <c r="AJ35" s="59" t="s">
        <v>544</v>
      </c>
      <c r="AK35" s="59" t="s">
        <v>544</v>
      </c>
      <c r="AL35" s="59" t="s">
        <v>544</v>
      </c>
      <c r="AM35" s="58">
        <v>29.493200000000002</v>
      </c>
      <c r="AN35" s="58">
        <v>99.135599999999997</v>
      </c>
      <c r="AO35" s="59" t="s">
        <v>544</v>
      </c>
      <c r="AP35" s="59" t="s">
        <v>544</v>
      </c>
      <c r="AQ35" s="59" t="s">
        <v>544</v>
      </c>
      <c r="AR35" s="59" t="s">
        <v>544</v>
      </c>
      <c r="AS35" s="59" t="s">
        <v>544</v>
      </c>
      <c r="AT35" s="59" t="s">
        <v>544</v>
      </c>
      <c r="AU35" s="59" t="s">
        <v>544</v>
      </c>
      <c r="AV35" s="59" t="s">
        <v>544</v>
      </c>
      <c r="AW35" s="59" t="s">
        <v>544</v>
      </c>
      <c r="AX35" s="58">
        <v>4</v>
      </c>
      <c r="AY35" s="58">
        <v>7.2</v>
      </c>
      <c r="AZ35" s="58">
        <v>22.4</v>
      </c>
      <c r="BA35" s="58">
        <v>27.9</v>
      </c>
      <c r="BB35" s="58">
        <v>18</v>
      </c>
      <c r="BC35" s="59" t="s">
        <v>544</v>
      </c>
      <c r="BD35" s="59" t="s">
        <v>544</v>
      </c>
      <c r="BE35" s="59" t="s">
        <v>544</v>
      </c>
      <c r="BF35" s="59" t="s">
        <v>544</v>
      </c>
      <c r="BG35" s="59" t="s">
        <v>544</v>
      </c>
      <c r="BH35" s="59" t="s">
        <v>544</v>
      </c>
      <c r="BI35" s="59" t="s">
        <v>544</v>
      </c>
      <c r="BJ35" s="59" t="s">
        <v>544</v>
      </c>
      <c r="BK35" s="59" t="s">
        <v>544</v>
      </c>
      <c r="BL35" s="58">
        <v>2.35</v>
      </c>
      <c r="BM35" s="58">
        <v>2.1</v>
      </c>
      <c r="BN35" s="59" t="s">
        <v>544</v>
      </c>
      <c r="BO35" s="59" t="s">
        <v>544</v>
      </c>
      <c r="BP35" s="59" t="s">
        <v>544</v>
      </c>
      <c r="BQ35" s="59" t="s">
        <v>544</v>
      </c>
      <c r="BR35" s="59" t="s">
        <v>544</v>
      </c>
      <c r="BS35" s="59" t="s">
        <v>544</v>
      </c>
      <c r="BT35" s="59" t="s">
        <v>544</v>
      </c>
      <c r="BU35" s="59" t="s">
        <v>544</v>
      </c>
      <c r="BV35" s="59" t="s">
        <v>544</v>
      </c>
      <c r="BW35" s="59" t="s">
        <v>544</v>
      </c>
      <c r="BX35" s="59" t="s">
        <v>544</v>
      </c>
      <c r="BY35" s="59" t="s">
        <v>544</v>
      </c>
      <c r="BZ35" s="59" t="s">
        <v>544</v>
      </c>
      <c r="CA35" s="59" t="s">
        <v>544</v>
      </c>
      <c r="CB35" s="59" t="s">
        <v>544</v>
      </c>
      <c r="CC35" s="59" t="s">
        <v>544</v>
      </c>
      <c r="CD35" s="59" t="s">
        <v>544</v>
      </c>
      <c r="CE35" s="59" t="s">
        <v>544</v>
      </c>
      <c r="CF35" s="58">
        <v>91096</v>
      </c>
      <c r="CG35" s="59" t="s">
        <v>544</v>
      </c>
      <c r="CH35" s="59" t="s">
        <v>544</v>
      </c>
      <c r="CI35" s="59" t="s">
        <v>544</v>
      </c>
      <c r="CJ35" s="59" t="s">
        <v>544</v>
      </c>
      <c r="CK35" s="59" t="s">
        <v>544</v>
      </c>
      <c r="CL35" s="59" t="s">
        <v>544</v>
      </c>
      <c r="CM35" s="59" t="s">
        <v>544</v>
      </c>
      <c r="CN35" s="59" t="s">
        <v>544</v>
      </c>
      <c r="CO35" s="59" t="s">
        <v>544</v>
      </c>
      <c r="CP35" s="59" t="s">
        <v>544</v>
      </c>
      <c r="CQ35" s="59" t="s">
        <v>544</v>
      </c>
      <c r="CR35" s="59" t="s">
        <v>544</v>
      </c>
      <c r="CS35" s="58">
        <v>100.1</v>
      </c>
      <c r="CT35" s="58">
        <v>101.5</v>
      </c>
      <c r="CU35" s="59" t="s">
        <v>544</v>
      </c>
      <c r="CV35" s="59" t="s">
        <v>544</v>
      </c>
      <c r="CW35" s="59" t="s">
        <v>544</v>
      </c>
      <c r="CX35" s="59" t="s">
        <v>544</v>
      </c>
      <c r="CY35" s="59" t="s">
        <v>544</v>
      </c>
      <c r="CZ35" s="59" t="s">
        <v>544</v>
      </c>
      <c r="DA35" s="59" t="s">
        <v>544</v>
      </c>
      <c r="DB35" s="59" t="s">
        <v>544</v>
      </c>
      <c r="DC35" s="59" t="s">
        <v>544</v>
      </c>
      <c r="DD35" s="59" t="s">
        <v>544</v>
      </c>
      <c r="DE35" s="59" t="s">
        <v>544</v>
      </c>
      <c r="DF35" s="59" t="s">
        <v>544</v>
      </c>
      <c r="DG35" s="59" t="s">
        <v>544</v>
      </c>
      <c r="DH35" s="59" t="s">
        <v>544</v>
      </c>
      <c r="DI35" s="59" t="s">
        <v>544</v>
      </c>
      <c r="DJ35" s="59" t="s">
        <v>544</v>
      </c>
      <c r="DK35" s="59" t="s">
        <v>544</v>
      </c>
      <c r="DL35" s="59" t="s">
        <v>544</v>
      </c>
      <c r="DM35" s="59" t="s">
        <v>544</v>
      </c>
      <c r="DN35" s="59" t="s">
        <v>544</v>
      </c>
      <c r="DO35" s="59" t="s">
        <v>544</v>
      </c>
      <c r="DP35" s="59" t="s">
        <v>544</v>
      </c>
      <c r="DQ35" s="116" t="s">
        <v>544</v>
      </c>
    </row>
    <row r="36" spans="1:121">
      <c r="A36" s="3">
        <v>25568</v>
      </c>
      <c r="B36" s="59" t="s">
        <v>544</v>
      </c>
      <c r="C36" s="59" t="s">
        <v>544</v>
      </c>
      <c r="D36" s="59" t="s">
        <v>544</v>
      </c>
      <c r="E36" s="59" t="s">
        <v>544</v>
      </c>
      <c r="F36" s="58">
        <v>22.1</v>
      </c>
      <c r="G36" s="58">
        <v>0.488958</v>
      </c>
      <c r="H36" s="59" t="s">
        <v>544</v>
      </c>
      <c r="I36" s="58">
        <v>43.4</v>
      </c>
      <c r="J36" s="59" t="s">
        <v>544</v>
      </c>
      <c r="K36" s="59" t="s">
        <v>544</v>
      </c>
      <c r="L36" s="58">
        <v>349.6</v>
      </c>
      <c r="M36" s="58">
        <v>107725</v>
      </c>
      <c r="N36" s="59" t="s">
        <v>544</v>
      </c>
      <c r="O36" s="59" t="s">
        <v>544</v>
      </c>
      <c r="P36" s="58">
        <v>0.7</v>
      </c>
      <c r="Q36" s="59" t="s">
        <v>544</v>
      </c>
      <c r="R36" s="59" t="s">
        <v>544</v>
      </c>
      <c r="S36" s="59" t="s">
        <v>544</v>
      </c>
      <c r="T36" s="59" t="s">
        <v>544</v>
      </c>
      <c r="U36" s="59" t="s">
        <v>544</v>
      </c>
      <c r="V36" s="59" t="s">
        <v>544</v>
      </c>
      <c r="W36" s="59" t="s">
        <v>544</v>
      </c>
      <c r="X36" s="59" t="s">
        <v>544</v>
      </c>
      <c r="Y36" s="59" t="s">
        <v>544</v>
      </c>
      <c r="Z36" s="58">
        <v>100.7</v>
      </c>
      <c r="AA36" s="59" t="s">
        <v>544</v>
      </c>
      <c r="AB36" s="59" t="s">
        <v>544</v>
      </c>
      <c r="AC36" s="58">
        <v>0.488958</v>
      </c>
      <c r="AD36" s="59" t="s">
        <v>544</v>
      </c>
      <c r="AE36" s="59" t="s">
        <v>544</v>
      </c>
      <c r="AF36" s="58">
        <v>88.780488000000005</v>
      </c>
      <c r="AG36" s="58">
        <v>2.23</v>
      </c>
      <c r="AH36" s="58">
        <v>24.3</v>
      </c>
      <c r="AI36" s="59" t="s">
        <v>544</v>
      </c>
      <c r="AJ36" s="59" t="s">
        <v>544</v>
      </c>
      <c r="AK36" s="59" t="s">
        <v>544</v>
      </c>
      <c r="AL36" s="59" t="s">
        <v>544</v>
      </c>
      <c r="AM36" s="58">
        <v>29.542100000000001</v>
      </c>
      <c r="AN36" s="58">
        <v>98.941299999999998</v>
      </c>
      <c r="AO36" s="59" t="s">
        <v>544</v>
      </c>
      <c r="AP36" s="59" t="s">
        <v>544</v>
      </c>
      <c r="AQ36" s="59" t="s">
        <v>544</v>
      </c>
      <c r="AR36" s="59" t="s">
        <v>544</v>
      </c>
      <c r="AS36" s="59" t="s">
        <v>544</v>
      </c>
      <c r="AT36" s="59" t="s">
        <v>544</v>
      </c>
      <c r="AU36" s="59" t="s">
        <v>544</v>
      </c>
      <c r="AV36" s="59" t="s">
        <v>544</v>
      </c>
      <c r="AW36" s="59" t="s">
        <v>544</v>
      </c>
      <c r="AX36" s="58">
        <v>4</v>
      </c>
      <c r="AY36" s="58">
        <v>7.2</v>
      </c>
      <c r="AZ36" s="58">
        <v>22.5</v>
      </c>
      <c r="BA36" s="58">
        <v>28.2</v>
      </c>
      <c r="BB36" s="58">
        <v>18</v>
      </c>
      <c r="BC36" s="59" t="s">
        <v>544</v>
      </c>
      <c r="BD36" s="59" t="s">
        <v>544</v>
      </c>
      <c r="BE36" s="59" t="s">
        <v>544</v>
      </c>
      <c r="BF36" s="59" t="s">
        <v>544</v>
      </c>
      <c r="BG36" s="59" t="s">
        <v>544</v>
      </c>
      <c r="BH36" s="59" t="s">
        <v>544</v>
      </c>
      <c r="BI36" s="59" t="s">
        <v>544</v>
      </c>
      <c r="BJ36" s="59" t="s">
        <v>544</v>
      </c>
      <c r="BK36" s="59" t="s">
        <v>544</v>
      </c>
      <c r="BL36" s="58">
        <v>2.25</v>
      </c>
      <c r="BM36" s="58">
        <v>2.0499999999999998</v>
      </c>
      <c r="BN36" s="59" t="s">
        <v>544</v>
      </c>
      <c r="BO36" s="59" t="s">
        <v>544</v>
      </c>
      <c r="BP36" s="59" t="s">
        <v>544</v>
      </c>
      <c r="BQ36" s="59" t="s">
        <v>544</v>
      </c>
      <c r="BR36" s="59" t="s">
        <v>544</v>
      </c>
      <c r="BS36" s="59" t="s">
        <v>544</v>
      </c>
      <c r="BT36" s="59" t="s">
        <v>544</v>
      </c>
      <c r="BU36" s="59" t="s">
        <v>544</v>
      </c>
      <c r="BV36" s="59" t="s">
        <v>544</v>
      </c>
      <c r="BW36" s="59" t="s">
        <v>544</v>
      </c>
      <c r="BX36" s="59" t="s">
        <v>544</v>
      </c>
      <c r="BY36" s="59" t="s">
        <v>544</v>
      </c>
      <c r="BZ36" s="59" t="s">
        <v>544</v>
      </c>
      <c r="CA36" s="59" t="s">
        <v>544</v>
      </c>
      <c r="CB36" s="59" t="s">
        <v>544</v>
      </c>
      <c r="CC36" s="59" t="s">
        <v>544</v>
      </c>
      <c r="CD36" s="59" t="s">
        <v>544</v>
      </c>
      <c r="CE36" s="59" t="s">
        <v>544</v>
      </c>
      <c r="CF36" s="58">
        <v>91443</v>
      </c>
      <c r="CG36" s="59" t="s">
        <v>544</v>
      </c>
      <c r="CH36" s="59" t="s">
        <v>544</v>
      </c>
      <c r="CI36" s="59" t="s">
        <v>544</v>
      </c>
      <c r="CJ36" s="59" t="s">
        <v>544</v>
      </c>
      <c r="CK36" s="59" t="s">
        <v>544</v>
      </c>
      <c r="CL36" s="59" t="s">
        <v>544</v>
      </c>
      <c r="CM36" s="59" t="s">
        <v>544</v>
      </c>
      <c r="CN36" s="59" t="s">
        <v>544</v>
      </c>
      <c r="CO36" s="59" t="s">
        <v>544</v>
      </c>
      <c r="CP36" s="59" t="s">
        <v>544</v>
      </c>
      <c r="CQ36" s="59" t="s">
        <v>544</v>
      </c>
      <c r="CR36" s="59" t="s">
        <v>544</v>
      </c>
      <c r="CS36" s="58">
        <v>100.2</v>
      </c>
      <c r="CT36" s="58">
        <v>101.5</v>
      </c>
      <c r="CU36" s="59" t="s">
        <v>544</v>
      </c>
      <c r="CV36" s="59" t="s">
        <v>544</v>
      </c>
      <c r="CW36" s="59" t="s">
        <v>544</v>
      </c>
      <c r="CX36" s="59" t="s">
        <v>544</v>
      </c>
      <c r="CY36" s="59" t="s">
        <v>544</v>
      </c>
      <c r="CZ36" s="59" t="s">
        <v>544</v>
      </c>
      <c r="DA36" s="59" t="s">
        <v>544</v>
      </c>
      <c r="DB36" s="59" t="s">
        <v>544</v>
      </c>
      <c r="DC36" s="59" t="s">
        <v>544</v>
      </c>
      <c r="DD36" s="59" t="s">
        <v>544</v>
      </c>
      <c r="DE36" s="59" t="s">
        <v>544</v>
      </c>
      <c r="DF36" s="59" t="s">
        <v>544</v>
      </c>
      <c r="DG36" s="59" t="s">
        <v>544</v>
      </c>
      <c r="DH36" s="59" t="s">
        <v>544</v>
      </c>
      <c r="DI36" s="59" t="s">
        <v>544</v>
      </c>
      <c r="DJ36" s="59" t="s">
        <v>544</v>
      </c>
      <c r="DK36" s="59" t="s">
        <v>544</v>
      </c>
      <c r="DL36" s="59" t="s">
        <v>544</v>
      </c>
      <c r="DM36" s="59" t="s">
        <v>544</v>
      </c>
      <c r="DN36" s="59" t="s">
        <v>544</v>
      </c>
      <c r="DO36" s="59" t="s">
        <v>544</v>
      </c>
      <c r="DP36" s="59" t="s">
        <v>544</v>
      </c>
      <c r="DQ36" s="116" t="s">
        <v>544</v>
      </c>
    </row>
    <row r="37" spans="1:121">
      <c r="A37" s="3">
        <v>25568</v>
      </c>
      <c r="B37" s="59" t="s">
        <v>544</v>
      </c>
      <c r="C37" s="59" t="s">
        <v>544</v>
      </c>
      <c r="D37" s="59" t="s">
        <v>544</v>
      </c>
      <c r="E37" s="59" t="s">
        <v>544</v>
      </c>
      <c r="F37" s="58">
        <v>22.9</v>
      </c>
      <c r="G37" s="58">
        <v>0.488958</v>
      </c>
      <c r="H37" s="59" t="s">
        <v>544</v>
      </c>
      <c r="I37" s="58">
        <v>43.8</v>
      </c>
      <c r="J37" s="59" t="s">
        <v>544</v>
      </c>
      <c r="K37" s="59" t="s">
        <v>544</v>
      </c>
      <c r="L37" s="58">
        <v>404.1</v>
      </c>
      <c r="M37" s="58">
        <v>90304</v>
      </c>
      <c r="N37" s="59" t="s">
        <v>544</v>
      </c>
      <c r="O37" s="59" t="s">
        <v>544</v>
      </c>
      <c r="P37" s="58">
        <v>0.8</v>
      </c>
      <c r="Q37" s="59" t="s">
        <v>544</v>
      </c>
      <c r="R37" s="59" t="s">
        <v>544</v>
      </c>
      <c r="S37" s="59" t="s">
        <v>544</v>
      </c>
      <c r="T37" s="59" t="s">
        <v>544</v>
      </c>
      <c r="U37" s="59" t="s">
        <v>544</v>
      </c>
      <c r="V37" s="59" t="s">
        <v>544</v>
      </c>
      <c r="W37" s="59" t="s">
        <v>544</v>
      </c>
      <c r="X37" s="59" t="s">
        <v>544</v>
      </c>
      <c r="Y37" s="59" t="s">
        <v>544</v>
      </c>
      <c r="Z37" s="58">
        <v>100.4</v>
      </c>
      <c r="AA37" s="59" t="s">
        <v>544</v>
      </c>
      <c r="AB37" s="59" t="s">
        <v>544</v>
      </c>
      <c r="AC37" s="58">
        <v>0.488958</v>
      </c>
      <c r="AD37" s="59" t="s">
        <v>544</v>
      </c>
      <c r="AE37" s="59" t="s">
        <v>544</v>
      </c>
      <c r="AF37" s="58">
        <v>88.321168</v>
      </c>
      <c r="AG37" s="58">
        <v>2.23</v>
      </c>
      <c r="AH37" s="58">
        <v>24.4</v>
      </c>
      <c r="AI37" s="59" t="s">
        <v>544</v>
      </c>
      <c r="AJ37" s="59" t="s">
        <v>544</v>
      </c>
      <c r="AK37" s="59" t="s">
        <v>544</v>
      </c>
      <c r="AL37" s="59" t="s">
        <v>544</v>
      </c>
      <c r="AM37" s="58">
        <v>29.592099999999999</v>
      </c>
      <c r="AN37" s="58">
        <v>98.751099999999994</v>
      </c>
      <c r="AO37" s="59" t="s">
        <v>544</v>
      </c>
      <c r="AP37" s="59" t="s">
        <v>544</v>
      </c>
      <c r="AQ37" s="59" t="s">
        <v>544</v>
      </c>
      <c r="AR37" s="59" t="s">
        <v>544</v>
      </c>
      <c r="AS37" s="59" t="s">
        <v>544</v>
      </c>
      <c r="AT37" s="59" t="s">
        <v>544</v>
      </c>
      <c r="AU37" s="59" t="s">
        <v>544</v>
      </c>
      <c r="AV37" s="59" t="s">
        <v>544</v>
      </c>
      <c r="AW37" s="59" t="s">
        <v>544</v>
      </c>
      <c r="AX37" s="58">
        <v>4</v>
      </c>
      <c r="AY37" s="58">
        <v>7.2</v>
      </c>
      <c r="AZ37" s="58">
        <v>22.8</v>
      </c>
      <c r="BA37" s="58">
        <v>28.9</v>
      </c>
      <c r="BB37" s="58">
        <v>18.100000000000001</v>
      </c>
      <c r="BC37" s="59" t="s">
        <v>544</v>
      </c>
      <c r="BD37" s="59" t="s">
        <v>544</v>
      </c>
      <c r="BE37" s="59" t="s">
        <v>544</v>
      </c>
      <c r="BF37" s="59" t="s">
        <v>544</v>
      </c>
      <c r="BG37" s="59" t="s">
        <v>544</v>
      </c>
      <c r="BH37" s="59" t="s">
        <v>544</v>
      </c>
      <c r="BI37" s="59" t="s">
        <v>544</v>
      </c>
      <c r="BJ37" s="59" t="s">
        <v>544</v>
      </c>
      <c r="BK37" s="59" t="s">
        <v>544</v>
      </c>
      <c r="BL37" s="58">
        <v>2.2999999999999998</v>
      </c>
      <c r="BM37" s="58">
        <v>2.15</v>
      </c>
      <c r="BN37" s="59" t="s">
        <v>544</v>
      </c>
      <c r="BO37" s="59" t="s">
        <v>544</v>
      </c>
      <c r="BP37" s="59" t="s">
        <v>544</v>
      </c>
      <c r="BQ37" s="59" t="s">
        <v>544</v>
      </c>
      <c r="BR37" s="59" t="s">
        <v>544</v>
      </c>
      <c r="BS37" s="59" t="s">
        <v>544</v>
      </c>
      <c r="BT37" s="59" t="s">
        <v>544</v>
      </c>
      <c r="BU37" s="59" t="s">
        <v>544</v>
      </c>
      <c r="BV37" s="59" t="s">
        <v>544</v>
      </c>
      <c r="BW37" s="59" t="s">
        <v>544</v>
      </c>
      <c r="BX37" s="59" t="s">
        <v>544</v>
      </c>
      <c r="BY37" s="59" t="s">
        <v>544</v>
      </c>
      <c r="BZ37" s="59" t="s">
        <v>544</v>
      </c>
      <c r="CA37" s="59" t="s">
        <v>544</v>
      </c>
      <c r="CB37" s="59" t="s">
        <v>544</v>
      </c>
      <c r="CC37" s="59" t="s">
        <v>544</v>
      </c>
      <c r="CD37" s="59" t="s">
        <v>544</v>
      </c>
      <c r="CE37" s="59" t="s">
        <v>544</v>
      </c>
      <c r="CF37" s="58">
        <v>92631</v>
      </c>
      <c r="CG37" s="59" t="s">
        <v>544</v>
      </c>
      <c r="CH37" s="59" t="s">
        <v>544</v>
      </c>
      <c r="CI37" s="59" t="s">
        <v>544</v>
      </c>
      <c r="CJ37" s="59" t="s">
        <v>544</v>
      </c>
      <c r="CK37" s="59" t="s">
        <v>544</v>
      </c>
      <c r="CL37" s="59" t="s">
        <v>544</v>
      </c>
      <c r="CM37" s="59" t="s">
        <v>544</v>
      </c>
      <c r="CN37" s="59" t="s">
        <v>544</v>
      </c>
      <c r="CO37" s="59" t="s">
        <v>544</v>
      </c>
      <c r="CP37" s="59" t="s">
        <v>544</v>
      </c>
      <c r="CQ37" s="59" t="s">
        <v>544</v>
      </c>
      <c r="CR37" s="59" t="s">
        <v>544</v>
      </c>
      <c r="CS37" s="58">
        <v>99.6</v>
      </c>
      <c r="CT37" s="58">
        <v>101.4</v>
      </c>
      <c r="CU37" s="59" t="s">
        <v>544</v>
      </c>
      <c r="CV37" s="59" t="s">
        <v>544</v>
      </c>
      <c r="CW37" s="59" t="s">
        <v>544</v>
      </c>
      <c r="CX37" s="59" t="s">
        <v>544</v>
      </c>
      <c r="CY37" s="59" t="s">
        <v>544</v>
      </c>
      <c r="CZ37" s="59" t="s">
        <v>544</v>
      </c>
      <c r="DA37" s="59" t="s">
        <v>544</v>
      </c>
      <c r="DB37" s="59" t="s">
        <v>544</v>
      </c>
      <c r="DC37" s="59" t="s">
        <v>544</v>
      </c>
      <c r="DD37" s="59" t="s">
        <v>544</v>
      </c>
      <c r="DE37" s="59" t="s">
        <v>544</v>
      </c>
      <c r="DF37" s="59" t="s">
        <v>544</v>
      </c>
      <c r="DG37" s="59" t="s">
        <v>544</v>
      </c>
      <c r="DH37" s="59" t="s">
        <v>544</v>
      </c>
      <c r="DI37" s="59" t="s">
        <v>544</v>
      </c>
      <c r="DJ37" s="59" t="s">
        <v>544</v>
      </c>
      <c r="DK37" s="59" t="s">
        <v>544</v>
      </c>
      <c r="DL37" s="59" t="s">
        <v>544</v>
      </c>
      <c r="DM37" s="59" t="s">
        <v>544</v>
      </c>
      <c r="DN37" s="59" t="s">
        <v>544</v>
      </c>
      <c r="DO37" s="59" t="s">
        <v>544</v>
      </c>
      <c r="DP37" s="59" t="s">
        <v>544</v>
      </c>
      <c r="DQ37" s="116" t="s">
        <v>544</v>
      </c>
    </row>
    <row r="38" spans="1:121">
      <c r="A38" s="3">
        <v>25568</v>
      </c>
      <c r="B38" s="59" t="s">
        <v>544</v>
      </c>
      <c r="C38" s="59" t="s">
        <v>544</v>
      </c>
      <c r="D38" s="59" t="s">
        <v>544</v>
      </c>
      <c r="E38" s="59" t="s">
        <v>544</v>
      </c>
      <c r="F38" s="58">
        <v>22.7</v>
      </c>
      <c r="G38" s="58">
        <v>0.488958</v>
      </c>
      <c r="H38" s="59" t="s">
        <v>544</v>
      </c>
      <c r="I38" s="58">
        <v>44</v>
      </c>
      <c r="J38" s="59" t="s">
        <v>544</v>
      </c>
      <c r="K38" s="59" t="s">
        <v>544</v>
      </c>
      <c r="L38" s="58">
        <v>386.3</v>
      </c>
      <c r="M38" s="58">
        <v>72655</v>
      </c>
      <c r="N38" s="59" t="s">
        <v>544</v>
      </c>
      <c r="O38" s="59" t="s">
        <v>544</v>
      </c>
      <c r="P38" s="58">
        <v>0.8</v>
      </c>
      <c r="Q38" s="59" t="s">
        <v>544</v>
      </c>
      <c r="R38" s="59" t="s">
        <v>544</v>
      </c>
      <c r="S38" s="59" t="s">
        <v>544</v>
      </c>
      <c r="T38" s="59" t="s">
        <v>544</v>
      </c>
      <c r="U38" s="59" t="s">
        <v>544</v>
      </c>
      <c r="V38" s="59" t="s">
        <v>544</v>
      </c>
      <c r="W38" s="59" t="s">
        <v>544</v>
      </c>
      <c r="X38" s="59" t="s">
        <v>544</v>
      </c>
      <c r="Y38" s="59" t="s">
        <v>544</v>
      </c>
      <c r="Z38" s="58">
        <v>100.1</v>
      </c>
      <c r="AA38" s="59" t="s">
        <v>544</v>
      </c>
      <c r="AB38" s="59" t="s">
        <v>544</v>
      </c>
      <c r="AC38" s="58">
        <v>0.488958</v>
      </c>
      <c r="AD38" s="59" t="s">
        <v>544</v>
      </c>
      <c r="AE38" s="59" t="s">
        <v>544</v>
      </c>
      <c r="AF38" s="58">
        <v>87.469880000000003</v>
      </c>
      <c r="AG38" s="58">
        <v>2.23</v>
      </c>
      <c r="AH38" s="58">
        <v>24.4</v>
      </c>
      <c r="AI38" s="59" t="s">
        <v>544</v>
      </c>
      <c r="AJ38" s="59" t="s">
        <v>544</v>
      </c>
      <c r="AK38" s="59" t="s">
        <v>544</v>
      </c>
      <c r="AL38" s="59" t="s">
        <v>544</v>
      </c>
      <c r="AM38" s="58">
        <v>29.647300000000001</v>
      </c>
      <c r="AN38" s="58">
        <v>98.578599999999994</v>
      </c>
      <c r="AO38" s="59" t="s">
        <v>544</v>
      </c>
      <c r="AP38" s="59" t="s">
        <v>544</v>
      </c>
      <c r="AQ38" s="59" t="s">
        <v>544</v>
      </c>
      <c r="AR38" s="59" t="s">
        <v>544</v>
      </c>
      <c r="AS38" s="59" t="s">
        <v>544</v>
      </c>
      <c r="AT38" s="59" t="s">
        <v>544</v>
      </c>
      <c r="AU38" s="59" t="s">
        <v>544</v>
      </c>
      <c r="AV38" s="59" t="s">
        <v>544</v>
      </c>
      <c r="AW38" s="59" t="s">
        <v>544</v>
      </c>
      <c r="AX38" s="58">
        <v>4</v>
      </c>
      <c r="AY38" s="58">
        <v>7.4</v>
      </c>
      <c r="AZ38" s="58">
        <v>23.3</v>
      </c>
      <c r="BA38" s="58">
        <v>29.8</v>
      </c>
      <c r="BB38" s="58">
        <v>18.3</v>
      </c>
      <c r="BC38" s="59" t="s">
        <v>544</v>
      </c>
      <c r="BD38" s="59" t="s">
        <v>544</v>
      </c>
      <c r="BE38" s="59" t="s">
        <v>544</v>
      </c>
      <c r="BF38" s="59" t="s">
        <v>544</v>
      </c>
      <c r="BG38" s="59" t="s">
        <v>544</v>
      </c>
      <c r="BH38" s="59" t="s">
        <v>544</v>
      </c>
      <c r="BI38" s="59" t="s">
        <v>544</v>
      </c>
      <c r="BJ38" s="59" t="s">
        <v>544</v>
      </c>
      <c r="BK38" s="59" t="s">
        <v>544</v>
      </c>
      <c r="BL38" s="58">
        <v>2.4</v>
      </c>
      <c r="BM38" s="58">
        <v>2.35</v>
      </c>
      <c r="BN38" s="59" t="s">
        <v>544</v>
      </c>
      <c r="BO38" s="59" t="s">
        <v>544</v>
      </c>
      <c r="BP38" s="59" t="s">
        <v>544</v>
      </c>
      <c r="BQ38" s="59" t="s">
        <v>544</v>
      </c>
      <c r="BR38" s="59" t="s">
        <v>544</v>
      </c>
      <c r="BS38" s="59" t="s">
        <v>544</v>
      </c>
      <c r="BT38" s="59" t="s">
        <v>544</v>
      </c>
      <c r="BU38" s="59" t="s">
        <v>544</v>
      </c>
      <c r="BV38" s="59" t="s">
        <v>544</v>
      </c>
      <c r="BW38" s="59" t="s">
        <v>544</v>
      </c>
      <c r="BX38" s="59" t="s">
        <v>544</v>
      </c>
      <c r="BY38" s="59" t="s">
        <v>544</v>
      </c>
      <c r="BZ38" s="59" t="s">
        <v>544</v>
      </c>
      <c r="CA38" s="59" t="s">
        <v>544</v>
      </c>
      <c r="CB38" s="59" t="s">
        <v>544</v>
      </c>
      <c r="CC38" s="59" t="s">
        <v>544</v>
      </c>
      <c r="CD38" s="59" t="s">
        <v>544</v>
      </c>
      <c r="CE38" s="59" t="s">
        <v>544</v>
      </c>
      <c r="CF38" s="58">
        <v>94309</v>
      </c>
      <c r="CG38" s="59" t="s">
        <v>544</v>
      </c>
      <c r="CH38" s="59" t="s">
        <v>544</v>
      </c>
      <c r="CI38" s="59" t="s">
        <v>544</v>
      </c>
      <c r="CJ38" s="59" t="s">
        <v>544</v>
      </c>
      <c r="CK38" s="59" t="s">
        <v>544</v>
      </c>
      <c r="CL38" s="59" t="s">
        <v>544</v>
      </c>
      <c r="CM38" s="59" t="s">
        <v>544</v>
      </c>
      <c r="CN38" s="59" t="s">
        <v>544</v>
      </c>
      <c r="CO38" s="59" t="s">
        <v>544</v>
      </c>
      <c r="CP38" s="59" t="s">
        <v>544</v>
      </c>
      <c r="CQ38" s="59" t="s">
        <v>544</v>
      </c>
      <c r="CR38" s="59" t="s">
        <v>544</v>
      </c>
      <c r="CS38" s="58">
        <v>99.2</v>
      </c>
      <c r="CT38" s="58">
        <v>101.2</v>
      </c>
      <c r="CU38" s="59" t="s">
        <v>544</v>
      </c>
      <c r="CV38" s="59" t="s">
        <v>544</v>
      </c>
      <c r="CW38" s="59" t="s">
        <v>544</v>
      </c>
      <c r="CX38" s="59" t="s">
        <v>544</v>
      </c>
      <c r="CY38" s="59" t="s">
        <v>544</v>
      </c>
      <c r="CZ38" s="59" t="s">
        <v>544</v>
      </c>
      <c r="DA38" s="59" t="s">
        <v>544</v>
      </c>
      <c r="DB38" s="59" t="s">
        <v>544</v>
      </c>
      <c r="DC38" s="59" t="s">
        <v>544</v>
      </c>
      <c r="DD38" s="59" t="s">
        <v>544</v>
      </c>
      <c r="DE38" s="59" t="s">
        <v>544</v>
      </c>
      <c r="DF38" s="59" t="s">
        <v>544</v>
      </c>
      <c r="DG38" s="59" t="s">
        <v>544</v>
      </c>
      <c r="DH38" s="59" t="s">
        <v>544</v>
      </c>
      <c r="DI38" s="59" t="s">
        <v>544</v>
      </c>
      <c r="DJ38" s="59" t="s">
        <v>544</v>
      </c>
      <c r="DK38" s="59" t="s">
        <v>544</v>
      </c>
      <c r="DL38" s="59" t="s">
        <v>544</v>
      </c>
      <c r="DM38" s="59" t="s">
        <v>544</v>
      </c>
      <c r="DN38" s="59" t="s">
        <v>544</v>
      </c>
      <c r="DO38" s="59" t="s">
        <v>544</v>
      </c>
      <c r="DP38" s="59" t="s">
        <v>544</v>
      </c>
      <c r="DQ38" s="116" t="s">
        <v>544</v>
      </c>
    </row>
    <row r="39" spans="1:121">
      <c r="A39" s="3">
        <v>25568</v>
      </c>
      <c r="B39" s="59" t="s">
        <v>544</v>
      </c>
      <c r="C39" s="59" t="s">
        <v>544</v>
      </c>
      <c r="D39" s="59" t="s">
        <v>544</v>
      </c>
      <c r="E39" s="59" t="s">
        <v>544</v>
      </c>
      <c r="F39" s="58">
        <v>22.5</v>
      </c>
      <c r="G39" s="58">
        <v>0.488958</v>
      </c>
      <c r="H39" s="59" t="s">
        <v>544</v>
      </c>
      <c r="I39" s="58">
        <v>43.8</v>
      </c>
      <c r="J39" s="59" t="s">
        <v>544</v>
      </c>
      <c r="K39" s="59" t="s">
        <v>544</v>
      </c>
      <c r="L39" s="58">
        <v>367</v>
      </c>
      <c r="M39" s="58">
        <v>70748</v>
      </c>
      <c r="N39" s="59" t="s">
        <v>544</v>
      </c>
      <c r="O39" s="59" t="s">
        <v>544</v>
      </c>
      <c r="P39" s="58">
        <v>1</v>
      </c>
      <c r="Q39" s="59" t="s">
        <v>544</v>
      </c>
      <c r="R39" s="59" t="s">
        <v>544</v>
      </c>
      <c r="S39" s="59" t="s">
        <v>544</v>
      </c>
      <c r="T39" s="59" t="s">
        <v>544</v>
      </c>
      <c r="U39" s="59" t="s">
        <v>544</v>
      </c>
      <c r="V39" s="59" t="s">
        <v>544</v>
      </c>
      <c r="W39" s="59" t="s">
        <v>544</v>
      </c>
      <c r="X39" s="59" t="s">
        <v>544</v>
      </c>
      <c r="Y39" s="59" t="s">
        <v>544</v>
      </c>
      <c r="Z39" s="58">
        <v>100.1</v>
      </c>
      <c r="AA39" s="59" t="s">
        <v>544</v>
      </c>
      <c r="AB39" s="59" t="s">
        <v>544</v>
      </c>
      <c r="AC39" s="58">
        <v>0.488958</v>
      </c>
      <c r="AD39" s="59" t="s">
        <v>544</v>
      </c>
      <c r="AE39" s="59" t="s">
        <v>544</v>
      </c>
      <c r="AF39" s="58">
        <v>86.428571000000005</v>
      </c>
      <c r="AG39" s="58">
        <v>2.23</v>
      </c>
      <c r="AH39" s="58">
        <v>24.5</v>
      </c>
      <c r="AI39" s="59" t="s">
        <v>544</v>
      </c>
      <c r="AJ39" s="59" t="s">
        <v>544</v>
      </c>
      <c r="AK39" s="59" t="s">
        <v>544</v>
      </c>
      <c r="AL39" s="59" t="s">
        <v>544</v>
      </c>
      <c r="AM39" s="58">
        <v>29.716999999999999</v>
      </c>
      <c r="AN39" s="58">
        <v>98.453999999999994</v>
      </c>
      <c r="AO39" s="59" t="s">
        <v>544</v>
      </c>
      <c r="AP39" s="59" t="s">
        <v>544</v>
      </c>
      <c r="AQ39" s="59" t="s">
        <v>544</v>
      </c>
      <c r="AR39" s="59" t="s">
        <v>544</v>
      </c>
      <c r="AS39" s="59" t="s">
        <v>544</v>
      </c>
      <c r="AT39" s="59" t="s">
        <v>544</v>
      </c>
      <c r="AU39" s="59" t="s">
        <v>544</v>
      </c>
      <c r="AV39" s="59" t="s">
        <v>544</v>
      </c>
      <c r="AW39" s="59" t="s">
        <v>544</v>
      </c>
      <c r="AX39" s="58">
        <v>4</v>
      </c>
      <c r="AY39" s="58">
        <v>7.5</v>
      </c>
      <c r="AZ39" s="58">
        <v>23.8</v>
      </c>
      <c r="BA39" s="58">
        <v>31.3</v>
      </c>
      <c r="BB39" s="58">
        <v>18.399999999999999</v>
      </c>
      <c r="BC39" s="59" t="s">
        <v>544</v>
      </c>
      <c r="BD39" s="59" t="s">
        <v>544</v>
      </c>
      <c r="BE39" s="59" t="s">
        <v>544</v>
      </c>
      <c r="BF39" s="59" t="s">
        <v>544</v>
      </c>
      <c r="BG39" s="59" t="s">
        <v>544</v>
      </c>
      <c r="BH39" s="59" t="s">
        <v>544</v>
      </c>
      <c r="BI39" s="59" t="s">
        <v>544</v>
      </c>
      <c r="BJ39" s="59" t="s">
        <v>544</v>
      </c>
      <c r="BK39" s="59" t="s">
        <v>544</v>
      </c>
      <c r="BL39" s="58">
        <v>2.1</v>
      </c>
      <c r="BM39" s="58">
        <v>1.99</v>
      </c>
      <c r="BN39" s="59" t="s">
        <v>544</v>
      </c>
      <c r="BO39" s="59" t="s">
        <v>544</v>
      </c>
      <c r="BP39" s="59" t="s">
        <v>544</v>
      </c>
      <c r="BQ39" s="59" t="s">
        <v>544</v>
      </c>
      <c r="BR39" s="59" t="s">
        <v>544</v>
      </c>
      <c r="BS39" s="59" t="s">
        <v>544</v>
      </c>
      <c r="BT39" s="59" t="s">
        <v>544</v>
      </c>
      <c r="BU39" s="59" t="s">
        <v>544</v>
      </c>
      <c r="BV39" s="59" t="s">
        <v>544</v>
      </c>
      <c r="BW39" s="59" t="s">
        <v>544</v>
      </c>
      <c r="BX39" s="59" t="s">
        <v>544</v>
      </c>
      <c r="BY39" s="59" t="s">
        <v>544</v>
      </c>
      <c r="BZ39" s="59" t="s">
        <v>544</v>
      </c>
      <c r="CA39" s="59" t="s">
        <v>544</v>
      </c>
      <c r="CB39" s="59" t="s">
        <v>544</v>
      </c>
      <c r="CC39" s="59" t="s">
        <v>544</v>
      </c>
      <c r="CD39" s="59" t="s">
        <v>544</v>
      </c>
      <c r="CE39" s="59" t="s">
        <v>544</v>
      </c>
      <c r="CF39" s="58">
        <v>94405</v>
      </c>
      <c r="CG39" s="59" t="s">
        <v>544</v>
      </c>
      <c r="CH39" s="59" t="s">
        <v>544</v>
      </c>
      <c r="CI39" s="59" t="s">
        <v>544</v>
      </c>
      <c r="CJ39" s="59" t="s">
        <v>544</v>
      </c>
      <c r="CK39" s="59" t="s">
        <v>544</v>
      </c>
      <c r="CL39" s="59" t="s">
        <v>544</v>
      </c>
      <c r="CM39" s="59" t="s">
        <v>544</v>
      </c>
      <c r="CN39" s="59" t="s">
        <v>544</v>
      </c>
      <c r="CO39" s="59" t="s">
        <v>544</v>
      </c>
      <c r="CP39" s="59" t="s">
        <v>544</v>
      </c>
      <c r="CQ39" s="59" t="s">
        <v>544</v>
      </c>
      <c r="CR39" s="59" t="s">
        <v>544</v>
      </c>
      <c r="CS39" s="58">
        <v>99.3</v>
      </c>
      <c r="CT39" s="58">
        <v>101.2</v>
      </c>
      <c r="CU39" s="59" t="s">
        <v>544</v>
      </c>
      <c r="CV39" s="59" t="s">
        <v>544</v>
      </c>
      <c r="CW39" s="59" t="s">
        <v>544</v>
      </c>
      <c r="CX39" s="59" t="s">
        <v>544</v>
      </c>
      <c r="CY39" s="59" t="s">
        <v>544</v>
      </c>
      <c r="CZ39" s="59" t="s">
        <v>544</v>
      </c>
      <c r="DA39" s="59" t="s">
        <v>544</v>
      </c>
      <c r="DB39" s="59" t="s">
        <v>544</v>
      </c>
      <c r="DC39" s="59" t="s">
        <v>544</v>
      </c>
      <c r="DD39" s="59" t="s">
        <v>544</v>
      </c>
      <c r="DE39" s="59" t="s">
        <v>544</v>
      </c>
      <c r="DF39" s="59" t="s">
        <v>544</v>
      </c>
      <c r="DG39" s="59" t="s">
        <v>544</v>
      </c>
      <c r="DH39" s="59" t="s">
        <v>544</v>
      </c>
      <c r="DI39" s="59" t="s">
        <v>544</v>
      </c>
      <c r="DJ39" s="59" t="s">
        <v>544</v>
      </c>
      <c r="DK39" s="59" t="s">
        <v>544</v>
      </c>
      <c r="DL39" s="59" t="s">
        <v>544</v>
      </c>
      <c r="DM39" s="59" t="s">
        <v>544</v>
      </c>
      <c r="DN39" s="59" t="s">
        <v>544</v>
      </c>
      <c r="DO39" s="59" t="s">
        <v>544</v>
      </c>
      <c r="DP39" s="59" t="s">
        <v>544</v>
      </c>
      <c r="DQ39" s="116" t="s">
        <v>544</v>
      </c>
    </row>
    <row r="40" spans="1:121">
      <c r="A40" s="3">
        <v>25568</v>
      </c>
      <c r="B40" s="59" t="s">
        <v>544</v>
      </c>
      <c r="C40" s="59" t="s">
        <v>544</v>
      </c>
      <c r="D40" s="59" t="s">
        <v>544</v>
      </c>
      <c r="E40" s="59" t="s">
        <v>544</v>
      </c>
      <c r="F40" s="58">
        <v>21.3</v>
      </c>
      <c r="G40" s="58">
        <v>0.488958</v>
      </c>
      <c r="H40" s="59" t="s">
        <v>544</v>
      </c>
      <c r="I40" s="58">
        <v>44.1</v>
      </c>
      <c r="J40" s="59" t="s">
        <v>544</v>
      </c>
      <c r="K40" s="59" t="s">
        <v>544</v>
      </c>
      <c r="L40" s="58">
        <v>349.6</v>
      </c>
      <c r="M40" s="58">
        <v>81926</v>
      </c>
      <c r="N40" s="59" t="s">
        <v>544</v>
      </c>
      <c r="O40" s="59" t="s">
        <v>544</v>
      </c>
      <c r="P40" s="58">
        <v>1</v>
      </c>
      <c r="Q40" s="59" t="s">
        <v>544</v>
      </c>
      <c r="R40" s="59" t="s">
        <v>544</v>
      </c>
      <c r="S40" s="59" t="s">
        <v>544</v>
      </c>
      <c r="T40" s="59" t="s">
        <v>544</v>
      </c>
      <c r="U40" s="59" t="s">
        <v>544</v>
      </c>
      <c r="V40" s="59" t="s">
        <v>544</v>
      </c>
      <c r="W40" s="59" t="s">
        <v>544</v>
      </c>
      <c r="X40" s="59" t="s">
        <v>544</v>
      </c>
      <c r="Y40" s="59" t="s">
        <v>544</v>
      </c>
      <c r="Z40" s="58">
        <v>100.4</v>
      </c>
      <c r="AA40" s="59" t="s">
        <v>544</v>
      </c>
      <c r="AB40" s="59" t="s">
        <v>544</v>
      </c>
      <c r="AC40" s="58">
        <v>0.488958</v>
      </c>
      <c r="AD40" s="59" t="s">
        <v>544</v>
      </c>
      <c r="AE40" s="59" t="s">
        <v>544</v>
      </c>
      <c r="AF40" s="58">
        <v>85.211268000000004</v>
      </c>
      <c r="AG40" s="58">
        <v>2.23</v>
      </c>
      <c r="AH40" s="58">
        <v>24.6</v>
      </c>
      <c r="AI40" s="59" t="s">
        <v>544</v>
      </c>
      <c r="AJ40" s="59" t="s">
        <v>544</v>
      </c>
      <c r="AK40" s="59" t="s">
        <v>544</v>
      </c>
      <c r="AL40" s="59" t="s">
        <v>544</v>
      </c>
      <c r="AM40" s="58">
        <v>29.811199999999999</v>
      </c>
      <c r="AN40" s="58">
        <v>98.410399999999996</v>
      </c>
      <c r="AO40" s="59" t="s">
        <v>544</v>
      </c>
      <c r="AP40" s="59" t="s">
        <v>544</v>
      </c>
      <c r="AQ40" s="59" t="s">
        <v>544</v>
      </c>
      <c r="AR40" s="59" t="s">
        <v>544</v>
      </c>
      <c r="AS40" s="59" t="s">
        <v>544</v>
      </c>
      <c r="AT40" s="59" t="s">
        <v>544</v>
      </c>
      <c r="AU40" s="59" t="s">
        <v>544</v>
      </c>
      <c r="AV40" s="59" t="s">
        <v>544</v>
      </c>
      <c r="AW40" s="59" t="s">
        <v>544</v>
      </c>
      <c r="AX40" s="58">
        <v>4.0999999999999996</v>
      </c>
      <c r="AY40" s="58">
        <v>7.6</v>
      </c>
      <c r="AZ40" s="58">
        <v>24.2</v>
      </c>
      <c r="BA40" s="58">
        <v>32.200000000000003</v>
      </c>
      <c r="BB40" s="58">
        <v>18.399999999999999</v>
      </c>
      <c r="BC40" s="59" t="s">
        <v>544</v>
      </c>
      <c r="BD40" s="59" t="s">
        <v>544</v>
      </c>
      <c r="BE40" s="59" t="s">
        <v>544</v>
      </c>
      <c r="BF40" s="59" t="s">
        <v>544</v>
      </c>
      <c r="BG40" s="59" t="s">
        <v>544</v>
      </c>
      <c r="BH40" s="59" t="s">
        <v>544</v>
      </c>
      <c r="BI40" s="59" t="s">
        <v>544</v>
      </c>
      <c r="BJ40" s="59" t="s">
        <v>544</v>
      </c>
      <c r="BK40" s="59" t="s">
        <v>544</v>
      </c>
      <c r="BL40" s="58">
        <v>2.2000000000000002</v>
      </c>
      <c r="BM40" s="58">
        <v>2.1</v>
      </c>
      <c r="BN40" s="59" t="s">
        <v>544</v>
      </c>
      <c r="BO40" s="59" t="s">
        <v>544</v>
      </c>
      <c r="BP40" s="59" t="s">
        <v>544</v>
      </c>
      <c r="BQ40" s="59" t="s">
        <v>544</v>
      </c>
      <c r="BR40" s="59" t="s">
        <v>544</v>
      </c>
      <c r="BS40" s="59" t="s">
        <v>544</v>
      </c>
      <c r="BT40" s="59" t="s">
        <v>544</v>
      </c>
      <c r="BU40" s="59" t="s">
        <v>544</v>
      </c>
      <c r="BV40" s="59" t="s">
        <v>544</v>
      </c>
      <c r="BW40" s="59" t="s">
        <v>544</v>
      </c>
      <c r="BX40" s="59" t="s">
        <v>544</v>
      </c>
      <c r="BY40" s="59" t="s">
        <v>544</v>
      </c>
      <c r="BZ40" s="59" t="s">
        <v>544</v>
      </c>
      <c r="CA40" s="59" t="s">
        <v>544</v>
      </c>
      <c r="CB40" s="59" t="s">
        <v>544</v>
      </c>
      <c r="CC40" s="59" t="s">
        <v>544</v>
      </c>
      <c r="CD40" s="59" t="s">
        <v>544</v>
      </c>
      <c r="CE40" s="59" t="s">
        <v>544</v>
      </c>
      <c r="CF40" s="58">
        <v>95369</v>
      </c>
      <c r="CG40" s="59" t="s">
        <v>544</v>
      </c>
      <c r="CH40" s="59" t="s">
        <v>544</v>
      </c>
      <c r="CI40" s="59" t="s">
        <v>544</v>
      </c>
      <c r="CJ40" s="59" t="s">
        <v>544</v>
      </c>
      <c r="CK40" s="59" t="s">
        <v>544</v>
      </c>
      <c r="CL40" s="59" t="s">
        <v>544</v>
      </c>
      <c r="CM40" s="59" t="s">
        <v>544</v>
      </c>
      <c r="CN40" s="59" t="s">
        <v>544</v>
      </c>
      <c r="CO40" s="59" t="s">
        <v>544</v>
      </c>
      <c r="CP40" s="59" t="s">
        <v>544</v>
      </c>
      <c r="CQ40" s="59" t="s">
        <v>544</v>
      </c>
      <c r="CR40" s="59" t="s">
        <v>544</v>
      </c>
      <c r="CS40" s="58">
        <v>99.4</v>
      </c>
      <c r="CT40" s="58">
        <v>101.6</v>
      </c>
      <c r="CU40" s="59" t="s">
        <v>544</v>
      </c>
      <c r="CV40" s="59" t="s">
        <v>544</v>
      </c>
      <c r="CW40" s="59" t="s">
        <v>544</v>
      </c>
      <c r="CX40" s="59" t="s">
        <v>544</v>
      </c>
      <c r="CY40" s="59" t="s">
        <v>544</v>
      </c>
      <c r="CZ40" s="59" t="s">
        <v>544</v>
      </c>
      <c r="DA40" s="59" t="s">
        <v>544</v>
      </c>
      <c r="DB40" s="59" t="s">
        <v>544</v>
      </c>
      <c r="DC40" s="59" t="s">
        <v>544</v>
      </c>
      <c r="DD40" s="59" t="s">
        <v>544</v>
      </c>
      <c r="DE40" s="59" t="s">
        <v>544</v>
      </c>
      <c r="DF40" s="59" t="s">
        <v>544</v>
      </c>
      <c r="DG40" s="59" t="s">
        <v>544</v>
      </c>
      <c r="DH40" s="59" t="s">
        <v>544</v>
      </c>
      <c r="DI40" s="59" t="s">
        <v>544</v>
      </c>
      <c r="DJ40" s="59" t="s">
        <v>544</v>
      </c>
      <c r="DK40" s="59" t="s">
        <v>544</v>
      </c>
      <c r="DL40" s="59" t="s">
        <v>544</v>
      </c>
      <c r="DM40" s="59" t="s">
        <v>544</v>
      </c>
      <c r="DN40" s="59" t="s">
        <v>544</v>
      </c>
      <c r="DO40" s="59" t="s">
        <v>544</v>
      </c>
      <c r="DP40" s="59" t="s">
        <v>544</v>
      </c>
      <c r="DQ40" s="116" t="s">
        <v>544</v>
      </c>
    </row>
    <row r="41" spans="1:121">
      <c r="A41" s="3">
        <v>25568</v>
      </c>
      <c r="B41" s="59" t="s">
        <v>544</v>
      </c>
      <c r="C41" s="59" t="s">
        <v>544</v>
      </c>
      <c r="D41" s="59" t="s">
        <v>544</v>
      </c>
      <c r="E41" s="59" t="s">
        <v>544</v>
      </c>
      <c r="F41" s="58">
        <v>22.5</v>
      </c>
      <c r="G41" s="58">
        <v>0.488958</v>
      </c>
      <c r="H41" s="59" t="s">
        <v>544</v>
      </c>
      <c r="I41" s="58">
        <v>43.9</v>
      </c>
      <c r="J41" s="59" t="s">
        <v>544</v>
      </c>
      <c r="K41" s="59" t="s">
        <v>544</v>
      </c>
      <c r="L41" s="58">
        <v>364.2</v>
      </c>
      <c r="M41" s="58">
        <v>154285</v>
      </c>
      <c r="N41" s="59" t="s">
        <v>544</v>
      </c>
      <c r="O41" s="59" t="s">
        <v>544</v>
      </c>
      <c r="P41" s="58">
        <v>0.8</v>
      </c>
      <c r="Q41" s="59" t="s">
        <v>544</v>
      </c>
      <c r="R41" s="59" t="s">
        <v>544</v>
      </c>
      <c r="S41" s="59" t="s">
        <v>544</v>
      </c>
      <c r="T41" s="59" t="s">
        <v>544</v>
      </c>
      <c r="U41" s="59" t="s">
        <v>544</v>
      </c>
      <c r="V41" s="59" t="s">
        <v>544</v>
      </c>
      <c r="W41" s="59" t="s">
        <v>544</v>
      </c>
      <c r="X41" s="59" t="s">
        <v>544</v>
      </c>
      <c r="Y41" s="59" t="s">
        <v>544</v>
      </c>
      <c r="Z41" s="58">
        <v>100.2</v>
      </c>
      <c r="AA41" s="59" t="s">
        <v>544</v>
      </c>
      <c r="AB41" s="59" t="s">
        <v>544</v>
      </c>
      <c r="AC41" s="58">
        <v>0.488958</v>
      </c>
      <c r="AD41" s="59" t="s">
        <v>544</v>
      </c>
      <c r="AE41" s="59" t="s">
        <v>544</v>
      </c>
      <c r="AF41" s="58">
        <v>85.211268000000004</v>
      </c>
      <c r="AG41" s="58">
        <v>2.23</v>
      </c>
      <c r="AH41" s="58">
        <v>24.6</v>
      </c>
      <c r="AI41" s="59" t="s">
        <v>544</v>
      </c>
      <c r="AJ41" s="59" t="s">
        <v>544</v>
      </c>
      <c r="AK41" s="59" t="s">
        <v>544</v>
      </c>
      <c r="AL41" s="59" t="s">
        <v>544</v>
      </c>
      <c r="AM41" s="58">
        <v>29.94</v>
      </c>
      <c r="AN41" s="58">
        <v>98.479600000000005</v>
      </c>
      <c r="AO41" s="59" t="s">
        <v>544</v>
      </c>
      <c r="AP41" s="59" t="s">
        <v>544</v>
      </c>
      <c r="AQ41" s="59" t="s">
        <v>544</v>
      </c>
      <c r="AR41" s="59" t="s">
        <v>544</v>
      </c>
      <c r="AS41" s="59" t="s">
        <v>544</v>
      </c>
      <c r="AT41" s="59" t="s">
        <v>544</v>
      </c>
      <c r="AU41" s="59" t="s">
        <v>544</v>
      </c>
      <c r="AV41" s="59" t="s">
        <v>544</v>
      </c>
      <c r="AW41" s="59" t="s">
        <v>544</v>
      </c>
      <c r="AX41" s="58">
        <v>4</v>
      </c>
      <c r="AY41" s="58">
        <v>7.6</v>
      </c>
      <c r="AZ41" s="58">
        <v>24.3</v>
      </c>
      <c r="BA41" s="58">
        <v>32.6</v>
      </c>
      <c r="BB41" s="58">
        <v>18.399999999999999</v>
      </c>
      <c r="BC41" s="59" t="s">
        <v>544</v>
      </c>
      <c r="BD41" s="59" t="s">
        <v>544</v>
      </c>
      <c r="BE41" s="59" t="s">
        <v>544</v>
      </c>
      <c r="BF41" s="59" t="s">
        <v>544</v>
      </c>
      <c r="BG41" s="59" t="s">
        <v>544</v>
      </c>
      <c r="BH41" s="59" t="s">
        <v>544</v>
      </c>
      <c r="BI41" s="59" t="s">
        <v>544</v>
      </c>
      <c r="BJ41" s="59" t="s">
        <v>544</v>
      </c>
      <c r="BK41" s="59" t="s">
        <v>544</v>
      </c>
      <c r="BL41" s="58">
        <v>2.4</v>
      </c>
      <c r="BM41" s="58">
        <v>2.2999999999999998</v>
      </c>
      <c r="BN41" s="59" t="s">
        <v>544</v>
      </c>
      <c r="BO41" s="59" t="s">
        <v>544</v>
      </c>
      <c r="BP41" s="59" t="s">
        <v>544</v>
      </c>
      <c r="BQ41" s="59" t="s">
        <v>544</v>
      </c>
      <c r="BR41" s="59" t="s">
        <v>544</v>
      </c>
      <c r="BS41" s="59" t="s">
        <v>544</v>
      </c>
      <c r="BT41" s="59" t="s">
        <v>544</v>
      </c>
      <c r="BU41" s="59" t="s">
        <v>544</v>
      </c>
      <c r="BV41" s="59" t="s">
        <v>544</v>
      </c>
      <c r="BW41" s="59" t="s">
        <v>544</v>
      </c>
      <c r="BX41" s="59" t="s">
        <v>544</v>
      </c>
      <c r="BY41" s="59" t="s">
        <v>544</v>
      </c>
      <c r="BZ41" s="59" t="s">
        <v>544</v>
      </c>
      <c r="CA41" s="59" t="s">
        <v>544</v>
      </c>
      <c r="CB41" s="59" t="s">
        <v>544</v>
      </c>
      <c r="CC41" s="59" t="s">
        <v>544</v>
      </c>
      <c r="CD41" s="59" t="s">
        <v>544</v>
      </c>
      <c r="CE41" s="59" t="s">
        <v>544</v>
      </c>
      <c r="CF41" s="58">
        <v>96383</v>
      </c>
      <c r="CG41" s="59" t="s">
        <v>544</v>
      </c>
      <c r="CH41" s="59" t="s">
        <v>544</v>
      </c>
      <c r="CI41" s="59" t="s">
        <v>544</v>
      </c>
      <c r="CJ41" s="59" t="s">
        <v>544</v>
      </c>
      <c r="CK41" s="59" t="s">
        <v>544</v>
      </c>
      <c r="CL41" s="59" t="s">
        <v>544</v>
      </c>
      <c r="CM41" s="59" t="s">
        <v>544</v>
      </c>
      <c r="CN41" s="59" t="s">
        <v>544</v>
      </c>
      <c r="CO41" s="59" t="s">
        <v>544</v>
      </c>
      <c r="CP41" s="59" t="s">
        <v>544</v>
      </c>
      <c r="CQ41" s="59" t="s">
        <v>544</v>
      </c>
      <c r="CR41" s="59" t="s">
        <v>544</v>
      </c>
      <c r="CS41" s="58">
        <v>99.1</v>
      </c>
      <c r="CT41" s="58">
        <v>101.7</v>
      </c>
      <c r="CU41" s="59" t="s">
        <v>544</v>
      </c>
      <c r="CV41" s="59" t="s">
        <v>544</v>
      </c>
      <c r="CW41" s="59" t="s">
        <v>544</v>
      </c>
      <c r="CX41" s="59" t="s">
        <v>544</v>
      </c>
      <c r="CY41" s="59" t="s">
        <v>544</v>
      </c>
      <c r="CZ41" s="59" t="s">
        <v>544</v>
      </c>
      <c r="DA41" s="59" t="s">
        <v>544</v>
      </c>
      <c r="DB41" s="59" t="s">
        <v>544</v>
      </c>
      <c r="DC41" s="59" t="s">
        <v>544</v>
      </c>
      <c r="DD41" s="59" t="s">
        <v>544</v>
      </c>
      <c r="DE41" s="59" t="s">
        <v>544</v>
      </c>
      <c r="DF41" s="59" t="s">
        <v>544</v>
      </c>
      <c r="DG41" s="59" t="s">
        <v>544</v>
      </c>
      <c r="DH41" s="59" t="s">
        <v>544</v>
      </c>
      <c r="DI41" s="59" t="s">
        <v>544</v>
      </c>
      <c r="DJ41" s="59" t="s">
        <v>544</v>
      </c>
      <c r="DK41" s="59" t="s">
        <v>544</v>
      </c>
      <c r="DL41" s="59" t="s">
        <v>544</v>
      </c>
      <c r="DM41" s="59" t="s">
        <v>544</v>
      </c>
      <c r="DN41" s="59" t="s">
        <v>544</v>
      </c>
      <c r="DO41" s="59" t="s">
        <v>544</v>
      </c>
      <c r="DP41" s="59" t="s">
        <v>544</v>
      </c>
      <c r="DQ41" s="116" t="s">
        <v>544</v>
      </c>
    </row>
    <row r="42" spans="1:121">
      <c r="A42" s="3">
        <v>25568</v>
      </c>
      <c r="B42" s="59" t="s">
        <v>544</v>
      </c>
      <c r="C42" s="59" t="s">
        <v>544</v>
      </c>
      <c r="D42" s="59" t="s">
        <v>544</v>
      </c>
      <c r="E42" s="59" t="s">
        <v>544</v>
      </c>
      <c r="F42" s="58">
        <v>23.2</v>
      </c>
      <c r="G42" s="58">
        <v>0.488958</v>
      </c>
      <c r="H42" s="59" t="s">
        <v>544</v>
      </c>
      <c r="I42" s="58">
        <v>44.1</v>
      </c>
      <c r="J42" s="59" t="s">
        <v>544</v>
      </c>
      <c r="K42" s="59" t="s">
        <v>544</v>
      </c>
      <c r="L42" s="58">
        <v>380.6</v>
      </c>
      <c r="M42" s="58">
        <v>145962</v>
      </c>
      <c r="N42" s="59" t="s">
        <v>544</v>
      </c>
      <c r="O42" s="59" t="s">
        <v>544</v>
      </c>
      <c r="P42" s="58">
        <v>0.8</v>
      </c>
      <c r="Q42" s="59" t="s">
        <v>544</v>
      </c>
      <c r="R42" s="59" t="s">
        <v>544</v>
      </c>
      <c r="S42" s="59" t="s">
        <v>544</v>
      </c>
      <c r="T42" s="59" t="s">
        <v>544</v>
      </c>
      <c r="U42" s="59" t="s">
        <v>544</v>
      </c>
      <c r="V42" s="59" t="s">
        <v>544</v>
      </c>
      <c r="W42" s="59" t="s">
        <v>544</v>
      </c>
      <c r="X42" s="59" t="s">
        <v>544</v>
      </c>
      <c r="Y42" s="59" t="s">
        <v>544</v>
      </c>
      <c r="Z42" s="58">
        <v>100.6</v>
      </c>
      <c r="AA42" s="59" t="s">
        <v>544</v>
      </c>
      <c r="AB42" s="59" t="s">
        <v>544</v>
      </c>
      <c r="AC42" s="58">
        <v>0.488958</v>
      </c>
      <c r="AD42" s="59" t="s">
        <v>544</v>
      </c>
      <c r="AE42" s="59" t="s">
        <v>544</v>
      </c>
      <c r="AF42" s="58">
        <v>85.815602999999996</v>
      </c>
      <c r="AG42" s="58">
        <v>2.23</v>
      </c>
      <c r="AH42" s="58">
        <v>24.7</v>
      </c>
      <c r="AI42" s="59" t="s">
        <v>544</v>
      </c>
      <c r="AJ42" s="59" t="s">
        <v>544</v>
      </c>
      <c r="AK42" s="59" t="s">
        <v>544</v>
      </c>
      <c r="AL42" s="59" t="s">
        <v>544</v>
      </c>
      <c r="AM42" s="58">
        <v>30.0913</v>
      </c>
      <c r="AN42" s="58">
        <v>98.621200000000002</v>
      </c>
      <c r="AO42" s="59" t="s">
        <v>544</v>
      </c>
      <c r="AP42" s="59" t="s">
        <v>544</v>
      </c>
      <c r="AQ42" s="59" t="s">
        <v>544</v>
      </c>
      <c r="AR42" s="59" t="s">
        <v>544</v>
      </c>
      <c r="AS42" s="59" t="s">
        <v>544</v>
      </c>
      <c r="AT42" s="59" t="s">
        <v>544</v>
      </c>
      <c r="AU42" s="59" t="s">
        <v>544</v>
      </c>
      <c r="AV42" s="59" t="s">
        <v>544</v>
      </c>
      <c r="AW42" s="59" t="s">
        <v>544</v>
      </c>
      <c r="AX42" s="58">
        <v>4.0999999999999996</v>
      </c>
      <c r="AY42" s="58">
        <v>7.7</v>
      </c>
      <c r="AZ42" s="58">
        <v>24.8</v>
      </c>
      <c r="BA42" s="58">
        <v>33.700000000000003</v>
      </c>
      <c r="BB42" s="58">
        <v>18.600000000000001</v>
      </c>
      <c r="BC42" s="59" t="s">
        <v>544</v>
      </c>
      <c r="BD42" s="59" t="s">
        <v>544</v>
      </c>
      <c r="BE42" s="59" t="s">
        <v>544</v>
      </c>
      <c r="BF42" s="59" t="s">
        <v>544</v>
      </c>
      <c r="BG42" s="59" t="s">
        <v>544</v>
      </c>
      <c r="BH42" s="59" t="s">
        <v>544</v>
      </c>
      <c r="BI42" s="59" t="s">
        <v>544</v>
      </c>
      <c r="BJ42" s="59" t="s">
        <v>544</v>
      </c>
      <c r="BK42" s="59" t="s">
        <v>544</v>
      </c>
      <c r="BL42" s="58">
        <v>2.4500000000000002</v>
      </c>
      <c r="BM42" s="58">
        <v>2.25</v>
      </c>
      <c r="BN42" s="59" t="s">
        <v>544</v>
      </c>
      <c r="BO42" s="59" t="s">
        <v>544</v>
      </c>
      <c r="BP42" s="59" t="s">
        <v>544</v>
      </c>
      <c r="BQ42" s="59" t="s">
        <v>544</v>
      </c>
      <c r="BR42" s="59" t="s">
        <v>544</v>
      </c>
      <c r="BS42" s="59" t="s">
        <v>544</v>
      </c>
      <c r="BT42" s="59" t="s">
        <v>544</v>
      </c>
      <c r="BU42" s="59" t="s">
        <v>544</v>
      </c>
      <c r="BV42" s="59" t="s">
        <v>544</v>
      </c>
      <c r="BW42" s="59" t="s">
        <v>544</v>
      </c>
      <c r="BX42" s="59" t="s">
        <v>544</v>
      </c>
      <c r="BY42" s="59" t="s">
        <v>544</v>
      </c>
      <c r="BZ42" s="59" t="s">
        <v>544</v>
      </c>
      <c r="CA42" s="59" t="s">
        <v>544</v>
      </c>
      <c r="CB42" s="59" t="s">
        <v>544</v>
      </c>
      <c r="CC42" s="59" t="s">
        <v>544</v>
      </c>
      <c r="CD42" s="59" t="s">
        <v>544</v>
      </c>
      <c r="CE42" s="59" t="s">
        <v>544</v>
      </c>
      <c r="CF42" s="58">
        <v>96919</v>
      </c>
      <c r="CG42" s="59" t="s">
        <v>544</v>
      </c>
      <c r="CH42" s="59" t="s">
        <v>544</v>
      </c>
      <c r="CI42" s="59" t="s">
        <v>544</v>
      </c>
      <c r="CJ42" s="59" t="s">
        <v>544</v>
      </c>
      <c r="CK42" s="59" t="s">
        <v>544</v>
      </c>
      <c r="CL42" s="59" t="s">
        <v>544</v>
      </c>
      <c r="CM42" s="59" t="s">
        <v>544</v>
      </c>
      <c r="CN42" s="59" t="s">
        <v>544</v>
      </c>
      <c r="CO42" s="59" t="s">
        <v>544</v>
      </c>
      <c r="CP42" s="59" t="s">
        <v>544</v>
      </c>
      <c r="CQ42" s="59" t="s">
        <v>544</v>
      </c>
      <c r="CR42" s="59" t="s">
        <v>544</v>
      </c>
      <c r="CS42" s="58">
        <v>99.5</v>
      </c>
      <c r="CT42" s="58">
        <v>102.2</v>
      </c>
      <c r="CU42" s="59" t="s">
        <v>544</v>
      </c>
      <c r="CV42" s="59" t="s">
        <v>544</v>
      </c>
      <c r="CW42" s="59" t="s">
        <v>544</v>
      </c>
      <c r="CX42" s="59" t="s">
        <v>544</v>
      </c>
      <c r="CY42" s="59" t="s">
        <v>544</v>
      </c>
      <c r="CZ42" s="59" t="s">
        <v>544</v>
      </c>
      <c r="DA42" s="59" t="s">
        <v>544</v>
      </c>
      <c r="DB42" s="59" t="s">
        <v>544</v>
      </c>
      <c r="DC42" s="59" t="s">
        <v>544</v>
      </c>
      <c r="DD42" s="59" t="s">
        <v>544</v>
      </c>
      <c r="DE42" s="59" t="s">
        <v>544</v>
      </c>
      <c r="DF42" s="59" t="s">
        <v>544</v>
      </c>
      <c r="DG42" s="59" t="s">
        <v>544</v>
      </c>
      <c r="DH42" s="59" t="s">
        <v>544</v>
      </c>
      <c r="DI42" s="59" t="s">
        <v>544</v>
      </c>
      <c r="DJ42" s="59" t="s">
        <v>544</v>
      </c>
      <c r="DK42" s="59" t="s">
        <v>544</v>
      </c>
      <c r="DL42" s="59" t="s">
        <v>544</v>
      </c>
      <c r="DM42" s="59" t="s">
        <v>544</v>
      </c>
      <c r="DN42" s="59" t="s">
        <v>544</v>
      </c>
      <c r="DO42" s="59" t="s">
        <v>544</v>
      </c>
      <c r="DP42" s="59" t="s">
        <v>544</v>
      </c>
      <c r="DQ42" s="116" t="s">
        <v>544</v>
      </c>
    </row>
    <row r="43" spans="1:121">
      <c r="A43" s="3">
        <v>25568</v>
      </c>
      <c r="B43" s="59" t="s">
        <v>544</v>
      </c>
      <c r="C43" s="59" t="s">
        <v>544</v>
      </c>
      <c r="D43" s="59" t="s">
        <v>544</v>
      </c>
      <c r="E43" s="59" t="s">
        <v>544</v>
      </c>
      <c r="F43" s="58">
        <v>23.8</v>
      </c>
      <c r="G43" s="58">
        <v>0.488958</v>
      </c>
      <c r="H43" s="59" t="s">
        <v>544</v>
      </c>
      <c r="I43" s="58">
        <v>44.5</v>
      </c>
      <c r="J43" s="59" t="s">
        <v>544</v>
      </c>
      <c r="K43" s="59" t="s">
        <v>544</v>
      </c>
      <c r="L43" s="58">
        <v>437.1</v>
      </c>
      <c r="M43" s="58">
        <v>140937</v>
      </c>
      <c r="N43" s="59" t="s">
        <v>544</v>
      </c>
      <c r="O43" s="59" t="s">
        <v>544</v>
      </c>
      <c r="P43" s="58">
        <v>0.8</v>
      </c>
      <c r="Q43" s="59" t="s">
        <v>544</v>
      </c>
      <c r="R43" s="59" t="s">
        <v>544</v>
      </c>
      <c r="S43" s="59" t="s">
        <v>544</v>
      </c>
      <c r="T43" s="59" t="s">
        <v>544</v>
      </c>
      <c r="U43" s="59" t="s">
        <v>544</v>
      </c>
      <c r="V43" s="59" t="s">
        <v>544</v>
      </c>
      <c r="W43" s="59" t="s">
        <v>544</v>
      </c>
      <c r="X43" s="59" t="s">
        <v>544</v>
      </c>
      <c r="Y43" s="59" t="s">
        <v>544</v>
      </c>
      <c r="Z43" s="58">
        <v>100.4</v>
      </c>
      <c r="AA43" s="59" t="s">
        <v>544</v>
      </c>
      <c r="AB43" s="59" t="s">
        <v>544</v>
      </c>
      <c r="AC43" s="58">
        <v>0.488958</v>
      </c>
      <c r="AD43" s="59" t="s">
        <v>544</v>
      </c>
      <c r="AE43" s="59" t="s">
        <v>544</v>
      </c>
      <c r="AF43" s="58">
        <v>86.428571000000005</v>
      </c>
      <c r="AG43" s="58">
        <v>2.23</v>
      </c>
      <c r="AH43" s="58">
        <v>24.8</v>
      </c>
      <c r="AI43" s="59" t="s">
        <v>544</v>
      </c>
      <c r="AJ43" s="59" t="s">
        <v>544</v>
      </c>
      <c r="AK43" s="59" t="s">
        <v>544</v>
      </c>
      <c r="AL43" s="59" t="s">
        <v>544</v>
      </c>
      <c r="AM43" s="58">
        <v>30.2544</v>
      </c>
      <c r="AN43" s="58">
        <v>98.799199999999999</v>
      </c>
      <c r="AO43" s="59" t="s">
        <v>544</v>
      </c>
      <c r="AP43" s="59" t="s">
        <v>544</v>
      </c>
      <c r="AQ43" s="59" t="s">
        <v>544</v>
      </c>
      <c r="AR43" s="59" t="s">
        <v>544</v>
      </c>
      <c r="AS43" s="59" t="s">
        <v>544</v>
      </c>
      <c r="AT43" s="59" t="s">
        <v>544</v>
      </c>
      <c r="AU43" s="59" t="s">
        <v>544</v>
      </c>
      <c r="AV43" s="59" t="s">
        <v>544</v>
      </c>
      <c r="AW43" s="59" t="s">
        <v>544</v>
      </c>
      <c r="AX43" s="58">
        <v>4.0999999999999996</v>
      </c>
      <c r="AY43" s="58">
        <v>8</v>
      </c>
      <c r="AZ43" s="58">
        <v>26.1</v>
      </c>
      <c r="BA43" s="58">
        <v>37.4</v>
      </c>
      <c r="BB43" s="58">
        <v>18.7</v>
      </c>
      <c r="BC43" s="59" t="s">
        <v>544</v>
      </c>
      <c r="BD43" s="59" t="s">
        <v>544</v>
      </c>
      <c r="BE43" s="59" t="s">
        <v>544</v>
      </c>
      <c r="BF43" s="59" t="s">
        <v>544</v>
      </c>
      <c r="BG43" s="59" t="s">
        <v>544</v>
      </c>
      <c r="BH43" s="59" t="s">
        <v>544</v>
      </c>
      <c r="BI43" s="59" t="s">
        <v>544</v>
      </c>
      <c r="BJ43" s="59" t="s">
        <v>544</v>
      </c>
      <c r="BK43" s="59" t="s">
        <v>544</v>
      </c>
      <c r="BL43" s="58">
        <v>2.56</v>
      </c>
      <c r="BM43" s="58">
        <v>2.25</v>
      </c>
      <c r="BN43" s="59" t="s">
        <v>544</v>
      </c>
      <c r="BO43" s="59" t="s">
        <v>544</v>
      </c>
      <c r="BP43" s="59" t="s">
        <v>544</v>
      </c>
      <c r="BQ43" s="59" t="s">
        <v>544</v>
      </c>
      <c r="BR43" s="59" t="s">
        <v>544</v>
      </c>
      <c r="BS43" s="59" t="s">
        <v>544</v>
      </c>
      <c r="BT43" s="59" t="s">
        <v>544</v>
      </c>
      <c r="BU43" s="59" t="s">
        <v>544</v>
      </c>
      <c r="BV43" s="59" t="s">
        <v>544</v>
      </c>
      <c r="BW43" s="59" t="s">
        <v>544</v>
      </c>
      <c r="BX43" s="59" t="s">
        <v>544</v>
      </c>
      <c r="BY43" s="59" t="s">
        <v>544</v>
      </c>
      <c r="BZ43" s="59" t="s">
        <v>544</v>
      </c>
      <c r="CA43" s="59" t="s">
        <v>544</v>
      </c>
      <c r="CB43" s="59" t="s">
        <v>544</v>
      </c>
      <c r="CC43" s="59" t="s">
        <v>544</v>
      </c>
      <c r="CD43" s="59" t="s">
        <v>544</v>
      </c>
      <c r="CE43" s="59" t="s">
        <v>544</v>
      </c>
      <c r="CF43" s="58">
        <v>97885</v>
      </c>
      <c r="CG43" s="59" t="s">
        <v>544</v>
      </c>
      <c r="CH43" s="59" t="s">
        <v>544</v>
      </c>
      <c r="CI43" s="59" t="s">
        <v>544</v>
      </c>
      <c r="CJ43" s="59" t="s">
        <v>544</v>
      </c>
      <c r="CK43" s="59" t="s">
        <v>544</v>
      </c>
      <c r="CL43" s="59" t="s">
        <v>544</v>
      </c>
      <c r="CM43" s="59" t="s">
        <v>544</v>
      </c>
      <c r="CN43" s="59" t="s">
        <v>544</v>
      </c>
      <c r="CO43" s="59" t="s">
        <v>544</v>
      </c>
      <c r="CP43" s="59" t="s">
        <v>544</v>
      </c>
      <c r="CQ43" s="59" t="s">
        <v>544</v>
      </c>
      <c r="CR43" s="59" t="s">
        <v>544</v>
      </c>
      <c r="CS43" s="58">
        <v>99.3</v>
      </c>
      <c r="CT43" s="58">
        <v>101.9</v>
      </c>
      <c r="CU43" s="59" t="s">
        <v>544</v>
      </c>
      <c r="CV43" s="59" t="s">
        <v>544</v>
      </c>
      <c r="CW43" s="59" t="s">
        <v>544</v>
      </c>
      <c r="CX43" s="59" t="s">
        <v>544</v>
      </c>
      <c r="CY43" s="59" t="s">
        <v>544</v>
      </c>
      <c r="CZ43" s="59" t="s">
        <v>544</v>
      </c>
      <c r="DA43" s="59" t="s">
        <v>544</v>
      </c>
      <c r="DB43" s="59" t="s">
        <v>544</v>
      </c>
      <c r="DC43" s="59" t="s">
        <v>544</v>
      </c>
      <c r="DD43" s="59" t="s">
        <v>544</v>
      </c>
      <c r="DE43" s="59" t="s">
        <v>544</v>
      </c>
      <c r="DF43" s="59" t="s">
        <v>544</v>
      </c>
      <c r="DG43" s="59" t="s">
        <v>544</v>
      </c>
      <c r="DH43" s="59" t="s">
        <v>544</v>
      </c>
      <c r="DI43" s="59" t="s">
        <v>544</v>
      </c>
      <c r="DJ43" s="59" t="s">
        <v>544</v>
      </c>
      <c r="DK43" s="59" t="s">
        <v>544</v>
      </c>
      <c r="DL43" s="59" t="s">
        <v>544</v>
      </c>
      <c r="DM43" s="59" t="s">
        <v>544</v>
      </c>
      <c r="DN43" s="59" t="s">
        <v>544</v>
      </c>
      <c r="DO43" s="59" t="s">
        <v>544</v>
      </c>
      <c r="DP43" s="59" t="s">
        <v>544</v>
      </c>
      <c r="DQ43" s="116" t="s">
        <v>544</v>
      </c>
    </row>
    <row r="44" spans="1:121">
      <c r="A44" s="3">
        <v>25568</v>
      </c>
      <c r="B44" s="59" t="s">
        <v>544</v>
      </c>
      <c r="C44" s="59" t="s">
        <v>544</v>
      </c>
      <c r="D44" s="59" t="s">
        <v>544</v>
      </c>
      <c r="E44" s="59" t="s">
        <v>544</v>
      </c>
      <c r="F44" s="58">
        <v>23.8</v>
      </c>
      <c r="G44" s="58">
        <v>0.488958</v>
      </c>
      <c r="H44" s="59" t="s">
        <v>544</v>
      </c>
      <c r="I44" s="58">
        <v>44.9</v>
      </c>
      <c r="J44" s="59" t="s">
        <v>544</v>
      </c>
      <c r="K44" s="59" t="s">
        <v>544</v>
      </c>
      <c r="L44" s="58">
        <v>423.4</v>
      </c>
      <c r="M44" s="58">
        <v>104006</v>
      </c>
      <c r="N44" s="59" t="s">
        <v>544</v>
      </c>
      <c r="O44" s="59" t="s">
        <v>544</v>
      </c>
      <c r="P44" s="58">
        <v>0.8</v>
      </c>
      <c r="Q44" s="59" t="s">
        <v>544</v>
      </c>
      <c r="R44" s="59" t="s">
        <v>544</v>
      </c>
      <c r="S44" s="59" t="s">
        <v>544</v>
      </c>
      <c r="T44" s="59" t="s">
        <v>544</v>
      </c>
      <c r="U44" s="59" t="s">
        <v>544</v>
      </c>
      <c r="V44" s="59" t="s">
        <v>544</v>
      </c>
      <c r="W44" s="59" t="s">
        <v>544</v>
      </c>
      <c r="X44" s="59" t="s">
        <v>544</v>
      </c>
      <c r="Y44" s="59" t="s">
        <v>544</v>
      </c>
      <c r="Z44" s="58">
        <v>100.3</v>
      </c>
      <c r="AA44" s="59" t="s">
        <v>544</v>
      </c>
      <c r="AB44" s="59" t="s">
        <v>544</v>
      </c>
      <c r="AC44" s="58">
        <v>0.488958</v>
      </c>
      <c r="AD44" s="59" t="s">
        <v>544</v>
      </c>
      <c r="AE44" s="59" t="s">
        <v>544</v>
      </c>
      <c r="AF44" s="58">
        <v>87.050359999999998</v>
      </c>
      <c r="AG44" s="58">
        <v>2.23</v>
      </c>
      <c r="AH44" s="58">
        <v>24.9</v>
      </c>
      <c r="AI44" s="59" t="s">
        <v>544</v>
      </c>
      <c r="AJ44" s="59" t="s">
        <v>544</v>
      </c>
      <c r="AK44" s="59" t="s">
        <v>544</v>
      </c>
      <c r="AL44" s="59" t="s">
        <v>544</v>
      </c>
      <c r="AM44" s="58">
        <v>30.4239</v>
      </c>
      <c r="AN44" s="58">
        <v>98.995800000000003</v>
      </c>
      <c r="AO44" s="59" t="s">
        <v>544</v>
      </c>
      <c r="AP44" s="59" t="s">
        <v>544</v>
      </c>
      <c r="AQ44" s="59" t="s">
        <v>544</v>
      </c>
      <c r="AR44" s="59" t="s">
        <v>544</v>
      </c>
      <c r="AS44" s="59" t="s">
        <v>544</v>
      </c>
      <c r="AT44" s="59" t="s">
        <v>544</v>
      </c>
      <c r="AU44" s="59" t="s">
        <v>544</v>
      </c>
      <c r="AV44" s="59" t="s">
        <v>544</v>
      </c>
      <c r="AW44" s="59" t="s">
        <v>544</v>
      </c>
      <c r="AX44" s="58">
        <v>4</v>
      </c>
      <c r="AY44" s="58">
        <v>7.8</v>
      </c>
      <c r="AZ44" s="58">
        <v>25.4</v>
      </c>
      <c r="BA44" s="58">
        <v>35.200000000000003</v>
      </c>
      <c r="BB44" s="58">
        <v>18.7</v>
      </c>
      <c r="BC44" s="59" t="s">
        <v>544</v>
      </c>
      <c r="BD44" s="59" t="s">
        <v>544</v>
      </c>
      <c r="BE44" s="59" t="s">
        <v>544</v>
      </c>
      <c r="BF44" s="59" t="s">
        <v>544</v>
      </c>
      <c r="BG44" s="59" t="s">
        <v>544</v>
      </c>
      <c r="BH44" s="59" t="s">
        <v>544</v>
      </c>
      <c r="BI44" s="59" t="s">
        <v>544</v>
      </c>
      <c r="BJ44" s="59" t="s">
        <v>544</v>
      </c>
      <c r="BK44" s="59" t="s">
        <v>544</v>
      </c>
      <c r="BL44" s="58">
        <v>2.4500000000000002</v>
      </c>
      <c r="BM44" s="58">
        <v>2.2999999999999998</v>
      </c>
      <c r="BN44" s="59" t="s">
        <v>544</v>
      </c>
      <c r="BO44" s="59" t="s">
        <v>544</v>
      </c>
      <c r="BP44" s="59" t="s">
        <v>544</v>
      </c>
      <c r="BQ44" s="59" t="s">
        <v>544</v>
      </c>
      <c r="BR44" s="59" t="s">
        <v>544</v>
      </c>
      <c r="BS44" s="59" t="s">
        <v>544</v>
      </c>
      <c r="BT44" s="59" t="s">
        <v>544</v>
      </c>
      <c r="BU44" s="59" t="s">
        <v>544</v>
      </c>
      <c r="BV44" s="59" t="s">
        <v>544</v>
      </c>
      <c r="BW44" s="59" t="s">
        <v>544</v>
      </c>
      <c r="BX44" s="59" t="s">
        <v>544</v>
      </c>
      <c r="BY44" s="59" t="s">
        <v>544</v>
      </c>
      <c r="BZ44" s="59" t="s">
        <v>544</v>
      </c>
      <c r="CA44" s="59" t="s">
        <v>544</v>
      </c>
      <c r="CB44" s="59" t="s">
        <v>544</v>
      </c>
      <c r="CC44" s="59" t="s">
        <v>544</v>
      </c>
      <c r="CD44" s="59" t="s">
        <v>544</v>
      </c>
      <c r="CE44" s="59" t="s">
        <v>544</v>
      </c>
      <c r="CF44" s="58">
        <v>99845</v>
      </c>
      <c r="CG44" s="59" t="s">
        <v>544</v>
      </c>
      <c r="CH44" s="59" t="s">
        <v>544</v>
      </c>
      <c r="CI44" s="59" t="s">
        <v>544</v>
      </c>
      <c r="CJ44" s="59" t="s">
        <v>544</v>
      </c>
      <c r="CK44" s="59" t="s">
        <v>544</v>
      </c>
      <c r="CL44" s="59" t="s">
        <v>544</v>
      </c>
      <c r="CM44" s="59" t="s">
        <v>544</v>
      </c>
      <c r="CN44" s="59" t="s">
        <v>544</v>
      </c>
      <c r="CO44" s="59" t="s">
        <v>544</v>
      </c>
      <c r="CP44" s="59" t="s">
        <v>544</v>
      </c>
      <c r="CQ44" s="59" t="s">
        <v>544</v>
      </c>
      <c r="CR44" s="59" t="s">
        <v>544</v>
      </c>
      <c r="CS44" s="58">
        <v>99.3</v>
      </c>
      <c r="CT44" s="58">
        <v>101.7</v>
      </c>
      <c r="CU44" s="59" t="s">
        <v>544</v>
      </c>
      <c r="CV44" s="59" t="s">
        <v>544</v>
      </c>
      <c r="CW44" s="59" t="s">
        <v>544</v>
      </c>
      <c r="CX44" s="59" t="s">
        <v>544</v>
      </c>
      <c r="CY44" s="59" t="s">
        <v>544</v>
      </c>
      <c r="CZ44" s="59" t="s">
        <v>544</v>
      </c>
      <c r="DA44" s="59" t="s">
        <v>544</v>
      </c>
      <c r="DB44" s="59" t="s">
        <v>544</v>
      </c>
      <c r="DC44" s="59" t="s">
        <v>544</v>
      </c>
      <c r="DD44" s="59" t="s">
        <v>544</v>
      </c>
      <c r="DE44" s="59" t="s">
        <v>544</v>
      </c>
      <c r="DF44" s="59" t="s">
        <v>544</v>
      </c>
      <c r="DG44" s="59" t="s">
        <v>544</v>
      </c>
      <c r="DH44" s="59" t="s">
        <v>544</v>
      </c>
      <c r="DI44" s="59" t="s">
        <v>544</v>
      </c>
      <c r="DJ44" s="59" t="s">
        <v>544</v>
      </c>
      <c r="DK44" s="59" t="s">
        <v>544</v>
      </c>
      <c r="DL44" s="59" t="s">
        <v>544</v>
      </c>
      <c r="DM44" s="59" t="s">
        <v>544</v>
      </c>
      <c r="DN44" s="59" t="s">
        <v>544</v>
      </c>
      <c r="DO44" s="59" t="s">
        <v>544</v>
      </c>
      <c r="DP44" s="59" t="s">
        <v>544</v>
      </c>
      <c r="DQ44" s="116" t="s">
        <v>544</v>
      </c>
    </row>
    <row r="45" spans="1:121">
      <c r="A45" s="3">
        <v>25568</v>
      </c>
      <c r="B45" s="59" t="s">
        <v>544</v>
      </c>
      <c r="C45" s="59" t="s">
        <v>544</v>
      </c>
      <c r="D45" s="59" t="s">
        <v>544</v>
      </c>
      <c r="E45" s="59" t="s">
        <v>544</v>
      </c>
      <c r="F45" s="58">
        <v>24</v>
      </c>
      <c r="G45" s="58">
        <v>0.488958</v>
      </c>
      <c r="H45" s="59" t="s">
        <v>544</v>
      </c>
      <c r="I45" s="58">
        <v>45.1</v>
      </c>
      <c r="J45" s="59" t="s">
        <v>544</v>
      </c>
      <c r="K45" s="59" t="s">
        <v>544</v>
      </c>
      <c r="L45" s="58">
        <v>433</v>
      </c>
      <c r="M45" s="58">
        <v>121236</v>
      </c>
      <c r="N45" s="59" t="s">
        <v>544</v>
      </c>
      <c r="O45" s="59" t="s">
        <v>544</v>
      </c>
      <c r="P45" s="58">
        <v>0.8</v>
      </c>
      <c r="Q45" s="59" t="s">
        <v>544</v>
      </c>
      <c r="R45" s="59" t="s">
        <v>544</v>
      </c>
      <c r="S45" s="59" t="s">
        <v>544</v>
      </c>
      <c r="T45" s="59" t="s">
        <v>544</v>
      </c>
      <c r="U45" s="59" t="s">
        <v>544</v>
      </c>
      <c r="V45" s="59" t="s">
        <v>544</v>
      </c>
      <c r="W45" s="59" t="s">
        <v>544</v>
      </c>
      <c r="X45" s="59" t="s">
        <v>544</v>
      </c>
      <c r="Y45" s="59" t="s">
        <v>544</v>
      </c>
      <c r="Z45" s="58">
        <v>100</v>
      </c>
      <c r="AA45" s="59" t="s">
        <v>544</v>
      </c>
      <c r="AB45" s="59" t="s">
        <v>544</v>
      </c>
      <c r="AC45" s="58">
        <v>0.488958</v>
      </c>
      <c r="AD45" s="59" t="s">
        <v>544</v>
      </c>
      <c r="AE45" s="59" t="s">
        <v>544</v>
      </c>
      <c r="AF45" s="58">
        <v>87.681158999999994</v>
      </c>
      <c r="AG45" s="58">
        <v>2.23</v>
      </c>
      <c r="AH45" s="58">
        <v>24.9</v>
      </c>
      <c r="AI45" s="59" t="s">
        <v>544</v>
      </c>
      <c r="AJ45" s="59" t="s">
        <v>544</v>
      </c>
      <c r="AK45" s="59" t="s">
        <v>544</v>
      </c>
      <c r="AL45" s="59" t="s">
        <v>544</v>
      </c>
      <c r="AM45" s="58">
        <v>30.593800000000002</v>
      </c>
      <c r="AN45" s="58">
        <v>99.191500000000005</v>
      </c>
      <c r="AO45" s="59" t="s">
        <v>544</v>
      </c>
      <c r="AP45" s="59" t="s">
        <v>544</v>
      </c>
      <c r="AQ45" s="59" t="s">
        <v>544</v>
      </c>
      <c r="AR45" s="59" t="s">
        <v>544</v>
      </c>
      <c r="AS45" s="59" t="s">
        <v>544</v>
      </c>
      <c r="AT45" s="59" t="s">
        <v>544</v>
      </c>
      <c r="AU45" s="59" t="s">
        <v>544</v>
      </c>
      <c r="AV45" s="59" t="s">
        <v>544</v>
      </c>
      <c r="AW45" s="59" t="s">
        <v>544</v>
      </c>
      <c r="AX45" s="58">
        <v>4</v>
      </c>
      <c r="AY45" s="58">
        <v>7.8</v>
      </c>
      <c r="AZ45" s="58">
        <v>25.2</v>
      </c>
      <c r="BA45" s="58">
        <v>34.700000000000003</v>
      </c>
      <c r="BB45" s="58">
        <v>18.7</v>
      </c>
      <c r="BC45" s="59" t="s">
        <v>544</v>
      </c>
      <c r="BD45" s="59" t="s">
        <v>544</v>
      </c>
      <c r="BE45" s="59" t="s">
        <v>544</v>
      </c>
      <c r="BF45" s="59" t="s">
        <v>544</v>
      </c>
      <c r="BG45" s="59" t="s">
        <v>544</v>
      </c>
      <c r="BH45" s="59" t="s">
        <v>544</v>
      </c>
      <c r="BI45" s="59" t="s">
        <v>544</v>
      </c>
      <c r="BJ45" s="59" t="s">
        <v>544</v>
      </c>
      <c r="BK45" s="59" t="s">
        <v>544</v>
      </c>
      <c r="BL45" s="58">
        <v>2.5099999999999998</v>
      </c>
      <c r="BM45" s="58">
        <v>2.25</v>
      </c>
      <c r="BN45" s="59" t="s">
        <v>544</v>
      </c>
      <c r="BO45" s="59" t="s">
        <v>544</v>
      </c>
      <c r="BP45" s="59" t="s">
        <v>544</v>
      </c>
      <c r="BQ45" s="59" t="s">
        <v>544</v>
      </c>
      <c r="BR45" s="59" t="s">
        <v>544</v>
      </c>
      <c r="BS45" s="59" t="s">
        <v>544</v>
      </c>
      <c r="BT45" s="59" t="s">
        <v>544</v>
      </c>
      <c r="BU45" s="59" t="s">
        <v>544</v>
      </c>
      <c r="BV45" s="59" t="s">
        <v>544</v>
      </c>
      <c r="BW45" s="59" t="s">
        <v>544</v>
      </c>
      <c r="BX45" s="59" t="s">
        <v>544</v>
      </c>
      <c r="BY45" s="59" t="s">
        <v>544</v>
      </c>
      <c r="BZ45" s="59" t="s">
        <v>544</v>
      </c>
      <c r="CA45" s="59" t="s">
        <v>544</v>
      </c>
      <c r="CB45" s="59" t="s">
        <v>544</v>
      </c>
      <c r="CC45" s="59" t="s">
        <v>544</v>
      </c>
      <c r="CD45" s="59" t="s">
        <v>544</v>
      </c>
      <c r="CE45" s="59" t="s">
        <v>544</v>
      </c>
      <c r="CF45" s="58">
        <v>99990</v>
      </c>
      <c r="CG45" s="59" t="s">
        <v>544</v>
      </c>
      <c r="CH45" s="59" t="s">
        <v>544</v>
      </c>
      <c r="CI45" s="59" t="s">
        <v>544</v>
      </c>
      <c r="CJ45" s="59" t="s">
        <v>544</v>
      </c>
      <c r="CK45" s="59" t="s">
        <v>544</v>
      </c>
      <c r="CL45" s="59" t="s">
        <v>544</v>
      </c>
      <c r="CM45" s="59" t="s">
        <v>544</v>
      </c>
      <c r="CN45" s="59" t="s">
        <v>544</v>
      </c>
      <c r="CO45" s="59" t="s">
        <v>544</v>
      </c>
      <c r="CP45" s="59" t="s">
        <v>544</v>
      </c>
      <c r="CQ45" s="59" t="s">
        <v>544</v>
      </c>
      <c r="CR45" s="59" t="s">
        <v>544</v>
      </c>
      <c r="CS45" s="58">
        <v>99.1</v>
      </c>
      <c r="CT45" s="58">
        <v>101.3</v>
      </c>
      <c r="CU45" s="59" t="s">
        <v>544</v>
      </c>
      <c r="CV45" s="59" t="s">
        <v>544</v>
      </c>
      <c r="CW45" s="59" t="s">
        <v>544</v>
      </c>
      <c r="CX45" s="59" t="s">
        <v>544</v>
      </c>
      <c r="CY45" s="59" t="s">
        <v>544</v>
      </c>
      <c r="CZ45" s="59" t="s">
        <v>544</v>
      </c>
      <c r="DA45" s="59" t="s">
        <v>544</v>
      </c>
      <c r="DB45" s="59" t="s">
        <v>544</v>
      </c>
      <c r="DC45" s="59" t="s">
        <v>544</v>
      </c>
      <c r="DD45" s="59" t="s">
        <v>544</v>
      </c>
      <c r="DE45" s="59" t="s">
        <v>544</v>
      </c>
      <c r="DF45" s="59" t="s">
        <v>544</v>
      </c>
      <c r="DG45" s="59" t="s">
        <v>544</v>
      </c>
      <c r="DH45" s="59" t="s">
        <v>544</v>
      </c>
      <c r="DI45" s="59" t="s">
        <v>544</v>
      </c>
      <c r="DJ45" s="59" t="s">
        <v>544</v>
      </c>
      <c r="DK45" s="59" t="s">
        <v>544</v>
      </c>
      <c r="DL45" s="59" t="s">
        <v>544</v>
      </c>
      <c r="DM45" s="59" t="s">
        <v>544</v>
      </c>
      <c r="DN45" s="59" t="s">
        <v>544</v>
      </c>
      <c r="DO45" s="59" t="s">
        <v>544</v>
      </c>
      <c r="DP45" s="59" t="s">
        <v>544</v>
      </c>
      <c r="DQ45" s="116" t="s">
        <v>544</v>
      </c>
    </row>
    <row r="46" spans="1:121">
      <c r="A46" s="3">
        <v>25568</v>
      </c>
      <c r="B46" s="59" t="s">
        <v>544</v>
      </c>
      <c r="C46" s="59" t="s">
        <v>544</v>
      </c>
      <c r="D46" s="59" t="s">
        <v>544</v>
      </c>
      <c r="E46" s="59" t="s">
        <v>544</v>
      </c>
      <c r="F46" s="58">
        <v>24.8</v>
      </c>
      <c r="G46" s="58">
        <v>0.488958</v>
      </c>
      <c r="H46" s="59" t="s">
        <v>544</v>
      </c>
      <c r="I46" s="58">
        <v>45.8</v>
      </c>
      <c r="J46" s="59" t="s">
        <v>544</v>
      </c>
      <c r="K46" s="59" t="s">
        <v>544</v>
      </c>
      <c r="L46" s="58">
        <v>453.2</v>
      </c>
      <c r="M46" s="58">
        <v>75144</v>
      </c>
      <c r="N46" s="59" t="s">
        <v>544</v>
      </c>
      <c r="O46" s="59" t="s">
        <v>544</v>
      </c>
      <c r="P46" s="58">
        <v>0.8</v>
      </c>
      <c r="Q46" s="59" t="s">
        <v>544</v>
      </c>
      <c r="R46" s="59" t="s">
        <v>544</v>
      </c>
      <c r="S46" s="59" t="s">
        <v>544</v>
      </c>
      <c r="T46" s="59" t="s">
        <v>544</v>
      </c>
      <c r="U46" s="59" t="s">
        <v>544</v>
      </c>
      <c r="V46" s="59" t="s">
        <v>544</v>
      </c>
      <c r="W46" s="59" t="s">
        <v>544</v>
      </c>
      <c r="X46" s="59" t="s">
        <v>544</v>
      </c>
      <c r="Y46" s="59" t="s">
        <v>544</v>
      </c>
      <c r="Z46" s="58">
        <v>100.1</v>
      </c>
      <c r="AA46" s="59" t="s">
        <v>544</v>
      </c>
      <c r="AB46" s="59" t="s">
        <v>544</v>
      </c>
      <c r="AC46" s="58">
        <v>0.488958</v>
      </c>
      <c r="AD46" s="59" t="s">
        <v>544</v>
      </c>
      <c r="AE46" s="59" t="s">
        <v>544</v>
      </c>
      <c r="AF46" s="58">
        <v>87.469880000000003</v>
      </c>
      <c r="AG46" s="58">
        <v>2.23</v>
      </c>
      <c r="AH46" s="58">
        <v>25</v>
      </c>
      <c r="AI46" s="59" t="s">
        <v>544</v>
      </c>
      <c r="AJ46" s="59" t="s">
        <v>544</v>
      </c>
      <c r="AK46" s="59" t="s">
        <v>544</v>
      </c>
      <c r="AL46" s="59" t="s">
        <v>544</v>
      </c>
      <c r="AM46" s="58">
        <v>30.762499999999999</v>
      </c>
      <c r="AN46" s="58">
        <v>99.381500000000003</v>
      </c>
      <c r="AO46" s="59" t="s">
        <v>544</v>
      </c>
      <c r="AP46" s="59" t="s">
        <v>544</v>
      </c>
      <c r="AQ46" s="59" t="s">
        <v>544</v>
      </c>
      <c r="AR46" s="59" t="s">
        <v>544</v>
      </c>
      <c r="AS46" s="59" t="s">
        <v>544</v>
      </c>
      <c r="AT46" s="59" t="s">
        <v>544</v>
      </c>
      <c r="AU46" s="59" t="s">
        <v>544</v>
      </c>
      <c r="AV46" s="59" t="s">
        <v>544</v>
      </c>
      <c r="AW46" s="59" t="s">
        <v>544</v>
      </c>
      <c r="AX46" s="58">
        <v>4</v>
      </c>
      <c r="AY46" s="58">
        <v>7.6</v>
      </c>
      <c r="AZ46" s="58">
        <v>24.5</v>
      </c>
      <c r="BA46" s="58">
        <v>32.700000000000003</v>
      </c>
      <c r="BB46" s="58">
        <v>18.600000000000001</v>
      </c>
      <c r="BC46" s="59" t="s">
        <v>544</v>
      </c>
      <c r="BD46" s="59" t="s">
        <v>544</v>
      </c>
      <c r="BE46" s="59" t="s">
        <v>544</v>
      </c>
      <c r="BF46" s="59" t="s">
        <v>544</v>
      </c>
      <c r="BG46" s="59" t="s">
        <v>544</v>
      </c>
      <c r="BH46" s="59" t="s">
        <v>544</v>
      </c>
      <c r="BI46" s="59" t="s">
        <v>544</v>
      </c>
      <c r="BJ46" s="59" t="s">
        <v>544</v>
      </c>
      <c r="BK46" s="59" t="s">
        <v>544</v>
      </c>
      <c r="BL46" s="58">
        <v>2.71</v>
      </c>
      <c r="BM46" s="58">
        <v>2.2999999999999998</v>
      </c>
      <c r="BN46" s="59" t="s">
        <v>544</v>
      </c>
      <c r="BO46" s="59" t="s">
        <v>544</v>
      </c>
      <c r="BP46" s="59" t="s">
        <v>544</v>
      </c>
      <c r="BQ46" s="59" t="s">
        <v>544</v>
      </c>
      <c r="BR46" s="59" t="s">
        <v>544</v>
      </c>
      <c r="BS46" s="59" t="s">
        <v>544</v>
      </c>
      <c r="BT46" s="59" t="s">
        <v>544</v>
      </c>
      <c r="BU46" s="59" t="s">
        <v>544</v>
      </c>
      <c r="BV46" s="59" t="s">
        <v>544</v>
      </c>
      <c r="BW46" s="59" t="s">
        <v>544</v>
      </c>
      <c r="BX46" s="59" t="s">
        <v>544</v>
      </c>
      <c r="BY46" s="59" t="s">
        <v>544</v>
      </c>
      <c r="BZ46" s="59" t="s">
        <v>544</v>
      </c>
      <c r="CA46" s="59" t="s">
        <v>544</v>
      </c>
      <c r="CB46" s="59" t="s">
        <v>544</v>
      </c>
      <c r="CC46" s="59" t="s">
        <v>544</v>
      </c>
      <c r="CD46" s="59" t="s">
        <v>544</v>
      </c>
      <c r="CE46" s="59" t="s">
        <v>544</v>
      </c>
      <c r="CF46" s="58">
        <v>100995</v>
      </c>
      <c r="CG46" s="59" t="s">
        <v>544</v>
      </c>
      <c r="CH46" s="59" t="s">
        <v>544</v>
      </c>
      <c r="CI46" s="59" t="s">
        <v>544</v>
      </c>
      <c r="CJ46" s="59" t="s">
        <v>544</v>
      </c>
      <c r="CK46" s="59" t="s">
        <v>544</v>
      </c>
      <c r="CL46" s="59" t="s">
        <v>544</v>
      </c>
      <c r="CM46" s="59" t="s">
        <v>544</v>
      </c>
      <c r="CN46" s="59" t="s">
        <v>544</v>
      </c>
      <c r="CO46" s="59" t="s">
        <v>544</v>
      </c>
      <c r="CP46" s="59" t="s">
        <v>544</v>
      </c>
      <c r="CQ46" s="59" t="s">
        <v>544</v>
      </c>
      <c r="CR46" s="59" t="s">
        <v>544</v>
      </c>
      <c r="CS46" s="58">
        <v>99</v>
      </c>
      <c r="CT46" s="58">
        <v>101.6</v>
      </c>
      <c r="CU46" s="59" t="s">
        <v>544</v>
      </c>
      <c r="CV46" s="59" t="s">
        <v>544</v>
      </c>
      <c r="CW46" s="59" t="s">
        <v>544</v>
      </c>
      <c r="CX46" s="59" t="s">
        <v>544</v>
      </c>
      <c r="CY46" s="59" t="s">
        <v>544</v>
      </c>
      <c r="CZ46" s="59" t="s">
        <v>544</v>
      </c>
      <c r="DA46" s="59" t="s">
        <v>544</v>
      </c>
      <c r="DB46" s="59" t="s">
        <v>544</v>
      </c>
      <c r="DC46" s="59" t="s">
        <v>544</v>
      </c>
      <c r="DD46" s="59" t="s">
        <v>544</v>
      </c>
      <c r="DE46" s="59" t="s">
        <v>544</v>
      </c>
      <c r="DF46" s="59" t="s">
        <v>544</v>
      </c>
      <c r="DG46" s="59" t="s">
        <v>544</v>
      </c>
      <c r="DH46" s="59" t="s">
        <v>544</v>
      </c>
      <c r="DI46" s="59" t="s">
        <v>544</v>
      </c>
      <c r="DJ46" s="59" t="s">
        <v>544</v>
      </c>
      <c r="DK46" s="59" t="s">
        <v>544</v>
      </c>
      <c r="DL46" s="59" t="s">
        <v>544</v>
      </c>
      <c r="DM46" s="59" t="s">
        <v>544</v>
      </c>
      <c r="DN46" s="59" t="s">
        <v>544</v>
      </c>
      <c r="DO46" s="59" t="s">
        <v>544</v>
      </c>
      <c r="DP46" s="59" t="s">
        <v>544</v>
      </c>
      <c r="DQ46" s="116" t="s">
        <v>544</v>
      </c>
    </row>
    <row r="47" spans="1:121">
      <c r="A47" s="3">
        <v>25568</v>
      </c>
      <c r="B47" s="59" t="s">
        <v>544</v>
      </c>
      <c r="C47" s="59" t="s">
        <v>544</v>
      </c>
      <c r="D47" s="59" t="s">
        <v>544</v>
      </c>
      <c r="E47" s="59" t="s">
        <v>544</v>
      </c>
      <c r="F47" s="58">
        <v>24.5</v>
      </c>
      <c r="G47" s="58">
        <v>0.488958</v>
      </c>
      <c r="H47" s="59" t="s">
        <v>544</v>
      </c>
      <c r="I47" s="58">
        <v>46</v>
      </c>
      <c r="J47" s="59" t="s">
        <v>544</v>
      </c>
      <c r="K47" s="59" t="s">
        <v>544</v>
      </c>
      <c r="L47" s="58">
        <v>452.2</v>
      </c>
      <c r="M47" s="58">
        <v>97345</v>
      </c>
      <c r="N47" s="59" t="s">
        <v>544</v>
      </c>
      <c r="O47" s="59" t="s">
        <v>544</v>
      </c>
      <c r="P47" s="58">
        <v>0.8</v>
      </c>
      <c r="Q47" s="59" t="s">
        <v>544</v>
      </c>
      <c r="R47" s="59" t="s">
        <v>544</v>
      </c>
      <c r="S47" s="59" t="s">
        <v>544</v>
      </c>
      <c r="T47" s="59" t="s">
        <v>544</v>
      </c>
      <c r="U47" s="59" t="s">
        <v>544</v>
      </c>
      <c r="V47" s="59" t="s">
        <v>544</v>
      </c>
      <c r="W47" s="59" t="s">
        <v>544</v>
      </c>
      <c r="X47" s="59" t="s">
        <v>544</v>
      </c>
      <c r="Y47" s="59" t="s">
        <v>544</v>
      </c>
      <c r="Z47" s="58">
        <v>100.2</v>
      </c>
      <c r="AA47" s="59" t="s">
        <v>544</v>
      </c>
      <c r="AB47" s="59" t="s">
        <v>544</v>
      </c>
      <c r="AC47" s="58">
        <v>0.488958</v>
      </c>
      <c r="AD47" s="59" t="s">
        <v>544</v>
      </c>
      <c r="AE47" s="59" t="s">
        <v>544</v>
      </c>
      <c r="AF47" s="58">
        <v>87.050359999999998</v>
      </c>
      <c r="AG47" s="58">
        <v>2.23</v>
      </c>
      <c r="AH47" s="58">
        <v>25.1</v>
      </c>
      <c r="AI47" s="59" t="s">
        <v>544</v>
      </c>
      <c r="AJ47" s="59" t="s">
        <v>544</v>
      </c>
      <c r="AK47" s="59" t="s">
        <v>544</v>
      </c>
      <c r="AL47" s="59" t="s">
        <v>544</v>
      </c>
      <c r="AM47" s="58">
        <v>30.930700000000002</v>
      </c>
      <c r="AN47" s="58">
        <v>99.568200000000004</v>
      </c>
      <c r="AO47" s="59" t="s">
        <v>544</v>
      </c>
      <c r="AP47" s="59" t="s">
        <v>544</v>
      </c>
      <c r="AQ47" s="59" t="s">
        <v>544</v>
      </c>
      <c r="AR47" s="59" t="s">
        <v>544</v>
      </c>
      <c r="AS47" s="59" t="s">
        <v>544</v>
      </c>
      <c r="AT47" s="59" t="s">
        <v>544</v>
      </c>
      <c r="AU47" s="59" t="s">
        <v>544</v>
      </c>
      <c r="AV47" s="59" t="s">
        <v>544</v>
      </c>
      <c r="AW47" s="59" t="s">
        <v>544</v>
      </c>
      <c r="AX47" s="58">
        <v>4</v>
      </c>
      <c r="AY47" s="58">
        <v>7.7</v>
      </c>
      <c r="AZ47" s="58">
        <v>24.9</v>
      </c>
      <c r="BA47" s="58">
        <v>34.200000000000003</v>
      </c>
      <c r="BB47" s="58">
        <v>18.5</v>
      </c>
      <c r="BC47" s="59" t="s">
        <v>544</v>
      </c>
      <c r="BD47" s="59" t="s">
        <v>544</v>
      </c>
      <c r="BE47" s="59" t="s">
        <v>544</v>
      </c>
      <c r="BF47" s="59" t="s">
        <v>544</v>
      </c>
      <c r="BG47" s="59" t="s">
        <v>544</v>
      </c>
      <c r="BH47" s="59" t="s">
        <v>544</v>
      </c>
      <c r="BI47" s="59" t="s">
        <v>544</v>
      </c>
      <c r="BJ47" s="59" t="s">
        <v>544</v>
      </c>
      <c r="BK47" s="59" t="s">
        <v>544</v>
      </c>
      <c r="BL47" s="58">
        <v>2.56</v>
      </c>
      <c r="BM47" s="58">
        <v>2.35</v>
      </c>
      <c r="BN47" s="59" t="s">
        <v>544</v>
      </c>
      <c r="BO47" s="59" t="s">
        <v>544</v>
      </c>
      <c r="BP47" s="59" t="s">
        <v>544</v>
      </c>
      <c r="BQ47" s="59" t="s">
        <v>544</v>
      </c>
      <c r="BR47" s="59" t="s">
        <v>544</v>
      </c>
      <c r="BS47" s="59" t="s">
        <v>544</v>
      </c>
      <c r="BT47" s="59" t="s">
        <v>544</v>
      </c>
      <c r="BU47" s="59" t="s">
        <v>544</v>
      </c>
      <c r="BV47" s="59" t="s">
        <v>544</v>
      </c>
      <c r="BW47" s="59" t="s">
        <v>544</v>
      </c>
      <c r="BX47" s="59" t="s">
        <v>544</v>
      </c>
      <c r="BY47" s="59" t="s">
        <v>544</v>
      </c>
      <c r="BZ47" s="59" t="s">
        <v>544</v>
      </c>
      <c r="CA47" s="59" t="s">
        <v>544</v>
      </c>
      <c r="CB47" s="59" t="s">
        <v>544</v>
      </c>
      <c r="CC47" s="59" t="s">
        <v>544</v>
      </c>
      <c r="CD47" s="59" t="s">
        <v>544</v>
      </c>
      <c r="CE47" s="59" t="s">
        <v>544</v>
      </c>
      <c r="CF47" s="58">
        <v>102146</v>
      </c>
      <c r="CG47" s="59" t="s">
        <v>544</v>
      </c>
      <c r="CH47" s="59" t="s">
        <v>544</v>
      </c>
      <c r="CI47" s="59" t="s">
        <v>544</v>
      </c>
      <c r="CJ47" s="59" t="s">
        <v>544</v>
      </c>
      <c r="CK47" s="59" t="s">
        <v>544</v>
      </c>
      <c r="CL47" s="59" t="s">
        <v>544</v>
      </c>
      <c r="CM47" s="59" t="s">
        <v>544</v>
      </c>
      <c r="CN47" s="59" t="s">
        <v>544</v>
      </c>
      <c r="CO47" s="59" t="s">
        <v>544</v>
      </c>
      <c r="CP47" s="59" t="s">
        <v>544</v>
      </c>
      <c r="CQ47" s="59" t="s">
        <v>544</v>
      </c>
      <c r="CR47" s="59" t="s">
        <v>544</v>
      </c>
      <c r="CS47" s="58">
        <v>98.8</v>
      </c>
      <c r="CT47" s="58">
        <v>102.2</v>
      </c>
      <c r="CU47" s="59" t="s">
        <v>544</v>
      </c>
      <c r="CV47" s="59" t="s">
        <v>544</v>
      </c>
      <c r="CW47" s="59" t="s">
        <v>544</v>
      </c>
      <c r="CX47" s="59" t="s">
        <v>544</v>
      </c>
      <c r="CY47" s="59" t="s">
        <v>544</v>
      </c>
      <c r="CZ47" s="59" t="s">
        <v>544</v>
      </c>
      <c r="DA47" s="59" t="s">
        <v>544</v>
      </c>
      <c r="DB47" s="59" t="s">
        <v>544</v>
      </c>
      <c r="DC47" s="59" t="s">
        <v>544</v>
      </c>
      <c r="DD47" s="59" t="s">
        <v>544</v>
      </c>
      <c r="DE47" s="59" t="s">
        <v>544</v>
      </c>
      <c r="DF47" s="59" t="s">
        <v>544</v>
      </c>
      <c r="DG47" s="59" t="s">
        <v>544</v>
      </c>
      <c r="DH47" s="59" t="s">
        <v>544</v>
      </c>
      <c r="DI47" s="59" t="s">
        <v>544</v>
      </c>
      <c r="DJ47" s="59" t="s">
        <v>544</v>
      </c>
      <c r="DK47" s="59" t="s">
        <v>544</v>
      </c>
      <c r="DL47" s="59" t="s">
        <v>544</v>
      </c>
      <c r="DM47" s="59" t="s">
        <v>544</v>
      </c>
      <c r="DN47" s="59" t="s">
        <v>544</v>
      </c>
      <c r="DO47" s="59" t="s">
        <v>544</v>
      </c>
      <c r="DP47" s="59" t="s">
        <v>544</v>
      </c>
      <c r="DQ47" s="116" t="s">
        <v>544</v>
      </c>
    </row>
    <row r="48" spans="1:121">
      <c r="A48" s="3">
        <v>25568</v>
      </c>
      <c r="B48" s="59" t="s">
        <v>544</v>
      </c>
      <c r="C48" s="59" t="s">
        <v>544</v>
      </c>
      <c r="D48" s="59" t="s">
        <v>544</v>
      </c>
      <c r="E48" s="59" t="s">
        <v>544</v>
      </c>
      <c r="F48" s="58">
        <v>25.2</v>
      </c>
      <c r="G48" s="58">
        <v>0.488958</v>
      </c>
      <c r="H48" s="59" t="s">
        <v>544</v>
      </c>
      <c r="I48" s="58">
        <v>46.1</v>
      </c>
      <c r="J48" s="59" t="s">
        <v>544</v>
      </c>
      <c r="K48" s="59" t="s">
        <v>544</v>
      </c>
      <c r="L48" s="58">
        <v>436.7</v>
      </c>
      <c r="M48" s="58">
        <v>111165</v>
      </c>
      <c r="N48" s="59" t="s">
        <v>544</v>
      </c>
      <c r="O48" s="59" t="s">
        <v>544</v>
      </c>
      <c r="P48" s="58">
        <v>0.8</v>
      </c>
      <c r="Q48" s="59" t="s">
        <v>544</v>
      </c>
      <c r="R48" s="59" t="s">
        <v>544</v>
      </c>
      <c r="S48" s="59" t="s">
        <v>544</v>
      </c>
      <c r="T48" s="59" t="s">
        <v>544</v>
      </c>
      <c r="U48" s="59" t="s">
        <v>544</v>
      </c>
      <c r="V48" s="59" t="s">
        <v>544</v>
      </c>
      <c r="W48" s="59" t="s">
        <v>544</v>
      </c>
      <c r="X48" s="59" t="s">
        <v>544</v>
      </c>
      <c r="Y48" s="59" t="s">
        <v>544</v>
      </c>
      <c r="Z48" s="58">
        <v>99.9</v>
      </c>
      <c r="AA48" s="59" t="s">
        <v>544</v>
      </c>
      <c r="AB48" s="59" t="s">
        <v>544</v>
      </c>
      <c r="AC48" s="58">
        <v>0.488958</v>
      </c>
      <c r="AD48" s="59" t="s">
        <v>544</v>
      </c>
      <c r="AE48" s="59" t="s">
        <v>544</v>
      </c>
      <c r="AF48" s="58">
        <v>86.460808</v>
      </c>
      <c r="AG48" s="58">
        <v>2.23</v>
      </c>
      <c r="AH48" s="58">
        <v>25.1</v>
      </c>
      <c r="AI48" s="59" t="s">
        <v>544</v>
      </c>
      <c r="AJ48" s="59" t="s">
        <v>544</v>
      </c>
      <c r="AK48" s="59" t="s">
        <v>544</v>
      </c>
      <c r="AL48" s="59" t="s">
        <v>544</v>
      </c>
      <c r="AM48" s="58">
        <v>31.105699999999999</v>
      </c>
      <c r="AN48" s="58">
        <v>99.774600000000007</v>
      </c>
      <c r="AO48" s="59" t="s">
        <v>544</v>
      </c>
      <c r="AP48" s="59" t="s">
        <v>544</v>
      </c>
      <c r="AQ48" s="59" t="s">
        <v>544</v>
      </c>
      <c r="AR48" s="59" t="s">
        <v>544</v>
      </c>
      <c r="AS48" s="59" t="s">
        <v>544</v>
      </c>
      <c r="AT48" s="59" t="s">
        <v>544</v>
      </c>
      <c r="AU48" s="59" t="s">
        <v>544</v>
      </c>
      <c r="AV48" s="59" t="s">
        <v>544</v>
      </c>
      <c r="AW48" s="59" t="s">
        <v>544</v>
      </c>
      <c r="AX48" s="58">
        <v>4</v>
      </c>
      <c r="AY48" s="58">
        <v>8.1</v>
      </c>
      <c r="AZ48" s="58">
        <v>26.6</v>
      </c>
      <c r="BA48" s="58">
        <v>38.700000000000003</v>
      </c>
      <c r="BB48" s="58">
        <v>18.7</v>
      </c>
      <c r="BC48" s="59" t="s">
        <v>544</v>
      </c>
      <c r="BD48" s="59" t="s">
        <v>544</v>
      </c>
      <c r="BE48" s="59" t="s">
        <v>544</v>
      </c>
      <c r="BF48" s="59" t="s">
        <v>544</v>
      </c>
      <c r="BG48" s="59" t="s">
        <v>544</v>
      </c>
      <c r="BH48" s="59" t="s">
        <v>544</v>
      </c>
      <c r="BI48" s="59" t="s">
        <v>544</v>
      </c>
      <c r="BJ48" s="59" t="s">
        <v>544</v>
      </c>
      <c r="BK48" s="59" t="s">
        <v>544</v>
      </c>
      <c r="BL48" s="58">
        <v>2.61</v>
      </c>
      <c r="BM48" s="58">
        <v>2.2000000000000002</v>
      </c>
      <c r="BN48" s="59" t="s">
        <v>544</v>
      </c>
      <c r="BO48" s="59" t="s">
        <v>544</v>
      </c>
      <c r="BP48" s="59" t="s">
        <v>544</v>
      </c>
      <c r="BQ48" s="59" t="s">
        <v>544</v>
      </c>
      <c r="BR48" s="59" t="s">
        <v>544</v>
      </c>
      <c r="BS48" s="59" t="s">
        <v>544</v>
      </c>
      <c r="BT48" s="59" t="s">
        <v>544</v>
      </c>
      <c r="BU48" s="59" t="s">
        <v>544</v>
      </c>
      <c r="BV48" s="59" t="s">
        <v>544</v>
      </c>
      <c r="BW48" s="59" t="s">
        <v>544</v>
      </c>
      <c r="BX48" s="59" t="s">
        <v>544</v>
      </c>
      <c r="BY48" s="59" t="s">
        <v>544</v>
      </c>
      <c r="BZ48" s="59" t="s">
        <v>544</v>
      </c>
      <c r="CA48" s="59" t="s">
        <v>544</v>
      </c>
      <c r="CB48" s="59" t="s">
        <v>544</v>
      </c>
      <c r="CC48" s="59" t="s">
        <v>544</v>
      </c>
      <c r="CD48" s="59" t="s">
        <v>544</v>
      </c>
      <c r="CE48" s="59" t="s">
        <v>544</v>
      </c>
      <c r="CF48" s="58">
        <v>102851</v>
      </c>
      <c r="CG48" s="59" t="s">
        <v>544</v>
      </c>
      <c r="CH48" s="59" t="s">
        <v>544</v>
      </c>
      <c r="CI48" s="59" t="s">
        <v>544</v>
      </c>
      <c r="CJ48" s="59" t="s">
        <v>544</v>
      </c>
      <c r="CK48" s="59" t="s">
        <v>544</v>
      </c>
      <c r="CL48" s="59" t="s">
        <v>544</v>
      </c>
      <c r="CM48" s="59" t="s">
        <v>544</v>
      </c>
      <c r="CN48" s="59" t="s">
        <v>544</v>
      </c>
      <c r="CO48" s="59" t="s">
        <v>544</v>
      </c>
      <c r="CP48" s="59" t="s">
        <v>544</v>
      </c>
      <c r="CQ48" s="59" t="s">
        <v>544</v>
      </c>
      <c r="CR48" s="59" t="s">
        <v>544</v>
      </c>
      <c r="CS48" s="58">
        <v>98.3</v>
      </c>
      <c r="CT48" s="58">
        <v>102.2</v>
      </c>
      <c r="CU48" s="59" t="s">
        <v>544</v>
      </c>
      <c r="CV48" s="59" t="s">
        <v>544</v>
      </c>
      <c r="CW48" s="59" t="s">
        <v>544</v>
      </c>
      <c r="CX48" s="59" t="s">
        <v>544</v>
      </c>
      <c r="CY48" s="59" t="s">
        <v>544</v>
      </c>
      <c r="CZ48" s="59" t="s">
        <v>544</v>
      </c>
      <c r="DA48" s="59" t="s">
        <v>544</v>
      </c>
      <c r="DB48" s="59" t="s">
        <v>544</v>
      </c>
      <c r="DC48" s="59" t="s">
        <v>544</v>
      </c>
      <c r="DD48" s="59" t="s">
        <v>544</v>
      </c>
      <c r="DE48" s="59" t="s">
        <v>544</v>
      </c>
      <c r="DF48" s="59" t="s">
        <v>544</v>
      </c>
      <c r="DG48" s="59" t="s">
        <v>544</v>
      </c>
      <c r="DH48" s="59" t="s">
        <v>544</v>
      </c>
      <c r="DI48" s="59" t="s">
        <v>544</v>
      </c>
      <c r="DJ48" s="59" t="s">
        <v>544</v>
      </c>
      <c r="DK48" s="59" t="s">
        <v>544</v>
      </c>
      <c r="DL48" s="59" t="s">
        <v>544</v>
      </c>
      <c r="DM48" s="59" t="s">
        <v>544</v>
      </c>
      <c r="DN48" s="59" t="s">
        <v>544</v>
      </c>
      <c r="DO48" s="59" t="s">
        <v>544</v>
      </c>
      <c r="DP48" s="59" t="s">
        <v>544</v>
      </c>
      <c r="DQ48" s="116" t="s">
        <v>544</v>
      </c>
    </row>
    <row r="49" spans="1:121">
      <c r="A49" s="3">
        <v>25568</v>
      </c>
      <c r="B49" s="59" t="s">
        <v>544</v>
      </c>
      <c r="C49" s="59" t="s">
        <v>544</v>
      </c>
      <c r="D49" s="59" t="s">
        <v>544</v>
      </c>
      <c r="E49" s="59" t="s">
        <v>544</v>
      </c>
      <c r="F49" s="58">
        <v>25.9</v>
      </c>
      <c r="G49" s="58">
        <v>0.488958</v>
      </c>
      <c r="H49" s="59" t="s">
        <v>544</v>
      </c>
      <c r="I49" s="58">
        <v>46.4</v>
      </c>
      <c r="J49" s="59" t="s">
        <v>544</v>
      </c>
      <c r="K49" s="59" t="s">
        <v>544</v>
      </c>
      <c r="L49" s="58">
        <v>423.1</v>
      </c>
      <c r="M49" s="58">
        <v>90784</v>
      </c>
      <c r="N49" s="59" t="s">
        <v>544</v>
      </c>
      <c r="O49" s="59" t="s">
        <v>544</v>
      </c>
      <c r="P49" s="58">
        <v>0.8</v>
      </c>
      <c r="Q49" s="59" t="s">
        <v>544</v>
      </c>
      <c r="R49" s="59" t="s">
        <v>544</v>
      </c>
      <c r="S49" s="59" t="s">
        <v>544</v>
      </c>
      <c r="T49" s="59" t="s">
        <v>544</v>
      </c>
      <c r="U49" s="59" t="s">
        <v>544</v>
      </c>
      <c r="V49" s="59" t="s">
        <v>544</v>
      </c>
      <c r="W49" s="59" t="s">
        <v>544</v>
      </c>
      <c r="X49" s="59" t="s">
        <v>544</v>
      </c>
      <c r="Y49" s="59" t="s">
        <v>544</v>
      </c>
      <c r="Z49" s="58">
        <v>100.1</v>
      </c>
      <c r="AA49" s="59" t="s">
        <v>544</v>
      </c>
      <c r="AB49" s="59" t="s">
        <v>544</v>
      </c>
      <c r="AC49" s="58">
        <v>0.488958</v>
      </c>
      <c r="AD49" s="59" t="s">
        <v>544</v>
      </c>
      <c r="AE49" s="59" t="s">
        <v>544</v>
      </c>
      <c r="AF49" s="58">
        <v>85.647058999999999</v>
      </c>
      <c r="AG49" s="58">
        <v>2.23</v>
      </c>
      <c r="AH49" s="58">
        <v>25.2</v>
      </c>
      <c r="AI49" s="59" t="s">
        <v>544</v>
      </c>
      <c r="AJ49" s="59" t="s">
        <v>544</v>
      </c>
      <c r="AK49" s="59" t="s">
        <v>544</v>
      </c>
      <c r="AL49" s="59" t="s">
        <v>544</v>
      </c>
      <c r="AM49" s="58">
        <v>31.299700000000001</v>
      </c>
      <c r="AN49" s="58">
        <v>100.0398</v>
      </c>
      <c r="AO49" s="59" t="s">
        <v>544</v>
      </c>
      <c r="AP49" s="59" t="s">
        <v>544</v>
      </c>
      <c r="AQ49" s="59" t="s">
        <v>544</v>
      </c>
      <c r="AR49" s="59" t="s">
        <v>544</v>
      </c>
      <c r="AS49" s="59" t="s">
        <v>544</v>
      </c>
      <c r="AT49" s="59" t="s">
        <v>544</v>
      </c>
      <c r="AU49" s="59" t="s">
        <v>544</v>
      </c>
      <c r="AV49" s="59" t="s">
        <v>544</v>
      </c>
      <c r="AW49" s="59" t="s">
        <v>544</v>
      </c>
      <c r="AX49" s="58">
        <v>4</v>
      </c>
      <c r="AY49" s="58">
        <v>8.3000000000000007</v>
      </c>
      <c r="AZ49" s="58">
        <v>27.3</v>
      </c>
      <c r="BA49" s="58">
        <v>40</v>
      </c>
      <c r="BB49" s="58">
        <v>19.100000000000001</v>
      </c>
      <c r="BC49" s="59" t="s">
        <v>544</v>
      </c>
      <c r="BD49" s="59" t="s">
        <v>544</v>
      </c>
      <c r="BE49" s="59" t="s">
        <v>544</v>
      </c>
      <c r="BF49" s="59" t="s">
        <v>544</v>
      </c>
      <c r="BG49" s="59" t="s">
        <v>544</v>
      </c>
      <c r="BH49" s="59" t="s">
        <v>544</v>
      </c>
      <c r="BI49" s="59" t="s">
        <v>544</v>
      </c>
      <c r="BJ49" s="59" t="s">
        <v>544</v>
      </c>
      <c r="BK49" s="59" t="s">
        <v>544</v>
      </c>
      <c r="BL49" s="58">
        <v>2.71</v>
      </c>
      <c r="BM49" s="58">
        <v>2.2000000000000002</v>
      </c>
      <c r="BN49" s="59" t="s">
        <v>544</v>
      </c>
      <c r="BO49" s="59" t="s">
        <v>544</v>
      </c>
      <c r="BP49" s="59" t="s">
        <v>544</v>
      </c>
      <c r="BQ49" s="59" t="s">
        <v>544</v>
      </c>
      <c r="BR49" s="59" t="s">
        <v>544</v>
      </c>
      <c r="BS49" s="59" t="s">
        <v>544</v>
      </c>
      <c r="BT49" s="59" t="s">
        <v>544</v>
      </c>
      <c r="BU49" s="59" t="s">
        <v>544</v>
      </c>
      <c r="BV49" s="59" t="s">
        <v>544</v>
      </c>
      <c r="BW49" s="59" t="s">
        <v>544</v>
      </c>
      <c r="BX49" s="59" t="s">
        <v>544</v>
      </c>
      <c r="BY49" s="59" t="s">
        <v>544</v>
      </c>
      <c r="BZ49" s="59" t="s">
        <v>544</v>
      </c>
      <c r="CA49" s="59" t="s">
        <v>544</v>
      </c>
      <c r="CB49" s="59" t="s">
        <v>544</v>
      </c>
      <c r="CC49" s="59" t="s">
        <v>544</v>
      </c>
      <c r="CD49" s="59" t="s">
        <v>544</v>
      </c>
      <c r="CE49" s="59" t="s">
        <v>544</v>
      </c>
      <c r="CF49" s="58">
        <v>104066</v>
      </c>
      <c r="CG49" s="59" t="s">
        <v>544</v>
      </c>
      <c r="CH49" s="59" t="s">
        <v>544</v>
      </c>
      <c r="CI49" s="59" t="s">
        <v>544</v>
      </c>
      <c r="CJ49" s="59" t="s">
        <v>544</v>
      </c>
      <c r="CK49" s="59" t="s">
        <v>544</v>
      </c>
      <c r="CL49" s="59" t="s">
        <v>544</v>
      </c>
      <c r="CM49" s="59" t="s">
        <v>544</v>
      </c>
      <c r="CN49" s="59" t="s">
        <v>544</v>
      </c>
      <c r="CO49" s="59" t="s">
        <v>544</v>
      </c>
      <c r="CP49" s="59" t="s">
        <v>544</v>
      </c>
      <c r="CQ49" s="59" t="s">
        <v>544</v>
      </c>
      <c r="CR49" s="59" t="s">
        <v>544</v>
      </c>
      <c r="CS49" s="58">
        <v>98.2</v>
      </c>
      <c r="CT49" s="58">
        <v>102.6</v>
      </c>
      <c r="CU49" s="59" t="s">
        <v>544</v>
      </c>
      <c r="CV49" s="59" t="s">
        <v>544</v>
      </c>
      <c r="CW49" s="59" t="s">
        <v>544</v>
      </c>
      <c r="CX49" s="59" t="s">
        <v>544</v>
      </c>
      <c r="CY49" s="59" t="s">
        <v>544</v>
      </c>
      <c r="CZ49" s="59" t="s">
        <v>544</v>
      </c>
      <c r="DA49" s="59" t="s">
        <v>544</v>
      </c>
      <c r="DB49" s="59" t="s">
        <v>544</v>
      </c>
      <c r="DC49" s="59" t="s">
        <v>544</v>
      </c>
      <c r="DD49" s="59" t="s">
        <v>544</v>
      </c>
      <c r="DE49" s="59" t="s">
        <v>544</v>
      </c>
      <c r="DF49" s="59" t="s">
        <v>544</v>
      </c>
      <c r="DG49" s="59" t="s">
        <v>544</v>
      </c>
      <c r="DH49" s="59" t="s">
        <v>544</v>
      </c>
      <c r="DI49" s="59" t="s">
        <v>544</v>
      </c>
      <c r="DJ49" s="59" t="s">
        <v>544</v>
      </c>
      <c r="DK49" s="59" t="s">
        <v>544</v>
      </c>
      <c r="DL49" s="59" t="s">
        <v>544</v>
      </c>
      <c r="DM49" s="59" t="s">
        <v>544</v>
      </c>
      <c r="DN49" s="59" t="s">
        <v>544</v>
      </c>
      <c r="DO49" s="59" t="s">
        <v>544</v>
      </c>
      <c r="DP49" s="59" t="s">
        <v>544</v>
      </c>
      <c r="DQ49" s="116" t="s">
        <v>544</v>
      </c>
    </row>
    <row r="50" spans="1:121">
      <c r="A50" s="3">
        <v>25568</v>
      </c>
      <c r="B50" s="59" t="s">
        <v>544</v>
      </c>
      <c r="C50" s="59" t="s">
        <v>544</v>
      </c>
      <c r="D50" s="59" t="s">
        <v>544</v>
      </c>
      <c r="E50" s="59" t="s">
        <v>544</v>
      </c>
      <c r="F50" s="58">
        <v>24.5</v>
      </c>
      <c r="G50" s="58">
        <v>0.488958</v>
      </c>
      <c r="H50" s="59" t="s">
        <v>544</v>
      </c>
      <c r="I50" s="58">
        <v>47</v>
      </c>
      <c r="J50" s="59" t="s">
        <v>544</v>
      </c>
      <c r="K50" s="59" t="s">
        <v>544</v>
      </c>
      <c r="L50" s="58">
        <v>439</v>
      </c>
      <c r="M50" s="58">
        <v>77462</v>
      </c>
      <c r="N50" s="59" t="s">
        <v>544</v>
      </c>
      <c r="O50" s="59" t="s">
        <v>544</v>
      </c>
      <c r="P50" s="58">
        <v>0.8</v>
      </c>
      <c r="Q50" s="59" t="s">
        <v>544</v>
      </c>
      <c r="R50" s="59" t="s">
        <v>544</v>
      </c>
      <c r="S50" s="59" t="s">
        <v>544</v>
      </c>
      <c r="T50" s="59" t="s">
        <v>544</v>
      </c>
      <c r="U50" s="59" t="s">
        <v>544</v>
      </c>
      <c r="V50" s="59" t="s">
        <v>544</v>
      </c>
      <c r="W50" s="59" t="s">
        <v>544</v>
      </c>
      <c r="X50" s="59" t="s">
        <v>544</v>
      </c>
      <c r="Y50" s="59" t="s">
        <v>544</v>
      </c>
      <c r="Z50" s="58">
        <v>99.9</v>
      </c>
      <c r="AA50" s="59" t="s">
        <v>544</v>
      </c>
      <c r="AB50" s="59" t="s">
        <v>544</v>
      </c>
      <c r="AC50" s="58">
        <v>0.488958</v>
      </c>
      <c r="AD50" s="59" t="s">
        <v>544</v>
      </c>
      <c r="AE50" s="59" t="s">
        <v>544</v>
      </c>
      <c r="AF50" s="58">
        <v>85.245902000000001</v>
      </c>
      <c r="AG50" s="58">
        <v>2.23</v>
      </c>
      <c r="AH50" s="58">
        <v>25.3</v>
      </c>
      <c r="AI50" s="59" t="s">
        <v>544</v>
      </c>
      <c r="AJ50" s="59" t="s">
        <v>544</v>
      </c>
      <c r="AK50" s="59" t="s">
        <v>544</v>
      </c>
      <c r="AL50" s="59" t="s">
        <v>544</v>
      </c>
      <c r="AM50" s="58">
        <v>31.515899999999998</v>
      </c>
      <c r="AN50" s="58">
        <v>100.37390000000001</v>
      </c>
      <c r="AO50" s="59" t="s">
        <v>544</v>
      </c>
      <c r="AP50" s="59" t="s">
        <v>544</v>
      </c>
      <c r="AQ50" s="59" t="s">
        <v>544</v>
      </c>
      <c r="AR50" s="59" t="s">
        <v>544</v>
      </c>
      <c r="AS50" s="59" t="s">
        <v>544</v>
      </c>
      <c r="AT50" s="59" t="s">
        <v>544</v>
      </c>
      <c r="AU50" s="59" t="s">
        <v>544</v>
      </c>
      <c r="AV50" s="59" t="s">
        <v>544</v>
      </c>
      <c r="AW50" s="59" t="s">
        <v>544</v>
      </c>
      <c r="AX50" s="58">
        <v>4.0999999999999996</v>
      </c>
      <c r="AY50" s="58">
        <v>8.1999999999999993</v>
      </c>
      <c r="AZ50" s="58">
        <v>26.8</v>
      </c>
      <c r="BA50" s="58">
        <v>38.200000000000003</v>
      </c>
      <c r="BB50" s="58">
        <v>19.2</v>
      </c>
      <c r="BC50" s="59" t="s">
        <v>544</v>
      </c>
      <c r="BD50" s="59" t="s">
        <v>544</v>
      </c>
      <c r="BE50" s="59" t="s">
        <v>544</v>
      </c>
      <c r="BF50" s="59" t="s">
        <v>544</v>
      </c>
      <c r="BG50" s="59" t="s">
        <v>544</v>
      </c>
      <c r="BH50" s="59" t="s">
        <v>544</v>
      </c>
      <c r="BI50" s="59" t="s">
        <v>544</v>
      </c>
      <c r="BJ50" s="59" t="s">
        <v>544</v>
      </c>
      <c r="BK50" s="59" t="s">
        <v>544</v>
      </c>
      <c r="BL50" s="58">
        <v>2.61</v>
      </c>
      <c r="BM50" s="58">
        <v>2.25</v>
      </c>
      <c r="BN50" s="59" t="s">
        <v>544</v>
      </c>
      <c r="BO50" s="59" t="s">
        <v>544</v>
      </c>
      <c r="BP50" s="59" t="s">
        <v>544</v>
      </c>
      <c r="BQ50" s="59" t="s">
        <v>544</v>
      </c>
      <c r="BR50" s="59" t="s">
        <v>544</v>
      </c>
      <c r="BS50" s="59" t="s">
        <v>544</v>
      </c>
      <c r="BT50" s="59" t="s">
        <v>544</v>
      </c>
      <c r="BU50" s="59" t="s">
        <v>544</v>
      </c>
      <c r="BV50" s="59" t="s">
        <v>544</v>
      </c>
      <c r="BW50" s="59" t="s">
        <v>544</v>
      </c>
      <c r="BX50" s="59" t="s">
        <v>544</v>
      </c>
      <c r="BY50" s="59" t="s">
        <v>544</v>
      </c>
      <c r="BZ50" s="59" t="s">
        <v>544</v>
      </c>
      <c r="CA50" s="59" t="s">
        <v>544</v>
      </c>
      <c r="CB50" s="59" t="s">
        <v>544</v>
      </c>
      <c r="CC50" s="59" t="s">
        <v>544</v>
      </c>
      <c r="CD50" s="59" t="s">
        <v>544</v>
      </c>
      <c r="CE50" s="59" t="s">
        <v>544</v>
      </c>
      <c r="CF50" s="58">
        <v>105662</v>
      </c>
      <c r="CG50" s="59" t="s">
        <v>544</v>
      </c>
      <c r="CH50" s="59" t="s">
        <v>544</v>
      </c>
      <c r="CI50" s="59" t="s">
        <v>544</v>
      </c>
      <c r="CJ50" s="59" t="s">
        <v>544</v>
      </c>
      <c r="CK50" s="59" t="s">
        <v>544</v>
      </c>
      <c r="CL50" s="59" t="s">
        <v>544</v>
      </c>
      <c r="CM50" s="59" t="s">
        <v>544</v>
      </c>
      <c r="CN50" s="59" t="s">
        <v>544</v>
      </c>
      <c r="CO50" s="59" t="s">
        <v>544</v>
      </c>
      <c r="CP50" s="59" t="s">
        <v>544</v>
      </c>
      <c r="CQ50" s="59" t="s">
        <v>544</v>
      </c>
      <c r="CR50" s="59" t="s">
        <v>544</v>
      </c>
      <c r="CS50" s="58">
        <v>98.2</v>
      </c>
      <c r="CT50" s="58">
        <v>102.2</v>
      </c>
      <c r="CU50" s="59" t="s">
        <v>544</v>
      </c>
      <c r="CV50" s="59" t="s">
        <v>544</v>
      </c>
      <c r="CW50" s="59" t="s">
        <v>544</v>
      </c>
      <c r="CX50" s="59" t="s">
        <v>544</v>
      </c>
      <c r="CY50" s="59" t="s">
        <v>544</v>
      </c>
      <c r="CZ50" s="59" t="s">
        <v>544</v>
      </c>
      <c r="DA50" s="59" t="s">
        <v>544</v>
      </c>
      <c r="DB50" s="59" t="s">
        <v>544</v>
      </c>
      <c r="DC50" s="59" t="s">
        <v>544</v>
      </c>
      <c r="DD50" s="59" t="s">
        <v>544</v>
      </c>
      <c r="DE50" s="59" t="s">
        <v>544</v>
      </c>
      <c r="DF50" s="59" t="s">
        <v>544</v>
      </c>
      <c r="DG50" s="59" t="s">
        <v>544</v>
      </c>
      <c r="DH50" s="59" t="s">
        <v>544</v>
      </c>
      <c r="DI50" s="59" t="s">
        <v>544</v>
      </c>
      <c r="DJ50" s="59" t="s">
        <v>544</v>
      </c>
      <c r="DK50" s="59" t="s">
        <v>544</v>
      </c>
      <c r="DL50" s="59" t="s">
        <v>544</v>
      </c>
      <c r="DM50" s="59" t="s">
        <v>544</v>
      </c>
      <c r="DN50" s="59" t="s">
        <v>544</v>
      </c>
      <c r="DO50" s="59" t="s">
        <v>544</v>
      </c>
      <c r="DP50" s="59" t="s">
        <v>544</v>
      </c>
      <c r="DQ50" s="116" t="s">
        <v>544</v>
      </c>
    </row>
    <row r="51" spans="1:121">
      <c r="A51" s="3">
        <v>25568</v>
      </c>
      <c r="B51" s="59" t="s">
        <v>544</v>
      </c>
      <c r="C51" s="59" t="s">
        <v>544</v>
      </c>
      <c r="D51" s="59" t="s">
        <v>544</v>
      </c>
      <c r="E51" s="59" t="s">
        <v>544</v>
      </c>
      <c r="F51" s="58">
        <v>26.4</v>
      </c>
      <c r="G51" s="58">
        <v>0.488958</v>
      </c>
      <c r="H51" s="59" t="s">
        <v>544</v>
      </c>
      <c r="I51" s="58">
        <v>47</v>
      </c>
      <c r="J51" s="59" t="s">
        <v>544</v>
      </c>
      <c r="K51" s="59" t="s">
        <v>544</v>
      </c>
      <c r="L51" s="58">
        <v>475.6</v>
      </c>
      <c r="M51" s="58">
        <v>80483</v>
      </c>
      <c r="N51" s="59" t="s">
        <v>544</v>
      </c>
      <c r="O51" s="59" t="s">
        <v>544</v>
      </c>
      <c r="P51" s="58">
        <v>0.7</v>
      </c>
      <c r="Q51" s="59" t="s">
        <v>544</v>
      </c>
      <c r="R51" s="59" t="s">
        <v>544</v>
      </c>
      <c r="S51" s="59" t="s">
        <v>544</v>
      </c>
      <c r="T51" s="59" t="s">
        <v>544</v>
      </c>
      <c r="U51" s="59" t="s">
        <v>544</v>
      </c>
      <c r="V51" s="59" t="s">
        <v>544</v>
      </c>
      <c r="W51" s="59" t="s">
        <v>544</v>
      </c>
      <c r="X51" s="59" t="s">
        <v>544</v>
      </c>
      <c r="Y51" s="59" t="s">
        <v>544</v>
      </c>
      <c r="Z51" s="58">
        <v>99.9</v>
      </c>
      <c r="AA51" s="59" t="s">
        <v>544</v>
      </c>
      <c r="AB51" s="59" t="s">
        <v>544</v>
      </c>
      <c r="AC51" s="58">
        <v>0.488958</v>
      </c>
      <c r="AD51" s="59" t="s">
        <v>544</v>
      </c>
      <c r="AE51" s="59" t="s">
        <v>544</v>
      </c>
      <c r="AF51" s="58">
        <v>85.116279000000006</v>
      </c>
      <c r="AG51" s="58">
        <v>2.23</v>
      </c>
      <c r="AH51" s="58">
        <v>25.4</v>
      </c>
      <c r="AI51" s="59" t="s">
        <v>544</v>
      </c>
      <c r="AJ51" s="59" t="s">
        <v>544</v>
      </c>
      <c r="AK51" s="59" t="s">
        <v>544</v>
      </c>
      <c r="AL51" s="59" t="s">
        <v>544</v>
      </c>
      <c r="AM51" s="58">
        <v>31.752300000000002</v>
      </c>
      <c r="AN51" s="58">
        <v>100.76949999999999</v>
      </c>
      <c r="AO51" s="59" t="s">
        <v>544</v>
      </c>
      <c r="AP51" s="59" t="s">
        <v>544</v>
      </c>
      <c r="AQ51" s="59" t="s">
        <v>544</v>
      </c>
      <c r="AR51" s="59" t="s">
        <v>544</v>
      </c>
      <c r="AS51" s="59" t="s">
        <v>544</v>
      </c>
      <c r="AT51" s="59" t="s">
        <v>544</v>
      </c>
      <c r="AU51" s="59" t="s">
        <v>544</v>
      </c>
      <c r="AV51" s="59" t="s">
        <v>544</v>
      </c>
      <c r="AW51" s="59" t="s">
        <v>544</v>
      </c>
      <c r="AX51" s="58">
        <v>4.0999999999999996</v>
      </c>
      <c r="AY51" s="58">
        <v>8.3000000000000007</v>
      </c>
      <c r="AZ51" s="58">
        <v>27.3</v>
      </c>
      <c r="BA51" s="58">
        <v>39.6</v>
      </c>
      <c r="BB51" s="58">
        <v>19.3</v>
      </c>
      <c r="BC51" s="59" t="s">
        <v>544</v>
      </c>
      <c r="BD51" s="59" t="s">
        <v>544</v>
      </c>
      <c r="BE51" s="59" t="s">
        <v>544</v>
      </c>
      <c r="BF51" s="59" t="s">
        <v>544</v>
      </c>
      <c r="BG51" s="59" t="s">
        <v>544</v>
      </c>
      <c r="BH51" s="59" t="s">
        <v>544</v>
      </c>
      <c r="BI51" s="59" t="s">
        <v>544</v>
      </c>
      <c r="BJ51" s="59" t="s">
        <v>544</v>
      </c>
      <c r="BK51" s="59" t="s">
        <v>544</v>
      </c>
      <c r="BL51" s="58">
        <v>2.71</v>
      </c>
      <c r="BM51" s="58">
        <v>2.2999999999999998</v>
      </c>
      <c r="BN51" s="59" t="s">
        <v>544</v>
      </c>
      <c r="BO51" s="59" t="s">
        <v>544</v>
      </c>
      <c r="BP51" s="59" t="s">
        <v>544</v>
      </c>
      <c r="BQ51" s="59" t="s">
        <v>544</v>
      </c>
      <c r="BR51" s="59" t="s">
        <v>544</v>
      </c>
      <c r="BS51" s="59" t="s">
        <v>544</v>
      </c>
      <c r="BT51" s="59" t="s">
        <v>544</v>
      </c>
      <c r="BU51" s="59" t="s">
        <v>544</v>
      </c>
      <c r="BV51" s="59" t="s">
        <v>544</v>
      </c>
      <c r="BW51" s="59" t="s">
        <v>544</v>
      </c>
      <c r="BX51" s="59" t="s">
        <v>544</v>
      </c>
      <c r="BY51" s="59" t="s">
        <v>544</v>
      </c>
      <c r="BZ51" s="59" t="s">
        <v>544</v>
      </c>
      <c r="CA51" s="59" t="s">
        <v>544</v>
      </c>
      <c r="CB51" s="59" t="s">
        <v>544</v>
      </c>
      <c r="CC51" s="59" t="s">
        <v>544</v>
      </c>
      <c r="CD51" s="59" t="s">
        <v>544</v>
      </c>
      <c r="CE51" s="59" t="s">
        <v>544</v>
      </c>
      <c r="CF51" s="58">
        <v>105749</v>
      </c>
      <c r="CG51" s="59" t="s">
        <v>544</v>
      </c>
      <c r="CH51" s="59" t="s">
        <v>544</v>
      </c>
      <c r="CI51" s="59" t="s">
        <v>544</v>
      </c>
      <c r="CJ51" s="59" t="s">
        <v>544</v>
      </c>
      <c r="CK51" s="59" t="s">
        <v>544</v>
      </c>
      <c r="CL51" s="59" t="s">
        <v>544</v>
      </c>
      <c r="CM51" s="59" t="s">
        <v>544</v>
      </c>
      <c r="CN51" s="59" t="s">
        <v>544</v>
      </c>
      <c r="CO51" s="59" t="s">
        <v>544</v>
      </c>
      <c r="CP51" s="59" t="s">
        <v>544</v>
      </c>
      <c r="CQ51" s="59" t="s">
        <v>544</v>
      </c>
      <c r="CR51" s="59" t="s">
        <v>544</v>
      </c>
      <c r="CS51" s="58">
        <v>98.2</v>
      </c>
      <c r="CT51" s="58">
        <v>102.3</v>
      </c>
      <c r="CU51" s="59" t="s">
        <v>544</v>
      </c>
      <c r="CV51" s="59" t="s">
        <v>544</v>
      </c>
      <c r="CW51" s="59" t="s">
        <v>544</v>
      </c>
      <c r="CX51" s="59" t="s">
        <v>544</v>
      </c>
      <c r="CY51" s="59" t="s">
        <v>544</v>
      </c>
      <c r="CZ51" s="59" t="s">
        <v>544</v>
      </c>
      <c r="DA51" s="59" t="s">
        <v>544</v>
      </c>
      <c r="DB51" s="59" t="s">
        <v>544</v>
      </c>
      <c r="DC51" s="59" t="s">
        <v>544</v>
      </c>
      <c r="DD51" s="59" t="s">
        <v>544</v>
      </c>
      <c r="DE51" s="59" t="s">
        <v>544</v>
      </c>
      <c r="DF51" s="59" t="s">
        <v>544</v>
      </c>
      <c r="DG51" s="59" t="s">
        <v>544</v>
      </c>
      <c r="DH51" s="59" t="s">
        <v>544</v>
      </c>
      <c r="DI51" s="59" t="s">
        <v>544</v>
      </c>
      <c r="DJ51" s="59" t="s">
        <v>544</v>
      </c>
      <c r="DK51" s="59" t="s">
        <v>544</v>
      </c>
      <c r="DL51" s="59" t="s">
        <v>544</v>
      </c>
      <c r="DM51" s="59" t="s">
        <v>544</v>
      </c>
      <c r="DN51" s="59" t="s">
        <v>544</v>
      </c>
      <c r="DO51" s="59" t="s">
        <v>544</v>
      </c>
      <c r="DP51" s="59" t="s">
        <v>544</v>
      </c>
      <c r="DQ51" s="116" t="s">
        <v>544</v>
      </c>
    </row>
    <row r="52" spans="1:121">
      <c r="A52" s="3">
        <v>25568</v>
      </c>
      <c r="B52" s="59" t="s">
        <v>544</v>
      </c>
      <c r="C52" s="59" t="s">
        <v>544</v>
      </c>
      <c r="D52" s="59" t="s">
        <v>544</v>
      </c>
      <c r="E52" s="59" t="s">
        <v>544</v>
      </c>
      <c r="F52" s="58">
        <v>27.3</v>
      </c>
      <c r="G52" s="58">
        <v>0.488958</v>
      </c>
      <c r="H52" s="59" t="s">
        <v>544</v>
      </c>
      <c r="I52" s="58">
        <v>47.2</v>
      </c>
      <c r="J52" s="59" t="s">
        <v>544</v>
      </c>
      <c r="K52" s="59" t="s">
        <v>544</v>
      </c>
      <c r="L52" s="58">
        <v>488.6</v>
      </c>
      <c r="M52" s="58">
        <v>102056</v>
      </c>
      <c r="N52" s="59" t="s">
        <v>544</v>
      </c>
      <c r="O52" s="59" t="s">
        <v>544</v>
      </c>
      <c r="P52" s="58">
        <v>0.7</v>
      </c>
      <c r="Q52" s="59" t="s">
        <v>544</v>
      </c>
      <c r="R52" s="59" t="s">
        <v>544</v>
      </c>
      <c r="S52" s="59" t="s">
        <v>544</v>
      </c>
      <c r="T52" s="59" t="s">
        <v>544</v>
      </c>
      <c r="U52" s="59" t="s">
        <v>544</v>
      </c>
      <c r="V52" s="59" t="s">
        <v>544</v>
      </c>
      <c r="W52" s="59" t="s">
        <v>544</v>
      </c>
      <c r="X52" s="59" t="s">
        <v>544</v>
      </c>
      <c r="Y52" s="59" t="s">
        <v>544</v>
      </c>
      <c r="Z52" s="58">
        <v>99.8</v>
      </c>
      <c r="AA52" s="59" t="s">
        <v>544</v>
      </c>
      <c r="AB52" s="59" t="s">
        <v>544</v>
      </c>
      <c r="AC52" s="58">
        <v>0.488958</v>
      </c>
      <c r="AD52" s="59" t="s">
        <v>544</v>
      </c>
      <c r="AE52" s="59" t="s">
        <v>544</v>
      </c>
      <c r="AF52" s="58">
        <v>85.581395000000001</v>
      </c>
      <c r="AG52" s="58">
        <v>2.23</v>
      </c>
      <c r="AH52" s="58">
        <v>25.4</v>
      </c>
      <c r="AI52" s="59" t="s">
        <v>544</v>
      </c>
      <c r="AJ52" s="59" t="s">
        <v>544</v>
      </c>
      <c r="AK52" s="59" t="s">
        <v>544</v>
      </c>
      <c r="AL52" s="59" t="s">
        <v>544</v>
      </c>
      <c r="AM52" s="58">
        <v>31.984400000000001</v>
      </c>
      <c r="AN52" s="58">
        <v>101.1485</v>
      </c>
      <c r="AO52" s="59" t="s">
        <v>544</v>
      </c>
      <c r="AP52" s="59" t="s">
        <v>544</v>
      </c>
      <c r="AQ52" s="59" t="s">
        <v>544</v>
      </c>
      <c r="AR52" s="59" t="s">
        <v>544</v>
      </c>
      <c r="AS52" s="59" t="s">
        <v>544</v>
      </c>
      <c r="AT52" s="59" t="s">
        <v>544</v>
      </c>
      <c r="AU52" s="59" t="s">
        <v>544</v>
      </c>
      <c r="AV52" s="59" t="s">
        <v>544</v>
      </c>
      <c r="AW52" s="59" t="s">
        <v>544</v>
      </c>
      <c r="AX52" s="58">
        <v>4.0999999999999996</v>
      </c>
      <c r="AY52" s="58">
        <v>8.1999999999999993</v>
      </c>
      <c r="AZ52" s="58">
        <v>27</v>
      </c>
      <c r="BA52" s="58">
        <v>37.9</v>
      </c>
      <c r="BB52" s="58">
        <v>19.600000000000001</v>
      </c>
      <c r="BC52" s="59" t="s">
        <v>544</v>
      </c>
      <c r="BD52" s="59" t="s">
        <v>544</v>
      </c>
      <c r="BE52" s="59" t="s">
        <v>544</v>
      </c>
      <c r="BF52" s="59" t="s">
        <v>544</v>
      </c>
      <c r="BG52" s="59" t="s">
        <v>544</v>
      </c>
      <c r="BH52" s="59" t="s">
        <v>544</v>
      </c>
      <c r="BI52" s="59" t="s">
        <v>544</v>
      </c>
      <c r="BJ52" s="59" t="s">
        <v>544</v>
      </c>
      <c r="BK52" s="59" t="s">
        <v>544</v>
      </c>
      <c r="BL52" s="58">
        <v>2.86</v>
      </c>
      <c r="BM52" s="58">
        <v>2.35</v>
      </c>
      <c r="BN52" s="59" t="s">
        <v>544</v>
      </c>
      <c r="BO52" s="59" t="s">
        <v>544</v>
      </c>
      <c r="BP52" s="59" t="s">
        <v>544</v>
      </c>
      <c r="BQ52" s="59" t="s">
        <v>544</v>
      </c>
      <c r="BR52" s="59" t="s">
        <v>544</v>
      </c>
      <c r="BS52" s="59" t="s">
        <v>544</v>
      </c>
      <c r="BT52" s="59" t="s">
        <v>544</v>
      </c>
      <c r="BU52" s="59" t="s">
        <v>544</v>
      </c>
      <c r="BV52" s="59" t="s">
        <v>544</v>
      </c>
      <c r="BW52" s="59" t="s">
        <v>544</v>
      </c>
      <c r="BX52" s="59" t="s">
        <v>544</v>
      </c>
      <c r="BY52" s="59" t="s">
        <v>544</v>
      </c>
      <c r="BZ52" s="59" t="s">
        <v>544</v>
      </c>
      <c r="CA52" s="59" t="s">
        <v>544</v>
      </c>
      <c r="CB52" s="59" t="s">
        <v>544</v>
      </c>
      <c r="CC52" s="59" t="s">
        <v>544</v>
      </c>
      <c r="CD52" s="59" t="s">
        <v>544</v>
      </c>
      <c r="CE52" s="59" t="s">
        <v>544</v>
      </c>
      <c r="CF52" s="58">
        <v>106441</v>
      </c>
      <c r="CG52" s="59" t="s">
        <v>544</v>
      </c>
      <c r="CH52" s="59" t="s">
        <v>544</v>
      </c>
      <c r="CI52" s="59" t="s">
        <v>544</v>
      </c>
      <c r="CJ52" s="59" t="s">
        <v>544</v>
      </c>
      <c r="CK52" s="59" t="s">
        <v>544</v>
      </c>
      <c r="CL52" s="59" t="s">
        <v>544</v>
      </c>
      <c r="CM52" s="59" t="s">
        <v>544</v>
      </c>
      <c r="CN52" s="59" t="s">
        <v>544</v>
      </c>
      <c r="CO52" s="59" t="s">
        <v>544</v>
      </c>
      <c r="CP52" s="59" t="s">
        <v>544</v>
      </c>
      <c r="CQ52" s="59" t="s">
        <v>544</v>
      </c>
      <c r="CR52" s="59" t="s">
        <v>544</v>
      </c>
      <c r="CS52" s="58">
        <v>97.9</v>
      </c>
      <c r="CT52" s="58">
        <v>102.3</v>
      </c>
      <c r="CU52" s="59" t="s">
        <v>544</v>
      </c>
      <c r="CV52" s="59" t="s">
        <v>544</v>
      </c>
      <c r="CW52" s="59" t="s">
        <v>544</v>
      </c>
      <c r="CX52" s="59" t="s">
        <v>544</v>
      </c>
      <c r="CY52" s="59" t="s">
        <v>544</v>
      </c>
      <c r="CZ52" s="59" t="s">
        <v>544</v>
      </c>
      <c r="DA52" s="59" t="s">
        <v>544</v>
      </c>
      <c r="DB52" s="59" t="s">
        <v>544</v>
      </c>
      <c r="DC52" s="59" t="s">
        <v>544</v>
      </c>
      <c r="DD52" s="59" t="s">
        <v>544</v>
      </c>
      <c r="DE52" s="59" t="s">
        <v>544</v>
      </c>
      <c r="DF52" s="59" t="s">
        <v>544</v>
      </c>
      <c r="DG52" s="59" t="s">
        <v>544</v>
      </c>
      <c r="DH52" s="59" t="s">
        <v>544</v>
      </c>
      <c r="DI52" s="59" t="s">
        <v>544</v>
      </c>
      <c r="DJ52" s="59" t="s">
        <v>544</v>
      </c>
      <c r="DK52" s="59" t="s">
        <v>544</v>
      </c>
      <c r="DL52" s="59" t="s">
        <v>544</v>
      </c>
      <c r="DM52" s="59" t="s">
        <v>544</v>
      </c>
      <c r="DN52" s="59" t="s">
        <v>544</v>
      </c>
      <c r="DO52" s="59" t="s">
        <v>544</v>
      </c>
      <c r="DP52" s="59" t="s">
        <v>544</v>
      </c>
      <c r="DQ52" s="116" t="s">
        <v>544</v>
      </c>
    </row>
    <row r="53" spans="1:121">
      <c r="A53" s="3">
        <v>25568</v>
      </c>
      <c r="B53" s="59" t="s">
        <v>544</v>
      </c>
      <c r="C53" s="59" t="s">
        <v>544</v>
      </c>
      <c r="D53" s="59" t="s">
        <v>544</v>
      </c>
      <c r="E53" s="59" t="s">
        <v>544</v>
      </c>
      <c r="F53" s="58">
        <v>26.5</v>
      </c>
      <c r="G53" s="58">
        <v>0.488958</v>
      </c>
      <c r="H53" s="59" t="s">
        <v>544</v>
      </c>
      <c r="I53" s="58">
        <v>47.3</v>
      </c>
      <c r="J53" s="59" t="s">
        <v>544</v>
      </c>
      <c r="K53" s="59" t="s">
        <v>544</v>
      </c>
      <c r="L53" s="58">
        <v>509.7</v>
      </c>
      <c r="M53" s="58">
        <v>157376</v>
      </c>
      <c r="N53" s="59" t="s">
        <v>544</v>
      </c>
      <c r="O53" s="59" t="s">
        <v>544</v>
      </c>
      <c r="P53" s="58">
        <v>0.8</v>
      </c>
      <c r="Q53" s="59" t="s">
        <v>544</v>
      </c>
      <c r="R53" s="59" t="s">
        <v>544</v>
      </c>
      <c r="S53" s="59" t="s">
        <v>544</v>
      </c>
      <c r="T53" s="59" t="s">
        <v>544</v>
      </c>
      <c r="U53" s="59" t="s">
        <v>544</v>
      </c>
      <c r="V53" s="59" t="s">
        <v>544</v>
      </c>
      <c r="W53" s="59" t="s">
        <v>544</v>
      </c>
      <c r="X53" s="59" t="s">
        <v>544</v>
      </c>
      <c r="Y53" s="59" t="s">
        <v>544</v>
      </c>
      <c r="Z53" s="58">
        <v>99.7</v>
      </c>
      <c r="AA53" s="59" t="s">
        <v>544</v>
      </c>
      <c r="AB53" s="59" t="s">
        <v>544</v>
      </c>
      <c r="AC53" s="58">
        <v>0.488958</v>
      </c>
      <c r="AD53" s="59" t="s">
        <v>544</v>
      </c>
      <c r="AE53" s="59" t="s">
        <v>544</v>
      </c>
      <c r="AF53" s="58">
        <v>85.416667000000004</v>
      </c>
      <c r="AG53" s="58">
        <v>2.23</v>
      </c>
      <c r="AH53" s="58">
        <v>25.5</v>
      </c>
      <c r="AI53" s="59" t="s">
        <v>544</v>
      </c>
      <c r="AJ53" s="59" t="s">
        <v>544</v>
      </c>
      <c r="AK53" s="59" t="s">
        <v>544</v>
      </c>
      <c r="AL53" s="59" t="s">
        <v>544</v>
      </c>
      <c r="AM53" s="58">
        <v>32.196599999999997</v>
      </c>
      <c r="AN53" s="58">
        <v>101.46259999999999</v>
      </c>
      <c r="AO53" s="59" t="s">
        <v>544</v>
      </c>
      <c r="AP53" s="59" t="s">
        <v>544</v>
      </c>
      <c r="AQ53" s="59" t="s">
        <v>544</v>
      </c>
      <c r="AR53" s="59" t="s">
        <v>544</v>
      </c>
      <c r="AS53" s="59" t="s">
        <v>544</v>
      </c>
      <c r="AT53" s="59" t="s">
        <v>544</v>
      </c>
      <c r="AU53" s="59" t="s">
        <v>544</v>
      </c>
      <c r="AV53" s="59" t="s">
        <v>544</v>
      </c>
      <c r="AW53" s="59" t="s">
        <v>544</v>
      </c>
      <c r="AX53" s="58">
        <v>4.0999999999999996</v>
      </c>
      <c r="AY53" s="58">
        <v>8.1</v>
      </c>
      <c r="AZ53" s="58">
        <v>26.8</v>
      </c>
      <c r="BA53" s="58">
        <v>36.6</v>
      </c>
      <c r="BB53" s="58">
        <v>19.899999999999999</v>
      </c>
      <c r="BC53" s="59" t="s">
        <v>544</v>
      </c>
      <c r="BD53" s="59" t="s">
        <v>544</v>
      </c>
      <c r="BE53" s="59" t="s">
        <v>544</v>
      </c>
      <c r="BF53" s="59" t="s">
        <v>544</v>
      </c>
      <c r="BG53" s="59" t="s">
        <v>544</v>
      </c>
      <c r="BH53" s="59" t="s">
        <v>544</v>
      </c>
      <c r="BI53" s="59" t="s">
        <v>544</v>
      </c>
      <c r="BJ53" s="59" t="s">
        <v>544</v>
      </c>
      <c r="BK53" s="59" t="s">
        <v>544</v>
      </c>
      <c r="BL53" s="58">
        <v>2.71</v>
      </c>
      <c r="BM53" s="58">
        <v>2.35</v>
      </c>
      <c r="BN53" s="59" t="s">
        <v>544</v>
      </c>
      <c r="BO53" s="59" t="s">
        <v>544</v>
      </c>
      <c r="BP53" s="59" t="s">
        <v>544</v>
      </c>
      <c r="BQ53" s="59" t="s">
        <v>544</v>
      </c>
      <c r="BR53" s="59" t="s">
        <v>544</v>
      </c>
      <c r="BS53" s="59" t="s">
        <v>544</v>
      </c>
      <c r="BT53" s="59" t="s">
        <v>544</v>
      </c>
      <c r="BU53" s="59" t="s">
        <v>544</v>
      </c>
      <c r="BV53" s="59" t="s">
        <v>544</v>
      </c>
      <c r="BW53" s="59" t="s">
        <v>544</v>
      </c>
      <c r="BX53" s="59" t="s">
        <v>544</v>
      </c>
      <c r="BY53" s="59" t="s">
        <v>544</v>
      </c>
      <c r="BZ53" s="59" t="s">
        <v>544</v>
      </c>
      <c r="CA53" s="59" t="s">
        <v>544</v>
      </c>
      <c r="CB53" s="59" t="s">
        <v>544</v>
      </c>
      <c r="CC53" s="59" t="s">
        <v>544</v>
      </c>
      <c r="CD53" s="59" t="s">
        <v>544</v>
      </c>
      <c r="CE53" s="59" t="s">
        <v>544</v>
      </c>
      <c r="CF53" s="58">
        <v>107685</v>
      </c>
      <c r="CG53" s="59" t="s">
        <v>544</v>
      </c>
      <c r="CH53" s="59" t="s">
        <v>544</v>
      </c>
      <c r="CI53" s="59" t="s">
        <v>544</v>
      </c>
      <c r="CJ53" s="59" t="s">
        <v>544</v>
      </c>
      <c r="CK53" s="59" t="s">
        <v>544</v>
      </c>
      <c r="CL53" s="59" t="s">
        <v>544</v>
      </c>
      <c r="CM53" s="59" t="s">
        <v>544</v>
      </c>
      <c r="CN53" s="59" t="s">
        <v>544</v>
      </c>
      <c r="CO53" s="59" t="s">
        <v>544</v>
      </c>
      <c r="CP53" s="59" t="s">
        <v>544</v>
      </c>
      <c r="CQ53" s="59" t="s">
        <v>544</v>
      </c>
      <c r="CR53" s="59" t="s">
        <v>544</v>
      </c>
      <c r="CS53" s="58">
        <v>98</v>
      </c>
      <c r="CT53" s="58">
        <v>102</v>
      </c>
      <c r="CU53" s="59" t="s">
        <v>544</v>
      </c>
      <c r="CV53" s="59" t="s">
        <v>544</v>
      </c>
      <c r="CW53" s="59" t="s">
        <v>544</v>
      </c>
      <c r="CX53" s="59" t="s">
        <v>544</v>
      </c>
      <c r="CY53" s="59" t="s">
        <v>544</v>
      </c>
      <c r="CZ53" s="59" t="s">
        <v>544</v>
      </c>
      <c r="DA53" s="59" t="s">
        <v>544</v>
      </c>
      <c r="DB53" s="59" t="s">
        <v>544</v>
      </c>
      <c r="DC53" s="59" t="s">
        <v>544</v>
      </c>
      <c r="DD53" s="59" t="s">
        <v>544</v>
      </c>
      <c r="DE53" s="59" t="s">
        <v>544</v>
      </c>
      <c r="DF53" s="59" t="s">
        <v>544</v>
      </c>
      <c r="DG53" s="59" t="s">
        <v>544</v>
      </c>
      <c r="DH53" s="59" t="s">
        <v>544</v>
      </c>
      <c r="DI53" s="59" t="s">
        <v>544</v>
      </c>
      <c r="DJ53" s="59" t="s">
        <v>544</v>
      </c>
      <c r="DK53" s="59" t="s">
        <v>544</v>
      </c>
      <c r="DL53" s="59" t="s">
        <v>544</v>
      </c>
      <c r="DM53" s="59" t="s">
        <v>544</v>
      </c>
      <c r="DN53" s="59" t="s">
        <v>544</v>
      </c>
      <c r="DO53" s="59" t="s">
        <v>544</v>
      </c>
      <c r="DP53" s="59" t="s">
        <v>544</v>
      </c>
      <c r="DQ53" s="116" t="s">
        <v>544</v>
      </c>
    </row>
    <row r="54" spans="1:121">
      <c r="A54" s="3">
        <v>25568</v>
      </c>
      <c r="B54" s="59" t="s">
        <v>544</v>
      </c>
      <c r="C54" s="59" t="s">
        <v>544</v>
      </c>
      <c r="D54" s="59" t="s">
        <v>544</v>
      </c>
      <c r="E54" s="59" t="s">
        <v>544</v>
      </c>
      <c r="F54" s="58">
        <v>26.2</v>
      </c>
      <c r="G54" s="58">
        <v>0.488958</v>
      </c>
      <c r="H54" s="59" t="s">
        <v>544</v>
      </c>
      <c r="I54" s="58">
        <v>47.6</v>
      </c>
      <c r="J54" s="59" t="s">
        <v>544</v>
      </c>
      <c r="K54" s="59" t="s">
        <v>544</v>
      </c>
      <c r="L54" s="58">
        <v>500.4</v>
      </c>
      <c r="M54" s="58">
        <v>152637</v>
      </c>
      <c r="N54" s="59" t="s">
        <v>544</v>
      </c>
      <c r="O54" s="59" t="s">
        <v>544</v>
      </c>
      <c r="P54" s="58">
        <v>0.8</v>
      </c>
      <c r="Q54" s="59" t="s">
        <v>544</v>
      </c>
      <c r="R54" s="59" t="s">
        <v>544</v>
      </c>
      <c r="S54" s="59" t="s">
        <v>544</v>
      </c>
      <c r="T54" s="59" t="s">
        <v>544</v>
      </c>
      <c r="U54" s="59" t="s">
        <v>544</v>
      </c>
      <c r="V54" s="59" t="s">
        <v>544</v>
      </c>
      <c r="W54" s="59" t="s">
        <v>544</v>
      </c>
      <c r="X54" s="59" t="s">
        <v>544</v>
      </c>
      <c r="Y54" s="59" t="s">
        <v>544</v>
      </c>
      <c r="Z54" s="58">
        <v>99.2</v>
      </c>
      <c r="AA54" s="59" t="s">
        <v>544</v>
      </c>
      <c r="AB54" s="59" t="s">
        <v>544</v>
      </c>
      <c r="AC54" s="58">
        <v>0.488958</v>
      </c>
      <c r="AD54" s="59" t="s">
        <v>544</v>
      </c>
      <c r="AE54" s="59" t="s">
        <v>544</v>
      </c>
      <c r="AF54" s="58">
        <v>86.078885999999997</v>
      </c>
      <c r="AG54" s="58">
        <v>2.23</v>
      </c>
      <c r="AH54" s="58">
        <v>25.6</v>
      </c>
      <c r="AI54" s="59" t="s">
        <v>544</v>
      </c>
      <c r="AJ54" s="59" t="s">
        <v>544</v>
      </c>
      <c r="AK54" s="59" t="s">
        <v>544</v>
      </c>
      <c r="AL54" s="59" t="s">
        <v>544</v>
      </c>
      <c r="AM54" s="58">
        <v>32.386299999999999</v>
      </c>
      <c r="AN54" s="58">
        <v>101.70359999999999</v>
      </c>
      <c r="AO54" s="59" t="s">
        <v>544</v>
      </c>
      <c r="AP54" s="59" t="s">
        <v>544</v>
      </c>
      <c r="AQ54" s="59" t="s">
        <v>544</v>
      </c>
      <c r="AR54" s="59" t="s">
        <v>544</v>
      </c>
      <c r="AS54" s="59" t="s">
        <v>544</v>
      </c>
      <c r="AT54" s="59" t="s">
        <v>544</v>
      </c>
      <c r="AU54" s="59" t="s">
        <v>544</v>
      </c>
      <c r="AV54" s="59" t="s">
        <v>544</v>
      </c>
      <c r="AW54" s="59" t="s">
        <v>544</v>
      </c>
      <c r="AX54" s="58">
        <v>4</v>
      </c>
      <c r="AY54" s="58">
        <v>8.3000000000000007</v>
      </c>
      <c r="AZ54" s="58">
        <v>27.3</v>
      </c>
      <c r="BA54" s="58">
        <v>37.200000000000003</v>
      </c>
      <c r="BB54" s="58">
        <v>20.3</v>
      </c>
      <c r="BC54" s="59" t="s">
        <v>544</v>
      </c>
      <c r="BD54" s="59" t="s">
        <v>544</v>
      </c>
      <c r="BE54" s="59" t="s">
        <v>544</v>
      </c>
      <c r="BF54" s="59" t="s">
        <v>544</v>
      </c>
      <c r="BG54" s="59" t="s">
        <v>544</v>
      </c>
      <c r="BH54" s="59" t="s">
        <v>544</v>
      </c>
      <c r="BI54" s="59" t="s">
        <v>544</v>
      </c>
      <c r="BJ54" s="59" t="s">
        <v>544</v>
      </c>
      <c r="BK54" s="59" t="s">
        <v>544</v>
      </c>
      <c r="BL54" s="58">
        <v>2.76</v>
      </c>
      <c r="BM54" s="58">
        <v>2.4</v>
      </c>
      <c r="BN54" s="59" t="s">
        <v>544</v>
      </c>
      <c r="BO54" s="59" t="s">
        <v>544</v>
      </c>
      <c r="BP54" s="59" t="s">
        <v>544</v>
      </c>
      <c r="BQ54" s="59" t="s">
        <v>544</v>
      </c>
      <c r="BR54" s="59" t="s">
        <v>544</v>
      </c>
      <c r="BS54" s="59" t="s">
        <v>544</v>
      </c>
      <c r="BT54" s="59" t="s">
        <v>544</v>
      </c>
      <c r="BU54" s="59" t="s">
        <v>544</v>
      </c>
      <c r="BV54" s="59" t="s">
        <v>544</v>
      </c>
      <c r="BW54" s="59" t="s">
        <v>544</v>
      </c>
      <c r="BX54" s="59" t="s">
        <v>544</v>
      </c>
      <c r="BY54" s="59" t="s">
        <v>544</v>
      </c>
      <c r="BZ54" s="59" t="s">
        <v>544</v>
      </c>
      <c r="CA54" s="59" t="s">
        <v>544</v>
      </c>
      <c r="CB54" s="59" t="s">
        <v>544</v>
      </c>
      <c r="CC54" s="59" t="s">
        <v>544</v>
      </c>
      <c r="CD54" s="59" t="s">
        <v>544</v>
      </c>
      <c r="CE54" s="59" t="s">
        <v>544</v>
      </c>
      <c r="CF54" s="58">
        <v>108559</v>
      </c>
      <c r="CG54" s="59" t="s">
        <v>544</v>
      </c>
      <c r="CH54" s="59" t="s">
        <v>544</v>
      </c>
      <c r="CI54" s="59" t="s">
        <v>544</v>
      </c>
      <c r="CJ54" s="59" t="s">
        <v>544</v>
      </c>
      <c r="CK54" s="59" t="s">
        <v>544</v>
      </c>
      <c r="CL54" s="59" t="s">
        <v>544</v>
      </c>
      <c r="CM54" s="59" t="s">
        <v>544</v>
      </c>
      <c r="CN54" s="59" t="s">
        <v>544</v>
      </c>
      <c r="CO54" s="59" t="s">
        <v>544</v>
      </c>
      <c r="CP54" s="59" t="s">
        <v>544</v>
      </c>
      <c r="CQ54" s="59" t="s">
        <v>544</v>
      </c>
      <c r="CR54" s="59" t="s">
        <v>544</v>
      </c>
      <c r="CS54" s="58">
        <v>97.5</v>
      </c>
      <c r="CT54" s="58">
        <v>101.6</v>
      </c>
      <c r="CU54" s="59" t="s">
        <v>544</v>
      </c>
      <c r="CV54" s="59" t="s">
        <v>544</v>
      </c>
      <c r="CW54" s="59" t="s">
        <v>544</v>
      </c>
      <c r="CX54" s="59" t="s">
        <v>544</v>
      </c>
      <c r="CY54" s="59" t="s">
        <v>544</v>
      </c>
      <c r="CZ54" s="59" t="s">
        <v>544</v>
      </c>
      <c r="DA54" s="59" t="s">
        <v>544</v>
      </c>
      <c r="DB54" s="59" t="s">
        <v>544</v>
      </c>
      <c r="DC54" s="59" t="s">
        <v>544</v>
      </c>
      <c r="DD54" s="59" t="s">
        <v>544</v>
      </c>
      <c r="DE54" s="59" t="s">
        <v>544</v>
      </c>
      <c r="DF54" s="59" t="s">
        <v>544</v>
      </c>
      <c r="DG54" s="59" t="s">
        <v>544</v>
      </c>
      <c r="DH54" s="59" t="s">
        <v>544</v>
      </c>
      <c r="DI54" s="59" t="s">
        <v>544</v>
      </c>
      <c r="DJ54" s="59" t="s">
        <v>544</v>
      </c>
      <c r="DK54" s="59" t="s">
        <v>544</v>
      </c>
      <c r="DL54" s="59" t="s">
        <v>544</v>
      </c>
      <c r="DM54" s="59" t="s">
        <v>544</v>
      </c>
      <c r="DN54" s="59" t="s">
        <v>544</v>
      </c>
      <c r="DO54" s="59" t="s">
        <v>544</v>
      </c>
      <c r="DP54" s="59" t="s">
        <v>544</v>
      </c>
      <c r="DQ54" s="116" t="s">
        <v>544</v>
      </c>
    </row>
    <row r="55" spans="1:121">
      <c r="A55" s="3">
        <v>25568</v>
      </c>
      <c r="B55" s="59" t="s">
        <v>544</v>
      </c>
      <c r="C55" s="59" t="s">
        <v>544</v>
      </c>
      <c r="D55" s="59" t="s">
        <v>544</v>
      </c>
      <c r="E55" s="59" t="s">
        <v>544</v>
      </c>
      <c r="F55" s="58">
        <v>26.8</v>
      </c>
      <c r="G55" s="58">
        <v>0.488958</v>
      </c>
      <c r="H55" s="59" t="s">
        <v>544</v>
      </c>
      <c r="I55" s="58">
        <v>47.9</v>
      </c>
      <c r="J55" s="59" t="s">
        <v>544</v>
      </c>
      <c r="K55" s="59" t="s">
        <v>544</v>
      </c>
      <c r="L55" s="58">
        <v>482.3</v>
      </c>
      <c r="M55" s="58">
        <v>120916</v>
      </c>
      <c r="N55" s="59" t="s">
        <v>544</v>
      </c>
      <c r="O55" s="59" t="s">
        <v>544</v>
      </c>
      <c r="P55" s="58">
        <v>0.8</v>
      </c>
      <c r="Q55" s="59" t="s">
        <v>544</v>
      </c>
      <c r="R55" s="59" t="s">
        <v>544</v>
      </c>
      <c r="S55" s="59" t="s">
        <v>544</v>
      </c>
      <c r="T55" s="59" t="s">
        <v>544</v>
      </c>
      <c r="U55" s="59" t="s">
        <v>544</v>
      </c>
      <c r="V55" s="59" t="s">
        <v>544</v>
      </c>
      <c r="W55" s="59" t="s">
        <v>544</v>
      </c>
      <c r="X55" s="59" t="s">
        <v>544</v>
      </c>
      <c r="Y55" s="59" t="s">
        <v>544</v>
      </c>
      <c r="Z55" s="58">
        <v>99.2</v>
      </c>
      <c r="AA55" s="59" t="s">
        <v>544</v>
      </c>
      <c r="AB55" s="59" t="s">
        <v>544</v>
      </c>
      <c r="AC55" s="58">
        <v>0.488958</v>
      </c>
      <c r="AD55" s="59" t="s">
        <v>544</v>
      </c>
      <c r="AE55" s="59" t="s">
        <v>544</v>
      </c>
      <c r="AF55" s="58">
        <v>87.119438000000002</v>
      </c>
      <c r="AG55" s="58">
        <v>2.23</v>
      </c>
      <c r="AH55" s="58">
        <v>25.7</v>
      </c>
      <c r="AI55" s="59" t="s">
        <v>544</v>
      </c>
      <c r="AJ55" s="59" t="s">
        <v>544</v>
      </c>
      <c r="AK55" s="59" t="s">
        <v>544</v>
      </c>
      <c r="AL55" s="59" t="s">
        <v>544</v>
      </c>
      <c r="AM55" s="58">
        <v>32.552599999999998</v>
      </c>
      <c r="AN55" s="58">
        <v>101.8702</v>
      </c>
      <c r="AO55" s="59" t="s">
        <v>544</v>
      </c>
      <c r="AP55" s="59" t="s">
        <v>544</v>
      </c>
      <c r="AQ55" s="59" t="s">
        <v>544</v>
      </c>
      <c r="AR55" s="59" t="s">
        <v>544</v>
      </c>
      <c r="AS55" s="59" t="s">
        <v>544</v>
      </c>
      <c r="AT55" s="59" t="s">
        <v>544</v>
      </c>
      <c r="AU55" s="59" t="s">
        <v>544</v>
      </c>
      <c r="AV55" s="59" t="s">
        <v>544</v>
      </c>
      <c r="AW55" s="59" t="s">
        <v>544</v>
      </c>
      <c r="AX55" s="58">
        <v>4</v>
      </c>
      <c r="AY55" s="58">
        <v>8.1</v>
      </c>
      <c r="AZ55" s="58">
        <v>26.7</v>
      </c>
      <c r="BA55" s="58">
        <v>35.799999999999997</v>
      </c>
      <c r="BB55" s="58">
        <v>20.3</v>
      </c>
      <c r="BC55" s="59" t="s">
        <v>544</v>
      </c>
      <c r="BD55" s="59" t="s">
        <v>544</v>
      </c>
      <c r="BE55" s="59" t="s">
        <v>544</v>
      </c>
      <c r="BF55" s="59" t="s">
        <v>544</v>
      </c>
      <c r="BG55" s="59" t="s">
        <v>544</v>
      </c>
      <c r="BH55" s="59" t="s">
        <v>544</v>
      </c>
      <c r="BI55" s="59" t="s">
        <v>544</v>
      </c>
      <c r="BJ55" s="59" t="s">
        <v>544</v>
      </c>
      <c r="BK55" s="59" t="s">
        <v>544</v>
      </c>
      <c r="BL55" s="58">
        <v>2.71</v>
      </c>
      <c r="BM55" s="58">
        <v>2.35</v>
      </c>
      <c r="BN55" s="59" t="s">
        <v>544</v>
      </c>
      <c r="BO55" s="59" t="s">
        <v>544</v>
      </c>
      <c r="BP55" s="59" t="s">
        <v>544</v>
      </c>
      <c r="BQ55" s="59" t="s">
        <v>544</v>
      </c>
      <c r="BR55" s="59" t="s">
        <v>544</v>
      </c>
      <c r="BS55" s="59" t="s">
        <v>544</v>
      </c>
      <c r="BT55" s="59" t="s">
        <v>544</v>
      </c>
      <c r="BU55" s="59" t="s">
        <v>544</v>
      </c>
      <c r="BV55" s="59" t="s">
        <v>544</v>
      </c>
      <c r="BW55" s="59" t="s">
        <v>544</v>
      </c>
      <c r="BX55" s="59" t="s">
        <v>544</v>
      </c>
      <c r="BY55" s="59" t="s">
        <v>544</v>
      </c>
      <c r="BZ55" s="59" t="s">
        <v>544</v>
      </c>
      <c r="CA55" s="59" t="s">
        <v>544</v>
      </c>
      <c r="CB55" s="59" t="s">
        <v>544</v>
      </c>
      <c r="CC55" s="59" t="s">
        <v>544</v>
      </c>
      <c r="CD55" s="59" t="s">
        <v>544</v>
      </c>
      <c r="CE55" s="59" t="s">
        <v>544</v>
      </c>
      <c r="CF55" s="58">
        <v>109978</v>
      </c>
      <c r="CG55" s="59" t="s">
        <v>544</v>
      </c>
      <c r="CH55" s="59" t="s">
        <v>544</v>
      </c>
      <c r="CI55" s="59" t="s">
        <v>544</v>
      </c>
      <c r="CJ55" s="59" t="s">
        <v>544</v>
      </c>
      <c r="CK55" s="59" t="s">
        <v>544</v>
      </c>
      <c r="CL55" s="59" t="s">
        <v>544</v>
      </c>
      <c r="CM55" s="59" t="s">
        <v>544</v>
      </c>
      <c r="CN55" s="59" t="s">
        <v>544</v>
      </c>
      <c r="CO55" s="59" t="s">
        <v>544</v>
      </c>
      <c r="CP55" s="59" t="s">
        <v>544</v>
      </c>
      <c r="CQ55" s="59" t="s">
        <v>544</v>
      </c>
      <c r="CR55" s="59" t="s">
        <v>544</v>
      </c>
      <c r="CS55" s="58">
        <v>97.5</v>
      </c>
      <c r="CT55" s="58">
        <v>101.6</v>
      </c>
      <c r="CU55" s="59" t="s">
        <v>544</v>
      </c>
      <c r="CV55" s="59" t="s">
        <v>544</v>
      </c>
      <c r="CW55" s="59" t="s">
        <v>544</v>
      </c>
      <c r="CX55" s="59" t="s">
        <v>544</v>
      </c>
      <c r="CY55" s="59" t="s">
        <v>544</v>
      </c>
      <c r="CZ55" s="59" t="s">
        <v>544</v>
      </c>
      <c r="DA55" s="59" t="s">
        <v>544</v>
      </c>
      <c r="DB55" s="59" t="s">
        <v>544</v>
      </c>
      <c r="DC55" s="59" t="s">
        <v>544</v>
      </c>
      <c r="DD55" s="59" t="s">
        <v>544</v>
      </c>
      <c r="DE55" s="59" t="s">
        <v>544</v>
      </c>
      <c r="DF55" s="59" t="s">
        <v>544</v>
      </c>
      <c r="DG55" s="59" t="s">
        <v>544</v>
      </c>
      <c r="DH55" s="59" t="s">
        <v>544</v>
      </c>
      <c r="DI55" s="59" t="s">
        <v>544</v>
      </c>
      <c r="DJ55" s="59" t="s">
        <v>544</v>
      </c>
      <c r="DK55" s="59" t="s">
        <v>544</v>
      </c>
      <c r="DL55" s="59" t="s">
        <v>544</v>
      </c>
      <c r="DM55" s="59" t="s">
        <v>544</v>
      </c>
      <c r="DN55" s="59" t="s">
        <v>544</v>
      </c>
      <c r="DO55" s="59" t="s">
        <v>544</v>
      </c>
      <c r="DP55" s="59" t="s">
        <v>544</v>
      </c>
      <c r="DQ55" s="116" t="s">
        <v>544</v>
      </c>
    </row>
    <row r="56" spans="1:121">
      <c r="A56" s="3">
        <v>25568</v>
      </c>
      <c r="B56" s="59" t="s">
        <v>544</v>
      </c>
      <c r="C56" s="59" t="s">
        <v>544</v>
      </c>
      <c r="D56" s="59" t="s">
        <v>544</v>
      </c>
      <c r="E56" s="59" t="s">
        <v>544</v>
      </c>
      <c r="F56" s="58">
        <v>26.9</v>
      </c>
      <c r="G56" s="58">
        <v>0.488958</v>
      </c>
      <c r="H56" s="59" t="s">
        <v>544</v>
      </c>
      <c r="I56" s="58">
        <v>48.5</v>
      </c>
      <c r="J56" s="59" t="s">
        <v>544</v>
      </c>
      <c r="K56" s="59" t="s">
        <v>544</v>
      </c>
      <c r="L56" s="58">
        <v>485.5</v>
      </c>
      <c r="M56" s="58">
        <v>126483</v>
      </c>
      <c r="N56" s="59" t="s">
        <v>544</v>
      </c>
      <c r="O56" s="59" t="s">
        <v>544</v>
      </c>
      <c r="P56" s="58">
        <v>0.8</v>
      </c>
      <c r="Q56" s="59" t="s">
        <v>544</v>
      </c>
      <c r="R56" s="59" t="s">
        <v>544</v>
      </c>
      <c r="S56" s="59" t="s">
        <v>544</v>
      </c>
      <c r="T56" s="59" t="s">
        <v>544</v>
      </c>
      <c r="U56" s="59" t="s">
        <v>544</v>
      </c>
      <c r="V56" s="59" t="s">
        <v>544</v>
      </c>
      <c r="W56" s="59" t="s">
        <v>544</v>
      </c>
      <c r="X56" s="59" t="s">
        <v>544</v>
      </c>
      <c r="Y56" s="59" t="s">
        <v>544</v>
      </c>
      <c r="Z56" s="58">
        <v>99.1</v>
      </c>
      <c r="AA56" s="59" t="s">
        <v>544</v>
      </c>
      <c r="AB56" s="59" t="s">
        <v>544</v>
      </c>
      <c r="AC56" s="58">
        <v>0.488958</v>
      </c>
      <c r="AD56" s="59" t="s">
        <v>544</v>
      </c>
      <c r="AE56" s="59" t="s">
        <v>544</v>
      </c>
      <c r="AF56" s="58">
        <v>87.943262000000004</v>
      </c>
      <c r="AG56" s="58">
        <v>2.23</v>
      </c>
      <c r="AH56" s="58">
        <v>25.7</v>
      </c>
      <c r="AI56" s="59" t="s">
        <v>544</v>
      </c>
      <c r="AJ56" s="59" t="s">
        <v>544</v>
      </c>
      <c r="AK56" s="59" t="s">
        <v>544</v>
      </c>
      <c r="AL56" s="59" t="s">
        <v>544</v>
      </c>
      <c r="AM56" s="58">
        <v>32.690800000000003</v>
      </c>
      <c r="AN56" s="58">
        <v>101.9485</v>
      </c>
      <c r="AO56" s="59" t="s">
        <v>544</v>
      </c>
      <c r="AP56" s="59" t="s">
        <v>544</v>
      </c>
      <c r="AQ56" s="59" t="s">
        <v>544</v>
      </c>
      <c r="AR56" s="59" t="s">
        <v>544</v>
      </c>
      <c r="AS56" s="59" t="s">
        <v>544</v>
      </c>
      <c r="AT56" s="59" t="s">
        <v>544</v>
      </c>
      <c r="AU56" s="59" t="s">
        <v>544</v>
      </c>
      <c r="AV56" s="59" t="s">
        <v>544</v>
      </c>
      <c r="AW56" s="59" t="s">
        <v>544</v>
      </c>
      <c r="AX56" s="58">
        <v>4</v>
      </c>
      <c r="AY56" s="58">
        <v>8</v>
      </c>
      <c r="AZ56" s="58">
        <v>26</v>
      </c>
      <c r="BA56" s="58">
        <v>33.700000000000003</v>
      </c>
      <c r="BB56" s="58">
        <v>20.3</v>
      </c>
      <c r="BC56" s="59" t="s">
        <v>544</v>
      </c>
      <c r="BD56" s="59" t="s">
        <v>544</v>
      </c>
      <c r="BE56" s="59" t="s">
        <v>544</v>
      </c>
      <c r="BF56" s="59" t="s">
        <v>544</v>
      </c>
      <c r="BG56" s="59" t="s">
        <v>544</v>
      </c>
      <c r="BH56" s="59" t="s">
        <v>544</v>
      </c>
      <c r="BI56" s="59" t="s">
        <v>544</v>
      </c>
      <c r="BJ56" s="59" t="s">
        <v>544</v>
      </c>
      <c r="BK56" s="59" t="s">
        <v>544</v>
      </c>
      <c r="BL56" s="58">
        <v>2.76</v>
      </c>
      <c r="BM56" s="58">
        <v>2.4</v>
      </c>
      <c r="BN56" s="59" t="s">
        <v>544</v>
      </c>
      <c r="BO56" s="59" t="s">
        <v>544</v>
      </c>
      <c r="BP56" s="59" t="s">
        <v>544</v>
      </c>
      <c r="BQ56" s="59" t="s">
        <v>544</v>
      </c>
      <c r="BR56" s="59" t="s">
        <v>544</v>
      </c>
      <c r="BS56" s="59" t="s">
        <v>544</v>
      </c>
      <c r="BT56" s="59" t="s">
        <v>544</v>
      </c>
      <c r="BU56" s="59" t="s">
        <v>544</v>
      </c>
      <c r="BV56" s="59" t="s">
        <v>544</v>
      </c>
      <c r="BW56" s="59" t="s">
        <v>544</v>
      </c>
      <c r="BX56" s="59" t="s">
        <v>544</v>
      </c>
      <c r="BY56" s="59" t="s">
        <v>544</v>
      </c>
      <c r="BZ56" s="59" t="s">
        <v>544</v>
      </c>
      <c r="CA56" s="59" t="s">
        <v>544</v>
      </c>
      <c r="CB56" s="59" t="s">
        <v>544</v>
      </c>
      <c r="CC56" s="59" t="s">
        <v>544</v>
      </c>
      <c r="CD56" s="59" t="s">
        <v>544</v>
      </c>
      <c r="CE56" s="59" t="s">
        <v>544</v>
      </c>
      <c r="CF56" s="58">
        <v>111610</v>
      </c>
      <c r="CG56" s="59" t="s">
        <v>544</v>
      </c>
      <c r="CH56" s="59" t="s">
        <v>544</v>
      </c>
      <c r="CI56" s="59" t="s">
        <v>544</v>
      </c>
      <c r="CJ56" s="59" t="s">
        <v>544</v>
      </c>
      <c r="CK56" s="59" t="s">
        <v>544</v>
      </c>
      <c r="CL56" s="59" t="s">
        <v>544</v>
      </c>
      <c r="CM56" s="59" t="s">
        <v>544</v>
      </c>
      <c r="CN56" s="59" t="s">
        <v>544</v>
      </c>
      <c r="CO56" s="59" t="s">
        <v>544</v>
      </c>
      <c r="CP56" s="59" t="s">
        <v>544</v>
      </c>
      <c r="CQ56" s="59" t="s">
        <v>544</v>
      </c>
      <c r="CR56" s="59" t="s">
        <v>544</v>
      </c>
      <c r="CS56" s="58">
        <v>97.2</v>
      </c>
      <c r="CT56" s="58">
        <v>101.7</v>
      </c>
      <c r="CU56" s="59" t="s">
        <v>544</v>
      </c>
      <c r="CV56" s="59" t="s">
        <v>544</v>
      </c>
      <c r="CW56" s="59" t="s">
        <v>544</v>
      </c>
      <c r="CX56" s="59" t="s">
        <v>544</v>
      </c>
      <c r="CY56" s="59" t="s">
        <v>544</v>
      </c>
      <c r="CZ56" s="59" t="s">
        <v>544</v>
      </c>
      <c r="DA56" s="59" t="s">
        <v>544</v>
      </c>
      <c r="DB56" s="59" t="s">
        <v>544</v>
      </c>
      <c r="DC56" s="59" t="s">
        <v>544</v>
      </c>
      <c r="DD56" s="59" t="s">
        <v>544</v>
      </c>
      <c r="DE56" s="59" t="s">
        <v>544</v>
      </c>
      <c r="DF56" s="59" t="s">
        <v>544</v>
      </c>
      <c r="DG56" s="59" t="s">
        <v>544</v>
      </c>
      <c r="DH56" s="59" t="s">
        <v>544</v>
      </c>
      <c r="DI56" s="59" t="s">
        <v>544</v>
      </c>
      <c r="DJ56" s="59" t="s">
        <v>544</v>
      </c>
      <c r="DK56" s="59" t="s">
        <v>544</v>
      </c>
      <c r="DL56" s="59" t="s">
        <v>544</v>
      </c>
      <c r="DM56" s="59" t="s">
        <v>544</v>
      </c>
      <c r="DN56" s="59" t="s">
        <v>544</v>
      </c>
      <c r="DO56" s="59" t="s">
        <v>544</v>
      </c>
      <c r="DP56" s="59" t="s">
        <v>544</v>
      </c>
      <c r="DQ56" s="116" t="s">
        <v>544</v>
      </c>
    </row>
    <row r="57" spans="1:121">
      <c r="A57" s="3">
        <v>25568</v>
      </c>
      <c r="B57" s="59" t="s">
        <v>544</v>
      </c>
      <c r="C57" s="59" t="s">
        <v>544</v>
      </c>
      <c r="D57" s="59" t="s">
        <v>544</v>
      </c>
      <c r="E57" s="59" t="s">
        <v>544</v>
      </c>
      <c r="F57" s="58">
        <v>27.3</v>
      </c>
      <c r="G57" s="58">
        <v>0.488958</v>
      </c>
      <c r="H57" s="59" t="s">
        <v>544</v>
      </c>
      <c r="I57" s="58">
        <v>48.8</v>
      </c>
      <c r="J57" s="59" t="s">
        <v>544</v>
      </c>
      <c r="K57" s="59" t="s">
        <v>544</v>
      </c>
      <c r="L57" s="58">
        <v>502.7</v>
      </c>
      <c r="M57" s="58">
        <v>121671</v>
      </c>
      <c r="N57" s="59" t="s">
        <v>544</v>
      </c>
      <c r="O57" s="59" t="s">
        <v>544</v>
      </c>
      <c r="P57" s="58">
        <v>0.8</v>
      </c>
      <c r="Q57" s="59" t="s">
        <v>544</v>
      </c>
      <c r="R57" s="59" t="s">
        <v>544</v>
      </c>
      <c r="S57" s="59" t="s">
        <v>544</v>
      </c>
      <c r="T57" s="59" t="s">
        <v>544</v>
      </c>
      <c r="U57" s="59" t="s">
        <v>544</v>
      </c>
      <c r="V57" s="59" t="s">
        <v>544</v>
      </c>
      <c r="W57" s="59" t="s">
        <v>544</v>
      </c>
      <c r="X57" s="59" t="s">
        <v>544</v>
      </c>
      <c r="Y57" s="59" t="s">
        <v>544</v>
      </c>
      <c r="Z57" s="58">
        <v>98.8</v>
      </c>
      <c r="AA57" s="59" t="s">
        <v>544</v>
      </c>
      <c r="AB57" s="59" t="s">
        <v>544</v>
      </c>
      <c r="AC57" s="58">
        <v>0.488958</v>
      </c>
      <c r="AD57" s="59" t="s">
        <v>544</v>
      </c>
      <c r="AE57" s="59" t="s">
        <v>544</v>
      </c>
      <c r="AF57" s="58">
        <v>87.764706000000004</v>
      </c>
      <c r="AG57" s="58">
        <v>2.23</v>
      </c>
      <c r="AH57" s="58">
        <v>25.8</v>
      </c>
      <c r="AI57" s="59" t="s">
        <v>544</v>
      </c>
      <c r="AJ57" s="59" t="s">
        <v>544</v>
      </c>
      <c r="AK57" s="59" t="s">
        <v>544</v>
      </c>
      <c r="AL57" s="59" t="s">
        <v>544</v>
      </c>
      <c r="AM57" s="58">
        <v>32.799500000000002</v>
      </c>
      <c r="AN57" s="58">
        <v>101.9348</v>
      </c>
      <c r="AO57" s="59" t="s">
        <v>544</v>
      </c>
      <c r="AP57" s="59" t="s">
        <v>544</v>
      </c>
      <c r="AQ57" s="59" t="s">
        <v>544</v>
      </c>
      <c r="AR57" s="59" t="s">
        <v>544</v>
      </c>
      <c r="AS57" s="59" t="s">
        <v>544</v>
      </c>
      <c r="AT57" s="59" t="s">
        <v>544</v>
      </c>
      <c r="AU57" s="59" t="s">
        <v>544</v>
      </c>
      <c r="AV57" s="59" t="s">
        <v>544</v>
      </c>
      <c r="AW57" s="59" t="s">
        <v>544</v>
      </c>
      <c r="AX57" s="58">
        <v>4</v>
      </c>
      <c r="AY57" s="58">
        <v>7.9</v>
      </c>
      <c r="AZ57" s="58">
        <v>25.9</v>
      </c>
      <c r="BA57" s="58">
        <v>33.1</v>
      </c>
      <c r="BB57" s="58">
        <v>20.399999999999999</v>
      </c>
      <c r="BC57" s="59" t="s">
        <v>544</v>
      </c>
      <c r="BD57" s="59" t="s">
        <v>544</v>
      </c>
      <c r="BE57" s="59" t="s">
        <v>544</v>
      </c>
      <c r="BF57" s="59" t="s">
        <v>544</v>
      </c>
      <c r="BG57" s="59" t="s">
        <v>544</v>
      </c>
      <c r="BH57" s="59" t="s">
        <v>544</v>
      </c>
      <c r="BI57" s="59" t="s">
        <v>544</v>
      </c>
      <c r="BJ57" s="59" t="s">
        <v>544</v>
      </c>
      <c r="BK57" s="59" t="s">
        <v>544</v>
      </c>
      <c r="BL57" s="58">
        <v>2.71</v>
      </c>
      <c r="BM57" s="58">
        <v>2.56</v>
      </c>
      <c r="BN57" s="59" t="s">
        <v>544</v>
      </c>
      <c r="BO57" s="59" t="s">
        <v>544</v>
      </c>
      <c r="BP57" s="59" t="s">
        <v>544</v>
      </c>
      <c r="BQ57" s="59" t="s">
        <v>544</v>
      </c>
      <c r="BR57" s="59" t="s">
        <v>544</v>
      </c>
      <c r="BS57" s="59" t="s">
        <v>544</v>
      </c>
      <c r="BT57" s="59" t="s">
        <v>544</v>
      </c>
      <c r="BU57" s="59" t="s">
        <v>544</v>
      </c>
      <c r="BV57" s="59" t="s">
        <v>544</v>
      </c>
      <c r="BW57" s="59" t="s">
        <v>544</v>
      </c>
      <c r="BX57" s="59" t="s">
        <v>544</v>
      </c>
      <c r="BY57" s="59" t="s">
        <v>544</v>
      </c>
      <c r="BZ57" s="59" t="s">
        <v>544</v>
      </c>
      <c r="CA57" s="59" t="s">
        <v>544</v>
      </c>
      <c r="CB57" s="59" t="s">
        <v>544</v>
      </c>
      <c r="CC57" s="59" t="s">
        <v>544</v>
      </c>
      <c r="CD57" s="59" t="s">
        <v>544</v>
      </c>
      <c r="CE57" s="59" t="s">
        <v>544</v>
      </c>
      <c r="CF57" s="58">
        <v>112150</v>
      </c>
      <c r="CG57" s="59" t="s">
        <v>544</v>
      </c>
      <c r="CH57" s="59" t="s">
        <v>544</v>
      </c>
      <c r="CI57" s="59" t="s">
        <v>544</v>
      </c>
      <c r="CJ57" s="59" t="s">
        <v>544</v>
      </c>
      <c r="CK57" s="59" t="s">
        <v>544</v>
      </c>
      <c r="CL57" s="59" t="s">
        <v>544</v>
      </c>
      <c r="CM57" s="59" t="s">
        <v>544</v>
      </c>
      <c r="CN57" s="59" t="s">
        <v>544</v>
      </c>
      <c r="CO57" s="59" t="s">
        <v>544</v>
      </c>
      <c r="CP57" s="59" t="s">
        <v>544</v>
      </c>
      <c r="CQ57" s="59" t="s">
        <v>544</v>
      </c>
      <c r="CR57" s="59" t="s">
        <v>544</v>
      </c>
      <c r="CS57" s="58">
        <v>96.5</v>
      </c>
      <c r="CT57" s="58">
        <v>102.1</v>
      </c>
      <c r="CU57" s="59" t="s">
        <v>544</v>
      </c>
      <c r="CV57" s="59" t="s">
        <v>544</v>
      </c>
      <c r="CW57" s="59" t="s">
        <v>544</v>
      </c>
      <c r="CX57" s="59" t="s">
        <v>544</v>
      </c>
      <c r="CY57" s="59" t="s">
        <v>544</v>
      </c>
      <c r="CZ57" s="59" t="s">
        <v>544</v>
      </c>
      <c r="DA57" s="59" t="s">
        <v>544</v>
      </c>
      <c r="DB57" s="59" t="s">
        <v>544</v>
      </c>
      <c r="DC57" s="59" t="s">
        <v>544</v>
      </c>
      <c r="DD57" s="59" t="s">
        <v>544</v>
      </c>
      <c r="DE57" s="59" t="s">
        <v>544</v>
      </c>
      <c r="DF57" s="59" t="s">
        <v>544</v>
      </c>
      <c r="DG57" s="59" t="s">
        <v>544</v>
      </c>
      <c r="DH57" s="59" t="s">
        <v>544</v>
      </c>
      <c r="DI57" s="59" t="s">
        <v>544</v>
      </c>
      <c r="DJ57" s="59" t="s">
        <v>544</v>
      </c>
      <c r="DK57" s="59" t="s">
        <v>544</v>
      </c>
      <c r="DL57" s="59" t="s">
        <v>544</v>
      </c>
      <c r="DM57" s="59" t="s">
        <v>544</v>
      </c>
      <c r="DN57" s="59" t="s">
        <v>544</v>
      </c>
      <c r="DO57" s="59" t="s">
        <v>544</v>
      </c>
      <c r="DP57" s="59" t="s">
        <v>544</v>
      </c>
      <c r="DQ57" s="116" t="s">
        <v>544</v>
      </c>
    </row>
    <row r="58" spans="1:121">
      <c r="A58" s="3">
        <v>25568</v>
      </c>
      <c r="B58" s="59" t="s">
        <v>544</v>
      </c>
      <c r="C58" s="59" t="s">
        <v>544</v>
      </c>
      <c r="D58" s="59" t="s">
        <v>544</v>
      </c>
      <c r="E58" s="59" t="s">
        <v>544</v>
      </c>
      <c r="F58" s="58">
        <v>26.9</v>
      </c>
      <c r="G58" s="58">
        <v>0.488958</v>
      </c>
      <c r="H58" s="59" t="s">
        <v>544</v>
      </c>
      <c r="I58" s="58">
        <v>49</v>
      </c>
      <c r="J58" s="59" t="s">
        <v>544</v>
      </c>
      <c r="K58" s="59" t="s">
        <v>544</v>
      </c>
      <c r="L58" s="58">
        <v>518.5</v>
      </c>
      <c r="M58" s="58">
        <v>82081</v>
      </c>
      <c r="N58" s="59" t="s">
        <v>544</v>
      </c>
      <c r="O58" s="59" t="s">
        <v>544</v>
      </c>
      <c r="P58" s="58">
        <v>0.8</v>
      </c>
      <c r="Q58" s="59" t="s">
        <v>544</v>
      </c>
      <c r="R58" s="59" t="s">
        <v>544</v>
      </c>
      <c r="S58" s="59" t="s">
        <v>544</v>
      </c>
      <c r="T58" s="59" t="s">
        <v>544</v>
      </c>
      <c r="U58" s="59" t="s">
        <v>544</v>
      </c>
      <c r="V58" s="59" t="s">
        <v>544</v>
      </c>
      <c r="W58" s="59" t="s">
        <v>544</v>
      </c>
      <c r="X58" s="59" t="s">
        <v>544</v>
      </c>
      <c r="Y58" s="59" t="s">
        <v>544</v>
      </c>
      <c r="Z58" s="58">
        <v>98.7</v>
      </c>
      <c r="AA58" s="59" t="s">
        <v>544</v>
      </c>
      <c r="AB58" s="59" t="s">
        <v>544</v>
      </c>
      <c r="AC58" s="58">
        <v>0.488958</v>
      </c>
      <c r="AD58" s="59" t="s">
        <v>544</v>
      </c>
      <c r="AE58" s="59" t="s">
        <v>544</v>
      </c>
      <c r="AF58" s="58">
        <v>87.764706000000004</v>
      </c>
      <c r="AG58" s="58">
        <v>2.23</v>
      </c>
      <c r="AH58" s="58">
        <v>25.9</v>
      </c>
      <c r="AI58" s="59" t="s">
        <v>544</v>
      </c>
      <c r="AJ58" s="59" t="s">
        <v>544</v>
      </c>
      <c r="AK58" s="59" t="s">
        <v>544</v>
      </c>
      <c r="AL58" s="59" t="s">
        <v>544</v>
      </c>
      <c r="AM58" s="58">
        <v>32.887999999999998</v>
      </c>
      <c r="AN58" s="58">
        <v>101.8591</v>
      </c>
      <c r="AO58" s="59" t="s">
        <v>544</v>
      </c>
      <c r="AP58" s="59" t="s">
        <v>544</v>
      </c>
      <c r="AQ58" s="59" t="s">
        <v>544</v>
      </c>
      <c r="AR58" s="59" t="s">
        <v>544</v>
      </c>
      <c r="AS58" s="59" t="s">
        <v>544</v>
      </c>
      <c r="AT58" s="59" t="s">
        <v>544</v>
      </c>
      <c r="AU58" s="59" t="s">
        <v>544</v>
      </c>
      <c r="AV58" s="59" t="s">
        <v>544</v>
      </c>
      <c r="AW58" s="59" t="s">
        <v>544</v>
      </c>
      <c r="AX58" s="58">
        <v>4</v>
      </c>
      <c r="AY58" s="58">
        <v>7.9</v>
      </c>
      <c r="AZ58" s="58">
        <v>26</v>
      </c>
      <c r="BA58" s="58">
        <v>32.299999999999997</v>
      </c>
      <c r="BB58" s="58">
        <v>20.9</v>
      </c>
      <c r="BC58" s="59" t="s">
        <v>544</v>
      </c>
      <c r="BD58" s="59" t="s">
        <v>544</v>
      </c>
      <c r="BE58" s="59" t="s">
        <v>544</v>
      </c>
      <c r="BF58" s="59" t="s">
        <v>544</v>
      </c>
      <c r="BG58" s="59" t="s">
        <v>544</v>
      </c>
      <c r="BH58" s="59" t="s">
        <v>544</v>
      </c>
      <c r="BI58" s="59" t="s">
        <v>544</v>
      </c>
      <c r="BJ58" s="59" t="s">
        <v>544</v>
      </c>
      <c r="BK58" s="59" t="s">
        <v>544</v>
      </c>
      <c r="BL58" s="58">
        <v>2.76</v>
      </c>
      <c r="BM58" s="58">
        <v>2.56</v>
      </c>
      <c r="BN58" s="59" t="s">
        <v>544</v>
      </c>
      <c r="BO58" s="59" t="s">
        <v>544</v>
      </c>
      <c r="BP58" s="59" t="s">
        <v>544</v>
      </c>
      <c r="BQ58" s="59" t="s">
        <v>544</v>
      </c>
      <c r="BR58" s="59" t="s">
        <v>544</v>
      </c>
      <c r="BS58" s="59" t="s">
        <v>544</v>
      </c>
      <c r="BT58" s="59" t="s">
        <v>544</v>
      </c>
      <c r="BU58" s="59" t="s">
        <v>544</v>
      </c>
      <c r="BV58" s="59" t="s">
        <v>544</v>
      </c>
      <c r="BW58" s="59" t="s">
        <v>544</v>
      </c>
      <c r="BX58" s="59" t="s">
        <v>544</v>
      </c>
      <c r="BY58" s="59" t="s">
        <v>544</v>
      </c>
      <c r="BZ58" s="59" t="s">
        <v>544</v>
      </c>
      <c r="CA58" s="59" t="s">
        <v>544</v>
      </c>
      <c r="CB58" s="59" t="s">
        <v>544</v>
      </c>
      <c r="CC58" s="59" t="s">
        <v>544</v>
      </c>
      <c r="CD58" s="59" t="s">
        <v>544</v>
      </c>
      <c r="CE58" s="59" t="s">
        <v>544</v>
      </c>
      <c r="CF58" s="58">
        <v>112966</v>
      </c>
      <c r="CG58" s="59" t="s">
        <v>544</v>
      </c>
      <c r="CH58" s="59" t="s">
        <v>544</v>
      </c>
      <c r="CI58" s="59" t="s">
        <v>544</v>
      </c>
      <c r="CJ58" s="59" t="s">
        <v>544</v>
      </c>
      <c r="CK58" s="59" t="s">
        <v>544</v>
      </c>
      <c r="CL58" s="59" t="s">
        <v>544</v>
      </c>
      <c r="CM58" s="59" t="s">
        <v>544</v>
      </c>
      <c r="CN58" s="59" t="s">
        <v>544</v>
      </c>
      <c r="CO58" s="59" t="s">
        <v>544</v>
      </c>
      <c r="CP58" s="59" t="s">
        <v>544</v>
      </c>
      <c r="CQ58" s="59" t="s">
        <v>544</v>
      </c>
      <c r="CR58" s="59" t="s">
        <v>544</v>
      </c>
      <c r="CS58" s="58">
        <v>96.5</v>
      </c>
      <c r="CT58" s="58">
        <v>101.7</v>
      </c>
      <c r="CU58" s="59" t="s">
        <v>544</v>
      </c>
      <c r="CV58" s="59" t="s">
        <v>544</v>
      </c>
      <c r="CW58" s="59" t="s">
        <v>544</v>
      </c>
      <c r="CX58" s="59" t="s">
        <v>544</v>
      </c>
      <c r="CY58" s="59" t="s">
        <v>544</v>
      </c>
      <c r="CZ58" s="59" t="s">
        <v>544</v>
      </c>
      <c r="DA58" s="59" t="s">
        <v>544</v>
      </c>
      <c r="DB58" s="59" t="s">
        <v>544</v>
      </c>
      <c r="DC58" s="59" t="s">
        <v>544</v>
      </c>
      <c r="DD58" s="59" t="s">
        <v>544</v>
      </c>
      <c r="DE58" s="59" t="s">
        <v>544</v>
      </c>
      <c r="DF58" s="59" t="s">
        <v>544</v>
      </c>
      <c r="DG58" s="59" t="s">
        <v>544</v>
      </c>
      <c r="DH58" s="59" t="s">
        <v>544</v>
      </c>
      <c r="DI58" s="59" t="s">
        <v>544</v>
      </c>
      <c r="DJ58" s="59" t="s">
        <v>544</v>
      </c>
      <c r="DK58" s="59" t="s">
        <v>544</v>
      </c>
      <c r="DL58" s="59" t="s">
        <v>544</v>
      </c>
      <c r="DM58" s="59" t="s">
        <v>544</v>
      </c>
      <c r="DN58" s="59" t="s">
        <v>544</v>
      </c>
      <c r="DO58" s="59" t="s">
        <v>544</v>
      </c>
      <c r="DP58" s="59" t="s">
        <v>544</v>
      </c>
      <c r="DQ58" s="116" t="s">
        <v>544</v>
      </c>
    </row>
    <row r="59" spans="1:121">
      <c r="A59" s="3">
        <v>25568</v>
      </c>
      <c r="B59" s="59" t="s">
        <v>544</v>
      </c>
      <c r="C59" s="59" t="s">
        <v>544</v>
      </c>
      <c r="D59" s="59" t="s">
        <v>544</v>
      </c>
      <c r="E59" s="59" t="s">
        <v>544</v>
      </c>
      <c r="F59" s="58">
        <v>26.7</v>
      </c>
      <c r="G59" s="58">
        <v>0.488958</v>
      </c>
      <c r="H59" s="59" t="s">
        <v>544</v>
      </c>
      <c r="I59" s="58">
        <v>49</v>
      </c>
      <c r="J59" s="59" t="s">
        <v>544</v>
      </c>
      <c r="K59" s="59" t="s">
        <v>544</v>
      </c>
      <c r="L59" s="58">
        <v>505.5</v>
      </c>
      <c r="M59" s="58">
        <v>107987</v>
      </c>
      <c r="N59" s="59" t="s">
        <v>544</v>
      </c>
      <c r="O59" s="59" t="s">
        <v>544</v>
      </c>
      <c r="P59" s="58">
        <v>0.8</v>
      </c>
      <c r="Q59" s="59" t="s">
        <v>544</v>
      </c>
      <c r="R59" s="59" t="s">
        <v>544</v>
      </c>
      <c r="S59" s="59" t="s">
        <v>544</v>
      </c>
      <c r="T59" s="59" t="s">
        <v>544</v>
      </c>
      <c r="U59" s="59" t="s">
        <v>544</v>
      </c>
      <c r="V59" s="59" t="s">
        <v>544</v>
      </c>
      <c r="W59" s="59" t="s">
        <v>544</v>
      </c>
      <c r="X59" s="59" t="s">
        <v>544</v>
      </c>
      <c r="Y59" s="59" t="s">
        <v>544</v>
      </c>
      <c r="Z59" s="58">
        <v>98.4</v>
      </c>
      <c r="AA59" s="59" t="s">
        <v>544</v>
      </c>
      <c r="AB59" s="59" t="s">
        <v>544</v>
      </c>
      <c r="AC59" s="58">
        <v>0.488958</v>
      </c>
      <c r="AD59" s="59" t="s">
        <v>544</v>
      </c>
      <c r="AE59" s="59" t="s">
        <v>544</v>
      </c>
      <c r="AF59" s="58">
        <v>87.793426999999994</v>
      </c>
      <c r="AG59" s="58">
        <v>2.23</v>
      </c>
      <c r="AH59" s="58">
        <v>25.9</v>
      </c>
      <c r="AI59" s="59" t="s">
        <v>544</v>
      </c>
      <c r="AJ59" s="59" t="s">
        <v>544</v>
      </c>
      <c r="AK59" s="59" t="s">
        <v>544</v>
      </c>
      <c r="AL59" s="59" t="s">
        <v>544</v>
      </c>
      <c r="AM59" s="58">
        <v>32.969900000000003</v>
      </c>
      <c r="AN59" s="58">
        <v>101.764</v>
      </c>
      <c r="AO59" s="59" t="s">
        <v>544</v>
      </c>
      <c r="AP59" s="59" t="s">
        <v>544</v>
      </c>
      <c r="AQ59" s="59" t="s">
        <v>544</v>
      </c>
      <c r="AR59" s="59" t="s">
        <v>544</v>
      </c>
      <c r="AS59" s="59" t="s">
        <v>544</v>
      </c>
      <c r="AT59" s="59" t="s">
        <v>544</v>
      </c>
      <c r="AU59" s="59" t="s">
        <v>544</v>
      </c>
      <c r="AV59" s="59" t="s">
        <v>544</v>
      </c>
      <c r="AW59" s="59" t="s">
        <v>544</v>
      </c>
      <c r="AX59" s="58">
        <v>4</v>
      </c>
      <c r="AY59" s="58">
        <v>8</v>
      </c>
      <c r="AZ59" s="58">
        <v>26.3</v>
      </c>
      <c r="BA59" s="58">
        <v>31.6</v>
      </c>
      <c r="BB59" s="58">
        <v>21.7</v>
      </c>
      <c r="BC59" s="59" t="s">
        <v>544</v>
      </c>
      <c r="BD59" s="59" t="s">
        <v>544</v>
      </c>
      <c r="BE59" s="59" t="s">
        <v>544</v>
      </c>
      <c r="BF59" s="59" t="s">
        <v>544</v>
      </c>
      <c r="BG59" s="59" t="s">
        <v>544</v>
      </c>
      <c r="BH59" s="59" t="s">
        <v>544</v>
      </c>
      <c r="BI59" s="59" t="s">
        <v>544</v>
      </c>
      <c r="BJ59" s="59" t="s">
        <v>544</v>
      </c>
      <c r="BK59" s="59" t="s">
        <v>544</v>
      </c>
      <c r="BL59" s="58">
        <v>2.71</v>
      </c>
      <c r="BM59" s="58">
        <v>2.56</v>
      </c>
      <c r="BN59" s="59" t="s">
        <v>544</v>
      </c>
      <c r="BO59" s="59" t="s">
        <v>544</v>
      </c>
      <c r="BP59" s="59" t="s">
        <v>544</v>
      </c>
      <c r="BQ59" s="59" t="s">
        <v>544</v>
      </c>
      <c r="BR59" s="59" t="s">
        <v>544</v>
      </c>
      <c r="BS59" s="59" t="s">
        <v>544</v>
      </c>
      <c r="BT59" s="59" t="s">
        <v>544</v>
      </c>
      <c r="BU59" s="59" t="s">
        <v>544</v>
      </c>
      <c r="BV59" s="59" t="s">
        <v>544</v>
      </c>
      <c r="BW59" s="59" t="s">
        <v>544</v>
      </c>
      <c r="BX59" s="59" t="s">
        <v>544</v>
      </c>
      <c r="BY59" s="59" t="s">
        <v>544</v>
      </c>
      <c r="BZ59" s="59" t="s">
        <v>544</v>
      </c>
      <c r="CA59" s="59" t="s">
        <v>544</v>
      </c>
      <c r="CB59" s="59" t="s">
        <v>544</v>
      </c>
      <c r="CC59" s="59" t="s">
        <v>544</v>
      </c>
      <c r="CD59" s="59" t="s">
        <v>544</v>
      </c>
      <c r="CE59" s="59" t="s">
        <v>544</v>
      </c>
      <c r="CF59" s="58">
        <v>114702</v>
      </c>
      <c r="CG59" s="59" t="s">
        <v>544</v>
      </c>
      <c r="CH59" s="59" t="s">
        <v>544</v>
      </c>
      <c r="CI59" s="59" t="s">
        <v>544</v>
      </c>
      <c r="CJ59" s="59" t="s">
        <v>544</v>
      </c>
      <c r="CK59" s="59" t="s">
        <v>544</v>
      </c>
      <c r="CL59" s="59" t="s">
        <v>544</v>
      </c>
      <c r="CM59" s="59" t="s">
        <v>544</v>
      </c>
      <c r="CN59" s="59" t="s">
        <v>544</v>
      </c>
      <c r="CO59" s="59" t="s">
        <v>544</v>
      </c>
      <c r="CP59" s="59" t="s">
        <v>544</v>
      </c>
      <c r="CQ59" s="59" t="s">
        <v>544</v>
      </c>
      <c r="CR59" s="59" t="s">
        <v>544</v>
      </c>
      <c r="CS59" s="58">
        <v>96.1</v>
      </c>
      <c r="CT59" s="58">
        <v>101.5</v>
      </c>
      <c r="CU59" s="59" t="s">
        <v>544</v>
      </c>
      <c r="CV59" s="59" t="s">
        <v>544</v>
      </c>
      <c r="CW59" s="59" t="s">
        <v>544</v>
      </c>
      <c r="CX59" s="59" t="s">
        <v>544</v>
      </c>
      <c r="CY59" s="59" t="s">
        <v>544</v>
      </c>
      <c r="CZ59" s="59" t="s">
        <v>544</v>
      </c>
      <c r="DA59" s="59" t="s">
        <v>544</v>
      </c>
      <c r="DB59" s="59" t="s">
        <v>544</v>
      </c>
      <c r="DC59" s="59" t="s">
        <v>544</v>
      </c>
      <c r="DD59" s="59" t="s">
        <v>544</v>
      </c>
      <c r="DE59" s="59" t="s">
        <v>544</v>
      </c>
      <c r="DF59" s="59" t="s">
        <v>544</v>
      </c>
      <c r="DG59" s="59" t="s">
        <v>544</v>
      </c>
      <c r="DH59" s="59" t="s">
        <v>544</v>
      </c>
      <c r="DI59" s="59" t="s">
        <v>544</v>
      </c>
      <c r="DJ59" s="59" t="s">
        <v>544</v>
      </c>
      <c r="DK59" s="59" t="s">
        <v>544</v>
      </c>
      <c r="DL59" s="59" t="s">
        <v>544</v>
      </c>
      <c r="DM59" s="59" t="s">
        <v>544</v>
      </c>
      <c r="DN59" s="59" t="s">
        <v>544</v>
      </c>
      <c r="DO59" s="59" t="s">
        <v>544</v>
      </c>
      <c r="DP59" s="59" t="s">
        <v>544</v>
      </c>
      <c r="DQ59" s="116" t="s">
        <v>544</v>
      </c>
    </row>
    <row r="60" spans="1:121">
      <c r="A60" s="3">
        <v>25568</v>
      </c>
      <c r="B60" s="59" t="s">
        <v>544</v>
      </c>
      <c r="C60" s="59" t="s">
        <v>544</v>
      </c>
      <c r="D60" s="59" t="s">
        <v>544</v>
      </c>
      <c r="E60" s="59" t="s">
        <v>544</v>
      </c>
      <c r="F60" s="58">
        <v>26.9</v>
      </c>
      <c r="G60" s="58">
        <v>0.488958</v>
      </c>
      <c r="H60" s="59" t="s">
        <v>544</v>
      </c>
      <c r="I60" s="58">
        <v>49.3</v>
      </c>
      <c r="J60" s="59" t="s">
        <v>544</v>
      </c>
      <c r="K60" s="59" t="s">
        <v>544</v>
      </c>
      <c r="L60" s="58">
        <v>479.8</v>
      </c>
      <c r="M60" s="58">
        <v>113704</v>
      </c>
      <c r="N60" s="59" t="s">
        <v>544</v>
      </c>
      <c r="O60" s="59" t="s">
        <v>544</v>
      </c>
      <c r="P60" s="58">
        <v>0.8</v>
      </c>
      <c r="Q60" s="59" t="s">
        <v>544</v>
      </c>
      <c r="R60" s="59" t="s">
        <v>544</v>
      </c>
      <c r="S60" s="59" t="s">
        <v>544</v>
      </c>
      <c r="T60" s="59" t="s">
        <v>544</v>
      </c>
      <c r="U60" s="59" t="s">
        <v>544</v>
      </c>
      <c r="V60" s="59" t="s">
        <v>544</v>
      </c>
      <c r="W60" s="59" t="s">
        <v>544</v>
      </c>
      <c r="X60" s="59" t="s">
        <v>544</v>
      </c>
      <c r="Y60" s="59" t="s">
        <v>544</v>
      </c>
      <c r="Z60" s="58">
        <v>98.6</v>
      </c>
      <c r="AA60" s="59" t="s">
        <v>544</v>
      </c>
      <c r="AB60" s="59" t="s">
        <v>544</v>
      </c>
      <c r="AC60" s="58">
        <v>0.488958</v>
      </c>
      <c r="AD60" s="59" t="s">
        <v>544</v>
      </c>
      <c r="AE60" s="59" t="s">
        <v>544</v>
      </c>
      <c r="AF60" s="58">
        <v>87.645688000000007</v>
      </c>
      <c r="AG60" s="58">
        <v>2.23</v>
      </c>
      <c r="AH60" s="58">
        <v>26</v>
      </c>
      <c r="AI60" s="59" t="s">
        <v>544</v>
      </c>
      <c r="AJ60" s="59" t="s">
        <v>544</v>
      </c>
      <c r="AK60" s="59" t="s">
        <v>544</v>
      </c>
      <c r="AL60" s="59" t="s">
        <v>544</v>
      </c>
      <c r="AM60" s="58">
        <v>33.056199999999997</v>
      </c>
      <c r="AN60" s="58">
        <v>101.6836</v>
      </c>
      <c r="AO60" s="59" t="s">
        <v>544</v>
      </c>
      <c r="AP60" s="59" t="s">
        <v>544</v>
      </c>
      <c r="AQ60" s="59" t="s">
        <v>544</v>
      </c>
      <c r="AR60" s="59" t="s">
        <v>544</v>
      </c>
      <c r="AS60" s="59" t="s">
        <v>544</v>
      </c>
      <c r="AT60" s="59" t="s">
        <v>544</v>
      </c>
      <c r="AU60" s="59" t="s">
        <v>544</v>
      </c>
      <c r="AV60" s="59" t="s">
        <v>544</v>
      </c>
      <c r="AW60" s="59" t="s">
        <v>544</v>
      </c>
      <c r="AX60" s="58">
        <v>4</v>
      </c>
      <c r="AY60" s="58">
        <v>8.1999999999999993</v>
      </c>
      <c r="AZ60" s="58">
        <v>27.2</v>
      </c>
      <c r="BA60" s="58">
        <v>32.299999999999997</v>
      </c>
      <c r="BB60" s="58">
        <v>22.5</v>
      </c>
      <c r="BC60" s="59" t="s">
        <v>544</v>
      </c>
      <c r="BD60" s="59" t="s">
        <v>544</v>
      </c>
      <c r="BE60" s="59" t="s">
        <v>544</v>
      </c>
      <c r="BF60" s="59" t="s">
        <v>544</v>
      </c>
      <c r="BG60" s="59" t="s">
        <v>544</v>
      </c>
      <c r="BH60" s="59" t="s">
        <v>544</v>
      </c>
      <c r="BI60" s="59" t="s">
        <v>544</v>
      </c>
      <c r="BJ60" s="59" t="s">
        <v>544</v>
      </c>
      <c r="BK60" s="59" t="s">
        <v>544</v>
      </c>
      <c r="BL60" s="58">
        <v>2.86</v>
      </c>
      <c r="BM60" s="58">
        <v>2.66</v>
      </c>
      <c r="BN60" s="59" t="s">
        <v>544</v>
      </c>
      <c r="BO60" s="59" t="s">
        <v>544</v>
      </c>
      <c r="BP60" s="59" t="s">
        <v>544</v>
      </c>
      <c r="BQ60" s="59" t="s">
        <v>544</v>
      </c>
      <c r="BR60" s="59" t="s">
        <v>544</v>
      </c>
      <c r="BS60" s="59" t="s">
        <v>544</v>
      </c>
      <c r="BT60" s="59" t="s">
        <v>544</v>
      </c>
      <c r="BU60" s="59" t="s">
        <v>544</v>
      </c>
      <c r="BV60" s="59" t="s">
        <v>544</v>
      </c>
      <c r="BW60" s="59" t="s">
        <v>544</v>
      </c>
      <c r="BX60" s="59" t="s">
        <v>544</v>
      </c>
      <c r="BY60" s="59" t="s">
        <v>544</v>
      </c>
      <c r="BZ60" s="59" t="s">
        <v>544</v>
      </c>
      <c r="CA60" s="59" t="s">
        <v>544</v>
      </c>
      <c r="CB60" s="59" t="s">
        <v>544</v>
      </c>
      <c r="CC60" s="59" t="s">
        <v>544</v>
      </c>
      <c r="CD60" s="59" t="s">
        <v>544</v>
      </c>
      <c r="CE60" s="59" t="s">
        <v>544</v>
      </c>
      <c r="CF60" s="58">
        <v>115432</v>
      </c>
      <c r="CG60" s="59" t="s">
        <v>544</v>
      </c>
      <c r="CH60" s="59" t="s">
        <v>544</v>
      </c>
      <c r="CI60" s="59" t="s">
        <v>544</v>
      </c>
      <c r="CJ60" s="59" t="s">
        <v>544</v>
      </c>
      <c r="CK60" s="59" t="s">
        <v>544</v>
      </c>
      <c r="CL60" s="59" t="s">
        <v>544</v>
      </c>
      <c r="CM60" s="59" t="s">
        <v>544</v>
      </c>
      <c r="CN60" s="59" t="s">
        <v>544</v>
      </c>
      <c r="CO60" s="59" t="s">
        <v>544</v>
      </c>
      <c r="CP60" s="59" t="s">
        <v>544</v>
      </c>
      <c r="CQ60" s="59" t="s">
        <v>544</v>
      </c>
      <c r="CR60" s="59" t="s">
        <v>544</v>
      </c>
      <c r="CS60" s="58">
        <v>96.3</v>
      </c>
      <c r="CT60" s="58">
        <v>101.7</v>
      </c>
      <c r="CU60" s="59" t="s">
        <v>544</v>
      </c>
      <c r="CV60" s="59" t="s">
        <v>544</v>
      </c>
      <c r="CW60" s="59" t="s">
        <v>544</v>
      </c>
      <c r="CX60" s="59" t="s">
        <v>544</v>
      </c>
      <c r="CY60" s="59" t="s">
        <v>544</v>
      </c>
      <c r="CZ60" s="59" t="s">
        <v>544</v>
      </c>
      <c r="DA60" s="59" t="s">
        <v>544</v>
      </c>
      <c r="DB60" s="59" t="s">
        <v>544</v>
      </c>
      <c r="DC60" s="59" t="s">
        <v>544</v>
      </c>
      <c r="DD60" s="59" t="s">
        <v>544</v>
      </c>
      <c r="DE60" s="59" t="s">
        <v>544</v>
      </c>
      <c r="DF60" s="59" t="s">
        <v>544</v>
      </c>
      <c r="DG60" s="59" t="s">
        <v>544</v>
      </c>
      <c r="DH60" s="59" t="s">
        <v>544</v>
      </c>
      <c r="DI60" s="59" t="s">
        <v>544</v>
      </c>
      <c r="DJ60" s="59" t="s">
        <v>544</v>
      </c>
      <c r="DK60" s="59" t="s">
        <v>544</v>
      </c>
      <c r="DL60" s="59" t="s">
        <v>544</v>
      </c>
      <c r="DM60" s="59" t="s">
        <v>544</v>
      </c>
      <c r="DN60" s="59" t="s">
        <v>544</v>
      </c>
      <c r="DO60" s="59" t="s">
        <v>544</v>
      </c>
      <c r="DP60" s="59" t="s">
        <v>544</v>
      </c>
      <c r="DQ60" s="116" t="s">
        <v>544</v>
      </c>
    </row>
    <row r="61" spans="1:121">
      <c r="A61" s="3">
        <v>25568</v>
      </c>
      <c r="B61" s="59" t="s">
        <v>544</v>
      </c>
      <c r="C61" s="59" t="s">
        <v>544</v>
      </c>
      <c r="D61" s="59" t="s">
        <v>544</v>
      </c>
      <c r="E61" s="59" t="s">
        <v>544</v>
      </c>
      <c r="F61" s="58">
        <v>27.2</v>
      </c>
      <c r="G61" s="58">
        <v>0.488958</v>
      </c>
      <c r="H61" s="59" t="s">
        <v>544</v>
      </c>
      <c r="I61" s="58">
        <v>49.6</v>
      </c>
      <c r="J61" s="59" t="s">
        <v>544</v>
      </c>
      <c r="K61" s="59" t="s">
        <v>544</v>
      </c>
      <c r="L61" s="58">
        <v>472.8</v>
      </c>
      <c r="M61" s="58">
        <v>90163</v>
      </c>
      <c r="N61" s="59" t="s">
        <v>544</v>
      </c>
      <c r="O61" s="59" t="s">
        <v>544</v>
      </c>
      <c r="P61" s="58">
        <v>0.7</v>
      </c>
      <c r="Q61" s="59" t="s">
        <v>544</v>
      </c>
      <c r="R61" s="59" t="s">
        <v>544</v>
      </c>
      <c r="S61" s="59" t="s">
        <v>544</v>
      </c>
      <c r="T61" s="59" t="s">
        <v>544</v>
      </c>
      <c r="U61" s="59" t="s">
        <v>544</v>
      </c>
      <c r="V61" s="59" t="s">
        <v>544</v>
      </c>
      <c r="W61" s="59" t="s">
        <v>544</v>
      </c>
      <c r="X61" s="59" t="s">
        <v>544</v>
      </c>
      <c r="Y61" s="59" t="s">
        <v>544</v>
      </c>
      <c r="Z61" s="58">
        <v>98</v>
      </c>
      <c r="AA61" s="59" t="s">
        <v>544</v>
      </c>
      <c r="AB61" s="59" t="s">
        <v>544</v>
      </c>
      <c r="AC61" s="58">
        <v>0.488958</v>
      </c>
      <c r="AD61" s="59" t="s">
        <v>544</v>
      </c>
      <c r="AE61" s="59" t="s">
        <v>544</v>
      </c>
      <c r="AF61" s="58">
        <v>87.268518999999998</v>
      </c>
      <c r="AG61" s="58">
        <v>2.23</v>
      </c>
      <c r="AH61" s="58">
        <v>26.1</v>
      </c>
      <c r="AI61" s="59" t="s">
        <v>544</v>
      </c>
      <c r="AJ61" s="59" t="s">
        <v>544</v>
      </c>
      <c r="AK61" s="59" t="s">
        <v>544</v>
      </c>
      <c r="AL61" s="59" t="s">
        <v>544</v>
      </c>
      <c r="AM61" s="58">
        <v>33.1539</v>
      </c>
      <c r="AN61" s="58">
        <v>101.63979999999999</v>
      </c>
      <c r="AO61" s="59" t="s">
        <v>544</v>
      </c>
      <c r="AP61" s="59" t="s">
        <v>544</v>
      </c>
      <c r="AQ61" s="59" t="s">
        <v>544</v>
      </c>
      <c r="AR61" s="59" t="s">
        <v>544</v>
      </c>
      <c r="AS61" s="59" t="s">
        <v>544</v>
      </c>
      <c r="AT61" s="59" t="s">
        <v>544</v>
      </c>
      <c r="AU61" s="59" t="s">
        <v>544</v>
      </c>
      <c r="AV61" s="59" t="s">
        <v>544</v>
      </c>
      <c r="AW61" s="59" t="s">
        <v>544</v>
      </c>
      <c r="AX61" s="58">
        <v>4</v>
      </c>
      <c r="AY61" s="58">
        <v>8.1999999999999993</v>
      </c>
      <c r="AZ61" s="58">
        <v>27.1</v>
      </c>
      <c r="BA61" s="58">
        <v>31.9</v>
      </c>
      <c r="BB61" s="58">
        <v>22.5</v>
      </c>
      <c r="BC61" s="59" t="s">
        <v>544</v>
      </c>
      <c r="BD61" s="59" t="s">
        <v>544</v>
      </c>
      <c r="BE61" s="59" t="s">
        <v>544</v>
      </c>
      <c r="BF61" s="59" t="s">
        <v>544</v>
      </c>
      <c r="BG61" s="59" t="s">
        <v>544</v>
      </c>
      <c r="BH61" s="59" t="s">
        <v>544</v>
      </c>
      <c r="BI61" s="59" t="s">
        <v>544</v>
      </c>
      <c r="BJ61" s="59" t="s">
        <v>544</v>
      </c>
      <c r="BK61" s="59" t="s">
        <v>544</v>
      </c>
      <c r="BL61" s="58">
        <v>2.81</v>
      </c>
      <c r="BM61" s="58">
        <v>2.71</v>
      </c>
      <c r="BN61" s="59" t="s">
        <v>544</v>
      </c>
      <c r="BO61" s="59" t="s">
        <v>544</v>
      </c>
      <c r="BP61" s="59" t="s">
        <v>544</v>
      </c>
      <c r="BQ61" s="59" t="s">
        <v>544</v>
      </c>
      <c r="BR61" s="59" t="s">
        <v>544</v>
      </c>
      <c r="BS61" s="59" t="s">
        <v>544</v>
      </c>
      <c r="BT61" s="59" t="s">
        <v>544</v>
      </c>
      <c r="BU61" s="59" t="s">
        <v>544</v>
      </c>
      <c r="BV61" s="59" t="s">
        <v>544</v>
      </c>
      <c r="BW61" s="59" t="s">
        <v>544</v>
      </c>
      <c r="BX61" s="59" t="s">
        <v>544</v>
      </c>
      <c r="BY61" s="59" t="s">
        <v>544</v>
      </c>
      <c r="BZ61" s="59" t="s">
        <v>544</v>
      </c>
      <c r="CA61" s="59" t="s">
        <v>544</v>
      </c>
      <c r="CB61" s="59" t="s">
        <v>544</v>
      </c>
      <c r="CC61" s="59" t="s">
        <v>544</v>
      </c>
      <c r="CD61" s="59" t="s">
        <v>544</v>
      </c>
      <c r="CE61" s="59" t="s">
        <v>544</v>
      </c>
      <c r="CF61" s="58">
        <v>116681</v>
      </c>
      <c r="CG61" s="59" t="s">
        <v>544</v>
      </c>
      <c r="CH61" s="59" t="s">
        <v>544</v>
      </c>
      <c r="CI61" s="59" t="s">
        <v>544</v>
      </c>
      <c r="CJ61" s="59" t="s">
        <v>544</v>
      </c>
      <c r="CK61" s="59" t="s">
        <v>544</v>
      </c>
      <c r="CL61" s="59" t="s">
        <v>544</v>
      </c>
      <c r="CM61" s="59" t="s">
        <v>544</v>
      </c>
      <c r="CN61" s="59" t="s">
        <v>544</v>
      </c>
      <c r="CO61" s="59" t="s">
        <v>544</v>
      </c>
      <c r="CP61" s="59" t="s">
        <v>544</v>
      </c>
      <c r="CQ61" s="59" t="s">
        <v>544</v>
      </c>
      <c r="CR61" s="59" t="s">
        <v>544</v>
      </c>
      <c r="CS61" s="58">
        <v>95.6</v>
      </c>
      <c r="CT61" s="58">
        <v>101.5</v>
      </c>
      <c r="CU61" s="59" t="s">
        <v>544</v>
      </c>
      <c r="CV61" s="59" t="s">
        <v>544</v>
      </c>
      <c r="CW61" s="59" t="s">
        <v>544</v>
      </c>
      <c r="CX61" s="59" t="s">
        <v>544</v>
      </c>
      <c r="CY61" s="59" t="s">
        <v>544</v>
      </c>
      <c r="CZ61" s="59" t="s">
        <v>544</v>
      </c>
      <c r="DA61" s="59" t="s">
        <v>544</v>
      </c>
      <c r="DB61" s="59" t="s">
        <v>544</v>
      </c>
      <c r="DC61" s="59" t="s">
        <v>544</v>
      </c>
      <c r="DD61" s="59" t="s">
        <v>544</v>
      </c>
      <c r="DE61" s="59" t="s">
        <v>544</v>
      </c>
      <c r="DF61" s="59" t="s">
        <v>544</v>
      </c>
      <c r="DG61" s="59" t="s">
        <v>544</v>
      </c>
      <c r="DH61" s="59" t="s">
        <v>544</v>
      </c>
      <c r="DI61" s="59" t="s">
        <v>544</v>
      </c>
      <c r="DJ61" s="59" t="s">
        <v>544</v>
      </c>
      <c r="DK61" s="59" t="s">
        <v>544</v>
      </c>
      <c r="DL61" s="59" t="s">
        <v>544</v>
      </c>
      <c r="DM61" s="59" t="s">
        <v>544</v>
      </c>
      <c r="DN61" s="59" t="s">
        <v>544</v>
      </c>
      <c r="DO61" s="59" t="s">
        <v>544</v>
      </c>
      <c r="DP61" s="59" t="s">
        <v>544</v>
      </c>
      <c r="DQ61" s="116" t="s">
        <v>544</v>
      </c>
    </row>
    <row r="62" spans="1:121">
      <c r="A62" s="3">
        <v>25568</v>
      </c>
      <c r="B62" s="59" t="s">
        <v>544</v>
      </c>
      <c r="C62" s="59" t="s">
        <v>544</v>
      </c>
      <c r="D62" s="59" t="s">
        <v>544</v>
      </c>
      <c r="E62" s="59" t="s">
        <v>544</v>
      </c>
      <c r="F62" s="58">
        <v>27.7</v>
      </c>
      <c r="G62" s="58">
        <v>0.488958</v>
      </c>
      <c r="H62" s="59" t="s">
        <v>544</v>
      </c>
      <c r="I62" s="58">
        <v>50.1</v>
      </c>
      <c r="J62" s="59" t="s">
        <v>544</v>
      </c>
      <c r="K62" s="59" t="s">
        <v>544</v>
      </c>
      <c r="L62" s="58">
        <v>477.9</v>
      </c>
      <c r="M62" s="58">
        <v>87423</v>
      </c>
      <c r="N62" s="59" t="s">
        <v>544</v>
      </c>
      <c r="O62" s="59" t="s">
        <v>544</v>
      </c>
      <c r="P62" s="58">
        <v>0.7</v>
      </c>
      <c r="Q62" s="59" t="s">
        <v>544</v>
      </c>
      <c r="R62" s="59" t="s">
        <v>544</v>
      </c>
      <c r="S62" s="59" t="s">
        <v>544</v>
      </c>
      <c r="T62" s="59" t="s">
        <v>544</v>
      </c>
      <c r="U62" s="59" t="s">
        <v>544</v>
      </c>
      <c r="V62" s="59" t="s">
        <v>544</v>
      </c>
      <c r="W62" s="59" t="s">
        <v>544</v>
      </c>
      <c r="X62" s="59" t="s">
        <v>544</v>
      </c>
      <c r="Y62" s="59" t="s">
        <v>544</v>
      </c>
      <c r="Z62" s="58">
        <v>98.1</v>
      </c>
      <c r="AA62" s="59" t="s">
        <v>544</v>
      </c>
      <c r="AB62" s="59" t="s">
        <v>544</v>
      </c>
      <c r="AC62" s="58">
        <v>0.488958</v>
      </c>
      <c r="AD62" s="59" t="s">
        <v>544</v>
      </c>
      <c r="AE62" s="59" t="s">
        <v>544</v>
      </c>
      <c r="AF62" s="58">
        <v>87.297921000000002</v>
      </c>
      <c r="AG62" s="58">
        <v>2.23</v>
      </c>
      <c r="AH62" s="58">
        <v>26.2</v>
      </c>
      <c r="AI62" s="59" t="s">
        <v>544</v>
      </c>
      <c r="AJ62" s="59" t="s">
        <v>544</v>
      </c>
      <c r="AK62" s="59" t="s">
        <v>544</v>
      </c>
      <c r="AL62" s="59" t="s">
        <v>544</v>
      </c>
      <c r="AM62" s="58">
        <v>33.258499999999998</v>
      </c>
      <c r="AN62" s="58">
        <v>101.6176</v>
      </c>
      <c r="AO62" s="59" t="s">
        <v>544</v>
      </c>
      <c r="AP62" s="59" t="s">
        <v>544</v>
      </c>
      <c r="AQ62" s="59" t="s">
        <v>544</v>
      </c>
      <c r="AR62" s="59" t="s">
        <v>544</v>
      </c>
      <c r="AS62" s="59" t="s">
        <v>544</v>
      </c>
      <c r="AT62" s="59" t="s">
        <v>544</v>
      </c>
      <c r="AU62" s="59" t="s">
        <v>544</v>
      </c>
      <c r="AV62" s="59" t="s">
        <v>544</v>
      </c>
      <c r="AW62" s="59" t="s">
        <v>544</v>
      </c>
      <c r="AX62" s="58">
        <v>4</v>
      </c>
      <c r="AY62" s="58">
        <v>8</v>
      </c>
      <c r="AZ62" s="58">
        <v>26.3</v>
      </c>
      <c r="BA62" s="58">
        <v>31.1</v>
      </c>
      <c r="BB62" s="58">
        <v>21.8</v>
      </c>
      <c r="BC62" s="59" t="s">
        <v>544</v>
      </c>
      <c r="BD62" s="59" t="s">
        <v>544</v>
      </c>
      <c r="BE62" s="59" t="s">
        <v>544</v>
      </c>
      <c r="BF62" s="59" t="s">
        <v>544</v>
      </c>
      <c r="BG62" s="59" t="s">
        <v>544</v>
      </c>
      <c r="BH62" s="59" t="s">
        <v>544</v>
      </c>
      <c r="BI62" s="59" t="s">
        <v>544</v>
      </c>
      <c r="BJ62" s="59" t="s">
        <v>544</v>
      </c>
      <c r="BK62" s="59" t="s">
        <v>544</v>
      </c>
      <c r="BL62" s="58">
        <v>2.81</v>
      </c>
      <c r="BM62" s="58">
        <v>2.76</v>
      </c>
      <c r="BN62" s="59" t="s">
        <v>544</v>
      </c>
      <c r="BO62" s="59" t="s">
        <v>544</v>
      </c>
      <c r="BP62" s="59" t="s">
        <v>544</v>
      </c>
      <c r="BQ62" s="59" t="s">
        <v>544</v>
      </c>
      <c r="BR62" s="59" t="s">
        <v>544</v>
      </c>
      <c r="BS62" s="59" t="s">
        <v>544</v>
      </c>
      <c r="BT62" s="59" t="s">
        <v>544</v>
      </c>
      <c r="BU62" s="59" t="s">
        <v>544</v>
      </c>
      <c r="BV62" s="59" t="s">
        <v>544</v>
      </c>
      <c r="BW62" s="59" t="s">
        <v>544</v>
      </c>
      <c r="BX62" s="59" t="s">
        <v>544</v>
      </c>
      <c r="BY62" s="59" t="s">
        <v>544</v>
      </c>
      <c r="BZ62" s="59" t="s">
        <v>544</v>
      </c>
      <c r="CA62" s="59" t="s">
        <v>544</v>
      </c>
      <c r="CB62" s="59" t="s">
        <v>544</v>
      </c>
      <c r="CC62" s="59" t="s">
        <v>544</v>
      </c>
      <c r="CD62" s="59" t="s">
        <v>544</v>
      </c>
      <c r="CE62" s="59" t="s">
        <v>544</v>
      </c>
      <c r="CF62" s="58">
        <v>118514</v>
      </c>
      <c r="CG62" s="59" t="s">
        <v>544</v>
      </c>
      <c r="CH62" s="59" t="s">
        <v>544</v>
      </c>
      <c r="CI62" s="59" t="s">
        <v>544</v>
      </c>
      <c r="CJ62" s="59" t="s">
        <v>544</v>
      </c>
      <c r="CK62" s="59" t="s">
        <v>544</v>
      </c>
      <c r="CL62" s="59" t="s">
        <v>544</v>
      </c>
      <c r="CM62" s="59" t="s">
        <v>544</v>
      </c>
      <c r="CN62" s="59" t="s">
        <v>544</v>
      </c>
      <c r="CO62" s="59" t="s">
        <v>544</v>
      </c>
      <c r="CP62" s="59" t="s">
        <v>544</v>
      </c>
      <c r="CQ62" s="59" t="s">
        <v>544</v>
      </c>
      <c r="CR62" s="59" t="s">
        <v>544</v>
      </c>
      <c r="CS62" s="58">
        <v>95.7</v>
      </c>
      <c r="CT62" s="58">
        <v>101.3</v>
      </c>
      <c r="CU62" s="59" t="s">
        <v>544</v>
      </c>
      <c r="CV62" s="59" t="s">
        <v>544</v>
      </c>
      <c r="CW62" s="59" t="s">
        <v>544</v>
      </c>
      <c r="CX62" s="59" t="s">
        <v>544</v>
      </c>
      <c r="CY62" s="59" t="s">
        <v>544</v>
      </c>
      <c r="CZ62" s="59" t="s">
        <v>544</v>
      </c>
      <c r="DA62" s="59" t="s">
        <v>544</v>
      </c>
      <c r="DB62" s="59" t="s">
        <v>544</v>
      </c>
      <c r="DC62" s="59" t="s">
        <v>544</v>
      </c>
      <c r="DD62" s="59" t="s">
        <v>544</v>
      </c>
      <c r="DE62" s="59" t="s">
        <v>544</v>
      </c>
      <c r="DF62" s="59" t="s">
        <v>544</v>
      </c>
      <c r="DG62" s="59" t="s">
        <v>544</v>
      </c>
      <c r="DH62" s="59" t="s">
        <v>544</v>
      </c>
      <c r="DI62" s="59" t="s">
        <v>544</v>
      </c>
      <c r="DJ62" s="59" t="s">
        <v>544</v>
      </c>
      <c r="DK62" s="59" t="s">
        <v>544</v>
      </c>
      <c r="DL62" s="59" t="s">
        <v>544</v>
      </c>
      <c r="DM62" s="59" t="s">
        <v>544</v>
      </c>
      <c r="DN62" s="59" t="s">
        <v>544</v>
      </c>
      <c r="DO62" s="59" t="s">
        <v>544</v>
      </c>
      <c r="DP62" s="59" t="s">
        <v>544</v>
      </c>
      <c r="DQ62" s="116" t="s">
        <v>544</v>
      </c>
    </row>
    <row r="63" spans="1:121">
      <c r="A63" s="3">
        <v>25568</v>
      </c>
      <c r="B63" s="59" t="s">
        <v>544</v>
      </c>
      <c r="C63" s="59" t="s">
        <v>544</v>
      </c>
      <c r="D63" s="59" t="s">
        <v>544</v>
      </c>
      <c r="E63" s="59" t="s">
        <v>544</v>
      </c>
      <c r="F63" s="58">
        <v>28.6</v>
      </c>
      <c r="G63" s="58">
        <v>0.488958</v>
      </c>
      <c r="H63" s="59" t="s">
        <v>544</v>
      </c>
      <c r="I63" s="58">
        <v>50.7</v>
      </c>
      <c r="J63" s="58">
        <v>3.92</v>
      </c>
      <c r="K63" s="59" t="s">
        <v>544</v>
      </c>
      <c r="L63" s="58">
        <v>489</v>
      </c>
      <c r="M63" s="58">
        <v>81007</v>
      </c>
      <c r="N63" s="59" t="s">
        <v>544</v>
      </c>
      <c r="O63" s="59" t="s">
        <v>544</v>
      </c>
      <c r="P63" s="58">
        <v>0.6</v>
      </c>
      <c r="Q63" s="59" t="s">
        <v>544</v>
      </c>
      <c r="R63" s="59" t="s">
        <v>544</v>
      </c>
      <c r="S63" s="59" t="s">
        <v>544</v>
      </c>
      <c r="T63" s="59" t="s">
        <v>544</v>
      </c>
      <c r="U63" s="59" t="s">
        <v>544</v>
      </c>
      <c r="V63" s="59" t="s">
        <v>544</v>
      </c>
      <c r="W63" s="59" t="s">
        <v>544</v>
      </c>
      <c r="X63" s="59" t="s">
        <v>544</v>
      </c>
      <c r="Y63" s="59" t="s">
        <v>544</v>
      </c>
      <c r="Z63" s="58">
        <v>97.8</v>
      </c>
      <c r="AA63" s="59" t="s">
        <v>544</v>
      </c>
      <c r="AB63" s="59" t="s">
        <v>544</v>
      </c>
      <c r="AC63" s="58">
        <v>0.488958</v>
      </c>
      <c r="AD63" s="59" t="s">
        <v>544</v>
      </c>
      <c r="AE63" s="59" t="s">
        <v>544</v>
      </c>
      <c r="AF63" s="58">
        <v>87.356322000000006</v>
      </c>
      <c r="AG63" s="58">
        <v>2.23</v>
      </c>
      <c r="AH63" s="58">
        <v>26.2</v>
      </c>
      <c r="AI63" s="59" t="s">
        <v>544</v>
      </c>
      <c r="AJ63" s="59" t="s">
        <v>544</v>
      </c>
      <c r="AK63" s="59" t="s">
        <v>544</v>
      </c>
      <c r="AL63" s="59" t="s">
        <v>544</v>
      </c>
      <c r="AM63" s="58">
        <v>33.357999999999997</v>
      </c>
      <c r="AN63" s="58">
        <v>101.5813</v>
      </c>
      <c r="AO63" s="59" t="s">
        <v>544</v>
      </c>
      <c r="AP63" s="59" t="s">
        <v>544</v>
      </c>
      <c r="AQ63" s="59" t="s">
        <v>544</v>
      </c>
      <c r="AR63" s="59" t="s">
        <v>544</v>
      </c>
      <c r="AS63" s="59" t="s">
        <v>544</v>
      </c>
      <c r="AT63" s="59" t="s">
        <v>544</v>
      </c>
      <c r="AU63" s="59" t="s">
        <v>544</v>
      </c>
      <c r="AV63" s="59" t="s">
        <v>544</v>
      </c>
      <c r="AW63" s="59" t="s">
        <v>544</v>
      </c>
      <c r="AX63" s="58">
        <v>4</v>
      </c>
      <c r="AY63" s="58">
        <v>7.8</v>
      </c>
      <c r="AZ63" s="58">
        <v>25.5</v>
      </c>
      <c r="BA63" s="58">
        <v>30.6</v>
      </c>
      <c r="BB63" s="58">
        <v>21</v>
      </c>
      <c r="BC63" s="59" t="s">
        <v>544</v>
      </c>
      <c r="BD63" s="59" t="s">
        <v>544</v>
      </c>
      <c r="BE63" s="59" t="s">
        <v>544</v>
      </c>
      <c r="BF63" s="59" t="s">
        <v>544</v>
      </c>
      <c r="BG63" s="59" t="s">
        <v>544</v>
      </c>
      <c r="BH63" s="59" t="s">
        <v>544</v>
      </c>
      <c r="BI63" s="59" t="s">
        <v>544</v>
      </c>
      <c r="BJ63" s="59" t="s">
        <v>544</v>
      </c>
      <c r="BK63" s="59" t="s">
        <v>544</v>
      </c>
      <c r="BL63" s="58">
        <v>3.12</v>
      </c>
      <c r="BM63" s="58">
        <v>2.97</v>
      </c>
      <c r="BN63" s="59" t="s">
        <v>544</v>
      </c>
      <c r="BO63" s="59" t="s">
        <v>544</v>
      </c>
      <c r="BP63" s="59" t="s">
        <v>544</v>
      </c>
      <c r="BQ63" s="59" t="s">
        <v>544</v>
      </c>
      <c r="BR63" s="59" t="s">
        <v>544</v>
      </c>
      <c r="BS63" s="59" t="s">
        <v>544</v>
      </c>
      <c r="BT63" s="59" t="s">
        <v>544</v>
      </c>
      <c r="BU63" s="59" t="s">
        <v>544</v>
      </c>
      <c r="BV63" s="59" t="s">
        <v>544</v>
      </c>
      <c r="BW63" s="59" t="s">
        <v>544</v>
      </c>
      <c r="BX63" s="59" t="s">
        <v>544</v>
      </c>
      <c r="BY63" s="59" t="s">
        <v>544</v>
      </c>
      <c r="BZ63" s="59" t="s">
        <v>544</v>
      </c>
      <c r="CA63" s="59" t="s">
        <v>544</v>
      </c>
      <c r="CB63" s="59" t="s">
        <v>544</v>
      </c>
      <c r="CC63" s="59" t="s">
        <v>544</v>
      </c>
      <c r="CD63" s="59" t="s">
        <v>544</v>
      </c>
      <c r="CE63" s="59" t="s">
        <v>544</v>
      </c>
      <c r="CF63" s="58">
        <v>118974</v>
      </c>
      <c r="CG63" s="59" t="s">
        <v>544</v>
      </c>
      <c r="CH63" s="59" t="s">
        <v>544</v>
      </c>
      <c r="CI63" s="59" t="s">
        <v>544</v>
      </c>
      <c r="CJ63" s="59" t="s">
        <v>544</v>
      </c>
      <c r="CK63" s="59" t="s">
        <v>544</v>
      </c>
      <c r="CL63" s="59" t="s">
        <v>544</v>
      </c>
      <c r="CM63" s="59" t="s">
        <v>544</v>
      </c>
      <c r="CN63" s="59" t="s">
        <v>544</v>
      </c>
      <c r="CO63" s="59" t="s">
        <v>544</v>
      </c>
      <c r="CP63" s="59" t="s">
        <v>544</v>
      </c>
      <c r="CQ63" s="59" t="s">
        <v>544</v>
      </c>
      <c r="CR63" s="59" t="s">
        <v>544</v>
      </c>
      <c r="CS63" s="58">
        <v>95.4</v>
      </c>
      <c r="CT63" s="58">
        <v>101.1</v>
      </c>
      <c r="CU63" s="59" t="s">
        <v>544</v>
      </c>
      <c r="CV63" s="59" t="s">
        <v>544</v>
      </c>
      <c r="CW63" s="59" t="s">
        <v>544</v>
      </c>
      <c r="CX63" s="59" t="s">
        <v>544</v>
      </c>
      <c r="CY63" s="59" t="s">
        <v>544</v>
      </c>
      <c r="CZ63" s="59" t="s">
        <v>544</v>
      </c>
      <c r="DA63" s="59" t="s">
        <v>544</v>
      </c>
      <c r="DB63" s="59" t="s">
        <v>544</v>
      </c>
      <c r="DC63" s="59" t="s">
        <v>544</v>
      </c>
      <c r="DD63" s="59" t="s">
        <v>544</v>
      </c>
      <c r="DE63" s="59" t="s">
        <v>544</v>
      </c>
      <c r="DF63" s="59" t="s">
        <v>544</v>
      </c>
      <c r="DG63" s="59" t="s">
        <v>544</v>
      </c>
      <c r="DH63" s="59" t="s">
        <v>544</v>
      </c>
      <c r="DI63" s="59" t="s">
        <v>544</v>
      </c>
      <c r="DJ63" s="59" t="s">
        <v>544</v>
      </c>
      <c r="DK63" s="59" t="s">
        <v>544</v>
      </c>
      <c r="DL63" s="59" t="s">
        <v>544</v>
      </c>
      <c r="DM63" s="59" t="s">
        <v>544</v>
      </c>
      <c r="DN63" s="59" t="s">
        <v>544</v>
      </c>
      <c r="DO63" s="59" t="s">
        <v>544</v>
      </c>
      <c r="DP63" s="59" t="s">
        <v>544</v>
      </c>
      <c r="DQ63" s="116" t="s">
        <v>544</v>
      </c>
    </row>
    <row r="64" spans="1:121">
      <c r="A64" s="3">
        <v>25568</v>
      </c>
      <c r="B64" s="59" t="s">
        <v>544</v>
      </c>
      <c r="C64" s="59" t="s">
        <v>544</v>
      </c>
      <c r="D64" s="59" t="s">
        <v>544</v>
      </c>
      <c r="E64" s="59" t="s">
        <v>544</v>
      </c>
      <c r="F64" s="58">
        <v>27.5</v>
      </c>
      <c r="G64" s="58">
        <v>0.488958</v>
      </c>
      <c r="H64" s="59" t="s">
        <v>544</v>
      </c>
      <c r="I64" s="58">
        <v>51</v>
      </c>
      <c r="J64" s="58">
        <v>3.95</v>
      </c>
      <c r="K64" s="59" t="s">
        <v>544</v>
      </c>
      <c r="L64" s="58">
        <v>472.8</v>
      </c>
      <c r="M64" s="58">
        <v>111348</v>
      </c>
      <c r="N64" s="59" t="s">
        <v>544</v>
      </c>
      <c r="O64" s="59" t="s">
        <v>544</v>
      </c>
      <c r="P64" s="58">
        <v>0.6</v>
      </c>
      <c r="Q64" s="59" t="s">
        <v>544</v>
      </c>
      <c r="R64" s="59" t="s">
        <v>544</v>
      </c>
      <c r="S64" s="59" t="s">
        <v>544</v>
      </c>
      <c r="T64" s="59" t="s">
        <v>544</v>
      </c>
      <c r="U64" s="59" t="s">
        <v>544</v>
      </c>
      <c r="V64" s="59" t="s">
        <v>544</v>
      </c>
      <c r="W64" s="59" t="s">
        <v>544</v>
      </c>
      <c r="X64" s="59" t="s">
        <v>544</v>
      </c>
      <c r="Y64" s="59" t="s">
        <v>544</v>
      </c>
      <c r="Z64" s="58">
        <v>97.3</v>
      </c>
      <c r="AA64" s="59" t="s">
        <v>544</v>
      </c>
      <c r="AB64" s="59" t="s">
        <v>544</v>
      </c>
      <c r="AC64" s="58">
        <v>0.488958</v>
      </c>
      <c r="AD64" s="59" t="s">
        <v>544</v>
      </c>
      <c r="AE64" s="59" t="s">
        <v>544</v>
      </c>
      <c r="AF64" s="58">
        <v>87.185355000000001</v>
      </c>
      <c r="AG64" s="58">
        <v>2.23</v>
      </c>
      <c r="AH64" s="58">
        <v>26.3</v>
      </c>
      <c r="AI64" s="59" t="s">
        <v>544</v>
      </c>
      <c r="AJ64" s="59" t="s">
        <v>544</v>
      </c>
      <c r="AK64" s="59" t="s">
        <v>544</v>
      </c>
      <c r="AL64" s="59" t="s">
        <v>544</v>
      </c>
      <c r="AM64" s="58">
        <v>33.4375</v>
      </c>
      <c r="AN64" s="58">
        <v>101.4847</v>
      </c>
      <c r="AO64" s="59" t="s">
        <v>544</v>
      </c>
      <c r="AP64" s="59" t="s">
        <v>544</v>
      </c>
      <c r="AQ64" s="59" t="s">
        <v>544</v>
      </c>
      <c r="AR64" s="59" t="s">
        <v>544</v>
      </c>
      <c r="AS64" s="59" t="s">
        <v>544</v>
      </c>
      <c r="AT64" s="59" t="s">
        <v>544</v>
      </c>
      <c r="AU64" s="59" t="s">
        <v>544</v>
      </c>
      <c r="AV64" s="59" t="s">
        <v>544</v>
      </c>
      <c r="AW64" s="59" t="s">
        <v>544</v>
      </c>
      <c r="AX64" s="58">
        <v>4</v>
      </c>
      <c r="AY64" s="58">
        <v>7.9</v>
      </c>
      <c r="AZ64" s="58">
        <v>25.8</v>
      </c>
      <c r="BA64" s="58">
        <v>30.6</v>
      </c>
      <c r="BB64" s="58">
        <v>21.5</v>
      </c>
      <c r="BC64" s="59" t="s">
        <v>544</v>
      </c>
      <c r="BD64" s="59" t="s">
        <v>544</v>
      </c>
      <c r="BE64" s="59" t="s">
        <v>544</v>
      </c>
      <c r="BF64" s="59" t="s">
        <v>544</v>
      </c>
      <c r="BG64" s="59" t="s">
        <v>544</v>
      </c>
      <c r="BH64" s="59" t="s">
        <v>544</v>
      </c>
      <c r="BI64" s="59" t="s">
        <v>544</v>
      </c>
      <c r="BJ64" s="59" t="s">
        <v>544</v>
      </c>
      <c r="BK64" s="59" t="s">
        <v>544</v>
      </c>
      <c r="BL64" s="58">
        <v>2.97</v>
      </c>
      <c r="BM64" s="58">
        <v>2.81</v>
      </c>
      <c r="BN64" s="59" t="s">
        <v>544</v>
      </c>
      <c r="BO64" s="59" t="s">
        <v>544</v>
      </c>
      <c r="BP64" s="59" t="s">
        <v>544</v>
      </c>
      <c r="BQ64" s="59" t="s">
        <v>544</v>
      </c>
      <c r="BR64" s="59" t="s">
        <v>544</v>
      </c>
      <c r="BS64" s="59" t="s">
        <v>544</v>
      </c>
      <c r="BT64" s="59" t="s">
        <v>544</v>
      </c>
      <c r="BU64" s="59" t="s">
        <v>544</v>
      </c>
      <c r="BV64" s="59" t="s">
        <v>544</v>
      </c>
      <c r="BW64" s="59" t="s">
        <v>544</v>
      </c>
      <c r="BX64" s="59" t="s">
        <v>544</v>
      </c>
      <c r="BY64" s="59" t="s">
        <v>544</v>
      </c>
      <c r="BZ64" s="59" t="s">
        <v>544</v>
      </c>
      <c r="CA64" s="59" t="s">
        <v>544</v>
      </c>
      <c r="CB64" s="59" t="s">
        <v>544</v>
      </c>
      <c r="CC64" s="59" t="s">
        <v>544</v>
      </c>
      <c r="CD64" s="59" t="s">
        <v>544</v>
      </c>
      <c r="CE64" s="59" t="s">
        <v>544</v>
      </c>
      <c r="CF64" s="58">
        <v>119934</v>
      </c>
      <c r="CG64" s="59" t="s">
        <v>544</v>
      </c>
      <c r="CH64" s="59" t="s">
        <v>544</v>
      </c>
      <c r="CI64" s="59" t="s">
        <v>544</v>
      </c>
      <c r="CJ64" s="59" t="s">
        <v>544</v>
      </c>
      <c r="CK64" s="59" t="s">
        <v>544</v>
      </c>
      <c r="CL64" s="59" t="s">
        <v>544</v>
      </c>
      <c r="CM64" s="59" t="s">
        <v>544</v>
      </c>
      <c r="CN64" s="59" t="s">
        <v>544</v>
      </c>
      <c r="CO64" s="59" t="s">
        <v>544</v>
      </c>
      <c r="CP64" s="59" t="s">
        <v>544</v>
      </c>
      <c r="CQ64" s="59" t="s">
        <v>544</v>
      </c>
      <c r="CR64" s="59" t="s">
        <v>544</v>
      </c>
      <c r="CS64" s="58">
        <v>94.7</v>
      </c>
      <c r="CT64" s="58">
        <v>100.9</v>
      </c>
      <c r="CU64" s="59" t="s">
        <v>544</v>
      </c>
      <c r="CV64" s="59" t="s">
        <v>544</v>
      </c>
      <c r="CW64" s="59" t="s">
        <v>544</v>
      </c>
      <c r="CX64" s="59" t="s">
        <v>544</v>
      </c>
      <c r="CY64" s="59" t="s">
        <v>544</v>
      </c>
      <c r="CZ64" s="59" t="s">
        <v>544</v>
      </c>
      <c r="DA64" s="59" t="s">
        <v>544</v>
      </c>
      <c r="DB64" s="59" t="s">
        <v>544</v>
      </c>
      <c r="DC64" s="59" t="s">
        <v>544</v>
      </c>
      <c r="DD64" s="59" t="s">
        <v>544</v>
      </c>
      <c r="DE64" s="59" t="s">
        <v>544</v>
      </c>
      <c r="DF64" s="59" t="s">
        <v>544</v>
      </c>
      <c r="DG64" s="59" t="s">
        <v>544</v>
      </c>
      <c r="DH64" s="59" t="s">
        <v>544</v>
      </c>
      <c r="DI64" s="59" t="s">
        <v>544</v>
      </c>
      <c r="DJ64" s="59" t="s">
        <v>544</v>
      </c>
      <c r="DK64" s="59" t="s">
        <v>544</v>
      </c>
      <c r="DL64" s="59" t="s">
        <v>544</v>
      </c>
      <c r="DM64" s="59" t="s">
        <v>544</v>
      </c>
      <c r="DN64" s="59" t="s">
        <v>544</v>
      </c>
      <c r="DO64" s="59" t="s">
        <v>544</v>
      </c>
      <c r="DP64" s="59" t="s">
        <v>544</v>
      </c>
      <c r="DQ64" s="116" t="s">
        <v>544</v>
      </c>
    </row>
    <row r="65" spans="1:121">
      <c r="A65" s="3">
        <v>25568</v>
      </c>
      <c r="B65" s="59" t="s">
        <v>544</v>
      </c>
      <c r="C65" s="59" t="s">
        <v>544</v>
      </c>
      <c r="D65" s="59" t="s">
        <v>544</v>
      </c>
      <c r="E65" s="59" t="s">
        <v>544</v>
      </c>
      <c r="F65" s="58">
        <v>27.6</v>
      </c>
      <c r="G65" s="58">
        <v>0.488958</v>
      </c>
      <c r="H65" s="59" t="s">
        <v>544</v>
      </c>
      <c r="I65" s="58">
        <v>51</v>
      </c>
      <c r="J65" s="58">
        <v>4.3</v>
      </c>
      <c r="K65" s="59" t="s">
        <v>544</v>
      </c>
      <c r="L65" s="58">
        <v>450.7</v>
      </c>
      <c r="M65" s="58">
        <v>170152</v>
      </c>
      <c r="N65" s="59" t="s">
        <v>544</v>
      </c>
      <c r="O65" s="59" t="s">
        <v>544</v>
      </c>
      <c r="P65" s="58">
        <v>0.7</v>
      </c>
      <c r="Q65" s="59" t="s">
        <v>544</v>
      </c>
      <c r="R65" s="59" t="s">
        <v>544</v>
      </c>
      <c r="S65" s="59" t="s">
        <v>544</v>
      </c>
      <c r="T65" s="59" t="s">
        <v>544</v>
      </c>
      <c r="U65" s="59" t="s">
        <v>544</v>
      </c>
      <c r="V65" s="59" t="s">
        <v>544</v>
      </c>
      <c r="W65" s="59" t="s">
        <v>544</v>
      </c>
      <c r="X65" s="59" t="s">
        <v>544</v>
      </c>
      <c r="Y65" s="59" t="s">
        <v>544</v>
      </c>
      <c r="Z65" s="58">
        <v>97.6</v>
      </c>
      <c r="AA65" s="59" t="s">
        <v>544</v>
      </c>
      <c r="AB65" s="59" t="s">
        <v>544</v>
      </c>
      <c r="AC65" s="58">
        <v>0.488958</v>
      </c>
      <c r="AD65" s="59" t="s">
        <v>544</v>
      </c>
      <c r="AE65" s="59" t="s">
        <v>544</v>
      </c>
      <c r="AF65" s="58">
        <v>87.185355000000001</v>
      </c>
      <c r="AG65" s="58">
        <v>2.23</v>
      </c>
      <c r="AH65" s="58">
        <v>26.4</v>
      </c>
      <c r="AI65" s="59" t="s">
        <v>544</v>
      </c>
      <c r="AJ65" s="59" t="s">
        <v>544</v>
      </c>
      <c r="AK65" s="59" t="s">
        <v>544</v>
      </c>
      <c r="AL65" s="59" t="s">
        <v>544</v>
      </c>
      <c r="AM65" s="58">
        <v>33.4968</v>
      </c>
      <c r="AN65" s="58">
        <v>101.3289</v>
      </c>
      <c r="AO65" s="59" t="s">
        <v>544</v>
      </c>
      <c r="AP65" s="59" t="s">
        <v>544</v>
      </c>
      <c r="AQ65" s="59" t="s">
        <v>544</v>
      </c>
      <c r="AR65" s="59" t="s">
        <v>544</v>
      </c>
      <c r="AS65" s="59" t="s">
        <v>544</v>
      </c>
      <c r="AT65" s="59" t="s">
        <v>544</v>
      </c>
      <c r="AU65" s="59" t="s">
        <v>544</v>
      </c>
      <c r="AV65" s="59" t="s">
        <v>544</v>
      </c>
      <c r="AW65" s="59" t="s">
        <v>544</v>
      </c>
      <c r="AX65" s="58">
        <v>4</v>
      </c>
      <c r="AY65" s="58">
        <v>8</v>
      </c>
      <c r="AZ65" s="58">
        <v>26.1</v>
      </c>
      <c r="BA65" s="58">
        <v>30.9</v>
      </c>
      <c r="BB65" s="58">
        <v>21.7</v>
      </c>
      <c r="BC65" s="59" t="s">
        <v>544</v>
      </c>
      <c r="BD65" s="59" t="s">
        <v>544</v>
      </c>
      <c r="BE65" s="59" t="s">
        <v>544</v>
      </c>
      <c r="BF65" s="59" t="s">
        <v>544</v>
      </c>
      <c r="BG65" s="59" t="s">
        <v>544</v>
      </c>
      <c r="BH65" s="59" t="s">
        <v>544</v>
      </c>
      <c r="BI65" s="59" t="s">
        <v>544</v>
      </c>
      <c r="BJ65" s="59" t="s">
        <v>544</v>
      </c>
      <c r="BK65" s="59" t="s">
        <v>544</v>
      </c>
      <c r="BL65" s="58">
        <v>2.97</v>
      </c>
      <c r="BM65" s="58">
        <v>2.81</v>
      </c>
      <c r="BN65" s="59" t="s">
        <v>544</v>
      </c>
      <c r="BO65" s="59" t="s">
        <v>544</v>
      </c>
      <c r="BP65" s="59" t="s">
        <v>544</v>
      </c>
      <c r="BQ65" s="59" t="s">
        <v>544</v>
      </c>
      <c r="BR65" s="59" t="s">
        <v>544</v>
      </c>
      <c r="BS65" s="59" t="s">
        <v>544</v>
      </c>
      <c r="BT65" s="59" t="s">
        <v>544</v>
      </c>
      <c r="BU65" s="59" t="s">
        <v>544</v>
      </c>
      <c r="BV65" s="59" t="s">
        <v>544</v>
      </c>
      <c r="BW65" s="59" t="s">
        <v>544</v>
      </c>
      <c r="BX65" s="59" t="s">
        <v>544</v>
      </c>
      <c r="BY65" s="59" t="s">
        <v>544</v>
      </c>
      <c r="BZ65" s="59" t="s">
        <v>544</v>
      </c>
      <c r="CA65" s="59" t="s">
        <v>544</v>
      </c>
      <c r="CB65" s="59" t="s">
        <v>544</v>
      </c>
      <c r="CC65" s="59" t="s">
        <v>544</v>
      </c>
      <c r="CD65" s="59" t="s">
        <v>544</v>
      </c>
      <c r="CE65" s="59" t="s">
        <v>544</v>
      </c>
      <c r="CF65" s="58">
        <v>121353</v>
      </c>
      <c r="CG65" s="59" t="s">
        <v>544</v>
      </c>
      <c r="CH65" s="59" t="s">
        <v>544</v>
      </c>
      <c r="CI65" s="59" t="s">
        <v>544</v>
      </c>
      <c r="CJ65" s="59" t="s">
        <v>544</v>
      </c>
      <c r="CK65" s="59" t="s">
        <v>544</v>
      </c>
      <c r="CL65" s="59" t="s">
        <v>544</v>
      </c>
      <c r="CM65" s="59" t="s">
        <v>544</v>
      </c>
      <c r="CN65" s="59" t="s">
        <v>544</v>
      </c>
      <c r="CO65" s="59" t="s">
        <v>544</v>
      </c>
      <c r="CP65" s="59" t="s">
        <v>544</v>
      </c>
      <c r="CQ65" s="59" t="s">
        <v>544</v>
      </c>
      <c r="CR65" s="59" t="s">
        <v>544</v>
      </c>
      <c r="CS65" s="58">
        <v>94.9</v>
      </c>
      <c r="CT65" s="58">
        <v>101.3</v>
      </c>
      <c r="CU65" s="59" t="s">
        <v>544</v>
      </c>
      <c r="CV65" s="59" t="s">
        <v>544</v>
      </c>
      <c r="CW65" s="59" t="s">
        <v>544</v>
      </c>
      <c r="CX65" s="59" t="s">
        <v>544</v>
      </c>
      <c r="CY65" s="59" t="s">
        <v>544</v>
      </c>
      <c r="CZ65" s="59" t="s">
        <v>544</v>
      </c>
      <c r="DA65" s="59" t="s">
        <v>544</v>
      </c>
      <c r="DB65" s="59" t="s">
        <v>544</v>
      </c>
      <c r="DC65" s="59" t="s">
        <v>544</v>
      </c>
      <c r="DD65" s="59" t="s">
        <v>544</v>
      </c>
      <c r="DE65" s="59" t="s">
        <v>544</v>
      </c>
      <c r="DF65" s="59" t="s">
        <v>544</v>
      </c>
      <c r="DG65" s="59" t="s">
        <v>544</v>
      </c>
      <c r="DH65" s="59" t="s">
        <v>544</v>
      </c>
      <c r="DI65" s="59" t="s">
        <v>544</v>
      </c>
      <c r="DJ65" s="59" t="s">
        <v>544</v>
      </c>
      <c r="DK65" s="59" t="s">
        <v>544</v>
      </c>
      <c r="DL65" s="59" t="s">
        <v>544</v>
      </c>
      <c r="DM65" s="59" t="s">
        <v>544</v>
      </c>
      <c r="DN65" s="59" t="s">
        <v>544</v>
      </c>
      <c r="DO65" s="59" t="s">
        <v>544</v>
      </c>
      <c r="DP65" s="59" t="s">
        <v>544</v>
      </c>
      <c r="DQ65" s="116" t="s">
        <v>544</v>
      </c>
    </row>
    <row r="66" spans="1:121">
      <c r="A66" s="3">
        <v>25568</v>
      </c>
      <c r="B66" s="59" t="s">
        <v>544</v>
      </c>
      <c r="C66" s="59" t="s">
        <v>544</v>
      </c>
      <c r="D66" s="59" t="s">
        <v>544</v>
      </c>
      <c r="E66" s="59" t="s">
        <v>544</v>
      </c>
      <c r="F66" s="58">
        <v>27.8</v>
      </c>
      <c r="G66" s="58">
        <v>0.488958</v>
      </c>
      <c r="H66" s="59" t="s">
        <v>544</v>
      </c>
      <c r="I66" s="58">
        <v>51.1</v>
      </c>
      <c r="J66" s="58">
        <v>4.5199999999999996</v>
      </c>
      <c r="K66" s="59" t="s">
        <v>544</v>
      </c>
      <c r="L66" s="58">
        <v>456</v>
      </c>
      <c r="M66" s="58">
        <v>178904</v>
      </c>
      <c r="N66" s="59" t="s">
        <v>544</v>
      </c>
      <c r="O66" s="59" t="s">
        <v>544</v>
      </c>
      <c r="P66" s="58">
        <v>0.6</v>
      </c>
      <c r="Q66" s="59" t="s">
        <v>544</v>
      </c>
      <c r="R66" s="59" t="s">
        <v>544</v>
      </c>
      <c r="S66" s="59" t="s">
        <v>544</v>
      </c>
      <c r="T66" s="59" t="s">
        <v>544</v>
      </c>
      <c r="U66" s="59" t="s">
        <v>544</v>
      </c>
      <c r="V66" s="59" t="s">
        <v>544</v>
      </c>
      <c r="W66" s="59" t="s">
        <v>544</v>
      </c>
      <c r="X66" s="59" t="s">
        <v>544</v>
      </c>
      <c r="Y66" s="59" t="s">
        <v>544</v>
      </c>
      <c r="Z66" s="58">
        <v>97.4</v>
      </c>
      <c r="AA66" s="59" t="s">
        <v>544</v>
      </c>
      <c r="AB66" s="59" t="s">
        <v>544</v>
      </c>
      <c r="AC66" s="58">
        <v>0.488958</v>
      </c>
      <c r="AD66" s="59" t="s">
        <v>544</v>
      </c>
      <c r="AE66" s="59" t="s">
        <v>544</v>
      </c>
      <c r="AF66" s="58">
        <v>86.590908999999996</v>
      </c>
      <c r="AG66" s="58">
        <v>2.23</v>
      </c>
      <c r="AH66" s="58">
        <v>26.5</v>
      </c>
      <c r="AI66" s="59" t="s">
        <v>544</v>
      </c>
      <c r="AJ66" s="59" t="s">
        <v>544</v>
      </c>
      <c r="AK66" s="59" t="s">
        <v>544</v>
      </c>
      <c r="AL66" s="59" t="s">
        <v>544</v>
      </c>
      <c r="AM66" s="58">
        <v>33.5456</v>
      </c>
      <c r="AN66" s="58">
        <v>101.14319999999999</v>
      </c>
      <c r="AO66" s="59" t="s">
        <v>544</v>
      </c>
      <c r="AP66" s="59" t="s">
        <v>544</v>
      </c>
      <c r="AQ66" s="59" t="s">
        <v>544</v>
      </c>
      <c r="AR66" s="59" t="s">
        <v>544</v>
      </c>
      <c r="AS66" s="59" t="s">
        <v>544</v>
      </c>
      <c r="AT66" s="59" t="s">
        <v>544</v>
      </c>
      <c r="AU66" s="59" t="s">
        <v>544</v>
      </c>
      <c r="AV66" s="59" t="s">
        <v>544</v>
      </c>
      <c r="AW66" s="59" t="s">
        <v>544</v>
      </c>
      <c r="AX66" s="58">
        <v>4</v>
      </c>
      <c r="AY66" s="58">
        <v>8</v>
      </c>
      <c r="AZ66" s="58">
        <v>26.3</v>
      </c>
      <c r="BA66" s="58">
        <v>30.6</v>
      </c>
      <c r="BB66" s="58">
        <v>22.2</v>
      </c>
      <c r="BC66" s="59" t="s">
        <v>544</v>
      </c>
      <c r="BD66" s="59" t="s">
        <v>544</v>
      </c>
      <c r="BE66" s="59" t="s">
        <v>544</v>
      </c>
      <c r="BF66" s="59" t="s">
        <v>544</v>
      </c>
      <c r="BG66" s="59" t="s">
        <v>544</v>
      </c>
      <c r="BH66" s="59" t="s">
        <v>544</v>
      </c>
      <c r="BI66" s="59" t="s">
        <v>544</v>
      </c>
      <c r="BJ66" s="59" t="s">
        <v>544</v>
      </c>
      <c r="BK66" s="59" t="s">
        <v>544</v>
      </c>
      <c r="BL66" s="58">
        <v>2.81</v>
      </c>
      <c r="BM66" s="58">
        <v>2.86</v>
      </c>
      <c r="BN66" s="59" t="s">
        <v>544</v>
      </c>
      <c r="BO66" s="59" t="s">
        <v>544</v>
      </c>
      <c r="BP66" s="59" t="s">
        <v>544</v>
      </c>
      <c r="BQ66" s="59" t="s">
        <v>544</v>
      </c>
      <c r="BR66" s="59" t="s">
        <v>544</v>
      </c>
      <c r="BS66" s="59" t="s">
        <v>544</v>
      </c>
      <c r="BT66" s="59" t="s">
        <v>544</v>
      </c>
      <c r="BU66" s="59" t="s">
        <v>544</v>
      </c>
      <c r="BV66" s="59" t="s">
        <v>544</v>
      </c>
      <c r="BW66" s="59" t="s">
        <v>544</v>
      </c>
      <c r="BX66" s="59" t="s">
        <v>544</v>
      </c>
      <c r="BY66" s="59" t="s">
        <v>544</v>
      </c>
      <c r="BZ66" s="59" t="s">
        <v>544</v>
      </c>
      <c r="CA66" s="59" t="s">
        <v>544</v>
      </c>
      <c r="CB66" s="59" t="s">
        <v>544</v>
      </c>
      <c r="CC66" s="59" t="s">
        <v>544</v>
      </c>
      <c r="CD66" s="59" t="s">
        <v>544</v>
      </c>
      <c r="CE66" s="59" t="s">
        <v>544</v>
      </c>
      <c r="CF66" s="58">
        <v>122148</v>
      </c>
      <c r="CG66" s="59" t="s">
        <v>544</v>
      </c>
      <c r="CH66" s="59" t="s">
        <v>544</v>
      </c>
      <c r="CI66" s="59" t="s">
        <v>544</v>
      </c>
      <c r="CJ66" s="59" t="s">
        <v>544</v>
      </c>
      <c r="CK66" s="59" t="s">
        <v>544</v>
      </c>
      <c r="CL66" s="59" t="s">
        <v>544</v>
      </c>
      <c r="CM66" s="59" t="s">
        <v>544</v>
      </c>
      <c r="CN66" s="59" t="s">
        <v>544</v>
      </c>
      <c r="CO66" s="59" t="s">
        <v>544</v>
      </c>
      <c r="CP66" s="59" t="s">
        <v>544</v>
      </c>
      <c r="CQ66" s="59" t="s">
        <v>544</v>
      </c>
      <c r="CR66" s="59" t="s">
        <v>544</v>
      </c>
      <c r="CS66" s="58">
        <v>95</v>
      </c>
      <c r="CT66" s="58">
        <v>100.7</v>
      </c>
      <c r="CU66" s="59" t="s">
        <v>544</v>
      </c>
      <c r="CV66" s="59" t="s">
        <v>544</v>
      </c>
      <c r="CW66" s="59" t="s">
        <v>544</v>
      </c>
      <c r="CX66" s="59" t="s">
        <v>544</v>
      </c>
      <c r="CY66" s="59" t="s">
        <v>544</v>
      </c>
      <c r="CZ66" s="59" t="s">
        <v>544</v>
      </c>
      <c r="DA66" s="59" t="s">
        <v>544</v>
      </c>
      <c r="DB66" s="59" t="s">
        <v>544</v>
      </c>
      <c r="DC66" s="59" t="s">
        <v>544</v>
      </c>
      <c r="DD66" s="59" t="s">
        <v>544</v>
      </c>
      <c r="DE66" s="59" t="s">
        <v>544</v>
      </c>
      <c r="DF66" s="59" t="s">
        <v>544</v>
      </c>
      <c r="DG66" s="59" t="s">
        <v>544</v>
      </c>
      <c r="DH66" s="59" t="s">
        <v>544</v>
      </c>
      <c r="DI66" s="59" t="s">
        <v>544</v>
      </c>
      <c r="DJ66" s="59" t="s">
        <v>544</v>
      </c>
      <c r="DK66" s="59" t="s">
        <v>544</v>
      </c>
      <c r="DL66" s="59" t="s">
        <v>544</v>
      </c>
      <c r="DM66" s="59" t="s">
        <v>544</v>
      </c>
      <c r="DN66" s="59" t="s">
        <v>544</v>
      </c>
      <c r="DO66" s="59" t="s">
        <v>544</v>
      </c>
      <c r="DP66" s="59" t="s">
        <v>544</v>
      </c>
      <c r="DQ66" s="116" t="s">
        <v>544</v>
      </c>
    </row>
    <row r="67" spans="1:121">
      <c r="A67" s="3">
        <v>25568</v>
      </c>
      <c r="B67" s="59" t="s">
        <v>544</v>
      </c>
      <c r="C67" s="59" t="s">
        <v>544</v>
      </c>
      <c r="D67" s="59" t="s">
        <v>544</v>
      </c>
      <c r="E67" s="59" t="s">
        <v>544</v>
      </c>
      <c r="F67" s="58">
        <v>27.4</v>
      </c>
      <c r="G67" s="58">
        <v>0.488958</v>
      </c>
      <c r="H67" s="59" t="s">
        <v>544</v>
      </c>
      <c r="I67" s="58">
        <v>51.8</v>
      </c>
      <c r="J67" s="58">
        <v>4.67</v>
      </c>
      <c r="K67" s="59" t="s">
        <v>544</v>
      </c>
      <c r="L67" s="58">
        <v>465</v>
      </c>
      <c r="M67" s="58">
        <v>143715</v>
      </c>
      <c r="N67" s="59" t="s">
        <v>544</v>
      </c>
      <c r="O67" s="59" t="s">
        <v>544</v>
      </c>
      <c r="P67" s="58">
        <v>0.6</v>
      </c>
      <c r="Q67" s="59" t="s">
        <v>544</v>
      </c>
      <c r="R67" s="59" t="s">
        <v>544</v>
      </c>
      <c r="S67" s="59" t="s">
        <v>544</v>
      </c>
      <c r="T67" s="59" t="s">
        <v>544</v>
      </c>
      <c r="U67" s="59" t="s">
        <v>544</v>
      </c>
      <c r="V67" s="59" t="s">
        <v>544</v>
      </c>
      <c r="W67" s="59" t="s">
        <v>544</v>
      </c>
      <c r="X67" s="59" t="s">
        <v>544</v>
      </c>
      <c r="Y67" s="59" t="s">
        <v>544</v>
      </c>
      <c r="Z67" s="58">
        <v>97.1</v>
      </c>
      <c r="AA67" s="59" t="s">
        <v>544</v>
      </c>
      <c r="AB67" s="59" t="s">
        <v>544</v>
      </c>
      <c r="AC67" s="58">
        <v>0.488958</v>
      </c>
      <c r="AD67" s="59" t="s">
        <v>544</v>
      </c>
      <c r="AE67" s="59" t="s">
        <v>544</v>
      </c>
      <c r="AF67" s="58">
        <v>86.788155000000003</v>
      </c>
      <c r="AG67" s="58">
        <v>2.23</v>
      </c>
      <c r="AH67" s="58">
        <v>26.5</v>
      </c>
      <c r="AI67" s="59" t="s">
        <v>544</v>
      </c>
      <c r="AJ67" s="59" t="s">
        <v>544</v>
      </c>
      <c r="AK67" s="59" t="s">
        <v>544</v>
      </c>
      <c r="AL67" s="59" t="s">
        <v>544</v>
      </c>
      <c r="AM67" s="58">
        <v>33.589599999999997</v>
      </c>
      <c r="AN67" s="58">
        <v>100.94499999999999</v>
      </c>
      <c r="AO67" s="59" t="s">
        <v>544</v>
      </c>
      <c r="AP67" s="59" t="s">
        <v>544</v>
      </c>
      <c r="AQ67" s="59" t="s">
        <v>544</v>
      </c>
      <c r="AR67" s="59" t="s">
        <v>544</v>
      </c>
      <c r="AS67" s="59" t="s">
        <v>544</v>
      </c>
      <c r="AT67" s="59" t="s">
        <v>544</v>
      </c>
      <c r="AU67" s="59" t="s">
        <v>544</v>
      </c>
      <c r="AV67" s="59" t="s">
        <v>544</v>
      </c>
      <c r="AW67" s="59" t="s">
        <v>544</v>
      </c>
      <c r="AX67" s="58">
        <v>4</v>
      </c>
      <c r="AY67" s="58">
        <v>8</v>
      </c>
      <c r="AZ67" s="58">
        <v>26.3</v>
      </c>
      <c r="BA67" s="58">
        <v>30.3</v>
      </c>
      <c r="BB67" s="58">
        <v>22.2</v>
      </c>
      <c r="BC67" s="59" t="s">
        <v>544</v>
      </c>
      <c r="BD67" s="59" t="s">
        <v>544</v>
      </c>
      <c r="BE67" s="59" t="s">
        <v>544</v>
      </c>
      <c r="BF67" s="59" t="s">
        <v>544</v>
      </c>
      <c r="BG67" s="59" t="s">
        <v>544</v>
      </c>
      <c r="BH67" s="59" t="s">
        <v>544</v>
      </c>
      <c r="BI67" s="59" t="s">
        <v>544</v>
      </c>
      <c r="BJ67" s="59" t="s">
        <v>544</v>
      </c>
      <c r="BK67" s="59" t="s">
        <v>544</v>
      </c>
      <c r="BL67" s="58">
        <v>3.07</v>
      </c>
      <c r="BM67" s="58">
        <v>2.97</v>
      </c>
      <c r="BN67" s="59" t="s">
        <v>544</v>
      </c>
      <c r="BO67" s="59" t="s">
        <v>544</v>
      </c>
      <c r="BP67" s="59" t="s">
        <v>544</v>
      </c>
      <c r="BQ67" s="59" t="s">
        <v>544</v>
      </c>
      <c r="BR67" s="59" t="s">
        <v>544</v>
      </c>
      <c r="BS67" s="59" t="s">
        <v>544</v>
      </c>
      <c r="BT67" s="59" t="s">
        <v>544</v>
      </c>
      <c r="BU67" s="59" t="s">
        <v>544</v>
      </c>
      <c r="BV67" s="59" t="s">
        <v>544</v>
      </c>
      <c r="BW67" s="59" t="s">
        <v>544</v>
      </c>
      <c r="BX67" s="59" t="s">
        <v>544</v>
      </c>
      <c r="BY67" s="59" t="s">
        <v>544</v>
      </c>
      <c r="BZ67" s="59" t="s">
        <v>544</v>
      </c>
      <c r="CA67" s="59" t="s">
        <v>544</v>
      </c>
      <c r="CB67" s="59" t="s">
        <v>544</v>
      </c>
      <c r="CC67" s="59" t="s">
        <v>544</v>
      </c>
      <c r="CD67" s="59" t="s">
        <v>544</v>
      </c>
      <c r="CE67" s="59" t="s">
        <v>544</v>
      </c>
      <c r="CF67" s="58">
        <v>123828</v>
      </c>
      <c r="CG67" s="59" t="s">
        <v>544</v>
      </c>
      <c r="CH67" s="59" t="s">
        <v>544</v>
      </c>
      <c r="CI67" s="59" t="s">
        <v>544</v>
      </c>
      <c r="CJ67" s="59" t="s">
        <v>544</v>
      </c>
      <c r="CK67" s="59" t="s">
        <v>544</v>
      </c>
      <c r="CL67" s="59" t="s">
        <v>544</v>
      </c>
      <c r="CM67" s="59" t="s">
        <v>544</v>
      </c>
      <c r="CN67" s="59" t="s">
        <v>544</v>
      </c>
      <c r="CO67" s="59" t="s">
        <v>544</v>
      </c>
      <c r="CP67" s="59" t="s">
        <v>544</v>
      </c>
      <c r="CQ67" s="59" t="s">
        <v>544</v>
      </c>
      <c r="CR67" s="59" t="s">
        <v>544</v>
      </c>
      <c r="CS67" s="58">
        <v>94.5</v>
      </c>
      <c r="CT67" s="58">
        <v>100.7</v>
      </c>
      <c r="CU67" s="59" t="s">
        <v>544</v>
      </c>
      <c r="CV67" s="59" t="s">
        <v>544</v>
      </c>
      <c r="CW67" s="59" t="s">
        <v>544</v>
      </c>
      <c r="CX67" s="59" t="s">
        <v>544</v>
      </c>
      <c r="CY67" s="59" t="s">
        <v>544</v>
      </c>
      <c r="CZ67" s="59" t="s">
        <v>544</v>
      </c>
      <c r="DA67" s="59" t="s">
        <v>544</v>
      </c>
      <c r="DB67" s="59" t="s">
        <v>544</v>
      </c>
      <c r="DC67" s="59" t="s">
        <v>544</v>
      </c>
      <c r="DD67" s="59" t="s">
        <v>544</v>
      </c>
      <c r="DE67" s="59" t="s">
        <v>544</v>
      </c>
      <c r="DF67" s="59" t="s">
        <v>544</v>
      </c>
      <c r="DG67" s="59" t="s">
        <v>544</v>
      </c>
      <c r="DH67" s="59" t="s">
        <v>544</v>
      </c>
      <c r="DI67" s="59" t="s">
        <v>544</v>
      </c>
      <c r="DJ67" s="59" t="s">
        <v>544</v>
      </c>
      <c r="DK67" s="59" t="s">
        <v>544</v>
      </c>
      <c r="DL67" s="59" t="s">
        <v>544</v>
      </c>
      <c r="DM67" s="59" t="s">
        <v>544</v>
      </c>
      <c r="DN67" s="59" t="s">
        <v>544</v>
      </c>
      <c r="DO67" s="59" t="s">
        <v>544</v>
      </c>
      <c r="DP67" s="59" t="s">
        <v>544</v>
      </c>
      <c r="DQ67" s="116" t="s">
        <v>544</v>
      </c>
    </row>
    <row r="68" spans="1:121">
      <c r="A68" s="3">
        <v>25568</v>
      </c>
      <c r="B68" s="59" t="s">
        <v>544</v>
      </c>
      <c r="C68" s="59" t="s">
        <v>544</v>
      </c>
      <c r="D68" s="59" t="s">
        <v>544</v>
      </c>
      <c r="E68" s="59" t="s">
        <v>544</v>
      </c>
      <c r="F68" s="58">
        <v>27.1</v>
      </c>
      <c r="G68" s="58">
        <v>0.488958</v>
      </c>
      <c r="H68" s="59" t="s">
        <v>544</v>
      </c>
      <c r="I68" s="58">
        <v>51.8</v>
      </c>
      <c r="J68" s="58">
        <v>4.8</v>
      </c>
      <c r="K68" s="59" t="s">
        <v>544</v>
      </c>
      <c r="L68" s="58">
        <v>434.3</v>
      </c>
      <c r="M68" s="58">
        <v>134145</v>
      </c>
      <c r="N68" s="59" t="s">
        <v>544</v>
      </c>
      <c r="O68" s="59" t="s">
        <v>544</v>
      </c>
      <c r="P68" s="58">
        <v>0.6</v>
      </c>
      <c r="Q68" s="59" t="s">
        <v>544</v>
      </c>
      <c r="R68" s="59" t="s">
        <v>544</v>
      </c>
      <c r="S68" s="59" t="s">
        <v>544</v>
      </c>
      <c r="T68" s="59" t="s">
        <v>544</v>
      </c>
      <c r="U68" s="59" t="s">
        <v>544</v>
      </c>
      <c r="V68" s="59" t="s">
        <v>544</v>
      </c>
      <c r="W68" s="59" t="s">
        <v>544</v>
      </c>
      <c r="X68" s="59" t="s">
        <v>544</v>
      </c>
      <c r="Y68" s="59" t="s">
        <v>544</v>
      </c>
      <c r="Z68" s="58">
        <v>96.9</v>
      </c>
      <c r="AA68" s="59" t="s">
        <v>544</v>
      </c>
      <c r="AB68" s="59" t="s">
        <v>544</v>
      </c>
      <c r="AC68" s="58">
        <v>0.488958</v>
      </c>
      <c r="AD68" s="59" t="s">
        <v>544</v>
      </c>
      <c r="AE68" s="59" t="s">
        <v>544</v>
      </c>
      <c r="AF68" s="58">
        <v>86.394558000000004</v>
      </c>
      <c r="AG68" s="58">
        <v>2.23</v>
      </c>
      <c r="AH68" s="58">
        <v>26.6</v>
      </c>
      <c r="AI68" s="59" t="s">
        <v>544</v>
      </c>
      <c r="AJ68" s="59" t="s">
        <v>544</v>
      </c>
      <c r="AK68" s="59" t="s">
        <v>544</v>
      </c>
      <c r="AL68" s="59" t="s">
        <v>544</v>
      </c>
      <c r="AM68" s="58">
        <v>33.630000000000003</v>
      </c>
      <c r="AN68" s="58">
        <v>100.7379</v>
      </c>
      <c r="AO68" s="59" t="s">
        <v>544</v>
      </c>
      <c r="AP68" s="59" t="s">
        <v>544</v>
      </c>
      <c r="AQ68" s="59" t="s">
        <v>544</v>
      </c>
      <c r="AR68" s="59" t="s">
        <v>544</v>
      </c>
      <c r="AS68" s="59" t="s">
        <v>544</v>
      </c>
      <c r="AT68" s="59" t="s">
        <v>544</v>
      </c>
      <c r="AU68" s="59" t="s">
        <v>544</v>
      </c>
      <c r="AV68" s="59" t="s">
        <v>544</v>
      </c>
      <c r="AW68" s="59" t="s">
        <v>544</v>
      </c>
      <c r="AX68" s="58">
        <v>3.9</v>
      </c>
      <c r="AY68" s="58">
        <v>7.9</v>
      </c>
      <c r="AZ68" s="58">
        <v>25.7</v>
      </c>
      <c r="BA68" s="58">
        <v>29.5</v>
      </c>
      <c r="BB68" s="58">
        <v>21.9</v>
      </c>
      <c r="BC68" s="59" t="s">
        <v>544</v>
      </c>
      <c r="BD68" s="59" t="s">
        <v>544</v>
      </c>
      <c r="BE68" s="59" t="s">
        <v>544</v>
      </c>
      <c r="BF68" s="59" t="s">
        <v>544</v>
      </c>
      <c r="BG68" s="59" t="s">
        <v>544</v>
      </c>
      <c r="BH68" s="59" t="s">
        <v>544</v>
      </c>
      <c r="BI68" s="59" t="s">
        <v>544</v>
      </c>
      <c r="BJ68" s="59" t="s">
        <v>544</v>
      </c>
      <c r="BK68" s="59" t="s">
        <v>544</v>
      </c>
      <c r="BL68" s="58">
        <v>2.97</v>
      </c>
      <c r="BM68" s="58">
        <v>2.97</v>
      </c>
      <c r="BN68" s="59" t="s">
        <v>544</v>
      </c>
      <c r="BO68" s="59" t="s">
        <v>544</v>
      </c>
      <c r="BP68" s="59" t="s">
        <v>544</v>
      </c>
      <c r="BQ68" s="59" t="s">
        <v>544</v>
      </c>
      <c r="BR68" s="59" t="s">
        <v>544</v>
      </c>
      <c r="BS68" s="59" t="s">
        <v>544</v>
      </c>
      <c r="BT68" s="59" t="s">
        <v>544</v>
      </c>
      <c r="BU68" s="59" t="s">
        <v>544</v>
      </c>
      <c r="BV68" s="59" t="s">
        <v>544</v>
      </c>
      <c r="BW68" s="59" t="s">
        <v>544</v>
      </c>
      <c r="BX68" s="59" t="s">
        <v>544</v>
      </c>
      <c r="BY68" s="59" t="s">
        <v>544</v>
      </c>
      <c r="BZ68" s="59" t="s">
        <v>544</v>
      </c>
      <c r="CA68" s="59" t="s">
        <v>544</v>
      </c>
      <c r="CB68" s="59" t="s">
        <v>544</v>
      </c>
      <c r="CC68" s="59" t="s">
        <v>544</v>
      </c>
      <c r="CD68" s="59" t="s">
        <v>544</v>
      </c>
      <c r="CE68" s="59" t="s">
        <v>544</v>
      </c>
      <c r="CF68" s="58">
        <v>125822</v>
      </c>
      <c r="CG68" s="59" t="s">
        <v>544</v>
      </c>
      <c r="CH68" s="59" t="s">
        <v>544</v>
      </c>
      <c r="CI68" s="59" t="s">
        <v>544</v>
      </c>
      <c r="CJ68" s="59" t="s">
        <v>544</v>
      </c>
      <c r="CK68" s="59" t="s">
        <v>544</v>
      </c>
      <c r="CL68" s="59" t="s">
        <v>544</v>
      </c>
      <c r="CM68" s="59" t="s">
        <v>544</v>
      </c>
      <c r="CN68" s="59" t="s">
        <v>544</v>
      </c>
      <c r="CO68" s="59" t="s">
        <v>544</v>
      </c>
      <c r="CP68" s="59" t="s">
        <v>544</v>
      </c>
      <c r="CQ68" s="59" t="s">
        <v>544</v>
      </c>
      <c r="CR68" s="59" t="s">
        <v>544</v>
      </c>
      <c r="CS68" s="58">
        <v>94.1</v>
      </c>
      <c r="CT68" s="58">
        <v>100.7</v>
      </c>
      <c r="CU68" s="59" t="s">
        <v>544</v>
      </c>
      <c r="CV68" s="59" t="s">
        <v>544</v>
      </c>
      <c r="CW68" s="59" t="s">
        <v>544</v>
      </c>
      <c r="CX68" s="59" t="s">
        <v>544</v>
      </c>
      <c r="CY68" s="59" t="s">
        <v>544</v>
      </c>
      <c r="CZ68" s="59" t="s">
        <v>544</v>
      </c>
      <c r="DA68" s="59" t="s">
        <v>544</v>
      </c>
      <c r="DB68" s="59" t="s">
        <v>544</v>
      </c>
      <c r="DC68" s="59" t="s">
        <v>544</v>
      </c>
      <c r="DD68" s="59" t="s">
        <v>544</v>
      </c>
      <c r="DE68" s="59" t="s">
        <v>544</v>
      </c>
      <c r="DF68" s="59" t="s">
        <v>544</v>
      </c>
      <c r="DG68" s="59" t="s">
        <v>544</v>
      </c>
      <c r="DH68" s="59" t="s">
        <v>544</v>
      </c>
      <c r="DI68" s="59" t="s">
        <v>544</v>
      </c>
      <c r="DJ68" s="59" t="s">
        <v>544</v>
      </c>
      <c r="DK68" s="59" t="s">
        <v>544</v>
      </c>
      <c r="DL68" s="59" t="s">
        <v>544</v>
      </c>
      <c r="DM68" s="59" t="s">
        <v>544</v>
      </c>
      <c r="DN68" s="59" t="s">
        <v>544</v>
      </c>
      <c r="DO68" s="59" t="s">
        <v>544</v>
      </c>
      <c r="DP68" s="59" t="s">
        <v>544</v>
      </c>
      <c r="DQ68" s="116" t="s">
        <v>544</v>
      </c>
    </row>
    <row r="69" spans="1:121">
      <c r="A69" s="3">
        <v>25568</v>
      </c>
      <c r="B69" s="59" t="s">
        <v>544</v>
      </c>
      <c r="C69" s="59" t="s">
        <v>544</v>
      </c>
      <c r="D69" s="59" t="s">
        <v>544</v>
      </c>
      <c r="E69" s="59" t="s">
        <v>544</v>
      </c>
      <c r="F69" s="58">
        <v>27.7</v>
      </c>
      <c r="G69" s="58">
        <v>0.488958</v>
      </c>
      <c r="H69" s="59" t="s">
        <v>544</v>
      </c>
      <c r="I69" s="58">
        <v>51.9</v>
      </c>
      <c r="J69" s="58">
        <v>5.07</v>
      </c>
      <c r="K69" s="59" t="s">
        <v>544</v>
      </c>
      <c r="L69" s="58">
        <v>459.2</v>
      </c>
      <c r="M69" s="58">
        <v>122066</v>
      </c>
      <c r="N69" s="59" t="s">
        <v>544</v>
      </c>
      <c r="O69" s="59" t="s">
        <v>544</v>
      </c>
      <c r="P69" s="58">
        <v>0.7</v>
      </c>
      <c r="Q69" s="59" t="s">
        <v>544</v>
      </c>
      <c r="R69" s="59" t="s">
        <v>544</v>
      </c>
      <c r="S69" s="59" t="s">
        <v>544</v>
      </c>
      <c r="T69" s="59" t="s">
        <v>544</v>
      </c>
      <c r="U69" s="59" t="s">
        <v>544</v>
      </c>
      <c r="V69" s="59" t="s">
        <v>544</v>
      </c>
      <c r="W69" s="59" t="s">
        <v>544</v>
      </c>
      <c r="X69" s="59" t="s">
        <v>544</v>
      </c>
      <c r="Y69" s="59" t="s">
        <v>544</v>
      </c>
      <c r="Z69" s="58">
        <v>97.1</v>
      </c>
      <c r="AA69" s="59" t="s">
        <v>544</v>
      </c>
      <c r="AB69" s="59" t="s">
        <v>544</v>
      </c>
      <c r="AC69" s="58">
        <v>0.488958</v>
      </c>
      <c r="AD69" s="59" t="s">
        <v>544</v>
      </c>
      <c r="AE69" s="59" t="s">
        <v>544</v>
      </c>
      <c r="AF69" s="58">
        <v>86.560364000000007</v>
      </c>
      <c r="AG69" s="58">
        <v>2.23</v>
      </c>
      <c r="AH69" s="58">
        <v>26.7</v>
      </c>
      <c r="AI69" s="59" t="s">
        <v>544</v>
      </c>
      <c r="AJ69" s="59" t="s">
        <v>544</v>
      </c>
      <c r="AK69" s="59" t="s">
        <v>544</v>
      </c>
      <c r="AL69" s="59" t="s">
        <v>544</v>
      </c>
      <c r="AM69" s="58">
        <v>33.674999999999997</v>
      </c>
      <c r="AN69" s="58">
        <v>100.54689999999999</v>
      </c>
      <c r="AO69" s="59" t="s">
        <v>544</v>
      </c>
      <c r="AP69" s="59" t="s">
        <v>544</v>
      </c>
      <c r="AQ69" s="59" t="s">
        <v>544</v>
      </c>
      <c r="AR69" s="59" t="s">
        <v>544</v>
      </c>
      <c r="AS69" s="59" t="s">
        <v>544</v>
      </c>
      <c r="AT69" s="59" t="s">
        <v>544</v>
      </c>
      <c r="AU69" s="59" t="s">
        <v>544</v>
      </c>
      <c r="AV69" s="59" t="s">
        <v>544</v>
      </c>
      <c r="AW69" s="59" t="s">
        <v>544</v>
      </c>
      <c r="AX69" s="58">
        <v>3.9</v>
      </c>
      <c r="AY69" s="58">
        <v>7.8</v>
      </c>
      <c r="AZ69" s="58">
        <v>25.3</v>
      </c>
      <c r="BA69" s="58">
        <v>29.5</v>
      </c>
      <c r="BB69" s="58">
        <v>21.3</v>
      </c>
      <c r="BC69" s="59" t="s">
        <v>544</v>
      </c>
      <c r="BD69" s="59" t="s">
        <v>544</v>
      </c>
      <c r="BE69" s="59" t="s">
        <v>544</v>
      </c>
      <c r="BF69" s="59" t="s">
        <v>544</v>
      </c>
      <c r="BG69" s="59" t="s">
        <v>544</v>
      </c>
      <c r="BH69" s="59" t="s">
        <v>544</v>
      </c>
      <c r="BI69" s="59" t="s">
        <v>544</v>
      </c>
      <c r="BJ69" s="59" t="s">
        <v>544</v>
      </c>
      <c r="BK69" s="59" t="s">
        <v>544</v>
      </c>
      <c r="BL69" s="58">
        <v>3.07</v>
      </c>
      <c r="BM69" s="58">
        <v>3.02</v>
      </c>
      <c r="BN69" s="59" t="s">
        <v>544</v>
      </c>
      <c r="BO69" s="59" t="s">
        <v>544</v>
      </c>
      <c r="BP69" s="59" t="s">
        <v>544</v>
      </c>
      <c r="BQ69" s="59" t="s">
        <v>544</v>
      </c>
      <c r="BR69" s="59" t="s">
        <v>544</v>
      </c>
      <c r="BS69" s="59" t="s">
        <v>544</v>
      </c>
      <c r="BT69" s="59" t="s">
        <v>544</v>
      </c>
      <c r="BU69" s="59" t="s">
        <v>544</v>
      </c>
      <c r="BV69" s="59" t="s">
        <v>544</v>
      </c>
      <c r="BW69" s="59" t="s">
        <v>544</v>
      </c>
      <c r="BX69" s="59" t="s">
        <v>544</v>
      </c>
      <c r="BY69" s="59" t="s">
        <v>544</v>
      </c>
      <c r="BZ69" s="59" t="s">
        <v>544</v>
      </c>
      <c r="CA69" s="59" t="s">
        <v>544</v>
      </c>
      <c r="CB69" s="59" t="s">
        <v>544</v>
      </c>
      <c r="CC69" s="59" t="s">
        <v>544</v>
      </c>
      <c r="CD69" s="59" t="s">
        <v>544</v>
      </c>
      <c r="CE69" s="59" t="s">
        <v>544</v>
      </c>
      <c r="CF69" s="58">
        <v>126423</v>
      </c>
      <c r="CG69" s="59" t="s">
        <v>544</v>
      </c>
      <c r="CH69" s="59" t="s">
        <v>544</v>
      </c>
      <c r="CI69" s="59" t="s">
        <v>544</v>
      </c>
      <c r="CJ69" s="59" t="s">
        <v>544</v>
      </c>
      <c r="CK69" s="59" t="s">
        <v>544</v>
      </c>
      <c r="CL69" s="59" t="s">
        <v>544</v>
      </c>
      <c r="CM69" s="59" t="s">
        <v>544</v>
      </c>
      <c r="CN69" s="59" t="s">
        <v>544</v>
      </c>
      <c r="CO69" s="59" t="s">
        <v>544</v>
      </c>
      <c r="CP69" s="59" t="s">
        <v>544</v>
      </c>
      <c r="CQ69" s="59" t="s">
        <v>544</v>
      </c>
      <c r="CR69" s="59" t="s">
        <v>544</v>
      </c>
      <c r="CS69" s="58">
        <v>94.5</v>
      </c>
      <c r="CT69" s="58">
        <v>100.7</v>
      </c>
      <c r="CU69" s="59" t="s">
        <v>544</v>
      </c>
      <c r="CV69" s="59" t="s">
        <v>544</v>
      </c>
      <c r="CW69" s="59" t="s">
        <v>544</v>
      </c>
      <c r="CX69" s="59" t="s">
        <v>544</v>
      </c>
      <c r="CY69" s="59" t="s">
        <v>544</v>
      </c>
      <c r="CZ69" s="59" t="s">
        <v>544</v>
      </c>
      <c r="DA69" s="59" t="s">
        <v>544</v>
      </c>
      <c r="DB69" s="59" t="s">
        <v>544</v>
      </c>
      <c r="DC69" s="59" t="s">
        <v>544</v>
      </c>
      <c r="DD69" s="59" t="s">
        <v>544</v>
      </c>
      <c r="DE69" s="59" t="s">
        <v>544</v>
      </c>
      <c r="DF69" s="59" t="s">
        <v>544</v>
      </c>
      <c r="DG69" s="59" t="s">
        <v>544</v>
      </c>
      <c r="DH69" s="59" t="s">
        <v>544</v>
      </c>
      <c r="DI69" s="59" t="s">
        <v>544</v>
      </c>
      <c r="DJ69" s="59" t="s">
        <v>544</v>
      </c>
      <c r="DK69" s="59" t="s">
        <v>544</v>
      </c>
      <c r="DL69" s="59" t="s">
        <v>544</v>
      </c>
      <c r="DM69" s="59" t="s">
        <v>544</v>
      </c>
      <c r="DN69" s="59" t="s">
        <v>544</v>
      </c>
      <c r="DO69" s="59" t="s">
        <v>544</v>
      </c>
      <c r="DP69" s="59" t="s">
        <v>544</v>
      </c>
      <c r="DQ69" s="116" t="s">
        <v>544</v>
      </c>
    </row>
    <row r="70" spans="1:121">
      <c r="A70" s="3">
        <v>25568</v>
      </c>
      <c r="B70" s="59" t="s">
        <v>544</v>
      </c>
      <c r="C70" s="59" t="s">
        <v>544</v>
      </c>
      <c r="D70" s="59" t="s">
        <v>544</v>
      </c>
      <c r="E70" s="59" t="s">
        <v>544</v>
      </c>
      <c r="F70" s="58">
        <v>27.4</v>
      </c>
      <c r="G70" s="58">
        <v>0.488958</v>
      </c>
      <c r="H70" s="59" t="s">
        <v>544</v>
      </c>
      <c r="I70" s="58">
        <v>51.9</v>
      </c>
      <c r="J70" s="58">
        <v>5.27</v>
      </c>
      <c r="K70" s="59" t="s">
        <v>544</v>
      </c>
      <c r="L70" s="58">
        <v>459.9</v>
      </c>
      <c r="M70" s="58">
        <v>94449</v>
      </c>
      <c r="N70" s="59" t="s">
        <v>544</v>
      </c>
      <c r="O70" s="59" t="s">
        <v>544</v>
      </c>
      <c r="P70" s="58">
        <v>0.7</v>
      </c>
      <c r="Q70" s="59" t="s">
        <v>544</v>
      </c>
      <c r="R70" s="59" t="s">
        <v>544</v>
      </c>
      <c r="S70" s="59" t="s">
        <v>544</v>
      </c>
      <c r="T70" s="59" t="s">
        <v>544</v>
      </c>
      <c r="U70" s="59" t="s">
        <v>544</v>
      </c>
      <c r="V70" s="59" t="s">
        <v>544</v>
      </c>
      <c r="W70" s="59" t="s">
        <v>544</v>
      </c>
      <c r="X70" s="59" t="s">
        <v>544</v>
      </c>
      <c r="Y70" s="59" t="s">
        <v>544</v>
      </c>
      <c r="Z70" s="58">
        <v>96.8</v>
      </c>
      <c r="AA70" s="59" t="s">
        <v>544</v>
      </c>
      <c r="AB70" s="59" t="s">
        <v>544</v>
      </c>
      <c r="AC70" s="58">
        <v>0.488958</v>
      </c>
      <c r="AD70" s="59" t="s">
        <v>544</v>
      </c>
      <c r="AE70" s="59" t="s">
        <v>544</v>
      </c>
      <c r="AF70" s="58">
        <v>87.385321000000005</v>
      </c>
      <c r="AG70" s="58">
        <v>2.23</v>
      </c>
      <c r="AH70" s="58">
        <v>26.8</v>
      </c>
      <c r="AI70" s="59" t="s">
        <v>544</v>
      </c>
      <c r="AJ70" s="59" t="s">
        <v>544</v>
      </c>
      <c r="AK70" s="59" t="s">
        <v>544</v>
      </c>
      <c r="AL70" s="59" t="s">
        <v>544</v>
      </c>
      <c r="AM70" s="58">
        <v>33.723500000000001</v>
      </c>
      <c r="AN70" s="58">
        <v>100.3678</v>
      </c>
      <c r="AO70" s="59" t="s">
        <v>544</v>
      </c>
      <c r="AP70" s="59" t="s">
        <v>544</v>
      </c>
      <c r="AQ70" s="59" t="s">
        <v>544</v>
      </c>
      <c r="AR70" s="59" t="s">
        <v>544</v>
      </c>
      <c r="AS70" s="59" t="s">
        <v>544</v>
      </c>
      <c r="AT70" s="59" t="s">
        <v>544</v>
      </c>
      <c r="AU70" s="59" t="s">
        <v>544</v>
      </c>
      <c r="AV70" s="59" t="s">
        <v>544</v>
      </c>
      <c r="AW70" s="59" t="s">
        <v>544</v>
      </c>
      <c r="AX70" s="58">
        <v>3.9</v>
      </c>
      <c r="AY70" s="58">
        <v>7.8</v>
      </c>
      <c r="AZ70" s="58">
        <v>25.4</v>
      </c>
      <c r="BA70" s="58">
        <v>29.2</v>
      </c>
      <c r="BB70" s="58">
        <v>21.4</v>
      </c>
      <c r="BC70" s="59" t="s">
        <v>544</v>
      </c>
      <c r="BD70" s="59" t="s">
        <v>544</v>
      </c>
      <c r="BE70" s="59" t="s">
        <v>544</v>
      </c>
      <c r="BF70" s="59" t="s">
        <v>544</v>
      </c>
      <c r="BG70" s="59" t="s">
        <v>544</v>
      </c>
      <c r="BH70" s="59" t="s">
        <v>544</v>
      </c>
      <c r="BI70" s="59" t="s">
        <v>544</v>
      </c>
      <c r="BJ70" s="59" t="s">
        <v>544</v>
      </c>
      <c r="BK70" s="59" t="s">
        <v>544</v>
      </c>
      <c r="BL70" s="58">
        <v>2.97</v>
      </c>
      <c r="BM70" s="58">
        <v>3.02</v>
      </c>
      <c r="BN70" s="59" t="s">
        <v>544</v>
      </c>
      <c r="BO70" s="59" t="s">
        <v>544</v>
      </c>
      <c r="BP70" s="59" t="s">
        <v>544</v>
      </c>
      <c r="BQ70" s="59" t="s">
        <v>544</v>
      </c>
      <c r="BR70" s="59" t="s">
        <v>544</v>
      </c>
      <c r="BS70" s="59" t="s">
        <v>544</v>
      </c>
      <c r="BT70" s="59" t="s">
        <v>544</v>
      </c>
      <c r="BU70" s="59" t="s">
        <v>544</v>
      </c>
      <c r="BV70" s="59" t="s">
        <v>544</v>
      </c>
      <c r="BW70" s="59" t="s">
        <v>544</v>
      </c>
      <c r="BX70" s="59" t="s">
        <v>544</v>
      </c>
      <c r="BY70" s="59" t="s">
        <v>544</v>
      </c>
      <c r="BZ70" s="59" t="s">
        <v>544</v>
      </c>
      <c r="CA70" s="59" t="s">
        <v>544</v>
      </c>
      <c r="CB70" s="59" t="s">
        <v>544</v>
      </c>
      <c r="CC70" s="59" t="s">
        <v>544</v>
      </c>
      <c r="CD70" s="59" t="s">
        <v>544</v>
      </c>
      <c r="CE70" s="59" t="s">
        <v>544</v>
      </c>
      <c r="CF70" s="58">
        <v>127097</v>
      </c>
      <c r="CG70" s="59" t="s">
        <v>544</v>
      </c>
      <c r="CH70" s="59" t="s">
        <v>544</v>
      </c>
      <c r="CI70" s="59" t="s">
        <v>544</v>
      </c>
      <c r="CJ70" s="59" t="s">
        <v>544</v>
      </c>
      <c r="CK70" s="59" t="s">
        <v>544</v>
      </c>
      <c r="CL70" s="59" t="s">
        <v>544</v>
      </c>
      <c r="CM70" s="59" t="s">
        <v>544</v>
      </c>
      <c r="CN70" s="59" t="s">
        <v>544</v>
      </c>
      <c r="CO70" s="59" t="s">
        <v>544</v>
      </c>
      <c r="CP70" s="59" t="s">
        <v>544</v>
      </c>
      <c r="CQ70" s="59" t="s">
        <v>544</v>
      </c>
      <c r="CR70" s="59" t="s">
        <v>544</v>
      </c>
      <c r="CS70" s="58">
        <v>94.2</v>
      </c>
      <c r="CT70" s="58">
        <v>100.3</v>
      </c>
      <c r="CU70" s="59" t="s">
        <v>544</v>
      </c>
      <c r="CV70" s="59" t="s">
        <v>544</v>
      </c>
      <c r="CW70" s="59" t="s">
        <v>544</v>
      </c>
      <c r="CX70" s="59" t="s">
        <v>544</v>
      </c>
      <c r="CY70" s="59" t="s">
        <v>544</v>
      </c>
      <c r="CZ70" s="59" t="s">
        <v>544</v>
      </c>
      <c r="DA70" s="59" t="s">
        <v>544</v>
      </c>
      <c r="DB70" s="59" t="s">
        <v>544</v>
      </c>
      <c r="DC70" s="59" t="s">
        <v>544</v>
      </c>
      <c r="DD70" s="59" t="s">
        <v>544</v>
      </c>
      <c r="DE70" s="59" t="s">
        <v>544</v>
      </c>
      <c r="DF70" s="59" t="s">
        <v>544</v>
      </c>
      <c r="DG70" s="59" t="s">
        <v>544</v>
      </c>
      <c r="DH70" s="59" t="s">
        <v>544</v>
      </c>
      <c r="DI70" s="59" t="s">
        <v>544</v>
      </c>
      <c r="DJ70" s="59" t="s">
        <v>544</v>
      </c>
      <c r="DK70" s="59" t="s">
        <v>544</v>
      </c>
      <c r="DL70" s="59" t="s">
        <v>544</v>
      </c>
      <c r="DM70" s="59" t="s">
        <v>544</v>
      </c>
      <c r="DN70" s="59" t="s">
        <v>544</v>
      </c>
      <c r="DO70" s="59" t="s">
        <v>544</v>
      </c>
      <c r="DP70" s="59" t="s">
        <v>544</v>
      </c>
      <c r="DQ70" s="116" t="s">
        <v>544</v>
      </c>
    </row>
    <row r="71" spans="1:121">
      <c r="A71" s="3">
        <v>25568</v>
      </c>
      <c r="B71" s="59" t="s">
        <v>544</v>
      </c>
      <c r="C71" s="59" t="s">
        <v>544</v>
      </c>
      <c r="D71" s="59" t="s">
        <v>544</v>
      </c>
      <c r="E71" s="59" t="s">
        <v>544</v>
      </c>
      <c r="F71" s="58">
        <v>28.8</v>
      </c>
      <c r="G71" s="58">
        <v>0.488958</v>
      </c>
      <c r="H71" s="59" t="s">
        <v>544</v>
      </c>
      <c r="I71" s="58">
        <v>52.1</v>
      </c>
      <c r="J71" s="58">
        <v>5.36</v>
      </c>
      <c r="K71" s="59" t="s">
        <v>544</v>
      </c>
      <c r="L71" s="58">
        <v>461.8</v>
      </c>
      <c r="M71" s="58">
        <v>127210</v>
      </c>
      <c r="N71" s="59" t="s">
        <v>544</v>
      </c>
      <c r="O71" s="59" t="s">
        <v>544</v>
      </c>
      <c r="P71" s="58">
        <v>0.7</v>
      </c>
      <c r="Q71" s="59" t="s">
        <v>544</v>
      </c>
      <c r="R71" s="59" t="s">
        <v>544</v>
      </c>
      <c r="S71" s="59" t="s">
        <v>544</v>
      </c>
      <c r="T71" s="59" t="s">
        <v>544</v>
      </c>
      <c r="U71" s="59" t="s">
        <v>544</v>
      </c>
      <c r="V71" s="59" t="s">
        <v>544</v>
      </c>
      <c r="W71" s="59" t="s">
        <v>544</v>
      </c>
      <c r="X71" s="59" t="s">
        <v>544</v>
      </c>
      <c r="Y71" s="59" t="s">
        <v>544</v>
      </c>
      <c r="Z71" s="58">
        <v>97.1</v>
      </c>
      <c r="AA71" s="59" t="s">
        <v>544</v>
      </c>
      <c r="AB71" s="59" t="s">
        <v>544</v>
      </c>
      <c r="AC71" s="58">
        <v>0.488958</v>
      </c>
      <c r="AD71" s="59" t="s">
        <v>544</v>
      </c>
      <c r="AE71" s="59" t="s">
        <v>544</v>
      </c>
      <c r="AF71" s="58">
        <v>87.385321000000005</v>
      </c>
      <c r="AG71" s="58">
        <v>2.23</v>
      </c>
      <c r="AH71" s="58">
        <v>26.9</v>
      </c>
      <c r="AI71" s="59" t="s">
        <v>544</v>
      </c>
      <c r="AJ71" s="59" t="s">
        <v>544</v>
      </c>
      <c r="AK71" s="59" t="s">
        <v>544</v>
      </c>
      <c r="AL71" s="59" t="s">
        <v>544</v>
      </c>
      <c r="AM71" s="58">
        <v>33.772100000000002</v>
      </c>
      <c r="AN71" s="58">
        <v>100.191</v>
      </c>
      <c r="AO71" s="59" t="s">
        <v>544</v>
      </c>
      <c r="AP71" s="59" t="s">
        <v>544</v>
      </c>
      <c r="AQ71" s="59" t="s">
        <v>544</v>
      </c>
      <c r="AR71" s="59" t="s">
        <v>544</v>
      </c>
      <c r="AS71" s="59" t="s">
        <v>544</v>
      </c>
      <c r="AT71" s="59" t="s">
        <v>544</v>
      </c>
      <c r="AU71" s="59" t="s">
        <v>544</v>
      </c>
      <c r="AV71" s="59" t="s">
        <v>544</v>
      </c>
      <c r="AW71" s="59" t="s">
        <v>544</v>
      </c>
      <c r="AX71" s="58">
        <v>3.9</v>
      </c>
      <c r="AY71" s="58">
        <v>7.8</v>
      </c>
      <c r="AZ71" s="58">
        <v>25.6</v>
      </c>
      <c r="BA71" s="58">
        <v>29.5</v>
      </c>
      <c r="BB71" s="58">
        <v>21.7</v>
      </c>
      <c r="BC71" s="59" t="s">
        <v>544</v>
      </c>
      <c r="BD71" s="59" t="s">
        <v>544</v>
      </c>
      <c r="BE71" s="59" t="s">
        <v>544</v>
      </c>
      <c r="BF71" s="59" t="s">
        <v>544</v>
      </c>
      <c r="BG71" s="59" t="s">
        <v>544</v>
      </c>
      <c r="BH71" s="59" t="s">
        <v>544</v>
      </c>
      <c r="BI71" s="59" t="s">
        <v>544</v>
      </c>
      <c r="BJ71" s="59" t="s">
        <v>544</v>
      </c>
      <c r="BK71" s="59" t="s">
        <v>544</v>
      </c>
      <c r="BL71" s="58">
        <v>3.02</v>
      </c>
      <c r="BM71" s="58">
        <v>3.17</v>
      </c>
      <c r="BN71" s="59" t="s">
        <v>544</v>
      </c>
      <c r="BO71" s="59" t="s">
        <v>544</v>
      </c>
      <c r="BP71" s="59" t="s">
        <v>544</v>
      </c>
      <c r="BQ71" s="59" t="s">
        <v>544</v>
      </c>
      <c r="BR71" s="59" t="s">
        <v>544</v>
      </c>
      <c r="BS71" s="59" t="s">
        <v>544</v>
      </c>
      <c r="BT71" s="59" t="s">
        <v>544</v>
      </c>
      <c r="BU71" s="59" t="s">
        <v>544</v>
      </c>
      <c r="BV71" s="59" t="s">
        <v>544</v>
      </c>
      <c r="BW71" s="59" t="s">
        <v>544</v>
      </c>
      <c r="BX71" s="59" t="s">
        <v>544</v>
      </c>
      <c r="BY71" s="59" t="s">
        <v>544</v>
      </c>
      <c r="BZ71" s="59" t="s">
        <v>544</v>
      </c>
      <c r="CA71" s="59" t="s">
        <v>544</v>
      </c>
      <c r="CB71" s="59" t="s">
        <v>544</v>
      </c>
      <c r="CC71" s="59" t="s">
        <v>544</v>
      </c>
      <c r="CD71" s="59" t="s">
        <v>544</v>
      </c>
      <c r="CE71" s="59" t="s">
        <v>544</v>
      </c>
      <c r="CF71" s="58">
        <v>128778</v>
      </c>
      <c r="CG71" s="59" t="s">
        <v>544</v>
      </c>
      <c r="CH71" s="59" t="s">
        <v>544</v>
      </c>
      <c r="CI71" s="59" t="s">
        <v>544</v>
      </c>
      <c r="CJ71" s="59" t="s">
        <v>544</v>
      </c>
      <c r="CK71" s="59" t="s">
        <v>544</v>
      </c>
      <c r="CL71" s="59" t="s">
        <v>544</v>
      </c>
      <c r="CM71" s="59" t="s">
        <v>544</v>
      </c>
      <c r="CN71" s="59" t="s">
        <v>544</v>
      </c>
      <c r="CO71" s="59" t="s">
        <v>544</v>
      </c>
      <c r="CP71" s="59" t="s">
        <v>544</v>
      </c>
      <c r="CQ71" s="59" t="s">
        <v>544</v>
      </c>
      <c r="CR71" s="59" t="s">
        <v>544</v>
      </c>
      <c r="CS71" s="58">
        <v>94.6</v>
      </c>
      <c r="CT71" s="58">
        <v>100.5</v>
      </c>
      <c r="CU71" s="59" t="s">
        <v>544</v>
      </c>
      <c r="CV71" s="59" t="s">
        <v>544</v>
      </c>
      <c r="CW71" s="59" t="s">
        <v>544</v>
      </c>
      <c r="CX71" s="59" t="s">
        <v>544</v>
      </c>
      <c r="CY71" s="59" t="s">
        <v>544</v>
      </c>
      <c r="CZ71" s="59" t="s">
        <v>544</v>
      </c>
      <c r="DA71" s="59" t="s">
        <v>544</v>
      </c>
      <c r="DB71" s="59" t="s">
        <v>544</v>
      </c>
      <c r="DC71" s="59" t="s">
        <v>544</v>
      </c>
      <c r="DD71" s="59" t="s">
        <v>544</v>
      </c>
      <c r="DE71" s="59" t="s">
        <v>544</v>
      </c>
      <c r="DF71" s="59" t="s">
        <v>544</v>
      </c>
      <c r="DG71" s="59" t="s">
        <v>544</v>
      </c>
      <c r="DH71" s="59" t="s">
        <v>544</v>
      </c>
      <c r="DI71" s="59" t="s">
        <v>544</v>
      </c>
      <c r="DJ71" s="59" t="s">
        <v>544</v>
      </c>
      <c r="DK71" s="59" t="s">
        <v>544</v>
      </c>
      <c r="DL71" s="59" t="s">
        <v>544</v>
      </c>
      <c r="DM71" s="59" t="s">
        <v>544</v>
      </c>
      <c r="DN71" s="59" t="s">
        <v>544</v>
      </c>
      <c r="DO71" s="59" t="s">
        <v>544</v>
      </c>
      <c r="DP71" s="59" t="s">
        <v>544</v>
      </c>
      <c r="DQ71" s="116" t="s">
        <v>544</v>
      </c>
    </row>
    <row r="72" spans="1:121">
      <c r="A72" s="3">
        <v>25568</v>
      </c>
      <c r="B72" s="59" t="s">
        <v>544</v>
      </c>
      <c r="C72" s="59" t="s">
        <v>544</v>
      </c>
      <c r="D72" s="59" t="s">
        <v>544</v>
      </c>
      <c r="E72" s="59" t="s">
        <v>544</v>
      </c>
      <c r="F72" s="58">
        <v>28.1</v>
      </c>
      <c r="G72" s="58">
        <v>0.488958</v>
      </c>
      <c r="H72" s="59" t="s">
        <v>544</v>
      </c>
      <c r="I72" s="58">
        <v>52.6</v>
      </c>
      <c r="J72" s="58">
        <v>6.61</v>
      </c>
      <c r="K72" s="59" t="s">
        <v>544</v>
      </c>
      <c r="L72" s="58">
        <v>440.4</v>
      </c>
      <c r="M72" s="58">
        <v>139811</v>
      </c>
      <c r="N72" s="59" t="s">
        <v>544</v>
      </c>
      <c r="O72" s="59" t="s">
        <v>544</v>
      </c>
      <c r="P72" s="58">
        <v>0.7</v>
      </c>
      <c r="Q72" s="59" t="s">
        <v>544</v>
      </c>
      <c r="R72" s="59" t="s">
        <v>544</v>
      </c>
      <c r="S72" s="59" t="s">
        <v>544</v>
      </c>
      <c r="T72" s="59" t="s">
        <v>544</v>
      </c>
      <c r="U72" s="59" t="s">
        <v>544</v>
      </c>
      <c r="V72" s="59" t="s">
        <v>544</v>
      </c>
      <c r="W72" s="59" t="s">
        <v>544</v>
      </c>
      <c r="X72" s="59" t="s">
        <v>544</v>
      </c>
      <c r="Y72" s="59" t="s">
        <v>544</v>
      </c>
      <c r="Z72" s="58">
        <v>97.4</v>
      </c>
      <c r="AA72" s="59" t="s">
        <v>544</v>
      </c>
      <c r="AB72" s="59" t="s">
        <v>544</v>
      </c>
      <c r="AC72" s="58">
        <v>0.488958</v>
      </c>
      <c r="AD72" s="59" t="s">
        <v>544</v>
      </c>
      <c r="AE72" s="59" t="s">
        <v>544</v>
      </c>
      <c r="AF72" s="58">
        <v>87.185355000000001</v>
      </c>
      <c r="AG72" s="58">
        <v>2.23</v>
      </c>
      <c r="AH72" s="58">
        <v>26.9</v>
      </c>
      <c r="AI72" s="59" t="s">
        <v>544</v>
      </c>
      <c r="AJ72" s="59" t="s">
        <v>544</v>
      </c>
      <c r="AK72" s="59" t="s">
        <v>544</v>
      </c>
      <c r="AL72" s="59" t="s">
        <v>544</v>
      </c>
      <c r="AM72" s="58">
        <v>33.817500000000003</v>
      </c>
      <c r="AN72" s="58">
        <v>100.0064</v>
      </c>
      <c r="AO72" s="59" t="s">
        <v>544</v>
      </c>
      <c r="AP72" s="59" t="s">
        <v>544</v>
      </c>
      <c r="AQ72" s="59" t="s">
        <v>544</v>
      </c>
      <c r="AR72" s="59" t="s">
        <v>544</v>
      </c>
      <c r="AS72" s="59" t="s">
        <v>544</v>
      </c>
      <c r="AT72" s="59" t="s">
        <v>544</v>
      </c>
      <c r="AU72" s="59" t="s">
        <v>544</v>
      </c>
      <c r="AV72" s="59" t="s">
        <v>544</v>
      </c>
      <c r="AW72" s="59" t="s">
        <v>544</v>
      </c>
      <c r="AX72" s="58">
        <v>4</v>
      </c>
      <c r="AY72" s="58">
        <v>7.9</v>
      </c>
      <c r="AZ72" s="58">
        <v>25.7</v>
      </c>
      <c r="BA72" s="58">
        <v>29.7</v>
      </c>
      <c r="BB72" s="58">
        <v>21.8</v>
      </c>
      <c r="BC72" s="59" t="s">
        <v>544</v>
      </c>
      <c r="BD72" s="59" t="s">
        <v>544</v>
      </c>
      <c r="BE72" s="59" t="s">
        <v>544</v>
      </c>
      <c r="BF72" s="59" t="s">
        <v>544</v>
      </c>
      <c r="BG72" s="59" t="s">
        <v>544</v>
      </c>
      <c r="BH72" s="59" t="s">
        <v>544</v>
      </c>
      <c r="BI72" s="59" t="s">
        <v>544</v>
      </c>
      <c r="BJ72" s="59" t="s">
        <v>544</v>
      </c>
      <c r="BK72" s="59" t="s">
        <v>544</v>
      </c>
      <c r="BL72" s="58">
        <v>3.12</v>
      </c>
      <c r="BM72" s="58">
        <v>3.12</v>
      </c>
      <c r="BN72" s="59" t="s">
        <v>544</v>
      </c>
      <c r="BO72" s="59" t="s">
        <v>544</v>
      </c>
      <c r="BP72" s="59" t="s">
        <v>544</v>
      </c>
      <c r="BQ72" s="59" t="s">
        <v>544</v>
      </c>
      <c r="BR72" s="59" t="s">
        <v>544</v>
      </c>
      <c r="BS72" s="59" t="s">
        <v>544</v>
      </c>
      <c r="BT72" s="59" t="s">
        <v>544</v>
      </c>
      <c r="BU72" s="59" t="s">
        <v>544</v>
      </c>
      <c r="BV72" s="59" t="s">
        <v>544</v>
      </c>
      <c r="BW72" s="59" t="s">
        <v>544</v>
      </c>
      <c r="BX72" s="59" t="s">
        <v>544</v>
      </c>
      <c r="BY72" s="59" t="s">
        <v>544</v>
      </c>
      <c r="BZ72" s="59" t="s">
        <v>544</v>
      </c>
      <c r="CA72" s="59" t="s">
        <v>544</v>
      </c>
      <c r="CB72" s="59" t="s">
        <v>544</v>
      </c>
      <c r="CC72" s="59" t="s">
        <v>544</v>
      </c>
      <c r="CD72" s="59" t="s">
        <v>544</v>
      </c>
      <c r="CE72" s="59" t="s">
        <v>544</v>
      </c>
      <c r="CF72" s="58">
        <v>129557</v>
      </c>
      <c r="CG72" s="59" t="s">
        <v>544</v>
      </c>
      <c r="CH72" s="59" t="s">
        <v>544</v>
      </c>
      <c r="CI72" s="59" t="s">
        <v>544</v>
      </c>
      <c r="CJ72" s="59" t="s">
        <v>544</v>
      </c>
      <c r="CK72" s="59" t="s">
        <v>544</v>
      </c>
      <c r="CL72" s="59" t="s">
        <v>544</v>
      </c>
      <c r="CM72" s="59" t="s">
        <v>544</v>
      </c>
      <c r="CN72" s="59" t="s">
        <v>544</v>
      </c>
      <c r="CO72" s="59" t="s">
        <v>544</v>
      </c>
      <c r="CP72" s="59" t="s">
        <v>544</v>
      </c>
      <c r="CQ72" s="59" t="s">
        <v>544</v>
      </c>
      <c r="CR72" s="59" t="s">
        <v>544</v>
      </c>
      <c r="CS72" s="58">
        <v>95.1</v>
      </c>
      <c r="CT72" s="58">
        <v>100.6</v>
      </c>
      <c r="CU72" s="59" t="s">
        <v>544</v>
      </c>
      <c r="CV72" s="59" t="s">
        <v>544</v>
      </c>
      <c r="CW72" s="59" t="s">
        <v>544</v>
      </c>
      <c r="CX72" s="59" t="s">
        <v>544</v>
      </c>
      <c r="CY72" s="59" t="s">
        <v>544</v>
      </c>
      <c r="CZ72" s="59" t="s">
        <v>544</v>
      </c>
      <c r="DA72" s="59" t="s">
        <v>544</v>
      </c>
      <c r="DB72" s="59" t="s">
        <v>544</v>
      </c>
      <c r="DC72" s="59" t="s">
        <v>544</v>
      </c>
      <c r="DD72" s="59" t="s">
        <v>544</v>
      </c>
      <c r="DE72" s="59" t="s">
        <v>544</v>
      </c>
      <c r="DF72" s="59" t="s">
        <v>544</v>
      </c>
      <c r="DG72" s="59" t="s">
        <v>544</v>
      </c>
      <c r="DH72" s="59" t="s">
        <v>544</v>
      </c>
      <c r="DI72" s="59" t="s">
        <v>544</v>
      </c>
      <c r="DJ72" s="59" t="s">
        <v>544</v>
      </c>
      <c r="DK72" s="59" t="s">
        <v>544</v>
      </c>
      <c r="DL72" s="59" t="s">
        <v>544</v>
      </c>
      <c r="DM72" s="59" t="s">
        <v>544</v>
      </c>
      <c r="DN72" s="59" t="s">
        <v>544</v>
      </c>
      <c r="DO72" s="59" t="s">
        <v>544</v>
      </c>
      <c r="DP72" s="59" t="s">
        <v>544</v>
      </c>
      <c r="DQ72" s="116" t="s">
        <v>544</v>
      </c>
    </row>
    <row r="73" spans="1:121">
      <c r="A73" s="3">
        <v>25568</v>
      </c>
      <c r="B73" s="59" t="s">
        <v>544</v>
      </c>
      <c r="C73" s="59" t="s">
        <v>544</v>
      </c>
      <c r="D73" s="59" t="s">
        <v>544</v>
      </c>
      <c r="E73" s="59" t="s">
        <v>544</v>
      </c>
      <c r="F73" s="58">
        <v>27.7</v>
      </c>
      <c r="G73" s="58">
        <v>0.488958</v>
      </c>
      <c r="H73" s="59" t="s">
        <v>544</v>
      </c>
      <c r="I73" s="58">
        <v>52.7</v>
      </c>
      <c r="J73" s="58">
        <v>6.58</v>
      </c>
      <c r="K73" s="59" t="s">
        <v>544</v>
      </c>
      <c r="L73" s="58">
        <v>426</v>
      </c>
      <c r="M73" s="58">
        <v>114876</v>
      </c>
      <c r="N73" s="59" t="s">
        <v>544</v>
      </c>
      <c r="O73" s="59" t="s">
        <v>544</v>
      </c>
      <c r="P73" s="58">
        <v>0.7</v>
      </c>
      <c r="Q73" s="59" t="s">
        <v>544</v>
      </c>
      <c r="R73" s="59" t="s">
        <v>544</v>
      </c>
      <c r="S73" s="59" t="s">
        <v>544</v>
      </c>
      <c r="T73" s="59" t="s">
        <v>544</v>
      </c>
      <c r="U73" s="59" t="s">
        <v>544</v>
      </c>
      <c r="V73" s="59" t="s">
        <v>544</v>
      </c>
      <c r="W73" s="59" t="s">
        <v>544</v>
      </c>
      <c r="X73" s="59" t="s">
        <v>544</v>
      </c>
      <c r="Y73" s="59" t="s">
        <v>544</v>
      </c>
      <c r="Z73" s="58">
        <v>97.5</v>
      </c>
      <c r="AA73" s="59" t="s">
        <v>544</v>
      </c>
      <c r="AB73" s="59" t="s">
        <v>544</v>
      </c>
      <c r="AC73" s="58">
        <v>0.488958</v>
      </c>
      <c r="AD73" s="59" t="s">
        <v>544</v>
      </c>
      <c r="AE73" s="59" t="s">
        <v>544</v>
      </c>
      <c r="AF73" s="58">
        <v>86.004514999999998</v>
      </c>
      <c r="AG73" s="58">
        <v>2.23</v>
      </c>
      <c r="AH73" s="58">
        <v>27</v>
      </c>
      <c r="AI73" s="59" t="s">
        <v>544</v>
      </c>
      <c r="AJ73" s="59" t="s">
        <v>544</v>
      </c>
      <c r="AK73" s="59" t="s">
        <v>544</v>
      </c>
      <c r="AL73" s="59" t="s">
        <v>544</v>
      </c>
      <c r="AM73" s="58">
        <v>33.869599999999998</v>
      </c>
      <c r="AN73" s="58">
        <v>99.842799999999997</v>
      </c>
      <c r="AO73" s="59" t="s">
        <v>544</v>
      </c>
      <c r="AP73" s="59" t="s">
        <v>544</v>
      </c>
      <c r="AQ73" s="59" t="s">
        <v>544</v>
      </c>
      <c r="AR73" s="59" t="s">
        <v>544</v>
      </c>
      <c r="AS73" s="59" t="s">
        <v>544</v>
      </c>
      <c r="AT73" s="59" t="s">
        <v>544</v>
      </c>
      <c r="AU73" s="59" t="s">
        <v>544</v>
      </c>
      <c r="AV73" s="59" t="s">
        <v>544</v>
      </c>
      <c r="AW73" s="59" t="s">
        <v>544</v>
      </c>
      <c r="AX73" s="58">
        <v>4</v>
      </c>
      <c r="AY73" s="58">
        <v>7.9</v>
      </c>
      <c r="AZ73" s="58">
        <v>25.7</v>
      </c>
      <c r="BA73" s="58">
        <v>29.6</v>
      </c>
      <c r="BB73" s="58">
        <v>21.9</v>
      </c>
      <c r="BC73" s="59" t="s">
        <v>544</v>
      </c>
      <c r="BD73" s="59" t="s">
        <v>544</v>
      </c>
      <c r="BE73" s="59" t="s">
        <v>544</v>
      </c>
      <c r="BF73" s="59" t="s">
        <v>544</v>
      </c>
      <c r="BG73" s="59" t="s">
        <v>544</v>
      </c>
      <c r="BH73" s="59" t="s">
        <v>544</v>
      </c>
      <c r="BI73" s="59" t="s">
        <v>544</v>
      </c>
      <c r="BJ73" s="59" t="s">
        <v>544</v>
      </c>
      <c r="BK73" s="59" t="s">
        <v>544</v>
      </c>
      <c r="BL73" s="58">
        <v>3.17</v>
      </c>
      <c r="BM73" s="58">
        <v>3.12</v>
      </c>
      <c r="BN73" s="59" t="s">
        <v>544</v>
      </c>
      <c r="BO73" s="59" t="s">
        <v>544</v>
      </c>
      <c r="BP73" s="59" t="s">
        <v>544</v>
      </c>
      <c r="BQ73" s="59" t="s">
        <v>544</v>
      </c>
      <c r="BR73" s="59" t="s">
        <v>544</v>
      </c>
      <c r="BS73" s="59" t="s">
        <v>544</v>
      </c>
      <c r="BT73" s="59" t="s">
        <v>544</v>
      </c>
      <c r="BU73" s="59" t="s">
        <v>544</v>
      </c>
      <c r="BV73" s="59" t="s">
        <v>544</v>
      </c>
      <c r="BW73" s="59" t="s">
        <v>544</v>
      </c>
      <c r="BX73" s="59" t="s">
        <v>544</v>
      </c>
      <c r="BY73" s="59" t="s">
        <v>544</v>
      </c>
      <c r="BZ73" s="59" t="s">
        <v>544</v>
      </c>
      <c r="CA73" s="59" t="s">
        <v>544</v>
      </c>
      <c r="CB73" s="59" t="s">
        <v>544</v>
      </c>
      <c r="CC73" s="59" t="s">
        <v>544</v>
      </c>
      <c r="CD73" s="59" t="s">
        <v>544</v>
      </c>
      <c r="CE73" s="59" t="s">
        <v>544</v>
      </c>
      <c r="CF73" s="58">
        <v>130295</v>
      </c>
      <c r="CG73" s="59" t="s">
        <v>544</v>
      </c>
      <c r="CH73" s="59" t="s">
        <v>544</v>
      </c>
      <c r="CI73" s="59" t="s">
        <v>544</v>
      </c>
      <c r="CJ73" s="59" t="s">
        <v>544</v>
      </c>
      <c r="CK73" s="59" t="s">
        <v>544</v>
      </c>
      <c r="CL73" s="59" t="s">
        <v>544</v>
      </c>
      <c r="CM73" s="59" t="s">
        <v>544</v>
      </c>
      <c r="CN73" s="59" t="s">
        <v>544</v>
      </c>
      <c r="CO73" s="59" t="s">
        <v>544</v>
      </c>
      <c r="CP73" s="59" t="s">
        <v>544</v>
      </c>
      <c r="CQ73" s="59" t="s">
        <v>544</v>
      </c>
      <c r="CR73" s="59" t="s">
        <v>544</v>
      </c>
      <c r="CS73" s="58">
        <v>94.9</v>
      </c>
      <c r="CT73" s="58">
        <v>100.9</v>
      </c>
      <c r="CU73" s="59" t="s">
        <v>544</v>
      </c>
      <c r="CV73" s="59" t="s">
        <v>544</v>
      </c>
      <c r="CW73" s="59" t="s">
        <v>544</v>
      </c>
      <c r="CX73" s="59" t="s">
        <v>544</v>
      </c>
      <c r="CY73" s="59" t="s">
        <v>544</v>
      </c>
      <c r="CZ73" s="59" t="s">
        <v>544</v>
      </c>
      <c r="DA73" s="59" t="s">
        <v>544</v>
      </c>
      <c r="DB73" s="59" t="s">
        <v>544</v>
      </c>
      <c r="DC73" s="59" t="s">
        <v>544</v>
      </c>
      <c r="DD73" s="59" t="s">
        <v>544</v>
      </c>
      <c r="DE73" s="59" t="s">
        <v>544</v>
      </c>
      <c r="DF73" s="59" t="s">
        <v>544</v>
      </c>
      <c r="DG73" s="59" t="s">
        <v>544</v>
      </c>
      <c r="DH73" s="59" t="s">
        <v>544</v>
      </c>
      <c r="DI73" s="59" t="s">
        <v>544</v>
      </c>
      <c r="DJ73" s="59" t="s">
        <v>544</v>
      </c>
      <c r="DK73" s="59" t="s">
        <v>544</v>
      </c>
      <c r="DL73" s="59" t="s">
        <v>544</v>
      </c>
      <c r="DM73" s="59" t="s">
        <v>544</v>
      </c>
      <c r="DN73" s="59" t="s">
        <v>544</v>
      </c>
      <c r="DO73" s="59" t="s">
        <v>544</v>
      </c>
      <c r="DP73" s="59" t="s">
        <v>544</v>
      </c>
      <c r="DQ73" s="116" t="s">
        <v>544</v>
      </c>
    </row>
    <row r="74" spans="1:121">
      <c r="A74" s="3">
        <v>25568</v>
      </c>
      <c r="B74" s="59" t="s">
        <v>544</v>
      </c>
      <c r="C74" s="59" t="s">
        <v>544</v>
      </c>
      <c r="D74" s="59" t="s">
        <v>544</v>
      </c>
      <c r="E74" s="59" t="s">
        <v>544</v>
      </c>
      <c r="F74" s="58">
        <v>28</v>
      </c>
      <c r="G74" s="58">
        <v>0.488958</v>
      </c>
      <c r="H74" s="59" t="s">
        <v>544</v>
      </c>
      <c r="I74" s="58">
        <v>52.9</v>
      </c>
      <c r="J74" s="58">
        <v>6.56</v>
      </c>
      <c r="K74" s="59" t="s">
        <v>544</v>
      </c>
      <c r="L74" s="58">
        <v>422.4</v>
      </c>
      <c r="M74" s="58">
        <v>99881</v>
      </c>
      <c r="N74" s="59" t="s">
        <v>544</v>
      </c>
      <c r="O74" s="59" t="s">
        <v>544</v>
      </c>
      <c r="P74" s="58">
        <v>0.6</v>
      </c>
      <c r="Q74" s="59" t="s">
        <v>544</v>
      </c>
      <c r="R74" s="59" t="s">
        <v>544</v>
      </c>
      <c r="S74" s="59" t="s">
        <v>544</v>
      </c>
      <c r="T74" s="59" t="s">
        <v>544</v>
      </c>
      <c r="U74" s="59" t="s">
        <v>544</v>
      </c>
      <c r="V74" s="59" t="s">
        <v>544</v>
      </c>
      <c r="W74" s="59" t="s">
        <v>544</v>
      </c>
      <c r="X74" s="59" t="s">
        <v>544</v>
      </c>
      <c r="Y74" s="59" t="s">
        <v>544</v>
      </c>
      <c r="Z74" s="58">
        <v>96.8</v>
      </c>
      <c r="AA74" s="59" t="s">
        <v>544</v>
      </c>
      <c r="AB74" s="59" t="s">
        <v>544</v>
      </c>
      <c r="AC74" s="58">
        <v>0.488958</v>
      </c>
      <c r="AD74" s="59" t="s">
        <v>544</v>
      </c>
      <c r="AE74" s="59" t="s">
        <v>544</v>
      </c>
      <c r="AF74" s="58">
        <v>85.426008999999993</v>
      </c>
      <c r="AG74" s="58">
        <v>2.23</v>
      </c>
      <c r="AH74" s="58">
        <v>27.1</v>
      </c>
      <c r="AI74" s="59" t="s">
        <v>544</v>
      </c>
      <c r="AJ74" s="59" t="s">
        <v>544</v>
      </c>
      <c r="AK74" s="59" t="s">
        <v>544</v>
      </c>
      <c r="AL74" s="59" t="s">
        <v>544</v>
      </c>
      <c r="AM74" s="58">
        <v>33.935000000000002</v>
      </c>
      <c r="AN74" s="58">
        <v>99.719899999999996</v>
      </c>
      <c r="AO74" s="59" t="s">
        <v>544</v>
      </c>
      <c r="AP74" s="59" t="s">
        <v>544</v>
      </c>
      <c r="AQ74" s="59" t="s">
        <v>544</v>
      </c>
      <c r="AR74" s="59" t="s">
        <v>544</v>
      </c>
      <c r="AS74" s="59" t="s">
        <v>544</v>
      </c>
      <c r="AT74" s="59" t="s">
        <v>544</v>
      </c>
      <c r="AU74" s="59" t="s">
        <v>544</v>
      </c>
      <c r="AV74" s="59" t="s">
        <v>544</v>
      </c>
      <c r="AW74" s="59" t="s">
        <v>544</v>
      </c>
      <c r="AX74" s="58">
        <v>4</v>
      </c>
      <c r="AY74" s="58">
        <v>8</v>
      </c>
      <c r="AZ74" s="58">
        <v>26.2</v>
      </c>
      <c r="BA74" s="58">
        <v>30.3</v>
      </c>
      <c r="BB74" s="58">
        <v>22.1</v>
      </c>
      <c r="BC74" s="59" t="s">
        <v>544</v>
      </c>
      <c r="BD74" s="59" t="s">
        <v>544</v>
      </c>
      <c r="BE74" s="59" t="s">
        <v>544</v>
      </c>
      <c r="BF74" s="59" t="s">
        <v>544</v>
      </c>
      <c r="BG74" s="59" t="s">
        <v>544</v>
      </c>
      <c r="BH74" s="59" t="s">
        <v>544</v>
      </c>
      <c r="BI74" s="59" t="s">
        <v>544</v>
      </c>
      <c r="BJ74" s="59" t="s">
        <v>544</v>
      </c>
      <c r="BK74" s="59" t="s">
        <v>544</v>
      </c>
      <c r="BL74" s="58">
        <v>3.17</v>
      </c>
      <c r="BM74" s="58">
        <v>3.07</v>
      </c>
      <c r="BN74" s="59" t="s">
        <v>544</v>
      </c>
      <c r="BO74" s="59" t="s">
        <v>544</v>
      </c>
      <c r="BP74" s="59" t="s">
        <v>544</v>
      </c>
      <c r="BQ74" s="59" t="s">
        <v>544</v>
      </c>
      <c r="BR74" s="59" t="s">
        <v>544</v>
      </c>
      <c r="BS74" s="59" t="s">
        <v>544</v>
      </c>
      <c r="BT74" s="59" t="s">
        <v>544</v>
      </c>
      <c r="BU74" s="59" t="s">
        <v>544</v>
      </c>
      <c r="BV74" s="59" t="s">
        <v>544</v>
      </c>
      <c r="BW74" s="59" t="s">
        <v>544</v>
      </c>
      <c r="BX74" s="59" t="s">
        <v>544</v>
      </c>
      <c r="BY74" s="59" t="s">
        <v>544</v>
      </c>
      <c r="BZ74" s="59" t="s">
        <v>544</v>
      </c>
      <c r="CA74" s="59" t="s">
        <v>544</v>
      </c>
      <c r="CB74" s="59" t="s">
        <v>544</v>
      </c>
      <c r="CC74" s="59" t="s">
        <v>544</v>
      </c>
      <c r="CD74" s="59" t="s">
        <v>544</v>
      </c>
      <c r="CE74" s="59" t="s">
        <v>544</v>
      </c>
      <c r="CF74" s="58">
        <v>132561</v>
      </c>
      <c r="CG74" s="59" t="s">
        <v>544</v>
      </c>
      <c r="CH74" s="59" t="s">
        <v>544</v>
      </c>
      <c r="CI74" s="59" t="s">
        <v>544</v>
      </c>
      <c r="CJ74" s="59" t="s">
        <v>544</v>
      </c>
      <c r="CK74" s="59" t="s">
        <v>544</v>
      </c>
      <c r="CL74" s="59" t="s">
        <v>544</v>
      </c>
      <c r="CM74" s="59" t="s">
        <v>544</v>
      </c>
      <c r="CN74" s="59" t="s">
        <v>544</v>
      </c>
      <c r="CO74" s="59" t="s">
        <v>544</v>
      </c>
      <c r="CP74" s="59" t="s">
        <v>544</v>
      </c>
      <c r="CQ74" s="59" t="s">
        <v>544</v>
      </c>
      <c r="CR74" s="59" t="s">
        <v>544</v>
      </c>
      <c r="CS74" s="58">
        <v>94.4</v>
      </c>
      <c r="CT74" s="58">
        <v>100.1</v>
      </c>
      <c r="CU74" s="59" t="s">
        <v>544</v>
      </c>
      <c r="CV74" s="59" t="s">
        <v>544</v>
      </c>
      <c r="CW74" s="59" t="s">
        <v>544</v>
      </c>
      <c r="CX74" s="59" t="s">
        <v>544</v>
      </c>
      <c r="CY74" s="59" t="s">
        <v>544</v>
      </c>
      <c r="CZ74" s="59" t="s">
        <v>544</v>
      </c>
      <c r="DA74" s="59" t="s">
        <v>544</v>
      </c>
      <c r="DB74" s="59" t="s">
        <v>544</v>
      </c>
      <c r="DC74" s="59" t="s">
        <v>544</v>
      </c>
      <c r="DD74" s="59" t="s">
        <v>544</v>
      </c>
      <c r="DE74" s="59" t="s">
        <v>544</v>
      </c>
      <c r="DF74" s="59" t="s">
        <v>544</v>
      </c>
      <c r="DG74" s="59" t="s">
        <v>544</v>
      </c>
      <c r="DH74" s="59" t="s">
        <v>544</v>
      </c>
      <c r="DI74" s="59" t="s">
        <v>544</v>
      </c>
      <c r="DJ74" s="59" t="s">
        <v>544</v>
      </c>
      <c r="DK74" s="59" t="s">
        <v>544</v>
      </c>
      <c r="DL74" s="59" t="s">
        <v>544</v>
      </c>
      <c r="DM74" s="59" t="s">
        <v>544</v>
      </c>
      <c r="DN74" s="59" t="s">
        <v>544</v>
      </c>
      <c r="DO74" s="59" t="s">
        <v>544</v>
      </c>
      <c r="DP74" s="59" t="s">
        <v>544</v>
      </c>
      <c r="DQ74" s="116" t="s">
        <v>544</v>
      </c>
    </row>
    <row r="75" spans="1:121">
      <c r="A75" s="3">
        <v>25568</v>
      </c>
      <c r="B75" s="59" t="s">
        <v>544</v>
      </c>
      <c r="C75" s="59" t="s">
        <v>544</v>
      </c>
      <c r="D75" s="59" t="s">
        <v>544</v>
      </c>
      <c r="E75" s="59" t="s">
        <v>544</v>
      </c>
      <c r="F75" s="58">
        <v>28.2</v>
      </c>
      <c r="G75" s="58">
        <v>0.488958</v>
      </c>
      <c r="H75" s="59" t="s">
        <v>544</v>
      </c>
      <c r="I75" s="58">
        <v>53.5</v>
      </c>
      <c r="J75" s="58">
        <v>5.23</v>
      </c>
      <c r="K75" s="59" t="s">
        <v>544</v>
      </c>
      <c r="L75" s="58">
        <v>445</v>
      </c>
      <c r="M75" s="58">
        <v>96057</v>
      </c>
      <c r="N75" s="59" t="s">
        <v>544</v>
      </c>
      <c r="O75" s="59" t="s">
        <v>544</v>
      </c>
      <c r="P75" s="58">
        <v>0.5</v>
      </c>
      <c r="Q75" s="59" t="s">
        <v>544</v>
      </c>
      <c r="R75" s="59" t="s">
        <v>544</v>
      </c>
      <c r="S75" s="59" t="s">
        <v>544</v>
      </c>
      <c r="T75" s="59" t="s">
        <v>544</v>
      </c>
      <c r="U75" s="59" t="s">
        <v>544</v>
      </c>
      <c r="V75" s="59" t="s">
        <v>544</v>
      </c>
      <c r="W75" s="59" t="s">
        <v>544</v>
      </c>
      <c r="X75" s="59" t="s">
        <v>544</v>
      </c>
      <c r="Y75" s="59" t="s">
        <v>544</v>
      </c>
      <c r="Z75" s="58">
        <v>96.7</v>
      </c>
      <c r="AA75" s="59" t="s">
        <v>544</v>
      </c>
      <c r="AB75" s="59" t="s">
        <v>544</v>
      </c>
      <c r="AC75" s="58">
        <v>0.488958</v>
      </c>
      <c r="AD75" s="59" t="s">
        <v>544</v>
      </c>
      <c r="AE75" s="59" t="s">
        <v>544</v>
      </c>
      <c r="AF75" s="58">
        <v>84.666667000000004</v>
      </c>
      <c r="AG75" s="58">
        <v>2.23</v>
      </c>
      <c r="AH75" s="58">
        <v>27.2</v>
      </c>
      <c r="AI75" s="59" t="s">
        <v>544</v>
      </c>
      <c r="AJ75" s="59" t="s">
        <v>544</v>
      </c>
      <c r="AK75" s="59" t="s">
        <v>544</v>
      </c>
      <c r="AL75" s="59" t="s">
        <v>544</v>
      </c>
      <c r="AM75" s="58">
        <v>34.008299999999998</v>
      </c>
      <c r="AN75" s="58">
        <v>99.620699999999999</v>
      </c>
      <c r="AO75" s="59" t="s">
        <v>544</v>
      </c>
      <c r="AP75" s="59" t="s">
        <v>544</v>
      </c>
      <c r="AQ75" s="59" t="s">
        <v>544</v>
      </c>
      <c r="AR75" s="59" t="s">
        <v>544</v>
      </c>
      <c r="AS75" s="59" t="s">
        <v>544</v>
      </c>
      <c r="AT75" s="59" t="s">
        <v>544</v>
      </c>
      <c r="AU75" s="59" t="s">
        <v>544</v>
      </c>
      <c r="AV75" s="59" t="s">
        <v>544</v>
      </c>
      <c r="AW75" s="59" t="s">
        <v>544</v>
      </c>
      <c r="AX75" s="58">
        <v>4</v>
      </c>
      <c r="AY75" s="58">
        <v>8.1</v>
      </c>
      <c r="AZ75" s="58">
        <v>26.7</v>
      </c>
      <c r="BA75" s="58">
        <v>30.8</v>
      </c>
      <c r="BB75" s="58">
        <v>22.6</v>
      </c>
      <c r="BC75" s="59" t="s">
        <v>544</v>
      </c>
      <c r="BD75" s="59" t="s">
        <v>544</v>
      </c>
      <c r="BE75" s="59" t="s">
        <v>544</v>
      </c>
      <c r="BF75" s="59" t="s">
        <v>544</v>
      </c>
      <c r="BG75" s="59" t="s">
        <v>544</v>
      </c>
      <c r="BH75" s="59" t="s">
        <v>544</v>
      </c>
      <c r="BI75" s="59" t="s">
        <v>544</v>
      </c>
      <c r="BJ75" s="59" t="s">
        <v>544</v>
      </c>
      <c r="BK75" s="59" t="s">
        <v>544</v>
      </c>
      <c r="BL75" s="58">
        <v>3.32</v>
      </c>
      <c r="BM75" s="58">
        <v>3.17</v>
      </c>
      <c r="BN75" s="59" t="s">
        <v>544</v>
      </c>
      <c r="BO75" s="59" t="s">
        <v>544</v>
      </c>
      <c r="BP75" s="59" t="s">
        <v>544</v>
      </c>
      <c r="BQ75" s="59" t="s">
        <v>544</v>
      </c>
      <c r="BR75" s="59" t="s">
        <v>544</v>
      </c>
      <c r="BS75" s="59" t="s">
        <v>544</v>
      </c>
      <c r="BT75" s="59" t="s">
        <v>544</v>
      </c>
      <c r="BU75" s="59" t="s">
        <v>544</v>
      </c>
      <c r="BV75" s="59" t="s">
        <v>544</v>
      </c>
      <c r="BW75" s="59" t="s">
        <v>544</v>
      </c>
      <c r="BX75" s="59" t="s">
        <v>544</v>
      </c>
      <c r="BY75" s="59" t="s">
        <v>544</v>
      </c>
      <c r="BZ75" s="59" t="s">
        <v>544</v>
      </c>
      <c r="CA75" s="59" t="s">
        <v>544</v>
      </c>
      <c r="CB75" s="59" t="s">
        <v>544</v>
      </c>
      <c r="CC75" s="59" t="s">
        <v>544</v>
      </c>
      <c r="CD75" s="59" t="s">
        <v>544</v>
      </c>
      <c r="CE75" s="59" t="s">
        <v>544</v>
      </c>
      <c r="CF75" s="58">
        <v>132638</v>
      </c>
      <c r="CG75" s="59" t="s">
        <v>544</v>
      </c>
      <c r="CH75" s="59" t="s">
        <v>544</v>
      </c>
      <c r="CI75" s="59" t="s">
        <v>544</v>
      </c>
      <c r="CJ75" s="59" t="s">
        <v>544</v>
      </c>
      <c r="CK75" s="59" t="s">
        <v>544</v>
      </c>
      <c r="CL75" s="59" t="s">
        <v>544</v>
      </c>
      <c r="CM75" s="59" t="s">
        <v>544</v>
      </c>
      <c r="CN75" s="59" t="s">
        <v>544</v>
      </c>
      <c r="CO75" s="59" t="s">
        <v>544</v>
      </c>
      <c r="CP75" s="59" t="s">
        <v>544</v>
      </c>
      <c r="CQ75" s="59" t="s">
        <v>544</v>
      </c>
      <c r="CR75" s="59" t="s">
        <v>544</v>
      </c>
      <c r="CS75" s="58">
        <v>94.3</v>
      </c>
      <c r="CT75" s="58">
        <v>100</v>
      </c>
      <c r="CU75" s="59" t="s">
        <v>544</v>
      </c>
      <c r="CV75" s="59" t="s">
        <v>544</v>
      </c>
      <c r="CW75" s="59" t="s">
        <v>544</v>
      </c>
      <c r="CX75" s="59" t="s">
        <v>544</v>
      </c>
      <c r="CY75" s="59" t="s">
        <v>544</v>
      </c>
      <c r="CZ75" s="59" t="s">
        <v>544</v>
      </c>
      <c r="DA75" s="59" t="s">
        <v>544</v>
      </c>
      <c r="DB75" s="59" t="s">
        <v>544</v>
      </c>
      <c r="DC75" s="59" t="s">
        <v>544</v>
      </c>
      <c r="DD75" s="59" t="s">
        <v>544</v>
      </c>
      <c r="DE75" s="59" t="s">
        <v>544</v>
      </c>
      <c r="DF75" s="59" t="s">
        <v>544</v>
      </c>
      <c r="DG75" s="59" t="s">
        <v>544</v>
      </c>
      <c r="DH75" s="59" t="s">
        <v>544</v>
      </c>
      <c r="DI75" s="59" t="s">
        <v>544</v>
      </c>
      <c r="DJ75" s="59" t="s">
        <v>544</v>
      </c>
      <c r="DK75" s="59" t="s">
        <v>544</v>
      </c>
      <c r="DL75" s="59" t="s">
        <v>544</v>
      </c>
      <c r="DM75" s="59" t="s">
        <v>544</v>
      </c>
      <c r="DN75" s="59" t="s">
        <v>544</v>
      </c>
      <c r="DO75" s="59" t="s">
        <v>544</v>
      </c>
      <c r="DP75" s="59" t="s">
        <v>544</v>
      </c>
      <c r="DQ75" s="116" t="s">
        <v>544</v>
      </c>
    </row>
    <row r="76" spans="1:121">
      <c r="A76" s="3">
        <v>25568</v>
      </c>
      <c r="B76" s="59" t="s">
        <v>544</v>
      </c>
      <c r="C76" s="59" t="s">
        <v>544</v>
      </c>
      <c r="D76" s="59" t="s">
        <v>544</v>
      </c>
      <c r="E76" s="59" t="s">
        <v>544</v>
      </c>
      <c r="F76" s="58">
        <v>27.9</v>
      </c>
      <c r="G76" s="58">
        <v>0.488958</v>
      </c>
      <c r="H76" s="59" t="s">
        <v>544</v>
      </c>
      <c r="I76" s="58">
        <v>53.6</v>
      </c>
      <c r="J76" s="58">
        <v>5.36</v>
      </c>
      <c r="K76" s="59" t="s">
        <v>544</v>
      </c>
      <c r="L76" s="58">
        <v>449</v>
      </c>
      <c r="M76" s="58">
        <v>123139</v>
      </c>
      <c r="N76" s="59" t="s">
        <v>544</v>
      </c>
      <c r="O76" s="59" t="s">
        <v>544</v>
      </c>
      <c r="P76" s="58">
        <v>0.5</v>
      </c>
      <c r="Q76" s="59" t="s">
        <v>544</v>
      </c>
      <c r="R76" s="59" t="s">
        <v>544</v>
      </c>
      <c r="S76" s="59" t="s">
        <v>544</v>
      </c>
      <c r="T76" s="59" t="s">
        <v>544</v>
      </c>
      <c r="U76" s="59" t="s">
        <v>544</v>
      </c>
      <c r="V76" s="59" t="s">
        <v>544</v>
      </c>
      <c r="W76" s="59" t="s">
        <v>544</v>
      </c>
      <c r="X76" s="59" t="s">
        <v>544</v>
      </c>
      <c r="Y76" s="59" t="s">
        <v>544</v>
      </c>
      <c r="Z76" s="58">
        <v>96.3</v>
      </c>
      <c r="AA76" s="59" t="s">
        <v>544</v>
      </c>
      <c r="AB76" s="59" t="s">
        <v>544</v>
      </c>
      <c r="AC76" s="58">
        <v>0.488958</v>
      </c>
      <c r="AD76" s="59" t="s">
        <v>544</v>
      </c>
      <c r="AE76" s="59" t="s">
        <v>544</v>
      </c>
      <c r="AF76" s="58">
        <v>84.105959999999996</v>
      </c>
      <c r="AG76" s="58">
        <v>2.23</v>
      </c>
      <c r="AH76" s="58">
        <v>27.2</v>
      </c>
      <c r="AI76" s="59" t="s">
        <v>544</v>
      </c>
      <c r="AJ76" s="59" t="s">
        <v>544</v>
      </c>
      <c r="AK76" s="59" t="s">
        <v>544</v>
      </c>
      <c r="AL76" s="59" t="s">
        <v>544</v>
      </c>
      <c r="AM76" s="58">
        <v>34.070500000000003</v>
      </c>
      <c r="AN76" s="58">
        <v>99.489699999999999</v>
      </c>
      <c r="AO76" s="59" t="s">
        <v>544</v>
      </c>
      <c r="AP76" s="59" t="s">
        <v>544</v>
      </c>
      <c r="AQ76" s="59" t="s">
        <v>544</v>
      </c>
      <c r="AR76" s="59" t="s">
        <v>544</v>
      </c>
      <c r="AS76" s="59" t="s">
        <v>544</v>
      </c>
      <c r="AT76" s="59" t="s">
        <v>544</v>
      </c>
      <c r="AU76" s="59" t="s">
        <v>544</v>
      </c>
      <c r="AV76" s="59" t="s">
        <v>544</v>
      </c>
      <c r="AW76" s="59" t="s">
        <v>544</v>
      </c>
      <c r="AX76" s="58">
        <v>4</v>
      </c>
      <c r="AY76" s="58">
        <v>8.1999999999999993</v>
      </c>
      <c r="AZ76" s="58">
        <v>27.1</v>
      </c>
      <c r="BA76" s="58">
        <v>30.3</v>
      </c>
      <c r="BB76" s="58">
        <v>23.3</v>
      </c>
      <c r="BC76" s="59" t="s">
        <v>544</v>
      </c>
      <c r="BD76" s="59" t="s">
        <v>544</v>
      </c>
      <c r="BE76" s="59" t="s">
        <v>544</v>
      </c>
      <c r="BF76" s="59" t="s">
        <v>544</v>
      </c>
      <c r="BG76" s="59" t="s">
        <v>544</v>
      </c>
      <c r="BH76" s="59" t="s">
        <v>544</v>
      </c>
      <c r="BI76" s="59" t="s">
        <v>544</v>
      </c>
      <c r="BJ76" s="59" t="s">
        <v>544</v>
      </c>
      <c r="BK76" s="59" t="s">
        <v>544</v>
      </c>
      <c r="BL76" s="58">
        <v>3.27</v>
      </c>
      <c r="BM76" s="58">
        <v>3.12</v>
      </c>
      <c r="BN76" s="59" t="s">
        <v>544</v>
      </c>
      <c r="BO76" s="59" t="s">
        <v>544</v>
      </c>
      <c r="BP76" s="59" t="s">
        <v>544</v>
      </c>
      <c r="BQ76" s="59" t="s">
        <v>544</v>
      </c>
      <c r="BR76" s="59" t="s">
        <v>544</v>
      </c>
      <c r="BS76" s="59" t="s">
        <v>544</v>
      </c>
      <c r="BT76" s="59" t="s">
        <v>544</v>
      </c>
      <c r="BU76" s="59" t="s">
        <v>544</v>
      </c>
      <c r="BV76" s="59" t="s">
        <v>544</v>
      </c>
      <c r="BW76" s="59" t="s">
        <v>544</v>
      </c>
      <c r="BX76" s="59" t="s">
        <v>544</v>
      </c>
      <c r="BY76" s="59" t="s">
        <v>544</v>
      </c>
      <c r="BZ76" s="59" t="s">
        <v>544</v>
      </c>
      <c r="CA76" s="59" t="s">
        <v>544</v>
      </c>
      <c r="CB76" s="59" t="s">
        <v>544</v>
      </c>
      <c r="CC76" s="59" t="s">
        <v>544</v>
      </c>
      <c r="CD76" s="59" t="s">
        <v>544</v>
      </c>
      <c r="CE76" s="59" t="s">
        <v>544</v>
      </c>
      <c r="CF76" s="58">
        <v>133860</v>
      </c>
      <c r="CG76" s="59" t="s">
        <v>544</v>
      </c>
      <c r="CH76" s="59" t="s">
        <v>544</v>
      </c>
      <c r="CI76" s="59" t="s">
        <v>544</v>
      </c>
      <c r="CJ76" s="59" t="s">
        <v>544</v>
      </c>
      <c r="CK76" s="59" t="s">
        <v>544</v>
      </c>
      <c r="CL76" s="59" t="s">
        <v>544</v>
      </c>
      <c r="CM76" s="59" t="s">
        <v>544</v>
      </c>
      <c r="CN76" s="59" t="s">
        <v>544</v>
      </c>
      <c r="CO76" s="59" t="s">
        <v>544</v>
      </c>
      <c r="CP76" s="59" t="s">
        <v>544</v>
      </c>
      <c r="CQ76" s="59" t="s">
        <v>544</v>
      </c>
      <c r="CR76" s="59" t="s">
        <v>544</v>
      </c>
      <c r="CS76" s="58">
        <v>94.1</v>
      </c>
      <c r="CT76" s="58">
        <v>99.5</v>
      </c>
      <c r="CU76" s="59" t="s">
        <v>544</v>
      </c>
      <c r="CV76" s="59" t="s">
        <v>544</v>
      </c>
      <c r="CW76" s="59" t="s">
        <v>544</v>
      </c>
      <c r="CX76" s="59" t="s">
        <v>544</v>
      </c>
      <c r="CY76" s="59" t="s">
        <v>544</v>
      </c>
      <c r="CZ76" s="59" t="s">
        <v>544</v>
      </c>
      <c r="DA76" s="59" t="s">
        <v>544</v>
      </c>
      <c r="DB76" s="59" t="s">
        <v>544</v>
      </c>
      <c r="DC76" s="59" t="s">
        <v>544</v>
      </c>
      <c r="DD76" s="59" t="s">
        <v>544</v>
      </c>
      <c r="DE76" s="59" t="s">
        <v>544</v>
      </c>
      <c r="DF76" s="59" t="s">
        <v>544</v>
      </c>
      <c r="DG76" s="59" t="s">
        <v>544</v>
      </c>
      <c r="DH76" s="59" t="s">
        <v>544</v>
      </c>
      <c r="DI76" s="59" t="s">
        <v>544</v>
      </c>
      <c r="DJ76" s="59" t="s">
        <v>544</v>
      </c>
      <c r="DK76" s="59" t="s">
        <v>544</v>
      </c>
      <c r="DL76" s="59" t="s">
        <v>544</v>
      </c>
      <c r="DM76" s="59" t="s">
        <v>544</v>
      </c>
      <c r="DN76" s="59" t="s">
        <v>544</v>
      </c>
      <c r="DO76" s="59" t="s">
        <v>544</v>
      </c>
      <c r="DP76" s="59" t="s">
        <v>544</v>
      </c>
      <c r="DQ76" s="116" t="s">
        <v>544</v>
      </c>
    </row>
    <row r="77" spans="1:121">
      <c r="A77" s="3">
        <v>25568</v>
      </c>
      <c r="B77" s="59" t="s">
        <v>544</v>
      </c>
      <c r="C77" s="59" t="s">
        <v>544</v>
      </c>
      <c r="D77" s="59" t="s">
        <v>544</v>
      </c>
      <c r="E77" s="59" t="s">
        <v>544</v>
      </c>
      <c r="F77" s="58">
        <v>29.2</v>
      </c>
      <c r="G77" s="58">
        <v>0.488958</v>
      </c>
      <c r="H77" s="59" t="s">
        <v>544</v>
      </c>
      <c r="I77" s="58">
        <v>53.8</v>
      </c>
      <c r="J77" s="58">
        <v>5.69</v>
      </c>
      <c r="K77" s="59" t="s">
        <v>544</v>
      </c>
      <c r="L77" s="58">
        <v>429.8</v>
      </c>
      <c r="M77" s="58">
        <v>212228</v>
      </c>
      <c r="N77" s="59" t="s">
        <v>544</v>
      </c>
      <c r="O77" s="59" t="s">
        <v>544</v>
      </c>
      <c r="P77" s="58">
        <v>0.4</v>
      </c>
      <c r="Q77" s="59" t="s">
        <v>544</v>
      </c>
      <c r="R77" s="59" t="s">
        <v>544</v>
      </c>
      <c r="S77" s="59" t="s">
        <v>544</v>
      </c>
      <c r="T77" s="59" t="s">
        <v>544</v>
      </c>
      <c r="U77" s="59" t="s">
        <v>544</v>
      </c>
      <c r="V77" s="59" t="s">
        <v>544</v>
      </c>
      <c r="W77" s="59" t="s">
        <v>544</v>
      </c>
      <c r="X77" s="59" t="s">
        <v>544</v>
      </c>
      <c r="Y77" s="59" t="s">
        <v>544</v>
      </c>
      <c r="Z77" s="58">
        <v>96.5</v>
      </c>
      <c r="AA77" s="59" t="s">
        <v>544</v>
      </c>
      <c r="AB77" s="59" t="s">
        <v>544</v>
      </c>
      <c r="AC77" s="58">
        <v>0.488958</v>
      </c>
      <c r="AD77" s="59" t="s">
        <v>544</v>
      </c>
      <c r="AE77" s="59" t="s">
        <v>544</v>
      </c>
      <c r="AF77" s="58">
        <v>84.768212000000005</v>
      </c>
      <c r="AG77" s="58">
        <v>2.23</v>
      </c>
      <c r="AH77" s="58">
        <v>27.3</v>
      </c>
      <c r="AI77" s="59" t="s">
        <v>544</v>
      </c>
      <c r="AJ77" s="59" t="s">
        <v>544</v>
      </c>
      <c r="AK77" s="59" t="s">
        <v>544</v>
      </c>
      <c r="AL77" s="59" t="s">
        <v>544</v>
      </c>
      <c r="AM77" s="58">
        <v>34.104300000000002</v>
      </c>
      <c r="AN77" s="58">
        <v>99.276799999999994</v>
      </c>
      <c r="AO77" s="59" t="s">
        <v>544</v>
      </c>
      <c r="AP77" s="59" t="s">
        <v>544</v>
      </c>
      <c r="AQ77" s="59" t="s">
        <v>544</v>
      </c>
      <c r="AR77" s="59" t="s">
        <v>544</v>
      </c>
      <c r="AS77" s="59" t="s">
        <v>544</v>
      </c>
      <c r="AT77" s="59" t="s">
        <v>544</v>
      </c>
      <c r="AU77" s="59" t="s">
        <v>544</v>
      </c>
      <c r="AV77" s="59" t="s">
        <v>544</v>
      </c>
      <c r="AW77" s="59" t="s">
        <v>544</v>
      </c>
      <c r="AX77" s="58">
        <v>4</v>
      </c>
      <c r="AY77" s="58">
        <v>8.1999999999999993</v>
      </c>
      <c r="AZ77" s="58">
        <v>27.1</v>
      </c>
      <c r="BA77" s="58">
        <v>30</v>
      </c>
      <c r="BB77" s="58">
        <v>23.5</v>
      </c>
      <c r="BC77" s="59" t="s">
        <v>544</v>
      </c>
      <c r="BD77" s="59" t="s">
        <v>544</v>
      </c>
      <c r="BE77" s="59" t="s">
        <v>544</v>
      </c>
      <c r="BF77" s="59" t="s">
        <v>544</v>
      </c>
      <c r="BG77" s="59" t="s">
        <v>544</v>
      </c>
      <c r="BH77" s="59" t="s">
        <v>544</v>
      </c>
      <c r="BI77" s="59" t="s">
        <v>544</v>
      </c>
      <c r="BJ77" s="59" t="s">
        <v>544</v>
      </c>
      <c r="BK77" s="59" t="s">
        <v>544</v>
      </c>
      <c r="BL77" s="58">
        <v>3.22</v>
      </c>
      <c r="BM77" s="58">
        <v>3.17</v>
      </c>
      <c r="BN77" s="59" t="s">
        <v>544</v>
      </c>
      <c r="BO77" s="59" t="s">
        <v>544</v>
      </c>
      <c r="BP77" s="59" t="s">
        <v>544</v>
      </c>
      <c r="BQ77" s="59" t="s">
        <v>544</v>
      </c>
      <c r="BR77" s="59" t="s">
        <v>544</v>
      </c>
      <c r="BS77" s="59" t="s">
        <v>544</v>
      </c>
      <c r="BT77" s="59" t="s">
        <v>544</v>
      </c>
      <c r="BU77" s="59" t="s">
        <v>544</v>
      </c>
      <c r="BV77" s="59" t="s">
        <v>544</v>
      </c>
      <c r="BW77" s="59" t="s">
        <v>544</v>
      </c>
      <c r="BX77" s="59" t="s">
        <v>544</v>
      </c>
      <c r="BY77" s="59" t="s">
        <v>544</v>
      </c>
      <c r="BZ77" s="59" t="s">
        <v>544</v>
      </c>
      <c r="CA77" s="59" t="s">
        <v>544</v>
      </c>
      <c r="CB77" s="59" t="s">
        <v>544</v>
      </c>
      <c r="CC77" s="59" t="s">
        <v>544</v>
      </c>
      <c r="CD77" s="59" t="s">
        <v>544</v>
      </c>
      <c r="CE77" s="59" t="s">
        <v>544</v>
      </c>
      <c r="CF77" s="58">
        <v>135509</v>
      </c>
      <c r="CG77" s="59" t="s">
        <v>544</v>
      </c>
      <c r="CH77" s="59" t="s">
        <v>544</v>
      </c>
      <c r="CI77" s="59" t="s">
        <v>544</v>
      </c>
      <c r="CJ77" s="59" t="s">
        <v>544</v>
      </c>
      <c r="CK77" s="59" t="s">
        <v>544</v>
      </c>
      <c r="CL77" s="59" t="s">
        <v>544</v>
      </c>
      <c r="CM77" s="59" t="s">
        <v>544</v>
      </c>
      <c r="CN77" s="59" t="s">
        <v>544</v>
      </c>
      <c r="CO77" s="59" t="s">
        <v>544</v>
      </c>
      <c r="CP77" s="59" t="s">
        <v>544</v>
      </c>
      <c r="CQ77" s="59" t="s">
        <v>544</v>
      </c>
      <c r="CR77" s="59" t="s">
        <v>544</v>
      </c>
      <c r="CS77" s="58">
        <v>94.2</v>
      </c>
      <c r="CT77" s="58">
        <v>99.6</v>
      </c>
      <c r="CU77" s="59" t="s">
        <v>544</v>
      </c>
      <c r="CV77" s="59" t="s">
        <v>544</v>
      </c>
      <c r="CW77" s="59" t="s">
        <v>544</v>
      </c>
      <c r="CX77" s="59" t="s">
        <v>544</v>
      </c>
      <c r="CY77" s="59" t="s">
        <v>544</v>
      </c>
      <c r="CZ77" s="59" t="s">
        <v>544</v>
      </c>
      <c r="DA77" s="59" t="s">
        <v>544</v>
      </c>
      <c r="DB77" s="59" t="s">
        <v>544</v>
      </c>
      <c r="DC77" s="59" t="s">
        <v>544</v>
      </c>
      <c r="DD77" s="59" t="s">
        <v>544</v>
      </c>
      <c r="DE77" s="59" t="s">
        <v>544</v>
      </c>
      <c r="DF77" s="59" t="s">
        <v>544</v>
      </c>
      <c r="DG77" s="59" t="s">
        <v>544</v>
      </c>
      <c r="DH77" s="59" t="s">
        <v>544</v>
      </c>
      <c r="DI77" s="59" t="s">
        <v>544</v>
      </c>
      <c r="DJ77" s="59" t="s">
        <v>544</v>
      </c>
      <c r="DK77" s="59" t="s">
        <v>544</v>
      </c>
      <c r="DL77" s="59" t="s">
        <v>544</v>
      </c>
      <c r="DM77" s="59" t="s">
        <v>544</v>
      </c>
      <c r="DN77" s="59" t="s">
        <v>544</v>
      </c>
      <c r="DO77" s="59" t="s">
        <v>544</v>
      </c>
      <c r="DP77" s="59" t="s">
        <v>544</v>
      </c>
      <c r="DQ77" s="116" t="s">
        <v>544</v>
      </c>
    </row>
    <row r="78" spans="1:121">
      <c r="A78" s="3">
        <v>25568</v>
      </c>
      <c r="B78" s="59" t="s">
        <v>544</v>
      </c>
      <c r="C78" s="59" t="s">
        <v>544</v>
      </c>
      <c r="D78" s="59" t="s">
        <v>544</v>
      </c>
      <c r="E78" s="59" t="s">
        <v>544</v>
      </c>
      <c r="F78" s="58">
        <v>28.4</v>
      </c>
      <c r="G78" s="58">
        <v>0.488958</v>
      </c>
      <c r="H78" s="59" t="s">
        <v>544</v>
      </c>
      <c r="I78" s="58">
        <v>54.5</v>
      </c>
      <c r="J78" s="58">
        <v>6.21</v>
      </c>
      <c r="K78" s="59" t="s">
        <v>544</v>
      </c>
      <c r="L78" s="58">
        <v>410.8</v>
      </c>
      <c r="M78" s="58">
        <v>161568</v>
      </c>
      <c r="N78" s="59" t="s">
        <v>544</v>
      </c>
      <c r="O78" s="59" t="s">
        <v>544</v>
      </c>
      <c r="P78" s="58">
        <v>0.6</v>
      </c>
      <c r="Q78" s="59" t="s">
        <v>544</v>
      </c>
      <c r="R78" s="59" t="s">
        <v>544</v>
      </c>
      <c r="S78" s="59" t="s">
        <v>544</v>
      </c>
      <c r="T78" s="59" t="s">
        <v>544</v>
      </c>
      <c r="U78" s="59" t="s">
        <v>544</v>
      </c>
      <c r="V78" s="59" t="s">
        <v>544</v>
      </c>
      <c r="W78" s="59" t="s">
        <v>544</v>
      </c>
      <c r="X78" s="59" t="s">
        <v>544</v>
      </c>
      <c r="Y78" s="59" t="s">
        <v>544</v>
      </c>
      <c r="Z78" s="58">
        <v>96.6</v>
      </c>
      <c r="AA78" s="59" t="s">
        <v>544</v>
      </c>
      <c r="AB78" s="59" t="s">
        <v>544</v>
      </c>
      <c r="AC78" s="58">
        <v>0.488958</v>
      </c>
      <c r="AD78" s="59" t="s">
        <v>544</v>
      </c>
      <c r="AE78" s="59" t="s">
        <v>544</v>
      </c>
      <c r="AF78" s="58">
        <v>84.649123000000003</v>
      </c>
      <c r="AG78" s="58">
        <v>2.23</v>
      </c>
      <c r="AH78" s="58">
        <v>27.4</v>
      </c>
      <c r="AI78" s="59" t="s">
        <v>544</v>
      </c>
      <c r="AJ78" s="59" t="s">
        <v>544</v>
      </c>
      <c r="AK78" s="59" t="s">
        <v>544</v>
      </c>
      <c r="AL78" s="59" t="s">
        <v>544</v>
      </c>
      <c r="AM78" s="58">
        <v>34.101199999999999</v>
      </c>
      <c r="AN78" s="58">
        <v>98.957899999999995</v>
      </c>
      <c r="AO78" s="59" t="s">
        <v>544</v>
      </c>
      <c r="AP78" s="59" t="s">
        <v>544</v>
      </c>
      <c r="AQ78" s="59" t="s">
        <v>544</v>
      </c>
      <c r="AR78" s="59" t="s">
        <v>544</v>
      </c>
      <c r="AS78" s="59" t="s">
        <v>544</v>
      </c>
      <c r="AT78" s="59" t="s">
        <v>544</v>
      </c>
      <c r="AU78" s="59" t="s">
        <v>544</v>
      </c>
      <c r="AV78" s="59" t="s">
        <v>544</v>
      </c>
      <c r="AW78" s="59" t="s">
        <v>544</v>
      </c>
      <c r="AX78" s="58">
        <v>4</v>
      </c>
      <c r="AY78" s="58">
        <v>8.1999999999999993</v>
      </c>
      <c r="AZ78" s="58">
        <v>27.1</v>
      </c>
      <c r="BA78" s="58">
        <v>30.2</v>
      </c>
      <c r="BB78" s="58">
        <v>23.5</v>
      </c>
      <c r="BC78" s="59" t="s">
        <v>544</v>
      </c>
      <c r="BD78" s="59" t="s">
        <v>544</v>
      </c>
      <c r="BE78" s="59" t="s">
        <v>544</v>
      </c>
      <c r="BF78" s="59" t="s">
        <v>544</v>
      </c>
      <c r="BG78" s="59" t="s">
        <v>544</v>
      </c>
      <c r="BH78" s="59" t="s">
        <v>544</v>
      </c>
      <c r="BI78" s="59" t="s">
        <v>544</v>
      </c>
      <c r="BJ78" s="59" t="s">
        <v>544</v>
      </c>
      <c r="BK78" s="59" t="s">
        <v>544</v>
      </c>
      <c r="BL78" s="58">
        <v>3.22</v>
      </c>
      <c r="BM78" s="58">
        <v>3.07</v>
      </c>
      <c r="BN78" s="59" t="s">
        <v>544</v>
      </c>
      <c r="BO78" s="59" t="s">
        <v>544</v>
      </c>
      <c r="BP78" s="59" t="s">
        <v>544</v>
      </c>
      <c r="BQ78" s="59" t="s">
        <v>544</v>
      </c>
      <c r="BR78" s="59" t="s">
        <v>544</v>
      </c>
      <c r="BS78" s="59" t="s">
        <v>544</v>
      </c>
      <c r="BT78" s="59" t="s">
        <v>544</v>
      </c>
      <c r="BU78" s="59" t="s">
        <v>544</v>
      </c>
      <c r="BV78" s="59" t="s">
        <v>544</v>
      </c>
      <c r="BW78" s="59" t="s">
        <v>544</v>
      </c>
      <c r="BX78" s="59" t="s">
        <v>544</v>
      </c>
      <c r="BY78" s="59" t="s">
        <v>544</v>
      </c>
      <c r="BZ78" s="59" t="s">
        <v>544</v>
      </c>
      <c r="CA78" s="59" t="s">
        <v>544</v>
      </c>
      <c r="CB78" s="59" t="s">
        <v>544</v>
      </c>
      <c r="CC78" s="59" t="s">
        <v>544</v>
      </c>
      <c r="CD78" s="59" t="s">
        <v>544</v>
      </c>
      <c r="CE78" s="59" t="s">
        <v>544</v>
      </c>
      <c r="CF78" s="58">
        <v>136706</v>
      </c>
      <c r="CG78" s="59" t="s">
        <v>544</v>
      </c>
      <c r="CH78" s="59" t="s">
        <v>544</v>
      </c>
      <c r="CI78" s="59" t="s">
        <v>544</v>
      </c>
      <c r="CJ78" s="59" t="s">
        <v>544</v>
      </c>
      <c r="CK78" s="59" t="s">
        <v>544</v>
      </c>
      <c r="CL78" s="59" t="s">
        <v>544</v>
      </c>
      <c r="CM78" s="59" t="s">
        <v>544</v>
      </c>
      <c r="CN78" s="59" t="s">
        <v>544</v>
      </c>
      <c r="CO78" s="59" t="s">
        <v>544</v>
      </c>
      <c r="CP78" s="59" t="s">
        <v>544</v>
      </c>
      <c r="CQ78" s="59" t="s">
        <v>544</v>
      </c>
      <c r="CR78" s="59" t="s">
        <v>544</v>
      </c>
      <c r="CS78" s="58">
        <v>94.4</v>
      </c>
      <c r="CT78" s="58">
        <v>99.7</v>
      </c>
      <c r="CU78" s="59" t="s">
        <v>544</v>
      </c>
      <c r="CV78" s="59" t="s">
        <v>544</v>
      </c>
      <c r="CW78" s="59" t="s">
        <v>544</v>
      </c>
      <c r="CX78" s="59" t="s">
        <v>544</v>
      </c>
      <c r="CY78" s="59" t="s">
        <v>544</v>
      </c>
      <c r="CZ78" s="59" t="s">
        <v>544</v>
      </c>
      <c r="DA78" s="59" t="s">
        <v>544</v>
      </c>
      <c r="DB78" s="59" t="s">
        <v>544</v>
      </c>
      <c r="DC78" s="59" t="s">
        <v>544</v>
      </c>
      <c r="DD78" s="59" t="s">
        <v>544</v>
      </c>
      <c r="DE78" s="59" t="s">
        <v>544</v>
      </c>
      <c r="DF78" s="59" t="s">
        <v>544</v>
      </c>
      <c r="DG78" s="59" t="s">
        <v>544</v>
      </c>
      <c r="DH78" s="59" t="s">
        <v>544</v>
      </c>
      <c r="DI78" s="59" t="s">
        <v>544</v>
      </c>
      <c r="DJ78" s="59" t="s">
        <v>544</v>
      </c>
      <c r="DK78" s="59" t="s">
        <v>544</v>
      </c>
      <c r="DL78" s="59" t="s">
        <v>544</v>
      </c>
      <c r="DM78" s="59" t="s">
        <v>544</v>
      </c>
      <c r="DN78" s="59" t="s">
        <v>544</v>
      </c>
      <c r="DO78" s="59" t="s">
        <v>544</v>
      </c>
      <c r="DP78" s="59" t="s">
        <v>544</v>
      </c>
      <c r="DQ78" s="116" t="s">
        <v>544</v>
      </c>
    </row>
    <row r="79" spans="1:121">
      <c r="A79" s="3">
        <v>25568</v>
      </c>
      <c r="B79" s="59" t="s">
        <v>544</v>
      </c>
      <c r="C79" s="59" t="s">
        <v>544</v>
      </c>
      <c r="D79" s="59" t="s">
        <v>544</v>
      </c>
      <c r="E79" s="59" t="s">
        <v>544</v>
      </c>
      <c r="F79" s="58">
        <v>27.7</v>
      </c>
      <c r="G79" s="58">
        <v>0.488958</v>
      </c>
      <c r="H79" s="59" t="s">
        <v>544</v>
      </c>
      <c r="I79" s="58">
        <v>54.5</v>
      </c>
      <c r="J79" s="58">
        <v>6.35</v>
      </c>
      <c r="K79" s="59" t="s">
        <v>544</v>
      </c>
      <c r="L79" s="58">
        <v>400.2</v>
      </c>
      <c r="M79" s="58">
        <v>147406</v>
      </c>
      <c r="N79" s="59" t="s">
        <v>544</v>
      </c>
      <c r="O79" s="59" t="s">
        <v>544</v>
      </c>
      <c r="P79" s="58">
        <v>0.6</v>
      </c>
      <c r="Q79" s="59" t="s">
        <v>544</v>
      </c>
      <c r="R79" s="59" t="s">
        <v>544</v>
      </c>
      <c r="S79" s="59" t="s">
        <v>544</v>
      </c>
      <c r="T79" s="59" t="s">
        <v>544</v>
      </c>
      <c r="U79" s="59" t="s">
        <v>544</v>
      </c>
      <c r="V79" s="59" t="s">
        <v>544</v>
      </c>
      <c r="W79" s="59" t="s">
        <v>544</v>
      </c>
      <c r="X79" s="59" t="s">
        <v>544</v>
      </c>
      <c r="Y79" s="59" t="s">
        <v>544</v>
      </c>
      <c r="Z79" s="58">
        <v>96.8</v>
      </c>
      <c r="AA79" s="59" t="s">
        <v>544</v>
      </c>
      <c r="AB79" s="59" t="s">
        <v>544</v>
      </c>
      <c r="AC79" s="58">
        <v>0.488958</v>
      </c>
      <c r="AD79" s="59" t="s">
        <v>544</v>
      </c>
      <c r="AE79" s="59" t="s">
        <v>544</v>
      </c>
      <c r="AF79" s="58">
        <v>85.871965000000003</v>
      </c>
      <c r="AG79" s="58">
        <v>2.23</v>
      </c>
      <c r="AH79" s="58">
        <v>27.5</v>
      </c>
      <c r="AI79" s="59" t="s">
        <v>544</v>
      </c>
      <c r="AJ79" s="59" t="s">
        <v>544</v>
      </c>
      <c r="AK79" s="59" t="s">
        <v>544</v>
      </c>
      <c r="AL79" s="59" t="s">
        <v>544</v>
      </c>
      <c r="AM79" s="58">
        <v>34.062399999999997</v>
      </c>
      <c r="AN79" s="58">
        <v>98.536900000000003</v>
      </c>
      <c r="AO79" s="59" t="s">
        <v>544</v>
      </c>
      <c r="AP79" s="59" t="s">
        <v>544</v>
      </c>
      <c r="AQ79" s="59" t="s">
        <v>544</v>
      </c>
      <c r="AR79" s="59" t="s">
        <v>544</v>
      </c>
      <c r="AS79" s="59" t="s">
        <v>544</v>
      </c>
      <c r="AT79" s="59" t="s">
        <v>544</v>
      </c>
      <c r="AU79" s="59" t="s">
        <v>544</v>
      </c>
      <c r="AV79" s="59" t="s">
        <v>544</v>
      </c>
      <c r="AW79" s="59" t="s">
        <v>544</v>
      </c>
      <c r="AX79" s="58">
        <v>4</v>
      </c>
      <c r="AY79" s="58">
        <v>8</v>
      </c>
      <c r="AZ79" s="58">
        <v>26.3</v>
      </c>
      <c r="BA79" s="58">
        <v>29.7</v>
      </c>
      <c r="BB79" s="58">
        <v>22.6</v>
      </c>
      <c r="BC79" s="59" t="s">
        <v>544</v>
      </c>
      <c r="BD79" s="59" t="s">
        <v>544</v>
      </c>
      <c r="BE79" s="59" t="s">
        <v>544</v>
      </c>
      <c r="BF79" s="59" t="s">
        <v>544</v>
      </c>
      <c r="BG79" s="59" t="s">
        <v>544</v>
      </c>
      <c r="BH79" s="59" t="s">
        <v>544</v>
      </c>
      <c r="BI79" s="59" t="s">
        <v>544</v>
      </c>
      <c r="BJ79" s="59" t="s">
        <v>544</v>
      </c>
      <c r="BK79" s="59" t="s">
        <v>544</v>
      </c>
      <c r="BL79" s="58">
        <v>3.43</v>
      </c>
      <c r="BM79" s="58">
        <v>3.12</v>
      </c>
      <c r="BN79" s="59" t="s">
        <v>544</v>
      </c>
      <c r="BO79" s="59" t="s">
        <v>544</v>
      </c>
      <c r="BP79" s="59" t="s">
        <v>544</v>
      </c>
      <c r="BQ79" s="59" t="s">
        <v>544</v>
      </c>
      <c r="BR79" s="59" t="s">
        <v>544</v>
      </c>
      <c r="BS79" s="59" t="s">
        <v>544</v>
      </c>
      <c r="BT79" s="59" t="s">
        <v>544</v>
      </c>
      <c r="BU79" s="59" t="s">
        <v>544</v>
      </c>
      <c r="BV79" s="59" t="s">
        <v>544</v>
      </c>
      <c r="BW79" s="59" t="s">
        <v>544</v>
      </c>
      <c r="BX79" s="59" t="s">
        <v>544</v>
      </c>
      <c r="BY79" s="59" t="s">
        <v>544</v>
      </c>
      <c r="BZ79" s="59" t="s">
        <v>544</v>
      </c>
      <c r="CA79" s="59" t="s">
        <v>544</v>
      </c>
      <c r="CB79" s="59" t="s">
        <v>544</v>
      </c>
      <c r="CC79" s="59" t="s">
        <v>544</v>
      </c>
      <c r="CD79" s="59" t="s">
        <v>544</v>
      </c>
      <c r="CE79" s="59" t="s">
        <v>544</v>
      </c>
      <c r="CF79" s="58">
        <v>137633</v>
      </c>
      <c r="CG79" s="59" t="s">
        <v>544</v>
      </c>
      <c r="CH79" s="59" t="s">
        <v>544</v>
      </c>
      <c r="CI79" s="59" t="s">
        <v>544</v>
      </c>
      <c r="CJ79" s="59" t="s">
        <v>544</v>
      </c>
      <c r="CK79" s="59" t="s">
        <v>544</v>
      </c>
      <c r="CL79" s="59" t="s">
        <v>544</v>
      </c>
      <c r="CM79" s="59" t="s">
        <v>544</v>
      </c>
      <c r="CN79" s="59" t="s">
        <v>544</v>
      </c>
      <c r="CO79" s="59" t="s">
        <v>544</v>
      </c>
      <c r="CP79" s="59" t="s">
        <v>544</v>
      </c>
      <c r="CQ79" s="59" t="s">
        <v>544</v>
      </c>
      <c r="CR79" s="59" t="s">
        <v>544</v>
      </c>
      <c r="CS79" s="58">
        <v>94.6</v>
      </c>
      <c r="CT79" s="58">
        <v>99.9</v>
      </c>
      <c r="CU79" s="59" t="s">
        <v>544</v>
      </c>
      <c r="CV79" s="59" t="s">
        <v>544</v>
      </c>
      <c r="CW79" s="59" t="s">
        <v>544</v>
      </c>
      <c r="CX79" s="59" t="s">
        <v>544</v>
      </c>
      <c r="CY79" s="59" t="s">
        <v>544</v>
      </c>
      <c r="CZ79" s="59" t="s">
        <v>544</v>
      </c>
      <c r="DA79" s="59" t="s">
        <v>544</v>
      </c>
      <c r="DB79" s="59" t="s">
        <v>544</v>
      </c>
      <c r="DC79" s="59" t="s">
        <v>544</v>
      </c>
      <c r="DD79" s="59" t="s">
        <v>544</v>
      </c>
      <c r="DE79" s="59" t="s">
        <v>544</v>
      </c>
      <c r="DF79" s="59" t="s">
        <v>544</v>
      </c>
      <c r="DG79" s="59" t="s">
        <v>544</v>
      </c>
      <c r="DH79" s="59" t="s">
        <v>544</v>
      </c>
      <c r="DI79" s="59" t="s">
        <v>544</v>
      </c>
      <c r="DJ79" s="59" t="s">
        <v>544</v>
      </c>
      <c r="DK79" s="59" t="s">
        <v>544</v>
      </c>
      <c r="DL79" s="59" t="s">
        <v>544</v>
      </c>
      <c r="DM79" s="59" t="s">
        <v>544</v>
      </c>
      <c r="DN79" s="59" t="s">
        <v>544</v>
      </c>
      <c r="DO79" s="59" t="s">
        <v>544</v>
      </c>
      <c r="DP79" s="59" t="s">
        <v>544</v>
      </c>
      <c r="DQ79" s="116" t="s">
        <v>544</v>
      </c>
    </row>
    <row r="80" spans="1:121">
      <c r="A80" s="3">
        <v>25568</v>
      </c>
      <c r="B80" s="59" t="s">
        <v>544</v>
      </c>
      <c r="C80" s="59" t="s">
        <v>544</v>
      </c>
      <c r="D80" s="59" t="s">
        <v>544</v>
      </c>
      <c r="E80" s="59" t="s">
        <v>544</v>
      </c>
      <c r="F80" s="58">
        <v>28</v>
      </c>
      <c r="G80" s="58">
        <v>0.488958</v>
      </c>
      <c r="H80" s="59" t="s">
        <v>544</v>
      </c>
      <c r="I80" s="58">
        <v>55</v>
      </c>
      <c r="J80" s="58">
        <v>6.81</v>
      </c>
      <c r="K80" s="59" t="s">
        <v>544</v>
      </c>
      <c r="L80" s="58">
        <v>362.5</v>
      </c>
      <c r="M80" s="58">
        <v>133121</v>
      </c>
      <c r="N80" s="59" t="s">
        <v>544</v>
      </c>
      <c r="O80" s="59" t="s">
        <v>544</v>
      </c>
      <c r="P80" s="58">
        <v>0.7</v>
      </c>
      <c r="Q80" s="59" t="s">
        <v>544</v>
      </c>
      <c r="R80" s="59" t="s">
        <v>544</v>
      </c>
      <c r="S80" s="59" t="s">
        <v>544</v>
      </c>
      <c r="T80" s="59" t="s">
        <v>544</v>
      </c>
      <c r="U80" s="59" t="s">
        <v>544</v>
      </c>
      <c r="V80" s="59" t="s">
        <v>544</v>
      </c>
      <c r="W80" s="59" t="s">
        <v>544</v>
      </c>
      <c r="X80" s="59" t="s">
        <v>544</v>
      </c>
      <c r="Y80" s="59" t="s">
        <v>544</v>
      </c>
      <c r="Z80" s="58">
        <v>96.8</v>
      </c>
      <c r="AA80" s="59" t="s">
        <v>544</v>
      </c>
      <c r="AB80" s="59" t="s">
        <v>544</v>
      </c>
      <c r="AC80" s="58">
        <v>0.488958</v>
      </c>
      <c r="AD80" s="59" t="s">
        <v>544</v>
      </c>
      <c r="AE80" s="59" t="s">
        <v>544</v>
      </c>
      <c r="AF80" s="58">
        <v>87.248322000000002</v>
      </c>
      <c r="AG80" s="58">
        <v>2.23</v>
      </c>
      <c r="AH80" s="58">
        <v>27.6</v>
      </c>
      <c r="AI80" s="59" t="s">
        <v>544</v>
      </c>
      <c r="AJ80" s="59" t="s">
        <v>544</v>
      </c>
      <c r="AK80" s="59" t="s">
        <v>544</v>
      </c>
      <c r="AL80" s="59" t="s">
        <v>544</v>
      </c>
      <c r="AM80" s="58">
        <v>33.9923</v>
      </c>
      <c r="AN80" s="58">
        <v>98.027500000000003</v>
      </c>
      <c r="AO80" s="59" t="s">
        <v>544</v>
      </c>
      <c r="AP80" s="59" t="s">
        <v>544</v>
      </c>
      <c r="AQ80" s="59" t="s">
        <v>544</v>
      </c>
      <c r="AR80" s="59" t="s">
        <v>544</v>
      </c>
      <c r="AS80" s="59" t="s">
        <v>544</v>
      </c>
      <c r="AT80" s="59" t="s">
        <v>544</v>
      </c>
      <c r="AU80" s="59" t="s">
        <v>544</v>
      </c>
      <c r="AV80" s="59" t="s">
        <v>544</v>
      </c>
      <c r="AW80" s="59" t="s">
        <v>544</v>
      </c>
      <c r="AX80" s="58">
        <v>4</v>
      </c>
      <c r="AY80" s="58">
        <v>7.9</v>
      </c>
      <c r="AZ80" s="58">
        <v>26.1</v>
      </c>
      <c r="BA80" s="58">
        <v>29.3</v>
      </c>
      <c r="BB80" s="58">
        <v>22.5</v>
      </c>
      <c r="BC80" s="59" t="s">
        <v>544</v>
      </c>
      <c r="BD80" s="59" t="s">
        <v>544</v>
      </c>
      <c r="BE80" s="59" t="s">
        <v>544</v>
      </c>
      <c r="BF80" s="59" t="s">
        <v>544</v>
      </c>
      <c r="BG80" s="59" t="s">
        <v>544</v>
      </c>
      <c r="BH80" s="59" t="s">
        <v>544</v>
      </c>
      <c r="BI80" s="59" t="s">
        <v>544</v>
      </c>
      <c r="BJ80" s="59" t="s">
        <v>544</v>
      </c>
      <c r="BK80" s="59" t="s">
        <v>544</v>
      </c>
      <c r="BL80" s="58">
        <v>3.43</v>
      </c>
      <c r="BM80" s="58">
        <v>3.07</v>
      </c>
      <c r="BN80" s="59" t="s">
        <v>544</v>
      </c>
      <c r="BO80" s="59" t="s">
        <v>544</v>
      </c>
      <c r="BP80" s="59" t="s">
        <v>544</v>
      </c>
      <c r="BQ80" s="59" t="s">
        <v>544</v>
      </c>
      <c r="BR80" s="59" t="s">
        <v>544</v>
      </c>
      <c r="BS80" s="59" t="s">
        <v>544</v>
      </c>
      <c r="BT80" s="59" t="s">
        <v>544</v>
      </c>
      <c r="BU80" s="59" t="s">
        <v>544</v>
      </c>
      <c r="BV80" s="59" t="s">
        <v>544</v>
      </c>
      <c r="BW80" s="59" t="s">
        <v>544</v>
      </c>
      <c r="BX80" s="59" t="s">
        <v>544</v>
      </c>
      <c r="BY80" s="59" t="s">
        <v>544</v>
      </c>
      <c r="BZ80" s="59" t="s">
        <v>544</v>
      </c>
      <c r="CA80" s="59" t="s">
        <v>544</v>
      </c>
      <c r="CB80" s="59" t="s">
        <v>544</v>
      </c>
      <c r="CC80" s="59" t="s">
        <v>544</v>
      </c>
      <c r="CD80" s="59" t="s">
        <v>544</v>
      </c>
      <c r="CE80" s="59" t="s">
        <v>544</v>
      </c>
      <c r="CF80" s="58">
        <v>139564</v>
      </c>
      <c r="CG80" s="59" t="s">
        <v>544</v>
      </c>
      <c r="CH80" s="59" t="s">
        <v>544</v>
      </c>
      <c r="CI80" s="59" t="s">
        <v>544</v>
      </c>
      <c r="CJ80" s="59" t="s">
        <v>544</v>
      </c>
      <c r="CK80" s="59" t="s">
        <v>544</v>
      </c>
      <c r="CL80" s="59" t="s">
        <v>544</v>
      </c>
      <c r="CM80" s="59" t="s">
        <v>544</v>
      </c>
      <c r="CN80" s="59" t="s">
        <v>544</v>
      </c>
      <c r="CO80" s="59" t="s">
        <v>544</v>
      </c>
      <c r="CP80" s="59" t="s">
        <v>544</v>
      </c>
      <c r="CQ80" s="59" t="s">
        <v>544</v>
      </c>
      <c r="CR80" s="59" t="s">
        <v>544</v>
      </c>
      <c r="CS80" s="58">
        <v>94.5</v>
      </c>
      <c r="CT80" s="58">
        <v>100</v>
      </c>
      <c r="CU80" s="59" t="s">
        <v>544</v>
      </c>
      <c r="CV80" s="59" t="s">
        <v>544</v>
      </c>
      <c r="CW80" s="59" t="s">
        <v>544</v>
      </c>
      <c r="CX80" s="59" t="s">
        <v>544</v>
      </c>
      <c r="CY80" s="59" t="s">
        <v>544</v>
      </c>
      <c r="CZ80" s="59" t="s">
        <v>544</v>
      </c>
      <c r="DA80" s="59" t="s">
        <v>544</v>
      </c>
      <c r="DB80" s="59" t="s">
        <v>544</v>
      </c>
      <c r="DC80" s="59" t="s">
        <v>544</v>
      </c>
      <c r="DD80" s="59" t="s">
        <v>544</v>
      </c>
      <c r="DE80" s="59" t="s">
        <v>544</v>
      </c>
      <c r="DF80" s="59" t="s">
        <v>544</v>
      </c>
      <c r="DG80" s="59" t="s">
        <v>544</v>
      </c>
      <c r="DH80" s="59" t="s">
        <v>544</v>
      </c>
      <c r="DI80" s="59" t="s">
        <v>544</v>
      </c>
      <c r="DJ80" s="59" t="s">
        <v>544</v>
      </c>
      <c r="DK80" s="59" t="s">
        <v>544</v>
      </c>
      <c r="DL80" s="59" t="s">
        <v>544</v>
      </c>
      <c r="DM80" s="59" t="s">
        <v>544</v>
      </c>
      <c r="DN80" s="59" t="s">
        <v>544</v>
      </c>
      <c r="DO80" s="59" t="s">
        <v>544</v>
      </c>
      <c r="DP80" s="59" t="s">
        <v>544</v>
      </c>
      <c r="DQ80" s="116" t="s">
        <v>544</v>
      </c>
    </row>
    <row r="81" spans="1:121">
      <c r="A81" s="3">
        <v>25568</v>
      </c>
      <c r="B81" s="59" t="s">
        <v>544</v>
      </c>
      <c r="C81" s="59" t="s">
        <v>544</v>
      </c>
      <c r="D81" s="59" t="s">
        <v>544</v>
      </c>
      <c r="E81" s="59" t="s">
        <v>544</v>
      </c>
      <c r="F81" s="58">
        <v>27.2</v>
      </c>
      <c r="G81" s="58">
        <v>0.488958</v>
      </c>
      <c r="H81" s="59" t="s">
        <v>544</v>
      </c>
      <c r="I81" s="58">
        <v>55.5</v>
      </c>
      <c r="J81" s="58">
        <v>6.89</v>
      </c>
      <c r="K81" s="59" t="s">
        <v>544</v>
      </c>
      <c r="L81" s="58">
        <v>338.7</v>
      </c>
      <c r="M81" s="58">
        <v>115697</v>
      </c>
      <c r="N81" s="59" t="s">
        <v>544</v>
      </c>
      <c r="O81" s="59" t="s">
        <v>544</v>
      </c>
      <c r="P81" s="58">
        <v>0.8</v>
      </c>
      <c r="Q81" s="59" t="s">
        <v>544</v>
      </c>
      <c r="R81" s="59" t="s">
        <v>544</v>
      </c>
      <c r="S81" s="59" t="s">
        <v>544</v>
      </c>
      <c r="T81" s="59" t="s">
        <v>544</v>
      </c>
      <c r="U81" s="59" t="s">
        <v>544</v>
      </c>
      <c r="V81" s="59" t="s">
        <v>544</v>
      </c>
      <c r="W81" s="59" t="s">
        <v>544</v>
      </c>
      <c r="X81" s="59" t="s">
        <v>544</v>
      </c>
      <c r="Y81" s="59" t="s">
        <v>544</v>
      </c>
      <c r="Z81" s="58">
        <v>97.2</v>
      </c>
      <c r="AA81" s="59" t="s">
        <v>544</v>
      </c>
      <c r="AB81" s="59" t="s">
        <v>544</v>
      </c>
      <c r="AC81" s="58">
        <v>0.488958</v>
      </c>
      <c r="AD81" s="59" t="s">
        <v>544</v>
      </c>
      <c r="AE81" s="59" t="s">
        <v>544</v>
      </c>
      <c r="AF81" s="58">
        <v>87.668160999999998</v>
      </c>
      <c r="AG81" s="58">
        <v>2.23</v>
      </c>
      <c r="AH81" s="58">
        <v>27.6</v>
      </c>
      <c r="AI81" s="59" t="s">
        <v>544</v>
      </c>
      <c r="AJ81" s="59" t="s">
        <v>544</v>
      </c>
      <c r="AK81" s="59" t="s">
        <v>544</v>
      </c>
      <c r="AL81" s="59" t="s">
        <v>544</v>
      </c>
      <c r="AM81" s="58">
        <v>33.8996</v>
      </c>
      <c r="AN81" s="58">
        <v>97.455299999999994</v>
      </c>
      <c r="AO81" s="59" t="s">
        <v>544</v>
      </c>
      <c r="AP81" s="59" t="s">
        <v>544</v>
      </c>
      <c r="AQ81" s="59" t="s">
        <v>544</v>
      </c>
      <c r="AR81" s="59" t="s">
        <v>544</v>
      </c>
      <c r="AS81" s="59" t="s">
        <v>544</v>
      </c>
      <c r="AT81" s="59" t="s">
        <v>544</v>
      </c>
      <c r="AU81" s="59" t="s">
        <v>544</v>
      </c>
      <c r="AV81" s="59" t="s">
        <v>544</v>
      </c>
      <c r="AW81" s="59" t="s">
        <v>544</v>
      </c>
      <c r="AX81" s="58">
        <v>4</v>
      </c>
      <c r="AY81" s="58">
        <v>7.9</v>
      </c>
      <c r="AZ81" s="58">
        <v>26</v>
      </c>
      <c r="BA81" s="58">
        <v>29.8</v>
      </c>
      <c r="BB81" s="58">
        <v>22</v>
      </c>
      <c r="BC81" s="59" t="s">
        <v>544</v>
      </c>
      <c r="BD81" s="59" t="s">
        <v>544</v>
      </c>
      <c r="BE81" s="59" t="s">
        <v>544</v>
      </c>
      <c r="BF81" s="59" t="s">
        <v>544</v>
      </c>
      <c r="BG81" s="59" t="s">
        <v>544</v>
      </c>
      <c r="BH81" s="59" t="s">
        <v>544</v>
      </c>
      <c r="BI81" s="59" t="s">
        <v>544</v>
      </c>
      <c r="BJ81" s="59" t="s">
        <v>544</v>
      </c>
      <c r="BK81" s="59" t="s">
        <v>544</v>
      </c>
      <c r="BL81" s="58">
        <v>3.53</v>
      </c>
      <c r="BM81" s="58">
        <v>3.07</v>
      </c>
      <c r="BN81" s="59" t="s">
        <v>544</v>
      </c>
      <c r="BO81" s="59" t="s">
        <v>544</v>
      </c>
      <c r="BP81" s="59" t="s">
        <v>544</v>
      </c>
      <c r="BQ81" s="59" t="s">
        <v>544</v>
      </c>
      <c r="BR81" s="59" t="s">
        <v>544</v>
      </c>
      <c r="BS81" s="59" t="s">
        <v>544</v>
      </c>
      <c r="BT81" s="59" t="s">
        <v>544</v>
      </c>
      <c r="BU81" s="59" t="s">
        <v>544</v>
      </c>
      <c r="BV81" s="59" t="s">
        <v>544</v>
      </c>
      <c r="BW81" s="59" t="s">
        <v>544</v>
      </c>
      <c r="BX81" s="59" t="s">
        <v>544</v>
      </c>
      <c r="BY81" s="59" t="s">
        <v>544</v>
      </c>
      <c r="BZ81" s="59" t="s">
        <v>544</v>
      </c>
      <c r="CA81" s="59" t="s">
        <v>544</v>
      </c>
      <c r="CB81" s="59" t="s">
        <v>544</v>
      </c>
      <c r="CC81" s="59" t="s">
        <v>544</v>
      </c>
      <c r="CD81" s="59" t="s">
        <v>544</v>
      </c>
      <c r="CE81" s="59" t="s">
        <v>544</v>
      </c>
      <c r="CF81" s="58">
        <v>139839</v>
      </c>
      <c r="CG81" s="59" t="s">
        <v>544</v>
      </c>
      <c r="CH81" s="59" t="s">
        <v>544</v>
      </c>
      <c r="CI81" s="59" t="s">
        <v>544</v>
      </c>
      <c r="CJ81" s="59" t="s">
        <v>544</v>
      </c>
      <c r="CK81" s="59" t="s">
        <v>544</v>
      </c>
      <c r="CL81" s="59" t="s">
        <v>544</v>
      </c>
      <c r="CM81" s="59" t="s">
        <v>544</v>
      </c>
      <c r="CN81" s="59" t="s">
        <v>544</v>
      </c>
      <c r="CO81" s="59" t="s">
        <v>544</v>
      </c>
      <c r="CP81" s="59" t="s">
        <v>544</v>
      </c>
      <c r="CQ81" s="59" t="s">
        <v>544</v>
      </c>
      <c r="CR81" s="59" t="s">
        <v>544</v>
      </c>
      <c r="CS81" s="58">
        <v>95</v>
      </c>
      <c r="CT81" s="58">
        <v>100.3</v>
      </c>
      <c r="CU81" s="59" t="s">
        <v>544</v>
      </c>
      <c r="CV81" s="59" t="s">
        <v>544</v>
      </c>
      <c r="CW81" s="59" t="s">
        <v>544</v>
      </c>
      <c r="CX81" s="59" t="s">
        <v>544</v>
      </c>
      <c r="CY81" s="59" t="s">
        <v>544</v>
      </c>
      <c r="CZ81" s="59" t="s">
        <v>544</v>
      </c>
      <c r="DA81" s="59" t="s">
        <v>544</v>
      </c>
      <c r="DB81" s="59" t="s">
        <v>544</v>
      </c>
      <c r="DC81" s="59" t="s">
        <v>544</v>
      </c>
      <c r="DD81" s="59" t="s">
        <v>544</v>
      </c>
      <c r="DE81" s="59" t="s">
        <v>544</v>
      </c>
      <c r="DF81" s="59" t="s">
        <v>544</v>
      </c>
      <c r="DG81" s="59" t="s">
        <v>544</v>
      </c>
      <c r="DH81" s="59" t="s">
        <v>544</v>
      </c>
      <c r="DI81" s="59" t="s">
        <v>544</v>
      </c>
      <c r="DJ81" s="59" t="s">
        <v>544</v>
      </c>
      <c r="DK81" s="59" t="s">
        <v>544</v>
      </c>
      <c r="DL81" s="59" t="s">
        <v>544</v>
      </c>
      <c r="DM81" s="59" t="s">
        <v>544</v>
      </c>
      <c r="DN81" s="59" t="s">
        <v>544</v>
      </c>
      <c r="DO81" s="59" t="s">
        <v>544</v>
      </c>
      <c r="DP81" s="59" t="s">
        <v>544</v>
      </c>
      <c r="DQ81" s="116" t="s">
        <v>544</v>
      </c>
    </row>
    <row r="82" spans="1:121">
      <c r="A82" s="3">
        <v>25568</v>
      </c>
      <c r="B82" s="59" t="s">
        <v>544</v>
      </c>
      <c r="C82" s="59" t="s">
        <v>544</v>
      </c>
      <c r="D82" s="59" t="s">
        <v>544</v>
      </c>
      <c r="E82" s="59" t="s">
        <v>544</v>
      </c>
      <c r="F82" s="58">
        <v>26.7</v>
      </c>
      <c r="G82" s="58">
        <v>0.488958</v>
      </c>
      <c r="H82" s="59" t="s">
        <v>544</v>
      </c>
      <c r="I82" s="58">
        <v>55.6</v>
      </c>
      <c r="J82" s="58">
        <v>7</v>
      </c>
      <c r="K82" s="59" t="s">
        <v>544</v>
      </c>
      <c r="L82" s="58">
        <v>356.2</v>
      </c>
      <c r="M82" s="58">
        <v>93503</v>
      </c>
      <c r="N82" s="59" t="s">
        <v>544</v>
      </c>
      <c r="O82" s="59" t="s">
        <v>544</v>
      </c>
      <c r="P82" s="58">
        <v>0.8</v>
      </c>
      <c r="Q82" s="59" t="s">
        <v>544</v>
      </c>
      <c r="R82" s="59" t="s">
        <v>544</v>
      </c>
      <c r="S82" s="59" t="s">
        <v>544</v>
      </c>
      <c r="T82" s="59" t="s">
        <v>544</v>
      </c>
      <c r="U82" s="59" t="s">
        <v>544</v>
      </c>
      <c r="V82" s="59" t="s">
        <v>544</v>
      </c>
      <c r="W82" s="59" t="s">
        <v>544</v>
      </c>
      <c r="X82" s="59" t="s">
        <v>544</v>
      </c>
      <c r="Y82" s="59" t="s">
        <v>544</v>
      </c>
      <c r="Z82" s="58">
        <v>97.3</v>
      </c>
      <c r="AA82" s="59" t="s">
        <v>544</v>
      </c>
      <c r="AB82" s="59" t="s">
        <v>544</v>
      </c>
      <c r="AC82" s="58">
        <v>0.488958</v>
      </c>
      <c r="AD82" s="59" t="s">
        <v>544</v>
      </c>
      <c r="AE82" s="59" t="s">
        <v>544</v>
      </c>
      <c r="AF82" s="58">
        <v>88.009050000000002</v>
      </c>
      <c r="AG82" s="58">
        <v>2.23</v>
      </c>
      <c r="AH82" s="58">
        <v>27.7</v>
      </c>
      <c r="AI82" s="59" t="s">
        <v>544</v>
      </c>
      <c r="AJ82" s="59" t="s">
        <v>544</v>
      </c>
      <c r="AK82" s="59" t="s">
        <v>544</v>
      </c>
      <c r="AL82" s="59" t="s">
        <v>544</v>
      </c>
      <c r="AM82" s="58">
        <v>33.794699999999999</v>
      </c>
      <c r="AN82" s="58">
        <v>96.850300000000004</v>
      </c>
      <c r="AO82" s="59" t="s">
        <v>544</v>
      </c>
      <c r="AP82" s="59" t="s">
        <v>544</v>
      </c>
      <c r="AQ82" s="59" t="s">
        <v>544</v>
      </c>
      <c r="AR82" s="59" t="s">
        <v>544</v>
      </c>
      <c r="AS82" s="59" t="s">
        <v>544</v>
      </c>
      <c r="AT82" s="59" t="s">
        <v>544</v>
      </c>
      <c r="AU82" s="59" t="s">
        <v>544</v>
      </c>
      <c r="AV82" s="59" t="s">
        <v>544</v>
      </c>
      <c r="AW82" s="59" t="s">
        <v>544</v>
      </c>
      <c r="AX82" s="58">
        <v>3.9</v>
      </c>
      <c r="AY82" s="58">
        <v>7.7</v>
      </c>
      <c r="AZ82" s="58">
        <v>25.2</v>
      </c>
      <c r="BA82" s="58">
        <v>29.6</v>
      </c>
      <c r="BB82" s="58">
        <v>21</v>
      </c>
      <c r="BC82" s="59" t="s">
        <v>544</v>
      </c>
      <c r="BD82" s="59" t="s">
        <v>544</v>
      </c>
      <c r="BE82" s="59" t="s">
        <v>544</v>
      </c>
      <c r="BF82" s="59" t="s">
        <v>544</v>
      </c>
      <c r="BG82" s="59" t="s">
        <v>544</v>
      </c>
      <c r="BH82" s="59" t="s">
        <v>544</v>
      </c>
      <c r="BI82" s="59" t="s">
        <v>544</v>
      </c>
      <c r="BJ82" s="59" t="s">
        <v>544</v>
      </c>
      <c r="BK82" s="59" t="s">
        <v>544</v>
      </c>
      <c r="BL82" s="58">
        <v>3.43</v>
      </c>
      <c r="BM82" s="58">
        <v>3.07</v>
      </c>
      <c r="BN82" s="59" t="s">
        <v>544</v>
      </c>
      <c r="BO82" s="59" t="s">
        <v>544</v>
      </c>
      <c r="BP82" s="59" t="s">
        <v>544</v>
      </c>
      <c r="BQ82" s="59" t="s">
        <v>544</v>
      </c>
      <c r="BR82" s="59" t="s">
        <v>544</v>
      </c>
      <c r="BS82" s="59" t="s">
        <v>544</v>
      </c>
      <c r="BT82" s="59" t="s">
        <v>544</v>
      </c>
      <c r="BU82" s="59" t="s">
        <v>544</v>
      </c>
      <c r="BV82" s="59" t="s">
        <v>544</v>
      </c>
      <c r="BW82" s="59" t="s">
        <v>544</v>
      </c>
      <c r="BX82" s="59" t="s">
        <v>544</v>
      </c>
      <c r="BY82" s="59" t="s">
        <v>544</v>
      </c>
      <c r="BZ82" s="59" t="s">
        <v>544</v>
      </c>
      <c r="CA82" s="59" t="s">
        <v>544</v>
      </c>
      <c r="CB82" s="59" t="s">
        <v>544</v>
      </c>
      <c r="CC82" s="59" t="s">
        <v>544</v>
      </c>
      <c r="CD82" s="59" t="s">
        <v>544</v>
      </c>
      <c r="CE82" s="59" t="s">
        <v>544</v>
      </c>
      <c r="CF82" s="58">
        <v>140267</v>
      </c>
      <c r="CG82" s="59" t="s">
        <v>544</v>
      </c>
      <c r="CH82" s="59" t="s">
        <v>544</v>
      </c>
      <c r="CI82" s="59" t="s">
        <v>544</v>
      </c>
      <c r="CJ82" s="59" t="s">
        <v>544</v>
      </c>
      <c r="CK82" s="59" t="s">
        <v>544</v>
      </c>
      <c r="CL82" s="59" t="s">
        <v>544</v>
      </c>
      <c r="CM82" s="59" t="s">
        <v>544</v>
      </c>
      <c r="CN82" s="59" t="s">
        <v>544</v>
      </c>
      <c r="CO82" s="59" t="s">
        <v>544</v>
      </c>
      <c r="CP82" s="59" t="s">
        <v>544</v>
      </c>
      <c r="CQ82" s="59" t="s">
        <v>544</v>
      </c>
      <c r="CR82" s="59" t="s">
        <v>544</v>
      </c>
      <c r="CS82" s="58">
        <v>95.3</v>
      </c>
      <c r="CT82" s="58">
        <v>100.1</v>
      </c>
      <c r="CU82" s="59" t="s">
        <v>544</v>
      </c>
      <c r="CV82" s="59" t="s">
        <v>544</v>
      </c>
      <c r="CW82" s="59" t="s">
        <v>544</v>
      </c>
      <c r="CX82" s="59" t="s">
        <v>544</v>
      </c>
      <c r="CY82" s="59" t="s">
        <v>544</v>
      </c>
      <c r="CZ82" s="59" t="s">
        <v>544</v>
      </c>
      <c r="DA82" s="59" t="s">
        <v>544</v>
      </c>
      <c r="DB82" s="59" t="s">
        <v>544</v>
      </c>
      <c r="DC82" s="59" t="s">
        <v>544</v>
      </c>
      <c r="DD82" s="59" t="s">
        <v>544</v>
      </c>
      <c r="DE82" s="59" t="s">
        <v>544</v>
      </c>
      <c r="DF82" s="59" t="s">
        <v>544</v>
      </c>
      <c r="DG82" s="59" t="s">
        <v>544</v>
      </c>
      <c r="DH82" s="59" t="s">
        <v>544</v>
      </c>
      <c r="DI82" s="59" t="s">
        <v>544</v>
      </c>
      <c r="DJ82" s="59" t="s">
        <v>544</v>
      </c>
      <c r="DK82" s="59" t="s">
        <v>544</v>
      </c>
      <c r="DL82" s="59" t="s">
        <v>544</v>
      </c>
      <c r="DM82" s="59" t="s">
        <v>544</v>
      </c>
      <c r="DN82" s="59" t="s">
        <v>544</v>
      </c>
      <c r="DO82" s="59" t="s">
        <v>544</v>
      </c>
      <c r="DP82" s="59" t="s">
        <v>544</v>
      </c>
      <c r="DQ82" s="116" t="s">
        <v>544</v>
      </c>
    </row>
    <row r="83" spans="1:121">
      <c r="A83" s="3">
        <v>25568</v>
      </c>
      <c r="B83" s="59" t="s">
        <v>544</v>
      </c>
      <c r="C83" s="59" t="s">
        <v>544</v>
      </c>
      <c r="D83" s="59" t="s">
        <v>544</v>
      </c>
      <c r="E83" s="59" t="s">
        <v>544</v>
      </c>
      <c r="F83" s="58">
        <v>27</v>
      </c>
      <c r="G83" s="58">
        <v>0.488958</v>
      </c>
      <c r="H83" s="59" t="s">
        <v>544</v>
      </c>
      <c r="I83" s="58">
        <v>55.9</v>
      </c>
      <c r="J83" s="58">
        <v>6.8</v>
      </c>
      <c r="K83" s="59" t="s">
        <v>544</v>
      </c>
      <c r="L83" s="58">
        <v>367.3</v>
      </c>
      <c r="M83" s="58">
        <v>123722</v>
      </c>
      <c r="N83" s="59" t="s">
        <v>544</v>
      </c>
      <c r="O83" s="59" t="s">
        <v>544</v>
      </c>
      <c r="P83" s="58">
        <v>0.9</v>
      </c>
      <c r="Q83" s="59" t="s">
        <v>544</v>
      </c>
      <c r="R83" s="59" t="s">
        <v>544</v>
      </c>
      <c r="S83" s="59" t="s">
        <v>544</v>
      </c>
      <c r="T83" s="59" t="s">
        <v>544</v>
      </c>
      <c r="U83" s="59" t="s">
        <v>544</v>
      </c>
      <c r="V83" s="59" t="s">
        <v>544</v>
      </c>
      <c r="W83" s="59" t="s">
        <v>544</v>
      </c>
      <c r="X83" s="59" t="s">
        <v>544</v>
      </c>
      <c r="Y83" s="59" t="s">
        <v>544</v>
      </c>
      <c r="Z83" s="58">
        <v>97.3</v>
      </c>
      <c r="AA83" s="59" t="s">
        <v>544</v>
      </c>
      <c r="AB83" s="59" t="s">
        <v>544</v>
      </c>
      <c r="AC83" s="58">
        <v>0.488958</v>
      </c>
      <c r="AD83" s="59" t="s">
        <v>544</v>
      </c>
      <c r="AE83" s="59" t="s">
        <v>544</v>
      </c>
      <c r="AF83" s="58">
        <v>88.382688000000002</v>
      </c>
      <c r="AG83" s="58">
        <v>2.23</v>
      </c>
      <c r="AH83" s="58">
        <v>27.8</v>
      </c>
      <c r="AI83" s="59" t="s">
        <v>544</v>
      </c>
      <c r="AJ83" s="59" t="s">
        <v>544</v>
      </c>
      <c r="AK83" s="59" t="s">
        <v>544</v>
      </c>
      <c r="AL83" s="59" t="s">
        <v>544</v>
      </c>
      <c r="AM83" s="58">
        <v>33.691600000000001</v>
      </c>
      <c r="AN83" s="58">
        <v>96.252700000000004</v>
      </c>
      <c r="AO83" s="59" t="s">
        <v>544</v>
      </c>
      <c r="AP83" s="59" t="s">
        <v>544</v>
      </c>
      <c r="AQ83" s="59" t="s">
        <v>544</v>
      </c>
      <c r="AR83" s="59" t="s">
        <v>544</v>
      </c>
      <c r="AS83" s="59" t="s">
        <v>544</v>
      </c>
      <c r="AT83" s="59" t="s">
        <v>544</v>
      </c>
      <c r="AU83" s="59" t="s">
        <v>544</v>
      </c>
      <c r="AV83" s="59" t="s">
        <v>544</v>
      </c>
      <c r="AW83" s="59" t="s">
        <v>544</v>
      </c>
      <c r="AX83" s="58">
        <v>3.9</v>
      </c>
      <c r="AY83" s="58">
        <v>7.6</v>
      </c>
      <c r="AZ83" s="58">
        <v>24.8</v>
      </c>
      <c r="BA83" s="58">
        <v>29.3</v>
      </c>
      <c r="BB83" s="58">
        <v>20.6</v>
      </c>
      <c r="BC83" s="59" t="s">
        <v>544</v>
      </c>
      <c r="BD83" s="59" t="s">
        <v>544</v>
      </c>
      <c r="BE83" s="59" t="s">
        <v>544</v>
      </c>
      <c r="BF83" s="59" t="s">
        <v>544</v>
      </c>
      <c r="BG83" s="59" t="s">
        <v>544</v>
      </c>
      <c r="BH83" s="59" t="s">
        <v>544</v>
      </c>
      <c r="BI83" s="59" t="s">
        <v>544</v>
      </c>
      <c r="BJ83" s="59" t="s">
        <v>544</v>
      </c>
      <c r="BK83" s="59" t="s">
        <v>544</v>
      </c>
      <c r="BL83" s="58">
        <v>3.53</v>
      </c>
      <c r="BM83" s="58">
        <v>3.07</v>
      </c>
      <c r="BN83" s="59" t="s">
        <v>544</v>
      </c>
      <c r="BO83" s="59" t="s">
        <v>544</v>
      </c>
      <c r="BP83" s="59" t="s">
        <v>544</v>
      </c>
      <c r="BQ83" s="59" t="s">
        <v>544</v>
      </c>
      <c r="BR83" s="59" t="s">
        <v>544</v>
      </c>
      <c r="BS83" s="59" t="s">
        <v>544</v>
      </c>
      <c r="BT83" s="59" t="s">
        <v>544</v>
      </c>
      <c r="BU83" s="59" t="s">
        <v>544</v>
      </c>
      <c r="BV83" s="59" t="s">
        <v>544</v>
      </c>
      <c r="BW83" s="59" t="s">
        <v>544</v>
      </c>
      <c r="BX83" s="59" t="s">
        <v>544</v>
      </c>
      <c r="BY83" s="59" t="s">
        <v>544</v>
      </c>
      <c r="BZ83" s="59" t="s">
        <v>544</v>
      </c>
      <c r="CA83" s="59" t="s">
        <v>544</v>
      </c>
      <c r="CB83" s="59" t="s">
        <v>544</v>
      </c>
      <c r="CC83" s="59" t="s">
        <v>544</v>
      </c>
      <c r="CD83" s="59" t="s">
        <v>544</v>
      </c>
      <c r="CE83" s="59" t="s">
        <v>544</v>
      </c>
      <c r="CF83" s="58">
        <v>141738</v>
      </c>
      <c r="CG83" s="59" t="s">
        <v>544</v>
      </c>
      <c r="CH83" s="59" t="s">
        <v>544</v>
      </c>
      <c r="CI83" s="59" t="s">
        <v>544</v>
      </c>
      <c r="CJ83" s="59" t="s">
        <v>544</v>
      </c>
      <c r="CK83" s="59" t="s">
        <v>544</v>
      </c>
      <c r="CL83" s="59" t="s">
        <v>544</v>
      </c>
      <c r="CM83" s="59" t="s">
        <v>544</v>
      </c>
      <c r="CN83" s="59" t="s">
        <v>544</v>
      </c>
      <c r="CO83" s="59" t="s">
        <v>544</v>
      </c>
      <c r="CP83" s="59" t="s">
        <v>544</v>
      </c>
      <c r="CQ83" s="59" t="s">
        <v>544</v>
      </c>
      <c r="CR83" s="59" t="s">
        <v>544</v>
      </c>
      <c r="CS83" s="58">
        <v>95.3</v>
      </c>
      <c r="CT83" s="58">
        <v>99.9</v>
      </c>
      <c r="CU83" s="59" t="s">
        <v>544</v>
      </c>
      <c r="CV83" s="59" t="s">
        <v>544</v>
      </c>
      <c r="CW83" s="59" t="s">
        <v>544</v>
      </c>
      <c r="CX83" s="59" t="s">
        <v>544</v>
      </c>
      <c r="CY83" s="59" t="s">
        <v>544</v>
      </c>
      <c r="CZ83" s="59" t="s">
        <v>544</v>
      </c>
      <c r="DA83" s="59" t="s">
        <v>544</v>
      </c>
      <c r="DB83" s="59" t="s">
        <v>544</v>
      </c>
      <c r="DC83" s="59" t="s">
        <v>544</v>
      </c>
      <c r="DD83" s="59" t="s">
        <v>544</v>
      </c>
      <c r="DE83" s="59" t="s">
        <v>544</v>
      </c>
      <c r="DF83" s="59" t="s">
        <v>544</v>
      </c>
      <c r="DG83" s="59" t="s">
        <v>544</v>
      </c>
      <c r="DH83" s="59" t="s">
        <v>544</v>
      </c>
      <c r="DI83" s="59" t="s">
        <v>544</v>
      </c>
      <c r="DJ83" s="59" t="s">
        <v>544</v>
      </c>
      <c r="DK83" s="59" t="s">
        <v>544</v>
      </c>
      <c r="DL83" s="59" t="s">
        <v>544</v>
      </c>
      <c r="DM83" s="59" t="s">
        <v>544</v>
      </c>
      <c r="DN83" s="59" t="s">
        <v>544</v>
      </c>
      <c r="DO83" s="59" t="s">
        <v>544</v>
      </c>
      <c r="DP83" s="59" t="s">
        <v>544</v>
      </c>
      <c r="DQ83" s="116" t="s">
        <v>544</v>
      </c>
    </row>
    <row r="84" spans="1:121">
      <c r="A84" s="3">
        <v>25568</v>
      </c>
      <c r="B84" s="59" t="s">
        <v>544</v>
      </c>
      <c r="C84" s="59" t="s">
        <v>544</v>
      </c>
      <c r="D84" s="59" t="s">
        <v>544</v>
      </c>
      <c r="E84" s="59" t="s">
        <v>544</v>
      </c>
      <c r="F84" s="58">
        <v>26.9</v>
      </c>
      <c r="G84" s="58">
        <v>0.488958</v>
      </c>
      <c r="H84" s="59" t="s">
        <v>544</v>
      </c>
      <c r="I84" s="58">
        <v>55.9</v>
      </c>
      <c r="J84" s="58">
        <v>7.88</v>
      </c>
      <c r="K84" s="59" t="s">
        <v>544</v>
      </c>
      <c r="L84" s="58">
        <v>341.3</v>
      </c>
      <c r="M84" s="58">
        <v>118928</v>
      </c>
      <c r="N84" s="59" t="s">
        <v>544</v>
      </c>
      <c r="O84" s="59" t="s">
        <v>544</v>
      </c>
      <c r="P84" s="58">
        <v>1</v>
      </c>
      <c r="Q84" s="59" t="s">
        <v>544</v>
      </c>
      <c r="R84" s="59" t="s">
        <v>544</v>
      </c>
      <c r="S84" s="59" t="s">
        <v>544</v>
      </c>
      <c r="T84" s="59" t="s">
        <v>544</v>
      </c>
      <c r="U84" s="59" t="s">
        <v>544</v>
      </c>
      <c r="V84" s="59" t="s">
        <v>544</v>
      </c>
      <c r="W84" s="59" t="s">
        <v>544</v>
      </c>
      <c r="X84" s="59" t="s">
        <v>544</v>
      </c>
      <c r="Y84" s="59" t="s">
        <v>544</v>
      </c>
      <c r="Z84" s="58">
        <v>97.7</v>
      </c>
      <c r="AA84" s="59" t="s">
        <v>544</v>
      </c>
      <c r="AB84" s="59" t="s">
        <v>544</v>
      </c>
      <c r="AC84" s="58">
        <v>0.488958</v>
      </c>
      <c r="AD84" s="59" t="s">
        <v>544</v>
      </c>
      <c r="AE84" s="59" t="s">
        <v>544</v>
      </c>
      <c r="AF84" s="58">
        <v>89.016018000000003</v>
      </c>
      <c r="AG84" s="58">
        <v>2.23</v>
      </c>
      <c r="AH84" s="58">
        <v>27.9</v>
      </c>
      <c r="AI84" s="59" t="s">
        <v>544</v>
      </c>
      <c r="AJ84" s="59" t="s">
        <v>544</v>
      </c>
      <c r="AK84" s="59" t="s">
        <v>544</v>
      </c>
      <c r="AL84" s="59" t="s">
        <v>544</v>
      </c>
      <c r="AM84" s="58">
        <v>33.607500000000002</v>
      </c>
      <c r="AN84" s="58">
        <v>95.711100000000002</v>
      </c>
      <c r="AO84" s="59" t="s">
        <v>544</v>
      </c>
      <c r="AP84" s="59" t="s">
        <v>544</v>
      </c>
      <c r="AQ84" s="59" t="s">
        <v>544</v>
      </c>
      <c r="AR84" s="59" t="s">
        <v>544</v>
      </c>
      <c r="AS84" s="59" t="s">
        <v>544</v>
      </c>
      <c r="AT84" s="59" t="s">
        <v>544</v>
      </c>
      <c r="AU84" s="59" t="s">
        <v>544</v>
      </c>
      <c r="AV84" s="59" t="s">
        <v>544</v>
      </c>
      <c r="AW84" s="59" t="s">
        <v>544</v>
      </c>
      <c r="AX84" s="58">
        <v>4</v>
      </c>
      <c r="AY84" s="58">
        <v>7.7</v>
      </c>
      <c r="AZ84" s="58">
        <v>24.8</v>
      </c>
      <c r="BA84" s="58">
        <v>29.1</v>
      </c>
      <c r="BB84" s="58">
        <v>20.7</v>
      </c>
      <c r="BC84" s="59" t="s">
        <v>544</v>
      </c>
      <c r="BD84" s="59" t="s">
        <v>544</v>
      </c>
      <c r="BE84" s="59" t="s">
        <v>544</v>
      </c>
      <c r="BF84" s="59" t="s">
        <v>544</v>
      </c>
      <c r="BG84" s="59" t="s">
        <v>544</v>
      </c>
      <c r="BH84" s="59" t="s">
        <v>544</v>
      </c>
      <c r="BI84" s="59" t="s">
        <v>544</v>
      </c>
      <c r="BJ84" s="59" t="s">
        <v>544</v>
      </c>
      <c r="BK84" s="59" t="s">
        <v>544</v>
      </c>
      <c r="BL84" s="58">
        <v>3.53</v>
      </c>
      <c r="BM84" s="58">
        <v>3.22</v>
      </c>
      <c r="BN84" s="59" t="s">
        <v>544</v>
      </c>
      <c r="BO84" s="59" t="s">
        <v>544</v>
      </c>
      <c r="BP84" s="59" t="s">
        <v>544</v>
      </c>
      <c r="BQ84" s="59" t="s">
        <v>544</v>
      </c>
      <c r="BR84" s="59" t="s">
        <v>544</v>
      </c>
      <c r="BS84" s="59" t="s">
        <v>544</v>
      </c>
      <c r="BT84" s="59" t="s">
        <v>544</v>
      </c>
      <c r="BU84" s="59" t="s">
        <v>544</v>
      </c>
      <c r="BV84" s="59" t="s">
        <v>544</v>
      </c>
      <c r="BW84" s="59" t="s">
        <v>544</v>
      </c>
      <c r="BX84" s="59" t="s">
        <v>544</v>
      </c>
      <c r="BY84" s="59" t="s">
        <v>544</v>
      </c>
      <c r="BZ84" s="59" t="s">
        <v>544</v>
      </c>
      <c r="CA84" s="59" t="s">
        <v>544</v>
      </c>
      <c r="CB84" s="59" t="s">
        <v>544</v>
      </c>
      <c r="CC84" s="59" t="s">
        <v>544</v>
      </c>
      <c r="CD84" s="59" t="s">
        <v>544</v>
      </c>
      <c r="CE84" s="59" t="s">
        <v>544</v>
      </c>
      <c r="CF84" s="58">
        <v>141760</v>
      </c>
      <c r="CG84" s="59" t="s">
        <v>544</v>
      </c>
      <c r="CH84" s="59" t="s">
        <v>544</v>
      </c>
      <c r="CI84" s="59" t="s">
        <v>544</v>
      </c>
      <c r="CJ84" s="59" t="s">
        <v>544</v>
      </c>
      <c r="CK84" s="59" t="s">
        <v>544</v>
      </c>
      <c r="CL84" s="59" t="s">
        <v>544</v>
      </c>
      <c r="CM84" s="59" t="s">
        <v>544</v>
      </c>
      <c r="CN84" s="59" t="s">
        <v>544</v>
      </c>
      <c r="CO84" s="59" t="s">
        <v>544</v>
      </c>
      <c r="CP84" s="59" t="s">
        <v>544</v>
      </c>
      <c r="CQ84" s="59" t="s">
        <v>544</v>
      </c>
      <c r="CR84" s="59" t="s">
        <v>544</v>
      </c>
      <c r="CS84" s="58">
        <v>95.8</v>
      </c>
      <c r="CT84" s="58">
        <v>100.3</v>
      </c>
      <c r="CU84" s="59" t="s">
        <v>544</v>
      </c>
      <c r="CV84" s="59" t="s">
        <v>544</v>
      </c>
      <c r="CW84" s="59" t="s">
        <v>544</v>
      </c>
      <c r="CX84" s="59" t="s">
        <v>544</v>
      </c>
      <c r="CY84" s="59" t="s">
        <v>544</v>
      </c>
      <c r="CZ84" s="59" t="s">
        <v>544</v>
      </c>
      <c r="DA84" s="59" t="s">
        <v>544</v>
      </c>
      <c r="DB84" s="59" t="s">
        <v>544</v>
      </c>
      <c r="DC84" s="59" t="s">
        <v>544</v>
      </c>
      <c r="DD84" s="59" t="s">
        <v>544</v>
      </c>
      <c r="DE84" s="59" t="s">
        <v>544</v>
      </c>
      <c r="DF84" s="59" t="s">
        <v>544</v>
      </c>
      <c r="DG84" s="59" t="s">
        <v>544</v>
      </c>
      <c r="DH84" s="59" t="s">
        <v>544</v>
      </c>
      <c r="DI84" s="59" t="s">
        <v>544</v>
      </c>
      <c r="DJ84" s="59" t="s">
        <v>544</v>
      </c>
      <c r="DK84" s="59" t="s">
        <v>544</v>
      </c>
      <c r="DL84" s="59" t="s">
        <v>544</v>
      </c>
      <c r="DM84" s="59" t="s">
        <v>544</v>
      </c>
      <c r="DN84" s="59" t="s">
        <v>544</v>
      </c>
      <c r="DO84" s="59" t="s">
        <v>544</v>
      </c>
      <c r="DP84" s="59" t="s">
        <v>544</v>
      </c>
      <c r="DQ84" s="116" t="s">
        <v>544</v>
      </c>
    </row>
    <row r="85" spans="1:121">
      <c r="A85" s="3">
        <v>25568</v>
      </c>
      <c r="B85" s="59" t="s">
        <v>544</v>
      </c>
      <c r="C85" s="59" t="s">
        <v>544</v>
      </c>
      <c r="D85" s="59" t="s">
        <v>544</v>
      </c>
      <c r="E85" s="59" t="s">
        <v>544</v>
      </c>
      <c r="F85" s="58">
        <v>25.9</v>
      </c>
      <c r="G85" s="58">
        <v>0.488958</v>
      </c>
      <c r="H85" s="59" t="s">
        <v>544</v>
      </c>
      <c r="I85" s="58">
        <v>56.1</v>
      </c>
      <c r="J85" s="58">
        <v>7.73</v>
      </c>
      <c r="K85" s="59" t="s">
        <v>544</v>
      </c>
      <c r="L85" s="58">
        <v>343.8</v>
      </c>
      <c r="M85" s="58">
        <v>99350</v>
      </c>
      <c r="N85" s="59" t="s">
        <v>544</v>
      </c>
      <c r="O85" s="59" t="s">
        <v>544</v>
      </c>
      <c r="P85" s="58">
        <v>1.2</v>
      </c>
      <c r="Q85" s="59" t="s">
        <v>544</v>
      </c>
      <c r="R85" s="59" t="s">
        <v>544</v>
      </c>
      <c r="S85" s="59" t="s">
        <v>544</v>
      </c>
      <c r="T85" s="59" t="s">
        <v>544</v>
      </c>
      <c r="U85" s="59" t="s">
        <v>544</v>
      </c>
      <c r="V85" s="59" t="s">
        <v>544</v>
      </c>
      <c r="W85" s="59" t="s">
        <v>544</v>
      </c>
      <c r="X85" s="59" t="s">
        <v>544</v>
      </c>
      <c r="Y85" s="59" t="s">
        <v>544</v>
      </c>
      <c r="Z85" s="58">
        <v>97.5</v>
      </c>
      <c r="AA85" s="59" t="s">
        <v>544</v>
      </c>
      <c r="AB85" s="59" t="s">
        <v>544</v>
      </c>
      <c r="AC85" s="58">
        <v>0.488958</v>
      </c>
      <c r="AD85" s="59" t="s">
        <v>544</v>
      </c>
      <c r="AE85" s="59" t="s">
        <v>544</v>
      </c>
      <c r="AF85" s="58">
        <v>88.208617000000004</v>
      </c>
      <c r="AG85" s="58">
        <v>2.23</v>
      </c>
      <c r="AH85" s="58">
        <v>27.9</v>
      </c>
      <c r="AI85" s="59" t="s">
        <v>544</v>
      </c>
      <c r="AJ85" s="59" t="s">
        <v>544</v>
      </c>
      <c r="AK85" s="59" t="s">
        <v>544</v>
      </c>
      <c r="AL85" s="59" t="s">
        <v>544</v>
      </c>
      <c r="AM85" s="58">
        <v>33.569299999999998</v>
      </c>
      <c r="AN85" s="58">
        <v>95.301299999999998</v>
      </c>
      <c r="AO85" s="59" t="s">
        <v>544</v>
      </c>
      <c r="AP85" s="59" t="s">
        <v>544</v>
      </c>
      <c r="AQ85" s="59" t="s">
        <v>544</v>
      </c>
      <c r="AR85" s="59" t="s">
        <v>544</v>
      </c>
      <c r="AS85" s="59" t="s">
        <v>544</v>
      </c>
      <c r="AT85" s="59" t="s">
        <v>544</v>
      </c>
      <c r="AU85" s="59" t="s">
        <v>544</v>
      </c>
      <c r="AV85" s="59" t="s">
        <v>544</v>
      </c>
      <c r="AW85" s="59" t="s">
        <v>544</v>
      </c>
      <c r="AX85" s="58">
        <v>3.9</v>
      </c>
      <c r="AY85" s="58">
        <v>7.6</v>
      </c>
      <c r="AZ85" s="58">
        <v>24.8</v>
      </c>
      <c r="BA85" s="58">
        <v>29.2</v>
      </c>
      <c r="BB85" s="58">
        <v>20.6</v>
      </c>
      <c r="BC85" s="59" t="s">
        <v>544</v>
      </c>
      <c r="BD85" s="59" t="s">
        <v>544</v>
      </c>
      <c r="BE85" s="59" t="s">
        <v>544</v>
      </c>
      <c r="BF85" s="59" t="s">
        <v>544</v>
      </c>
      <c r="BG85" s="59" t="s">
        <v>544</v>
      </c>
      <c r="BH85" s="59" t="s">
        <v>544</v>
      </c>
      <c r="BI85" s="59" t="s">
        <v>544</v>
      </c>
      <c r="BJ85" s="59" t="s">
        <v>544</v>
      </c>
      <c r="BK85" s="59" t="s">
        <v>544</v>
      </c>
      <c r="BL85" s="58">
        <v>3.48</v>
      </c>
      <c r="BM85" s="58">
        <v>3.02</v>
      </c>
      <c r="BN85" s="59" t="s">
        <v>544</v>
      </c>
      <c r="BO85" s="59" t="s">
        <v>544</v>
      </c>
      <c r="BP85" s="59" t="s">
        <v>544</v>
      </c>
      <c r="BQ85" s="59" t="s">
        <v>544</v>
      </c>
      <c r="BR85" s="59" t="s">
        <v>544</v>
      </c>
      <c r="BS85" s="59" t="s">
        <v>544</v>
      </c>
      <c r="BT85" s="59" t="s">
        <v>544</v>
      </c>
      <c r="BU85" s="59" t="s">
        <v>544</v>
      </c>
      <c r="BV85" s="59" t="s">
        <v>544</v>
      </c>
      <c r="BW85" s="59" t="s">
        <v>544</v>
      </c>
      <c r="BX85" s="59" t="s">
        <v>544</v>
      </c>
      <c r="BY85" s="59" t="s">
        <v>544</v>
      </c>
      <c r="BZ85" s="59" t="s">
        <v>544</v>
      </c>
      <c r="CA85" s="59" t="s">
        <v>544</v>
      </c>
      <c r="CB85" s="59" t="s">
        <v>544</v>
      </c>
      <c r="CC85" s="59" t="s">
        <v>544</v>
      </c>
      <c r="CD85" s="59" t="s">
        <v>544</v>
      </c>
      <c r="CE85" s="59" t="s">
        <v>544</v>
      </c>
      <c r="CF85" s="58">
        <v>142236</v>
      </c>
      <c r="CG85" s="59" t="s">
        <v>544</v>
      </c>
      <c r="CH85" s="59" t="s">
        <v>544</v>
      </c>
      <c r="CI85" s="59" t="s">
        <v>544</v>
      </c>
      <c r="CJ85" s="59" t="s">
        <v>544</v>
      </c>
      <c r="CK85" s="59" t="s">
        <v>544</v>
      </c>
      <c r="CL85" s="59" t="s">
        <v>544</v>
      </c>
      <c r="CM85" s="59" t="s">
        <v>544</v>
      </c>
      <c r="CN85" s="59" t="s">
        <v>544</v>
      </c>
      <c r="CO85" s="59" t="s">
        <v>544</v>
      </c>
      <c r="CP85" s="59" t="s">
        <v>544</v>
      </c>
      <c r="CQ85" s="59" t="s">
        <v>544</v>
      </c>
      <c r="CR85" s="59" t="s">
        <v>544</v>
      </c>
      <c r="CS85" s="58">
        <v>95.7</v>
      </c>
      <c r="CT85" s="58">
        <v>100</v>
      </c>
      <c r="CU85" s="59" t="s">
        <v>544</v>
      </c>
      <c r="CV85" s="59" t="s">
        <v>544</v>
      </c>
      <c r="CW85" s="59" t="s">
        <v>544</v>
      </c>
      <c r="CX85" s="59" t="s">
        <v>544</v>
      </c>
      <c r="CY85" s="59" t="s">
        <v>544</v>
      </c>
      <c r="CZ85" s="59" t="s">
        <v>544</v>
      </c>
      <c r="DA85" s="59" t="s">
        <v>544</v>
      </c>
      <c r="DB85" s="59" t="s">
        <v>544</v>
      </c>
      <c r="DC85" s="59" t="s">
        <v>544</v>
      </c>
      <c r="DD85" s="59" t="s">
        <v>544</v>
      </c>
      <c r="DE85" s="59" t="s">
        <v>544</v>
      </c>
      <c r="DF85" s="59" t="s">
        <v>544</v>
      </c>
      <c r="DG85" s="59" t="s">
        <v>544</v>
      </c>
      <c r="DH85" s="59" t="s">
        <v>544</v>
      </c>
      <c r="DI85" s="59" t="s">
        <v>544</v>
      </c>
      <c r="DJ85" s="59" t="s">
        <v>544</v>
      </c>
      <c r="DK85" s="59" t="s">
        <v>544</v>
      </c>
      <c r="DL85" s="59" t="s">
        <v>544</v>
      </c>
      <c r="DM85" s="59" t="s">
        <v>544</v>
      </c>
      <c r="DN85" s="59" t="s">
        <v>544</v>
      </c>
      <c r="DO85" s="59" t="s">
        <v>544</v>
      </c>
      <c r="DP85" s="59" t="s">
        <v>544</v>
      </c>
      <c r="DQ85" s="116" t="s">
        <v>544</v>
      </c>
    </row>
    <row r="86" spans="1:121">
      <c r="A86" s="3">
        <v>25568</v>
      </c>
      <c r="B86" s="59" t="s">
        <v>544</v>
      </c>
      <c r="C86" s="59" t="s">
        <v>544</v>
      </c>
      <c r="D86" s="59" t="s">
        <v>544</v>
      </c>
      <c r="E86" s="59" t="s">
        <v>544</v>
      </c>
      <c r="F86" s="58">
        <v>24.4</v>
      </c>
      <c r="G86" s="58">
        <v>0.488958</v>
      </c>
      <c r="H86" s="59" t="s">
        <v>544</v>
      </c>
      <c r="I86" s="58">
        <v>56.1</v>
      </c>
      <c r="J86" s="58">
        <v>7.57</v>
      </c>
      <c r="K86" s="59" t="s">
        <v>544</v>
      </c>
      <c r="L86" s="58">
        <v>333.4</v>
      </c>
      <c r="M86" s="58">
        <v>81405</v>
      </c>
      <c r="N86" s="59" t="s">
        <v>544</v>
      </c>
      <c r="O86" s="59" t="s">
        <v>544</v>
      </c>
      <c r="P86" s="58">
        <v>1.4</v>
      </c>
      <c r="Q86" s="59" t="s">
        <v>544</v>
      </c>
      <c r="R86" s="59" t="s">
        <v>544</v>
      </c>
      <c r="S86" s="59" t="s">
        <v>544</v>
      </c>
      <c r="T86" s="59" t="s">
        <v>544</v>
      </c>
      <c r="U86" s="59" t="s">
        <v>544</v>
      </c>
      <c r="V86" s="59" t="s">
        <v>544</v>
      </c>
      <c r="W86" s="59" t="s">
        <v>544</v>
      </c>
      <c r="X86" s="59" t="s">
        <v>544</v>
      </c>
      <c r="Y86" s="59" t="s">
        <v>544</v>
      </c>
      <c r="Z86" s="58">
        <v>97.5</v>
      </c>
      <c r="AA86" s="59" t="s">
        <v>544</v>
      </c>
      <c r="AB86" s="59" t="s">
        <v>544</v>
      </c>
      <c r="AC86" s="58">
        <v>0.488958</v>
      </c>
      <c r="AD86" s="59" t="s">
        <v>544</v>
      </c>
      <c r="AE86" s="59" t="s">
        <v>544</v>
      </c>
      <c r="AF86" s="58">
        <v>87.981859</v>
      </c>
      <c r="AG86" s="58">
        <v>2.23</v>
      </c>
      <c r="AH86" s="58">
        <v>28</v>
      </c>
      <c r="AI86" s="59" t="s">
        <v>544</v>
      </c>
      <c r="AJ86" s="59" t="s">
        <v>544</v>
      </c>
      <c r="AK86" s="59" t="s">
        <v>544</v>
      </c>
      <c r="AL86" s="59" t="s">
        <v>544</v>
      </c>
      <c r="AM86" s="58">
        <v>33.597700000000003</v>
      </c>
      <c r="AN86" s="58">
        <v>95.080500000000001</v>
      </c>
      <c r="AO86" s="59" t="s">
        <v>544</v>
      </c>
      <c r="AP86" s="59" t="s">
        <v>544</v>
      </c>
      <c r="AQ86" s="59" t="s">
        <v>544</v>
      </c>
      <c r="AR86" s="59" t="s">
        <v>544</v>
      </c>
      <c r="AS86" s="59" t="s">
        <v>544</v>
      </c>
      <c r="AT86" s="59" t="s">
        <v>544</v>
      </c>
      <c r="AU86" s="59" t="s">
        <v>544</v>
      </c>
      <c r="AV86" s="59" t="s">
        <v>544</v>
      </c>
      <c r="AW86" s="59" t="s">
        <v>544</v>
      </c>
      <c r="AX86" s="58">
        <v>3.9</v>
      </c>
      <c r="AY86" s="58">
        <v>7.6</v>
      </c>
      <c r="AZ86" s="58">
        <v>24.7</v>
      </c>
      <c r="BA86" s="58">
        <v>29.4</v>
      </c>
      <c r="BB86" s="58">
        <v>20.5</v>
      </c>
      <c r="BC86" s="59" t="s">
        <v>544</v>
      </c>
      <c r="BD86" s="59" t="s">
        <v>544</v>
      </c>
      <c r="BE86" s="59" t="s">
        <v>544</v>
      </c>
      <c r="BF86" s="59" t="s">
        <v>544</v>
      </c>
      <c r="BG86" s="59" t="s">
        <v>544</v>
      </c>
      <c r="BH86" s="59" t="s">
        <v>544</v>
      </c>
      <c r="BI86" s="59" t="s">
        <v>544</v>
      </c>
      <c r="BJ86" s="59" t="s">
        <v>544</v>
      </c>
      <c r="BK86" s="59" t="s">
        <v>544</v>
      </c>
      <c r="BL86" s="58">
        <v>3.78</v>
      </c>
      <c r="BM86" s="58">
        <v>3.07</v>
      </c>
      <c r="BN86" s="59" t="s">
        <v>544</v>
      </c>
      <c r="BO86" s="59" t="s">
        <v>544</v>
      </c>
      <c r="BP86" s="59" t="s">
        <v>544</v>
      </c>
      <c r="BQ86" s="59" t="s">
        <v>544</v>
      </c>
      <c r="BR86" s="59" t="s">
        <v>544</v>
      </c>
      <c r="BS86" s="59" t="s">
        <v>544</v>
      </c>
      <c r="BT86" s="59" t="s">
        <v>544</v>
      </c>
      <c r="BU86" s="59" t="s">
        <v>544</v>
      </c>
      <c r="BV86" s="59" t="s">
        <v>544</v>
      </c>
      <c r="BW86" s="59" t="s">
        <v>544</v>
      </c>
      <c r="BX86" s="59" t="s">
        <v>544</v>
      </c>
      <c r="BY86" s="59" t="s">
        <v>544</v>
      </c>
      <c r="BZ86" s="59" t="s">
        <v>544</v>
      </c>
      <c r="CA86" s="59" t="s">
        <v>544</v>
      </c>
      <c r="CB86" s="59" t="s">
        <v>544</v>
      </c>
      <c r="CC86" s="59" t="s">
        <v>544</v>
      </c>
      <c r="CD86" s="59" t="s">
        <v>544</v>
      </c>
      <c r="CE86" s="59" t="s">
        <v>544</v>
      </c>
      <c r="CF86" s="58">
        <v>143542</v>
      </c>
      <c r="CG86" s="59" t="s">
        <v>544</v>
      </c>
      <c r="CH86" s="59" t="s">
        <v>544</v>
      </c>
      <c r="CI86" s="59" t="s">
        <v>544</v>
      </c>
      <c r="CJ86" s="59" t="s">
        <v>544</v>
      </c>
      <c r="CK86" s="59" t="s">
        <v>544</v>
      </c>
      <c r="CL86" s="59" t="s">
        <v>544</v>
      </c>
      <c r="CM86" s="59" t="s">
        <v>544</v>
      </c>
      <c r="CN86" s="59" t="s">
        <v>544</v>
      </c>
      <c r="CO86" s="59" t="s">
        <v>544</v>
      </c>
      <c r="CP86" s="59" t="s">
        <v>544</v>
      </c>
      <c r="CQ86" s="59" t="s">
        <v>544</v>
      </c>
      <c r="CR86" s="59" t="s">
        <v>544</v>
      </c>
      <c r="CS86" s="58">
        <v>95.6</v>
      </c>
      <c r="CT86" s="58">
        <v>100</v>
      </c>
      <c r="CU86" s="59" t="s">
        <v>544</v>
      </c>
      <c r="CV86" s="59" t="s">
        <v>544</v>
      </c>
      <c r="CW86" s="59" t="s">
        <v>544</v>
      </c>
      <c r="CX86" s="59" t="s">
        <v>544</v>
      </c>
      <c r="CY86" s="59" t="s">
        <v>544</v>
      </c>
      <c r="CZ86" s="59" t="s">
        <v>544</v>
      </c>
      <c r="DA86" s="59" t="s">
        <v>544</v>
      </c>
      <c r="DB86" s="59" t="s">
        <v>544</v>
      </c>
      <c r="DC86" s="59" t="s">
        <v>544</v>
      </c>
      <c r="DD86" s="59" t="s">
        <v>544</v>
      </c>
      <c r="DE86" s="59" t="s">
        <v>544</v>
      </c>
      <c r="DF86" s="59" t="s">
        <v>544</v>
      </c>
      <c r="DG86" s="59" t="s">
        <v>544</v>
      </c>
      <c r="DH86" s="59" t="s">
        <v>544</v>
      </c>
      <c r="DI86" s="59" t="s">
        <v>544</v>
      </c>
      <c r="DJ86" s="59" t="s">
        <v>544</v>
      </c>
      <c r="DK86" s="59" t="s">
        <v>544</v>
      </c>
      <c r="DL86" s="59" t="s">
        <v>544</v>
      </c>
      <c r="DM86" s="59" t="s">
        <v>544</v>
      </c>
      <c r="DN86" s="59" t="s">
        <v>544</v>
      </c>
      <c r="DO86" s="59" t="s">
        <v>544</v>
      </c>
      <c r="DP86" s="59" t="s">
        <v>544</v>
      </c>
      <c r="DQ86" s="116" t="s">
        <v>544</v>
      </c>
    </row>
    <row r="87" spans="1:121">
      <c r="A87" s="3">
        <v>25568</v>
      </c>
      <c r="B87" s="59" t="s">
        <v>544</v>
      </c>
      <c r="C87" s="59" t="s">
        <v>544</v>
      </c>
      <c r="D87" s="59" t="s">
        <v>544</v>
      </c>
      <c r="E87" s="59" t="s">
        <v>544</v>
      </c>
      <c r="F87" s="58">
        <v>25.2</v>
      </c>
      <c r="G87" s="58">
        <v>0.488958</v>
      </c>
      <c r="H87" s="59" t="s">
        <v>544</v>
      </c>
      <c r="I87" s="58">
        <v>56.6</v>
      </c>
      <c r="J87" s="58">
        <v>5.69</v>
      </c>
      <c r="K87" s="59" t="s">
        <v>544</v>
      </c>
      <c r="L87" s="58">
        <v>364.2</v>
      </c>
      <c r="M87" s="58">
        <v>74445</v>
      </c>
      <c r="N87" s="59" t="s">
        <v>544</v>
      </c>
      <c r="O87" s="59" t="s">
        <v>544</v>
      </c>
      <c r="P87" s="58">
        <v>1.8</v>
      </c>
      <c r="Q87" s="59" t="s">
        <v>544</v>
      </c>
      <c r="R87" s="59" t="s">
        <v>544</v>
      </c>
      <c r="S87" s="59" t="s">
        <v>544</v>
      </c>
      <c r="T87" s="59" t="s">
        <v>544</v>
      </c>
      <c r="U87" s="59" t="s">
        <v>544</v>
      </c>
      <c r="V87" s="59" t="s">
        <v>544</v>
      </c>
      <c r="W87" s="59" t="s">
        <v>544</v>
      </c>
      <c r="X87" s="59" t="s">
        <v>544</v>
      </c>
      <c r="Y87" s="59" t="s">
        <v>544</v>
      </c>
      <c r="Z87" s="58">
        <v>97</v>
      </c>
      <c r="AA87" s="59" t="s">
        <v>544</v>
      </c>
      <c r="AB87" s="59" t="s">
        <v>544</v>
      </c>
      <c r="AC87" s="58">
        <v>0.488958</v>
      </c>
      <c r="AD87" s="59" t="s">
        <v>544</v>
      </c>
      <c r="AE87" s="59" t="s">
        <v>544</v>
      </c>
      <c r="AF87" s="58">
        <v>88.181818000000007</v>
      </c>
      <c r="AG87" s="58">
        <v>2.23</v>
      </c>
      <c r="AH87" s="58">
        <v>28.1</v>
      </c>
      <c r="AI87" s="59" t="s">
        <v>544</v>
      </c>
      <c r="AJ87" s="59" t="s">
        <v>544</v>
      </c>
      <c r="AK87" s="59" t="s">
        <v>544</v>
      </c>
      <c r="AL87" s="59" t="s">
        <v>544</v>
      </c>
      <c r="AM87" s="58">
        <v>33.697000000000003</v>
      </c>
      <c r="AN87" s="58">
        <v>95.058300000000003</v>
      </c>
      <c r="AO87" s="59" t="s">
        <v>544</v>
      </c>
      <c r="AP87" s="59" t="s">
        <v>544</v>
      </c>
      <c r="AQ87" s="59" t="s">
        <v>544</v>
      </c>
      <c r="AR87" s="59" t="s">
        <v>544</v>
      </c>
      <c r="AS87" s="59" t="s">
        <v>544</v>
      </c>
      <c r="AT87" s="59" t="s">
        <v>544</v>
      </c>
      <c r="AU87" s="59" t="s">
        <v>544</v>
      </c>
      <c r="AV87" s="59" t="s">
        <v>544</v>
      </c>
      <c r="AW87" s="59" t="s">
        <v>544</v>
      </c>
      <c r="AX87" s="58">
        <v>3.9</v>
      </c>
      <c r="AY87" s="58">
        <v>7.6</v>
      </c>
      <c r="AZ87" s="58">
        <v>24.7</v>
      </c>
      <c r="BA87" s="58">
        <v>29.1</v>
      </c>
      <c r="BB87" s="58">
        <v>20.6</v>
      </c>
      <c r="BC87" s="59" t="s">
        <v>544</v>
      </c>
      <c r="BD87" s="59" t="s">
        <v>544</v>
      </c>
      <c r="BE87" s="59" t="s">
        <v>544</v>
      </c>
      <c r="BF87" s="59" t="s">
        <v>544</v>
      </c>
      <c r="BG87" s="59" t="s">
        <v>544</v>
      </c>
      <c r="BH87" s="59" t="s">
        <v>544</v>
      </c>
      <c r="BI87" s="59" t="s">
        <v>544</v>
      </c>
      <c r="BJ87" s="59" t="s">
        <v>544</v>
      </c>
      <c r="BK87" s="59" t="s">
        <v>544</v>
      </c>
      <c r="BL87" s="58">
        <v>3.83</v>
      </c>
      <c r="BM87" s="58">
        <v>2.97</v>
      </c>
      <c r="BN87" s="59" t="s">
        <v>544</v>
      </c>
      <c r="BO87" s="59" t="s">
        <v>544</v>
      </c>
      <c r="BP87" s="59" t="s">
        <v>544</v>
      </c>
      <c r="BQ87" s="59" t="s">
        <v>544</v>
      </c>
      <c r="BR87" s="59" t="s">
        <v>544</v>
      </c>
      <c r="BS87" s="59" t="s">
        <v>544</v>
      </c>
      <c r="BT87" s="59" t="s">
        <v>544</v>
      </c>
      <c r="BU87" s="59" t="s">
        <v>544</v>
      </c>
      <c r="BV87" s="59" t="s">
        <v>544</v>
      </c>
      <c r="BW87" s="59" t="s">
        <v>544</v>
      </c>
      <c r="BX87" s="59" t="s">
        <v>544</v>
      </c>
      <c r="BY87" s="59" t="s">
        <v>544</v>
      </c>
      <c r="BZ87" s="59" t="s">
        <v>544</v>
      </c>
      <c r="CA87" s="59" t="s">
        <v>544</v>
      </c>
      <c r="CB87" s="59" t="s">
        <v>544</v>
      </c>
      <c r="CC87" s="59" t="s">
        <v>544</v>
      </c>
      <c r="CD87" s="59" t="s">
        <v>544</v>
      </c>
      <c r="CE87" s="59" t="s">
        <v>544</v>
      </c>
      <c r="CF87" s="58">
        <v>142903</v>
      </c>
      <c r="CG87" s="59" t="s">
        <v>544</v>
      </c>
      <c r="CH87" s="59" t="s">
        <v>544</v>
      </c>
      <c r="CI87" s="59" t="s">
        <v>544</v>
      </c>
      <c r="CJ87" s="59" t="s">
        <v>544</v>
      </c>
      <c r="CK87" s="59" t="s">
        <v>544</v>
      </c>
      <c r="CL87" s="59" t="s">
        <v>544</v>
      </c>
      <c r="CM87" s="59" t="s">
        <v>544</v>
      </c>
      <c r="CN87" s="59" t="s">
        <v>544</v>
      </c>
      <c r="CO87" s="59" t="s">
        <v>544</v>
      </c>
      <c r="CP87" s="59" t="s">
        <v>544</v>
      </c>
      <c r="CQ87" s="59" t="s">
        <v>544</v>
      </c>
      <c r="CR87" s="59" t="s">
        <v>544</v>
      </c>
      <c r="CS87" s="58">
        <v>95</v>
      </c>
      <c r="CT87" s="58">
        <v>99.8</v>
      </c>
      <c r="CU87" s="59" t="s">
        <v>544</v>
      </c>
      <c r="CV87" s="59" t="s">
        <v>544</v>
      </c>
      <c r="CW87" s="59" t="s">
        <v>544</v>
      </c>
      <c r="CX87" s="59" t="s">
        <v>544</v>
      </c>
      <c r="CY87" s="59" t="s">
        <v>544</v>
      </c>
      <c r="CZ87" s="59" t="s">
        <v>544</v>
      </c>
      <c r="DA87" s="59" t="s">
        <v>544</v>
      </c>
      <c r="DB87" s="59" t="s">
        <v>544</v>
      </c>
      <c r="DC87" s="59" t="s">
        <v>544</v>
      </c>
      <c r="DD87" s="59" t="s">
        <v>544</v>
      </c>
      <c r="DE87" s="59" t="s">
        <v>544</v>
      </c>
      <c r="DF87" s="59" t="s">
        <v>544</v>
      </c>
      <c r="DG87" s="59" t="s">
        <v>544</v>
      </c>
      <c r="DH87" s="59" t="s">
        <v>544</v>
      </c>
      <c r="DI87" s="59" t="s">
        <v>544</v>
      </c>
      <c r="DJ87" s="59" t="s">
        <v>544</v>
      </c>
      <c r="DK87" s="59" t="s">
        <v>544</v>
      </c>
      <c r="DL87" s="59" t="s">
        <v>544</v>
      </c>
      <c r="DM87" s="59" t="s">
        <v>544</v>
      </c>
      <c r="DN87" s="59" t="s">
        <v>544</v>
      </c>
      <c r="DO87" s="59" t="s">
        <v>544</v>
      </c>
      <c r="DP87" s="59" t="s">
        <v>544</v>
      </c>
      <c r="DQ87" s="116" t="s">
        <v>544</v>
      </c>
    </row>
    <row r="88" spans="1:121">
      <c r="A88" s="3">
        <v>25568</v>
      </c>
      <c r="B88" s="59" t="s">
        <v>544</v>
      </c>
      <c r="C88" s="59" t="s">
        <v>544</v>
      </c>
      <c r="D88" s="59" t="s">
        <v>544</v>
      </c>
      <c r="E88" s="59" t="s">
        <v>544</v>
      </c>
      <c r="F88" s="58">
        <v>25.6</v>
      </c>
      <c r="G88" s="58">
        <v>0.488958</v>
      </c>
      <c r="H88" s="59" t="s">
        <v>544</v>
      </c>
      <c r="I88" s="58">
        <v>57.7</v>
      </c>
      <c r="J88" s="58">
        <v>5.56</v>
      </c>
      <c r="K88" s="59" t="s">
        <v>544</v>
      </c>
      <c r="L88" s="58">
        <v>374.3</v>
      </c>
      <c r="M88" s="58">
        <v>97783</v>
      </c>
      <c r="N88" s="59" t="s">
        <v>544</v>
      </c>
      <c r="O88" s="59" t="s">
        <v>544</v>
      </c>
      <c r="P88" s="58">
        <v>2</v>
      </c>
      <c r="Q88" s="59" t="s">
        <v>544</v>
      </c>
      <c r="R88" s="59" t="s">
        <v>544</v>
      </c>
      <c r="S88" s="59" t="s">
        <v>544</v>
      </c>
      <c r="T88" s="59" t="s">
        <v>544</v>
      </c>
      <c r="U88" s="59" t="s">
        <v>544</v>
      </c>
      <c r="V88" s="59" t="s">
        <v>544</v>
      </c>
      <c r="W88" s="59" t="s">
        <v>544</v>
      </c>
      <c r="X88" s="59" t="s">
        <v>544</v>
      </c>
      <c r="Y88" s="59" t="s">
        <v>544</v>
      </c>
      <c r="Z88" s="58">
        <v>96.8</v>
      </c>
      <c r="AA88" s="59" t="s">
        <v>544</v>
      </c>
      <c r="AB88" s="59" t="s">
        <v>544</v>
      </c>
      <c r="AC88" s="58">
        <v>0.488958</v>
      </c>
      <c r="AD88" s="59" t="s">
        <v>544</v>
      </c>
      <c r="AE88" s="59" t="s">
        <v>544</v>
      </c>
      <c r="AF88" s="58">
        <v>88.787184999999994</v>
      </c>
      <c r="AG88" s="58">
        <v>2.23</v>
      </c>
      <c r="AH88" s="58">
        <v>28.2</v>
      </c>
      <c r="AI88" s="59" t="s">
        <v>544</v>
      </c>
      <c r="AJ88" s="59" t="s">
        <v>544</v>
      </c>
      <c r="AK88" s="59" t="s">
        <v>544</v>
      </c>
      <c r="AL88" s="59" t="s">
        <v>544</v>
      </c>
      <c r="AM88" s="58">
        <v>33.861199999999997</v>
      </c>
      <c r="AN88" s="58">
        <v>95.216099999999997</v>
      </c>
      <c r="AO88" s="59" t="s">
        <v>544</v>
      </c>
      <c r="AP88" s="59" t="s">
        <v>544</v>
      </c>
      <c r="AQ88" s="59" t="s">
        <v>544</v>
      </c>
      <c r="AR88" s="59" t="s">
        <v>544</v>
      </c>
      <c r="AS88" s="59" t="s">
        <v>544</v>
      </c>
      <c r="AT88" s="59" t="s">
        <v>544</v>
      </c>
      <c r="AU88" s="59" t="s">
        <v>544</v>
      </c>
      <c r="AV88" s="59" t="s">
        <v>544</v>
      </c>
      <c r="AW88" s="59" t="s">
        <v>544</v>
      </c>
      <c r="AX88" s="58">
        <v>3.9</v>
      </c>
      <c r="AY88" s="58">
        <v>7.7</v>
      </c>
      <c r="AZ88" s="58">
        <v>24.8</v>
      </c>
      <c r="BA88" s="58">
        <v>29.6</v>
      </c>
      <c r="BB88" s="58">
        <v>20.6</v>
      </c>
      <c r="BC88" s="59" t="s">
        <v>544</v>
      </c>
      <c r="BD88" s="59" t="s">
        <v>544</v>
      </c>
      <c r="BE88" s="59" t="s">
        <v>544</v>
      </c>
      <c r="BF88" s="59" t="s">
        <v>544</v>
      </c>
      <c r="BG88" s="59" t="s">
        <v>544</v>
      </c>
      <c r="BH88" s="59" t="s">
        <v>544</v>
      </c>
      <c r="BI88" s="59" t="s">
        <v>544</v>
      </c>
      <c r="BJ88" s="59" t="s">
        <v>544</v>
      </c>
      <c r="BK88" s="59" t="s">
        <v>544</v>
      </c>
      <c r="BL88" s="58">
        <v>3.58</v>
      </c>
      <c r="BM88" s="58">
        <v>2.86</v>
      </c>
      <c r="BN88" s="59" t="s">
        <v>544</v>
      </c>
      <c r="BO88" s="59" t="s">
        <v>544</v>
      </c>
      <c r="BP88" s="59" t="s">
        <v>544</v>
      </c>
      <c r="BQ88" s="59" t="s">
        <v>544</v>
      </c>
      <c r="BR88" s="59" t="s">
        <v>544</v>
      </c>
      <c r="BS88" s="59" t="s">
        <v>544</v>
      </c>
      <c r="BT88" s="59" t="s">
        <v>544</v>
      </c>
      <c r="BU88" s="59" t="s">
        <v>544</v>
      </c>
      <c r="BV88" s="59" t="s">
        <v>544</v>
      </c>
      <c r="BW88" s="59" t="s">
        <v>544</v>
      </c>
      <c r="BX88" s="59" t="s">
        <v>544</v>
      </c>
      <c r="BY88" s="59" t="s">
        <v>544</v>
      </c>
      <c r="BZ88" s="59" t="s">
        <v>544</v>
      </c>
      <c r="CA88" s="59" t="s">
        <v>544</v>
      </c>
      <c r="CB88" s="59" t="s">
        <v>544</v>
      </c>
      <c r="CC88" s="59" t="s">
        <v>544</v>
      </c>
      <c r="CD88" s="59" t="s">
        <v>544</v>
      </c>
      <c r="CE88" s="59" t="s">
        <v>544</v>
      </c>
      <c r="CF88" s="58">
        <v>143684</v>
      </c>
      <c r="CG88" s="59" t="s">
        <v>544</v>
      </c>
      <c r="CH88" s="59" t="s">
        <v>544</v>
      </c>
      <c r="CI88" s="59" t="s">
        <v>544</v>
      </c>
      <c r="CJ88" s="59" t="s">
        <v>544</v>
      </c>
      <c r="CK88" s="59" t="s">
        <v>544</v>
      </c>
      <c r="CL88" s="59" t="s">
        <v>544</v>
      </c>
      <c r="CM88" s="59" t="s">
        <v>544</v>
      </c>
      <c r="CN88" s="59" t="s">
        <v>544</v>
      </c>
      <c r="CO88" s="59" t="s">
        <v>544</v>
      </c>
      <c r="CP88" s="59" t="s">
        <v>544</v>
      </c>
      <c r="CQ88" s="59" t="s">
        <v>544</v>
      </c>
      <c r="CR88" s="59" t="s">
        <v>544</v>
      </c>
      <c r="CS88" s="58">
        <v>94.6</v>
      </c>
      <c r="CT88" s="58">
        <v>99.9</v>
      </c>
      <c r="CU88" s="59" t="s">
        <v>544</v>
      </c>
      <c r="CV88" s="59" t="s">
        <v>544</v>
      </c>
      <c r="CW88" s="59" t="s">
        <v>544</v>
      </c>
      <c r="CX88" s="59" t="s">
        <v>544</v>
      </c>
      <c r="CY88" s="59" t="s">
        <v>544</v>
      </c>
      <c r="CZ88" s="59" t="s">
        <v>544</v>
      </c>
      <c r="DA88" s="59" t="s">
        <v>544</v>
      </c>
      <c r="DB88" s="59" t="s">
        <v>544</v>
      </c>
      <c r="DC88" s="59" t="s">
        <v>544</v>
      </c>
      <c r="DD88" s="59" t="s">
        <v>544</v>
      </c>
      <c r="DE88" s="59" t="s">
        <v>544</v>
      </c>
      <c r="DF88" s="59" t="s">
        <v>544</v>
      </c>
      <c r="DG88" s="59" t="s">
        <v>544</v>
      </c>
      <c r="DH88" s="59" t="s">
        <v>544</v>
      </c>
      <c r="DI88" s="59" t="s">
        <v>544</v>
      </c>
      <c r="DJ88" s="59" t="s">
        <v>544</v>
      </c>
      <c r="DK88" s="59" t="s">
        <v>544</v>
      </c>
      <c r="DL88" s="59" t="s">
        <v>544</v>
      </c>
      <c r="DM88" s="59" t="s">
        <v>544</v>
      </c>
      <c r="DN88" s="59" t="s">
        <v>544</v>
      </c>
      <c r="DO88" s="59" t="s">
        <v>544</v>
      </c>
      <c r="DP88" s="59" t="s">
        <v>544</v>
      </c>
      <c r="DQ88" s="116" t="s">
        <v>544</v>
      </c>
    </row>
    <row r="89" spans="1:121">
      <c r="A89" s="3">
        <v>25568</v>
      </c>
      <c r="B89" s="59" t="s">
        <v>544</v>
      </c>
      <c r="C89" s="59" t="s">
        <v>544</v>
      </c>
      <c r="D89" s="59" t="s">
        <v>544</v>
      </c>
      <c r="E89" s="59" t="s">
        <v>544</v>
      </c>
      <c r="F89" s="58">
        <v>26.4</v>
      </c>
      <c r="G89" s="58">
        <v>0.488958</v>
      </c>
      <c r="H89" s="59" t="s">
        <v>544</v>
      </c>
      <c r="I89" s="58">
        <v>57.7</v>
      </c>
      <c r="J89" s="58">
        <v>5.04</v>
      </c>
      <c r="K89" s="59" t="s">
        <v>544</v>
      </c>
      <c r="L89" s="58">
        <v>388.4</v>
      </c>
      <c r="M89" s="58">
        <v>157341</v>
      </c>
      <c r="N89" s="59" t="s">
        <v>544</v>
      </c>
      <c r="O89" s="59" t="s">
        <v>544</v>
      </c>
      <c r="P89" s="58">
        <v>2.2000000000000002</v>
      </c>
      <c r="Q89" s="59" t="s">
        <v>544</v>
      </c>
      <c r="R89" s="59" t="s">
        <v>544</v>
      </c>
      <c r="S89" s="59" t="s">
        <v>544</v>
      </c>
      <c r="T89" s="59" t="s">
        <v>544</v>
      </c>
      <c r="U89" s="59" t="s">
        <v>544</v>
      </c>
      <c r="V89" s="59" t="s">
        <v>544</v>
      </c>
      <c r="W89" s="59" t="s">
        <v>544</v>
      </c>
      <c r="X89" s="59" t="s">
        <v>544</v>
      </c>
      <c r="Y89" s="59" t="s">
        <v>544</v>
      </c>
      <c r="Z89" s="58">
        <v>96.4</v>
      </c>
      <c r="AA89" s="59" t="s">
        <v>544</v>
      </c>
      <c r="AB89" s="59" t="s">
        <v>544</v>
      </c>
      <c r="AC89" s="58">
        <v>0.488958</v>
      </c>
      <c r="AD89" s="59" t="s">
        <v>544</v>
      </c>
      <c r="AE89" s="59" t="s">
        <v>544</v>
      </c>
      <c r="AF89" s="58">
        <v>88.558351999999999</v>
      </c>
      <c r="AG89" s="58">
        <v>2.23</v>
      </c>
      <c r="AH89" s="58">
        <v>28.3</v>
      </c>
      <c r="AI89" s="59" t="s">
        <v>544</v>
      </c>
      <c r="AJ89" s="59" t="s">
        <v>544</v>
      </c>
      <c r="AK89" s="59" t="s">
        <v>544</v>
      </c>
      <c r="AL89" s="59" t="s">
        <v>544</v>
      </c>
      <c r="AM89" s="58">
        <v>34.0777</v>
      </c>
      <c r="AN89" s="58">
        <v>95.516300000000001</v>
      </c>
      <c r="AO89" s="59" t="s">
        <v>544</v>
      </c>
      <c r="AP89" s="59" t="s">
        <v>544</v>
      </c>
      <c r="AQ89" s="59" t="s">
        <v>544</v>
      </c>
      <c r="AR89" s="59" t="s">
        <v>544</v>
      </c>
      <c r="AS89" s="59" t="s">
        <v>544</v>
      </c>
      <c r="AT89" s="59" t="s">
        <v>544</v>
      </c>
      <c r="AU89" s="59" t="s">
        <v>544</v>
      </c>
      <c r="AV89" s="59" t="s">
        <v>544</v>
      </c>
      <c r="AW89" s="59" t="s">
        <v>544</v>
      </c>
      <c r="AX89" s="58">
        <v>3.9</v>
      </c>
      <c r="AY89" s="58">
        <v>7.6</v>
      </c>
      <c r="AZ89" s="58">
        <v>24.6</v>
      </c>
      <c r="BA89" s="58">
        <v>29.2</v>
      </c>
      <c r="BB89" s="58">
        <v>20.399999999999999</v>
      </c>
      <c r="BC89" s="59" t="s">
        <v>544</v>
      </c>
      <c r="BD89" s="59" t="s">
        <v>544</v>
      </c>
      <c r="BE89" s="59" t="s">
        <v>544</v>
      </c>
      <c r="BF89" s="59" t="s">
        <v>544</v>
      </c>
      <c r="BG89" s="59" t="s">
        <v>544</v>
      </c>
      <c r="BH89" s="59" t="s">
        <v>544</v>
      </c>
      <c r="BI89" s="59" t="s">
        <v>544</v>
      </c>
      <c r="BJ89" s="59" t="s">
        <v>544</v>
      </c>
      <c r="BK89" s="59" t="s">
        <v>544</v>
      </c>
      <c r="BL89" s="58">
        <v>3.48</v>
      </c>
      <c r="BM89" s="58">
        <v>2.86</v>
      </c>
      <c r="BN89" s="59" t="s">
        <v>544</v>
      </c>
      <c r="BO89" s="59" t="s">
        <v>544</v>
      </c>
      <c r="BP89" s="59" t="s">
        <v>544</v>
      </c>
      <c r="BQ89" s="59" t="s">
        <v>544</v>
      </c>
      <c r="BR89" s="59" t="s">
        <v>544</v>
      </c>
      <c r="BS89" s="59" t="s">
        <v>544</v>
      </c>
      <c r="BT89" s="59" t="s">
        <v>544</v>
      </c>
      <c r="BU89" s="59" t="s">
        <v>544</v>
      </c>
      <c r="BV89" s="59" t="s">
        <v>544</v>
      </c>
      <c r="BW89" s="59" t="s">
        <v>544</v>
      </c>
      <c r="BX89" s="59" t="s">
        <v>544</v>
      </c>
      <c r="BY89" s="59" t="s">
        <v>544</v>
      </c>
      <c r="BZ89" s="59" t="s">
        <v>544</v>
      </c>
      <c r="CA89" s="59" t="s">
        <v>544</v>
      </c>
      <c r="CB89" s="59" t="s">
        <v>544</v>
      </c>
      <c r="CC89" s="59" t="s">
        <v>544</v>
      </c>
      <c r="CD89" s="59" t="s">
        <v>544</v>
      </c>
      <c r="CE89" s="59" t="s">
        <v>544</v>
      </c>
      <c r="CF89" s="58">
        <v>144023</v>
      </c>
      <c r="CG89" s="59" t="s">
        <v>544</v>
      </c>
      <c r="CH89" s="59" t="s">
        <v>544</v>
      </c>
      <c r="CI89" s="59" t="s">
        <v>544</v>
      </c>
      <c r="CJ89" s="59" t="s">
        <v>544</v>
      </c>
      <c r="CK89" s="59" t="s">
        <v>544</v>
      </c>
      <c r="CL89" s="59" t="s">
        <v>544</v>
      </c>
      <c r="CM89" s="59" t="s">
        <v>544</v>
      </c>
      <c r="CN89" s="59" t="s">
        <v>544</v>
      </c>
      <c r="CO89" s="59" t="s">
        <v>544</v>
      </c>
      <c r="CP89" s="59" t="s">
        <v>544</v>
      </c>
      <c r="CQ89" s="59" t="s">
        <v>544</v>
      </c>
      <c r="CR89" s="59" t="s">
        <v>544</v>
      </c>
      <c r="CS89" s="58">
        <v>94.3</v>
      </c>
      <c r="CT89" s="58">
        <v>99.3</v>
      </c>
      <c r="CU89" s="59" t="s">
        <v>544</v>
      </c>
      <c r="CV89" s="59" t="s">
        <v>544</v>
      </c>
      <c r="CW89" s="59" t="s">
        <v>544</v>
      </c>
      <c r="CX89" s="59" t="s">
        <v>544</v>
      </c>
      <c r="CY89" s="59" t="s">
        <v>544</v>
      </c>
      <c r="CZ89" s="59" t="s">
        <v>544</v>
      </c>
      <c r="DA89" s="59" t="s">
        <v>544</v>
      </c>
      <c r="DB89" s="59" t="s">
        <v>544</v>
      </c>
      <c r="DC89" s="59" t="s">
        <v>544</v>
      </c>
      <c r="DD89" s="59" t="s">
        <v>544</v>
      </c>
      <c r="DE89" s="59" t="s">
        <v>544</v>
      </c>
      <c r="DF89" s="59" t="s">
        <v>544</v>
      </c>
      <c r="DG89" s="59" t="s">
        <v>544</v>
      </c>
      <c r="DH89" s="59" t="s">
        <v>544</v>
      </c>
      <c r="DI89" s="59" t="s">
        <v>544</v>
      </c>
      <c r="DJ89" s="59" t="s">
        <v>544</v>
      </c>
      <c r="DK89" s="59" t="s">
        <v>544</v>
      </c>
      <c r="DL89" s="59" t="s">
        <v>544</v>
      </c>
      <c r="DM89" s="59" t="s">
        <v>544</v>
      </c>
      <c r="DN89" s="59" t="s">
        <v>544</v>
      </c>
      <c r="DO89" s="59" t="s">
        <v>544</v>
      </c>
      <c r="DP89" s="59" t="s">
        <v>544</v>
      </c>
      <c r="DQ89" s="116" t="s">
        <v>544</v>
      </c>
    </row>
    <row r="90" spans="1:121">
      <c r="A90" s="3">
        <v>25568</v>
      </c>
      <c r="B90" s="59" t="s">
        <v>544</v>
      </c>
      <c r="C90" s="59" t="s">
        <v>544</v>
      </c>
      <c r="D90" s="59" t="s">
        <v>544</v>
      </c>
      <c r="E90" s="59" t="s">
        <v>544</v>
      </c>
      <c r="F90" s="58">
        <v>25.5</v>
      </c>
      <c r="G90" s="58">
        <v>0.488958</v>
      </c>
      <c r="H90" s="59" t="s">
        <v>544</v>
      </c>
      <c r="I90" s="58">
        <v>58.1</v>
      </c>
      <c r="J90" s="58">
        <v>4.4800000000000004</v>
      </c>
      <c r="K90" s="59" t="s">
        <v>544</v>
      </c>
      <c r="L90" s="58">
        <v>367.5</v>
      </c>
      <c r="M90" s="58">
        <v>143457</v>
      </c>
      <c r="N90" s="59" t="s">
        <v>544</v>
      </c>
      <c r="O90" s="59" t="s">
        <v>544</v>
      </c>
      <c r="P90" s="58">
        <v>2.4</v>
      </c>
      <c r="Q90" s="59" t="s">
        <v>544</v>
      </c>
      <c r="R90" s="59" t="s">
        <v>544</v>
      </c>
      <c r="S90" s="59" t="s">
        <v>544</v>
      </c>
      <c r="T90" s="59" t="s">
        <v>544</v>
      </c>
      <c r="U90" s="59" t="s">
        <v>544</v>
      </c>
      <c r="V90" s="59" t="s">
        <v>544</v>
      </c>
      <c r="W90" s="59" t="s">
        <v>544</v>
      </c>
      <c r="X90" s="59" t="s">
        <v>544</v>
      </c>
      <c r="Y90" s="59" t="s">
        <v>544</v>
      </c>
      <c r="Z90" s="58">
        <v>96.1</v>
      </c>
      <c r="AA90" s="59" t="s">
        <v>544</v>
      </c>
      <c r="AB90" s="59" t="s">
        <v>544</v>
      </c>
      <c r="AC90" s="58">
        <v>0.488958</v>
      </c>
      <c r="AD90" s="59" t="s">
        <v>544</v>
      </c>
      <c r="AE90" s="59" t="s">
        <v>544</v>
      </c>
      <c r="AF90" s="58">
        <v>88.532110000000003</v>
      </c>
      <c r="AG90" s="58">
        <v>2.23</v>
      </c>
      <c r="AH90" s="58">
        <v>28.3</v>
      </c>
      <c r="AI90" s="59" t="s">
        <v>544</v>
      </c>
      <c r="AJ90" s="59" t="s">
        <v>544</v>
      </c>
      <c r="AK90" s="59" t="s">
        <v>544</v>
      </c>
      <c r="AL90" s="59" t="s">
        <v>544</v>
      </c>
      <c r="AM90" s="58">
        <v>34.335900000000002</v>
      </c>
      <c r="AN90" s="58">
        <v>95.927999999999997</v>
      </c>
      <c r="AO90" s="59" t="s">
        <v>544</v>
      </c>
      <c r="AP90" s="59" t="s">
        <v>544</v>
      </c>
      <c r="AQ90" s="59" t="s">
        <v>544</v>
      </c>
      <c r="AR90" s="59" t="s">
        <v>544</v>
      </c>
      <c r="AS90" s="59" t="s">
        <v>544</v>
      </c>
      <c r="AT90" s="59" t="s">
        <v>544</v>
      </c>
      <c r="AU90" s="59" t="s">
        <v>544</v>
      </c>
      <c r="AV90" s="59" t="s">
        <v>544</v>
      </c>
      <c r="AW90" s="59" t="s">
        <v>544</v>
      </c>
      <c r="AX90" s="58">
        <v>3.9</v>
      </c>
      <c r="AY90" s="58">
        <v>7.6</v>
      </c>
      <c r="AZ90" s="58">
        <v>24.5</v>
      </c>
      <c r="BA90" s="58">
        <v>29.9</v>
      </c>
      <c r="BB90" s="58">
        <v>20</v>
      </c>
      <c r="BC90" s="59" t="s">
        <v>544</v>
      </c>
      <c r="BD90" s="59" t="s">
        <v>544</v>
      </c>
      <c r="BE90" s="59" t="s">
        <v>544</v>
      </c>
      <c r="BF90" s="59" t="s">
        <v>544</v>
      </c>
      <c r="BG90" s="59" t="s">
        <v>544</v>
      </c>
      <c r="BH90" s="59" t="s">
        <v>544</v>
      </c>
      <c r="BI90" s="59" t="s">
        <v>544</v>
      </c>
      <c r="BJ90" s="59" t="s">
        <v>544</v>
      </c>
      <c r="BK90" s="59" t="s">
        <v>544</v>
      </c>
      <c r="BL90" s="58">
        <v>3.78</v>
      </c>
      <c r="BM90" s="58">
        <v>2.86</v>
      </c>
      <c r="BN90" s="59" t="s">
        <v>544</v>
      </c>
      <c r="BO90" s="59" t="s">
        <v>544</v>
      </c>
      <c r="BP90" s="59" t="s">
        <v>544</v>
      </c>
      <c r="BQ90" s="59" t="s">
        <v>544</v>
      </c>
      <c r="BR90" s="59" t="s">
        <v>544</v>
      </c>
      <c r="BS90" s="59" t="s">
        <v>544</v>
      </c>
      <c r="BT90" s="59" t="s">
        <v>544</v>
      </c>
      <c r="BU90" s="59" t="s">
        <v>544</v>
      </c>
      <c r="BV90" s="59" t="s">
        <v>544</v>
      </c>
      <c r="BW90" s="59" t="s">
        <v>544</v>
      </c>
      <c r="BX90" s="59" t="s">
        <v>544</v>
      </c>
      <c r="BY90" s="59" t="s">
        <v>544</v>
      </c>
      <c r="BZ90" s="59" t="s">
        <v>544</v>
      </c>
      <c r="CA90" s="59" t="s">
        <v>544</v>
      </c>
      <c r="CB90" s="59" t="s">
        <v>544</v>
      </c>
      <c r="CC90" s="59" t="s">
        <v>544</v>
      </c>
      <c r="CD90" s="59" t="s">
        <v>544</v>
      </c>
      <c r="CE90" s="59" t="s">
        <v>544</v>
      </c>
      <c r="CF90" s="58">
        <v>144648</v>
      </c>
      <c r="CG90" s="59" t="s">
        <v>544</v>
      </c>
      <c r="CH90" s="59" t="s">
        <v>544</v>
      </c>
      <c r="CI90" s="59" t="s">
        <v>544</v>
      </c>
      <c r="CJ90" s="59" t="s">
        <v>544</v>
      </c>
      <c r="CK90" s="59" t="s">
        <v>544</v>
      </c>
      <c r="CL90" s="59" t="s">
        <v>544</v>
      </c>
      <c r="CM90" s="59" t="s">
        <v>544</v>
      </c>
      <c r="CN90" s="59" t="s">
        <v>544</v>
      </c>
      <c r="CO90" s="59" t="s">
        <v>544</v>
      </c>
      <c r="CP90" s="59" t="s">
        <v>544</v>
      </c>
      <c r="CQ90" s="59" t="s">
        <v>544</v>
      </c>
      <c r="CR90" s="59" t="s">
        <v>544</v>
      </c>
      <c r="CS90" s="58">
        <v>93.9</v>
      </c>
      <c r="CT90" s="58">
        <v>99.2</v>
      </c>
      <c r="CU90" s="59" t="s">
        <v>544</v>
      </c>
      <c r="CV90" s="59" t="s">
        <v>544</v>
      </c>
      <c r="CW90" s="59" t="s">
        <v>544</v>
      </c>
      <c r="CX90" s="59" t="s">
        <v>544</v>
      </c>
      <c r="CY90" s="59" t="s">
        <v>544</v>
      </c>
      <c r="CZ90" s="59" t="s">
        <v>544</v>
      </c>
      <c r="DA90" s="59" t="s">
        <v>544</v>
      </c>
      <c r="DB90" s="59" t="s">
        <v>544</v>
      </c>
      <c r="DC90" s="59" t="s">
        <v>544</v>
      </c>
      <c r="DD90" s="59" t="s">
        <v>544</v>
      </c>
      <c r="DE90" s="59" t="s">
        <v>544</v>
      </c>
      <c r="DF90" s="59" t="s">
        <v>544</v>
      </c>
      <c r="DG90" s="59" t="s">
        <v>544</v>
      </c>
      <c r="DH90" s="59" t="s">
        <v>544</v>
      </c>
      <c r="DI90" s="59" t="s">
        <v>544</v>
      </c>
      <c r="DJ90" s="59" t="s">
        <v>544</v>
      </c>
      <c r="DK90" s="59" t="s">
        <v>544</v>
      </c>
      <c r="DL90" s="59" t="s">
        <v>544</v>
      </c>
      <c r="DM90" s="59" t="s">
        <v>544</v>
      </c>
      <c r="DN90" s="59" t="s">
        <v>544</v>
      </c>
      <c r="DO90" s="59" t="s">
        <v>544</v>
      </c>
      <c r="DP90" s="59" t="s">
        <v>544</v>
      </c>
      <c r="DQ90" s="116" t="s">
        <v>544</v>
      </c>
    </row>
    <row r="91" spans="1:121">
      <c r="A91" s="3">
        <v>25568</v>
      </c>
      <c r="B91" s="59" t="s">
        <v>544</v>
      </c>
      <c r="C91" s="59" t="s">
        <v>544</v>
      </c>
      <c r="D91" s="59" t="s">
        <v>544</v>
      </c>
      <c r="E91" s="59" t="s">
        <v>544</v>
      </c>
      <c r="F91" s="58">
        <v>26.6</v>
      </c>
      <c r="G91" s="58">
        <v>0.488958</v>
      </c>
      <c r="H91" s="59" t="s">
        <v>544</v>
      </c>
      <c r="I91" s="58">
        <v>58</v>
      </c>
      <c r="J91" s="58">
        <v>3.69</v>
      </c>
      <c r="K91" s="59" t="s">
        <v>544</v>
      </c>
      <c r="L91" s="58">
        <v>373.5</v>
      </c>
      <c r="M91" s="58">
        <v>133412</v>
      </c>
      <c r="N91" s="59" t="s">
        <v>544</v>
      </c>
      <c r="O91" s="59" t="s">
        <v>544</v>
      </c>
      <c r="P91" s="58">
        <v>2.5</v>
      </c>
      <c r="Q91" s="59" t="s">
        <v>544</v>
      </c>
      <c r="R91" s="59" t="s">
        <v>544</v>
      </c>
      <c r="S91" s="59" t="s">
        <v>544</v>
      </c>
      <c r="T91" s="59" t="s">
        <v>544</v>
      </c>
      <c r="U91" s="59" t="s">
        <v>544</v>
      </c>
      <c r="V91" s="59" t="s">
        <v>544</v>
      </c>
      <c r="W91" s="59" t="s">
        <v>544</v>
      </c>
      <c r="X91" s="59" t="s">
        <v>544</v>
      </c>
      <c r="Y91" s="59" t="s">
        <v>544</v>
      </c>
      <c r="Z91" s="58">
        <v>96.1</v>
      </c>
      <c r="AA91" s="59" t="s">
        <v>544</v>
      </c>
      <c r="AB91" s="59" t="s">
        <v>544</v>
      </c>
      <c r="AC91" s="58">
        <v>0.488958</v>
      </c>
      <c r="AD91" s="59" t="s">
        <v>544</v>
      </c>
      <c r="AE91" s="59" t="s">
        <v>544</v>
      </c>
      <c r="AF91" s="58">
        <v>88.914550000000006</v>
      </c>
      <c r="AG91" s="58">
        <v>2.23</v>
      </c>
      <c r="AH91" s="58">
        <v>28.4</v>
      </c>
      <c r="AI91" s="59" t="s">
        <v>544</v>
      </c>
      <c r="AJ91" s="59" t="s">
        <v>544</v>
      </c>
      <c r="AK91" s="59" t="s">
        <v>544</v>
      </c>
      <c r="AL91" s="59" t="s">
        <v>544</v>
      </c>
      <c r="AM91" s="58">
        <v>34.6295</v>
      </c>
      <c r="AN91" s="58">
        <v>96.432299999999998</v>
      </c>
      <c r="AO91" s="59" t="s">
        <v>544</v>
      </c>
      <c r="AP91" s="59" t="s">
        <v>544</v>
      </c>
      <c r="AQ91" s="59" t="s">
        <v>544</v>
      </c>
      <c r="AR91" s="59" t="s">
        <v>544</v>
      </c>
      <c r="AS91" s="59" t="s">
        <v>544</v>
      </c>
      <c r="AT91" s="59" t="s">
        <v>544</v>
      </c>
      <c r="AU91" s="59" t="s">
        <v>544</v>
      </c>
      <c r="AV91" s="59" t="s">
        <v>544</v>
      </c>
      <c r="AW91" s="59" t="s">
        <v>544</v>
      </c>
      <c r="AX91" s="58">
        <v>3.9</v>
      </c>
      <c r="AY91" s="58">
        <v>7.7</v>
      </c>
      <c r="AZ91" s="58">
        <v>24.8</v>
      </c>
      <c r="BA91" s="58">
        <v>30.6</v>
      </c>
      <c r="BB91" s="58">
        <v>20.100000000000001</v>
      </c>
      <c r="BC91" s="59" t="s">
        <v>544</v>
      </c>
      <c r="BD91" s="59" t="s">
        <v>544</v>
      </c>
      <c r="BE91" s="59" t="s">
        <v>544</v>
      </c>
      <c r="BF91" s="59" t="s">
        <v>544</v>
      </c>
      <c r="BG91" s="59" t="s">
        <v>544</v>
      </c>
      <c r="BH91" s="59" t="s">
        <v>544</v>
      </c>
      <c r="BI91" s="59" t="s">
        <v>544</v>
      </c>
      <c r="BJ91" s="59" t="s">
        <v>544</v>
      </c>
      <c r="BK91" s="59" t="s">
        <v>544</v>
      </c>
      <c r="BL91" s="58">
        <v>3.53</v>
      </c>
      <c r="BM91" s="58">
        <v>2.86</v>
      </c>
      <c r="BN91" s="59" t="s">
        <v>544</v>
      </c>
      <c r="BO91" s="59" t="s">
        <v>544</v>
      </c>
      <c r="BP91" s="59" t="s">
        <v>544</v>
      </c>
      <c r="BQ91" s="59" t="s">
        <v>544</v>
      </c>
      <c r="BR91" s="59" t="s">
        <v>544</v>
      </c>
      <c r="BS91" s="59" t="s">
        <v>544</v>
      </c>
      <c r="BT91" s="59" t="s">
        <v>544</v>
      </c>
      <c r="BU91" s="59" t="s">
        <v>544</v>
      </c>
      <c r="BV91" s="59" t="s">
        <v>544</v>
      </c>
      <c r="BW91" s="59" t="s">
        <v>544</v>
      </c>
      <c r="BX91" s="59" t="s">
        <v>544</v>
      </c>
      <c r="BY91" s="59" t="s">
        <v>544</v>
      </c>
      <c r="BZ91" s="59" t="s">
        <v>544</v>
      </c>
      <c r="CA91" s="59" t="s">
        <v>544</v>
      </c>
      <c r="CB91" s="59" t="s">
        <v>544</v>
      </c>
      <c r="CC91" s="59" t="s">
        <v>544</v>
      </c>
      <c r="CD91" s="59" t="s">
        <v>544</v>
      </c>
      <c r="CE91" s="59" t="s">
        <v>544</v>
      </c>
      <c r="CF91" s="58">
        <v>145094</v>
      </c>
      <c r="CG91" s="59" t="s">
        <v>544</v>
      </c>
      <c r="CH91" s="59" t="s">
        <v>544</v>
      </c>
      <c r="CI91" s="59" t="s">
        <v>544</v>
      </c>
      <c r="CJ91" s="59" t="s">
        <v>544</v>
      </c>
      <c r="CK91" s="59" t="s">
        <v>544</v>
      </c>
      <c r="CL91" s="59" t="s">
        <v>544</v>
      </c>
      <c r="CM91" s="59" t="s">
        <v>544</v>
      </c>
      <c r="CN91" s="59" t="s">
        <v>544</v>
      </c>
      <c r="CO91" s="59" t="s">
        <v>544</v>
      </c>
      <c r="CP91" s="59" t="s">
        <v>544</v>
      </c>
      <c r="CQ91" s="59" t="s">
        <v>544</v>
      </c>
      <c r="CR91" s="59" t="s">
        <v>544</v>
      </c>
      <c r="CS91" s="58">
        <v>93.7</v>
      </c>
      <c r="CT91" s="58">
        <v>99.4</v>
      </c>
      <c r="CU91" s="59" t="s">
        <v>544</v>
      </c>
      <c r="CV91" s="59" t="s">
        <v>544</v>
      </c>
      <c r="CW91" s="59" t="s">
        <v>544</v>
      </c>
      <c r="CX91" s="59" t="s">
        <v>544</v>
      </c>
      <c r="CY91" s="59" t="s">
        <v>544</v>
      </c>
      <c r="CZ91" s="59" t="s">
        <v>544</v>
      </c>
      <c r="DA91" s="59" t="s">
        <v>544</v>
      </c>
      <c r="DB91" s="59" t="s">
        <v>544</v>
      </c>
      <c r="DC91" s="59" t="s">
        <v>544</v>
      </c>
      <c r="DD91" s="59" t="s">
        <v>544</v>
      </c>
      <c r="DE91" s="59" t="s">
        <v>544</v>
      </c>
      <c r="DF91" s="59" t="s">
        <v>544</v>
      </c>
      <c r="DG91" s="59" t="s">
        <v>544</v>
      </c>
      <c r="DH91" s="59" t="s">
        <v>544</v>
      </c>
      <c r="DI91" s="59" t="s">
        <v>544</v>
      </c>
      <c r="DJ91" s="59" t="s">
        <v>544</v>
      </c>
      <c r="DK91" s="59" t="s">
        <v>544</v>
      </c>
      <c r="DL91" s="59" t="s">
        <v>544</v>
      </c>
      <c r="DM91" s="59" t="s">
        <v>544</v>
      </c>
      <c r="DN91" s="59" t="s">
        <v>544</v>
      </c>
      <c r="DO91" s="59" t="s">
        <v>544</v>
      </c>
      <c r="DP91" s="59" t="s">
        <v>544</v>
      </c>
      <c r="DQ91" s="116" t="s">
        <v>544</v>
      </c>
    </row>
    <row r="92" spans="1:121">
      <c r="A92" s="3">
        <v>25568</v>
      </c>
      <c r="B92" s="59" t="s">
        <v>544</v>
      </c>
      <c r="C92" s="59" t="s">
        <v>544</v>
      </c>
      <c r="D92" s="59" t="s">
        <v>544</v>
      </c>
      <c r="E92" s="59" t="s">
        <v>544</v>
      </c>
      <c r="F92" s="58">
        <v>27.3</v>
      </c>
      <c r="G92" s="58">
        <v>0.488958</v>
      </c>
      <c r="H92" s="59" t="s">
        <v>544</v>
      </c>
      <c r="I92" s="58">
        <v>58.4</v>
      </c>
      <c r="J92" s="58">
        <v>3.98</v>
      </c>
      <c r="K92" s="59" t="s">
        <v>544</v>
      </c>
      <c r="L92" s="58">
        <v>362</v>
      </c>
      <c r="M92" s="58">
        <v>127583</v>
      </c>
      <c r="N92" s="59" t="s">
        <v>544</v>
      </c>
      <c r="O92" s="59" t="s">
        <v>544</v>
      </c>
      <c r="P92" s="58">
        <v>2.4</v>
      </c>
      <c r="Q92" s="59" t="s">
        <v>544</v>
      </c>
      <c r="R92" s="59" t="s">
        <v>544</v>
      </c>
      <c r="S92" s="59" t="s">
        <v>544</v>
      </c>
      <c r="T92" s="59" t="s">
        <v>544</v>
      </c>
      <c r="U92" s="59" t="s">
        <v>544</v>
      </c>
      <c r="V92" s="59" t="s">
        <v>544</v>
      </c>
      <c r="W92" s="59" t="s">
        <v>544</v>
      </c>
      <c r="X92" s="59" t="s">
        <v>544</v>
      </c>
      <c r="Y92" s="59" t="s">
        <v>544</v>
      </c>
      <c r="Z92" s="58">
        <v>96.4</v>
      </c>
      <c r="AA92" s="59" t="s">
        <v>544</v>
      </c>
      <c r="AB92" s="59" t="s">
        <v>544</v>
      </c>
      <c r="AC92" s="58">
        <v>0.488958</v>
      </c>
      <c r="AD92" s="59" t="s">
        <v>544</v>
      </c>
      <c r="AE92" s="59" t="s">
        <v>544</v>
      </c>
      <c r="AF92" s="58">
        <v>88.532110000000003</v>
      </c>
      <c r="AG92" s="58">
        <v>2.23</v>
      </c>
      <c r="AH92" s="58">
        <v>28.5</v>
      </c>
      <c r="AI92" s="59" t="s">
        <v>544</v>
      </c>
      <c r="AJ92" s="59" t="s">
        <v>544</v>
      </c>
      <c r="AK92" s="59" t="s">
        <v>544</v>
      </c>
      <c r="AL92" s="59" t="s">
        <v>544</v>
      </c>
      <c r="AM92" s="58">
        <v>34.954500000000003</v>
      </c>
      <c r="AN92" s="58">
        <v>97.016800000000003</v>
      </c>
      <c r="AO92" s="59" t="s">
        <v>544</v>
      </c>
      <c r="AP92" s="59" t="s">
        <v>544</v>
      </c>
      <c r="AQ92" s="59" t="s">
        <v>544</v>
      </c>
      <c r="AR92" s="59" t="s">
        <v>544</v>
      </c>
      <c r="AS92" s="59" t="s">
        <v>544</v>
      </c>
      <c r="AT92" s="59" t="s">
        <v>544</v>
      </c>
      <c r="AU92" s="59" t="s">
        <v>544</v>
      </c>
      <c r="AV92" s="59" t="s">
        <v>544</v>
      </c>
      <c r="AW92" s="59" t="s">
        <v>544</v>
      </c>
      <c r="AX92" s="58">
        <v>3.9</v>
      </c>
      <c r="AY92" s="58">
        <v>7.6</v>
      </c>
      <c r="AZ92" s="58">
        <v>24.7</v>
      </c>
      <c r="BA92" s="58">
        <v>30.2</v>
      </c>
      <c r="BB92" s="58">
        <v>20.100000000000001</v>
      </c>
      <c r="BC92" s="59" t="s">
        <v>544</v>
      </c>
      <c r="BD92" s="59" t="s">
        <v>544</v>
      </c>
      <c r="BE92" s="59" t="s">
        <v>544</v>
      </c>
      <c r="BF92" s="59" t="s">
        <v>544</v>
      </c>
      <c r="BG92" s="59" t="s">
        <v>544</v>
      </c>
      <c r="BH92" s="59" t="s">
        <v>544</v>
      </c>
      <c r="BI92" s="59" t="s">
        <v>544</v>
      </c>
      <c r="BJ92" s="59" t="s">
        <v>544</v>
      </c>
      <c r="BK92" s="59" t="s">
        <v>544</v>
      </c>
      <c r="BL92" s="58">
        <v>3.73</v>
      </c>
      <c r="BM92" s="58">
        <v>2.97</v>
      </c>
      <c r="BN92" s="59" t="s">
        <v>544</v>
      </c>
      <c r="BO92" s="59" t="s">
        <v>544</v>
      </c>
      <c r="BP92" s="59" t="s">
        <v>544</v>
      </c>
      <c r="BQ92" s="59" t="s">
        <v>544</v>
      </c>
      <c r="BR92" s="59" t="s">
        <v>544</v>
      </c>
      <c r="BS92" s="59" t="s">
        <v>544</v>
      </c>
      <c r="BT92" s="59" t="s">
        <v>544</v>
      </c>
      <c r="BU92" s="59" t="s">
        <v>544</v>
      </c>
      <c r="BV92" s="59" t="s">
        <v>544</v>
      </c>
      <c r="BW92" s="59" t="s">
        <v>544</v>
      </c>
      <c r="BX92" s="59" t="s">
        <v>544</v>
      </c>
      <c r="BY92" s="59" t="s">
        <v>544</v>
      </c>
      <c r="BZ92" s="59" t="s">
        <v>544</v>
      </c>
      <c r="CA92" s="59" t="s">
        <v>544</v>
      </c>
      <c r="CB92" s="59" t="s">
        <v>544</v>
      </c>
      <c r="CC92" s="59" t="s">
        <v>544</v>
      </c>
      <c r="CD92" s="59" t="s">
        <v>544</v>
      </c>
      <c r="CE92" s="59" t="s">
        <v>544</v>
      </c>
      <c r="CF92" s="58">
        <v>146629</v>
      </c>
      <c r="CG92" s="59" t="s">
        <v>544</v>
      </c>
      <c r="CH92" s="59" t="s">
        <v>544</v>
      </c>
      <c r="CI92" s="59" t="s">
        <v>544</v>
      </c>
      <c r="CJ92" s="59" t="s">
        <v>544</v>
      </c>
      <c r="CK92" s="59" t="s">
        <v>544</v>
      </c>
      <c r="CL92" s="59" t="s">
        <v>544</v>
      </c>
      <c r="CM92" s="59" t="s">
        <v>544</v>
      </c>
      <c r="CN92" s="59" t="s">
        <v>544</v>
      </c>
      <c r="CO92" s="59" t="s">
        <v>544</v>
      </c>
      <c r="CP92" s="59" t="s">
        <v>544</v>
      </c>
      <c r="CQ92" s="59" t="s">
        <v>544</v>
      </c>
      <c r="CR92" s="59" t="s">
        <v>544</v>
      </c>
      <c r="CS92" s="58">
        <v>94.3</v>
      </c>
      <c r="CT92" s="58">
        <v>99.4</v>
      </c>
      <c r="CU92" s="59" t="s">
        <v>544</v>
      </c>
      <c r="CV92" s="59" t="s">
        <v>544</v>
      </c>
      <c r="CW92" s="59" t="s">
        <v>544</v>
      </c>
      <c r="CX92" s="59" t="s">
        <v>544</v>
      </c>
      <c r="CY92" s="59" t="s">
        <v>544</v>
      </c>
      <c r="CZ92" s="59" t="s">
        <v>544</v>
      </c>
      <c r="DA92" s="59" t="s">
        <v>544</v>
      </c>
      <c r="DB92" s="59" t="s">
        <v>544</v>
      </c>
      <c r="DC92" s="59" t="s">
        <v>544</v>
      </c>
      <c r="DD92" s="59" t="s">
        <v>544</v>
      </c>
      <c r="DE92" s="59" t="s">
        <v>544</v>
      </c>
      <c r="DF92" s="59" t="s">
        <v>544</v>
      </c>
      <c r="DG92" s="59" t="s">
        <v>544</v>
      </c>
      <c r="DH92" s="59" t="s">
        <v>544</v>
      </c>
      <c r="DI92" s="59" t="s">
        <v>544</v>
      </c>
      <c r="DJ92" s="59" t="s">
        <v>544</v>
      </c>
      <c r="DK92" s="59" t="s">
        <v>544</v>
      </c>
      <c r="DL92" s="59" t="s">
        <v>544</v>
      </c>
      <c r="DM92" s="59" t="s">
        <v>544</v>
      </c>
      <c r="DN92" s="59" t="s">
        <v>544</v>
      </c>
      <c r="DO92" s="59" t="s">
        <v>544</v>
      </c>
      <c r="DP92" s="59" t="s">
        <v>544</v>
      </c>
      <c r="DQ92" s="116" t="s">
        <v>544</v>
      </c>
    </row>
    <row r="93" spans="1:121">
      <c r="A93" s="3">
        <v>25568</v>
      </c>
      <c r="B93" s="59" t="s">
        <v>544</v>
      </c>
      <c r="C93" s="59" t="s">
        <v>544</v>
      </c>
      <c r="D93" s="59" t="s">
        <v>544</v>
      </c>
      <c r="E93" s="59" t="s">
        <v>544</v>
      </c>
      <c r="F93" s="58">
        <v>27.4</v>
      </c>
      <c r="G93" s="58">
        <v>0.488958</v>
      </c>
      <c r="H93" s="59" t="s">
        <v>544</v>
      </c>
      <c r="I93" s="58">
        <v>58.8</v>
      </c>
      <c r="J93" s="58">
        <v>3.51</v>
      </c>
      <c r="K93" s="59" t="s">
        <v>544</v>
      </c>
      <c r="L93" s="58">
        <v>388.3</v>
      </c>
      <c r="M93" s="58">
        <v>101222</v>
      </c>
      <c r="N93" s="59" t="s">
        <v>544</v>
      </c>
      <c r="O93" s="59" t="s">
        <v>544</v>
      </c>
      <c r="P93" s="58">
        <v>2.4</v>
      </c>
      <c r="Q93" s="59" t="s">
        <v>544</v>
      </c>
      <c r="R93" s="59" t="s">
        <v>544</v>
      </c>
      <c r="S93" s="59" t="s">
        <v>544</v>
      </c>
      <c r="T93" s="59" t="s">
        <v>544</v>
      </c>
      <c r="U93" s="59" t="s">
        <v>544</v>
      </c>
      <c r="V93" s="59" t="s">
        <v>544</v>
      </c>
      <c r="W93" s="59" t="s">
        <v>544</v>
      </c>
      <c r="X93" s="59" t="s">
        <v>544</v>
      </c>
      <c r="Y93" s="59" t="s">
        <v>544</v>
      </c>
      <c r="Z93" s="58">
        <v>95.5</v>
      </c>
      <c r="AA93" s="59" t="s">
        <v>544</v>
      </c>
      <c r="AB93" s="59" t="s">
        <v>544</v>
      </c>
      <c r="AC93" s="58">
        <v>0.488958</v>
      </c>
      <c r="AD93" s="59" t="s">
        <v>544</v>
      </c>
      <c r="AE93" s="59" t="s">
        <v>544</v>
      </c>
      <c r="AF93" s="58">
        <v>88.532110000000003</v>
      </c>
      <c r="AG93" s="58">
        <v>2.23</v>
      </c>
      <c r="AH93" s="58">
        <v>28.6</v>
      </c>
      <c r="AI93" s="59" t="s">
        <v>544</v>
      </c>
      <c r="AJ93" s="59" t="s">
        <v>544</v>
      </c>
      <c r="AK93" s="59" t="s">
        <v>544</v>
      </c>
      <c r="AL93" s="59" t="s">
        <v>544</v>
      </c>
      <c r="AM93" s="58">
        <v>35.297499999999999</v>
      </c>
      <c r="AN93" s="58">
        <v>97.6434</v>
      </c>
      <c r="AO93" s="59" t="s">
        <v>544</v>
      </c>
      <c r="AP93" s="59" t="s">
        <v>544</v>
      </c>
      <c r="AQ93" s="59" t="s">
        <v>544</v>
      </c>
      <c r="AR93" s="59" t="s">
        <v>544</v>
      </c>
      <c r="AS93" s="59" t="s">
        <v>544</v>
      </c>
      <c r="AT93" s="59" t="s">
        <v>544</v>
      </c>
      <c r="AU93" s="59" t="s">
        <v>544</v>
      </c>
      <c r="AV93" s="59" t="s">
        <v>544</v>
      </c>
      <c r="AW93" s="59" t="s">
        <v>544</v>
      </c>
      <c r="AX93" s="58">
        <v>3.9</v>
      </c>
      <c r="AY93" s="58">
        <v>7.5</v>
      </c>
      <c r="AZ93" s="58">
        <v>24.2</v>
      </c>
      <c r="BA93" s="58">
        <v>29.2</v>
      </c>
      <c r="BB93" s="58">
        <v>19.8</v>
      </c>
      <c r="BC93" s="59" t="s">
        <v>544</v>
      </c>
      <c r="BD93" s="59" t="s">
        <v>544</v>
      </c>
      <c r="BE93" s="59" t="s">
        <v>544</v>
      </c>
      <c r="BF93" s="59" t="s">
        <v>544</v>
      </c>
      <c r="BG93" s="59" t="s">
        <v>544</v>
      </c>
      <c r="BH93" s="59" t="s">
        <v>544</v>
      </c>
      <c r="BI93" s="59" t="s">
        <v>544</v>
      </c>
      <c r="BJ93" s="59" t="s">
        <v>544</v>
      </c>
      <c r="BK93" s="59" t="s">
        <v>544</v>
      </c>
      <c r="BL93" s="58">
        <v>3.53</v>
      </c>
      <c r="BM93" s="58">
        <v>2.91</v>
      </c>
      <c r="BN93" s="59" t="s">
        <v>544</v>
      </c>
      <c r="BO93" s="59" t="s">
        <v>544</v>
      </c>
      <c r="BP93" s="59" t="s">
        <v>544</v>
      </c>
      <c r="BQ93" s="59" t="s">
        <v>544</v>
      </c>
      <c r="BR93" s="59" t="s">
        <v>544</v>
      </c>
      <c r="BS93" s="59" t="s">
        <v>544</v>
      </c>
      <c r="BT93" s="59" t="s">
        <v>544</v>
      </c>
      <c r="BU93" s="59" t="s">
        <v>544</v>
      </c>
      <c r="BV93" s="59" t="s">
        <v>544</v>
      </c>
      <c r="BW93" s="59" t="s">
        <v>544</v>
      </c>
      <c r="BX93" s="59" t="s">
        <v>544</v>
      </c>
      <c r="BY93" s="59" t="s">
        <v>544</v>
      </c>
      <c r="BZ93" s="59" t="s">
        <v>544</v>
      </c>
      <c r="CA93" s="59" t="s">
        <v>544</v>
      </c>
      <c r="CB93" s="59" t="s">
        <v>544</v>
      </c>
      <c r="CC93" s="59" t="s">
        <v>544</v>
      </c>
      <c r="CD93" s="59" t="s">
        <v>544</v>
      </c>
      <c r="CE93" s="59" t="s">
        <v>544</v>
      </c>
      <c r="CF93" s="58">
        <v>146587</v>
      </c>
      <c r="CG93" s="59" t="s">
        <v>544</v>
      </c>
      <c r="CH93" s="59" t="s">
        <v>544</v>
      </c>
      <c r="CI93" s="59" t="s">
        <v>544</v>
      </c>
      <c r="CJ93" s="59" t="s">
        <v>544</v>
      </c>
      <c r="CK93" s="59" t="s">
        <v>544</v>
      </c>
      <c r="CL93" s="59" t="s">
        <v>544</v>
      </c>
      <c r="CM93" s="59" t="s">
        <v>544</v>
      </c>
      <c r="CN93" s="59" t="s">
        <v>544</v>
      </c>
      <c r="CO93" s="59" t="s">
        <v>544</v>
      </c>
      <c r="CP93" s="59" t="s">
        <v>544</v>
      </c>
      <c r="CQ93" s="59" t="s">
        <v>544</v>
      </c>
      <c r="CR93" s="59" t="s">
        <v>544</v>
      </c>
      <c r="CS93" s="58">
        <v>93.4</v>
      </c>
      <c r="CT93" s="58">
        <v>98.5</v>
      </c>
      <c r="CU93" s="59" t="s">
        <v>544</v>
      </c>
      <c r="CV93" s="59" t="s">
        <v>544</v>
      </c>
      <c r="CW93" s="59" t="s">
        <v>544</v>
      </c>
      <c r="CX93" s="59" t="s">
        <v>544</v>
      </c>
      <c r="CY93" s="59" t="s">
        <v>544</v>
      </c>
      <c r="CZ93" s="59" t="s">
        <v>544</v>
      </c>
      <c r="DA93" s="59" t="s">
        <v>544</v>
      </c>
      <c r="DB93" s="59" t="s">
        <v>544</v>
      </c>
      <c r="DC93" s="59" t="s">
        <v>544</v>
      </c>
      <c r="DD93" s="59" t="s">
        <v>544</v>
      </c>
      <c r="DE93" s="59" t="s">
        <v>544</v>
      </c>
      <c r="DF93" s="59" t="s">
        <v>544</v>
      </c>
      <c r="DG93" s="59" t="s">
        <v>544</v>
      </c>
      <c r="DH93" s="59" t="s">
        <v>544</v>
      </c>
      <c r="DI93" s="59" t="s">
        <v>544</v>
      </c>
      <c r="DJ93" s="59" t="s">
        <v>544</v>
      </c>
      <c r="DK93" s="59" t="s">
        <v>544</v>
      </c>
      <c r="DL93" s="59" t="s">
        <v>544</v>
      </c>
      <c r="DM93" s="59" t="s">
        <v>544</v>
      </c>
      <c r="DN93" s="59" t="s">
        <v>544</v>
      </c>
      <c r="DO93" s="59" t="s">
        <v>544</v>
      </c>
      <c r="DP93" s="59" t="s">
        <v>544</v>
      </c>
      <c r="DQ93" s="116" t="s">
        <v>544</v>
      </c>
    </row>
    <row r="94" spans="1:121">
      <c r="A94" s="3">
        <v>25568</v>
      </c>
      <c r="B94" s="59" t="s">
        <v>544</v>
      </c>
      <c r="C94" s="59" t="s">
        <v>544</v>
      </c>
      <c r="D94" s="59" t="s">
        <v>544</v>
      </c>
      <c r="E94" s="59" t="s">
        <v>544</v>
      </c>
      <c r="F94" s="58">
        <v>28.3</v>
      </c>
      <c r="G94" s="58">
        <v>0.488958</v>
      </c>
      <c r="H94" s="59" t="s">
        <v>544</v>
      </c>
      <c r="I94" s="58">
        <v>59.5</v>
      </c>
      <c r="J94" s="58">
        <v>3.56</v>
      </c>
      <c r="K94" s="59" t="s">
        <v>544</v>
      </c>
      <c r="L94" s="58">
        <v>436.5</v>
      </c>
      <c r="M94" s="58">
        <v>85246</v>
      </c>
      <c r="N94" s="59" t="s">
        <v>544</v>
      </c>
      <c r="O94" s="59" t="s">
        <v>544</v>
      </c>
      <c r="P94" s="58">
        <v>2.2999999999999998</v>
      </c>
      <c r="Q94" s="59" t="s">
        <v>544</v>
      </c>
      <c r="R94" s="59" t="s">
        <v>544</v>
      </c>
      <c r="S94" s="59" t="s">
        <v>544</v>
      </c>
      <c r="T94" s="59" t="s">
        <v>544</v>
      </c>
      <c r="U94" s="59" t="s">
        <v>544</v>
      </c>
      <c r="V94" s="59" t="s">
        <v>544</v>
      </c>
      <c r="W94" s="59" t="s">
        <v>544</v>
      </c>
      <c r="X94" s="59" t="s">
        <v>544</v>
      </c>
      <c r="Y94" s="59" t="s">
        <v>544</v>
      </c>
      <c r="Z94" s="58">
        <v>95.1</v>
      </c>
      <c r="AA94" s="59" t="s">
        <v>544</v>
      </c>
      <c r="AB94" s="59" t="s">
        <v>544</v>
      </c>
      <c r="AC94" s="58">
        <v>0.488958</v>
      </c>
      <c r="AD94" s="59" t="s">
        <v>544</v>
      </c>
      <c r="AE94" s="59" t="s">
        <v>544</v>
      </c>
      <c r="AF94" s="58">
        <v>88.761467999999994</v>
      </c>
      <c r="AG94" s="58">
        <v>2.23</v>
      </c>
      <c r="AH94" s="58">
        <v>28.7</v>
      </c>
      <c r="AI94" s="59" t="s">
        <v>544</v>
      </c>
      <c r="AJ94" s="59" t="s">
        <v>544</v>
      </c>
      <c r="AK94" s="59" t="s">
        <v>544</v>
      </c>
      <c r="AL94" s="59" t="s">
        <v>544</v>
      </c>
      <c r="AM94" s="58">
        <v>35.646000000000001</v>
      </c>
      <c r="AN94" s="58">
        <v>98.277299999999997</v>
      </c>
      <c r="AO94" s="59" t="s">
        <v>544</v>
      </c>
      <c r="AP94" s="59" t="s">
        <v>544</v>
      </c>
      <c r="AQ94" s="59" t="s">
        <v>544</v>
      </c>
      <c r="AR94" s="59" t="s">
        <v>544</v>
      </c>
      <c r="AS94" s="59" t="s">
        <v>544</v>
      </c>
      <c r="AT94" s="59" t="s">
        <v>544</v>
      </c>
      <c r="AU94" s="59" t="s">
        <v>544</v>
      </c>
      <c r="AV94" s="59" t="s">
        <v>544</v>
      </c>
      <c r="AW94" s="59" t="s">
        <v>544</v>
      </c>
      <c r="AX94" s="58">
        <v>3.9</v>
      </c>
      <c r="AY94" s="58">
        <v>7.5</v>
      </c>
      <c r="AZ94" s="58">
        <v>24</v>
      </c>
      <c r="BA94" s="58">
        <v>29</v>
      </c>
      <c r="BB94" s="58">
        <v>19.7</v>
      </c>
      <c r="BC94" s="59" t="s">
        <v>544</v>
      </c>
      <c r="BD94" s="59" t="s">
        <v>544</v>
      </c>
      <c r="BE94" s="59" t="s">
        <v>544</v>
      </c>
      <c r="BF94" s="59" t="s">
        <v>544</v>
      </c>
      <c r="BG94" s="59" t="s">
        <v>544</v>
      </c>
      <c r="BH94" s="59" t="s">
        <v>544</v>
      </c>
      <c r="BI94" s="59" t="s">
        <v>544</v>
      </c>
      <c r="BJ94" s="59" t="s">
        <v>544</v>
      </c>
      <c r="BK94" s="59" t="s">
        <v>544</v>
      </c>
      <c r="BL94" s="58">
        <v>3.68</v>
      </c>
      <c r="BM94" s="58">
        <v>3.02</v>
      </c>
      <c r="BN94" s="59" t="s">
        <v>544</v>
      </c>
      <c r="BO94" s="59" t="s">
        <v>544</v>
      </c>
      <c r="BP94" s="59" t="s">
        <v>544</v>
      </c>
      <c r="BQ94" s="59" t="s">
        <v>544</v>
      </c>
      <c r="BR94" s="59" t="s">
        <v>544</v>
      </c>
      <c r="BS94" s="59" t="s">
        <v>544</v>
      </c>
      <c r="BT94" s="59" t="s">
        <v>544</v>
      </c>
      <c r="BU94" s="59" t="s">
        <v>544</v>
      </c>
      <c r="BV94" s="59" t="s">
        <v>544</v>
      </c>
      <c r="BW94" s="59" t="s">
        <v>544</v>
      </c>
      <c r="BX94" s="59" t="s">
        <v>544</v>
      </c>
      <c r="BY94" s="59" t="s">
        <v>544</v>
      </c>
      <c r="BZ94" s="59" t="s">
        <v>544</v>
      </c>
      <c r="CA94" s="59" t="s">
        <v>544</v>
      </c>
      <c r="CB94" s="59" t="s">
        <v>544</v>
      </c>
      <c r="CC94" s="59" t="s">
        <v>544</v>
      </c>
      <c r="CD94" s="59" t="s">
        <v>544</v>
      </c>
      <c r="CE94" s="59" t="s">
        <v>544</v>
      </c>
      <c r="CF94" s="58">
        <v>147541</v>
      </c>
      <c r="CG94" s="59" t="s">
        <v>544</v>
      </c>
      <c r="CH94" s="59" t="s">
        <v>544</v>
      </c>
      <c r="CI94" s="59" t="s">
        <v>544</v>
      </c>
      <c r="CJ94" s="59" t="s">
        <v>544</v>
      </c>
      <c r="CK94" s="59" t="s">
        <v>544</v>
      </c>
      <c r="CL94" s="59" t="s">
        <v>544</v>
      </c>
      <c r="CM94" s="59" t="s">
        <v>544</v>
      </c>
      <c r="CN94" s="59" t="s">
        <v>544</v>
      </c>
      <c r="CO94" s="59" t="s">
        <v>544</v>
      </c>
      <c r="CP94" s="59" t="s">
        <v>544</v>
      </c>
      <c r="CQ94" s="59" t="s">
        <v>544</v>
      </c>
      <c r="CR94" s="59" t="s">
        <v>544</v>
      </c>
      <c r="CS94" s="58">
        <v>93</v>
      </c>
      <c r="CT94" s="58">
        <v>98.1</v>
      </c>
      <c r="CU94" s="59" t="s">
        <v>544</v>
      </c>
      <c r="CV94" s="59" t="s">
        <v>544</v>
      </c>
      <c r="CW94" s="59" t="s">
        <v>544</v>
      </c>
      <c r="CX94" s="59" t="s">
        <v>544</v>
      </c>
      <c r="CY94" s="59" t="s">
        <v>544</v>
      </c>
      <c r="CZ94" s="59" t="s">
        <v>544</v>
      </c>
      <c r="DA94" s="59" t="s">
        <v>544</v>
      </c>
      <c r="DB94" s="59" t="s">
        <v>544</v>
      </c>
      <c r="DC94" s="59" t="s">
        <v>544</v>
      </c>
      <c r="DD94" s="59" t="s">
        <v>544</v>
      </c>
      <c r="DE94" s="59" t="s">
        <v>544</v>
      </c>
      <c r="DF94" s="59" t="s">
        <v>544</v>
      </c>
      <c r="DG94" s="59" t="s">
        <v>544</v>
      </c>
      <c r="DH94" s="59" t="s">
        <v>544</v>
      </c>
      <c r="DI94" s="59" t="s">
        <v>544</v>
      </c>
      <c r="DJ94" s="59" t="s">
        <v>544</v>
      </c>
      <c r="DK94" s="59" t="s">
        <v>544</v>
      </c>
      <c r="DL94" s="59" t="s">
        <v>544</v>
      </c>
      <c r="DM94" s="59" t="s">
        <v>544</v>
      </c>
      <c r="DN94" s="59" t="s">
        <v>544</v>
      </c>
      <c r="DO94" s="59" t="s">
        <v>544</v>
      </c>
      <c r="DP94" s="59" t="s">
        <v>544</v>
      </c>
      <c r="DQ94" s="116" t="s">
        <v>544</v>
      </c>
    </row>
    <row r="95" spans="1:121">
      <c r="A95" s="3">
        <v>25568</v>
      </c>
      <c r="B95" s="59" t="s">
        <v>544</v>
      </c>
      <c r="C95" s="59" t="s">
        <v>544</v>
      </c>
      <c r="D95" s="59" t="s">
        <v>544</v>
      </c>
      <c r="E95" s="59" t="s">
        <v>544</v>
      </c>
      <c r="F95" s="58">
        <v>28.8</v>
      </c>
      <c r="G95" s="58">
        <v>0.488958</v>
      </c>
      <c r="H95" s="59" t="s">
        <v>544</v>
      </c>
      <c r="I95" s="58">
        <v>60</v>
      </c>
      <c r="J95" s="58">
        <v>3.43</v>
      </c>
      <c r="K95" s="59" t="s">
        <v>544</v>
      </c>
      <c r="L95" s="58">
        <v>442.5</v>
      </c>
      <c r="M95" s="58">
        <v>107944</v>
      </c>
      <c r="N95" s="59" t="s">
        <v>544</v>
      </c>
      <c r="O95" s="59" t="s">
        <v>544</v>
      </c>
      <c r="P95" s="58">
        <v>2.2999999999999998</v>
      </c>
      <c r="Q95" s="59" t="s">
        <v>544</v>
      </c>
      <c r="R95" s="59" t="s">
        <v>544</v>
      </c>
      <c r="S95" s="59" t="s">
        <v>544</v>
      </c>
      <c r="T95" s="59" t="s">
        <v>544</v>
      </c>
      <c r="U95" s="59" t="s">
        <v>544</v>
      </c>
      <c r="V95" s="59" t="s">
        <v>544</v>
      </c>
      <c r="W95" s="59" t="s">
        <v>544</v>
      </c>
      <c r="X95" s="59" t="s">
        <v>544</v>
      </c>
      <c r="Y95" s="59" t="s">
        <v>544</v>
      </c>
      <c r="Z95" s="58">
        <v>94.6</v>
      </c>
      <c r="AA95" s="59" t="s">
        <v>544</v>
      </c>
      <c r="AB95" s="59" t="s">
        <v>544</v>
      </c>
      <c r="AC95" s="58">
        <v>0.488958</v>
      </c>
      <c r="AD95" s="59" t="s">
        <v>544</v>
      </c>
      <c r="AE95" s="59" t="s">
        <v>544</v>
      </c>
      <c r="AF95" s="58">
        <v>88.761467999999994</v>
      </c>
      <c r="AG95" s="58">
        <v>2.23</v>
      </c>
      <c r="AH95" s="58">
        <v>28.8</v>
      </c>
      <c r="AI95" s="59" t="s">
        <v>544</v>
      </c>
      <c r="AJ95" s="59" t="s">
        <v>544</v>
      </c>
      <c r="AK95" s="59" t="s">
        <v>544</v>
      </c>
      <c r="AL95" s="59" t="s">
        <v>544</v>
      </c>
      <c r="AM95" s="58">
        <v>35.9846</v>
      </c>
      <c r="AN95" s="58">
        <v>98.875799999999998</v>
      </c>
      <c r="AO95" s="59" t="s">
        <v>544</v>
      </c>
      <c r="AP95" s="59" t="s">
        <v>544</v>
      </c>
      <c r="AQ95" s="59" t="s">
        <v>544</v>
      </c>
      <c r="AR95" s="59" t="s">
        <v>544</v>
      </c>
      <c r="AS95" s="59" t="s">
        <v>544</v>
      </c>
      <c r="AT95" s="59" t="s">
        <v>544</v>
      </c>
      <c r="AU95" s="59" t="s">
        <v>544</v>
      </c>
      <c r="AV95" s="59" t="s">
        <v>544</v>
      </c>
      <c r="AW95" s="59" t="s">
        <v>544</v>
      </c>
      <c r="AX95" s="58">
        <v>4</v>
      </c>
      <c r="AY95" s="58">
        <v>7.5</v>
      </c>
      <c r="AZ95" s="58">
        <v>24.2</v>
      </c>
      <c r="BA95" s="58">
        <v>29.5</v>
      </c>
      <c r="BB95" s="58">
        <v>19.600000000000001</v>
      </c>
      <c r="BC95" s="59" t="s">
        <v>544</v>
      </c>
      <c r="BD95" s="59" t="s">
        <v>544</v>
      </c>
      <c r="BE95" s="59" t="s">
        <v>544</v>
      </c>
      <c r="BF95" s="59" t="s">
        <v>544</v>
      </c>
      <c r="BG95" s="59" t="s">
        <v>544</v>
      </c>
      <c r="BH95" s="59" t="s">
        <v>544</v>
      </c>
      <c r="BI95" s="59" t="s">
        <v>544</v>
      </c>
      <c r="BJ95" s="59" t="s">
        <v>544</v>
      </c>
      <c r="BK95" s="59" t="s">
        <v>544</v>
      </c>
      <c r="BL95" s="58">
        <v>3.78</v>
      </c>
      <c r="BM95" s="58">
        <v>3.02</v>
      </c>
      <c r="BN95" s="59" t="s">
        <v>544</v>
      </c>
      <c r="BO95" s="59" t="s">
        <v>544</v>
      </c>
      <c r="BP95" s="59" t="s">
        <v>544</v>
      </c>
      <c r="BQ95" s="59" t="s">
        <v>544</v>
      </c>
      <c r="BR95" s="59" t="s">
        <v>544</v>
      </c>
      <c r="BS95" s="59" t="s">
        <v>544</v>
      </c>
      <c r="BT95" s="59" t="s">
        <v>544</v>
      </c>
      <c r="BU95" s="59" t="s">
        <v>544</v>
      </c>
      <c r="BV95" s="59" t="s">
        <v>544</v>
      </c>
      <c r="BW95" s="59" t="s">
        <v>544</v>
      </c>
      <c r="BX95" s="59" t="s">
        <v>544</v>
      </c>
      <c r="BY95" s="59" t="s">
        <v>544</v>
      </c>
      <c r="BZ95" s="59" t="s">
        <v>544</v>
      </c>
      <c r="CA95" s="59" t="s">
        <v>544</v>
      </c>
      <c r="CB95" s="59" t="s">
        <v>544</v>
      </c>
      <c r="CC95" s="59" t="s">
        <v>544</v>
      </c>
      <c r="CD95" s="59" t="s">
        <v>544</v>
      </c>
      <c r="CE95" s="59" t="s">
        <v>544</v>
      </c>
      <c r="CF95" s="58">
        <v>148901</v>
      </c>
      <c r="CG95" s="59" t="s">
        <v>544</v>
      </c>
      <c r="CH95" s="59" t="s">
        <v>544</v>
      </c>
      <c r="CI95" s="59" t="s">
        <v>544</v>
      </c>
      <c r="CJ95" s="59" t="s">
        <v>544</v>
      </c>
      <c r="CK95" s="59" t="s">
        <v>544</v>
      </c>
      <c r="CL95" s="59" t="s">
        <v>544</v>
      </c>
      <c r="CM95" s="59" t="s">
        <v>544</v>
      </c>
      <c r="CN95" s="59" t="s">
        <v>544</v>
      </c>
      <c r="CO95" s="59" t="s">
        <v>544</v>
      </c>
      <c r="CP95" s="59" t="s">
        <v>544</v>
      </c>
      <c r="CQ95" s="59" t="s">
        <v>544</v>
      </c>
      <c r="CR95" s="59" t="s">
        <v>544</v>
      </c>
      <c r="CS95" s="58">
        <v>92.3</v>
      </c>
      <c r="CT95" s="58">
        <v>97.9</v>
      </c>
      <c r="CU95" s="59" t="s">
        <v>544</v>
      </c>
      <c r="CV95" s="59" t="s">
        <v>544</v>
      </c>
      <c r="CW95" s="59" t="s">
        <v>544</v>
      </c>
      <c r="CX95" s="59" t="s">
        <v>544</v>
      </c>
      <c r="CY95" s="59" t="s">
        <v>544</v>
      </c>
      <c r="CZ95" s="59" t="s">
        <v>544</v>
      </c>
      <c r="DA95" s="59" t="s">
        <v>544</v>
      </c>
      <c r="DB95" s="59" t="s">
        <v>544</v>
      </c>
      <c r="DC95" s="59" t="s">
        <v>544</v>
      </c>
      <c r="DD95" s="59" t="s">
        <v>544</v>
      </c>
      <c r="DE95" s="59" t="s">
        <v>544</v>
      </c>
      <c r="DF95" s="59" t="s">
        <v>544</v>
      </c>
      <c r="DG95" s="59" t="s">
        <v>544</v>
      </c>
      <c r="DH95" s="59" t="s">
        <v>544</v>
      </c>
      <c r="DI95" s="59" t="s">
        <v>544</v>
      </c>
      <c r="DJ95" s="59" t="s">
        <v>544</v>
      </c>
      <c r="DK95" s="59" t="s">
        <v>544</v>
      </c>
      <c r="DL95" s="59" t="s">
        <v>544</v>
      </c>
      <c r="DM95" s="59" t="s">
        <v>544</v>
      </c>
      <c r="DN95" s="59" t="s">
        <v>544</v>
      </c>
      <c r="DO95" s="59" t="s">
        <v>544</v>
      </c>
      <c r="DP95" s="59" t="s">
        <v>544</v>
      </c>
      <c r="DQ95" s="116" t="s">
        <v>544</v>
      </c>
    </row>
    <row r="96" spans="1:121">
      <c r="A96" s="3">
        <v>25568</v>
      </c>
      <c r="B96" s="59" t="s">
        <v>544</v>
      </c>
      <c r="C96" s="59" t="s">
        <v>544</v>
      </c>
      <c r="D96" s="59" t="s">
        <v>544</v>
      </c>
      <c r="E96" s="59" t="s">
        <v>544</v>
      </c>
      <c r="F96" s="58">
        <v>30.1</v>
      </c>
      <c r="G96" s="58">
        <v>0.488958</v>
      </c>
      <c r="H96" s="59" t="s">
        <v>544</v>
      </c>
      <c r="I96" s="58">
        <v>60.4</v>
      </c>
      <c r="J96" s="58">
        <v>4.2</v>
      </c>
      <c r="K96" s="59" t="s">
        <v>544</v>
      </c>
      <c r="L96" s="58">
        <v>466.8</v>
      </c>
      <c r="M96" s="58">
        <v>123564</v>
      </c>
      <c r="N96" s="59" t="s">
        <v>544</v>
      </c>
      <c r="O96" s="59" t="s">
        <v>544</v>
      </c>
      <c r="P96" s="58">
        <v>2.2000000000000002</v>
      </c>
      <c r="Q96" s="59" t="s">
        <v>544</v>
      </c>
      <c r="R96" s="59" t="s">
        <v>544</v>
      </c>
      <c r="S96" s="59" t="s">
        <v>544</v>
      </c>
      <c r="T96" s="59" t="s">
        <v>544</v>
      </c>
      <c r="U96" s="59" t="s">
        <v>544</v>
      </c>
      <c r="V96" s="59" t="s">
        <v>544</v>
      </c>
      <c r="W96" s="59" t="s">
        <v>544</v>
      </c>
      <c r="X96" s="59" t="s">
        <v>544</v>
      </c>
      <c r="Y96" s="59" t="s">
        <v>544</v>
      </c>
      <c r="Z96" s="58">
        <v>94.9</v>
      </c>
      <c r="AA96" s="59" t="s">
        <v>544</v>
      </c>
      <c r="AB96" s="59" t="s">
        <v>544</v>
      </c>
      <c r="AC96" s="58">
        <v>0.488958</v>
      </c>
      <c r="AD96" s="59" t="s">
        <v>544</v>
      </c>
      <c r="AE96" s="59" t="s">
        <v>544</v>
      </c>
      <c r="AF96" s="58">
        <v>88.761467999999994</v>
      </c>
      <c r="AG96" s="58">
        <v>2.23</v>
      </c>
      <c r="AH96" s="58">
        <v>28.8</v>
      </c>
      <c r="AI96" s="59" t="s">
        <v>544</v>
      </c>
      <c r="AJ96" s="59" t="s">
        <v>544</v>
      </c>
      <c r="AK96" s="59" t="s">
        <v>544</v>
      </c>
      <c r="AL96" s="59" t="s">
        <v>544</v>
      </c>
      <c r="AM96" s="58">
        <v>36.298299999999998</v>
      </c>
      <c r="AN96" s="58">
        <v>99.397900000000007</v>
      </c>
      <c r="AO96" s="59" t="s">
        <v>544</v>
      </c>
      <c r="AP96" s="59" t="s">
        <v>544</v>
      </c>
      <c r="AQ96" s="59" t="s">
        <v>544</v>
      </c>
      <c r="AR96" s="59" t="s">
        <v>544</v>
      </c>
      <c r="AS96" s="59" t="s">
        <v>544</v>
      </c>
      <c r="AT96" s="59" t="s">
        <v>544</v>
      </c>
      <c r="AU96" s="59" t="s">
        <v>544</v>
      </c>
      <c r="AV96" s="59" t="s">
        <v>544</v>
      </c>
      <c r="AW96" s="59" t="s">
        <v>544</v>
      </c>
      <c r="AX96" s="58">
        <v>4</v>
      </c>
      <c r="AY96" s="58">
        <v>7.6</v>
      </c>
      <c r="AZ96" s="58">
        <v>24.6</v>
      </c>
      <c r="BA96" s="58">
        <v>30.2</v>
      </c>
      <c r="BB96" s="58">
        <v>19.899999999999999</v>
      </c>
      <c r="BC96" s="59" t="s">
        <v>544</v>
      </c>
      <c r="BD96" s="59" t="s">
        <v>544</v>
      </c>
      <c r="BE96" s="59" t="s">
        <v>544</v>
      </c>
      <c r="BF96" s="59" t="s">
        <v>544</v>
      </c>
      <c r="BG96" s="59" t="s">
        <v>544</v>
      </c>
      <c r="BH96" s="59" t="s">
        <v>544</v>
      </c>
      <c r="BI96" s="59" t="s">
        <v>544</v>
      </c>
      <c r="BJ96" s="59" t="s">
        <v>544</v>
      </c>
      <c r="BK96" s="59" t="s">
        <v>544</v>
      </c>
      <c r="BL96" s="58">
        <v>3.78</v>
      </c>
      <c r="BM96" s="58">
        <v>3.07</v>
      </c>
      <c r="BN96" s="59" t="s">
        <v>544</v>
      </c>
      <c r="BO96" s="59" t="s">
        <v>544</v>
      </c>
      <c r="BP96" s="59" t="s">
        <v>544</v>
      </c>
      <c r="BQ96" s="59" t="s">
        <v>544</v>
      </c>
      <c r="BR96" s="59" t="s">
        <v>544</v>
      </c>
      <c r="BS96" s="59" t="s">
        <v>544</v>
      </c>
      <c r="BT96" s="59" t="s">
        <v>544</v>
      </c>
      <c r="BU96" s="59" t="s">
        <v>544</v>
      </c>
      <c r="BV96" s="59" t="s">
        <v>544</v>
      </c>
      <c r="BW96" s="59" t="s">
        <v>544</v>
      </c>
      <c r="BX96" s="59" t="s">
        <v>544</v>
      </c>
      <c r="BY96" s="59" t="s">
        <v>544</v>
      </c>
      <c r="BZ96" s="59" t="s">
        <v>544</v>
      </c>
      <c r="CA96" s="59" t="s">
        <v>544</v>
      </c>
      <c r="CB96" s="59" t="s">
        <v>544</v>
      </c>
      <c r="CC96" s="59" t="s">
        <v>544</v>
      </c>
      <c r="CD96" s="59" t="s">
        <v>544</v>
      </c>
      <c r="CE96" s="59" t="s">
        <v>544</v>
      </c>
      <c r="CF96" s="58">
        <v>148880</v>
      </c>
      <c r="CG96" s="59" t="s">
        <v>544</v>
      </c>
      <c r="CH96" s="59" t="s">
        <v>544</v>
      </c>
      <c r="CI96" s="59" t="s">
        <v>544</v>
      </c>
      <c r="CJ96" s="59" t="s">
        <v>544</v>
      </c>
      <c r="CK96" s="59" t="s">
        <v>544</v>
      </c>
      <c r="CL96" s="59" t="s">
        <v>544</v>
      </c>
      <c r="CM96" s="59" t="s">
        <v>544</v>
      </c>
      <c r="CN96" s="59" t="s">
        <v>544</v>
      </c>
      <c r="CO96" s="59" t="s">
        <v>544</v>
      </c>
      <c r="CP96" s="59" t="s">
        <v>544</v>
      </c>
      <c r="CQ96" s="59" t="s">
        <v>544</v>
      </c>
      <c r="CR96" s="59" t="s">
        <v>544</v>
      </c>
      <c r="CS96" s="58">
        <v>92.7</v>
      </c>
      <c r="CT96" s="58">
        <v>97.9</v>
      </c>
      <c r="CU96" s="59" t="s">
        <v>544</v>
      </c>
      <c r="CV96" s="59" t="s">
        <v>544</v>
      </c>
      <c r="CW96" s="59" t="s">
        <v>544</v>
      </c>
      <c r="CX96" s="59" t="s">
        <v>544</v>
      </c>
      <c r="CY96" s="59" t="s">
        <v>544</v>
      </c>
      <c r="CZ96" s="59" t="s">
        <v>544</v>
      </c>
      <c r="DA96" s="59" t="s">
        <v>544</v>
      </c>
      <c r="DB96" s="59" t="s">
        <v>544</v>
      </c>
      <c r="DC96" s="59" t="s">
        <v>544</v>
      </c>
      <c r="DD96" s="59" t="s">
        <v>544</v>
      </c>
      <c r="DE96" s="59" t="s">
        <v>544</v>
      </c>
      <c r="DF96" s="59" t="s">
        <v>544</v>
      </c>
      <c r="DG96" s="59" t="s">
        <v>544</v>
      </c>
      <c r="DH96" s="59" t="s">
        <v>544</v>
      </c>
      <c r="DI96" s="59" t="s">
        <v>544</v>
      </c>
      <c r="DJ96" s="59" t="s">
        <v>544</v>
      </c>
      <c r="DK96" s="59" t="s">
        <v>544</v>
      </c>
      <c r="DL96" s="59" t="s">
        <v>544</v>
      </c>
      <c r="DM96" s="59" t="s">
        <v>544</v>
      </c>
      <c r="DN96" s="59" t="s">
        <v>544</v>
      </c>
      <c r="DO96" s="59" t="s">
        <v>544</v>
      </c>
      <c r="DP96" s="59" t="s">
        <v>544</v>
      </c>
      <c r="DQ96" s="116" t="s">
        <v>544</v>
      </c>
    </row>
    <row r="97" spans="1:121">
      <c r="A97" s="3">
        <v>25568</v>
      </c>
      <c r="B97" s="59" t="s">
        <v>544</v>
      </c>
      <c r="C97" s="59" t="s">
        <v>544</v>
      </c>
      <c r="D97" s="59" t="s">
        <v>544</v>
      </c>
      <c r="E97" s="59" t="s">
        <v>544</v>
      </c>
      <c r="F97" s="58">
        <v>30.3</v>
      </c>
      <c r="G97" s="58">
        <v>0.488958</v>
      </c>
      <c r="H97" s="59" t="s">
        <v>544</v>
      </c>
      <c r="I97" s="58">
        <v>61</v>
      </c>
      <c r="J97" s="58">
        <v>4</v>
      </c>
      <c r="K97" s="59" t="s">
        <v>544</v>
      </c>
      <c r="L97" s="58">
        <v>484.8</v>
      </c>
      <c r="M97" s="58">
        <v>104354</v>
      </c>
      <c r="N97" s="59" t="s">
        <v>544</v>
      </c>
      <c r="O97" s="59" t="s">
        <v>544</v>
      </c>
      <c r="P97" s="58">
        <v>2.1</v>
      </c>
      <c r="Q97" s="59" t="s">
        <v>544</v>
      </c>
      <c r="R97" s="59" t="s">
        <v>544</v>
      </c>
      <c r="S97" s="59" t="s">
        <v>544</v>
      </c>
      <c r="T97" s="59" t="s">
        <v>544</v>
      </c>
      <c r="U97" s="59" t="s">
        <v>544</v>
      </c>
      <c r="V97" s="59" t="s">
        <v>544</v>
      </c>
      <c r="W97" s="59" t="s">
        <v>544</v>
      </c>
      <c r="X97" s="59" t="s">
        <v>544</v>
      </c>
      <c r="Y97" s="59" t="s">
        <v>544</v>
      </c>
      <c r="Z97" s="58">
        <v>95.7</v>
      </c>
      <c r="AA97" s="59" t="s">
        <v>544</v>
      </c>
      <c r="AB97" s="59" t="s">
        <v>544</v>
      </c>
      <c r="AC97" s="58">
        <v>0.488958</v>
      </c>
      <c r="AD97" s="59" t="s">
        <v>544</v>
      </c>
      <c r="AE97" s="59" t="s">
        <v>544</v>
      </c>
      <c r="AF97" s="58">
        <v>87.556561000000002</v>
      </c>
      <c r="AG97" s="58">
        <v>2.23</v>
      </c>
      <c r="AH97" s="58">
        <v>28.9</v>
      </c>
      <c r="AI97" s="59" t="s">
        <v>544</v>
      </c>
      <c r="AJ97" s="59" t="s">
        <v>544</v>
      </c>
      <c r="AK97" s="59" t="s">
        <v>544</v>
      </c>
      <c r="AL97" s="59" t="s">
        <v>544</v>
      </c>
      <c r="AM97" s="58">
        <v>36.578600000000002</v>
      </c>
      <c r="AN97" s="58">
        <v>99.821299999999994</v>
      </c>
      <c r="AO97" s="59" t="s">
        <v>544</v>
      </c>
      <c r="AP97" s="59" t="s">
        <v>544</v>
      </c>
      <c r="AQ97" s="59" t="s">
        <v>544</v>
      </c>
      <c r="AR97" s="59" t="s">
        <v>544</v>
      </c>
      <c r="AS97" s="59" t="s">
        <v>544</v>
      </c>
      <c r="AT97" s="59" t="s">
        <v>544</v>
      </c>
      <c r="AU97" s="59" t="s">
        <v>544</v>
      </c>
      <c r="AV97" s="59" t="s">
        <v>544</v>
      </c>
      <c r="AW97" s="59" t="s">
        <v>544</v>
      </c>
      <c r="AX97" s="58">
        <v>4</v>
      </c>
      <c r="AY97" s="58">
        <v>7.6</v>
      </c>
      <c r="AZ97" s="58">
        <v>24.6</v>
      </c>
      <c r="BA97" s="58">
        <v>29.9</v>
      </c>
      <c r="BB97" s="58">
        <v>20.100000000000001</v>
      </c>
      <c r="BC97" s="59" t="s">
        <v>544</v>
      </c>
      <c r="BD97" s="59" t="s">
        <v>544</v>
      </c>
      <c r="BE97" s="59" t="s">
        <v>544</v>
      </c>
      <c r="BF97" s="59" t="s">
        <v>544</v>
      </c>
      <c r="BG97" s="59" t="s">
        <v>544</v>
      </c>
      <c r="BH97" s="59" t="s">
        <v>544</v>
      </c>
      <c r="BI97" s="59" t="s">
        <v>544</v>
      </c>
      <c r="BJ97" s="59" t="s">
        <v>544</v>
      </c>
      <c r="BK97" s="59" t="s">
        <v>544</v>
      </c>
      <c r="BL97" s="58">
        <v>3.89</v>
      </c>
      <c r="BM97" s="58">
        <v>3.22</v>
      </c>
      <c r="BN97" s="59" t="s">
        <v>544</v>
      </c>
      <c r="BO97" s="59" t="s">
        <v>544</v>
      </c>
      <c r="BP97" s="59" t="s">
        <v>544</v>
      </c>
      <c r="BQ97" s="59" t="s">
        <v>544</v>
      </c>
      <c r="BR97" s="59" t="s">
        <v>544</v>
      </c>
      <c r="BS97" s="59" t="s">
        <v>544</v>
      </c>
      <c r="BT97" s="59" t="s">
        <v>544</v>
      </c>
      <c r="BU97" s="59" t="s">
        <v>544</v>
      </c>
      <c r="BV97" s="59" t="s">
        <v>544</v>
      </c>
      <c r="BW97" s="59" t="s">
        <v>544</v>
      </c>
      <c r="BX97" s="59" t="s">
        <v>544</v>
      </c>
      <c r="BY97" s="59" t="s">
        <v>544</v>
      </c>
      <c r="BZ97" s="59" t="s">
        <v>544</v>
      </c>
      <c r="CA97" s="59" t="s">
        <v>544</v>
      </c>
      <c r="CB97" s="59" t="s">
        <v>544</v>
      </c>
      <c r="CC97" s="59" t="s">
        <v>544</v>
      </c>
      <c r="CD97" s="59" t="s">
        <v>544</v>
      </c>
      <c r="CE97" s="59" t="s">
        <v>544</v>
      </c>
      <c r="CF97" s="58">
        <v>150176</v>
      </c>
      <c r="CG97" s="59" t="s">
        <v>544</v>
      </c>
      <c r="CH97" s="59" t="s">
        <v>544</v>
      </c>
      <c r="CI97" s="59" t="s">
        <v>544</v>
      </c>
      <c r="CJ97" s="59" t="s">
        <v>544</v>
      </c>
      <c r="CK97" s="59" t="s">
        <v>544</v>
      </c>
      <c r="CL97" s="59" t="s">
        <v>544</v>
      </c>
      <c r="CM97" s="59" t="s">
        <v>544</v>
      </c>
      <c r="CN97" s="59" t="s">
        <v>544</v>
      </c>
      <c r="CO97" s="59" t="s">
        <v>544</v>
      </c>
      <c r="CP97" s="59" t="s">
        <v>544</v>
      </c>
      <c r="CQ97" s="59" t="s">
        <v>544</v>
      </c>
      <c r="CR97" s="59" t="s">
        <v>544</v>
      </c>
      <c r="CS97" s="58">
        <v>93.3</v>
      </c>
      <c r="CT97" s="58">
        <v>99</v>
      </c>
      <c r="CU97" s="59" t="s">
        <v>544</v>
      </c>
      <c r="CV97" s="59" t="s">
        <v>544</v>
      </c>
      <c r="CW97" s="59" t="s">
        <v>544</v>
      </c>
      <c r="CX97" s="59" t="s">
        <v>544</v>
      </c>
      <c r="CY97" s="59" t="s">
        <v>544</v>
      </c>
      <c r="CZ97" s="59" t="s">
        <v>544</v>
      </c>
      <c r="DA97" s="59" t="s">
        <v>544</v>
      </c>
      <c r="DB97" s="59" t="s">
        <v>544</v>
      </c>
      <c r="DC97" s="59" t="s">
        <v>544</v>
      </c>
      <c r="DD97" s="59" t="s">
        <v>544</v>
      </c>
      <c r="DE97" s="59" t="s">
        <v>544</v>
      </c>
      <c r="DF97" s="59" t="s">
        <v>544</v>
      </c>
      <c r="DG97" s="59" t="s">
        <v>544</v>
      </c>
      <c r="DH97" s="59" t="s">
        <v>544</v>
      </c>
      <c r="DI97" s="59" t="s">
        <v>544</v>
      </c>
      <c r="DJ97" s="59" t="s">
        <v>544</v>
      </c>
      <c r="DK97" s="59" t="s">
        <v>544</v>
      </c>
      <c r="DL97" s="59" t="s">
        <v>544</v>
      </c>
      <c r="DM97" s="59" t="s">
        <v>544</v>
      </c>
      <c r="DN97" s="59" t="s">
        <v>544</v>
      </c>
      <c r="DO97" s="59" t="s">
        <v>544</v>
      </c>
      <c r="DP97" s="59" t="s">
        <v>544</v>
      </c>
      <c r="DQ97" s="116" t="s">
        <v>544</v>
      </c>
    </row>
    <row r="98" spans="1:121">
      <c r="A98" s="3">
        <v>25568</v>
      </c>
      <c r="B98" s="59" t="s">
        <v>544</v>
      </c>
      <c r="C98" s="59" t="s">
        <v>544</v>
      </c>
      <c r="D98" s="59" t="s">
        <v>544</v>
      </c>
      <c r="E98" s="59" t="s">
        <v>544</v>
      </c>
      <c r="F98" s="58">
        <v>30.2</v>
      </c>
      <c r="G98" s="58">
        <v>0.488958</v>
      </c>
      <c r="H98" s="59" t="s">
        <v>544</v>
      </c>
      <c r="I98" s="58">
        <v>62.9</v>
      </c>
      <c r="J98" s="58">
        <v>4.07</v>
      </c>
      <c r="K98" s="59" t="s">
        <v>544</v>
      </c>
      <c r="L98" s="58">
        <v>503.2</v>
      </c>
      <c r="M98" s="58">
        <v>100304</v>
      </c>
      <c r="N98" s="59" t="s">
        <v>544</v>
      </c>
      <c r="O98" s="59" t="s">
        <v>544</v>
      </c>
      <c r="P98" s="58">
        <v>2.1</v>
      </c>
      <c r="Q98" s="59" t="s">
        <v>544</v>
      </c>
      <c r="R98" s="59" t="s">
        <v>544</v>
      </c>
      <c r="S98" s="59" t="s">
        <v>544</v>
      </c>
      <c r="T98" s="59" t="s">
        <v>544</v>
      </c>
      <c r="U98" s="59" t="s">
        <v>544</v>
      </c>
      <c r="V98" s="59" t="s">
        <v>544</v>
      </c>
      <c r="W98" s="59" t="s">
        <v>544</v>
      </c>
      <c r="X98" s="59" t="s">
        <v>544</v>
      </c>
      <c r="Y98" s="59" t="s">
        <v>544</v>
      </c>
      <c r="Z98" s="58">
        <v>96.8</v>
      </c>
      <c r="AA98" s="59" t="s">
        <v>544</v>
      </c>
      <c r="AB98" s="59" t="s">
        <v>544</v>
      </c>
      <c r="AC98" s="58">
        <v>0.488958</v>
      </c>
      <c r="AD98" s="59" t="s">
        <v>544</v>
      </c>
      <c r="AE98" s="59" t="s">
        <v>544</v>
      </c>
      <c r="AF98" s="58">
        <v>87.755101999999994</v>
      </c>
      <c r="AG98" s="58">
        <v>2.23</v>
      </c>
      <c r="AH98" s="58">
        <v>29</v>
      </c>
      <c r="AI98" s="59" t="s">
        <v>544</v>
      </c>
      <c r="AJ98" s="59" t="s">
        <v>544</v>
      </c>
      <c r="AK98" s="59" t="s">
        <v>544</v>
      </c>
      <c r="AL98" s="59" t="s">
        <v>544</v>
      </c>
      <c r="AM98" s="58">
        <v>36.8245</v>
      </c>
      <c r="AN98" s="58">
        <v>100.14400000000001</v>
      </c>
      <c r="AO98" s="59" t="s">
        <v>544</v>
      </c>
      <c r="AP98" s="59" t="s">
        <v>544</v>
      </c>
      <c r="AQ98" s="59" t="s">
        <v>544</v>
      </c>
      <c r="AR98" s="59" t="s">
        <v>544</v>
      </c>
      <c r="AS98" s="59" t="s">
        <v>544</v>
      </c>
      <c r="AT98" s="59" t="s">
        <v>544</v>
      </c>
      <c r="AU98" s="59" t="s">
        <v>544</v>
      </c>
      <c r="AV98" s="59" t="s">
        <v>544</v>
      </c>
      <c r="AW98" s="59" t="s">
        <v>544</v>
      </c>
      <c r="AX98" s="58">
        <v>4</v>
      </c>
      <c r="AY98" s="58">
        <v>7.6</v>
      </c>
      <c r="AZ98" s="58">
        <v>24.5</v>
      </c>
      <c r="BA98" s="58">
        <v>29.6</v>
      </c>
      <c r="BB98" s="58">
        <v>20.100000000000001</v>
      </c>
      <c r="BC98" s="59" t="s">
        <v>544</v>
      </c>
      <c r="BD98" s="59" t="s">
        <v>544</v>
      </c>
      <c r="BE98" s="59" t="s">
        <v>544</v>
      </c>
      <c r="BF98" s="59" t="s">
        <v>544</v>
      </c>
      <c r="BG98" s="59" t="s">
        <v>544</v>
      </c>
      <c r="BH98" s="59" t="s">
        <v>544</v>
      </c>
      <c r="BI98" s="59" t="s">
        <v>544</v>
      </c>
      <c r="BJ98" s="59" t="s">
        <v>544</v>
      </c>
      <c r="BK98" s="59" t="s">
        <v>544</v>
      </c>
      <c r="BL98" s="58">
        <v>3.99</v>
      </c>
      <c r="BM98" s="58">
        <v>3.53</v>
      </c>
      <c r="BN98" s="59" t="s">
        <v>544</v>
      </c>
      <c r="BO98" s="59" t="s">
        <v>544</v>
      </c>
      <c r="BP98" s="59" t="s">
        <v>544</v>
      </c>
      <c r="BQ98" s="59" t="s">
        <v>544</v>
      </c>
      <c r="BR98" s="59" t="s">
        <v>544</v>
      </c>
      <c r="BS98" s="59" t="s">
        <v>544</v>
      </c>
      <c r="BT98" s="59" t="s">
        <v>544</v>
      </c>
      <c r="BU98" s="59" t="s">
        <v>544</v>
      </c>
      <c r="BV98" s="59" t="s">
        <v>544</v>
      </c>
      <c r="BW98" s="59" t="s">
        <v>544</v>
      </c>
      <c r="BX98" s="59" t="s">
        <v>544</v>
      </c>
      <c r="BY98" s="59" t="s">
        <v>544</v>
      </c>
      <c r="BZ98" s="59" t="s">
        <v>544</v>
      </c>
      <c r="CA98" s="59" t="s">
        <v>544</v>
      </c>
      <c r="CB98" s="59" t="s">
        <v>544</v>
      </c>
      <c r="CC98" s="59" t="s">
        <v>544</v>
      </c>
      <c r="CD98" s="59" t="s">
        <v>544</v>
      </c>
      <c r="CE98" s="59" t="s">
        <v>544</v>
      </c>
      <c r="CF98" s="58">
        <v>152814</v>
      </c>
      <c r="CG98" s="59" t="s">
        <v>544</v>
      </c>
      <c r="CH98" s="59" t="s">
        <v>544</v>
      </c>
      <c r="CI98" s="59" t="s">
        <v>544</v>
      </c>
      <c r="CJ98" s="59" t="s">
        <v>544</v>
      </c>
      <c r="CK98" s="59" t="s">
        <v>544</v>
      </c>
      <c r="CL98" s="59" t="s">
        <v>544</v>
      </c>
      <c r="CM98" s="59" t="s">
        <v>544</v>
      </c>
      <c r="CN98" s="59" t="s">
        <v>544</v>
      </c>
      <c r="CO98" s="59" t="s">
        <v>544</v>
      </c>
      <c r="CP98" s="59" t="s">
        <v>544</v>
      </c>
      <c r="CQ98" s="59" t="s">
        <v>544</v>
      </c>
      <c r="CR98" s="59" t="s">
        <v>544</v>
      </c>
      <c r="CS98" s="58">
        <v>94</v>
      </c>
      <c r="CT98" s="58">
        <v>100.7</v>
      </c>
      <c r="CU98" s="59" t="s">
        <v>544</v>
      </c>
      <c r="CV98" s="59" t="s">
        <v>544</v>
      </c>
      <c r="CW98" s="59" t="s">
        <v>544</v>
      </c>
      <c r="CX98" s="59" t="s">
        <v>544</v>
      </c>
      <c r="CY98" s="59" t="s">
        <v>544</v>
      </c>
      <c r="CZ98" s="59" t="s">
        <v>544</v>
      </c>
      <c r="DA98" s="59" t="s">
        <v>544</v>
      </c>
      <c r="DB98" s="59" t="s">
        <v>544</v>
      </c>
      <c r="DC98" s="59" t="s">
        <v>544</v>
      </c>
      <c r="DD98" s="59" t="s">
        <v>544</v>
      </c>
      <c r="DE98" s="59" t="s">
        <v>544</v>
      </c>
      <c r="DF98" s="59" t="s">
        <v>544</v>
      </c>
      <c r="DG98" s="59" t="s">
        <v>544</v>
      </c>
      <c r="DH98" s="59" t="s">
        <v>544</v>
      </c>
      <c r="DI98" s="59" t="s">
        <v>544</v>
      </c>
      <c r="DJ98" s="59" t="s">
        <v>544</v>
      </c>
      <c r="DK98" s="59" t="s">
        <v>544</v>
      </c>
      <c r="DL98" s="59" t="s">
        <v>544</v>
      </c>
      <c r="DM98" s="59" t="s">
        <v>544</v>
      </c>
      <c r="DN98" s="59" t="s">
        <v>544</v>
      </c>
      <c r="DO98" s="59" t="s">
        <v>544</v>
      </c>
      <c r="DP98" s="59" t="s">
        <v>544</v>
      </c>
      <c r="DQ98" s="116" t="s">
        <v>544</v>
      </c>
    </row>
    <row r="99" spans="1:121">
      <c r="A99" s="3">
        <v>25568</v>
      </c>
      <c r="B99" s="59" t="s">
        <v>544</v>
      </c>
      <c r="C99" s="59" t="s">
        <v>544</v>
      </c>
      <c r="D99" s="59" t="s">
        <v>544</v>
      </c>
      <c r="E99" s="59" t="s">
        <v>544</v>
      </c>
      <c r="F99" s="58">
        <v>30.3</v>
      </c>
      <c r="G99" s="58">
        <v>0.488958</v>
      </c>
      <c r="H99" s="59" t="s">
        <v>544</v>
      </c>
      <c r="I99" s="58">
        <v>63.4</v>
      </c>
      <c r="J99" s="58">
        <v>3.32</v>
      </c>
      <c r="K99" s="59" t="s">
        <v>544</v>
      </c>
      <c r="L99" s="58">
        <v>524.6</v>
      </c>
      <c r="M99" s="58">
        <v>64575</v>
      </c>
      <c r="N99" s="59" t="s">
        <v>544</v>
      </c>
      <c r="O99" s="59" t="s">
        <v>544</v>
      </c>
      <c r="P99" s="58">
        <v>2</v>
      </c>
      <c r="Q99" s="59" t="s">
        <v>544</v>
      </c>
      <c r="R99" s="59" t="s">
        <v>544</v>
      </c>
      <c r="S99" s="59" t="s">
        <v>544</v>
      </c>
      <c r="T99" s="59" t="s">
        <v>544</v>
      </c>
      <c r="U99" s="59" t="s">
        <v>544</v>
      </c>
      <c r="V99" s="59" t="s">
        <v>544</v>
      </c>
      <c r="W99" s="59" t="s">
        <v>544</v>
      </c>
      <c r="X99" s="59" t="s">
        <v>544</v>
      </c>
      <c r="Y99" s="59" t="s">
        <v>544</v>
      </c>
      <c r="Z99" s="58">
        <v>96.9</v>
      </c>
      <c r="AA99" s="59" t="s">
        <v>544</v>
      </c>
      <c r="AB99" s="59" t="s">
        <v>544</v>
      </c>
      <c r="AC99" s="58">
        <v>0.488958</v>
      </c>
      <c r="AD99" s="59" t="s">
        <v>544</v>
      </c>
      <c r="AE99" s="59" t="s">
        <v>544</v>
      </c>
      <c r="AF99" s="58">
        <v>87.243735999999998</v>
      </c>
      <c r="AG99" s="58">
        <v>2.23</v>
      </c>
      <c r="AH99" s="58">
        <v>29.1</v>
      </c>
      <c r="AI99" s="59" t="s">
        <v>544</v>
      </c>
      <c r="AJ99" s="59" t="s">
        <v>544</v>
      </c>
      <c r="AK99" s="59" t="s">
        <v>544</v>
      </c>
      <c r="AL99" s="59" t="s">
        <v>544</v>
      </c>
      <c r="AM99" s="58">
        <v>37.044899999999998</v>
      </c>
      <c r="AN99" s="58">
        <v>100.39109999999999</v>
      </c>
      <c r="AO99" s="59" t="s">
        <v>544</v>
      </c>
      <c r="AP99" s="59" t="s">
        <v>544</v>
      </c>
      <c r="AQ99" s="59" t="s">
        <v>544</v>
      </c>
      <c r="AR99" s="59" t="s">
        <v>544</v>
      </c>
      <c r="AS99" s="59" t="s">
        <v>544</v>
      </c>
      <c r="AT99" s="59" t="s">
        <v>544</v>
      </c>
      <c r="AU99" s="59" t="s">
        <v>544</v>
      </c>
      <c r="AV99" s="59" t="s">
        <v>544</v>
      </c>
      <c r="AW99" s="59" t="s">
        <v>544</v>
      </c>
      <c r="AX99" s="58">
        <v>4</v>
      </c>
      <c r="AY99" s="58">
        <v>7.7</v>
      </c>
      <c r="AZ99" s="58">
        <v>24.8</v>
      </c>
      <c r="BA99" s="58">
        <v>29.9</v>
      </c>
      <c r="BB99" s="58">
        <v>20.3</v>
      </c>
      <c r="BC99" s="59" t="s">
        <v>544</v>
      </c>
      <c r="BD99" s="59" t="s">
        <v>544</v>
      </c>
      <c r="BE99" s="59" t="s">
        <v>544</v>
      </c>
      <c r="BF99" s="59" t="s">
        <v>544</v>
      </c>
      <c r="BG99" s="59" t="s">
        <v>544</v>
      </c>
      <c r="BH99" s="59" t="s">
        <v>544</v>
      </c>
      <c r="BI99" s="59" t="s">
        <v>544</v>
      </c>
      <c r="BJ99" s="59" t="s">
        <v>544</v>
      </c>
      <c r="BK99" s="59" t="s">
        <v>544</v>
      </c>
      <c r="BL99" s="58">
        <v>4.09</v>
      </c>
      <c r="BM99" s="58">
        <v>3.32</v>
      </c>
      <c r="BN99" s="59" t="s">
        <v>544</v>
      </c>
      <c r="BO99" s="59" t="s">
        <v>544</v>
      </c>
      <c r="BP99" s="59" t="s">
        <v>544</v>
      </c>
      <c r="BQ99" s="59" t="s">
        <v>544</v>
      </c>
      <c r="BR99" s="59" t="s">
        <v>544</v>
      </c>
      <c r="BS99" s="59" t="s">
        <v>544</v>
      </c>
      <c r="BT99" s="59" t="s">
        <v>544</v>
      </c>
      <c r="BU99" s="59" t="s">
        <v>544</v>
      </c>
      <c r="BV99" s="59" t="s">
        <v>544</v>
      </c>
      <c r="BW99" s="59" t="s">
        <v>544</v>
      </c>
      <c r="BX99" s="59" t="s">
        <v>544</v>
      </c>
      <c r="BY99" s="59" t="s">
        <v>544</v>
      </c>
      <c r="BZ99" s="59" t="s">
        <v>544</v>
      </c>
      <c r="CA99" s="59" t="s">
        <v>544</v>
      </c>
      <c r="CB99" s="59" t="s">
        <v>544</v>
      </c>
      <c r="CC99" s="59" t="s">
        <v>544</v>
      </c>
      <c r="CD99" s="59" t="s">
        <v>544</v>
      </c>
      <c r="CE99" s="59" t="s">
        <v>544</v>
      </c>
      <c r="CF99" s="58">
        <v>152180</v>
      </c>
      <c r="CG99" s="59" t="s">
        <v>544</v>
      </c>
      <c r="CH99" s="59" t="s">
        <v>544</v>
      </c>
      <c r="CI99" s="59" t="s">
        <v>544</v>
      </c>
      <c r="CJ99" s="59" t="s">
        <v>544</v>
      </c>
      <c r="CK99" s="59" t="s">
        <v>544</v>
      </c>
      <c r="CL99" s="59" t="s">
        <v>544</v>
      </c>
      <c r="CM99" s="59" t="s">
        <v>544</v>
      </c>
      <c r="CN99" s="59" t="s">
        <v>544</v>
      </c>
      <c r="CO99" s="59" t="s">
        <v>544</v>
      </c>
      <c r="CP99" s="59" t="s">
        <v>544</v>
      </c>
      <c r="CQ99" s="59" t="s">
        <v>544</v>
      </c>
      <c r="CR99" s="59" t="s">
        <v>544</v>
      </c>
      <c r="CS99" s="58">
        <v>94.3</v>
      </c>
      <c r="CT99" s="58">
        <v>100.6</v>
      </c>
      <c r="CU99" s="59" t="s">
        <v>544</v>
      </c>
      <c r="CV99" s="59" t="s">
        <v>544</v>
      </c>
      <c r="CW99" s="59" t="s">
        <v>544</v>
      </c>
      <c r="CX99" s="59" t="s">
        <v>544</v>
      </c>
      <c r="CY99" s="59" t="s">
        <v>544</v>
      </c>
      <c r="CZ99" s="59" t="s">
        <v>544</v>
      </c>
      <c r="DA99" s="59" t="s">
        <v>544</v>
      </c>
      <c r="DB99" s="59" t="s">
        <v>544</v>
      </c>
      <c r="DC99" s="59" t="s">
        <v>544</v>
      </c>
      <c r="DD99" s="59" t="s">
        <v>544</v>
      </c>
      <c r="DE99" s="59" t="s">
        <v>544</v>
      </c>
      <c r="DF99" s="59" t="s">
        <v>544</v>
      </c>
      <c r="DG99" s="59" t="s">
        <v>544</v>
      </c>
      <c r="DH99" s="59" t="s">
        <v>544</v>
      </c>
      <c r="DI99" s="59" t="s">
        <v>544</v>
      </c>
      <c r="DJ99" s="59" t="s">
        <v>544</v>
      </c>
      <c r="DK99" s="59" t="s">
        <v>544</v>
      </c>
      <c r="DL99" s="59" t="s">
        <v>544</v>
      </c>
      <c r="DM99" s="59" t="s">
        <v>544</v>
      </c>
      <c r="DN99" s="59" t="s">
        <v>544</v>
      </c>
      <c r="DO99" s="59" t="s">
        <v>544</v>
      </c>
      <c r="DP99" s="59" t="s">
        <v>544</v>
      </c>
      <c r="DQ99" s="116" t="s">
        <v>544</v>
      </c>
    </row>
    <row r="100" spans="1:121">
      <c r="A100" s="3">
        <v>25568</v>
      </c>
      <c r="B100" s="59" t="s">
        <v>544</v>
      </c>
      <c r="C100" s="59" t="s">
        <v>544</v>
      </c>
      <c r="D100" s="59" t="s">
        <v>544</v>
      </c>
      <c r="E100" s="59" t="s">
        <v>544</v>
      </c>
      <c r="F100" s="58">
        <v>30.6</v>
      </c>
      <c r="G100" s="58">
        <v>0.488958</v>
      </c>
      <c r="H100" s="59" t="s">
        <v>544</v>
      </c>
      <c r="I100" s="58">
        <v>63.9</v>
      </c>
      <c r="J100" s="58">
        <v>3.45</v>
      </c>
      <c r="K100" s="59" t="s">
        <v>544</v>
      </c>
      <c r="L100" s="58">
        <v>522.20000000000005</v>
      </c>
      <c r="M100" s="58">
        <v>101205</v>
      </c>
      <c r="N100" s="59" t="s">
        <v>544</v>
      </c>
      <c r="O100" s="59" t="s">
        <v>544</v>
      </c>
      <c r="P100" s="58">
        <v>1.8</v>
      </c>
      <c r="Q100" s="59" t="s">
        <v>544</v>
      </c>
      <c r="R100" s="59" t="s">
        <v>544</v>
      </c>
      <c r="S100" s="59" t="s">
        <v>544</v>
      </c>
      <c r="T100" s="59" t="s">
        <v>544</v>
      </c>
      <c r="U100" s="59" t="s">
        <v>544</v>
      </c>
      <c r="V100" s="59" t="s">
        <v>544</v>
      </c>
      <c r="W100" s="59" t="s">
        <v>544</v>
      </c>
      <c r="X100" s="59" t="s">
        <v>544</v>
      </c>
      <c r="Y100" s="59" t="s">
        <v>544</v>
      </c>
      <c r="Z100" s="58">
        <v>97</v>
      </c>
      <c r="AA100" s="59" t="s">
        <v>544</v>
      </c>
      <c r="AB100" s="59" t="s">
        <v>544</v>
      </c>
      <c r="AC100" s="58">
        <v>0.488958</v>
      </c>
      <c r="AD100" s="59" t="s">
        <v>544</v>
      </c>
      <c r="AE100" s="59" t="s">
        <v>544</v>
      </c>
      <c r="AF100" s="58">
        <v>86.848072999999999</v>
      </c>
      <c r="AG100" s="58">
        <v>2.23</v>
      </c>
      <c r="AH100" s="58">
        <v>29.2</v>
      </c>
      <c r="AI100" s="59" t="s">
        <v>544</v>
      </c>
      <c r="AJ100" s="59" t="s">
        <v>544</v>
      </c>
      <c r="AK100" s="59" t="s">
        <v>544</v>
      </c>
      <c r="AL100" s="59" t="s">
        <v>544</v>
      </c>
      <c r="AM100" s="58">
        <v>37.265099999999997</v>
      </c>
      <c r="AN100" s="58">
        <v>100.63200000000001</v>
      </c>
      <c r="AO100" s="59" t="s">
        <v>544</v>
      </c>
      <c r="AP100" s="59" t="s">
        <v>544</v>
      </c>
      <c r="AQ100" s="59" t="s">
        <v>544</v>
      </c>
      <c r="AR100" s="59" t="s">
        <v>544</v>
      </c>
      <c r="AS100" s="59" t="s">
        <v>544</v>
      </c>
      <c r="AT100" s="59" t="s">
        <v>544</v>
      </c>
      <c r="AU100" s="59" t="s">
        <v>544</v>
      </c>
      <c r="AV100" s="59" t="s">
        <v>544</v>
      </c>
      <c r="AW100" s="59" t="s">
        <v>544</v>
      </c>
      <c r="AX100" s="58">
        <v>4</v>
      </c>
      <c r="AY100" s="58">
        <v>7.8</v>
      </c>
      <c r="AZ100" s="58">
        <v>25.4</v>
      </c>
      <c r="BA100" s="58">
        <v>30</v>
      </c>
      <c r="BB100" s="58">
        <v>21.1</v>
      </c>
      <c r="BC100" s="59" t="s">
        <v>544</v>
      </c>
      <c r="BD100" s="59" t="s">
        <v>544</v>
      </c>
      <c r="BE100" s="59" t="s">
        <v>544</v>
      </c>
      <c r="BF100" s="59" t="s">
        <v>544</v>
      </c>
      <c r="BG100" s="59" t="s">
        <v>544</v>
      </c>
      <c r="BH100" s="59" t="s">
        <v>544</v>
      </c>
      <c r="BI100" s="59" t="s">
        <v>544</v>
      </c>
      <c r="BJ100" s="59" t="s">
        <v>544</v>
      </c>
      <c r="BK100" s="59" t="s">
        <v>544</v>
      </c>
      <c r="BL100" s="58">
        <v>3.99</v>
      </c>
      <c r="BM100" s="58">
        <v>3.32</v>
      </c>
      <c r="BN100" s="59" t="s">
        <v>544</v>
      </c>
      <c r="BO100" s="59" t="s">
        <v>544</v>
      </c>
      <c r="BP100" s="59" t="s">
        <v>544</v>
      </c>
      <c r="BQ100" s="59" t="s">
        <v>544</v>
      </c>
      <c r="BR100" s="59" t="s">
        <v>544</v>
      </c>
      <c r="BS100" s="59" t="s">
        <v>544</v>
      </c>
      <c r="BT100" s="59" t="s">
        <v>544</v>
      </c>
      <c r="BU100" s="59" t="s">
        <v>544</v>
      </c>
      <c r="BV100" s="59" t="s">
        <v>544</v>
      </c>
      <c r="BW100" s="59" t="s">
        <v>544</v>
      </c>
      <c r="BX100" s="59" t="s">
        <v>544</v>
      </c>
      <c r="BY100" s="59" t="s">
        <v>544</v>
      </c>
      <c r="BZ100" s="59" t="s">
        <v>544</v>
      </c>
      <c r="CA100" s="59" t="s">
        <v>544</v>
      </c>
      <c r="CB100" s="59" t="s">
        <v>544</v>
      </c>
      <c r="CC100" s="59" t="s">
        <v>544</v>
      </c>
      <c r="CD100" s="59" t="s">
        <v>544</v>
      </c>
      <c r="CE100" s="59" t="s">
        <v>544</v>
      </c>
      <c r="CF100" s="58">
        <v>153184</v>
      </c>
      <c r="CG100" s="59" t="s">
        <v>544</v>
      </c>
      <c r="CH100" s="59" t="s">
        <v>544</v>
      </c>
      <c r="CI100" s="59" t="s">
        <v>544</v>
      </c>
      <c r="CJ100" s="59" t="s">
        <v>544</v>
      </c>
      <c r="CK100" s="59" t="s">
        <v>544</v>
      </c>
      <c r="CL100" s="59" t="s">
        <v>544</v>
      </c>
      <c r="CM100" s="59" t="s">
        <v>544</v>
      </c>
      <c r="CN100" s="59" t="s">
        <v>544</v>
      </c>
      <c r="CO100" s="59" t="s">
        <v>544</v>
      </c>
      <c r="CP100" s="59" t="s">
        <v>544</v>
      </c>
      <c r="CQ100" s="59" t="s">
        <v>544</v>
      </c>
      <c r="CR100" s="59" t="s">
        <v>544</v>
      </c>
      <c r="CS100" s="58">
        <v>94.2</v>
      </c>
      <c r="CT100" s="58">
        <v>100.8</v>
      </c>
      <c r="CU100" s="59" t="s">
        <v>544</v>
      </c>
      <c r="CV100" s="59" t="s">
        <v>544</v>
      </c>
      <c r="CW100" s="59" t="s">
        <v>544</v>
      </c>
      <c r="CX100" s="59" t="s">
        <v>544</v>
      </c>
      <c r="CY100" s="59" t="s">
        <v>544</v>
      </c>
      <c r="CZ100" s="59" t="s">
        <v>544</v>
      </c>
      <c r="DA100" s="59" t="s">
        <v>544</v>
      </c>
      <c r="DB100" s="59" t="s">
        <v>544</v>
      </c>
      <c r="DC100" s="59" t="s">
        <v>544</v>
      </c>
      <c r="DD100" s="59" t="s">
        <v>544</v>
      </c>
      <c r="DE100" s="59" t="s">
        <v>544</v>
      </c>
      <c r="DF100" s="59" t="s">
        <v>544</v>
      </c>
      <c r="DG100" s="59" t="s">
        <v>544</v>
      </c>
      <c r="DH100" s="59" t="s">
        <v>544</v>
      </c>
      <c r="DI100" s="59" t="s">
        <v>544</v>
      </c>
      <c r="DJ100" s="59" t="s">
        <v>544</v>
      </c>
      <c r="DK100" s="59" t="s">
        <v>544</v>
      </c>
      <c r="DL100" s="59" t="s">
        <v>544</v>
      </c>
      <c r="DM100" s="59" t="s">
        <v>544</v>
      </c>
      <c r="DN100" s="59" t="s">
        <v>544</v>
      </c>
      <c r="DO100" s="59" t="s">
        <v>544</v>
      </c>
      <c r="DP100" s="59" t="s">
        <v>544</v>
      </c>
      <c r="DQ100" s="116" t="s">
        <v>544</v>
      </c>
    </row>
    <row r="101" spans="1:121">
      <c r="A101" s="3">
        <v>25568</v>
      </c>
      <c r="B101" s="59" t="s">
        <v>544</v>
      </c>
      <c r="C101" s="59" t="s">
        <v>544</v>
      </c>
      <c r="D101" s="59" t="s">
        <v>544</v>
      </c>
      <c r="E101" s="59" t="s">
        <v>544</v>
      </c>
      <c r="F101" s="58">
        <v>30.3</v>
      </c>
      <c r="G101" s="58">
        <v>0.488958</v>
      </c>
      <c r="H101" s="59" t="s">
        <v>544</v>
      </c>
      <c r="I101" s="58">
        <v>64.400000000000006</v>
      </c>
      <c r="J101" s="58">
        <v>3.5449999999999999</v>
      </c>
      <c r="K101" s="59" t="s">
        <v>544</v>
      </c>
      <c r="L101" s="58">
        <v>535.6</v>
      </c>
      <c r="M101" s="58">
        <v>155131</v>
      </c>
      <c r="N101" s="59" t="s">
        <v>544</v>
      </c>
      <c r="O101" s="59" t="s">
        <v>544</v>
      </c>
      <c r="P101" s="58">
        <v>1.8</v>
      </c>
      <c r="Q101" s="59" t="s">
        <v>544</v>
      </c>
      <c r="R101" s="59" t="s">
        <v>544</v>
      </c>
      <c r="S101" s="59" t="s">
        <v>544</v>
      </c>
      <c r="T101" s="59" t="s">
        <v>544</v>
      </c>
      <c r="U101" s="59" t="s">
        <v>544</v>
      </c>
      <c r="V101" s="59" t="s">
        <v>544</v>
      </c>
      <c r="W101" s="59" t="s">
        <v>544</v>
      </c>
      <c r="X101" s="59" t="s">
        <v>544</v>
      </c>
      <c r="Y101" s="59" t="s">
        <v>544</v>
      </c>
      <c r="Z101" s="58">
        <v>97.1</v>
      </c>
      <c r="AA101" s="59" t="s">
        <v>544</v>
      </c>
      <c r="AB101" s="59" t="s">
        <v>544</v>
      </c>
      <c r="AC101" s="58">
        <v>0.488958</v>
      </c>
      <c r="AD101" s="59" t="s">
        <v>544</v>
      </c>
      <c r="AE101" s="59" t="s">
        <v>544</v>
      </c>
      <c r="AF101" s="58">
        <v>86.651584</v>
      </c>
      <c r="AG101" s="58">
        <v>2.23</v>
      </c>
      <c r="AH101" s="58">
        <v>29.3</v>
      </c>
      <c r="AI101" s="59" t="s">
        <v>544</v>
      </c>
      <c r="AJ101" s="59" t="s">
        <v>544</v>
      </c>
      <c r="AK101" s="59" t="s">
        <v>544</v>
      </c>
      <c r="AL101" s="59" t="s">
        <v>544</v>
      </c>
      <c r="AM101" s="58">
        <v>37.498800000000003</v>
      </c>
      <c r="AN101" s="58">
        <v>100.9033</v>
      </c>
      <c r="AO101" s="59" t="s">
        <v>544</v>
      </c>
      <c r="AP101" s="59" t="s">
        <v>544</v>
      </c>
      <c r="AQ101" s="59" t="s">
        <v>544</v>
      </c>
      <c r="AR101" s="59" t="s">
        <v>544</v>
      </c>
      <c r="AS101" s="59" t="s">
        <v>544</v>
      </c>
      <c r="AT101" s="59" t="s">
        <v>544</v>
      </c>
      <c r="AU101" s="59" t="s">
        <v>544</v>
      </c>
      <c r="AV101" s="59" t="s">
        <v>544</v>
      </c>
      <c r="AW101" s="59" t="s">
        <v>544</v>
      </c>
      <c r="AX101" s="58">
        <v>4</v>
      </c>
      <c r="AY101" s="58">
        <v>7.8</v>
      </c>
      <c r="AZ101" s="58">
        <v>25.2</v>
      </c>
      <c r="BA101" s="58">
        <v>29.6</v>
      </c>
      <c r="BB101" s="58">
        <v>21.1</v>
      </c>
      <c r="BC101" s="59" t="s">
        <v>544</v>
      </c>
      <c r="BD101" s="59" t="s">
        <v>544</v>
      </c>
      <c r="BE101" s="59" t="s">
        <v>544</v>
      </c>
      <c r="BF101" s="59" t="s">
        <v>544</v>
      </c>
      <c r="BG101" s="59" t="s">
        <v>544</v>
      </c>
      <c r="BH101" s="59" t="s">
        <v>544</v>
      </c>
      <c r="BI101" s="59" t="s">
        <v>544</v>
      </c>
      <c r="BJ101" s="59" t="s">
        <v>544</v>
      </c>
      <c r="BK101" s="59" t="s">
        <v>544</v>
      </c>
      <c r="BL101" s="58">
        <v>4.04</v>
      </c>
      <c r="BM101" s="58">
        <v>3.27</v>
      </c>
      <c r="BN101" s="59" t="s">
        <v>544</v>
      </c>
      <c r="BO101" s="59" t="s">
        <v>544</v>
      </c>
      <c r="BP101" s="59" t="s">
        <v>544</v>
      </c>
      <c r="BQ101" s="59" t="s">
        <v>544</v>
      </c>
      <c r="BR101" s="59" t="s">
        <v>544</v>
      </c>
      <c r="BS101" s="59" t="s">
        <v>544</v>
      </c>
      <c r="BT101" s="59" t="s">
        <v>544</v>
      </c>
      <c r="BU101" s="59" t="s">
        <v>544</v>
      </c>
      <c r="BV101" s="59" t="s">
        <v>544</v>
      </c>
      <c r="BW101" s="59" t="s">
        <v>544</v>
      </c>
      <c r="BX101" s="59" t="s">
        <v>544</v>
      </c>
      <c r="BY101" s="59" t="s">
        <v>544</v>
      </c>
      <c r="BZ101" s="59" t="s">
        <v>544</v>
      </c>
      <c r="CA101" s="59" t="s">
        <v>544</v>
      </c>
      <c r="CB101" s="59" t="s">
        <v>544</v>
      </c>
      <c r="CC101" s="59" t="s">
        <v>544</v>
      </c>
      <c r="CD101" s="59" t="s">
        <v>544</v>
      </c>
      <c r="CE101" s="59" t="s">
        <v>544</v>
      </c>
      <c r="CF101" s="58">
        <v>154595</v>
      </c>
      <c r="CG101" s="59" t="s">
        <v>544</v>
      </c>
      <c r="CH101" s="59" t="s">
        <v>544</v>
      </c>
      <c r="CI101" s="59" t="s">
        <v>544</v>
      </c>
      <c r="CJ101" s="59" t="s">
        <v>544</v>
      </c>
      <c r="CK101" s="59" t="s">
        <v>544</v>
      </c>
      <c r="CL101" s="59" t="s">
        <v>544</v>
      </c>
      <c r="CM101" s="59" t="s">
        <v>544</v>
      </c>
      <c r="CN101" s="59" t="s">
        <v>544</v>
      </c>
      <c r="CO101" s="59" t="s">
        <v>544</v>
      </c>
      <c r="CP101" s="59" t="s">
        <v>544</v>
      </c>
      <c r="CQ101" s="59" t="s">
        <v>544</v>
      </c>
      <c r="CR101" s="59" t="s">
        <v>544</v>
      </c>
      <c r="CS101" s="58">
        <v>94.3</v>
      </c>
      <c r="CT101" s="58">
        <v>101</v>
      </c>
      <c r="CU101" s="59" t="s">
        <v>544</v>
      </c>
      <c r="CV101" s="59" t="s">
        <v>544</v>
      </c>
      <c r="CW101" s="59" t="s">
        <v>544</v>
      </c>
      <c r="CX101" s="59" t="s">
        <v>544</v>
      </c>
      <c r="CY101" s="59" t="s">
        <v>544</v>
      </c>
      <c r="CZ101" s="59" t="s">
        <v>544</v>
      </c>
      <c r="DA101" s="59" t="s">
        <v>544</v>
      </c>
      <c r="DB101" s="59" t="s">
        <v>544</v>
      </c>
      <c r="DC101" s="59" t="s">
        <v>544</v>
      </c>
      <c r="DD101" s="59" t="s">
        <v>544</v>
      </c>
      <c r="DE101" s="59" t="s">
        <v>544</v>
      </c>
      <c r="DF101" s="59" t="s">
        <v>544</v>
      </c>
      <c r="DG101" s="59" t="s">
        <v>544</v>
      </c>
      <c r="DH101" s="59" t="s">
        <v>544</v>
      </c>
      <c r="DI101" s="59" t="s">
        <v>544</v>
      </c>
      <c r="DJ101" s="59" t="s">
        <v>544</v>
      </c>
      <c r="DK101" s="59" t="s">
        <v>544</v>
      </c>
      <c r="DL101" s="59" t="s">
        <v>544</v>
      </c>
      <c r="DM101" s="59" t="s">
        <v>544</v>
      </c>
      <c r="DN101" s="59" t="s">
        <v>544</v>
      </c>
      <c r="DO101" s="59" t="s">
        <v>544</v>
      </c>
      <c r="DP101" s="59" t="s">
        <v>544</v>
      </c>
      <c r="DQ101" s="116" t="s">
        <v>544</v>
      </c>
    </row>
    <row r="102" spans="1:121">
      <c r="A102" s="3">
        <v>25568</v>
      </c>
      <c r="B102" s="59" t="s">
        <v>544</v>
      </c>
      <c r="C102" s="59" t="s">
        <v>544</v>
      </c>
      <c r="D102" s="59" t="s">
        <v>544</v>
      </c>
      <c r="E102" s="59" t="s">
        <v>544</v>
      </c>
      <c r="F102" s="58">
        <v>32</v>
      </c>
      <c r="G102" s="58">
        <v>0.488958</v>
      </c>
      <c r="H102" s="59" t="s">
        <v>544</v>
      </c>
      <c r="I102" s="58">
        <v>64.7</v>
      </c>
      <c r="J102" s="58">
        <v>3.64</v>
      </c>
      <c r="K102" s="59" t="s">
        <v>544</v>
      </c>
      <c r="L102" s="58">
        <v>562.20000000000005</v>
      </c>
      <c r="M102" s="58">
        <v>167183</v>
      </c>
      <c r="N102" s="59" t="s">
        <v>544</v>
      </c>
      <c r="O102" s="59" t="s">
        <v>544</v>
      </c>
      <c r="P102" s="58">
        <v>1.7</v>
      </c>
      <c r="Q102" s="59" t="s">
        <v>544</v>
      </c>
      <c r="R102" s="59" t="s">
        <v>544</v>
      </c>
      <c r="S102" s="59" t="s">
        <v>544</v>
      </c>
      <c r="T102" s="59" t="s">
        <v>544</v>
      </c>
      <c r="U102" s="59" t="s">
        <v>544</v>
      </c>
      <c r="V102" s="59" t="s">
        <v>544</v>
      </c>
      <c r="W102" s="59" t="s">
        <v>544</v>
      </c>
      <c r="X102" s="59" t="s">
        <v>544</v>
      </c>
      <c r="Y102" s="59" t="s">
        <v>544</v>
      </c>
      <c r="Z102" s="58">
        <v>97.1</v>
      </c>
      <c r="AA102" s="59" t="s">
        <v>544</v>
      </c>
      <c r="AB102" s="59" t="s">
        <v>544</v>
      </c>
      <c r="AC102" s="58">
        <v>0.488958</v>
      </c>
      <c r="AD102" s="59" t="s">
        <v>544</v>
      </c>
      <c r="AE102" s="59" t="s">
        <v>544</v>
      </c>
      <c r="AF102" s="58">
        <v>87.385321000000005</v>
      </c>
      <c r="AG102" s="58">
        <v>2.23</v>
      </c>
      <c r="AH102" s="58">
        <v>29.3</v>
      </c>
      <c r="AI102" s="59" t="s">
        <v>544</v>
      </c>
      <c r="AJ102" s="59" t="s">
        <v>544</v>
      </c>
      <c r="AK102" s="59" t="s">
        <v>544</v>
      </c>
      <c r="AL102" s="59" t="s">
        <v>544</v>
      </c>
      <c r="AM102" s="58">
        <v>37.751300000000001</v>
      </c>
      <c r="AN102" s="58">
        <v>101.2192</v>
      </c>
      <c r="AO102" s="59" t="s">
        <v>544</v>
      </c>
      <c r="AP102" s="59" t="s">
        <v>544</v>
      </c>
      <c r="AQ102" s="59" t="s">
        <v>544</v>
      </c>
      <c r="AR102" s="59" t="s">
        <v>544</v>
      </c>
      <c r="AS102" s="59" t="s">
        <v>544</v>
      </c>
      <c r="AT102" s="59" t="s">
        <v>544</v>
      </c>
      <c r="AU102" s="59" t="s">
        <v>544</v>
      </c>
      <c r="AV102" s="59" t="s">
        <v>544</v>
      </c>
      <c r="AW102" s="59" t="s">
        <v>544</v>
      </c>
      <c r="AX102" s="58">
        <v>4</v>
      </c>
      <c r="AY102" s="58">
        <v>7.6</v>
      </c>
      <c r="AZ102" s="58">
        <v>24.3</v>
      </c>
      <c r="BA102" s="58">
        <v>29.8</v>
      </c>
      <c r="BB102" s="58">
        <v>19.7</v>
      </c>
      <c r="BC102" s="59" t="s">
        <v>544</v>
      </c>
      <c r="BD102" s="59" t="s">
        <v>544</v>
      </c>
      <c r="BE102" s="59" t="s">
        <v>544</v>
      </c>
      <c r="BF102" s="59" t="s">
        <v>544</v>
      </c>
      <c r="BG102" s="59" t="s">
        <v>544</v>
      </c>
      <c r="BH102" s="59" t="s">
        <v>544</v>
      </c>
      <c r="BI102" s="59" t="s">
        <v>544</v>
      </c>
      <c r="BJ102" s="59" t="s">
        <v>544</v>
      </c>
      <c r="BK102" s="59" t="s">
        <v>544</v>
      </c>
      <c r="BL102" s="58">
        <v>3.94</v>
      </c>
      <c r="BM102" s="58">
        <v>3.32</v>
      </c>
      <c r="BN102" s="59" t="s">
        <v>544</v>
      </c>
      <c r="BO102" s="59" t="s">
        <v>544</v>
      </c>
      <c r="BP102" s="59" t="s">
        <v>544</v>
      </c>
      <c r="BQ102" s="59" t="s">
        <v>544</v>
      </c>
      <c r="BR102" s="59" t="s">
        <v>544</v>
      </c>
      <c r="BS102" s="59" t="s">
        <v>544</v>
      </c>
      <c r="BT102" s="59" t="s">
        <v>544</v>
      </c>
      <c r="BU102" s="59" t="s">
        <v>544</v>
      </c>
      <c r="BV102" s="59" t="s">
        <v>544</v>
      </c>
      <c r="BW102" s="59" t="s">
        <v>544</v>
      </c>
      <c r="BX102" s="59" t="s">
        <v>544</v>
      </c>
      <c r="BY102" s="59" t="s">
        <v>544</v>
      </c>
      <c r="BZ102" s="59" t="s">
        <v>544</v>
      </c>
      <c r="CA102" s="59" t="s">
        <v>544</v>
      </c>
      <c r="CB102" s="59" t="s">
        <v>544</v>
      </c>
      <c r="CC102" s="59" t="s">
        <v>544</v>
      </c>
      <c r="CD102" s="59" t="s">
        <v>544</v>
      </c>
      <c r="CE102" s="59" t="s">
        <v>544</v>
      </c>
      <c r="CF102" s="58">
        <v>155079</v>
      </c>
      <c r="CG102" s="59" t="s">
        <v>544</v>
      </c>
      <c r="CH102" s="59" t="s">
        <v>544</v>
      </c>
      <c r="CI102" s="59" t="s">
        <v>544</v>
      </c>
      <c r="CJ102" s="59" t="s">
        <v>544</v>
      </c>
      <c r="CK102" s="59" t="s">
        <v>544</v>
      </c>
      <c r="CL102" s="59" t="s">
        <v>544</v>
      </c>
      <c r="CM102" s="59" t="s">
        <v>544</v>
      </c>
      <c r="CN102" s="59" t="s">
        <v>544</v>
      </c>
      <c r="CO102" s="59" t="s">
        <v>544</v>
      </c>
      <c r="CP102" s="59" t="s">
        <v>544</v>
      </c>
      <c r="CQ102" s="59" t="s">
        <v>544</v>
      </c>
      <c r="CR102" s="59" t="s">
        <v>544</v>
      </c>
      <c r="CS102" s="58">
        <v>94.4</v>
      </c>
      <c r="CT102" s="58">
        <v>100.8</v>
      </c>
      <c r="CU102" s="59" t="s">
        <v>544</v>
      </c>
      <c r="CV102" s="59" t="s">
        <v>544</v>
      </c>
      <c r="CW102" s="59" t="s">
        <v>544</v>
      </c>
      <c r="CX102" s="59" t="s">
        <v>544</v>
      </c>
      <c r="CY102" s="59" t="s">
        <v>544</v>
      </c>
      <c r="CZ102" s="59" t="s">
        <v>544</v>
      </c>
      <c r="DA102" s="59" t="s">
        <v>544</v>
      </c>
      <c r="DB102" s="59" t="s">
        <v>544</v>
      </c>
      <c r="DC102" s="59" t="s">
        <v>544</v>
      </c>
      <c r="DD102" s="59" t="s">
        <v>544</v>
      </c>
      <c r="DE102" s="59" t="s">
        <v>544</v>
      </c>
      <c r="DF102" s="59" t="s">
        <v>544</v>
      </c>
      <c r="DG102" s="59" t="s">
        <v>544</v>
      </c>
      <c r="DH102" s="59" t="s">
        <v>544</v>
      </c>
      <c r="DI102" s="59" t="s">
        <v>544</v>
      </c>
      <c r="DJ102" s="59" t="s">
        <v>544</v>
      </c>
      <c r="DK102" s="59" t="s">
        <v>544</v>
      </c>
      <c r="DL102" s="59" t="s">
        <v>544</v>
      </c>
      <c r="DM102" s="59" t="s">
        <v>544</v>
      </c>
      <c r="DN102" s="59" t="s">
        <v>544</v>
      </c>
      <c r="DO102" s="59" t="s">
        <v>544</v>
      </c>
      <c r="DP102" s="59" t="s">
        <v>544</v>
      </c>
      <c r="DQ102" s="116" t="s">
        <v>544</v>
      </c>
    </row>
    <row r="103" spans="1:121">
      <c r="A103" s="3">
        <v>25568</v>
      </c>
      <c r="B103" s="59" t="s">
        <v>544</v>
      </c>
      <c r="C103" s="59" t="s">
        <v>544</v>
      </c>
      <c r="D103" s="59" t="s">
        <v>544</v>
      </c>
      <c r="E103" s="59" t="s">
        <v>544</v>
      </c>
      <c r="F103" s="58">
        <v>33.4</v>
      </c>
      <c r="G103" s="58">
        <v>0.488958</v>
      </c>
      <c r="H103" s="59" t="s">
        <v>544</v>
      </c>
      <c r="I103" s="58">
        <v>65.599999999999994</v>
      </c>
      <c r="J103" s="58">
        <v>3.68</v>
      </c>
      <c r="K103" s="59" t="s">
        <v>544</v>
      </c>
      <c r="L103" s="58">
        <v>557.5</v>
      </c>
      <c r="M103" s="58">
        <v>158333</v>
      </c>
      <c r="N103" s="59" t="s">
        <v>544</v>
      </c>
      <c r="O103" s="59" t="s">
        <v>544</v>
      </c>
      <c r="P103" s="58">
        <v>1.6</v>
      </c>
      <c r="Q103" s="59" t="s">
        <v>544</v>
      </c>
      <c r="R103" s="59" t="s">
        <v>544</v>
      </c>
      <c r="S103" s="59" t="s">
        <v>544</v>
      </c>
      <c r="T103" s="59" t="s">
        <v>544</v>
      </c>
      <c r="U103" s="59" t="s">
        <v>544</v>
      </c>
      <c r="V103" s="59" t="s">
        <v>544</v>
      </c>
      <c r="W103" s="59" t="s">
        <v>544</v>
      </c>
      <c r="X103" s="59" t="s">
        <v>544</v>
      </c>
      <c r="Y103" s="59" t="s">
        <v>544</v>
      </c>
      <c r="Z103" s="58">
        <v>96.9</v>
      </c>
      <c r="AA103" s="59" t="s">
        <v>544</v>
      </c>
      <c r="AB103" s="59" t="s">
        <v>544</v>
      </c>
      <c r="AC103" s="58">
        <v>0.488958</v>
      </c>
      <c r="AD103" s="59" t="s">
        <v>544</v>
      </c>
      <c r="AE103" s="59" t="s">
        <v>544</v>
      </c>
      <c r="AF103" s="58">
        <v>88.194444000000004</v>
      </c>
      <c r="AG103" s="58">
        <v>2.23</v>
      </c>
      <c r="AH103" s="58">
        <v>29.4</v>
      </c>
      <c r="AI103" s="59" t="s">
        <v>544</v>
      </c>
      <c r="AJ103" s="59" t="s">
        <v>544</v>
      </c>
      <c r="AK103" s="59" t="s">
        <v>544</v>
      </c>
      <c r="AL103" s="59" t="s">
        <v>544</v>
      </c>
      <c r="AM103" s="58">
        <v>38.017699999999998</v>
      </c>
      <c r="AN103" s="58">
        <v>101.56570000000001</v>
      </c>
      <c r="AO103" s="59" t="s">
        <v>544</v>
      </c>
      <c r="AP103" s="59" t="s">
        <v>544</v>
      </c>
      <c r="AQ103" s="59" t="s">
        <v>544</v>
      </c>
      <c r="AR103" s="59" t="s">
        <v>544</v>
      </c>
      <c r="AS103" s="59" t="s">
        <v>544</v>
      </c>
      <c r="AT103" s="59" t="s">
        <v>544</v>
      </c>
      <c r="AU103" s="59" t="s">
        <v>544</v>
      </c>
      <c r="AV103" s="59" t="s">
        <v>544</v>
      </c>
      <c r="AW103" s="59" t="s">
        <v>544</v>
      </c>
      <c r="AX103" s="58">
        <v>4</v>
      </c>
      <c r="AY103" s="58">
        <v>7.5</v>
      </c>
      <c r="AZ103" s="58">
        <v>24.2</v>
      </c>
      <c r="BA103" s="58">
        <v>29.9</v>
      </c>
      <c r="BB103" s="58">
        <v>19.399999999999999</v>
      </c>
      <c r="BC103" s="59" t="s">
        <v>544</v>
      </c>
      <c r="BD103" s="59" t="s">
        <v>544</v>
      </c>
      <c r="BE103" s="59" t="s">
        <v>544</v>
      </c>
      <c r="BF103" s="59" t="s">
        <v>544</v>
      </c>
      <c r="BG103" s="59" t="s">
        <v>544</v>
      </c>
      <c r="BH103" s="59" t="s">
        <v>544</v>
      </c>
      <c r="BI103" s="59" t="s">
        <v>544</v>
      </c>
      <c r="BJ103" s="59" t="s">
        <v>544</v>
      </c>
      <c r="BK103" s="59" t="s">
        <v>544</v>
      </c>
      <c r="BL103" s="58">
        <v>3.99</v>
      </c>
      <c r="BM103" s="58">
        <v>3.32</v>
      </c>
      <c r="BN103" s="59" t="s">
        <v>544</v>
      </c>
      <c r="BO103" s="59" t="s">
        <v>544</v>
      </c>
      <c r="BP103" s="59" t="s">
        <v>544</v>
      </c>
      <c r="BQ103" s="59" t="s">
        <v>544</v>
      </c>
      <c r="BR103" s="59" t="s">
        <v>544</v>
      </c>
      <c r="BS103" s="59" t="s">
        <v>544</v>
      </c>
      <c r="BT103" s="59" t="s">
        <v>544</v>
      </c>
      <c r="BU103" s="59" t="s">
        <v>544</v>
      </c>
      <c r="BV103" s="59" t="s">
        <v>544</v>
      </c>
      <c r="BW103" s="59" t="s">
        <v>544</v>
      </c>
      <c r="BX103" s="59" t="s">
        <v>544</v>
      </c>
      <c r="BY103" s="59" t="s">
        <v>544</v>
      </c>
      <c r="BZ103" s="59" t="s">
        <v>544</v>
      </c>
      <c r="CA103" s="59" t="s">
        <v>544</v>
      </c>
      <c r="CB103" s="59" t="s">
        <v>544</v>
      </c>
      <c r="CC103" s="59" t="s">
        <v>544</v>
      </c>
      <c r="CD103" s="59" t="s">
        <v>544</v>
      </c>
      <c r="CE103" s="59" t="s">
        <v>544</v>
      </c>
      <c r="CF103" s="58">
        <v>156800</v>
      </c>
      <c r="CG103" s="59" t="s">
        <v>544</v>
      </c>
      <c r="CH103" s="59" t="s">
        <v>544</v>
      </c>
      <c r="CI103" s="59" t="s">
        <v>544</v>
      </c>
      <c r="CJ103" s="59" t="s">
        <v>544</v>
      </c>
      <c r="CK103" s="59" t="s">
        <v>544</v>
      </c>
      <c r="CL103" s="59" t="s">
        <v>544</v>
      </c>
      <c r="CM103" s="59" t="s">
        <v>544</v>
      </c>
      <c r="CN103" s="59" t="s">
        <v>544</v>
      </c>
      <c r="CO103" s="59" t="s">
        <v>544</v>
      </c>
      <c r="CP103" s="59" t="s">
        <v>544</v>
      </c>
      <c r="CQ103" s="59" t="s">
        <v>544</v>
      </c>
      <c r="CR103" s="59" t="s">
        <v>544</v>
      </c>
      <c r="CS103" s="58">
        <v>94.3</v>
      </c>
      <c r="CT103" s="58">
        <v>100.5</v>
      </c>
      <c r="CU103" s="59" t="s">
        <v>544</v>
      </c>
      <c r="CV103" s="59" t="s">
        <v>544</v>
      </c>
      <c r="CW103" s="59" t="s">
        <v>544</v>
      </c>
      <c r="CX103" s="59" t="s">
        <v>544</v>
      </c>
      <c r="CY103" s="59" t="s">
        <v>544</v>
      </c>
      <c r="CZ103" s="59" t="s">
        <v>544</v>
      </c>
      <c r="DA103" s="59" t="s">
        <v>544</v>
      </c>
      <c r="DB103" s="59" t="s">
        <v>544</v>
      </c>
      <c r="DC103" s="59" t="s">
        <v>544</v>
      </c>
      <c r="DD103" s="59" t="s">
        <v>544</v>
      </c>
      <c r="DE103" s="59" t="s">
        <v>544</v>
      </c>
      <c r="DF103" s="59" t="s">
        <v>544</v>
      </c>
      <c r="DG103" s="59" t="s">
        <v>544</v>
      </c>
      <c r="DH103" s="59" t="s">
        <v>544</v>
      </c>
      <c r="DI103" s="59" t="s">
        <v>544</v>
      </c>
      <c r="DJ103" s="59" t="s">
        <v>544</v>
      </c>
      <c r="DK103" s="59" t="s">
        <v>544</v>
      </c>
      <c r="DL103" s="59" t="s">
        <v>544</v>
      </c>
      <c r="DM103" s="59" t="s">
        <v>544</v>
      </c>
      <c r="DN103" s="59" t="s">
        <v>544</v>
      </c>
      <c r="DO103" s="59" t="s">
        <v>544</v>
      </c>
      <c r="DP103" s="59" t="s">
        <v>544</v>
      </c>
      <c r="DQ103" s="116" t="s">
        <v>544</v>
      </c>
    </row>
    <row r="104" spans="1:121">
      <c r="A104" s="3">
        <v>25568</v>
      </c>
      <c r="B104" s="59" t="s">
        <v>544</v>
      </c>
      <c r="C104" s="59" t="s">
        <v>544</v>
      </c>
      <c r="D104" s="59" t="s">
        <v>544</v>
      </c>
      <c r="E104" s="59" t="s">
        <v>544</v>
      </c>
      <c r="F104" s="58">
        <v>33</v>
      </c>
      <c r="G104" s="58">
        <v>0.488958</v>
      </c>
      <c r="H104" s="59" t="s">
        <v>544</v>
      </c>
      <c r="I104" s="58">
        <v>66.2</v>
      </c>
      <c r="J104" s="58">
        <v>3.6349999999999998</v>
      </c>
      <c r="K104" s="59" t="s">
        <v>544</v>
      </c>
      <c r="L104" s="58">
        <v>591.4</v>
      </c>
      <c r="M104" s="58">
        <v>113592</v>
      </c>
      <c r="N104" s="59" t="s">
        <v>544</v>
      </c>
      <c r="O104" s="59" t="s">
        <v>544</v>
      </c>
      <c r="P104" s="58">
        <v>1.5</v>
      </c>
      <c r="Q104" s="59" t="s">
        <v>544</v>
      </c>
      <c r="R104" s="59" t="s">
        <v>544</v>
      </c>
      <c r="S104" s="59" t="s">
        <v>544</v>
      </c>
      <c r="T104" s="59" t="s">
        <v>544</v>
      </c>
      <c r="U104" s="59" t="s">
        <v>544</v>
      </c>
      <c r="V104" s="59" t="s">
        <v>544</v>
      </c>
      <c r="W104" s="59" t="s">
        <v>544</v>
      </c>
      <c r="X104" s="59" t="s">
        <v>544</v>
      </c>
      <c r="Y104" s="59" t="s">
        <v>544</v>
      </c>
      <c r="Z104" s="58">
        <v>96.9</v>
      </c>
      <c r="AA104" s="59" t="s">
        <v>544</v>
      </c>
      <c r="AB104" s="59" t="s">
        <v>544</v>
      </c>
      <c r="AC104" s="58">
        <v>0.488958</v>
      </c>
      <c r="AD104" s="59" t="s">
        <v>544</v>
      </c>
      <c r="AE104" s="59" t="s">
        <v>544</v>
      </c>
      <c r="AF104" s="58">
        <v>88.399072000000004</v>
      </c>
      <c r="AG104" s="58">
        <v>2.23</v>
      </c>
      <c r="AH104" s="58">
        <v>29.5</v>
      </c>
      <c r="AI104" s="59" t="s">
        <v>544</v>
      </c>
      <c r="AJ104" s="59" t="s">
        <v>544</v>
      </c>
      <c r="AK104" s="59" t="s">
        <v>544</v>
      </c>
      <c r="AL104" s="59" t="s">
        <v>544</v>
      </c>
      <c r="AM104" s="58">
        <v>38.290700000000001</v>
      </c>
      <c r="AN104" s="58">
        <v>101.9235</v>
      </c>
      <c r="AO104" s="59" t="s">
        <v>544</v>
      </c>
      <c r="AP104" s="59" t="s">
        <v>544</v>
      </c>
      <c r="AQ104" s="59" t="s">
        <v>544</v>
      </c>
      <c r="AR104" s="59" t="s">
        <v>544</v>
      </c>
      <c r="AS104" s="59" t="s">
        <v>544</v>
      </c>
      <c r="AT104" s="59" t="s">
        <v>544</v>
      </c>
      <c r="AU104" s="59" t="s">
        <v>544</v>
      </c>
      <c r="AV104" s="59" t="s">
        <v>544</v>
      </c>
      <c r="AW104" s="59" t="s">
        <v>544</v>
      </c>
      <c r="AX104" s="58">
        <v>4</v>
      </c>
      <c r="AY104" s="58">
        <v>7.4</v>
      </c>
      <c r="AZ104" s="58">
        <v>23.8</v>
      </c>
      <c r="BA104" s="58">
        <v>28.8</v>
      </c>
      <c r="BB104" s="58">
        <v>19.600000000000001</v>
      </c>
      <c r="BC104" s="59" t="s">
        <v>544</v>
      </c>
      <c r="BD104" s="59" t="s">
        <v>544</v>
      </c>
      <c r="BE104" s="59" t="s">
        <v>544</v>
      </c>
      <c r="BF104" s="59" t="s">
        <v>544</v>
      </c>
      <c r="BG104" s="59" t="s">
        <v>544</v>
      </c>
      <c r="BH104" s="59" t="s">
        <v>544</v>
      </c>
      <c r="BI104" s="59" t="s">
        <v>544</v>
      </c>
      <c r="BJ104" s="59" t="s">
        <v>544</v>
      </c>
      <c r="BK104" s="59" t="s">
        <v>544</v>
      </c>
      <c r="BL104" s="58">
        <v>3.94</v>
      </c>
      <c r="BM104" s="58">
        <v>3.27</v>
      </c>
      <c r="BN104" s="59" t="s">
        <v>544</v>
      </c>
      <c r="BO104" s="59" t="s">
        <v>544</v>
      </c>
      <c r="BP104" s="59" t="s">
        <v>544</v>
      </c>
      <c r="BQ104" s="59" t="s">
        <v>544</v>
      </c>
      <c r="BR104" s="59" t="s">
        <v>544</v>
      </c>
      <c r="BS104" s="59" t="s">
        <v>544</v>
      </c>
      <c r="BT104" s="59" t="s">
        <v>544</v>
      </c>
      <c r="BU104" s="59" t="s">
        <v>544</v>
      </c>
      <c r="BV104" s="59" t="s">
        <v>544</v>
      </c>
      <c r="BW104" s="59" t="s">
        <v>544</v>
      </c>
      <c r="BX104" s="59" t="s">
        <v>544</v>
      </c>
      <c r="BY104" s="59" t="s">
        <v>544</v>
      </c>
      <c r="BZ104" s="59" t="s">
        <v>544</v>
      </c>
      <c r="CA104" s="59" t="s">
        <v>544</v>
      </c>
      <c r="CB104" s="59" t="s">
        <v>544</v>
      </c>
      <c r="CC104" s="59" t="s">
        <v>544</v>
      </c>
      <c r="CD104" s="59" t="s">
        <v>544</v>
      </c>
      <c r="CE104" s="59" t="s">
        <v>544</v>
      </c>
      <c r="CF104" s="58">
        <v>159211</v>
      </c>
      <c r="CG104" s="59" t="s">
        <v>544</v>
      </c>
      <c r="CH104" s="59" t="s">
        <v>544</v>
      </c>
      <c r="CI104" s="59" t="s">
        <v>544</v>
      </c>
      <c r="CJ104" s="59" t="s">
        <v>544</v>
      </c>
      <c r="CK104" s="59" t="s">
        <v>544</v>
      </c>
      <c r="CL104" s="59" t="s">
        <v>544</v>
      </c>
      <c r="CM104" s="59" t="s">
        <v>544</v>
      </c>
      <c r="CN104" s="59" t="s">
        <v>544</v>
      </c>
      <c r="CO104" s="59" t="s">
        <v>544</v>
      </c>
      <c r="CP104" s="59" t="s">
        <v>544</v>
      </c>
      <c r="CQ104" s="59" t="s">
        <v>544</v>
      </c>
      <c r="CR104" s="59" t="s">
        <v>544</v>
      </c>
      <c r="CS104" s="58">
        <v>94.4</v>
      </c>
      <c r="CT104" s="58">
        <v>100.4</v>
      </c>
      <c r="CU104" s="59" t="s">
        <v>544</v>
      </c>
      <c r="CV104" s="59" t="s">
        <v>544</v>
      </c>
      <c r="CW104" s="59" t="s">
        <v>544</v>
      </c>
      <c r="CX104" s="59" t="s">
        <v>544</v>
      </c>
      <c r="CY104" s="59" t="s">
        <v>544</v>
      </c>
      <c r="CZ104" s="59" t="s">
        <v>544</v>
      </c>
      <c r="DA104" s="59" t="s">
        <v>544</v>
      </c>
      <c r="DB104" s="59" t="s">
        <v>544</v>
      </c>
      <c r="DC104" s="59" t="s">
        <v>544</v>
      </c>
      <c r="DD104" s="59" t="s">
        <v>544</v>
      </c>
      <c r="DE104" s="59" t="s">
        <v>544</v>
      </c>
      <c r="DF104" s="59" t="s">
        <v>544</v>
      </c>
      <c r="DG104" s="59" t="s">
        <v>544</v>
      </c>
      <c r="DH104" s="59" t="s">
        <v>544</v>
      </c>
      <c r="DI104" s="59" t="s">
        <v>544</v>
      </c>
      <c r="DJ104" s="59" t="s">
        <v>544</v>
      </c>
      <c r="DK104" s="59" t="s">
        <v>544</v>
      </c>
      <c r="DL104" s="59" t="s">
        <v>544</v>
      </c>
      <c r="DM104" s="59" t="s">
        <v>544</v>
      </c>
      <c r="DN104" s="59" t="s">
        <v>544</v>
      </c>
      <c r="DO104" s="59" t="s">
        <v>544</v>
      </c>
      <c r="DP104" s="59" t="s">
        <v>544</v>
      </c>
      <c r="DQ104" s="116" t="s">
        <v>544</v>
      </c>
    </row>
    <row r="105" spans="1:121">
      <c r="A105" s="3">
        <v>25568</v>
      </c>
      <c r="B105" s="59" t="s">
        <v>544</v>
      </c>
      <c r="C105" s="59" t="s">
        <v>544</v>
      </c>
      <c r="D105" s="59" t="s">
        <v>544</v>
      </c>
      <c r="E105" s="59" t="s">
        <v>544</v>
      </c>
      <c r="F105" s="58">
        <v>33.9</v>
      </c>
      <c r="G105" s="58">
        <v>0.488958</v>
      </c>
      <c r="H105" s="59" t="s">
        <v>544</v>
      </c>
      <c r="I105" s="58">
        <v>66.400000000000006</v>
      </c>
      <c r="J105" s="58">
        <v>3.59</v>
      </c>
      <c r="K105" s="59" t="s">
        <v>544</v>
      </c>
      <c r="L105" s="58">
        <v>585.70000000000005</v>
      </c>
      <c r="M105" s="58">
        <v>119217</v>
      </c>
      <c r="N105" s="59" t="s">
        <v>544</v>
      </c>
      <c r="O105" s="59" t="s">
        <v>544</v>
      </c>
      <c r="P105" s="58">
        <v>1.4</v>
      </c>
      <c r="Q105" s="59" t="s">
        <v>544</v>
      </c>
      <c r="R105" s="59" t="s">
        <v>544</v>
      </c>
      <c r="S105" s="59" t="s">
        <v>544</v>
      </c>
      <c r="T105" s="59" t="s">
        <v>544</v>
      </c>
      <c r="U105" s="59" t="s">
        <v>544</v>
      </c>
      <c r="V105" s="59" t="s">
        <v>544</v>
      </c>
      <c r="W105" s="59" t="s">
        <v>544</v>
      </c>
      <c r="X105" s="59" t="s">
        <v>544</v>
      </c>
      <c r="Y105" s="59" t="s">
        <v>544</v>
      </c>
      <c r="Z105" s="58">
        <v>96.3</v>
      </c>
      <c r="AA105" s="59" t="s">
        <v>544</v>
      </c>
      <c r="AB105" s="59" t="s">
        <v>544</v>
      </c>
      <c r="AC105" s="58">
        <v>0.488958</v>
      </c>
      <c r="AD105" s="59" t="s">
        <v>544</v>
      </c>
      <c r="AE105" s="59" t="s">
        <v>544</v>
      </c>
      <c r="AF105" s="58">
        <v>89.018692000000001</v>
      </c>
      <c r="AG105" s="58">
        <v>2.23</v>
      </c>
      <c r="AH105" s="58">
        <v>29.6</v>
      </c>
      <c r="AI105" s="59" t="s">
        <v>544</v>
      </c>
      <c r="AJ105" s="59" t="s">
        <v>544</v>
      </c>
      <c r="AK105" s="59" t="s">
        <v>544</v>
      </c>
      <c r="AL105" s="59" t="s">
        <v>544</v>
      </c>
      <c r="AM105" s="58">
        <v>38.564900000000002</v>
      </c>
      <c r="AN105" s="58">
        <v>102.27809999999999</v>
      </c>
      <c r="AO105" s="59" t="s">
        <v>544</v>
      </c>
      <c r="AP105" s="59" t="s">
        <v>544</v>
      </c>
      <c r="AQ105" s="59" t="s">
        <v>544</v>
      </c>
      <c r="AR105" s="59" t="s">
        <v>544</v>
      </c>
      <c r="AS105" s="59" t="s">
        <v>544</v>
      </c>
      <c r="AT105" s="59" t="s">
        <v>544</v>
      </c>
      <c r="AU105" s="59" t="s">
        <v>544</v>
      </c>
      <c r="AV105" s="59" t="s">
        <v>544</v>
      </c>
      <c r="AW105" s="59" t="s">
        <v>544</v>
      </c>
      <c r="AX105" s="58">
        <v>4</v>
      </c>
      <c r="AY105" s="58">
        <v>7.4</v>
      </c>
      <c r="AZ105" s="58">
        <v>23.6</v>
      </c>
      <c r="BA105" s="58">
        <v>28.3</v>
      </c>
      <c r="BB105" s="58">
        <v>19.5</v>
      </c>
      <c r="BC105" s="59" t="s">
        <v>544</v>
      </c>
      <c r="BD105" s="59" t="s">
        <v>544</v>
      </c>
      <c r="BE105" s="59" t="s">
        <v>544</v>
      </c>
      <c r="BF105" s="59" t="s">
        <v>544</v>
      </c>
      <c r="BG105" s="59" t="s">
        <v>544</v>
      </c>
      <c r="BH105" s="59" t="s">
        <v>544</v>
      </c>
      <c r="BI105" s="59" t="s">
        <v>544</v>
      </c>
      <c r="BJ105" s="59" t="s">
        <v>544</v>
      </c>
      <c r="BK105" s="59" t="s">
        <v>544</v>
      </c>
      <c r="BL105" s="58">
        <v>4.24</v>
      </c>
      <c r="BM105" s="58">
        <v>3.58</v>
      </c>
      <c r="BN105" s="59" t="s">
        <v>544</v>
      </c>
      <c r="BO105" s="59" t="s">
        <v>544</v>
      </c>
      <c r="BP105" s="59" t="s">
        <v>544</v>
      </c>
      <c r="BQ105" s="59" t="s">
        <v>544</v>
      </c>
      <c r="BR105" s="59" t="s">
        <v>544</v>
      </c>
      <c r="BS105" s="59" t="s">
        <v>544</v>
      </c>
      <c r="BT105" s="59" t="s">
        <v>544</v>
      </c>
      <c r="BU105" s="59" t="s">
        <v>544</v>
      </c>
      <c r="BV105" s="59" t="s">
        <v>544</v>
      </c>
      <c r="BW105" s="59" t="s">
        <v>544</v>
      </c>
      <c r="BX105" s="59" t="s">
        <v>544</v>
      </c>
      <c r="BY105" s="59" t="s">
        <v>544</v>
      </c>
      <c r="BZ105" s="59" t="s">
        <v>544</v>
      </c>
      <c r="CA105" s="59" t="s">
        <v>544</v>
      </c>
      <c r="CB105" s="59" t="s">
        <v>544</v>
      </c>
      <c r="CC105" s="59" t="s">
        <v>544</v>
      </c>
      <c r="CD105" s="59" t="s">
        <v>544</v>
      </c>
      <c r="CE105" s="59" t="s">
        <v>544</v>
      </c>
      <c r="CF105" s="58">
        <v>159283</v>
      </c>
      <c r="CG105" s="59" t="s">
        <v>544</v>
      </c>
      <c r="CH105" s="59" t="s">
        <v>544</v>
      </c>
      <c r="CI105" s="59" t="s">
        <v>544</v>
      </c>
      <c r="CJ105" s="59" t="s">
        <v>544</v>
      </c>
      <c r="CK105" s="59" t="s">
        <v>544</v>
      </c>
      <c r="CL105" s="59" t="s">
        <v>544</v>
      </c>
      <c r="CM105" s="59" t="s">
        <v>544</v>
      </c>
      <c r="CN105" s="59" t="s">
        <v>544</v>
      </c>
      <c r="CO105" s="59" t="s">
        <v>544</v>
      </c>
      <c r="CP105" s="59" t="s">
        <v>544</v>
      </c>
      <c r="CQ105" s="59" t="s">
        <v>544</v>
      </c>
      <c r="CR105" s="59" t="s">
        <v>544</v>
      </c>
      <c r="CS105" s="58">
        <v>93.8</v>
      </c>
      <c r="CT105" s="58">
        <v>99.7</v>
      </c>
      <c r="CU105" s="59" t="s">
        <v>544</v>
      </c>
      <c r="CV105" s="59" t="s">
        <v>544</v>
      </c>
      <c r="CW105" s="59" t="s">
        <v>544</v>
      </c>
      <c r="CX105" s="59" t="s">
        <v>544</v>
      </c>
      <c r="CY105" s="59" t="s">
        <v>544</v>
      </c>
      <c r="CZ105" s="59" t="s">
        <v>544</v>
      </c>
      <c r="DA105" s="59" t="s">
        <v>544</v>
      </c>
      <c r="DB105" s="59" t="s">
        <v>544</v>
      </c>
      <c r="DC105" s="59" t="s">
        <v>544</v>
      </c>
      <c r="DD105" s="59" t="s">
        <v>544</v>
      </c>
      <c r="DE105" s="59" t="s">
        <v>544</v>
      </c>
      <c r="DF105" s="59" t="s">
        <v>544</v>
      </c>
      <c r="DG105" s="59" t="s">
        <v>544</v>
      </c>
      <c r="DH105" s="59" t="s">
        <v>544</v>
      </c>
      <c r="DI105" s="59" t="s">
        <v>544</v>
      </c>
      <c r="DJ105" s="59" t="s">
        <v>544</v>
      </c>
      <c r="DK105" s="59" t="s">
        <v>544</v>
      </c>
      <c r="DL105" s="59" t="s">
        <v>544</v>
      </c>
      <c r="DM105" s="59" t="s">
        <v>544</v>
      </c>
      <c r="DN105" s="59" t="s">
        <v>544</v>
      </c>
      <c r="DO105" s="59" t="s">
        <v>544</v>
      </c>
      <c r="DP105" s="59" t="s">
        <v>544</v>
      </c>
      <c r="DQ105" s="116" t="s">
        <v>544</v>
      </c>
    </row>
    <row r="106" spans="1:121">
      <c r="A106" s="3">
        <v>25568</v>
      </c>
      <c r="B106" s="59" t="s">
        <v>544</v>
      </c>
      <c r="C106" s="59" t="s">
        <v>544</v>
      </c>
      <c r="D106" s="59" t="s">
        <v>544</v>
      </c>
      <c r="E106" s="59" t="s">
        <v>544</v>
      </c>
      <c r="F106" s="58">
        <v>35.200000000000003</v>
      </c>
      <c r="G106" s="58">
        <v>0.488958</v>
      </c>
      <c r="H106" s="59" t="s">
        <v>544</v>
      </c>
      <c r="I106" s="58">
        <v>67</v>
      </c>
      <c r="J106" s="58">
        <v>3.55</v>
      </c>
      <c r="K106" s="59" t="s">
        <v>544</v>
      </c>
      <c r="L106" s="58">
        <v>591.20000000000005</v>
      </c>
      <c r="M106" s="58">
        <v>83999</v>
      </c>
      <c r="N106" s="59" t="s">
        <v>544</v>
      </c>
      <c r="O106" s="59" t="s">
        <v>544</v>
      </c>
      <c r="P106" s="58">
        <v>1.3</v>
      </c>
      <c r="Q106" s="59" t="s">
        <v>544</v>
      </c>
      <c r="R106" s="59" t="s">
        <v>544</v>
      </c>
      <c r="S106" s="59" t="s">
        <v>544</v>
      </c>
      <c r="T106" s="59" t="s">
        <v>544</v>
      </c>
      <c r="U106" s="59" t="s">
        <v>544</v>
      </c>
      <c r="V106" s="59" t="s">
        <v>544</v>
      </c>
      <c r="W106" s="59" t="s">
        <v>544</v>
      </c>
      <c r="X106" s="59" t="s">
        <v>544</v>
      </c>
      <c r="Y106" s="59" t="s">
        <v>544</v>
      </c>
      <c r="Z106" s="58">
        <v>95.9</v>
      </c>
      <c r="AA106" s="59" t="s">
        <v>544</v>
      </c>
      <c r="AB106" s="59" t="s">
        <v>544</v>
      </c>
      <c r="AC106" s="58">
        <v>0.488958</v>
      </c>
      <c r="AD106" s="59" t="s">
        <v>544</v>
      </c>
      <c r="AE106" s="59" t="s">
        <v>544</v>
      </c>
      <c r="AF106" s="58">
        <v>89.227165999999997</v>
      </c>
      <c r="AG106" s="58">
        <v>2.23</v>
      </c>
      <c r="AH106" s="58">
        <v>29.7</v>
      </c>
      <c r="AI106" s="59" t="s">
        <v>544</v>
      </c>
      <c r="AJ106" s="59" t="s">
        <v>544</v>
      </c>
      <c r="AK106" s="59" t="s">
        <v>544</v>
      </c>
      <c r="AL106" s="59" t="s">
        <v>544</v>
      </c>
      <c r="AM106" s="58">
        <v>38.824800000000003</v>
      </c>
      <c r="AN106" s="58">
        <v>102.5885</v>
      </c>
      <c r="AO106" s="59" t="s">
        <v>544</v>
      </c>
      <c r="AP106" s="59" t="s">
        <v>544</v>
      </c>
      <c r="AQ106" s="59" t="s">
        <v>544</v>
      </c>
      <c r="AR106" s="59" t="s">
        <v>544</v>
      </c>
      <c r="AS106" s="59" t="s">
        <v>544</v>
      </c>
      <c r="AT106" s="59" t="s">
        <v>544</v>
      </c>
      <c r="AU106" s="59" t="s">
        <v>544</v>
      </c>
      <c r="AV106" s="59" t="s">
        <v>544</v>
      </c>
      <c r="AW106" s="59" t="s">
        <v>544</v>
      </c>
      <c r="AX106" s="58">
        <v>4</v>
      </c>
      <c r="AY106" s="58">
        <v>7.4</v>
      </c>
      <c r="AZ106" s="58">
        <v>23.6</v>
      </c>
      <c r="BA106" s="58">
        <v>28.3</v>
      </c>
      <c r="BB106" s="58">
        <v>19.5</v>
      </c>
      <c r="BC106" s="59" t="s">
        <v>544</v>
      </c>
      <c r="BD106" s="59" t="s">
        <v>544</v>
      </c>
      <c r="BE106" s="59" t="s">
        <v>544</v>
      </c>
      <c r="BF106" s="59" t="s">
        <v>544</v>
      </c>
      <c r="BG106" s="59" t="s">
        <v>544</v>
      </c>
      <c r="BH106" s="59" t="s">
        <v>544</v>
      </c>
      <c r="BI106" s="59" t="s">
        <v>544</v>
      </c>
      <c r="BJ106" s="59" t="s">
        <v>544</v>
      </c>
      <c r="BK106" s="59" t="s">
        <v>544</v>
      </c>
      <c r="BL106" s="58">
        <v>4.45</v>
      </c>
      <c r="BM106" s="58">
        <v>3.58</v>
      </c>
      <c r="BN106" s="59" t="s">
        <v>544</v>
      </c>
      <c r="BO106" s="59" t="s">
        <v>544</v>
      </c>
      <c r="BP106" s="59" t="s">
        <v>544</v>
      </c>
      <c r="BQ106" s="59" t="s">
        <v>544</v>
      </c>
      <c r="BR106" s="59" t="s">
        <v>544</v>
      </c>
      <c r="BS106" s="59" t="s">
        <v>544</v>
      </c>
      <c r="BT106" s="59" t="s">
        <v>544</v>
      </c>
      <c r="BU106" s="59" t="s">
        <v>544</v>
      </c>
      <c r="BV106" s="59" t="s">
        <v>544</v>
      </c>
      <c r="BW106" s="59" t="s">
        <v>544</v>
      </c>
      <c r="BX106" s="59" t="s">
        <v>544</v>
      </c>
      <c r="BY106" s="59" t="s">
        <v>544</v>
      </c>
      <c r="BZ106" s="59" t="s">
        <v>544</v>
      </c>
      <c r="CA106" s="59" t="s">
        <v>544</v>
      </c>
      <c r="CB106" s="59" t="s">
        <v>544</v>
      </c>
      <c r="CC106" s="59" t="s">
        <v>544</v>
      </c>
      <c r="CD106" s="59" t="s">
        <v>544</v>
      </c>
      <c r="CE106" s="59" t="s">
        <v>544</v>
      </c>
      <c r="CF106" s="58">
        <v>161128</v>
      </c>
      <c r="CG106" s="59" t="s">
        <v>544</v>
      </c>
      <c r="CH106" s="59" t="s">
        <v>544</v>
      </c>
      <c r="CI106" s="59" t="s">
        <v>544</v>
      </c>
      <c r="CJ106" s="59" t="s">
        <v>544</v>
      </c>
      <c r="CK106" s="59" t="s">
        <v>544</v>
      </c>
      <c r="CL106" s="59" t="s">
        <v>544</v>
      </c>
      <c r="CM106" s="59" t="s">
        <v>544</v>
      </c>
      <c r="CN106" s="59" t="s">
        <v>544</v>
      </c>
      <c r="CO106" s="59" t="s">
        <v>544</v>
      </c>
      <c r="CP106" s="59" t="s">
        <v>544</v>
      </c>
      <c r="CQ106" s="59" t="s">
        <v>544</v>
      </c>
      <c r="CR106" s="59" t="s">
        <v>544</v>
      </c>
      <c r="CS106" s="58">
        <v>93.5</v>
      </c>
      <c r="CT106" s="58">
        <v>99.3</v>
      </c>
      <c r="CU106" s="59" t="s">
        <v>544</v>
      </c>
      <c r="CV106" s="59" t="s">
        <v>544</v>
      </c>
      <c r="CW106" s="59" t="s">
        <v>544</v>
      </c>
      <c r="CX106" s="59" t="s">
        <v>544</v>
      </c>
      <c r="CY106" s="59" t="s">
        <v>544</v>
      </c>
      <c r="CZ106" s="59" t="s">
        <v>544</v>
      </c>
      <c r="DA106" s="59" t="s">
        <v>544</v>
      </c>
      <c r="DB106" s="59" t="s">
        <v>544</v>
      </c>
      <c r="DC106" s="59" t="s">
        <v>544</v>
      </c>
      <c r="DD106" s="59" t="s">
        <v>544</v>
      </c>
      <c r="DE106" s="59" t="s">
        <v>544</v>
      </c>
      <c r="DF106" s="59" t="s">
        <v>544</v>
      </c>
      <c r="DG106" s="59" t="s">
        <v>544</v>
      </c>
      <c r="DH106" s="59" t="s">
        <v>544</v>
      </c>
      <c r="DI106" s="59" t="s">
        <v>544</v>
      </c>
      <c r="DJ106" s="59" t="s">
        <v>544</v>
      </c>
      <c r="DK106" s="59" t="s">
        <v>544</v>
      </c>
      <c r="DL106" s="59" t="s">
        <v>544</v>
      </c>
      <c r="DM106" s="59" t="s">
        <v>544</v>
      </c>
      <c r="DN106" s="59" t="s">
        <v>544</v>
      </c>
      <c r="DO106" s="59" t="s">
        <v>544</v>
      </c>
      <c r="DP106" s="59" t="s">
        <v>544</v>
      </c>
      <c r="DQ106" s="116" t="s">
        <v>544</v>
      </c>
    </row>
    <row r="107" spans="1:121">
      <c r="A107" s="3">
        <v>25568</v>
      </c>
      <c r="B107" s="59" t="s">
        <v>544</v>
      </c>
      <c r="C107" s="59" t="s">
        <v>544</v>
      </c>
      <c r="D107" s="59" t="s">
        <v>544</v>
      </c>
      <c r="E107" s="59" t="s">
        <v>544</v>
      </c>
      <c r="F107" s="58">
        <v>35.1</v>
      </c>
      <c r="G107" s="58">
        <v>0.488958</v>
      </c>
      <c r="H107" s="59" t="s">
        <v>544</v>
      </c>
      <c r="I107" s="58">
        <v>68.599999999999994</v>
      </c>
      <c r="J107" s="58">
        <v>4.1500000000000004</v>
      </c>
      <c r="K107" s="59" t="s">
        <v>544</v>
      </c>
      <c r="L107" s="58">
        <v>567.29999999999995</v>
      </c>
      <c r="M107" s="58">
        <v>116300</v>
      </c>
      <c r="N107" s="59" t="s">
        <v>544</v>
      </c>
      <c r="O107" s="59" t="s">
        <v>544</v>
      </c>
      <c r="P107" s="58">
        <v>1.3</v>
      </c>
      <c r="Q107" s="59" t="s">
        <v>544</v>
      </c>
      <c r="R107" s="59" t="s">
        <v>544</v>
      </c>
      <c r="S107" s="59" t="s">
        <v>544</v>
      </c>
      <c r="T107" s="59" t="s">
        <v>544</v>
      </c>
      <c r="U107" s="59" t="s">
        <v>544</v>
      </c>
      <c r="V107" s="59" t="s">
        <v>544</v>
      </c>
      <c r="W107" s="59" t="s">
        <v>544</v>
      </c>
      <c r="X107" s="59" t="s">
        <v>544</v>
      </c>
      <c r="Y107" s="59" t="s">
        <v>544</v>
      </c>
      <c r="Z107" s="58">
        <v>96.9</v>
      </c>
      <c r="AA107" s="59" t="s">
        <v>544</v>
      </c>
      <c r="AB107" s="59" t="s">
        <v>544</v>
      </c>
      <c r="AC107" s="58">
        <v>0.488958</v>
      </c>
      <c r="AD107" s="59" t="s">
        <v>544</v>
      </c>
      <c r="AE107" s="59" t="s">
        <v>544</v>
      </c>
      <c r="AF107" s="58">
        <v>88.811188999999999</v>
      </c>
      <c r="AG107" s="58">
        <v>2.23</v>
      </c>
      <c r="AH107" s="58">
        <v>29.8</v>
      </c>
      <c r="AI107" s="59" t="s">
        <v>544</v>
      </c>
      <c r="AJ107" s="59" t="s">
        <v>544</v>
      </c>
      <c r="AK107" s="59" t="s">
        <v>544</v>
      </c>
      <c r="AL107" s="59" t="s">
        <v>544</v>
      </c>
      <c r="AM107" s="58">
        <v>39.0625</v>
      </c>
      <c r="AN107" s="58">
        <v>102.8349</v>
      </c>
      <c r="AO107" s="59" t="s">
        <v>544</v>
      </c>
      <c r="AP107" s="59" t="s">
        <v>544</v>
      </c>
      <c r="AQ107" s="59" t="s">
        <v>544</v>
      </c>
      <c r="AR107" s="59" t="s">
        <v>544</v>
      </c>
      <c r="AS107" s="59" t="s">
        <v>544</v>
      </c>
      <c r="AT107" s="59" t="s">
        <v>544</v>
      </c>
      <c r="AU107" s="59" t="s">
        <v>544</v>
      </c>
      <c r="AV107" s="59" t="s">
        <v>544</v>
      </c>
      <c r="AW107" s="59" t="s">
        <v>544</v>
      </c>
      <c r="AX107" s="58">
        <v>4</v>
      </c>
      <c r="AY107" s="58">
        <v>7.4</v>
      </c>
      <c r="AZ107" s="58">
        <v>23.7</v>
      </c>
      <c r="BA107" s="58">
        <v>28.4</v>
      </c>
      <c r="BB107" s="58">
        <v>19.600000000000001</v>
      </c>
      <c r="BC107" s="59" t="s">
        <v>544</v>
      </c>
      <c r="BD107" s="59" t="s">
        <v>544</v>
      </c>
      <c r="BE107" s="59" t="s">
        <v>544</v>
      </c>
      <c r="BF107" s="59" t="s">
        <v>544</v>
      </c>
      <c r="BG107" s="59" t="s">
        <v>544</v>
      </c>
      <c r="BH107" s="59" t="s">
        <v>544</v>
      </c>
      <c r="BI107" s="59" t="s">
        <v>544</v>
      </c>
      <c r="BJ107" s="59" t="s">
        <v>544</v>
      </c>
      <c r="BK107" s="59" t="s">
        <v>544</v>
      </c>
      <c r="BL107" s="58">
        <v>4.3499999999999996</v>
      </c>
      <c r="BM107" s="58">
        <v>3.58</v>
      </c>
      <c r="BN107" s="59" t="s">
        <v>544</v>
      </c>
      <c r="BO107" s="59" t="s">
        <v>544</v>
      </c>
      <c r="BP107" s="59" t="s">
        <v>544</v>
      </c>
      <c r="BQ107" s="59" t="s">
        <v>544</v>
      </c>
      <c r="BR107" s="59" t="s">
        <v>544</v>
      </c>
      <c r="BS107" s="59" t="s">
        <v>544</v>
      </c>
      <c r="BT107" s="59" t="s">
        <v>544</v>
      </c>
      <c r="BU107" s="59" t="s">
        <v>544</v>
      </c>
      <c r="BV107" s="59" t="s">
        <v>544</v>
      </c>
      <c r="BW107" s="59" t="s">
        <v>544</v>
      </c>
      <c r="BX107" s="59" t="s">
        <v>544</v>
      </c>
      <c r="BY107" s="59" t="s">
        <v>544</v>
      </c>
      <c r="BZ107" s="59" t="s">
        <v>544</v>
      </c>
      <c r="CA107" s="59" t="s">
        <v>544</v>
      </c>
      <c r="CB107" s="59" t="s">
        <v>544</v>
      </c>
      <c r="CC107" s="59" t="s">
        <v>544</v>
      </c>
      <c r="CD107" s="59" t="s">
        <v>544</v>
      </c>
      <c r="CE107" s="59" t="s">
        <v>544</v>
      </c>
      <c r="CF107" s="58">
        <v>162894</v>
      </c>
      <c r="CG107" s="59" t="s">
        <v>544</v>
      </c>
      <c r="CH107" s="59" t="s">
        <v>544</v>
      </c>
      <c r="CI107" s="59" t="s">
        <v>544</v>
      </c>
      <c r="CJ107" s="59" t="s">
        <v>544</v>
      </c>
      <c r="CK107" s="59" t="s">
        <v>544</v>
      </c>
      <c r="CL107" s="59" t="s">
        <v>544</v>
      </c>
      <c r="CM107" s="59" t="s">
        <v>544</v>
      </c>
      <c r="CN107" s="59" t="s">
        <v>544</v>
      </c>
      <c r="CO107" s="59" t="s">
        <v>544</v>
      </c>
      <c r="CP107" s="59" t="s">
        <v>544</v>
      </c>
      <c r="CQ107" s="59" t="s">
        <v>544</v>
      </c>
      <c r="CR107" s="59" t="s">
        <v>544</v>
      </c>
      <c r="CS107" s="58">
        <v>94.6</v>
      </c>
      <c r="CT107" s="58">
        <v>100.1</v>
      </c>
      <c r="CU107" s="59" t="s">
        <v>544</v>
      </c>
      <c r="CV107" s="59" t="s">
        <v>544</v>
      </c>
      <c r="CW107" s="59" t="s">
        <v>544</v>
      </c>
      <c r="CX107" s="59" t="s">
        <v>544</v>
      </c>
      <c r="CY107" s="59" t="s">
        <v>544</v>
      </c>
      <c r="CZ107" s="59" t="s">
        <v>544</v>
      </c>
      <c r="DA107" s="59" t="s">
        <v>544</v>
      </c>
      <c r="DB107" s="59" t="s">
        <v>544</v>
      </c>
      <c r="DC107" s="59" t="s">
        <v>544</v>
      </c>
      <c r="DD107" s="59" t="s">
        <v>544</v>
      </c>
      <c r="DE107" s="59" t="s">
        <v>544</v>
      </c>
      <c r="DF107" s="59" t="s">
        <v>544</v>
      </c>
      <c r="DG107" s="59" t="s">
        <v>544</v>
      </c>
      <c r="DH107" s="59" t="s">
        <v>544</v>
      </c>
      <c r="DI107" s="59" t="s">
        <v>544</v>
      </c>
      <c r="DJ107" s="59" t="s">
        <v>544</v>
      </c>
      <c r="DK107" s="59" t="s">
        <v>544</v>
      </c>
      <c r="DL107" s="59" t="s">
        <v>544</v>
      </c>
      <c r="DM107" s="59" t="s">
        <v>544</v>
      </c>
      <c r="DN107" s="59" t="s">
        <v>544</v>
      </c>
      <c r="DO107" s="59" t="s">
        <v>544</v>
      </c>
      <c r="DP107" s="59" t="s">
        <v>544</v>
      </c>
      <c r="DQ107" s="116" t="s">
        <v>544</v>
      </c>
    </row>
    <row r="108" spans="1:121">
      <c r="A108" s="3">
        <v>25568</v>
      </c>
      <c r="B108" s="59" t="s">
        <v>544</v>
      </c>
      <c r="C108" s="59" t="s">
        <v>544</v>
      </c>
      <c r="D108" s="59" t="s">
        <v>544</v>
      </c>
      <c r="E108" s="59" t="s">
        <v>544</v>
      </c>
      <c r="F108" s="58">
        <v>36.1</v>
      </c>
      <c r="G108" s="58">
        <v>0.488958</v>
      </c>
      <c r="H108" s="59" t="s">
        <v>544</v>
      </c>
      <c r="I108" s="58">
        <v>69.7</v>
      </c>
      <c r="J108" s="58">
        <v>4.75</v>
      </c>
      <c r="K108" s="59" t="s">
        <v>544</v>
      </c>
      <c r="L108" s="58">
        <v>581.9</v>
      </c>
      <c r="M108" s="58">
        <v>143185</v>
      </c>
      <c r="N108" s="59" t="s">
        <v>544</v>
      </c>
      <c r="O108" s="59" t="s">
        <v>544</v>
      </c>
      <c r="P108" s="58">
        <v>1.2</v>
      </c>
      <c r="Q108" s="59" t="s">
        <v>544</v>
      </c>
      <c r="R108" s="59" t="s">
        <v>544</v>
      </c>
      <c r="S108" s="59" t="s">
        <v>544</v>
      </c>
      <c r="T108" s="59" t="s">
        <v>544</v>
      </c>
      <c r="U108" s="59" t="s">
        <v>544</v>
      </c>
      <c r="V108" s="59" t="s">
        <v>544</v>
      </c>
      <c r="W108" s="59" t="s">
        <v>544</v>
      </c>
      <c r="X108" s="59" t="s">
        <v>544</v>
      </c>
      <c r="Y108" s="59" t="s">
        <v>544</v>
      </c>
      <c r="Z108" s="58">
        <v>96.2</v>
      </c>
      <c r="AA108" s="59" t="s">
        <v>544</v>
      </c>
      <c r="AB108" s="59" t="s">
        <v>544</v>
      </c>
      <c r="AC108" s="58">
        <v>0.488958</v>
      </c>
      <c r="AD108" s="59" t="s">
        <v>544</v>
      </c>
      <c r="AE108" s="59" t="s">
        <v>544</v>
      </c>
      <c r="AF108" s="58">
        <v>88.399072000000004</v>
      </c>
      <c r="AG108" s="58">
        <v>2.23</v>
      </c>
      <c r="AH108" s="58">
        <v>29.8</v>
      </c>
      <c r="AI108" s="59" t="s">
        <v>544</v>
      </c>
      <c r="AJ108" s="59" t="s">
        <v>544</v>
      </c>
      <c r="AK108" s="59" t="s">
        <v>544</v>
      </c>
      <c r="AL108" s="59" t="s">
        <v>544</v>
      </c>
      <c r="AM108" s="58">
        <v>39.2804</v>
      </c>
      <c r="AN108" s="58">
        <v>103.02379999999999</v>
      </c>
      <c r="AO108" s="59" t="s">
        <v>544</v>
      </c>
      <c r="AP108" s="59" t="s">
        <v>544</v>
      </c>
      <c r="AQ108" s="59" t="s">
        <v>544</v>
      </c>
      <c r="AR108" s="59" t="s">
        <v>544</v>
      </c>
      <c r="AS108" s="59" t="s">
        <v>544</v>
      </c>
      <c r="AT108" s="59" t="s">
        <v>544</v>
      </c>
      <c r="AU108" s="59" t="s">
        <v>544</v>
      </c>
      <c r="AV108" s="59" t="s">
        <v>544</v>
      </c>
      <c r="AW108" s="59" t="s">
        <v>544</v>
      </c>
      <c r="AX108" s="58">
        <v>4</v>
      </c>
      <c r="AY108" s="58">
        <v>7.5</v>
      </c>
      <c r="AZ108" s="58">
        <v>24</v>
      </c>
      <c r="BA108" s="58">
        <v>28.9</v>
      </c>
      <c r="BB108" s="58">
        <v>19.7</v>
      </c>
      <c r="BC108" s="59" t="s">
        <v>544</v>
      </c>
      <c r="BD108" s="59" t="s">
        <v>544</v>
      </c>
      <c r="BE108" s="59" t="s">
        <v>544</v>
      </c>
      <c r="BF108" s="59" t="s">
        <v>544</v>
      </c>
      <c r="BG108" s="59" t="s">
        <v>544</v>
      </c>
      <c r="BH108" s="59" t="s">
        <v>544</v>
      </c>
      <c r="BI108" s="59" t="s">
        <v>544</v>
      </c>
      <c r="BJ108" s="59" t="s">
        <v>544</v>
      </c>
      <c r="BK108" s="59" t="s">
        <v>544</v>
      </c>
      <c r="BL108" s="58">
        <v>4.45</v>
      </c>
      <c r="BM108" s="58">
        <v>3.68</v>
      </c>
      <c r="BN108" s="59" t="s">
        <v>544</v>
      </c>
      <c r="BO108" s="59" t="s">
        <v>544</v>
      </c>
      <c r="BP108" s="59" t="s">
        <v>544</v>
      </c>
      <c r="BQ108" s="59" t="s">
        <v>544</v>
      </c>
      <c r="BR108" s="59" t="s">
        <v>544</v>
      </c>
      <c r="BS108" s="59" t="s">
        <v>544</v>
      </c>
      <c r="BT108" s="59" t="s">
        <v>544</v>
      </c>
      <c r="BU108" s="59" t="s">
        <v>544</v>
      </c>
      <c r="BV108" s="59" t="s">
        <v>544</v>
      </c>
      <c r="BW108" s="59" t="s">
        <v>544</v>
      </c>
      <c r="BX108" s="59" t="s">
        <v>544</v>
      </c>
      <c r="BY108" s="59" t="s">
        <v>544</v>
      </c>
      <c r="BZ108" s="59" t="s">
        <v>544</v>
      </c>
      <c r="CA108" s="59" t="s">
        <v>544</v>
      </c>
      <c r="CB108" s="59" t="s">
        <v>544</v>
      </c>
      <c r="CC108" s="59" t="s">
        <v>544</v>
      </c>
      <c r="CD108" s="59" t="s">
        <v>544</v>
      </c>
      <c r="CE108" s="59" t="s">
        <v>544</v>
      </c>
      <c r="CF108" s="58">
        <v>164258</v>
      </c>
      <c r="CG108" s="59" t="s">
        <v>544</v>
      </c>
      <c r="CH108" s="59" t="s">
        <v>544</v>
      </c>
      <c r="CI108" s="59" t="s">
        <v>544</v>
      </c>
      <c r="CJ108" s="59" t="s">
        <v>544</v>
      </c>
      <c r="CK108" s="59" t="s">
        <v>544</v>
      </c>
      <c r="CL108" s="59" t="s">
        <v>544</v>
      </c>
      <c r="CM108" s="59" t="s">
        <v>544</v>
      </c>
      <c r="CN108" s="59" t="s">
        <v>544</v>
      </c>
      <c r="CO108" s="59" t="s">
        <v>544</v>
      </c>
      <c r="CP108" s="59" t="s">
        <v>544</v>
      </c>
      <c r="CQ108" s="59" t="s">
        <v>544</v>
      </c>
      <c r="CR108" s="59" t="s">
        <v>544</v>
      </c>
      <c r="CS108" s="58">
        <v>93.8</v>
      </c>
      <c r="CT108" s="58">
        <v>99.6</v>
      </c>
      <c r="CU108" s="59" t="s">
        <v>544</v>
      </c>
      <c r="CV108" s="59" t="s">
        <v>544</v>
      </c>
      <c r="CW108" s="59" t="s">
        <v>544</v>
      </c>
      <c r="CX108" s="59" t="s">
        <v>544</v>
      </c>
      <c r="CY108" s="59" t="s">
        <v>544</v>
      </c>
      <c r="CZ108" s="59" t="s">
        <v>544</v>
      </c>
      <c r="DA108" s="59" t="s">
        <v>544</v>
      </c>
      <c r="DB108" s="59" t="s">
        <v>544</v>
      </c>
      <c r="DC108" s="59" t="s">
        <v>544</v>
      </c>
      <c r="DD108" s="59" t="s">
        <v>544</v>
      </c>
      <c r="DE108" s="59" t="s">
        <v>544</v>
      </c>
      <c r="DF108" s="59" t="s">
        <v>544</v>
      </c>
      <c r="DG108" s="59" t="s">
        <v>544</v>
      </c>
      <c r="DH108" s="59" t="s">
        <v>544</v>
      </c>
      <c r="DI108" s="59" t="s">
        <v>544</v>
      </c>
      <c r="DJ108" s="59" t="s">
        <v>544</v>
      </c>
      <c r="DK108" s="59" t="s">
        <v>544</v>
      </c>
      <c r="DL108" s="59" t="s">
        <v>544</v>
      </c>
      <c r="DM108" s="59" t="s">
        <v>544</v>
      </c>
      <c r="DN108" s="59" t="s">
        <v>544</v>
      </c>
      <c r="DO108" s="59" t="s">
        <v>544</v>
      </c>
      <c r="DP108" s="59" t="s">
        <v>544</v>
      </c>
      <c r="DQ108" s="116" t="s">
        <v>544</v>
      </c>
    </row>
    <row r="109" spans="1:121">
      <c r="A109" s="3">
        <v>25568</v>
      </c>
      <c r="B109" s="59" t="s">
        <v>544</v>
      </c>
      <c r="C109" s="59" t="s">
        <v>544</v>
      </c>
      <c r="D109" s="59" t="s">
        <v>544</v>
      </c>
      <c r="E109" s="59" t="s">
        <v>544</v>
      </c>
      <c r="F109" s="58">
        <v>37.1</v>
      </c>
      <c r="G109" s="58">
        <v>0.488958</v>
      </c>
      <c r="H109" s="59" t="s">
        <v>544</v>
      </c>
      <c r="I109" s="58">
        <v>70.5</v>
      </c>
      <c r="J109" s="58">
        <v>4.5</v>
      </c>
      <c r="K109" s="59" t="s">
        <v>544</v>
      </c>
      <c r="L109" s="58">
        <v>560.1</v>
      </c>
      <c r="M109" s="58">
        <v>108904</v>
      </c>
      <c r="N109" s="59" t="s">
        <v>544</v>
      </c>
      <c r="O109" s="59" t="s">
        <v>544</v>
      </c>
      <c r="P109" s="58">
        <v>1.1000000000000001</v>
      </c>
      <c r="Q109" s="59" t="s">
        <v>544</v>
      </c>
      <c r="R109" s="59" t="s">
        <v>544</v>
      </c>
      <c r="S109" s="59" t="s">
        <v>544</v>
      </c>
      <c r="T109" s="59" t="s">
        <v>544</v>
      </c>
      <c r="U109" s="59" t="s">
        <v>544</v>
      </c>
      <c r="V109" s="59" t="s">
        <v>544</v>
      </c>
      <c r="W109" s="59" t="s">
        <v>544</v>
      </c>
      <c r="X109" s="59" t="s">
        <v>544</v>
      </c>
      <c r="Y109" s="59" t="s">
        <v>544</v>
      </c>
      <c r="Z109" s="58">
        <v>96.3</v>
      </c>
      <c r="AA109" s="59" t="s">
        <v>544</v>
      </c>
      <c r="AB109" s="59" t="s">
        <v>544</v>
      </c>
      <c r="AC109" s="58">
        <v>0.488958</v>
      </c>
      <c r="AD109" s="59" t="s">
        <v>544</v>
      </c>
      <c r="AE109" s="59" t="s">
        <v>544</v>
      </c>
      <c r="AF109" s="58">
        <v>87.385321000000005</v>
      </c>
      <c r="AG109" s="58">
        <v>2.23</v>
      </c>
      <c r="AH109" s="58">
        <v>29.9</v>
      </c>
      <c r="AI109" s="59" t="s">
        <v>544</v>
      </c>
      <c r="AJ109" s="59" t="s">
        <v>544</v>
      </c>
      <c r="AK109" s="59" t="s">
        <v>544</v>
      </c>
      <c r="AL109" s="59" t="s">
        <v>544</v>
      </c>
      <c r="AM109" s="58">
        <v>39.491700000000002</v>
      </c>
      <c r="AN109" s="58">
        <v>103.19110000000001</v>
      </c>
      <c r="AO109" s="59" t="s">
        <v>544</v>
      </c>
      <c r="AP109" s="59" t="s">
        <v>544</v>
      </c>
      <c r="AQ109" s="59" t="s">
        <v>544</v>
      </c>
      <c r="AR109" s="59" t="s">
        <v>544</v>
      </c>
      <c r="AS109" s="59" t="s">
        <v>544</v>
      </c>
      <c r="AT109" s="59" t="s">
        <v>544</v>
      </c>
      <c r="AU109" s="59" t="s">
        <v>544</v>
      </c>
      <c r="AV109" s="59" t="s">
        <v>544</v>
      </c>
      <c r="AW109" s="59" t="s">
        <v>544</v>
      </c>
      <c r="AX109" s="58">
        <v>4</v>
      </c>
      <c r="AY109" s="58">
        <v>7.6</v>
      </c>
      <c r="AZ109" s="58">
        <v>24.5</v>
      </c>
      <c r="BA109" s="58">
        <v>30.1</v>
      </c>
      <c r="BB109" s="58">
        <v>19.899999999999999</v>
      </c>
      <c r="BC109" s="59" t="s">
        <v>544</v>
      </c>
      <c r="BD109" s="59" t="s">
        <v>544</v>
      </c>
      <c r="BE109" s="59" t="s">
        <v>544</v>
      </c>
      <c r="BF109" s="59" t="s">
        <v>544</v>
      </c>
      <c r="BG109" s="59" t="s">
        <v>544</v>
      </c>
      <c r="BH109" s="59" t="s">
        <v>544</v>
      </c>
      <c r="BI109" s="59" t="s">
        <v>544</v>
      </c>
      <c r="BJ109" s="59" t="s">
        <v>544</v>
      </c>
      <c r="BK109" s="59" t="s">
        <v>544</v>
      </c>
      <c r="BL109" s="58">
        <v>4.8600000000000003</v>
      </c>
      <c r="BM109" s="58">
        <v>3.68</v>
      </c>
      <c r="BN109" s="59" t="s">
        <v>544</v>
      </c>
      <c r="BO109" s="59" t="s">
        <v>544</v>
      </c>
      <c r="BP109" s="59" t="s">
        <v>544</v>
      </c>
      <c r="BQ109" s="59" t="s">
        <v>544</v>
      </c>
      <c r="BR109" s="59" t="s">
        <v>544</v>
      </c>
      <c r="BS109" s="59" t="s">
        <v>544</v>
      </c>
      <c r="BT109" s="59" t="s">
        <v>544</v>
      </c>
      <c r="BU109" s="59" t="s">
        <v>544</v>
      </c>
      <c r="BV109" s="59" t="s">
        <v>544</v>
      </c>
      <c r="BW109" s="59" t="s">
        <v>544</v>
      </c>
      <c r="BX109" s="59" t="s">
        <v>544</v>
      </c>
      <c r="BY109" s="59" t="s">
        <v>544</v>
      </c>
      <c r="BZ109" s="59" t="s">
        <v>544</v>
      </c>
      <c r="CA109" s="59" t="s">
        <v>544</v>
      </c>
      <c r="CB109" s="59" t="s">
        <v>544</v>
      </c>
      <c r="CC109" s="59" t="s">
        <v>544</v>
      </c>
      <c r="CD109" s="59" t="s">
        <v>544</v>
      </c>
      <c r="CE109" s="59" t="s">
        <v>544</v>
      </c>
      <c r="CF109" s="58">
        <v>165847</v>
      </c>
      <c r="CG109" s="59" t="s">
        <v>544</v>
      </c>
      <c r="CH109" s="59" t="s">
        <v>544</v>
      </c>
      <c r="CI109" s="59" t="s">
        <v>544</v>
      </c>
      <c r="CJ109" s="59" t="s">
        <v>544</v>
      </c>
      <c r="CK109" s="59" t="s">
        <v>544</v>
      </c>
      <c r="CL109" s="59" t="s">
        <v>544</v>
      </c>
      <c r="CM109" s="59" t="s">
        <v>544</v>
      </c>
      <c r="CN109" s="59" t="s">
        <v>544</v>
      </c>
      <c r="CO109" s="59" t="s">
        <v>544</v>
      </c>
      <c r="CP109" s="59" t="s">
        <v>544</v>
      </c>
      <c r="CQ109" s="59" t="s">
        <v>544</v>
      </c>
      <c r="CR109" s="59" t="s">
        <v>544</v>
      </c>
      <c r="CS109" s="58">
        <v>94</v>
      </c>
      <c r="CT109" s="58">
        <v>99.5</v>
      </c>
      <c r="CU109" s="59" t="s">
        <v>544</v>
      </c>
      <c r="CV109" s="59" t="s">
        <v>544</v>
      </c>
      <c r="CW109" s="59" t="s">
        <v>544</v>
      </c>
      <c r="CX109" s="59" t="s">
        <v>544</v>
      </c>
      <c r="CY109" s="59" t="s">
        <v>544</v>
      </c>
      <c r="CZ109" s="59" t="s">
        <v>544</v>
      </c>
      <c r="DA109" s="59" t="s">
        <v>544</v>
      </c>
      <c r="DB109" s="59" t="s">
        <v>544</v>
      </c>
      <c r="DC109" s="59" t="s">
        <v>544</v>
      </c>
      <c r="DD109" s="59" t="s">
        <v>544</v>
      </c>
      <c r="DE109" s="59" t="s">
        <v>544</v>
      </c>
      <c r="DF109" s="59" t="s">
        <v>544</v>
      </c>
      <c r="DG109" s="59" t="s">
        <v>544</v>
      </c>
      <c r="DH109" s="59" t="s">
        <v>544</v>
      </c>
      <c r="DI109" s="59" t="s">
        <v>544</v>
      </c>
      <c r="DJ109" s="59" t="s">
        <v>544</v>
      </c>
      <c r="DK109" s="59" t="s">
        <v>544</v>
      </c>
      <c r="DL109" s="59" t="s">
        <v>544</v>
      </c>
      <c r="DM109" s="59" t="s">
        <v>544</v>
      </c>
      <c r="DN109" s="59" t="s">
        <v>544</v>
      </c>
      <c r="DO109" s="59" t="s">
        <v>544</v>
      </c>
      <c r="DP109" s="59" t="s">
        <v>544</v>
      </c>
      <c r="DQ109" s="116" t="s">
        <v>544</v>
      </c>
    </row>
    <row r="110" spans="1:121">
      <c r="A110" s="3">
        <v>25568</v>
      </c>
      <c r="B110" s="59" t="s">
        <v>544</v>
      </c>
      <c r="C110" s="59" t="s">
        <v>544</v>
      </c>
      <c r="D110" s="59" t="s">
        <v>544</v>
      </c>
      <c r="E110" s="59" t="s">
        <v>544</v>
      </c>
      <c r="F110" s="58">
        <v>37.700000000000003</v>
      </c>
      <c r="G110" s="58">
        <v>0.488958</v>
      </c>
      <c r="H110" s="59" t="s">
        <v>544</v>
      </c>
      <c r="I110" s="58">
        <v>72</v>
      </c>
      <c r="J110" s="58">
        <v>4.1849999999999996</v>
      </c>
      <c r="K110" s="59" t="s">
        <v>544</v>
      </c>
      <c r="L110" s="58">
        <v>555.6</v>
      </c>
      <c r="M110" s="58">
        <v>93465</v>
      </c>
      <c r="N110" s="59" t="s">
        <v>544</v>
      </c>
      <c r="O110" s="59" t="s">
        <v>544</v>
      </c>
      <c r="P110" s="58">
        <v>1</v>
      </c>
      <c r="Q110" s="59" t="s">
        <v>544</v>
      </c>
      <c r="R110" s="59" t="s">
        <v>544</v>
      </c>
      <c r="S110" s="59" t="s">
        <v>544</v>
      </c>
      <c r="T110" s="59" t="s">
        <v>544</v>
      </c>
      <c r="U110" s="59" t="s">
        <v>544</v>
      </c>
      <c r="V110" s="59" t="s">
        <v>544</v>
      </c>
      <c r="W110" s="59" t="s">
        <v>544</v>
      </c>
      <c r="X110" s="59" t="s">
        <v>544</v>
      </c>
      <c r="Y110" s="59" t="s">
        <v>544</v>
      </c>
      <c r="Z110" s="58">
        <v>95.9</v>
      </c>
      <c r="AA110" s="59" t="s">
        <v>544</v>
      </c>
      <c r="AB110" s="59" t="s">
        <v>544</v>
      </c>
      <c r="AC110" s="58">
        <v>0.488958</v>
      </c>
      <c r="AD110" s="59" t="s">
        <v>544</v>
      </c>
      <c r="AE110" s="59" t="s">
        <v>544</v>
      </c>
      <c r="AF110" s="58">
        <v>88.302751999999998</v>
      </c>
      <c r="AG110" s="58">
        <v>2.23</v>
      </c>
      <c r="AH110" s="58">
        <v>30</v>
      </c>
      <c r="AI110" s="59" t="s">
        <v>544</v>
      </c>
      <c r="AJ110" s="59" t="s">
        <v>544</v>
      </c>
      <c r="AK110" s="59" t="s">
        <v>544</v>
      </c>
      <c r="AL110" s="59" t="s">
        <v>544</v>
      </c>
      <c r="AM110" s="58">
        <v>39.701500000000003</v>
      </c>
      <c r="AN110" s="58">
        <v>103.35</v>
      </c>
      <c r="AO110" s="59" t="s">
        <v>544</v>
      </c>
      <c r="AP110" s="59" t="s">
        <v>544</v>
      </c>
      <c r="AQ110" s="59" t="s">
        <v>544</v>
      </c>
      <c r="AR110" s="59" t="s">
        <v>544</v>
      </c>
      <c r="AS110" s="59" t="s">
        <v>544</v>
      </c>
      <c r="AT110" s="59" t="s">
        <v>544</v>
      </c>
      <c r="AU110" s="59" t="s">
        <v>544</v>
      </c>
      <c r="AV110" s="59" t="s">
        <v>544</v>
      </c>
      <c r="AW110" s="59" t="s">
        <v>544</v>
      </c>
      <c r="AX110" s="58">
        <v>4</v>
      </c>
      <c r="AY110" s="58">
        <v>7.7</v>
      </c>
      <c r="AZ110" s="58">
        <v>24.8</v>
      </c>
      <c r="BA110" s="58">
        <v>30.3</v>
      </c>
      <c r="BB110" s="58">
        <v>20.100000000000001</v>
      </c>
      <c r="BC110" s="59" t="s">
        <v>544</v>
      </c>
      <c r="BD110" s="59" t="s">
        <v>544</v>
      </c>
      <c r="BE110" s="59" t="s">
        <v>544</v>
      </c>
      <c r="BF110" s="59" t="s">
        <v>544</v>
      </c>
      <c r="BG110" s="59" t="s">
        <v>544</v>
      </c>
      <c r="BH110" s="59" t="s">
        <v>544</v>
      </c>
      <c r="BI110" s="59" t="s">
        <v>544</v>
      </c>
      <c r="BJ110" s="59" t="s">
        <v>544</v>
      </c>
      <c r="BK110" s="59" t="s">
        <v>544</v>
      </c>
      <c r="BL110" s="58">
        <v>4.76</v>
      </c>
      <c r="BM110" s="58">
        <v>3.73</v>
      </c>
      <c r="BN110" s="59" t="s">
        <v>544</v>
      </c>
      <c r="BO110" s="59" t="s">
        <v>544</v>
      </c>
      <c r="BP110" s="59" t="s">
        <v>544</v>
      </c>
      <c r="BQ110" s="59" t="s">
        <v>544</v>
      </c>
      <c r="BR110" s="59" t="s">
        <v>544</v>
      </c>
      <c r="BS110" s="59" t="s">
        <v>544</v>
      </c>
      <c r="BT110" s="59" t="s">
        <v>544</v>
      </c>
      <c r="BU110" s="59" t="s">
        <v>544</v>
      </c>
      <c r="BV110" s="59" t="s">
        <v>544</v>
      </c>
      <c r="BW110" s="59" t="s">
        <v>544</v>
      </c>
      <c r="BX110" s="59" t="s">
        <v>544</v>
      </c>
      <c r="BY110" s="59" t="s">
        <v>544</v>
      </c>
      <c r="BZ110" s="59" t="s">
        <v>544</v>
      </c>
      <c r="CA110" s="59" t="s">
        <v>544</v>
      </c>
      <c r="CB110" s="59" t="s">
        <v>544</v>
      </c>
      <c r="CC110" s="59" t="s">
        <v>544</v>
      </c>
      <c r="CD110" s="59" t="s">
        <v>544</v>
      </c>
      <c r="CE110" s="59" t="s">
        <v>544</v>
      </c>
      <c r="CF110" s="58">
        <v>171050</v>
      </c>
      <c r="CG110" s="59" t="s">
        <v>544</v>
      </c>
      <c r="CH110" s="59" t="s">
        <v>544</v>
      </c>
      <c r="CI110" s="59" t="s">
        <v>544</v>
      </c>
      <c r="CJ110" s="59" t="s">
        <v>544</v>
      </c>
      <c r="CK110" s="59" t="s">
        <v>544</v>
      </c>
      <c r="CL110" s="59" t="s">
        <v>544</v>
      </c>
      <c r="CM110" s="59" t="s">
        <v>544</v>
      </c>
      <c r="CN110" s="59" t="s">
        <v>544</v>
      </c>
      <c r="CO110" s="59" t="s">
        <v>544</v>
      </c>
      <c r="CP110" s="59" t="s">
        <v>544</v>
      </c>
      <c r="CQ110" s="59" t="s">
        <v>544</v>
      </c>
      <c r="CR110" s="59" t="s">
        <v>544</v>
      </c>
      <c r="CS110" s="58">
        <v>93.5</v>
      </c>
      <c r="CT110" s="58">
        <v>99.1</v>
      </c>
      <c r="CU110" s="59" t="s">
        <v>544</v>
      </c>
      <c r="CV110" s="59" t="s">
        <v>544</v>
      </c>
      <c r="CW110" s="59" t="s">
        <v>544</v>
      </c>
      <c r="CX110" s="59" t="s">
        <v>544</v>
      </c>
      <c r="CY110" s="59" t="s">
        <v>544</v>
      </c>
      <c r="CZ110" s="59" t="s">
        <v>544</v>
      </c>
      <c r="DA110" s="59" t="s">
        <v>544</v>
      </c>
      <c r="DB110" s="59" t="s">
        <v>544</v>
      </c>
      <c r="DC110" s="59" t="s">
        <v>544</v>
      </c>
      <c r="DD110" s="59" t="s">
        <v>544</v>
      </c>
      <c r="DE110" s="59" t="s">
        <v>544</v>
      </c>
      <c r="DF110" s="59" t="s">
        <v>544</v>
      </c>
      <c r="DG110" s="59" t="s">
        <v>544</v>
      </c>
      <c r="DH110" s="59" t="s">
        <v>544</v>
      </c>
      <c r="DI110" s="59" t="s">
        <v>544</v>
      </c>
      <c r="DJ110" s="59" t="s">
        <v>544</v>
      </c>
      <c r="DK110" s="59" t="s">
        <v>544</v>
      </c>
      <c r="DL110" s="59" t="s">
        <v>544</v>
      </c>
      <c r="DM110" s="59" t="s">
        <v>544</v>
      </c>
      <c r="DN110" s="59" t="s">
        <v>544</v>
      </c>
      <c r="DO110" s="59" t="s">
        <v>544</v>
      </c>
      <c r="DP110" s="59" t="s">
        <v>544</v>
      </c>
      <c r="DQ110" s="116" t="s">
        <v>544</v>
      </c>
    </row>
    <row r="111" spans="1:121">
      <c r="A111" s="3">
        <v>25568</v>
      </c>
      <c r="B111" s="59" t="s">
        <v>544</v>
      </c>
      <c r="C111" s="59" t="s">
        <v>544</v>
      </c>
      <c r="D111" s="59" t="s">
        <v>544</v>
      </c>
      <c r="E111" s="59" t="s">
        <v>544</v>
      </c>
      <c r="F111" s="58">
        <v>38.9</v>
      </c>
      <c r="G111" s="58">
        <v>0.48859900000000001</v>
      </c>
      <c r="H111" s="59" t="s">
        <v>544</v>
      </c>
      <c r="I111" s="58">
        <v>71</v>
      </c>
      <c r="J111" s="58">
        <v>3.87</v>
      </c>
      <c r="K111" s="59" t="s">
        <v>544</v>
      </c>
      <c r="L111" s="58">
        <v>591.4</v>
      </c>
      <c r="M111" s="58">
        <v>103944</v>
      </c>
      <c r="N111" s="59" t="s">
        <v>544</v>
      </c>
      <c r="O111" s="59" t="s">
        <v>544</v>
      </c>
      <c r="P111" s="58">
        <v>0.8</v>
      </c>
      <c r="Q111" s="59" t="s">
        <v>544</v>
      </c>
      <c r="R111" s="59" t="s">
        <v>544</v>
      </c>
      <c r="S111" s="59" t="s">
        <v>544</v>
      </c>
      <c r="T111" s="59" t="s">
        <v>544</v>
      </c>
      <c r="U111" s="59" t="s">
        <v>544</v>
      </c>
      <c r="V111" s="59" t="s">
        <v>544</v>
      </c>
      <c r="W111" s="59" t="s">
        <v>544</v>
      </c>
      <c r="X111" s="59" t="s">
        <v>544</v>
      </c>
      <c r="Y111" s="59" t="s">
        <v>544</v>
      </c>
      <c r="Z111" s="58">
        <v>95.1</v>
      </c>
      <c r="AA111" s="59" t="s">
        <v>544</v>
      </c>
      <c r="AB111" s="59" t="s">
        <v>544</v>
      </c>
      <c r="AC111" s="58">
        <v>0.48859900000000001</v>
      </c>
      <c r="AD111" s="59" t="s">
        <v>544</v>
      </c>
      <c r="AE111" s="59" t="s">
        <v>544</v>
      </c>
      <c r="AF111" s="58">
        <v>89.521640000000005</v>
      </c>
      <c r="AG111" s="58">
        <v>2.23</v>
      </c>
      <c r="AH111" s="58">
        <v>30.1</v>
      </c>
      <c r="AI111" s="59" t="s">
        <v>544</v>
      </c>
      <c r="AJ111" s="59" t="s">
        <v>544</v>
      </c>
      <c r="AK111" s="59" t="s">
        <v>544</v>
      </c>
      <c r="AL111" s="59" t="s">
        <v>544</v>
      </c>
      <c r="AM111" s="58">
        <v>39.909999999999997</v>
      </c>
      <c r="AN111" s="58">
        <v>103.50190000000001</v>
      </c>
      <c r="AO111" s="59" t="s">
        <v>544</v>
      </c>
      <c r="AP111" s="59" t="s">
        <v>544</v>
      </c>
      <c r="AQ111" s="59" t="s">
        <v>544</v>
      </c>
      <c r="AR111" s="59" t="s">
        <v>544</v>
      </c>
      <c r="AS111" s="59" t="s">
        <v>544</v>
      </c>
      <c r="AT111" s="59" t="s">
        <v>544</v>
      </c>
      <c r="AU111" s="59" t="s">
        <v>544</v>
      </c>
      <c r="AV111" s="59" t="s">
        <v>544</v>
      </c>
      <c r="AW111" s="59" t="s">
        <v>544</v>
      </c>
      <c r="AX111" s="58">
        <v>4</v>
      </c>
      <c r="AY111" s="58">
        <v>7.8</v>
      </c>
      <c r="AZ111" s="58">
        <v>25.1</v>
      </c>
      <c r="BA111" s="58">
        <v>30.8</v>
      </c>
      <c r="BB111" s="58">
        <v>20.5</v>
      </c>
      <c r="BC111" s="59" t="s">
        <v>544</v>
      </c>
      <c r="BD111" s="59" t="s">
        <v>544</v>
      </c>
      <c r="BE111" s="59" t="s">
        <v>544</v>
      </c>
      <c r="BF111" s="59" t="s">
        <v>544</v>
      </c>
      <c r="BG111" s="59" t="s">
        <v>544</v>
      </c>
      <c r="BH111" s="59" t="s">
        <v>544</v>
      </c>
      <c r="BI111" s="59" t="s">
        <v>544</v>
      </c>
      <c r="BJ111" s="59" t="s">
        <v>544</v>
      </c>
      <c r="BK111" s="59" t="s">
        <v>544</v>
      </c>
      <c r="BL111" s="58">
        <v>4.3499999999999996</v>
      </c>
      <c r="BM111" s="58">
        <v>4.1399999999999997</v>
      </c>
      <c r="BN111" s="59" t="s">
        <v>544</v>
      </c>
      <c r="BO111" s="59" t="s">
        <v>544</v>
      </c>
      <c r="BP111" s="59" t="s">
        <v>544</v>
      </c>
      <c r="BQ111" s="59" t="s">
        <v>544</v>
      </c>
      <c r="BR111" s="59" t="s">
        <v>544</v>
      </c>
      <c r="BS111" s="59" t="s">
        <v>544</v>
      </c>
      <c r="BT111" s="59" t="s">
        <v>544</v>
      </c>
      <c r="BU111" s="59" t="s">
        <v>544</v>
      </c>
      <c r="BV111" s="59" t="s">
        <v>544</v>
      </c>
      <c r="BW111" s="59" t="s">
        <v>544</v>
      </c>
      <c r="BX111" s="59" t="s">
        <v>544</v>
      </c>
      <c r="BY111" s="59" t="s">
        <v>544</v>
      </c>
      <c r="BZ111" s="59" t="s">
        <v>544</v>
      </c>
      <c r="CA111" s="59" t="s">
        <v>544</v>
      </c>
      <c r="CB111" s="59" t="s">
        <v>544</v>
      </c>
      <c r="CC111" s="59" t="s">
        <v>544</v>
      </c>
      <c r="CD111" s="59" t="s">
        <v>544</v>
      </c>
      <c r="CE111" s="59" t="s">
        <v>544</v>
      </c>
      <c r="CF111" s="58">
        <v>171222</v>
      </c>
      <c r="CG111" s="59" t="s">
        <v>544</v>
      </c>
      <c r="CH111" s="59" t="s">
        <v>544</v>
      </c>
      <c r="CI111" s="59" t="s">
        <v>544</v>
      </c>
      <c r="CJ111" s="59" t="s">
        <v>544</v>
      </c>
      <c r="CK111" s="59" t="s">
        <v>544</v>
      </c>
      <c r="CL111" s="59" t="s">
        <v>544</v>
      </c>
      <c r="CM111" s="59" t="s">
        <v>544</v>
      </c>
      <c r="CN111" s="59" t="s">
        <v>544</v>
      </c>
      <c r="CO111" s="59" t="s">
        <v>544</v>
      </c>
      <c r="CP111" s="59" t="s">
        <v>544</v>
      </c>
      <c r="CQ111" s="59" t="s">
        <v>544</v>
      </c>
      <c r="CR111" s="59" t="s">
        <v>544</v>
      </c>
      <c r="CS111" s="58">
        <v>92.7</v>
      </c>
      <c r="CT111" s="58">
        <v>98.5</v>
      </c>
      <c r="CU111" s="59" t="s">
        <v>544</v>
      </c>
      <c r="CV111" s="59" t="s">
        <v>544</v>
      </c>
      <c r="CW111" s="59" t="s">
        <v>544</v>
      </c>
      <c r="CX111" s="59" t="s">
        <v>544</v>
      </c>
      <c r="CY111" s="59" t="s">
        <v>544</v>
      </c>
      <c r="CZ111" s="59" t="s">
        <v>544</v>
      </c>
      <c r="DA111" s="59" t="s">
        <v>544</v>
      </c>
      <c r="DB111" s="59" t="s">
        <v>544</v>
      </c>
      <c r="DC111" s="59" t="s">
        <v>544</v>
      </c>
      <c r="DD111" s="59" t="s">
        <v>544</v>
      </c>
      <c r="DE111" s="59" t="s">
        <v>544</v>
      </c>
      <c r="DF111" s="59" t="s">
        <v>544</v>
      </c>
      <c r="DG111" s="59" t="s">
        <v>544</v>
      </c>
      <c r="DH111" s="59" t="s">
        <v>544</v>
      </c>
      <c r="DI111" s="59" t="s">
        <v>544</v>
      </c>
      <c r="DJ111" s="59" t="s">
        <v>544</v>
      </c>
      <c r="DK111" s="59" t="s">
        <v>544</v>
      </c>
      <c r="DL111" s="59" t="s">
        <v>544</v>
      </c>
      <c r="DM111" s="59" t="s">
        <v>544</v>
      </c>
      <c r="DN111" s="59" t="s">
        <v>544</v>
      </c>
      <c r="DO111" s="59" t="s">
        <v>544</v>
      </c>
      <c r="DP111" s="59" t="s">
        <v>544</v>
      </c>
      <c r="DQ111" s="116" t="s">
        <v>544</v>
      </c>
    </row>
    <row r="112" spans="1:121">
      <c r="A112" s="3">
        <v>25568</v>
      </c>
      <c r="B112" s="59" t="s">
        <v>544</v>
      </c>
      <c r="C112" s="59" t="s">
        <v>544</v>
      </c>
      <c r="D112" s="59" t="s">
        <v>544</v>
      </c>
      <c r="E112" s="59" t="s">
        <v>544</v>
      </c>
      <c r="F112" s="58">
        <v>38.6</v>
      </c>
      <c r="G112" s="58">
        <v>0.48666799999999999</v>
      </c>
      <c r="H112" s="59" t="s">
        <v>544</v>
      </c>
      <c r="I112" s="58">
        <v>71.400000000000006</v>
      </c>
      <c r="J112" s="58">
        <v>3.91</v>
      </c>
      <c r="K112" s="59" t="s">
        <v>544</v>
      </c>
      <c r="L112" s="58">
        <v>571.9</v>
      </c>
      <c r="M112" s="58">
        <v>131553</v>
      </c>
      <c r="N112" s="59" t="s">
        <v>544</v>
      </c>
      <c r="O112" s="59" t="s">
        <v>544</v>
      </c>
      <c r="P112" s="58">
        <v>0.8</v>
      </c>
      <c r="Q112" s="59" t="s">
        <v>544</v>
      </c>
      <c r="R112" s="59" t="s">
        <v>544</v>
      </c>
      <c r="S112" s="59" t="s">
        <v>544</v>
      </c>
      <c r="T112" s="59" t="s">
        <v>544</v>
      </c>
      <c r="U112" s="59" t="s">
        <v>544</v>
      </c>
      <c r="V112" s="59" t="s">
        <v>544</v>
      </c>
      <c r="W112" s="59" t="s">
        <v>544</v>
      </c>
      <c r="X112" s="59" t="s">
        <v>544</v>
      </c>
      <c r="Y112" s="59" t="s">
        <v>544</v>
      </c>
      <c r="Z112" s="58">
        <v>94.8</v>
      </c>
      <c r="AA112" s="59" t="s">
        <v>544</v>
      </c>
      <c r="AB112" s="59" t="s">
        <v>544</v>
      </c>
      <c r="AC112" s="58">
        <v>0.48666799999999999</v>
      </c>
      <c r="AD112" s="59" t="s">
        <v>544</v>
      </c>
      <c r="AE112" s="59" t="s">
        <v>544</v>
      </c>
      <c r="AF112" s="58">
        <v>89.342404000000002</v>
      </c>
      <c r="AG112" s="58">
        <v>2.23</v>
      </c>
      <c r="AH112" s="58">
        <v>30.2</v>
      </c>
      <c r="AI112" s="59" t="s">
        <v>544</v>
      </c>
      <c r="AJ112" s="59" t="s">
        <v>544</v>
      </c>
      <c r="AK112" s="59" t="s">
        <v>544</v>
      </c>
      <c r="AL112" s="59" t="s">
        <v>544</v>
      </c>
      <c r="AM112" s="58">
        <v>40.143099999999997</v>
      </c>
      <c r="AN112" s="58">
        <v>103.71339999999999</v>
      </c>
      <c r="AO112" s="59" t="s">
        <v>544</v>
      </c>
      <c r="AP112" s="59" t="s">
        <v>544</v>
      </c>
      <c r="AQ112" s="59" t="s">
        <v>544</v>
      </c>
      <c r="AR112" s="59" t="s">
        <v>544</v>
      </c>
      <c r="AS112" s="59" t="s">
        <v>544</v>
      </c>
      <c r="AT112" s="59" t="s">
        <v>544</v>
      </c>
      <c r="AU112" s="59" t="s">
        <v>544</v>
      </c>
      <c r="AV112" s="59" t="s">
        <v>544</v>
      </c>
      <c r="AW112" s="59" t="s">
        <v>544</v>
      </c>
      <c r="AX112" s="58">
        <v>4</v>
      </c>
      <c r="AY112" s="58">
        <v>7.8</v>
      </c>
      <c r="AZ112" s="58">
        <v>25.3</v>
      </c>
      <c r="BA112" s="58">
        <v>30.8</v>
      </c>
      <c r="BB112" s="58">
        <v>20.6</v>
      </c>
      <c r="BC112" s="59" t="s">
        <v>544</v>
      </c>
      <c r="BD112" s="59" t="s">
        <v>544</v>
      </c>
      <c r="BE112" s="59" t="s">
        <v>544</v>
      </c>
      <c r="BF112" s="59" t="s">
        <v>544</v>
      </c>
      <c r="BG112" s="59" t="s">
        <v>544</v>
      </c>
      <c r="BH112" s="59" t="s">
        <v>544</v>
      </c>
      <c r="BI112" s="59" t="s">
        <v>544</v>
      </c>
      <c r="BJ112" s="59" t="s">
        <v>544</v>
      </c>
      <c r="BK112" s="59" t="s">
        <v>544</v>
      </c>
      <c r="BL112" s="58">
        <v>4.29</v>
      </c>
      <c r="BM112" s="58">
        <v>3.78</v>
      </c>
      <c r="BN112" s="59" t="s">
        <v>544</v>
      </c>
      <c r="BO112" s="59" t="s">
        <v>544</v>
      </c>
      <c r="BP112" s="59" t="s">
        <v>544</v>
      </c>
      <c r="BQ112" s="59" t="s">
        <v>544</v>
      </c>
      <c r="BR112" s="59" t="s">
        <v>544</v>
      </c>
      <c r="BS112" s="59" t="s">
        <v>544</v>
      </c>
      <c r="BT112" s="59" t="s">
        <v>544</v>
      </c>
      <c r="BU112" s="59" t="s">
        <v>544</v>
      </c>
      <c r="BV112" s="59" t="s">
        <v>544</v>
      </c>
      <c r="BW112" s="59" t="s">
        <v>544</v>
      </c>
      <c r="BX112" s="59" t="s">
        <v>544</v>
      </c>
      <c r="BY112" s="59" t="s">
        <v>544</v>
      </c>
      <c r="BZ112" s="59" t="s">
        <v>544</v>
      </c>
      <c r="CA112" s="59" t="s">
        <v>544</v>
      </c>
      <c r="CB112" s="59" t="s">
        <v>544</v>
      </c>
      <c r="CC112" s="59" t="s">
        <v>544</v>
      </c>
      <c r="CD112" s="59" t="s">
        <v>544</v>
      </c>
      <c r="CE112" s="59" t="s">
        <v>544</v>
      </c>
      <c r="CF112" s="58">
        <v>173447</v>
      </c>
      <c r="CG112" s="59" t="s">
        <v>544</v>
      </c>
      <c r="CH112" s="59" t="s">
        <v>544</v>
      </c>
      <c r="CI112" s="59" t="s">
        <v>544</v>
      </c>
      <c r="CJ112" s="59" t="s">
        <v>544</v>
      </c>
      <c r="CK112" s="59" t="s">
        <v>544</v>
      </c>
      <c r="CL112" s="59" t="s">
        <v>544</v>
      </c>
      <c r="CM112" s="59" t="s">
        <v>544</v>
      </c>
      <c r="CN112" s="59" t="s">
        <v>544</v>
      </c>
      <c r="CO112" s="59" t="s">
        <v>544</v>
      </c>
      <c r="CP112" s="59" t="s">
        <v>544</v>
      </c>
      <c r="CQ112" s="59" t="s">
        <v>544</v>
      </c>
      <c r="CR112" s="59" t="s">
        <v>544</v>
      </c>
      <c r="CS112" s="58">
        <v>92.2</v>
      </c>
      <c r="CT112" s="58">
        <v>98.3</v>
      </c>
      <c r="CU112" s="59" t="s">
        <v>544</v>
      </c>
      <c r="CV112" s="59" t="s">
        <v>544</v>
      </c>
      <c r="CW112" s="59" t="s">
        <v>544</v>
      </c>
      <c r="CX112" s="59" t="s">
        <v>544</v>
      </c>
      <c r="CY112" s="59" t="s">
        <v>544</v>
      </c>
      <c r="CZ112" s="59" t="s">
        <v>544</v>
      </c>
      <c r="DA112" s="59" t="s">
        <v>544</v>
      </c>
      <c r="DB112" s="59" t="s">
        <v>544</v>
      </c>
      <c r="DC112" s="59" t="s">
        <v>544</v>
      </c>
      <c r="DD112" s="59" t="s">
        <v>544</v>
      </c>
      <c r="DE112" s="59" t="s">
        <v>544</v>
      </c>
      <c r="DF112" s="59" t="s">
        <v>544</v>
      </c>
      <c r="DG112" s="59" t="s">
        <v>544</v>
      </c>
      <c r="DH112" s="59" t="s">
        <v>544</v>
      </c>
      <c r="DI112" s="59" t="s">
        <v>544</v>
      </c>
      <c r="DJ112" s="59" t="s">
        <v>544</v>
      </c>
      <c r="DK112" s="59" t="s">
        <v>544</v>
      </c>
      <c r="DL112" s="59" t="s">
        <v>544</v>
      </c>
      <c r="DM112" s="59" t="s">
        <v>544</v>
      </c>
      <c r="DN112" s="59" t="s">
        <v>544</v>
      </c>
      <c r="DO112" s="59" t="s">
        <v>544</v>
      </c>
      <c r="DP112" s="59" t="s">
        <v>544</v>
      </c>
      <c r="DQ112" s="116" t="s">
        <v>544</v>
      </c>
    </row>
    <row r="113" spans="1:121">
      <c r="A113" s="3">
        <v>25568</v>
      </c>
      <c r="B113" s="59" t="s">
        <v>544</v>
      </c>
      <c r="C113" s="59" t="s">
        <v>544</v>
      </c>
      <c r="D113" s="59" t="s">
        <v>544</v>
      </c>
      <c r="E113" s="59" t="s">
        <v>544</v>
      </c>
      <c r="F113" s="58">
        <v>39.200000000000003</v>
      </c>
      <c r="G113" s="58">
        <v>0.48667899999999997</v>
      </c>
      <c r="H113" s="59" t="s">
        <v>544</v>
      </c>
      <c r="I113" s="58">
        <v>71.8</v>
      </c>
      <c r="J113" s="58">
        <v>4.21</v>
      </c>
      <c r="K113" s="59" t="s">
        <v>544</v>
      </c>
      <c r="L113" s="58">
        <v>581.4</v>
      </c>
      <c r="M113" s="58">
        <v>197854</v>
      </c>
      <c r="N113" s="59" t="s">
        <v>544</v>
      </c>
      <c r="O113" s="59" t="s">
        <v>544</v>
      </c>
      <c r="P113" s="58">
        <v>0.7</v>
      </c>
      <c r="Q113" s="59" t="s">
        <v>544</v>
      </c>
      <c r="R113" s="59" t="s">
        <v>544</v>
      </c>
      <c r="S113" s="59" t="s">
        <v>544</v>
      </c>
      <c r="T113" s="59" t="s">
        <v>544</v>
      </c>
      <c r="U113" s="59" t="s">
        <v>544</v>
      </c>
      <c r="V113" s="59" t="s">
        <v>544</v>
      </c>
      <c r="W113" s="59" t="s">
        <v>544</v>
      </c>
      <c r="X113" s="59" t="s">
        <v>544</v>
      </c>
      <c r="Y113" s="59" t="s">
        <v>544</v>
      </c>
      <c r="Z113" s="58">
        <v>94.4</v>
      </c>
      <c r="AA113" s="59" t="s">
        <v>544</v>
      </c>
      <c r="AB113" s="59" t="s">
        <v>544</v>
      </c>
      <c r="AC113" s="58">
        <v>0.48667899999999997</v>
      </c>
      <c r="AD113" s="59" t="s">
        <v>544</v>
      </c>
      <c r="AE113" s="59" t="s">
        <v>544</v>
      </c>
      <c r="AF113" s="58">
        <v>89.164786000000007</v>
      </c>
      <c r="AG113" s="58">
        <v>2.23</v>
      </c>
      <c r="AH113" s="58">
        <v>30.3</v>
      </c>
      <c r="AI113" s="59" t="s">
        <v>544</v>
      </c>
      <c r="AJ113" s="59" t="s">
        <v>544</v>
      </c>
      <c r="AK113" s="59" t="s">
        <v>544</v>
      </c>
      <c r="AL113" s="59" t="s">
        <v>544</v>
      </c>
      <c r="AM113" s="58">
        <v>40.368000000000002</v>
      </c>
      <c r="AN113" s="58">
        <v>103.8999</v>
      </c>
      <c r="AO113" s="59" t="s">
        <v>544</v>
      </c>
      <c r="AP113" s="59" t="s">
        <v>544</v>
      </c>
      <c r="AQ113" s="59" t="s">
        <v>544</v>
      </c>
      <c r="AR113" s="59" t="s">
        <v>544</v>
      </c>
      <c r="AS113" s="59" t="s">
        <v>544</v>
      </c>
      <c r="AT113" s="59" t="s">
        <v>544</v>
      </c>
      <c r="AU113" s="59" t="s">
        <v>544</v>
      </c>
      <c r="AV113" s="59" t="s">
        <v>544</v>
      </c>
      <c r="AW113" s="59" t="s">
        <v>544</v>
      </c>
      <c r="AX113" s="58">
        <v>4</v>
      </c>
      <c r="AY113" s="58">
        <v>7.9</v>
      </c>
      <c r="AZ113" s="58">
        <v>25.6</v>
      </c>
      <c r="BA113" s="58">
        <v>31.2</v>
      </c>
      <c r="BB113" s="58">
        <v>20.9</v>
      </c>
      <c r="BC113" s="59" t="s">
        <v>544</v>
      </c>
      <c r="BD113" s="59" t="s">
        <v>544</v>
      </c>
      <c r="BE113" s="59" t="s">
        <v>544</v>
      </c>
      <c r="BF113" s="59" t="s">
        <v>544</v>
      </c>
      <c r="BG113" s="59" t="s">
        <v>544</v>
      </c>
      <c r="BH113" s="59" t="s">
        <v>544</v>
      </c>
      <c r="BI113" s="59" t="s">
        <v>544</v>
      </c>
      <c r="BJ113" s="59" t="s">
        <v>544</v>
      </c>
      <c r="BK113" s="59" t="s">
        <v>544</v>
      </c>
      <c r="BL113" s="58">
        <v>4.7</v>
      </c>
      <c r="BM113" s="58">
        <v>4.04</v>
      </c>
      <c r="BN113" s="59" t="s">
        <v>544</v>
      </c>
      <c r="BO113" s="59" t="s">
        <v>544</v>
      </c>
      <c r="BP113" s="59" t="s">
        <v>544</v>
      </c>
      <c r="BQ113" s="59" t="s">
        <v>544</v>
      </c>
      <c r="BR113" s="59" t="s">
        <v>544</v>
      </c>
      <c r="BS113" s="59" t="s">
        <v>544</v>
      </c>
      <c r="BT113" s="59" t="s">
        <v>544</v>
      </c>
      <c r="BU113" s="59" t="s">
        <v>544</v>
      </c>
      <c r="BV113" s="59" t="s">
        <v>544</v>
      </c>
      <c r="BW113" s="59" t="s">
        <v>544</v>
      </c>
      <c r="BX113" s="59" t="s">
        <v>544</v>
      </c>
      <c r="BY113" s="59" t="s">
        <v>544</v>
      </c>
      <c r="BZ113" s="59" t="s">
        <v>544</v>
      </c>
      <c r="CA113" s="59" t="s">
        <v>544</v>
      </c>
      <c r="CB113" s="59" t="s">
        <v>544</v>
      </c>
      <c r="CC113" s="59" t="s">
        <v>544</v>
      </c>
      <c r="CD113" s="59" t="s">
        <v>544</v>
      </c>
      <c r="CE113" s="59" t="s">
        <v>544</v>
      </c>
      <c r="CF113" s="58">
        <v>175747</v>
      </c>
      <c r="CG113" s="59" t="s">
        <v>544</v>
      </c>
      <c r="CH113" s="59" t="s">
        <v>544</v>
      </c>
      <c r="CI113" s="59" t="s">
        <v>544</v>
      </c>
      <c r="CJ113" s="59" t="s">
        <v>544</v>
      </c>
      <c r="CK113" s="59" t="s">
        <v>544</v>
      </c>
      <c r="CL113" s="59" t="s">
        <v>544</v>
      </c>
      <c r="CM113" s="59" t="s">
        <v>544</v>
      </c>
      <c r="CN113" s="59" t="s">
        <v>544</v>
      </c>
      <c r="CO113" s="59" t="s">
        <v>544</v>
      </c>
      <c r="CP113" s="59" t="s">
        <v>544</v>
      </c>
      <c r="CQ113" s="59" t="s">
        <v>544</v>
      </c>
      <c r="CR113" s="59" t="s">
        <v>544</v>
      </c>
      <c r="CS113" s="58">
        <v>92.1</v>
      </c>
      <c r="CT113" s="58">
        <v>97.6</v>
      </c>
      <c r="CU113" s="59" t="s">
        <v>544</v>
      </c>
      <c r="CV113" s="59" t="s">
        <v>544</v>
      </c>
      <c r="CW113" s="59" t="s">
        <v>544</v>
      </c>
      <c r="CX113" s="59" t="s">
        <v>544</v>
      </c>
      <c r="CY113" s="59" t="s">
        <v>544</v>
      </c>
      <c r="CZ113" s="59" t="s">
        <v>544</v>
      </c>
      <c r="DA113" s="59" t="s">
        <v>544</v>
      </c>
      <c r="DB113" s="59" t="s">
        <v>544</v>
      </c>
      <c r="DC113" s="59" t="s">
        <v>544</v>
      </c>
      <c r="DD113" s="59" t="s">
        <v>544</v>
      </c>
      <c r="DE113" s="59" t="s">
        <v>544</v>
      </c>
      <c r="DF113" s="59" t="s">
        <v>544</v>
      </c>
      <c r="DG113" s="59" t="s">
        <v>544</v>
      </c>
      <c r="DH113" s="59" t="s">
        <v>544</v>
      </c>
      <c r="DI113" s="59" t="s">
        <v>544</v>
      </c>
      <c r="DJ113" s="59" t="s">
        <v>544</v>
      </c>
      <c r="DK113" s="59" t="s">
        <v>544</v>
      </c>
      <c r="DL113" s="59" t="s">
        <v>544</v>
      </c>
      <c r="DM113" s="59" t="s">
        <v>544</v>
      </c>
      <c r="DN113" s="59" t="s">
        <v>544</v>
      </c>
      <c r="DO113" s="59" t="s">
        <v>544</v>
      </c>
      <c r="DP113" s="59" t="s">
        <v>544</v>
      </c>
      <c r="DQ113" s="116" t="s">
        <v>544</v>
      </c>
    </row>
    <row r="114" spans="1:121">
      <c r="A114" s="3">
        <v>25568</v>
      </c>
      <c r="B114" s="59" t="s">
        <v>544</v>
      </c>
      <c r="C114" s="59" t="s">
        <v>544</v>
      </c>
      <c r="D114" s="59" t="s">
        <v>544</v>
      </c>
      <c r="E114" s="59" t="s">
        <v>544</v>
      </c>
      <c r="F114" s="58">
        <v>39.700000000000003</v>
      </c>
      <c r="G114" s="58">
        <v>0.48772500000000002</v>
      </c>
      <c r="H114" s="59" t="s">
        <v>544</v>
      </c>
      <c r="I114" s="58">
        <v>72.3</v>
      </c>
      <c r="J114" s="58">
        <v>4.4000000000000004</v>
      </c>
      <c r="K114" s="59" t="s">
        <v>544</v>
      </c>
      <c r="L114" s="58">
        <v>581.20000000000005</v>
      </c>
      <c r="M114" s="58">
        <v>196503</v>
      </c>
      <c r="N114" s="59" t="s">
        <v>544</v>
      </c>
      <c r="O114" s="59" t="s">
        <v>544</v>
      </c>
      <c r="P114" s="58">
        <v>0.7</v>
      </c>
      <c r="Q114" s="59" t="s">
        <v>544</v>
      </c>
      <c r="R114" s="59" t="s">
        <v>544</v>
      </c>
      <c r="S114" s="59" t="s">
        <v>544</v>
      </c>
      <c r="T114" s="59" t="s">
        <v>544</v>
      </c>
      <c r="U114" s="59" t="s">
        <v>544</v>
      </c>
      <c r="V114" s="59" t="s">
        <v>544</v>
      </c>
      <c r="W114" s="59" t="s">
        <v>544</v>
      </c>
      <c r="X114" s="59" t="s">
        <v>544</v>
      </c>
      <c r="Y114" s="59" t="s">
        <v>544</v>
      </c>
      <c r="Z114" s="58">
        <v>94.5</v>
      </c>
      <c r="AA114" s="59" t="s">
        <v>544</v>
      </c>
      <c r="AB114" s="59" t="s">
        <v>544</v>
      </c>
      <c r="AC114" s="58">
        <v>0.48772500000000002</v>
      </c>
      <c r="AD114" s="59" t="s">
        <v>544</v>
      </c>
      <c r="AE114" s="59" t="s">
        <v>544</v>
      </c>
      <c r="AF114" s="58">
        <v>88.789237999999997</v>
      </c>
      <c r="AG114" s="58">
        <v>2.23</v>
      </c>
      <c r="AH114" s="58">
        <v>30.4</v>
      </c>
      <c r="AI114" s="59" t="s">
        <v>544</v>
      </c>
      <c r="AJ114" s="59" t="s">
        <v>544</v>
      </c>
      <c r="AK114" s="59" t="s">
        <v>544</v>
      </c>
      <c r="AL114" s="59" t="s">
        <v>544</v>
      </c>
      <c r="AM114" s="58">
        <v>40.576599999999999</v>
      </c>
      <c r="AN114" s="58">
        <v>104.041</v>
      </c>
      <c r="AO114" s="59" t="s">
        <v>544</v>
      </c>
      <c r="AP114" s="59" t="s">
        <v>544</v>
      </c>
      <c r="AQ114" s="59" t="s">
        <v>544</v>
      </c>
      <c r="AR114" s="59" t="s">
        <v>544</v>
      </c>
      <c r="AS114" s="59" t="s">
        <v>544</v>
      </c>
      <c r="AT114" s="59" t="s">
        <v>544</v>
      </c>
      <c r="AU114" s="59" t="s">
        <v>544</v>
      </c>
      <c r="AV114" s="59" t="s">
        <v>544</v>
      </c>
      <c r="AW114" s="59" t="s">
        <v>544</v>
      </c>
      <c r="AX114" s="58">
        <v>4</v>
      </c>
      <c r="AY114" s="58">
        <v>7.9</v>
      </c>
      <c r="AZ114" s="58">
        <v>26</v>
      </c>
      <c r="BA114" s="58">
        <v>31.1</v>
      </c>
      <c r="BB114" s="58">
        <v>21.5</v>
      </c>
      <c r="BC114" s="59" t="s">
        <v>544</v>
      </c>
      <c r="BD114" s="59" t="s">
        <v>544</v>
      </c>
      <c r="BE114" s="59" t="s">
        <v>544</v>
      </c>
      <c r="BF114" s="59" t="s">
        <v>544</v>
      </c>
      <c r="BG114" s="59" t="s">
        <v>544</v>
      </c>
      <c r="BH114" s="59" t="s">
        <v>544</v>
      </c>
      <c r="BI114" s="59" t="s">
        <v>544</v>
      </c>
      <c r="BJ114" s="59" t="s">
        <v>544</v>
      </c>
      <c r="BK114" s="59" t="s">
        <v>544</v>
      </c>
      <c r="BL114" s="58">
        <v>4.91</v>
      </c>
      <c r="BM114" s="58">
        <v>4.1900000000000004</v>
      </c>
      <c r="BN114" s="59" t="s">
        <v>544</v>
      </c>
      <c r="BO114" s="59" t="s">
        <v>544</v>
      </c>
      <c r="BP114" s="59" t="s">
        <v>544</v>
      </c>
      <c r="BQ114" s="59" t="s">
        <v>544</v>
      </c>
      <c r="BR114" s="59" t="s">
        <v>544</v>
      </c>
      <c r="BS114" s="59" t="s">
        <v>544</v>
      </c>
      <c r="BT114" s="59" t="s">
        <v>544</v>
      </c>
      <c r="BU114" s="59" t="s">
        <v>544</v>
      </c>
      <c r="BV114" s="59" t="s">
        <v>544</v>
      </c>
      <c r="BW114" s="59" t="s">
        <v>544</v>
      </c>
      <c r="BX114" s="59" t="s">
        <v>544</v>
      </c>
      <c r="BY114" s="59" t="s">
        <v>544</v>
      </c>
      <c r="BZ114" s="59" t="s">
        <v>544</v>
      </c>
      <c r="CA114" s="59" t="s">
        <v>544</v>
      </c>
      <c r="CB114" s="59" t="s">
        <v>544</v>
      </c>
      <c r="CC114" s="59" t="s">
        <v>544</v>
      </c>
      <c r="CD114" s="59" t="s">
        <v>544</v>
      </c>
      <c r="CE114" s="59" t="s">
        <v>544</v>
      </c>
      <c r="CF114" s="58">
        <v>177150</v>
      </c>
      <c r="CG114" s="59" t="s">
        <v>544</v>
      </c>
      <c r="CH114" s="59" t="s">
        <v>544</v>
      </c>
      <c r="CI114" s="59" t="s">
        <v>544</v>
      </c>
      <c r="CJ114" s="59" t="s">
        <v>544</v>
      </c>
      <c r="CK114" s="59" t="s">
        <v>544</v>
      </c>
      <c r="CL114" s="59" t="s">
        <v>544</v>
      </c>
      <c r="CM114" s="59" t="s">
        <v>544</v>
      </c>
      <c r="CN114" s="59" t="s">
        <v>544</v>
      </c>
      <c r="CO114" s="59" t="s">
        <v>544</v>
      </c>
      <c r="CP114" s="59" t="s">
        <v>544</v>
      </c>
      <c r="CQ114" s="59" t="s">
        <v>544</v>
      </c>
      <c r="CR114" s="59" t="s">
        <v>544</v>
      </c>
      <c r="CS114" s="58">
        <v>92.2</v>
      </c>
      <c r="CT114" s="58">
        <v>97.6</v>
      </c>
      <c r="CU114" s="59" t="s">
        <v>544</v>
      </c>
      <c r="CV114" s="59" t="s">
        <v>544</v>
      </c>
      <c r="CW114" s="59" t="s">
        <v>544</v>
      </c>
      <c r="CX114" s="59" t="s">
        <v>544</v>
      </c>
      <c r="CY114" s="59" t="s">
        <v>544</v>
      </c>
      <c r="CZ114" s="59" t="s">
        <v>544</v>
      </c>
      <c r="DA114" s="59" t="s">
        <v>544</v>
      </c>
      <c r="DB114" s="59" t="s">
        <v>544</v>
      </c>
      <c r="DC114" s="59" t="s">
        <v>544</v>
      </c>
      <c r="DD114" s="59" t="s">
        <v>544</v>
      </c>
      <c r="DE114" s="59" t="s">
        <v>544</v>
      </c>
      <c r="DF114" s="59" t="s">
        <v>544</v>
      </c>
      <c r="DG114" s="59" t="s">
        <v>544</v>
      </c>
      <c r="DH114" s="59" t="s">
        <v>544</v>
      </c>
      <c r="DI114" s="59" t="s">
        <v>544</v>
      </c>
      <c r="DJ114" s="59" t="s">
        <v>544</v>
      </c>
      <c r="DK114" s="59" t="s">
        <v>544</v>
      </c>
      <c r="DL114" s="59" t="s">
        <v>544</v>
      </c>
      <c r="DM114" s="59" t="s">
        <v>544</v>
      </c>
      <c r="DN114" s="59" t="s">
        <v>544</v>
      </c>
      <c r="DO114" s="59" t="s">
        <v>544</v>
      </c>
      <c r="DP114" s="59" t="s">
        <v>544</v>
      </c>
      <c r="DQ114" s="116" t="s">
        <v>544</v>
      </c>
    </row>
    <row r="115" spans="1:121">
      <c r="A115" s="3">
        <v>25568</v>
      </c>
      <c r="B115" s="59" t="s">
        <v>544</v>
      </c>
      <c r="C115" s="59" t="s">
        <v>544</v>
      </c>
      <c r="D115" s="59" t="s">
        <v>544</v>
      </c>
      <c r="E115" s="59" t="s">
        <v>544</v>
      </c>
      <c r="F115" s="58">
        <v>40</v>
      </c>
      <c r="G115" s="58">
        <v>0.49025099999999999</v>
      </c>
      <c r="H115" s="59" t="s">
        <v>544</v>
      </c>
      <c r="I115" s="58">
        <v>74.8</v>
      </c>
      <c r="J115" s="58">
        <v>4.38</v>
      </c>
      <c r="K115" s="59" t="s">
        <v>544</v>
      </c>
      <c r="L115" s="58">
        <v>622.29999999999995</v>
      </c>
      <c r="M115" s="58">
        <v>182505</v>
      </c>
      <c r="N115" s="59" t="s">
        <v>544</v>
      </c>
      <c r="O115" s="59" t="s">
        <v>544</v>
      </c>
      <c r="P115" s="58">
        <v>0.6</v>
      </c>
      <c r="Q115" s="59" t="s">
        <v>544</v>
      </c>
      <c r="R115" s="59" t="s">
        <v>544</v>
      </c>
      <c r="S115" s="59" t="s">
        <v>544</v>
      </c>
      <c r="T115" s="59" t="s">
        <v>544</v>
      </c>
      <c r="U115" s="59" t="s">
        <v>544</v>
      </c>
      <c r="V115" s="59" t="s">
        <v>544</v>
      </c>
      <c r="W115" s="59" t="s">
        <v>544</v>
      </c>
      <c r="X115" s="59" t="s">
        <v>544</v>
      </c>
      <c r="Y115" s="59" t="s">
        <v>544</v>
      </c>
      <c r="Z115" s="58">
        <v>94.9</v>
      </c>
      <c r="AA115" s="59" t="s">
        <v>544</v>
      </c>
      <c r="AB115" s="59" t="s">
        <v>544</v>
      </c>
      <c r="AC115" s="58">
        <v>0.49025099999999999</v>
      </c>
      <c r="AD115" s="59" t="s">
        <v>544</v>
      </c>
      <c r="AE115" s="59" t="s">
        <v>544</v>
      </c>
      <c r="AF115" s="58">
        <v>89.013452999999998</v>
      </c>
      <c r="AG115" s="58">
        <v>2.23</v>
      </c>
      <c r="AH115" s="58">
        <v>30.4</v>
      </c>
      <c r="AI115" s="59" t="s">
        <v>544</v>
      </c>
      <c r="AJ115" s="59" t="s">
        <v>544</v>
      </c>
      <c r="AK115" s="59" t="s">
        <v>544</v>
      </c>
      <c r="AL115" s="59" t="s">
        <v>544</v>
      </c>
      <c r="AM115" s="58">
        <v>40.7532</v>
      </c>
      <c r="AN115" s="58">
        <v>104.0973</v>
      </c>
      <c r="AO115" s="59" t="s">
        <v>544</v>
      </c>
      <c r="AP115" s="59" t="s">
        <v>544</v>
      </c>
      <c r="AQ115" s="59" t="s">
        <v>544</v>
      </c>
      <c r="AR115" s="59" t="s">
        <v>544</v>
      </c>
      <c r="AS115" s="59" t="s">
        <v>544</v>
      </c>
      <c r="AT115" s="59" t="s">
        <v>544</v>
      </c>
      <c r="AU115" s="59" t="s">
        <v>544</v>
      </c>
      <c r="AV115" s="59" t="s">
        <v>544</v>
      </c>
      <c r="AW115" s="59" t="s">
        <v>544</v>
      </c>
      <c r="AX115" s="58">
        <v>4</v>
      </c>
      <c r="AY115" s="58">
        <v>8</v>
      </c>
      <c r="AZ115" s="58">
        <v>26.4</v>
      </c>
      <c r="BA115" s="58">
        <v>31.1</v>
      </c>
      <c r="BB115" s="58">
        <v>22</v>
      </c>
      <c r="BC115" s="59" t="s">
        <v>544</v>
      </c>
      <c r="BD115" s="59" t="s">
        <v>544</v>
      </c>
      <c r="BE115" s="59" t="s">
        <v>544</v>
      </c>
      <c r="BF115" s="59" t="s">
        <v>544</v>
      </c>
      <c r="BG115" s="59" t="s">
        <v>544</v>
      </c>
      <c r="BH115" s="59" t="s">
        <v>544</v>
      </c>
      <c r="BI115" s="59" t="s">
        <v>544</v>
      </c>
      <c r="BJ115" s="59" t="s">
        <v>544</v>
      </c>
      <c r="BK115" s="59" t="s">
        <v>544</v>
      </c>
      <c r="BL115" s="58">
        <v>4.96</v>
      </c>
      <c r="BM115" s="58">
        <v>4.1900000000000004</v>
      </c>
      <c r="BN115" s="59" t="s">
        <v>544</v>
      </c>
      <c r="BO115" s="59" t="s">
        <v>544</v>
      </c>
      <c r="BP115" s="59" t="s">
        <v>544</v>
      </c>
      <c r="BQ115" s="59" t="s">
        <v>544</v>
      </c>
      <c r="BR115" s="59" t="s">
        <v>544</v>
      </c>
      <c r="BS115" s="59" t="s">
        <v>544</v>
      </c>
      <c r="BT115" s="59" t="s">
        <v>544</v>
      </c>
      <c r="BU115" s="59" t="s">
        <v>544</v>
      </c>
      <c r="BV115" s="59" t="s">
        <v>544</v>
      </c>
      <c r="BW115" s="59" t="s">
        <v>544</v>
      </c>
      <c r="BX115" s="59" t="s">
        <v>544</v>
      </c>
      <c r="BY115" s="59" t="s">
        <v>544</v>
      </c>
      <c r="BZ115" s="59" t="s">
        <v>544</v>
      </c>
      <c r="CA115" s="59" t="s">
        <v>544</v>
      </c>
      <c r="CB115" s="59" t="s">
        <v>544</v>
      </c>
      <c r="CC115" s="59" t="s">
        <v>544</v>
      </c>
      <c r="CD115" s="59" t="s">
        <v>544</v>
      </c>
      <c r="CE115" s="59" t="s">
        <v>544</v>
      </c>
      <c r="CF115" s="58">
        <v>177715</v>
      </c>
      <c r="CG115" s="59" t="s">
        <v>544</v>
      </c>
      <c r="CH115" s="59" t="s">
        <v>544</v>
      </c>
      <c r="CI115" s="59" t="s">
        <v>544</v>
      </c>
      <c r="CJ115" s="59" t="s">
        <v>544</v>
      </c>
      <c r="CK115" s="59" t="s">
        <v>544</v>
      </c>
      <c r="CL115" s="59" t="s">
        <v>544</v>
      </c>
      <c r="CM115" s="59" t="s">
        <v>544</v>
      </c>
      <c r="CN115" s="59" t="s">
        <v>544</v>
      </c>
      <c r="CO115" s="59" t="s">
        <v>544</v>
      </c>
      <c r="CP115" s="59" t="s">
        <v>544</v>
      </c>
      <c r="CQ115" s="59" t="s">
        <v>544</v>
      </c>
      <c r="CR115" s="59" t="s">
        <v>544</v>
      </c>
      <c r="CS115" s="58">
        <v>92.6</v>
      </c>
      <c r="CT115" s="58">
        <v>98</v>
      </c>
      <c r="CU115" s="59" t="s">
        <v>544</v>
      </c>
      <c r="CV115" s="59" t="s">
        <v>544</v>
      </c>
      <c r="CW115" s="59" t="s">
        <v>544</v>
      </c>
      <c r="CX115" s="59" t="s">
        <v>544</v>
      </c>
      <c r="CY115" s="59" t="s">
        <v>544</v>
      </c>
      <c r="CZ115" s="59" t="s">
        <v>544</v>
      </c>
      <c r="DA115" s="59" t="s">
        <v>544</v>
      </c>
      <c r="DB115" s="59" t="s">
        <v>544</v>
      </c>
      <c r="DC115" s="59" t="s">
        <v>544</v>
      </c>
      <c r="DD115" s="59" t="s">
        <v>544</v>
      </c>
      <c r="DE115" s="59" t="s">
        <v>544</v>
      </c>
      <c r="DF115" s="59" t="s">
        <v>544</v>
      </c>
      <c r="DG115" s="59" t="s">
        <v>544</v>
      </c>
      <c r="DH115" s="59" t="s">
        <v>544</v>
      </c>
      <c r="DI115" s="59" t="s">
        <v>544</v>
      </c>
      <c r="DJ115" s="59" t="s">
        <v>544</v>
      </c>
      <c r="DK115" s="59" t="s">
        <v>544</v>
      </c>
      <c r="DL115" s="59" t="s">
        <v>544</v>
      </c>
      <c r="DM115" s="59" t="s">
        <v>544</v>
      </c>
      <c r="DN115" s="59" t="s">
        <v>544</v>
      </c>
      <c r="DO115" s="59" t="s">
        <v>544</v>
      </c>
      <c r="DP115" s="59" t="s">
        <v>544</v>
      </c>
      <c r="DQ115" s="116" t="s">
        <v>544</v>
      </c>
    </row>
    <row r="116" spans="1:121">
      <c r="A116" s="3">
        <v>25568</v>
      </c>
      <c r="B116" s="59" t="s">
        <v>544</v>
      </c>
      <c r="C116" s="59" t="s">
        <v>544</v>
      </c>
      <c r="D116" s="59" t="s">
        <v>544</v>
      </c>
      <c r="E116" s="59" t="s">
        <v>544</v>
      </c>
      <c r="F116" s="58">
        <v>40</v>
      </c>
      <c r="G116" s="58">
        <v>0.48884499999999997</v>
      </c>
      <c r="H116" s="59" t="s">
        <v>544</v>
      </c>
      <c r="I116" s="58">
        <v>74</v>
      </c>
      <c r="J116" s="58">
        <v>5.5</v>
      </c>
      <c r="K116" s="59" t="s">
        <v>544</v>
      </c>
      <c r="L116" s="58">
        <v>588.79999999999995</v>
      </c>
      <c r="M116" s="58">
        <v>164745</v>
      </c>
      <c r="N116" s="59" t="s">
        <v>544</v>
      </c>
      <c r="O116" s="59" t="s">
        <v>544</v>
      </c>
      <c r="P116" s="58">
        <v>0.7</v>
      </c>
      <c r="Q116" s="59" t="s">
        <v>544</v>
      </c>
      <c r="R116" s="59" t="s">
        <v>544</v>
      </c>
      <c r="S116" s="59" t="s">
        <v>544</v>
      </c>
      <c r="T116" s="59" t="s">
        <v>544</v>
      </c>
      <c r="U116" s="59" t="s">
        <v>544</v>
      </c>
      <c r="V116" s="59" t="s">
        <v>544</v>
      </c>
      <c r="W116" s="59" t="s">
        <v>544</v>
      </c>
      <c r="X116" s="59" t="s">
        <v>544</v>
      </c>
      <c r="Y116" s="59" t="s">
        <v>544</v>
      </c>
      <c r="Z116" s="58">
        <v>94.2</v>
      </c>
      <c r="AA116" s="59" t="s">
        <v>544</v>
      </c>
      <c r="AB116" s="59" t="s">
        <v>544</v>
      </c>
      <c r="AC116" s="58">
        <v>0.48884499999999997</v>
      </c>
      <c r="AD116" s="59" t="s">
        <v>544</v>
      </c>
      <c r="AE116" s="59" t="s">
        <v>544</v>
      </c>
      <c r="AF116" s="58">
        <v>89.237667999999999</v>
      </c>
      <c r="AG116" s="58">
        <v>2.23</v>
      </c>
      <c r="AH116" s="58">
        <v>30.5</v>
      </c>
      <c r="AI116" s="59" t="s">
        <v>544</v>
      </c>
      <c r="AJ116" s="59" t="s">
        <v>544</v>
      </c>
      <c r="AK116" s="59" t="s">
        <v>544</v>
      </c>
      <c r="AL116" s="59" t="s">
        <v>544</v>
      </c>
      <c r="AM116" s="58">
        <v>40.882300000000001</v>
      </c>
      <c r="AN116" s="58">
        <v>104.0307</v>
      </c>
      <c r="AO116" s="59" t="s">
        <v>544</v>
      </c>
      <c r="AP116" s="59" t="s">
        <v>544</v>
      </c>
      <c r="AQ116" s="59" t="s">
        <v>544</v>
      </c>
      <c r="AR116" s="59" t="s">
        <v>544</v>
      </c>
      <c r="AS116" s="59" t="s">
        <v>544</v>
      </c>
      <c r="AT116" s="59" t="s">
        <v>544</v>
      </c>
      <c r="AU116" s="59" t="s">
        <v>544</v>
      </c>
      <c r="AV116" s="59" t="s">
        <v>544</v>
      </c>
      <c r="AW116" s="59" t="s">
        <v>544</v>
      </c>
      <c r="AX116" s="58">
        <v>4</v>
      </c>
      <c r="AY116" s="58">
        <v>8.1999999999999993</v>
      </c>
      <c r="AZ116" s="58">
        <v>26.9</v>
      </c>
      <c r="BA116" s="58">
        <v>31.5</v>
      </c>
      <c r="BB116" s="58">
        <v>22.6</v>
      </c>
      <c r="BC116" s="59" t="s">
        <v>544</v>
      </c>
      <c r="BD116" s="59" t="s">
        <v>544</v>
      </c>
      <c r="BE116" s="59" t="s">
        <v>544</v>
      </c>
      <c r="BF116" s="59" t="s">
        <v>544</v>
      </c>
      <c r="BG116" s="59" t="s">
        <v>544</v>
      </c>
      <c r="BH116" s="59" t="s">
        <v>544</v>
      </c>
      <c r="BI116" s="59" t="s">
        <v>544</v>
      </c>
      <c r="BJ116" s="59" t="s">
        <v>544</v>
      </c>
      <c r="BK116" s="59" t="s">
        <v>544</v>
      </c>
      <c r="BL116" s="58">
        <v>4.91</v>
      </c>
      <c r="BM116" s="58">
        <v>4.1399999999999997</v>
      </c>
      <c r="BN116" s="59" t="s">
        <v>544</v>
      </c>
      <c r="BO116" s="59" t="s">
        <v>544</v>
      </c>
      <c r="BP116" s="59" t="s">
        <v>544</v>
      </c>
      <c r="BQ116" s="59" t="s">
        <v>544</v>
      </c>
      <c r="BR116" s="59" t="s">
        <v>544</v>
      </c>
      <c r="BS116" s="59" t="s">
        <v>544</v>
      </c>
      <c r="BT116" s="59" t="s">
        <v>544</v>
      </c>
      <c r="BU116" s="59" t="s">
        <v>544</v>
      </c>
      <c r="BV116" s="59" t="s">
        <v>544</v>
      </c>
      <c r="BW116" s="59" t="s">
        <v>544</v>
      </c>
      <c r="BX116" s="59" t="s">
        <v>544</v>
      </c>
      <c r="BY116" s="59" t="s">
        <v>544</v>
      </c>
      <c r="BZ116" s="59" t="s">
        <v>544</v>
      </c>
      <c r="CA116" s="59" t="s">
        <v>544</v>
      </c>
      <c r="CB116" s="59" t="s">
        <v>544</v>
      </c>
      <c r="CC116" s="59" t="s">
        <v>544</v>
      </c>
      <c r="CD116" s="59" t="s">
        <v>544</v>
      </c>
      <c r="CE116" s="59" t="s">
        <v>544</v>
      </c>
      <c r="CF116" s="58">
        <v>180951</v>
      </c>
      <c r="CG116" s="59" t="s">
        <v>544</v>
      </c>
      <c r="CH116" s="59" t="s">
        <v>544</v>
      </c>
      <c r="CI116" s="59" t="s">
        <v>544</v>
      </c>
      <c r="CJ116" s="59" t="s">
        <v>544</v>
      </c>
      <c r="CK116" s="59" t="s">
        <v>544</v>
      </c>
      <c r="CL116" s="59" t="s">
        <v>544</v>
      </c>
      <c r="CM116" s="59" t="s">
        <v>544</v>
      </c>
      <c r="CN116" s="59" t="s">
        <v>544</v>
      </c>
      <c r="CO116" s="59" t="s">
        <v>544</v>
      </c>
      <c r="CP116" s="59" t="s">
        <v>544</v>
      </c>
      <c r="CQ116" s="59" t="s">
        <v>544</v>
      </c>
      <c r="CR116" s="59" t="s">
        <v>544</v>
      </c>
      <c r="CS116" s="58">
        <v>92.1</v>
      </c>
      <c r="CT116" s="58">
        <v>97.2</v>
      </c>
      <c r="CU116" s="59" t="s">
        <v>544</v>
      </c>
      <c r="CV116" s="59" t="s">
        <v>544</v>
      </c>
      <c r="CW116" s="59" t="s">
        <v>544</v>
      </c>
      <c r="CX116" s="59" t="s">
        <v>544</v>
      </c>
      <c r="CY116" s="59" t="s">
        <v>544</v>
      </c>
      <c r="CZ116" s="59" t="s">
        <v>544</v>
      </c>
      <c r="DA116" s="59" t="s">
        <v>544</v>
      </c>
      <c r="DB116" s="59" t="s">
        <v>544</v>
      </c>
      <c r="DC116" s="59" t="s">
        <v>544</v>
      </c>
      <c r="DD116" s="59" t="s">
        <v>544</v>
      </c>
      <c r="DE116" s="59" t="s">
        <v>544</v>
      </c>
      <c r="DF116" s="59" t="s">
        <v>544</v>
      </c>
      <c r="DG116" s="59" t="s">
        <v>544</v>
      </c>
      <c r="DH116" s="59" t="s">
        <v>544</v>
      </c>
      <c r="DI116" s="59" t="s">
        <v>544</v>
      </c>
      <c r="DJ116" s="59" t="s">
        <v>544</v>
      </c>
      <c r="DK116" s="59" t="s">
        <v>544</v>
      </c>
      <c r="DL116" s="59" t="s">
        <v>544</v>
      </c>
      <c r="DM116" s="59" t="s">
        <v>544</v>
      </c>
      <c r="DN116" s="59" t="s">
        <v>544</v>
      </c>
      <c r="DO116" s="59" t="s">
        <v>544</v>
      </c>
      <c r="DP116" s="59" t="s">
        <v>544</v>
      </c>
      <c r="DQ116" s="116" t="s">
        <v>544</v>
      </c>
    </row>
    <row r="117" spans="1:121">
      <c r="A117" s="3">
        <v>25568</v>
      </c>
      <c r="B117" s="59" t="s">
        <v>544</v>
      </c>
      <c r="C117" s="59" t="s">
        <v>544</v>
      </c>
      <c r="D117" s="59" t="s">
        <v>544</v>
      </c>
      <c r="E117" s="59" t="s">
        <v>544</v>
      </c>
      <c r="F117" s="58">
        <v>41.6</v>
      </c>
      <c r="G117" s="58">
        <v>0.48900900000000003</v>
      </c>
      <c r="H117" s="59" t="s">
        <v>544</v>
      </c>
      <c r="I117" s="58">
        <v>74.5</v>
      </c>
      <c r="J117" s="58">
        <v>5.78</v>
      </c>
      <c r="K117" s="59" t="s">
        <v>544</v>
      </c>
      <c r="L117" s="58">
        <v>568.79999999999995</v>
      </c>
      <c r="M117" s="58">
        <v>168342</v>
      </c>
      <c r="N117" s="59" t="s">
        <v>544</v>
      </c>
      <c r="O117" s="59" t="s">
        <v>544</v>
      </c>
      <c r="P117" s="58">
        <v>0.6</v>
      </c>
      <c r="Q117" s="59" t="s">
        <v>544</v>
      </c>
      <c r="R117" s="59" t="s">
        <v>544</v>
      </c>
      <c r="S117" s="59" t="s">
        <v>544</v>
      </c>
      <c r="T117" s="59" t="s">
        <v>544</v>
      </c>
      <c r="U117" s="59" t="s">
        <v>544</v>
      </c>
      <c r="V117" s="59" t="s">
        <v>544</v>
      </c>
      <c r="W117" s="59" t="s">
        <v>544</v>
      </c>
      <c r="X117" s="59" t="s">
        <v>544</v>
      </c>
      <c r="Y117" s="59" t="s">
        <v>544</v>
      </c>
      <c r="Z117" s="58">
        <v>94.3</v>
      </c>
      <c r="AA117" s="59" t="s">
        <v>544</v>
      </c>
      <c r="AB117" s="59" t="s">
        <v>544</v>
      </c>
      <c r="AC117" s="58">
        <v>0.48900900000000003</v>
      </c>
      <c r="AD117" s="59" t="s">
        <v>544</v>
      </c>
      <c r="AE117" s="59" t="s">
        <v>544</v>
      </c>
      <c r="AF117" s="58">
        <v>89.461883</v>
      </c>
      <c r="AG117" s="58">
        <v>2.23</v>
      </c>
      <c r="AH117" s="58">
        <v>30.6</v>
      </c>
      <c r="AI117" s="59" t="s">
        <v>544</v>
      </c>
      <c r="AJ117" s="59" t="s">
        <v>544</v>
      </c>
      <c r="AK117" s="59" t="s">
        <v>544</v>
      </c>
      <c r="AL117" s="59" t="s">
        <v>544</v>
      </c>
      <c r="AM117" s="58">
        <v>40.956200000000003</v>
      </c>
      <c r="AN117" s="58">
        <v>103.8231</v>
      </c>
      <c r="AO117" s="59" t="s">
        <v>544</v>
      </c>
      <c r="AP117" s="59" t="s">
        <v>544</v>
      </c>
      <c r="AQ117" s="59" t="s">
        <v>544</v>
      </c>
      <c r="AR117" s="59" t="s">
        <v>544</v>
      </c>
      <c r="AS117" s="59" t="s">
        <v>544</v>
      </c>
      <c r="AT117" s="59" t="s">
        <v>544</v>
      </c>
      <c r="AU117" s="59" t="s">
        <v>544</v>
      </c>
      <c r="AV117" s="59" t="s">
        <v>544</v>
      </c>
      <c r="AW117" s="59" t="s">
        <v>544</v>
      </c>
      <c r="AX117" s="58">
        <v>4</v>
      </c>
      <c r="AY117" s="58">
        <v>8.1999999999999993</v>
      </c>
      <c r="AZ117" s="58">
        <v>27.1</v>
      </c>
      <c r="BA117" s="58">
        <v>31.3</v>
      </c>
      <c r="BB117" s="58">
        <v>22.9</v>
      </c>
      <c r="BC117" s="59" t="s">
        <v>544</v>
      </c>
      <c r="BD117" s="59" t="s">
        <v>544</v>
      </c>
      <c r="BE117" s="59" t="s">
        <v>544</v>
      </c>
      <c r="BF117" s="59" t="s">
        <v>544</v>
      </c>
      <c r="BG117" s="59" t="s">
        <v>544</v>
      </c>
      <c r="BH117" s="59" t="s">
        <v>544</v>
      </c>
      <c r="BI117" s="59" t="s">
        <v>544</v>
      </c>
      <c r="BJ117" s="59" t="s">
        <v>544</v>
      </c>
      <c r="BK117" s="59" t="s">
        <v>544</v>
      </c>
      <c r="BL117" s="58">
        <v>4.96</v>
      </c>
      <c r="BM117" s="58">
        <v>4.1900000000000004</v>
      </c>
      <c r="BN117" s="59" t="s">
        <v>544</v>
      </c>
      <c r="BO117" s="59" t="s">
        <v>544</v>
      </c>
      <c r="BP117" s="59" t="s">
        <v>544</v>
      </c>
      <c r="BQ117" s="59" t="s">
        <v>544</v>
      </c>
      <c r="BR117" s="59" t="s">
        <v>544</v>
      </c>
      <c r="BS117" s="59" t="s">
        <v>544</v>
      </c>
      <c r="BT117" s="59" t="s">
        <v>544</v>
      </c>
      <c r="BU117" s="59" t="s">
        <v>544</v>
      </c>
      <c r="BV117" s="59" t="s">
        <v>544</v>
      </c>
      <c r="BW117" s="59" t="s">
        <v>544</v>
      </c>
      <c r="BX117" s="59" t="s">
        <v>544</v>
      </c>
      <c r="BY117" s="59" t="s">
        <v>544</v>
      </c>
      <c r="BZ117" s="59" t="s">
        <v>544</v>
      </c>
      <c r="CA117" s="59" t="s">
        <v>544</v>
      </c>
      <c r="CB117" s="59" t="s">
        <v>544</v>
      </c>
      <c r="CC117" s="59" t="s">
        <v>544</v>
      </c>
      <c r="CD117" s="59" t="s">
        <v>544</v>
      </c>
      <c r="CE117" s="59" t="s">
        <v>544</v>
      </c>
      <c r="CF117" s="58">
        <v>182034</v>
      </c>
      <c r="CG117" s="59" t="s">
        <v>544</v>
      </c>
      <c r="CH117" s="59" t="s">
        <v>544</v>
      </c>
      <c r="CI117" s="59" t="s">
        <v>544</v>
      </c>
      <c r="CJ117" s="59" t="s">
        <v>544</v>
      </c>
      <c r="CK117" s="59" t="s">
        <v>544</v>
      </c>
      <c r="CL117" s="59" t="s">
        <v>544</v>
      </c>
      <c r="CM117" s="59" t="s">
        <v>544</v>
      </c>
      <c r="CN117" s="59" t="s">
        <v>544</v>
      </c>
      <c r="CO117" s="59" t="s">
        <v>544</v>
      </c>
      <c r="CP117" s="59" t="s">
        <v>544</v>
      </c>
      <c r="CQ117" s="59" t="s">
        <v>544</v>
      </c>
      <c r="CR117" s="59" t="s">
        <v>544</v>
      </c>
      <c r="CS117" s="58">
        <v>92.1</v>
      </c>
      <c r="CT117" s="58">
        <v>97.3</v>
      </c>
      <c r="CU117" s="59" t="s">
        <v>544</v>
      </c>
      <c r="CV117" s="59" t="s">
        <v>544</v>
      </c>
      <c r="CW117" s="59" t="s">
        <v>544</v>
      </c>
      <c r="CX117" s="59" t="s">
        <v>544</v>
      </c>
      <c r="CY117" s="59" t="s">
        <v>544</v>
      </c>
      <c r="CZ117" s="59" t="s">
        <v>544</v>
      </c>
      <c r="DA117" s="59" t="s">
        <v>544</v>
      </c>
      <c r="DB117" s="59" t="s">
        <v>544</v>
      </c>
      <c r="DC117" s="59" t="s">
        <v>544</v>
      </c>
      <c r="DD117" s="59" t="s">
        <v>544</v>
      </c>
      <c r="DE117" s="59" t="s">
        <v>544</v>
      </c>
      <c r="DF117" s="59" t="s">
        <v>544</v>
      </c>
      <c r="DG117" s="59" t="s">
        <v>544</v>
      </c>
      <c r="DH117" s="59" t="s">
        <v>544</v>
      </c>
      <c r="DI117" s="59" t="s">
        <v>544</v>
      </c>
      <c r="DJ117" s="59" t="s">
        <v>544</v>
      </c>
      <c r="DK117" s="59" t="s">
        <v>544</v>
      </c>
      <c r="DL117" s="59" t="s">
        <v>544</v>
      </c>
      <c r="DM117" s="59" t="s">
        <v>544</v>
      </c>
      <c r="DN117" s="59" t="s">
        <v>544</v>
      </c>
      <c r="DO117" s="59" t="s">
        <v>544</v>
      </c>
      <c r="DP117" s="59" t="s">
        <v>544</v>
      </c>
      <c r="DQ117" s="116" t="s">
        <v>544</v>
      </c>
    </row>
    <row r="118" spans="1:121">
      <c r="A118" s="3">
        <v>25568</v>
      </c>
      <c r="B118" s="59" t="s">
        <v>544</v>
      </c>
      <c r="C118" s="59" t="s">
        <v>544</v>
      </c>
      <c r="D118" s="59" t="s">
        <v>544</v>
      </c>
      <c r="E118" s="59" t="s">
        <v>544</v>
      </c>
      <c r="F118" s="58">
        <v>42.8</v>
      </c>
      <c r="G118" s="58">
        <v>0.49068499999999998</v>
      </c>
      <c r="H118" s="59" t="s">
        <v>544</v>
      </c>
      <c r="I118" s="58">
        <v>75.2</v>
      </c>
      <c r="J118" s="58">
        <v>6.5</v>
      </c>
      <c r="K118" s="59" t="s">
        <v>544</v>
      </c>
      <c r="L118" s="58">
        <v>610.4</v>
      </c>
      <c r="M118" s="58">
        <v>93678</v>
      </c>
      <c r="N118" s="59" t="s">
        <v>544</v>
      </c>
      <c r="O118" s="59" t="s">
        <v>544</v>
      </c>
      <c r="P118" s="58">
        <v>0.6</v>
      </c>
      <c r="Q118" s="59" t="s">
        <v>544</v>
      </c>
      <c r="R118" s="59" t="s">
        <v>544</v>
      </c>
      <c r="S118" s="59" t="s">
        <v>544</v>
      </c>
      <c r="T118" s="59" t="s">
        <v>544</v>
      </c>
      <c r="U118" s="59" t="s">
        <v>544</v>
      </c>
      <c r="V118" s="59" t="s">
        <v>544</v>
      </c>
      <c r="W118" s="59" t="s">
        <v>544</v>
      </c>
      <c r="X118" s="59" t="s">
        <v>544</v>
      </c>
      <c r="Y118" s="59" t="s">
        <v>544</v>
      </c>
      <c r="Z118" s="58">
        <v>95.2</v>
      </c>
      <c r="AA118" s="59" t="s">
        <v>544</v>
      </c>
      <c r="AB118" s="59" t="s">
        <v>544</v>
      </c>
      <c r="AC118" s="58">
        <v>0.49068499999999998</v>
      </c>
      <c r="AD118" s="59" t="s">
        <v>544</v>
      </c>
      <c r="AE118" s="59" t="s">
        <v>544</v>
      </c>
      <c r="AF118" s="58">
        <v>89.910314</v>
      </c>
      <c r="AG118" s="58">
        <v>2.23</v>
      </c>
      <c r="AH118" s="58">
        <v>30.7</v>
      </c>
      <c r="AI118" s="59" t="s">
        <v>544</v>
      </c>
      <c r="AJ118" s="59" t="s">
        <v>544</v>
      </c>
      <c r="AK118" s="59" t="s">
        <v>544</v>
      </c>
      <c r="AL118" s="59" t="s">
        <v>544</v>
      </c>
      <c r="AM118" s="58">
        <v>40.9833</v>
      </c>
      <c r="AN118" s="58">
        <v>103.49769999999999</v>
      </c>
      <c r="AO118" s="59" t="s">
        <v>544</v>
      </c>
      <c r="AP118" s="59" t="s">
        <v>544</v>
      </c>
      <c r="AQ118" s="59" t="s">
        <v>544</v>
      </c>
      <c r="AR118" s="59" t="s">
        <v>544</v>
      </c>
      <c r="AS118" s="59" t="s">
        <v>544</v>
      </c>
      <c r="AT118" s="59" t="s">
        <v>544</v>
      </c>
      <c r="AU118" s="59" t="s">
        <v>544</v>
      </c>
      <c r="AV118" s="59" t="s">
        <v>544</v>
      </c>
      <c r="AW118" s="59" t="s">
        <v>544</v>
      </c>
      <c r="AX118" s="58">
        <v>4</v>
      </c>
      <c r="AY118" s="58">
        <v>8.1999999999999993</v>
      </c>
      <c r="AZ118" s="58">
        <v>27.3</v>
      </c>
      <c r="BA118" s="58">
        <v>30.5</v>
      </c>
      <c r="BB118" s="58">
        <v>23.6</v>
      </c>
      <c r="BC118" s="59" t="s">
        <v>544</v>
      </c>
      <c r="BD118" s="59" t="s">
        <v>544</v>
      </c>
      <c r="BE118" s="59" t="s">
        <v>544</v>
      </c>
      <c r="BF118" s="59" t="s">
        <v>544</v>
      </c>
      <c r="BG118" s="59" t="s">
        <v>544</v>
      </c>
      <c r="BH118" s="59" t="s">
        <v>544</v>
      </c>
      <c r="BI118" s="59" t="s">
        <v>544</v>
      </c>
      <c r="BJ118" s="59" t="s">
        <v>544</v>
      </c>
      <c r="BK118" s="59" t="s">
        <v>544</v>
      </c>
      <c r="BL118" s="58">
        <v>5.01</v>
      </c>
      <c r="BM118" s="58">
        <v>4.24</v>
      </c>
      <c r="BN118" s="59" t="s">
        <v>544</v>
      </c>
      <c r="BO118" s="59" t="s">
        <v>544</v>
      </c>
      <c r="BP118" s="59" t="s">
        <v>544</v>
      </c>
      <c r="BQ118" s="59" t="s">
        <v>544</v>
      </c>
      <c r="BR118" s="59" t="s">
        <v>544</v>
      </c>
      <c r="BS118" s="59" t="s">
        <v>544</v>
      </c>
      <c r="BT118" s="59" t="s">
        <v>544</v>
      </c>
      <c r="BU118" s="59" t="s">
        <v>544</v>
      </c>
      <c r="BV118" s="59" t="s">
        <v>544</v>
      </c>
      <c r="BW118" s="59" t="s">
        <v>544</v>
      </c>
      <c r="BX118" s="59" t="s">
        <v>544</v>
      </c>
      <c r="BY118" s="59" t="s">
        <v>544</v>
      </c>
      <c r="BZ118" s="59" t="s">
        <v>544</v>
      </c>
      <c r="CA118" s="59" t="s">
        <v>544</v>
      </c>
      <c r="CB118" s="59" t="s">
        <v>544</v>
      </c>
      <c r="CC118" s="59" t="s">
        <v>544</v>
      </c>
      <c r="CD118" s="59" t="s">
        <v>544</v>
      </c>
      <c r="CE118" s="59" t="s">
        <v>544</v>
      </c>
      <c r="CF118" s="58">
        <v>184209</v>
      </c>
      <c r="CG118" s="59" t="s">
        <v>544</v>
      </c>
      <c r="CH118" s="59" t="s">
        <v>544</v>
      </c>
      <c r="CI118" s="59" t="s">
        <v>544</v>
      </c>
      <c r="CJ118" s="59" t="s">
        <v>544</v>
      </c>
      <c r="CK118" s="59" t="s">
        <v>544</v>
      </c>
      <c r="CL118" s="59" t="s">
        <v>544</v>
      </c>
      <c r="CM118" s="59" t="s">
        <v>544</v>
      </c>
      <c r="CN118" s="59" t="s">
        <v>544</v>
      </c>
      <c r="CO118" s="59" t="s">
        <v>544</v>
      </c>
      <c r="CP118" s="59" t="s">
        <v>544</v>
      </c>
      <c r="CQ118" s="59" t="s">
        <v>544</v>
      </c>
      <c r="CR118" s="59" t="s">
        <v>544</v>
      </c>
      <c r="CS118" s="58">
        <v>93.6</v>
      </c>
      <c r="CT118" s="58">
        <v>97.3</v>
      </c>
      <c r="CU118" s="59" t="s">
        <v>544</v>
      </c>
      <c r="CV118" s="59" t="s">
        <v>544</v>
      </c>
      <c r="CW118" s="59" t="s">
        <v>544</v>
      </c>
      <c r="CX118" s="59" t="s">
        <v>544</v>
      </c>
      <c r="CY118" s="59" t="s">
        <v>544</v>
      </c>
      <c r="CZ118" s="59" t="s">
        <v>544</v>
      </c>
      <c r="DA118" s="59" t="s">
        <v>544</v>
      </c>
      <c r="DB118" s="59" t="s">
        <v>544</v>
      </c>
      <c r="DC118" s="59" t="s">
        <v>544</v>
      </c>
      <c r="DD118" s="59" t="s">
        <v>544</v>
      </c>
      <c r="DE118" s="59" t="s">
        <v>544</v>
      </c>
      <c r="DF118" s="59" t="s">
        <v>544</v>
      </c>
      <c r="DG118" s="59" t="s">
        <v>544</v>
      </c>
      <c r="DH118" s="59" t="s">
        <v>544</v>
      </c>
      <c r="DI118" s="59" t="s">
        <v>544</v>
      </c>
      <c r="DJ118" s="59" t="s">
        <v>544</v>
      </c>
      <c r="DK118" s="59" t="s">
        <v>544</v>
      </c>
      <c r="DL118" s="59" t="s">
        <v>544</v>
      </c>
      <c r="DM118" s="59" t="s">
        <v>544</v>
      </c>
      <c r="DN118" s="59" t="s">
        <v>544</v>
      </c>
      <c r="DO118" s="59" t="s">
        <v>544</v>
      </c>
      <c r="DP118" s="59" t="s">
        <v>544</v>
      </c>
      <c r="DQ118" s="116" t="s">
        <v>544</v>
      </c>
    </row>
    <row r="119" spans="1:121">
      <c r="A119" s="3">
        <v>25568</v>
      </c>
      <c r="B119" s="59" t="s">
        <v>544</v>
      </c>
      <c r="C119" s="59" t="s">
        <v>544</v>
      </c>
      <c r="D119" s="59" t="s">
        <v>544</v>
      </c>
      <c r="E119" s="59" t="s">
        <v>544</v>
      </c>
      <c r="F119" s="58">
        <v>41.5</v>
      </c>
      <c r="G119" s="58">
        <v>0.49290600000000001</v>
      </c>
      <c r="H119" s="59" t="s">
        <v>544</v>
      </c>
      <c r="I119" s="58">
        <v>77.7</v>
      </c>
      <c r="J119" s="58">
        <v>6.94</v>
      </c>
      <c r="K119" s="59" t="s">
        <v>544</v>
      </c>
      <c r="L119" s="58">
        <v>601.5</v>
      </c>
      <c r="M119" s="58">
        <v>149581</v>
      </c>
      <c r="N119" s="59" t="s">
        <v>544</v>
      </c>
      <c r="O119" s="59" t="s">
        <v>544</v>
      </c>
      <c r="P119" s="58">
        <v>0.6</v>
      </c>
      <c r="Q119" s="59" t="s">
        <v>544</v>
      </c>
      <c r="R119" s="59" t="s">
        <v>544</v>
      </c>
      <c r="S119" s="59" t="s">
        <v>544</v>
      </c>
      <c r="T119" s="59" t="s">
        <v>544</v>
      </c>
      <c r="U119" s="59" t="s">
        <v>544</v>
      </c>
      <c r="V119" s="59" t="s">
        <v>544</v>
      </c>
      <c r="W119" s="59" t="s">
        <v>544</v>
      </c>
      <c r="X119" s="59" t="s">
        <v>544</v>
      </c>
      <c r="Y119" s="59" t="s">
        <v>544</v>
      </c>
      <c r="Z119" s="58">
        <v>95.6</v>
      </c>
      <c r="AA119" s="59" t="s">
        <v>544</v>
      </c>
      <c r="AB119" s="59" t="s">
        <v>544</v>
      </c>
      <c r="AC119" s="58">
        <v>0.49290600000000001</v>
      </c>
      <c r="AD119" s="59" t="s">
        <v>544</v>
      </c>
      <c r="AE119" s="59" t="s">
        <v>544</v>
      </c>
      <c r="AF119" s="58">
        <v>90.358744000000002</v>
      </c>
      <c r="AG119" s="58">
        <v>2.23</v>
      </c>
      <c r="AH119" s="58">
        <v>30.8</v>
      </c>
      <c r="AI119" s="59" t="s">
        <v>544</v>
      </c>
      <c r="AJ119" s="59" t="s">
        <v>544</v>
      </c>
      <c r="AK119" s="59" t="s">
        <v>544</v>
      </c>
      <c r="AL119" s="59" t="s">
        <v>544</v>
      </c>
      <c r="AM119" s="58">
        <v>40.9739</v>
      </c>
      <c r="AN119" s="58">
        <v>103.08199999999999</v>
      </c>
      <c r="AO119" s="59" t="s">
        <v>544</v>
      </c>
      <c r="AP119" s="59" t="s">
        <v>544</v>
      </c>
      <c r="AQ119" s="59" t="s">
        <v>544</v>
      </c>
      <c r="AR119" s="59" t="s">
        <v>544</v>
      </c>
      <c r="AS119" s="59" t="s">
        <v>544</v>
      </c>
      <c r="AT119" s="59" t="s">
        <v>544</v>
      </c>
      <c r="AU119" s="59" t="s">
        <v>544</v>
      </c>
      <c r="AV119" s="59" t="s">
        <v>544</v>
      </c>
      <c r="AW119" s="59" t="s">
        <v>544</v>
      </c>
      <c r="AX119" s="58">
        <v>4</v>
      </c>
      <c r="AY119" s="58">
        <v>8.3000000000000007</v>
      </c>
      <c r="AZ119" s="58">
        <v>27.5</v>
      </c>
      <c r="BA119" s="58">
        <v>31.2</v>
      </c>
      <c r="BB119" s="58">
        <v>23.6</v>
      </c>
      <c r="BC119" s="59" t="s">
        <v>544</v>
      </c>
      <c r="BD119" s="59" t="s">
        <v>544</v>
      </c>
      <c r="BE119" s="59" t="s">
        <v>544</v>
      </c>
      <c r="BF119" s="59" t="s">
        <v>544</v>
      </c>
      <c r="BG119" s="59" t="s">
        <v>544</v>
      </c>
      <c r="BH119" s="59" t="s">
        <v>544</v>
      </c>
      <c r="BI119" s="59" t="s">
        <v>544</v>
      </c>
      <c r="BJ119" s="59" t="s">
        <v>544</v>
      </c>
      <c r="BK119" s="59" t="s">
        <v>544</v>
      </c>
      <c r="BL119" s="58">
        <v>5.0599999999999996</v>
      </c>
      <c r="BM119" s="58">
        <v>4.4000000000000004</v>
      </c>
      <c r="BN119" s="59" t="s">
        <v>544</v>
      </c>
      <c r="BO119" s="59" t="s">
        <v>544</v>
      </c>
      <c r="BP119" s="59" t="s">
        <v>544</v>
      </c>
      <c r="BQ119" s="59" t="s">
        <v>544</v>
      </c>
      <c r="BR119" s="59" t="s">
        <v>544</v>
      </c>
      <c r="BS119" s="59" t="s">
        <v>544</v>
      </c>
      <c r="BT119" s="59" t="s">
        <v>544</v>
      </c>
      <c r="BU119" s="59" t="s">
        <v>544</v>
      </c>
      <c r="BV119" s="59" t="s">
        <v>544</v>
      </c>
      <c r="BW119" s="59" t="s">
        <v>544</v>
      </c>
      <c r="BX119" s="59" t="s">
        <v>544</v>
      </c>
      <c r="BY119" s="59" t="s">
        <v>544</v>
      </c>
      <c r="BZ119" s="59" t="s">
        <v>544</v>
      </c>
      <c r="CA119" s="59" t="s">
        <v>544</v>
      </c>
      <c r="CB119" s="59" t="s">
        <v>544</v>
      </c>
      <c r="CC119" s="59" t="s">
        <v>544</v>
      </c>
      <c r="CD119" s="59" t="s">
        <v>544</v>
      </c>
      <c r="CE119" s="59" t="s">
        <v>544</v>
      </c>
      <c r="CF119" s="58">
        <v>185939</v>
      </c>
      <c r="CG119" s="59" t="s">
        <v>544</v>
      </c>
      <c r="CH119" s="59" t="s">
        <v>544</v>
      </c>
      <c r="CI119" s="59" t="s">
        <v>544</v>
      </c>
      <c r="CJ119" s="59" t="s">
        <v>544</v>
      </c>
      <c r="CK119" s="59" t="s">
        <v>544</v>
      </c>
      <c r="CL119" s="59" t="s">
        <v>544</v>
      </c>
      <c r="CM119" s="59" t="s">
        <v>544</v>
      </c>
      <c r="CN119" s="59" t="s">
        <v>544</v>
      </c>
      <c r="CO119" s="59" t="s">
        <v>544</v>
      </c>
      <c r="CP119" s="59" t="s">
        <v>544</v>
      </c>
      <c r="CQ119" s="59" t="s">
        <v>544</v>
      </c>
      <c r="CR119" s="59" t="s">
        <v>544</v>
      </c>
      <c r="CS119" s="58">
        <v>94.4</v>
      </c>
      <c r="CT119" s="58">
        <v>97.3</v>
      </c>
      <c r="CU119" s="59" t="s">
        <v>544</v>
      </c>
      <c r="CV119" s="59" t="s">
        <v>544</v>
      </c>
      <c r="CW119" s="59" t="s">
        <v>544</v>
      </c>
      <c r="CX119" s="59" t="s">
        <v>544</v>
      </c>
      <c r="CY119" s="59" t="s">
        <v>544</v>
      </c>
      <c r="CZ119" s="59" t="s">
        <v>544</v>
      </c>
      <c r="DA119" s="59" t="s">
        <v>544</v>
      </c>
      <c r="DB119" s="59" t="s">
        <v>544</v>
      </c>
      <c r="DC119" s="59" t="s">
        <v>544</v>
      </c>
      <c r="DD119" s="59" t="s">
        <v>544</v>
      </c>
      <c r="DE119" s="59" t="s">
        <v>544</v>
      </c>
      <c r="DF119" s="59" t="s">
        <v>544</v>
      </c>
      <c r="DG119" s="59" t="s">
        <v>544</v>
      </c>
      <c r="DH119" s="59" t="s">
        <v>544</v>
      </c>
      <c r="DI119" s="59" t="s">
        <v>544</v>
      </c>
      <c r="DJ119" s="59" t="s">
        <v>544</v>
      </c>
      <c r="DK119" s="59" t="s">
        <v>544</v>
      </c>
      <c r="DL119" s="59" t="s">
        <v>544</v>
      </c>
      <c r="DM119" s="59" t="s">
        <v>544</v>
      </c>
      <c r="DN119" s="59" t="s">
        <v>544</v>
      </c>
      <c r="DO119" s="59" t="s">
        <v>544</v>
      </c>
      <c r="DP119" s="59" t="s">
        <v>544</v>
      </c>
      <c r="DQ119" s="116" t="s">
        <v>544</v>
      </c>
    </row>
    <row r="120" spans="1:121">
      <c r="A120" s="3">
        <v>25568</v>
      </c>
      <c r="B120" s="59" t="s">
        <v>544</v>
      </c>
      <c r="C120" s="59" t="s">
        <v>544</v>
      </c>
      <c r="D120" s="59" t="s">
        <v>544</v>
      </c>
      <c r="E120" s="59" t="s">
        <v>544</v>
      </c>
      <c r="F120" s="58">
        <v>40.9</v>
      </c>
      <c r="G120" s="58">
        <v>0.52287399999999995</v>
      </c>
      <c r="H120" s="59" t="s">
        <v>544</v>
      </c>
      <c r="I120" s="58">
        <v>78.3</v>
      </c>
      <c r="J120" s="58">
        <v>7.42</v>
      </c>
      <c r="K120" s="59" t="s">
        <v>544</v>
      </c>
      <c r="L120" s="58">
        <v>627.29999999999995</v>
      </c>
      <c r="M120" s="58">
        <v>181048</v>
      </c>
      <c r="N120" s="59" t="s">
        <v>544</v>
      </c>
      <c r="O120" s="59" t="s">
        <v>544</v>
      </c>
      <c r="P120" s="58">
        <v>0.6</v>
      </c>
      <c r="Q120" s="59" t="s">
        <v>544</v>
      </c>
      <c r="R120" s="59" t="s">
        <v>544</v>
      </c>
      <c r="S120" s="59" t="s">
        <v>544</v>
      </c>
      <c r="T120" s="59" t="s">
        <v>544</v>
      </c>
      <c r="U120" s="59" t="s">
        <v>544</v>
      </c>
      <c r="V120" s="59" t="s">
        <v>544</v>
      </c>
      <c r="W120" s="59" t="s">
        <v>544</v>
      </c>
      <c r="X120" s="59" t="s">
        <v>544</v>
      </c>
      <c r="Y120" s="59" t="s">
        <v>544</v>
      </c>
      <c r="Z120" s="58">
        <v>101.9</v>
      </c>
      <c r="AA120" s="59" t="s">
        <v>544</v>
      </c>
      <c r="AB120" s="59" t="s">
        <v>544</v>
      </c>
      <c r="AC120" s="58">
        <v>0.52287399999999995</v>
      </c>
      <c r="AD120" s="59" t="s">
        <v>544</v>
      </c>
      <c r="AE120" s="59" t="s">
        <v>544</v>
      </c>
      <c r="AF120" s="58">
        <v>93.071594000000005</v>
      </c>
      <c r="AG120" s="58">
        <v>2.23</v>
      </c>
      <c r="AH120" s="58">
        <v>30.9</v>
      </c>
      <c r="AI120" s="59" t="s">
        <v>544</v>
      </c>
      <c r="AJ120" s="59" t="s">
        <v>544</v>
      </c>
      <c r="AK120" s="59" t="s">
        <v>544</v>
      </c>
      <c r="AL120" s="59" t="s">
        <v>544</v>
      </c>
      <c r="AM120" s="58">
        <v>40.939300000000003</v>
      </c>
      <c r="AN120" s="58">
        <v>102.6054</v>
      </c>
      <c r="AO120" s="59" t="s">
        <v>544</v>
      </c>
      <c r="AP120" s="59" t="s">
        <v>544</v>
      </c>
      <c r="AQ120" s="59" t="s">
        <v>544</v>
      </c>
      <c r="AR120" s="59" t="s">
        <v>544</v>
      </c>
      <c r="AS120" s="59" t="s">
        <v>544</v>
      </c>
      <c r="AT120" s="59" t="s">
        <v>544</v>
      </c>
      <c r="AU120" s="59" t="s">
        <v>544</v>
      </c>
      <c r="AV120" s="59" t="s">
        <v>544</v>
      </c>
      <c r="AW120" s="59" t="s">
        <v>544</v>
      </c>
      <c r="AX120" s="58">
        <v>4</v>
      </c>
      <c r="AY120" s="58">
        <v>8.4</v>
      </c>
      <c r="AZ120" s="58">
        <v>27.9</v>
      </c>
      <c r="BA120" s="58">
        <v>32.200000000000003</v>
      </c>
      <c r="BB120" s="58">
        <v>23.7</v>
      </c>
      <c r="BC120" s="59" t="s">
        <v>544</v>
      </c>
      <c r="BD120" s="59" t="s">
        <v>544</v>
      </c>
      <c r="BE120" s="59" t="s">
        <v>544</v>
      </c>
      <c r="BF120" s="59" t="s">
        <v>544</v>
      </c>
      <c r="BG120" s="59" t="s">
        <v>544</v>
      </c>
      <c r="BH120" s="59" t="s">
        <v>544</v>
      </c>
      <c r="BI120" s="59" t="s">
        <v>544</v>
      </c>
      <c r="BJ120" s="59" t="s">
        <v>544</v>
      </c>
      <c r="BK120" s="59" t="s">
        <v>544</v>
      </c>
      <c r="BL120" s="58">
        <v>5.0599999999999996</v>
      </c>
      <c r="BM120" s="58">
        <v>4.45</v>
      </c>
      <c r="BN120" s="59" t="s">
        <v>544</v>
      </c>
      <c r="BO120" s="59" t="s">
        <v>544</v>
      </c>
      <c r="BP120" s="59" t="s">
        <v>544</v>
      </c>
      <c r="BQ120" s="59" t="s">
        <v>544</v>
      </c>
      <c r="BR120" s="59" t="s">
        <v>544</v>
      </c>
      <c r="BS120" s="59" t="s">
        <v>544</v>
      </c>
      <c r="BT120" s="59" t="s">
        <v>544</v>
      </c>
      <c r="BU120" s="59" t="s">
        <v>544</v>
      </c>
      <c r="BV120" s="59" t="s">
        <v>544</v>
      </c>
      <c r="BW120" s="59" t="s">
        <v>544</v>
      </c>
      <c r="BX120" s="59" t="s">
        <v>544</v>
      </c>
      <c r="BY120" s="59" t="s">
        <v>544</v>
      </c>
      <c r="BZ120" s="59" t="s">
        <v>544</v>
      </c>
      <c r="CA120" s="59" t="s">
        <v>544</v>
      </c>
      <c r="CB120" s="59" t="s">
        <v>544</v>
      </c>
      <c r="CC120" s="59" t="s">
        <v>544</v>
      </c>
      <c r="CD120" s="59" t="s">
        <v>544</v>
      </c>
      <c r="CE120" s="59" t="s">
        <v>544</v>
      </c>
      <c r="CF120" s="58">
        <v>187932</v>
      </c>
      <c r="CG120" s="59" t="s">
        <v>544</v>
      </c>
      <c r="CH120" s="59" t="s">
        <v>544</v>
      </c>
      <c r="CI120" s="59" t="s">
        <v>544</v>
      </c>
      <c r="CJ120" s="59" t="s">
        <v>544</v>
      </c>
      <c r="CK120" s="59" t="s">
        <v>544</v>
      </c>
      <c r="CL120" s="59" t="s">
        <v>544</v>
      </c>
      <c r="CM120" s="59" t="s">
        <v>544</v>
      </c>
      <c r="CN120" s="59" t="s">
        <v>544</v>
      </c>
      <c r="CO120" s="59" t="s">
        <v>544</v>
      </c>
      <c r="CP120" s="59" t="s">
        <v>544</v>
      </c>
      <c r="CQ120" s="59" t="s">
        <v>544</v>
      </c>
      <c r="CR120" s="59" t="s">
        <v>544</v>
      </c>
      <c r="CS120" s="58">
        <v>100.5</v>
      </c>
      <c r="CT120" s="58">
        <v>103.7</v>
      </c>
      <c r="CU120" s="59" t="s">
        <v>544</v>
      </c>
      <c r="CV120" s="59" t="s">
        <v>544</v>
      </c>
      <c r="CW120" s="59" t="s">
        <v>544</v>
      </c>
      <c r="CX120" s="59" t="s">
        <v>544</v>
      </c>
      <c r="CY120" s="59" t="s">
        <v>544</v>
      </c>
      <c r="CZ120" s="59" t="s">
        <v>544</v>
      </c>
      <c r="DA120" s="59" t="s">
        <v>544</v>
      </c>
      <c r="DB120" s="59" t="s">
        <v>544</v>
      </c>
      <c r="DC120" s="59" t="s">
        <v>544</v>
      </c>
      <c r="DD120" s="59" t="s">
        <v>544</v>
      </c>
      <c r="DE120" s="59" t="s">
        <v>544</v>
      </c>
      <c r="DF120" s="59" t="s">
        <v>544</v>
      </c>
      <c r="DG120" s="59" t="s">
        <v>544</v>
      </c>
      <c r="DH120" s="59" t="s">
        <v>544</v>
      </c>
      <c r="DI120" s="59" t="s">
        <v>544</v>
      </c>
      <c r="DJ120" s="59" t="s">
        <v>544</v>
      </c>
      <c r="DK120" s="59" t="s">
        <v>544</v>
      </c>
      <c r="DL120" s="59" t="s">
        <v>544</v>
      </c>
      <c r="DM120" s="59" t="s">
        <v>544</v>
      </c>
      <c r="DN120" s="59" t="s">
        <v>544</v>
      </c>
      <c r="DO120" s="59" t="s">
        <v>544</v>
      </c>
      <c r="DP120" s="59" t="s">
        <v>544</v>
      </c>
      <c r="DQ120" s="116" t="s">
        <v>544</v>
      </c>
    </row>
    <row r="121" spans="1:121">
      <c r="A121" s="3">
        <v>25568</v>
      </c>
      <c r="B121" s="59" t="s">
        <v>544</v>
      </c>
      <c r="C121" s="59" t="s">
        <v>544</v>
      </c>
      <c r="D121" s="59" t="s">
        <v>544</v>
      </c>
      <c r="E121" s="59" t="s">
        <v>544</v>
      </c>
      <c r="F121" s="58">
        <v>41.1</v>
      </c>
      <c r="G121" s="58">
        <v>0.53003999999999996</v>
      </c>
      <c r="H121" s="59" t="s">
        <v>544</v>
      </c>
      <c r="I121" s="58">
        <v>76.8</v>
      </c>
      <c r="J121" s="58">
        <v>7.75</v>
      </c>
      <c r="K121" s="59" t="s">
        <v>544</v>
      </c>
      <c r="L121" s="58">
        <v>656.7</v>
      </c>
      <c r="M121" s="58">
        <v>140874</v>
      </c>
      <c r="N121" s="59" t="s">
        <v>544</v>
      </c>
      <c r="O121" s="59" t="s">
        <v>544</v>
      </c>
      <c r="P121" s="58">
        <v>0.6</v>
      </c>
      <c r="Q121" s="59" t="s">
        <v>544</v>
      </c>
      <c r="R121" s="59" t="s">
        <v>544</v>
      </c>
      <c r="S121" s="59" t="s">
        <v>544</v>
      </c>
      <c r="T121" s="59" t="s">
        <v>544</v>
      </c>
      <c r="U121" s="59" t="s">
        <v>544</v>
      </c>
      <c r="V121" s="59" t="s">
        <v>544</v>
      </c>
      <c r="W121" s="59" t="s">
        <v>544</v>
      </c>
      <c r="X121" s="59" t="s">
        <v>544</v>
      </c>
      <c r="Y121" s="59" t="s">
        <v>544</v>
      </c>
      <c r="Z121" s="58">
        <v>102.7</v>
      </c>
      <c r="AA121" s="59" t="s">
        <v>544</v>
      </c>
      <c r="AB121" s="59" t="s">
        <v>544</v>
      </c>
      <c r="AC121" s="58">
        <v>0.53003999999999996</v>
      </c>
      <c r="AD121" s="59" t="s">
        <v>544</v>
      </c>
      <c r="AE121" s="59" t="s">
        <v>544</v>
      </c>
      <c r="AF121" s="58">
        <v>93.271462</v>
      </c>
      <c r="AG121" s="58">
        <v>2.23</v>
      </c>
      <c r="AH121" s="58">
        <v>31</v>
      </c>
      <c r="AI121" s="59" t="s">
        <v>544</v>
      </c>
      <c r="AJ121" s="59" t="s">
        <v>544</v>
      </c>
      <c r="AK121" s="59" t="s">
        <v>544</v>
      </c>
      <c r="AL121" s="59" t="s">
        <v>544</v>
      </c>
      <c r="AM121" s="58">
        <v>40.893500000000003</v>
      </c>
      <c r="AN121" s="58">
        <v>102.10380000000001</v>
      </c>
      <c r="AO121" s="59" t="s">
        <v>544</v>
      </c>
      <c r="AP121" s="59" t="s">
        <v>544</v>
      </c>
      <c r="AQ121" s="59" t="s">
        <v>544</v>
      </c>
      <c r="AR121" s="59" t="s">
        <v>544</v>
      </c>
      <c r="AS121" s="59" t="s">
        <v>544</v>
      </c>
      <c r="AT121" s="59" t="s">
        <v>544</v>
      </c>
      <c r="AU121" s="59" t="s">
        <v>544</v>
      </c>
      <c r="AV121" s="59" t="s">
        <v>544</v>
      </c>
      <c r="AW121" s="59" t="s">
        <v>544</v>
      </c>
      <c r="AX121" s="58">
        <v>4</v>
      </c>
      <c r="AY121" s="58">
        <v>8.5</v>
      </c>
      <c r="AZ121" s="58">
        <v>28.5</v>
      </c>
      <c r="BA121" s="58">
        <v>32.799999999999997</v>
      </c>
      <c r="BB121" s="58">
        <v>24.1</v>
      </c>
      <c r="BC121" s="59" t="s">
        <v>544</v>
      </c>
      <c r="BD121" s="59" t="s">
        <v>544</v>
      </c>
      <c r="BE121" s="59" t="s">
        <v>544</v>
      </c>
      <c r="BF121" s="59" t="s">
        <v>544</v>
      </c>
      <c r="BG121" s="59" t="s">
        <v>544</v>
      </c>
      <c r="BH121" s="59" t="s">
        <v>544</v>
      </c>
      <c r="BI121" s="59" t="s">
        <v>544</v>
      </c>
      <c r="BJ121" s="59" t="s">
        <v>544</v>
      </c>
      <c r="BK121" s="59" t="s">
        <v>544</v>
      </c>
      <c r="BL121" s="58">
        <v>5.1100000000000003</v>
      </c>
      <c r="BM121" s="58">
        <v>4.24</v>
      </c>
      <c r="BN121" s="59" t="s">
        <v>544</v>
      </c>
      <c r="BO121" s="59" t="s">
        <v>544</v>
      </c>
      <c r="BP121" s="59" t="s">
        <v>544</v>
      </c>
      <c r="BQ121" s="59" t="s">
        <v>544</v>
      </c>
      <c r="BR121" s="59" t="s">
        <v>544</v>
      </c>
      <c r="BS121" s="59" t="s">
        <v>544</v>
      </c>
      <c r="BT121" s="59" t="s">
        <v>544</v>
      </c>
      <c r="BU121" s="59" t="s">
        <v>544</v>
      </c>
      <c r="BV121" s="59" t="s">
        <v>544</v>
      </c>
      <c r="BW121" s="59" t="s">
        <v>544</v>
      </c>
      <c r="BX121" s="59" t="s">
        <v>544</v>
      </c>
      <c r="BY121" s="59" t="s">
        <v>544</v>
      </c>
      <c r="BZ121" s="59" t="s">
        <v>544</v>
      </c>
      <c r="CA121" s="59" t="s">
        <v>544</v>
      </c>
      <c r="CB121" s="59" t="s">
        <v>544</v>
      </c>
      <c r="CC121" s="59" t="s">
        <v>544</v>
      </c>
      <c r="CD121" s="59" t="s">
        <v>544</v>
      </c>
      <c r="CE121" s="59" t="s">
        <v>544</v>
      </c>
      <c r="CF121" s="58">
        <v>192328</v>
      </c>
      <c r="CG121" s="59" t="s">
        <v>544</v>
      </c>
      <c r="CH121" s="59" t="s">
        <v>544</v>
      </c>
      <c r="CI121" s="59" t="s">
        <v>544</v>
      </c>
      <c r="CJ121" s="59" t="s">
        <v>544</v>
      </c>
      <c r="CK121" s="59" t="s">
        <v>544</v>
      </c>
      <c r="CL121" s="59" t="s">
        <v>544</v>
      </c>
      <c r="CM121" s="59" t="s">
        <v>544</v>
      </c>
      <c r="CN121" s="59" t="s">
        <v>544</v>
      </c>
      <c r="CO121" s="59" t="s">
        <v>544</v>
      </c>
      <c r="CP121" s="59" t="s">
        <v>544</v>
      </c>
      <c r="CQ121" s="59" t="s">
        <v>544</v>
      </c>
      <c r="CR121" s="59" t="s">
        <v>544</v>
      </c>
      <c r="CS121" s="58">
        <v>101.5</v>
      </c>
      <c r="CT121" s="58">
        <v>104.3</v>
      </c>
      <c r="CU121" s="59" t="s">
        <v>544</v>
      </c>
      <c r="CV121" s="59" t="s">
        <v>544</v>
      </c>
      <c r="CW121" s="59" t="s">
        <v>544</v>
      </c>
      <c r="CX121" s="59" t="s">
        <v>544</v>
      </c>
      <c r="CY121" s="59" t="s">
        <v>544</v>
      </c>
      <c r="CZ121" s="59" t="s">
        <v>544</v>
      </c>
      <c r="DA121" s="59" t="s">
        <v>544</v>
      </c>
      <c r="DB121" s="59" t="s">
        <v>544</v>
      </c>
      <c r="DC121" s="59" t="s">
        <v>544</v>
      </c>
      <c r="DD121" s="59" t="s">
        <v>544</v>
      </c>
      <c r="DE121" s="59" t="s">
        <v>544</v>
      </c>
      <c r="DF121" s="59" t="s">
        <v>544</v>
      </c>
      <c r="DG121" s="59" t="s">
        <v>544</v>
      </c>
      <c r="DH121" s="59" t="s">
        <v>544</v>
      </c>
      <c r="DI121" s="59" t="s">
        <v>544</v>
      </c>
      <c r="DJ121" s="59" t="s">
        <v>544</v>
      </c>
      <c r="DK121" s="59" t="s">
        <v>544</v>
      </c>
      <c r="DL121" s="59" t="s">
        <v>544</v>
      </c>
      <c r="DM121" s="59" t="s">
        <v>544</v>
      </c>
      <c r="DN121" s="59" t="s">
        <v>544</v>
      </c>
      <c r="DO121" s="59" t="s">
        <v>544</v>
      </c>
      <c r="DP121" s="59" t="s">
        <v>544</v>
      </c>
      <c r="DQ121" s="116" t="s">
        <v>544</v>
      </c>
    </row>
    <row r="122" spans="1:121">
      <c r="A122" s="3" t="s">
        <v>1003</v>
      </c>
      <c r="B122" s="59" t="s">
        <v>544</v>
      </c>
      <c r="C122" s="59" t="s">
        <v>544</v>
      </c>
      <c r="D122" s="59" t="s">
        <v>544</v>
      </c>
      <c r="E122" s="59" t="s">
        <v>544</v>
      </c>
      <c r="F122" s="58">
        <v>40.4</v>
      </c>
      <c r="G122" s="58">
        <v>0.53069699999999997</v>
      </c>
      <c r="H122" s="59" t="s">
        <v>544</v>
      </c>
      <c r="I122" s="58">
        <v>76.900000000000006</v>
      </c>
      <c r="J122" s="58">
        <v>8.83</v>
      </c>
      <c r="K122" s="59" t="s">
        <v>544</v>
      </c>
      <c r="L122" s="58">
        <v>622.4</v>
      </c>
      <c r="M122" s="58">
        <v>130421</v>
      </c>
      <c r="N122" s="59" t="s">
        <v>544</v>
      </c>
      <c r="O122" s="59" t="s">
        <v>544</v>
      </c>
      <c r="P122" s="58">
        <v>0.6</v>
      </c>
      <c r="Q122" s="59" t="s">
        <v>544</v>
      </c>
      <c r="R122" s="59" t="s">
        <v>544</v>
      </c>
      <c r="S122" s="59" t="s">
        <v>544</v>
      </c>
      <c r="T122" s="59" t="s">
        <v>544</v>
      </c>
      <c r="U122" s="59" t="s">
        <v>544</v>
      </c>
      <c r="V122" s="59" t="s">
        <v>544</v>
      </c>
      <c r="W122" s="59" t="s">
        <v>544</v>
      </c>
      <c r="X122" s="59" t="s">
        <v>544</v>
      </c>
      <c r="Y122" s="59" t="s">
        <v>544</v>
      </c>
      <c r="Z122" s="58">
        <v>102.7</v>
      </c>
      <c r="AA122" s="59" t="s">
        <v>544</v>
      </c>
      <c r="AB122" s="59" t="s">
        <v>544</v>
      </c>
      <c r="AC122" s="58">
        <v>0.53069699999999997</v>
      </c>
      <c r="AD122" s="59" t="s">
        <v>544</v>
      </c>
      <c r="AE122" s="59" t="s">
        <v>544</v>
      </c>
      <c r="AF122" s="58">
        <v>92.201835000000003</v>
      </c>
      <c r="AG122" s="58">
        <v>2.23</v>
      </c>
      <c r="AH122" s="58">
        <v>31.1</v>
      </c>
      <c r="AI122" s="59" t="s">
        <v>544</v>
      </c>
      <c r="AJ122" s="59" t="s">
        <v>544</v>
      </c>
      <c r="AK122" s="59" t="s">
        <v>544</v>
      </c>
      <c r="AL122" s="59" t="s">
        <v>544</v>
      </c>
      <c r="AM122" s="58">
        <v>40.847000000000001</v>
      </c>
      <c r="AN122" s="58">
        <v>101.60380000000001</v>
      </c>
      <c r="AO122" s="59" t="s">
        <v>544</v>
      </c>
      <c r="AP122" s="59" t="s">
        <v>544</v>
      </c>
      <c r="AQ122" s="59" t="s">
        <v>544</v>
      </c>
      <c r="AR122" s="59" t="s">
        <v>544</v>
      </c>
      <c r="AS122" s="59" t="s">
        <v>544</v>
      </c>
      <c r="AT122" s="59" t="s">
        <v>544</v>
      </c>
      <c r="AU122" s="59" t="s">
        <v>544</v>
      </c>
      <c r="AV122" s="59" t="s">
        <v>544</v>
      </c>
      <c r="AW122" s="59" t="s">
        <v>544</v>
      </c>
      <c r="AX122" s="58">
        <v>4</v>
      </c>
      <c r="AY122" s="58">
        <v>8.6</v>
      </c>
      <c r="AZ122" s="58">
        <v>28.6</v>
      </c>
      <c r="BA122" s="58">
        <v>32.5</v>
      </c>
      <c r="BB122" s="58">
        <v>24.4</v>
      </c>
      <c r="BC122" s="59" t="s">
        <v>544</v>
      </c>
      <c r="BD122" s="59" t="s">
        <v>544</v>
      </c>
      <c r="BE122" s="59" t="s">
        <v>544</v>
      </c>
      <c r="BF122" s="59" t="s">
        <v>544</v>
      </c>
      <c r="BG122" s="59" t="s">
        <v>544</v>
      </c>
      <c r="BH122" s="59" t="s">
        <v>544</v>
      </c>
      <c r="BI122" s="59" t="s">
        <v>544</v>
      </c>
      <c r="BJ122" s="59" t="s">
        <v>544</v>
      </c>
      <c r="BK122" s="59" t="s">
        <v>544</v>
      </c>
      <c r="BL122" s="58">
        <v>4.8099999999999996</v>
      </c>
      <c r="BM122" s="58">
        <v>4.1900000000000004</v>
      </c>
      <c r="BN122" s="59" t="s">
        <v>544</v>
      </c>
      <c r="BO122" s="59" t="s">
        <v>544</v>
      </c>
      <c r="BP122" s="59" t="s">
        <v>544</v>
      </c>
      <c r="BQ122" s="59" t="s">
        <v>544</v>
      </c>
      <c r="BR122" s="59" t="s">
        <v>544</v>
      </c>
      <c r="BS122" s="59" t="s">
        <v>544</v>
      </c>
      <c r="BT122" s="59" t="s">
        <v>544</v>
      </c>
      <c r="BU122" s="59" t="s">
        <v>544</v>
      </c>
      <c r="BV122" s="59" t="s">
        <v>544</v>
      </c>
      <c r="BW122" s="59" t="s">
        <v>544</v>
      </c>
      <c r="BX122" s="59" t="s">
        <v>544</v>
      </c>
      <c r="BY122" s="59" t="s">
        <v>544</v>
      </c>
      <c r="BZ122" s="59" t="s">
        <v>544</v>
      </c>
      <c r="CA122" s="59" t="s">
        <v>544</v>
      </c>
      <c r="CB122" s="59" t="s">
        <v>544</v>
      </c>
      <c r="CC122" s="59" t="s">
        <v>544</v>
      </c>
      <c r="CD122" s="59" t="s">
        <v>544</v>
      </c>
      <c r="CE122" s="59" t="s">
        <v>544</v>
      </c>
      <c r="CF122" s="58">
        <v>197332</v>
      </c>
      <c r="CG122" s="59" t="s">
        <v>544</v>
      </c>
      <c r="CH122" s="59" t="s">
        <v>544</v>
      </c>
      <c r="CI122" s="59" t="s">
        <v>544</v>
      </c>
      <c r="CJ122" s="59" t="s">
        <v>544</v>
      </c>
      <c r="CK122" s="59" t="s">
        <v>544</v>
      </c>
      <c r="CL122" s="59" t="s">
        <v>544</v>
      </c>
      <c r="CM122" s="59" t="s">
        <v>544</v>
      </c>
      <c r="CN122" s="59" t="s">
        <v>544</v>
      </c>
      <c r="CO122" s="59" t="s">
        <v>544</v>
      </c>
      <c r="CP122" s="59" t="s">
        <v>544</v>
      </c>
      <c r="CQ122" s="59" t="s">
        <v>544</v>
      </c>
      <c r="CR122" s="59" t="s">
        <v>544</v>
      </c>
      <c r="CS122" s="58">
        <v>101.4</v>
      </c>
      <c r="CT122" s="58">
        <v>104.4</v>
      </c>
      <c r="CU122" s="59" t="s">
        <v>544</v>
      </c>
      <c r="CV122" s="59" t="s">
        <v>544</v>
      </c>
      <c r="CW122" s="59" t="s">
        <v>544</v>
      </c>
      <c r="CX122" s="59" t="s">
        <v>544</v>
      </c>
      <c r="CY122" s="59" t="s">
        <v>544</v>
      </c>
      <c r="CZ122" s="59" t="s">
        <v>544</v>
      </c>
      <c r="DA122" s="59" t="s">
        <v>544</v>
      </c>
      <c r="DB122" s="59" t="s">
        <v>544</v>
      </c>
      <c r="DC122" s="59" t="s">
        <v>544</v>
      </c>
      <c r="DD122" s="59" t="s">
        <v>544</v>
      </c>
      <c r="DE122" s="59" t="s">
        <v>544</v>
      </c>
      <c r="DF122" s="59" t="s">
        <v>544</v>
      </c>
      <c r="DG122" s="59" t="s">
        <v>544</v>
      </c>
      <c r="DH122" s="59" t="s">
        <v>544</v>
      </c>
      <c r="DI122" s="59" t="s">
        <v>544</v>
      </c>
      <c r="DJ122" s="59" t="s">
        <v>544</v>
      </c>
      <c r="DK122" s="59" t="s">
        <v>544</v>
      </c>
      <c r="DL122" s="59" t="s">
        <v>544</v>
      </c>
      <c r="DM122" s="59" t="s">
        <v>544</v>
      </c>
      <c r="DN122" s="59" t="s">
        <v>544</v>
      </c>
      <c r="DO122" s="59" t="s">
        <v>544</v>
      </c>
      <c r="DP122" s="59" t="s">
        <v>544</v>
      </c>
      <c r="DQ122" s="116" t="s">
        <v>544</v>
      </c>
    </row>
    <row r="123" spans="1:121">
      <c r="A123" s="3" t="s">
        <v>1003</v>
      </c>
      <c r="B123" s="59" t="s">
        <v>544</v>
      </c>
      <c r="C123" s="59" t="s">
        <v>544</v>
      </c>
      <c r="D123" s="59" t="s">
        <v>544</v>
      </c>
      <c r="E123" s="59" t="s">
        <v>544</v>
      </c>
      <c r="F123" s="58">
        <v>40.1</v>
      </c>
      <c r="G123" s="58">
        <v>0.53056499999999995</v>
      </c>
      <c r="H123" s="59" t="s">
        <v>544</v>
      </c>
      <c r="I123" s="58">
        <v>77.5</v>
      </c>
      <c r="J123" s="58">
        <v>9.3800000000000008</v>
      </c>
      <c r="K123" s="59" t="s">
        <v>544</v>
      </c>
      <c r="L123" s="58">
        <v>582.20000000000005</v>
      </c>
      <c r="M123" s="58">
        <v>122461</v>
      </c>
      <c r="N123" s="59" t="s">
        <v>544</v>
      </c>
      <c r="O123" s="59" t="s">
        <v>544</v>
      </c>
      <c r="P123" s="58">
        <v>0.5</v>
      </c>
      <c r="Q123" s="59" t="s">
        <v>544</v>
      </c>
      <c r="R123" s="59" t="s">
        <v>544</v>
      </c>
      <c r="S123" s="59" t="s">
        <v>544</v>
      </c>
      <c r="T123" s="59" t="s">
        <v>544</v>
      </c>
      <c r="U123" s="59" t="s">
        <v>544</v>
      </c>
      <c r="V123" s="59" t="s">
        <v>544</v>
      </c>
      <c r="W123" s="59" t="s">
        <v>544</v>
      </c>
      <c r="X123" s="59" t="s">
        <v>544</v>
      </c>
      <c r="Y123" s="59" t="s">
        <v>544</v>
      </c>
      <c r="Z123" s="58">
        <v>102.7</v>
      </c>
      <c r="AA123" s="59" t="s">
        <v>544</v>
      </c>
      <c r="AB123" s="59" t="s">
        <v>544</v>
      </c>
      <c r="AC123" s="58">
        <v>0.53056499999999995</v>
      </c>
      <c r="AD123" s="59" t="s">
        <v>544</v>
      </c>
      <c r="AE123" s="59" t="s">
        <v>544</v>
      </c>
      <c r="AF123" s="58">
        <v>93.363844</v>
      </c>
      <c r="AG123" s="58">
        <v>2.23</v>
      </c>
      <c r="AH123" s="58">
        <v>31.2</v>
      </c>
      <c r="AI123" s="59" t="s">
        <v>544</v>
      </c>
      <c r="AJ123" s="59" t="s">
        <v>544</v>
      </c>
      <c r="AK123" s="59" t="s">
        <v>544</v>
      </c>
      <c r="AL123" s="59" t="s">
        <v>544</v>
      </c>
      <c r="AM123" s="58">
        <v>40.8232</v>
      </c>
      <c r="AN123" s="58">
        <v>101.16379999999999</v>
      </c>
      <c r="AO123" s="59" t="s">
        <v>544</v>
      </c>
      <c r="AP123" s="59" t="s">
        <v>544</v>
      </c>
      <c r="AQ123" s="59" t="s">
        <v>544</v>
      </c>
      <c r="AR123" s="59" t="s">
        <v>544</v>
      </c>
      <c r="AS123" s="59" t="s">
        <v>544</v>
      </c>
      <c r="AT123" s="59" t="s">
        <v>544</v>
      </c>
      <c r="AU123" s="59" t="s">
        <v>544</v>
      </c>
      <c r="AV123" s="58">
        <v>43.2</v>
      </c>
      <c r="AW123" s="59" t="s">
        <v>544</v>
      </c>
      <c r="AX123" s="58">
        <v>4</v>
      </c>
      <c r="AY123" s="58">
        <v>8.6</v>
      </c>
      <c r="AZ123" s="58">
        <v>28.9</v>
      </c>
      <c r="BA123" s="58">
        <v>33.200000000000003</v>
      </c>
      <c r="BB123" s="58">
        <v>24.4</v>
      </c>
      <c r="BC123" s="58">
        <v>40.6</v>
      </c>
      <c r="BD123" s="59" t="s">
        <v>544</v>
      </c>
      <c r="BE123" s="59" t="s">
        <v>544</v>
      </c>
      <c r="BF123" s="59" t="s">
        <v>544</v>
      </c>
      <c r="BG123" s="59" t="s">
        <v>544</v>
      </c>
      <c r="BH123" s="59" t="s">
        <v>544</v>
      </c>
      <c r="BI123" s="59" t="s">
        <v>544</v>
      </c>
      <c r="BJ123" s="59" t="s">
        <v>544</v>
      </c>
      <c r="BK123" s="59" t="s">
        <v>544</v>
      </c>
      <c r="BL123" s="58">
        <v>4.91</v>
      </c>
      <c r="BM123" s="58">
        <v>4.6500000000000004</v>
      </c>
      <c r="BN123" s="59" t="s">
        <v>544</v>
      </c>
      <c r="BO123" s="59" t="s">
        <v>544</v>
      </c>
      <c r="BP123" s="59" t="s">
        <v>544</v>
      </c>
      <c r="BQ123" s="59" t="s">
        <v>544</v>
      </c>
      <c r="BR123" s="59" t="s">
        <v>544</v>
      </c>
      <c r="BS123" s="59" t="s">
        <v>544</v>
      </c>
      <c r="BT123" s="59" t="s">
        <v>544</v>
      </c>
      <c r="BU123" s="59" t="s">
        <v>544</v>
      </c>
      <c r="BV123" s="59" t="s">
        <v>544</v>
      </c>
      <c r="BW123" s="59" t="s">
        <v>544</v>
      </c>
      <c r="BX123" s="59" t="s">
        <v>544</v>
      </c>
      <c r="BY123" s="59" t="s">
        <v>544</v>
      </c>
      <c r="BZ123" s="59" t="s">
        <v>544</v>
      </c>
      <c r="CA123" s="59" t="s">
        <v>544</v>
      </c>
      <c r="CB123" s="59" t="s">
        <v>544</v>
      </c>
      <c r="CC123" s="59" t="s">
        <v>544</v>
      </c>
      <c r="CD123" s="59" t="s">
        <v>544</v>
      </c>
      <c r="CE123" s="59" t="s">
        <v>544</v>
      </c>
      <c r="CF123" s="58">
        <v>198278</v>
      </c>
      <c r="CG123" s="59" t="s">
        <v>544</v>
      </c>
      <c r="CH123" s="59" t="s">
        <v>544</v>
      </c>
      <c r="CI123" s="59" t="s">
        <v>544</v>
      </c>
      <c r="CJ123" s="59" t="s">
        <v>544</v>
      </c>
      <c r="CK123" s="59" t="s">
        <v>544</v>
      </c>
      <c r="CL123" s="59" t="s">
        <v>544</v>
      </c>
      <c r="CM123" s="59" t="s">
        <v>544</v>
      </c>
      <c r="CN123" s="59" t="s">
        <v>544</v>
      </c>
      <c r="CO123" s="59" t="s">
        <v>544</v>
      </c>
      <c r="CP123" s="59" t="s">
        <v>544</v>
      </c>
      <c r="CQ123" s="59" t="s">
        <v>544</v>
      </c>
      <c r="CR123" s="59" t="s">
        <v>544</v>
      </c>
      <c r="CS123" s="58">
        <v>101.8</v>
      </c>
      <c r="CT123" s="58">
        <v>103.9</v>
      </c>
      <c r="CU123" s="59" t="s">
        <v>544</v>
      </c>
      <c r="CV123" s="59" t="s">
        <v>544</v>
      </c>
      <c r="CW123" s="58">
        <v>1.33</v>
      </c>
      <c r="CX123" s="59" t="s">
        <v>544</v>
      </c>
      <c r="CY123" s="59" t="s">
        <v>544</v>
      </c>
      <c r="CZ123" s="59" t="s">
        <v>544</v>
      </c>
      <c r="DA123" s="59" t="s">
        <v>544</v>
      </c>
      <c r="DB123" s="59" t="s">
        <v>544</v>
      </c>
      <c r="DC123" s="59" t="s">
        <v>544</v>
      </c>
      <c r="DD123" s="59" t="s">
        <v>544</v>
      </c>
      <c r="DE123" s="59" t="s">
        <v>544</v>
      </c>
      <c r="DF123" s="59" t="s">
        <v>544</v>
      </c>
      <c r="DG123" s="59" t="s">
        <v>544</v>
      </c>
      <c r="DH123" s="59" t="s">
        <v>544</v>
      </c>
      <c r="DI123" s="59" t="s">
        <v>544</v>
      </c>
      <c r="DJ123" s="59" t="s">
        <v>544</v>
      </c>
      <c r="DK123" s="59" t="s">
        <v>544</v>
      </c>
      <c r="DL123" s="59" t="s">
        <v>544</v>
      </c>
      <c r="DM123" s="59" t="s">
        <v>544</v>
      </c>
      <c r="DN123" s="59" t="s">
        <v>544</v>
      </c>
      <c r="DO123" s="59" t="s">
        <v>544</v>
      </c>
      <c r="DP123" s="59" t="s">
        <v>544</v>
      </c>
      <c r="DQ123" s="116" t="s">
        <v>544</v>
      </c>
    </row>
    <row r="124" spans="1:121">
      <c r="A124" s="3">
        <v>25614</v>
      </c>
      <c r="B124" s="59" t="s">
        <v>544</v>
      </c>
      <c r="C124" s="59" t="s">
        <v>544</v>
      </c>
      <c r="D124" s="59" t="s">
        <v>544</v>
      </c>
      <c r="E124" s="59" t="s">
        <v>544</v>
      </c>
      <c r="F124" s="58">
        <v>41</v>
      </c>
      <c r="G124" s="58">
        <v>0.53023500000000001</v>
      </c>
      <c r="H124" s="59" t="s">
        <v>544</v>
      </c>
      <c r="I124" s="58">
        <v>77.900000000000006</v>
      </c>
      <c r="J124" s="58">
        <v>9.51</v>
      </c>
      <c r="K124" s="59" t="s">
        <v>544</v>
      </c>
      <c r="L124" s="58">
        <v>564.5</v>
      </c>
      <c r="M124" s="58">
        <v>153257</v>
      </c>
      <c r="N124" s="59" t="s">
        <v>544</v>
      </c>
      <c r="O124" s="59" t="s">
        <v>544</v>
      </c>
      <c r="P124" s="58">
        <v>0.5</v>
      </c>
      <c r="Q124" s="59" t="s">
        <v>544</v>
      </c>
      <c r="R124" s="59" t="s">
        <v>544</v>
      </c>
      <c r="S124" s="59" t="s">
        <v>544</v>
      </c>
      <c r="T124" s="59" t="s">
        <v>544</v>
      </c>
      <c r="U124" s="59" t="s">
        <v>544</v>
      </c>
      <c r="V124" s="59" t="s">
        <v>544</v>
      </c>
      <c r="W124" s="59" t="s">
        <v>544</v>
      </c>
      <c r="X124" s="59" t="s">
        <v>544</v>
      </c>
      <c r="Y124" s="59" t="s">
        <v>544</v>
      </c>
      <c r="Z124" s="58">
        <v>102.2</v>
      </c>
      <c r="AA124" s="59" t="s">
        <v>544</v>
      </c>
      <c r="AB124" s="59" t="s">
        <v>544</v>
      </c>
      <c r="AC124" s="58">
        <v>0.53023500000000001</v>
      </c>
      <c r="AD124" s="59" t="s">
        <v>544</v>
      </c>
      <c r="AE124" s="59" t="s">
        <v>544</v>
      </c>
      <c r="AF124" s="58">
        <v>93.166286999999997</v>
      </c>
      <c r="AG124" s="58">
        <v>2.23</v>
      </c>
      <c r="AH124" s="58">
        <v>31.2</v>
      </c>
      <c r="AI124" s="59" t="s">
        <v>544</v>
      </c>
      <c r="AJ124" s="59" t="s">
        <v>544</v>
      </c>
      <c r="AK124" s="59" t="s">
        <v>544</v>
      </c>
      <c r="AL124" s="59" t="s">
        <v>544</v>
      </c>
      <c r="AM124" s="58">
        <v>40.8354</v>
      </c>
      <c r="AN124" s="58">
        <v>100.8158</v>
      </c>
      <c r="AO124" s="59" t="s">
        <v>544</v>
      </c>
      <c r="AP124" s="59" t="s">
        <v>544</v>
      </c>
      <c r="AQ124" s="59" t="s">
        <v>544</v>
      </c>
      <c r="AR124" s="59" t="s">
        <v>544</v>
      </c>
      <c r="AS124" s="59" t="s">
        <v>544</v>
      </c>
      <c r="AT124" s="59" t="s">
        <v>544</v>
      </c>
      <c r="AU124" s="59" t="s">
        <v>544</v>
      </c>
      <c r="AV124" s="58">
        <v>43.3</v>
      </c>
      <c r="AW124" s="59" t="s">
        <v>544</v>
      </c>
      <c r="AX124" s="58">
        <v>4.0999999999999996</v>
      </c>
      <c r="AY124" s="58">
        <v>8.6999999999999993</v>
      </c>
      <c r="AZ124" s="58">
        <v>28.8</v>
      </c>
      <c r="BA124" s="58">
        <v>33</v>
      </c>
      <c r="BB124" s="58">
        <v>24.5</v>
      </c>
      <c r="BC124" s="58">
        <v>40.700000000000003</v>
      </c>
      <c r="BD124" s="59" t="s">
        <v>544</v>
      </c>
      <c r="BE124" s="59" t="s">
        <v>544</v>
      </c>
      <c r="BF124" s="59" t="s">
        <v>544</v>
      </c>
      <c r="BG124" s="59" t="s">
        <v>544</v>
      </c>
      <c r="BH124" s="59" t="s">
        <v>544</v>
      </c>
      <c r="BI124" s="59" t="s">
        <v>544</v>
      </c>
      <c r="BJ124" s="59" t="s">
        <v>544</v>
      </c>
      <c r="BK124" s="59" t="s">
        <v>544</v>
      </c>
      <c r="BL124" s="58">
        <v>4.96</v>
      </c>
      <c r="BM124" s="58">
        <v>4.24</v>
      </c>
      <c r="BN124" s="59" t="s">
        <v>544</v>
      </c>
      <c r="BO124" s="59" t="s">
        <v>544</v>
      </c>
      <c r="BP124" s="59" t="s">
        <v>544</v>
      </c>
      <c r="BQ124" s="59" t="s">
        <v>544</v>
      </c>
      <c r="BR124" s="59" t="s">
        <v>544</v>
      </c>
      <c r="BS124" s="59" t="s">
        <v>544</v>
      </c>
      <c r="BT124" s="59" t="s">
        <v>544</v>
      </c>
      <c r="BU124" s="59" t="s">
        <v>544</v>
      </c>
      <c r="BV124" s="59" t="s">
        <v>544</v>
      </c>
      <c r="BW124" s="59" t="s">
        <v>544</v>
      </c>
      <c r="BX124" s="59" t="s">
        <v>544</v>
      </c>
      <c r="BY124" s="59" t="s">
        <v>544</v>
      </c>
      <c r="BZ124" s="59" t="s">
        <v>544</v>
      </c>
      <c r="CA124" s="59" t="s">
        <v>544</v>
      </c>
      <c r="CB124" s="59" t="s">
        <v>544</v>
      </c>
      <c r="CC124" s="59" t="s">
        <v>544</v>
      </c>
      <c r="CD124" s="59" t="s">
        <v>544</v>
      </c>
      <c r="CE124" s="59" t="s">
        <v>544</v>
      </c>
      <c r="CF124" s="58">
        <v>200223</v>
      </c>
      <c r="CG124" s="59" t="s">
        <v>544</v>
      </c>
      <c r="CH124" s="59" t="s">
        <v>544</v>
      </c>
      <c r="CI124" s="59" t="s">
        <v>544</v>
      </c>
      <c r="CJ124" s="59" t="s">
        <v>544</v>
      </c>
      <c r="CK124" s="59" t="s">
        <v>544</v>
      </c>
      <c r="CL124" s="59" t="s">
        <v>544</v>
      </c>
      <c r="CM124" s="59" t="s">
        <v>544</v>
      </c>
      <c r="CN124" s="59" t="s">
        <v>544</v>
      </c>
      <c r="CO124" s="59" t="s">
        <v>544</v>
      </c>
      <c r="CP124" s="59" t="s">
        <v>544</v>
      </c>
      <c r="CQ124" s="59" t="s">
        <v>544</v>
      </c>
      <c r="CR124" s="59" t="s">
        <v>544</v>
      </c>
      <c r="CS124" s="58">
        <v>101.4</v>
      </c>
      <c r="CT124" s="58">
        <v>103.5</v>
      </c>
      <c r="CU124" s="59" t="s">
        <v>544</v>
      </c>
      <c r="CV124" s="59" t="s">
        <v>544</v>
      </c>
      <c r="CW124" s="58">
        <v>1.43</v>
      </c>
      <c r="CX124" s="59" t="s">
        <v>544</v>
      </c>
      <c r="CY124" s="59" t="s">
        <v>544</v>
      </c>
      <c r="CZ124" s="59" t="s">
        <v>544</v>
      </c>
      <c r="DA124" s="59" t="s">
        <v>544</v>
      </c>
      <c r="DB124" s="59" t="s">
        <v>544</v>
      </c>
      <c r="DC124" s="59" t="s">
        <v>544</v>
      </c>
      <c r="DD124" s="59" t="s">
        <v>544</v>
      </c>
      <c r="DE124" s="59" t="s">
        <v>544</v>
      </c>
      <c r="DF124" s="59" t="s">
        <v>544</v>
      </c>
      <c r="DG124" s="59" t="s">
        <v>544</v>
      </c>
      <c r="DH124" s="59" t="s">
        <v>544</v>
      </c>
      <c r="DI124" s="59" t="s">
        <v>544</v>
      </c>
      <c r="DJ124" s="59" t="s">
        <v>544</v>
      </c>
      <c r="DK124" s="59" t="s">
        <v>544</v>
      </c>
      <c r="DL124" s="59" t="s">
        <v>544</v>
      </c>
      <c r="DM124" s="59" t="s">
        <v>544</v>
      </c>
      <c r="DN124" s="59" t="s">
        <v>544</v>
      </c>
      <c r="DO124" s="59" t="s">
        <v>544</v>
      </c>
      <c r="DP124" s="59" t="s">
        <v>544</v>
      </c>
      <c r="DQ124" s="116" t="s">
        <v>544</v>
      </c>
    </row>
    <row r="125" spans="1:121">
      <c r="A125" s="3">
        <v>25642</v>
      </c>
      <c r="B125" s="59" t="s">
        <v>544</v>
      </c>
      <c r="C125" s="59" t="s">
        <v>544</v>
      </c>
      <c r="D125" s="59" t="s">
        <v>544</v>
      </c>
      <c r="E125" s="59" t="s">
        <v>544</v>
      </c>
      <c r="F125" s="58">
        <v>40.6</v>
      </c>
      <c r="G125" s="58">
        <v>0.53236000000000006</v>
      </c>
      <c r="H125" s="59" t="s">
        <v>544</v>
      </c>
      <c r="I125" s="58">
        <v>77.8</v>
      </c>
      <c r="J125" s="58">
        <v>9.81</v>
      </c>
      <c r="K125" s="59" t="s">
        <v>544</v>
      </c>
      <c r="L125" s="58">
        <v>572.70000000000005</v>
      </c>
      <c r="M125" s="58">
        <v>214968</v>
      </c>
      <c r="N125" s="59" t="s">
        <v>544</v>
      </c>
      <c r="O125" s="59" t="s">
        <v>544</v>
      </c>
      <c r="P125" s="58">
        <v>0.6</v>
      </c>
      <c r="Q125" s="59" t="s">
        <v>544</v>
      </c>
      <c r="R125" s="59" t="s">
        <v>544</v>
      </c>
      <c r="S125" s="59" t="s">
        <v>544</v>
      </c>
      <c r="T125" s="59" t="s">
        <v>544</v>
      </c>
      <c r="U125" s="59" t="s">
        <v>544</v>
      </c>
      <c r="V125" s="59" t="s">
        <v>544</v>
      </c>
      <c r="W125" s="59" t="s">
        <v>544</v>
      </c>
      <c r="X125" s="59" t="s">
        <v>544</v>
      </c>
      <c r="Y125" s="59" t="s">
        <v>544</v>
      </c>
      <c r="Z125" s="58">
        <v>102.6</v>
      </c>
      <c r="AA125" s="59" t="s">
        <v>544</v>
      </c>
      <c r="AB125" s="59" t="s">
        <v>544</v>
      </c>
      <c r="AC125" s="58">
        <v>0.53236000000000006</v>
      </c>
      <c r="AD125" s="59" t="s">
        <v>544</v>
      </c>
      <c r="AE125" s="59" t="s">
        <v>544</v>
      </c>
      <c r="AF125" s="58">
        <v>92.970522000000003</v>
      </c>
      <c r="AG125" s="58">
        <v>2.23</v>
      </c>
      <c r="AH125" s="58">
        <v>31.3</v>
      </c>
      <c r="AI125" s="59" t="s">
        <v>544</v>
      </c>
      <c r="AJ125" s="59" t="s">
        <v>544</v>
      </c>
      <c r="AK125" s="59" t="s">
        <v>544</v>
      </c>
      <c r="AL125" s="59" t="s">
        <v>544</v>
      </c>
      <c r="AM125" s="58">
        <v>40.881900000000002</v>
      </c>
      <c r="AN125" s="58">
        <v>100.5548</v>
      </c>
      <c r="AO125" s="59" t="s">
        <v>544</v>
      </c>
      <c r="AP125" s="59" t="s">
        <v>544</v>
      </c>
      <c r="AQ125" s="59" t="s">
        <v>544</v>
      </c>
      <c r="AR125" s="59" t="s">
        <v>544</v>
      </c>
      <c r="AS125" s="59" t="s">
        <v>544</v>
      </c>
      <c r="AT125" s="59" t="s">
        <v>544</v>
      </c>
      <c r="AU125" s="59" t="s">
        <v>544</v>
      </c>
      <c r="AV125" s="58">
        <v>43.4</v>
      </c>
      <c r="AW125" s="59" t="s">
        <v>544</v>
      </c>
      <c r="AX125" s="58">
        <v>4.0999999999999996</v>
      </c>
      <c r="AY125" s="58">
        <v>8.6999999999999993</v>
      </c>
      <c r="AZ125" s="58">
        <v>29</v>
      </c>
      <c r="BA125" s="58">
        <v>33.6</v>
      </c>
      <c r="BB125" s="58">
        <v>24.5</v>
      </c>
      <c r="BC125" s="58">
        <v>40.700000000000003</v>
      </c>
      <c r="BD125" s="59" t="s">
        <v>544</v>
      </c>
      <c r="BE125" s="59" t="s">
        <v>544</v>
      </c>
      <c r="BF125" s="59" t="s">
        <v>544</v>
      </c>
      <c r="BG125" s="59" t="s">
        <v>544</v>
      </c>
      <c r="BH125" s="59" t="s">
        <v>544</v>
      </c>
      <c r="BI125" s="59" t="s">
        <v>544</v>
      </c>
      <c r="BJ125" s="59" t="s">
        <v>544</v>
      </c>
      <c r="BK125" s="59" t="s">
        <v>544</v>
      </c>
      <c r="BL125" s="58">
        <v>5.32</v>
      </c>
      <c r="BM125" s="58">
        <v>4.5999999999999996</v>
      </c>
      <c r="BN125" s="59" t="s">
        <v>544</v>
      </c>
      <c r="BO125" s="59" t="s">
        <v>544</v>
      </c>
      <c r="BP125" s="59" t="s">
        <v>544</v>
      </c>
      <c r="BQ125" s="59" t="s">
        <v>544</v>
      </c>
      <c r="BR125" s="59" t="s">
        <v>544</v>
      </c>
      <c r="BS125" s="59" t="s">
        <v>544</v>
      </c>
      <c r="BT125" s="59" t="s">
        <v>544</v>
      </c>
      <c r="BU125" s="59" t="s">
        <v>544</v>
      </c>
      <c r="BV125" s="59" t="s">
        <v>544</v>
      </c>
      <c r="BW125" s="59" t="s">
        <v>544</v>
      </c>
      <c r="BX125" s="59" t="s">
        <v>544</v>
      </c>
      <c r="BY125" s="59" t="s">
        <v>544</v>
      </c>
      <c r="BZ125" s="59" t="s">
        <v>544</v>
      </c>
      <c r="CA125" s="59" t="s">
        <v>544</v>
      </c>
      <c r="CB125" s="59" t="s">
        <v>544</v>
      </c>
      <c r="CC125" s="59" t="s">
        <v>544</v>
      </c>
      <c r="CD125" s="59" t="s">
        <v>544</v>
      </c>
      <c r="CE125" s="59" t="s">
        <v>544</v>
      </c>
      <c r="CF125" s="58">
        <v>201520</v>
      </c>
      <c r="CG125" s="59" t="s">
        <v>544</v>
      </c>
      <c r="CH125" s="59" t="s">
        <v>544</v>
      </c>
      <c r="CI125" s="59" t="s">
        <v>544</v>
      </c>
      <c r="CJ125" s="59" t="s">
        <v>544</v>
      </c>
      <c r="CK125" s="59" t="s">
        <v>544</v>
      </c>
      <c r="CL125" s="59" t="s">
        <v>544</v>
      </c>
      <c r="CM125" s="59" t="s">
        <v>544</v>
      </c>
      <c r="CN125" s="59" t="s">
        <v>544</v>
      </c>
      <c r="CO125" s="59" t="s">
        <v>544</v>
      </c>
      <c r="CP125" s="59" t="s">
        <v>544</v>
      </c>
      <c r="CQ125" s="59" t="s">
        <v>544</v>
      </c>
      <c r="CR125" s="59" t="s">
        <v>544</v>
      </c>
      <c r="CS125" s="58">
        <v>101.6</v>
      </c>
      <c r="CT125" s="58">
        <v>103.8</v>
      </c>
      <c r="CU125" s="59" t="s">
        <v>544</v>
      </c>
      <c r="CV125" s="59" t="s">
        <v>544</v>
      </c>
      <c r="CW125" s="58">
        <v>1.38</v>
      </c>
      <c r="CX125" s="59" t="s">
        <v>544</v>
      </c>
      <c r="CY125" s="59" t="s">
        <v>544</v>
      </c>
      <c r="CZ125" s="59" t="s">
        <v>544</v>
      </c>
      <c r="DA125" s="59" t="s">
        <v>544</v>
      </c>
      <c r="DB125" s="59" t="s">
        <v>544</v>
      </c>
      <c r="DC125" s="59" t="s">
        <v>544</v>
      </c>
      <c r="DD125" s="59" t="s">
        <v>544</v>
      </c>
      <c r="DE125" s="59" t="s">
        <v>544</v>
      </c>
      <c r="DF125" s="59" t="s">
        <v>544</v>
      </c>
      <c r="DG125" s="59" t="s">
        <v>544</v>
      </c>
      <c r="DH125" s="59" t="s">
        <v>544</v>
      </c>
      <c r="DI125" s="59" t="s">
        <v>544</v>
      </c>
      <c r="DJ125" s="59" t="s">
        <v>544</v>
      </c>
      <c r="DK125" s="59" t="s">
        <v>544</v>
      </c>
      <c r="DL125" s="59" t="s">
        <v>544</v>
      </c>
      <c r="DM125" s="59" t="s">
        <v>544</v>
      </c>
      <c r="DN125" s="59" t="s">
        <v>544</v>
      </c>
      <c r="DO125" s="59" t="s">
        <v>544</v>
      </c>
      <c r="DP125" s="59" t="s">
        <v>544</v>
      </c>
      <c r="DQ125" s="116" t="s">
        <v>544</v>
      </c>
    </row>
    <row r="126" spans="1:121">
      <c r="A126" s="3">
        <v>25673</v>
      </c>
      <c r="B126" s="59" t="s">
        <v>544</v>
      </c>
      <c r="C126" s="59" t="s">
        <v>544</v>
      </c>
      <c r="D126" s="59" t="s">
        <v>544</v>
      </c>
      <c r="E126" s="59" t="s">
        <v>544</v>
      </c>
      <c r="F126" s="58">
        <v>38.299999999999997</v>
      </c>
      <c r="G126" s="58">
        <v>0.53712800000000005</v>
      </c>
      <c r="H126" s="59" t="s">
        <v>544</v>
      </c>
      <c r="I126" s="58">
        <v>78.8</v>
      </c>
      <c r="J126" s="58">
        <v>9.86</v>
      </c>
      <c r="K126" s="59" t="s">
        <v>544</v>
      </c>
      <c r="L126" s="58">
        <v>532.9</v>
      </c>
      <c r="M126" s="58">
        <v>240758</v>
      </c>
      <c r="N126" s="59" t="s">
        <v>544</v>
      </c>
      <c r="O126" s="59" t="s">
        <v>544</v>
      </c>
      <c r="P126" s="58">
        <v>0.5</v>
      </c>
      <c r="Q126" s="59" t="s">
        <v>544</v>
      </c>
      <c r="R126" s="59" t="s">
        <v>544</v>
      </c>
      <c r="S126" s="59" t="s">
        <v>544</v>
      </c>
      <c r="T126" s="59" t="s">
        <v>544</v>
      </c>
      <c r="U126" s="59" t="s">
        <v>544</v>
      </c>
      <c r="V126" s="59" t="s">
        <v>544</v>
      </c>
      <c r="W126" s="59" t="s">
        <v>544</v>
      </c>
      <c r="X126" s="59" t="s">
        <v>544</v>
      </c>
      <c r="Y126" s="59" t="s">
        <v>544</v>
      </c>
      <c r="Z126" s="58">
        <v>103.3</v>
      </c>
      <c r="AA126" s="59" t="s">
        <v>544</v>
      </c>
      <c r="AB126" s="59" t="s">
        <v>544</v>
      </c>
      <c r="AC126" s="58">
        <v>0.53712800000000005</v>
      </c>
      <c r="AD126" s="59" t="s">
        <v>544</v>
      </c>
      <c r="AE126" s="59" t="s">
        <v>544</v>
      </c>
      <c r="AF126" s="58">
        <v>92.970522000000003</v>
      </c>
      <c r="AG126" s="58">
        <v>2.23</v>
      </c>
      <c r="AH126" s="58">
        <v>31.4</v>
      </c>
      <c r="AI126" s="59" t="s">
        <v>544</v>
      </c>
      <c r="AJ126" s="59" t="s">
        <v>544</v>
      </c>
      <c r="AK126" s="59" t="s">
        <v>544</v>
      </c>
      <c r="AL126" s="59" t="s">
        <v>544</v>
      </c>
      <c r="AM126" s="58">
        <v>40.958599999999997</v>
      </c>
      <c r="AN126" s="58">
        <v>100.3702</v>
      </c>
      <c r="AO126" s="59" t="s">
        <v>544</v>
      </c>
      <c r="AP126" s="59" t="s">
        <v>544</v>
      </c>
      <c r="AQ126" s="59" t="s">
        <v>544</v>
      </c>
      <c r="AR126" s="59" t="s">
        <v>544</v>
      </c>
      <c r="AS126" s="59" t="s">
        <v>544</v>
      </c>
      <c r="AT126" s="59" t="s">
        <v>544</v>
      </c>
      <c r="AU126" s="59" t="s">
        <v>544</v>
      </c>
      <c r="AV126" s="58">
        <v>43.5</v>
      </c>
      <c r="AW126" s="59" t="s">
        <v>544</v>
      </c>
      <c r="AX126" s="58">
        <v>4.2</v>
      </c>
      <c r="AY126" s="58">
        <v>8.8000000000000007</v>
      </c>
      <c r="AZ126" s="58">
        <v>29.1</v>
      </c>
      <c r="BA126" s="58">
        <v>33.9</v>
      </c>
      <c r="BB126" s="58">
        <v>24.5</v>
      </c>
      <c r="BC126" s="58">
        <v>40.700000000000003</v>
      </c>
      <c r="BD126" s="59" t="s">
        <v>544</v>
      </c>
      <c r="BE126" s="59" t="s">
        <v>544</v>
      </c>
      <c r="BF126" s="59" t="s">
        <v>544</v>
      </c>
      <c r="BG126" s="59" t="s">
        <v>544</v>
      </c>
      <c r="BH126" s="59" t="s">
        <v>544</v>
      </c>
      <c r="BI126" s="59" t="s">
        <v>544</v>
      </c>
      <c r="BJ126" s="59" t="s">
        <v>544</v>
      </c>
      <c r="BK126" s="59" t="s">
        <v>544</v>
      </c>
      <c r="BL126" s="58">
        <v>5.0599999999999996</v>
      </c>
      <c r="BM126" s="58">
        <v>4.5</v>
      </c>
      <c r="BN126" s="59" t="s">
        <v>544</v>
      </c>
      <c r="BO126" s="59" t="s">
        <v>544</v>
      </c>
      <c r="BP126" s="59" t="s">
        <v>544</v>
      </c>
      <c r="BQ126" s="59" t="s">
        <v>544</v>
      </c>
      <c r="BR126" s="59" t="s">
        <v>544</v>
      </c>
      <c r="BS126" s="59" t="s">
        <v>544</v>
      </c>
      <c r="BT126" s="59" t="s">
        <v>544</v>
      </c>
      <c r="BU126" s="59" t="s">
        <v>544</v>
      </c>
      <c r="BV126" s="59" t="s">
        <v>544</v>
      </c>
      <c r="BW126" s="59" t="s">
        <v>544</v>
      </c>
      <c r="BX126" s="59" t="s">
        <v>544</v>
      </c>
      <c r="BY126" s="59" t="s">
        <v>544</v>
      </c>
      <c r="BZ126" s="59" t="s">
        <v>544</v>
      </c>
      <c r="CA126" s="59" t="s">
        <v>544</v>
      </c>
      <c r="CB126" s="59" t="s">
        <v>544</v>
      </c>
      <c r="CC126" s="59" t="s">
        <v>544</v>
      </c>
      <c r="CD126" s="59" t="s">
        <v>544</v>
      </c>
      <c r="CE126" s="59" t="s">
        <v>544</v>
      </c>
      <c r="CF126" s="58">
        <v>202850</v>
      </c>
      <c r="CG126" s="59" t="s">
        <v>544</v>
      </c>
      <c r="CH126" s="59" t="s">
        <v>544</v>
      </c>
      <c r="CI126" s="59" t="s">
        <v>544</v>
      </c>
      <c r="CJ126" s="59" t="s">
        <v>544</v>
      </c>
      <c r="CK126" s="59" t="s">
        <v>544</v>
      </c>
      <c r="CL126" s="59" t="s">
        <v>544</v>
      </c>
      <c r="CM126" s="59" t="s">
        <v>544</v>
      </c>
      <c r="CN126" s="59" t="s">
        <v>544</v>
      </c>
      <c r="CO126" s="59" t="s">
        <v>544</v>
      </c>
      <c r="CP126" s="59" t="s">
        <v>544</v>
      </c>
      <c r="CQ126" s="59" t="s">
        <v>544</v>
      </c>
      <c r="CR126" s="59" t="s">
        <v>544</v>
      </c>
      <c r="CS126" s="58">
        <v>102.4</v>
      </c>
      <c r="CT126" s="58">
        <v>104.5</v>
      </c>
      <c r="CU126" s="59" t="s">
        <v>544</v>
      </c>
      <c r="CV126" s="59" t="s">
        <v>544</v>
      </c>
      <c r="CW126" s="58">
        <v>1.53</v>
      </c>
      <c r="CX126" s="59" t="s">
        <v>544</v>
      </c>
      <c r="CY126" s="59" t="s">
        <v>544</v>
      </c>
      <c r="CZ126" s="59" t="s">
        <v>544</v>
      </c>
      <c r="DA126" s="59" t="s">
        <v>544</v>
      </c>
      <c r="DB126" s="59" t="s">
        <v>544</v>
      </c>
      <c r="DC126" s="59" t="s">
        <v>544</v>
      </c>
      <c r="DD126" s="59" t="s">
        <v>544</v>
      </c>
      <c r="DE126" s="59" t="s">
        <v>544</v>
      </c>
      <c r="DF126" s="59" t="s">
        <v>544</v>
      </c>
      <c r="DG126" s="59" t="s">
        <v>544</v>
      </c>
      <c r="DH126" s="59" t="s">
        <v>544</v>
      </c>
      <c r="DI126" s="59" t="s">
        <v>544</v>
      </c>
      <c r="DJ126" s="59" t="s">
        <v>544</v>
      </c>
      <c r="DK126" s="59" t="s">
        <v>544</v>
      </c>
      <c r="DL126" s="59" t="s">
        <v>544</v>
      </c>
      <c r="DM126" s="59" t="s">
        <v>544</v>
      </c>
      <c r="DN126" s="59" t="s">
        <v>544</v>
      </c>
      <c r="DO126" s="59" t="s">
        <v>544</v>
      </c>
      <c r="DP126" s="59" t="s">
        <v>544</v>
      </c>
      <c r="DQ126" s="116" t="s">
        <v>544</v>
      </c>
    </row>
    <row r="127" spans="1:121">
      <c r="A127" s="3">
        <v>25703</v>
      </c>
      <c r="B127" s="59" t="s">
        <v>544</v>
      </c>
      <c r="C127" s="59" t="s">
        <v>544</v>
      </c>
      <c r="D127" s="59" t="s">
        <v>544</v>
      </c>
      <c r="E127" s="59" t="s">
        <v>544</v>
      </c>
      <c r="F127" s="58">
        <v>39.5</v>
      </c>
      <c r="G127" s="58">
        <v>0.53839599999999999</v>
      </c>
      <c r="H127" s="59" t="s">
        <v>544</v>
      </c>
      <c r="I127" s="58">
        <v>79.5</v>
      </c>
      <c r="J127" s="58">
        <v>9.93</v>
      </c>
      <c r="K127" s="59" t="s">
        <v>544</v>
      </c>
      <c r="L127" s="58">
        <v>485.8</v>
      </c>
      <c r="M127" s="58">
        <v>193993</v>
      </c>
      <c r="N127" s="59" t="s">
        <v>544</v>
      </c>
      <c r="O127" s="59" t="s">
        <v>544</v>
      </c>
      <c r="P127" s="58">
        <v>0.6</v>
      </c>
      <c r="Q127" s="59" t="s">
        <v>544</v>
      </c>
      <c r="R127" s="59" t="s">
        <v>544</v>
      </c>
      <c r="S127" s="59" t="s">
        <v>544</v>
      </c>
      <c r="T127" s="59" t="s">
        <v>544</v>
      </c>
      <c r="U127" s="59" t="s">
        <v>544</v>
      </c>
      <c r="V127" s="59" t="s">
        <v>544</v>
      </c>
      <c r="W127" s="59" t="s">
        <v>544</v>
      </c>
      <c r="X127" s="59" t="s">
        <v>544</v>
      </c>
      <c r="Y127" s="59" t="s">
        <v>544</v>
      </c>
      <c r="Z127" s="58">
        <v>103.3</v>
      </c>
      <c r="AA127" s="59" t="s">
        <v>544</v>
      </c>
      <c r="AB127" s="59" t="s">
        <v>544</v>
      </c>
      <c r="AC127" s="58">
        <v>0.53839599999999999</v>
      </c>
      <c r="AD127" s="59" t="s">
        <v>544</v>
      </c>
      <c r="AE127" s="59" t="s">
        <v>544</v>
      </c>
      <c r="AF127" s="58">
        <v>93.394076999999996</v>
      </c>
      <c r="AG127" s="58">
        <v>2.23</v>
      </c>
      <c r="AH127" s="58">
        <v>31.5</v>
      </c>
      <c r="AI127" s="59" t="s">
        <v>544</v>
      </c>
      <c r="AJ127" s="59" t="s">
        <v>544</v>
      </c>
      <c r="AK127" s="59" t="s">
        <v>544</v>
      </c>
      <c r="AL127" s="59" t="s">
        <v>544</v>
      </c>
      <c r="AM127" s="58">
        <v>41.061</v>
      </c>
      <c r="AN127" s="58">
        <v>100.25</v>
      </c>
      <c r="AO127" s="59" t="s">
        <v>544</v>
      </c>
      <c r="AP127" s="59" t="s">
        <v>544</v>
      </c>
      <c r="AQ127" s="59" t="s">
        <v>544</v>
      </c>
      <c r="AR127" s="59" t="s">
        <v>544</v>
      </c>
      <c r="AS127" s="59" t="s">
        <v>544</v>
      </c>
      <c r="AT127" s="59" t="s">
        <v>544</v>
      </c>
      <c r="AU127" s="59" t="s">
        <v>544</v>
      </c>
      <c r="AV127" s="58">
        <v>43.7</v>
      </c>
      <c r="AW127" s="59" t="s">
        <v>544</v>
      </c>
      <c r="AX127" s="58">
        <v>4.4000000000000004</v>
      </c>
      <c r="AY127" s="58">
        <v>8.8000000000000007</v>
      </c>
      <c r="AZ127" s="58">
        <v>28.7</v>
      </c>
      <c r="BA127" s="58">
        <v>33.9</v>
      </c>
      <c r="BB127" s="58">
        <v>23.9</v>
      </c>
      <c r="BC127" s="58">
        <v>40.799999999999997</v>
      </c>
      <c r="BD127" s="59" t="s">
        <v>544</v>
      </c>
      <c r="BE127" s="59" t="s">
        <v>544</v>
      </c>
      <c r="BF127" s="59" t="s">
        <v>544</v>
      </c>
      <c r="BG127" s="59" t="s">
        <v>544</v>
      </c>
      <c r="BH127" s="59" t="s">
        <v>544</v>
      </c>
      <c r="BI127" s="59" t="s">
        <v>544</v>
      </c>
      <c r="BJ127" s="59" t="s">
        <v>544</v>
      </c>
      <c r="BK127" s="59" t="s">
        <v>544</v>
      </c>
      <c r="BL127" s="58">
        <v>5.37</v>
      </c>
      <c r="BM127" s="58">
        <v>4.7</v>
      </c>
      <c r="BN127" s="59" t="s">
        <v>544</v>
      </c>
      <c r="BO127" s="59" t="s">
        <v>544</v>
      </c>
      <c r="BP127" s="59" t="s">
        <v>544</v>
      </c>
      <c r="BQ127" s="59" t="s">
        <v>544</v>
      </c>
      <c r="BR127" s="59" t="s">
        <v>544</v>
      </c>
      <c r="BS127" s="59" t="s">
        <v>544</v>
      </c>
      <c r="BT127" s="59" t="s">
        <v>544</v>
      </c>
      <c r="BU127" s="59" t="s">
        <v>544</v>
      </c>
      <c r="BV127" s="59" t="s">
        <v>544</v>
      </c>
      <c r="BW127" s="59" t="s">
        <v>544</v>
      </c>
      <c r="BX127" s="59" t="s">
        <v>544</v>
      </c>
      <c r="BY127" s="59" t="s">
        <v>544</v>
      </c>
      <c r="BZ127" s="59" t="s">
        <v>544</v>
      </c>
      <c r="CA127" s="59" t="s">
        <v>544</v>
      </c>
      <c r="CB127" s="59" t="s">
        <v>544</v>
      </c>
      <c r="CC127" s="59" t="s">
        <v>544</v>
      </c>
      <c r="CD127" s="59" t="s">
        <v>544</v>
      </c>
      <c r="CE127" s="59" t="s">
        <v>544</v>
      </c>
      <c r="CF127" s="58">
        <v>205051</v>
      </c>
      <c r="CG127" s="59" t="s">
        <v>544</v>
      </c>
      <c r="CH127" s="59" t="s">
        <v>544</v>
      </c>
      <c r="CI127" s="59" t="s">
        <v>544</v>
      </c>
      <c r="CJ127" s="59" t="s">
        <v>544</v>
      </c>
      <c r="CK127" s="59" t="s">
        <v>544</v>
      </c>
      <c r="CL127" s="59" t="s">
        <v>544</v>
      </c>
      <c r="CM127" s="59" t="s">
        <v>544</v>
      </c>
      <c r="CN127" s="59" t="s">
        <v>544</v>
      </c>
      <c r="CO127" s="59" t="s">
        <v>544</v>
      </c>
      <c r="CP127" s="59" t="s">
        <v>544</v>
      </c>
      <c r="CQ127" s="59" t="s">
        <v>544</v>
      </c>
      <c r="CR127" s="59" t="s">
        <v>544</v>
      </c>
      <c r="CS127" s="58">
        <v>102.3</v>
      </c>
      <c r="CT127" s="58">
        <v>104.7</v>
      </c>
      <c r="CU127" s="59" t="s">
        <v>544</v>
      </c>
      <c r="CV127" s="59" t="s">
        <v>544</v>
      </c>
      <c r="CW127" s="58">
        <v>1.43</v>
      </c>
      <c r="CX127" s="59" t="s">
        <v>544</v>
      </c>
      <c r="CY127" s="59" t="s">
        <v>544</v>
      </c>
      <c r="CZ127" s="59" t="s">
        <v>544</v>
      </c>
      <c r="DA127" s="59" t="s">
        <v>544</v>
      </c>
      <c r="DB127" s="59" t="s">
        <v>544</v>
      </c>
      <c r="DC127" s="59" t="s">
        <v>544</v>
      </c>
      <c r="DD127" s="59" t="s">
        <v>544</v>
      </c>
      <c r="DE127" s="59" t="s">
        <v>544</v>
      </c>
      <c r="DF127" s="59" t="s">
        <v>544</v>
      </c>
      <c r="DG127" s="59" t="s">
        <v>544</v>
      </c>
      <c r="DH127" s="59" t="s">
        <v>544</v>
      </c>
      <c r="DI127" s="59" t="s">
        <v>544</v>
      </c>
      <c r="DJ127" s="59" t="s">
        <v>544</v>
      </c>
      <c r="DK127" s="59" t="s">
        <v>544</v>
      </c>
      <c r="DL127" s="59" t="s">
        <v>544</v>
      </c>
      <c r="DM127" s="59" t="s">
        <v>544</v>
      </c>
      <c r="DN127" s="59" t="s">
        <v>544</v>
      </c>
      <c r="DO127" s="59" t="s">
        <v>544</v>
      </c>
      <c r="DP127" s="59" t="s">
        <v>544</v>
      </c>
      <c r="DQ127" s="116" t="s">
        <v>544</v>
      </c>
    </row>
    <row r="128" spans="1:121">
      <c r="A128" s="3">
        <v>25734</v>
      </c>
      <c r="B128" s="59" t="s">
        <v>544</v>
      </c>
      <c r="C128" s="59" t="s">
        <v>544</v>
      </c>
      <c r="D128" s="59" t="s">
        <v>544</v>
      </c>
      <c r="E128" s="59" t="s">
        <v>544</v>
      </c>
      <c r="F128" s="58">
        <v>38.9</v>
      </c>
      <c r="G128" s="58">
        <v>0.53842599999999996</v>
      </c>
      <c r="H128" s="59" t="s">
        <v>544</v>
      </c>
      <c r="I128" s="58">
        <v>81.099999999999994</v>
      </c>
      <c r="J128" s="58">
        <v>9.8800000000000008</v>
      </c>
      <c r="K128" s="59" t="s">
        <v>544</v>
      </c>
      <c r="L128" s="58">
        <v>464.8</v>
      </c>
      <c r="M128" s="58">
        <v>213907</v>
      </c>
      <c r="N128" s="59" t="s">
        <v>544</v>
      </c>
      <c r="O128" s="59" t="s">
        <v>544</v>
      </c>
      <c r="P128" s="58">
        <v>0.6</v>
      </c>
      <c r="Q128" s="59" t="s">
        <v>544</v>
      </c>
      <c r="R128" s="59" t="s">
        <v>544</v>
      </c>
      <c r="S128" s="59" t="s">
        <v>544</v>
      </c>
      <c r="T128" s="59" t="s">
        <v>544</v>
      </c>
      <c r="U128" s="59" t="s">
        <v>544</v>
      </c>
      <c r="V128" s="59" t="s">
        <v>544</v>
      </c>
      <c r="W128" s="59" t="s">
        <v>544</v>
      </c>
      <c r="X128" s="59" t="s">
        <v>544</v>
      </c>
      <c r="Y128" s="59" t="s">
        <v>544</v>
      </c>
      <c r="Z128" s="58">
        <v>103.3</v>
      </c>
      <c r="AA128" s="59" t="s">
        <v>544</v>
      </c>
      <c r="AB128" s="59" t="s">
        <v>544</v>
      </c>
      <c r="AC128" s="58">
        <v>0.53842599999999996</v>
      </c>
      <c r="AD128" s="59" t="s">
        <v>544</v>
      </c>
      <c r="AE128" s="59" t="s">
        <v>544</v>
      </c>
      <c r="AF128" s="58">
        <v>94.252874000000006</v>
      </c>
      <c r="AG128" s="58">
        <v>2.23</v>
      </c>
      <c r="AH128" s="58">
        <v>31.6</v>
      </c>
      <c r="AI128" s="59" t="s">
        <v>544</v>
      </c>
      <c r="AJ128" s="59" t="s">
        <v>544</v>
      </c>
      <c r="AK128" s="59" t="s">
        <v>544</v>
      </c>
      <c r="AL128" s="59" t="s">
        <v>544</v>
      </c>
      <c r="AM128" s="58">
        <v>41.178600000000003</v>
      </c>
      <c r="AN128" s="58">
        <v>100.1686</v>
      </c>
      <c r="AO128" s="59" t="s">
        <v>544</v>
      </c>
      <c r="AP128" s="59" t="s">
        <v>544</v>
      </c>
      <c r="AQ128" s="59" t="s">
        <v>544</v>
      </c>
      <c r="AR128" s="59" t="s">
        <v>544</v>
      </c>
      <c r="AS128" s="59" t="s">
        <v>544</v>
      </c>
      <c r="AT128" s="59" t="s">
        <v>544</v>
      </c>
      <c r="AU128" s="59" t="s">
        <v>544</v>
      </c>
      <c r="AV128" s="58">
        <v>43.7</v>
      </c>
      <c r="AW128" s="59" t="s">
        <v>544</v>
      </c>
      <c r="AX128" s="58">
        <v>4.5</v>
      </c>
      <c r="AY128" s="58">
        <v>8.6999999999999993</v>
      </c>
      <c r="AZ128" s="58">
        <v>28.4</v>
      </c>
      <c r="BA128" s="58">
        <v>34</v>
      </c>
      <c r="BB128" s="58">
        <v>23.4</v>
      </c>
      <c r="BC128" s="58">
        <v>40.9</v>
      </c>
      <c r="BD128" s="59" t="s">
        <v>544</v>
      </c>
      <c r="BE128" s="59" t="s">
        <v>544</v>
      </c>
      <c r="BF128" s="59" t="s">
        <v>544</v>
      </c>
      <c r="BG128" s="59" t="s">
        <v>544</v>
      </c>
      <c r="BH128" s="59" t="s">
        <v>544</v>
      </c>
      <c r="BI128" s="59" t="s">
        <v>544</v>
      </c>
      <c r="BJ128" s="59" t="s">
        <v>544</v>
      </c>
      <c r="BK128" s="59" t="s">
        <v>544</v>
      </c>
      <c r="BL128" s="58">
        <v>5.37</v>
      </c>
      <c r="BM128" s="58">
        <v>4.5999999999999996</v>
      </c>
      <c r="BN128" s="59" t="s">
        <v>544</v>
      </c>
      <c r="BO128" s="59" t="s">
        <v>544</v>
      </c>
      <c r="BP128" s="59" t="s">
        <v>544</v>
      </c>
      <c r="BQ128" s="59" t="s">
        <v>544</v>
      </c>
      <c r="BR128" s="59" t="s">
        <v>544</v>
      </c>
      <c r="BS128" s="59" t="s">
        <v>544</v>
      </c>
      <c r="BT128" s="59" t="s">
        <v>544</v>
      </c>
      <c r="BU128" s="59" t="s">
        <v>544</v>
      </c>
      <c r="BV128" s="59" t="s">
        <v>544</v>
      </c>
      <c r="BW128" s="59" t="s">
        <v>544</v>
      </c>
      <c r="BX128" s="59" t="s">
        <v>544</v>
      </c>
      <c r="BY128" s="59" t="s">
        <v>544</v>
      </c>
      <c r="BZ128" s="59" t="s">
        <v>544</v>
      </c>
      <c r="CA128" s="59" t="s">
        <v>544</v>
      </c>
      <c r="CB128" s="59" t="s">
        <v>544</v>
      </c>
      <c r="CC128" s="59" t="s">
        <v>544</v>
      </c>
      <c r="CD128" s="59" t="s">
        <v>544</v>
      </c>
      <c r="CE128" s="59" t="s">
        <v>544</v>
      </c>
      <c r="CF128" s="58">
        <v>208171</v>
      </c>
      <c r="CG128" s="59" t="s">
        <v>544</v>
      </c>
      <c r="CH128" s="59" t="s">
        <v>544</v>
      </c>
      <c r="CI128" s="59" t="s">
        <v>544</v>
      </c>
      <c r="CJ128" s="59" t="s">
        <v>544</v>
      </c>
      <c r="CK128" s="59" t="s">
        <v>544</v>
      </c>
      <c r="CL128" s="59" t="s">
        <v>544</v>
      </c>
      <c r="CM128" s="59" t="s">
        <v>544</v>
      </c>
      <c r="CN128" s="59" t="s">
        <v>544</v>
      </c>
      <c r="CO128" s="59" t="s">
        <v>544</v>
      </c>
      <c r="CP128" s="59" t="s">
        <v>544</v>
      </c>
      <c r="CQ128" s="59" t="s">
        <v>544</v>
      </c>
      <c r="CR128" s="59" t="s">
        <v>544</v>
      </c>
      <c r="CS128" s="58">
        <v>102.4</v>
      </c>
      <c r="CT128" s="58">
        <v>104.6</v>
      </c>
      <c r="CU128" s="59" t="s">
        <v>544</v>
      </c>
      <c r="CV128" s="59" t="s">
        <v>544</v>
      </c>
      <c r="CW128" s="58">
        <v>1.43</v>
      </c>
      <c r="CX128" s="59" t="s">
        <v>544</v>
      </c>
      <c r="CY128" s="59" t="s">
        <v>544</v>
      </c>
      <c r="CZ128" s="59" t="s">
        <v>544</v>
      </c>
      <c r="DA128" s="59" t="s">
        <v>544</v>
      </c>
      <c r="DB128" s="59" t="s">
        <v>544</v>
      </c>
      <c r="DC128" s="59" t="s">
        <v>544</v>
      </c>
      <c r="DD128" s="59" t="s">
        <v>544</v>
      </c>
      <c r="DE128" s="59" t="s">
        <v>544</v>
      </c>
      <c r="DF128" s="59" t="s">
        <v>544</v>
      </c>
      <c r="DG128" s="59" t="s">
        <v>544</v>
      </c>
      <c r="DH128" s="59" t="s">
        <v>544</v>
      </c>
      <c r="DI128" s="59" t="s">
        <v>544</v>
      </c>
      <c r="DJ128" s="59" t="s">
        <v>544</v>
      </c>
      <c r="DK128" s="59" t="s">
        <v>544</v>
      </c>
      <c r="DL128" s="59" t="s">
        <v>544</v>
      </c>
      <c r="DM128" s="59" t="s">
        <v>544</v>
      </c>
      <c r="DN128" s="59" t="s">
        <v>544</v>
      </c>
      <c r="DO128" s="59" t="s">
        <v>544</v>
      </c>
      <c r="DP128" s="59" t="s">
        <v>544</v>
      </c>
      <c r="DQ128" s="116" t="s">
        <v>544</v>
      </c>
    </row>
    <row r="129" spans="1:121">
      <c r="A129" s="3">
        <v>25764</v>
      </c>
      <c r="B129" s="59" t="s">
        <v>544</v>
      </c>
      <c r="C129" s="59" t="s">
        <v>544</v>
      </c>
      <c r="D129" s="59" t="s">
        <v>544</v>
      </c>
      <c r="E129" s="59" t="s">
        <v>544</v>
      </c>
      <c r="F129" s="58">
        <v>39.5</v>
      </c>
      <c r="G129" s="58">
        <v>0.53862500000000002</v>
      </c>
      <c r="H129" s="59" t="s">
        <v>544</v>
      </c>
      <c r="I129" s="58">
        <v>83.5</v>
      </c>
      <c r="J129" s="58">
        <v>9.59</v>
      </c>
      <c r="K129" s="59" t="s">
        <v>544</v>
      </c>
      <c r="L129" s="58">
        <v>492.5</v>
      </c>
      <c r="M129" s="58">
        <v>207784</v>
      </c>
      <c r="N129" s="59" t="s">
        <v>544</v>
      </c>
      <c r="O129" s="59" t="s">
        <v>544</v>
      </c>
      <c r="P129" s="58">
        <v>0.6</v>
      </c>
      <c r="Q129" s="59" t="s">
        <v>544</v>
      </c>
      <c r="R129" s="59" t="s">
        <v>544</v>
      </c>
      <c r="S129" s="59" t="s">
        <v>544</v>
      </c>
      <c r="T129" s="59" t="s">
        <v>544</v>
      </c>
      <c r="U129" s="59" t="s">
        <v>544</v>
      </c>
      <c r="V129" s="59" t="s">
        <v>544</v>
      </c>
      <c r="W129" s="59" t="s">
        <v>544</v>
      </c>
      <c r="X129" s="59" t="s">
        <v>544</v>
      </c>
      <c r="Y129" s="59" t="s">
        <v>544</v>
      </c>
      <c r="Z129" s="58">
        <v>102.8</v>
      </c>
      <c r="AA129" s="59" t="s">
        <v>544</v>
      </c>
      <c r="AB129" s="59" t="s">
        <v>544</v>
      </c>
      <c r="AC129" s="58">
        <v>0.53862500000000002</v>
      </c>
      <c r="AD129" s="59" t="s">
        <v>544</v>
      </c>
      <c r="AE129" s="59" t="s">
        <v>544</v>
      </c>
      <c r="AF129" s="58">
        <v>94.482759000000001</v>
      </c>
      <c r="AG129" s="58">
        <v>2.23</v>
      </c>
      <c r="AH129" s="58">
        <v>31.7</v>
      </c>
      <c r="AI129" s="59" t="s">
        <v>544</v>
      </c>
      <c r="AJ129" s="59" t="s">
        <v>544</v>
      </c>
      <c r="AK129" s="59" t="s">
        <v>544</v>
      </c>
      <c r="AL129" s="59" t="s">
        <v>544</v>
      </c>
      <c r="AM129" s="58">
        <v>41.306100000000001</v>
      </c>
      <c r="AN129" s="58">
        <v>100.1127</v>
      </c>
      <c r="AO129" s="59" t="s">
        <v>544</v>
      </c>
      <c r="AP129" s="59" t="s">
        <v>544</v>
      </c>
      <c r="AQ129" s="59" t="s">
        <v>544</v>
      </c>
      <c r="AR129" s="59" t="s">
        <v>544</v>
      </c>
      <c r="AS129" s="59" t="s">
        <v>544</v>
      </c>
      <c r="AT129" s="59" t="s">
        <v>544</v>
      </c>
      <c r="AU129" s="59" t="s">
        <v>544</v>
      </c>
      <c r="AV129" s="58">
        <v>44</v>
      </c>
      <c r="AW129" s="59" t="s">
        <v>544</v>
      </c>
      <c r="AX129" s="58">
        <v>4.5</v>
      </c>
      <c r="AY129" s="58">
        <v>8.6</v>
      </c>
      <c r="AZ129" s="58">
        <v>27.8</v>
      </c>
      <c r="BA129" s="58">
        <v>33.9</v>
      </c>
      <c r="BB129" s="58">
        <v>22.7</v>
      </c>
      <c r="BC129" s="58">
        <v>41.1</v>
      </c>
      <c r="BD129" s="59" t="s">
        <v>544</v>
      </c>
      <c r="BE129" s="59" t="s">
        <v>544</v>
      </c>
      <c r="BF129" s="59" t="s">
        <v>544</v>
      </c>
      <c r="BG129" s="59" t="s">
        <v>544</v>
      </c>
      <c r="BH129" s="59" t="s">
        <v>544</v>
      </c>
      <c r="BI129" s="59" t="s">
        <v>544</v>
      </c>
      <c r="BJ129" s="59" t="s">
        <v>544</v>
      </c>
      <c r="BK129" s="59" t="s">
        <v>544</v>
      </c>
      <c r="BL129" s="58">
        <v>5.57</v>
      </c>
      <c r="BM129" s="58">
        <v>4.7</v>
      </c>
      <c r="BN129" s="59" t="s">
        <v>544</v>
      </c>
      <c r="BO129" s="59" t="s">
        <v>544</v>
      </c>
      <c r="BP129" s="59" t="s">
        <v>544</v>
      </c>
      <c r="BQ129" s="59" t="s">
        <v>544</v>
      </c>
      <c r="BR129" s="59" t="s">
        <v>544</v>
      </c>
      <c r="BS129" s="59" t="s">
        <v>544</v>
      </c>
      <c r="BT129" s="59" t="s">
        <v>544</v>
      </c>
      <c r="BU129" s="59" t="s">
        <v>544</v>
      </c>
      <c r="BV129" s="59" t="s">
        <v>544</v>
      </c>
      <c r="BW129" s="59" t="s">
        <v>544</v>
      </c>
      <c r="BX129" s="59" t="s">
        <v>544</v>
      </c>
      <c r="BY129" s="59" t="s">
        <v>544</v>
      </c>
      <c r="BZ129" s="59" t="s">
        <v>544</v>
      </c>
      <c r="CA129" s="59" t="s">
        <v>544</v>
      </c>
      <c r="CB129" s="59" t="s">
        <v>544</v>
      </c>
      <c r="CC129" s="59" t="s">
        <v>544</v>
      </c>
      <c r="CD129" s="59" t="s">
        <v>544</v>
      </c>
      <c r="CE129" s="59" t="s">
        <v>544</v>
      </c>
      <c r="CF129" s="58">
        <v>209490</v>
      </c>
      <c r="CG129" s="59" t="s">
        <v>544</v>
      </c>
      <c r="CH129" s="59" t="s">
        <v>544</v>
      </c>
      <c r="CI129" s="59" t="s">
        <v>544</v>
      </c>
      <c r="CJ129" s="59" t="s">
        <v>544</v>
      </c>
      <c r="CK129" s="59" t="s">
        <v>544</v>
      </c>
      <c r="CL129" s="59" t="s">
        <v>544</v>
      </c>
      <c r="CM129" s="59" t="s">
        <v>544</v>
      </c>
      <c r="CN129" s="59" t="s">
        <v>544</v>
      </c>
      <c r="CO129" s="59" t="s">
        <v>544</v>
      </c>
      <c r="CP129" s="59" t="s">
        <v>544</v>
      </c>
      <c r="CQ129" s="59" t="s">
        <v>544</v>
      </c>
      <c r="CR129" s="59" t="s">
        <v>544</v>
      </c>
      <c r="CS129" s="58">
        <v>101.9</v>
      </c>
      <c r="CT129" s="58">
        <v>104.1</v>
      </c>
      <c r="CU129" s="59" t="s">
        <v>544</v>
      </c>
      <c r="CV129" s="59" t="s">
        <v>544</v>
      </c>
      <c r="CW129" s="58">
        <v>1.59</v>
      </c>
      <c r="CX129" s="59" t="s">
        <v>544</v>
      </c>
      <c r="CY129" s="59" t="s">
        <v>544</v>
      </c>
      <c r="CZ129" s="59" t="s">
        <v>544</v>
      </c>
      <c r="DA129" s="59" t="s">
        <v>544</v>
      </c>
      <c r="DB129" s="59" t="s">
        <v>544</v>
      </c>
      <c r="DC129" s="59" t="s">
        <v>544</v>
      </c>
      <c r="DD129" s="59" t="s">
        <v>544</v>
      </c>
      <c r="DE129" s="59" t="s">
        <v>544</v>
      </c>
      <c r="DF129" s="59" t="s">
        <v>544</v>
      </c>
      <c r="DG129" s="59" t="s">
        <v>544</v>
      </c>
      <c r="DH129" s="59" t="s">
        <v>544</v>
      </c>
      <c r="DI129" s="59" t="s">
        <v>544</v>
      </c>
      <c r="DJ129" s="59" t="s">
        <v>544</v>
      </c>
      <c r="DK129" s="59" t="s">
        <v>544</v>
      </c>
      <c r="DL129" s="59" t="s">
        <v>544</v>
      </c>
      <c r="DM129" s="59" t="s">
        <v>544</v>
      </c>
      <c r="DN129" s="59" t="s">
        <v>544</v>
      </c>
      <c r="DO129" s="59" t="s">
        <v>544</v>
      </c>
      <c r="DP129" s="59" t="s">
        <v>544</v>
      </c>
      <c r="DQ129" s="116" t="s">
        <v>544</v>
      </c>
    </row>
    <row r="130" spans="1:121">
      <c r="A130" s="3">
        <v>25795</v>
      </c>
      <c r="B130" s="59" t="s">
        <v>544</v>
      </c>
      <c r="C130" s="59" t="s">
        <v>544</v>
      </c>
      <c r="D130" s="59" t="s">
        <v>544</v>
      </c>
      <c r="E130" s="59" t="s">
        <v>544</v>
      </c>
      <c r="F130" s="58">
        <v>39.799999999999997</v>
      </c>
      <c r="G130" s="58">
        <v>0.53866000000000003</v>
      </c>
      <c r="H130" s="59" t="s">
        <v>544</v>
      </c>
      <c r="I130" s="58">
        <v>83.2</v>
      </c>
      <c r="J130" s="58">
        <v>9.16</v>
      </c>
      <c r="K130" s="59" t="s">
        <v>544</v>
      </c>
      <c r="L130" s="58">
        <v>496.6</v>
      </c>
      <c r="M130" s="58">
        <v>103145</v>
      </c>
      <c r="N130" s="59" t="s">
        <v>544</v>
      </c>
      <c r="O130" s="59" t="s">
        <v>544</v>
      </c>
      <c r="P130" s="58">
        <v>0.6</v>
      </c>
      <c r="Q130" s="59" t="s">
        <v>544</v>
      </c>
      <c r="R130" s="59" t="s">
        <v>544</v>
      </c>
      <c r="S130" s="59" t="s">
        <v>544</v>
      </c>
      <c r="T130" s="59" t="s">
        <v>544</v>
      </c>
      <c r="U130" s="59" t="s">
        <v>544</v>
      </c>
      <c r="V130" s="59" t="s">
        <v>544</v>
      </c>
      <c r="W130" s="59" t="s">
        <v>544</v>
      </c>
      <c r="X130" s="59" t="s">
        <v>544</v>
      </c>
      <c r="Y130" s="59" t="s">
        <v>544</v>
      </c>
      <c r="Z130" s="58">
        <v>102.8</v>
      </c>
      <c r="AA130" s="59" t="s">
        <v>544</v>
      </c>
      <c r="AB130" s="59" t="s">
        <v>544</v>
      </c>
      <c r="AC130" s="58">
        <v>0.53866000000000003</v>
      </c>
      <c r="AD130" s="59" t="s">
        <v>544</v>
      </c>
      <c r="AE130" s="59" t="s">
        <v>544</v>
      </c>
      <c r="AF130" s="58">
        <v>95.150115</v>
      </c>
      <c r="AG130" s="58">
        <v>2.23</v>
      </c>
      <c r="AH130" s="58">
        <v>31.8</v>
      </c>
      <c r="AI130" s="59" t="s">
        <v>544</v>
      </c>
      <c r="AJ130" s="59" t="s">
        <v>544</v>
      </c>
      <c r="AK130" s="59" t="s">
        <v>544</v>
      </c>
      <c r="AL130" s="59" t="s">
        <v>544</v>
      </c>
      <c r="AM130" s="58">
        <v>41.434899999999999</v>
      </c>
      <c r="AN130" s="58">
        <v>100.0612</v>
      </c>
      <c r="AO130" s="59" t="s">
        <v>544</v>
      </c>
      <c r="AP130" s="59" t="s">
        <v>544</v>
      </c>
      <c r="AQ130" s="59" t="s">
        <v>544</v>
      </c>
      <c r="AR130" s="59" t="s">
        <v>544</v>
      </c>
      <c r="AS130" s="59" t="s">
        <v>544</v>
      </c>
      <c r="AT130" s="59" t="s">
        <v>544</v>
      </c>
      <c r="AU130" s="59" t="s">
        <v>544</v>
      </c>
      <c r="AV130" s="58">
        <v>43.9</v>
      </c>
      <c r="AW130" s="59" t="s">
        <v>544</v>
      </c>
      <c r="AX130" s="58">
        <v>4.5999999999999996</v>
      </c>
      <c r="AY130" s="58">
        <v>8.6</v>
      </c>
      <c r="AZ130" s="58">
        <v>27.5</v>
      </c>
      <c r="BA130" s="58">
        <v>34.200000000000003</v>
      </c>
      <c r="BB130" s="58">
        <v>22.1</v>
      </c>
      <c r="BC130" s="58">
        <v>41.2</v>
      </c>
      <c r="BD130" s="59" t="s">
        <v>544</v>
      </c>
      <c r="BE130" s="59" t="s">
        <v>544</v>
      </c>
      <c r="BF130" s="59" t="s">
        <v>544</v>
      </c>
      <c r="BG130" s="59" t="s">
        <v>544</v>
      </c>
      <c r="BH130" s="59" t="s">
        <v>544</v>
      </c>
      <c r="BI130" s="59" t="s">
        <v>544</v>
      </c>
      <c r="BJ130" s="59" t="s">
        <v>544</v>
      </c>
      <c r="BK130" s="59" t="s">
        <v>544</v>
      </c>
      <c r="BL130" s="58">
        <v>5.42</v>
      </c>
      <c r="BM130" s="58">
        <v>4.76</v>
      </c>
      <c r="BN130" s="59" t="s">
        <v>544</v>
      </c>
      <c r="BO130" s="59" t="s">
        <v>544</v>
      </c>
      <c r="BP130" s="59" t="s">
        <v>544</v>
      </c>
      <c r="BQ130" s="59" t="s">
        <v>544</v>
      </c>
      <c r="BR130" s="59" t="s">
        <v>544</v>
      </c>
      <c r="BS130" s="59" t="s">
        <v>544</v>
      </c>
      <c r="BT130" s="59" t="s">
        <v>544</v>
      </c>
      <c r="BU130" s="59" t="s">
        <v>544</v>
      </c>
      <c r="BV130" s="59" t="s">
        <v>544</v>
      </c>
      <c r="BW130" s="59" t="s">
        <v>544</v>
      </c>
      <c r="BX130" s="59" t="s">
        <v>544</v>
      </c>
      <c r="BY130" s="59" t="s">
        <v>544</v>
      </c>
      <c r="BZ130" s="59" t="s">
        <v>544</v>
      </c>
      <c r="CA130" s="59" t="s">
        <v>544</v>
      </c>
      <c r="CB130" s="59" t="s">
        <v>544</v>
      </c>
      <c r="CC130" s="59" t="s">
        <v>544</v>
      </c>
      <c r="CD130" s="59" t="s">
        <v>544</v>
      </c>
      <c r="CE130" s="59" t="s">
        <v>544</v>
      </c>
      <c r="CF130" s="58">
        <v>210661</v>
      </c>
      <c r="CG130" s="59" t="s">
        <v>544</v>
      </c>
      <c r="CH130" s="59" t="s">
        <v>544</v>
      </c>
      <c r="CI130" s="59" t="s">
        <v>544</v>
      </c>
      <c r="CJ130" s="59" t="s">
        <v>544</v>
      </c>
      <c r="CK130" s="59" t="s">
        <v>544</v>
      </c>
      <c r="CL130" s="59" t="s">
        <v>544</v>
      </c>
      <c r="CM130" s="59" t="s">
        <v>544</v>
      </c>
      <c r="CN130" s="59" t="s">
        <v>544</v>
      </c>
      <c r="CO130" s="59" t="s">
        <v>544</v>
      </c>
      <c r="CP130" s="59" t="s">
        <v>544</v>
      </c>
      <c r="CQ130" s="59" t="s">
        <v>544</v>
      </c>
      <c r="CR130" s="59" t="s">
        <v>544</v>
      </c>
      <c r="CS130" s="58">
        <v>101.9</v>
      </c>
      <c r="CT130" s="58">
        <v>104.2</v>
      </c>
      <c r="CU130" s="59" t="s">
        <v>544</v>
      </c>
      <c r="CV130" s="59" t="s">
        <v>544</v>
      </c>
      <c r="CW130" s="58">
        <v>1.64</v>
      </c>
      <c r="CX130" s="59" t="s">
        <v>544</v>
      </c>
      <c r="CY130" s="59" t="s">
        <v>544</v>
      </c>
      <c r="CZ130" s="59" t="s">
        <v>544</v>
      </c>
      <c r="DA130" s="59" t="s">
        <v>544</v>
      </c>
      <c r="DB130" s="59" t="s">
        <v>544</v>
      </c>
      <c r="DC130" s="59" t="s">
        <v>544</v>
      </c>
      <c r="DD130" s="59" t="s">
        <v>544</v>
      </c>
      <c r="DE130" s="59" t="s">
        <v>544</v>
      </c>
      <c r="DF130" s="59" t="s">
        <v>544</v>
      </c>
      <c r="DG130" s="59" t="s">
        <v>544</v>
      </c>
      <c r="DH130" s="59" t="s">
        <v>544</v>
      </c>
      <c r="DI130" s="59" t="s">
        <v>544</v>
      </c>
      <c r="DJ130" s="59" t="s">
        <v>544</v>
      </c>
      <c r="DK130" s="59" t="s">
        <v>544</v>
      </c>
      <c r="DL130" s="59" t="s">
        <v>544</v>
      </c>
      <c r="DM130" s="59" t="s">
        <v>544</v>
      </c>
      <c r="DN130" s="59" t="s">
        <v>544</v>
      </c>
      <c r="DO130" s="59" t="s">
        <v>544</v>
      </c>
      <c r="DP130" s="59" t="s">
        <v>544</v>
      </c>
      <c r="DQ130" s="116" t="s">
        <v>544</v>
      </c>
    </row>
    <row r="131" spans="1:121">
      <c r="A131" s="3">
        <v>25826</v>
      </c>
      <c r="B131" s="59" t="s">
        <v>544</v>
      </c>
      <c r="C131" s="59" t="s">
        <v>544</v>
      </c>
      <c r="D131" s="59" t="s">
        <v>544</v>
      </c>
      <c r="E131" s="59" t="s">
        <v>544</v>
      </c>
      <c r="F131" s="58">
        <v>39.5</v>
      </c>
      <c r="G131" s="58">
        <v>0.53871199999999997</v>
      </c>
      <c r="H131" s="59" t="s">
        <v>544</v>
      </c>
      <c r="I131" s="58">
        <v>83</v>
      </c>
      <c r="J131" s="58">
        <v>9.4</v>
      </c>
      <c r="K131" s="59" t="s">
        <v>544</v>
      </c>
      <c r="L131" s="58">
        <v>486.7</v>
      </c>
      <c r="M131" s="58">
        <v>158306</v>
      </c>
      <c r="N131" s="59" t="s">
        <v>544</v>
      </c>
      <c r="O131" s="59" t="s">
        <v>544</v>
      </c>
      <c r="P131" s="58">
        <v>0.6</v>
      </c>
      <c r="Q131" s="59" t="s">
        <v>544</v>
      </c>
      <c r="R131" s="59" t="s">
        <v>544</v>
      </c>
      <c r="S131" s="59" t="s">
        <v>544</v>
      </c>
      <c r="T131" s="59" t="s">
        <v>544</v>
      </c>
      <c r="U131" s="59" t="s">
        <v>544</v>
      </c>
      <c r="V131" s="59" t="s">
        <v>544</v>
      </c>
      <c r="W131" s="59" t="s">
        <v>544</v>
      </c>
      <c r="X131" s="59" t="s">
        <v>544</v>
      </c>
      <c r="Y131" s="59" t="s">
        <v>544</v>
      </c>
      <c r="Z131" s="58">
        <v>102.5</v>
      </c>
      <c r="AA131" s="59" t="s">
        <v>544</v>
      </c>
      <c r="AB131" s="59" t="s">
        <v>544</v>
      </c>
      <c r="AC131" s="58">
        <v>0.53871199999999997</v>
      </c>
      <c r="AD131" s="59" t="s">
        <v>544</v>
      </c>
      <c r="AE131" s="59" t="s">
        <v>544</v>
      </c>
      <c r="AF131" s="58">
        <v>94.712643999999997</v>
      </c>
      <c r="AG131" s="58">
        <v>2.23</v>
      </c>
      <c r="AH131" s="58">
        <v>31.9</v>
      </c>
      <c r="AI131" s="59" t="s">
        <v>544</v>
      </c>
      <c r="AJ131" s="59" t="s">
        <v>544</v>
      </c>
      <c r="AK131" s="59" t="s">
        <v>544</v>
      </c>
      <c r="AL131" s="59" t="s">
        <v>544</v>
      </c>
      <c r="AM131" s="58">
        <v>41.557200000000002</v>
      </c>
      <c r="AN131" s="58">
        <v>99.995500000000007</v>
      </c>
      <c r="AO131" s="59" t="s">
        <v>544</v>
      </c>
      <c r="AP131" s="59" t="s">
        <v>544</v>
      </c>
      <c r="AQ131" s="59" t="s">
        <v>544</v>
      </c>
      <c r="AR131" s="59" t="s">
        <v>544</v>
      </c>
      <c r="AS131" s="59" t="s">
        <v>544</v>
      </c>
      <c r="AT131" s="59" t="s">
        <v>544</v>
      </c>
      <c r="AU131" s="59" t="s">
        <v>544</v>
      </c>
      <c r="AV131" s="58">
        <v>44.1</v>
      </c>
      <c r="AW131" s="59" t="s">
        <v>544</v>
      </c>
      <c r="AX131" s="58">
        <v>4.5999999999999996</v>
      </c>
      <c r="AY131" s="58">
        <v>8.6</v>
      </c>
      <c r="AZ131" s="58">
        <v>27.4</v>
      </c>
      <c r="BA131" s="58">
        <v>34.4</v>
      </c>
      <c r="BB131" s="58">
        <v>21.9</v>
      </c>
      <c r="BC131" s="58">
        <v>41.3</v>
      </c>
      <c r="BD131" s="59" t="s">
        <v>544</v>
      </c>
      <c r="BE131" s="59" t="s">
        <v>544</v>
      </c>
      <c r="BF131" s="59" t="s">
        <v>544</v>
      </c>
      <c r="BG131" s="59" t="s">
        <v>544</v>
      </c>
      <c r="BH131" s="59" t="s">
        <v>544</v>
      </c>
      <c r="BI131" s="59" t="s">
        <v>544</v>
      </c>
      <c r="BJ131" s="59" t="s">
        <v>544</v>
      </c>
      <c r="BK131" s="59" t="s">
        <v>544</v>
      </c>
      <c r="BL131" s="58">
        <v>5.37</v>
      </c>
      <c r="BM131" s="58">
        <v>4.8099999999999996</v>
      </c>
      <c r="BN131" s="59" t="s">
        <v>544</v>
      </c>
      <c r="BO131" s="59" t="s">
        <v>544</v>
      </c>
      <c r="BP131" s="59" t="s">
        <v>544</v>
      </c>
      <c r="BQ131" s="59" t="s">
        <v>544</v>
      </c>
      <c r="BR131" s="59" t="s">
        <v>544</v>
      </c>
      <c r="BS131" s="59" t="s">
        <v>544</v>
      </c>
      <c r="BT131" s="59" t="s">
        <v>544</v>
      </c>
      <c r="BU131" s="59" t="s">
        <v>544</v>
      </c>
      <c r="BV131" s="59" t="s">
        <v>544</v>
      </c>
      <c r="BW131" s="59" t="s">
        <v>544</v>
      </c>
      <c r="BX131" s="59" t="s">
        <v>544</v>
      </c>
      <c r="BY131" s="59" t="s">
        <v>544</v>
      </c>
      <c r="BZ131" s="59" t="s">
        <v>544</v>
      </c>
      <c r="CA131" s="59" t="s">
        <v>544</v>
      </c>
      <c r="CB131" s="59" t="s">
        <v>544</v>
      </c>
      <c r="CC131" s="59" t="s">
        <v>544</v>
      </c>
      <c r="CD131" s="59" t="s">
        <v>544</v>
      </c>
      <c r="CE131" s="59" t="s">
        <v>544</v>
      </c>
      <c r="CF131" s="58">
        <v>212567</v>
      </c>
      <c r="CG131" s="59" t="s">
        <v>544</v>
      </c>
      <c r="CH131" s="59" t="s">
        <v>544</v>
      </c>
      <c r="CI131" s="59" t="s">
        <v>544</v>
      </c>
      <c r="CJ131" s="59" t="s">
        <v>544</v>
      </c>
      <c r="CK131" s="59" t="s">
        <v>544</v>
      </c>
      <c r="CL131" s="59" t="s">
        <v>544</v>
      </c>
      <c r="CM131" s="59" t="s">
        <v>544</v>
      </c>
      <c r="CN131" s="59" t="s">
        <v>544</v>
      </c>
      <c r="CO131" s="59" t="s">
        <v>544</v>
      </c>
      <c r="CP131" s="59" t="s">
        <v>544</v>
      </c>
      <c r="CQ131" s="59" t="s">
        <v>544</v>
      </c>
      <c r="CR131" s="59" t="s">
        <v>544</v>
      </c>
      <c r="CS131" s="58">
        <v>101.6</v>
      </c>
      <c r="CT131" s="58">
        <v>103.8</v>
      </c>
      <c r="CU131" s="59" t="s">
        <v>544</v>
      </c>
      <c r="CV131" s="59" t="s">
        <v>544</v>
      </c>
      <c r="CW131" s="58">
        <v>1.64</v>
      </c>
      <c r="CX131" s="59" t="s">
        <v>544</v>
      </c>
      <c r="CY131" s="59" t="s">
        <v>544</v>
      </c>
      <c r="CZ131" s="59" t="s">
        <v>544</v>
      </c>
      <c r="DA131" s="59" t="s">
        <v>544</v>
      </c>
      <c r="DB131" s="59" t="s">
        <v>544</v>
      </c>
      <c r="DC131" s="59" t="s">
        <v>544</v>
      </c>
      <c r="DD131" s="59" t="s">
        <v>544</v>
      </c>
      <c r="DE131" s="59" t="s">
        <v>544</v>
      </c>
      <c r="DF131" s="59" t="s">
        <v>544</v>
      </c>
      <c r="DG131" s="59" t="s">
        <v>544</v>
      </c>
      <c r="DH131" s="59" t="s">
        <v>544</v>
      </c>
      <c r="DI131" s="59" t="s">
        <v>544</v>
      </c>
      <c r="DJ131" s="59" t="s">
        <v>544</v>
      </c>
      <c r="DK131" s="59" t="s">
        <v>544</v>
      </c>
      <c r="DL131" s="59" t="s">
        <v>544</v>
      </c>
      <c r="DM131" s="59" t="s">
        <v>544</v>
      </c>
      <c r="DN131" s="59" t="s">
        <v>544</v>
      </c>
      <c r="DO131" s="59" t="s">
        <v>544</v>
      </c>
      <c r="DP131" s="59" t="s">
        <v>544</v>
      </c>
      <c r="DQ131" s="116" t="s">
        <v>544</v>
      </c>
    </row>
    <row r="132" spans="1:121">
      <c r="A132" s="3">
        <v>25856</v>
      </c>
      <c r="B132" s="59" t="s">
        <v>544</v>
      </c>
      <c r="C132" s="59" t="s">
        <v>544</v>
      </c>
      <c r="D132" s="59" t="s">
        <v>544</v>
      </c>
      <c r="E132" s="59" t="s">
        <v>544</v>
      </c>
      <c r="F132" s="58">
        <v>38.4</v>
      </c>
      <c r="G132" s="58">
        <v>0.53856400000000004</v>
      </c>
      <c r="H132" s="59" t="s">
        <v>544</v>
      </c>
      <c r="I132" s="58">
        <v>83.2</v>
      </c>
      <c r="J132" s="58">
        <v>9.5299999999999994</v>
      </c>
      <c r="K132" s="59" t="s">
        <v>544</v>
      </c>
      <c r="L132" s="58">
        <v>477.2</v>
      </c>
      <c r="M132" s="58">
        <v>179893</v>
      </c>
      <c r="N132" s="59" t="s">
        <v>544</v>
      </c>
      <c r="O132" s="59" t="s">
        <v>544</v>
      </c>
      <c r="P132" s="58">
        <v>0.6</v>
      </c>
      <c r="Q132" s="59" t="s">
        <v>544</v>
      </c>
      <c r="R132" s="59" t="s">
        <v>544</v>
      </c>
      <c r="S132" s="59" t="s">
        <v>544</v>
      </c>
      <c r="T132" s="59" t="s">
        <v>544</v>
      </c>
      <c r="U132" s="59" t="s">
        <v>544</v>
      </c>
      <c r="V132" s="59" t="s">
        <v>544</v>
      </c>
      <c r="W132" s="59" t="s">
        <v>544</v>
      </c>
      <c r="X132" s="59" t="s">
        <v>544</v>
      </c>
      <c r="Y132" s="59" t="s">
        <v>544</v>
      </c>
      <c r="Z132" s="58">
        <v>102.2</v>
      </c>
      <c r="AA132" s="59" t="s">
        <v>544</v>
      </c>
      <c r="AB132" s="59" t="s">
        <v>544</v>
      </c>
      <c r="AC132" s="58">
        <v>0.53856400000000004</v>
      </c>
      <c r="AD132" s="59" t="s">
        <v>544</v>
      </c>
      <c r="AE132" s="59" t="s">
        <v>544</v>
      </c>
      <c r="AF132" s="58">
        <v>95.183486000000002</v>
      </c>
      <c r="AG132" s="58">
        <v>2.23</v>
      </c>
      <c r="AH132" s="58">
        <v>32</v>
      </c>
      <c r="AI132" s="59" t="s">
        <v>544</v>
      </c>
      <c r="AJ132" s="59" t="s">
        <v>544</v>
      </c>
      <c r="AK132" s="59" t="s">
        <v>544</v>
      </c>
      <c r="AL132" s="59" t="s">
        <v>544</v>
      </c>
      <c r="AM132" s="58">
        <v>41.675600000000003</v>
      </c>
      <c r="AN132" s="58">
        <v>99.922399999999996</v>
      </c>
      <c r="AO132" s="59" t="s">
        <v>544</v>
      </c>
      <c r="AP132" s="59" t="s">
        <v>544</v>
      </c>
      <c r="AQ132" s="59" t="s">
        <v>544</v>
      </c>
      <c r="AR132" s="59" t="s">
        <v>544</v>
      </c>
      <c r="AS132" s="59" t="s">
        <v>544</v>
      </c>
      <c r="AT132" s="59" t="s">
        <v>544</v>
      </c>
      <c r="AU132" s="59" t="s">
        <v>544</v>
      </c>
      <c r="AV132" s="58">
        <v>44.1</v>
      </c>
      <c r="AW132" s="59" t="s">
        <v>544</v>
      </c>
      <c r="AX132" s="58">
        <v>4.7</v>
      </c>
      <c r="AY132" s="58">
        <v>8.5</v>
      </c>
      <c r="AZ132" s="58">
        <v>27.1</v>
      </c>
      <c r="BA132" s="58">
        <v>34.799999999999997</v>
      </c>
      <c r="BB132" s="58">
        <v>21.3</v>
      </c>
      <c r="BC132" s="58">
        <v>41.8</v>
      </c>
      <c r="BD132" s="59" t="s">
        <v>544</v>
      </c>
      <c r="BE132" s="59" t="s">
        <v>544</v>
      </c>
      <c r="BF132" s="59" t="s">
        <v>544</v>
      </c>
      <c r="BG132" s="59" t="s">
        <v>544</v>
      </c>
      <c r="BH132" s="59" t="s">
        <v>544</v>
      </c>
      <c r="BI132" s="59" t="s">
        <v>544</v>
      </c>
      <c r="BJ132" s="59" t="s">
        <v>544</v>
      </c>
      <c r="BK132" s="59" t="s">
        <v>544</v>
      </c>
      <c r="BL132" s="58">
        <v>5.47</v>
      </c>
      <c r="BM132" s="58">
        <v>4.76</v>
      </c>
      <c r="BN132" s="59" t="s">
        <v>544</v>
      </c>
      <c r="BO132" s="59" t="s">
        <v>544</v>
      </c>
      <c r="BP132" s="59" t="s">
        <v>544</v>
      </c>
      <c r="BQ132" s="59" t="s">
        <v>544</v>
      </c>
      <c r="BR132" s="59" t="s">
        <v>544</v>
      </c>
      <c r="BS132" s="59" t="s">
        <v>544</v>
      </c>
      <c r="BT132" s="59" t="s">
        <v>544</v>
      </c>
      <c r="BU132" s="59" t="s">
        <v>544</v>
      </c>
      <c r="BV132" s="59" t="s">
        <v>544</v>
      </c>
      <c r="BW132" s="59" t="s">
        <v>544</v>
      </c>
      <c r="BX132" s="59" t="s">
        <v>544</v>
      </c>
      <c r="BY132" s="59" t="s">
        <v>544</v>
      </c>
      <c r="BZ132" s="59" t="s">
        <v>544</v>
      </c>
      <c r="CA132" s="59" t="s">
        <v>544</v>
      </c>
      <c r="CB132" s="59" t="s">
        <v>544</v>
      </c>
      <c r="CC132" s="59" t="s">
        <v>544</v>
      </c>
      <c r="CD132" s="59" t="s">
        <v>544</v>
      </c>
      <c r="CE132" s="59" t="s">
        <v>544</v>
      </c>
      <c r="CF132" s="58">
        <v>213233</v>
      </c>
      <c r="CG132" s="59" t="s">
        <v>544</v>
      </c>
      <c r="CH132" s="59" t="s">
        <v>544</v>
      </c>
      <c r="CI132" s="59" t="s">
        <v>544</v>
      </c>
      <c r="CJ132" s="59" t="s">
        <v>544</v>
      </c>
      <c r="CK132" s="59" t="s">
        <v>544</v>
      </c>
      <c r="CL132" s="59" t="s">
        <v>544</v>
      </c>
      <c r="CM132" s="59" t="s">
        <v>544</v>
      </c>
      <c r="CN132" s="59" t="s">
        <v>544</v>
      </c>
      <c r="CO132" s="59" t="s">
        <v>544</v>
      </c>
      <c r="CP132" s="59" t="s">
        <v>544</v>
      </c>
      <c r="CQ132" s="59" t="s">
        <v>544</v>
      </c>
      <c r="CR132" s="59" t="s">
        <v>544</v>
      </c>
      <c r="CS132" s="58">
        <v>101.3</v>
      </c>
      <c r="CT132" s="58">
        <v>103.4</v>
      </c>
      <c r="CU132" s="59" t="s">
        <v>544</v>
      </c>
      <c r="CV132" s="59" t="s">
        <v>544</v>
      </c>
      <c r="CW132" s="58">
        <v>1.59</v>
      </c>
      <c r="CX132" s="59" t="s">
        <v>544</v>
      </c>
      <c r="CY132" s="59" t="s">
        <v>544</v>
      </c>
      <c r="CZ132" s="59" t="s">
        <v>544</v>
      </c>
      <c r="DA132" s="59" t="s">
        <v>544</v>
      </c>
      <c r="DB132" s="59" t="s">
        <v>544</v>
      </c>
      <c r="DC132" s="59" t="s">
        <v>544</v>
      </c>
      <c r="DD132" s="59" t="s">
        <v>544</v>
      </c>
      <c r="DE132" s="59" t="s">
        <v>544</v>
      </c>
      <c r="DF132" s="59" t="s">
        <v>544</v>
      </c>
      <c r="DG132" s="59" t="s">
        <v>544</v>
      </c>
      <c r="DH132" s="59" t="s">
        <v>544</v>
      </c>
      <c r="DI132" s="59" t="s">
        <v>544</v>
      </c>
      <c r="DJ132" s="59" t="s">
        <v>544</v>
      </c>
      <c r="DK132" s="59" t="s">
        <v>544</v>
      </c>
      <c r="DL132" s="59" t="s">
        <v>544</v>
      </c>
      <c r="DM132" s="59" t="s">
        <v>544</v>
      </c>
      <c r="DN132" s="59" t="s">
        <v>544</v>
      </c>
      <c r="DO132" s="59" t="s">
        <v>544</v>
      </c>
      <c r="DP132" s="59" t="s">
        <v>544</v>
      </c>
      <c r="DQ132" s="116" t="s">
        <v>544</v>
      </c>
    </row>
    <row r="133" spans="1:121">
      <c r="A133" s="3">
        <v>25887</v>
      </c>
      <c r="B133" s="59" t="s">
        <v>544</v>
      </c>
      <c r="C133" s="59" t="s">
        <v>544</v>
      </c>
      <c r="D133" s="59" t="s">
        <v>544</v>
      </c>
      <c r="E133" s="59" t="s">
        <v>544</v>
      </c>
      <c r="F133" s="58">
        <v>39.200000000000003</v>
      </c>
      <c r="G133" s="58">
        <v>0.538744</v>
      </c>
      <c r="H133" s="59" t="s">
        <v>544</v>
      </c>
      <c r="I133" s="58">
        <v>83.7</v>
      </c>
      <c r="J133" s="58">
        <v>8.84</v>
      </c>
      <c r="K133" s="59" t="s">
        <v>544</v>
      </c>
      <c r="L133" s="58">
        <v>458.2</v>
      </c>
      <c r="M133" s="58">
        <v>164836</v>
      </c>
      <c r="N133" s="59" t="s">
        <v>544</v>
      </c>
      <c r="O133" s="59" t="s">
        <v>544</v>
      </c>
      <c r="P133" s="58">
        <v>0.6</v>
      </c>
      <c r="Q133" s="59" t="s">
        <v>544</v>
      </c>
      <c r="R133" s="59" t="s">
        <v>544</v>
      </c>
      <c r="S133" s="59" t="s">
        <v>544</v>
      </c>
      <c r="T133" s="59" t="s">
        <v>544</v>
      </c>
      <c r="U133" s="59" t="s">
        <v>544</v>
      </c>
      <c r="V133" s="59" t="s">
        <v>544</v>
      </c>
      <c r="W133" s="59" t="s">
        <v>544</v>
      </c>
      <c r="X133" s="59" t="s">
        <v>544</v>
      </c>
      <c r="Y133" s="59" t="s">
        <v>544</v>
      </c>
      <c r="Z133" s="58">
        <v>102.3</v>
      </c>
      <c r="AA133" s="59" t="s">
        <v>544</v>
      </c>
      <c r="AB133" s="59" t="s">
        <v>544</v>
      </c>
      <c r="AC133" s="58">
        <v>0.538744</v>
      </c>
      <c r="AD133" s="59" t="s">
        <v>544</v>
      </c>
      <c r="AE133" s="59" t="s">
        <v>544</v>
      </c>
      <c r="AF133" s="58">
        <v>95.412844000000007</v>
      </c>
      <c r="AG133" s="58">
        <v>2.23</v>
      </c>
      <c r="AH133" s="58">
        <v>32.1</v>
      </c>
      <c r="AI133" s="59" t="s">
        <v>544</v>
      </c>
      <c r="AJ133" s="59" t="s">
        <v>544</v>
      </c>
      <c r="AK133" s="59" t="s">
        <v>544</v>
      </c>
      <c r="AL133" s="59" t="s">
        <v>544</v>
      </c>
      <c r="AM133" s="58">
        <v>41.795699999999997</v>
      </c>
      <c r="AN133" s="58">
        <v>99.855400000000003</v>
      </c>
      <c r="AO133" s="59" t="s">
        <v>544</v>
      </c>
      <c r="AP133" s="59" t="s">
        <v>544</v>
      </c>
      <c r="AQ133" s="59" t="s">
        <v>544</v>
      </c>
      <c r="AR133" s="59" t="s">
        <v>544</v>
      </c>
      <c r="AS133" s="59" t="s">
        <v>544</v>
      </c>
      <c r="AT133" s="59" t="s">
        <v>544</v>
      </c>
      <c r="AU133" s="59" t="s">
        <v>544</v>
      </c>
      <c r="AV133" s="58">
        <v>43.9</v>
      </c>
      <c r="AW133" s="59" t="s">
        <v>544</v>
      </c>
      <c r="AX133" s="58">
        <v>4.7</v>
      </c>
      <c r="AY133" s="58">
        <v>8.6</v>
      </c>
      <c r="AZ133" s="58">
        <v>27.2</v>
      </c>
      <c r="BA133" s="58">
        <v>35.4</v>
      </c>
      <c r="BB133" s="58">
        <v>21.2</v>
      </c>
      <c r="BC133" s="58">
        <v>42</v>
      </c>
      <c r="BD133" s="59" t="s">
        <v>544</v>
      </c>
      <c r="BE133" s="59" t="s">
        <v>544</v>
      </c>
      <c r="BF133" s="59" t="s">
        <v>544</v>
      </c>
      <c r="BG133" s="59" t="s">
        <v>544</v>
      </c>
      <c r="BH133" s="59" t="s">
        <v>544</v>
      </c>
      <c r="BI133" s="59" t="s">
        <v>544</v>
      </c>
      <c r="BJ133" s="59" t="s">
        <v>544</v>
      </c>
      <c r="BK133" s="59" t="s">
        <v>544</v>
      </c>
      <c r="BL133" s="58">
        <v>5.47</v>
      </c>
      <c r="BM133" s="58">
        <v>4.91</v>
      </c>
      <c r="BN133" s="59" t="s">
        <v>544</v>
      </c>
      <c r="BO133" s="59" t="s">
        <v>544</v>
      </c>
      <c r="BP133" s="59" t="s">
        <v>544</v>
      </c>
      <c r="BQ133" s="59" t="s">
        <v>544</v>
      </c>
      <c r="BR133" s="59" t="s">
        <v>544</v>
      </c>
      <c r="BS133" s="59" t="s">
        <v>544</v>
      </c>
      <c r="BT133" s="59" t="s">
        <v>544</v>
      </c>
      <c r="BU133" s="59" t="s">
        <v>544</v>
      </c>
      <c r="BV133" s="59" t="s">
        <v>544</v>
      </c>
      <c r="BW133" s="59" t="s">
        <v>544</v>
      </c>
      <c r="BX133" s="59" t="s">
        <v>544</v>
      </c>
      <c r="BY133" s="59" t="s">
        <v>544</v>
      </c>
      <c r="BZ133" s="59" t="s">
        <v>544</v>
      </c>
      <c r="CA133" s="59" t="s">
        <v>544</v>
      </c>
      <c r="CB133" s="59" t="s">
        <v>544</v>
      </c>
      <c r="CC133" s="59" t="s">
        <v>544</v>
      </c>
      <c r="CD133" s="59" t="s">
        <v>544</v>
      </c>
      <c r="CE133" s="59" t="s">
        <v>544</v>
      </c>
      <c r="CF133" s="58">
        <v>215524</v>
      </c>
      <c r="CG133" s="59" t="s">
        <v>544</v>
      </c>
      <c r="CH133" s="59" t="s">
        <v>544</v>
      </c>
      <c r="CI133" s="59" t="s">
        <v>544</v>
      </c>
      <c r="CJ133" s="59" t="s">
        <v>544</v>
      </c>
      <c r="CK133" s="59" t="s">
        <v>544</v>
      </c>
      <c r="CL133" s="59" t="s">
        <v>544</v>
      </c>
      <c r="CM133" s="59" t="s">
        <v>544</v>
      </c>
      <c r="CN133" s="59" t="s">
        <v>544</v>
      </c>
      <c r="CO133" s="59" t="s">
        <v>544</v>
      </c>
      <c r="CP133" s="59" t="s">
        <v>544</v>
      </c>
      <c r="CQ133" s="59" t="s">
        <v>544</v>
      </c>
      <c r="CR133" s="59" t="s">
        <v>544</v>
      </c>
      <c r="CS133" s="58">
        <v>101.6</v>
      </c>
      <c r="CT133" s="58">
        <v>103.3</v>
      </c>
      <c r="CU133" s="59" t="s">
        <v>544</v>
      </c>
      <c r="CV133" s="59" t="s">
        <v>544</v>
      </c>
      <c r="CW133" s="58">
        <v>1.59</v>
      </c>
      <c r="CX133" s="59" t="s">
        <v>544</v>
      </c>
      <c r="CY133" s="59" t="s">
        <v>544</v>
      </c>
      <c r="CZ133" s="59" t="s">
        <v>544</v>
      </c>
      <c r="DA133" s="59" t="s">
        <v>544</v>
      </c>
      <c r="DB133" s="59" t="s">
        <v>544</v>
      </c>
      <c r="DC133" s="59" t="s">
        <v>544</v>
      </c>
      <c r="DD133" s="59" t="s">
        <v>544</v>
      </c>
      <c r="DE133" s="59" t="s">
        <v>544</v>
      </c>
      <c r="DF133" s="59" t="s">
        <v>544</v>
      </c>
      <c r="DG133" s="59" t="s">
        <v>544</v>
      </c>
      <c r="DH133" s="59" t="s">
        <v>544</v>
      </c>
      <c r="DI133" s="59" t="s">
        <v>544</v>
      </c>
      <c r="DJ133" s="59" t="s">
        <v>544</v>
      </c>
      <c r="DK133" s="59" t="s">
        <v>544</v>
      </c>
      <c r="DL133" s="59" t="s">
        <v>544</v>
      </c>
      <c r="DM133" s="59" t="s">
        <v>544</v>
      </c>
      <c r="DN133" s="59" t="s">
        <v>544</v>
      </c>
      <c r="DO133" s="59" t="s">
        <v>544</v>
      </c>
      <c r="DP133" s="59" t="s">
        <v>544</v>
      </c>
      <c r="DQ133" s="116" t="s">
        <v>544</v>
      </c>
    </row>
    <row r="134" spans="1:121">
      <c r="A134" s="3">
        <v>25917</v>
      </c>
      <c r="B134" s="59" t="s">
        <v>544</v>
      </c>
      <c r="C134" s="59" t="s">
        <v>544</v>
      </c>
      <c r="D134" s="59" t="s">
        <v>544</v>
      </c>
      <c r="E134" s="59" t="s">
        <v>544</v>
      </c>
      <c r="F134" s="58">
        <v>40.1</v>
      </c>
      <c r="G134" s="58">
        <v>0.54306600000000005</v>
      </c>
      <c r="H134" s="59" t="s">
        <v>544</v>
      </c>
      <c r="I134" s="58">
        <v>84.9</v>
      </c>
      <c r="J134" s="58">
        <v>8.1199999999999992</v>
      </c>
      <c r="K134" s="59" t="s">
        <v>544</v>
      </c>
      <c r="L134" s="58">
        <v>443.9</v>
      </c>
      <c r="M134" s="58">
        <v>153815</v>
      </c>
      <c r="N134" s="59" t="s">
        <v>544</v>
      </c>
      <c r="O134" s="59" t="s">
        <v>544</v>
      </c>
      <c r="P134" s="58">
        <v>0.5</v>
      </c>
      <c r="Q134" s="59" t="s">
        <v>544</v>
      </c>
      <c r="R134" s="59" t="s">
        <v>544</v>
      </c>
      <c r="S134" s="59" t="s">
        <v>544</v>
      </c>
      <c r="T134" s="59" t="s">
        <v>544</v>
      </c>
      <c r="U134" s="59" t="s">
        <v>544</v>
      </c>
      <c r="V134" s="59" t="s">
        <v>544</v>
      </c>
      <c r="W134" s="59" t="s">
        <v>544</v>
      </c>
      <c r="X134" s="59" t="s">
        <v>544</v>
      </c>
      <c r="Y134" s="59" t="s">
        <v>544</v>
      </c>
      <c r="Z134" s="58">
        <v>101.8</v>
      </c>
      <c r="AA134" s="59" t="s">
        <v>544</v>
      </c>
      <c r="AB134" s="59" t="s">
        <v>544</v>
      </c>
      <c r="AC134" s="58">
        <v>0.54306600000000005</v>
      </c>
      <c r="AD134" s="59" t="s">
        <v>544</v>
      </c>
      <c r="AE134" s="59" t="s">
        <v>544</v>
      </c>
      <c r="AF134" s="58">
        <v>95.412844000000007</v>
      </c>
      <c r="AG134" s="58">
        <v>2.23</v>
      </c>
      <c r="AH134" s="58">
        <v>32.1</v>
      </c>
      <c r="AI134" s="59" t="s">
        <v>544</v>
      </c>
      <c r="AJ134" s="59" t="s">
        <v>544</v>
      </c>
      <c r="AK134" s="59" t="s">
        <v>544</v>
      </c>
      <c r="AL134" s="59" t="s">
        <v>544</v>
      </c>
      <c r="AM134" s="58">
        <v>41.915599999999998</v>
      </c>
      <c r="AN134" s="58">
        <v>99.789699999999996</v>
      </c>
      <c r="AO134" s="59" t="s">
        <v>544</v>
      </c>
      <c r="AP134" s="59" t="s">
        <v>544</v>
      </c>
      <c r="AQ134" s="59" t="s">
        <v>544</v>
      </c>
      <c r="AR134" s="59" t="s">
        <v>544</v>
      </c>
      <c r="AS134" s="59" t="s">
        <v>544</v>
      </c>
      <c r="AT134" s="59" t="s">
        <v>544</v>
      </c>
      <c r="AU134" s="59" t="s">
        <v>544</v>
      </c>
      <c r="AV134" s="58">
        <v>43.7</v>
      </c>
      <c r="AW134" s="59" t="s">
        <v>544</v>
      </c>
      <c r="AX134" s="58">
        <v>4.7</v>
      </c>
      <c r="AY134" s="58">
        <v>8.6</v>
      </c>
      <c r="AZ134" s="58">
        <v>27.3</v>
      </c>
      <c r="BA134" s="58">
        <v>35.6</v>
      </c>
      <c r="BB134" s="58">
        <v>21.2</v>
      </c>
      <c r="BC134" s="58">
        <v>42</v>
      </c>
      <c r="BD134" s="59" t="s">
        <v>544</v>
      </c>
      <c r="BE134" s="59" t="s">
        <v>544</v>
      </c>
      <c r="BF134" s="59" t="s">
        <v>544</v>
      </c>
      <c r="BG134" s="59" t="s">
        <v>544</v>
      </c>
      <c r="BH134" s="59" t="s">
        <v>544</v>
      </c>
      <c r="BI134" s="59" t="s">
        <v>544</v>
      </c>
      <c r="BJ134" s="59" t="s">
        <v>544</v>
      </c>
      <c r="BK134" s="59" t="s">
        <v>544</v>
      </c>
      <c r="BL134" s="58">
        <v>5.68</v>
      </c>
      <c r="BM134" s="58">
        <v>4.8600000000000003</v>
      </c>
      <c r="BN134" s="59" t="s">
        <v>544</v>
      </c>
      <c r="BO134" s="59" t="s">
        <v>544</v>
      </c>
      <c r="BP134" s="59" t="s">
        <v>544</v>
      </c>
      <c r="BQ134" s="59" t="s">
        <v>544</v>
      </c>
      <c r="BR134" s="59" t="s">
        <v>544</v>
      </c>
      <c r="BS134" s="59" t="s">
        <v>544</v>
      </c>
      <c r="BT134" s="59" t="s">
        <v>544</v>
      </c>
      <c r="BU134" s="59" t="s">
        <v>544</v>
      </c>
      <c r="BV134" s="59" t="s">
        <v>544</v>
      </c>
      <c r="BW134" s="59" t="s">
        <v>544</v>
      </c>
      <c r="BX134" s="59" t="s">
        <v>544</v>
      </c>
      <c r="BY134" s="59" t="s">
        <v>544</v>
      </c>
      <c r="BZ134" s="59" t="s">
        <v>544</v>
      </c>
      <c r="CA134" s="59" t="s">
        <v>544</v>
      </c>
      <c r="CB134" s="59" t="s">
        <v>544</v>
      </c>
      <c r="CC134" s="59" t="s">
        <v>544</v>
      </c>
      <c r="CD134" s="59" t="s">
        <v>544</v>
      </c>
      <c r="CE134" s="59" t="s">
        <v>544</v>
      </c>
      <c r="CF134" s="58">
        <v>220777</v>
      </c>
      <c r="CG134" s="59" t="s">
        <v>544</v>
      </c>
      <c r="CH134" s="59" t="s">
        <v>544</v>
      </c>
      <c r="CI134" s="59" t="s">
        <v>544</v>
      </c>
      <c r="CJ134" s="59" t="s">
        <v>544</v>
      </c>
      <c r="CK134" s="59" t="s">
        <v>544</v>
      </c>
      <c r="CL134" s="59" t="s">
        <v>544</v>
      </c>
      <c r="CM134" s="59" t="s">
        <v>544</v>
      </c>
      <c r="CN134" s="59" t="s">
        <v>544</v>
      </c>
      <c r="CO134" s="59" t="s">
        <v>544</v>
      </c>
      <c r="CP134" s="59" t="s">
        <v>544</v>
      </c>
      <c r="CQ134" s="59" t="s">
        <v>544</v>
      </c>
      <c r="CR134" s="59" t="s">
        <v>544</v>
      </c>
      <c r="CS134" s="58">
        <v>101</v>
      </c>
      <c r="CT134" s="58">
        <v>102.8</v>
      </c>
      <c r="CU134" s="59" t="s">
        <v>544</v>
      </c>
      <c r="CV134" s="59" t="s">
        <v>544</v>
      </c>
      <c r="CW134" s="58">
        <v>1.48</v>
      </c>
      <c r="CX134" s="59" t="s">
        <v>544</v>
      </c>
      <c r="CY134" s="59" t="s">
        <v>544</v>
      </c>
      <c r="CZ134" s="59" t="s">
        <v>544</v>
      </c>
      <c r="DA134" s="59" t="s">
        <v>544</v>
      </c>
      <c r="DB134" s="59" t="s">
        <v>544</v>
      </c>
      <c r="DC134" s="59" t="s">
        <v>544</v>
      </c>
      <c r="DD134" s="59" t="s">
        <v>544</v>
      </c>
      <c r="DE134" s="59" t="s">
        <v>544</v>
      </c>
      <c r="DF134" s="59" t="s">
        <v>544</v>
      </c>
      <c r="DG134" s="59" t="s">
        <v>544</v>
      </c>
      <c r="DH134" s="59" t="s">
        <v>544</v>
      </c>
      <c r="DI134" s="59" t="s">
        <v>544</v>
      </c>
      <c r="DJ134" s="59" t="s">
        <v>544</v>
      </c>
      <c r="DK134" s="59" t="s">
        <v>544</v>
      </c>
      <c r="DL134" s="59" t="s">
        <v>544</v>
      </c>
      <c r="DM134" s="59" t="s">
        <v>544</v>
      </c>
      <c r="DN134" s="59" t="s">
        <v>544</v>
      </c>
      <c r="DO134" s="59" t="s">
        <v>544</v>
      </c>
      <c r="DP134" s="59" t="s">
        <v>544</v>
      </c>
      <c r="DQ134" s="116" t="s">
        <v>544</v>
      </c>
    </row>
    <row r="135" spans="1:121">
      <c r="A135" s="3">
        <v>25948</v>
      </c>
      <c r="B135" s="59" t="s">
        <v>544</v>
      </c>
      <c r="C135" s="59" t="s">
        <v>544</v>
      </c>
      <c r="D135" s="59" t="s">
        <v>544</v>
      </c>
      <c r="E135" s="59" t="s">
        <v>544</v>
      </c>
      <c r="F135" s="58">
        <v>39.200000000000003</v>
      </c>
      <c r="G135" s="58">
        <v>0.53776299999999999</v>
      </c>
      <c r="H135" s="59" t="s">
        <v>544</v>
      </c>
      <c r="I135" s="58">
        <v>86.4</v>
      </c>
      <c r="J135" s="58">
        <v>7.5</v>
      </c>
      <c r="K135" s="59" t="s">
        <v>544</v>
      </c>
      <c r="L135" s="58">
        <v>511.9</v>
      </c>
      <c r="M135" s="58">
        <v>128210</v>
      </c>
      <c r="N135" s="59" t="s">
        <v>544</v>
      </c>
      <c r="O135" s="59" t="s">
        <v>544</v>
      </c>
      <c r="P135" s="58">
        <v>0.6</v>
      </c>
      <c r="Q135" s="59" t="s">
        <v>544</v>
      </c>
      <c r="R135" s="59" t="s">
        <v>544</v>
      </c>
      <c r="S135" s="59" t="s">
        <v>544</v>
      </c>
      <c r="T135" s="59" t="s">
        <v>544</v>
      </c>
      <c r="U135" s="59" t="s">
        <v>544</v>
      </c>
      <c r="V135" s="59" t="s">
        <v>544</v>
      </c>
      <c r="W135" s="59" t="s">
        <v>544</v>
      </c>
      <c r="X135" s="59" t="s">
        <v>544</v>
      </c>
      <c r="Y135" s="59" t="s">
        <v>544</v>
      </c>
      <c r="Z135" s="58">
        <v>101.7</v>
      </c>
      <c r="AA135" s="59" t="s">
        <v>544</v>
      </c>
      <c r="AB135" s="59" t="s">
        <v>544</v>
      </c>
      <c r="AC135" s="58">
        <v>0.53776299999999999</v>
      </c>
      <c r="AD135" s="59" t="s">
        <v>544</v>
      </c>
      <c r="AE135" s="59" t="s">
        <v>544</v>
      </c>
      <c r="AF135" s="58">
        <v>95.701357000000002</v>
      </c>
      <c r="AG135" s="58">
        <v>2.25</v>
      </c>
      <c r="AH135" s="58">
        <v>32.200000000000003</v>
      </c>
      <c r="AI135" s="59" t="s">
        <v>544</v>
      </c>
      <c r="AJ135" s="59" t="s">
        <v>544</v>
      </c>
      <c r="AK135" s="59" t="s">
        <v>544</v>
      </c>
      <c r="AL135" s="59" t="s">
        <v>544</v>
      </c>
      <c r="AM135" s="58">
        <v>42.025300000000001</v>
      </c>
      <c r="AN135" s="58">
        <v>99.701899999999995</v>
      </c>
      <c r="AO135" s="59" t="s">
        <v>544</v>
      </c>
      <c r="AP135" s="59" t="s">
        <v>544</v>
      </c>
      <c r="AQ135" s="59" t="s">
        <v>544</v>
      </c>
      <c r="AR135" s="59" t="s">
        <v>544</v>
      </c>
      <c r="AS135" s="59" t="s">
        <v>544</v>
      </c>
      <c r="AT135" s="59" t="s">
        <v>544</v>
      </c>
      <c r="AU135" s="59" t="s">
        <v>544</v>
      </c>
      <c r="AV135" s="58">
        <v>43.8</v>
      </c>
      <c r="AW135" s="59" t="s">
        <v>544</v>
      </c>
      <c r="AX135" s="58">
        <v>4.7</v>
      </c>
      <c r="AY135" s="58">
        <v>8.6</v>
      </c>
      <c r="AZ135" s="58">
        <v>27.6</v>
      </c>
      <c r="BA135" s="58">
        <v>36.4</v>
      </c>
      <c r="BB135" s="58">
        <v>21.2</v>
      </c>
      <c r="BC135" s="58">
        <v>42.1</v>
      </c>
      <c r="BD135" s="59" t="s">
        <v>544</v>
      </c>
      <c r="BE135" s="59" t="s">
        <v>544</v>
      </c>
      <c r="BF135" s="59" t="s">
        <v>544</v>
      </c>
      <c r="BG135" s="58">
        <v>1.1200000000000001</v>
      </c>
      <c r="BH135" s="58">
        <v>1.1100000000000001</v>
      </c>
      <c r="BI135" s="59" t="s">
        <v>544</v>
      </c>
      <c r="BJ135" s="59" t="s">
        <v>544</v>
      </c>
      <c r="BK135" s="59" t="s">
        <v>544</v>
      </c>
      <c r="BL135" s="58">
        <v>5.57</v>
      </c>
      <c r="BM135" s="58">
        <v>4.91</v>
      </c>
      <c r="BN135" s="59" t="s">
        <v>544</v>
      </c>
      <c r="BO135" s="59" t="s">
        <v>544</v>
      </c>
      <c r="BP135" s="59" t="s">
        <v>544</v>
      </c>
      <c r="BQ135" s="59" t="s">
        <v>544</v>
      </c>
      <c r="BR135" s="59" t="s">
        <v>544</v>
      </c>
      <c r="BS135" s="59" t="s">
        <v>544</v>
      </c>
      <c r="BT135" s="59" t="s">
        <v>544</v>
      </c>
      <c r="BU135" s="59" t="s">
        <v>544</v>
      </c>
      <c r="BV135" s="59" t="s">
        <v>544</v>
      </c>
      <c r="BW135" s="59" t="s">
        <v>544</v>
      </c>
      <c r="BX135" s="59" t="s">
        <v>544</v>
      </c>
      <c r="BY135" s="59" t="s">
        <v>544</v>
      </c>
      <c r="BZ135" s="59" t="s">
        <v>544</v>
      </c>
      <c r="CA135" s="59" t="s">
        <v>544</v>
      </c>
      <c r="CB135" s="59" t="s">
        <v>544</v>
      </c>
      <c r="CC135" s="59" t="s">
        <v>544</v>
      </c>
      <c r="CD135" s="59" t="s">
        <v>544</v>
      </c>
      <c r="CE135" s="59" t="s">
        <v>544</v>
      </c>
      <c r="CF135" s="58">
        <v>220508</v>
      </c>
      <c r="CG135" s="59" t="s">
        <v>544</v>
      </c>
      <c r="CH135" s="59" t="s">
        <v>544</v>
      </c>
      <c r="CI135" s="59" t="s">
        <v>544</v>
      </c>
      <c r="CJ135" s="59" t="s">
        <v>544</v>
      </c>
      <c r="CK135" s="59" t="s">
        <v>544</v>
      </c>
      <c r="CL135" s="59" t="s">
        <v>544</v>
      </c>
      <c r="CM135" s="59" t="s">
        <v>544</v>
      </c>
      <c r="CN135" s="59" t="s">
        <v>544</v>
      </c>
      <c r="CO135" s="59" t="s">
        <v>544</v>
      </c>
      <c r="CP135" s="59" t="s">
        <v>544</v>
      </c>
      <c r="CQ135" s="59" t="s">
        <v>544</v>
      </c>
      <c r="CR135" s="59" t="s">
        <v>544</v>
      </c>
      <c r="CS135" s="58">
        <v>101.1</v>
      </c>
      <c r="CT135" s="58">
        <v>102.5</v>
      </c>
      <c r="CU135" s="59" t="s">
        <v>544</v>
      </c>
      <c r="CV135" s="59" t="s">
        <v>544</v>
      </c>
      <c r="CW135" s="58">
        <v>1.59</v>
      </c>
      <c r="CX135" s="59" t="s">
        <v>544</v>
      </c>
      <c r="CY135" s="59" t="s">
        <v>544</v>
      </c>
      <c r="CZ135" s="59" t="s">
        <v>544</v>
      </c>
      <c r="DA135" s="59" t="s">
        <v>544</v>
      </c>
      <c r="DB135" s="59" t="s">
        <v>544</v>
      </c>
      <c r="DC135" s="59" t="s">
        <v>544</v>
      </c>
      <c r="DD135" s="59" t="s">
        <v>544</v>
      </c>
      <c r="DE135" s="59" t="s">
        <v>544</v>
      </c>
      <c r="DF135" s="59" t="s">
        <v>544</v>
      </c>
      <c r="DG135" s="59" t="s">
        <v>544</v>
      </c>
      <c r="DH135" s="59" t="s">
        <v>544</v>
      </c>
      <c r="DI135" s="59" t="s">
        <v>544</v>
      </c>
      <c r="DJ135" s="59" t="s">
        <v>544</v>
      </c>
      <c r="DK135" s="59" t="s">
        <v>544</v>
      </c>
      <c r="DL135" s="59" t="s">
        <v>544</v>
      </c>
      <c r="DM135" s="59" t="s">
        <v>544</v>
      </c>
      <c r="DN135" s="59" t="s">
        <v>544</v>
      </c>
      <c r="DO135" s="59" t="s">
        <v>544</v>
      </c>
      <c r="DP135" s="59" t="s">
        <v>544</v>
      </c>
      <c r="DQ135" s="116" t="s">
        <v>544</v>
      </c>
    </row>
    <row r="136" spans="1:121">
      <c r="A136" s="3">
        <v>25979</v>
      </c>
      <c r="B136" s="59" t="s">
        <v>544</v>
      </c>
      <c r="C136" s="59" t="s">
        <v>544</v>
      </c>
      <c r="D136" s="59" t="s">
        <v>544</v>
      </c>
      <c r="E136" s="59" t="s">
        <v>544</v>
      </c>
      <c r="F136" s="58">
        <v>37.700000000000003</v>
      </c>
      <c r="G136" s="58">
        <v>0.53871599999999997</v>
      </c>
      <c r="H136" s="59" t="s">
        <v>544</v>
      </c>
      <c r="I136" s="58">
        <v>87.3</v>
      </c>
      <c r="J136" s="58">
        <v>7.47</v>
      </c>
      <c r="K136" s="59" t="s">
        <v>544</v>
      </c>
      <c r="L136" s="58">
        <v>533.5</v>
      </c>
      <c r="M136" s="58">
        <v>166119</v>
      </c>
      <c r="N136" s="59" t="s">
        <v>544</v>
      </c>
      <c r="O136" s="59" t="s">
        <v>544</v>
      </c>
      <c r="P136" s="58">
        <v>0.5</v>
      </c>
      <c r="Q136" s="59" t="s">
        <v>544</v>
      </c>
      <c r="R136" s="59" t="s">
        <v>544</v>
      </c>
      <c r="S136" s="59" t="s">
        <v>544</v>
      </c>
      <c r="T136" s="59" t="s">
        <v>544</v>
      </c>
      <c r="U136" s="59" t="s">
        <v>544</v>
      </c>
      <c r="V136" s="59" t="s">
        <v>544</v>
      </c>
      <c r="W136" s="59" t="s">
        <v>544</v>
      </c>
      <c r="X136" s="59" t="s">
        <v>544</v>
      </c>
      <c r="Y136" s="59" t="s">
        <v>544</v>
      </c>
      <c r="Z136" s="58">
        <v>101.9</v>
      </c>
      <c r="AA136" s="59" t="s">
        <v>544</v>
      </c>
      <c r="AB136" s="59" t="s">
        <v>544</v>
      </c>
      <c r="AC136" s="58">
        <v>0.53871599999999997</v>
      </c>
      <c r="AD136" s="59" t="s">
        <v>544</v>
      </c>
      <c r="AE136" s="59" t="s">
        <v>544</v>
      </c>
      <c r="AF136" s="58">
        <v>95.280899000000005</v>
      </c>
      <c r="AG136" s="58">
        <v>2.5499999999999998</v>
      </c>
      <c r="AH136" s="58">
        <v>32.299999999999997</v>
      </c>
      <c r="AI136" s="59" t="s">
        <v>544</v>
      </c>
      <c r="AJ136" s="59" t="s">
        <v>544</v>
      </c>
      <c r="AK136" s="59" t="s">
        <v>544</v>
      </c>
      <c r="AL136" s="59" t="s">
        <v>544</v>
      </c>
      <c r="AM136" s="58">
        <v>42.12</v>
      </c>
      <c r="AN136" s="58">
        <v>99.581100000000006</v>
      </c>
      <c r="AO136" s="59" t="s">
        <v>544</v>
      </c>
      <c r="AP136" s="59" t="s">
        <v>544</v>
      </c>
      <c r="AQ136" s="59" t="s">
        <v>544</v>
      </c>
      <c r="AR136" s="59" t="s">
        <v>544</v>
      </c>
      <c r="AS136" s="59" t="s">
        <v>544</v>
      </c>
      <c r="AT136" s="59" t="s">
        <v>544</v>
      </c>
      <c r="AU136" s="59" t="s">
        <v>544</v>
      </c>
      <c r="AV136" s="58">
        <v>43.8</v>
      </c>
      <c r="AW136" s="59" t="s">
        <v>544</v>
      </c>
      <c r="AX136" s="58">
        <v>4.7</v>
      </c>
      <c r="AY136" s="58">
        <v>8.6</v>
      </c>
      <c r="AZ136" s="58">
        <v>27.5</v>
      </c>
      <c r="BA136" s="58">
        <v>36.200000000000003</v>
      </c>
      <c r="BB136" s="58">
        <v>21.2</v>
      </c>
      <c r="BC136" s="58">
        <v>42.2</v>
      </c>
      <c r="BD136" s="59" t="s">
        <v>544</v>
      </c>
      <c r="BE136" s="59" t="s">
        <v>544</v>
      </c>
      <c r="BF136" s="59" t="s">
        <v>544</v>
      </c>
      <c r="BG136" s="58">
        <v>1.19</v>
      </c>
      <c r="BH136" s="58">
        <v>1.1200000000000001</v>
      </c>
      <c r="BI136" s="59" t="s">
        <v>544</v>
      </c>
      <c r="BJ136" s="59" t="s">
        <v>544</v>
      </c>
      <c r="BK136" s="59" t="s">
        <v>544</v>
      </c>
      <c r="BL136" s="58">
        <v>5.68</v>
      </c>
      <c r="BM136" s="58">
        <v>5.1100000000000003</v>
      </c>
      <c r="BN136" s="59" t="s">
        <v>544</v>
      </c>
      <c r="BO136" s="59" t="s">
        <v>544</v>
      </c>
      <c r="BP136" s="59" t="s">
        <v>544</v>
      </c>
      <c r="BQ136" s="59" t="s">
        <v>544</v>
      </c>
      <c r="BR136" s="59" t="s">
        <v>544</v>
      </c>
      <c r="BS136" s="59" t="s">
        <v>544</v>
      </c>
      <c r="BT136" s="59" t="s">
        <v>544</v>
      </c>
      <c r="BU136" s="59" t="s">
        <v>544</v>
      </c>
      <c r="BV136" s="59" t="s">
        <v>544</v>
      </c>
      <c r="BW136" s="59" t="s">
        <v>544</v>
      </c>
      <c r="BX136" s="59" t="s">
        <v>544</v>
      </c>
      <c r="BY136" s="59" t="s">
        <v>544</v>
      </c>
      <c r="BZ136" s="59" t="s">
        <v>544</v>
      </c>
      <c r="CA136" s="59" t="s">
        <v>544</v>
      </c>
      <c r="CB136" s="59" t="s">
        <v>544</v>
      </c>
      <c r="CC136" s="59" t="s">
        <v>544</v>
      </c>
      <c r="CD136" s="59" t="s">
        <v>544</v>
      </c>
      <c r="CE136" s="59" t="s">
        <v>544</v>
      </c>
      <c r="CF136" s="58">
        <v>222237</v>
      </c>
      <c r="CG136" s="59" t="s">
        <v>544</v>
      </c>
      <c r="CH136" s="59" t="s">
        <v>544</v>
      </c>
      <c r="CI136" s="59" t="s">
        <v>544</v>
      </c>
      <c r="CJ136" s="59" t="s">
        <v>544</v>
      </c>
      <c r="CK136" s="59" t="s">
        <v>544</v>
      </c>
      <c r="CL136" s="59" t="s">
        <v>544</v>
      </c>
      <c r="CM136" s="59" t="s">
        <v>544</v>
      </c>
      <c r="CN136" s="59" t="s">
        <v>544</v>
      </c>
      <c r="CO136" s="59" t="s">
        <v>544</v>
      </c>
      <c r="CP136" s="59" t="s">
        <v>544</v>
      </c>
      <c r="CQ136" s="59" t="s">
        <v>544</v>
      </c>
      <c r="CR136" s="59" t="s">
        <v>544</v>
      </c>
      <c r="CS136" s="58">
        <v>101.2</v>
      </c>
      <c r="CT136" s="58">
        <v>103</v>
      </c>
      <c r="CU136" s="59" t="s">
        <v>544</v>
      </c>
      <c r="CV136" s="59" t="s">
        <v>544</v>
      </c>
      <c r="CW136" s="58">
        <v>1.79</v>
      </c>
      <c r="CX136" s="59" t="s">
        <v>544</v>
      </c>
      <c r="CY136" s="59" t="s">
        <v>544</v>
      </c>
      <c r="CZ136" s="59" t="s">
        <v>544</v>
      </c>
      <c r="DA136" s="59" t="s">
        <v>544</v>
      </c>
      <c r="DB136" s="59" t="s">
        <v>544</v>
      </c>
      <c r="DC136" s="59" t="s">
        <v>544</v>
      </c>
      <c r="DD136" s="59" t="s">
        <v>544</v>
      </c>
      <c r="DE136" s="59" t="s">
        <v>544</v>
      </c>
      <c r="DF136" s="59" t="s">
        <v>544</v>
      </c>
      <c r="DG136" s="59" t="s">
        <v>544</v>
      </c>
      <c r="DH136" s="59" t="s">
        <v>544</v>
      </c>
      <c r="DI136" s="59" t="s">
        <v>544</v>
      </c>
      <c r="DJ136" s="59" t="s">
        <v>544</v>
      </c>
      <c r="DK136" s="59" t="s">
        <v>544</v>
      </c>
      <c r="DL136" s="59" t="s">
        <v>544</v>
      </c>
      <c r="DM136" s="59" t="s">
        <v>544</v>
      </c>
      <c r="DN136" s="59" t="s">
        <v>544</v>
      </c>
      <c r="DO136" s="59" t="s">
        <v>544</v>
      </c>
      <c r="DP136" s="59" t="s">
        <v>544</v>
      </c>
      <c r="DQ136" s="116" t="s">
        <v>544</v>
      </c>
    </row>
    <row r="137" spans="1:121">
      <c r="A137" s="3">
        <v>26007</v>
      </c>
      <c r="B137" s="59" t="s">
        <v>544</v>
      </c>
      <c r="C137" s="59" t="s">
        <v>544</v>
      </c>
      <c r="D137" s="59" t="s">
        <v>544</v>
      </c>
      <c r="E137" s="59" t="s">
        <v>544</v>
      </c>
      <c r="F137" s="58">
        <v>38.4</v>
      </c>
      <c r="G137" s="58">
        <v>0.53868799999999994</v>
      </c>
      <c r="H137" s="59" t="s">
        <v>544</v>
      </c>
      <c r="I137" s="58">
        <v>88.9</v>
      </c>
      <c r="J137" s="58">
        <v>7.46</v>
      </c>
      <c r="K137" s="59" t="s">
        <v>544</v>
      </c>
      <c r="L137" s="58">
        <v>538.5</v>
      </c>
      <c r="M137" s="58">
        <v>262116</v>
      </c>
      <c r="N137" s="59" t="s">
        <v>544</v>
      </c>
      <c r="O137" s="59" t="s">
        <v>544</v>
      </c>
      <c r="P137" s="58">
        <v>0.6</v>
      </c>
      <c r="Q137" s="59" t="s">
        <v>544</v>
      </c>
      <c r="R137" s="59" t="s">
        <v>544</v>
      </c>
      <c r="S137" s="59" t="s">
        <v>544</v>
      </c>
      <c r="T137" s="59" t="s">
        <v>544</v>
      </c>
      <c r="U137" s="59" t="s">
        <v>544</v>
      </c>
      <c r="V137" s="59" t="s">
        <v>544</v>
      </c>
      <c r="W137" s="59" t="s">
        <v>544</v>
      </c>
      <c r="X137" s="59" t="s">
        <v>544</v>
      </c>
      <c r="Y137" s="59" t="s">
        <v>544</v>
      </c>
      <c r="Z137" s="58">
        <v>102.3</v>
      </c>
      <c r="AA137" s="59" t="s">
        <v>544</v>
      </c>
      <c r="AB137" s="59" t="s">
        <v>544</v>
      </c>
      <c r="AC137" s="58">
        <v>0.53868799999999994</v>
      </c>
      <c r="AD137" s="59" t="s">
        <v>544</v>
      </c>
      <c r="AE137" s="59" t="s">
        <v>544</v>
      </c>
      <c r="AF137" s="58">
        <v>94.866071000000005</v>
      </c>
      <c r="AG137" s="58">
        <v>2.5499999999999998</v>
      </c>
      <c r="AH137" s="58">
        <v>32.4</v>
      </c>
      <c r="AI137" s="59" t="s">
        <v>544</v>
      </c>
      <c r="AJ137" s="59" t="s">
        <v>544</v>
      </c>
      <c r="AK137" s="59" t="s">
        <v>544</v>
      </c>
      <c r="AL137" s="59" t="s">
        <v>544</v>
      </c>
      <c r="AM137" s="58">
        <v>42.191899999999997</v>
      </c>
      <c r="AN137" s="58">
        <v>99.409000000000006</v>
      </c>
      <c r="AO137" s="59" t="s">
        <v>544</v>
      </c>
      <c r="AP137" s="59" t="s">
        <v>544</v>
      </c>
      <c r="AQ137" s="59" t="s">
        <v>544</v>
      </c>
      <c r="AR137" s="59" t="s">
        <v>544</v>
      </c>
      <c r="AS137" s="59" t="s">
        <v>544</v>
      </c>
      <c r="AT137" s="59" t="s">
        <v>544</v>
      </c>
      <c r="AU137" s="59" t="s">
        <v>544</v>
      </c>
      <c r="AV137" s="58">
        <v>44.1</v>
      </c>
      <c r="AW137" s="59" t="s">
        <v>544</v>
      </c>
      <c r="AX137" s="58">
        <v>4.7</v>
      </c>
      <c r="AY137" s="58">
        <v>8.6999999999999993</v>
      </c>
      <c r="AZ137" s="58">
        <v>27.6</v>
      </c>
      <c r="BA137" s="58">
        <v>35.799999999999997</v>
      </c>
      <c r="BB137" s="58">
        <v>21.5</v>
      </c>
      <c r="BC137" s="58">
        <v>42.2</v>
      </c>
      <c r="BD137" s="59" t="s">
        <v>544</v>
      </c>
      <c r="BE137" s="59" t="s">
        <v>544</v>
      </c>
      <c r="BF137" s="59" t="s">
        <v>544</v>
      </c>
      <c r="BG137" s="58">
        <v>1.18</v>
      </c>
      <c r="BH137" s="58">
        <v>1.1499999999999999</v>
      </c>
      <c r="BI137" s="59" t="s">
        <v>544</v>
      </c>
      <c r="BJ137" s="59" t="s">
        <v>544</v>
      </c>
      <c r="BK137" s="59" t="s">
        <v>544</v>
      </c>
      <c r="BL137" s="58">
        <v>5.83</v>
      </c>
      <c r="BM137" s="58">
        <v>5.0599999999999996</v>
      </c>
      <c r="BN137" s="59" t="s">
        <v>544</v>
      </c>
      <c r="BO137" s="59" t="s">
        <v>544</v>
      </c>
      <c r="BP137" s="59" t="s">
        <v>544</v>
      </c>
      <c r="BQ137" s="59" t="s">
        <v>544</v>
      </c>
      <c r="BR137" s="59" t="s">
        <v>544</v>
      </c>
      <c r="BS137" s="59" t="s">
        <v>544</v>
      </c>
      <c r="BT137" s="59" t="s">
        <v>544</v>
      </c>
      <c r="BU137" s="59" t="s">
        <v>544</v>
      </c>
      <c r="BV137" s="59" t="s">
        <v>544</v>
      </c>
      <c r="BW137" s="59" t="s">
        <v>544</v>
      </c>
      <c r="BX137" s="59" t="s">
        <v>544</v>
      </c>
      <c r="BY137" s="59" t="s">
        <v>544</v>
      </c>
      <c r="BZ137" s="59" t="s">
        <v>544</v>
      </c>
      <c r="CA137" s="59" t="s">
        <v>544</v>
      </c>
      <c r="CB137" s="59" t="s">
        <v>544</v>
      </c>
      <c r="CC137" s="59" t="s">
        <v>544</v>
      </c>
      <c r="CD137" s="59" t="s">
        <v>544</v>
      </c>
      <c r="CE137" s="59" t="s">
        <v>544</v>
      </c>
      <c r="CF137" s="58">
        <v>224196</v>
      </c>
      <c r="CG137" s="59" t="s">
        <v>544</v>
      </c>
      <c r="CH137" s="59" t="s">
        <v>544</v>
      </c>
      <c r="CI137" s="59" t="s">
        <v>544</v>
      </c>
      <c r="CJ137" s="59" t="s">
        <v>544</v>
      </c>
      <c r="CK137" s="59" t="s">
        <v>544</v>
      </c>
      <c r="CL137" s="59" t="s">
        <v>544</v>
      </c>
      <c r="CM137" s="59" t="s">
        <v>544</v>
      </c>
      <c r="CN137" s="59" t="s">
        <v>544</v>
      </c>
      <c r="CO137" s="59" t="s">
        <v>544</v>
      </c>
      <c r="CP137" s="59" t="s">
        <v>544</v>
      </c>
      <c r="CQ137" s="59" t="s">
        <v>544</v>
      </c>
      <c r="CR137" s="59" t="s">
        <v>544</v>
      </c>
      <c r="CS137" s="58">
        <v>101.6</v>
      </c>
      <c r="CT137" s="58">
        <v>103.2</v>
      </c>
      <c r="CU137" s="59" t="s">
        <v>544</v>
      </c>
      <c r="CV137" s="59" t="s">
        <v>544</v>
      </c>
      <c r="CW137" s="58">
        <v>1.89</v>
      </c>
      <c r="CX137" s="59" t="s">
        <v>544</v>
      </c>
      <c r="CY137" s="59" t="s">
        <v>544</v>
      </c>
      <c r="CZ137" s="59" t="s">
        <v>544</v>
      </c>
      <c r="DA137" s="59" t="s">
        <v>544</v>
      </c>
      <c r="DB137" s="59" t="s">
        <v>544</v>
      </c>
      <c r="DC137" s="59" t="s">
        <v>544</v>
      </c>
      <c r="DD137" s="59" t="s">
        <v>544</v>
      </c>
      <c r="DE137" s="59" t="s">
        <v>544</v>
      </c>
      <c r="DF137" s="59" t="s">
        <v>544</v>
      </c>
      <c r="DG137" s="59" t="s">
        <v>544</v>
      </c>
      <c r="DH137" s="59" t="s">
        <v>544</v>
      </c>
      <c r="DI137" s="59" t="s">
        <v>544</v>
      </c>
      <c r="DJ137" s="59" t="s">
        <v>544</v>
      </c>
      <c r="DK137" s="59" t="s">
        <v>544</v>
      </c>
      <c r="DL137" s="59" t="s">
        <v>544</v>
      </c>
      <c r="DM137" s="59" t="s">
        <v>544</v>
      </c>
      <c r="DN137" s="59" t="s">
        <v>544</v>
      </c>
      <c r="DO137" s="59" t="s">
        <v>544</v>
      </c>
      <c r="DP137" s="59" t="s">
        <v>544</v>
      </c>
      <c r="DQ137" s="116" t="s">
        <v>544</v>
      </c>
    </row>
    <row r="138" spans="1:121">
      <c r="A138" s="3">
        <v>26038</v>
      </c>
      <c r="B138" s="59" t="s">
        <v>544</v>
      </c>
      <c r="C138" s="59" t="s">
        <v>544</v>
      </c>
      <c r="D138" s="59" t="s">
        <v>544</v>
      </c>
      <c r="E138" s="59" t="s">
        <v>544</v>
      </c>
      <c r="F138" s="58">
        <v>38.700000000000003</v>
      </c>
      <c r="G138" s="58">
        <v>0.53822599999999998</v>
      </c>
      <c r="H138" s="59" t="s">
        <v>544</v>
      </c>
      <c r="I138" s="58">
        <v>90.9</v>
      </c>
      <c r="J138" s="58">
        <v>6.36</v>
      </c>
      <c r="K138" s="59" t="s">
        <v>544</v>
      </c>
      <c r="L138" s="58">
        <v>503.9</v>
      </c>
      <c r="M138" s="58">
        <v>236866</v>
      </c>
      <c r="N138" s="59" t="s">
        <v>544</v>
      </c>
      <c r="O138" s="59" t="s">
        <v>544</v>
      </c>
      <c r="P138" s="58">
        <v>0.7</v>
      </c>
      <c r="Q138" s="59" t="s">
        <v>544</v>
      </c>
      <c r="R138" s="59" t="s">
        <v>544</v>
      </c>
      <c r="S138" s="59" t="s">
        <v>544</v>
      </c>
      <c r="T138" s="59" t="s">
        <v>544</v>
      </c>
      <c r="U138" s="59" t="s">
        <v>544</v>
      </c>
      <c r="V138" s="59" t="s">
        <v>544</v>
      </c>
      <c r="W138" s="59" t="s">
        <v>544</v>
      </c>
      <c r="X138" s="59" t="s">
        <v>544</v>
      </c>
      <c r="Y138" s="59" t="s">
        <v>544</v>
      </c>
      <c r="Z138" s="58">
        <v>102</v>
      </c>
      <c r="AA138" s="59" t="s">
        <v>544</v>
      </c>
      <c r="AB138" s="59" t="s">
        <v>544</v>
      </c>
      <c r="AC138" s="58">
        <v>0.53822599999999998</v>
      </c>
      <c r="AD138" s="59" t="s">
        <v>544</v>
      </c>
      <c r="AE138" s="59" t="s">
        <v>544</v>
      </c>
      <c r="AF138" s="58">
        <v>94.666667000000004</v>
      </c>
      <c r="AG138" s="58">
        <v>2.59</v>
      </c>
      <c r="AH138" s="58">
        <v>32.5</v>
      </c>
      <c r="AI138" s="59" t="s">
        <v>544</v>
      </c>
      <c r="AJ138" s="59" t="s">
        <v>544</v>
      </c>
      <c r="AK138" s="59" t="s">
        <v>544</v>
      </c>
      <c r="AL138" s="59" t="s">
        <v>544</v>
      </c>
      <c r="AM138" s="58">
        <v>42.238</v>
      </c>
      <c r="AN138" s="58">
        <v>99.179599999999994</v>
      </c>
      <c r="AO138" s="59" t="s">
        <v>544</v>
      </c>
      <c r="AP138" s="59" t="s">
        <v>544</v>
      </c>
      <c r="AQ138" s="59" t="s">
        <v>544</v>
      </c>
      <c r="AR138" s="59" t="s">
        <v>544</v>
      </c>
      <c r="AS138" s="59" t="s">
        <v>544</v>
      </c>
      <c r="AT138" s="59" t="s">
        <v>544</v>
      </c>
      <c r="AU138" s="59" t="s">
        <v>544</v>
      </c>
      <c r="AV138" s="58">
        <v>44.4</v>
      </c>
      <c r="AW138" s="59" t="s">
        <v>544</v>
      </c>
      <c r="AX138" s="58">
        <v>4.7</v>
      </c>
      <c r="AY138" s="58">
        <v>8.6999999999999993</v>
      </c>
      <c r="AZ138" s="58">
        <v>27.8</v>
      </c>
      <c r="BA138" s="58">
        <v>35.5</v>
      </c>
      <c r="BB138" s="58">
        <v>21.9</v>
      </c>
      <c r="BC138" s="58">
        <v>42.3</v>
      </c>
      <c r="BD138" s="59" t="s">
        <v>544</v>
      </c>
      <c r="BE138" s="59" t="s">
        <v>544</v>
      </c>
      <c r="BF138" s="59" t="s">
        <v>544</v>
      </c>
      <c r="BG138" s="58">
        <v>1.18</v>
      </c>
      <c r="BH138" s="58">
        <v>1.18</v>
      </c>
      <c r="BI138" s="59" t="s">
        <v>544</v>
      </c>
      <c r="BJ138" s="59" t="s">
        <v>544</v>
      </c>
      <c r="BK138" s="59" t="s">
        <v>544</v>
      </c>
      <c r="BL138" s="58">
        <v>5.73</v>
      </c>
      <c r="BM138" s="58">
        <v>5.16</v>
      </c>
      <c r="BN138" s="59" t="s">
        <v>544</v>
      </c>
      <c r="BO138" s="59" t="s">
        <v>544</v>
      </c>
      <c r="BP138" s="59" t="s">
        <v>544</v>
      </c>
      <c r="BQ138" s="59" t="s">
        <v>544</v>
      </c>
      <c r="BR138" s="59" t="s">
        <v>544</v>
      </c>
      <c r="BS138" s="59" t="s">
        <v>544</v>
      </c>
      <c r="BT138" s="59" t="s">
        <v>544</v>
      </c>
      <c r="BU138" s="59" t="s">
        <v>544</v>
      </c>
      <c r="BV138" s="59" t="s">
        <v>544</v>
      </c>
      <c r="BW138" s="59" t="s">
        <v>544</v>
      </c>
      <c r="BX138" s="59" t="s">
        <v>544</v>
      </c>
      <c r="BY138" s="59" t="s">
        <v>544</v>
      </c>
      <c r="BZ138" s="59" t="s">
        <v>544</v>
      </c>
      <c r="CA138" s="59" t="s">
        <v>544</v>
      </c>
      <c r="CB138" s="59" t="s">
        <v>544</v>
      </c>
      <c r="CC138" s="59" t="s">
        <v>544</v>
      </c>
      <c r="CD138" s="59" t="s">
        <v>544</v>
      </c>
      <c r="CE138" s="59" t="s">
        <v>544</v>
      </c>
      <c r="CF138" s="58">
        <v>225546</v>
      </c>
      <c r="CG138" s="59" t="s">
        <v>544</v>
      </c>
      <c r="CH138" s="59" t="s">
        <v>544</v>
      </c>
      <c r="CI138" s="59" t="s">
        <v>544</v>
      </c>
      <c r="CJ138" s="59" t="s">
        <v>544</v>
      </c>
      <c r="CK138" s="59" t="s">
        <v>544</v>
      </c>
      <c r="CL138" s="59" t="s">
        <v>544</v>
      </c>
      <c r="CM138" s="59" t="s">
        <v>544</v>
      </c>
      <c r="CN138" s="59" t="s">
        <v>544</v>
      </c>
      <c r="CO138" s="59" t="s">
        <v>544</v>
      </c>
      <c r="CP138" s="59" t="s">
        <v>544</v>
      </c>
      <c r="CQ138" s="59" t="s">
        <v>544</v>
      </c>
      <c r="CR138" s="59" t="s">
        <v>544</v>
      </c>
      <c r="CS138" s="58">
        <v>101.3</v>
      </c>
      <c r="CT138" s="58">
        <v>103</v>
      </c>
      <c r="CU138" s="59" t="s">
        <v>544</v>
      </c>
      <c r="CV138" s="59" t="s">
        <v>544</v>
      </c>
      <c r="CW138" s="58">
        <v>1.89</v>
      </c>
      <c r="CX138" s="59" t="s">
        <v>544</v>
      </c>
      <c r="CY138" s="59" t="s">
        <v>544</v>
      </c>
      <c r="CZ138" s="59" t="s">
        <v>544</v>
      </c>
      <c r="DA138" s="59" t="s">
        <v>544</v>
      </c>
      <c r="DB138" s="59" t="s">
        <v>544</v>
      </c>
      <c r="DC138" s="59" t="s">
        <v>544</v>
      </c>
      <c r="DD138" s="59" t="s">
        <v>544</v>
      </c>
      <c r="DE138" s="59" t="s">
        <v>544</v>
      </c>
      <c r="DF138" s="59" t="s">
        <v>544</v>
      </c>
      <c r="DG138" s="59" t="s">
        <v>544</v>
      </c>
      <c r="DH138" s="59" t="s">
        <v>544</v>
      </c>
      <c r="DI138" s="59" t="s">
        <v>544</v>
      </c>
      <c r="DJ138" s="59" t="s">
        <v>544</v>
      </c>
      <c r="DK138" s="59" t="s">
        <v>544</v>
      </c>
      <c r="DL138" s="59" t="s">
        <v>544</v>
      </c>
      <c r="DM138" s="59" t="s">
        <v>544</v>
      </c>
      <c r="DN138" s="59" t="s">
        <v>544</v>
      </c>
      <c r="DO138" s="59" t="s">
        <v>544</v>
      </c>
      <c r="DP138" s="59" t="s">
        <v>544</v>
      </c>
      <c r="DQ138" s="116" t="s">
        <v>544</v>
      </c>
    </row>
    <row r="139" spans="1:121">
      <c r="A139" s="3">
        <v>26068</v>
      </c>
      <c r="B139" s="59" t="s">
        <v>544</v>
      </c>
      <c r="C139" s="59" t="s">
        <v>544</v>
      </c>
      <c r="D139" s="59" t="s">
        <v>544</v>
      </c>
      <c r="E139" s="59" t="s">
        <v>544</v>
      </c>
      <c r="F139" s="58">
        <v>38.200000000000003</v>
      </c>
      <c r="G139" s="58">
        <v>0.54301600000000005</v>
      </c>
      <c r="H139" s="59" t="s">
        <v>544</v>
      </c>
      <c r="I139" s="58">
        <v>92.7</v>
      </c>
      <c r="J139" s="58">
        <v>6.16</v>
      </c>
      <c r="K139" s="59" t="s">
        <v>544</v>
      </c>
      <c r="L139" s="58">
        <v>515.6</v>
      </c>
      <c r="M139" s="58">
        <v>220447</v>
      </c>
      <c r="N139" s="59" t="s">
        <v>544</v>
      </c>
      <c r="O139" s="59" t="s">
        <v>544</v>
      </c>
      <c r="P139" s="58">
        <v>0.7</v>
      </c>
      <c r="Q139" s="59" t="s">
        <v>544</v>
      </c>
      <c r="R139" s="59" t="s">
        <v>544</v>
      </c>
      <c r="S139" s="59" t="s">
        <v>544</v>
      </c>
      <c r="T139" s="59" t="s">
        <v>544</v>
      </c>
      <c r="U139" s="59" t="s">
        <v>544</v>
      </c>
      <c r="V139" s="59" t="s">
        <v>544</v>
      </c>
      <c r="W139" s="59" t="s">
        <v>544</v>
      </c>
      <c r="X139" s="59" t="s">
        <v>544</v>
      </c>
      <c r="Y139" s="59" t="s">
        <v>544</v>
      </c>
      <c r="Z139" s="58">
        <v>103.4</v>
      </c>
      <c r="AA139" s="59" t="s">
        <v>544</v>
      </c>
      <c r="AB139" s="59" t="s">
        <v>544</v>
      </c>
      <c r="AC139" s="58">
        <v>0.54301600000000005</v>
      </c>
      <c r="AD139" s="59" t="s">
        <v>544</v>
      </c>
      <c r="AE139" s="59" t="s">
        <v>544</v>
      </c>
      <c r="AF139" s="58">
        <v>95.291480000000007</v>
      </c>
      <c r="AG139" s="58">
        <v>3.45</v>
      </c>
      <c r="AH139" s="58">
        <v>32.6</v>
      </c>
      <c r="AI139" s="59" t="s">
        <v>544</v>
      </c>
      <c r="AJ139" s="59" t="s">
        <v>544</v>
      </c>
      <c r="AK139" s="59" t="s">
        <v>544</v>
      </c>
      <c r="AL139" s="59" t="s">
        <v>544</v>
      </c>
      <c r="AM139" s="58">
        <v>42.265900000000002</v>
      </c>
      <c r="AN139" s="58">
        <v>98.910700000000006</v>
      </c>
      <c r="AO139" s="59" t="s">
        <v>544</v>
      </c>
      <c r="AP139" s="59" t="s">
        <v>544</v>
      </c>
      <c r="AQ139" s="59" t="s">
        <v>544</v>
      </c>
      <c r="AR139" s="59" t="s">
        <v>544</v>
      </c>
      <c r="AS139" s="59" t="s">
        <v>544</v>
      </c>
      <c r="AT139" s="59" t="s">
        <v>544</v>
      </c>
      <c r="AU139" s="59" t="s">
        <v>544</v>
      </c>
      <c r="AV139" s="58">
        <v>44.4</v>
      </c>
      <c r="AW139" s="59" t="s">
        <v>544</v>
      </c>
      <c r="AX139" s="58">
        <v>4.7</v>
      </c>
      <c r="AY139" s="58">
        <v>8.6999999999999993</v>
      </c>
      <c r="AZ139" s="58">
        <v>27.5</v>
      </c>
      <c r="BA139" s="58">
        <v>34.799999999999997</v>
      </c>
      <c r="BB139" s="58">
        <v>21.8</v>
      </c>
      <c r="BC139" s="58">
        <v>42.3</v>
      </c>
      <c r="BD139" s="59" t="s">
        <v>544</v>
      </c>
      <c r="BE139" s="59" t="s">
        <v>544</v>
      </c>
      <c r="BF139" s="59" t="s">
        <v>544</v>
      </c>
      <c r="BG139" s="58">
        <v>1.25</v>
      </c>
      <c r="BH139" s="58">
        <v>1.1499999999999999</v>
      </c>
      <c r="BI139" s="59" t="s">
        <v>544</v>
      </c>
      <c r="BJ139" s="59" t="s">
        <v>544</v>
      </c>
      <c r="BK139" s="59" t="s">
        <v>544</v>
      </c>
      <c r="BL139" s="58">
        <v>5.62</v>
      </c>
      <c r="BM139" s="58">
        <v>4.96</v>
      </c>
      <c r="BN139" s="59" t="s">
        <v>544</v>
      </c>
      <c r="BO139" s="59" t="s">
        <v>544</v>
      </c>
      <c r="BP139" s="59" t="s">
        <v>544</v>
      </c>
      <c r="BQ139" s="59" t="s">
        <v>544</v>
      </c>
      <c r="BR139" s="59" t="s">
        <v>544</v>
      </c>
      <c r="BS139" s="59" t="s">
        <v>544</v>
      </c>
      <c r="BT139" s="59" t="s">
        <v>544</v>
      </c>
      <c r="BU139" s="59" t="s">
        <v>544</v>
      </c>
      <c r="BV139" s="59" t="s">
        <v>544</v>
      </c>
      <c r="BW139" s="59" t="s">
        <v>544</v>
      </c>
      <c r="BX139" s="59" t="s">
        <v>544</v>
      </c>
      <c r="BY139" s="59" t="s">
        <v>544</v>
      </c>
      <c r="BZ139" s="59" t="s">
        <v>544</v>
      </c>
      <c r="CA139" s="59" t="s">
        <v>544</v>
      </c>
      <c r="CB139" s="59" t="s">
        <v>544</v>
      </c>
      <c r="CC139" s="59" t="s">
        <v>544</v>
      </c>
      <c r="CD139" s="59" t="s">
        <v>544</v>
      </c>
      <c r="CE139" s="59" t="s">
        <v>544</v>
      </c>
      <c r="CF139" s="58">
        <v>227256</v>
      </c>
      <c r="CG139" s="59" t="s">
        <v>544</v>
      </c>
      <c r="CH139" s="59" t="s">
        <v>544</v>
      </c>
      <c r="CI139" s="59" t="s">
        <v>544</v>
      </c>
      <c r="CJ139" s="59" t="s">
        <v>544</v>
      </c>
      <c r="CK139" s="59" t="s">
        <v>544</v>
      </c>
      <c r="CL139" s="59" t="s">
        <v>544</v>
      </c>
      <c r="CM139" s="59" t="s">
        <v>544</v>
      </c>
      <c r="CN139" s="59" t="s">
        <v>544</v>
      </c>
      <c r="CO139" s="59" t="s">
        <v>544</v>
      </c>
      <c r="CP139" s="59" t="s">
        <v>544</v>
      </c>
      <c r="CQ139" s="59" t="s">
        <v>544</v>
      </c>
      <c r="CR139" s="59" t="s">
        <v>544</v>
      </c>
      <c r="CS139" s="58">
        <v>102.6</v>
      </c>
      <c r="CT139" s="58">
        <v>104.4</v>
      </c>
      <c r="CU139" s="59" t="s">
        <v>544</v>
      </c>
      <c r="CV139" s="59" t="s">
        <v>544</v>
      </c>
      <c r="CW139" s="58">
        <v>1.99</v>
      </c>
      <c r="CX139" s="59" t="s">
        <v>544</v>
      </c>
      <c r="CY139" s="59" t="s">
        <v>544</v>
      </c>
      <c r="CZ139" s="59" t="s">
        <v>544</v>
      </c>
      <c r="DA139" s="59" t="s">
        <v>544</v>
      </c>
      <c r="DB139" s="59" t="s">
        <v>544</v>
      </c>
      <c r="DC139" s="59" t="s">
        <v>544</v>
      </c>
      <c r="DD139" s="59" t="s">
        <v>544</v>
      </c>
      <c r="DE139" s="59" t="s">
        <v>544</v>
      </c>
      <c r="DF139" s="59" t="s">
        <v>544</v>
      </c>
      <c r="DG139" s="59" t="s">
        <v>544</v>
      </c>
      <c r="DH139" s="59" t="s">
        <v>544</v>
      </c>
      <c r="DI139" s="59" t="s">
        <v>544</v>
      </c>
      <c r="DJ139" s="59" t="s">
        <v>544</v>
      </c>
      <c r="DK139" s="59" t="s">
        <v>544</v>
      </c>
      <c r="DL139" s="59" t="s">
        <v>544</v>
      </c>
      <c r="DM139" s="59" t="s">
        <v>544</v>
      </c>
      <c r="DN139" s="59" t="s">
        <v>544</v>
      </c>
      <c r="DO139" s="59" t="s">
        <v>544</v>
      </c>
      <c r="DP139" s="59" t="s">
        <v>544</v>
      </c>
      <c r="DQ139" s="116" t="s">
        <v>544</v>
      </c>
    </row>
    <row r="140" spans="1:121">
      <c r="A140" s="3">
        <v>26099</v>
      </c>
      <c r="B140" s="59" t="s">
        <v>544</v>
      </c>
      <c r="C140" s="59" t="s">
        <v>544</v>
      </c>
      <c r="D140" s="59" t="s">
        <v>544</v>
      </c>
      <c r="E140" s="59" t="s">
        <v>544</v>
      </c>
      <c r="F140" s="58">
        <v>39</v>
      </c>
      <c r="G140" s="58">
        <v>0.55699900000000002</v>
      </c>
      <c r="H140" s="59" t="s">
        <v>544</v>
      </c>
      <c r="I140" s="58">
        <v>91.9</v>
      </c>
      <c r="J140" s="58">
        <v>6.8</v>
      </c>
      <c r="K140" s="59" t="s">
        <v>544</v>
      </c>
      <c r="L140" s="58">
        <v>506.2</v>
      </c>
      <c r="M140" s="58">
        <v>218511</v>
      </c>
      <c r="N140" s="59" t="s">
        <v>544</v>
      </c>
      <c r="O140" s="59" t="s">
        <v>544</v>
      </c>
      <c r="P140" s="58">
        <v>0.7</v>
      </c>
      <c r="Q140" s="59" t="s">
        <v>544</v>
      </c>
      <c r="R140" s="59" t="s">
        <v>544</v>
      </c>
      <c r="S140" s="59" t="s">
        <v>544</v>
      </c>
      <c r="T140" s="59" t="s">
        <v>544</v>
      </c>
      <c r="U140" s="59" t="s">
        <v>544</v>
      </c>
      <c r="V140" s="59" t="s">
        <v>544</v>
      </c>
      <c r="W140" s="59" t="s">
        <v>544</v>
      </c>
      <c r="X140" s="59" t="s">
        <v>544</v>
      </c>
      <c r="Y140" s="59" t="s">
        <v>544</v>
      </c>
      <c r="Z140" s="58">
        <v>104.8</v>
      </c>
      <c r="AA140" s="59" t="s">
        <v>544</v>
      </c>
      <c r="AB140" s="59" t="s">
        <v>544</v>
      </c>
      <c r="AC140" s="58">
        <v>0.55699900000000002</v>
      </c>
      <c r="AD140" s="59" t="s">
        <v>544</v>
      </c>
      <c r="AE140" s="59" t="s">
        <v>544</v>
      </c>
      <c r="AF140" s="58">
        <v>95.936795000000004</v>
      </c>
      <c r="AG140" s="58">
        <v>3.45</v>
      </c>
      <c r="AH140" s="58">
        <v>32.700000000000003</v>
      </c>
      <c r="AI140" s="59" t="s">
        <v>544</v>
      </c>
      <c r="AJ140" s="59" t="s">
        <v>544</v>
      </c>
      <c r="AK140" s="59" t="s">
        <v>544</v>
      </c>
      <c r="AL140" s="59" t="s">
        <v>544</v>
      </c>
      <c r="AM140" s="58">
        <v>42.278100000000002</v>
      </c>
      <c r="AN140" s="58">
        <v>98.609099999999998</v>
      </c>
      <c r="AO140" s="59" t="s">
        <v>544</v>
      </c>
      <c r="AP140" s="59" t="s">
        <v>544</v>
      </c>
      <c r="AQ140" s="59" t="s">
        <v>544</v>
      </c>
      <c r="AR140" s="59" t="s">
        <v>544</v>
      </c>
      <c r="AS140" s="59" t="s">
        <v>544</v>
      </c>
      <c r="AT140" s="59" t="s">
        <v>544</v>
      </c>
      <c r="AU140" s="59" t="s">
        <v>544</v>
      </c>
      <c r="AV140" s="58">
        <v>44.5</v>
      </c>
      <c r="AW140" s="59" t="s">
        <v>544</v>
      </c>
      <c r="AX140" s="58">
        <v>4.7</v>
      </c>
      <c r="AY140" s="58">
        <v>8.6</v>
      </c>
      <c r="AZ140" s="58">
        <v>27.2</v>
      </c>
      <c r="BA140" s="58">
        <v>34.700000000000003</v>
      </c>
      <c r="BB140" s="58">
        <v>21.5</v>
      </c>
      <c r="BC140" s="58">
        <v>42.4</v>
      </c>
      <c r="BD140" s="59" t="s">
        <v>544</v>
      </c>
      <c r="BE140" s="59" t="s">
        <v>544</v>
      </c>
      <c r="BF140" s="59" t="s">
        <v>544</v>
      </c>
      <c r="BG140" s="58">
        <v>1.17</v>
      </c>
      <c r="BH140" s="58">
        <v>1.05</v>
      </c>
      <c r="BI140" s="59" t="s">
        <v>544</v>
      </c>
      <c r="BJ140" s="59" t="s">
        <v>544</v>
      </c>
      <c r="BK140" s="59" t="s">
        <v>544</v>
      </c>
      <c r="BL140" s="58">
        <v>5.93</v>
      </c>
      <c r="BM140" s="58">
        <v>5.22</v>
      </c>
      <c r="BN140" s="59" t="s">
        <v>544</v>
      </c>
      <c r="BO140" s="59" t="s">
        <v>544</v>
      </c>
      <c r="BP140" s="59" t="s">
        <v>544</v>
      </c>
      <c r="BQ140" s="59" t="s">
        <v>544</v>
      </c>
      <c r="BR140" s="59" t="s">
        <v>544</v>
      </c>
      <c r="BS140" s="59" t="s">
        <v>544</v>
      </c>
      <c r="BT140" s="59" t="s">
        <v>544</v>
      </c>
      <c r="BU140" s="59" t="s">
        <v>544</v>
      </c>
      <c r="BV140" s="59" t="s">
        <v>544</v>
      </c>
      <c r="BW140" s="59" t="s">
        <v>544</v>
      </c>
      <c r="BX140" s="59" t="s">
        <v>544</v>
      </c>
      <c r="BY140" s="59" t="s">
        <v>544</v>
      </c>
      <c r="BZ140" s="59" t="s">
        <v>544</v>
      </c>
      <c r="CA140" s="59" t="s">
        <v>544</v>
      </c>
      <c r="CB140" s="59" t="s">
        <v>544</v>
      </c>
      <c r="CC140" s="59" t="s">
        <v>544</v>
      </c>
      <c r="CD140" s="59" t="s">
        <v>544</v>
      </c>
      <c r="CE140" s="59" t="s">
        <v>544</v>
      </c>
      <c r="CF140" s="58">
        <v>231389</v>
      </c>
      <c r="CG140" s="59" t="s">
        <v>544</v>
      </c>
      <c r="CH140" s="59" t="s">
        <v>544</v>
      </c>
      <c r="CI140" s="59" t="s">
        <v>544</v>
      </c>
      <c r="CJ140" s="59" t="s">
        <v>544</v>
      </c>
      <c r="CK140" s="59" t="s">
        <v>544</v>
      </c>
      <c r="CL140" s="59" t="s">
        <v>544</v>
      </c>
      <c r="CM140" s="59" t="s">
        <v>544</v>
      </c>
      <c r="CN140" s="59" t="s">
        <v>544</v>
      </c>
      <c r="CO140" s="59" t="s">
        <v>544</v>
      </c>
      <c r="CP140" s="59" t="s">
        <v>544</v>
      </c>
      <c r="CQ140" s="59" t="s">
        <v>544</v>
      </c>
      <c r="CR140" s="59" t="s">
        <v>544</v>
      </c>
      <c r="CS140" s="58">
        <v>104.2</v>
      </c>
      <c r="CT140" s="58">
        <v>105.7</v>
      </c>
      <c r="CU140" s="59" t="s">
        <v>544</v>
      </c>
      <c r="CV140" s="59" t="s">
        <v>544</v>
      </c>
      <c r="CW140" s="58">
        <v>2.0499999999999998</v>
      </c>
      <c r="CX140" s="59" t="s">
        <v>544</v>
      </c>
      <c r="CY140" s="59" t="s">
        <v>544</v>
      </c>
      <c r="CZ140" s="59" t="s">
        <v>544</v>
      </c>
      <c r="DA140" s="59" t="s">
        <v>544</v>
      </c>
      <c r="DB140" s="59" t="s">
        <v>544</v>
      </c>
      <c r="DC140" s="59" t="s">
        <v>544</v>
      </c>
      <c r="DD140" s="59" t="s">
        <v>544</v>
      </c>
      <c r="DE140" s="59" t="s">
        <v>544</v>
      </c>
      <c r="DF140" s="59" t="s">
        <v>544</v>
      </c>
      <c r="DG140" s="59" t="s">
        <v>544</v>
      </c>
      <c r="DH140" s="59" t="s">
        <v>544</v>
      </c>
      <c r="DI140" s="59" t="s">
        <v>544</v>
      </c>
      <c r="DJ140" s="59" t="s">
        <v>544</v>
      </c>
      <c r="DK140" s="59" t="s">
        <v>544</v>
      </c>
      <c r="DL140" s="59" t="s">
        <v>544</v>
      </c>
      <c r="DM140" s="59" t="s">
        <v>544</v>
      </c>
      <c r="DN140" s="59" t="s">
        <v>544</v>
      </c>
      <c r="DO140" s="59" t="s">
        <v>544</v>
      </c>
      <c r="DP140" s="59" t="s">
        <v>544</v>
      </c>
      <c r="DQ140" s="116" t="s">
        <v>544</v>
      </c>
    </row>
    <row r="141" spans="1:121">
      <c r="A141" s="3">
        <v>26129</v>
      </c>
      <c r="B141" s="59" t="s">
        <v>544</v>
      </c>
      <c r="C141" s="59" t="s">
        <v>544</v>
      </c>
      <c r="D141" s="59" t="s">
        <v>544</v>
      </c>
      <c r="E141" s="59" t="s">
        <v>544</v>
      </c>
      <c r="F141" s="58">
        <v>39.1</v>
      </c>
      <c r="G141" s="58">
        <v>0.56180099999999999</v>
      </c>
      <c r="H141" s="59" t="s">
        <v>544</v>
      </c>
      <c r="I141" s="58">
        <v>93.1</v>
      </c>
      <c r="J141" s="58">
        <v>7.66</v>
      </c>
      <c r="K141" s="59" t="s">
        <v>544</v>
      </c>
      <c r="L141" s="58">
        <v>523.70000000000005</v>
      </c>
      <c r="M141" s="58">
        <v>209283</v>
      </c>
      <c r="N141" s="59" t="s">
        <v>544</v>
      </c>
      <c r="O141" s="59" t="s">
        <v>544</v>
      </c>
      <c r="P141" s="58">
        <v>0.8</v>
      </c>
      <c r="Q141" s="59" t="s">
        <v>544</v>
      </c>
      <c r="R141" s="59" t="s">
        <v>544</v>
      </c>
      <c r="S141" s="59" t="s">
        <v>544</v>
      </c>
      <c r="T141" s="59" t="s">
        <v>544</v>
      </c>
      <c r="U141" s="59" t="s">
        <v>544</v>
      </c>
      <c r="V141" s="59" t="s">
        <v>544</v>
      </c>
      <c r="W141" s="59" t="s">
        <v>544</v>
      </c>
      <c r="X141" s="59" t="s">
        <v>544</v>
      </c>
      <c r="Y141" s="59" t="s">
        <v>544</v>
      </c>
      <c r="Z141" s="58">
        <v>105.3</v>
      </c>
      <c r="AA141" s="59" t="s">
        <v>544</v>
      </c>
      <c r="AB141" s="59" t="s">
        <v>544</v>
      </c>
      <c r="AC141" s="58">
        <v>0.56180099999999999</v>
      </c>
      <c r="AD141" s="59" t="s">
        <v>544</v>
      </c>
      <c r="AE141" s="59" t="s">
        <v>544</v>
      </c>
      <c r="AF141" s="58">
        <v>96.810934000000003</v>
      </c>
      <c r="AG141" s="58">
        <v>3.45</v>
      </c>
      <c r="AH141" s="58">
        <v>32.799999999999997</v>
      </c>
      <c r="AI141" s="59" t="s">
        <v>544</v>
      </c>
      <c r="AJ141" s="59" t="s">
        <v>544</v>
      </c>
      <c r="AK141" s="59" t="s">
        <v>544</v>
      </c>
      <c r="AL141" s="59" t="s">
        <v>544</v>
      </c>
      <c r="AM141" s="58">
        <v>42.279699999999998</v>
      </c>
      <c r="AN141" s="58">
        <v>98.286799999999999</v>
      </c>
      <c r="AO141" s="59" t="s">
        <v>544</v>
      </c>
      <c r="AP141" s="59" t="s">
        <v>544</v>
      </c>
      <c r="AQ141" s="59" t="s">
        <v>544</v>
      </c>
      <c r="AR141" s="59" t="s">
        <v>544</v>
      </c>
      <c r="AS141" s="59" t="s">
        <v>544</v>
      </c>
      <c r="AT141" s="59" t="s">
        <v>544</v>
      </c>
      <c r="AU141" s="59" t="s">
        <v>544</v>
      </c>
      <c r="AV141" s="58">
        <v>44.3</v>
      </c>
      <c r="AW141" s="59" t="s">
        <v>544</v>
      </c>
      <c r="AX141" s="58">
        <v>5</v>
      </c>
      <c r="AY141" s="58">
        <v>8.8000000000000007</v>
      </c>
      <c r="AZ141" s="58">
        <v>27.4</v>
      </c>
      <c r="BA141" s="58">
        <v>34.700000000000003</v>
      </c>
      <c r="BB141" s="58">
        <v>21.7</v>
      </c>
      <c r="BC141" s="58">
        <v>42.5</v>
      </c>
      <c r="BD141" s="59" t="s">
        <v>544</v>
      </c>
      <c r="BE141" s="59" t="s">
        <v>544</v>
      </c>
      <c r="BF141" s="59" t="s">
        <v>544</v>
      </c>
      <c r="BG141" s="58">
        <v>1.27</v>
      </c>
      <c r="BH141" s="58">
        <v>1.42</v>
      </c>
      <c r="BI141" s="59" t="s">
        <v>544</v>
      </c>
      <c r="BJ141" s="59" t="s">
        <v>544</v>
      </c>
      <c r="BK141" s="59" t="s">
        <v>544</v>
      </c>
      <c r="BL141" s="58">
        <v>6.08</v>
      </c>
      <c r="BM141" s="58">
        <v>5.42</v>
      </c>
      <c r="BN141" s="59" t="s">
        <v>544</v>
      </c>
      <c r="BO141" s="59" t="s">
        <v>544</v>
      </c>
      <c r="BP141" s="59" t="s">
        <v>544</v>
      </c>
      <c r="BQ141" s="59" t="s">
        <v>544</v>
      </c>
      <c r="BR141" s="59" t="s">
        <v>544</v>
      </c>
      <c r="BS141" s="59" t="s">
        <v>544</v>
      </c>
      <c r="BT141" s="59" t="s">
        <v>544</v>
      </c>
      <c r="BU141" s="59" t="s">
        <v>544</v>
      </c>
      <c r="BV141" s="59" t="s">
        <v>544</v>
      </c>
      <c r="BW141" s="59" t="s">
        <v>544</v>
      </c>
      <c r="BX141" s="59" t="s">
        <v>544</v>
      </c>
      <c r="BY141" s="59" t="s">
        <v>544</v>
      </c>
      <c r="BZ141" s="59" t="s">
        <v>544</v>
      </c>
      <c r="CA141" s="59" t="s">
        <v>544</v>
      </c>
      <c r="CB141" s="59" t="s">
        <v>544</v>
      </c>
      <c r="CC141" s="59" t="s">
        <v>544</v>
      </c>
      <c r="CD141" s="59" t="s">
        <v>544</v>
      </c>
      <c r="CE141" s="59" t="s">
        <v>544</v>
      </c>
      <c r="CF141" s="58">
        <v>233218</v>
      </c>
      <c r="CG141" s="59" t="s">
        <v>544</v>
      </c>
      <c r="CH141" s="59" t="s">
        <v>544</v>
      </c>
      <c r="CI141" s="59" t="s">
        <v>544</v>
      </c>
      <c r="CJ141" s="59" t="s">
        <v>544</v>
      </c>
      <c r="CK141" s="59" t="s">
        <v>544</v>
      </c>
      <c r="CL141" s="59" t="s">
        <v>544</v>
      </c>
      <c r="CM141" s="59" t="s">
        <v>544</v>
      </c>
      <c r="CN141" s="59" t="s">
        <v>544</v>
      </c>
      <c r="CO141" s="59" t="s">
        <v>544</v>
      </c>
      <c r="CP141" s="59" t="s">
        <v>544</v>
      </c>
      <c r="CQ141" s="59" t="s">
        <v>544</v>
      </c>
      <c r="CR141" s="59" t="s">
        <v>544</v>
      </c>
      <c r="CS141" s="58">
        <v>104.6</v>
      </c>
      <c r="CT141" s="58">
        <v>106.2</v>
      </c>
      <c r="CU141" s="59" t="s">
        <v>544</v>
      </c>
      <c r="CV141" s="59" t="s">
        <v>544</v>
      </c>
      <c r="CW141" s="58">
        <v>1.99</v>
      </c>
      <c r="CX141" s="59" t="s">
        <v>544</v>
      </c>
      <c r="CY141" s="59" t="s">
        <v>544</v>
      </c>
      <c r="CZ141" s="59" t="s">
        <v>544</v>
      </c>
      <c r="DA141" s="59" t="s">
        <v>544</v>
      </c>
      <c r="DB141" s="59" t="s">
        <v>544</v>
      </c>
      <c r="DC141" s="59" t="s">
        <v>544</v>
      </c>
      <c r="DD141" s="59" t="s">
        <v>544</v>
      </c>
      <c r="DE141" s="59" t="s">
        <v>544</v>
      </c>
      <c r="DF141" s="59" t="s">
        <v>544</v>
      </c>
      <c r="DG141" s="59" t="s">
        <v>544</v>
      </c>
      <c r="DH141" s="59" t="s">
        <v>544</v>
      </c>
      <c r="DI141" s="59" t="s">
        <v>544</v>
      </c>
      <c r="DJ141" s="59" t="s">
        <v>544</v>
      </c>
      <c r="DK141" s="59" t="s">
        <v>544</v>
      </c>
      <c r="DL141" s="59" t="s">
        <v>544</v>
      </c>
      <c r="DM141" s="59" t="s">
        <v>544</v>
      </c>
      <c r="DN141" s="59" t="s">
        <v>544</v>
      </c>
      <c r="DO141" s="59" t="s">
        <v>544</v>
      </c>
      <c r="DP141" s="59" t="s">
        <v>544</v>
      </c>
      <c r="DQ141" s="116" t="s">
        <v>544</v>
      </c>
    </row>
    <row r="142" spans="1:121">
      <c r="A142" s="3">
        <v>26160</v>
      </c>
      <c r="B142" s="59" t="s">
        <v>544</v>
      </c>
      <c r="C142" s="59" t="s">
        <v>544</v>
      </c>
      <c r="D142" s="59" t="s">
        <v>544</v>
      </c>
      <c r="E142" s="59" t="s">
        <v>544</v>
      </c>
      <c r="F142" s="58">
        <v>37.5</v>
      </c>
      <c r="G142" s="58">
        <v>0.57109600000000005</v>
      </c>
      <c r="H142" s="59" t="s">
        <v>544</v>
      </c>
      <c r="I142" s="58">
        <v>93.1</v>
      </c>
      <c r="J142" s="58">
        <v>7.56</v>
      </c>
      <c r="K142" s="59" t="s">
        <v>544</v>
      </c>
      <c r="L142" s="58">
        <v>499.8</v>
      </c>
      <c r="M142" s="58">
        <v>118674</v>
      </c>
      <c r="N142" s="59" t="s">
        <v>544</v>
      </c>
      <c r="O142" s="59" t="s">
        <v>544</v>
      </c>
      <c r="P142" s="58">
        <v>0.8</v>
      </c>
      <c r="Q142" s="59" t="s">
        <v>544</v>
      </c>
      <c r="R142" s="59" t="s">
        <v>544</v>
      </c>
      <c r="S142" s="59" t="s">
        <v>544</v>
      </c>
      <c r="T142" s="59" t="s">
        <v>544</v>
      </c>
      <c r="U142" s="59" t="s">
        <v>544</v>
      </c>
      <c r="V142" s="59" t="s">
        <v>544</v>
      </c>
      <c r="W142" s="59" t="s">
        <v>544</v>
      </c>
      <c r="X142" s="59" t="s">
        <v>544</v>
      </c>
      <c r="Y142" s="59" t="s">
        <v>544</v>
      </c>
      <c r="Z142" s="58">
        <v>106.6</v>
      </c>
      <c r="AA142" s="59" t="s">
        <v>544</v>
      </c>
      <c r="AB142" s="59" t="s">
        <v>544</v>
      </c>
      <c r="AC142" s="58">
        <v>0.57109600000000005</v>
      </c>
      <c r="AD142" s="59" t="s">
        <v>544</v>
      </c>
      <c r="AE142" s="59" t="s">
        <v>544</v>
      </c>
      <c r="AF142" s="58">
        <v>98.160920000000004</v>
      </c>
      <c r="AG142" s="58">
        <v>3.42</v>
      </c>
      <c r="AH142" s="58">
        <v>32.9</v>
      </c>
      <c r="AI142" s="59" t="s">
        <v>544</v>
      </c>
      <c r="AJ142" s="59" t="s">
        <v>544</v>
      </c>
      <c r="AK142" s="59" t="s">
        <v>544</v>
      </c>
      <c r="AL142" s="59" t="s">
        <v>544</v>
      </c>
      <c r="AM142" s="58">
        <v>42.286999999999999</v>
      </c>
      <c r="AN142" s="58">
        <v>97.981999999999999</v>
      </c>
      <c r="AO142" s="59" t="s">
        <v>544</v>
      </c>
      <c r="AP142" s="59" t="s">
        <v>544</v>
      </c>
      <c r="AQ142" s="59" t="s">
        <v>544</v>
      </c>
      <c r="AR142" s="59" t="s">
        <v>544</v>
      </c>
      <c r="AS142" s="59" t="s">
        <v>544</v>
      </c>
      <c r="AT142" s="59" t="s">
        <v>544</v>
      </c>
      <c r="AU142" s="59" t="s">
        <v>544</v>
      </c>
      <c r="AV142" s="58">
        <v>44</v>
      </c>
      <c r="AW142" s="59" t="s">
        <v>544</v>
      </c>
      <c r="AX142" s="58">
        <v>5.2</v>
      </c>
      <c r="AY142" s="58">
        <v>8.8000000000000007</v>
      </c>
      <c r="AZ142" s="58">
        <v>27.3</v>
      </c>
      <c r="BA142" s="58">
        <v>34.4</v>
      </c>
      <c r="BB142" s="58">
        <v>21.7</v>
      </c>
      <c r="BC142" s="58">
        <v>42.7</v>
      </c>
      <c r="BD142" s="59" t="s">
        <v>544</v>
      </c>
      <c r="BE142" s="59" t="s">
        <v>544</v>
      </c>
      <c r="BF142" s="59" t="s">
        <v>544</v>
      </c>
      <c r="BG142" s="58">
        <v>1.24</v>
      </c>
      <c r="BH142" s="58">
        <v>1.1200000000000001</v>
      </c>
      <c r="BI142" s="59" t="s">
        <v>544</v>
      </c>
      <c r="BJ142" s="59" t="s">
        <v>544</v>
      </c>
      <c r="BK142" s="59" t="s">
        <v>544</v>
      </c>
      <c r="BL142" s="58">
        <v>5.93</v>
      </c>
      <c r="BM142" s="58">
        <v>5.1100000000000003</v>
      </c>
      <c r="BN142" s="59" t="s">
        <v>544</v>
      </c>
      <c r="BO142" s="59" t="s">
        <v>544</v>
      </c>
      <c r="BP142" s="59" t="s">
        <v>544</v>
      </c>
      <c r="BQ142" s="59" t="s">
        <v>544</v>
      </c>
      <c r="BR142" s="59" t="s">
        <v>544</v>
      </c>
      <c r="BS142" s="59" t="s">
        <v>544</v>
      </c>
      <c r="BT142" s="59" t="s">
        <v>544</v>
      </c>
      <c r="BU142" s="59" t="s">
        <v>544</v>
      </c>
      <c r="BV142" s="59" t="s">
        <v>544</v>
      </c>
      <c r="BW142" s="59" t="s">
        <v>544</v>
      </c>
      <c r="BX142" s="59" t="s">
        <v>544</v>
      </c>
      <c r="BY142" s="59" t="s">
        <v>544</v>
      </c>
      <c r="BZ142" s="59" t="s">
        <v>544</v>
      </c>
      <c r="CA142" s="59" t="s">
        <v>544</v>
      </c>
      <c r="CB142" s="59" t="s">
        <v>544</v>
      </c>
      <c r="CC142" s="59" t="s">
        <v>544</v>
      </c>
      <c r="CD142" s="59" t="s">
        <v>544</v>
      </c>
      <c r="CE142" s="59" t="s">
        <v>544</v>
      </c>
      <c r="CF142" s="58">
        <v>236103</v>
      </c>
      <c r="CG142" s="59" t="s">
        <v>544</v>
      </c>
      <c r="CH142" s="59" t="s">
        <v>544</v>
      </c>
      <c r="CI142" s="59" t="s">
        <v>544</v>
      </c>
      <c r="CJ142" s="59" t="s">
        <v>544</v>
      </c>
      <c r="CK142" s="59" t="s">
        <v>544</v>
      </c>
      <c r="CL142" s="59" t="s">
        <v>544</v>
      </c>
      <c r="CM142" s="59" t="s">
        <v>544</v>
      </c>
      <c r="CN142" s="59" t="s">
        <v>544</v>
      </c>
      <c r="CO142" s="59" t="s">
        <v>544</v>
      </c>
      <c r="CP142" s="59" t="s">
        <v>544</v>
      </c>
      <c r="CQ142" s="59" t="s">
        <v>544</v>
      </c>
      <c r="CR142" s="59" t="s">
        <v>544</v>
      </c>
      <c r="CS142" s="58">
        <v>106.1</v>
      </c>
      <c r="CT142" s="58">
        <v>107.3</v>
      </c>
      <c r="CU142" s="59" t="s">
        <v>544</v>
      </c>
      <c r="CV142" s="59" t="s">
        <v>544</v>
      </c>
      <c r="CW142" s="58">
        <v>2.15</v>
      </c>
      <c r="CX142" s="59" t="s">
        <v>544</v>
      </c>
      <c r="CY142" s="59" t="s">
        <v>544</v>
      </c>
      <c r="CZ142" s="59" t="s">
        <v>544</v>
      </c>
      <c r="DA142" s="59" t="s">
        <v>544</v>
      </c>
      <c r="DB142" s="59" t="s">
        <v>544</v>
      </c>
      <c r="DC142" s="59" t="s">
        <v>544</v>
      </c>
      <c r="DD142" s="59" t="s">
        <v>544</v>
      </c>
      <c r="DE142" s="59" t="s">
        <v>544</v>
      </c>
      <c r="DF142" s="59" t="s">
        <v>544</v>
      </c>
      <c r="DG142" s="59" t="s">
        <v>544</v>
      </c>
      <c r="DH142" s="59" t="s">
        <v>544</v>
      </c>
      <c r="DI142" s="59" t="s">
        <v>544</v>
      </c>
      <c r="DJ142" s="59" t="s">
        <v>544</v>
      </c>
      <c r="DK142" s="59" t="s">
        <v>544</v>
      </c>
      <c r="DL142" s="59" t="s">
        <v>544</v>
      </c>
      <c r="DM142" s="59" t="s">
        <v>544</v>
      </c>
      <c r="DN142" s="59" t="s">
        <v>544</v>
      </c>
      <c r="DO142" s="59" t="s">
        <v>544</v>
      </c>
      <c r="DP142" s="59" t="s">
        <v>544</v>
      </c>
      <c r="DQ142" s="116" t="s">
        <v>544</v>
      </c>
    </row>
    <row r="143" spans="1:121">
      <c r="A143" s="3">
        <v>26191</v>
      </c>
      <c r="B143" s="59" t="s">
        <v>544</v>
      </c>
      <c r="C143" s="59" t="s">
        <v>544</v>
      </c>
      <c r="D143" s="59" t="s">
        <v>544</v>
      </c>
      <c r="E143" s="59" t="s">
        <v>544</v>
      </c>
      <c r="F143" s="58">
        <v>38.1</v>
      </c>
      <c r="G143" s="58">
        <v>0.58231699999999997</v>
      </c>
      <c r="H143" s="59" t="s">
        <v>544</v>
      </c>
      <c r="I143" s="58">
        <v>94.2</v>
      </c>
      <c r="J143" s="58">
        <v>7.59</v>
      </c>
      <c r="K143" s="59" t="s">
        <v>544</v>
      </c>
      <c r="L143" s="58">
        <v>480</v>
      </c>
      <c r="M143" s="58">
        <v>167763</v>
      </c>
      <c r="N143" s="59" t="s">
        <v>544</v>
      </c>
      <c r="O143" s="59" t="s">
        <v>544</v>
      </c>
      <c r="P143" s="58">
        <v>0.8</v>
      </c>
      <c r="Q143" s="59" t="s">
        <v>544</v>
      </c>
      <c r="R143" s="59" t="s">
        <v>544</v>
      </c>
      <c r="S143" s="59" t="s">
        <v>544</v>
      </c>
      <c r="T143" s="59" t="s">
        <v>544</v>
      </c>
      <c r="U143" s="59" t="s">
        <v>544</v>
      </c>
      <c r="V143" s="59" t="s">
        <v>544</v>
      </c>
      <c r="W143" s="59" t="s">
        <v>544</v>
      </c>
      <c r="X143" s="59" t="s">
        <v>544</v>
      </c>
      <c r="Y143" s="59" t="s">
        <v>544</v>
      </c>
      <c r="Z143" s="58">
        <v>106.8</v>
      </c>
      <c r="AA143" s="59" t="s">
        <v>544</v>
      </c>
      <c r="AB143" s="59" t="s">
        <v>544</v>
      </c>
      <c r="AC143" s="58">
        <v>0.58231699999999997</v>
      </c>
      <c r="AD143" s="59" t="s">
        <v>544</v>
      </c>
      <c r="AE143" s="59" t="s">
        <v>544</v>
      </c>
      <c r="AF143" s="58">
        <v>98.839906999999997</v>
      </c>
      <c r="AG143" s="58">
        <v>3.42</v>
      </c>
      <c r="AH143" s="58">
        <v>33</v>
      </c>
      <c r="AI143" s="59" t="s">
        <v>544</v>
      </c>
      <c r="AJ143" s="59" t="s">
        <v>544</v>
      </c>
      <c r="AK143" s="59" t="s">
        <v>544</v>
      </c>
      <c r="AL143" s="59" t="s">
        <v>544</v>
      </c>
      <c r="AM143" s="58">
        <v>42.336199999999998</v>
      </c>
      <c r="AN143" s="58">
        <v>97.778199999999998</v>
      </c>
      <c r="AO143" s="59" t="s">
        <v>544</v>
      </c>
      <c r="AP143" s="59" t="s">
        <v>544</v>
      </c>
      <c r="AQ143" s="59" t="s">
        <v>544</v>
      </c>
      <c r="AR143" s="59" t="s">
        <v>544</v>
      </c>
      <c r="AS143" s="59" t="s">
        <v>544</v>
      </c>
      <c r="AT143" s="59" t="s">
        <v>544</v>
      </c>
      <c r="AU143" s="59" t="s">
        <v>544</v>
      </c>
      <c r="AV143" s="58">
        <v>43.7</v>
      </c>
      <c r="AW143" s="59" t="s">
        <v>544</v>
      </c>
      <c r="AX143" s="58">
        <v>5.2</v>
      </c>
      <c r="AY143" s="58">
        <v>8.8000000000000007</v>
      </c>
      <c r="AZ143" s="58">
        <v>27.1</v>
      </c>
      <c r="BA143" s="58">
        <v>34</v>
      </c>
      <c r="BB143" s="58">
        <v>21.7</v>
      </c>
      <c r="BC143" s="58">
        <v>42.7</v>
      </c>
      <c r="BD143" s="59" t="s">
        <v>544</v>
      </c>
      <c r="BE143" s="59" t="s">
        <v>544</v>
      </c>
      <c r="BF143" s="59" t="s">
        <v>544</v>
      </c>
      <c r="BG143" s="58">
        <v>1.23</v>
      </c>
      <c r="BH143" s="58">
        <v>1.1000000000000001</v>
      </c>
      <c r="BI143" s="59" t="s">
        <v>544</v>
      </c>
      <c r="BJ143" s="59" t="s">
        <v>544</v>
      </c>
      <c r="BK143" s="59" t="s">
        <v>544</v>
      </c>
      <c r="BL143" s="58">
        <v>5.98</v>
      </c>
      <c r="BM143" s="58">
        <v>5.1100000000000003</v>
      </c>
      <c r="BN143" s="59" t="s">
        <v>544</v>
      </c>
      <c r="BO143" s="59" t="s">
        <v>544</v>
      </c>
      <c r="BP143" s="59" t="s">
        <v>544</v>
      </c>
      <c r="BQ143" s="59" t="s">
        <v>544</v>
      </c>
      <c r="BR143" s="59" t="s">
        <v>544</v>
      </c>
      <c r="BS143" s="59" t="s">
        <v>544</v>
      </c>
      <c r="BT143" s="59" t="s">
        <v>544</v>
      </c>
      <c r="BU143" s="59" t="s">
        <v>544</v>
      </c>
      <c r="BV143" s="59" t="s">
        <v>544</v>
      </c>
      <c r="BW143" s="59" t="s">
        <v>544</v>
      </c>
      <c r="BX143" s="59" t="s">
        <v>544</v>
      </c>
      <c r="BY143" s="59" t="s">
        <v>544</v>
      </c>
      <c r="BZ143" s="59" t="s">
        <v>544</v>
      </c>
      <c r="CA143" s="59" t="s">
        <v>544</v>
      </c>
      <c r="CB143" s="59" t="s">
        <v>544</v>
      </c>
      <c r="CC143" s="59" t="s">
        <v>544</v>
      </c>
      <c r="CD143" s="59" t="s">
        <v>544</v>
      </c>
      <c r="CE143" s="59" t="s">
        <v>544</v>
      </c>
      <c r="CF143" s="58">
        <v>239905</v>
      </c>
      <c r="CG143" s="59" t="s">
        <v>544</v>
      </c>
      <c r="CH143" s="59" t="s">
        <v>544</v>
      </c>
      <c r="CI143" s="59" t="s">
        <v>544</v>
      </c>
      <c r="CJ143" s="59" t="s">
        <v>544</v>
      </c>
      <c r="CK143" s="59" t="s">
        <v>544</v>
      </c>
      <c r="CL143" s="59" t="s">
        <v>544</v>
      </c>
      <c r="CM143" s="59" t="s">
        <v>544</v>
      </c>
      <c r="CN143" s="59" t="s">
        <v>544</v>
      </c>
      <c r="CO143" s="59" t="s">
        <v>544</v>
      </c>
      <c r="CP143" s="59" t="s">
        <v>544</v>
      </c>
      <c r="CQ143" s="59" t="s">
        <v>544</v>
      </c>
      <c r="CR143" s="59" t="s">
        <v>544</v>
      </c>
      <c r="CS143" s="58">
        <v>106.2</v>
      </c>
      <c r="CT143" s="58">
        <v>107.7</v>
      </c>
      <c r="CU143" s="59" t="s">
        <v>544</v>
      </c>
      <c r="CV143" s="59" t="s">
        <v>544</v>
      </c>
      <c r="CW143" s="58">
        <v>2.15</v>
      </c>
      <c r="CX143" s="59" t="s">
        <v>544</v>
      </c>
      <c r="CY143" s="59" t="s">
        <v>544</v>
      </c>
      <c r="CZ143" s="59" t="s">
        <v>544</v>
      </c>
      <c r="DA143" s="59" t="s">
        <v>544</v>
      </c>
      <c r="DB143" s="59" t="s">
        <v>544</v>
      </c>
      <c r="DC143" s="59" t="s">
        <v>544</v>
      </c>
      <c r="DD143" s="59" t="s">
        <v>544</v>
      </c>
      <c r="DE143" s="59" t="s">
        <v>544</v>
      </c>
      <c r="DF143" s="59" t="s">
        <v>544</v>
      </c>
      <c r="DG143" s="59" t="s">
        <v>544</v>
      </c>
      <c r="DH143" s="59" t="s">
        <v>544</v>
      </c>
      <c r="DI143" s="59" t="s">
        <v>544</v>
      </c>
      <c r="DJ143" s="59" t="s">
        <v>544</v>
      </c>
      <c r="DK143" s="59" t="s">
        <v>544</v>
      </c>
      <c r="DL143" s="59" t="s">
        <v>544</v>
      </c>
      <c r="DM143" s="59" t="s">
        <v>544</v>
      </c>
      <c r="DN143" s="59" t="s">
        <v>544</v>
      </c>
      <c r="DO143" s="59" t="s">
        <v>544</v>
      </c>
      <c r="DP143" s="59" t="s">
        <v>544</v>
      </c>
      <c r="DQ143" s="116" t="s">
        <v>544</v>
      </c>
    </row>
    <row r="144" spans="1:121">
      <c r="A144" s="3">
        <v>26221</v>
      </c>
      <c r="B144" s="59" t="s">
        <v>544</v>
      </c>
      <c r="C144" s="59" t="s">
        <v>544</v>
      </c>
      <c r="D144" s="59" t="s">
        <v>544</v>
      </c>
      <c r="E144" s="59" t="s">
        <v>544</v>
      </c>
      <c r="F144" s="58">
        <v>38</v>
      </c>
      <c r="G144" s="58">
        <v>0.58811899999999995</v>
      </c>
      <c r="H144" s="59" t="s">
        <v>544</v>
      </c>
      <c r="I144" s="58">
        <v>95.3</v>
      </c>
      <c r="J144" s="58">
        <v>7.8</v>
      </c>
      <c r="K144" s="59" t="s">
        <v>544</v>
      </c>
      <c r="L144" s="58">
        <v>441.6</v>
      </c>
      <c r="M144" s="58">
        <v>179518</v>
      </c>
      <c r="N144" s="59" t="s">
        <v>544</v>
      </c>
      <c r="O144" s="59" t="s">
        <v>544</v>
      </c>
      <c r="P144" s="58">
        <v>0.8</v>
      </c>
      <c r="Q144" s="59" t="s">
        <v>544</v>
      </c>
      <c r="R144" s="59" t="s">
        <v>544</v>
      </c>
      <c r="S144" s="59" t="s">
        <v>544</v>
      </c>
      <c r="T144" s="59" t="s">
        <v>544</v>
      </c>
      <c r="U144" s="59" t="s">
        <v>544</v>
      </c>
      <c r="V144" s="59" t="s">
        <v>544</v>
      </c>
      <c r="W144" s="59" t="s">
        <v>544</v>
      </c>
      <c r="X144" s="59" t="s">
        <v>544</v>
      </c>
      <c r="Y144" s="59" t="s">
        <v>544</v>
      </c>
      <c r="Z144" s="58">
        <v>107.2</v>
      </c>
      <c r="AA144" s="59" t="s">
        <v>544</v>
      </c>
      <c r="AB144" s="59" t="s">
        <v>544</v>
      </c>
      <c r="AC144" s="58">
        <v>0.58811899999999995</v>
      </c>
      <c r="AD144" s="59" t="s">
        <v>544</v>
      </c>
      <c r="AE144" s="59" t="s">
        <v>544</v>
      </c>
      <c r="AF144" s="58">
        <v>99.299064999999999</v>
      </c>
      <c r="AG144" s="58">
        <v>3.42</v>
      </c>
      <c r="AH144" s="58">
        <v>33.1</v>
      </c>
      <c r="AI144" s="59" t="s">
        <v>544</v>
      </c>
      <c r="AJ144" s="59" t="s">
        <v>544</v>
      </c>
      <c r="AK144" s="59" t="s">
        <v>544</v>
      </c>
      <c r="AL144" s="59" t="s">
        <v>544</v>
      </c>
      <c r="AM144" s="58">
        <v>42.452399999999997</v>
      </c>
      <c r="AN144" s="58">
        <v>97.732299999999995</v>
      </c>
      <c r="AO144" s="59" t="s">
        <v>544</v>
      </c>
      <c r="AP144" s="59" t="s">
        <v>544</v>
      </c>
      <c r="AQ144" s="59" t="s">
        <v>544</v>
      </c>
      <c r="AR144" s="59" t="s">
        <v>544</v>
      </c>
      <c r="AS144" s="59" t="s">
        <v>544</v>
      </c>
      <c r="AT144" s="59" t="s">
        <v>544</v>
      </c>
      <c r="AU144" s="59" t="s">
        <v>544</v>
      </c>
      <c r="AV144" s="58">
        <v>43.3</v>
      </c>
      <c r="AW144" s="59" t="s">
        <v>544</v>
      </c>
      <c r="AX144" s="58">
        <v>5.2</v>
      </c>
      <c r="AY144" s="58">
        <v>8.8000000000000007</v>
      </c>
      <c r="AZ144" s="58">
        <v>27.2</v>
      </c>
      <c r="BA144" s="58">
        <v>34.5</v>
      </c>
      <c r="BB144" s="58">
        <v>21.6</v>
      </c>
      <c r="BC144" s="58">
        <v>42.7</v>
      </c>
      <c r="BD144" s="59" t="s">
        <v>544</v>
      </c>
      <c r="BE144" s="59" t="s">
        <v>544</v>
      </c>
      <c r="BF144" s="59" t="s">
        <v>544</v>
      </c>
      <c r="BG144" s="58">
        <v>1.29</v>
      </c>
      <c r="BH144" s="58">
        <v>1.08</v>
      </c>
      <c r="BI144" s="59" t="s">
        <v>544</v>
      </c>
      <c r="BJ144" s="59" t="s">
        <v>544</v>
      </c>
      <c r="BK144" s="59" t="s">
        <v>544</v>
      </c>
      <c r="BL144" s="58">
        <v>5.83</v>
      </c>
      <c r="BM144" s="58">
        <v>5.16</v>
      </c>
      <c r="BN144" s="59" t="s">
        <v>544</v>
      </c>
      <c r="BO144" s="59" t="s">
        <v>544</v>
      </c>
      <c r="BP144" s="59" t="s">
        <v>544</v>
      </c>
      <c r="BQ144" s="59" t="s">
        <v>544</v>
      </c>
      <c r="BR144" s="59" t="s">
        <v>544</v>
      </c>
      <c r="BS144" s="59" t="s">
        <v>544</v>
      </c>
      <c r="BT144" s="59" t="s">
        <v>544</v>
      </c>
      <c r="BU144" s="59" t="s">
        <v>544</v>
      </c>
      <c r="BV144" s="59" t="s">
        <v>544</v>
      </c>
      <c r="BW144" s="59" t="s">
        <v>544</v>
      </c>
      <c r="BX144" s="59" t="s">
        <v>544</v>
      </c>
      <c r="BY144" s="59" t="s">
        <v>544</v>
      </c>
      <c r="BZ144" s="59" t="s">
        <v>544</v>
      </c>
      <c r="CA144" s="59" t="s">
        <v>544</v>
      </c>
      <c r="CB144" s="59" t="s">
        <v>544</v>
      </c>
      <c r="CC144" s="59" t="s">
        <v>544</v>
      </c>
      <c r="CD144" s="59" t="s">
        <v>544</v>
      </c>
      <c r="CE144" s="59" t="s">
        <v>544</v>
      </c>
      <c r="CF144" s="58">
        <v>242747</v>
      </c>
      <c r="CG144" s="59" t="s">
        <v>544</v>
      </c>
      <c r="CH144" s="59" t="s">
        <v>544</v>
      </c>
      <c r="CI144" s="59" t="s">
        <v>544</v>
      </c>
      <c r="CJ144" s="59" t="s">
        <v>544</v>
      </c>
      <c r="CK144" s="59" t="s">
        <v>544</v>
      </c>
      <c r="CL144" s="59" t="s">
        <v>544</v>
      </c>
      <c r="CM144" s="59" t="s">
        <v>544</v>
      </c>
      <c r="CN144" s="59" t="s">
        <v>544</v>
      </c>
      <c r="CO144" s="59" t="s">
        <v>544</v>
      </c>
      <c r="CP144" s="59" t="s">
        <v>544</v>
      </c>
      <c r="CQ144" s="59" t="s">
        <v>544</v>
      </c>
      <c r="CR144" s="59" t="s">
        <v>544</v>
      </c>
      <c r="CS144" s="58">
        <v>106.6</v>
      </c>
      <c r="CT144" s="58">
        <v>108.1</v>
      </c>
      <c r="CU144" s="59" t="s">
        <v>544</v>
      </c>
      <c r="CV144" s="59" t="s">
        <v>544</v>
      </c>
      <c r="CW144" s="58">
        <v>2.15</v>
      </c>
      <c r="CX144" s="59" t="s">
        <v>544</v>
      </c>
      <c r="CY144" s="59" t="s">
        <v>544</v>
      </c>
      <c r="CZ144" s="59" t="s">
        <v>544</v>
      </c>
      <c r="DA144" s="59" t="s">
        <v>544</v>
      </c>
      <c r="DB144" s="59" t="s">
        <v>544</v>
      </c>
      <c r="DC144" s="59" t="s">
        <v>544</v>
      </c>
      <c r="DD144" s="59" t="s">
        <v>544</v>
      </c>
      <c r="DE144" s="59" t="s">
        <v>544</v>
      </c>
      <c r="DF144" s="59" t="s">
        <v>544</v>
      </c>
      <c r="DG144" s="59" t="s">
        <v>544</v>
      </c>
      <c r="DH144" s="59" t="s">
        <v>544</v>
      </c>
      <c r="DI144" s="59" t="s">
        <v>544</v>
      </c>
      <c r="DJ144" s="59" t="s">
        <v>544</v>
      </c>
      <c r="DK144" s="59" t="s">
        <v>544</v>
      </c>
      <c r="DL144" s="59" t="s">
        <v>544</v>
      </c>
      <c r="DM144" s="59" t="s">
        <v>544</v>
      </c>
      <c r="DN144" s="59" t="s">
        <v>544</v>
      </c>
      <c r="DO144" s="59" t="s">
        <v>544</v>
      </c>
      <c r="DP144" s="59" t="s">
        <v>544</v>
      </c>
      <c r="DQ144" s="116" t="s">
        <v>544</v>
      </c>
    </row>
    <row r="145" spans="1:121">
      <c r="A145" s="3">
        <v>26252</v>
      </c>
      <c r="B145" s="59" t="s">
        <v>544</v>
      </c>
      <c r="C145" s="59" t="s">
        <v>544</v>
      </c>
      <c r="D145" s="59" t="s">
        <v>544</v>
      </c>
      <c r="E145" s="59" t="s">
        <v>544</v>
      </c>
      <c r="F145" s="58">
        <v>37.700000000000003</v>
      </c>
      <c r="G145" s="58">
        <v>0.58714900000000003</v>
      </c>
      <c r="H145" s="59" t="s">
        <v>544</v>
      </c>
      <c r="I145" s="58">
        <v>95.6</v>
      </c>
      <c r="J145" s="58">
        <v>6.79</v>
      </c>
      <c r="K145" s="59" t="s">
        <v>544</v>
      </c>
      <c r="L145" s="58">
        <v>447.5</v>
      </c>
      <c r="M145" s="58">
        <v>144075</v>
      </c>
      <c r="N145" s="59" t="s">
        <v>544</v>
      </c>
      <c r="O145" s="59" t="s">
        <v>544</v>
      </c>
      <c r="P145" s="58">
        <v>0.9</v>
      </c>
      <c r="Q145" s="59" t="s">
        <v>544</v>
      </c>
      <c r="R145" s="59" t="s">
        <v>544</v>
      </c>
      <c r="S145" s="59" t="s">
        <v>544</v>
      </c>
      <c r="T145" s="59" t="s">
        <v>544</v>
      </c>
      <c r="U145" s="59" t="s">
        <v>544</v>
      </c>
      <c r="V145" s="59" t="s">
        <v>544</v>
      </c>
      <c r="W145" s="59" t="s">
        <v>544</v>
      </c>
      <c r="X145" s="59" t="s">
        <v>544</v>
      </c>
      <c r="Y145" s="59" t="s">
        <v>544</v>
      </c>
      <c r="Z145" s="58">
        <v>106.5</v>
      </c>
      <c r="AA145" s="59" t="s">
        <v>544</v>
      </c>
      <c r="AB145" s="59" t="s">
        <v>544</v>
      </c>
      <c r="AC145" s="58">
        <v>0.58714900000000003</v>
      </c>
      <c r="AD145" s="59" t="s">
        <v>544</v>
      </c>
      <c r="AE145" s="59" t="s">
        <v>544</v>
      </c>
      <c r="AF145" s="58">
        <v>99.299064999999999</v>
      </c>
      <c r="AG145" s="58">
        <v>3.4</v>
      </c>
      <c r="AH145" s="58">
        <v>33.200000000000003</v>
      </c>
      <c r="AI145" s="59" t="s">
        <v>544</v>
      </c>
      <c r="AJ145" s="59" t="s">
        <v>544</v>
      </c>
      <c r="AK145" s="59" t="s">
        <v>544</v>
      </c>
      <c r="AL145" s="59" t="s">
        <v>544</v>
      </c>
      <c r="AM145" s="58">
        <v>42.648099999999999</v>
      </c>
      <c r="AN145" s="58">
        <v>97.871499999999997</v>
      </c>
      <c r="AO145" s="59" t="s">
        <v>544</v>
      </c>
      <c r="AP145" s="59" t="s">
        <v>544</v>
      </c>
      <c r="AQ145" s="59" t="s">
        <v>544</v>
      </c>
      <c r="AR145" s="59" t="s">
        <v>544</v>
      </c>
      <c r="AS145" s="59" t="s">
        <v>544</v>
      </c>
      <c r="AT145" s="59" t="s">
        <v>544</v>
      </c>
      <c r="AU145" s="59" t="s">
        <v>544</v>
      </c>
      <c r="AV145" s="58">
        <v>43.1</v>
      </c>
      <c r="AW145" s="59" t="s">
        <v>544</v>
      </c>
      <c r="AX145" s="58">
        <v>5.2</v>
      </c>
      <c r="AY145" s="58">
        <v>8.8000000000000007</v>
      </c>
      <c r="AZ145" s="58">
        <v>27.2</v>
      </c>
      <c r="BA145" s="58">
        <v>34.6</v>
      </c>
      <c r="BB145" s="58">
        <v>21.5</v>
      </c>
      <c r="BC145" s="58">
        <v>42.8</v>
      </c>
      <c r="BD145" s="59" t="s">
        <v>544</v>
      </c>
      <c r="BE145" s="59" t="s">
        <v>544</v>
      </c>
      <c r="BF145" s="59" t="s">
        <v>544</v>
      </c>
      <c r="BG145" s="58">
        <v>1.25</v>
      </c>
      <c r="BH145" s="58">
        <v>1.0900000000000001</v>
      </c>
      <c r="BI145" s="59" t="s">
        <v>544</v>
      </c>
      <c r="BJ145" s="59" t="s">
        <v>544</v>
      </c>
      <c r="BK145" s="59" t="s">
        <v>544</v>
      </c>
      <c r="BL145" s="58">
        <v>5.73</v>
      </c>
      <c r="BM145" s="58">
        <v>5.0599999999999996</v>
      </c>
      <c r="BN145" s="59" t="s">
        <v>544</v>
      </c>
      <c r="BO145" s="59" t="s">
        <v>544</v>
      </c>
      <c r="BP145" s="59" t="s">
        <v>544</v>
      </c>
      <c r="BQ145" s="59" t="s">
        <v>544</v>
      </c>
      <c r="BR145" s="59" t="s">
        <v>544</v>
      </c>
      <c r="BS145" s="59" t="s">
        <v>544</v>
      </c>
      <c r="BT145" s="59" t="s">
        <v>544</v>
      </c>
      <c r="BU145" s="59" t="s">
        <v>544</v>
      </c>
      <c r="BV145" s="59" t="s">
        <v>544</v>
      </c>
      <c r="BW145" s="59" t="s">
        <v>544</v>
      </c>
      <c r="BX145" s="59" t="s">
        <v>544</v>
      </c>
      <c r="BY145" s="59" t="s">
        <v>544</v>
      </c>
      <c r="BZ145" s="59" t="s">
        <v>544</v>
      </c>
      <c r="CA145" s="59" t="s">
        <v>544</v>
      </c>
      <c r="CB145" s="59" t="s">
        <v>544</v>
      </c>
      <c r="CC145" s="59" t="s">
        <v>544</v>
      </c>
      <c r="CD145" s="59" t="s">
        <v>544</v>
      </c>
      <c r="CE145" s="59" t="s">
        <v>544</v>
      </c>
      <c r="CF145" s="58">
        <v>245351</v>
      </c>
      <c r="CG145" s="59" t="s">
        <v>544</v>
      </c>
      <c r="CH145" s="59" t="s">
        <v>544</v>
      </c>
      <c r="CI145" s="59" t="s">
        <v>544</v>
      </c>
      <c r="CJ145" s="59" t="s">
        <v>544</v>
      </c>
      <c r="CK145" s="59" t="s">
        <v>544</v>
      </c>
      <c r="CL145" s="59" t="s">
        <v>544</v>
      </c>
      <c r="CM145" s="59" t="s">
        <v>544</v>
      </c>
      <c r="CN145" s="59" t="s">
        <v>544</v>
      </c>
      <c r="CO145" s="59" t="s">
        <v>544</v>
      </c>
      <c r="CP145" s="59" t="s">
        <v>544</v>
      </c>
      <c r="CQ145" s="59" t="s">
        <v>544</v>
      </c>
      <c r="CR145" s="59" t="s">
        <v>544</v>
      </c>
      <c r="CS145" s="58">
        <v>105.8</v>
      </c>
      <c r="CT145" s="58">
        <v>107.5</v>
      </c>
      <c r="CU145" s="59" t="s">
        <v>544</v>
      </c>
      <c r="CV145" s="59" t="s">
        <v>544</v>
      </c>
      <c r="CW145" s="58">
        <v>2.15</v>
      </c>
      <c r="CX145" s="59" t="s">
        <v>544</v>
      </c>
      <c r="CY145" s="59" t="s">
        <v>544</v>
      </c>
      <c r="CZ145" s="59" t="s">
        <v>544</v>
      </c>
      <c r="DA145" s="59" t="s">
        <v>544</v>
      </c>
      <c r="DB145" s="59" t="s">
        <v>544</v>
      </c>
      <c r="DC145" s="59" t="s">
        <v>544</v>
      </c>
      <c r="DD145" s="59" t="s">
        <v>544</v>
      </c>
      <c r="DE145" s="59" t="s">
        <v>544</v>
      </c>
      <c r="DF145" s="59" t="s">
        <v>544</v>
      </c>
      <c r="DG145" s="59" t="s">
        <v>544</v>
      </c>
      <c r="DH145" s="59" t="s">
        <v>544</v>
      </c>
      <c r="DI145" s="59" t="s">
        <v>544</v>
      </c>
      <c r="DJ145" s="59" t="s">
        <v>544</v>
      </c>
      <c r="DK145" s="59" t="s">
        <v>544</v>
      </c>
      <c r="DL145" s="59" t="s">
        <v>544</v>
      </c>
      <c r="DM145" s="59" t="s">
        <v>544</v>
      </c>
      <c r="DN145" s="59" t="s">
        <v>544</v>
      </c>
      <c r="DO145" s="59" t="s">
        <v>544</v>
      </c>
      <c r="DP145" s="59" t="s">
        <v>544</v>
      </c>
      <c r="DQ145" s="116" t="s">
        <v>544</v>
      </c>
    </row>
    <row r="146" spans="1:121">
      <c r="A146" s="3">
        <v>26282</v>
      </c>
      <c r="B146" s="59" t="s">
        <v>544</v>
      </c>
      <c r="C146" s="59" t="s">
        <v>544</v>
      </c>
      <c r="D146" s="59" t="s">
        <v>544</v>
      </c>
      <c r="E146" s="59" t="s">
        <v>544</v>
      </c>
      <c r="F146" s="58">
        <v>36.6</v>
      </c>
      <c r="G146" s="58">
        <v>0.599159</v>
      </c>
      <c r="H146" s="59" t="s">
        <v>544</v>
      </c>
      <c r="I146" s="58">
        <v>97.1</v>
      </c>
      <c r="J146" s="58">
        <v>6.63</v>
      </c>
      <c r="K146" s="59" t="s">
        <v>544</v>
      </c>
      <c r="L146" s="58">
        <v>473.5</v>
      </c>
      <c r="M146" s="58">
        <v>99975</v>
      </c>
      <c r="N146" s="59" t="s">
        <v>544</v>
      </c>
      <c r="O146" s="59" t="s">
        <v>544</v>
      </c>
      <c r="P146" s="58">
        <v>0.9</v>
      </c>
      <c r="Q146" s="59" t="s">
        <v>544</v>
      </c>
      <c r="R146" s="59" t="s">
        <v>544</v>
      </c>
      <c r="S146" s="59" t="s">
        <v>544</v>
      </c>
      <c r="T146" s="59" t="s">
        <v>544</v>
      </c>
      <c r="U146" s="59" t="s">
        <v>544</v>
      </c>
      <c r="V146" s="59" t="s">
        <v>544</v>
      </c>
      <c r="W146" s="59" t="s">
        <v>544</v>
      </c>
      <c r="X146" s="59" t="s">
        <v>544</v>
      </c>
      <c r="Y146" s="59" t="s">
        <v>544</v>
      </c>
      <c r="Z146" s="58">
        <v>106.6</v>
      </c>
      <c r="AA146" s="59" t="s">
        <v>544</v>
      </c>
      <c r="AB146" s="59" t="s">
        <v>544</v>
      </c>
      <c r="AC146" s="58">
        <v>0.599159</v>
      </c>
      <c r="AD146" s="59" t="s">
        <v>544</v>
      </c>
      <c r="AE146" s="59" t="s">
        <v>544</v>
      </c>
      <c r="AF146" s="58">
        <v>98.837209000000001</v>
      </c>
      <c r="AG146" s="58">
        <v>3.4</v>
      </c>
      <c r="AH146" s="58">
        <v>33.299999999999997</v>
      </c>
      <c r="AI146" s="59" t="s">
        <v>544</v>
      </c>
      <c r="AJ146" s="59" t="s">
        <v>544</v>
      </c>
      <c r="AK146" s="59" t="s">
        <v>544</v>
      </c>
      <c r="AL146" s="59" t="s">
        <v>544</v>
      </c>
      <c r="AM146" s="58">
        <v>42.918900000000001</v>
      </c>
      <c r="AN146" s="58">
        <v>98.183899999999994</v>
      </c>
      <c r="AO146" s="59" t="s">
        <v>544</v>
      </c>
      <c r="AP146" s="59" t="s">
        <v>544</v>
      </c>
      <c r="AQ146" s="59" t="s">
        <v>544</v>
      </c>
      <c r="AR146" s="59" t="s">
        <v>544</v>
      </c>
      <c r="AS146" s="59" t="s">
        <v>544</v>
      </c>
      <c r="AT146" s="59" t="s">
        <v>544</v>
      </c>
      <c r="AU146" s="59" t="s">
        <v>544</v>
      </c>
      <c r="AV146" s="58">
        <v>43.1</v>
      </c>
      <c r="AW146" s="59" t="s">
        <v>544</v>
      </c>
      <c r="AX146" s="58">
        <v>5.2</v>
      </c>
      <c r="AY146" s="58">
        <v>9.1</v>
      </c>
      <c r="AZ146" s="58">
        <v>28.4</v>
      </c>
      <c r="BA146" s="58">
        <v>36.4</v>
      </c>
      <c r="BB146" s="58">
        <v>22.4</v>
      </c>
      <c r="BC146" s="58">
        <v>42.8</v>
      </c>
      <c r="BD146" s="59" t="s">
        <v>544</v>
      </c>
      <c r="BE146" s="59" t="s">
        <v>544</v>
      </c>
      <c r="BF146" s="59" t="s">
        <v>544</v>
      </c>
      <c r="BG146" s="58">
        <v>1.21</v>
      </c>
      <c r="BH146" s="58">
        <v>1.03</v>
      </c>
      <c r="BI146" s="59" t="s">
        <v>544</v>
      </c>
      <c r="BJ146" s="59" t="s">
        <v>544</v>
      </c>
      <c r="BK146" s="59" t="s">
        <v>544</v>
      </c>
      <c r="BL146" s="58">
        <v>5.42</v>
      </c>
      <c r="BM146" s="58">
        <v>5.01</v>
      </c>
      <c r="BN146" s="59" t="s">
        <v>544</v>
      </c>
      <c r="BO146" s="59" t="s">
        <v>544</v>
      </c>
      <c r="BP146" s="59" t="s">
        <v>544</v>
      </c>
      <c r="BQ146" s="59" t="s">
        <v>544</v>
      </c>
      <c r="BR146" s="59" t="s">
        <v>544</v>
      </c>
      <c r="BS146" s="59" t="s">
        <v>544</v>
      </c>
      <c r="BT146" s="59" t="s">
        <v>544</v>
      </c>
      <c r="BU146" s="59" t="s">
        <v>544</v>
      </c>
      <c r="BV146" s="59" t="s">
        <v>544</v>
      </c>
      <c r="BW146" s="59" t="s">
        <v>544</v>
      </c>
      <c r="BX146" s="59" t="s">
        <v>544</v>
      </c>
      <c r="BY146" s="59" t="s">
        <v>544</v>
      </c>
      <c r="BZ146" s="59" t="s">
        <v>544</v>
      </c>
      <c r="CA146" s="59" t="s">
        <v>544</v>
      </c>
      <c r="CB146" s="59" t="s">
        <v>544</v>
      </c>
      <c r="CC146" s="59" t="s">
        <v>544</v>
      </c>
      <c r="CD146" s="59" t="s">
        <v>544</v>
      </c>
      <c r="CE146" s="59" t="s">
        <v>544</v>
      </c>
      <c r="CF146" s="58">
        <v>251544</v>
      </c>
      <c r="CG146" s="59" t="s">
        <v>544</v>
      </c>
      <c r="CH146" s="59" t="s">
        <v>544</v>
      </c>
      <c r="CI146" s="59" t="s">
        <v>544</v>
      </c>
      <c r="CJ146" s="59" t="s">
        <v>544</v>
      </c>
      <c r="CK146" s="59" t="s">
        <v>544</v>
      </c>
      <c r="CL146" s="59" t="s">
        <v>544</v>
      </c>
      <c r="CM146" s="59" t="s">
        <v>544</v>
      </c>
      <c r="CN146" s="59" t="s">
        <v>544</v>
      </c>
      <c r="CO146" s="59" t="s">
        <v>544</v>
      </c>
      <c r="CP146" s="59" t="s">
        <v>544</v>
      </c>
      <c r="CQ146" s="59" t="s">
        <v>544</v>
      </c>
      <c r="CR146" s="59" t="s">
        <v>544</v>
      </c>
      <c r="CS146" s="58">
        <v>105.2</v>
      </c>
      <c r="CT146" s="58">
        <v>108.4</v>
      </c>
      <c r="CU146" s="59" t="s">
        <v>544</v>
      </c>
      <c r="CV146" s="59" t="s">
        <v>544</v>
      </c>
      <c r="CW146" s="58">
        <v>2.1</v>
      </c>
      <c r="CX146" s="59" t="s">
        <v>544</v>
      </c>
      <c r="CY146" s="59" t="s">
        <v>544</v>
      </c>
      <c r="CZ146" s="59" t="s">
        <v>544</v>
      </c>
      <c r="DA146" s="59" t="s">
        <v>544</v>
      </c>
      <c r="DB146" s="59" t="s">
        <v>544</v>
      </c>
      <c r="DC146" s="59" t="s">
        <v>544</v>
      </c>
      <c r="DD146" s="59" t="s">
        <v>544</v>
      </c>
      <c r="DE146" s="59" t="s">
        <v>544</v>
      </c>
      <c r="DF146" s="59" t="s">
        <v>544</v>
      </c>
      <c r="DG146" s="59" t="s">
        <v>544</v>
      </c>
      <c r="DH146" s="59" t="s">
        <v>544</v>
      </c>
      <c r="DI146" s="59" t="s">
        <v>544</v>
      </c>
      <c r="DJ146" s="59" t="s">
        <v>544</v>
      </c>
      <c r="DK146" s="59" t="s">
        <v>544</v>
      </c>
      <c r="DL146" s="59" t="s">
        <v>544</v>
      </c>
      <c r="DM146" s="59" t="s">
        <v>544</v>
      </c>
      <c r="DN146" s="59" t="s">
        <v>544</v>
      </c>
      <c r="DO146" s="59" t="s">
        <v>544</v>
      </c>
      <c r="DP146" s="59" t="s">
        <v>544</v>
      </c>
      <c r="DQ146" s="116" t="s">
        <v>544</v>
      </c>
    </row>
    <row r="147" spans="1:121">
      <c r="A147" s="3">
        <v>26313</v>
      </c>
      <c r="B147" s="59" t="s">
        <v>544</v>
      </c>
      <c r="C147" s="59" t="s">
        <v>544</v>
      </c>
      <c r="D147" s="59" t="s">
        <v>544</v>
      </c>
      <c r="E147" s="59" t="s">
        <v>544</v>
      </c>
      <c r="F147" s="58">
        <v>37.6</v>
      </c>
      <c r="G147" s="58">
        <v>0.60547099999999998</v>
      </c>
      <c r="H147" s="59" t="s">
        <v>544</v>
      </c>
      <c r="I147" s="58">
        <v>98.5</v>
      </c>
      <c r="J147" s="58">
        <v>5.19</v>
      </c>
      <c r="K147" s="59" t="s">
        <v>544</v>
      </c>
      <c r="L147" s="58">
        <v>503.8</v>
      </c>
      <c r="M147" s="58">
        <v>139340</v>
      </c>
      <c r="N147" s="59" t="s">
        <v>544</v>
      </c>
      <c r="O147" s="59" t="s">
        <v>544</v>
      </c>
      <c r="P147" s="58">
        <v>0.9</v>
      </c>
      <c r="Q147" s="59" t="s">
        <v>544</v>
      </c>
      <c r="R147" s="59" t="s">
        <v>544</v>
      </c>
      <c r="S147" s="59" t="s">
        <v>544</v>
      </c>
      <c r="T147" s="59" t="s">
        <v>544</v>
      </c>
      <c r="U147" s="59" t="s">
        <v>544</v>
      </c>
      <c r="V147" s="59" t="s">
        <v>544</v>
      </c>
      <c r="W147" s="59" t="s">
        <v>544</v>
      </c>
      <c r="X147" s="59" t="s">
        <v>544</v>
      </c>
      <c r="Y147" s="59" t="s">
        <v>544</v>
      </c>
      <c r="Z147" s="58">
        <v>106.5</v>
      </c>
      <c r="AA147" s="59" t="s">
        <v>544</v>
      </c>
      <c r="AB147" s="59" t="s">
        <v>544</v>
      </c>
      <c r="AC147" s="58">
        <v>0.60547099999999998</v>
      </c>
      <c r="AD147" s="59" t="s">
        <v>544</v>
      </c>
      <c r="AE147" s="59" t="s">
        <v>544</v>
      </c>
      <c r="AF147" s="58">
        <v>100</v>
      </c>
      <c r="AG147" s="58">
        <v>3.4</v>
      </c>
      <c r="AH147" s="58">
        <v>33.4</v>
      </c>
      <c r="AI147" s="59" t="s">
        <v>544</v>
      </c>
      <c r="AJ147" s="59" t="s">
        <v>544</v>
      </c>
      <c r="AK147" s="59" t="s">
        <v>544</v>
      </c>
      <c r="AL147" s="59" t="s">
        <v>544</v>
      </c>
      <c r="AM147" s="58">
        <v>43.246000000000002</v>
      </c>
      <c r="AN147" s="58">
        <v>98.625100000000003</v>
      </c>
      <c r="AO147" s="59" t="s">
        <v>544</v>
      </c>
      <c r="AP147" s="59" t="s">
        <v>544</v>
      </c>
      <c r="AQ147" s="59" t="s">
        <v>544</v>
      </c>
      <c r="AR147" s="59" t="s">
        <v>544</v>
      </c>
      <c r="AS147" s="59" t="s">
        <v>544</v>
      </c>
      <c r="AT147" s="59" t="s">
        <v>544</v>
      </c>
      <c r="AU147" s="59" t="s">
        <v>544</v>
      </c>
      <c r="AV147" s="58">
        <v>42.5</v>
      </c>
      <c r="AW147" s="59" t="s">
        <v>544</v>
      </c>
      <c r="AX147" s="58">
        <v>5.2</v>
      </c>
      <c r="AY147" s="58">
        <v>9.5</v>
      </c>
      <c r="AZ147" s="58">
        <v>30</v>
      </c>
      <c r="BA147" s="58">
        <v>39.4</v>
      </c>
      <c r="BB147" s="58">
        <v>23.1</v>
      </c>
      <c r="BC147" s="58">
        <v>42.7</v>
      </c>
      <c r="BD147" s="59" t="s">
        <v>544</v>
      </c>
      <c r="BE147" s="59" t="s">
        <v>544</v>
      </c>
      <c r="BF147" s="59" t="s">
        <v>544</v>
      </c>
      <c r="BG147" s="58">
        <v>1.18</v>
      </c>
      <c r="BH147" s="58">
        <v>1.1399999999999999</v>
      </c>
      <c r="BI147" s="59" t="s">
        <v>544</v>
      </c>
      <c r="BJ147" s="59" t="s">
        <v>544</v>
      </c>
      <c r="BK147" s="59" t="s">
        <v>544</v>
      </c>
      <c r="BL147" s="58">
        <v>5.83</v>
      </c>
      <c r="BM147" s="58">
        <v>5.0599999999999996</v>
      </c>
      <c r="BN147" s="59" t="s">
        <v>544</v>
      </c>
      <c r="BO147" s="59" t="s">
        <v>544</v>
      </c>
      <c r="BP147" s="59" t="s">
        <v>544</v>
      </c>
      <c r="BQ147" s="59" t="s">
        <v>544</v>
      </c>
      <c r="BR147" s="59" t="s">
        <v>544</v>
      </c>
      <c r="BS147" s="59" t="s">
        <v>544</v>
      </c>
      <c r="BT147" s="59" t="s">
        <v>544</v>
      </c>
      <c r="BU147" s="59" t="s">
        <v>544</v>
      </c>
      <c r="BV147" s="59" t="s">
        <v>544</v>
      </c>
      <c r="BW147" s="59" t="s">
        <v>544</v>
      </c>
      <c r="BX147" s="59" t="s">
        <v>544</v>
      </c>
      <c r="BY147" s="59" t="s">
        <v>544</v>
      </c>
      <c r="BZ147" s="59" t="s">
        <v>544</v>
      </c>
      <c r="CA147" s="59" t="s">
        <v>544</v>
      </c>
      <c r="CB147" s="59" t="s">
        <v>544</v>
      </c>
      <c r="CC147" s="59" t="s">
        <v>544</v>
      </c>
      <c r="CD147" s="59" t="s">
        <v>544</v>
      </c>
      <c r="CE147" s="59" t="s">
        <v>544</v>
      </c>
      <c r="CF147" s="58">
        <v>251524</v>
      </c>
      <c r="CG147" s="59" t="s">
        <v>544</v>
      </c>
      <c r="CH147" s="59" t="s">
        <v>544</v>
      </c>
      <c r="CI147" s="59" t="s">
        <v>544</v>
      </c>
      <c r="CJ147" s="59" t="s">
        <v>544</v>
      </c>
      <c r="CK147" s="59" t="s">
        <v>544</v>
      </c>
      <c r="CL147" s="59" t="s">
        <v>544</v>
      </c>
      <c r="CM147" s="59" t="s">
        <v>544</v>
      </c>
      <c r="CN147" s="59" t="s">
        <v>544</v>
      </c>
      <c r="CO147" s="59" t="s">
        <v>544</v>
      </c>
      <c r="CP147" s="59" t="s">
        <v>544</v>
      </c>
      <c r="CQ147" s="59" t="s">
        <v>544</v>
      </c>
      <c r="CR147" s="59" t="s">
        <v>544</v>
      </c>
      <c r="CS147" s="58">
        <v>104.6</v>
      </c>
      <c r="CT147" s="58">
        <v>109</v>
      </c>
      <c r="CU147" s="59" t="s">
        <v>544</v>
      </c>
      <c r="CV147" s="59" t="s">
        <v>544</v>
      </c>
      <c r="CW147" s="58">
        <v>2.2999999999999998</v>
      </c>
      <c r="CX147" s="59" t="s">
        <v>544</v>
      </c>
      <c r="CY147" s="59" t="s">
        <v>544</v>
      </c>
      <c r="CZ147" s="59" t="s">
        <v>544</v>
      </c>
      <c r="DA147" s="59" t="s">
        <v>544</v>
      </c>
      <c r="DB147" s="59" t="s">
        <v>544</v>
      </c>
      <c r="DC147" s="59" t="s">
        <v>544</v>
      </c>
      <c r="DD147" s="59" t="s">
        <v>544</v>
      </c>
      <c r="DE147" s="59" t="s">
        <v>544</v>
      </c>
      <c r="DF147" s="59" t="s">
        <v>544</v>
      </c>
      <c r="DG147" s="59" t="s">
        <v>544</v>
      </c>
      <c r="DH147" s="59" t="s">
        <v>544</v>
      </c>
      <c r="DI147" s="59" t="s">
        <v>544</v>
      </c>
      <c r="DJ147" s="59" t="s">
        <v>544</v>
      </c>
      <c r="DK147" s="59" t="s">
        <v>544</v>
      </c>
      <c r="DL147" s="59" t="s">
        <v>544</v>
      </c>
      <c r="DM147" s="59" t="s">
        <v>544</v>
      </c>
      <c r="DN147" s="59" t="s">
        <v>544</v>
      </c>
      <c r="DO147" s="59" t="s">
        <v>544</v>
      </c>
      <c r="DP147" s="59" t="s">
        <v>544</v>
      </c>
      <c r="DQ147" s="116" t="s">
        <v>544</v>
      </c>
    </row>
    <row r="148" spans="1:121">
      <c r="A148" s="3">
        <v>26344</v>
      </c>
      <c r="B148" s="59" t="s">
        <v>544</v>
      </c>
      <c r="C148" s="59" t="s">
        <v>544</v>
      </c>
      <c r="D148" s="59" t="s">
        <v>544</v>
      </c>
      <c r="E148" s="59" t="s">
        <v>544</v>
      </c>
      <c r="F148" s="58">
        <v>38</v>
      </c>
      <c r="G148" s="58">
        <v>0.61427799999999999</v>
      </c>
      <c r="H148" s="59" t="s">
        <v>544</v>
      </c>
      <c r="I148" s="58">
        <v>99.5</v>
      </c>
      <c r="J148" s="58">
        <v>4.88</v>
      </c>
      <c r="K148" s="59" t="s">
        <v>544</v>
      </c>
      <c r="L148" s="58">
        <v>544</v>
      </c>
      <c r="M148" s="58">
        <v>160389</v>
      </c>
      <c r="N148" s="59" t="s">
        <v>544</v>
      </c>
      <c r="O148" s="59" t="s">
        <v>544</v>
      </c>
      <c r="P148" s="58">
        <v>0.9</v>
      </c>
      <c r="Q148" s="59" t="s">
        <v>544</v>
      </c>
      <c r="R148" s="59" t="s">
        <v>544</v>
      </c>
      <c r="S148" s="59" t="s">
        <v>544</v>
      </c>
      <c r="T148" s="59" t="s">
        <v>544</v>
      </c>
      <c r="U148" s="59" t="s">
        <v>544</v>
      </c>
      <c r="V148" s="59" t="s">
        <v>544</v>
      </c>
      <c r="W148" s="59" t="s">
        <v>544</v>
      </c>
      <c r="X148" s="59" t="s">
        <v>544</v>
      </c>
      <c r="Y148" s="59" t="s">
        <v>544</v>
      </c>
      <c r="Z148" s="58">
        <v>106.6</v>
      </c>
      <c r="AA148" s="59" t="s">
        <v>544</v>
      </c>
      <c r="AB148" s="59" t="s">
        <v>544</v>
      </c>
      <c r="AC148" s="58">
        <v>0.61427799999999999</v>
      </c>
      <c r="AD148" s="59" t="s">
        <v>544</v>
      </c>
      <c r="AE148" s="59" t="s">
        <v>544</v>
      </c>
      <c r="AF148" s="58">
        <v>99.767442000000003</v>
      </c>
      <c r="AG148" s="58">
        <v>3.4</v>
      </c>
      <c r="AH148" s="58">
        <v>33.5</v>
      </c>
      <c r="AI148" s="59" t="s">
        <v>544</v>
      </c>
      <c r="AJ148" s="59" t="s">
        <v>544</v>
      </c>
      <c r="AK148" s="59" t="s">
        <v>544</v>
      </c>
      <c r="AL148" s="59" t="s">
        <v>544</v>
      </c>
      <c r="AM148" s="58">
        <v>43.6053</v>
      </c>
      <c r="AN148" s="58">
        <v>99.139399999999995</v>
      </c>
      <c r="AO148" s="59" t="s">
        <v>544</v>
      </c>
      <c r="AP148" s="59" t="s">
        <v>544</v>
      </c>
      <c r="AQ148" s="59" t="s">
        <v>544</v>
      </c>
      <c r="AR148" s="59" t="s">
        <v>544</v>
      </c>
      <c r="AS148" s="59" t="s">
        <v>544</v>
      </c>
      <c r="AT148" s="59" t="s">
        <v>544</v>
      </c>
      <c r="AU148" s="59" t="s">
        <v>544</v>
      </c>
      <c r="AV148" s="58">
        <v>42.4</v>
      </c>
      <c r="AW148" s="59" t="s">
        <v>544</v>
      </c>
      <c r="AX148" s="58">
        <v>5.2</v>
      </c>
      <c r="AY148" s="58">
        <v>9.6</v>
      </c>
      <c r="AZ148" s="58">
        <v>30.6</v>
      </c>
      <c r="BA148" s="58">
        <v>39.9</v>
      </c>
      <c r="BB148" s="58">
        <v>23.8</v>
      </c>
      <c r="BC148" s="58">
        <v>42.7</v>
      </c>
      <c r="BD148" s="59" t="s">
        <v>544</v>
      </c>
      <c r="BE148" s="59" t="s">
        <v>544</v>
      </c>
      <c r="BF148" s="59" t="s">
        <v>544</v>
      </c>
      <c r="BG148" s="58">
        <v>1.25</v>
      </c>
      <c r="BH148" s="58">
        <v>1.01</v>
      </c>
      <c r="BI148" s="59" t="s">
        <v>544</v>
      </c>
      <c r="BJ148" s="59" t="s">
        <v>544</v>
      </c>
      <c r="BK148" s="59" t="s">
        <v>544</v>
      </c>
      <c r="BL148" s="58">
        <v>6.08</v>
      </c>
      <c r="BM148" s="58">
        <v>5.1100000000000003</v>
      </c>
      <c r="BN148" s="59" t="s">
        <v>544</v>
      </c>
      <c r="BO148" s="59" t="s">
        <v>544</v>
      </c>
      <c r="BP148" s="59" t="s">
        <v>544</v>
      </c>
      <c r="BQ148" s="59" t="s">
        <v>544</v>
      </c>
      <c r="BR148" s="59" t="s">
        <v>544</v>
      </c>
      <c r="BS148" s="59" t="s">
        <v>544</v>
      </c>
      <c r="BT148" s="59" t="s">
        <v>544</v>
      </c>
      <c r="BU148" s="59" t="s">
        <v>544</v>
      </c>
      <c r="BV148" s="59" t="s">
        <v>544</v>
      </c>
      <c r="BW148" s="59" t="s">
        <v>544</v>
      </c>
      <c r="BX148" s="59" t="s">
        <v>544</v>
      </c>
      <c r="BY148" s="59" t="s">
        <v>544</v>
      </c>
      <c r="BZ148" s="59" t="s">
        <v>544</v>
      </c>
      <c r="CA148" s="59" t="s">
        <v>544</v>
      </c>
      <c r="CB148" s="59" t="s">
        <v>544</v>
      </c>
      <c r="CC148" s="59" t="s">
        <v>544</v>
      </c>
      <c r="CD148" s="59" t="s">
        <v>544</v>
      </c>
      <c r="CE148" s="59" t="s">
        <v>544</v>
      </c>
      <c r="CF148" s="58">
        <v>253828</v>
      </c>
      <c r="CG148" s="59" t="s">
        <v>544</v>
      </c>
      <c r="CH148" s="59" t="s">
        <v>544</v>
      </c>
      <c r="CI148" s="59" t="s">
        <v>544</v>
      </c>
      <c r="CJ148" s="59" t="s">
        <v>544</v>
      </c>
      <c r="CK148" s="59" t="s">
        <v>544</v>
      </c>
      <c r="CL148" s="59" t="s">
        <v>544</v>
      </c>
      <c r="CM148" s="59" t="s">
        <v>544</v>
      </c>
      <c r="CN148" s="59" t="s">
        <v>544</v>
      </c>
      <c r="CO148" s="59" t="s">
        <v>544</v>
      </c>
      <c r="CP148" s="59" t="s">
        <v>544</v>
      </c>
      <c r="CQ148" s="59" t="s">
        <v>544</v>
      </c>
      <c r="CR148" s="59" t="s">
        <v>544</v>
      </c>
      <c r="CS148" s="58">
        <v>104.7</v>
      </c>
      <c r="CT148" s="58">
        <v>109.2</v>
      </c>
      <c r="CU148" s="59" t="s">
        <v>544</v>
      </c>
      <c r="CV148" s="59" t="s">
        <v>544</v>
      </c>
      <c r="CW148" s="58">
        <v>2.25</v>
      </c>
      <c r="CX148" s="59" t="s">
        <v>544</v>
      </c>
      <c r="CY148" s="59" t="s">
        <v>544</v>
      </c>
      <c r="CZ148" s="59" t="s">
        <v>544</v>
      </c>
      <c r="DA148" s="59" t="s">
        <v>544</v>
      </c>
      <c r="DB148" s="59" t="s">
        <v>544</v>
      </c>
      <c r="DC148" s="59" t="s">
        <v>544</v>
      </c>
      <c r="DD148" s="59" t="s">
        <v>544</v>
      </c>
      <c r="DE148" s="59" t="s">
        <v>544</v>
      </c>
      <c r="DF148" s="59" t="s">
        <v>544</v>
      </c>
      <c r="DG148" s="59" t="s">
        <v>544</v>
      </c>
      <c r="DH148" s="59" t="s">
        <v>544</v>
      </c>
      <c r="DI148" s="59" t="s">
        <v>544</v>
      </c>
      <c r="DJ148" s="59" t="s">
        <v>544</v>
      </c>
      <c r="DK148" s="59" t="s">
        <v>544</v>
      </c>
      <c r="DL148" s="59" t="s">
        <v>544</v>
      </c>
      <c r="DM148" s="59" t="s">
        <v>544</v>
      </c>
      <c r="DN148" s="59" t="s">
        <v>544</v>
      </c>
      <c r="DO148" s="59" t="s">
        <v>544</v>
      </c>
      <c r="DP148" s="59" t="s">
        <v>544</v>
      </c>
      <c r="DQ148" s="116" t="s">
        <v>544</v>
      </c>
    </row>
    <row r="149" spans="1:121">
      <c r="A149" s="3">
        <v>26373</v>
      </c>
      <c r="B149" s="59" t="s">
        <v>544</v>
      </c>
      <c r="C149" s="59" t="s">
        <v>544</v>
      </c>
      <c r="D149" s="59" t="s">
        <v>544</v>
      </c>
      <c r="E149" s="59" t="s">
        <v>544</v>
      </c>
      <c r="F149" s="58">
        <v>38.5</v>
      </c>
      <c r="G149" s="58">
        <v>0.61702900000000005</v>
      </c>
      <c r="H149" s="59" t="s">
        <v>544</v>
      </c>
      <c r="I149" s="58">
        <v>100.9</v>
      </c>
      <c r="J149" s="58">
        <v>4.8</v>
      </c>
      <c r="K149" s="59" t="s">
        <v>544</v>
      </c>
      <c r="L149" s="58">
        <v>560.4</v>
      </c>
      <c r="M149" s="58">
        <v>266675</v>
      </c>
      <c r="N149" s="59" t="s">
        <v>544</v>
      </c>
      <c r="O149" s="59" t="s">
        <v>544</v>
      </c>
      <c r="P149" s="58">
        <v>0.8</v>
      </c>
      <c r="Q149" s="59" t="s">
        <v>544</v>
      </c>
      <c r="R149" s="59" t="s">
        <v>544</v>
      </c>
      <c r="S149" s="59" t="s">
        <v>544</v>
      </c>
      <c r="T149" s="59" t="s">
        <v>544</v>
      </c>
      <c r="U149" s="59" t="s">
        <v>544</v>
      </c>
      <c r="V149" s="59" t="s">
        <v>544</v>
      </c>
      <c r="W149" s="59" t="s">
        <v>544</v>
      </c>
      <c r="X149" s="59" t="s">
        <v>544</v>
      </c>
      <c r="Y149" s="59" t="s">
        <v>544</v>
      </c>
      <c r="Z149" s="58">
        <v>106.6</v>
      </c>
      <c r="AA149" s="59" t="s">
        <v>544</v>
      </c>
      <c r="AB149" s="59" t="s">
        <v>544</v>
      </c>
      <c r="AC149" s="58">
        <v>0.61702900000000005</v>
      </c>
      <c r="AD149" s="59" t="s">
        <v>544</v>
      </c>
      <c r="AE149" s="59" t="s">
        <v>544</v>
      </c>
      <c r="AF149" s="58">
        <v>99.768518999999998</v>
      </c>
      <c r="AG149" s="58">
        <v>3.67</v>
      </c>
      <c r="AH149" s="58">
        <v>33.6</v>
      </c>
      <c r="AI149" s="59" t="s">
        <v>544</v>
      </c>
      <c r="AJ149" s="59" t="s">
        <v>544</v>
      </c>
      <c r="AK149" s="59" t="s">
        <v>544</v>
      </c>
      <c r="AL149" s="59" t="s">
        <v>544</v>
      </c>
      <c r="AM149" s="58">
        <v>43.979900000000001</v>
      </c>
      <c r="AN149" s="58">
        <v>99.688100000000006</v>
      </c>
      <c r="AO149" s="59" t="s">
        <v>544</v>
      </c>
      <c r="AP149" s="59" t="s">
        <v>544</v>
      </c>
      <c r="AQ149" s="59" t="s">
        <v>544</v>
      </c>
      <c r="AR149" s="59" t="s">
        <v>544</v>
      </c>
      <c r="AS149" s="59" t="s">
        <v>544</v>
      </c>
      <c r="AT149" s="59" t="s">
        <v>544</v>
      </c>
      <c r="AU149" s="59" t="s">
        <v>544</v>
      </c>
      <c r="AV149" s="58">
        <v>42.5</v>
      </c>
      <c r="AW149" s="59" t="s">
        <v>544</v>
      </c>
      <c r="AX149" s="58">
        <v>5.3</v>
      </c>
      <c r="AY149" s="58">
        <v>9.8000000000000007</v>
      </c>
      <c r="AZ149" s="58">
        <v>31.2</v>
      </c>
      <c r="BA149" s="58">
        <v>40.5</v>
      </c>
      <c r="BB149" s="58">
        <v>24.3</v>
      </c>
      <c r="BC149" s="58">
        <v>42.8</v>
      </c>
      <c r="BD149" s="59" t="s">
        <v>544</v>
      </c>
      <c r="BE149" s="59" t="s">
        <v>544</v>
      </c>
      <c r="BF149" s="59" t="s">
        <v>544</v>
      </c>
      <c r="BG149" s="58">
        <v>1.33</v>
      </c>
      <c r="BH149" s="58">
        <v>1.05</v>
      </c>
      <c r="BI149" s="59" t="s">
        <v>544</v>
      </c>
      <c r="BJ149" s="59" t="s">
        <v>544</v>
      </c>
      <c r="BK149" s="59" t="s">
        <v>544</v>
      </c>
      <c r="BL149" s="58">
        <v>6.03</v>
      </c>
      <c r="BM149" s="58">
        <v>5.32</v>
      </c>
      <c r="BN149" s="59" t="s">
        <v>544</v>
      </c>
      <c r="BO149" s="59" t="s">
        <v>544</v>
      </c>
      <c r="BP149" s="59" t="s">
        <v>544</v>
      </c>
      <c r="BQ149" s="59" t="s">
        <v>544</v>
      </c>
      <c r="BR149" s="59" t="s">
        <v>544</v>
      </c>
      <c r="BS149" s="59" t="s">
        <v>544</v>
      </c>
      <c r="BT149" s="59" t="s">
        <v>544</v>
      </c>
      <c r="BU149" s="59" t="s">
        <v>544</v>
      </c>
      <c r="BV149" s="59" t="s">
        <v>544</v>
      </c>
      <c r="BW149" s="59" t="s">
        <v>544</v>
      </c>
      <c r="BX149" s="59" t="s">
        <v>544</v>
      </c>
      <c r="BY149" s="59" t="s">
        <v>544</v>
      </c>
      <c r="BZ149" s="59" t="s">
        <v>544</v>
      </c>
      <c r="CA149" s="59" t="s">
        <v>544</v>
      </c>
      <c r="CB149" s="59" t="s">
        <v>544</v>
      </c>
      <c r="CC149" s="59" t="s">
        <v>544</v>
      </c>
      <c r="CD149" s="59" t="s">
        <v>544</v>
      </c>
      <c r="CE149" s="59" t="s">
        <v>544</v>
      </c>
      <c r="CF149" s="58">
        <v>257948</v>
      </c>
      <c r="CG149" s="59" t="s">
        <v>544</v>
      </c>
      <c r="CH149" s="59" t="s">
        <v>544</v>
      </c>
      <c r="CI149" s="59" t="s">
        <v>544</v>
      </c>
      <c r="CJ149" s="59" t="s">
        <v>544</v>
      </c>
      <c r="CK149" s="59" t="s">
        <v>544</v>
      </c>
      <c r="CL149" s="59" t="s">
        <v>544</v>
      </c>
      <c r="CM149" s="59" t="s">
        <v>544</v>
      </c>
      <c r="CN149" s="59" t="s">
        <v>544</v>
      </c>
      <c r="CO149" s="59" t="s">
        <v>544</v>
      </c>
      <c r="CP149" s="59" t="s">
        <v>544</v>
      </c>
      <c r="CQ149" s="59" t="s">
        <v>544</v>
      </c>
      <c r="CR149" s="59" t="s">
        <v>544</v>
      </c>
      <c r="CS149" s="58">
        <v>104.7</v>
      </c>
      <c r="CT149" s="58">
        <v>109.3</v>
      </c>
      <c r="CU149" s="59" t="s">
        <v>544</v>
      </c>
      <c r="CV149" s="59" t="s">
        <v>544</v>
      </c>
      <c r="CW149" s="58">
        <v>2.35</v>
      </c>
      <c r="CX149" s="59" t="s">
        <v>544</v>
      </c>
      <c r="CY149" s="59" t="s">
        <v>544</v>
      </c>
      <c r="CZ149" s="59" t="s">
        <v>544</v>
      </c>
      <c r="DA149" s="59" t="s">
        <v>544</v>
      </c>
      <c r="DB149" s="59" t="s">
        <v>544</v>
      </c>
      <c r="DC149" s="59" t="s">
        <v>544</v>
      </c>
      <c r="DD149" s="59" t="s">
        <v>544</v>
      </c>
      <c r="DE149" s="59" t="s">
        <v>544</v>
      </c>
      <c r="DF149" s="59" t="s">
        <v>544</v>
      </c>
      <c r="DG149" s="59" t="s">
        <v>544</v>
      </c>
      <c r="DH149" s="59" t="s">
        <v>544</v>
      </c>
      <c r="DI149" s="59" t="s">
        <v>544</v>
      </c>
      <c r="DJ149" s="59" t="s">
        <v>544</v>
      </c>
      <c r="DK149" s="59" t="s">
        <v>544</v>
      </c>
      <c r="DL149" s="59" t="s">
        <v>544</v>
      </c>
      <c r="DM149" s="59" t="s">
        <v>544</v>
      </c>
      <c r="DN149" s="59" t="s">
        <v>544</v>
      </c>
      <c r="DO149" s="59" t="s">
        <v>544</v>
      </c>
      <c r="DP149" s="59" t="s">
        <v>544</v>
      </c>
      <c r="DQ149" s="116" t="s">
        <v>544</v>
      </c>
    </row>
    <row r="150" spans="1:121">
      <c r="A150" s="3">
        <v>26404</v>
      </c>
      <c r="B150" s="59" t="s">
        <v>544</v>
      </c>
      <c r="C150" s="59" t="s">
        <v>544</v>
      </c>
      <c r="D150" s="59" t="s">
        <v>544</v>
      </c>
      <c r="E150" s="59" t="s">
        <v>544</v>
      </c>
      <c r="F150" s="58">
        <v>39.200000000000003</v>
      </c>
      <c r="G150" s="58">
        <v>0.61547099999999999</v>
      </c>
      <c r="H150" s="59" t="s">
        <v>544</v>
      </c>
      <c r="I150" s="58">
        <v>101.3</v>
      </c>
      <c r="J150" s="58">
        <v>4.78</v>
      </c>
      <c r="K150" s="59" t="s">
        <v>544</v>
      </c>
      <c r="L150" s="58">
        <v>548.5</v>
      </c>
      <c r="M150" s="58">
        <v>200957</v>
      </c>
      <c r="N150" s="59" t="s">
        <v>544</v>
      </c>
      <c r="O150" s="59" t="s">
        <v>544</v>
      </c>
      <c r="P150" s="58">
        <v>0.9</v>
      </c>
      <c r="Q150" s="59" t="s">
        <v>544</v>
      </c>
      <c r="R150" s="59" t="s">
        <v>544</v>
      </c>
      <c r="S150" s="59" t="s">
        <v>544</v>
      </c>
      <c r="T150" s="59" t="s">
        <v>544</v>
      </c>
      <c r="U150" s="59" t="s">
        <v>544</v>
      </c>
      <c r="V150" s="59" t="s">
        <v>544</v>
      </c>
      <c r="W150" s="59" t="s">
        <v>544</v>
      </c>
      <c r="X150" s="59" t="s">
        <v>544</v>
      </c>
      <c r="Y150" s="59" t="s">
        <v>544</v>
      </c>
      <c r="Z150" s="58">
        <v>106.7</v>
      </c>
      <c r="AA150" s="59" t="s">
        <v>544</v>
      </c>
      <c r="AB150" s="59" t="s">
        <v>544</v>
      </c>
      <c r="AC150" s="58">
        <v>0.61547099999999999</v>
      </c>
      <c r="AD150" s="59" t="s">
        <v>544</v>
      </c>
      <c r="AE150" s="59" t="s">
        <v>544</v>
      </c>
      <c r="AF150" s="58">
        <v>99.538105999999999</v>
      </c>
      <c r="AG150" s="58">
        <v>3.67</v>
      </c>
      <c r="AH150" s="58">
        <v>33.700000000000003</v>
      </c>
      <c r="AI150" s="59" t="s">
        <v>544</v>
      </c>
      <c r="AJ150" s="59" t="s">
        <v>544</v>
      </c>
      <c r="AK150" s="59" t="s">
        <v>544</v>
      </c>
      <c r="AL150" s="59" t="s">
        <v>544</v>
      </c>
      <c r="AM150" s="58">
        <v>44.353200000000001</v>
      </c>
      <c r="AN150" s="58">
        <v>100.23309999999999</v>
      </c>
      <c r="AO150" s="59" t="s">
        <v>544</v>
      </c>
      <c r="AP150" s="59" t="s">
        <v>544</v>
      </c>
      <c r="AQ150" s="59" t="s">
        <v>544</v>
      </c>
      <c r="AR150" s="59" t="s">
        <v>544</v>
      </c>
      <c r="AS150" s="59" t="s">
        <v>544</v>
      </c>
      <c r="AT150" s="59" t="s">
        <v>544</v>
      </c>
      <c r="AU150" s="59" t="s">
        <v>544</v>
      </c>
      <c r="AV150" s="58">
        <v>42.7</v>
      </c>
      <c r="AW150" s="59" t="s">
        <v>544</v>
      </c>
      <c r="AX150" s="58">
        <v>5.5</v>
      </c>
      <c r="AY150" s="58">
        <v>9.8000000000000007</v>
      </c>
      <c r="AZ150" s="58">
        <v>30.8</v>
      </c>
      <c r="BA150" s="58">
        <v>38.799999999999997</v>
      </c>
      <c r="BB150" s="58">
        <v>24.5</v>
      </c>
      <c r="BC150" s="58">
        <v>42.8</v>
      </c>
      <c r="BD150" s="59" t="s">
        <v>544</v>
      </c>
      <c r="BE150" s="59" t="s">
        <v>544</v>
      </c>
      <c r="BF150" s="59" t="s">
        <v>544</v>
      </c>
      <c r="BG150" s="58">
        <v>1.28</v>
      </c>
      <c r="BH150" s="58">
        <v>1.1399999999999999</v>
      </c>
      <c r="BI150" s="59" t="s">
        <v>544</v>
      </c>
      <c r="BJ150" s="59" t="s">
        <v>544</v>
      </c>
      <c r="BK150" s="59" t="s">
        <v>544</v>
      </c>
      <c r="BL150" s="58">
        <v>6.14</v>
      </c>
      <c r="BM150" s="58">
        <v>5.37</v>
      </c>
      <c r="BN150" s="59" t="s">
        <v>544</v>
      </c>
      <c r="BO150" s="59" t="s">
        <v>544</v>
      </c>
      <c r="BP150" s="59" t="s">
        <v>544</v>
      </c>
      <c r="BQ150" s="59" t="s">
        <v>544</v>
      </c>
      <c r="BR150" s="59" t="s">
        <v>544</v>
      </c>
      <c r="BS150" s="59" t="s">
        <v>544</v>
      </c>
      <c r="BT150" s="59" t="s">
        <v>544</v>
      </c>
      <c r="BU150" s="59" t="s">
        <v>544</v>
      </c>
      <c r="BV150" s="59" t="s">
        <v>544</v>
      </c>
      <c r="BW150" s="59" t="s">
        <v>544</v>
      </c>
      <c r="BX150" s="59" t="s">
        <v>544</v>
      </c>
      <c r="BY150" s="59" t="s">
        <v>544</v>
      </c>
      <c r="BZ150" s="59" t="s">
        <v>544</v>
      </c>
      <c r="CA150" s="59" t="s">
        <v>544</v>
      </c>
      <c r="CB150" s="59" t="s">
        <v>544</v>
      </c>
      <c r="CC150" s="59" t="s">
        <v>544</v>
      </c>
      <c r="CD150" s="59" t="s">
        <v>544</v>
      </c>
      <c r="CE150" s="59" t="s">
        <v>544</v>
      </c>
      <c r="CF150" s="58">
        <v>261115</v>
      </c>
      <c r="CG150" s="59" t="s">
        <v>544</v>
      </c>
      <c r="CH150" s="59" t="s">
        <v>544</v>
      </c>
      <c r="CI150" s="59" t="s">
        <v>544</v>
      </c>
      <c r="CJ150" s="59" t="s">
        <v>544</v>
      </c>
      <c r="CK150" s="59" t="s">
        <v>544</v>
      </c>
      <c r="CL150" s="59" t="s">
        <v>544</v>
      </c>
      <c r="CM150" s="59" t="s">
        <v>544</v>
      </c>
      <c r="CN150" s="59" t="s">
        <v>544</v>
      </c>
      <c r="CO150" s="59" t="s">
        <v>544</v>
      </c>
      <c r="CP150" s="59" t="s">
        <v>544</v>
      </c>
      <c r="CQ150" s="59" t="s">
        <v>544</v>
      </c>
      <c r="CR150" s="59" t="s">
        <v>544</v>
      </c>
      <c r="CS150" s="58">
        <v>104.6</v>
      </c>
      <c r="CT150" s="58">
        <v>109.7</v>
      </c>
      <c r="CU150" s="59" t="s">
        <v>544</v>
      </c>
      <c r="CV150" s="59" t="s">
        <v>544</v>
      </c>
      <c r="CW150" s="58">
        <v>2.4</v>
      </c>
      <c r="CX150" s="59" t="s">
        <v>544</v>
      </c>
      <c r="CY150" s="59" t="s">
        <v>544</v>
      </c>
      <c r="CZ150" s="59" t="s">
        <v>544</v>
      </c>
      <c r="DA150" s="59" t="s">
        <v>544</v>
      </c>
      <c r="DB150" s="59" t="s">
        <v>544</v>
      </c>
      <c r="DC150" s="59" t="s">
        <v>544</v>
      </c>
      <c r="DD150" s="59" t="s">
        <v>544</v>
      </c>
      <c r="DE150" s="59" t="s">
        <v>544</v>
      </c>
      <c r="DF150" s="59" t="s">
        <v>544</v>
      </c>
      <c r="DG150" s="59" t="s">
        <v>544</v>
      </c>
      <c r="DH150" s="59" t="s">
        <v>544</v>
      </c>
      <c r="DI150" s="59" t="s">
        <v>544</v>
      </c>
      <c r="DJ150" s="59" t="s">
        <v>544</v>
      </c>
      <c r="DK150" s="59" t="s">
        <v>544</v>
      </c>
      <c r="DL150" s="59" t="s">
        <v>544</v>
      </c>
      <c r="DM150" s="59" t="s">
        <v>544</v>
      </c>
      <c r="DN150" s="59" t="s">
        <v>544</v>
      </c>
      <c r="DO150" s="59" t="s">
        <v>544</v>
      </c>
      <c r="DP150" s="59" t="s">
        <v>544</v>
      </c>
      <c r="DQ150" s="116" t="s">
        <v>544</v>
      </c>
    </row>
    <row r="151" spans="1:121">
      <c r="A151" s="3">
        <v>26434</v>
      </c>
      <c r="B151" s="59" t="s">
        <v>544</v>
      </c>
      <c r="C151" s="59" t="s">
        <v>544</v>
      </c>
      <c r="D151" s="59" t="s">
        <v>544</v>
      </c>
      <c r="E151" s="59" t="s">
        <v>544</v>
      </c>
      <c r="F151" s="58">
        <v>38.9</v>
      </c>
      <c r="G151" s="58">
        <v>0.61526800000000004</v>
      </c>
      <c r="H151" s="59" t="s">
        <v>544</v>
      </c>
      <c r="I151" s="58">
        <v>101.5</v>
      </c>
      <c r="J151" s="58">
        <v>4.71</v>
      </c>
      <c r="K151" s="59" t="s">
        <v>544</v>
      </c>
      <c r="L151" s="58">
        <v>562.5</v>
      </c>
      <c r="M151" s="58">
        <v>232935</v>
      </c>
      <c r="N151" s="59" t="s">
        <v>544</v>
      </c>
      <c r="O151" s="59" t="s">
        <v>544</v>
      </c>
      <c r="P151" s="58">
        <v>1</v>
      </c>
      <c r="Q151" s="59" t="s">
        <v>544</v>
      </c>
      <c r="R151" s="59" t="s">
        <v>544</v>
      </c>
      <c r="S151" s="59" t="s">
        <v>544</v>
      </c>
      <c r="T151" s="59" t="s">
        <v>544</v>
      </c>
      <c r="U151" s="59" t="s">
        <v>544</v>
      </c>
      <c r="V151" s="59" t="s">
        <v>544</v>
      </c>
      <c r="W151" s="59" t="s">
        <v>544</v>
      </c>
      <c r="X151" s="59" t="s">
        <v>544</v>
      </c>
      <c r="Y151" s="59" t="s">
        <v>544</v>
      </c>
      <c r="Z151" s="58">
        <v>106.2</v>
      </c>
      <c r="AA151" s="59" t="s">
        <v>544</v>
      </c>
      <c r="AB151" s="59" t="s">
        <v>544</v>
      </c>
      <c r="AC151" s="58">
        <v>0.61526800000000004</v>
      </c>
      <c r="AD151" s="59" t="s">
        <v>544</v>
      </c>
      <c r="AE151" s="59" t="s">
        <v>544</v>
      </c>
      <c r="AF151" s="58">
        <v>100</v>
      </c>
      <c r="AG151" s="58">
        <v>3.64</v>
      </c>
      <c r="AH151" s="58">
        <v>33.700000000000003</v>
      </c>
      <c r="AI151" s="59" t="s">
        <v>544</v>
      </c>
      <c r="AJ151" s="59" t="s">
        <v>544</v>
      </c>
      <c r="AK151" s="59" t="s">
        <v>544</v>
      </c>
      <c r="AL151" s="59" t="s">
        <v>544</v>
      </c>
      <c r="AM151" s="58">
        <v>44.715299999999999</v>
      </c>
      <c r="AN151" s="58">
        <v>100.7525</v>
      </c>
      <c r="AO151" s="59" t="s">
        <v>544</v>
      </c>
      <c r="AP151" s="59" t="s">
        <v>544</v>
      </c>
      <c r="AQ151" s="59" t="s">
        <v>544</v>
      </c>
      <c r="AR151" s="59" t="s">
        <v>544</v>
      </c>
      <c r="AS151" s="59" t="s">
        <v>544</v>
      </c>
      <c r="AT151" s="59" t="s">
        <v>544</v>
      </c>
      <c r="AU151" s="59" t="s">
        <v>544</v>
      </c>
      <c r="AV151" s="58">
        <v>43</v>
      </c>
      <c r="AW151" s="59" t="s">
        <v>544</v>
      </c>
      <c r="AX151" s="58">
        <v>5.5</v>
      </c>
      <c r="AY151" s="58">
        <v>9.8000000000000007</v>
      </c>
      <c r="AZ151" s="58">
        <v>30.8</v>
      </c>
      <c r="BA151" s="58">
        <v>38.5</v>
      </c>
      <c r="BB151" s="58">
        <v>24.8</v>
      </c>
      <c r="BC151" s="58">
        <v>43</v>
      </c>
      <c r="BD151" s="59" t="s">
        <v>544</v>
      </c>
      <c r="BE151" s="59" t="s">
        <v>544</v>
      </c>
      <c r="BF151" s="59" t="s">
        <v>544</v>
      </c>
      <c r="BG151" s="58">
        <v>1.35</v>
      </c>
      <c r="BH151" s="58">
        <v>1.05</v>
      </c>
      <c r="BI151" s="59" t="s">
        <v>544</v>
      </c>
      <c r="BJ151" s="59" t="s">
        <v>544</v>
      </c>
      <c r="BK151" s="59" t="s">
        <v>544</v>
      </c>
      <c r="BL151" s="58">
        <v>6.19</v>
      </c>
      <c r="BM151" s="58">
        <v>5.52</v>
      </c>
      <c r="BN151" s="59" t="s">
        <v>544</v>
      </c>
      <c r="BO151" s="59" t="s">
        <v>544</v>
      </c>
      <c r="BP151" s="59" t="s">
        <v>544</v>
      </c>
      <c r="BQ151" s="59" t="s">
        <v>544</v>
      </c>
      <c r="BR151" s="59" t="s">
        <v>544</v>
      </c>
      <c r="BS151" s="59" t="s">
        <v>544</v>
      </c>
      <c r="BT151" s="59" t="s">
        <v>544</v>
      </c>
      <c r="BU151" s="59" t="s">
        <v>544</v>
      </c>
      <c r="BV151" s="59" t="s">
        <v>544</v>
      </c>
      <c r="BW151" s="59" t="s">
        <v>544</v>
      </c>
      <c r="BX151" s="59" t="s">
        <v>544</v>
      </c>
      <c r="BY151" s="59" t="s">
        <v>544</v>
      </c>
      <c r="BZ151" s="59" t="s">
        <v>544</v>
      </c>
      <c r="CA151" s="59" t="s">
        <v>544</v>
      </c>
      <c r="CB151" s="59" t="s">
        <v>544</v>
      </c>
      <c r="CC151" s="59" t="s">
        <v>544</v>
      </c>
      <c r="CD151" s="59" t="s">
        <v>544</v>
      </c>
      <c r="CE151" s="59" t="s">
        <v>544</v>
      </c>
      <c r="CF151" s="58">
        <v>264380</v>
      </c>
      <c r="CG151" s="59" t="s">
        <v>544</v>
      </c>
      <c r="CH151" s="59" t="s">
        <v>544</v>
      </c>
      <c r="CI151" s="59" t="s">
        <v>544</v>
      </c>
      <c r="CJ151" s="59" t="s">
        <v>544</v>
      </c>
      <c r="CK151" s="59" t="s">
        <v>544</v>
      </c>
      <c r="CL151" s="59" t="s">
        <v>544</v>
      </c>
      <c r="CM151" s="59" t="s">
        <v>544</v>
      </c>
      <c r="CN151" s="59" t="s">
        <v>544</v>
      </c>
      <c r="CO151" s="59" t="s">
        <v>544</v>
      </c>
      <c r="CP151" s="59" t="s">
        <v>544</v>
      </c>
      <c r="CQ151" s="59" t="s">
        <v>544</v>
      </c>
      <c r="CR151" s="59" t="s">
        <v>544</v>
      </c>
      <c r="CS151" s="58">
        <v>104.1</v>
      </c>
      <c r="CT151" s="58">
        <v>109</v>
      </c>
      <c r="CU151" s="59" t="s">
        <v>544</v>
      </c>
      <c r="CV151" s="59" t="s">
        <v>544</v>
      </c>
      <c r="CW151" s="58">
        <v>2.2999999999999998</v>
      </c>
      <c r="CX151" s="59" t="s">
        <v>544</v>
      </c>
      <c r="CY151" s="59" t="s">
        <v>544</v>
      </c>
      <c r="CZ151" s="59" t="s">
        <v>544</v>
      </c>
      <c r="DA151" s="59" t="s">
        <v>544</v>
      </c>
      <c r="DB151" s="59" t="s">
        <v>544</v>
      </c>
      <c r="DC151" s="59" t="s">
        <v>544</v>
      </c>
      <c r="DD151" s="59" t="s">
        <v>544</v>
      </c>
      <c r="DE151" s="59" t="s">
        <v>544</v>
      </c>
      <c r="DF151" s="59" t="s">
        <v>544</v>
      </c>
      <c r="DG151" s="59" t="s">
        <v>544</v>
      </c>
      <c r="DH151" s="59" t="s">
        <v>544</v>
      </c>
      <c r="DI151" s="59" t="s">
        <v>544</v>
      </c>
      <c r="DJ151" s="59" t="s">
        <v>544</v>
      </c>
      <c r="DK151" s="59" t="s">
        <v>544</v>
      </c>
      <c r="DL151" s="59" t="s">
        <v>544</v>
      </c>
      <c r="DM151" s="59" t="s">
        <v>544</v>
      </c>
      <c r="DN151" s="59" t="s">
        <v>544</v>
      </c>
      <c r="DO151" s="59" t="s">
        <v>544</v>
      </c>
      <c r="DP151" s="59" t="s">
        <v>544</v>
      </c>
      <c r="DQ151" s="116" t="s">
        <v>544</v>
      </c>
    </row>
    <row r="152" spans="1:121">
      <c r="A152" s="3">
        <v>26465</v>
      </c>
      <c r="B152" s="59" t="s">
        <v>544</v>
      </c>
      <c r="C152" s="59" t="s">
        <v>544</v>
      </c>
      <c r="D152" s="59" t="s">
        <v>544</v>
      </c>
      <c r="E152" s="59" t="s">
        <v>544</v>
      </c>
      <c r="F152" s="58">
        <v>39.700000000000003</v>
      </c>
      <c r="G152" s="58">
        <v>0.61623899999999998</v>
      </c>
      <c r="H152" s="59" t="s">
        <v>544</v>
      </c>
      <c r="I152" s="58">
        <v>105</v>
      </c>
      <c r="J152" s="58">
        <v>4.6500000000000004</v>
      </c>
      <c r="K152" s="59" t="s">
        <v>544</v>
      </c>
      <c r="L152" s="58">
        <v>549.29999999999995</v>
      </c>
      <c r="M152" s="58">
        <v>224050</v>
      </c>
      <c r="N152" s="59" t="s">
        <v>544</v>
      </c>
      <c r="O152" s="59" t="s">
        <v>544</v>
      </c>
      <c r="P152" s="58">
        <v>1</v>
      </c>
      <c r="Q152" s="59" t="s">
        <v>544</v>
      </c>
      <c r="R152" s="59" t="s">
        <v>544</v>
      </c>
      <c r="S152" s="59" t="s">
        <v>544</v>
      </c>
      <c r="T152" s="59" t="s">
        <v>544</v>
      </c>
      <c r="U152" s="59" t="s">
        <v>544</v>
      </c>
      <c r="V152" s="59" t="s">
        <v>544</v>
      </c>
      <c r="W152" s="59" t="s">
        <v>544</v>
      </c>
      <c r="X152" s="59" t="s">
        <v>544</v>
      </c>
      <c r="Y152" s="59" t="s">
        <v>544</v>
      </c>
      <c r="Z152" s="58">
        <v>106.2</v>
      </c>
      <c r="AA152" s="59" t="s">
        <v>544</v>
      </c>
      <c r="AB152" s="59" t="s">
        <v>544</v>
      </c>
      <c r="AC152" s="58">
        <v>0.61623899999999998</v>
      </c>
      <c r="AD152" s="59" t="s">
        <v>544</v>
      </c>
      <c r="AE152" s="59" t="s">
        <v>544</v>
      </c>
      <c r="AF152" s="58">
        <v>100.46511599999999</v>
      </c>
      <c r="AG152" s="58">
        <v>3.64</v>
      </c>
      <c r="AH152" s="58">
        <v>33.799999999999997</v>
      </c>
      <c r="AI152" s="59" t="s">
        <v>544</v>
      </c>
      <c r="AJ152" s="59" t="s">
        <v>544</v>
      </c>
      <c r="AK152" s="59" t="s">
        <v>544</v>
      </c>
      <c r="AL152" s="59" t="s">
        <v>544</v>
      </c>
      <c r="AM152" s="58">
        <v>45.065600000000003</v>
      </c>
      <c r="AN152" s="58">
        <v>101.24509999999999</v>
      </c>
      <c r="AO152" s="59" t="s">
        <v>544</v>
      </c>
      <c r="AP152" s="59" t="s">
        <v>544</v>
      </c>
      <c r="AQ152" s="59" t="s">
        <v>544</v>
      </c>
      <c r="AR152" s="59" t="s">
        <v>544</v>
      </c>
      <c r="AS152" s="59" t="s">
        <v>544</v>
      </c>
      <c r="AT152" s="59" t="s">
        <v>544</v>
      </c>
      <c r="AU152" s="59" t="s">
        <v>544</v>
      </c>
      <c r="AV152" s="58">
        <v>43.1</v>
      </c>
      <c r="AW152" s="59" t="s">
        <v>544</v>
      </c>
      <c r="AX152" s="58">
        <v>5.4</v>
      </c>
      <c r="AY152" s="58">
        <v>9.6999999999999993</v>
      </c>
      <c r="AZ152" s="58">
        <v>30.6</v>
      </c>
      <c r="BA152" s="58">
        <v>38.299999999999997</v>
      </c>
      <c r="BB152" s="58">
        <v>24.5</v>
      </c>
      <c r="BC152" s="58">
        <v>43.1</v>
      </c>
      <c r="BD152" s="59" t="s">
        <v>544</v>
      </c>
      <c r="BE152" s="59" t="s">
        <v>544</v>
      </c>
      <c r="BF152" s="59" t="s">
        <v>544</v>
      </c>
      <c r="BG152" s="58">
        <v>1.23</v>
      </c>
      <c r="BH152" s="58">
        <v>1.1100000000000001</v>
      </c>
      <c r="BI152" s="59" t="s">
        <v>544</v>
      </c>
      <c r="BJ152" s="59" t="s">
        <v>544</v>
      </c>
      <c r="BK152" s="59" t="s">
        <v>544</v>
      </c>
      <c r="BL152" s="58">
        <v>6.19</v>
      </c>
      <c r="BM152" s="58">
        <v>5.37</v>
      </c>
      <c r="BN152" s="59" t="s">
        <v>544</v>
      </c>
      <c r="BO152" s="59" t="s">
        <v>544</v>
      </c>
      <c r="BP152" s="59" t="s">
        <v>544</v>
      </c>
      <c r="BQ152" s="59" t="s">
        <v>544</v>
      </c>
      <c r="BR152" s="59" t="s">
        <v>544</v>
      </c>
      <c r="BS152" s="59" t="s">
        <v>544</v>
      </c>
      <c r="BT152" s="59" t="s">
        <v>544</v>
      </c>
      <c r="BU152" s="59" t="s">
        <v>544</v>
      </c>
      <c r="BV152" s="59" t="s">
        <v>544</v>
      </c>
      <c r="BW152" s="59" t="s">
        <v>544</v>
      </c>
      <c r="BX152" s="59" t="s">
        <v>544</v>
      </c>
      <c r="BY152" s="59" t="s">
        <v>544</v>
      </c>
      <c r="BZ152" s="59" t="s">
        <v>544</v>
      </c>
      <c r="CA152" s="59" t="s">
        <v>544</v>
      </c>
      <c r="CB152" s="59" t="s">
        <v>544</v>
      </c>
      <c r="CC152" s="59" t="s">
        <v>544</v>
      </c>
      <c r="CD152" s="59" t="s">
        <v>544</v>
      </c>
      <c r="CE152" s="59" t="s">
        <v>544</v>
      </c>
      <c r="CF152" s="58">
        <v>268583</v>
      </c>
      <c r="CG152" s="59" t="s">
        <v>544</v>
      </c>
      <c r="CH152" s="59" t="s">
        <v>544</v>
      </c>
      <c r="CI152" s="59" t="s">
        <v>544</v>
      </c>
      <c r="CJ152" s="59" t="s">
        <v>544</v>
      </c>
      <c r="CK152" s="59" t="s">
        <v>544</v>
      </c>
      <c r="CL152" s="59" t="s">
        <v>544</v>
      </c>
      <c r="CM152" s="59" t="s">
        <v>544</v>
      </c>
      <c r="CN152" s="59" t="s">
        <v>544</v>
      </c>
      <c r="CO152" s="59" t="s">
        <v>544</v>
      </c>
      <c r="CP152" s="59" t="s">
        <v>544</v>
      </c>
      <c r="CQ152" s="59" t="s">
        <v>544</v>
      </c>
      <c r="CR152" s="59" t="s">
        <v>544</v>
      </c>
      <c r="CS152" s="58">
        <v>104.1</v>
      </c>
      <c r="CT152" s="58">
        <v>109.1</v>
      </c>
      <c r="CU152" s="59" t="s">
        <v>544</v>
      </c>
      <c r="CV152" s="59" t="s">
        <v>544</v>
      </c>
      <c r="CW152" s="58">
        <v>2.5099999999999998</v>
      </c>
      <c r="CX152" s="59" t="s">
        <v>544</v>
      </c>
      <c r="CY152" s="59" t="s">
        <v>544</v>
      </c>
      <c r="CZ152" s="59" t="s">
        <v>544</v>
      </c>
      <c r="DA152" s="59" t="s">
        <v>544</v>
      </c>
      <c r="DB152" s="59" t="s">
        <v>544</v>
      </c>
      <c r="DC152" s="59" t="s">
        <v>544</v>
      </c>
      <c r="DD152" s="59" t="s">
        <v>544</v>
      </c>
      <c r="DE152" s="59" t="s">
        <v>544</v>
      </c>
      <c r="DF152" s="59" t="s">
        <v>544</v>
      </c>
      <c r="DG152" s="59" t="s">
        <v>544</v>
      </c>
      <c r="DH152" s="59" t="s">
        <v>544</v>
      </c>
      <c r="DI152" s="59" t="s">
        <v>544</v>
      </c>
      <c r="DJ152" s="59" t="s">
        <v>544</v>
      </c>
      <c r="DK152" s="59" t="s">
        <v>544</v>
      </c>
      <c r="DL152" s="59" t="s">
        <v>544</v>
      </c>
      <c r="DM152" s="59" t="s">
        <v>544</v>
      </c>
      <c r="DN152" s="59" t="s">
        <v>544</v>
      </c>
      <c r="DO152" s="59" t="s">
        <v>544</v>
      </c>
      <c r="DP152" s="59" t="s">
        <v>544</v>
      </c>
      <c r="DQ152" s="116" t="s">
        <v>544</v>
      </c>
    </row>
    <row r="153" spans="1:121">
      <c r="A153" s="3">
        <v>26495</v>
      </c>
      <c r="B153" s="59" t="s">
        <v>544</v>
      </c>
      <c r="C153" s="59" t="s">
        <v>544</v>
      </c>
      <c r="D153" s="59" t="s">
        <v>544</v>
      </c>
      <c r="E153" s="59" t="s">
        <v>544</v>
      </c>
      <c r="F153" s="58">
        <v>39.200000000000003</v>
      </c>
      <c r="G153" s="58">
        <v>0.619093</v>
      </c>
      <c r="H153" s="59" t="s">
        <v>544</v>
      </c>
      <c r="I153" s="58">
        <v>107.3</v>
      </c>
      <c r="J153" s="58">
        <v>4.6500000000000004</v>
      </c>
      <c r="K153" s="59" t="s">
        <v>544</v>
      </c>
      <c r="L153" s="58">
        <v>586.5</v>
      </c>
      <c r="M153" s="58">
        <v>170944</v>
      </c>
      <c r="N153" s="59" t="s">
        <v>544</v>
      </c>
      <c r="O153" s="59" t="s">
        <v>544</v>
      </c>
      <c r="P153" s="58">
        <v>1</v>
      </c>
      <c r="Q153" s="59" t="s">
        <v>544</v>
      </c>
      <c r="R153" s="59" t="s">
        <v>544</v>
      </c>
      <c r="S153" s="59" t="s">
        <v>544</v>
      </c>
      <c r="T153" s="59" t="s">
        <v>544</v>
      </c>
      <c r="U153" s="59" t="s">
        <v>544</v>
      </c>
      <c r="V153" s="59" t="s">
        <v>544</v>
      </c>
      <c r="W153" s="59" t="s">
        <v>544</v>
      </c>
      <c r="X153" s="59" t="s">
        <v>544</v>
      </c>
      <c r="Y153" s="59" t="s">
        <v>544</v>
      </c>
      <c r="Z153" s="58">
        <v>107.2</v>
      </c>
      <c r="AA153" s="59" t="s">
        <v>544</v>
      </c>
      <c r="AB153" s="59" t="s">
        <v>544</v>
      </c>
      <c r="AC153" s="58">
        <v>0.619093</v>
      </c>
      <c r="AD153" s="59" t="s">
        <v>544</v>
      </c>
      <c r="AE153" s="59" t="s">
        <v>544</v>
      </c>
      <c r="AF153" s="58">
        <v>100.932401</v>
      </c>
      <c r="AG153" s="58">
        <v>3.64</v>
      </c>
      <c r="AH153" s="58">
        <v>33.9</v>
      </c>
      <c r="AI153" s="59" t="s">
        <v>544</v>
      </c>
      <c r="AJ153" s="59" t="s">
        <v>544</v>
      </c>
      <c r="AK153" s="59" t="s">
        <v>544</v>
      </c>
      <c r="AL153" s="59" t="s">
        <v>544</v>
      </c>
      <c r="AM153" s="58">
        <v>45.398899999999998</v>
      </c>
      <c r="AN153" s="58">
        <v>101.6999</v>
      </c>
      <c r="AO153" s="59" t="s">
        <v>544</v>
      </c>
      <c r="AP153" s="59" t="s">
        <v>544</v>
      </c>
      <c r="AQ153" s="59" t="s">
        <v>544</v>
      </c>
      <c r="AR153" s="59" t="s">
        <v>544</v>
      </c>
      <c r="AS153" s="59" t="s">
        <v>544</v>
      </c>
      <c r="AT153" s="59" t="s">
        <v>544</v>
      </c>
      <c r="AU153" s="59" t="s">
        <v>544</v>
      </c>
      <c r="AV153" s="58">
        <v>43.3</v>
      </c>
      <c r="AW153" s="59" t="s">
        <v>544</v>
      </c>
      <c r="AX153" s="58">
        <v>5.4</v>
      </c>
      <c r="AY153" s="58">
        <v>9.4</v>
      </c>
      <c r="AZ153" s="58">
        <v>29.4</v>
      </c>
      <c r="BA153" s="58">
        <v>36.4</v>
      </c>
      <c r="BB153" s="58">
        <v>23.6</v>
      </c>
      <c r="BC153" s="58">
        <v>43.3</v>
      </c>
      <c r="BD153" s="59" t="s">
        <v>544</v>
      </c>
      <c r="BE153" s="59" t="s">
        <v>544</v>
      </c>
      <c r="BF153" s="59" t="s">
        <v>544</v>
      </c>
      <c r="BG153" s="58">
        <v>1.24</v>
      </c>
      <c r="BH153" s="58">
        <v>1.22</v>
      </c>
      <c r="BI153" s="59" t="s">
        <v>544</v>
      </c>
      <c r="BJ153" s="59" t="s">
        <v>544</v>
      </c>
      <c r="BK153" s="59" t="s">
        <v>544</v>
      </c>
      <c r="BL153" s="58">
        <v>6.19</v>
      </c>
      <c r="BM153" s="58">
        <v>5.42</v>
      </c>
      <c r="BN153" s="59" t="s">
        <v>544</v>
      </c>
      <c r="BO153" s="59" t="s">
        <v>544</v>
      </c>
      <c r="BP153" s="59" t="s">
        <v>544</v>
      </c>
      <c r="BQ153" s="59" t="s">
        <v>544</v>
      </c>
      <c r="BR153" s="59" t="s">
        <v>544</v>
      </c>
      <c r="BS153" s="59" t="s">
        <v>544</v>
      </c>
      <c r="BT153" s="59" t="s">
        <v>544</v>
      </c>
      <c r="BU153" s="59" t="s">
        <v>544</v>
      </c>
      <c r="BV153" s="59" t="s">
        <v>544</v>
      </c>
      <c r="BW153" s="59" t="s">
        <v>544</v>
      </c>
      <c r="BX153" s="59" t="s">
        <v>544</v>
      </c>
      <c r="BY153" s="59" t="s">
        <v>544</v>
      </c>
      <c r="BZ153" s="59" t="s">
        <v>544</v>
      </c>
      <c r="CA153" s="59" t="s">
        <v>544</v>
      </c>
      <c r="CB153" s="59" t="s">
        <v>544</v>
      </c>
      <c r="CC153" s="59" t="s">
        <v>544</v>
      </c>
      <c r="CD153" s="59" t="s">
        <v>544</v>
      </c>
      <c r="CE153" s="59" t="s">
        <v>544</v>
      </c>
      <c r="CF153" s="58">
        <v>269730</v>
      </c>
      <c r="CG153" s="59" t="s">
        <v>544</v>
      </c>
      <c r="CH153" s="59" t="s">
        <v>544</v>
      </c>
      <c r="CI153" s="59" t="s">
        <v>544</v>
      </c>
      <c r="CJ153" s="59" t="s">
        <v>544</v>
      </c>
      <c r="CK153" s="59" t="s">
        <v>544</v>
      </c>
      <c r="CL153" s="59" t="s">
        <v>544</v>
      </c>
      <c r="CM153" s="59" t="s">
        <v>544</v>
      </c>
      <c r="CN153" s="59" t="s">
        <v>544</v>
      </c>
      <c r="CO153" s="59" t="s">
        <v>544</v>
      </c>
      <c r="CP153" s="59" t="s">
        <v>544</v>
      </c>
      <c r="CQ153" s="59" t="s">
        <v>544</v>
      </c>
      <c r="CR153" s="59" t="s">
        <v>544</v>
      </c>
      <c r="CS153" s="58">
        <v>104.5</v>
      </c>
      <c r="CT153" s="58">
        <v>111</v>
      </c>
      <c r="CU153" s="59" t="s">
        <v>544</v>
      </c>
      <c r="CV153" s="59" t="s">
        <v>544</v>
      </c>
      <c r="CW153" s="58">
        <v>2.4500000000000002</v>
      </c>
      <c r="CX153" s="59" t="s">
        <v>544</v>
      </c>
      <c r="CY153" s="59" t="s">
        <v>544</v>
      </c>
      <c r="CZ153" s="59" t="s">
        <v>544</v>
      </c>
      <c r="DA153" s="59" t="s">
        <v>544</v>
      </c>
      <c r="DB153" s="59" t="s">
        <v>544</v>
      </c>
      <c r="DC153" s="59" t="s">
        <v>544</v>
      </c>
      <c r="DD153" s="59" t="s">
        <v>544</v>
      </c>
      <c r="DE153" s="59" t="s">
        <v>544</v>
      </c>
      <c r="DF153" s="59" t="s">
        <v>544</v>
      </c>
      <c r="DG153" s="59" t="s">
        <v>544</v>
      </c>
      <c r="DH153" s="59" t="s">
        <v>544</v>
      </c>
      <c r="DI153" s="59" t="s">
        <v>544</v>
      </c>
      <c r="DJ153" s="59" t="s">
        <v>544</v>
      </c>
      <c r="DK153" s="59" t="s">
        <v>544</v>
      </c>
      <c r="DL153" s="59" t="s">
        <v>544</v>
      </c>
      <c r="DM153" s="59" t="s">
        <v>544</v>
      </c>
      <c r="DN153" s="59" t="s">
        <v>544</v>
      </c>
      <c r="DO153" s="59" t="s">
        <v>544</v>
      </c>
      <c r="DP153" s="59" t="s">
        <v>544</v>
      </c>
      <c r="DQ153" s="116" t="s">
        <v>544</v>
      </c>
    </row>
    <row r="154" spans="1:121">
      <c r="A154" s="3">
        <v>26526</v>
      </c>
      <c r="B154" s="59" t="s">
        <v>544</v>
      </c>
      <c r="C154" s="59" t="s">
        <v>544</v>
      </c>
      <c r="D154" s="59" t="s">
        <v>544</v>
      </c>
      <c r="E154" s="59" t="s">
        <v>544</v>
      </c>
      <c r="F154" s="58">
        <v>39</v>
      </c>
      <c r="G154" s="58">
        <v>0.61390500000000003</v>
      </c>
      <c r="H154" s="59" t="s">
        <v>544</v>
      </c>
      <c r="I154" s="58">
        <v>108</v>
      </c>
      <c r="J154" s="58">
        <v>4.8</v>
      </c>
      <c r="K154" s="59" t="s">
        <v>544</v>
      </c>
      <c r="L154" s="58">
        <v>574.6</v>
      </c>
      <c r="M154" s="58">
        <v>134344</v>
      </c>
      <c r="N154" s="59" t="s">
        <v>544</v>
      </c>
      <c r="O154" s="59" t="s">
        <v>544</v>
      </c>
      <c r="P154" s="58">
        <v>1</v>
      </c>
      <c r="Q154" s="59" t="s">
        <v>544</v>
      </c>
      <c r="R154" s="59" t="s">
        <v>544</v>
      </c>
      <c r="S154" s="59" t="s">
        <v>544</v>
      </c>
      <c r="T154" s="59" t="s">
        <v>544</v>
      </c>
      <c r="U154" s="59" t="s">
        <v>544</v>
      </c>
      <c r="V154" s="59" t="s">
        <v>544</v>
      </c>
      <c r="W154" s="59" t="s">
        <v>544</v>
      </c>
      <c r="X154" s="59" t="s">
        <v>544</v>
      </c>
      <c r="Y154" s="59" t="s">
        <v>544</v>
      </c>
      <c r="Z154" s="58">
        <v>106.4</v>
      </c>
      <c r="AA154" s="59" t="s">
        <v>544</v>
      </c>
      <c r="AB154" s="59" t="s">
        <v>544</v>
      </c>
      <c r="AC154" s="58">
        <v>0.61390500000000003</v>
      </c>
      <c r="AD154" s="59" t="s">
        <v>544</v>
      </c>
      <c r="AE154" s="59" t="s">
        <v>544</v>
      </c>
      <c r="AF154" s="58">
        <v>100</v>
      </c>
      <c r="AG154" s="58">
        <v>3.62</v>
      </c>
      <c r="AH154" s="58">
        <v>34</v>
      </c>
      <c r="AI154" s="59" t="s">
        <v>544</v>
      </c>
      <c r="AJ154" s="59" t="s">
        <v>544</v>
      </c>
      <c r="AK154" s="59" t="s">
        <v>544</v>
      </c>
      <c r="AL154" s="59" t="s">
        <v>544</v>
      </c>
      <c r="AM154" s="58">
        <v>45.712000000000003</v>
      </c>
      <c r="AN154" s="58">
        <v>102.11020000000001</v>
      </c>
      <c r="AO154" s="59" t="s">
        <v>544</v>
      </c>
      <c r="AP154" s="59" t="s">
        <v>544</v>
      </c>
      <c r="AQ154" s="59" t="s">
        <v>544</v>
      </c>
      <c r="AR154" s="59" t="s">
        <v>544</v>
      </c>
      <c r="AS154" s="59" t="s">
        <v>544</v>
      </c>
      <c r="AT154" s="59" t="s">
        <v>544</v>
      </c>
      <c r="AU154" s="59" t="s">
        <v>544</v>
      </c>
      <c r="AV154" s="58">
        <v>44</v>
      </c>
      <c r="AW154" s="59" t="s">
        <v>544</v>
      </c>
      <c r="AX154" s="58">
        <v>5.4</v>
      </c>
      <c r="AY154" s="58">
        <v>9.5</v>
      </c>
      <c r="AZ154" s="58">
        <v>29.8</v>
      </c>
      <c r="BA154" s="58">
        <v>37.700000000000003</v>
      </c>
      <c r="BB154" s="58">
        <v>23.6</v>
      </c>
      <c r="BC154" s="58">
        <v>43.5</v>
      </c>
      <c r="BD154" s="59" t="s">
        <v>544</v>
      </c>
      <c r="BE154" s="59" t="s">
        <v>544</v>
      </c>
      <c r="BF154" s="59" t="s">
        <v>544</v>
      </c>
      <c r="BG154" s="58">
        <v>1.34</v>
      </c>
      <c r="BH154" s="58">
        <v>1.25</v>
      </c>
      <c r="BI154" s="59" t="s">
        <v>544</v>
      </c>
      <c r="BJ154" s="59" t="s">
        <v>544</v>
      </c>
      <c r="BK154" s="59" t="s">
        <v>544</v>
      </c>
      <c r="BL154" s="58">
        <v>6.39</v>
      </c>
      <c r="BM154" s="58">
        <v>5.57</v>
      </c>
      <c r="BN154" s="59" t="s">
        <v>544</v>
      </c>
      <c r="BO154" s="59" t="s">
        <v>544</v>
      </c>
      <c r="BP154" s="59" t="s">
        <v>544</v>
      </c>
      <c r="BQ154" s="59" t="s">
        <v>544</v>
      </c>
      <c r="BR154" s="59" t="s">
        <v>544</v>
      </c>
      <c r="BS154" s="59" t="s">
        <v>544</v>
      </c>
      <c r="BT154" s="59" t="s">
        <v>544</v>
      </c>
      <c r="BU154" s="59" t="s">
        <v>544</v>
      </c>
      <c r="BV154" s="59" t="s">
        <v>544</v>
      </c>
      <c r="BW154" s="59" t="s">
        <v>544</v>
      </c>
      <c r="BX154" s="59" t="s">
        <v>544</v>
      </c>
      <c r="BY154" s="59" t="s">
        <v>544</v>
      </c>
      <c r="BZ154" s="59" t="s">
        <v>544</v>
      </c>
      <c r="CA154" s="59" t="s">
        <v>544</v>
      </c>
      <c r="CB154" s="59" t="s">
        <v>544</v>
      </c>
      <c r="CC154" s="59" t="s">
        <v>544</v>
      </c>
      <c r="CD154" s="59" t="s">
        <v>544</v>
      </c>
      <c r="CE154" s="59" t="s">
        <v>544</v>
      </c>
      <c r="CF154" s="58">
        <v>271585</v>
      </c>
      <c r="CG154" s="59" t="s">
        <v>544</v>
      </c>
      <c r="CH154" s="59" t="s">
        <v>544</v>
      </c>
      <c r="CI154" s="59" t="s">
        <v>544</v>
      </c>
      <c r="CJ154" s="59" t="s">
        <v>544</v>
      </c>
      <c r="CK154" s="59" t="s">
        <v>544</v>
      </c>
      <c r="CL154" s="59" t="s">
        <v>544</v>
      </c>
      <c r="CM154" s="59" t="s">
        <v>544</v>
      </c>
      <c r="CN154" s="59" t="s">
        <v>544</v>
      </c>
      <c r="CO154" s="59" t="s">
        <v>544</v>
      </c>
      <c r="CP154" s="59" t="s">
        <v>544</v>
      </c>
      <c r="CQ154" s="59" t="s">
        <v>544</v>
      </c>
      <c r="CR154" s="59" t="s">
        <v>544</v>
      </c>
      <c r="CS154" s="58">
        <v>103.8</v>
      </c>
      <c r="CT154" s="58">
        <v>110.1</v>
      </c>
      <c r="CU154" s="59" t="s">
        <v>544</v>
      </c>
      <c r="CV154" s="59" t="s">
        <v>544</v>
      </c>
      <c r="CW154" s="58">
        <v>2.4500000000000002</v>
      </c>
      <c r="CX154" s="59" t="s">
        <v>544</v>
      </c>
      <c r="CY154" s="59" t="s">
        <v>544</v>
      </c>
      <c r="CZ154" s="59" t="s">
        <v>544</v>
      </c>
      <c r="DA154" s="59" t="s">
        <v>544</v>
      </c>
      <c r="DB154" s="59" t="s">
        <v>544</v>
      </c>
      <c r="DC154" s="59" t="s">
        <v>544</v>
      </c>
      <c r="DD154" s="59" t="s">
        <v>544</v>
      </c>
      <c r="DE154" s="59" t="s">
        <v>544</v>
      </c>
      <c r="DF154" s="59" t="s">
        <v>544</v>
      </c>
      <c r="DG154" s="59" t="s">
        <v>544</v>
      </c>
      <c r="DH154" s="59" t="s">
        <v>544</v>
      </c>
      <c r="DI154" s="59" t="s">
        <v>544</v>
      </c>
      <c r="DJ154" s="59" t="s">
        <v>544</v>
      </c>
      <c r="DK154" s="59" t="s">
        <v>544</v>
      </c>
      <c r="DL154" s="59" t="s">
        <v>544</v>
      </c>
      <c r="DM154" s="59" t="s">
        <v>544</v>
      </c>
      <c r="DN154" s="59" t="s">
        <v>544</v>
      </c>
      <c r="DO154" s="59" t="s">
        <v>544</v>
      </c>
      <c r="DP154" s="59" t="s">
        <v>544</v>
      </c>
      <c r="DQ154" s="116" t="s">
        <v>544</v>
      </c>
    </row>
    <row r="155" spans="1:121">
      <c r="A155" s="3">
        <v>26557</v>
      </c>
      <c r="B155" s="59" t="s">
        <v>544</v>
      </c>
      <c r="C155" s="59" t="s">
        <v>544</v>
      </c>
      <c r="D155" s="59" t="s">
        <v>544</v>
      </c>
      <c r="E155" s="59" t="s">
        <v>544</v>
      </c>
      <c r="F155" s="58">
        <v>40.6</v>
      </c>
      <c r="G155" s="58">
        <v>0.612618</v>
      </c>
      <c r="H155" s="59" t="s">
        <v>544</v>
      </c>
      <c r="I155" s="58">
        <v>109.2</v>
      </c>
      <c r="J155" s="58">
        <v>5.32</v>
      </c>
      <c r="K155" s="59" t="s">
        <v>544</v>
      </c>
      <c r="L155" s="58">
        <v>555</v>
      </c>
      <c r="M155" s="58">
        <v>150613</v>
      </c>
      <c r="N155" s="59" t="s">
        <v>544</v>
      </c>
      <c r="O155" s="59" t="s">
        <v>544</v>
      </c>
      <c r="P155" s="58">
        <v>1</v>
      </c>
      <c r="Q155" s="59" t="s">
        <v>544</v>
      </c>
      <c r="R155" s="59" t="s">
        <v>544</v>
      </c>
      <c r="S155" s="59" t="s">
        <v>544</v>
      </c>
      <c r="T155" s="59" t="s">
        <v>544</v>
      </c>
      <c r="U155" s="59" t="s">
        <v>544</v>
      </c>
      <c r="V155" s="59" t="s">
        <v>544</v>
      </c>
      <c r="W155" s="59" t="s">
        <v>544</v>
      </c>
      <c r="X155" s="59" t="s">
        <v>544</v>
      </c>
      <c r="Y155" s="59" t="s">
        <v>544</v>
      </c>
      <c r="Z155" s="58">
        <v>106.6</v>
      </c>
      <c r="AA155" s="59" t="s">
        <v>544</v>
      </c>
      <c r="AB155" s="59" t="s">
        <v>544</v>
      </c>
      <c r="AC155" s="58">
        <v>0.612618</v>
      </c>
      <c r="AD155" s="59" t="s">
        <v>544</v>
      </c>
      <c r="AE155" s="59" t="s">
        <v>544</v>
      </c>
      <c r="AF155" s="58">
        <v>100.229358</v>
      </c>
      <c r="AG155" s="58">
        <v>3.62</v>
      </c>
      <c r="AH155" s="58">
        <v>34.1</v>
      </c>
      <c r="AI155" s="59" t="s">
        <v>544</v>
      </c>
      <c r="AJ155" s="59" t="s">
        <v>544</v>
      </c>
      <c r="AK155" s="59" t="s">
        <v>544</v>
      </c>
      <c r="AL155" s="59" t="s">
        <v>544</v>
      </c>
      <c r="AM155" s="58">
        <v>46.001800000000003</v>
      </c>
      <c r="AN155" s="58">
        <v>102.4696</v>
      </c>
      <c r="AO155" s="59" t="s">
        <v>544</v>
      </c>
      <c r="AP155" s="59" t="s">
        <v>544</v>
      </c>
      <c r="AQ155" s="59" t="s">
        <v>544</v>
      </c>
      <c r="AR155" s="59" t="s">
        <v>544</v>
      </c>
      <c r="AS155" s="59" t="s">
        <v>544</v>
      </c>
      <c r="AT155" s="59" t="s">
        <v>544</v>
      </c>
      <c r="AU155" s="59" t="s">
        <v>544</v>
      </c>
      <c r="AV155" s="58">
        <v>44.2</v>
      </c>
      <c r="AW155" s="59" t="s">
        <v>544</v>
      </c>
      <c r="AX155" s="58">
        <v>5.4</v>
      </c>
      <c r="AY155" s="58">
        <v>9.8000000000000007</v>
      </c>
      <c r="AZ155" s="58">
        <v>30.8</v>
      </c>
      <c r="BA155" s="58">
        <v>40.200000000000003</v>
      </c>
      <c r="BB155" s="58">
        <v>23.9</v>
      </c>
      <c r="BC155" s="58">
        <v>43.8</v>
      </c>
      <c r="BD155" s="59" t="s">
        <v>544</v>
      </c>
      <c r="BE155" s="59" t="s">
        <v>544</v>
      </c>
      <c r="BF155" s="59" t="s">
        <v>544</v>
      </c>
      <c r="BG155" s="58">
        <v>1.32</v>
      </c>
      <c r="BH155" s="58">
        <v>1.18</v>
      </c>
      <c r="BI155" s="59" t="s">
        <v>544</v>
      </c>
      <c r="BJ155" s="59" t="s">
        <v>544</v>
      </c>
      <c r="BK155" s="59" t="s">
        <v>544</v>
      </c>
      <c r="BL155" s="58">
        <v>6.39</v>
      </c>
      <c r="BM155" s="58">
        <v>5.62</v>
      </c>
      <c r="BN155" s="59" t="s">
        <v>544</v>
      </c>
      <c r="BO155" s="59" t="s">
        <v>544</v>
      </c>
      <c r="BP155" s="59" t="s">
        <v>544</v>
      </c>
      <c r="BQ155" s="59" t="s">
        <v>544</v>
      </c>
      <c r="BR155" s="59" t="s">
        <v>544</v>
      </c>
      <c r="BS155" s="59" t="s">
        <v>544</v>
      </c>
      <c r="BT155" s="59" t="s">
        <v>544</v>
      </c>
      <c r="BU155" s="59" t="s">
        <v>544</v>
      </c>
      <c r="BV155" s="59" t="s">
        <v>544</v>
      </c>
      <c r="BW155" s="59" t="s">
        <v>544</v>
      </c>
      <c r="BX155" s="59" t="s">
        <v>544</v>
      </c>
      <c r="BY155" s="59" t="s">
        <v>544</v>
      </c>
      <c r="BZ155" s="59" t="s">
        <v>544</v>
      </c>
      <c r="CA155" s="59" t="s">
        <v>544</v>
      </c>
      <c r="CB155" s="59" t="s">
        <v>544</v>
      </c>
      <c r="CC155" s="59" t="s">
        <v>544</v>
      </c>
      <c r="CD155" s="59" t="s">
        <v>544</v>
      </c>
      <c r="CE155" s="59" t="s">
        <v>544</v>
      </c>
      <c r="CF155" s="58">
        <v>276387</v>
      </c>
      <c r="CG155" s="59" t="s">
        <v>544</v>
      </c>
      <c r="CH155" s="59" t="s">
        <v>544</v>
      </c>
      <c r="CI155" s="59" t="s">
        <v>544</v>
      </c>
      <c r="CJ155" s="59" t="s">
        <v>544</v>
      </c>
      <c r="CK155" s="59" t="s">
        <v>544</v>
      </c>
      <c r="CL155" s="59" t="s">
        <v>544</v>
      </c>
      <c r="CM155" s="59" t="s">
        <v>544</v>
      </c>
      <c r="CN155" s="59" t="s">
        <v>544</v>
      </c>
      <c r="CO155" s="59" t="s">
        <v>544</v>
      </c>
      <c r="CP155" s="59" t="s">
        <v>544</v>
      </c>
      <c r="CQ155" s="59" t="s">
        <v>544</v>
      </c>
      <c r="CR155" s="59" t="s">
        <v>544</v>
      </c>
      <c r="CS155" s="58">
        <v>103.7</v>
      </c>
      <c r="CT155" s="58">
        <v>110.6</v>
      </c>
      <c r="CU155" s="59" t="s">
        <v>544</v>
      </c>
      <c r="CV155" s="59" t="s">
        <v>544</v>
      </c>
      <c r="CW155" s="58">
        <v>2.5099999999999998</v>
      </c>
      <c r="CX155" s="59" t="s">
        <v>544</v>
      </c>
      <c r="CY155" s="59" t="s">
        <v>544</v>
      </c>
      <c r="CZ155" s="59" t="s">
        <v>544</v>
      </c>
      <c r="DA155" s="59" t="s">
        <v>544</v>
      </c>
      <c r="DB155" s="59" t="s">
        <v>544</v>
      </c>
      <c r="DC155" s="59" t="s">
        <v>544</v>
      </c>
      <c r="DD155" s="59" t="s">
        <v>544</v>
      </c>
      <c r="DE155" s="59" t="s">
        <v>544</v>
      </c>
      <c r="DF155" s="59" t="s">
        <v>544</v>
      </c>
      <c r="DG155" s="59" t="s">
        <v>544</v>
      </c>
      <c r="DH155" s="59" t="s">
        <v>544</v>
      </c>
      <c r="DI155" s="59" t="s">
        <v>544</v>
      </c>
      <c r="DJ155" s="59" t="s">
        <v>544</v>
      </c>
      <c r="DK155" s="59" t="s">
        <v>544</v>
      </c>
      <c r="DL155" s="59" t="s">
        <v>544</v>
      </c>
      <c r="DM155" s="59" t="s">
        <v>544</v>
      </c>
      <c r="DN155" s="59" t="s">
        <v>544</v>
      </c>
      <c r="DO155" s="59" t="s">
        <v>544</v>
      </c>
      <c r="DP155" s="59" t="s">
        <v>544</v>
      </c>
      <c r="DQ155" s="116" t="s">
        <v>544</v>
      </c>
    </row>
    <row r="156" spans="1:121">
      <c r="A156" s="3">
        <v>26587</v>
      </c>
      <c r="B156" s="59" t="s">
        <v>544</v>
      </c>
      <c r="C156" s="59" t="s">
        <v>544</v>
      </c>
      <c r="D156" s="59" t="s">
        <v>544</v>
      </c>
      <c r="E156" s="59" t="s">
        <v>544</v>
      </c>
      <c r="F156" s="58">
        <v>42.1</v>
      </c>
      <c r="G156" s="58">
        <v>0.61002000000000001</v>
      </c>
      <c r="H156" s="59" t="s">
        <v>544</v>
      </c>
      <c r="I156" s="58">
        <v>109.5</v>
      </c>
      <c r="J156" s="58">
        <v>6.88</v>
      </c>
      <c r="K156" s="59" t="s">
        <v>544</v>
      </c>
      <c r="L156" s="58">
        <v>545.20000000000005</v>
      </c>
      <c r="M156" s="58">
        <v>183555</v>
      </c>
      <c r="N156" s="59" t="s">
        <v>544</v>
      </c>
      <c r="O156" s="59" t="s">
        <v>544</v>
      </c>
      <c r="P156" s="58">
        <v>1</v>
      </c>
      <c r="Q156" s="59" t="s">
        <v>544</v>
      </c>
      <c r="R156" s="59" t="s">
        <v>544</v>
      </c>
      <c r="S156" s="59" t="s">
        <v>544</v>
      </c>
      <c r="T156" s="59" t="s">
        <v>544</v>
      </c>
      <c r="U156" s="59" t="s">
        <v>544</v>
      </c>
      <c r="V156" s="59" t="s">
        <v>544</v>
      </c>
      <c r="W156" s="59" t="s">
        <v>544</v>
      </c>
      <c r="X156" s="59" t="s">
        <v>544</v>
      </c>
      <c r="Y156" s="59" t="s">
        <v>544</v>
      </c>
      <c r="Z156" s="58">
        <v>106.5</v>
      </c>
      <c r="AA156" s="59" t="s">
        <v>544</v>
      </c>
      <c r="AB156" s="59" t="s">
        <v>544</v>
      </c>
      <c r="AC156" s="58">
        <v>0.61002000000000001</v>
      </c>
      <c r="AD156" s="59" t="s">
        <v>544</v>
      </c>
      <c r="AE156" s="59" t="s">
        <v>544</v>
      </c>
      <c r="AF156" s="58">
        <v>98.426965999999993</v>
      </c>
      <c r="AG156" s="58">
        <v>3.62</v>
      </c>
      <c r="AH156" s="58">
        <v>34.200000000000003</v>
      </c>
      <c r="AI156" s="59" t="s">
        <v>544</v>
      </c>
      <c r="AJ156" s="59" t="s">
        <v>544</v>
      </c>
      <c r="AK156" s="59" t="s">
        <v>544</v>
      </c>
      <c r="AL156" s="59" t="s">
        <v>544</v>
      </c>
      <c r="AM156" s="58">
        <v>46.266300000000001</v>
      </c>
      <c r="AN156" s="58">
        <v>102.774</v>
      </c>
      <c r="AO156" s="59" t="s">
        <v>544</v>
      </c>
      <c r="AP156" s="59" t="s">
        <v>544</v>
      </c>
      <c r="AQ156" s="59" t="s">
        <v>544</v>
      </c>
      <c r="AR156" s="59" t="s">
        <v>544</v>
      </c>
      <c r="AS156" s="59" t="s">
        <v>544</v>
      </c>
      <c r="AT156" s="59" t="s">
        <v>544</v>
      </c>
      <c r="AU156" s="59" t="s">
        <v>544</v>
      </c>
      <c r="AV156" s="58">
        <v>45</v>
      </c>
      <c r="AW156" s="59" t="s">
        <v>544</v>
      </c>
      <c r="AX156" s="58">
        <v>5.4</v>
      </c>
      <c r="AY156" s="58">
        <v>10.1</v>
      </c>
      <c r="AZ156" s="58">
        <v>32.1</v>
      </c>
      <c r="BA156" s="58">
        <v>41.2</v>
      </c>
      <c r="BB156" s="58">
        <v>25.2</v>
      </c>
      <c r="BC156" s="58">
        <v>44.1</v>
      </c>
      <c r="BD156" s="59" t="s">
        <v>544</v>
      </c>
      <c r="BE156" s="59" t="s">
        <v>544</v>
      </c>
      <c r="BF156" s="59" t="s">
        <v>544</v>
      </c>
      <c r="BG156" s="58">
        <v>1.29</v>
      </c>
      <c r="BH156" s="58">
        <v>1.23</v>
      </c>
      <c r="BI156" s="59" t="s">
        <v>544</v>
      </c>
      <c r="BJ156" s="59" t="s">
        <v>544</v>
      </c>
      <c r="BK156" s="59" t="s">
        <v>544</v>
      </c>
      <c r="BL156" s="58">
        <v>6.85</v>
      </c>
      <c r="BM156" s="58">
        <v>5.73</v>
      </c>
      <c r="BN156" s="59" t="s">
        <v>544</v>
      </c>
      <c r="BO156" s="59" t="s">
        <v>544</v>
      </c>
      <c r="BP156" s="59" t="s">
        <v>544</v>
      </c>
      <c r="BQ156" s="59" t="s">
        <v>544</v>
      </c>
      <c r="BR156" s="59" t="s">
        <v>544</v>
      </c>
      <c r="BS156" s="59" t="s">
        <v>544</v>
      </c>
      <c r="BT156" s="59" t="s">
        <v>544</v>
      </c>
      <c r="BU156" s="59" t="s">
        <v>544</v>
      </c>
      <c r="BV156" s="59" t="s">
        <v>544</v>
      </c>
      <c r="BW156" s="59" t="s">
        <v>544</v>
      </c>
      <c r="BX156" s="59" t="s">
        <v>544</v>
      </c>
      <c r="BY156" s="59" t="s">
        <v>544</v>
      </c>
      <c r="BZ156" s="59" t="s">
        <v>544</v>
      </c>
      <c r="CA156" s="59" t="s">
        <v>544</v>
      </c>
      <c r="CB156" s="59" t="s">
        <v>544</v>
      </c>
      <c r="CC156" s="59" t="s">
        <v>544</v>
      </c>
      <c r="CD156" s="59" t="s">
        <v>544</v>
      </c>
      <c r="CE156" s="59" t="s">
        <v>544</v>
      </c>
      <c r="CF156" s="58">
        <v>278762</v>
      </c>
      <c r="CG156" s="59" t="s">
        <v>544</v>
      </c>
      <c r="CH156" s="59" t="s">
        <v>544</v>
      </c>
      <c r="CI156" s="59" t="s">
        <v>544</v>
      </c>
      <c r="CJ156" s="59" t="s">
        <v>544</v>
      </c>
      <c r="CK156" s="59" t="s">
        <v>544</v>
      </c>
      <c r="CL156" s="59" t="s">
        <v>544</v>
      </c>
      <c r="CM156" s="59" t="s">
        <v>544</v>
      </c>
      <c r="CN156" s="59" t="s">
        <v>544</v>
      </c>
      <c r="CO156" s="59" t="s">
        <v>544</v>
      </c>
      <c r="CP156" s="59" t="s">
        <v>544</v>
      </c>
      <c r="CQ156" s="59" t="s">
        <v>544</v>
      </c>
      <c r="CR156" s="59" t="s">
        <v>544</v>
      </c>
      <c r="CS156" s="58">
        <v>103.4</v>
      </c>
      <c r="CT156" s="58">
        <v>110.8</v>
      </c>
      <c r="CU156" s="59" t="s">
        <v>544</v>
      </c>
      <c r="CV156" s="59" t="s">
        <v>544</v>
      </c>
      <c r="CW156" s="58">
        <v>2.5099999999999998</v>
      </c>
      <c r="CX156" s="59" t="s">
        <v>544</v>
      </c>
      <c r="CY156" s="59" t="s">
        <v>544</v>
      </c>
      <c r="CZ156" s="59" t="s">
        <v>544</v>
      </c>
      <c r="DA156" s="59" t="s">
        <v>544</v>
      </c>
      <c r="DB156" s="59" t="s">
        <v>544</v>
      </c>
      <c r="DC156" s="59" t="s">
        <v>544</v>
      </c>
      <c r="DD156" s="59" t="s">
        <v>544</v>
      </c>
      <c r="DE156" s="59" t="s">
        <v>544</v>
      </c>
      <c r="DF156" s="59" t="s">
        <v>544</v>
      </c>
      <c r="DG156" s="59" t="s">
        <v>544</v>
      </c>
      <c r="DH156" s="59" t="s">
        <v>544</v>
      </c>
      <c r="DI156" s="59" t="s">
        <v>544</v>
      </c>
      <c r="DJ156" s="59" t="s">
        <v>544</v>
      </c>
      <c r="DK156" s="59" t="s">
        <v>544</v>
      </c>
      <c r="DL156" s="59" t="s">
        <v>544</v>
      </c>
      <c r="DM156" s="59" t="s">
        <v>544</v>
      </c>
      <c r="DN156" s="59" t="s">
        <v>544</v>
      </c>
      <c r="DO156" s="59" t="s">
        <v>544</v>
      </c>
      <c r="DP156" s="59" t="s">
        <v>544</v>
      </c>
      <c r="DQ156" s="116" t="s">
        <v>544</v>
      </c>
    </row>
    <row r="157" spans="1:121">
      <c r="A157" s="3">
        <v>26618</v>
      </c>
      <c r="B157" s="59" t="s">
        <v>544</v>
      </c>
      <c r="C157" s="59" t="s">
        <v>544</v>
      </c>
      <c r="D157" s="59" t="s">
        <v>544</v>
      </c>
      <c r="E157" s="59" t="s">
        <v>544</v>
      </c>
      <c r="F157" s="58">
        <v>42.9</v>
      </c>
      <c r="G157" s="58">
        <v>0.61056100000000002</v>
      </c>
      <c r="H157" s="59" t="s">
        <v>544</v>
      </c>
      <c r="I157" s="58">
        <v>110.8</v>
      </c>
      <c r="J157" s="58">
        <v>8.07</v>
      </c>
      <c r="K157" s="59" t="s">
        <v>544</v>
      </c>
      <c r="L157" s="58">
        <v>549.29999999999995</v>
      </c>
      <c r="M157" s="58">
        <v>154319</v>
      </c>
      <c r="N157" s="59" t="s">
        <v>544</v>
      </c>
      <c r="O157" s="59" t="s">
        <v>544</v>
      </c>
      <c r="P157" s="58">
        <v>1</v>
      </c>
      <c r="Q157" s="59" t="s">
        <v>544</v>
      </c>
      <c r="R157" s="59" t="s">
        <v>544</v>
      </c>
      <c r="S157" s="59" t="s">
        <v>544</v>
      </c>
      <c r="T157" s="59" t="s">
        <v>544</v>
      </c>
      <c r="U157" s="59" t="s">
        <v>544</v>
      </c>
      <c r="V157" s="59" t="s">
        <v>544</v>
      </c>
      <c r="W157" s="59" t="s">
        <v>544</v>
      </c>
      <c r="X157" s="59" t="s">
        <v>544</v>
      </c>
      <c r="Y157" s="59" t="s">
        <v>544</v>
      </c>
      <c r="Z157" s="58">
        <v>106.7</v>
      </c>
      <c r="AA157" s="59" t="s">
        <v>544</v>
      </c>
      <c r="AB157" s="59" t="s">
        <v>544</v>
      </c>
      <c r="AC157" s="58">
        <v>0.61056100000000002</v>
      </c>
      <c r="AD157" s="59" t="s">
        <v>544</v>
      </c>
      <c r="AE157" s="59" t="s">
        <v>544</v>
      </c>
      <c r="AF157" s="58">
        <v>98.206277999999998</v>
      </c>
      <c r="AG157" s="58">
        <v>3.62</v>
      </c>
      <c r="AH157" s="58">
        <v>34.299999999999997</v>
      </c>
      <c r="AI157" s="59" t="s">
        <v>544</v>
      </c>
      <c r="AJ157" s="59" t="s">
        <v>544</v>
      </c>
      <c r="AK157" s="59" t="s">
        <v>544</v>
      </c>
      <c r="AL157" s="59" t="s">
        <v>544</v>
      </c>
      <c r="AM157" s="58">
        <v>46.503799999999998</v>
      </c>
      <c r="AN157" s="58">
        <v>103.0202</v>
      </c>
      <c r="AO157" s="59" t="s">
        <v>544</v>
      </c>
      <c r="AP157" s="59" t="s">
        <v>544</v>
      </c>
      <c r="AQ157" s="59" t="s">
        <v>544</v>
      </c>
      <c r="AR157" s="59" t="s">
        <v>544</v>
      </c>
      <c r="AS157" s="59" t="s">
        <v>544</v>
      </c>
      <c r="AT157" s="59" t="s">
        <v>544</v>
      </c>
      <c r="AU157" s="59" t="s">
        <v>544</v>
      </c>
      <c r="AV157" s="58">
        <v>45</v>
      </c>
      <c r="AW157" s="59" t="s">
        <v>544</v>
      </c>
      <c r="AX157" s="58">
        <v>5.4</v>
      </c>
      <c r="AY157" s="58">
        <v>10.1</v>
      </c>
      <c r="AZ157" s="58">
        <v>32.5</v>
      </c>
      <c r="BA157" s="58">
        <v>41.7</v>
      </c>
      <c r="BB157" s="58">
        <v>25.5</v>
      </c>
      <c r="BC157" s="58">
        <v>44.2</v>
      </c>
      <c r="BD157" s="59" t="s">
        <v>544</v>
      </c>
      <c r="BE157" s="59" t="s">
        <v>544</v>
      </c>
      <c r="BF157" s="59" t="s">
        <v>544</v>
      </c>
      <c r="BG157" s="58">
        <v>1.52</v>
      </c>
      <c r="BH157" s="58">
        <v>1.3</v>
      </c>
      <c r="BI157" s="59" t="s">
        <v>544</v>
      </c>
      <c r="BJ157" s="59" t="s">
        <v>544</v>
      </c>
      <c r="BK157" s="59" t="s">
        <v>544</v>
      </c>
      <c r="BL157" s="58">
        <v>6.9</v>
      </c>
      <c r="BM157" s="58">
        <v>5.83</v>
      </c>
      <c r="BN157" s="59" t="s">
        <v>544</v>
      </c>
      <c r="BO157" s="59" t="s">
        <v>544</v>
      </c>
      <c r="BP157" s="59" t="s">
        <v>544</v>
      </c>
      <c r="BQ157" s="59" t="s">
        <v>544</v>
      </c>
      <c r="BR157" s="59" t="s">
        <v>544</v>
      </c>
      <c r="BS157" s="59" t="s">
        <v>544</v>
      </c>
      <c r="BT157" s="59" t="s">
        <v>544</v>
      </c>
      <c r="BU157" s="59" t="s">
        <v>544</v>
      </c>
      <c r="BV157" s="59" t="s">
        <v>544</v>
      </c>
      <c r="BW157" s="59" t="s">
        <v>544</v>
      </c>
      <c r="BX157" s="59" t="s">
        <v>544</v>
      </c>
      <c r="BY157" s="59" t="s">
        <v>544</v>
      </c>
      <c r="BZ157" s="59" t="s">
        <v>544</v>
      </c>
      <c r="CA157" s="59" t="s">
        <v>544</v>
      </c>
      <c r="CB157" s="59" t="s">
        <v>544</v>
      </c>
      <c r="CC157" s="59" t="s">
        <v>544</v>
      </c>
      <c r="CD157" s="59" t="s">
        <v>544</v>
      </c>
      <c r="CE157" s="59" t="s">
        <v>544</v>
      </c>
      <c r="CF157" s="58">
        <v>283550</v>
      </c>
      <c r="CG157" s="59" t="s">
        <v>544</v>
      </c>
      <c r="CH157" s="59" t="s">
        <v>544</v>
      </c>
      <c r="CI157" s="59" t="s">
        <v>544</v>
      </c>
      <c r="CJ157" s="59" t="s">
        <v>544</v>
      </c>
      <c r="CK157" s="59" t="s">
        <v>544</v>
      </c>
      <c r="CL157" s="59" t="s">
        <v>544</v>
      </c>
      <c r="CM157" s="59" t="s">
        <v>544</v>
      </c>
      <c r="CN157" s="59" t="s">
        <v>544</v>
      </c>
      <c r="CO157" s="59" t="s">
        <v>544</v>
      </c>
      <c r="CP157" s="59" t="s">
        <v>544</v>
      </c>
      <c r="CQ157" s="59" t="s">
        <v>544</v>
      </c>
      <c r="CR157" s="59" t="s">
        <v>544</v>
      </c>
      <c r="CS157" s="58">
        <v>103.4</v>
      </c>
      <c r="CT157" s="58">
        <v>111.2</v>
      </c>
      <c r="CU157" s="59" t="s">
        <v>544</v>
      </c>
      <c r="CV157" s="59" t="s">
        <v>544</v>
      </c>
      <c r="CW157" s="58">
        <v>2.61</v>
      </c>
      <c r="CX157" s="59" t="s">
        <v>544</v>
      </c>
      <c r="CY157" s="59" t="s">
        <v>544</v>
      </c>
      <c r="CZ157" s="59" t="s">
        <v>544</v>
      </c>
      <c r="DA157" s="59" t="s">
        <v>544</v>
      </c>
      <c r="DB157" s="59" t="s">
        <v>544</v>
      </c>
      <c r="DC157" s="59" t="s">
        <v>544</v>
      </c>
      <c r="DD157" s="59" t="s">
        <v>544</v>
      </c>
      <c r="DE157" s="59" t="s">
        <v>544</v>
      </c>
      <c r="DF157" s="59" t="s">
        <v>544</v>
      </c>
      <c r="DG157" s="59" t="s">
        <v>544</v>
      </c>
      <c r="DH157" s="59" t="s">
        <v>544</v>
      </c>
      <c r="DI157" s="59" t="s">
        <v>544</v>
      </c>
      <c r="DJ157" s="59" t="s">
        <v>544</v>
      </c>
      <c r="DK157" s="59" t="s">
        <v>544</v>
      </c>
      <c r="DL157" s="59" t="s">
        <v>544</v>
      </c>
      <c r="DM157" s="59" t="s">
        <v>544</v>
      </c>
      <c r="DN157" s="59" t="s">
        <v>544</v>
      </c>
      <c r="DO157" s="59" t="s">
        <v>544</v>
      </c>
      <c r="DP157" s="59" t="s">
        <v>544</v>
      </c>
      <c r="DQ157" s="116" t="s">
        <v>544</v>
      </c>
    </row>
    <row r="158" spans="1:121">
      <c r="A158" s="3">
        <v>26648</v>
      </c>
      <c r="B158" s="59" t="s">
        <v>544</v>
      </c>
      <c r="C158" s="59" t="s">
        <v>544</v>
      </c>
      <c r="D158" s="59" t="s">
        <v>544</v>
      </c>
      <c r="E158" s="59" t="s">
        <v>544</v>
      </c>
      <c r="F158" s="58">
        <v>45.2</v>
      </c>
      <c r="G158" s="58">
        <v>0.61141800000000002</v>
      </c>
      <c r="H158" s="59" t="s">
        <v>544</v>
      </c>
      <c r="I158" s="58">
        <v>113.2</v>
      </c>
      <c r="J158" s="58">
        <v>8.6</v>
      </c>
      <c r="K158" s="59" t="s">
        <v>544</v>
      </c>
      <c r="L158" s="58">
        <v>536.4</v>
      </c>
      <c r="M158" s="58">
        <v>124842</v>
      </c>
      <c r="N158" s="59" t="s">
        <v>544</v>
      </c>
      <c r="O158" s="59" t="s">
        <v>544</v>
      </c>
      <c r="P158" s="58">
        <v>0.9</v>
      </c>
      <c r="Q158" s="59" t="s">
        <v>544</v>
      </c>
      <c r="R158" s="59" t="s">
        <v>544</v>
      </c>
      <c r="S158" s="59" t="s">
        <v>544</v>
      </c>
      <c r="T158" s="59" t="s">
        <v>544</v>
      </c>
      <c r="U158" s="59" t="s">
        <v>544</v>
      </c>
      <c r="V158" s="59" t="s">
        <v>544</v>
      </c>
      <c r="W158" s="59" t="s">
        <v>544</v>
      </c>
      <c r="X158" s="59" t="s">
        <v>544</v>
      </c>
      <c r="Y158" s="59" t="s">
        <v>544</v>
      </c>
      <c r="Z158" s="58">
        <v>106.6</v>
      </c>
      <c r="AA158" s="59" t="s">
        <v>544</v>
      </c>
      <c r="AB158" s="59" t="s">
        <v>544</v>
      </c>
      <c r="AC158" s="58">
        <v>0.61141800000000002</v>
      </c>
      <c r="AD158" s="59" t="s">
        <v>544</v>
      </c>
      <c r="AE158" s="59" t="s">
        <v>544</v>
      </c>
      <c r="AF158" s="58">
        <v>96.696034999999995</v>
      </c>
      <c r="AG158" s="58">
        <v>3.62</v>
      </c>
      <c r="AH158" s="58">
        <v>34.4</v>
      </c>
      <c r="AI158" s="59" t="s">
        <v>544</v>
      </c>
      <c r="AJ158" s="59" t="s">
        <v>544</v>
      </c>
      <c r="AK158" s="59" t="s">
        <v>544</v>
      </c>
      <c r="AL158" s="59" t="s">
        <v>544</v>
      </c>
      <c r="AM158" s="58">
        <v>46.700800000000001</v>
      </c>
      <c r="AN158" s="58">
        <v>103.1793</v>
      </c>
      <c r="AO158" s="59" t="s">
        <v>544</v>
      </c>
      <c r="AP158" s="59" t="s">
        <v>544</v>
      </c>
      <c r="AQ158" s="59" t="s">
        <v>544</v>
      </c>
      <c r="AR158" s="59" t="s">
        <v>544</v>
      </c>
      <c r="AS158" s="59" t="s">
        <v>544</v>
      </c>
      <c r="AT158" s="59" t="s">
        <v>544</v>
      </c>
      <c r="AU158" s="59" t="s">
        <v>544</v>
      </c>
      <c r="AV158" s="58">
        <v>45.5</v>
      </c>
      <c r="AW158" s="59" t="s">
        <v>544</v>
      </c>
      <c r="AX158" s="58">
        <v>5.4</v>
      </c>
      <c r="AY158" s="58">
        <v>10.6</v>
      </c>
      <c r="AZ158" s="58">
        <v>34.6</v>
      </c>
      <c r="BA158" s="58">
        <v>46</v>
      </c>
      <c r="BB158" s="58">
        <v>26.4</v>
      </c>
      <c r="BC158" s="58">
        <v>44.4</v>
      </c>
      <c r="BD158" s="59" t="s">
        <v>544</v>
      </c>
      <c r="BE158" s="59" t="s">
        <v>544</v>
      </c>
      <c r="BF158" s="59" t="s">
        <v>544</v>
      </c>
      <c r="BG158" s="58">
        <v>1.47</v>
      </c>
      <c r="BH158" s="58">
        <v>1.25</v>
      </c>
      <c r="BI158" s="59" t="s">
        <v>544</v>
      </c>
      <c r="BJ158" s="59" t="s">
        <v>544</v>
      </c>
      <c r="BK158" s="59" t="s">
        <v>544</v>
      </c>
      <c r="BL158" s="58">
        <v>7</v>
      </c>
      <c r="BM158" s="58">
        <v>5.98</v>
      </c>
      <c r="BN158" s="59" t="s">
        <v>544</v>
      </c>
      <c r="BO158" s="59" t="s">
        <v>544</v>
      </c>
      <c r="BP158" s="59" t="s">
        <v>544</v>
      </c>
      <c r="BQ158" s="59" t="s">
        <v>544</v>
      </c>
      <c r="BR158" s="59" t="s">
        <v>544</v>
      </c>
      <c r="BS158" s="59" t="s">
        <v>544</v>
      </c>
      <c r="BT158" s="59" t="s">
        <v>544</v>
      </c>
      <c r="BU158" s="59" t="s">
        <v>544</v>
      </c>
      <c r="BV158" s="59" t="s">
        <v>544</v>
      </c>
      <c r="BW158" s="59" t="s">
        <v>544</v>
      </c>
      <c r="BX158" s="59" t="s">
        <v>544</v>
      </c>
      <c r="BY158" s="59" t="s">
        <v>544</v>
      </c>
      <c r="BZ158" s="59" t="s">
        <v>544</v>
      </c>
      <c r="CA158" s="59" t="s">
        <v>544</v>
      </c>
      <c r="CB158" s="59" t="s">
        <v>544</v>
      </c>
      <c r="CC158" s="59" t="s">
        <v>544</v>
      </c>
      <c r="CD158" s="59" t="s">
        <v>544</v>
      </c>
      <c r="CE158" s="59" t="s">
        <v>544</v>
      </c>
      <c r="CF158" s="58">
        <v>291603</v>
      </c>
      <c r="CG158" s="59" t="s">
        <v>544</v>
      </c>
      <c r="CH158" s="59" t="s">
        <v>544</v>
      </c>
      <c r="CI158" s="59" t="s">
        <v>544</v>
      </c>
      <c r="CJ158" s="59" t="s">
        <v>544</v>
      </c>
      <c r="CK158" s="59" t="s">
        <v>544</v>
      </c>
      <c r="CL158" s="59" t="s">
        <v>544</v>
      </c>
      <c r="CM158" s="59" t="s">
        <v>544</v>
      </c>
      <c r="CN158" s="59" t="s">
        <v>544</v>
      </c>
      <c r="CO158" s="59" t="s">
        <v>544</v>
      </c>
      <c r="CP158" s="59" t="s">
        <v>544</v>
      </c>
      <c r="CQ158" s="59" t="s">
        <v>544</v>
      </c>
      <c r="CR158" s="59" t="s">
        <v>544</v>
      </c>
      <c r="CS158" s="58">
        <v>103.3</v>
      </c>
      <c r="CT158" s="58">
        <v>111.3</v>
      </c>
      <c r="CU158" s="59" t="s">
        <v>544</v>
      </c>
      <c r="CV158" s="59" t="s">
        <v>544</v>
      </c>
      <c r="CW158" s="58">
        <v>2.61</v>
      </c>
      <c r="CX158" s="59" t="s">
        <v>544</v>
      </c>
      <c r="CY158" s="59" t="s">
        <v>544</v>
      </c>
      <c r="CZ158" s="59" t="s">
        <v>544</v>
      </c>
      <c r="DA158" s="59" t="s">
        <v>544</v>
      </c>
      <c r="DB158" s="59" t="s">
        <v>544</v>
      </c>
      <c r="DC158" s="59" t="s">
        <v>544</v>
      </c>
      <c r="DD158" s="59" t="s">
        <v>544</v>
      </c>
      <c r="DE158" s="59" t="s">
        <v>544</v>
      </c>
      <c r="DF158" s="59" t="s">
        <v>544</v>
      </c>
      <c r="DG158" s="59" t="s">
        <v>544</v>
      </c>
      <c r="DH158" s="59" t="s">
        <v>544</v>
      </c>
      <c r="DI158" s="59" t="s">
        <v>544</v>
      </c>
      <c r="DJ158" s="59" t="s">
        <v>544</v>
      </c>
      <c r="DK158" s="59" t="s">
        <v>544</v>
      </c>
      <c r="DL158" s="59" t="s">
        <v>544</v>
      </c>
      <c r="DM158" s="59" t="s">
        <v>544</v>
      </c>
      <c r="DN158" s="59" t="s">
        <v>544</v>
      </c>
      <c r="DO158" s="59" t="s">
        <v>544</v>
      </c>
      <c r="DP158" s="59" t="s">
        <v>544</v>
      </c>
      <c r="DQ158" s="116" t="s">
        <v>544</v>
      </c>
    </row>
    <row r="159" spans="1:121">
      <c r="A159" s="3">
        <v>26679</v>
      </c>
      <c r="B159" s="59" t="s">
        <v>544</v>
      </c>
      <c r="C159" s="59" t="s">
        <v>544</v>
      </c>
      <c r="D159" s="59" t="s">
        <v>544</v>
      </c>
      <c r="E159" s="59" t="s">
        <v>544</v>
      </c>
      <c r="F159" s="58">
        <v>49</v>
      </c>
      <c r="G159" s="58">
        <v>0.61172499999999996</v>
      </c>
      <c r="H159" s="58">
        <v>65.400000000000006</v>
      </c>
      <c r="I159" s="58">
        <v>115.3</v>
      </c>
      <c r="J159" s="58">
        <v>7.89</v>
      </c>
      <c r="K159" s="59" t="s">
        <v>544</v>
      </c>
      <c r="L159" s="58">
        <v>558.1</v>
      </c>
      <c r="M159" s="58">
        <v>167419</v>
      </c>
      <c r="N159" s="59" t="s">
        <v>544</v>
      </c>
      <c r="O159" s="59" t="s">
        <v>544</v>
      </c>
      <c r="P159" s="58">
        <v>0.8</v>
      </c>
      <c r="Q159" s="59" t="s">
        <v>544</v>
      </c>
      <c r="R159" s="59" t="s">
        <v>544</v>
      </c>
      <c r="S159" s="59" t="s">
        <v>544</v>
      </c>
      <c r="T159" s="59" t="s">
        <v>544</v>
      </c>
      <c r="U159" s="59" t="s">
        <v>544</v>
      </c>
      <c r="V159" s="59" t="s">
        <v>544</v>
      </c>
      <c r="W159" s="59" t="s">
        <v>544</v>
      </c>
      <c r="X159" s="59" t="s">
        <v>544</v>
      </c>
      <c r="Y159" s="59" t="s">
        <v>544</v>
      </c>
      <c r="Z159" s="58">
        <v>106.6</v>
      </c>
      <c r="AA159" s="59" t="s">
        <v>544</v>
      </c>
      <c r="AB159" s="59" t="s">
        <v>544</v>
      </c>
      <c r="AC159" s="58">
        <v>0.61172499999999996</v>
      </c>
      <c r="AD159" s="59" t="s">
        <v>544</v>
      </c>
      <c r="AE159" s="59" t="s">
        <v>544</v>
      </c>
      <c r="AF159" s="58">
        <v>95.116772999999995</v>
      </c>
      <c r="AG159" s="58">
        <v>3.63</v>
      </c>
      <c r="AH159" s="58">
        <v>34.5</v>
      </c>
      <c r="AI159" s="59" t="s">
        <v>544</v>
      </c>
      <c r="AJ159" s="59" t="s">
        <v>544</v>
      </c>
      <c r="AK159" s="59" t="s">
        <v>544</v>
      </c>
      <c r="AL159" s="59" t="s">
        <v>544</v>
      </c>
      <c r="AM159" s="58">
        <v>46.833399999999997</v>
      </c>
      <c r="AN159" s="58">
        <v>103.199</v>
      </c>
      <c r="AO159" s="59" t="s">
        <v>544</v>
      </c>
      <c r="AP159" s="59" t="s">
        <v>544</v>
      </c>
      <c r="AQ159" s="59" t="s">
        <v>544</v>
      </c>
      <c r="AR159" s="59" t="s">
        <v>544</v>
      </c>
      <c r="AS159" s="59" t="s">
        <v>544</v>
      </c>
      <c r="AT159" s="59" t="s">
        <v>544</v>
      </c>
      <c r="AU159" s="59" t="s">
        <v>544</v>
      </c>
      <c r="AV159" s="58">
        <v>46.7</v>
      </c>
      <c r="AW159" s="59" t="s">
        <v>544</v>
      </c>
      <c r="AX159" s="58">
        <v>5.7</v>
      </c>
      <c r="AY159" s="58">
        <v>11.4</v>
      </c>
      <c r="AZ159" s="58">
        <v>37.1</v>
      </c>
      <c r="BA159" s="58">
        <v>47.3</v>
      </c>
      <c r="BB159" s="58">
        <v>29.3</v>
      </c>
      <c r="BC159" s="58">
        <v>44.7</v>
      </c>
      <c r="BD159" s="59" t="s">
        <v>544</v>
      </c>
      <c r="BE159" s="59" t="s">
        <v>544</v>
      </c>
      <c r="BF159" s="59" t="s">
        <v>544</v>
      </c>
      <c r="BG159" s="58">
        <v>1.38</v>
      </c>
      <c r="BH159" s="58">
        <v>1.1499999999999999</v>
      </c>
      <c r="BI159" s="59" t="s">
        <v>544</v>
      </c>
      <c r="BJ159" s="59" t="s">
        <v>544</v>
      </c>
      <c r="BK159" s="59" t="s">
        <v>544</v>
      </c>
      <c r="BL159" s="58">
        <v>7.11</v>
      </c>
      <c r="BM159" s="58">
        <v>6.08</v>
      </c>
      <c r="BN159" s="59" t="s">
        <v>544</v>
      </c>
      <c r="BO159" s="59" t="s">
        <v>544</v>
      </c>
      <c r="BP159" s="59" t="s">
        <v>544</v>
      </c>
      <c r="BQ159" s="59" t="s">
        <v>544</v>
      </c>
      <c r="BR159" s="59" t="s">
        <v>544</v>
      </c>
      <c r="BS159" s="59" t="s">
        <v>544</v>
      </c>
      <c r="BT159" s="59" t="s">
        <v>544</v>
      </c>
      <c r="BU159" s="59" t="s">
        <v>544</v>
      </c>
      <c r="BV159" s="59" t="s">
        <v>544</v>
      </c>
      <c r="BW159" s="59" t="s">
        <v>544</v>
      </c>
      <c r="BX159" s="59" t="s">
        <v>544</v>
      </c>
      <c r="BY159" s="59" t="s">
        <v>544</v>
      </c>
      <c r="BZ159" s="59" t="s">
        <v>544</v>
      </c>
      <c r="CA159" s="59" t="s">
        <v>544</v>
      </c>
      <c r="CB159" s="59" t="s">
        <v>544</v>
      </c>
      <c r="CC159" s="59" t="s">
        <v>544</v>
      </c>
      <c r="CD159" s="59" t="s">
        <v>544</v>
      </c>
      <c r="CE159" s="59" t="s">
        <v>544</v>
      </c>
      <c r="CF159" s="58">
        <v>291776</v>
      </c>
      <c r="CG159" s="59" t="s">
        <v>544</v>
      </c>
      <c r="CH159" s="59" t="s">
        <v>544</v>
      </c>
      <c r="CI159" s="59" t="s">
        <v>544</v>
      </c>
      <c r="CJ159" s="59" t="s">
        <v>544</v>
      </c>
      <c r="CK159" s="59" t="s">
        <v>544</v>
      </c>
      <c r="CL159" s="59" t="s">
        <v>544</v>
      </c>
      <c r="CM159" s="59" t="s">
        <v>544</v>
      </c>
      <c r="CN159" s="59" t="s">
        <v>544</v>
      </c>
      <c r="CO159" s="59" t="s">
        <v>544</v>
      </c>
      <c r="CP159" s="59" t="s">
        <v>544</v>
      </c>
      <c r="CQ159" s="59" t="s">
        <v>544</v>
      </c>
      <c r="CR159" s="59" t="s">
        <v>544</v>
      </c>
      <c r="CS159" s="58">
        <v>103.3</v>
      </c>
      <c r="CT159" s="58">
        <v>111.2</v>
      </c>
      <c r="CU159" s="59" t="s">
        <v>544</v>
      </c>
      <c r="CV159" s="59" t="s">
        <v>544</v>
      </c>
      <c r="CW159" s="58">
        <v>2.61</v>
      </c>
      <c r="CX159" s="59" t="s">
        <v>544</v>
      </c>
      <c r="CY159" s="59" t="s">
        <v>544</v>
      </c>
      <c r="CZ159" s="59" t="s">
        <v>544</v>
      </c>
      <c r="DA159" s="59" t="s">
        <v>544</v>
      </c>
      <c r="DB159" s="59" t="s">
        <v>544</v>
      </c>
      <c r="DC159" s="59" t="s">
        <v>544</v>
      </c>
      <c r="DD159" s="59" t="s">
        <v>544</v>
      </c>
      <c r="DE159" s="59" t="s">
        <v>544</v>
      </c>
      <c r="DF159" s="59" t="s">
        <v>544</v>
      </c>
      <c r="DG159" s="59" t="s">
        <v>544</v>
      </c>
      <c r="DH159" s="59" t="s">
        <v>544</v>
      </c>
      <c r="DI159" s="59" t="s">
        <v>544</v>
      </c>
      <c r="DJ159" s="59" t="s">
        <v>544</v>
      </c>
      <c r="DK159" s="59" t="s">
        <v>544</v>
      </c>
      <c r="DL159" s="59" t="s">
        <v>544</v>
      </c>
      <c r="DM159" s="59" t="s">
        <v>544</v>
      </c>
      <c r="DN159" s="59" t="s">
        <v>544</v>
      </c>
      <c r="DO159" s="59" t="s">
        <v>544</v>
      </c>
      <c r="DP159" s="59" t="s">
        <v>544</v>
      </c>
      <c r="DQ159" s="116" t="s">
        <v>544</v>
      </c>
    </row>
    <row r="160" spans="1:121">
      <c r="A160" s="3">
        <v>26710</v>
      </c>
      <c r="B160" s="59" t="s">
        <v>544</v>
      </c>
      <c r="C160" s="59" t="s">
        <v>544</v>
      </c>
      <c r="D160" s="59" t="s">
        <v>544</v>
      </c>
      <c r="E160" s="59" t="s">
        <v>544</v>
      </c>
      <c r="F160" s="58">
        <v>45.7</v>
      </c>
      <c r="G160" s="58">
        <v>0.62053199999999997</v>
      </c>
      <c r="H160" s="58">
        <v>65.8</v>
      </c>
      <c r="I160" s="58">
        <v>117.7</v>
      </c>
      <c r="J160" s="58">
        <v>7.96</v>
      </c>
      <c r="K160" s="59" t="s">
        <v>544</v>
      </c>
      <c r="L160" s="58">
        <v>543.20000000000005</v>
      </c>
      <c r="M160" s="58">
        <v>192617</v>
      </c>
      <c r="N160" s="59" t="s">
        <v>544</v>
      </c>
      <c r="O160" s="59" t="s">
        <v>544</v>
      </c>
      <c r="P160" s="58">
        <v>0.8</v>
      </c>
      <c r="Q160" s="59" t="s">
        <v>544</v>
      </c>
      <c r="R160" s="59" t="s">
        <v>544</v>
      </c>
      <c r="S160" s="59" t="s">
        <v>544</v>
      </c>
      <c r="T160" s="59" t="s">
        <v>544</v>
      </c>
      <c r="U160" s="59" t="s">
        <v>544</v>
      </c>
      <c r="V160" s="59" t="s">
        <v>544</v>
      </c>
      <c r="W160" s="59" t="s">
        <v>544</v>
      </c>
      <c r="X160" s="59" t="s">
        <v>544</v>
      </c>
      <c r="Y160" s="59" t="s">
        <v>544</v>
      </c>
      <c r="Z160" s="58">
        <v>108.2</v>
      </c>
      <c r="AA160" s="59" t="s">
        <v>544</v>
      </c>
      <c r="AB160" s="59" t="s">
        <v>544</v>
      </c>
      <c r="AC160" s="58">
        <v>0.62053199999999997</v>
      </c>
      <c r="AD160" s="59" t="s">
        <v>544</v>
      </c>
      <c r="AE160" s="59" t="s">
        <v>544</v>
      </c>
      <c r="AF160" s="58">
        <v>95.348837000000003</v>
      </c>
      <c r="AG160" s="58">
        <v>3.78</v>
      </c>
      <c r="AH160" s="58">
        <v>34.6</v>
      </c>
      <c r="AI160" s="59" t="s">
        <v>544</v>
      </c>
      <c r="AJ160" s="59" t="s">
        <v>544</v>
      </c>
      <c r="AK160" s="59" t="s">
        <v>544</v>
      </c>
      <c r="AL160" s="59" t="s">
        <v>544</v>
      </c>
      <c r="AM160" s="58">
        <v>46.799799999999998</v>
      </c>
      <c r="AN160" s="58">
        <v>102.85680000000001</v>
      </c>
      <c r="AO160" s="59" t="s">
        <v>544</v>
      </c>
      <c r="AP160" s="59" t="s">
        <v>544</v>
      </c>
      <c r="AQ160" s="59" t="s">
        <v>544</v>
      </c>
      <c r="AR160" s="59" t="s">
        <v>544</v>
      </c>
      <c r="AS160" s="59" t="s">
        <v>544</v>
      </c>
      <c r="AT160" s="59" t="s">
        <v>544</v>
      </c>
      <c r="AU160" s="59" t="s">
        <v>544</v>
      </c>
      <c r="AV160" s="58">
        <v>46.6</v>
      </c>
      <c r="AW160" s="59" t="s">
        <v>544</v>
      </c>
      <c r="AX160" s="58">
        <v>5.8</v>
      </c>
      <c r="AY160" s="58">
        <v>11.9</v>
      </c>
      <c r="AZ160" s="58">
        <v>39.4</v>
      </c>
      <c r="BA160" s="58">
        <v>49.8</v>
      </c>
      <c r="BB160" s="58">
        <v>31.8</v>
      </c>
      <c r="BC160" s="58">
        <v>44.9</v>
      </c>
      <c r="BD160" s="59" t="s">
        <v>544</v>
      </c>
      <c r="BE160" s="59" t="s">
        <v>544</v>
      </c>
      <c r="BF160" s="59" t="s">
        <v>544</v>
      </c>
      <c r="BG160" s="58">
        <v>1.38</v>
      </c>
      <c r="BH160" s="58">
        <v>1.28</v>
      </c>
      <c r="BI160" s="59" t="s">
        <v>544</v>
      </c>
      <c r="BJ160" s="59" t="s">
        <v>544</v>
      </c>
      <c r="BK160" s="59" t="s">
        <v>544</v>
      </c>
      <c r="BL160" s="58">
        <v>7.21</v>
      </c>
      <c r="BM160" s="58">
        <v>6.14</v>
      </c>
      <c r="BN160" s="59" t="s">
        <v>544</v>
      </c>
      <c r="BO160" s="59" t="s">
        <v>544</v>
      </c>
      <c r="BP160" s="59" t="s">
        <v>544</v>
      </c>
      <c r="BQ160" s="59" t="s">
        <v>544</v>
      </c>
      <c r="BR160" s="59" t="s">
        <v>544</v>
      </c>
      <c r="BS160" s="59" t="s">
        <v>544</v>
      </c>
      <c r="BT160" s="59" t="s">
        <v>544</v>
      </c>
      <c r="BU160" s="59" t="s">
        <v>544</v>
      </c>
      <c r="BV160" s="59" t="s">
        <v>544</v>
      </c>
      <c r="BW160" s="59" t="s">
        <v>544</v>
      </c>
      <c r="BX160" s="59" t="s">
        <v>544</v>
      </c>
      <c r="BY160" s="59" t="s">
        <v>544</v>
      </c>
      <c r="BZ160" s="59" t="s">
        <v>544</v>
      </c>
      <c r="CA160" s="59" t="s">
        <v>544</v>
      </c>
      <c r="CB160" s="59" t="s">
        <v>544</v>
      </c>
      <c r="CC160" s="59" t="s">
        <v>544</v>
      </c>
      <c r="CD160" s="59" t="s">
        <v>544</v>
      </c>
      <c r="CE160" s="59" t="s">
        <v>544</v>
      </c>
      <c r="CF160" s="58">
        <v>296169</v>
      </c>
      <c r="CG160" s="59" t="s">
        <v>544</v>
      </c>
      <c r="CH160" s="59" t="s">
        <v>544</v>
      </c>
      <c r="CI160" s="59" t="s">
        <v>544</v>
      </c>
      <c r="CJ160" s="59" t="s">
        <v>544</v>
      </c>
      <c r="CK160" s="59" t="s">
        <v>544</v>
      </c>
      <c r="CL160" s="59" t="s">
        <v>544</v>
      </c>
      <c r="CM160" s="59" t="s">
        <v>544</v>
      </c>
      <c r="CN160" s="59" t="s">
        <v>544</v>
      </c>
      <c r="CO160" s="59" t="s">
        <v>544</v>
      </c>
      <c r="CP160" s="59" t="s">
        <v>544</v>
      </c>
      <c r="CQ160" s="59" t="s">
        <v>544</v>
      </c>
      <c r="CR160" s="59" t="s">
        <v>544</v>
      </c>
      <c r="CS160" s="58">
        <v>104.7</v>
      </c>
      <c r="CT160" s="58">
        <v>113.1</v>
      </c>
      <c r="CU160" s="59" t="s">
        <v>544</v>
      </c>
      <c r="CV160" s="59" t="s">
        <v>544</v>
      </c>
      <c r="CW160" s="58">
        <v>2.5099999999999998</v>
      </c>
      <c r="CX160" s="59" t="s">
        <v>544</v>
      </c>
      <c r="CY160" s="59" t="s">
        <v>544</v>
      </c>
      <c r="CZ160" s="59" t="s">
        <v>544</v>
      </c>
      <c r="DA160" s="59" t="s">
        <v>544</v>
      </c>
      <c r="DB160" s="59" t="s">
        <v>544</v>
      </c>
      <c r="DC160" s="59" t="s">
        <v>544</v>
      </c>
      <c r="DD160" s="59" t="s">
        <v>544</v>
      </c>
      <c r="DE160" s="59" t="s">
        <v>544</v>
      </c>
      <c r="DF160" s="59" t="s">
        <v>544</v>
      </c>
      <c r="DG160" s="59" t="s">
        <v>544</v>
      </c>
      <c r="DH160" s="59" t="s">
        <v>544</v>
      </c>
      <c r="DI160" s="59" t="s">
        <v>544</v>
      </c>
      <c r="DJ160" s="59" t="s">
        <v>544</v>
      </c>
      <c r="DK160" s="59" t="s">
        <v>544</v>
      </c>
      <c r="DL160" s="59" t="s">
        <v>544</v>
      </c>
      <c r="DM160" s="59" t="s">
        <v>544</v>
      </c>
      <c r="DN160" s="59" t="s">
        <v>544</v>
      </c>
      <c r="DO160" s="59" t="s">
        <v>544</v>
      </c>
      <c r="DP160" s="59" t="s">
        <v>544</v>
      </c>
      <c r="DQ160" s="116" t="s">
        <v>544</v>
      </c>
    </row>
    <row r="161" spans="1:121">
      <c r="A161" s="3">
        <v>26738</v>
      </c>
      <c r="B161" s="59" t="s">
        <v>544</v>
      </c>
      <c r="C161" s="59" t="s">
        <v>544</v>
      </c>
      <c r="D161" s="59" t="s">
        <v>544</v>
      </c>
      <c r="E161" s="59" t="s">
        <v>544</v>
      </c>
      <c r="F161" s="58">
        <v>44.7</v>
      </c>
      <c r="G161" s="58">
        <v>0.69510899999999998</v>
      </c>
      <c r="H161" s="58">
        <v>68.2</v>
      </c>
      <c r="I161" s="58">
        <v>121.3</v>
      </c>
      <c r="J161" s="58">
        <v>8.77</v>
      </c>
      <c r="K161" s="59" t="s">
        <v>544</v>
      </c>
      <c r="L161" s="58">
        <v>572.5</v>
      </c>
      <c r="M161" s="58">
        <v>253566</v>
      </c>
      <c r="N161" s="59" t="s">
        <v>544</v>
      </c>
      <c r="O161" s="59" t="s">
        <v>544</v>
      </c>
      <c r="P161" s="58">
        <v>0.9</v>
      </c>
      <c r="Q161" s="59" t="s">
        <v>544</v>
      </c>
      <c r="R161" s="59" t="s">
        <v>544</v>
      </c>
      <c r="S161" s="59" t="s">
        <v>544</v>
      </c>
      <c r="T161" s="59" t="s">
        <v>544</v>
      </c>
      <c r="U161" s="59" t="s">
        <v>544</v>
      </c>
      <c r="V161" s="59" t="s">
        <v>544</v>
      </c>
      <c r="W161" s="59" t="s">
        <v>544</v>
      </c>
      <c r="X161" s="59" t="s">
        <v>544</v>
      </c>
      <c r="Y161" s="59" t="s">
        <v>544</v>
      </c>
      <c r="Z161" s="58">
        <v>111</v>
      </c>
      <c r="AA161" s="59" t="s">
        <v>544</v>
      </c>
      <c r="AB161" s="59" t="s">
        <v>544</v>
      </c>
      <c r="AC161" s="58">
        <v>0.69510899999999998</v>
      </c>
      <c r="AD161" s="59" t="s">
        <v>544</v>
      </c>
      <c r="AE161" s="59" t="s">
        <v>544</v>
      </c>
      <c r="AF161" s="58">
        <v>95.762711999999993</v>
      </c>
      <c r="AG161" s="58">
        <v>3.78</v>
      </c>
      <c r="AH161" s="58">
        <v>34.700000000000003</v>
      </c>
      <c r="AI161" s="59" t="s">
        <v>544</v>
      </c>
      <c r="AJ161" s="59" t="s">
        <v>544</v>
      </c>
      <c r="AK161" s="59" t="s">
        <v>544</v>
      </c>
      <c r="AL161" s="59" t="s">
        <v>544</v>
      </c>
      <c r="AM161" s="58">
        <v>46.697299999999998</v>
      </c>
      <c r="AN161" s="58">
        <v>102.3691</v>
      </c>
      <c r="AO161" s="59" t="s">
        <v>544</v>
      </c>
      <c r="AP161" s="59" t="s">
        <v>544</v>
      </c>
      <c r="AQ161" s="59" t="s">
        <v>544</v>
      </c>
      <c r="AR161" s="59" t="s">
        <v>544</v>
      </c>
      <c r="AS161" s="59" t="s">
        <v>544</v>
      </c>
      <c r="AT161" s="59" t="s">
        <v>544</v>
      </c>
      <c r="AU161" s="59" t="s">
        <v>544</v>
      </c>
      <c r="AV161" s="58">
        <v>46.5</v>
      </c>
      <c r="AW161" s="59" t="s">
        <v>544</v>
      </c>
      <c r="AX161" s="58">
        <v>5.8</v>
      </c>
      <c r="AY161" s="58">
        <v>12.4</v>
      </c>
      <c r="AZ161" s="58">
        <v>41.7</v>
      </c>
      <c r="BA161" s="58">
        <v>50.8</v>
      </c>
      <c r="BB161" s="58">
        <v>33.9</v>
      </c>
      <c r="BC161" s="58">
        <v>44.9</v>
      </c>
      <c r="BD161" s="59" t="s">
        <v>544</v>
      </c>
      <c r="BE161" s="59" t="s">
        <v>544</v>
      </c>
      <c r="BF161" s="59" t="s">
        <v>544</v>
      </c>
      <c r="BG161" s="58">
        <v>1.37</v>
      </c>
      <c r="BH161" s="58">
        <v>1.08</v>
      </c>
      <c r="BI161" s="59" t="s">
        <v>544</v>
      </c>
      <c r="BJ161" s="59" t="s">
        <v>544</v>
      </c>
      <c r="BK161" s="59" t="s">
        <v>544</v>
      </c>
      <c r="BL161" s="58">
        <v>6.95</v>
      </c>
      <c r="BM161" s="58">
        <v>5.93</v>
      </c>
      <c r="BN161" s="59" t="s">
        <v>544</v>
      </c>
      <c r="BO161" s="59" t="s">
        <v>544</v>
      </c>
      <c r="BP161" s="59" t="s">
        <v>544</v>
      </c>
      <c r="BQ161" s="59" t="s">
        <v>544</v>
      </c>
      <c r="BR161" s="59" t="s">
        <v>544</v>
      </c>
      <c r="BS161" s="59" t="s">
        <v>544</v>
      </c>
      <c r="BT161" s="59" t="s">
        <v>544</v>
      </c>
      <c r="BU161" s="59" t="s">
        <v>544</v>
      </c>
      <c r="BV161" s="59" t="s">
        <v>544</v>
      </c>
      <c r="BW161" s="59" t="s">
        <v>544</v>
      </c>
      <c r="BX161" s="59" t="s">
        <v>544</v>
      </c>
      <c r="BY161" s="59" t="s">
        <v>544</v>
      </c>
      <c r="BZ161" s="59" t="s">
        <v>544</v>
      </c>
      <c r="CA161" s="59" t="s">
        <v>544</v>
      </c>
      <c r="CB161" s="59" t="s">
        <v>544</v>
      </c>
      <c r="CC161" s="59" t="s">
        <v>544</v>
      </c>
      <c r="CD161" s="59" t="s">
        <v>544</v>
      </c>
      <c r="CE161" s="59" t="s">
        <v>544</v>
      </c>
      <c r="CF161" s="58">
        <v>299699</v>
      </c>
      <c r="CG161" s="59" t="s">
        <v>544</v>
      </c>
      <c r="CH161" s="59" t="s">
        <v>544</v>
      </c>
      <c r="CI161" s="59" t="s">
        <v>544</v>
      </c>
      <c r="CJ161" s="59" t="s">
        <v>544</v>
      </c>
      <c r="CK161" s="59" t="s">
        <v>544</v>
      </c>
      <c r="CL161" s="59" t="s">
        <v>544</v>
      </c>
      <c r="CM161" s="59" t="s">
        <v>544</v>
      </c>
      <c r="CN161" s="59" t="s">
        <v>544</v>
      </c>
      <c r="CO161" s="59" t="s">
        <v>544</v>
      </c>
      <c r="CP161" s="59" t="s">
        <v>544</v>
      </c>
      <c r="CQ161" s="59" t="s">
        <v>544</v>
      </c>
      <c r="CR161" s="59" t="s">
        <v>544</v>
      </c>
      <c r="CS161" s="58">
        <v>107</v>
      </c>
      <c r="CT161" s="58">
        <v>116.7</v>
      </c>
      <c r="CU161" s="59" t="s">
        <v>544</v>
      </c>
      <c r="CV161" s="59" t="s">
        <v>544</v>
      </c>
      <c r="CW161" s="58">
        <v>2.71</v>
      </c>
      <c r="CX161" s="59" t="s">
        <v>544</v>
      </c>
      <c r="CY161" s="59" t="s">
        <v>544</v>
      </c>
      <c r="CZ161" s="59" t="s">
        <v>544</v>
      </c>
      <c r="DA161" s="59" t="s">
        <v>544</v>
      </c>
      <c r="DB161" s="59" t="s">
        <v>544</v>
      </c>
      <c r="DC161" s="59" t="s">
        <v>544</v>
      </c>
      <c r="DD161" s="59" t="s">
        <v>544</v>
      </c>
      <c r="DE161" s="59" t="s">
        <v>544</v>
      </c>
      <c r="DF161" s="59" t="s">
        <v>544</v>
      </c>
      <c r="DG161" s="59" t="s">
        <v>544</v>
      </c>
      <c r="DH161" s="59" t="s">
        <v>544</v>
      </c>
      <c r="DI161" s="59" t="s">
        <v>544</v>
      </c>
      <c r="DJ161" s="59" t="s">
        <v>544</v>
      </c>
      <c r="DK161" s="59" t="s">
        <v>544</v>
      </c>
      <c r="DL161" s="59" t="s">
        <v>544</v>
      </c>
      <c r="DM161" s="59" t="s">
        <v>544</v>
      </c>
      <c r="DN161" s="59" t="s">
        <v>544</v>
      </c>
      <c r="DO161" s="59" t="s">
        <v>544</v>
      </c>
      <c r="DP161" s="59" t="s">
        <v>544</v>
      </c>
      <c r="DQ161" s="116" t="s">
        <v>544</v>
      </c>
    </row>
    <row r="162" spans="1:121">
      <c r="A162" s="3">
        <v>26769</v>
      </c>
      <c r="B162" s="59" t="s">
        <v>544</v>
      </c>
      <c r="C162" s="59" t="s">
        <v>544</v>
      </c>
      <c r="D162" s="59" t="s">
        <v>544</v>
      </c>
      <c r="E162" s="59" t="s">
        <v>544</v>
      </c>
      <c r="F162" s="58">
        <v>44.5</v>
      </c>
      <c r="G162" s="58">
        <v>0.689747</v>
      </c>
      <c r="H162" s="58">
        <v>68.5</v>
      </c>
      <c r="I162" s="58">
        <v>121.6</v>
      </c>
      <c r="J162" s="58">
        <v>10.62</v>
      </c>
      <c r="K162" s="59" t="s">
        <v>544</v>
      </c>
      <c r="L162" s="58">
        <v>542.5</v>
      </c>
      <c r="M162" s="58">
        <v>234100</v>
      </c>
      <c r="N162" s="59" t="s">
        <v>544</v>
      </c>
      <c r="O162" s="59" t="s">
        <v>544</v>
      </c>
      <c r="P162" s="58">
        <v>0.9</v>
      </c>
      <c r="Q162" s="59" t="s">
        <v>544</v>
      </c>
      <c r="R162" s="59" t="s">
        <v>544</v>
      </c>
      <c r="S162" s="59" t="s">
        <v>544</v>
      </c>
      <c r="T162" s="59" t="s">
        <v>544</v>
      </c>
      <c r="U162" s="59" t="s">
        <v>544</v>
      </c>
      <c r="V162" s="59" t="s">
        <v>544</v>
      </c>
      <c r="W162" s="59" t="s">
        <v>544</v>
      </c>
      <c r="X162" s="59" t="s">
        <v>544</v>
      </c>
      <c r="Y162" s="59" t="s">
        <v>544</v>
      </c>
      <c r="Z162" s="58">
        <v>111.2</v>
      </c>
      <c r="AA162" s="59" t="s">
        <v>544</v>
      </c>
      <c r="AB162" s="59" t="s">
        <v>544</v>
      </c>
      <c r="AC162" s="58">
        <v>0.689747</v>
      </c>
      <c r="AD162" s="59" t="s">
        <v>544</v>
      </c>
      <c r="AE162" s="59" t="s">
        <v>544</v>
      </c>
      <c r="AF162" s="58">
        <v>95.606695000000002</v>
      </c>
      <c r="AG162" s="58">
        <v>3.79</v>
      </c>
      <c r="AH162" s="58">
        <v>34.799999999999997</v>
      </c>
      <c r="AI162" s="59" t="s">
        <v>544</v>
      </c>
      <c r="AJ162" s="59" t="s">
        <v>544</v>
      </c>
      <c r="AK162" s="59" t="s">
        <v>544</v>
      </c>
      <c r="AL162" s="59" t="s">
        <v>544</v>
      </c>
      <c r="AM162" s="58">
        <v>46.546500000000002</v>
      </c>
      <c r="AN162" s="58">
        <v>101.78149999999999</v>
      </c>
      <c r="AO162" s="59" t="s">
        <v>544</v>
      </c>
      <c r="AP162" s="59" t="s">
        <v>544</v>
      </c>
      <c r="AQ162" s="59" t="s">
        <v>544</v>
      </c>
      <c r="AR162" s="59" t="s">
        <v>544</v>
      </c>
      <c r="AS162" s="59" t="s">
        <v>544</v>
      </c>
      <c r="AT162" s="59" t="s">
        <v>544</v>
      </c>
      <c r="AU162" s="59" t="s">
        <v>544</v>
      </c>
      <c r="AV162" s="58">
        <v>47.2</v>
      </c>
      <c r="AW162" s="59" t="s">
        <v>544</v>
      </c>
      <c r="AX162" s="58">
        <v>6</v>
      </c>
      <c r="AY162" s="58">
        <v>12.6</v>
      </c>
      <c r="AZ162" s="58">
        <v>42.4</v>
      </c>
      <c r="BA162" s="58">
        <v>51.4</v>
      </c>
      <c r="BB162" s="58">
        <v>34.4</v>
      </c>
      <c r="BC162" s="58">
        <v>45.4</v>
      </c>
      <c r="BD162" s="59" t="s">
        <v>544</v>
      </c>
      <c r="BE162" s="59" t="s">
        <v>544</v>
      </c>
      <c r="BF162" s="59" t="s">
        <v>544</v>
      </c>
      <c r="BG162" s="58">
        <v>1.56</v>
      </c>
      <c r="BH162" s="58">
        <v>1.47</v>
      </c>
      <c r="BI162" s="59" t="s">
        <v>544</v>
      </c>
      <c r="BJ162" s="59" t="s">
        <v>544</v>
      </c>
      <c r="BK162" s="59" t="s">
        <v>544</v>
      </c>
      <c r="BL162" s="58">
        <v>7.46</v>
      </c>
      <c r="BM162" s="58">
        <v>5.98</v>
      </c>
      <c r="BN162" s="59" t="s">
        <v>544</v>
      </c>
      <c r="BO162" s="59" t="s">
        <v>544</v>
      </c>
      <c r="BP162" s="59" t="s">
        <v>544</v>
      </c>
      <c r="BQ162" s="59" t="s">
        <v>544</v>
      </c>
      <c r="BR162" s="59" t="s">
        <v>544</v>
      </c>
      <c r="BS162" s="59" t="s">
        <v>544</v>
      </c>
      <c r="BT162" s="59" t="s">
        <v>544</v>
      </c>
      <c r="BU162" s="59" t="s">
        <v>544</v>
      </c>
      <c r="BV162" s="59" t="s">
        <v>544</v>
      </c>
      <c r="BW162" s="59" t="s">
        <v>544</v>
      </c>
      <c r="BX162" s="59" t="s">
        <v>544</v>
      </c>
      <c r="BY162" s="59" t="s">
        <v>544</v>
      </c>
      <c r="BZ162" s="59" t="s">
        <v>544</v>
      </c>
      <c r="CA162" s="59" t="s">
        <v>544</v>
      </c>
      <c r="CB162" s="59" t="s">
        <v>544</v>
      </c>
      <c r="CC162" s="59" t="s">
        <v>544</v>
      </c>
      <c r="CD162" s="59" t="s">
        <v>544</v>
      </c>
      <c r="CE162" s="59" t="s">
        <v>544</v>
      </c>
      <c r="CF162" s="58">
        <v>301801</v>
      </c>
      <c r="CG162" s="59" t="s">
        <v>544</v>
      </c>
      <c r="CH162" s="59" t="s">
        <v>544</v>
      </c>
      <c r="CI162" s="59" t="s">
        <v>544</v>
      </c>
      <c r="CJ162" s="59" t="s">
        <v>544</v>
      </c>
      <c r="CK162" s="59" t="s">
        <v>544</v>
      </c>
      <c r="CL162" s="59" t="s">
        <v>544</v>
      </c>
      <c r="CM162" s="59" t="s">
        <v>544</v>
      </c>
      <c r="CN162" s="59" t="s">
        <v>544</v>
      </c>
      <c r="CO162" s="59" t="s">
        <v>544</v>
      </c>
      <c r="CP162" s="59" t="s">
        <v>544</v>
      </c>
      <c r="CQ162" s="59" t="s">
        <v>544</v>
      </c>
      <c r="CR162" s="59" t="s">
        <v>544</v>
      </c>
      <c r="CS162" s="58">
        <v>107.4</v>
      </c>
      <c r="CT162" s="58">
        <v>116.5</v>
      </c>
      <c r="CU162" s="59" t="s">
        <v>544</v>
      </c>
      <c r="CV162" s="59" t="s">
        <v>544</v>
      </c>
      <c r="CW162" s="58">
        <v>2.4500000000000002</v>
      </c>
      <c r="CX162" s="59" t="s">
        <v>544</v>
      </c>
      <c r="CY162" s="59" t="s">
        <v>544</v>
      </c>
      <c r="CZ162" s="59" t="s">
        <v>544</v>
      </c>
      <c r="DA162" s="59" t="s">
        <v>544</v>
      </c>
      <c r="DB162" s="59" t="s">
        <v>544</v>
      </c>
      <c r="DC162" s="59" t="s">
        <v>544</v>
      </c>
      <c r="DD162" s="59" t="s">
        <v>544</v>
      </c>
      <c r="DE162" s="59" t="s">
        <v>544</v>
      </c>
      <c r="DF162" s="59" t="s">
        <v>544</v>
      </c>
      <c r="DG162" s="59" t="s">
        <v>544</v>
      </c>
      <c r="DH162" s="59" t="s">
        <v>544</v>
      </c>
      <c r="DI162" s="59" t="s">
        <v>544</v>
      </c>
      <c r="DJ162" s="59" t="s">
        <v>544</v>
      </c>
      <c r="DK162" s="59" t="s">
        <v>544</v>
      </c>
      <c r="DL162" s="59" t="s">
        <v>544</v>
      </c>
      <c r="DM162" s="59" t="s">
        <v>544</v>
      </c>
      <c r="DN162" s="59" t="s">
        <v>544</v>
      </c>
      <c r="DO162" s="59" t="s">
        <v>544</v>
      </c>
      <c r="DP162" s="59" t="s">
        <v>544</v>
      </c>
      <c r="DQ162" s="116" t="s">
        <v>544</v>
      </c>
    </row>
    <row r="163" spans="1:121">
      <c r="A163" s="3">
        <v>26799</v>
      </c>
      <c r="B163" s="59" t="s">
        <v>544</v>
      </c>
      <c r="C163" s="59" t="s">
        <v>544</v>
      </c>
      <c r="D163" s="59" t="s">
        <v>544</v>
      </c>
      <c r="E163" s="59" t="s">
        <v>544</v>
      </c>
      <c r="F163" s="58">
        <v>49</v>
      </c>
      <c r="G163" s="58">
        <v>0.70113400000000003</v>
      </c>
      <c r="H163" s="58">
        <v>66.900000000000006</v>
      </c>
      <c r="I163" s="58">
        <v>123</v>
      </c>
      <c r="J163" s="58">
        <v>12.42</v>
      </c>
      <c r="K163" s="59" t="s">
        <v>544</v>
      </c>
      <c r="L163" s="58">
        <v>485.7</v>
      </c>
      <c r="M163" s="58">
        <v>215575</v>
      </c>
      <c r="N163" s="59" t="s">
        <v>544</v>
      </c>
      <c r="O163" s="59" t="s">
        <v>544</v>
      </c>
      <c r="P163" s="58">
        <v>1</v>
      </c>
      <c r="Q163" s="59" t="s">
        <v>544</v>
      </c>
      <c r="R163" s="59" t="s">
        <v>544</v>
      </c>
      <c r="S163" s="59" t="s">
        <v>544</v>
      </c>
      <c r="T163" s="59" t="s">
        <v>544</v>
      </c>
      <c r="U163" s="59" t="s">
        <v>544</v>
      </c>
      <c r="V163" s="59" t="s">
        <v>544</v>
      </c>
      <c r="W163" s="59" t="s">
        <v>544</v>
      </c>
      <c r="X163" s="59" t="s">
        <v>544</v>
      </c>
      <c r="Y163" s="59" t="s">
        <v>544</v>
      </c>
      <c r="Z163" s="58">
        <v>111.5</v>
      </c>
      <c r="AA163" s="59" t="s">
        <v>544</v>
      </c>
      <c r="AB163" s="59" t="s">
        <v>544</v>
      </c>
      <c r="AC163" s="58">
        <v>0.70113400000000003</v>
      </c>
      <c r="AD163" s="59" t="s">
        <v>544</v>
      </c>
      <c r="AE163" s="59" t="s">
        <v>544</v>
      </c>
      <c r="AF163" s="58">
        <v>94.057377000000002</v>
      </c>
      <c r="AG163" s="58">
        <v>4.0199999999999996</v>
      </c>
      <c r="AH163" s="58">
        <v>34.9</v>
      </c>
      <c r="AI163" s="59" t="s">
        <v>544</v>
      </c>
      <c r="AJ163" s="59" t="s">
        <v>544</v>
      </c>
      <c r="AK163" s="59" t="s">
        <v>544</v>
      </c>
      <c r="AL163" s="59" t="s">
        <v>544</v>
      </c>
      <c r="AM163" s="58">
        <v>46.363399999999999</v>
      </c>
      <c r="AN163" s="58">
        <v>101.13</v>
      </c>
      <c r="AO163" s="59" t="s">
        <v>544</v>
      </c>
      <c r="AP163" s="59" t="s">
        <v>544</v>
      </c>
      <c r="AQ163" s="59" t="s">
        <v>544</v>
      </c>
      <c r="AR163" s="59" t="s">
        <v>544</v>
      </c>
      <c r="AS163" s="59" t="s">
        <v>544</v>
      </c>
      <c r="AT163" s="59" t="s">
        <v>544</v>
      </c>
      <c r="AU163" s="59" t="s">
        <v>544</v>
      </c>
      <c r="AV163" s="58">
        <v>48.5</v>
      </c>
      <c r="AW163" s="59" t="s">
        <v>544</v>
      </c>
      <c r="AX163" s="58">
        <v>6</v>
      </c>
      <c r="AY163" s="58">
        <v>13.4</v>
      </c>
      <c r="AZ163" s="58">
        <v>46.2</v>
      </c>
      <c r="BA163" s="58">
        <v>59.5</v>
      </c>
      <c r="BB163" s="58">
        <v>36</v>
      </c>
      <c r="BC163" s="58">
        <v>45.7</v>
      </c>
      <c r="BD163" s="59" t="s">
        <v>544</v>
      </c>
      <c r="BE163" s="59" t="s">
        <v>544</v>
      </c>
      <c r="BF163" s="59" t="s">
        <v>544</v>
      </c>
      <c r="BG163" s="58">
        <v>1.48</v>
      </c>
      <c r="BH163" s="58">
        <v>1.27</v>
      </c>
      <c r="BI163" s="59" t="s">
        <v>544</v>
      </c>
      <c r="BJ163" s="59" t="s">
        <v>544</v>
      </c>
      <c r="BK163" s="59" t="s">
        <v>544</v>
      </c>
      <c r="BL163" s="58">
        <v>7.57</v>
      </c>
      <c r="BM163" s="58">
        <v>6.24</v>
      </c>
      <c r="BN163" s="59" t="s">
        <v>544</v>
      </c>
      <c r="BO163" s="59" t="s">
        <v>544</v>
      </c>
      <c r="BP163" s="59" t="s">
        <v>544</v>
      </c>
      <c r="BQ163" s="59" t="s">
        <v>544</v>
      </c>
      <c r="BR163" s="59" t="s">
        <v>544</v>
      </c>
      <c r="BS163" s="59" t="s">
        <v>544</v>
      </c>
      <c r="BT163" s="59" t="s">
        <v>544</v>
      </c>
      <c r="BU163" s="59" t="s">
        <v>544</v>
      </c>
      <c r="BV163" s="59" t="s">
        <v>544</v>
      </c>
      <c r="BW163" s="59" t="s">
        <v>544</v>
      </c>
      <c r="BX163" s="59" t="s">
        <v>544</v>
      </c>
      <c r="BY163" s="59" t="s">
        <v>544</v>
      </c>
      <c r="BZ163" s="59" t="s">
        <v>544</v>
      </c>
      <c r="CA163" s="59" t="s">
        <v>544</v>
      </c>
      <c r="CB163" s="59" t="s">
        <v>544</v>
      </c>
      <c r="CC163" s="59" t="s">
        <v>544</v>
      </c>
      <c r="CD163" s="59" t="s">
        <v>544</v>
      </c>
      <c r="CE163" s="59" t="s">
        <v>544</v>
      </c>
      <c r="CF163" s="58">
        <v>304003</v>
      </c>
      <c r="CG163" s="59" t="s">
        <v>544</v>
      </c>
      <c r="CH163" s="59" t="s">
        <v>544</v>
      </c>
      <c r="CI163" s="59" t="s">
        <v>544</v>
      </c>
      <c r="CJ163" s="59" t="s">
        <v>544</v>
      </c>
      <c r="CK163" s="59" t="s">
        <v>544</v>
      </c>
      <c r="CL163" s="59" t="s">
        <v>544</v>
      </c>
      <c r="CM163" s="59" t="s">
        <v>544</v>
      </c>
      <c r="CN163" s="59" t="s">
        <v>544</v>
      </c>
      <c r="CO163" s="59" t="s">
        <v>544</v>
      </c>
      <c r="CP163" s="59" t="s">
        <v>544</v>
      </c>
      <c r="CQ163" s="59" t="s">
        <v>544</v>
      </c>
      <c r="CR163" s="59" t="s">
        <v>544</v>
      </c>
      <c r="CS163" s="58">
        <v>107.6</v>
      </c>
      <c r="CT163" s="58">
        <v>116.9</v>
      </c>
      <c r="CU163" s="59" t="s">
        <v>544</v>
      </c>
      <c r="CV163" s="59" t="s">
        <v>544</v>
      </c>
      <c r="CW163" s="58">
        <v>2.71</v>
      </c>
      <c r="CX163" s="59" t="s">
        <v>544</v>
      </c>
      <c r="CY163" s="59" t="s">
        <v>544</v>
      </c>
      <c r="CZ163" s="59" t="s">
        <v>544</v>
      </c>
      <c r="DA163" s="59" t="s">
        <v>544</v>
      </c>
      <c r="DB163" s="59" t="s">
        <v>544</v>
      </c>
      <c r="DC163" s="59" t="s">
        <v>544</v>
      </c>
      <c r="DD163" s="59" t="s">
        <v>544</v>
      </c>
      <c r="DE163" s="59" t="s">
        <v>544</v>
      </c>
      <c r="DF163" s="59" t="s">
        <v>544</v>
      </c>
      <c r="DG163" s="59" t="s">
        <v>544</v>
      </c>
      <c r="DH163" s="59" t="s">
        <v>544</v>
      </c>
      <c r="DI163" s="59" t="s">
        <v>544</v>
      </c>
      <c r="DJ163" s="59" t="s">
        <v>544</v>
      </c>
      <c r="DK163" s="59" t="s">
        <v>544</v>
      </c>
      <c r="DL163" s="59" t="s">
        <v>544</v>
      </c>
      <c r="DM163" s="59" t="s">
        <v>544</v>
      </c>
      <c r="DN163" s="59" t="s">
        <v>544</v>
      </c>
      <c r="DO163" s="59" t="s">
        <v>544</v>
      </c>
      <c r="DP163" s="59" t="s">
        <v>544</v>
      </c>
      <c r="DQ163" s="116" t="s">
        <v>544</v>
      </c>
    </row>
    <row r="164" spans="1:121">
      <c r="A164" s="3">
        <v>26830</v>
      </c>
      <c r="B164" s="59" t="s">
        <v>544</v>
      </c>
      <c r="C164" s="59" t="s">
        <v>544</v>
      </c>
      <c r="D164" s="59" t="s">
        <v>544</v>
      </c>
      <c r="E164" s="59" t="s">
        <v>544</v>
      </c>
      <c r="F164" s="58">
        <v>44.6</v>
      </c>
      <c r="G164" s="58">
        <v>0.75871599999999995</v>
      </c>
      <c r="H164" s="58">
        <v>68.2</v>
      </c>
      <c r="I164" s="58">
        <v>124.2</v>
      </c>
      <c r="J164" s="58">
        <v>13.62</v>
      </c>
      <c r="K164" s="59" t="s">
        <v>544</v>
      </c>
      <c r="L164" s="58">
        <v>474.8</v>
      </c>
      <c r="M164" s="58">
        <v>198757</v>
      </c>
      <c r="N164" s="59" t="s">
        <v>544</v>
      </c>
      <c r="O164" s="59" t="s">
        <v>544</v>
      </c>
      <c r="P164" s="58">
        <v>1</v>
      </c>
      <c r="Q164" s="59" t="s">
        <v>544</v>
      </c>
      <c r="R164" s="59" t="s">
        <v>544</v>
      </c>
      <c r="S164" s="59" t="s">
        <v>544</v>
      </c>
      <c r="T164" s="59" t="s">
        <v>544</v>
      </c>
      <c r="U164" s="59" t="s">
        <v>544</v>
      </c>
      <c r="V164" s="59" t="s">
        <v>544</v>
      </c>
      <c r="W164" s="59" t="s">
        <v>544</v>
      </c>
      <c r="X164" s="59" t="s">
        <v>544</v>
      </c>
      <c r="Y164" s="59" t="s">
        <v>544</v>
      </c>
      <c r="Z164" s="58">
        <v>117.6</v>
      </c>
      <c r="AA164" s="59" t="s">
        <v>544</v>
      </c>
      <c r="AB164" s="59" t="s">
        <v>544</v>
      </c>
      <c r="AC164" s="58">
        <v>0.75871599999999995</v>
      </c>
      <c r="AD164" s="59" t="s">
        <v>544</v>
      </c>
      <c r="AE164" s="59" t="s">
        <v>544</v>
      </c>
      <c r="AF164" s="58">
        <v>94.262294999999995</v>
      </c>
      <c r="AG164" s="58">
        <v>4.03</v>
      </c>
      <c r="AH164" s="58">
        <v>35</v>
      </c>
      <c r="AI164" s="59" t="s">
        <v>544</v>
      </c>
      <c r="AJ164" s="59" t="s">
        <v>544</v>
      </c>
      <c r="AK164" s="59" t="s">
        <v>544</v>
      </c>
      <c r="AL164" s="59" t="s">
        <v>544</v>
      </c>
      <c r="AM164" s="58">
        <v>46.170999999999999</v>
      </c>
      <c r="AN164" s="58">
        <v>100.4648</v>
      </c>
      <c r="AO164" s="59" t="s">
        <v>544</v>
      </c>
      <c r="AP164" s="59" t="s">
        <v>544</v>
      </c>
      <c r="AQ164" s="59" t="s">
        <v>544</v>
      </c>
      <c r="AR164" s="59" t="s">
        <v>544</v>
      </c>
      <c r="AS164" s="59" t="s">
        <v>544</v>
      </c>
      <c r="AT164" s="59" t="s">
        <v>544</v>
      </c>
      <c r="AU164" s="59" t="s">
        <v>544</v>
      </c>
      <c r="AV164" s="58">
        <v>48.9</v>
      </c>
      <c r="AW164" s="59" t="s">
        <v>544</v>
      </c>
      <c r="AX164" s="58">
        <v>6.4</v>
      </c>
      <c r="AY164" s="58">
        <v>14.4</v>
      </c>
      <c r="AZ164" s="58">
        <v>50.3</v>
      </c>
      <c r="BA164" s="58">
        <v>65.7</v>
      </c>
      <c r="BB164" s="58">
        <v>38.799999999999997</v>
      </c>
      <c r="BC164" s="58">
        <v>45.9</v>
      </c>
      <c r="BD164" s="59" t="s">
        <v>544</v>
      </c>
      <c r="BE164" s="59" t="s">
        <v>544</v>
      </c>
      <c r="BF164" s="59" t="s">
        <v>544</v>
      </c>
      <c r="BG164" s="58">
        <v>1.51</v>
      </c>
      <c r="BH164" s="58">
        <v>1.24</v>
      </c>
      <c r="BI164" s="59" t="s">
        <v>544</v>
      </c>
      <c r="BJ164" s="59" t="s">
        <v>544</v>
      </c>
      <c r="BK164" s="59" t="s">
        <v>544</v>
      </c>
      <c r="BL164" s="58">
        <v>7.31</v>
      </c>
      <c r="BM164" s="58">
        <v>6.14</v>
      </c>
      <c r="BN164" s="59" t="s">
        <v>544</v>
      </c>
      <c r="BO164" s="59" t="s">
        <v>544</v>
      </c>
      <c r="BP164" s="59" t="s">
        <v>544</v>
      </c>
      <c r="BQ164" s="59" t="s">
        <v>544</v>
      </c>
      <c r="BR164" s="59" t="s">
        <v>544</v>
      </c>
      <c r="BS164" s="59" t="s">
        <v>544</v>
      </c>
      <c r="BT164" s="59" t="s">
        <v>544</v>
      </c>
      <c r="BU164" s="59" t="s">
        <v>544</v>
      </c>
      <c r="BV164" s="59" t="s">
        <v>544</v>
      </c>
      <c r="BW164" s="59" t="s">
        <v>544</v>
      </c>
      <c r="BX164" s="59" t="s">
        <v>544</v>
      </c>
      <c r="BY164" s="59" t="s">
        <v>544</v>
      </c>
      <c r="BZ164" s="59" t="s">
        <v>544</v>
      </c>
      <c r="CA164" s="59" t="s">
        <v>544</v>
      </c>
      <c r="CB164" s="59" t="s">
        <v>544</v>
      </c>
      <c r="CC164" s="59" t="s">
        <v>544</v>
      </c>
      <c r="CD164" s="59" t="s">
        <v>544</v>
      </c>
      <c r="CE164" s="59" t="s">
        <v>544</v>
      </c>
      <c r="CF164" s="58">
        <v>308327</v>
      </c>
      <c r="CG164" s="59" t="s">
        <v>544</v>
      </c>
      <c r="CH164" s="59" t="s">
        <v>544</v>
      </c>
      <c r="CI164" s="59" t="s">
        <v>544</v>
      </c>
      <c r="CJ164" s="59" t="s">
        <v>544</v>
      </c>
      <c r="CK164" s="59" t="s">
        <v>544</v>
      </c>
      <c r="CL164" s="59" t="s">
        <v>544</v>
      </c>
      <c r="CM164" s="59" t="s">
        <v>544</v>
      </c>
      <c r="CN164" s="59" t="s">
        <v>544</v>
      </c>
      <c r="CO164" s="59" t="s">
        <v>544</v>
      </c>
      <c r="CP164" s="59" t="s">
        <v>544</v>
      </c>
      <c r="CQ164" s="59" t="s">
        <v>544</v>
      </c>
      <c r="CR164" s="59" t="s">
        <v>544</v>
      </c>
      <c r="CS164" s="58">
        <v>112.5</v>
      </c>
      <c r="CT164" s="58">
        <v>124.7</v>
      </c>
      <c r="CU164" s="59" t="s">
        <v>544</v>
      </c>
      <c r="CV164" s="59" t="s">
        <v>544</v>
      </c>
      <c r="CW164" s="58">
        <v>2.4500000000000002</v>
      </c>
      <c r="CX164" s="59" t="s">
        <v>544</v>
      </c>
      <c r="CY164" s="59" t="s">
        <v>544</v>
      </c>
      <c r="CZ164" s="59" t="s">
        <v>544</v>
      </c>
      <c r="DA164" s="59" t="s">
        <v>544</v>
      </c>
      <c r="DB164" s="59" t="s">
        <v>544</v>
      </c>
      <c r="DC164" s="59" t="s">
        <v>544</v>
      </c>
      <c r="DD164" s="59" t="s">
        <v>544</v>
      </c>
      <c r="DE164" s="59" t="s">
        <v>544</v>
      </c>
      <c r="DF164" s="59" t="s">
        <v>544</v>
      </c>
      <c r="DG164" s="59" t="s">
        <v>544</v>
      </c>
      <c r="DH164" s="59" t="s">
        <v>544</v>
      </c>
      <c r="DI164" s="59" t="s">
        <v>544</v>
      </c>
      <c r="DJ164" s="59" t="s">
        <v>544</v>
      </c>
      <c r="DK164" s="59" t="s">
        <v>544</v>
      </c>
      <c r="DL164" s="59" t="s">
        <v>544</v>
      </c>
      <c r="DM164" s="59" t="s">
        <v>544</v>
      </c>
      <c r="DN164" s="59" t="s">
        <v>544</v>
      </c>
      <c r="DO164" s="59" t="s">
        <v>544</v>
      </c>
      <c r="DP164" s="59" t="s">
        <v>544</v>
      </c>
      <c r="DQ164" s="116" t="s">
        <v>544</v>
      </c>
    </row>
    <row r="165" spans="1:121">
      <c r="A165" s="3">
        <v>26860</v>
      </c>
      <c r="B165" s="59" t="s">
        <v>544</v>
      </c>
      <c r="C165" s="59" t="s">
        <v>544</v>
      </c>
      <c r="D165" s="59" t="s">
        <v>544</v>
      </c>
      <c r="E165" s="59" t="s">
        <v>544</v>
      </c>
      <c r="F165" s="58">
        <v>44.7</v>
      </c>
      <c r="G165" s="58">
        <v>0.83713499999999996</v>
      </c>
      <c r="H165" s="58">
        <v>68</v>
      </c>
      <c r="I165" s="58">
        <v>125.8</v>
      </c>
      <c r="J165" s="58">
        <v>14.3</v>
      </c>
      <c r="K165" s="59" t="s">
        <v>544</v>
      </c>
      <c r="L165" s="58">
        <v>448.9</v>
      </c>
      <c r="M165" s="58">
        <v>166218</v>
      </c>
      <c r="N165" s="59" t="s">
        <v>544</v>
      </c>
      <c r="O165" s="59" t="s">
        <v>544</v>
      </c>
      <c r="P165" s="58">
        <v>1.1000000000000001</v>
      </c>
      <c r="Q165" s="59" t="s">
        <v>544</v>
      </c>
      <c r="R165" s="59" t="s">
        <v>544</v>
      </c>
      <c r="S165" s="59" t="s">
        <v>544</v>
      </c>
      <c r="T165" s="59" t="s">
        <v>544</v>
      </c>
      <c r="U165" s="59" t="s">
        <v>544</v>
      </c>
      <c r="V165" s="59" t="s">
        <v>544</v>
      </c>
      <c r="W165" s="59" t="s">
        <v>544</v>
      </c>
      <c r="X165" s="59" t="s">
        <v>544</v>
      </c>
      <c r="Y165" s="59" t="s">
        <v>544</v>
      </c>
      <c r="Z165" s="58">
        <v>125.3</v>
      </c>
      <c r="AA165" s="59" t="s">
        <v>544</v>
      </c>
      <c r="AB165" s="59" t="s">
        <v>544</v>
      </c>
      <c r="AC165" s="58">
        <v>0.83713499999999996</v>
      </c>
      <c r="AD165" s="59" t="s">
        <v>544</v>
      </c>
      <c r="AE165" s="59" t="s">
        <v>544</v>
      </c>
      <c r="AF165" s="58">
        <v>95.850622000000001</v>
      </c>
      <c r="AG165" s="58">
        <v>4.26</v>
      </c>
      <c r="AH165" s="58">
        <v>35.1</v>
      </c>
      <c r="AI165" s="59" t="s">
        <v>544</v>
      </c>
      <c r="AJ165" s="59" t="s">
        <v>544</v>
      </c>
      <c r="AK165" s="59" t="s">
        <v>544</v>
      </c>
      <c r="AL165" s="59" t="s">
        <v>544</v>
      </c>
      <c r="AM165" s="58">
        <v>45.998399999999997</v>
      </c>
      <c r="AN165" s="58">
        <v>99.8489</v>
      </c>
      <c r="AO165" s="59" t="s">
        <v>544</v>
      </c>
      <c r="AP165" s="59" t="s">
        <v>544</v>
      </c>
      <c r="AQ165" s="59" t="s">
        <v>544</v>
      </c>
      <c r="AR165" s="59" t="s">
        <v>544</v>
      </c>
      <c r="AS165" s="59" t="s">
        <v>544</v>
      </c>
      <c r="AT165" s="59" t="s">
        <v>544</v>
      </c>
      <c r="AU165" s="59" t="s">
        <v>544</v>
      </c>
      <c r="AV165" s="58">
        <v>48.6</v>
      </c>
      <c r="AW165" s="59" t="s">
        <v>544</v>
      </c>
      <c r="AX165" s="58">
        <v>6.6</v>
      </c>
      <c r="AY165" s="58">
        <v>15.4</v>
      </c>
      <c r="AZ165" s="58">
        <v>54.3</v>
      </c>
      <c r="BA165" s="58">
        <v>67.5</v>
      </c>
      <c r="BB165" s="58">
        <v>43.4</v>
      </c>
      <c r="BC165" s="58">
        <v>46.2</v>
      </c>
      <c r="BD165" s="59" t="s">
        <v>544</v>
      </c>
      <c r="BE165" s="59" t="s">
        <v>544</v>
      </c>
      <c r="BF165" s="59" t="s">
        <v>544</v>
      </c>
      <c r="BG165" s="58">
        <v>1.49</v>
      </c>
      <c r="BH165" s="58">
        <v>1.21</v>
      </c>
      <c r="BI165" s="59" t="s">
        <v>544</v>
      </c>
      <c r="BJ165" s="59" t="s">
        <v>544</v>
      </c>
      <c r="BK165" s="59" t="s">
        <v>544</v>
      </c>
      <c r="BL165" s="58">
        <v>7.46</v>
      </c>
      <c r="BM165" s="58">
        <v>5.98</v>
      </c>
      <c r="BN165" s="59" t="s">
        <v>544</v>
      </c>
      <c r="BO165" s="59" t="s">
        <v>544</v>
      </c>
      <c r="BP165" s="59" t="s">
        <v>544</v>
      </c>
      <c r="BQ165" s="59" t="s">
        <v>544</v>
      </c>
      <c r="BR165" s="59" t="s">
        <v>544</v>
      </c>
      <c r="BS165" s="59" t="s">
        <v>544</v>
      </c>
      <c r="BT165" s="59" t="s">
        <v>544</v>
      </c>
      <c r="BU165" s="59" t="s">
        <v>544</v>
      </c>
      <c r="BV165" s="59" t="s">
        <v>544</v>
      </c>
      <c r="BW165" s="59" t="s">
        <v>544</v>
      </c>
      <c r="BX165" s="59" t="s">
        <v>544</v>
      </c>
      <c r="BY165" s="59" t="s">
        <v>544</v>
      </c>
      <c r="BZ165" s="59" t="s">
        <v>544</v>
      </c>
      <c r="CA165" s="59" t="s">
        <v>544</v>
      </c>
      <c r="CB165" s="59" t="s">
        <v>544</v>
      </c>
      <c r="CC165" s="59" t="s">
        <v>544</v>
      </c>
      <c r="CD165" s="59" t="s">
        <v>544</v>
      </c>
      <c r="CE165" s="59" t="s">
        <v>544</v>
      </c>
      <c r="CF165" s="58">
        <v>308744</v>
      </c>
      <c r="CG165" s="59" t="s">
        <v>544</v>
      </c>
      <c r="CH165" s="59" t="s">
        <v>544</v>
      </c>
      <c r="CI165" s="59" t="s">
        <v>544</v>
      </c>
      <c r="CJ165" s="59" t="s">
        <v>544</v>
      </c>
      <c r="CK165" s="59" t="s">
        <v>544</v>
      </c>
      <c r="CL165" s="59" t="s">
        <v>544</v>
      </c>
      <c r="CM165" s="59" t="s">
        <v>544</v>
      </c>
      <c r="CN165" s="59" t="s">
        <v>544</v>
      </c>
      <c r="CO165" s="59" t="s">
        <v>544</v>
      </c>
      <c r="CP165" s="59" t="s">
        <v>544</v>
      </c>
      <c r="CQ165" s="59" t="s">
        <v>544</v>
      </c>
      <c r="CR165" s="59" t="s">
        <v>544</v>
      </c>
      <c r="CS165" s="58">
        <v>118.3</v>
      </c>
      <c r="CT165" s="58">
        <v>135.19999999999999</v>
      </c>
      <c r="CU165" s="59" t="s">
        <v>544</v>
      </c>
      <c r="CV165" s="59" t="s">
        <v>544</v>
      </c>
      <c r="CW165" s="58">
        <v>2.56</v>
      </c>
      <c r="CX165" s="59" t="s">
        <v>544</v>
      </c>
      <c r="CY165" s="59" t="s">
        <v>544</v>
      </c>
      <c r="CZ165" s="59" t="s">
        <v>544</v>
      </c>
      <c r="DA165" s="59" t="s">
        <v>544</v>
      </c>
      <c r="DB165" s="59" t="s">
        <v>544</v>
      </c>
      <c r="DC165" s="59" t="s">
        <v>544</v>
      </c>
      <c r="DD165" s="59" t="s">
        <v>544</v>
      </c>
      <c r="DE165" s="59" t="s">
        <v>544</v>
      </c>
      <c r="DF165" s="59" t="s">
        <v>544</v>
      </c>
      <c r="DG165" s="59" t="s">
        <v>544</v>
      </c>
      <c r="DH165" s="59" t="s">
        <v>544</v>
      </c>
      <c r="DI165" s="59" t="s">
        <v>544</v>
      </c>
      <c r="DJ165" s="59" t="s">
        <v>544</v>
      </c>
      <c r="DK165" s="59" t="s">
        <v>544</v>
      </c>
      <c r="DL165" s="59" t="s">
        <v>544</v>
      </c>
      <c r="DM165" s="59" t="s">
        <v>544</v>
      </c>
      <c r="DN165" s="59" t="s">
        <v>544</v>
      </c>
      <c r="DO165" s="59" t="s">
        <v>544</v>
      </c>
      <c r="DP165" s="59" t="s">
        <v>544</v>
      </c>
      <c r="DQ165" s="116" t="s">
        <v>544</v>
      </c>
    </row>
    <row r="166" spans="1:121">
      <c r="A166" s="3">
        <v>26891</v>
      </c>
      <c r="B166" s="59" t="s">
        <v>544</v>
      </c>
      <c r="C166" s="59" t="s">
        <v>544</v>
      </c>
      <c r="D166" s="59" t="s">
        <v>544</v>
      </c>
      <c r="E166" s="59" t="s">
        <v>544</v>
      </c>
      <c r="F166" s="58">
        <v>44</v>
      </c>
      <c r="G166" s="58">
        <v>0.80702799999999997</v>
      </c>
      <c r="H166" s="58">
        <v>65.900000000000006</v>
      </c>
      <c r="I166" s="58">
        <v>126.8</v>
      </c>
      <c r="J166" s="58">
        <v>14.57</v>
      </c>
      <c r="K166" s="59" t="s">
        <v>544</v>
      </c>
      <c r="L166" s="58">
        <v>448.9</v>
      </c>
      <c r="M166" s="58">
        <v>115441</v>
      </c>
      <c r="N166" s="59" t="s">
        <v>544</v>
      </c>
      <c r="O166" s="59" t="s">
        <v>544</v>
      </c>
      <c r="P166" s="58">
        <v>1.1000000000000001</v>
      </c>
      <c r="Q166" s="59" t="s">
        <v>544</v>
      </c>
      <c r="R166" s="59" t="s">
        <v>544</v>
      </c>
      <c r="S166" s="59" t="s">
        <v>544</v>
      </c>
      <c r="T166" s="59" t="s">
        <v>544</v>
      </c>
      <c r="U166" s="59" t="s">
        <v>544</v>
      </c>
      <c r="V166" s="59" t="s">
        <v>544</v>
      </c>
      <c r="W166" s="59" t="s">
        <v>544</v>
      </c>
      <c r="X166" s="59" t="s">
        <v>544</v>
      </c>
      <c r="Y166" s="59" t="s">
        <v>544</v>
      </c>
      <c r="Z166" s="58">
        <v>122.7</v>
      </c>
      <c r="AA166" s="59" t="s">
        <v>544</v>
      </c>
      <c r="AB166" s="59" t="s">
        <v>544</v>
      </c>
      <c r="AC166" s="58">
        <v>0.80702799999999997</v>
      </c>
      <c r="AD166" s="59" t="s">
        <v>544</v>
      </c>
      <c r="AE166" s="59" t="s">
        <v>544</v>
      </c>
      <c r="AF166" s="58">
        <v>96.066253000000003</v>
      </c>
      <c r="AG166" s="58">
        <v>4.43</v>
      </c>
      <c r="AH166" s="58">
        <v>35.200000000000003</v>
      </c>
      <c r="AI166" s="59" t="s">
        <v>544</v>
      </c>
      <c r="AJ166" s="59" t="s">
        <v>544</v>
      </c>
      <c r="AK166" s="59" t="s">
        <v>544</v>
      </c>
      <c r="AL166" s="59" t="s">
        <v>544</v>
      </c>
      <c r="AM166" s="58">
        <v>45.8675</v>
      </c>
      <c r="AN166" s="58">
        <v>99.329599999999999</v>
      </c>
      <c r="AO166" s="59" t="s">
        <v>544</v>
      </c>
      <c r="AP166" s="59" t="s">
        <v>544</v>
      </c>
      <c r="AQ166" s="59" t="s">
        <v>544</v>
      </c>
      <c r="AR166" s="59" t="s">
        <v>544</v>
      </c>
      <c r="AS166" s="59" t="s">
        <v>544</v>
      </c>
      <c r="AT166" s="59" t="s">
        <v>544</v>
      </c>
      <c r="AU166" s="59" t="s">
        <v>544</v>
      </c>
      <c r="AV166" s="58">
        <v>48.8</v>
      </c>
      <c r="AW166" s="59" t="s">
        <v>544</v>
      </c>
      <c r="AX166" s="58">
        <v>6.7</v>
      </c>
      <c r="AY166" s="58">
        <v>15.7</v>
      </c>
      <c r="AZ166" s="58">
        <v>55.8</v>
      </c>
      <c r="BA166" s="58">
        <v>68.2</v>
      </c>
      <c r="BB166" s="58">
        <v>45.1</v>
      </c>
      <c r="BC166" s="58">
        <v>46.4</v>
      </c>
      <c r="BD166" s="59" t="s">
        <v>544</v>
      </c>
      <c r="BE166" s="59" t="s">
        <v>544</v>
      </c>
      <c r="BF166" s="59" t="s">
        <v>544</v>
      </c>
      <c r="BG166" s="58">
        <v>1.49</v>
      </c>
      <c r="BH166" s="58">
        <v>1.3</v>
      </c>
      <c r="BI166" s="59" t="s">
        <v>544</v>
      </c>
      <c r="BJ166" s="59" t="s">
        <v>544</v>
      </c>
      <c r="BK166" s="59" t="s">
        <v>544</v>
      </c>
      <c r="BL166" s="58">
        <v>7.87</v>
      </c>
      <c r="BM166" s="58">
        <v>5.98</v>
      </c>
      <c r="BN166" s="59" t="s">
        <v>544</v>
      </c>
      <c r="BO166" s="59" t="s">
        <v>544</v>
      </c>
      <c r="BP166" s="59" t="s">
        <v>544</v>
      </c>
      <c r="BQ166" s="59" t="s">
        <v>544</v>
      </c>
      <c r="BR166" s="59" t="s">
        <v>544</v>
      </c>
      <c r="BS166" s="59" t="s">
        <v>544</v>
      </c>
      <c r="BT166" s="59" t="s">
        <v>544</v>
      </c>
      <c r="BU166" s="59" t="s">
        <v>544</v>
      </c>
      <c r="BV166" s="59" t="s">
        <v>544</v>
      </c>
      <c r="BW166" s="59" t="s">
        <v>544</v>
      </c>
      <c r="BX166" s="59" t="s">
        <v>544</v>
      </c>
      <c r="BY166" s="59" t="s">
        <v>544</v>
      </c>
      <c r="BZ166" s="59" t="s">
        <v>544</v>
      </c>
      <c r="CA166" s="59" t="s">
        <v>544</v>
      </c>
      <c r="CB166" s="59" t="s">
        <v>544</v>
      </c>
      <c r="CC166" s="59" t="s">
        <v>544</v>
      </c>
      <c r="CD166" s="59" t="s">
        <v>544</v>
      </c>
      <c r="CE166" s="59" t="s">
        <v>544</v>
      </c>
      <c r="CF166" s="58">
        <v>311022</v>
      </c>
      <c r="CG166" s="59" t="s">
        <v>544</v>
      </c>
      <c r="CH166" s="59" t="s">
        <v>544</v>
      </c>
      <c r="CI166" s="59" t="s">
        <v>544</v>
      </c>
      <c r="CJ166" s="59" t="s">
        <v>544</v>
      </c>
      <c r="CK166" s="59" t="s">
        <v>544</v>
      </c>
      <c r="CL166" s="59" t="s">
        <v>544</v>
      </c>
      <c r="CM166" s="59" t="s">
        <v>544</v>
      </c>
      <c r="CN166" s="59" t="s">
        <v>544</v>
      </c>
      <c r="CO166" s="59" t="s">
        <v>544</v>
      </c>
      <c r="CP166" s="59" t="s">
        <v>544</v>
      </c>
      <c r="CQ166" s="59" t="s">
        <v>544</v>
      </c>
      <c r="CR166" s="59" t="s">
        <v>544</v>
      </c>
      <c r="CS166" s="58">
        <v>116.4</v>
      </c>
      <c r="CT166" s="58">
        <v>131.80000000000001</v>
      </c>
      <c r="CU166" s="59" t="s">
        <v>544</v>
      </c>
      <c r="CV166" s="59" t="s">
        <v>544</v>
      </c>
      <c r="CW166" s="58">
        <v>2.5099999999999998</v>
      </c>
      <c r="CX166" s="59" t="s">
        <v>544</v>
      </c>
      <c r="CY166" s="59" t="s">
        <v>544</v>
      </c>
      <c r="CZ166" s="59" t="s">
        <v>544</v>
      </c>
      <c r="DA166" s="59" t="s">
        <v>544</v>
      </c>
      <c r="DB166" s="59" t="s">
        <v>544</v>
      </c>
      <c r="DC166" s="59" t="s">
        <v>544</v>
      </c>
      <c r="DD166" s="59" t="s">
        <v>544</v>
      </c>
      <c r="DE166" s="59" t="s">
        <v>544</v>
      </c>
      <c r="DF166" s="59" t="s">
        <v>544</v>
      </c>
      <c r="DG166" s="59" t="s">
        <v>544</v>
      </c>
      <c r="DH166" s="59" t="s">
        <v>544</v>
      </c>
      <c r="DI166" s="59" t="s">
        <v>544</v>
      </c>
      <c r="DJ166" s="59" t="s">
        <v>544</v>
      </c>
      <c r="DK166" s="59" t="s">
        <v>544</v>
      </c>
      <c r="DL166" s="59" t="s">
        <v>544</v>
      </c>
      <c r="DM166" s="59" t="s">
        <v>544</v>
      </c>
      <c r="DN166" s="59" t="s">
        <v>544</v>
      </c>
      <c r="DO166" s="59" t="s">
        <v>544</v>
      </c>
      <c r="DP166" s="59" t="s">
        <v>544</v>
      </c>
      <c r="DQ166" s="116" t="s">
        <v>544</v>
      </c>
    </row>
    <row r="167" spans="1:121">
      <c r="A167" s="3">
        <v>26922</v>
      </c>
      <c r="B167" s="59" t="s">
        <v>544</v>
      </c>
      <c r="C167" s="59" t="s">
        <v>544</v>
      </c>
      <c r="D167" s="59" t="s">
        <v>544</v>
      </c>
      <c r="E167" s="59" t="s">
        <v>544</v>
      </c>
      <c r="F167" s="58">
        <v>44.5</v>
      </c>
      <c r="G167" s="58">
        <v>0.80652199999999996</v>
      </c>
      <c r="H167" s="58">
        <v>66</v>
      </c>
      <c r="I167" s="58">
        <v>128.1</v>
      </c>
      <c r="J167" s="58">
        <v>14.25</v>
      </c>
      <c r="K167" s="59" t="s">
        <v>544</v>
      </c>
      <c r="L167" s="58">
        <v>435.5</v>
      </c>
      <c r="M167" s="58">
        <v>137405</v>
      </c>
      <c r="N167" s="59" t="s">
        <v>544</v>
      </c>
      <c r="O167" s="59" t="s">
        <v>544</v>
      </c>
      <c r="P167" s="58">
        <v>1.1000000000000001</v>
      </c>
      <c r="Q167" s="59" t="s">
        <v>544</v>
      </c>
      <c r="R167" s="59" t="s">
        <v>544</v>
      </c>
      <c r="S167" s="59" t="s">
        <v>544</v>
      </c>
      <c r="T167" s="59" t="s">
        <v>544</v>
      </c>
      <c r="U167" s="59" t="s">
        <v>544</v>
      </c>
      <c r="V167" s="59" t="s">
        <v>544</v>
      </c>
      <c r="W167" s="59" t="s">
        <v>544</v>
      </c>
      <c r="X167" s="59" t="s">
        <v>544</v>
      </c>
      <c r="Y167" s="59" t="s">
        <v>544</v>
      </c>
      <c r="Z167" s="58">
        <v>122.3</v>
      </c>
      <c r="AA167" s="59" t="s">
        <v>544</v>
      </c>
      <c r="AB167" s="59" t="s">
        <v>544</v>
      </c>
      <c r="AC167" s="58">
        <v>0.80652199999999996</v>
      </c>
      <c r="AD167" s="59" t="s">
        <v>544</v>
      </c>
      <c r="AE167" s="59" t="s">
        <v>544</v>
      </c>
      <c r="AF167" s="58">
        <v>96.680498</v>
      </c>
      <c r="AG167" s="58">
        <v>4.58</v>
      </c>
      <c r="AH167" s="58">
        <v>35.299999999999997</v>
      </c>
      <c r="AI167" s="59" t="s">
        <v>544</v>
      </c>
      <c r="AJ167" s="59" t="s">
        <v>544</v>
      </c>
      <c r="AK167" s="59" t="s">
        <v>544</v>
      </c>
      <c r="AL167" s="59" t="s">
        <v>544</v>
      </c>
      <c r="AM167" s="58">
        <v>45.784199999999998</v>
      </c>
      <c r="AN167" s="58">
        <v>98.918599999999998</v>
      </c>
      <c r="AO167" s="59" t="s">
        <v>544</v>
      </c>
      <c r="AP167" s="59" t="s">
        <v>544</v>
      </c>
      <c r="AQ167" s="59" t="s">
        <v>544</v>
      </c>
      <c r="AR167" s="59" t="s">
        <v>544</v>
      </c>
      <c r="AS167" s="59" t="s">
        <v>544</v>
      </c>
      <c r="AT167" s="59" t="s">
        <v>544</v>
      </c>
      <c r="AU167" s="59" t="s">
        <v>544</v>
      </c>
      <c r="AV167" s="58">
        <v>48.8</v>
      </c>
      <c r="AW167" s="59" t="s">
        <v>544</v>
      </c>
      <c r="AX167" s="58">
        <v>6.9</v>
      </c>
      <c r="AY167" s="58">
        <v>15.6</v>
      </c>
      <c r="AZ167" s="58">
        <v>54.3</v>
      </c>
      <c r="BA167" s="58">
        <v>63.8</v>
      </c>
      <c r="BB167" s="58">
        <v>45.1</v>
      </c>
      <c r="BC167" s="58">
        <v>46.7</v>
      </c>
      <c r="BD167" s="59" t="s">
        <v>544</v>
      </c>
      <c r="BE167" s="59" t="s">
        <v>544</v>
      </c>
      <c r="BF167" s="59" t="s">
        <v>544</v>
      </c>
      <c r="BG167" s="58">
        <v>1.41</v>
      </c>
      <c r="BH167" s="58">
        <v>1.19</v>
      </c>
      <c r="BI167" s="59" t="s">
        <v>544</v>
      </c>
      <c r="BJ167" s="59" t="s">
        <v>544</v>
      </c>
      <c r="BK167" s="59" t="s">
        <v>544</v>
      </c>
      <c r="BL167" s="58">
        <v>8.18</v>
      </c>
      <c r="BM167" s="58">
        <v>6.19</v>
      </c>
      <c r="BN167" s="59" t="s">
        <v>544</v>
      </c>
      <c r="BO167" s="59" t="s">
        <v>544</v>
      </c>
      <c r="BP167" s="59" t="s">
        <v>544</v>
      </c>
      <c r="BQ167" s="59" t="s">
        <v>544</v>
      </c>
      <c r="BR167" s="59" t="s">
        <v>544</v>
      </c>
      <c r="BS167" s="59" t="s">
        <v>544</v>
      </c>
      <c r="BT167" s="59" t="s">
        <v>544</v>
      </c>
      <c r="BU167" s="59" t="s">
        <v>544</v>
      </c>
      <c r="BV167" s="59" t="s">
        <v>544</v>
      </c>
      <c r="BW167" s="59" t="s">
        <v>544</v>
      </c>
      <c r="BX167" s="59" t="s">
        <v>544</v>
      </c>
      <c r="BY167" s="59" t="s">
        <v>544</v>
      </c>
      <c r="BZ167" s="59" t="s">
        <v>544</v>
      </c>
      <c r="CA167" s="59" t="s">
        <v>544</v>
      </c>
      <c r="CB167" s="59" t="s">
        <v>544</v>
      </c>
      <c r="CC167" s="59" t="s">
        <v>544</v>
      </c>
      <c r="CD167" s="59" t="s">
        <v>544</v>
      </c>
      <c r="CE167" s="59" t="s">
        <v>544</v>
      </c>
      <c r="CF167" s="58">
        <v>314731</v>
      </c>
      <c r="CG167" s="59" t="s">
        <v>544</v>
      </c>
      <c r="CH167" s="59" t="s">
        <v>544</v>
      </c>
      <c r="CI167" s="59" t="s">
        <v>544</v>
      </c>
      <c r="CJ167" s="59" t="s">
        <v>544</v>
      </c>
      <c r="CK167" s="59" t="s">
        <v>544</v>
      </c>
      <c r="CL167" s="59" t="s">
        <v>544</v>
      </c>
      <c r="CM167" s="59" t="s">
        <v>544</v>
      </c>
      <c r="CN167" s="59" t="s">
        <v>544</v>
      </c>
      <c r="CO167" s="59" t="s">
        <v>544</v>
      </c>
      <c r="CP167" s="59" t="s">
        <v>544</v>
      </c>
      <c r="CQ167" s="59" t="s">
        <v>544</v>
      </c>
      <c r="CR167" s="59" t="s">
        <v>544</v>
      </c>
      <c r="CS167" s="58">
        <v>115.2</v>
      </c>
      <c r="CT167" s="58">
        <v>132.5</v>
      </c>
      <c r="CU167" s="59" t="s">
        <v>544</v>
      </c>
      <c r="CV167" s="59" t="s">
        <v>544</v>
      </c>
      <c r="CW167" s="58">
        <v>2.25</v>
      </c>
      <c r="CX167" s="59" t="s">
        <v>544</v>
      </c>
      <c r="CY167" s="59" t="s">
        <v>544</v>
      </c>
      <c r="CZ167" s="59" t="s">
        <v>544</v>
      </c>
      <c r="DA167" s="59" t="s">
        <v>544</v>
      </c>
      <c r="DB167" s="59" t="s">
        <v>544</v>
      </c>
      <c r="DC167" s="59" t="s">
        <v>544</v>
      </c>
      <c r="DD167" s="59" t="s">
        <v>544</v>
      </c>
      <c r="DE167" s="59" t="s">
        <v>544</v>
      </c>
      <c r="DF167" s="59" t="s">
        <v>544</v>
      </c>
      <c r="DG167" s="59" t="s">
        <v>544</v>
      </c>
      <c r="DH167" s="59" t="s">
        <v>544</v>
      </c>
      <c r="DI167" s="59" t="s">
        <v>544</v>
      </c>
      <c r="DJ167" s="59" t="s">
        <v>544</v>
      </c>
      <c r="DK167" s="59" t="s">
        <v>544</v>
      </c>
      <c r="DL167" s="59" t="s">
        <v>544</v>
      </c>
      <c r="DM167" s="59" t="s">
        <v>544</v>
      </c>
      <c r="DN167" s="59" t="s">
        <v>544</v>
      </c>
      <c r="DO167" s="59" t="s">
        <v>544</v>
      </c>
      <c r="DP167" s="59" t="s">
        <v>544</v>
      </c>
      <c r="DQ167" s="116" t="s">
        <v>544</v>
      </c>
    </row>
    <row r="168" spans="1:121">
      <c r="A168" s="3">
        <v>26952</v>
      </c>
      <c r="B168" s="59" t="s">
        <v>544</v>
      </c>
      <c r="C168" s="59" t="s">
        <v>544</v>
      </c>
      <c r="D168" s="59" t="s">
        <v>544</v>
      </c>
      <c r="E168" s="59" t="s">
        <v>544</v>
      </c>
      <c r="F168" s="58">
        <v>42.6</v>
      </c>
      <c r="G168" s="58">
        <v>0.810697</v>
      </c>
      <c r="H168" s="58">
        <v>65.599999999999994</v>
      </c>
      <c r="I168" s="58">
        <v>128.80000000000001</v>
      </c>
      <c r="J168" s="58">
        <v>14.49</v>
      </c>
      <c r="K168" s="59" t="s">
        <v>544</v>
      </c>
      <c r="L168" s="58">
        <v>470.7</v>
      </c>
      <c r="M168" s="58">
        <v>157488</v>
      </c>
      <c r="N168" s="59" t="s">
        <v>544</v>
      </c>
      <c r="O168" s="59" t="s">
        <v>544</v>
      </c>
      <c r="P168" s="58">
        <v>1.2</v>
      </c>
      <c r="Q168" s="59" t="s">
        <v>544</v>
      </c>
      <c r="R168" s="59" t="s">
        <v>544</v>
      </c>
      <c r="S168" s="59" t="s">
        <v>544</v>
      </c>
      <c r="T168" s="59" t="s">
        <v>544</v>
      </c>
      <c r="U168" s="59" t="s">
        <v>544</v>
      </c>
      <c r="V168" s="59" t="s">
        <v>544</v>
      </c>
      <c r="W168" s="59" t="s">
        <v>544</v>
      </c>
      <c r="X168" s="59" t="s">
        <v>544</v>
      </c>
      <c r="Y168" s="59" t="s">
        <v>544</v>
      </c>
      <c r="Z168" s="58">
        <v>121.7</v>
      </c>
      <c r="AA168" s="59" t="s">
        <v>544</v>
      </c>
      <c r="AB168" s="59" t="s">
        <v>544</v>
      </c>
      <c r="AC168" s="58">
        <v>0.810697</v>
      </c>
      <c r="AD168" s="59" t="s">
        <v>544</v>
      </c>
      <c r="AE168" s="59" t="s">
        <v>544</v>
      </c>
      <c r="AF168" s="58">
        <v>94.354838999999998</v>
      </c>
      <c r="AG168" s="58">
        <v>4.58</v>
      </c>
      <c r="AH168" s="58">
        <v>35.4</v>
      </c>
      <c r="AI168" s="59" t="s">
        <v>544</v>
      </c>
      <c r="AJ168" s="59" t="s">
        <v>544</v>
      </c>
      <c r="AK168" s="59" t="s">
        <v>544</v>
      </c>
      <c r="AL168" s="59" t="s">
        <v>544</v>
      </c>
      <c r="AM168" s="58">
        <v>45.752200000000002</v>
      </c>
      <c r="AN168" s="58">
        <v>98.622799999999998</v>
      </c>
      <c r="AO168" s="59" t="s">
        <v>544</v>
      </c>
      <c r="AP168" s="59" t="s">
        <v>544</v>
      </c>
      <c r="AQ168" s="59" t="s">
        <v>544</v>
      </c>
      <c r="AR168" s="59" t="s">
        <v>544</v>
      </c>
      <c r="AS168" s="59" t="s">
        <v>544</v>
      </c>
      <c r="AT168" s="59" t="s">
        <v>544</v>
      </c>
      <c r="AU168" s="59" t="s">
        <v>544</v>
      </c>
      <c r="AV168" s="58">
        <v>50.1</v>
      </c>
      <c r="AW168" s="59" t="s">
        <v>544</v>
      </c>
      <c r="AX168" s="58">
        <v>7.4</v>
      </c>
      <c r="AY168" s="58">
        <v>16.100000000000001</v>
      </c>
      <c r="AZ168" s="58">
        <v>55.1</v>
      </c>
      <c r="BA168" s="58">
        <v>62.6</v>
      </c>
      <c r="BB168" s="58">
        <v>46.7</v>
      </c>
      <c r="BC168" s="58">
        <v>47.1</v>
      </c>
      <c r="BD168" s="59" t="s">
        <v>544</v>
      </c>
      <c r="BE168" s="59" t="s">
        <v>544</v>
      </c>
      <c r="BF168" s="59" t="s">
        <v>544</v>
      </c>
      <c r="BG168" s="58">
        <v>1.54</v>
      </c>
      <c r="BH168" s="58">
        <v>1.25</v>
      </c>
      <c r="BI168" s="59" t="s">
        <v>544</v>
      </c>
      <c r="BJ168" s="59" t="s">
        <v>544</v>
      </c>
      <c r="BK168" s="59" t="s">
        <v>544</v>
      </c>
      <c r="BL168" s="58">
        <v>8.23</v>
      </c>
      <c r="BM168" s="58">
        <v>6.54</v>
      </c>
      <c r="BN168" s="59" t="s">
        <v>544</v>
      </c>
      <c r="BO168" s="59" t="s">
        <v>544</v>
      </c>
      <c r="BP168" s="59" t="s">
        <v>544</v>
      </c>
      <c r="BQ168" s="59" t="s">
        <v>544</v>
      </c>
      <c r="BR168" s="59" t="s">
        <v>544</v>
      </c>
      <c r="BS168" s="59" t="s">
        <v>544</v>
      </c>
      <c r="BT168" s="59" t="s">
        <v>544</v>
      </c>
      <c r="BU168" s="59" t="s">
        <v>544</v>
      </c>
      <c r="BV168" s="59" t="s">
        <v>544</v>
      </c>
      <c r="BW168" s="59" t="s">
        <v>544</v>
      </c>
      <c r="BX168" s="59" t="s">
        <v>544</v>
      </c>
      <c r="BY168" s="59" t="s">
        <v>544</v>
      </c>
      <c r="BZ168" s="59" t="s">
        <v>544</v>
      </c>
      <c r="CA168" s="59" t="s">
        <v>544</v>
      </c>
      <c r="CB168" s="59" t="s">
        <v>544</v>
      </c>
      <c r="CC168" s="59" t="s">
        <v>544</v>
      </c>
      <c r="CD168" s="59" t="s">
        <v>544</v>
      </c>
      <c r="CE168" s="59" t="s">
        <v>544</v>
      </c>
      <c r="CF168" s="58">
        <v>315283</v>
      </c>
      <c r="CG168" s="59" t="s">
        <v>544</v>
      </c>
      <c r="CH168" s="59" t="s">
        <v>544</v>
      </c>
      <c r="CI168" s="59" t="s">
        <v>544</v>
      </c>
      <c r="CJ168" s="59" t="s">
        <v>544</v>
      </c>
      <c r="CK168" s="59" t="s">
        <v>544</v>
      </c>
      <c r="CL168" s="59" t="s">
        <v>544</v>
      </c>
      <c r="CM168" s="59" t="s">
        <v>544</v>
      </c>
      <c r="CN168" s="59" t="s">
        <v>544</v>
      </c>
      <c r="CO168" s="59" t="s">
        <v>544</v>
      </c>
      <c r="CP168" s="59" t="s">
        <v>544</v>
      </c>
      <c r="CQ168" s="59" t="s">
        <v>544</v>
      </c>
      <c r="CR168" s="59" t="s">
        <v>544</v>
      </c>
      <c r="CS168" s="58">
        <v>114.4</v>
      </c>
      <c r="CT168" s="58">
        <v>132.30000000000001</v>
      </c>
      <c r="CU168" s="59" t="s">
        <v>544</v>
      </c>
      <c r="CV168" s="59" t="s">
        <v>544</v>
      </c>
      <c r="CW168" s="58">
        <v>1.99</v>
      </c>
      <c r="CX168" s="59" t="s">
        <v>544</v>
      </c>
      <c r="CY168" s="59" t="s">
        <v>544</v>
      </c>
      <c r="CZ168" s="59" t="s">
        <v>544</v>
      </c>
      <c r="DA168" s="59" t="s">
        <v>544</v>
      </c>
      <c r="DB168" s="59" t="s">
        <v>544</v>
      </c>
      <c r="DC168" s="59" t="s">
        <v>544</v>
      </c>
      <c r="DD168" s="59" t="s">
        <v>544</v>
      </c>
      <c r="DE168" s="59" t="s">
        <v>544</v>
      </c>
      <c r="DF168" s="59" t="s">
        <v>544</v>
      </c>
      <c r="DG168" s="59" t="s">
        <v>544</v>
      </c>
      <c r="DH168" s="59" t="s">
        <v>544</v>
      </c>
      <c r="DI168" s="59" t="s">
        <v>544</v>
      </c>
      <c r="DJ168" s="59" t="s">
        <v>544</v>
      </c>
      <c r="DK168" s="59" t="s">
        <v>544</v>
      </c>
      <c r="DL168" s="59" t="s">
        <v>544</v>
      </c>
      <c r="DM168" s="59" t="s">
        <v>544</v>
      </c>
      <c r="DN168" s="59" t="s">
        <v>544</v>
      </c>
      <c r="DO168" s="59" t="s">
        <v>544</v>
      </c>
      <c r="DP168" s="59" t="s">
        <v>544</v>
      </c>
      <c r="DQ168" s="116" t="s">
        <v>544</v>
      </c>
    </row>
    <row r="169" spans="1:121">
      <c r="A169" s="3">
        <v>26983</v>
      </c>
      <c r="B169" s="59" t="s">
        <v>544</v>
      </c>
      <c r="C169" s="59" t="s">
        <v>544</v>
      </c>
      <c r="D169" s="59" t="s">
        <v>544</v>
      </c>
      <c r="E169" s="59" t="s">
        <v>544</v>
      </c>
      <c r="F169" s="58">
        <v>43.6</v>
      </c>
      <c r="G169" s="58">
        <v>0.75807800000000003</v>
      </c>
      <c r="H169" s="58">
        <v>70.400000000000006</v>
      </c>
      <c r="I169" s="58">
        <v>129.6</v>
      </c>
      <c r="J169" s="58">
        <v>13.62</v>
      </c>
      <c r="K169" s="59" t="s">
        <v>544</v>
      </c>
      <c r="L169" s="58">
        <v>409.6</v>
      </c>
      <c r="M169" s="58">
        <v>122277</v>
      </c>
      <c r="N169" s="59" t="s">
        <v>544</v>
      </c>
      <c r="O169" s="59" t="s">
        <v>544</v>
      </c>
      <c r="P169" s="58">
        <v>1.3</v>
      </c>
      <c r="Q169" s="59" t="s">
        <v>544</v>
      </c>
      <c r="R169" s="59" t="s">
        <v>544</v>
      </c>
      <c r="S169" s="59" t="s">
        <v>544</v>
      </c>
      <c r="T169" s="59" t="s">
        <v>544</v>
      </c>
      <c r="U169" s="59" t="s">
        <v>544</v>
      </c>
      <c r="V169" s="59" t="s">
        <v>544</v>
      </c>
      <c r="W169" s="59" t="s">
        <v>544</v>
      </c>
      <c r="X169" s="59" t="s">
        <v>544</v>
      </c>
      <c r="Y169" s="59" t="s">
        <v>544</v>
      </c>
      <c r="Z169" s="58">
        <v>118.2</v>
      </c>
      <c r="AA169" s="59" t="s">
        <v>544</v>
      </c>
      <c r="AB169" s="59" t="s">
        <v>544</v>
      </c>
      <c r="AC169" s="58">
        <v>0.75807800000000003</v>
      </c>
      <c r="AD169" s="59" t="s">
        <v>544</v>
      </c>
      <c r="AE169" s="59" t="s">
        <v>544</v>
      </c>
      <c r="AF169" s="58">
        <v>89.453861000000003</v>
      </c>
      <c r="AG169" s="58">
        <v>4.5999999999999996</v>
      </c>
      <c r="AH169" s="58">
        <v>35.5</v>
      </c>
      <c r="AI169" s="59" t="s">
        <v>544</v>
      </c>
      <c r="AJ169" s="59" t="s">
        <v>544</v>
      </c>
      <c r="AK169" s="59" t="s">
        <v>544</v>
      </c>
      <c r="AL169" s="59" t="s">
        <v>544</v>
      </c>
      <c r="AM169" s="58">
        <v>45.7819</v>
      </c>
      <c r="AN169" s="58">
        <v>98.463999999999999</v>
      </c>
      <c r="AO169" s="59" t="s">
        <v>544</v>
      </c>
      <c r="AP169" s="59" t="s">
        <v>544</v>
      </c>
      <c r="AQ169" s="59" t="s">
        <v>544</v>
      </c>
      <c r="AR169" s="59" t="s">
        <v>544</v>
      </c>
      <c r="AS169" s="59" t="s">
        <v>544</v>
      </c>
      <c r="AT169" s="59" t="s">
        <v>544</v>
      </c>
      <c r="AU169" s="59" t="s">
        <v>544</v>
      </c>
      <c r="AV169" s="58">
        <v>53.5</v>
      </c>
      <c r="AW169" s="59" t="s">
        <v>544</v>
      </c>
      <c r="AX169" s="58">
        <v>10</v>
      </c>
      <c r="AY169" s="58">
        <v>18.3</v>
      </c>
      <c r="AZ169" s="58">
        <v>56</v>
      </c>
      <c r="BA169" s="58">
        <v>63.5</v>
      </c>
      <c r="BB169" s="58">
        <v>47.5</v>
      </c>
      <c r="BC169" s="58">
        <v>47.9</v>
      </c>
      <c r="BD169" s="59" t="s">
        <v>544</v>
      </c>
      <c r="BE169" s="59" t="s">
        <v>544</v>
      </c>
      <c r="BF169" s="59" t="s">
        <v>544</v>
      </c>
      <c r="BG169" s="58">
        <v>1.52</v>
      </c>
      <c r="BH169" s="58">
        <v>1.19</v>
      </c>
      <c r="BI169" s="59" t="s">
        <v>544</v>
      </c>
      <c r="BJ169" s="59" t="s">
        <v>544</v>
      </c>
      <c r="BK169" s="59" t="s">
        <v>544</v>
      </c>
      <c r="BL169" s="58">
        <v>8.5399999999999991</v>
      </c>
      <c r="BM169" s="58">
        <v>6.7</v>
      </c>
      <c r="BN169" s="59" t="s">
        <v>544</v>
      </c>
      <c r="BO169" s="59" t="s">
        <v>544</v>
      </c>
      <c r="BP169" s="59" t="s">
        <v>544</v>
      </c>
      <c r="BQ169" s="59" t="s">
        <v>544</v>
      </c>
      <c r="BR169" s="59" t="s">
        <v>544</v>
      </c>
      <c r="BS169" s="59" t="s">
        <v>544</v>
      </c>
      <c r="BT169" s="59" t="s">
        <v>544</v>
      </c>
      <c r="BU169" s="59" t="s">
        <v>544</v>
      </c>
      <c r="BV169" s="59" t="s">
        <v>544</v>
      </c>
      <c r="BW169" s="59" t="s">
        <v>544</v>
      </c>
      <c r="BX169" s="59" t="s">
        <v>544</v>
      </c>
      <c r="BY169" s="59" t="s">
        <v>544</v>
      </c>
      <c r="BZ169" s="59" t="s">
        <v>544</v>
      </c>
      <c r="CA169" s="59" t="s">
        <v>544</v>
      </c>
      <c r="CB169" s="59" t="s">
        <v>544</v>
      </c>
      <c r="CC169" s="59" t="s">
        <v>544</v>
      </c>
      <c r="CD169" s="59" t="s">
        <v>544</v>
      </c>
      <c r="CE169" s="59" t="s">
        <v>544</v>
      </c>
      <c r="CF169" s="58">
        <v>317774</v>
      </c>
      <c r="CG169" s="59" t="s">
        <v>544</v>
      </c>
      <c r="CH169" s="59" t="s">
        <v>544</v>
      </c>
      <c r="CI169" s="59" t="s">
        <v>544</v>
      </c>
      <c r="CJ169" s="59" t="s">
        <v>544</v>
      </c>
      <c r="CK169" s="59" t="s">
        <v>544</v>
      </c>
      <c r="CL169" s="59" t="s">
        <v>544</v>
      </c>
      <c r="CM169" s="59" t="s">
        <v>544</v>
      </c>
      <c r="CN169" s="59" t="s">
        <v>544</v>
      </c>
      <c r="CO169" s="59" t="s">
        <v>544</v>
      </c>
      <c r="CP169" s="59" t="s">
        <v>544</v>
      </c>
      <c r="CQ169" s="59" t="s">
        <v>544</v>
      </c>
      <c r="CR169" s="59" t="s">
        <v>544</v>
      </c>
      <c r="CS169" s="58">
        <v>112.1</v>
      </c>
      <c r="CT169" s="58">
        <v>126.9</v>
      </c>
      <c r="CU169" s="59" t="s">
        <v>544</v>
      </c>
      <c r="CV169" s="59" t="s">
        <v>544</v>
      </c>
      <c r="CW169" s="58">
        <v>1.94</v>
      </c>
      <c r="CX169" s="59" t="s">
        <v>544</v>
      </c>
      <c r="CY169" s="59" t="s">
        <v>544</v>
      </c>
      <c r="CZ169" s="59" t="s">
        <v>544</v>
      </c>
      <c r="DA169" s="59" t="s">
        <v>544</v>
      </c>
      <c r="DB169" s="59" t="s">
        <v>544</v>
      </c>
      <c r="DC169" s="59" t="s">
        <v>544</v>
      </c>
      <c r="DD169" s="59" t="s">
        <v>544</v>
      </c>
      <c r="DE169" s="59" t="s">
        <v>544</v>
      </c>
      <c r="DF169" s="59" t="s">
        <v>544</v>
      </c>
      <c r="DG169" s="59" t="s">
        <v>544</v>
      </c>
      <c r="DH169" s="59" t="s">
        <v>544</v>
      </c>
      <c r="DI169" s="59" t="s">
        <v>544</v>
      </c>
      <c r="DJ169" s="59" t="s">
        <v>544</v>
      </c>
      <c r="DK169" s="59" t="s">
        <v>544</v>
      </c>
      <c r="DL169" s="59" t="s">
        <v>544</v>
      </c>
      <c r="DM169" s="59" t="s">
        <v>544</v>
      </c>
      <c r="DN169" s="59" t="s">
        <v>544</v>
      </c>
      <c r="DO169" s="59" t="s">
        <v>544</v>
      </c>
      <c r="DP169" s="59" t="s">
        <v>544</v>
      </c>
      <c r="DQ169" s="116" t="s">
        <v>544</v>
      </c>
    </row>
    <row r="170" spans="1:121">
      <c r="A170" s="3">
        <v>27013</v>
      </c>
      <c r="B170" s="59" t="s">
        <v>544</v>
      </c>
      <c r="C170" s="59" t="s">
        <v>544</v>
      </c>
      <c r="D170" s="59" t="s">
        <v>544</v>
      </c>
      <c r="E170" s="59" t="s">
        <v>544</v>
      </c>
      <c r="F170" s="58">
        <v>44.7</v>
      </c>
      <c r="G170" s="58">
        <v>0.73627900000000002</v>
      </c>
      <c r="H170" s="58">
        <v>73.099999999999994</v>
      </c>
      <c r="I170" s="58">
        <v>129.19999999999999</v>
      </c>
      <c r="J170" s="58">
        <v>13.2</v>
      </c>
      <c r="K170" s="59" t="s">
        <v>544</v>
      </c>
      <c r="L170" s="58">
        <v>396.3</v>
      </c>
      <c r="M170" s="58">
        <v>70138</v>
      </c>
      <c r="N170" s="59" t="s">
        <v>544</v>
      </c>
      <c r="O170" s="59" t="s">
        <v>544</v>
      </c>
      <c r="P170" s="58">
        <v>1.6</v>
      </c>
      <c r="Q170" s="59" t="s">
        <v>544</v>
      </c>
      <c r="R170" s="59" t="s">
        <v>544</v>
      </c>
      <c r="S170" s="59" t="s">
        <v>544</v>
      </c>
      <c r="T170" s="59" t="s">
        <v>544</v>
      </c>
      <c r="U170" s="59" t="s">
        <v>544</v>
      </c>
      <c r="V170" s="59" t="s">
        <v>544</v>
      </c>
      <c r="W170" s="59" t="s">
        <v>544</v>
      </c>
      <c r="X170" s="59" t="s">
        <v>544</v>
      </c>
      <c r="Y170" s="59" t="s">
        <v>544</v>
      </c>
      <c r="Z170" s="58">
        <v>117.2</v>
      </c>
      <c r="AA170" s="59" t="s">
        <v>544</v>
      </c>
      <c r="AB170" s="59" t="s">
        <v>544</v>
      </c>
      <c r="AC170" s="58">
        <v>0.73627900000000002</v>
      </c>
      <c r="AD170" s="59" t="s">
        <v>544</v>
      </c>
      <c r="AE170" s="59" t="s">
        <v>544</v>
      </c>
      <c r="AF170" s="58">
        <v>86.980108000000001</v>
      </c>
      <c r="AG170" s="58">
        <v>4.5999999999999996</v>
      </c>
      <c r="AH170" s="58">
        <v>35.6</v>
      </c>
      <c r="AI170" s="59" t="s">
        <v>544</v>
      </c>
      <c r="AJ170" s="59" t="s">
        <v>544</v>
      </c>
      <c r="AK170" s="59" t="s">
        <v>544</v>
      </c>
      <c r="AL170" s="59" t="s">
        <v>544</v>
      </c>
      <c r="AM170" s="58">
        <v>45.877000000000002</v>
      </c>
      <c r="AN170" s="58">
        <v>98.448700000000002</v>
      </c>
      <c r="AO170" s="59" t="s">
        <v>544</v>
      </c>
      <c r="AP170" s="59" t="s">
        <v>544</v>
      </c>
      <c r="AQ170" s="59" t="s">
        <v>544</v>
      </c>
      <c r="AR170" s="59" t="s">
        <v>544</v>
      </c>
      <c r="AS170" s="59" t="s">
        <v>544</v>
      </c>
      <c r="AT170" s="59" t="s">
        <v>544</v>
      </c>
      <c r="AU170" s="59" t="s">
        <v>544</v>
      </c>
      <c r="AV170" s="58">
        <v>55.5</v>
      </c>
      <c r="AW170" s="59" t="s">
        <v>544</v>
      </c>
      <c r="AX170" s="58">
        <v>10</v>
      </c>
      <c r="AY170" s="58">
        <v>18.600000000000001</v>
      </c>
      <c r="AZ170" s="58">
        <v>57.8</v>
      </c>
      <c r="BA170" s="58">
        <v>67.900000000000006</v>
      </c>
      <c r="BB170" s="58">
        <v>48</v>
      </c>
      <c r="BC170" s="58">
        <v>48.6</v>
      </c>
      <c r="BD170" s="59" t="s">
        <v>544</v>
      </c>
      <c r="BE170" s="59" t="s">
        <v>544</v>
      </c>
      <c r="BF170" s="59" t="s">
        <v>544</v>
      </c>
      <c r="BG170" s="58">
        <v>1.49</v>
      </c>
      <c r="BH170" s="58">
        <v>1.1000000000000001</v>
      </c>
      <c r="BI170" s="59" t="s">
        <v>544</v>
      </c>
      <c r="BJ170" s="59" t="s">
        <v>544</v>
      </c>
      <c r="BK170" s="59" t="s">
        <v>544</v>
      </c>
      <c r="BL170" s="58">
        <v>7.72</v>
      </c>
      <c r="BM170" s="58">
        <v>6.49</v>
      </c>
      <c r="BN170" s="59" t="s">
        <v>544</v>
      </c>
      <c r="BO170" s="59" t="s">
        <v>544</v>
      </c>
      <c r="BP170" s="59" t="s">
        <v>544</v>
      </c>
      <c r="BQ170" s="59" t="s">
        <v>544</v>
      </c>
      <c r="BR170" s="59" t="s">
        <v>544</v>
      </c>
      <c r="BS170" s="59" t="s">
        <v>544</v>
      </c>
      <c r="BT170" s="59" t="s">
        <v>544</v>
      </c>
      <c r="BU170" s="59" t="s">
        <v>544</v>
      </c>
      <c r="BV170" s="59" t="s">
        <v>544</v>
      </c>
      <c r="BW170" s="59" t="s">
        <v>544</v>
      </c>
      <c r="BX170" s="59" t="s">
        <v>544</v>
      </c>
      <c r="BY170" s="59" t="s">
        <v>544</v>
      </c>
      <c r="BZ170" s="59" t="s">
        <v>544</v>
      </c>
      <c r="CA170" s="59" t="s">
        <v>544</v>
      </c>
      <c r="CB170" s="59" t="s">
        <v>544</v>
      </c>
      <c r="CC170" s="59" t="s">
        <v>544</v>
      </c>
      <c r="CD170" s="59" t="s">
        <v>544</v>
      </c>
      <c r="CE170" s="59" t="s">
        <v>544</v>
      </c>
      <c r="CF170" s="58">
        <v>323367</v>
      </c>
      <c r="CG170" s="59" t="s">
        <v>544</v>
      </c>
      <c r="CH170" s="59" t="s">
        <v>544</v>
      </c>
      <c r="CI170" s="59" t="s">
        <v>544</v>
      </c>
      <c r="CJ170" s="59" t="s">
        <v>544</v>
      </c>
      <c r="CK170" s="59" t="s">
        <v>544</v>
      </c>
      <c r="CL170" s="59" t="s">
        <v>544</v>
      </c>
      <c r="CM170" s="59" t="s">
        <v>544</v>
      </c>
      <c r="CN170" s="59" t="s">
        <v>544</v>
      </c>
      <c r="CO170" s="59" t="s">
        <v>544</v>
      </c>
      <c r="CP170" s="59" t="s">
        <v>544</v>
      </c>
      <c r="CQ170" s="59" t="s">
        <v>544</v>
      </c>
      <c r="CR170" s="59" t="s">
        <v>544</v>
      </c>
      <c r="CS170" s="58">
        <v>112.1</v>
      </c>
      <c r="CT170" s="58">
        <v>124.3</v>
      </c>
      <c r="CU170" s="59" t="s">
        <v>544</v>
      </c>
      <c r="CV170" s="59" t="s">
        <v>544</v>
      </c>
      <c r="CW170" s="58">
        <v>1.69</v>
      </c>
      <c r="CX170" s="59" t="s">
        <v>544</v>
      </c>
      <c r="CY170" s="59" t="s">
        <v>544</v>
      </c>
      <c r="CZ170" s="59" t="s">
        <v>544</v>
      </c>
      <c r="DA170" s="59" t="s">
        <v>544</v>
      </c>
      <c r="DB170" s="59" t="s">
        <v>544</v>
      </c>
      <c r="DC170" s="59" t="s">
        <v>544</v>
      </c>
      <c r="DD170" s="59" t="s">
        <v>544</v>
      </c>
      <c r="DE170" s="59" t="s">
        <v>544</v>
      </c>
      <c r="DF170" s="59" t="s">
        <v>544</v>
      </c>
      <c r="DG170" s="59" t="s">
        <v>544</v>
      </c>
      <c r="DH170" s="59" t="s">
        <v>544</v>
      </c>
      <c r="DI170" s="59" t="s">
        <v>544</v>
      </c>
      <c r="DJ170" s="59" t="s">
        <v>544</v>
      </c>
      <c r="DK170" s="59" t="s">
        <v>544</v>
      </c>
      <c r="DL170" s="59" t="s">
        <v>544</v>
      </c>
      <c r="DM170" s="59" t="s">
        <v>544</v>
      </c>
      <c r="DN170" s="59" t="s">
        <v>544</v>
      </c>
      <c r="DO170" s="59" t="s">
        <v>544</v>
      </c>
      <c r="DP170" s="59" t="s">
        <v>544</v>
      </c>
      <c r="DQ170" s="116" t="s">
        <v>544</v>
      </c>
    </row>
    <row r="171" spans="1:121">
      <c r="A171" s="3">
        <v>27044</v>
      </c>
      <c r="B171" s="59" t="s">
        <v>544</v>
      </c>
      <c r="C171" s="59" t="s">
        <v>544</v>
      </c>
      <c r="D171" s="59" t="s">
        <v>544</v>
      </c>
      <c r="E171" s="59" t="s">
        <v>544</v>
      </c>
      <c r="F171" s="58">
        <v>45.3</v>
      </c>
      <c r="G171" s="58">
        <v>0.69539600000000001</v>
      </c>
      <c r="H171" s="58">
        <v>66.2</v>
      </c>
      <c r="I171" s="58">
        <v>131.69999999999999</v>
      </c>
      <c r="J171" s="58">
        <v>12.09</v>
      </c>
      <c r="K171" s="59" t="s">
        <v>544</v>
      </c>
      <c r="L171" s="58">
        <v>433.4</v>
      </c>
      <c r="M171" s="58">
        <v>105379</v>
      </c>
      <c r="N171" s="59" t="s">
        <v>544</v>
      </c>
      <c r="O171" s="59" t="s">
        <v>544</v>
      </c>
      <c r="P171" s="58">
        <v>1.6</v>
      </c>
      <c r="Q171" s="59" t="s">
        <v>544</v>
      </c>
      <c r="R171" s="59" t="s">
        <v>544</v>
      </c>
      <c r="S171" s="59" t="s">
        <v>544</v>
      </c>
      <c r="T171" s="59" t="s">
        <v>544</v>
      </c>
      <c r="U171" s="59" t="s">
        <v>544</v>
      </c>
      <c r="V171" s="59" t="s">
        <v>544</v>
      </c>
      <c r="W171" s="59" t="s">
        <v>544</v>
      </c>
      <c r="X171" s="59" t="s">
        <v>544</v>
      </c>
      <c r="Y171" s="59" t="s">
        <v>544</v>
      </c>
      <c r="Z171" s="58">
        <v>115.1</v>
      </c>
      <c r="AA171" s="59" t="s">
        <v>544</v>
      </c>
      <c r="AB171" s="59" t="s">
        <v>544</v>
      </c>
      <c r="AC171" s="58">
        <v>0.69539600000000001</v>
      </c>
      <c r="AD171" s="59" t="s">
        <v>544</v>
      </c>
      <c r="AE171" s="59" t="s">
        <v>544</v>
      </c>
      <c r="AF171" s="58">
        <v>81.715209999999999</v>
      </c>
      <c r="AG171" s="58">
        <v>5.07</v>
      </c>
      <c r="AH171" s="58">
        <v>35.700000000000003</v>
      </c>
      <c r="AI171" s="59" t="s">
        <v>544</v>
      </c>
      <c r="AJ171" s="59" t="s">
        <v>544</v>
      </c>
      <c r="AK171" s="59" t="s">
        <v>544</v>
      </c>
      <c r="AL171" s="59" t="s">
        <v>544</v>
      </c>
      <c r="AM171" s="58">
        <v>46.031399999999998</v>
      </c>
      <c r="AN171" s="58">
        <v>98.562799999999996</v>
      </c>
      <c r="AO171" s="59" t="s">
        <v>544</v>
      </c>
      <c r="AP171" s="59" t="s">
        <v>544</v>
      </c>
      <c r="AQ171" s="59" t="s">
        <v>544</v>
      </c>
      <c r="AR171" s="59" t="s">
        <v>544</v>
      </c>
      <c r="AS171" s="59" t="s">
        <v>544</v>
      </c>
      <c r="AT171" s="59" t="s">
        <v>544</v>
      </c>
      <c r="AU171" s="59" t="s">
        <v>544</v>
      </c>
      <c r="AV171" s="58">
        <v>61.3</v>
      </c>
      <c r="AW171" s="59" t="s">
        <v>544</v>
      </c>
      <c r="AX171" s="58">
        <v>21.8</v>
      </c>
      <c r="AY171" s="58">
        <v>28.1</v>
      </c>
      <c r="AZ171" s="58">
        <v>59.2</v>
      </c>
      <c r="BA171" s="58">
        <v>73.400000000000006</v>
      </c>
      <c r="BB171" s="58">
        <v>47.6</v>
      </c>
      <c r="BC171" s="58">
        <v>50.4</v>
      </c>
      <c r="BD171" s="59" t="s">
        <v>544</v>
      </c>
      <c r="BE171" s="59" t="s">
        <v>544</v>
      </c>
      <c r="BF171" s="59" t="s">
        <v>544</v>
      </c>
      <c r="BG171" s="58">
        <v>1.64</v>
      </c>
      <c r="BH171" s="58">
        <v>1.35</v>
      </c>
      <c r="BI171" s="59" t="s">
        <v>544</v>
      </c>
      <c r="BJ171" s="59" t="s">
        <v>544</v>
      </c>
      <c r="BK171" s="59" t="s">
        <v>544</v>
      </c>
      <c r="BL171" s="58">
        <v>9.36</v>
      </c>
      <c r="BM171" s="58">
        <v>7.21</v>
      </c>
      <c r="BN171" s="59" t="s">
        <v>544</v>
      </c>
      <c r="BO171" s="59" t="s">
        <v>544</v>
      </c>
      <c r="BP171" s="59" t="s">
        <v>544</v>
      </c>
      <c r="BQ171" s="59" t="s">
        <v>544</v>
      </c>
      <c r="BR171" s="59" t="s">
        <v>544</v>
      </c>
      <c r="BS171" s="59" t="s">
        <v>544</v>
      </c>
      <c r="BT171" s="59" t="s">
        <v>544</v>
      </c>
      <c r="BU171" s="59" t="s">
        <v>544</v>
      </c>
      <c r="BV171" s="59" t="s">
        <v>544</v>
      </c>
      <c r="BW171" s="59" t="s">
        <v>544</v>
      </c>
      <c r="BX171" s="59" t="s">
        <v>544</v>
      </c>
      <c r="BY171" s="59" t="s">
        <v>544</v>
      </c>
      <c r="BZ171" s="59" t="s">
        <v>544</v>
      </c>
      <c r="CA171" s="59" t="s">
        <v>544</v>
      </c>
      <c r="CB171" s="59" t="s">
        <v>544</v>
      </c>
      <c r="CC171" s="59" t="s">
        <v>544</v>
      </c>
      <c r="CD171" s="59" t="s">
        <v>544</v>
      </c>
      <c r="CE171" s="59" t="s">
        <v>544</v>
      </c>
      <c r="CF171" s="58">
        <v>322506</v>
      </c>
      <c r="CG171" s="59" t="s">
        <v>544</v>
      </c>
      <c r="CH171" s="59" t="s">
        <v>544</v>
      </c>
      <c r="CI171" s="59" t="s">
        <v>544</v>
      </c>
      <c r="CJ171" s="59" t="s">
        <v>544</v>
      </c>
      <c r="CK171" s="59" t="s">
        <v>544</v>
      </c>
      <c r="CL171" s="59" t="s">
        <v>544</v>
      </c>
      <c r="CM171" s="59" t="s">
        <v>544</v>
      </c>
      <c r="CN171" s="59" t="s">
        <v>544</v>
      </c>
      <c r="CO171" s="59" t="s">
        <v>544</v>
      </c>
      <c r="CP171" s="59" t="s">
        <v>544</v>
      </c>
      <c r="CQ171" s="59" t="s">
        <v>544</v>
      </c>
      <c r="CR171" s="59" t="s">
        <v>544</v>
      </c>
      <c r="CS171" s="58">
        <v>111.6</v>
      </c>
      <c r="CT171" s="58">
        <v>119.9</v>
      </c>
      <c r="CU171" s="59" t="s">
        <v>544</v>
      </c>
      <c r="CV171" s="59" t="s">
        <v>544</v>
      </c>
      <c r="CW171" s="58">
        <v>1.69</v>
      </c>
      <c r="CX171" s="59" t="s">
        <v>544</v>
      </c>
      <c r="CY171" s="59" t="s">
        <v>544</v>
      </c>
      <c r="CZ171" s="59" t="s">
        <v>544</v>
      </c>
      <c r="DA171" s="59" t="s">
        <v>544</v>
      </c>
      <c r="DB171" s="59" t="s">
        <v>544</v>
      </c>
      <c r="DC171" s="59" t="s">
        <v>544</v>
      </c>
      <c r="DD171" s="59" t="s">
        <v>544</v>
      </c>
      <c r="DE171" s="59" t="s">
        <v>544</v>
      </c>
      <c r="DF171" s="59" t="s">
        <v>544</v>
      </c>
      <c r="DG171" s="59" t="s">
        <v>544</v>
      </c>
      <c r="DH171" s="59" t="s">
        <v>544</v>
      </c>
      <c r="DI171" s="59" t="s">
        <v>544</v>
      </c>
      <c r="DJ171" s="59" t="s">
        <v>544</v>
      </c>
      <c r="DK171" s="59" t="s">
        <v>544</v>
      </c>
      <c r="DL171" s="59" t="s">
        <v>544</v>
      </c>
      <c r="DM171" s="59" t="s">
        <v>544</v>
      </c>
      <c r="DN171" s="59" t="s">
        <v>544</v>
      </c>
      <c r="DO171" s="59" t="s">
        <v>544</v>
      </c>
      <c r="DP171" s="59" t="s">
        <v>544</v>
      </c>
      <c r="DQ171" s="116" t="s">
        <v>544</v>
      </c>
    </row>
    <row r="172" spans="1:121">
      <c r="A172" s="3">
        <v>27075</v>
      </c>
      <c r="B172" s="59" t="s">
        <v>544</v>
      </c>
      <c r="C172" s="59" t="s">
        <v>544</v>
      </c>
      <c r="D172" s="59" t="s">
        <v>544</v>
      </c>
      <c r="E172" s="59" t="s">
        <v>544</v>
      </c>
      <c r="F172" s="58">
        <v>46.2</v>
      </c>
      <c r="G172" s="58">
        <v>0.72069700000000003</v>
      </c>
      <c r="H172" s="58">
        <v>67</v>
      </c>
      <c r="I172" s="58">
        <v>132.69999999999999</v>
      </c>
      <c r="J172" s="58">
        <v>10.67</v>
      </c>
      <c r="K172" s="59" t="s">
        <v>544</v>
      </c>
      <c r="L172" s="58">
        <v>400.3</v>
      </c>
      <c r="M172" s="58">
        <v>123652</v>
      </c>
      <c r="N172" s="59" t="s">
        <v>544</v>
      </c>
      <c r="O172" s="59" t="s">
        <v>544</v>
      </c>
      <c r="P172" s="58">
        <v>1.7</v>
      </c>
      <c r="Q172" s="59" t="s">
        <v>544</v>
      </c>
      <c r="R172" s="59" t="s">
        <v>544</v>
      </c>
      <c r="S172" s="59" t="s">
        <v>544</v>
      </c>
      <c r="T172" s="59" t="s">
        <v>544</v>
      </c>
      <c r="U172" s="59" t="s">
        <v>544</v>
      </c>
      <c r="V172" s="59" t="s">
        <v>544</v>
      </c>
      <c r="W172" s="59" t="s">
        <v>544</v>
      </c>
      <c r="X172" s="59" t="s">
        <v>544</v>
      </c>
      <c r="Y172" s="59" t="s">
        <v>544</v>
      </c>
      <c r="Z172" s="58">
        <v>116.1</v>
      </c>
      <c r="AA172" s="59" t="s">
        <v>544</v>
      </c>
      <c r="AB172" s="59" t="s">
        <v>544</v>
      </c>
      <c r="AC172" s="58">
        <v>0.72069700000000003</v>
      </c>
      <c r="AD172" s="59" t="s">
        <v>544</v>
      </c>
      <c r="AE172" s="59" t="s">
        <v>544</v>
      </c>
      <c r="AF172" s="58">
        <v>81.803797000000003</v>
      </c>
      <c r="AG172" s="58">
        <v>15.5</v>
      </c>
      <c r="AH172" s="58">
        <v>35.799999999999997</v>
      </c>
      <c r="AI172" s="59" t="s">
        <v>544</v>
      </c>
      <c r="AJ172" s="59" t="s">
        <v>544</v>
      </c>
      <c r="AK172" s="59" t="s">
        <v>544</v>
      </c>
      <c r="AL172" s="59" t="s">
        <v>544</v>
      </c>
      <c r="AM172" s="58">
        <v>46.218400000000003</v>
      </c>
      <c r="AN172" s="58">
        <v>98.748599999999996</v>
      </c>
      <c r="AO172" s="59" t="s">
        <v>544</v>
      </c>
      <c r="AP172" s="59" t="s">
        <v>544</v>
      </c>
      <c r="AQ172" s="59" t="s">
        <v>544</v>
      </c>
      <c r="AR172" s="59" t="s">
        <v>544</v>
      </c>
      <c r="AS172" s="59" t="s">
        <v>544</v>
      </c>
      <c r="AT172" s="59" t="s">
        <v>544</v>
      </c>
      <c r="AU172" s="59" t="s">
        <v>544</v>
      </c>
      <c r="AV172" s="58">
        <v>62.5</v>
      </c>
      <c r="AW172" s="59" t="s">
        <v>544</v>
      </c>
      <c r="AX172" s="58">
        <v>21.9</v>
      </c>
      <c r="AY172" s="58">
        <v>28.9</v>
      </c>
      <c r="AZ172" s="58">
        <v>63.3</v>
      </c>
      <c r="BA172" s="58">
        <v>81.7</v>
      </c>
      <c r="BB172" s="58">
        <v>49.5</v>
      </c>
      <c r="BC172" s="58">
        <v>51.6</v>
      </c>
      <c r="BD172" s="59" t="s">
        <v>544</v>
      </c>
      <c r="BE172" s="59" t="s">
        <v>544</v>
      </c>
      <c r="BF172" s="59" t="s">
        <v>544</v>
      </c>
      <c r="BG172" s="58">
        <v>1.65</v>
      </c>
      <c r="BH172" s="58">
        <v>1.48</v>
      </c>
      <c r="BI172" s="59" t="s">
        <v>544</v>
      </c>
      <c r="BJ172" s="59" t="s">
        <v>544</v>
      </c>
      <c r="BK172" s="59" t="s">
        <v>544</v>
      </c>
      <c r="BL172" s="58">
        <v>9.31</v>
      </c>
      <c r="BM172" s="58">
        <v>6.49</v>
      </c>
      <c r="BN172" s="59" t="s">
        <v>544</v>
      </c>
      <c r="BO172" s="59" t="s">
        <v>544</v>
      </c>
      <c r="BP172" s="59" t="s">
        <v>544</v>
      </c>
      <c r="BQ172" s="59" t="s">
        <v>544</v>
      </c>
      <c r="BR172" s="59" t="s">
        <v>544</v>
      </c>
      <c r="BS172" s="59" t="s">
        <v>544</v>
      </c>
      <c r="BT172" s="59" t="s">
        <v>544</v>
      </c>
      <c r="BU172" s="59" t="s">
        <v>544</v>
      </c>
      <c r="BV172" s="59" t="s">
        <v>544</v>
      </c>
      <c r="BW172" s="59" t="s">
        <v>544</v>
      </c>
      <c r="BX172" s="59" t="s">
        <v>544</v>
      </c>
      <c r="BY172" s="59" t="s">
        <v>544</v>
      </c>
      <c r="BZ172" s="59" t="s">
        <v>544</v>
      </c>
      <c r="CA172" s="59" t="s">
        <v>544</v>
      </c>
      <c r="CB172" s="59" t="s">
        <v>544</v>
      </c>
      <c r="CC172" s="59" t="s">
        <v>544</v>
      </c>
      <c r="CD172" s="59" t="s">
        <v>544</v>
      </c>
      <c r="CE172" s="59" t="s">
        <v>544</v>
      </c>
      <c r="CF172" s="58">
        <v>324114</v>
      </c>
      <c r="CG172" s="59" t="s">
        <v>544</v>
      </c>
      <c r="CH172" s="59" t="s">
        <v>544</v>
      </c>
      <c r="CI172" s="59" t="s">
        <v>544</v>
      </c>
      <c r="CJ172" s="59" t="s">
        <v>544</v>
      </c>
      <c r="CK172" s="59" t="s">
        <v>544</v>
      </c>
      <c r="CL172" s="59" t="s">
        <v>544</v>
      </c>
      <c r="CM172" s="59" t="s">
        <v>544</v>
      </c>
      <c r="CN172" s="59" t="s">
        <v>544</v>
      </c>
      <c r="CO172" s="59" t="s">
        <v>544</v>
      </c>
      <c r="CP172" s="59" t="s">
        <v>544</v>
      </c>
      <c r="CQ172" s="59" t="s">
        <v>544</v>
      </c>
      <c r="CR172" s="59" t="s">
        <v>544</v>
      </c>
      <c r="CS172" s="58">
        <v>112.9</v>
      </c>
      <c r="CT172" s="58">
        <v>120.6</v>
      </c>
      <c r="CU172" s="59" t="s">
        <v>544</v>
      </c>
      <c r="CV172" s="59" t="s">
        <v>544</v>
      </c>
      <c r="CW172" s="58">
        <v>1.59</v>
      </c>
      <c r="CX172" s="59" t="s">
        <v>544</v>
      </c>
      <c r="CY172" s="59" t="s">
        <v>544</v>
      </c>
      <c r="CZ172" s="59" t="s">
        <v>544</v>
      </c>
      <c r="DA172" s="59" t="s">
        <v>544</v>
      </c>
      <c r="DB172" s="59" t="s">
        <v>544</v>
      </c>
      <c r="DC172" s="59" t="s">
        <v>544</v>
      </c>
      <c r="DD172" s="59" t="s">
        <v>544</v>
      </c>
      <c r="DE172" s="59" t="s">
        <v>544</v>
      </c>
      <c r="DF172" s="59" t="s">
        <v>544</v>
      </c>
      <c r="DG172" s="59" t="s">
        <v>544</v>
      </c>
      <c r="DH172" s="59" t="s">
        <v>544</v>
      </c>
      <c r="DI172" s="59" t="s">
        <v>544</v>
      </c>
      <c r="DJ172" s="59" t="s">
        <v>544</v>
      </c>
      <c r="DK172" s="59" t="s">
        <v>544</v>
      </c>
      <c r="DL172" s="59" t="s">
        <v>544</v>
      </c>
      <c r="DM172" s="59" t="s">
        <v>544</v>
      </c>
      <c r="DN172" s="59" t="s">
        <v>544</v>
      </c>
      <c r="DO172" s="59" t="s">
        <v>544</v>
      </c>
      <c r="DP172" s="59" t="s">
        <v>544</v>
      </c>
      <c r="DQ172" s="116" t="s">
        <v>544</v>
      </c>
    </row>
    <row r="173" spans="1:121">
      <c r="A173" s="3">
        <v>27103</v>
      </c>
      <c r="B173" s="59" t="s">
        <v>544</v>
      </c>
      <c r="C173" s="59" t="s">
        <v>544</v>
      </c>
      <c r="D173" s="59" t="s">
        <v>544</v>
      </c>
      <c r="E173" s="59" t="s">
        <v>544</v>
      </c>
      <c r="F173" s="58">
        <v>45.4</v>
      </c>
      <c r="G173" s="58">
        <v>0.74780800000000003</v>
      </c>
      <c r="H173" s="58">
        <v>68</v>
      </c>
      <c r="I173" s="58">
        <v>133.69999999999999</v>
      </c>
      <c r="J173" s="58">
        <v>11.2</v>
      </c>
      <c r="K173" s="59" t="s">
        <v>544</v>
      </c>
      <c r="L173" s="58">
        <v>399.9</v>
      </c>
      <c r="M173" s="58">
        <v>180953</v>
      </c>
      <c r="N173" s="59" t="s">
        <v>544</v>
      </c>
      <c r="O173" s="59" t="s">
        <v>544</v>
      </c>
      <c r="P173" s="58">
        <v>1.8</v>
      </c>
      <c r="Q173" s="59" t="s">
        <v>544</v>
      </c>
      <c r="R173" s="59" t="s">
        <v>544</v>
      </c>
      <c r="S173" s="59" t="s">
        <v>544</v>
      </c>
      <c r="T173" s="59" t="s">
        <v>544</v>
      </c>
      <c r="U173" s="59" t="s">
        <v>544</v>
      </c>
      <c r="V173" s="59" t="s">
        <v>544</v>
      </c>
      <c r="W173" s="59" t="s">
        <v>544</v>
      </c>
      <c r="X173" s="59" t="s">
        <v>544</v>
      </c>
      <c r="Y173" s="59" t="s">
        <v>544</v>
      </c>
      <c r="Z173" s="58">
        <v>116.7</v>
      </c>
      <c r="AA173" s="59" t="s">
        <v>544</v>
      </c>
      <c r="AB173" s="59" t="s">
        <v>544</v>
      </c>
      <c r="AC173" s="58">
        <v>0.74780800000000003</v>
      </c>
      <c r="AD173" s="59" t="s">
        <v>544</v>
      </c>
      <c r="AE173" s="59" t="s">
        <v>544</v>
      </c>
      <c r="AF173" s="58">
        <v>82.731554000000003</v>
      </c>
      <c r="AG173" s="58">
        <v>15.5</v>
      </c>
      <c r="AH173" s="58">
        <v>35.9</v>
      </c>
      <c r="AI173" s="59" t="s">
        <v>544</v>
      </c>
      <c r="AJ173" s="59" t="s">
        <v>544</v>
      </c>
      <c r="AK173" s="59" t="s">
        <v>544</v>
      </c>
      <c r="AL173" s="59" t="s">
        <v>544</v>
      </c>
      <c r="AM173" s="58">
        <v>46.405099999999997</v>
      </c>
      <c r="AN173" s="58">
        <v>98.934700000000007</v>
      </c>
      <c r="AO173" s="59" t="s">
        <v>544</v>
      </c>
      <c r="AP173" s="59" t="s">
        <v>544</v>
      </c>
      <c r="AQ173" s="59" t="s">
        <v>544</v>
      </c>
      <c r="AR173" s="59" t="s">
        <v>544</v>
      </c>
      <c r="AS173" s="59" t="s">
        <v>544</v>
      </c>
      <c r="AT173" s="59" t="s">
        <v>544</v>
      </c>
      <c r="AU173" s="59" t="s">
        <v>544</v>
      </c>
      <c r="AV173" s="58">
        <v>63</v>
      </c>
      <c r="AW173" s="59" t="s">
        <v>544</v>
      </c>
      <c r="AX173" s="58">
        <v>21.9</v>
      </c>
      <c r="AY173" s="58">
        <v>29.5</v>
      </c>
      <c r="AZ173" s="58">
        <v>66</v>
      </c>
      <c r="BA173" s="58">
        <v>81.599999999999994</v>
      </c>
      <c r="BB173" s="58">
        <v>53.3</v>
      </c>
      <c r="BC173" s="58">
        <v>52.4</v>
      </c>
      <c r="BD173" s="59" t="s">
        <v>544</v>
      </c>
      <c r="BE173" s="59" t="s">
        <v>544</v>
      </c>
      <c r="BF173" s="59" t="s">
        <v>544</v>
      </c>
      <c r="BG173" s="58">
        <v>1.7</v>
      </c>
      <c r="BH173" s="58">
        <v>1.39</v>
      </c>
      <c r="BI173" s="59" t="s">
        <v>544</v>
      </c>
      <c r="BJ173" s="59" t="s">
        <v>544</v>
      </c>
      <c r="BK173" s="59" t="s">
        <v>544</v>
      </c>
      <c r="BL173" s="58">
        <v>9.56</v>
      </c>
      <c r="BM173" s="58">
        <v>7.41</v>
      </c>
      <c r="BN173" s="59" t="s">
        <v>544</v>
      </c>
      <c r="BO173" s="59" t="s">
        <v>544</v>
      </c>
      <c r="BP173" s="59" t="s">
        <v>544</v>
      </c>
      <c r="BQ173" s="59" t="s">
        <v>544</v>
      </c>
      <c r="BR173" s="59" t="s">
        <v>544</v>
      </c>
      <c r="BS173" s="59" t="s">
        <v>544</v>
      </c>
      <c r="BT173" s="59" t="s">
        <v>544</v>
      </c>
      <c r="BU173" s="59" t="s">
        <v>544</v>
      </c>
      <c r="BV173" s="59" t="s">
        <v>544</v>
      </c>
      <c r="BW173" s="59" t="s">
        <v>544</v>
      </c>
      <c r="BX173" s="59" t="s">
        <v>544</v>
      </c>
      <c r="BY173" s="59" t="s">
        <v>544</v>
      </c>
      <c r="BZ173" s="59" t="s">
        <v>544</v>
      </c>
      <c r="CA173" s="59" t="s">
        <v>544</v>
      </c>
      <c r="CB173" s="59" t="s">
        <v>544</v>
      </c>
      <c r="CC173" s="59" t="s">
        <v>544</v>
      </c>
      <c r="CD173" s="59" t="s">
        <v>544</v>
      </c>
      <c r="CE173" s="59" t="s">
        <v>544</v>
      </c>
      <c r="CF173" s="58">
        <v>326266</v>
      </c>
      <c r="CG173" s="59" t="s">
        <v>544</v>
      </c>
      <c r="CH173" s="59" t="s">
        <v>544</v>
      </c>
      <c r="CI173" s="59" t="s">
        <v>544</v>
      </c>
      <c r="CJ173" s="59" t="s">
        <v>544</v>
      </c>
      <c r="CK173" s="59" t="s">
        <v>544</v>
      </c>
      <c r="CL173" s="59" t="s">
        <v>544</v>
      </c>
      <c r="CM173" s="59" t="s">
        <v>544</v>
      </c>
      <c r="CN173" s="59" t="s">
        <v>544</v>
      </c>
      <c r="CO173" s="59" t="s">
        <v>544</v>
      </c>
      <c r="CP173" s="59" t="s">
        <v>544</v>
      </c>
      <c r="CQ173" s="59" t="s">
        <v>544</v>
      </c>
      <c r="CR173" s="59" t="s">
        <v>544</v>
      </c>
      <c r="CS173" s="58">
        <v>112.9</v>
      </c>
      <c r="CT173" s="58">
        <v>121.9</v>
      </c>
      <c r="CU173" s="59" t="s">
        <v>544</v>
      </c>
      <c r="CV173" s="59" t="s">
        <v>544</v>
      </c>
      <c r="CW173" s="58">
        <v>1.74</v>
      </c>
      <c r="CX173" s="59" t="s">
        <v>544</v>
      </c>
      <c r="CY173" s="59" t="s">
        <v>544</v>
      </c>
      <c r="CZ173" s="59" t="s">
        <v>544</v>
      </c>
      <c r="DA173" s="59" t="s">
        <v>544</v>
      </c>
      <c r="DB173" s="59" t="s">
        <v>544</v>
      </c>
      <c r="DC173" s="59" t="s">
        <v>544</v>
      </c>
      <c r="DD173" s="59" t="s">
        <v>544</v>
      </c>
      <c r="DE173" s="59" t="s">
        <v>544</v>
      </c>
      <c r="DF173" s="59" t="s">
        <v>544</v>
      </c>
      <c r="DG173" s="59" t="s">
        <v>544</v>
      </c>
      <c r="DH173" s="59" t="s">
        <v>544</v>
      </c>
      <c r="DI173" s="59" t="s">
        <v>544</v>
      </c>
      <c r="DJ173" s="59" t="s">
        <v>544</v>
      </c>
      <c r="DK173" s="59" t="s">
        <v>544</v>
      </c>
      <c r="DL173" s="59" t="s">
        <v>544</v>
      </c>
      <c r="DM173" s="59" t="s">
        <v>544</v>
      </c>
      <c r="DN173" s="59" t="s">
        <v>544</v>
      </c>
      <c r="DO173" s="59" t="s">
        <v>544</v>
      </c>
      <c r="DP173" s="59" t="s">
        <v>544</v>
      </c>
      <c r="DQ173" s="116" t="s">
        <v>544</v>
      </c>
    </row>
    <row r="174" spans="1:121">
      <c r="A174" s="3">
        <v>27134</v>
      </c>
      <c r="B174" s="59" t="s">
        <v>544</v>
      </c>
      <c r="C174" s="59" t="s">
        <v>544</v>
      </c>
      <c r="D174" s="59" t="s">
        <v>544</v>
      </c>
      <c r="E174" s="59" t="s">
        <v>544</v>
      </c>
      <c r="F174" s="58">
        <v>44.1</v>
      </c>
      <c r="G174" s="58">
        <v>0.77639000000000002</v>
      </c>
      <c r="H174" s="58">
        <v>68.900000000000006</v>
      </c>
      <c r="I174" s="58">
        <v>136</v>
      </c>
      <c r="J174" s="58">
        <v>10.07</v>
      </c>
      <c r="K174" s="59" t="s">
        <v>544</v>
      </c>
      <c r="L174" s="58">
        <v>425</v>
      </c>
      <c r="M174" s="58">
        <v>191383</v>
      </c>
      <c r="N174" s="59" t="s">
        <v>544</v>
      </c>
      <c r="O174" s="59" t="s">
        <v>544</v>
      </c>
      <c r="P174" s="58">
        <v>1.9</v>
      </c>
      <c r="Q174" s="59" t="s">
        <v>544</v>
      </c>
      <c r="R174" s="59" t="s">
        <v>544</v>
      </c>
      <c r="S174" s="59" t="s">
        <v>544</v>
      </c>
      <c r="T174" s="59" t="s">
        <v>544</v>
      </c>
      <c r="U174" s="59" t="s">
        <v>544</v>
      </c>
      <c r="V174" s="59" t="s">
        <v>544</v>
      </c>
      <c r="W174" s="59" t="s">
        <v>544</v>
      </c>
      <c r="X174" s="59" t="s">
        <v>544</v>
      </c>
      <c r="Y174" s="59" t="s">
        <v>544</v>
      </c>
      <c r="Z174" s="58">
        <v>118.7</v>
      </c>
      <c r="AA174" s="59" t="s">
        <v>544</v>
      </c>
      <c r="AB174" s="59" t="s">
        <v>544</v>
      </c>
      <c r="AC174" s="58">
        <v>0.77639000000000002</v>
      </c>
      <c r="AD174" s="59" t="s">
        <v>544</v>
      </c>
      <c r="AE174" s="59" t="s">
        <v>544</v>
      </c>
      <c r="AF174" s="58">
        <v>84.360190000000003</v>
      </c>
      <c r="AG174" s="58">
        <v>15.39</v>
      </c>
      <c r="AH174" s="58">
        <v>36</v>
      </c>
      <c r="AI174" s="59" t="s">
        <v>544</v>
      </c>
      <c r="AJ174" s="59" t="s">
        <v>544</v>
      </c>
      <c r="AK174" s="59" t="s">
        <v>544</v>
      </c>
      <c r="AL174" s="59" t="s">
        <v>544</v>
      </c>
      <c r="AM174" s="58">
        <v>46.56</v>
      </c>
      <c r="AN174" s="58">
        <v>99.054400000000001</v>
      </c>
      <c r="AO174" s="59" t="s">
        <v>544</v>
      </c>
      <c r="AP174" s="59" t="s">
        <v>544</v>
      </c>
      <c r="AQ174" s="59" t="s">
        <v>544</v>
      </c>
      <c r="AR174" s="59" t="s">
        <v>544</v>
      </c>
      <c r="AS174" s="59" t="s">
        <v>544</v>
      </c>
      <c r="AT174" s="59" t="s">
        <v>544</v>
      </c>
      <c r="AU174" s="59" t="s">
        <v>544</v>
      </c>
      <c r="AV174" s="58">
        <v>62.7</v>
      </c>
      <c r="AW174" s="59" t="s">
        <v>544</v>
      </c>
      <c r="AX174" s="58">
        <v>22</v>
      </c>
      <c r="AY174" s="58">
        <v>29.7</v>
      </c>
      <c r="AZ174" s="58">
        <v>66.7</v>
      </c>
      <c r="BA174" s="58">
        <v>79.900000000000006</v>
      </c>
      <c r="BB174" s="58">
        <v>55</v>
      </c>
      <c r="BC174" s="58">
        <v>53</v>
      </c>
      <c r="BD174" s="59" t="s">
        <v>544</v>
      </c>
      <c r="BE174" s="59" t="s">
        <v>544</v>
      </c>
      <c r="BF174" s="59" t="s">
        <v>544</v>
      </c>
      <c r="BG174" s="58">
        <v>1.61</v>
      </c>
      <c r="BH174" s="58">
        <v>1.39</v>
      </c>
      <c r="BI174" s="59" t="s">
        <v>544</v>
      </c>
      <c r="BJ174" s="59" t="s">
        <v>544</v>
      </c>
      <c r="BK174" s="59" t="s">
        <v>544</v>
      </c>
      <c r="BL174" s="58">
        <v>9.7100000000000009</v>
      </c>
      <c r="BM174" s="58">
        <v>7.41</v>
      </c>
      <c r="BN174" s="59" t="s">
        <v>544</v>
      </c>
      <c r="BO174" s="59" t="s">
        <v>544</v>
      </c>
      <c r="BP174" s="59" t="s">
        <v>544</v>
      </c>
      <c r="BQ174" s="59" t="s">
        <v>544</v>
      </c>
      <c r="BR174" s="59" t="s">
        <v>544</v>
      </c>
      <c r="BS174" s="59" t="s">
        <v>544</v>
      </c>
      <c r="BT174" s="59" t="s">
        <v>544</v>
      </c>
      <c r="BU174" s="59" t="s">
        <v>544</v>
      </c>
      <c r="BV174" s="59" t="s">
        <v>544</v>
      </c>
      <c r="BW174" s="59" t="s">
        <v>544</v>
      </c>
      <c r="BX174" s="59" t="s">
        <v>544</v>
      </c>
      <c r="BY174" s="59" t="s">
        <v>544</v>
      </c>
      <c r="BZ174" s="59" t="s">
        <v>544</v>
      </c>
      <c r="CA174" s="59" t="s">
        <v>544</v>
      </c>
      <c r="CB174" s="59" t="s">
        <v>544</v>
      </c>
      <c r="CC174" s="59" t="s">
        <v>544</v>
      </c>
      <c r="CD174" s="59" t="s">
        <v>544</v>
      </c>
      <c r="CE174" s="59" t="s">
        <v>544</v>
      </c>
      <c r="CF174" s="58">
        <v>326671</v>
      </c>
      <c r="CG174" s="59" t="s">
        <v>544</v>
      </c>
      <c r="CH174" s="59" t="s">
        <v>544</v>
      </c>
      <c r="CI174" s="59" t="s">
        <v>544</v>
      </c>
      <c r="CJ174" s="59" t="s">
        <v>544</v>
      </c>
      <c r="CK174" s="59" t="s">
        <v>544</v>
      </c>
      <c r="CL174" s="59" t="s">
        <v>544</v>
      </c>
      <c r="CM174" s="59" t="s">
        <v>544</v>
      </c>
      <c r="CN174" s="59" t="s">
        <v>544</v>
      </c>
      <c r="CO174" s="59" t="s">
        <v>544</v>
      </c>
      <c r="CP174" s="59" t="s">
        <v>544</v>
      </c>
      <c r="CQ174" s="59" t="s">
        <v>544</v>
      </c>
      <c r="CR174" s="59" t="s">
        <v>544</v>
      </c>
      <c r="CS174" s="58">
        <v>114.8</v>
      </c>
      <c r="CT174" s="58">
        <v>124.3</v>
      </c>
      <c r="CU174" s="59" t="s">
        <v>544</v>
      </c>
      <c r="CV174" s="59" t="s">
        <v>544</v>
      </c>
      <c r="CW174" s="58">
        <v>1.79</v>
      </c>
      <c r="CX174" s="59" t="s">
        <v>544</v>
      </c>
      <c r="CY174" s="59" t="s">
        <v>544</v>
      </c>
      <c r="CZ174" s="59" t="s">
        <v>544</v>
      </c>
      <c r="DA174" s="59" t="s">
        <v>544</v>
      </c>
      <c r="DB174" s="59" t="s">
        <v>544</v>
      </c>
      <c r="DC174" s="59" t="s">
        <v>544</v>
      </c>
      <c r="DD174" s="59" t="s">
        <v>544</v>
      </c>
      <c r="DE174" s="59" t="s">
        <v>544</v>
      </c>
      <c r="DF174" s="59" t="s">
        <v>544</v>
      </c>
      <c r="DG174" s="59" t="s">
        <v>544</v>
      </c>
      <c r="DH174" s="59" t="s">
        <v>544</v>
      </c>
      <c r="DI174" s="59" t="s">
        <v>544</v>
      </c>
      <c r="DJ174" s="59" t="s">
        <v>544</v>
      </c>
      <c r="DK174" s="59" t="s">
        <v>544</v>
      </c>
      <c r="DL174" s="59" t="s">
        <v>544</v>
      </c>
      <c r="DM174" s="59" t="s">
        <v>544</v>
      </c>
      <c r="DN174" s="59" t="s">
        <v>544</v>
      </c>
      <c r="DO174" s="59" t="s">
        <v>544</v>
      </c>
      <c r="DP174" s="59" t="s">
        <v>544</v>
      </c>
      <c r="DQ174" s="116" t="s">
        <v>544</v>
      </c>
    </row>
    <row r="175" spans="1:121">
      <c r="A175" s="3">
        <v>27164</v>
      </c>
      <c r="B175" s="59" t="s">
        <v>544</v>
      </c>
      <c r="C175" s="59" t="s">
        <v>544</v>
      </c>
      <c r="D175" s="59" t="s">
        <v>544</v>
      </c>
      <c r="E175" s="59" t="s">
        <v>544</v>
      </c>
      <c r="F175" s="58">
        <v>44.2</v>
      </c>
      <c r="G175" s="58">
        <v>0.79517800000000005</v>
      </c>
      <c r="H175" s="58">
        <v>69.900000000000006</v>
      </c>
      <c r="I175" s="58">
        <v>134.9</v>
      </c>
      <c r="J175" s="58">
        <v>9.1</v>
      </c>
      <c r="K175" s="59" t="s">
        <v>544</v>
      </c>
      <c r="L175" s="58">
        <v>413.1</v>
      </c>
      <c r="M175" s="58">
        <v>190324</v>
      </c>
      <c r="N175" s="59" t="s">
        <v>544</v>
      </c>
      <c r="O175" s="59" t="s">
        <v>544</v>
      </c>
      <c r="P175" s="58">
        <v>2</v>
      </c>
      <c r="Q175" s="59" t="s">
        <v>544</v>
      </c>
      <c r="R175" s="59" t="s">
        <v>544</v>
      </c>
      <c r="S175" s="59" t="s">
        <v>544</v>
      </c>
      <c r="T175" s="59" t="s">
        <v>544</v>
      </c>
      <c r="U175" s="59" t="s">
        <v>544</v>
      </c>
      <c r="V175" s="59" t="s">
        <v>544</v>
      </c>
      <c r="W175" s="59" t="s">
        <v>544</v>
      </c>
      <c r="X175" s="59" t="s">
        <v>544</v>
      </c>
      <c r="Y175" s="59" t="s">
        <v>544</v>
      </c>
      <c r="Z175" s="58">
        <v>119.4</v>
      </c>
      <c r="AA175" s="59" t="s">
        <v>544</v>
      </c>
      <c r="AB175" s="59" t="s">
        <v>544</v>
      </c>
      <c r="AC175" s="58">
        <v>0.79517800000000005</v>
      </c>
      <c r="AD175" s="59" t="s">
        <v>544</v>
      </c>
      <c r="AE175" s="59" t="s">
        <v>544</v>
      </c>
      <c r="AF175" s="58">
        <v>85.079364999999996</v>
      </c>
      <c r="AG175" s="58">
        <v>13</v>
      </c>
      <c r="AH175" s="58">
        <v>36.1</v>
      </c>
      <c r="AI175" s="59" t="s">
        <v>544</v>
      </c>
      <c r="AJ175" s="59" t="s">
        <v>544</v>
      </c>
      <c r="AK175" s="59" t="s">
        <v>544</v>
      </c>
      <c r="AL175" s="59" t="s">
        <v>544</v>
      </c>
      <c r="AM175" s="58">
        <v>46.658700000000003</v>
      </c>
      <c r="AN175" s="58">
        <v>99.055999999999997</v>
      </c>
      <c r="AO175" s="59" t="s">
        <v>544</v>
      </c>
      <c r="AP175" s="59" t="s">
        <v>544</v>
      </c>
      <c r="AQ175" s="59" t="s">
        <v>544</v>
      </c>
      <c r="AR175" s="59" t="s">
        <v>544</v>
      </c>
      <c r="AS175" s="59" t="s">
        <v>544</v>
      </c>
      <c r="AT175" s="59" t="s">
        <v>544</v>
      </c>
      <c r="AU175" s="59" t="s">
        <v>544</v>
      </c>
      <c r="AV175" s="58">
        <v>62.7</v>
      </c>
      <c r="AW175" s="59" t="s">
        <v>544</v>
      </c>
      <c r="AX175" s="58">
        <v>22.2</v>
      </c>
      <c r="AY175" s="58">
        <v>29.7</v>
      </c>
      <c r="AZ175" s="58">
        <v>66.2</v>
      </c>
      <c r="BA175" s="58">
        <v>80.2</v>
      </c>
      <c r="BB175" s="58">
        <v>54.1</v>
      </c>
      <c r="BC175" s="58">
        <v>53.3</v>
      </c>
      <c r="BD175" s="59" t="s">
        <v>544</v>
      </c>
      <c r="BE175" s="59" t="s">
        <v>544</v>
      </c>
      <c r="BF175" s="59" t="s">
        <v>544</v>
      </c>
      <c r="BG175" s="58">
        <v>1.72</v>
      </c>
      <c r="BH175" s="58">
        <v>1.48</v>
      </c>
      <c r="BI175" s="59" t="s">
        <v>544</v>
      </c>
      <c r="BJ175" s="59" t="s">
        <v>544</v>
      </c>
      <c r="BK175" s="59" t="s">
        <v>544</v>
      </c>
      <c r="BL175" s="58">
        <v>10.07</v>
      </c>
      <c r="BM175" s="58">
        <v>7.82</v>
      </c>
      <c r="BN175" s="59" t="s">
        <v>544</v>
      </c>
      <c r="BO175" s="59" t="s">
        <v>544</v>
      </c>
      <c r="BP175" s="59" t="s">
        <v>544</v>
      </c>
      <c r="BQ175" s="59" t="s">
        <v>544</v>
      </c>
      <c r="BR175" s="59" t="s">
        <v>544</v>
      </c>
      <c r="BS175" s="59" t="s">
        <v>544</v>
      </c>
      <c r="BT175" s="59" t="s">
        <v>544</v>
      </c>
      <c r="BU175" s="59" t="s">
        <v>544</v>
      </c>
      <c r="BV175" s="59" t="s">
        <v>544</v>
      </c>
      <c r="BW175" s="59" t="s">
        <v>544</v>
      </c>
      <c r="BX175" s="59" t="s">
        <v>544</v>
      </c>
      <c r="BY175" s="59" t="s">
        <v>544</v>
      </c>
      <c r="BZ175" s="59" t="s">
        <v>544</v>
      </c>
      <c r="CA175" s="59" t="s">
        <v>544</v>
      </c>
      <c r="CB175" s="59" t="s">
        <v>544</v>
      </c>
      <c r="CC175" s="59" t="s">
        <v>544</v>
      </c>
      <c r="CD175" s="59" t="s">
        <v>544</v>
      </c>
      <c r="CE175" s="59" t="s">
        <v>544</v>
      </c>
      <c r="CF175" s="58">
        <v>327987</v>
      </c>
      <c r="CG175" s="59" t="s">
        <v>544</v>
      </c>
      <c r="CH175" s="59" t="s">
        <v>544</v>
      </c>
      <c r="CI175" s="59" t="s">
        <v>544</v>
      </c>
      <c r="CJ175" s="59" t="s">
        <v>544</v>
      </c>
      <c r="CK175" s="59" t="s">
        <v>544</v>
      </c>
      <c r="CL175" s="59" t="s">
        <v>544</v>
      </c>
      <c r="CM175" s="59" t="s">
        <v>544</v>
      </c>
      <c r="CN175" s="59" t="s">
        <v>544</v>
      </c>
      <c r="CO175" s="59" t="s">
        <v>544</v>
      </c>
      <c r="CP175" s="59" t="s">
        <v>544</v>
      </c>
      <c r="CQ175" s="59" t="s">
        <v>544</v>
      </c>
      <c r="CR175" s="59" t="s">
        <v>544</v>
      </c>
      <c r="CS175" s="58">
        <v>115.1</v>
      </c>
      <c r="CT175" s="58">
        <v>125.4</v>
      </c>
      <c r="CU175" s="59" t="s">
        <v>544</v>
      </c>
      <c r="CV175" s="59" t="s">
        <v>544</v>
      </c>
      <c r="CW175" s="58">
        <v>1.99</v>
      </c>
      <c r="CX175" s="59" t="s">
        <v>544</v>
      </c>
      <c r="CY175" s="59" t="s">
        <v>544</v>
      </c>
      <c r="CZ175" s="59" t="s">
        <v>544</v>
      </c>
      <c r="DA175" s="59" t="s">
        <v>544</v>
      </c>
      <c r="DB175" s="59" t="s">
        <v>544</v>
      </c>
      <c r="DC175" s="59" t="s">
        <v>544</v>
      </c>
      <c r="DD175" s="59" t="s">
        <v>544</v>
      </c>
      <c r="DE175" s="59" t="s">
        <v>544</v>
      </c>
      <c r="DF175" s="59" t="s">
        <v>544</v>
      </c>
      <c r="DG175" s="59" t="s">
        <v>544</v>
      </c>
      <c r="DH175" s="59" t="s">
        <v>544</v>
      </c>
      <c r="DI175" s="59" t="s">
        <v>544</v>
      </c>
      <c r="DJ175" s="59" t="s">
        <v>544</v>
      </c>
      <c r="DK175" s="59" t="s">
        <v>544</v>
      </c>
      <c r="DL175" s="59" t="s">
        <v>544</v>
      </c>
      <c r="DM175" s="59" t="s">
        <v>544</v>
      </c>
      <c r="DN175" s="59" t="s">
        <v>544</v>
      </c>
      <c r="DO175" s="59" t="s">
        <v>544</v>
      </c>
      <c r="DP175" s="59" t="s">
        <v>544</v>
      </c>
      <c r="DQ175" s="116" t="s">
        <v>544</v>
      </c>
    </row>
    <row r="176" spans="1:121">
      <c r="A176" s="3">
        <v>27195</v>
      </c>
      <c r="B176" s="59" t="s">
        <v>544</v>
      </c>
      <c r="C176" s="59" t="s">
        <v>544</v>
      </c>
      <c r="D176" s="59" t="s">
        <v>544</v>
      </c>
      <c r="E176" s="59" t="s">
        <v>544</v>
      </c>
      <c r="F176" s="58">
        <v>44.5</v>
      </c>
      <c r="G176" s="58">
        <v>0.775231</v>
      </c>
      <c r="H176" s="58">
        <v>72</v>
      </c>
      <c r="I176" s="58">
        <v>134.9</v>
      </c>
      <c r="J176" s="58">
        <v>9.4600000000000009</v>
      </c>
      <c r="K176" s="59" t="s">
        <v>544</v>
      </c>
      <c r="L176" s="58">
        <v>397.3</v>
      </c>
      <c r="M176" s="58">
        <v>147152</v>
      </c>
      <c r="N176" s="59" t="s">
        <v>544</v>
      </c>
      <c r="O176" s="59" t="s">
        <v>544</v>
      </c>
      <c r="P176" s="58">
        <v>2.1</v>
      </c>
      <c r="Q176" s="59" t="s">
        <v>544</v>
      </c>
      <c r="R176" s="59" t="s">
        <v>544</v>
      </c>
      <c r="S176" s="59" t="s">
        <v>544</v>
      </c>
      <c r="T176" s="59" t="s">
        <v>544</v>
      </c>
      <c r="U176" s="59" t="s">
        <v>544</v>
      </c>
      <c r="V176" s="59" t="s">
        <v>544</v>
      </c>
      <c r="W176" s="59" t="s">
        <v>544</v>
      </c>
      <c r="X176" s="59" t="s">
        <v>544</v>
      </c>
      <c r="Y176" s="59" t="s">
        <v>544</v>
      </c>
      <c r="Z176" s="58">
        <v>117.2</v>
      </c>
      <c r="AA176" s="59" t="s">
        <v>544</v>
      </c>
      <c r="AB176" s="59" t="s">
        <v>544</v>
      </c>
      <c r="AC176" s="58">
        <v>0.775231</v>
      </c>
      <c r="AD176" s="59" t="s">
        <v>544</v>
      </c>
      <c r="AE176" s="59" t="s">
        <v>544</v>
      </c>
      <c r="AF176" s="58">
        <v>86.698718</v>
      </c>
      <c r="AG176" s="58">
        <v>13</v>
      </c>
      <c r="AH176" s="58">
        <v>36.200000000000003</v>
      </c>
      <c r="AI176" s="59" t="s">
        <v>544</v>
      </c>
      <c r="AJ176" s="59" t="s">
        <v>544</v>
      </c>
      <c r="AK176" s="59" t="s">
        <v>544</v>
      </c>
      <c r="AL176" s="59" t="s">
        <v>544</v>
      </c>
      <c r="AM176" s="58">
        <v>46.685000000000002</v>
      </c>
      <c r="AN176" s="58">
        <v>98.9054</v>
      </c>
      <c r="AO176" s="59" t="s">
        <v>544</v>
      </c>
      <c r="AP176" s="59" t="s">
        <v>544</v>
      </c>
      <c r="AQ176" s="59" t="s">
        <v>544</v>
      </c>
      <c r="AR176" s="59" t="s">
        <v>544</v>
      </c>
      <c r="AS176" s="59" t="s">
        <v>544</v>
      </c>
      <c r="AT176" s="59" t="s">
        <v>544</v>
      </c>
      <c r="AU176" s="59" t="s">
        <v>544</v>
      </c>
      <c r="AV176" s="58">
        <v>62.5</v>
      </c>
      <c r="AW176" s="59" t="s">
        <v>544</v>
      </c>
      <c r="AX176" s="58">
        <v>22.1</v>
      </c>
      <c r="AY176" s="58">
        <v>29</v>
      </c>
      <c r="AZ176" s="58">
        <v>63</v>
      </c>
      <c r="BA176" s="58">
        <v>79.2</v>
      </c>
      <c r="BB176" s="58">
        <v>50.3</v>
      </c>
      <c r="BC176" s="58">
        <v>54</v>
      </c>
      <c r="BD176" s="59" t="s">
        <v>544</v>
      </c>
      <c r="BE176" s="59" t="s">
        <v>544</v>
      </c>
      <c r="BF176" s="59" t="s">
        <v>544</v>
      </c>
      <c r="BG176" s="58">
        <v>1.62</v>
      </c>
      <c r="BH176" s="58">
        <v>1.36</v>
      </c>
      <c r="BI176" s="59" t="s">
        <v>544</v>
      </c>
      <c r="BJ176" s="59" t="s">
        <v>544</v>
      </c>
      <c r="BK176" s="59" t="s">
        <v>544</v>
      </c>
      <c r="BL176" s="58">
        <v>9.77</v>
      </c>
      <c r="BM176" s="58">
        <v>7.93</v>
      </c>
      <c r="BN176" s="59" t="s">
        <v>544</v>
      </c>
      <c r="BO176" s="59" t="s">
        <v>544</v>
      </c>
      <c r="BP176" s="59" t="s">
        <v>544</v>
      </c>
      <c r="BQ176" s="59" t="s">
        <v>544</v>
      </c>
      <c r="BR176" s="59" t="s">
        <v>544</v>
      </c>
      <c r="BS176" s="59" t="s">
        <v>544</v>
      </c>
      <c r="BT176" s="59" t="s">
        <v>544</v>
      </c>
      <c r="BU176" s="59" t="s">
        <v>544</v>
      </c>
      <c r="BV176" s="59" t="s">
        <v>544</v>
      </c>
      <c r="BW176" s="59" t="s">
        <v>544</v>
      </c>
      <c r="BX176" s="59" t="s">
        <v>544</v>
      </c>
      <c r="BY176" s="59" t="s">
        <v>544</v>
      </c>
      <c r="BZ176" s="59" t="s">
        <v>544</v>
      </c>
      <c r="CA176" s="59" t="s">
        <v>544</v>
      </c>
      <c r="CB176" s="59" t="s">
        <v>544</v>
      </c>
      <c r="CC176" s="59" t="s">
        <v>544</v>
      </c>
      <c r="CD176" s="59" t="s">
        <v>544</v>
      </c>
      <c r="CE176" s="59" t="s">
        <v>544</v>
      </c>
      <c r="CF176" s="58">
        <v>332973</v>
      </c>
      <c r="CG176" s="59" t="s">
        <v>544</v>
      </c>
      <c r="CH176" s="59" t="s">
        <v>544</v>
      </c>
      <c r="CI176" s="59" t="s">
        <v>544</v>
      </c>
      <c r="CJ176" s="59" t="s">
        <v>544</v>
      </c>
      <c r="CK176" s="59" t="s">
        <v>544</v>
      </c>
      <c r="CL176" s="59" t="s">
        <v>544</v>
      </c>
      <c r="CM176" s="59" t="s">
        <v>544</v>
      </c>
      <c r="CN176" s="59" t="s">
        <v>544</v>
      </c>
      <c r="CO176" s="59" t="s">
        <v>544</v>
      </c>
      <c r="CP176" s="59" t="s">
        <v>544</v>
      </c>
      <c r="CQ176" s="59" t="s">
        <v>544</v>
      </c>
      <c r="CR176" s="59" t="s">
        <v>544</v>
      </c>
      <c r="CS176" s="58">
        <v>112.9</v>
      </c>
      <c r="CT176" s="58">
        <v>123.1</v>
      </c>
      <c r="CU176" s="59" t="s">
        <v>544</v>
      </c>
      <c r="CV176" s="59" t="s">
        <v>544</v>
      </c>
      <c r="CW176" s="58">
        <v>1.84</v>
      </c>
      <c r="CX176" s="59" t="s">
        <v>544</v>
      </c>
      <c r="CY176" s="59" t="s">
        <v>544</v>
      </c>
      <c r="CZ176" s="59" t="s">
        <v>544</v>
      </c>
      <c r="DA176" s="59" t="s">
        <v>544</v>
      </c>
      <c r="DB176" s="59" t="s">
        <v>544</v>
      </c>
      <c r="DC176" s="59" t="s">
        <v>544</v>
      </c>
      <c r="DD176" s="59" t="s">
        <v>544</v>
      </c>
      <c r="DE176" s="59" t="s">
        <v>544</v>
      </c>
      <c r="DF176" s="59" t="s">
        <v>544</v>
      </c>
      <c r="DG176" s="59" t="s">
        <v>544</v>
      </c>
      <c r="DH176" s="59" t="s">
        <v>544</v>
      </c>
      <c r="DI176" s="59" t="s">
        <v>544</v>
      </c>
      <c r="DJ176" s="59" t="s">
        <v>544</v>
      </c>
      <c r="DK176" s="59" t="s">
        <v>544</v>
      </c>
      <c r="DL176" s="59" t="s">
        <v>544</v>
      </c>
      <c r="DM176" s="59" t="s">
        <v>544</v>
      </c>
      <c r="DN176" s="59" t="s">
        <v>544</v>
      </c>
      <c r="DO176" s="59" t="s">
        <v>544</v>
      </c>
      <c r="DP176" s="59" t="s">
        <v>544</v>
      </c>
      <c r="DQ176" s="116" t="s">
        <v>544</v>
      </c>
    </row>
    <row r="177" spans="1:121">
      <c r="A177" s="3">
        <v>27225</v>
      </c>
      <c r="B177" s="59" t="s">
        <v>544</v>
      </c>
      <c r="C177" s="59" t="s">
        <v>544</v>
      </c>
      <c r="D177" s="59" t="s">
        <v>544</v>
      </c>
      <c r="E177" s="59" t="s">
        <v>544</v>
      </c>
      <c r="F177" s="58">
        <v>42.3</v>
      </c>
      <c r="G177" s="58">
        <v>0.76639400000000002</v>
      </c>
      <c r="H177" s="58">
        <v>72.900000000000006</v>
      </c>
      <c r="I177" s="58">
        <v>135.1</v>
      </c>
      <c r="J177" s="58">
        <v>9.48</v>
      </c>
      <c r="K177" s="59" t="s">
        <v>544</v>
      </c>
      <c r="L177" s="58">
        <v>395.7</v>
      </c>
      <c r="M177" s="58">
        <v>153784</v>
      </c>
      <c r="N177" s="59" t="s">
        <v>544</v>
      </c>
      <c r="O177" s="59" t="s">
        <v>544</v>
      </c>
      <c r="P177" s="58">
        <v>2.2000000000000002</v>
      </c>
      <c r="Q177" s="59" t="s">
        <v>544</v>
      </c>
      <c r="R177" s="59" t="s">
        <v>544</v>
      </c>
      <c r="S177" s="59" t="s">
        <v>544</v>
      </c>
      <c r="T177" s="59" t="s">
        <v>544</v>
      </c>
      <c r="U177" s="59" t="s">
        <v>544</v>
      </c>
      <c r="V177" s="59" t="s">
        <v>544</v>
      </c>
      <c r="W177" s="59" t="s">
        <v>544</v>
      </c>
      <c r="X177" s="59" t="s">
        <v>544</v>
      </c>
      <c r="Y177" s="59" t="s">
        <v>544</v>
      </c>
      <c r="Z177" s="58">
        <v>114.6</v>
      </c>
      <c r="AA177" s="59" t="s">
        <v>544</v>
      </c>
      <c r="AB177" s="59" t="s">
        <v>544</v>
      </c>
      <c r="AC177" s="58">
        <v>0.76639400000000002</v>
      </c>
      <c r="AD177" s="59" t="s">
        <v>544</v>
      </c>
      <c r="AE177" s="59" t="s">
        <v>544</v>
      </c>
      <c r="AF177" s="58">
        <v>87.281398999999993</v>
      </c>
      <c r="AG177" s="58">
        <v>12.93</v>
      </c>
      <c r="AH177" s="58">
        <v>36.299999999999997</v>
      </c>
      <c r="AI177" s="59" t="s">
        <v>544</v>
      </c>
      <c r="AJ177" s="59" t="s">
        <v>544</v>
      </c>
      <c r="AK177" s="59" t="s">
        <v>544</v>
      </c>
      <c r="AL177" s="59" t="s">
        <v>544</v>
      </c>
      <c r="AM177" s="58">
        <v>46.641199999999998</v>
      </c>
      <c r="AN177" s="58">
        <v>98.608500000000006</v>
      </c>
      <c r="AO177" s="59" t="s">
        <v>544</v>
      </c>
      <c r="AP177" s="59" t="s">
        <v>544</v>
      </c>
      <c r="AQ177" s="59" t="s">
        <v>544</v>
      </c>
      <c r="AR177" s="59" t="s">
        <v>544</v>
      </c>
      <c r="AS177" s="59" t="s">
        <v>544</v>
      </c>
      <c r="AT177" s="59" t="s">
        <v>544</v>
      </c>
      <c r="AU177" s="59" t="s">
        <v>544</v>
      </c>
      <c r="AV177" s="58">
        <v>63.3</v>
      </c>
      <c r="AW177" s="59" t="s">
        <v>544</v>
      </c>
      <c r="AX177" s="58">
        <v>22.3</v>
      </c>
      <c r="AY177" s="58">
        <v>29.2</v>
      </c>
      <c r="AZ177" s="58">
        <v>63</v>
      </c>
      <c r="BA177" s="58">
        <v>84.5</v>
      </c>
      <c r="BB177" s="58">
        <v>48</v>
      </c>
      <c r="BC177" s="58">
        <v>54.9</v>
      </c>
      <c r="BD177" s="59" t="s">
        <v>544</v>
      </c>
      <c r="BE177" s="59" t="s">
        <v>544</v>
      </c>
      <c r="BF177" s="59" t="s">
        <v>544</v>
      </c>
      <c r="BG177" s="58">
        <v>1.63</v>
      </c>
      <c r="BH177" s="58">
        <v>1.79</v>
      </c>
      <c r="BI177" s="59" t="s">
        <v>544</v>
      </c>
      <c r="BJ177" s="59" t="s">
        <v>544</v>
      </c>
      <c r="BK177" s="59" t="s">
        <v>544</v>
      </c>
      <c r="BL177" s="58">
        <v>10.07</v>
      </c>
      <c r="BM177" s="58">
        <v>7.98</v>
      </c>
      <c r="BN177" s="59" t="s">
        <v>544</v>
      </c>
      <c r="BO177" s="59" t="s">
        <v>544</v>
      </c>
      <c r="BP177" s="59" t="s">
        <v>544</v>
      </c>
      <c r="BQ177" s="59" t="s">
        <v>544</v>
      </c>
      <c r="BR177" s="59" t="s">
        <v>544</v>
      </c>
      <c r="BS177" s="59" t="s">
        <v>544</v>
      </c>
      <c r="BT177" s="59" t="s">
        <v>544</v>
      </c>
      <c r="BU177" s="59" t="s">
        <v>544</v>
      </c>
      <c r="BV177" s="59" t="s">
        <v>544</v>
      </c>
      <c r="BW177" s="59" t="s">
        <v>544</v>
      </c>
      <c r="BX177" s="59" t="s">
        <v>544</v>
      </c>
      <c r="BY177" s="59" t="s">
        <v>544</v>
      </c>
      <c r="BZ177" s="59" t="s">
        <v>544</v>
      </c>
      <c r="CA177" s="59" t="s">
        <v>544</v>
      </c>
      <c r="CB177" s="59" t="s">
        <v>544</v>
      </c>
      <c r="CC177" s="59" t="s">
        <v>544</v>
      </c>
      <c r="CD177" s="59" t="s">
        <v>544</v>
      </c>
      <c r="CE177" s="59" t="s">
        <v>544</v>
      </c>
      <c r="CF177" s="58">
        <v>333413</v>
      </c>
      <c r="CG177" s="59" t="s">
        <v>544</v>
      </c>
      <c r="CH177" s="59" t="s">
        <v>544</v>
      </c>
      <c r="CI177" s="59" t="s">
        <v>544</v>
      </c>
      <c r="CJ177" s="59" t="s">
        <v>544</v>
      </c>
      <c r="CK177" s="59" t="s">
        <v>544</v>
      </c>
      <c r="CL177" s="59" t="s">
        <v>544</v>
      </c>
      <c r="CM177" s="59" t="s">
        <v>544</v>
      </c>
      <c r="CN177" s="59" t="s">
        <v>544</v>
      </c>
      <c r="CO177" s="59" t="s">
        <v>544</v>
      </c>
      <c r="CP177" s="59" t="s">
        <v>544</v>
      </c>
      <c r="CQ177" s="59" t="s">
        <v>544</v>
      </c>
      <c r="CR177" s="59" t="s">
        <v>544</v>
      </c>
      <c r="CS177" s="58">
        <v>109.7</v>
      </c>
      <c r="CT177" s="58">
        <v>121.5</v>
      </c>
      <c r="CU177" s="59" t="s">
        <v>544</v>
      </c>
      <c r="CV177" s="59" t="s">
        <v>544</v>
      </c>
      <c r="CW177" s="58">
        <v>1.84</v>
      </c>
      <c r="CX177" s="59" t="s">
        <v>544</v>
      </c>
      <c r="CY177" s="59" t="s">
        <v>544</v>
      </c>
      <c r="CZ177" s="59" t="s">
        <v>544</v>
      </c>
      <c r="DA177" s="59" t="s">
        <v>544</v>
      </c>
      <c r="DB177" s="59" t="s">
        <v>544</v>
      </c>
      <c r="DC177" s="59" t="s">
        <v>544</v>
      </c>
      <c r="DD177" s="59" t="s">
        <v>544</v>
      </c>
      <c r="DE177" s="59" t="s">
        <v>544</v>
      </c>
      <c r="DF177" s="59" t="s">
        <v>544</v>
      </c>
      <c r="DG177" s="59" t="s">
        <v>544</v>
      </c>
      <c r="DH177" s="59" t="s">
        <v>544</v>
      </c>
      <c r="DI177" s="59" t="s">
        <v>544</v>
      </c>
      <c r="DJ177" s="59" t="s">
        <v>544</v>
      </c>
      <c r="DK177" s="59" t="s">
        <v>544</v>
      </c>
      <c r="DL177" s="59" t="s">
        <v>544</v>
      </c>
      <c r="DM177" s="59" t="s">
        <v>544</v>
      </c>
      <c r="DN177" s="59" t="s">
        <v>544</v>
      </c>
      <c r="DO177" s="59" t="s">
        <v>544</v>
      </c>
      <c r="DP177" s="59" t="s">
        <v>544</v>
      </c>
      <c r="DQ177" s="116" t="s">
        <v>544</v>
      </c>
    </row>
    <row r="178" spans="1:121">
      <c r="A178" s="3">
        <v>27256</v>
      </c>
      <c r="B178" s="59" t="s">
        <v>544</v>
      </c>
      <c r="C178" s="59" t="s">
        <v>544</v>
      </c>
      <c r="D178" s="59" t="s">
        <v>544</v>
      </c>
      <c r="E178" s="59" t="s">
        <v>544</v>
      </c>
      <c r="F178" s="58">
        <v>44.1</v>
      </c>
      <c r="G178" s="58">
        <v>0.747367</v>
      </c>
      <c r="H178" s="58">
        <v>72.2</v>
      </c>
      <c r="I178" s="58">
        <v>133.9</v>
      </c>
      <c r="J178" s="58">
        <v>9.65</v>
      </c>
      <c r="K178" s="59" t="s">
        <v>544</v>
      </c>
      <c r="L178" s="58">
        <v>395.4</v>
      </c>
      <c r="M178" s="58">
        <v>106191</v>
      </c>
      <c r="N178" s="59" t="s">
        <v>544</v>
      </c>
      <c r="O178" s="59" t="s">
        <v>544</v>
      </c>
      <c r="P178" s="58">
        <v>2.2999999999999998</v>
      </c>
      <c r="Q178" s="59" t="s">
        <v>544</v>
      </c>
      <c r="R178" s="59" t="s">
        <v>544</v>
      </c>
      <c r="S178" s="59" t="s">
        <v>544</v>
      </c>
      <c r="T178" s="59" t="s">
        <v>544</v>
      </c>
      <c r="U178" s="59" t="s">
        <v>544</v>
      </c>
      <c r="V178" s="59" t="s">
        <v>544</v>
      </c>
      <c r="W178" s="59" t="s">
        <v>544</v>
      </c>
      <c r="X178" s="59" t="s">
        <v>544</v>
      </c>
      <c r="Y178" s="59" t="s">
        <v>544</v>
      </c>
      <c r="Z178" s="58">
        <v>112.2</v>
      </c>
      <c r="AA178" s="59" t="s">
        <v>544</v>
      </c>
      <c r="AB178" s="59" t="s">
        <v>544</v>
      </c>
      <c r="AC178" s="58">
        <v>0.747367</v>
      </c>
      <c r="AD178" s="59" t="s">
        <v>544</v>
      </c>
      <c r="AE178" s="59" t="s">
        <v>544</v>
      </c>
      <c r="AF178" s="58">
        <v>86.929134000000005</v>
      </c>
      <c r="AG178" s="58">
        <v>11.5</v>
      </c>
      <c r="AH178" s="58">
        <v>36.5</v>
      </c>
      <c r="AI178" s="59" t="s">
        <v>544</v>
      </c>
      <c r="AJ178" s="59" t="s">
        <v>544</v>
      </c>
      <c r="AK178" s="59" t="s">
        <v>544</v>
      </c>
      <c r="AL178" s="59" t="s">
        <v>544</v>
      </c>
      <c r="AM178" s="58">
        <v>46.5366</v>
      </c>
      <c r="AN178" s="58">
        <v>98.185500000000005</v>
      </c>
      <c r="AO178" s="59" t="s">
        <v>544</v>
      </c>
      <c r="AP178" s="59" t="s">
        <v>544</v>
      </c>
      <c r="AQ178" s="59" t="s">
        <v>544</v>
      </c>
      <c r="AR178" s="59" t="s">
        <v>544</v>
      </c>
      <c r="AS178" s="59" t="s">
        <v>544</v>
      </c>
      <c r="AT178" s="59" t="s">
        <v>544</v>
      </c>
      <c r="AU178" s="59" t="s">
        <v>544</v>
      </c>
      <c r="AV178" s="58">
        <v>64.099999999999994</v>
      </c>
      <c r="AW178" s="59" t="s">
        <v>544</v>
      </c>
      <c r="AX178" s="58">
        <v>22.3</v>
      </c>
      <c r="AY178" s="58">
        <v>29.5</v>
      </c>
      <c r="AZ178" s="58">
        <v>64.5</v>
      </c>
      <c r="BA178" s="58">
        <v>92.4</v>
      </c>
      <c r="BB178" s="58">
        <v>46.5</v>
      </c>
      <c r="BC178" s="58">
        <v>55.2</v>
      </c>
      <c r="BD178" s="59" t="s">
        <v>544</v>
      </c>
      <c r="BE178" s="59" t="s">
        <v>544</v>
      </c>
      <c r="BF178" s="59" t="s">
        <v>544</v>
      </c>
      <c r="BG178" s="58">
        <v>1.77</v>
      </c>
      <c r="BH178" s="58">
        <v>1.37</v>
      </c>
      <c r="BI178" s="59" t="s">
        <v>544</v>
      </c>
      <c r="BJ178" s="59" t="s">
        <v>544</v>
      </c>
      <c r="BK178" s="59" t="s">
        <v>544</v>
      </c>
      <c r="BL178" s="58">
        <v>10.63</v>
      </c>
      <c r="BM178" s="58">
        <v>8.5399999999999991</v>
      </c>
      <c r="BN178" s="59" t="s">
        <v>544</v>
      </c>
      <c r="BO178" s="59" t="s">
        <v>544</v>
      </c>
      <c r="BP178" s="59" t="s">
        <v>544</v>
      </c>
      <c r="BQ178" s="59" t="s">
        <v>544</v>
      </c>
      <c r="BR178" s="59" t="s">
        <v>544</v>
      </c>
      <c r="BS178" s="59" t="s">
        <v>544</v>
      </c>
      <c r="BT178" s="59" t="s">
        <v>544</v>
      </c>
      <c r="BU178" s="59" t="s">
        <v>544</v>
      </c>
      <c r="BV178" s="59" t="s">
        <v>544</v>
      </c>
      <c r="BW178" s="59" t="s">
        <v>544</v>
      </c>
      <c r="BX178" s="59" t="s">
        <v>544</v>
      </c>
      <c r="BY178" s="59" t="s">
        <v>544</v>
      </c>
      <c r="BZ178" s="59" t="s">
        <v>544</v>
      </c>
      <c r="CA178" s="59" t="s">
        <v>544</v>
      </c>
      <c r="CB178" s="59" t="s">
        <v>544</v>
      </c>
      <c r="CC178" s="59" t="s">
        <v>544</v>
      </c>
      <c r="CD178" s="59" t="s">
        <v>544</v>
      </c>
      <c r="CE178" s="59" t="s">
        <v>544</v>
      </c>
      <c r="CF178" s="58">
        <v>334951</v>
      </c>
      <c r="CG178" s="59" t="s">
        <v>544</v>
      </c>
      <c r="CH178" s="59" t="s">
        <v>544</v>
      </c>
      <c r="CI178" s="59" t="s">
        <v>544</v>
      </c>
      <c r="CJ178" s="59" t="s">
        <v>544</v>
      </c>
      <c r="CK178" s="59" t="s">
        <v>544</v>
      </c>
      <c r="CL178" s="59" t="s">
        <v>544</v>
      </c>
      <c r="CM178" s="59" t="s">
        <v>544</v>
      </c>
      <c r="CN178" s="59" t="s">
        <v>544</v>
      </c>
      <c r="CO178" s="59" t="s">
        <v>544</v>
      </c>
      <c r="CP178" s="59" t="s">
        <v>544</v>
      </c>
      <c r="CQ178" s="59" t="s">
        <v>544</v>
      </c>
      <c r="CR178" s="59" t="s">
        <v>544</v>
      </c>
      <c r="CS178" s="58">
        <v>107.4</v>
      </c>
      <c r="CT178" s="58">
        <v>119</v>
      </c>
      <c r="CU178" s="59" t="s">
        <v>544</v>
      </c>
      <c r="CV178" s="59" t="s">
        <v>544</v>
      </c>
      <c r="CW178" s="58">
        <v>1.94</v>
      </c>
      <c r="CX178" s="59" t="s">
        <v>544</v>
      </c>
      <c r="CY178" s="59" t="s">
        <v>544</v>
      </c>
      <c r="CZ178" s="59" t="s">
        <v>544</v>
      </c>
      <c r="DA178" s="59" t="s">
        <v>544</v>
      </c>
      <c r="DB178" s="59" t="s">
        <v>544</v>
      </c>
      <c r="DC178" s="59" t="s">
        <v>544</v>
      </c>
      <c r="DD178" s="59" t="s">
        <v>544</v>
      </c>
      <c r="DE178" s="59" t="s">
        <v>544</v>
      </c>
      <c r="DF178" s="59" t="s">
        <v>544</v>
      </c>
      <c r="DG178" s="59" t="s">
        <v>544</v>
      </c>
      <c r="DH178" s="59" t="s">
        <v>544</v>
      </c>
      <c r="DI178" s="59" t="s">
        <v>544</v>
      </c>
      <c r="DJ178" s="59" t="s">
        <v>544</v>
      </c>
      <c r="DK178" s="59" t="s">
        <v>544</v>
      </c>
      <c r="DL178" s="59" t="s">
        <v>544</v>
      </c>
      <c r="DM178" s="59" t="s">
        <v>544</v>
      </c>
      <c r="DN178" s="59" t="s">
        <v>544</v>
      </c>
      <c r="DO178" s="59" t="s">
        <v>544</v>
      </c>
      <c r="DP178" s="59" t="s">
        <v>544</v>
      </c>
      <c r="DQ178" s="116" t="s">
        <v>544</v>
      </c>
    </row>
    <row r="179" spans="1:121">
      <c r="A179" s="3">
        <v>27287</v>
      </c>
      <c r="B179" s="59" t="s">
        <v>544</v>
      </c>
      <c r="C179" s="59" t="s">
        <v>544</v>
      </c>
      <c r="D179" s="59" t="s">
        <v>544</v>
      </c>
      <c r="E179" s="59" t="s">
        <v>544</v>
      </c>
      <c r="F179" s="58">
        <v>41.1</v>
      </c>
      <c r="G179" s="58">
        <v>0.73517399999999999</v>
      </c>
      <c r="H179" s="58">
        <v>72.3</v>
      </c>
      <c r="I179" s="58">
        <v>133.69999999999999</v>
      </c>
      <c r="J179" s="58">
        <v>9.69</v>
      </c>
      <c r="K179" s="59" t="s">
        <v>544</v>
      </c>
      <c r="L179" s="58">
        <v>376.6</v>
      </c>
      <c r="M179" s="58">
        <v>133479</v>
      </c>
      <c r="N179" s="59" t="s">
        <v>544</v>
      </c>
      <c r="O179" s="59" t="s">
        <v>544</v>
      </c>
      <c r="P179" s="58">
        <v>2.6</v>
      </c>
      <c r="Q179" s="59" t="s">
        <v>544</v>
      </c>
      <c r="R179" s="59" t="s">
        <v>544</v>
      </c>
      <c r="S179" s="59" t="s">
        <v>544</v>
      </c>
      <c r="T179" s="59" t="s">
        <v>544</v>
      </c>
      <c r="U179" s="59" t="s">
        <v>544</v>
      </c>
      <c r="V179" s="59" t="s">
        <v>544</v>
      </c>
      <c r="W179" s="59" t="s">
        <v>544</v>
      </c>
      <c r="X179" s="59" t="s">
        <v>544</v>
      </c>
      <c r="Y179" s="59" t="s">
        <v>544</v>
      </c>
      <c r="Z179" s="58">
        <v>110.5</v>
      </c>
      <c r="AA179" s="59" t="s">
        <v>544</v>
      </c>
      <c r="AB179" s="59" t="s">
        <v>544</v>
      </c>
      <c r="AC179" s="58">
        <v>0.73517399999999999</v>
      </c>
      <c r="AD179" s="59" t="s">
        <v>544</v>
      </c>
      <c r="AE179" s="59" t="s">
        <v>544</v>
      </c>
      <c r="AF179" s="58">
        <v>86.697965999999994</v>
      </c>
      <c r="AG179" s="58">
        <v>11.5</v>
      </c>
      <c r="AH179" s="58">
        <v>36.6</v>
      </c>
      <c r="AI179" s="59" t="s">
        <v>544</v>
      </c>
      <c r="AJ179" s="59" t="s">
        <v>544</v>
      </c>
      <c r="AK179" s="59" t="s">
        <v>544</v>
      </c>
      <c r="AL179" s="59" t="s">
        <v>544</v>
      </c>
      <c r="AM179" s="58">
        <v>46.3994</v>
      </c>
      <c r="AN179" s="58">
        <v>97.696100000000001</v>
      </c>
      <c r="AO179" s="59" t="s">
        <v>544</v>
      </c>
      <c r="AP179" s="59" t="s">
        <v>544</v>
      </c>
      <c r="AQ179" s="59" t="s">
        <v>544</v>
      </c>
      <c r="AR179" s="59" t="s">
        <v>544</v>
      </c>
      <c r="AS179" s="59" t="s">
        <v>544</v>
      </c>
      <c r="AT179" s="59" t="s">
        <v>544</v>
      </c>
      <c r="AU179" s="59" t="s">
        <v>544</v>
      </c>
      <c r="AV179" s="58">
        <v>64.599999999999994</v>
      </c>
      <c r="AW179" s="59" t="s">
        <v>544</v>
      </c>
      <c r="AX179" s="58">
        <v>22.4</v>
      </c>
      <c r="AY179" s="58">
        <v>29.2</v>
      </c>
      <c r="AZ179" s="58">
        <v>62.8</v>
      </c>
      <c r="BA179" s="58">
        <v>93</v>
      </c>
      <c r="BB179" s="58">
        <v>43.9</v>
      </c>
      <c r="BC179" s="58">
        <v>55.5</v>
      </c>
      <c r="BD179" s="59" t="s">
        <v>544</v>
      </c>
      <c r="BE179" s="59" t="s">
        <v>544</v>
      </c>
      <c r="BF179" s="59" t="s">
        <v>544</v>
      </c>
      <c r="BG179" s="58">
        <v>1.76</v>
      </c>
      <c r="BH179" s="58">
        <v>1.49</v>
      </c>
      <c r="BI179" s="59" t="s">
        <v>544</v>
      </c>
      <c r="BJ179" s="59" t="s">
        <v>544</v>
      </c>
      <c r="BK179" s="59" t="s">
        <v>544</v>
      </c>
      <c r="BL179" s="58">
        <v>9.92</v>
      </c>
      <c r="BM179" s="58">
        <v>7.93</v>
      </c>
      <c r="BN179" s="59" t="s">
        <v>544</v>
      </c>
      <c r="BO179" s="59" t="s">
        <v>544</v>
      </c>
      <c r="BP179" s="59" t="s">
        <v>544</v>
      </c>
      <c r="BQ179" s="59" t="s">
        <v>544</v>
      </c>
      <c r="BR179" s="59" t="s">
        <v>544</v>
      </c>
      <c r="BS179" s="59" t="s">
        <v>544</v>
      </c>
      <c r="BT179" s="59" t="s">
        <v>544</v>
      </c>
      <c r="BU179" s="59" t="s">
        <v>544</v>
      </c>
      <c r="BV179" s="59" t="s">
        <v>544</v>
      </c>
      <c r="BW179" s="59" t="s">
        <v>544</v>
      </c>
      <c r="BX179" s="59" t="s">
        <v>544</v>
      </c>
      <c r="BY179" s="59" t="s">
        <v>544</v>
      </c>
      <c r="BZ179" s="59" t="s">
        <v>544</v>
      </c>
      <c r="CA179" s="59" t="s">
        <v>544</v>
      </c>
      <c r="CB179" s="59" t="s">
        <v>544</v>
      </c>
      <c r="CC179" s="59" t="s">
        <v>544</v>
      </c>
      <c r="CD179" s="59" t="s">
        <v>544</v>
      </c>
      <c r="CE179" s="59" t="s">
        <v>544</v>
      </c>
      <c r="CF179" s="58">
        <v>337794</v>
      </c>
      <c r="CG179" s="59" t="s">
        <v>544</v>
      </c>
      <c r="CH179" s="59" t="s">
        <v>544</v>
      </c>
      <c r="CI179" s="59" t="s">
        <v>544</v>
      </c>
      <c r="CJ179" s="59" t="s">
        <v>544</v>
      </c>
      <c r="CK179" s="59" t="s">
        <v>544</v>
      </c>
      <c r="CL179" s="59" t="s">
        <v>544</v>
      </c>
      <c r="CM179" s="59" t="s">
        <v>544</v>
      </c>
      <c r="CN179" s="59" t="s">
        <v>544</v>
      </c>
      <c r="CO179" s="59" t="s">
        <v>544</v>
      </c>
      <c r="CP179" s="59" t="s">
        <v>544</v>
      </c>
      <c r="CQ179" s="59" t="s">
        <v>544</v>
      </c>
      <c r="CR179" s="59" t="s">
        <v>544</v>
      </c>
      <c r="CS179" s="58">
        <v>105.9</v>
      </c>
      <c r="CT179" s="58">
        <v>117.1</v>
      </c>
      <c r="CU179" s="59" t="s">
        <v>544</v>
      </c>
      <c r="CV179" s="59" t="s">
        <v>544</v>
      </c>
      <c r="CW179" s="58">
        <v>1.84</v>
      </c>
      <c r="CX179" s="59" t="s">
        <v>544</v>
      </c>
      <c r="CY179" s="59" t="s">
        <v>544</v>
      </c>
      <c r="CZ179" s="59" t="s">
        <v>544</v>
      </c>
      <c r="DA179" s="59" t="s">
        <v>544</v>
      </c>
      <c r="DB179" s="59" t="s">
        <v>544</v>
      </c>
      <c r="DC179" s="59" t="s">
        <v>544</v>
      </c>
      <c r="DD179" s="59" t="s">
        <v>544</v>
      </c>
      <c r="DE179" s="59" t="s">
        <v>544</v>
      </c>
      <c r="DF179" s="59" t="s">
        <v>544</v>
      </c>
      <c r="DG179" s="59" t="s">
        <v>544</v>
      </c>
      <c r="DH179" s="59" t="s">
        <v>544</v>
      </c>
      <c r="DI179" s="59" t="s">
        <v>544</v>
      </c>
      <c r="DJ179" s="59" t="s">
        <v>544</v>
      </c>
      <c r="DK179" s="59" t="s">
        <v>544</v>
      </c>
      <c r="DL179" s="59" t="s">
        <v>544</v>
      </c>
      <c r="DM179" s="59" t="s">
        <v>544</v>
      </c>
      <c r="DN179" s="59" t="s">
        <v>544</v>
      </c>
      <c r="DO179" s="59" t="s">
        <v>544</v>
      </c>
      <c r="DP179" s="59" t="s">
        <v>544</v>
      </c>
      <c r="DQ179" s="116" t="s">
        <v>544</v>
      </c>
    </row>
    <row r="180" spans="1:121">
      <c r="A180" s="3">
        <v>27317</v>
      </c>
      <c r="B180" s="59" t="s">
        <v>544</v>
      </c>
      <c r="C180" s="59" t="s">
        <v>544</v>
      </c>
      <c r="D180" s="59" t="s">
        <v>544</v>
      </c>
      <c r="E180" s="59" t="s">
        <v>544</v>
      </c>
      <c r="F180" s="58">
        <v>41.2</v>
      </c>
      <c r="G180" s="58">
        <v>0.75464500000000001</v>
      </c>
      <c r="H180" s="58">
        <v>71.7</v>
      </c>
      <c r="I180" s="58">
        <v>132.80000000000001</v>
      </c>
      <c r="J180" s="58">
        <v>9.7799999999999994</v>
      </c>
      <c r="K180" s="59" t="s">
        <v>544</v>
      </c>
      <c r="L180" s="58">
        <v>384.9</v>
      </c>
      <c r="M180" s="58">
        <v>145843</v>
      </c>
      <c r="N180" s="59" t="s">
        <v>544</v>
      </c>
      <c r="O180" s="59" t="s">
        <v>544</v>
      </c>
      <c r="P180" s="58">
        <v>2.8</v>
      </c>
      <c r="Q180" s="59" t="s">
        <v>544</v>
      </c>
      <c r="R180" s="59" t="s">
        <v>544</v>
      </c>
      <c r="S180" s="59" t="s">
        <v>544</v>
      </c>
      <c r="T180" s="59" t="s">
        <v>544</v>
      </c>
      <c r="U180" s="59" t="s">
        <v>544</v>
      </c>
      <c r="V180" s="59" t="s">
        <v>544</v>
      </c>
      <c r="W180" s="59" t="s">
        <v>544</v>
      </c>
      <c r="X180" s="59" t="s">
        <v>544</v>
      </c>
      <c r="Y180" s="59" t="s">
        <v>544</v>
      </c>
      <c r="Z180" s="58">
        <v>111.5</v>
      </c>
      <c r="AA180" s="59" t="s">
        <v>544</v>
      </c>
      <c r="AB180" s="59" t="s">
        <v>544</v>
      </c>
      <c r="AC180" s="58">
        <v>0.75464500000000001</v>
      </c>
      <c r="AD180" s="59" t="s">
        <v>544</v>
      </c>
      <c r="AE180" s="59" t="s">
        <v>544</v>
      </c>
      <c r="AF180" s="58">
        <v>86.854460000000003</v>
      </c>
      <c r="AG180" s="58">
        <v>11.51</v>
      </c>
      <c r="AH180" s="58">
        <v>36.700000000000003</v>
      </c>
      <c r="AI180" s="59" t="s">
        <v>544</v>
      </c>
      <c r="AJ180" s="59" t="s">
        <v>544</v>
      </c>
      <c r="AK180" s="59" t="s">
        <v>544</v>
      </c>
      <c r="AL180" s="59" t="s">
        <v>544</v>
      </c>
      <c r="AM180" s="58">
        <v>46.273499999999999</v>
      </c>
      <c r="AN180" s="58">
        <v>97.232900000000001</v>
      </c>
      <c r="AO180" s="59" t="s">
        <v>544</v>
      </c>
      <c r="AP180" s="59" t="s">
        <v>544</v>
      </c>
      <c r="AQ180" s="59" t="s">
        <v>544</v>
      </c>
      <c r="AR180" s="59" t="s">
        <v>544</v>
      </c>
      <c r="AS180" s="59" t="s">
        <v>544</v>
      </c>
      <c r="AT180" s="59" t="s">
        <v>544</v>
      </c>
      <c r="AU180" s="59" t="s">
        <v>544</v>
      </c>
      <c r="AV180" s="58">
        <v>64.599999999999994</v>
      </c>
      <c r="AW180" s="59" t="s">
        <v>544</v>
      </c>
      <c r="AX180" s="58">
        <v>22.6</v>
      </c>
      <c r="AY180" s="58">
        <v>29.8</v>
      </c>
      <c r="AZ180" s="58">
        <v>65.5</v>
      </c>
      <c r="BA180" s="58">
        <v>103.1</v>
      </c>
      <c r="BB180" s="58">
        <v>43.1</v>
      </c>
      <c r="BC180" s="58">
        <v>55.8</v>
      </c>
      <c r="BD180" s="59" t="s">
        <v>544</v>
      </c>
      <c r="BE180" s="59" t="s">
        <v>544</v>
      </c>
      <c r="BF180" s="59" t="s">
        <v>544</v>
      </c>
      <c r="BG180" s="58">
        <v>1.74</v>
      </c>
      <c r="BH180" s="58">
        <v>1.58</v>
      </c>
      <c r="BI180" s="59" t="s">
        <v>544</v>
      </c>
      <c r="BJ180" s="59" t="s">
        <v>544</v>
      </c>
      <c r="BK180" s="59" t="s">
        <v>544</v>
      </c>
      <c r="BL180" s="58">
        <v>9.82</v>
      </c>
      <c r="BM180" s="58">
        <v>7.93</v>
      </c>
      <c r="BN180" s="59" t="s">
        <v>544</v>
      </c>
      <c r="BO180" s="59" t="s">
        <v>544</v>
      </c>
      <c r="BP180" s="59" t="s">
        <v>544</v>
      </c>
      <c r="BQ180" s="59" t="s">
        <v>544</v>
      </c>
      <c r="BR180" s="59" t="s">
        <v>544</v>
      </c>
      <c r="BS180" s="59" t="s">
        <v>544</v>
      </c>
      <c r="BT180" s="59" t="s">
        <v>544</v>
      </c>
      <c r="BU180" s="59" t="s">
        <v>544</v>
      </c>
      <c r="BV180" s="59" t="s">
        <v>544</v>
      </c>
      <c r="BW180" s="59" t="s">
        <v>544</v>
      </c>
      <c r="BX180" s="59" t="s">
        <v>544</v>
      </c>
      <c r="BY180" s="59" t="s">
        <v>544</v>
      </c>
      <c r="BZ180" s="59" t="s">
        <v>544</v>
      </c>
      <c r="CA180" s="59" t="s">
        <v>544</v>
      </c>
      <c r="CB180" s="59" t="s">
        <v>544</v>
      </c>
      <c r="CC180" s="59" t="s">
        <v>544</v>
      </c>
      <c r="CD180" s="59" t="s">
        <v>544</v>
      </c>
      <c r="CE180" s="59" t="s">
        <v>544</v>
      </c>
      <c r="CF180" s="58">
        <v>337571</v>
      </c>
      <c r="CG180" s="59" t="s">
        <v>544</v>
      </c>
      <c r="CH180" s="59" t="s">
        <v>544</v>
      </c>
      <c r="CI180" s="59" t="s">
        <v>544</v>
      </c>
      <c r="CJ180" s="59" t="s">
        <v>544</v>
      </c>
      <c r="CK180" s="59" t="s">
        <v>544</v>
      </c>
      <c r="CL180" s="59" t="s">
        <v>544</v>
      </c>
      <c r="CM180" s="59" t="s">
        <v>544</v>
      </c>
      <c r="CN180" s="59" t="s">
        <v>544</v>
      </c>
      <c r="CO180" s="59" t="s">
        <v>544</v>
      </c>
      <c r="CP180" s="59" t="s">
        <v>544</v>
      </c>
      <c r="CQ180" s="59" t="s">
        <v>544</v>
      </c>
      <c r="CR180" s="59" t="s">
        <v>544</v>
      </c>
      <c r="CS180" s="58">
        <v>106.8</v>
      </c>
      <c r="CT180" s="58">
        <v>118.1</v>
      </c>
      <c r="CU180" s="59" t="s">
        <v>544</v>
      </c>
      <c r="CV180" s="59" t="s">
        <v>544</v>
      </c>
      <c r="CW180" s="58">
        <v>1.79</v>
      </c>
      <c r="CX180" s="59" t="s">
        <v>544</v>
      </c>
      <c r="CY180" s="59" t="s">
        <v>544</v>
      </c>
      <c r="CZ180" s="59" t="s">
        <v>544</v>
      </c>
      <c r="DA180" s="59" t="s">
        <v>544</v>
      </c>
      <c r="DB180" s="59" t="s">
        <v>544</v>
      </c>
      <c r="DC180" s="59" t="s">
        <v>544</v>
      </c>
      <c r="DD180" s="59" t="s">
        <v>544</v>
      </c>
      <c r="DE180" s="59" t="s">
        <v>544</v>
      </c>
      <c r="DF180" s="59" t="s">
        <v>544</v>
      </c>
      <c r="DG180" s="59" t="s">
        <v>544</v>
      </c>
      <c r="DH180" s="59" t="s">
        <v>544</v>
      </c>
      <c r="DI180" s="59" t="s">
        <v>544</v>
      </c>
      <c r="DJ180" s="59" t="s">
        <v>544</v>
      </c>
      <c r="DK180" s="59" t="s">
        <v>544</v>
      </c>
      <c r="DL180" s="59" t="s">
        <v>544</v>
      </c>
      <c r="DM180" s="59" t="s">
        <v>544</v>
      </c>
      <c r="DN180" s="59" t="s">
        <v>544</v>
      </c>
      <c r="DO180" s="59" t="s">
        <v>544</v>
      </c>
      <c r="DP180" s="59" t="s">
        <v>544</v>
      </c>
      <c r="DQ180" s="116" t="s">
        <v>544</v>
      </c>
    </row>
    <row r="181" spans="1:121">
      <c r="A181" s="3">
        <v>27348</v>
      </c>
      <c r="B181" s="59" t="s">
        <v>544</v>
      </c>
      <c r="C181" s="59" t="s">
        <v>544</v>
      </c>
      <c r="D181" s="59" t="s">
        <v>544</v>
      </c>
      <c r="E181" s="59" t="s">
        <v>544</v>
      </c>
      <c r="F181" s="58">
        <v>39.799999999999997</v>
      </c>
      <c r="G181" s="58">
        <v>0.77795199999999998</v>
      </c>
      <c r="H181" s="58">
        <v>78.599999999999994</v>
      </c>
      <c r="I181" s="58">
        <v>134.5</v>
      </c>
      <c r="J181" s="58">
        <v>9.0399999999999991</v>
      </c>
      <c r="K181" s="59" t="s">
        <v>544</v>
      </c>
      <c r="L181" s="58">
        <v>401.1</v>
      </c>
      <c r="M181" s="58">
        <v>118056</v>
      </c>
      <c r="N181" s="59" t="s">
        <v>544</v>
      </c>
      <c r="O181" s="59" t="s">
        <v>544</v>
      </c>
      <c r="P181" s="58">
        <v>3.1</v>
      </c>
      <c r="Q181" s="59" t="s">
        <v>544</v>
      </c>
      <c r="R181" s="59" t="s">
        <v>544</v>
      </c>
      <c r="S181" s="59" t="s">
        <v>544</v>
      </c>
      <c r="T181" s="59" t="s">
        <v>544</v>
      </c>
      <c r="U181" s="59" t="s">
        <v>544</v>
      </c>
      <c r="V181" s="59" t="s">
        <v>544</v>
      </c>
      <c r="W181" s="59" t="s">
        <v>544</v>
      </c>
      <c r="X181" s="59" t="s">
        <v>544</v>
      </c>
      <c r="Y181" s="59" t="s">
        <v>544</v>
      </c>
      <c r="Z181" s="58">
        <v>112.8</v>
      </c>
      <c r="AA181" s="59" t="s">
        <v>544</v>
      </c>
      <c r="AB181" s="59" t="s">
        <v>544</v>
      </c>
      <c r="AC181" s="58">
        <v>0.77795199999999998</v>
      </c>
      <c r="AD181" s="59" t="s">
        <v>544</v>
      </c>
      <c r="AE181" s="59" t="s">
        <v>544</v>
      </c>
      <c r="AF181" s="58">
        <v>87.127159000000006</v>
      </c>
      <c r="AG181" s="58">
        <v>11.7</v>
      </c>
      <c r="AH181" s="58">
        <v>36.799999999999997</v>
      </c>
      <c r="AI181" s="59" t="s">
        <v>544</v>
      </c>
      <c r="AJ181" s="59" t="s">
        <v>544</v>
      </c>
      <c r="AK181" s="59" t="s">
        <v>544</v>
      </c>
      <c r="AL181" s="59" t="s">
        <v>544</v>
      </c>
      <c r="AM181" s="58">
        <v>46.188699999999997</v>
      </c>
      <c r="AN181" s="58">
        <v>96.858000000000004</v>
      </c>
      <c r="AO181" s="59" t="s">
        <v>544</v>
      </c>
      <c r="AP181" s="59" t="s">
        <v>544</v>
      </c>
      <c r="AQ181" s="59" t="s">
        <v>544</v>
      </c>
      <c r="AR181" s="59" t="s">
        <v>544</v>
      </c>
      <c r="AS181" s="59" t="s">
        <v>544</v>
      </c>
      <c r="AT181" s="59" t="s">
        <v>544</v>
      </c>
      <c r="AU181" s="59" t="s">
        <v>544</v>
      </c>
      <c r="AV181" s="58">
        <v>64.2</v>
      </c>
      <c r="AW181" s="59" t="s">
        <v>544</v>
      </c>
      <c r="AX181" s="58">
        <v>22.6</v>
      </c>
      <c r="AY181" s="58">
        <v>30.4</v>
      </c>
      <c r="AZ181" s="58">
        <v>68</v>
      </c>
      <c r="BA181" s="58">
        <v>112.4</v>
      </c>
      <c r="BB181" s="58">
        <v>42.3</v>
      </c>
      <c r="BC181" s="58">
        <v>55.9</v>
      </c>
      <c r="BD181" s="59" t="s">
        <v>544</v>
      </c>
      <c r="BE181" s="59" t="s">
        <v>544</v>
      </c>
      <c r="BF181" s="59" t="s">
        <v>544</v>
      </c>
      <c r="BG181" s="58">
        <v>1.83</v>
      </c>
      <c r="BH181" s="58">
        <v>1.47</v>
      </c>
      <c r="BI181" s="59" t="s">
        <v>544</v>
      </c>
      <c r="BJ181" s="59" t="s">
        <v>544</v>
      </c>
      <c r="BK181" s="59" t="s">
        <v>544</v>
      </c>
      <c r="BL181" s="58">
        <v>10.43</v>
      </c>
      <c r="BM181" s="58">
        <v>8.1300000000000008</v>
      </c>
      <c r="BN181" s="59" t="s">
        <v>544</v>
      </c>
      <c r="BO181" s="59" t="s">
        <v>544</v>
      </c>
      <c r="BP181" s="59" t="s">
        <v>544</v>
      </c>
      <c r="BQ181" s="59" t="s">
        <v>544</v>
      </c>
      <c r="BR181" s="59" t="s">
        <v>544</v>
      </c>
      <c r="BS181" s="59" t="s">
        <v>544</v>
      </c>
      <c r="BT181" s="59" t="s">
        <v>544</v>
      </c>
      <c r="BU181" s="59" t="s">
        <v>544</v>
      </c>
      <c r="BV181" s="59" t="s">
        <v>544</v>
      </c>
      <c r="BW181" s="59" t="s">
        <v>544</v>
      </c>
      <c r="BX181" s="59" t="s">
        <v>544</v>
      </c>
      <c r="BY181" s="59" t="s">
        <v>544</v>
      </c>
      <c r="BZ181" s="59" t="s">
        <v>544</v>
      </c>
      <c r="CA181" s="59" t="s">
        <v>544</v>
      </c>
      <c r="CB181" s="59" t="s">
        <v>544</v>
      </c>
      <c r="CC181" s="59" t="s">
        <v>544</v>
      </c>
      <c r="CD181" s="59" t="s">
        <v>544</v>
      </c>
      <c r="CE181" s="59" t="s">
        <v>544</v>
      </c>
      <c r="CF181" s="58">
        <v>339928</v>
      </c>
      <c r="CG181" s="59" t="s">
        <v>544</v>
      </c>
      <c r="CH181" s="59" t="s">
        <v>544</v>
      </c>
      <c r="CI181" s="59" t="s">
        <v>544</v>
      </c>
      <c r="CJ181" s="59" t="s">
        <v>544</v>
      </c>
      <c r="CK181" s="59" t="s">
        <v>544</v>
      </c>
      <c r="CL181" s="59" t="s">
        <v>544</v>
      </c>
      <c r="CM181" s="59" t="s">
        <v>544</v>
      </c>
      <c r="CN181" s="59" t="s">
        <v>544</v>
      </c>
      <c r="CO181" s="59" t="s">
        <v>544</v>
      </c>
      <c r="CP181" s="59" t="s">
        <v>544</v>
      </c>
      <c r="CQ181" s="59" t="s">
        <v>544</v>
      </c>
      <c r="CR181" s="59" t="s">
        <v>544</v>
      </c>
      <c r="CS181" s="58">
        <v>107.7</v>
      </c>
      <c r="CT181" s="58">
        <v>120</v>
      </c>
      <c r="CU181" s="59" t="s">
        <v>544</v>
      </c>
      <c r="CV181" s="59" t="s">
        <v>544</v>
      </c>
      <c r="CW181" s="58">
        <v>1.53</v>
      </c>
      <c r="CX181" s="59" t="s">
        <v>544</v>
      </c>
      <c r="CY181" s="59" t="s">
        <v>544</v>
      </c>
      <c r="CZ181" s="59" t="s">
        <v>544</v>
      </c>
      <c r="DA181" s="59" t="s">
        <v>544</v>
      </c>
      <c r="DB181" s="59" t="s">
        <v>544</v>
      </c>
      <c r="DC181" s="59" t="s">
        <v>544</v>
      </c>
      <c r="DD181" s="59" t="s">
        <v>544</v>
      </c>
      <c r="DE181" s="59" t="s">
        <v>544</v>
      </c>
      <c r="DF181" s="59" t="s">
        <v>544</v>
      </c>
      <c r="DG181" s="59" t="s">
        <v>544</v>
      </c>
      <c r="DH181" s="59" t="s">
        <v>544</v>
      </c>
      <c r="DI181" s="59" t="s">
        <v>544</v>
      </c>
      <c r="DJ181" s="59" t="s">
        <v>544</v>
      </c>
      <c r="DK181" s="59" t="s">
        <v>544</v>
      </c>
      <c r="DL181" s="59" t="s">
        <v>544</v>
      </c>
      <c r="DM181" s="59" t="s">
        <v>544</v>
      </c>
      <c r="DN181" s="59" t="s">
        <v>544</v>
      </c>
      <c r="DO181" s="59" t="s">
        <v>544</v>
      </c>
      <c r="DP181" s="59" t="s">
        <v>544</v>
      </c>
      <c r="DQ181" s="116" t="s">
        <v>544</v>
      </c>
    </row>
    <row r="182" spans="1:121">
      <c r="A182" s="3">
        <v>27378</v>
      </c>
      <c r="B182" s="59" t="s">
        <v>544</v>
      </c>
      <c r="C182" s="59" t="s">
        <v>544</v>
      </c>
      <c r="D182" s="59" t="s">
        <v>544</v>
      </c>
      <c r="E182" s="59" t="s">
        <v>544</v>
      </c>
      <c r="F182" s="58">
        <v>37.799999999999997</v>
      </c>
      <c r="G182" s="58">
        <v>0.79756899999999997</v>
      </c>
      <c r="H182" s="58">
        <v>81</v>
      </c>
      <c r="I182" s="58">
        <v>135.19999999999999</v>
      </c>
      <c r="J182" s="58">
        <v>8.6</v>
      </c>
      <c r="K182" s="59" t="s">
        <v>544</v>
      </c>
      <c r="L182" s="58">
        <v>401.8</v>
      </c>
      <c r="M182" s="58">
        <v>96814</v>
      </c>
      <c r="N182" s="59" t="s">
        <v>544</v>
      </c>
      <c r="O182" s="59" t="s">
        <v>544</v>
      </c>
      <c r="P182" s="58">
        <v>3.2</v>
      </c>
      <c r="Q182" s="59" t="s">
        <v>544</v>
      </c>
      <c r="R182" s="59" t="s">
        <v>544</v>
      </c>
      <c r="S182" s="59" t="s">
        <v>544</v>
      </c>
      <c r="T182" s="59" t="s">
        <v>544</v>
      </c>
      <c r="U182" s="59" t="s">
        <v>544</v>
      </c>
      <c r="V182" s="59" t="s">
        <v>544</v>
      </c>
      <c r="W182" s="59" t="s">
        <v>544</v>
      </c>
      <c r="X182" s="59" t="s">
        <v>544</v>
      </c>
      <c r="Y182" s="59" t="s">
        <v>544</v>
      </c>
      <c r="Z182" s="58">
        <v>113</v>
      </c>
      <c r="AA182" s="59" t="s">
        <v>544</v>
      </c>
      <c r="AB182" s="59" t="s">
        <v>544</v>
      </c>
      <c r="AC182" s="58">
        <v>0.79756899999999997</v>
      </c>
      <c r="AD182" s="59" t="s">
        <v>544</v>
      </c>
      <c r="AE182" s="59" t="s">
        <v>544</v>
      </c>
      <c r="AF182" s="58">
        <v>87.797146999999995</v>
      </c>
      <c r="AG182" s="58">
        <v>11.7</v>
      </c>
      <c r="AH182" s="58">
        <v>36.9</v>
      </c>
      <c r="AI182" s="59" t="s">
        <v>544</v>
      </c>
      <c r="AJ182" s="59" t="s">
        <v>544</v>
      </c>
      <c r="AK182" s="59" t="s">
        <v>544</v>
      </c>
      <c r="AL182" s="59" t="s">
        <v>544</v>
      </c>
      <c r="AM182" s="58">
        <v>46.165199999999999</v>
      </c>
      <c r="AN182" s="58">
        <v>96.612799999999993</v>
      </c>
      <c r="AO182" s="59" t="s">
        <v>544</v>
      </c>
      <c r="AP182" s="59" t="s">
        <v>544</v>
      </c>
      <c r="AQ182" s="59" t="s">
        <v>544</v>
      </c>
      <c r="AR182" s="59" t="s">
        <v>544</v>
      </c>
      <c r="AS182" s="59" t="s">
        <v>544</v>
      </c>
      <c r="AT182" s="59" t="s">
        <v>544</v>
      </c>
      <c r="AU182" s="59" t="s">
        <v>544</v>
      </c>
      <c r="AV182" s="58">
        <v>63.2</v>
      </c>
      <c r="AW182" s="59" t="s">
        <v>544</v>
      </c>
      <c r="AX182" s="58">
        <v>22.7</v>
      </c>
      <c r="AY182" s="58">
        <v>29.6</v>
      </c>
      <c r="AZ182" s="58">
        <v>63.7</v>
      </c>
      <c r="BA182" s="58">
        <v>101.3</v>
      </c>
      <c r="BB182" s="58">
        <v>41.5</v>
      </c>
      <c r="BC182" s="58">
        <v>55.9</v>
      </c>
      <c r="BD182" s="59" t="s">
        <v>544</v>
      </c>
      <c r="BE182" s="59" t="s">
        <v>544</v>
      </c>
      <c r="BF182" s="59" t="s">
        <v>544</v>
      </c>
      <c r="BG182" s="58">
        <v>1.67</v>
      </c>
      <c r="BH182" s="58">
        <v>1.49</v>
      </c>
      <c r="BI182" s="59" t="s">
        <v>544</v>
      </c>
      <c r="BJ182" s="59" t="s">
        <v>544</v>
      </c>
      <c r="BK182" s="59" t="s">
        <v>544</v>
      </c>
      <c r="BL182" s="58">
        <v>9.9700000000000006</v>
      </c>
      <c r="BM182" s="58">
        <v>7.77</v>
      </c>
      <c r="BN182" s="59" t="s">
        <v>544</v>
      </c>
      <c r="BO182" s="59" t="s">
        <v>544</v>
      </c>
      <c r="BP182" s="59" t="s">
        <v>544</v>
      </c>
      <c r="BQ182" s="59" t="s">
        <v>544</v>
      </c>
      <c r="BR182" s="59" t="s">
        <v>544</v>
      </c>
      <c r="BS182" s="59" t="s">
        <v>544</v>
      </c>
      <c r="BT182" s="59" t="s">
        <v>544</v>
      </c>
      <c r="BU182" s="59" t="s">
        <v>544</v>
      </c>
      <c r="BV182" s="59" t="s">
        <v>544</v>
      </c>
      <c r="BW182" s="59" t="s">
        <v>544</v>
      </c>
      <c r="BX182" s="59" t="s">
        <v>544</v>
      </c>
      <c r="BY182" s="59" t="s">
        <v>544</v>
      </c>
      <c r="BZ182" s="59" t="s">
        <v>544</v>
      </c>
      <c r="CA182" s="59" t="s">
        <v>544</v>
      </c>
      <c r="CB182" s="59" t="s">
        <v>544</v>
      </c>
      <c r="CC182" s="59" t="s">
        <v>544</v>
      </c>
      <c r="CD182" s="59" t="s">
        <v>544</v>
      </c>
      <c r="CE182" s="59" t="s">
        <v>544</v>
      </c>
      <c r="CF182" s="58">
        <v>344115</v>
      </c>
      <c r="CG182" s="59" t="s">
        <v>544</v>
      </c>
      <c r="CH182" s="59" t="s">
        <v>544</v>
      </c>
      <c r="CI182" s="59" t="s">
        <v>544</v>
      </c>
      <c r="CJ182" s="59" t="s">
        <v>544</v>
      </c>
      <c r="CK182" s="59" t="s">
        <v>544</v>
      </c>
      <c r="CL182" s="59" t="s">
        <v>544</v>
      </c>
      <c r="CM182" s="59" t="s">
        <v>544</v>
      </c>
      <c r="CN182" s="59" t="s">
        <v>544</v>
      </c>
      <c r="CO182" s="59" t="s">
        <v>544</v>
      </c>
      <c r="CP182" s="59" t="s">
        <v>544</v>
      </c>
      <c r="CQ182" s="59" t="s">
        <v>544</v>
      </c>
      <c r="CR182" s="59" t="s">
        <v>544</v>
      </c>
      <c r="CS182" s="58">
        <v>107.6</v>
      </c>
      <c r="CT182" s="58">
        <v>120.6</v>
      </c>
      <c r="CU182" s="59" t="s">
        <v>544</v>
      </c>
      <c r="CV182" s="59" t="s">
        <v>544</v>
      </c>
      <c r="CW182" s="58">
        <v>1.79</v>
      </c>
      <c r="CX182" s="59" t="s">
        <v>544</v>
      </c>
      <c r="CY182" s="59" t="s">
        <v>544</v>
      </c>
      <c r="CZ182" s="59" t="s">
        <v>544</v>
      </c>
      <c r="DA182" s="59" t="s">
        <v>544</v>
      </c>
      <c r="DB182" s="59" t="s">
        <v>544</v>
      </c>
      <c r="DC182" s="59" t="s">
        <v>544</v>
      </c>
      <c r="DD182" s="59" t="s">
        <v>544</v>
      </c>
      <c r="DE182" s="59" t="s">
        <v>544</v>
      </c>
      <c r="DF182" s="59" t="s">
        <v>544</v>
      </c>
      <c r="DG182" s="59" t="s">
        <v>544</v>
      </c>
      <c r="DH182" s="59" t="s">
        <v>544</v>
      </c>
      <c r="DI182" s="59" t="s">
        <v>544</v>
      </c>
      <c r="DJ182" s="59" t="s">
        <v>544</v>
      </c>
      <c r="DK182" s="59" t="s">
        <v>544</v>
      </c>
      <c r="DL182" s="59" t="s">
        <v>544</v>
      </c>
      <c r="DM182" s="59" t="s">
        <v>544</v>
      </c>
      <c r="DN182" s="59" t="s">
        <v>544</v>
      </c>
      <c r="DO182" s="59" t="s">
        <v>544</v>
      </c>
      <c r="DP182" s="59" t="s">
        <v>544</v>
      </c>
      <c r="DQ182" s="116" t="s">
        <v>544</v>
      </c>
    </row>
    <row r="183" spans="1:121">
      <c r="A183" s="3">
        <v>27409</v>
      </c>
      <c r="B183" s="59" t="s">
        <v>544</v>
      </c>
      <c r="C183" s="59" t="s">
        <v>544</v>
      </c>
      <c r="D183" s="59" t="s">
        <v>544</v>
      </c>
      <c r="E183" s="59" t="s">
        <v>544</v>
      </c>
      <c r="F183" s="58">
        <v>40.200000000000003</v>
      </c>
      <c r="G183" s="58">
        <v>0.827515</v>
      </c>
      <c r="H183" s="58">
        <v>73.900000000000006</v>
      </c>
      <c r="I183" s="58">
        <v>136.69999999999999</v>
      </c>
      <c r="J183" s="58">
        <v>7.74</v>
      </c>
      <c r="K183" s="59" t="s">
        <v>544</v>
      </c>
      <c r="L183" s="58">
        <v>446.6</v>
      </c>
      <c r="M183" s="58">
        <v>129327</v>
      </c>
      <c r="N183" s="59" t="s">
        <v>544</v>
      </c>
      <c r="O183" s="58">
        <v>637</v>
      </c>
      <c r="P183" s="58">
        <v>3.4</v>
      </c>
      <c r="Q183" s="59" t="s">
        <v>544</v>
      </c>
      <c r="R183" s="59" t="s">
        <v>544</v>
      </c>
      <c r="S183" s="59" t="s">
        <v>544</v>
      </c>
      <c r="T183" s="59" t="s">
        <v>544</v>
      </c>
      <c r="U183" s="59" t="s">
        <v>544</v>
      </c>
      <c r="V183" s="59" t="s">
        <v>544</v>
      </c>
      <c r="W183" s="59" t="s">
        <v>544</v>
      </c>
      <c r="X183" s="59" t="s">
        <v>544</v>
      </c>
      <c r="Y183" s="59" t="s">
        <v>544</v>
      </c>
      <c r="Z183" s="58">
        <v>113.9</v>
      </c>
      <c r="AA183" s="59" t="s">
        <v>544</v>
      </c>
      <c r="AB183" s="59" t="s">
        <v>544</v>
      </c>
      <c r="AC183" s="58">
        <v>0.827515</v>
      </c>
      <c r="AD183" s="59" t="s">
        <v>544</v>
      </c>
      <c r="AE183" s="59" t="s">
        <v>544</v>
      </c>
      <c r="AF183" s="58">
        <v>89.855072000000007</v>
      </c>
      <c r="AG183" s="58">
        <v>11.69</v>
      </c>
      <c r="AH183" s="58">
        <v>37</v>
      </c>
      <c r="AI183" s="59" t="s">
        <v>544</v>
      </c>
      <c r="AJ183" s="59" t="s">
        <v>544</v>
      </c>
      <c r="AK183" s="59" t="s">
        <v>544</v>
      </c>
      <c r="AL183" s="59" t="s">
        <v>544</v>
      </c>
      <c r="AM183" s="58">
        <v>46.223799999999997</v>
      </c>
      <c r="AN183" s="58">
        <v>96.539500000000004</v>
      </c>
      <c r="AO183" s="59" t="s">
        <v>544</v>
      </c>
      <c r="AP183" s="59" t="s">
        <v>544</v>
      </c>
      <c r="AQ183" s="59" t="s">
        <v>544</v>
      </c>
      <c r="AR183" s="59" t="s">
        <v>544</v>
      </c>
      <c r="AS183" s="59" t="s">
        <v>544</v>
      </c>
      <c r="AT183" s="59" t="s">
        <v>544</v>
      </c>
      <c r="AU183" s="59" t="s">
        <v>544</v>
      </c>
      <c r="AV183" s="58">
        <v>61.7</v>
      </c>
      <c r="AW183" s="59" t="s">
        <v>544</v>
      </c>
      <c r="AX183" s="58">
        <v>22.8</v>
      </c>
      <c r="AY183" s="58">
        <v>29.4</v>
      </c>
      <c r="AZ183" s="58">
        <v>62.5</v>
      </c>
      <c r="BA183" s="58">
        <v>91.9</v>
      </c>
      <c r="BB183" s="58">
        <v>44</v>
      </c>
      <c r="BC183" s="58">
        <v>55.7</v>
      </c>
      <c r="BD183" s="59" t="s">
        <v>544</v>
      </c>
      <c r="BE183" s="59" t="s">
        <v>544</v>
      </c>
      <c r="BF183" s="59" t="s">
        <v>544</v>
      </c>
      <c r="BG183" s="58">
        <v>1.87</v>
      </c>
      <c r="BH183" s="58">
        <v>1.72</v>
      </c>
      <c r="BI183" s="59" t="s">
        <v>544</v>
      </c>
      <c r="BJ183" s="59" t="s">
        <v>544</v>
      </c>
      <c r="BK183" s="59" t="s">
        <v>544</v>
      </c>
      <c r="BL183" s="58">
        <v>9.41</v>
      </c>
      <c r="BM183" s="58">
        <v>7.21</v>
      </c>
      <c r="BN183" s="59" t="s">
        <v>544</v>
      </c>
      <c r="BO183" s="59" t="s">
        <v>544</v>
      </c>
      <c r="BP183" s="59" t="s">
        <v>544</v>
      </c>
      <c r="BQ183" s="59" t="s">
        <v>544</v>
      </c>
      <c r="BR183" s="59" t="s">
        <v>544</v>
      </c>
      <c r="BS183" s="59" t="s">
        <v>544</v>
      </c>
      <c r="BT183" s="59" t="s">
        <v>544</v>
      </c>
      <c r="BU183" s="59" t="s">
        <v>544</v>
      </c>
      <c r="BV183" s="59" t="s">
        <v>544</v>
      </c>
      <c r="BW183" s="59" t="s">
        <v>544</v>
      </c>
      <c r="BX183" s="59" t="s">
        <v>544</v>
      </c>
      <c r="BY183" s="59" t="s">
        <v>544</v>
      </c>
      <c r="BZ183" s="59" t="s">
        <v>544</v>
      </c>
      <c r="CA183" s="59" t="s">
        <v>544</v>
      </c>
      <c r="CB183" s="59" t="s">
        <v>544</v>
      </c>
      <c r="CC183" s="59" t="s">
        <v>544</v>
      </c>
      <c r="CD183" s="59" t="s">
        <v>544</v>
      </c>
      <c r="CE183" s="59" t="s">
        <v>544</v>
      </c>
      <c r="CF183" s="58">
        <v>341208</v>
      </c>
      <c r="CG183" s="59" t="s">
        <v>544</v>
      </c>
      <c r="CH183" s="59" t="s">
        <v>544</v>
      </c>
      <c r="CI183" s="59" t="s">
        <v>544</v>
      </c>
      <c r="CJ183" s="59" t="s">
        <v>544</v>
      </c>
      <c r="CK183" s="59" t="s">
        <v>544</v>
      </c>
      <c r="CL183" s="59" t="s">
        <v>544</v>
      </c>
      <c r="CM183" s="59" t="s">
        <v>544</v>
      </c>
      <c r="CN183" s="59" t="s">
        <v>544</v>
      </c>
      <c r="CO183" s="59" t="s">
        <v>544</v>
      </c>
      <c r="CP183" s="59" t="s">
        <v>544</v>
      </c>
      <c r="CQ183" s="59" t="s">
        <v>544</v>
      </c>
      <c r="CR183" s="59" t="s">
        <v>544</v>
      </c>
      <c r="CS183" s="58">
        <v>107.6</v>
      </c>
      <c r="CT183" s="58">
        <v>123</v>
      </c>
      <c r="CU183" s="59" t="s">
        <v>544</v>
      </c>
      <c r="CV183" s="59" t="s">
        <v>544</v>
      </c>
      <c r="CW183" s="58">
        <v>1.64</v>
      </c>
      <c r="CX183" s="59" t="s">
        <v>544</v>
      </c>
      <c r="CY183" s="59" t="s">
        <v>544</v>
      </c>
      <c r="CZ183" s="59" t="s">
        <v>544</v>
      </c>
      <c r="DA183" s="59" t="s">
        <v>544</v>
      </c>
      <c r="DB183" s="59" t="s">
        <v>544</v>
      </c>
      <c r="DC183" s="59" t="s">
        <v>544</v>
      </c>
      <c r="DD183" s="59" t="s">
        <v>544</v>
      </c>
      <c r="DE183" s="59" t="s">
        <v>544</v>
      </c>
      <c r="DF183" s="59" t="s">
        <v>544</v>
      </c>
      <c r="DG183" s="59" t="s">
        <v>544</v>
      </c>
      <c r="DH183" s="59" t="s">
        <v>544</v>
      </c>
      <c r="DI183" s="59" t="s">
        <v>544</v>
      </c>
      <c r="DJ183" s="59" t="s">
        <v>544</v>
      </c>
      <c r="DK183" s="59" t="s">
        <v>544</v>
      </c>
      <c r="DL183" s="59" t="s">
        <v>544</v>
      </c>
      <c r="DM183" s="59" t="s">
        <v>544</v>
      </c>
      <c r="DN183" s="59" t="s">
        <v>544</v>
      </c>
      <c r="DO183" s="59" t="s">
        <v>544</v>
      </c>
      <c r="DP183" s="59" t="s">
        <v>544</v>
      </c>
      <c r="DQ183" s="116" t="s">
        <v>544</v>
      </c>
    </row>
    <row r="184" spans="1:121">
      <c r="A184" s="3">
        <v>27440</v>
      </c>
      <c r="B184" s="59" t="s">
        <v>544</v>
      </c>
      <c r="C184" s="59" t="s">
        <v>544</v>
      </c>
      <c r="D184" s="59" t="s">
        <v>544</v>
      </c>
      <c r="E184" s="59" t="s">
        <v>544</v>
      </c>
      <c r="F184" s="58">
        <v>39.9</v>
      </c>
      <c r="G184" s="58">
        <v>0.84029799999999999</v>
      </c>
      <c r="H184" s="58">
        <v>74.099999999999994</v>
      </c>
      <c r="I184" s="58">
        <v>136.30000000000001</v>
      </c>
      <c r="J184" s="58">
        <v>6.43</v>
      </c>
      <c r="K184" s="59" t="s">
        <v>544</v>
      </c>
      <c r="L184" s="58">
        <v>488.3</v>
      </c>
      <c r="M184" s="58">
        <v>152826</v>
      </c>
      <c r="N184" s="59" t="s">
        <v>544</v>
      </c>
      <c r="O184" s="58">
        <v>583</v>
      </c>
      <c r="P184" s="58">
        <v>3.6</v>
      </c>
      <c r="Q184" s="59" t="s">
        <v>544</v>
      </c>
      <c r="R184" s="59" t="s">
        <v>544</v>
      </c>
      <c r="S184" s="59" t="s">
        <v>544</v>
      </c>
      <c r="T184" s="59" t="s">
        <v>544</v>
      </c>
      <c r="U184" s="59" t="s">
        <v>544</v>
      </c>
      <c r="V184" s="59" t="s">
        <v>544</v>
      </c>
      <c r="W184" s="59" t="s">
        <v>544</v>
      </c>
      <c r="X184" s="59" t="s">
        <v>544</v>
      </c>
      <c r="Y184" s="59" t="s">
        <v>544</v>
      </c>
      <c r="Z184" s="58">
        <v>113.6</v>
      </c>
      <c r="AA184" s="59" t="s">
        <v>544</v>
      </c>
      <c r="AB184" s="59" t="s">
        <v>544</v>
      </c>
      <c r="AC184" s="58">
        <v>0.84029799999999999</v>
      </c>
      <c r="AD184" s="59" t="s">
        <v>544</v>
      </c>
      <c r="AE184" s="59" t="s">
        <v>544</v>
      </c>
      <c r="AF184" s="58">
        <v>90.716611999999998</v>
      </c>
      <c r="AG184" s="58">
        <v>11.5</v>
      </c>
      <c r="AH184" s="58">
        <v>37.1</v>
      </c>
      <c r="AI184" s="59" t="s">
        <v>544</v>
      </c>
      <c r="AJ184" s="59" t="s">
        <v>544</v>
      </c>
      <c r="AK184" s="59" t="s">
        <v>544</v>
      </c>
      <c r="AL184" s="59" t="s">
        <v>544</v>
      </c>
      <c r="AM184" s="58">
        <v>46.3628</v>
      </c>
      <c r="AN184" s="58">
        <v>96.633700000000005</v>
      </c>
      <c r="AO184" s="59" t="s">
        <v>544</v>
      </c>
      <c r="AP184" s="59" t="s">
        <v>544</v>
      </c>
      <c r="AQ184" s="59" t="s">
        <v>544</v>
      </c>
      <c r="AR184" s="59" t="s">
        <v>544</v>
      </c>
      <c r="AS184" s="59" t="s">
        <v>544</v>
      </c>
      <c r="AT184" s="59" t="s">
        <v>544</v>
      </c>
      <c r="AU184" s="59" t="s">
        <v>544</v>
      </c>
      <c r="AV184" s="58">
        <v>60.7</v>
      </c>
      <c r="AW184" s="59" t="s">
        <v>544</v>
      </c>
      <c r="AX184" s="58">
        <v>22.6</v>
      </c>
      <c r="AY184" s="58">
        <v>28.7</v>
      </c>
      <c r="AZ184" s="58">
        <v>59.2</v>
      </c>
      <c r="BA184" s="58">
        <v>84.5</v>
      </c>
      <c r="BB184" s="58">
        <v>42.8</v>
      </c>
      <c r="BC184" s="58">
        <v>55.5</v>
      </c>
      <c r="BD184" s="59" t="s">
        <v>544</v>
      </c>
      <c r="BE184" s="59" t="s">
        <v>544</v>
      </c>
      <c r="BF184" s="59" t="s">
        <v>544</v>
      </c>
      <c r="BG184" s="58">
        <v>1.94</v>
      </c>
      <c r="BH184" s="58">
        <v>1.75</v>
      </c>
      <c r="BI184" s="59" t="s">
        <v>544</v>
      </c>
      <c r="BJ184" s="59" t="s">
        <v>544</v>
      </c>
      <c r="BK184" s="59" t="s">
        <v>544</v>
      </c>
      <c r="BL184" s="58">
        <v>9.51</v>
      </c>
      <c r="BM184" s="58">
        <v>7.57</v>
      </c>
      <c r="BN184" s="59" t="s">
        <v>544</v>
      </c>
      <c r="BO184" s="59" t="s">
        <v>544</v>
      </c>
      <c r="BP184" s="59" t="s">
        <v>544</v>
      </c>
      <c r="BQ184" s="59" t="s">
        <v>544</v>
      </c>
      <c r="BR184" s="59" t="s">
        <v>544</v>
      </c>
      <c r="BS184" s="59" t="s">
        <v>544</v>
      </c>
      <c r="BT184" s="59" t="s">
        <v>544</v>
      </c>
      <c r="BU184" s="59" t="s">
        <v>544</v>
      </c>
      <c r="BV184" s="59" t="s">
        <v>544</v>
      </c>
      <c r="BW184" s="59" t="s">
        <v>544</v>
      </c>
      <c r="BX184" s="59" t="s">
        <v>544</v>
      </c>
      <c r="BY184" s="59" t="s">
        <v>544</v>
      </c>
      <c r="BZ184" s="59" t="s">
        <v>544</v>
      </c>
      <c r="CA184" s="59" t="s">
        <v>544</v>
      </c>
      <c r="CB184" s="59" t="s">
        <v>544</v>
      </c>
      <c r="CC184" s="59" t="s">
        <v>544</v>
      </c>
      <c r="CD184" s="59" t="s">
        <v>544</v>
      </c>
      <c r="CE184" s="59" t="s">
        <v>544</v>
      </c>
      <c r="CF184" s="58">
        <v>340767</v>
      </c>
      <c r="CG184" s="59" t="s">
        <v>544</v>
      </c>
      <c r="CH184" s="59" t="s">
        <v>544</v>
      </c>
      <c r="CI184" s="59" t="s">
        <v>544</v>
      </c>
      <c r="CJ184" s="59" t="s">
        <v>544</v>
      </c>
      <c r="CK184" s="59" t="s">
        <v>544</v>
      </c>
      <c r="CL184" s="59" t="s">
        <v>544</v>
      </c>
      <c r="CM184" s="59" t="s">
        <v>544</v>
      </c>
      <c r="CN184" s="59" t="s">
        <v>544</v>
      </c>
      <c r="CO184" s="59" t="s">
        <v>544</v>
      </c>
      <c r="CP184" s="59" t="s">
        <v>544</v>
      </c>
      <c r="CQ184" s="59" t="s">
        <v>544</v>
      </c>
      <c r="CR184" s="59" t="s">
        <v>544</v>
      </c>
      <c r="CS184" s="58">
        <v>107.1</v>
      </c>
      <c r="CT184" s="58">
        <v>122.9</v>
      </c>
      <c r="CU184" s="59" t="s">
        <v>544</v>
      </c>
      <c r="CV184" s="59" t="s">
        <v>544</v>
      </c>
      <c r="CW184" s="58">
        <v>1.64</v>
      </c>
      <c r="CX184" s="59" t="s">
        <v>544</v>
      </c>
      <c r="CY184" s="59" t="s">
        <v>544</v>
      </c>
      <c r="CZ184" s="59" t="s">
        <v>544</v>
      </c>
      <c r="DA184" s="59" t="s">
        <v>544</v>
      </c>
      <c r="DB184" s="59" t="s">
        <v>544</v>
      </c>
      <c r="DC184" s="59" t="s">
        <v>544</v>
      </c>
      <c r="DD184" s="59" t="s">
        <v>544</v>
      </c>
      <c r="DE184" s="59" t="s">
        <v>544</v>
      </c>
      <c r="DF184" s="59" t="s">
        <v>544</v>
      </c>
      <c r="DG184" s="59" t="s">
        <v>544</v>
      </c>
      <c r="DH184" s="59" t="s">
        <v>544</v>
      </c>
      <c r="DI184" s="59" t="s">
        <v>544</v>
      </c>
      <c r="DJ184" s="59" t="s">
        <v>544</v>
      </c>
      <c r="DK184" s="59" t="s">
        <v>544</v>
      </c>
      <c r="DL184" s="59" t="s">
        <v>544</v>
      </c>
      <c r="DM184" s="59" t="s">
        <v>544</v>
      </c>
      <c r="DN184" s="59" t="s">
        <v>544</v>
      </c>
      <c r="DO184" s="59" t="s">
        <v>544</v>
      </c>
      <c r="DP184" s="59" t="s">
        <v>544</v>
      </c>
      <c r="DQ184" s="116" t="s">
        <v>544</v>
      </c>
    </row>
    <row r="185" spans="1:121">
      <c r="A185" s="3">
        <v>27468</v>
      </c>
      <c r="B185" s="59" t="s">
        <v>544</v>
      </c>
      <c r="C185" s="59" t="s">
        <v>544</v>
      </c>
      <c r="D185" s="59" t="s">
        <v>544</v>
      </c>
      <c r="E185" s="59" t="s">
        <v>544</v>
      </c>
      <c r="F185" s="58">
        <v>38.9</v>
      </c>
      <c r="G185" s="58">
        <v>0.84468699999999997</v>
      </c>
      <c r="H185" s="58">
        <v>76.3</v>
      </c>
      <c r="I185" s="58">
        <v>135.9</v>
      </c>
      <c r="J185" s="58">
        <v>5.71</v>
      </c>
      <c r="K185" s="59" t="s">
        <v>544</v>
      </c>
      <c r="L185" s="58">
        <v>499.3</v>
      </c>
      <c r="M185" s="58">
        <v>207110</v>
      </c>
      <c r="N185" s="59" t="s">
        <v>544</v>
      </c>
      <c r="O185" s="58">
        <v>606</v>
      </c>
      <c r="P185" s="58">
        <v>3.8</v>
      </c>
      <c r="Q185" s="59" t="s">
        <v>544</v>
      </c>
      <c r="R185" s="59" t="s">
        <v>544</v>
      </c>
      <c r="S185" s="59" t="s">
        <v>544</v>
      </c>
      <c r="T185" s="59" t="s">
        <v>544</v>
      </c>
      <c r="U185" s="59" t="s">
        <v>544</v>
      </c>
      <c r="V185" s="59" t="s">
        <v>544</v>
      </c>
      <c r="W185" s="59" t="s">
        <v>544</v>
      </c>
      <c r="X185" s="59" t="s">
        <v>544</v>
      </c>
      <c r="Y185" s="59" t="s">
        <v>544</v>
      </c>
      <c r="Z185" s="58">
        <v>112.5</v>
      </c>
      <c r="AA185" s="59" t="s">
        <v>544</v>
      </c>
      <c r="AB185" s="59" t="s">
        <v>544</v>
      </c>
      <c r="AC185" s="58">
        <v>0.84468699999999997</v>
      </c>
      <c r="AD185" s="59" t="s">
        <v>544</v>
      </c>
      <c r="AE185" s="59" t="s">
        <v>544</v>
      </c>
      <c r="AF185" s="58">
        <v>91.353997000000007</v>
      </c>
      <c r="AG185" s="58">
        <v>11.5</v>
      </c>
      <c r="AH185" s="58">
        <v>37.200000000000003</v>
      </c>
      <c r="AI185" s="59" t="s">
        <v>544</v>
      </c>
      <c r="AJ185" s="59" t="s">
        <v>544</v>
      </c>
      <c r="AK185" s="59" t="s">
        <v>544</v>
      </c>
      <c r="AL185" s="59" t="s">
        <v>544</v>
      </c>
      <c r="AM185" s="58">
        <v>46.572000000000003</v>
      </c>
      <c r="AN185" s="58">
        <v>96.872600000000006</v>
      </c>
      <c r="AO185" s="59" t="s">
        <v>544</v>
      </c>
      <c r="AP185" s="59" t="s">
        <v>544</v>
      </c>
      <c r="AQ185" s="59" t="s">
        <v>544</v>
      </c>
      <c r="AR185" s="59" t="s">
        <v>544</v>
      </c>
      <c r="AS185" s="59" t="s">
        <v>544</v>
      </c>
      <c r="AT185" s="59" t="s">
        <v>544</v>
      </c>
      <c r="AU185" s="59" t="s">
        <v>544</v>
      </c>
      <c r="AV185" s="58">
        <v>60.6</v>
      </c>
      <c r="AW185" s="59" t="s">
        <v>544</v>
      </c>
      <c r="AX185" s="58">
        <v>22.6</v>
      </c>
      <c r="AY185" s="58">
        <v>28.3</v>
      </c>
      <c r="AZ185" s="58">
        <v>57.4</v>
      </c>
      <c r="BA185" s="58">
        <v>77.5</v>
      </c>
      <c r="BB185" s="58">
        <v>43.4</v>
      </c>
      <c r="BC185" s="58">
        <v>55.7</v>
      </c>
      <c r="BD185" s="59" t="s">
        <v>544</v>
      </c>
      <c r="BE185" s="59" t="s">
        <v>544</v>
      </c>
      <c r="BF185" s="59" t="s">
        <v>544</v>
      </c>
      <c r="BG185" s="58">
        <v>1.93</v>
      </c>
      <c r="BH185" s="58">
        <v>1.62</v>
      </c>
      <c r="BI185" s="59" t="s">
        <v>544</v>
      </c>
      <c r="BJ185" s="59" t="s">
        <v>544</v>
      </c>
      <c r="BK185" s="59" t="s">
        <v>544</v>
      </c>
      <c r="BL185" s="58">
        <v>9.1999999999999993</v>
      </c>
      <c r="BM185" s="58">
        <v>7.41</v>
      </c>
      <c r="BN185" s="59" t="s">
        <v>544</v>
      </c>
      <c r="BO185" s="59" t="s">
        <v>544</v>
      </c>
      <c r="BP185" s="59" t="s">
        <v>544</v>
      </c>
      <c r="BQ185" s="59" t="s">
        <v>544</v>
      </c>
      <c r="BR185" s="59" t="s">
        <v>544</v>
      </c>
      <c r="BS185" s="59" t="s">
        <v>544</v>
      </c>
      <c r="BT185" s="59" t="s">
        <v>544</v>
      </c>
      <c r="BU185" s="59" t="s">
        <v>544</v>
      </c>
      <c r="BV185" s="59" t="s">
        <v>544</v>
      </c>
      <c r="BW185" s="59" t="s">
        <v>544</v>
      </c>
      <c r="BX185" s="59" t="s">
        <v>544</v>
      </c>
      <c r="BY185" s="59" t="s">
        <v>544</v>
      </c>
      <c r="BZ185" s="59" t="s">
        <v>544</v>
      </c>
      <c r="CA185" s="59" t="s">
        <v>544</v>
      </c>
      <c r="CB185" s="59" t="s">
        <v>544</v>
      </c>
      <c r="CC185" s="59" t="s">
        <v>544</v>
      </c>
      <c r="CD185" s="59" t="s">
        <v>544</v>
      </c>
      <c r="CE185" s="59" t="s">
        <v>544</v>
      </c>
      <c r="CF185" s="58">
        <v>343241</v>
      </c>
      <c r="CG185" s="59" t="s">
        <v>544</v>
      </c>
      <c r="CH185" s="59" t="s">
        <v>544</v>
      </c>
      <c r="CI185" s="59" t="s">
        <v>544</v>
      </c>
      <c r="CJ185" s="59" t="s">
        <v>544</v>
      </c>
      <c r="CK185" s="59" t="s">
        <v>544</v>
      </c>
      <c r="CL185" s="59" t="s">
        <v>544</v>
      </c>
      <c r="CM185" s="59" t="s">
        <v>544</v>
      </c>
      <c r="CN185" s="59" t="s">
        <v>544</v>
      </c>
      <c r="CO185" s="59" t="s">
        <v>544</v>
      </c>
      <c r="CP185" s="59" t="s">
        <v>544</v>
      </c>
      <c r="CQ185" s="59" t="s">
        <v>544</v>
      </c>
      <c r="CR185" s="59" t="s">
        <v>544</v>
      </c>
      <c r="CS185" s="58">
        <v>105.9</v>
      </c>
      <c r="CT185" s="58">
        <v>122</v>
      </c>
      <c r="CU185" s="59" t="s">
        <v>544</v>
      </c>
      <c r="CV185" s="59" t="s">
        <v>544</v>
      </c>
      <c r="CW185" s="58">
        <v>1.69</v>
      </c>
      <c r="CX185" s="59" t="s">
        <v>544</v>
      </c>
      <c r="CY185" s="59" t="s">
        <v>544</v>
      </c>
      <c r="CZ185" s="59" t="s">
        <v>544</v>
      </c>
      <c r="DA185" s="59" t="s">
        <v>544</v>
      </c>
      <c r="DB185" s="59" t="s">
        <v>544</v>
      </c>
      <c r="DC185" s="59" t="s">
        <v>544</v>
      </c>
      <c r="DD185" s="59" t="s">
        <v>544</v>
      </c>
      <c r="DE185" s="59" t="s">
        <v>544</v>
      </c>
      <c r="DF185" s="59" t="s">
        <v>544</v>
      </c>
      <c r="DG185" s="59" t="s">
        <v>544</v>
      </c>
      <c r="DH185" s="59" t="s">
        <v>544</v>
      </c>
      <c r="DI185" s="59" t="s">
        <v>544</v>
      </c>
      <c r="DJ185" s="59" t="s">
        <v>544</v>
      </c>
      <c r="DK185" s="59" t="s">
        <v>544</v>
      </c>
      <c r="DL185" s="59" t="s">
        <v>544</v>
      </c>
      <c r="DM185" s="59" t="s">
        <v>544</v>
      </c>
      <c r="DN185" s="59" t="s">
        <v>544</v>
      </c>
      <c r="DO185" s="59" t="s">
        <v>544</v>
      </c>
      <c r="DP185" s="59" t="s">
        <v>544</v>
      </c>
      <c r="DQ185" s="116" t="s">
        <v>544</v>
      </c>
    </row>
    <row r="186" spans="1:121">
      <c r="A186" s="3">
        <v>27499</v>
      </c>
      <c r="B186" s="59" t="s">
        <v>544</v>
      </c>
      <c r="C186" s="59" t="s">
        <v>544</v>
      </c>
      <c r="D186" s="59" t="s">
        <v>544</v>
      </c>
      <c r="E186" s="59" t="s">
        <v>544</v>
      </c>
      <c r="F186" s="58">
        <v>39.200000000000003</v>
      </c>
      <c r="G186" s="58">
        <v>0.82376799999999994</v>
      </c>
      <c r="H186" s="58">
        <v>77.599999999999994</v>
      </c>
      <c r="I186" s="58">
        <v>133.19999999999999</v>
      </c>
      <c r="J186" s="58">
        <v>4.8899999999999997</v>
      </c>
      <c r="K186" s="59" t="s">
        <v>544</v>
      </c>
      <c r="L186" s="58">
        <v>515.6</v>
      </c>
      <c r="M186" s="58">
        <v>238467</v>
      </c>
      <c r="N186" s="59" t="s">
        <v>544</v>
      </c>
      <c r="O186" s="58">
        <v>597</v>
      </c>
      <c r="P186" s="58">
        <v>4</v>
      </c>
      <c r="Q186" s="59" t="s">
        <v>544</v>
      </c>
      <c r="R186" s="59" t="s">
        <v>544</v>
      </c>
      <c r="S186" s="59" t="s">
        <v>544</v>
      </c>
      <c r="T186" s="59" t="s">
        <v>544</v>
      </c>
      <c r="U186" s="59" t="s">
        <v>544</v>
      </c>
      <c r="V186" s="59" t="s">
        <v>544</v>
      </c>
      <c r="W186" s="59" t="s">
        <v>544</v>
      </c>
      <c r="X186" s="59" t="s">
        <v>544</v>
      </c>
      <c r="Y186" s="59" t="s">
        <v>544</v>
      </c>
      <c r="Z186" s="58">
        <v>111.1</v>
      </c>
      <c r="AA186" s="59" t="s">
        <v>544</v>
      </c>
      <c r="AB186" s="59" t="s">
        <v>544</v>
      </c>
      <c r="AC186" s="58">
        <v>0.82376799999999994</v>
      </c>
      <c r="AD186" s="59" t="s">
        <v>544</v>
      </c>
      <c r="AE186" s="59" t="s">
        <v>544</v>
      </c>
      <c r="AF186" s="58">
        <v>91.653028000000006</v>
      </c>
      <c r="AG186" s="58">
        <v>11.5</v>
      </c>
      <c r="AH186" s="58">
        <v>37.299999999999997</v>
      </c>
      <c r="AI186" s="59" t="s">
        <v>544</v>
      </c>
      <c r="AJ186" s="59" t="s">
        <v>544</v>
      </c>
      <c r="AK186" s="59" t="s">
        <v>544</v>
      </c>
      <c r="AL186" s="59" t="s">
        <v>544</v>
      </c>
      <c r="AM186" s="58">
        <v>46.8414</v>
      </c>
      <c r="AN186" s="58">
        <v>97.234499999999997</v>
      </c>
      <c r="AO186" s="59" t="s">
        <v>544</v>
      </c>
      <c r="AP186" s="59" t="s">
        <v>544</v>
      </c>
      <c r="AQ186" s="59" t="s">
        <v>544</v>
      </c>
      <c r="AR186" s="59" t="s">
        <v>544</v>
      </c>
      <c r="AS186" s="59" t="s">
        <v>544</v>
      </c>
      <c r="AT186" s="59" t="s">
        <v>544</v>
      </c>
      <c r="AU186" s="59" t="s">
        <v>544</v>
      </c>
      <c r="AV186" s="58">
        <v>60.5</v>
      </c>
      <c r="AW186" s="59" t="s">
        <v>544</v>
      </c>
      <c r="AX186" s="58">
        <v>22.5</v>
      </c>
      <c r="AY186" s="58">
        <v>28</v>
      </c>
      <c r="AZ186" s="58">
        <v>56.1</v>
      </c>
      <c r="BA186" s="58">
        <v>74.2</v>
      </c>
      <c r="BB186" s="58">
        <v>43.2</v>
      </c>
      <c r="BC186" s="58">
        <v>55.6</v>
      </c>
      <c r="BD186" s="59" t="s">
        <v>544</v>
      </c>
      <c r="BE186" s="59" t="s">
        <v>544</v>
      </c>
      <c r="BF186" s="59" t="s">
        <v>544</v>
      </c>
      <c r="BG186" s="58">
        <v>1.9</v>
      </c>
      <c r="BH186" s="58">
        <v>1.7</v>
      </c>
      <c r="BI186" s="59" t="s">
        <v>544</v>
      </c>
      <c r="BJ186" s="59" t="s">
        <v>544</v>
      </c>
      <c r="BK186" s="59" t="s">
        <v>544</v>
      </c>
      <c r="BL186" s="58">
        <v>9.15</v>
      </c>
      <c r="BM186" s="58">
        <v>7.93</v>
      </c>
      <c r="BN186" s="59" t="s">
        <v>544</v>
      </c>
      <c r="BO186" s="59" t="s">
        <v>544</v>
      </c>
      <c r="BP186" s="59" t="s">
        <v>544</v>
      </c>
      <c r="BQ186" s="59" t="s">
        <v>544</v>
      </c>
      <c r="BR186" s="59" t="s">
        <v>544</v>
      </c>
      <c r="BS186" s="59" t="s">
        <v>544</v>
      </c>
      <c r="BT186" s="59" t="s">
        <v>544</v>
      </c>
      <c r="BU186" s="59" t="s">
        <v>544</v>
      </c>
      <c r="BV186" s="59" t="s">
        <v>544</v>
      </c>
      <c r="BW186" s="59" t="s">
        <v>544</v>
      </c>
      <c r="BX186" s="59" t="s">
        <v>544</v>
      </c>
      <c r="BY186" s="59" t="s">
        <v>544</v>
      </c>
      <c r="BZ186" s="59" t="s">
        <v>544</v>
      </c>
      <c r="CA186" s="59" t="s">
        <v>544</v>
      </c>
      <c r="CB186" s="59" t="s">
        <v>544</v>
      </c>
      <c r="CC186" s="59" t="s">
        <v>544</v>
      </c>
      <c r="CD186" s="59" t="s">
        <v>544</v>
      </c>
      <c r="CE186" s="59" t="s">
        <v>544</v>
      </c>
      <c r="CF186" s="58">
        <v>341843</v>
      </c>
      <c r="CG186" s="59" t="s">
        <v>544</v>
      </c>
      <c r="CH186" s="59" t="s">
        <v>544</v>
      </c>
      <c r="CI186" s="59" t="s">
        <v>544</v>
      </c>
      <c r="CJ186" s="59" t="s">
        <v>544</v>
      </c>
      <c r="CK186" s="59" t="s">
        <v>544</v>
      </c>
      <c r="CL186" s="59" t="s">
        <v>544</v>
      </c>
      <c r="CM186" s="59" t="s">
        <v>544</v>
      </c>
      <c r="CN186" s="59" t="s">
        <v>544</v>
      </c>
      <c r="CO186" s="59" t="s">
        <v>544</v>
      </c>
      <c r="CP186" s="59" t="s">
        <v>544</v>
      </c>
      <c r="CQ186" s="59" t="s">
        <v>544</v>
      </c>
      <c r="CR186" s="59" t="s">
        <v>544</v>
      </c>
      <c r="CS186" s="58">
        <v>104.5</v>
      </c>
      <c r="CT186" s="58">
        <v>120.7</v>
      </c>
      <c r="CU186" s="59" t="s">
        <v>544</v>
      </c>
      <c r="CV186" s="59" t="s">
        <v>544</v>
      </c>
      <c r="CW186" s="58">
        <v>1.59</v>
      </c>
      <c r="CX186" s="59" t="s">
        <v>544</v>
      </c>
      <c r="CY186" s="59" t="s">
        <v>544</v>
      </c>
      <c r="CZ186" s="59" t="s">
        <v>544</v>
      </c>
      <c r="DA186" s="59" t="s">
        <v>544</v>
      </c>
      <c r="DB186" s="59" t="s">
        <v>544</v>
      </c>
      <c r="DC186" s="59" t="s">
        <v>544</v>
      </c>
      <c r="DD186" s="59" t="s">
        <v>544</v>
      </c>
      <c r="DE186" s="59" t="s">
        <v>544</v>
      </c>
      <c r="DF186" s="59" t="s">
        <v>544</v>
      </c>
      <c r="DG186" s="59" t="s">
        <v>544</v>
      </c>
      <c r="DH186" s="59" t="s">
        <v>544</v>
      </c>
      <c r="DI186" s="59" t="s">
        <v>544</v>
      </c>
      <c r="DJ186" s="59" t="s">
        <v>544</v>
      </c>
      <c r="DK186" s="59" t="s">
        <v>544</v>
      </c>
      <c r="DL186" s="59" t="s">
        <v>544</v>
      </c>
      <c r="DM186" s="59" t="s">
        <v>544</v>
      </c>
      <c r="DN186" s="59" t="s">
        <v>544</v>
      </c>
      <c r="DO186" s="59" t="s">
        <v>544</v>
      </c>
      <c r="DP186" s="59" t="s">
        <v>544</v>
      </c>
      <c r="DQ186" s="116" t="s">
        <v>544</v>
      </c>
    </row>
    <row r="187" spans="1:121">
      <c r="A187" s="3">
        <v>27529</v>
      </c>
      <c r="B187" s="59" t="s">
        <v>544</v>
      </c>
      <c r="C187" s="59" t="s">
        <v>544</v>
      </c>
      <c r="D187" s="59" t="s">
        <v>544</v>
      </c>
      <c r="E187" s="59" t="s">
        <v>544</v>
      </c>
      <c r="F187" s="58">
        <v>38.5</v>
      </c>
      <c r="G187" s="58">
        <v>0.83231299999999997</v>
      </c>
      <c r="H187" s="58">
        <v>79.8</v>
      </c>
      <c r="I187" s="58">
        <v>130.9</v>
      </c>
      <c r="J187" s="58">
        <v>4.99</v>
      </c>
      <c r="K187" s="59" t="s">
        <v>544</v>
      </c>
      <c r="L187" s="58">
        <v>480.1</v>
      </c>
      <c r="M187" s="58">
        <v>202768</v>
      </c>
      <c r="N187" s="59" t="s">
        <v>544</v>
      </c>
      <c r="O187" s="58">
        <v>530</v>
      </c>
      <c r="P187" s="58">
        <v>4.2</v>
      </c>
      <c r="Q187" s="59" t="s">
        <v>544</v>
      </c>
      <c r="R187" s="59" t="s">
        <v>544</v>
      </c>
      <c r="S187" s="59" t="s">
        <v>544</v>
      </c>
      <c r="T187" s="59" t="s">
        <v>544</v>
      </c>
      <c r="U187" s="59" t="s">
        <v>544</v>
      </c>
      <c r="V187" s="59" t="s">
        <v>544</v>
      </c>
      <c r="W187" s="59" t="s">
        <v>544</v>
      </c>
      <c r="X187" s="59" t="s">
        <v>544</v>
      </c>
      <c r="Y187" s="59" t="s">
        <v>544</v>
      </c>
      <c r="Z187" s="58">
        <v>110.9</v>
      </c>
      <c r="AA187" s="59" t="s">
        <v>544</v>
      </c>
      <c r="AB187" s="59" t="s">
        <v>544</v>
      </c>
      <c r="AC187" s="58">
        <v>0.83231299999999997</v>
      </c>
      <c r="AD187" s="59" t="s">
        <v>544</v>
      </c>
      <c r="AE187" s="59" t="s">
        <v>544</v>
      </c>
      <c r="AF187" s="58">
        <v>92.105262999999994</v>
      </c>
      <c r="AG187" s="58">
        <v>11.4</v>
      </c>
      <c r="AH187" s="58">
        <v>37.4</v>
      </c>
      <c r="AI187" s="59" t="s">
        <v>544</v>
      </c>
      <c r="AJ187" s="59" t="s">
        <v>544</v>
      </c>
      <c r="AK187" s="59" t="s">
        <v>544</v>
      </c>
      <c r="AL187" s="59" t="s">
        <v>544</v>
      </c>
      <c r="AM187" s="58">
        <v>47.155900000000003</v>
      </c>
      <c r="AN187" s="58">
        <v>97.687299999999993</v>
      </c>
      <c r="AO187" s="59" t="s">
        <v>544</v>
      </c>
      <c r="AP187" s="59" t="s">
        <v>544</v>
      </c>
      <c r="AQ187" s="59" t="s">
        <v>544</v>
      </c>
      <c r="AR187" s="59" t="s">
        <v>544</v>
      </c>
      <c r="AS187" s="59" t="s">
        <v>544</v>
      </c>
      <c r="AT187" s="59" t="s">
        <v>544</v>
      </c>
      <c r="AU187" s="59" t="s">
        <v>544</v>
      </c>
      <c r="AV187" s="58">
        <v>60.5</v>
      </c>
      <c r="AW187" s="59" t="s">
        <v>544</v>
      </c>
      <c r="AX187" s="58">
        <v>22.5</v>
      </c>
      <c r="AY187" s="58">
        <v>27.4</v>
      </c>
      <c r="AZ187" s="58">
        <v>53.2</v>
      </c>
      <c r="BA187" s="58">
        <v>65.2</v>
      </c>
      <c r="BB187" s="58">
        <v>43.1</v>
      </c>
      <c r="BC187" s="58">
        <v>55.7</v>
      </c>
      <c r="BD187" s="59" t="s">
        <v>544</v>
      </c>
      <c r="BE187" s="59" t="s">
        <v>544</v>
      </c>
      <c r="BF187" s="59" t="s">
        <v>544</v>
      </c>
      <c r="BG187" s="58">
        <v>1.86</v>
      </c>
      <c r="BH187" s="58">
        <v>1.54</v>
      </c>
      <c r="BI187" s="59" t="s">
        <v>544</v>
      </c>
      <c r="BJ187" s="59" t="s">
        <v>544</v>
      </c>
      <c r="BK187" s="59" t="s">
        <v>544</v>
      </c>
      <c r="BL187" s="58">
        <v>9.36</v>
      </c>
      <c r="BM187" s="58">
        <v>7.57</v>
      </c>
      <c r="BN187" s="59" t="s">
        <v>544</v>
      </c>
      <c r="BO187" s="59" t="s">
        <v>544</v>
      </c>
      <c r="BP187" s="59" t="s">
        <v>544</v>
      </c>
      <c r="BQ187" s="59" t="s">
        <v>544</v>
      </c>
      <c r="BR187" s="59" t="s">
        <v>544</v>
      </c>
      <c r="BS187" s="59" t="s">
        <v>544</v>
      </c>
      <c r="BT187" s="59" t="s">
        <v>544</v>
      </c>
      <c r="BU187" s="59" t="s">
        <v>544</v>
      </c>
      <c r="BV187" s="59" t="s">
        <v>544</v>
      </c>
      <c r="BW187" s="59" t="s">
        <v>544</v>
      </c>
      <c r="BX187" s="59" t="s">
        <v>544</v>
      </c>
      <c r="BY187" s="59" t="s">
        <v>544</v>
      </c>
      <c r="BZ187" s="59" t="s">
        <v>544</v>
      </c>
      <c r="CA187" s="59" t="s">
        <v>544</v>
      </c>
      <c r="CB187" s="59" t="s">
        <v>544</v>
      </c>
      <c r="CC187" s="59" t="s">
        <v>544</v>
      </c>
      <c r="CD187" s="59" t="s">
        <v>544</v>
      </c>
      <c r="CE187" s="59" t="s">
        <v>544</v>
      </c>
      <c r="CF187" s="58">
        <v>343707</v>
      </c>
      <c r="CG187" s="59" t="s">
        <v>544</v>
      </c>
      <c r="CH187" s="59" t="s">
        <v>544</v>
      </c>
      <c r="CI187" s="59" t="s">
        <v>544</v>
      </c>
      <c r="CJ187" s="59" t="s">
        <v>544</v>
      </c>
      <c r="CK187" s="59" t="s">
        <v>544</v>
      </c>
      <c r="CL187" s="59" t="s">
        <v>544</v>
      </c>
      <c r="CM187" s="59" t="s">
        <v>544</v>
      </c>
      <c r="CN187" s="59" t="s">
        <v>544</v>
      </c>
      <c r="CO187" s="59" t="s">
        <v>544</v>
      </c>
      <c r="CP187" s="59" t="s">
        <v>544</v>
      </c>
      <c r="CQ187" s="59" t="s">
        <v>544</v>
      </c>
      <c r="CR187" s="59" t="s">
        <v>544</v>
      </c>
      <c r="CS187" s="58">
        <v>103.9</v>
      </c>
      <c r="CT187" s="58">
        <v>121</v>
      </c>
      <c r="CU187" s="59" t="s">
        <v>544</v>
      </c>
      <c r="CV187" s="59" t="s">
        <v>544</v>
      </c>
      <c r="CW187" s="58">
        <v>1.59</v>
      </c>
      <c r="CX187" s="59" t="s">
        <v>544</v>
      </c>
      <c r="CY187" s="59" t="s">
        <v>544</v>
      </c>
      <c r="CZ187" s="59" t="s">
        <v>544</v>
      </c>
      <c r="DA187" s="59" t="s">
        <v>544</v>
      </c>
      <c r="DB187" s="59" t="s">
        <v>544</v>
      </c>
      <c r="DC187" s="59" t="s">
        <v>544</v>
      </c>
      <c r="DD187" s="59" t="s">
        <v>544</v>
      </c>
      <c r="DE187" s="59" t="s">
        <v>544</v>
      </c>
      <c r="DF187" s="59" t="s">
        <v>544</v>
      </c>
      <c r="DG187" s="59" t="s">
        <v>544</v>
      </c>
      <c r="DH187" s="59" t="s">
        <v>544</v>
      </c>
      <c r="DI187" s="59" t="s">
        <v>544</v>
      </c>
      <c r="DJ187" s="59" t="s">
        <v>544</v>
      </c>
      <c r="DK187" s="59" t="s">
        <v>544</v>
      </c>
      <c r="DL187" s="59" t="s">
        <v>544</v>
      </c>
      <c r="DM187" s="59" t="s">
        <v>544</v>
      </c>
      <c r="DN187" s="59" t="s">
        <v>544</v>
      </c>
      <c r="DO187" s="59" t="s">
        <v>544</v>
      </c>
      <c r="DP187" s="59" t="s">
        <v>544</v>
      </c>
      <c r="DQ187" s="116" t="s">
        <v>544</v>
      </c>
    </row>
    <row r="188" spans="1:121">
      <c r="A188" s="3">
        <v>27560</v>
      </c>
      <c r="B188" s="59" t="s">
        <v>544</v>
      </c>
      <c r="C188" s="59" t="s">
        <v>544</v>
      </c>
      <c r="D188" s="59" t="s">
        <v>544</v>
      </c>
      <c r="E188" s="59" t="s">
        <v>544</v>
      </c>
      <c r="F188" s="58">
        <v>48.9</v>
      </c>
      <c r="G188" s="58">
        <v>0.83584599999999998</v>
      </c>
      <c r="H188" s="58">
        <v>82.1</v>
      </c>
      <c r="I188" s="58">
        <v>130.5</v>
      </c>
      <c r="J188" s="58">
        <v>4.88</v>
      </c>
      <c r="K188" s="59" t="s">
        <v>544</v>
      </c>
      <c r="L188" s="58">
        <v>485.1</v>
      </c>
      <c r="M188" s="58">
        <v>199172</v>
      </c>
      <c r="N188" s="59" t="s">
        <v>544</v>
      </c>
      <c r="O188" s="58">
        <v>539</v>
      </c>
      <c r="P188" s="58">
        <v>4.3</v>
      </c>
      <c r="Q188" s="59" t="s">
        <v>544</v>
      </c>
      <c r="R188" s="59" t="s">
        <v>544</v>
      </c>
      <c r="S188" s="59" t="s">
        <v>544</v>
      </c>
      <c r="T188" s="59" t="s">
        <v>544</v>
      </c>
      <c r="U188" s="59" t="s">
        <v>544</v>
      </c>
      <c r="V188" s="59" t="s">
        <v>544</v>
      </c>
      <c r="W188" s="59" t="s">
        <v>544</v>
      </c>
      <c r="X188" s="59" t="s">
        <v>544</v>
      </c>
      <c r="Y188" s="59" t="s">
        <v>544</v>
      </c>
      <c r="Z188" s="58">
        <v>110.9</v>
      </c>
      <c r="AA188" s="59" t="s">
        <v>544</v>
      </c>
      <c r="AB188" s="59" t="s">
        <v>544</v>
      </c>
      <c r="AC188" s="58">
        <v>0.83584599999999998</v>
      </c>
      <c r="AD188" s="59" t="s">
        <v>544</v>
      </c>
      <c r="AE188" s="59" t="s">
        <v>544</v>
      </c>
      <c r="AF188" s="58">
        <v>92.231404999999995</v>
      </c>
      <c r="AG188" s="58">
        <v>11.4</v>
      </c>
      <c r="AH188" s="58">
        <v>37.5</v>
      </c>
      <c r="AI188" s="59" t="s">
        <v>544</v>
      </c>
      <c r="AJ188" s="59" t="s">
        <v>544</v>
      </c>
      <c r="AK188" s="59" t="s">
        <v>544</v>
      </c>
      <c r="AL188" s="59" t="s">
        <v>544</v>
      </c>
      <c r="AM188" s="58">
        <v>47.512</v>
      </c>
      <c r="AN188" s="58">
        <v>98.222700000000003</v>
      </c>
      <c r="AO188" s="59" t="s">
        <v>544</v>
      </c>
      <c r="AP188" s="59" t="s">
        <v>544</v>
      </c>
      <c r="AQ188" s="59" t="s">
        <v>544</v>
      </c>
      <c r="AR188" s="59" t="s">
        <v>544</v>
      </c>
      <c r="AS188" s="59" t="s">
        <v>544</v>
      </c>
      <c r="AT188" s="59" t="s">
        <v>544</v>
      </c>
      <c r="AU188" s="59" t="s">
        <v>544</v>
      </c>
      <c r="AV188" s="58">
        <v>60.5</v>
      </c>
      <c r="AW188" s="59" t="s">
        <v>544</v>
      </c>
      <c r="AX188" s="58">
        <v>22.5</v>
      </c>
      <c r="AY188" s="58">
        <v>27.2</v>
      </c>
      <c r="AZ188" s="58">
        <v>51.9</v>
      </c>
      <c r="BA188" s="58">
        <v>62.7</v>
      </c>
      <c r="BB188" s="58">
        <v>42.4</v>
      </c>
      <c r="BC188" s="58">
        <v>55.7</v>
      </c>
      <c r="BD188" s="59" t="s">
        <v>544</v>
      </c>
      <c r="BE188" s="59" t="s">
        <v>544</v>
      </c>
      <c r="BF188" s="59" t="s">
        <v>544</v>
      </c>
      <c r="BG188" s="58">
        <v>1.98</v>
      </c>
      <c r="BH188" s="58">
        <v>1.58</v>
      </c>
      <c r="BI188" s="59" t="s">
        <v>544</v>
      </c>
      <c r="BJ188" s="59" t="s">
        <v>544</v>
      </c>
      <c r="BK188" s="59" t="s">
        <v>544</v>
      </c>
      <c r="BL188" s="58">
        <v>9.56</v>
      </c>
      <c r="BM188" s="58">
        <v>7.72</v>
      </c>
      <c r="BN188" s="59" t="s">
        <v>544</v>
      </c>
      <c r="BO188" s="59" t="s">
        <v>544</v>
      </c>
      <c r="BP188" s="59" t="s">
        <v>544</v>
      </c>
      <c r="BQ188" s="59" t="s">
        <v>544</v>
      </c>
      <c r="BR188" s="59" t="s">
        <v>544</v>
      </c>
      <c r="BS188" s="59" t="s">
        <v>544</v>
      </c>
      <c r="BT188" s="59" t="s">
        <v>544</v>
      </c>
      <c r="BU188" s="59" t="s">
        <v>544</v>
      </c>
      <c r="BV188" s="59" t="s">
        <v>544</v>
      </c>
      <c r="BW188" s="59" t="s">
        <v>544</v>
      </c>
      <c r="BX188" s="59" t="s">
        <v>544</v>
      </c>
      <c r="BY188" s="59" t="s">
        <v>544</v>
      </c>
      <c r="BZ188" s="59" t="s">
        <v>544</v>
      </c>
      <c r="CA188" s="59" t="s">
        <v>544</v>
      </c>
      <c r="CB188" s="59" t="s">
        <v>544</v>
      </c>
      <c r="CC188" s="59" t="s">
        <v>544</v>
      </c>
      <c r="CD188" s="59" t="s">
        <v>544</v>
      </c>
      <c r="CE188" s="59" t="s">
        <v>544</v>
      </c>
      <c r="CF188" s="58">
        <v>346622</v>
      </c>
      <c r="CG188" s="59" t="s">
        <v>544</v>
      </c>
      <c r="CH188" s="59" t="s">
        <v>544</v>
      </c>
      <c r="CI188" s="59" t="s">
        <v>544</v>
      </c>
      <c r="CJ188" s="59" t="s">
        <v>544</v>
      </c>
      <c r="CK188" s="59" t="s">
        <v>544</v>
      </c>
      <c r="CL188" s="59" t="s">
        <v>544</v>
      </c>
      <c r="CM188" s="59" t="s">
        <v>544</v>
      </c>
      <c r="CN188" s="59" t="s">
        <v>544</v>
      </c>
      <c r="CO188" s="59" t="s">
        <v>544</v>
      </c>
      <c r="CP188" s="59" t="s">
        <v>544</v>
      </c>
      <c r="CQ188" s="59" t="s">
        <v>544</v>
      </c>
      <c r="CR188" s="59" t="s">
        <v>544</v>
      </c>
      <c r="CS188" s="58">
        <v>103.5</v>
      </c>
      <c r="CT188" s="58">
        <v>121.8</v>
      </c>
      <c r="CU188" s="59" t="s">
        <v>544</v>
      </c>
      <c r="CV188" s="59" t="s">
        <v>544</v>
      </c>
      <c r="CW188" s="58">
        <v>1.69</v>
      </c>
      <c r="CX188" s="59" t="s">
        <v>544</v>
      </c>
      <c r="CY188" s="59" t="s">
        <v>544</v>
      </c>
      <c r="CZ188" s="59" t="s">
        <v>544</v>
      </c>
      <c r="DA188" s="59" t="s">
        <v>544</v>
      </c>
      <c r="DB188" s="59" t="s">
        <v>544</v>
      </c>
      <c r="DC188" s="59" t="s">
        <v>544</v>
      </c>
      <c r="DD188" s="59" t="s">
        <v>544</v>
      </c>
      <c r="DE188" s="59" t="s">
        <v>544</v>
      </c>
      <c r="DF188" s="59" t="s">
        <v>544</v>
      </c>
      <c r="DG188" s="59" t="s">
        <v>544</v>
      </c>
      <c r="DH188" s="59" t="s">
        <v>544</v>
      </c>
      <c r="DI188" s="59" t="s">
        <v>544</v>
      </c>
      <c r="DJ188" s="59" t="s">
        <v>544</v>
      </c>
      <c r="DK188" s="59" t="s">
        <v>544</v>
      </c>
      <c r="DL188" s="59" t="s">
        <v>544</v>
      </c>
      <c r="DM188" s="59" t="s">
        <v>544</v>
      </c>
      <c r="DN188" s="59" t="s">
        <v>544</v>
      </c>
      <c r="DO188" s="59" t="s">
        <v>544</v>
      </c>
      <c r="DP188" s="59" t="s">
        <v>544</v>
      </c>
      <c r="DQ188" s="116" t="s">
        <v>544</v>
      </c>
    </row>
    <row r="189" spans="1:121">
      <c r="A189" s="3">
        <v>27590</v>
      </c>
      <c r="B189" s="59" t="s">
        <v>544</v>
      </c>
      <c r="C189" s="59" t="s">
        <v>544</v>
      </c>
      <c r="D189" s="59" t="s">
        <v>544</v>
      </c>
      <c r="E189" s="59" t="s">
        <v>544</v>
      </c>
      <c r="F189" s="58">
        <v>41.2</v>
      </c>
      <c r="G189" s="58">
        <v>0.79263099999999997</v>
      </c>
      <c r="H189" s="58">
        <v>82.2</v>
      </c>
      <c r="I189" s="58">
        <v>130.6</v>
      </c>
      <c r="J189" s="58">
        <v>4.66</v>
      </c>
      <c r="K189" s="59" t="s">
        <v>544</v>
      </c>
      <c r="L189" s="58">
        <v>531.9</v>
      </c>
      <c r="M189" s="58">
        <v>175592</v>
      </c>
      <c r="N189" s="59" t="s">
        <v>544</v>
      </c>
      <c r="O189" s="58">
        <v>668</v>
      </c>
      <c r="P189" s="58">
        <v>4.3</v>
      </c>
      <c r="Q189" s="59" t="s">
        <v>544</v>
      </c>
      <c r="R189" s="59" t="s">
        <v>544</v>
      </c>
      <c r="S189" s="59" t="s">
        <v>544</v>
      </c>
      <c r="T189" s="59" t="s">
        <v>544</v>
      </c>
      <c r="U189" s="59" t="s">
        <v>544</v>
      </c>
      <c r="V189" s="59" t="s">
        <v>544</v>
      </c>
      <c r="W189" s="59" t="s">
        <v>544</v>
      </c>
      <c r="X189" s="59" t="s">
        <v>544</v>
      </c>
      <c r="Y189" s="59" t="s">
        <v>544</v>
      </c>
      <c r="Z189" s="58">
        <v>109.1</v>
      </c>
      <c r="AA189" s="59" t="s">
        <v>544</v>
      </c>
      <c r="AB189" s="59" t="s">
        <v>544</v>
      </c>
      <c r="AC189" s="58">
        <v>0.79263099999999997</v>
      </c>
      <c r="AD189" s="59" t="s">
        <v>544</v>
      </c>
      <c r="AE189" s="59" t="s">
        <v>544</v>
      </c>
      <c r="AF189" s="58">
        <v>91.489362</v>
      </c>
      <c r="AG189" s="58">
        <v>11.4</v>
      </c>
      <c r="AH189" s="58">
        <v>37.6</v>
      </c>
      <c r="AI189" s="59" t="s">
        <v>544</v>
      </c>
      <c r="AJ189" s="59" t="s">
        <v>544</v>
      </c>
      <c r="AK189" s="59" t="s">
        <v>544</v>
      </c>
      <c r="AL189" s="59" t="s">
        <v>544</v>
      </c>
      <c r="AM189" s="58">
        <v>47.894199999999998</v>
      </c>
      <c r="AN189" s="58">
        <v>98.808499999999995</v>
      </c>
      <c r="AO189" s="59" t="s">
        <v>544</v>
      </c>
      <c r="AP189" s="59" t="s">
        <v>544</v>
      </c>
      <c r="AQ189" s="59" t="s">
        <v>544</v>
      </c>
      <c r="AR189" s="59" t="s">
        <v>544</v>
      </c>
      <c r="AS189" s="59" t="s">
        <v>544</v>
      </c>
      <c r="AT189" s="59" t="s">
        <v>544</v>
      </c>
      <c r="AU189" s="59" t="s">
        <v>544</v>
      </c>
      <c r="AV189" s="58">
        <v>61.5</v>
      </c>
      <c r="AW189" s="59" t="s">
        <v>544</v>
      </c>
      <c r="AX189" s="58">
        <v>22.4</v>
      </c>
      <c r="AY189" s="58">
        <v>27.2</v>
      </c>
      <c r="AZ189" s="58">
        <v>52.4</v>
      </c>
      <c r="BA189" s="58">
        <v>66.599999999999994</v>
      </c>
      <c r="BB189" s="58">
        <v>41.4</v>
      </c>
      <c r="BC189" s="58">
        <v>55.9</v>
      </c>
      <c r="BD189" s="59" t="s">
        <v>544</v>
      </c>
      <c r="BE189" s="59" t="s">
        <v>544</v>
      </c>
      <c r="BF189" s="59" t="s">
        <v>544</v>
      </c>
      <c r="BG189" s="58">
        <v>1.93</v>
      </c>
      <c r="BH189" s="58">
        <v>1.53</v>
      </c>
      <c r="BI189" s="59" t="s">
        <v>544</v>
      </c>
      <c r="BJ189" s="59" t="s">
        <v>544</v>
      </c>
      <c r="BK189" s="59" t="s">
        <v>544</v>
      </c>
      <c r="BL189" s="58">
        <v>9.41</v>
      </c>
      <c r="BM189" s="58">
        <v>7.62</v>
      </c>
      <c r="BN189" s="59" t="s">
        <v>544</v>
      </c>
      <c r="BO189" s="59" t="s">
        <v>544</v>
      </c>
      <c r="BP189" s="59" t="s">
        <v>544</v>
      </c>
      <c r="BQ189" s="59" t="s">
        <v>544</v>
      </c>
      <c r="BR189" s="59" t="s">
        <v>544</v>
      </c>
      <c r="BS189" s="59" t="s">
        <v>544</v>
      </c>
      <c r="BT189" s="59" t="s">
        <v>544</v>
      </c>
      <c r="BU189" s="59" t="s">
        <v>544</v>
      </c>
      <c r="BV189" s="59" t="s">
        <v>544</v>
      </c>
      <c r="BW189" s="59" t="s">
        <v>544</v>
      </c>
      <c r="BX189" s="59" t="s">
        <v>544</v>
      </c>
      <c r="BY189" s="59" t="s">
        <v>544</v>
      </c>
      <c r="BZ189" s="59" t="s">
        <v>544</v>
      </c>
      <c r="CA189" s="59" t="s">
        <v>544</v>
      </c>
      <c r="CB189" s="59" t="s">
        <v>544</v>
      </c>
      <c r="CC189" s="59" t="s">
        <v>544</v>
      </c>
      <c r="CD189" s="59" t="s">
        <v>544</v>
      </c>
      <c r="CE189" s="59" t="s">
        <v>544</v>
      </c>
      <c r="CF189" s="58">
        <v>345120</v>
      </c>
      <c r="CG189" s="59" t="s">
        <v>544</v>
      </c>
      <c r="CH189" s="59" t="s">
        <v>544</v>
      </c>
      <c r="CI189" s="59" t="s">
        <v>544</v>
      </c>
      <c r="CJ189" s="59" t="s">
        <v>544</v>
      </c>
      <c r="CK189" s="59" t="s">
        <v>544</v>
      </c>
      <c r="CL189" s="59" t="s">
        <v>544</v>
      </c>
      <c r="CM189" s="59" t="s">
        <v>544</v>
      </c>
      <c r="CN189" s="59" t="s">
        <v>544</v>
      </c>
      <c r="CO189" s="59" t="s">
        <v>544</v>
      </c>
      <c r="CP189" s="59" t="s">
        <v>544</v>
      </c>
      <c r="CQ189" s="59" t="s">
        <v>544</v>
      </c>
      <c r="CR189" s="59" t="s">
        <v>544</v>
      </c>
      <c r="CS189" s="58">
        <v>102.7</v>
      </c>
      <c r="CT189" s="58">
        <v>118.3</v>
      </c>
      <c r="CU189" s="59" t="s">
        <v>544</v>
      </c>
      <c r="CV189" s="59" t="s">
        <v>544</v>
      </c>
      <c r="CW189" s="58">
        <v>1.64</v>
      </c>
      <c r="CX189" s="59" t="s">
        <v>544</v>
      </c>
      <c r="CY189" s="59" t="s">
        <v>544</v>
      </c>
      <c r="CZ189" s="59" t="s">
        <v>544</v>
      </c>
      <c r="DA189" s="59" t="s">
        <v>544</v>
      </c>
      <c r="DB189" s="59" t="s">
        <v>544</v>
      </c>
      <c r="DC189" s="59" t="s">
        <v>544</v>
      </c>
      <c r="DD189" s="59" t="s">
        <v>544</v>
      </c>
      <c r="DE189" s="59" t="s">
        <v>544</v>
      </c>
      <c r="DF189" s="59" t="s">
        <v>544</v>
      </c>
      <c r="DG189" s="59" t="s">
        <v>544</v>
      </c>
      <c r="DH189" s="59" t="s">
        <v>544</v>
      </c>
      <c r="DI189" s="59" t="s">
        <v>544</v>
      </c>
      <c r="DJ189" s="59" t="s">
        <v>544</v>
      </c>
      <c r="DK189" s="59" t="s">
        <v>544</v>
      </c>
      <c r="DL189" s="59" t="s">
        <v>544</v>
      </c>
      <c r="DM189" s="59" t="s">
        <v>544</v>
      </c>
      <c r="DN189" s="59" t="s">
        <v>544</v>
      </c>
      <c r="DO189" s="59" t="s">
        <v>544</v>
      </c>
      <c r="DP189" s="59" t="s">
        <v>544</v>
      </c>
      <c r="DQ189" s="116" t="s">
        <v>544</v>
      </c>
    </row>
    <row r="190" spans="1:121">
      <c r="A190" s="3">
        <v>27621</v>
      </c>
      <c r="B190" s="59" t="s">
        <v>544</v>
      </c>
      <c r="C190" s="59" t="s">
        <v>544</v>
      </c>
      <c r="D190" s="59" t="s">
        <v>544</v>
      </c>
      <c r="E190" s="59" t="s">
        <v>544</v>
      </c>
      <c r="F190" s="58">
        <v>38.4</v>
      </c>
      <c r="G190" s="58">
        <v>0.76026099999999996</v>
      </c>
      <c r="H190" s="58">
        <v>82.6</v>
      </c>
      <c r="I190" s="58">
        <v>131.69999999999999</v>
      </c>
      <c r="J190" s="58">
        <v>3.88</v>
      </c>
      <c r="K190" s="59" t="s">
        <v>544</v>
      </c>
      <c r="L190" s="58">
        <v>503</v>
      </c>
      <c r="M190" s="58">
        <v>119604</v>
      </c>
      <c r="N190" s="59" t="s">
        <v>544</v>
      </c>
      <c r="O190" s="58">
        <v>545</v>
      </c>
      <c r="P190" s="58">
        <v>4.3</v>
      </c>
      <c r="Q190" s="59" t="s">
        <v>544</v>
      </c>
      <c r="R190" s="59" t="s">
        <v>544</v>
      </c>
      <c r="S190" s="59" t="s">
        <v>544</v>
      </c>
      <c r="T190" s="59" t="s">
        <v>544</v>
      </c>
      <c r="U190" s="59" t="s">
        <v>544</v>
      </c>
      <c r="V190" s="59" t="s">
        <v>544</v>
      </c>
      <c r="W190" s="59" t="s">
        <v>544</v>
      </c>
      <c r="X190" s="59" t="s">
        <v>544</v>
      </c>
      <c r="Y190" s="59" t="s">
        <v>544</v>
      </c>
      <c r="Z190" s="58">
        <v>106.4</v>
      </c>
      <c r="AA190" s="59" t="s">
        <v>544</v>
      </c>
      <c r="AB190" s="59" t="s">
        <v>544</v>
      </c>
      <c r="AC190" s="58">
        <v>0.76026099999999996</v>
      </c>
      <c r="AD190" s="59" t="s">
        <v>544</v>
      </c>
      <c r="AE190" s="59" t="s">
        <v>544</v>
      </c>
      <c r="AF190" s="58">
        <v>89.903846000000001</v>
      </c>
      <c r="AG190" s="58">
        <v>11.5</v>
      </c>
      <c r="AH190" s="58">
        <v>37.700000000000003</v>
      </c>
      <c r="AI190" s="59" t="s">
        <v>544</v>
      </c>
      <c r="AJ190" s="59" t="s">
        <v>544</v>
      </c>
      <c r="AK190" s="59" t="s">
        <v>544</v>
      </c>
      <c r="AL190" s="59" t="s">
        <v>544</v>
      </c>
      <c r="AM190" s="58">
        <v>48.293100000000003</v>
      </c>
      <c r="AN190" s="58">
        <v>99.424599999999998</v>
      </c>
      <c r="AO190" s="59" t="s">
        <v>544</v>
      </c>
      <c r="AP190" s="59" t="s">
        <v>544</v>
      </c>
      <c r="AQ190" s="59" t="s">
        <v>544</v>
      </c>
      <c r="AR190" s="59" t="s">
        <v>544</v>
      </c>
      <c r="AS190" s="59" t="s">
        <v>544</v>
      </c>
      <c r="AT190" s="59" t="s">
        <v>544</v>
      </c>
      <c r="AU190" s="59" t="s">
        <v>544</v>
      </c>
      <c r="AV190" s="58">
        <v>62.9</v>
      </c>
      <c r="AW190" s="59" t="s">
        <v>544</v>
      </c>
      <c r="AX190" s="58">
        <v>22.3</v>
      </c>
      <c r="AY190" s="58">
        <v>27.7</v>
      </c>
      <c r="AZ190" s="58">
        <v>55.1</v>
      </c>
      <c r="BA190" s="58">
        <v>76</v>
      </c>
      <c r="BB190" s="58">
        <v>41</v>
      </c>
      <c r="BC190" s="58">
        <v>56.1</v>
      </c>
      <c r="BD190" s="59" t="s">
        <v>544</v>
      </c>
      <c r="BE190" s="59" t="s">
        <v>544</v>
      </c>
      <c r="BF190" s="59" t="s">
        <v>544</v>
      </c>
      <c r="BG190" s="58">
        <v>2.06</v>
      </c>
      <c r="BH190" s="58">
        <v>1.66</v>
      </c>
      <c r="BI190" s="59" t="s">
        <v>544</v>
      </c>
      <c r="BJ190" s="59" t="s">
        <v>544</v>
      </c>
      <c r="BK190" s="59" t="s">
        <v>544</v>
      </c>
      <c r="BL190" s="58">
        <v>9.36</v>
      </c>
      <c r="BM190" s="58">
        <v>8.08</v>
      </c>
      <c r="BN190" s="59" t="s">
        <v>544</v>
      </c>
      <c r="BO190" s="59" t="s">
        <v>544</v>
      </c>
      <c r="BP190" s="59" t="s">
        <v>544</v>
      </c>
      <c r="BQ190" s="59" t="s">
        <v>544</v>
      </c>
      <c r="BR190" s="59" t="s">
        <v>544</v>
      </c>
      <c r="BS190" s="59" t="s">
        <v>544</v>
      </c>
      <c r="BT190" s="59" t="s">
        <v>544</v>
      </c>
      <c r="BU190" s="59" t="s">
        <v>544</v>
      </c>
      <c r="BV190" s="59" t="s">
        <v>544</v>
      </c>
      <c r="BW190" s="59" t="s">
        <v>544</v>
      </c>
      <c r="BX190" s="59" t="s">
        <v>544</v>
      </c>
      <c r="BY190" s="59" t="s">
        <v>544</v>
      </c>
      <c r="BZ190" s="59" t="s">
        <v>544</v>
      </c>
      <c r="CA190" s="59" t="s">
        <v>544</v>
      </c>
      <c r="CB190" s="59" t="s">
        <v>544</v>
      </c>
      <c r="CC190" s="59" t="s">
        <v>544</v>
      </c>
      <c r="CD190" s="59" t="s">
        <v>544</v>
      </c>
      <c r="CE190" s="59" t="s">
        <v>544</v>
      </c>
      <c r="CF190" s="58">
        <v>345703</v>
      </c>
      <c r="CG190" s="59" t="s">
        <v>544</v>
      </c>
      <c r="CH190" s="59" t="s">
        <v>544</v>
      </c>
      <c r="CI190" s="59" t="s">
        <v>544</v>
      </c>
      <c r="CJ190" s="59" t="s">
        <v>544</v>
      </c>
      <c r="CK190" s="59" t="s">
        <v>544</v>
      </c>
      <c r="CL190" s="59" t="s">
        <v>544</v>
      </c>
      <c r="CM190" s="59" t="s">
        <v>544</v>
      </c>
      <c r="CN190" s="59" t="s">
        <v>544</v>
      </c>
      <c r="CO190" s="59" t="s">
        <v>544</v>
      </c>
      <c r="CP190" s="59" t="s">
        <v>544</v>
      </c>
      <c r="CQ190" s="59" t="s">
        <v>544</v>
      </c>
      <c r="CR190" s="59" t="s">
        <v>544</v>
      </c>
      <c r="CS190" s="58">
        <v>100.8</v>
      </c>
      <c r="CT190" s="58">
        <v>114.5</v>
      </c>
      <c r="CU190" s="59" t="s">
        <v>544</v>
      </c>
      <c r="CV190" s="59" t="s">
        <v>544</v>
      </c>
      <c r="CW190" s="58">
        <v>1.74</v>
      </c>
      <c r="CX190" s="59" t="s">
        <v>544</v>
      </c>
      <c r="CY190" s="59" t="s">
        <v>544</v>
      </c>
      <c r="CZ190" s="59" t="s">
        <v>544</v>
      </c>
      <c r="DA190" s="59" t="s">
        <v>544</v>
      </c>
      <c r="DB190" s="59" t="s">
        <v>544</v>
      </c>
      <c r="DC190" s="59" t="s">
        <v>544</v>
      </c>
      <c r="DD190" s="59" t="s">
        <v>544</v>
      </c>
      <c r="DE190" s="59" t="s">
        <v>544</v>
      </c>
      <c r="DF190" s="59" t="s">
        <v>544</v>
      </c>
      <c r="DG190" s="59" t="s">
        <v>544</v>
      </c>
      <c r="DH190" s="59" t="s">
        <v>544</v>
      </c>
      <c r="DI190" s="59" t="s">
        <v>544</v>
      </c>
      <c r="DJ190" s="59" t="s">
        <v>544</v>
      </c>
      <c r="DK190" s="59" t="s">
        <v>544</v>
      </c>
      <c r="DL190" s="59" t="s">
        <v>544</v>
      </c>
      <c r="DM190" s="59" t="s">
        <v>544</v>
      </c>
      <c r="DN190" s="59" t="s">
        <v>544</v>
      </c>
      <c r="DO190" s="59" t="s">
        <v>544</v>
      </c>
      <c r="DP190" s="59" t="s">
        <v>544</v>
      </c>
      <c r="DQ190" s="116" t="s">
        <v>544</v>
      </c>
    </row>
    <row r="191" spans="1:121">
      <c r="A191" s="3">
        <v>27652</v>
      </c>
      <c r="B191" s="59" t="s">
        <v>544</v>
      </c>
      <c r="C191" s="59" t="s">
        <v>544</v>
      </c>
      <c r="D191" s="59" t="s">
        <v>544</v>
      </c>
      <c r="E191" s="59" t="s">
        <v>544</v>
      </c>
      <c r="F191" s="58">
        <v>40.799999999999997</v>
      </c>
      <c r="G191" s="58">
        <v>0.74772000000000005</v>
      </c>
      <c r="H191" s="58">
        <v>84.1</v>
      </c>
      <c r="I191" s="58">
        <v>131.9</v>
      </c>
      <c r="J191" s="58">
        <v>3.93</v>
      </c>
      <c r="K191" s="59" t="s">
        <v>544</v>
      </c>
      <c r="L191" s="58">
        <v>491.6</v>
      </c>
      <c r="M191" s="58">
        <v>186151</v>
      </c>
      <c r="N191" s="59" t="s">
        <v>544</v>
      </c>
      <c r="O191" s="58">
        <v>505</v>
      </c>
      <c r="P191" s="58">
        <v>4.4000000000000004</v>
      </c>
      <c r="Q191" s="59" t="s">
        <v>544</v>
      </c>
      <c r="R191" s="59" t="s">
        <v>544</v>
      </c>
      <c r="S191" s="59" t="s">
        <v>544</v>
      </c>
      <c r="T191" s="59" t="s">
        <v>544</v>
      </c>
      <c r="U191" s="59" t="s">
        <v>544</v>
      </c>
      <c r="V191" s="59" t="s">
        <v>544</v>
      </c>
      <c r="W191" s="59" t="s">
        <v>544</v>
      </c>
      <c r="X191" s="59" t="s">
        <v>544</v>
      </c>
      <c r="Y191" s="59" t="s">
        <v>544</v>
      </c>
      <c r="Z191" s="58">
        <v>106.4</v>
      </c>
      <c r="AA191" s="59" t="s">
        <v>544</v>
      </c>
      <c r="AB191" s="59" t="s">
        <v>544</v>
      </c>
      <c r="AC191" s="58">
        <v>0.74772000000000005</v>
      </c>
      <c r="AD191" s="59" t="s">
        <v>544</v>
      </c>
      <c r="AE191" s="59" t="s">
        <v>544</v>
      </c>
      <c r="AF191" s="58">
        <v>88.906497999999999</v>
      </c>
      <c r="AG191" s="58">
        <v>11.5</v>
      </c>
      <c r="AH191" s="58">
        <v>37.799999999999997</v>
      </c>
      <c r="AI191" s="59" t="s">
        <v>544</v>
      </c>
      <c r="AJ191" s="59" t="s">
        <v>544</v>
      </c>
      <c r="AK191" s="59" t="s">
        <v>544</v>
      </c>
      <c r="AL191" s="59" t="s">
        <v>544</v>
      </c>
      <c r="AM191" s="58">
        <v>48.698</v>
      </c>
      <c r="AN191" s="58">
        <v>100.0488</v>
      </c>
      <c r="AO191" s="59" t="s">
        <v>544</v>
      </c>
      <c r="AP191" s="59" t="s">
        <v>544</v>
      </c>
      <c r="AQ191" s="59" t="s">
        <v>544</v>
      </c>
      <c r="AR191" s="59" t="s">
        <v>544</v>
      </c>
      <c r="AS191" s="59" t="s">
        <v>544</v>
      </c>
      <c r="AT191" s="59" t="s">
        <v>544</v>
      </c>
      <c r="AU191" s="59" t="s">
        <v>544</v>
      </c>
      <c r="AV191" s="58">
        <v>63.7</v>
      </c>
      <c r="AW191" s="59" t="s">
        <v>544</v>
      </c>
      <c r="AX191" s="58">
        <v>22.3</v>
      </c>
      <c r="AY191" s="58">
        <v>27.4</v>
      </c>
      <c r="AZ191" s="58">
        <v>53.6</v>
      </c>
      <c r="BA191" s="58">
        <v>72.3</v>
      </c>
      <c r="BB191" s="58">
        <v>40.6</v>
      </c>
      <c r="BC191" s="58">
        <v>56.2</v>
      </c>
      <c r="BD191" s="59" t="s">
        <v>544</v>
      </c>
      <c r="BE191" s="59" t="s">
        <v>544</v>
      </c>
      <c r="BF191" s="59" t="s">
        <v>544</v>
      </c>
      <c r="BG191" s="58">
        <v>1.91</v>
      </c>
      <c r="BH191" s="58">
        <v>1.71</v>
      </c>
      <c r="BI191" s="59" t="s">
        <v>544</v>
      </c>
      <c r="BJ191" s="59" t="s">
        <v>544</v>
      </c>
      <c r="BK191" s="59" t="s">
        <v>544</v>
      </c>
      <c r="BL191" s="58">
        <v>9.36</v>
      </c>
      <c r="BM191" s="58">
        <v>8.1300000000000008</v>
      </c>
      <c r="BN191" s="59" t="s">
        <v>544</v>
      </c>
      <c r="BO191" s="59" t="s">
        <v>544</v>
      </c>
      <c r="BP191" s="59" t="s">
        <v>544</v>
      </c>
      <c r="BQ191" s="59" t="s">
        <v>544</v>
      </c>
      <c r="BR191" s="59" t="s">
        <v>544</v>
      </c>
      <c r="BS191" s="59" t="s">
        <v>544</v>
      </c>
      <c r="BT191" s="59" t="s">
        <v>544</v>
      </c>
      <c r="BU191" s="59" t="s">
        <v>544</v>
      </c>
      <c r="BV191" s="59" t="s">
        <v>544</v>
      </c>
      <c r="BW191" s="59" t="s">
        <v>544</v>
      </c>
      <c r="BX191" s="59" t="s">
        <v>544</v>
      </c>
      <c r="BY191" s="59" t="s">
        <v>544</v>
      </c>
      <c r="BZ191" s="59" t="s">
        <v>544</v>
      </c>
      <c r="CA191" s="59" t="s">
        <v>544</v>
      </c>
      <c r="CB191" s="59" t="s">
        <v>544</v>
      </c>
      <c r="CC191" s="59" t="s">
        <v>544</v>
      </c>
      <c r="CD191" s="59" t="s">
        <v>544</v>
      </c>
      <c r="CE191" s="59" t="s">
        <v>544</v>
      </c>
      <c r="CF191" s="58">
        <v>348631</v>
      </c>
      <c r="CG191" s="59" t="s">
        <v>544</v>
      </c>
      <c r="CH191" s="59" t="s">
        <v>544</v>
      </c>
      <c r="CI191" s="59" t="s">
        <v>544</v>
      </c>
      <c r="CJ191" s="59" t="s">
        <v>544</v>
      </c>
      <c r="CK191" s="59" t="s">
        <v>544</v>
      </c>
      <c r="CL191" s="59" t="s">
        <v>544</v>
      </c>
      <c r="CM191" s="59" t="s">
        <v>544</v>
      </c>
      <c r="CN191" s="59" t="s">
        <v>544</v>
      </c>
      <c r="CO191" s="59" t="s">
        <v>544</v>
      </c>
      <c r="CP191" s="59" t="s">
        <v>544</v>
      </c>
      <c r="CQ191" s="59" t="s">
        <v>544</v>
      </c>
      <c r="CR191" s="59" t="s">
        <v>544</v>
      </c>
      <c r="CS191" s="58">
        <v>101.2</v>
      </c>
      <c r="CT191" s="58">
        <v>113.7</v>
      </c>
      <c r="CU191" s="59" t="s">
        <v>544</v>
      </c>
      <c r="CV191" s="59" t="s">
        <v>544</v>
      </c>
      <c r="CW191" s="58">
        <v>1.84</v>
      </c>
      <c r="CX191" s="59" t="s">
        <v>544</v>
      </c>
      <c r="CY191" s="59" t="s">
        <v>544</v>
      </c>
      <c r="CZ191" s="59" t="s">
        <v>544</v>
      </c>
      <c r="DA191" s="59" t="s">
        <v>544</v>
      </c>
      <c r="DB191" s="59" t="s">
        <v>544</v>
      </c>
      <c r="DC191" s="59" t="s">
        <v>544</v>
      </c>
      <c r="DD191" s="59" t="s">
        <v>544</v>
      </c>
      <c r="DE191" s="59" t="s">
        <v>544</v>
      </c>
      <c r="DF191" s="59" t="s">
        <v>544</v>
      </c>
      <c r="DG191" s="59" t="s">
        <v>544</v>
      </c>
      <c r="DH191" s="59" t="s">
        <v>544</v>
      </c>
      <c r="DI191" s="59" t="s">
        <v>544</v>
      </c>
      <c r="DJ191" s="59" t="s">
        <v>544</v>
      </c>
      <c r="DK191" s="59" t="s">
        <v>544</v>
      </c>
      <c r="DL191" s="59" t="s">
        <v>544</v>
      </c>
      <c r="DM191" s="59" t="s">
        <v>544</v>
      </c>
      <c r="DN191" s="59" t="s">
        <v>544</v>
      </c>
      <c r="DO191" s="59" t="s">
        <v>544</v>
      </c>
      <c r="DP191" s="59" t="s">
        <v>544</v>
      </c>
      <c r="DQ191" s="116" t="s">
        <v>544</v>
      </c>
    </row>
    <row r="192" spans="1:121">
      <c r="A192" s="3">
        <v>27682</v>
      </c>
      <c r="B192" s="59" t="s">
        <v>544</v>
      </c>
      <c r="C192" s="59" t="s">
        <v>544</v>
      </c>
      <c r="D192" s="59" t="s">
        <v>544</v>
      </c>
      <c r="E192" s="59" t="s">
        <v>544</v>
      </c>
      <c r="F192" s="58">
        <v>40.9</v>
      </c>
      <c r="G192" s="58">
        <v>0.75822999999999996</v>
      </c>
      <c r="H192" s="58">
        <v>83.8</v>
      </c>
      <c r="I192" s="58">
        <v>133.4</v>
      </c>
      <c r="J192" s="58">
        <v>4.07</v>
      </c>
      <c r="K192" s="59" t="s">
        <v>544</v>
      </c>
      <c r="L192" s="58">
        <v>534.29999999999995</v>
      </c>
      <c r="M192" s="58">
        <v>205828</v>
      </c>
      <c r="N192" s="59" t="s">
        <v>544</v>
      </c>
      <c r="O192" s="58">
        <v>651</v>
      </c>
      <c r="P192" s="58">
        <v>4.3</v>
      </c>
      <c r="Q192" s="59" t="s">
        <v>544</v>
      </c>
      <c r="R192" s="59" t="s">
        <v>544</v>
      </c>
      <c r="S192" s="59" t="s">
        <v>544</v>
      </c>
      <c r="T192" s="59" t="s">
        <v>544</v>
      </c>
      <c r="U192" s="59" t="s">
        <v>544</v>
      </c>
      <c r="V192" s="59" t="s">
        <v>544</v>
      </c>
      <c r="W192" s="59" t="s">
        <v>544</v>
      </c>
      <c r="X192" s="59" t="s">
        <v>544</v>
      </c>
      <c r="Y192" s="59" t="s">
        <v>544</v>
      </c>
      <c r="Z192" s="58">
        <v>106.8</v>
      </c>
      <c r="AA192" s="59" t="s">
        <v>544</v>
      </c>
      <c r="AB192" s="59" t="s">
        <v>544</v>
      </c>
      <c r="AC192" s="58">
        <v>0.75822999999999996</v>
      </c>
      <c r="AD192" s="59" t="s">
        <v>544</v>
      </c>
      <c r="AE192" s="59" t="s">
        <v>544</v>
      </c>
      <c r="AF192" s="58">
        <v>88.383045999999993</v>
      </c>
      <c r="AG192" s="58">
        <v>11.5</v>
      </c>
      <c r="AH192" s="58">
        <v>37.9</v>
      </c>
      <c r="AI192" s="59" t="s">
        <v>544</v>
      </c>
      <c r="AJ192" s="59" t="s">
        <v>544</v>
      </c>
      <c r="AK192" s="59" t="s">
        <v>544</v>
      </c>
      <c r="AL192" s="59" t="s">
        <v>544</v>
      </c>
      <c r="AM192" s="58">
        <v>49.086199999999998</v>
      </c>
      <c r="AN192" s="58">
        <v>100.6345</v>
      </c>
      <c r="AO192" s="59" t="s">
        <v>544</v>
      </c>
      <c r="AP192" s="59" t="s">
        <v>544</v>
      </c>
      <c r="AQ192" s="59" t="s">
        <v>544</v>
      </c>
      <c r="AR192" s="59" t="s">
        <v>544</v>
      </c>
      <c r="AS192" s="59" t="s">
        <v>544</v>
      </c>
      <c r="AT192" s="59" t="s">
        <v>544</v>
      </c>
      <c r="AU192" s="59" t="s">
        <v>544</v>
      </c>
      <c r="AV192" s="58">
        <v>64.3</v>
      </c>
      <c r="AW192" s="59" t="s">
        <v>544</v>
      </c>
      <c r="AX192" s="58">
        <v>24.2</v>
      </c>
      <c r="AY192" s="58">
        <v>28.7</v>
      </c>
      <c r="AZ192" s="58">
        <v>52.8</v>
      </c>
      <c r="BA192" s="58">
        <v>70</v>
      </c>
      <c r="BB192" s="58">
        <v>40.5</v>
      </c>
      <c r="BC192" s="58">
        <v>56.6</v>
      </c>
      <c r="BD192" s="59" t="s">
        <v>544</v>
      </c>
      <c r="BE192" s="59" t="s">
        <v>544</v>
      </c>
      <c r="BF192" s="59" t="s">
        <v>544</v>
      </c>
      <c r="BG192" s="58">
        <v>2.35</v>
      </c>
      <c r="BH192" s="58">
        <v>1.7</v>
      </c>
      <c r="BI192" s="59" t="s">
        <v>544</v>
      </c>
      <c r="BJ192" s="59" t="s">
        <v>544</v>
      </c>
      <c r="BK192" s="59" t="s">
        <v>544</v>
      </c>
      <c r="BL192" s="58">
        <v>9.41</v>
      </c>
      <c r="BM192" s="58">
        <v>8.33</v>
      </c>
      <c r="BN192" s="59" t="s">
        <v>544</v>
      </c>
      <c r="BO192" s="59" t="s">
        <v>544</v>
      </c>
      <c r="BP192" s="59" t="s">
        <v>544</v>
      </c>
      <c r="BQ192" s="59" t="s">
        <v>544</v>
      </c>
      <c r="BR192" s="59" t="s">
        <v>544</v>
      </c>
      <c r="BS192" s="59" t="s">
        <v>544</v>
      </c>
      <c r="BT192" s="59" t="s">
        <v>544</v>
      </c>
      <c r="BU192" s="59" t="s">
        <v>544</v>
      </c>
      <c r="BV192" s="59" t="s">
        <v>544</v>
      </c>
      <c r="BW192" s="59" t="s">
        <v>544</v>
      </c>
      <c r="BX192" s="59" t="s">
        <v>544</v>
      </c>
      <c r="BY192" s="59" t="s">
        <v>544</v>
      </c>
      <c r="BZ192" s="59" t="s">
        <v>544</v>
      </c>
      <c r="CA192" s="59" t="s">
        <v>544</v>
      </c>
      <c r="CB192" s="59" t="s">
        <v>544</v>
      </c>
      <c r="CC192" s="59" t="s">
        <v>544</v>
      </c>
      <c r="CD192" s="59" t="s">
        <v>544</v>
      </c>
      <c r="CE192" s="59" t="s">
        <v>544</v>
      </c>
      <c r="CF192" s="58">
        <v>350884</v>
      </c>
      <c r="CG192" s="59" t="s">
        <v>544</v>
      </c>
      <c r="CH192" s="59" t="s">
        <v>544</v>
      </c>
      <c r="CI192" s="59" t="s">
        <v>544</v>
      </c>
      <c r="CJ192" s="59" t="s">
        <v>544</v>
      </c>
      <c r="CK192" s="59" t="s">
        <v>544</v>
      </c>
      <c r="CL192" s="59" t="s">
        <v>544</v>
      </c>
      <c r="CM192" s="59" t="s">
        <v>544</v>
      </c>
      <c r="CN192" s="59" t="s">
        <v>544</v>
      </c>
      <c r="CO192" s="59" t="s">
        <v>544</v>
      </c>
      <c r="CP192" s="59" t="s">
        <v>544</v>
      </c>
      <c r="CQ192" s="59" t="s">
        <v>544</v>
      </c>
      <c r="CR192" s="59" t="s">
        <v>544</v>
      </c>
      <c r="CS192" s="58">
        <v>101.1</v>
      </c>
      <c r="CT192" s="58">
        <v>115</v>
      </c>
      <c r="CU192" s="59" t="s">
        <v>544</v>
      </c>
      <c r="CV192" s="59" t="s">
        <v>544</v>
      </c>
      <c r="CW192" s="58">
        <v>1.84</v>
      </c>
      <c r="CX192" s="59" t="s">
        <v>544</v>
      </c>
      <c r="CY192" s="59" t="s">
        <v>544</v>
      </c>
      <c r="CZ192" s="59" t="s">
        <v>544</v>
      </c>
      <c r="DA192" s="59" t="s">
        <v>544</v>
      </c>
      <c r="DB192" s="59" t="s">
        <v>544</v>
      </c>
      <c r="DC192" s="59" t="s">
        <v>544</v>
      </c>
      <c r="DD192" s="59" t="s">
        <v>544</v>
      </c>
      <c r="DE192" s="59" t="s">
        <v>544</v>
      </c>
      <c r="DF192" s="59" t="s">
        <v>544</v>
      </c>
      <c r="DG192" s="59" t="s">
        <v>544</v>
      </c>
      <c r="DH192" s="59" t="s">
        <v>544</v>
      </c>
      <c r="DI192" s="59" t="s">
        <v>544</v>
      </c>
      <c r="DJ192" s="59" t="s">
        <v>544</v>
      </c>
      <c r="DK192" s="59" t="s">
        <v>544</v>
      </c>
      <c r="DL192" s="59" t="s">
        <v>544</v>
      </c>
      <c r="DM192" s="59" t="s">
        <v>544</v>
      </c>
      <c r="DN192" s="59" t="s">
        <v>544</v>
      </c>
      <c r="DO192" s="59" t="s">
        <v>544</v>
      </c>
      <c r="DP192" s="59" t="s">
        <v>544</v>
      </c>
      <c r="DQ192" s="116" t="s">
        <v>544</v>
      </c>
    </row>
    <row r="193" spans="1:121">
      <c r="A193" s="3">
        <v>27713</v>
      </c>
      <c r="B193" s="59" t="s">
        <v>544</v>
      </c>
      <c r="C193" s="59" t="s">
        <v>544</v>
      </c>
      <c r="D193" s="59" t="s">
        <v>544</v>
      </c>
      <c r="E193" s="59" t="s">
        <v>544</v>
      </c>
      <c r="F193" s="58">
        <v>41.3</v>
      </c>
      <c r="G193" s="58">
        <v>0.75632500000000003</v>
      </c>
      <c r="H193" s="58">
        <v>91.1</v>
      </c>
      <c r="I193" s="58">
        <v>134</v>
      </c>
      <c r="J193" s="58">
        <v>4.12</v>
      </c>
      <c r="K193" s="59" t="s">
        <v>544</v>
      </c>
      <c r="L193" s="58">
        <v>561.5</v>
      </c>
      <c r="M193" s="58">
        <v>154674</v>
      </c>
      <c r="N193" s="59" t="s">
        <v>544</v>
      </c>
      <c r="O193" s="58">
        <v>575</v>
      </c>
      <c r="P193" s="58">
        <v>4.2</v>
      </c>
      <c r="Q193" s="59" t="s">
        <v>544</v>
      </c>
      <c r="R193" s="59" t="s">
        <v>544</v>
      </c>
      <c r="S193" s="59" t="s">
        <v>544</v>
      </c>
      <c r="T193" s="59" t="s">
        <v>544</v>
      </c>
      <c r="U193" s="59" t="s">
        <v>544</v>
      </c>
      <c r="V193" s="59" t="s">
        <v>544</v>
      </c>
      <c r="W193" s="59" t="s">
        <v>544</v>
      </c>
      <c r="X193" s="59" t="s">
        <v>544</v>
      </c>
      <c r="Y193" s="59" t="s">
        <v>544</v>
      </c>
      <c r="Z193" s="58">
        <v>106.2</v>
      </c>
      <c r="AA193" s="59" t="s">
        <v>544</v>
      </c>
      <c r="AB193" s="59" t="s">
        <v>544</v>
      </c>
      <c r="AC193" s="58">
        <v>0.75632500000000003</v>
      </c>
      <c r="AD193" s="59" t="s">
        <v>544</v>
      </c>
      <c r="AE193" s="59" t="s">
        <v>544</v>
      </c>
      <c r="AF193" s="58">
        <v>88.383045999999993</v>
      </c>
      <c r="AG193" s="58">
        <v>11.6</v>
      </c>
      <c r="AH193" s="58">
        <v>38</v>
      </c>
      <c r="AI193" s="59" t="s">
        <v>544</v>
      </c>
      <c r="AJ193" s="59" t="s">
        <v>544</v>
      </c>
      <c r="AK193" s="59" t="s">
        <v>544</v>
      </c>
      <c r="AL193" s="59" t="s">
        <v>544</v>
      </c>
      <c r="AM193" s="58">
        <v>49.438000000000002</v>
      </c>
      <c r="AN193" s="58">
        <v>101.1413</v>
      </c>
      <c r="AO193" s="59" t="s">
        <v>544</v>
      </c>
      <c r="AP193" s="59" t="s">
        <v>544</v>
      </c>
      <c r="AQ193" s="59" t="s">
        <v>544</v>
      </c>
      <c r="AR193" s="59" t="s">
        <v>544</v>
      </c>
      <c r="AS193" s="59" t="s">
        <v>544</v>
      </c>
      <c r="AT193" s="59" t="s">
        <v>544</v>
      </c>
      <c r="AU193" s="59" t="s">
        <v>544</v>
      </c>
      <c r="AV193" s="58">
        <v>64.2</v>
      </c>
      <c r="AW193" s="59" t="s">
        <v>544</v>
      </c>
      <c r="AX193" s="58">
        <v>24.2</v>
      </c>
      <c r="AY193" s="58">
        <v>28.5</v>
      </c>
      <c r="AZ193" s="58">
        <v>51.8</v>
      </c>
      <c r="BA193" s="58">
        <v>66.3</v>
      </c>
      <c r="BB193" s="58">
        <v>40.700000000000003</v>
      </c>
      <c r="BC193" s="58">
        <v>56.7</v>
      </c>
      <c r="BD193" s="59" t="s">
        <v>544</v>
      </c>
      <c r="BE193" s="59" t="s">
        <v>544</v>
      </c>
      <c r="BF193" s="59" t="s">
        <v>544</v>
      </c>
      <c r="BG193" s="58">
        <v>2.1</v>
      </c>
      <c r="BH193" s="58">
        <v>1.96</v>
      </c>
      <c r="BI193" s="59" t="s">
        <v>544</v>
      </c>
      <c r="BJ193" s="59" t="s">
        <v>544</v>
      </c>
      <c r="BK193" s="59" t="s">
        <v>544</v>
      </c>
      <c r="BL193" s="58">
        <v>10.17</v>
      </c>
      <c r="BM193" s="58">
        <v>8.2799999999999994</v>
      </c>
      <c r="BN193" s="59" t="s">
        <v>544</v>
      </c>
      <c r="BO193" s="59" t="s">
        <v>544</v>
      </c>
      <c r="BP193" s="59" t="s">
        <v>544</v>
      </c>
      <c r="BQ193" s="59" t="s">
        <v>544</v>
      </c>
      <c r="BR193" s="59" t="s">
        <v>544</v>
      </c>
      <c r="BS193" s="59" t="s">
        <v>544</v>
      </c>
      <c r="BT193" s="59" t="s">
        <v>544</v>
      </c>
      <c r="BU193" s="59" t="s">
        <v>544</v>
      </c>
      <c r="BV193" s="59" t="s">
        <v>544</v>
      </c>
      <c r="BW193" s="59" t="s">
        <v>544</v>
      </c>
      <c r="BX193" s="59" t="s">
        <v>544</v>
      </c>
      <c r="BY193" s="59" t="s">
        <v>544</v>
      </c>
      <c r="BZ193" s="59" t="s">
        <v>544</v>
      </c>
      <c r="CA193" s="59" t="s">
        <v>544</v>
      </c>
      <c r="CB193" s="59" t="s">
        <v>544</v>
      </c>
      <c r="CC193" s="59" t="s">
        <v>544</v>
      </c>
      <c r="CD193" s="59" t="s">
        <v>544</v>
      </c>
      <c r="CE193" s="59" t="s">
        <v>544</v>
      </c>
      <c r="CF193" s="58">
        <v>355082</v>
      </c>
      <c r="CG193" s="59" t="s">
        <v>544</v>
      </c>
      <c r="CH193" s="59" t="s">
        <v>544</v>
      </c>
      <c r="CI193" s="59" t="s">
        <v>544</v>
      </c>
      <c r="CJ193" s="59" t="s">
        <v>544</v>
      </c>
      <c r="CK193" s="59" t="s">
        <v>544</v>
      </c>
      <c r="CL193" s="59" t="s">
        <v>544</v>
      </c>
      <c r="CM193" s="59" t="s">
        <v>544</v>
      </c>
      <c r="CN193" s="59" t="s">
        <v>544</v>
      </c>
      <c r="CO193" s="59" t="s">
        <v>544</v>
      </c>
      <c r="CP193" s="59" t="s">
        <v>544</v>
      </c>
      <c r="CQ193" s="59" t="s">
        <v>544</v>
      </c>
      <c r="CR193" s="59" t="s">
        <v>544</v>
      </c>
      <c r="CS193" s="58">
        <v>100.6</v>
      </c>
      <c r="CT193" s="58">
        <v>114.1</v>
      </c>
      <c r="CU193" s="59" t="s">
        <v>544</v>
      </c>
      <c r="CV193" s="59" t="s">
        <v>544</v>
      </c>
      <c r="CW193" s="58">
        <v>2.0499999999999998</v>
      </c>
      <c r="CX193" s="59" t="s">
        <v>544</v>
      </c>
      <c r="CY193" s="59" t="s">
        <v>544</v>
      </c>
      <c r="CZ193" s="59" t="s">
        <v>544</v>
      </c>
      <c r="DA193" s="59" t="s">
        <v>544</v>
      </c>
      <c r="DB193" s="59" t="s">
        <v>544</v>
      </c>
      <c r="DC193" s="59" t="s">
        <v>544</v>
      </c>
      <c r="DD193" s="59" t="s">
        <v>544</v>
      </c>
      <c r="DE193" s="59" t="s">
        <v>544</v>
      </c>
      <c r="DF193" s="59" t="s">
        <v>544</v>
      </c>
      <c r="DG193" s="59" t="s">
        <v>544</v>
      </c>
      <c r="DH193" s="59" t="s">
        <v>544</v>
      </c>
      <c r="DI193" s="59" t="s">
        <v>544</v>
      </c>
      <c r="DJ193" s="59" t="s">
        <v>544</v>
      </c>
      <c r="DK193" s="59" t="s">
        <v>544</v>
      </c>
      <c r="DL193" s="59" t="s">
        <v>544</v>
      </c>
      <c r="DM193" s="59" t="s">
        <v>544</v>
      </c>
      <c r="DN193" s="59" t="s">
        <v>544</v>
      </c>
      <c r="DO193" s="59" t="s">
        <v>544</v>
      </c>
      <c r="DP193" s="59" t="s">
        <v>544</v>
      </c>
      <c r="DQ193" s="116" t="s">
        <v>544</v>
      </c>
    </row>
    <row r="194" spans="1:121">
      <c r="A194" s="3">
        <v>27743</v>
      </c>
      <c r="B194" s="59" t="s">
        <v>544</v>
      </c>
      <c r="C194" s="59" t="s">
        <v>544</v>
      </c>
      <c r="D194" s="59" t="s">
        <v>544</v>
      </c>
      <c r="E194" s="59" t="s">
        <v>544</v>
      </c>
      <c r="F194" s="58">
        <v>40.9</v>
      </c>
      <c r="G194" s="58">
        <v>0.74642600000000003</v>
      </c>
      <c r="H194" s="58">
        <v>92</v>
      </c>
      <c r="I194" s="58">
        <v>135.80000000000001</v>
      </c>
      <c r="J194" s="58">
        <v>4.21</v>
      </c>
      <c r="K194" s="59" t="s">
        <v>544</v>
      </c>
      <c r="L194" s="58">
        <v>563.29999999999995</v>
      </c>
      <c r="M194" s="58">
        <v>134529</v>
      </c>
      <c r="N194" s="59" t="s">
        <v>544</v>
      </c>
      <c r="O194" s="58">
        <v>517</v>
      </c>
      <c r="P194" s="58">
        <v>4.2</v>
      </c>
      <c r="Q194" s="59" t="s">
        <v>544</v>
      </c>
      <c r="R194" s="59" t="s">
        <v>544</v>
      </c>
      <c r="S194" s="59" t="s">
        <v>544</v>
      </c>
      <c r="T194" s="59" t="s">
        <v>544</v>
      </c>
      <c r="U194" s="59" t="s">
        <v>544</v>
      </c>
      <c r="V194" s="59" t="s">
        <v>544</v>
      </c>
      <c r="W194" s="59" t="s">
        <v>544</v>
      </c>
      <c r="X194" s="59" t="s">
        <v>544</v>
      </c>
      <c r="Y194" s="59" t="s">
        <v>544</v>
      </c>
      <c r="Z194" s="58">
        <v>105.2</v>
      </c>
      <c r="AA194" s="59" t="s">
        <v>544</v>
      </c>
      <c r="AB194" s="59" t="s">
        <v>544</v>
      </c>
      <c r="AC194" s="58">
        <v>0.74642600000000003</v>
      </c>
      <c r="AD194" s="59" t="s">
        <v>544</v>
      </c>
      <c r="AE194" s="59" t="s">
        <v>544</v>
      </c>
      <c r="AF194" s="58">
        <v>87.713841000000002</v>
      </c>
      <c r="AG194" s="58">
        <v>11.6</v>
      </c>
      <c r="AH194" s="58">
        <v>38.200000000000003</v>
      </c>
      <c r="AI194" s="59" t="s">
        <v>544</v>
      </c>
      <c r="AJ194" s="59" t="s">
        <v>544</v>
      </c>
      <c r="AK194" s="59" t="s">
        <v>544</v>
      </c>
      <c r="AL194" s="59" t="s">
        <v>544</v>
      </c>
      <c r="AM194" s="58">
        <v>49.741700000000002</v>
      </c>
      <c r="AN194" s="58">
        <v>101.54600000000001</v>
      </c>
      <c r="AO194" s="59" t="s">
        <v>544</v>
      </c>
      <c r="AP194" s="59" t="s">
        <v>544</v>
      </c>
      <c r="AQ194" s="59" t="s">
        <v>544</v>
      </c>
      <c r="AR194" s="59" t="s">
        <v>544</v>
      </c>
      <c r="AS194" s="59" t="s">
        <v>544</v>
      </c>
      <c r="AT194" s="59" t="s">
        <v>544</v>
      </c>
      <c r="AU194" s="59" t="s">
        <v>544</v>
      </c>
      <c r="AV194" s="58">
        <v>64.5</v>
      </c>
      <c r="AW194" s="59" t="s">
        <v>544</v>
      </c>
      <c r="AX194" s="58">
        <v>24.2</v>
      </c>
      <c r="AY194" s="58">
        <v>28.5</v>
      </c>
      <c r="AZ194" s="58">
        <v>51.9</v>
      </c>
      <c r="BA194" s="58">
        <v>65.8</v>
      </c>
      <c r="BB194" s="58">
        <v>41.2</v>
      </c>
      <c r="BC194" s="58">
        <v>56.9</v>
      </c>
      <c r="BD194" s="59" t="s">
        <v>544</v>
      </c>
      <c r="BE194" s="59" t="s">
        <v>544</v>
      </c>
      <c r="BF194" s="59" t="s">
        <v>544</v>
      </c>
      <c r="BG194" s="58">
        <v>1.97</v>
      </c>
      <c r="BH194" s="58">
        <v>1.76</v>
      </c>
      <c r="BI194" s="59" t="s">
        <v>544</v>
      </c>
      <c r="BJ194" s="59" t="s">
        <v>544</v>
      </c>
      <c r="BK194" s="59" t="s">
        <v>544</v>
      </c>
      <c r="BL194" s="58">
        <v>9.8699999999999992</v>
      </c>
      <c r="BM194" s="58">
        <v>8.74</v>
      </c>
      <c r="BN194" s="59" t="s">
        <v>544</v>
      </c>
      <c r="BO194" s="59" t="s">
        <v>544</v>
      </c>
      <c r="BP194" s="59" t="s">
        <v>544</v>
      </c>
      <c r="BQ194" s="59" t="s">
        <v>544</v>
      </c>
      <c r="BR194" s="59" t="s">
        <v>544</v>
      </c>
      <c r="BS194" s="59" t="s">
        <v>544</v>
      </c>
      <c r="BT194" s="59" t="s">
        <v>544</v>
      </c>
      <c r="BU194" s="59" t="s">
        <v>544</v>
      </c>
      <c r="BV194" s="59" t="s">
        <v>544</v>
      </c>
      <c r="BW194" s="59" t="s">
        <v>544</v>
      </c>
      <c r="BX194" s="59" t="s">
        <v>544</v>
      </c>
      <c r="BY194" s="59" t="s">
        <v>544</v>
      </c>
      <c r="BZ194" s="59" t="s">
        <v>544</v>
      </c>
      <c r="CA194" s="59" t="s">
        <v>544</v>
      </c>
      <c r="CB194" s="59" t="s">
        <v>544</v>
      </c>
      <c r="CC194" s="59" t="s">
        <v>544</v>
      </c>
      <c r="CD194" s="59" t="s">
        <v>544</v>
      </c>
      <c r="CE194" s="59" t="s">
        <v>544</v>
      </c>
      <c r="CF194" s="58">
        <v>359885</v>
      </c>
      <c r="CG194" s="59" t="s">
        <v>544</v>
      </c>
      <c r="CH194" s="59" t="s">
        <v>544</v>
      </c>
      <c r="CI194" s="59" t="s">
        <v>544</v>
      </c>
      <c r="CJ194" s="59" t="s">
        <v>544</v>
      </c>
      <c r="CK194" s="59" t="s">
        <v>544</v>
      </c>
      <c r="CL194" s="59" t="s">
        <v>544</v>
      </c>
      <c r="CM194" s="59" t="s">
        <v>544</v>
      </c>
      <c r="CN194" s="59" t="s">
        <v>544</v>
      </c>
      <c r="CO194" s="59" t="s">
        <v>544</v>
      </c>
      <c r="CP194" s="59" t="s">
        <v>544</v>
      </c>
      <c r="CQ194" s="59" t="s">
        <v>544</v>
      </c>
      <c r="CR194" s="59" t="s">
        <v>544</v>
      </c>
      <c r="CS194" s="58">
        <v>99.9</v>
      </c>
      <c r="CT194" s="58">
        <v>112.9</v>
      </c>
      <c r="CU194" s="59" t="s">
        <v>544</v>
      </c>
      <c r="CV194" s="59" t="s">
        <v>544</v>
      </c>
      <c r="CW194" s="58">
        <v>1.94</v>
      </c>
      <c r="CX194" s="59" t="s">
        <v>544</v>
      </c>
      <c r="CY194" s="59" t="s">
        <v>544</v>
      </c>
      <c r="CZ194" s="59" t="s">
        <v>544</v>
      </c>
      <c r="DA194" s="59" t="s">
        <v>544</v>
      </c>
      <c r="DB194" s="59" t="s">
        <v>544</v>
      </c>
      <c r="DC194" s="59" t="s">
        <v>544</v>
      </c>
      <c r="DD194" s="59" t="s">
        <v>544</v>
      </c>
      <c r="DE194" s="59" t="s">
        <v>544</v>
      </c>
      <c r="DF194" s="59" t="s">
        <v>544</v>
      </c>
      <c r="DG194" s="59" t="s">
        <v>544</v>
      </c>
      <c r="DH194" s="59" t="s">
        <v>544</v>
      </c>
      <c r="DI194" s="59" t="s">
        <v>544</v>
      </c>
      <c r="DJ194" s="59" t="s">
        <v>544</v>
      </c>
      <c r="DK194" s="59" t="s">
        <v>544</v>
      </c>
      <c r="DL194" s="59" t="s">
        <v>544</v>
      </c>
      <c r="DM194" s="59" t="s">
        <v>544</v>
      </c>
      <c r="DN194" s="59" t="s">
        <v>544</v>
      </c>
      <c r="DO194" s="59" t="s">
        <v>544</v>
      </c>
      <c r="DP194" s="59" t="s">
        <v>544</v>
      </c>
      <c r="DQ194" s="116" t="s">
        <v>544</v>
      </c>
    </row>
    <row r="195" spans="1:121">
      <c r="A195" s="3">
        <v>27774</v>
      </c>
      <c r="B195" s="59" t="s">
        <v>544</v>
      </c>
      <c r="C195" s="59" t="s">
        <v>544</v>
      </c>
      <c r="D195" s="59" t="s">
        <v>544</v>
      </c>
      <c r="E195" s="59" t="s">
        <v>544</v>
      </c>
      <c r="F195" s="58">
        <v>43.1</v>
      </c>
      <c r="G195" s="58">
        <v>0.75172300000000003</v>
      </c>
      <c r="H195" s="58">
        <v>84.7</v>
      </c>
      <c r="I195" s="58">
        <v>135.19999999999999</v>
      </c>
      <c r="J195" s="58">
        <v>3.93</v>
      </c>
      <c r="K195" s="59" t="s">
        <v>544</v>
      </c>
      <c r="L195" s="58">
        <v>572</v>
      </c>
      <c r="M195" s="58">
        <v>160319</v>
      </c>
      <c r="N195" s="59" t="s">
        <v>544</v>
      </c>
      <c r="O195" s="58">
        <v>543</v>
      </c>
      <c r="P195" s="58">
        <v>4.0999999999999996</v>
      </c>
      <c r="Q195" s="59" t="s">
        <v>544</v>
      </c>
      <c r="R195" s="59" t="s">
        <v>544</v>
      </c>
      <c r="S195" s="59" t="s">
        <v>544</v>
      </c>
      <c r="T195" s="59" t="s">
        <v>544</v>
      </c>
      <c r="U195" s="59" t="s">
        <v>544</v>
      </c>
      <c r="V195" s="59" t="s">
        <v>544</v>
      </c>
      <c r="W195" s="59" t="s">
        <v>544</v>
      </c>
      <c r="X195" s="59" t="s">
        <v>544</v>
      </c>
      <c r="Y195" s="59" t="s">
        <v>544</v>
      </c>
      <c r="Z195" s="58">
        <v>105.3</v>
      </c>
      <c r="AA195" s="59" t="s">
        <v>544</v>
      </c>
      <c r="AB195" s="59" t="s">
        <v>544</v>
      </c>
      <c r="AC195" s="58">
        <v>0.75172300000000003</v>
      </c>
      <c r="AD195" s="59" t="s">
        <v>544</v>
      </c>
      <c r="AE195" s="59" t="s">
        <v>544</v>
      </c>
      <c r="AF195" s="58">
        <v>88.580247</v>
      </c>
      <c r="AG195" s="58">
        <v>11.66</v>
      </c>
      <c r="AH195" s="58">
        <v>38.299999999999997</v>
      </c>
      <c r="AI195" s="59" t="s">
        <v>544</v>
      </c>
      <c r="AJ195" s="59" t="s">
        <v>544</v>
      </c>
      <c r="AK195" s="59" t="s">
        <v>544</v>
      </c>
      <c r="AL195" s="59" t="s">
        <v>544</v>
      </c>
      <c r="AM195" s="58">
        <v>49.993600000000001</v>
      </c>
      <c r="AN195" s="58">
        <v>101.8416</v>
      </c>
      <c r="AO195" s="59" t="s">
        <v>544</v>
      </c>
      <c r="AP195" s="59" t="s">
        <v>544</v>
      </c>
      <c r="AQ195" s="59" t="s">
        <v>544</v>
      </c>
      <c r="AR195" s="59" t="s">
        <v>544</v>
      </c>
      <c r="AS195" s="59" t="s">
        <v>544</v>
      </c>
      <c r="AT195" s="59" t="s">
        <v>544</v>
      </c>
      <c r="AU195" s="59" t="s">
        <v>544</v>
      </c>
      <c r="AV195" s="58">
        <v>64.5</v>
      </c>
      <c r="AW195" s="59" t="s">
        <v>544</v>
      </c>
      <c r="AX195" s="58">
        <v>24.2</v>
      </c>
      <c r="AY195" s="58">
        <v>28.8</v>
      </c>
      <c r="AZ195" s="58">
        <v>53.4</v>
      </c>
      <c r="BA195" s="58">
        <v>68.3</v>
      </c>
      <c r="BB195" s="58">
        <v>42.1</v>
      </c>
      <c r="BC195" s="58">
        <v>57.3</v>
      </c>
      <c r="BD195" s="59" t="s">
        <v>544</v>
      </c>
      <c r="BE195" s="59" t="s">
        <v>544</v>
      </c>
      <c r="BF195" s="59" t="s">
        <v>544</v>
      </c>
      <c r="BG195" s="58">
        <v>2.2200000000000002</v>
      </c>
      <c r="BH195" s="58">
        <v>1.72</v>
      </c>
      <c r="BI195" s="59" t="s">
        <v>544</v>
      </c>
      <c r="BJ195" s="59" t="s">
        <v>544</v>
      </c>
      <c r="BK195" s="59" t="s">
        <v>544</v>
      </c>
      <c r="BL195" s="58">
        <v>10.43</v>
      </c>
      <c r="BM195" s="58">
        <v>8.59</v>
      </c>
      <c r="BN195" s="59" t="s">
        <v>544</v>
      </c>
      <c r="BO195" s="59" t="s">
        <v>544</v>
      </c>
      <c r="BP195" s="59" t="s">
        <v>544</v>
      </c>
      <c r="BQ195" s="59" t="s">
        <v>544</v>
      </c>
      <c r="BR195" s="59" t="s">
        <v>544</v>
      </c>
      <c r="BS195" s="59" t="s">
        <v>544</v>
      </c>
      <c r="BT195" s="59" t="s">
        <v>544</v>
      </c>
      <c r="BU195" s="59" t="s">
        <v>544</v>
      </c>
      <c r="BV195" s="59" t="s">
        <v>544</v>
      </c>
      <c r="BW195" s="59" t="s">
        <v>544</v>
      </c>
      <c r="BX195" s="59" t="s">
        <v>544</v>
      </c>
      <c r="BY195" s="59" t="s">
        <v>544</v>
      </c>
      <c r="BZ195" s="59" t="s">
        <v>544</v>
      </c>
      <c r="CA195" s="59" t="s">
        <v>544</v>
      </c>
      <c r="CB195" s="59" t="s">
        <v>544</v>
      </c>
      <c r="CC195" s="59" t="s">
        <v>544</v>
      </c>
      <c r="CD195" s="59" t="s">
        <v>544</v>
      </c>
      <c r="CE195" s="59" t="s">
        <v>544</v>
      </c>
      <c r="CF195" s="58">
        <v>358655</v>
      </c>
      <c r="CG195" s="59" t="s">
        <v>544</v>
      </c>
      <c r="CH195" s="59" t="s">
        <v>544</v>
      </c>
      <c r="CI195" s="59" t="s">
        <v>544</v>
      </c>
      <c r="CJ195" s="59" t="s">
        <v>544</v>
      </c>
      <c r="CK195" s="59" t="s">
        <v>544</v>
      </c>
      <c r="CL195" s="59" t="s">
        <v>544</v>
      </c>
      <c r="CM195" s="59" t="s">
        <v>544</v>
      </c>
      <c r="CN195" s="59" t="s">
        <v>544</v>
      </c>
      <c r="CO195" s="59" t="s">
        <v>544</v>
      </c>
      <c r="CP195" s="59" t="s">
        <v>544</v>
      </c>
      <c r="CQ195" s="59" t="s">
        <v>544</v>
      </c>
      <c r="CR195" s="59" t="s">
        <v>544</v>
      </c>
      <c r="CS195" s="58">
        <v>100</v>
      </c>
      <c r="CT195" s="58">
        <v>112.9</v>
      </c>
      <c r="CU195" s="59" t="s">
        <v>544</v>
      </c>
      <c r="CV195" s="59" t="s">
        <v>544</v>
      </c>
      <c r="CW195" s="58">
        <v>2.2000000000000002</v>
      </c>
      <c r="CX195" s="59" t="s">
        <v>544</v>
      </c>
      <c r="CY195" s="59" t="s">
        <v>544</v>
      </c>
      <c r="CZ195" s="59" t="s">
        <v>544</v>
      </c>
      <c r="DA195" s="59" t="s">
        <v>544</v>
      </c>
      <c r="DB195" s="59" t="s">
        <v>544</v>
      </c>
      <c r="DC195" s="59" t="s">
        <v>544</v>
      </c>
      <c r="DD195" s="59" t="s">
        <v>544</v>
      </c>
      <c r="DE195" s="59" t="s">
        <v>544</v>
      </c>
      <c r="DF195" s="59" t="s">
        <v>544</v>
      </c>
      <c r="DG195" s="59" t="s">
        <v>544</v>
      </c>
      <c r="DH195" s="59" t="s">
        <v>544</v>
      </c>
      <c r="DI195" s="59" t="s">
        <v>544</v>
      </c>
      <c r="DJ195" s="59" t="s">
        <v>544</v>
      </c>
      <c r="DK195" s="59" t="s">
        <v>544</v>
      </c>
      <c r="DL195" s="59" t="s">
        <v>544</v>
      </c>
      <c r="DM195" s="59" t="s">
        <v>544</v>
      </c>
      <c r="DN195" s="59" t="s">
        <v>544</v>
      </c>
      <c r="DO195" s="59" t="s">
        <v>544</v>
      </c>
      <c r="DP195" s="59" t="s">
        <v>544</v>
      </c>
      <c r="DQ195" s="116" t="s">
        <v>544</v>
      </c>
    </row>
    <row r="196" spans="1:121">
      <c r="A196" s="3">
        <v>27805</v>
      </c>
      <c r="B196" s="59" t="s">
        <v>544</v>
      </c>
      <c r="C196" s="59" t="s">
        <v>544</v>
      </c>
      <c r="D196" s="59" t="s">
        <v>544</v>
      </c>
      <c r="E196" s="59" t="s">
        <v>544</v>
      </c>
      <c r="F196" s="58">
        <v>42.3</v>
      </c>
      <c r="G196" s="58">
        <v>0.76400699999999999</v>
      </c>
      <c r="H196" s="58">
        <v>84.6</v>
      </c>
      <c r="I196" s="58">
        <v>135.5</v>
      </c>
      <c r="J196" s="58">
        <v>3.72</v>
      </c>
      <c r="K196" s="59" t="s">
        <v>544</v>
      </c>
      <c r="L196" s="58">
        <v>567.79999999999995</v>
      </c>
      <c r="M196" s="58">
        <v>194710</v>
      </c>
      <c r="N196" s="59" t="s">
        <v>544</v>
      </c>
      <c r="O196" s="58">
        <v>580</v>
      </c>
      <c r="P196" s="58">
        <v>4.2</v>
      </c>
      <c r="Q196" s="59" t="s">
        <v>544</v>
      </c>
      <c r="R196" s="59" t="s">
        <v>544</v>
      </c>
      <c r="S196" s="59" t="s">
        <v>544</v>
      </c>
      <c r="T196" s="59" t="s">
        <v>544</v>
      </c>
      <c r="U196" s="59" t="s">
        <v>544</v>
      </c>
      <c r="V196" s="59" t="s">
        <v>544</v>
      </c>
      <c r="W196" s="59" t="s">
        <v>544</v>
      </c>
      <c r="X196" s="59" t="s">
        <v>544</v>
      </c>
      <c r="Y196" s="59" t="s">
        <v>544</v>
      </c>
      <c r="Z196" s="58">
        <v>108</v>
      </c>
      <c r="AA196" s="59" t="s">
        <v>544</v>
      </c>
      <c r="AB196" s="59" t="s">
        <v>544</v>
      </c>
      <c r="AC196" s="58">
        <v>0.76400699999999999</v>
      </c>
      <c r="AD196" s="59" t="s">
        <v>544</v>
      </c>
      <c r="AE196" s="59" t="s">
        <v>544</v>
      </c>
      <c r="AF196" s="58">
        <v>88.479263000000003</v>
      </c>
      <c r="AG196" s="58">
        <v>12.9</v>
      </c>
      <c r="AH196" s="58">
        <v>38.4</v>
      </c>
      <c r="AI196" s="59" t="s">
        <v>544</v>
      </c>
      <c r="AJ196" s="59" t="s">
        <v>544</v>
      </c>
      <c r="AK196" s="59" t="s">
        <v>544</v>
      </c>
      <c r="AL196" s="59" t="s">
        <v>544</v>
      </c>
      <c r="AM196" s="58">
        <v>50.191200000000002</v>
      </c>
      <c r="AN196" s="58">
        <v>102.02379999999999</v>
      </c>
      <c r="AO196" s="59" t="s">
        <v>544</v>
      </c>
      <c r="AP196" s="59" t="s">
        <v>544</v>
      </c>
      <c r="AQ196" s="59" t="s">
        <v>544</v>
      </c>
      <c r="AR196" s="59" t="s">
        <v>544</v>
      </c>
      <c r="AS196" s="59" t="s">
        <v>544</v>
      </c>
      <c r="AT196" s="59" t="s">
        <v>544</v>
      </c>
      <c r="AU196" s="59" t="s">
        <v>544</v>
      </c>
      <c r="AV196" s="58">
        <v>64.400000000000006</v>
      </c>
      <c r="AW196" s="59" t="s">
        <v>544</v>
      </c>
      <c r="AX196" s="58">
        <v>24.2</v>
      </c>
      <c r="AY196" s="58">
        <v>29.1</v>
      </c>
      <c r="AZ196" s="58">
        <v>54.6</v>
      </c>
      <c r="BA196" s="58">
        <v>69.8</v>
      </c>
      <c r="BB196" s="58">
        <v>43.1</v>
      </c>
      <c r="BC196" s="58">
        <v>57.4</v>
      </c>
      <c r="BD196" s="59" t="s">
        <v>544</v>
      </c>
      <c r="BE196" s="59" t="s">
        <v>544</v>
      </c>
      <c r="BF196" s="59" t="s">
        <v>544</v>
      </c>
      <c r="BG196" s="58">
        <v>2.12</v>
      </c>
      <c r="BH196" s="58">
        <v>1.61</v>
      </c>
      <c r="BI196" s="59" t="s">
        <v>544</v>
      </c>
      <c r="BJ196" s="59" t="s">
        <v>544</v>
      </c>
      <c r="BK196" s="59" t="s">
        <v>544</v>
      </c>
      <c r="BL196" s="58">
        <v>10.119999999999999</v>
      </c>
      <c r="BM196" s="58">
        <v>8.9</v>
      </c>
      <c r="BN196" s="59" t="s">
        <v>544</v>
      </c>
      <c r="BO196" s="59" t="s">
        <v>544</v>
      </c>
      <c r="BP196" s="59" t="s">
        <v>544</v>
      </c>
      <c r="BQ196" s="59" t="s">
        <v>544</v>
      </c>
      <c r="BR196" s="59" t="s">
        <v>544</v>
      </c>
      <c r="BS196" s="59" t="s">
        <v>544</v>
      </c>
      <c r="BT196" s="59" t="s">
        <v>544</v>
      </c>
      <c r="BU196" s="59" t="s">
        <v>544</v>
      </c>
      <c r="BV196" s="59" t="s">
        <v>544</v>
      </c>
      <c r="BW196" s="59" t="s">
        <v>544</v>
      </c>
      <c r="BX196" s="59" t="s">
        <v>544</v>
      </c>
      <c r="BY196" s="59" t="s">
        <v>544</v>
      </c>
      <c r="BZ196" s="59" t="s">
        <v>544</v>
      </c>
      <c r="CA196" s="59" t="s">
        <v>544</v>
      </c>
      <c r="CB196" s="59" t="s">
        <v>544</v>
      </c>
      <c r="CC196" s="59" t="s">
        <v>544</v>
      </c>
      <c r="CD196" s="59" t="s">
        <v>544</v>
      </c>
      <c r="CE196" s="59" t="s">
        <v>544</v>
      </c>
      <c r="CF196" s="58">
        <v>360103</v>
      </c>
      <c r="CG196" s="59" t="s">
        <v>544</v>
      </c>
      <c r="CH196" s="59" t="s">
        <v>544</v>
      </c>
      <c r="CI196" s="59" t="s">
        <v>544</v>
      </c>
      <c r="CJ196" s="59" t="s">
        <v>544</v>
      </c>
      <c r="CK196" s="59" t="s">
        <v>544</v>
      </c>
      <c r="CL196" s="59" t="s">
        <v>544</v>
      </c>
      <c r="CM196" s="59" t="s">
        <v>544</v>
      </c>
      <c r="CN196" s="59" t="s">
        <v>544</v>
      </c>
      <c r="CO196" s="59" t="s">
        <v>544</v>
      </c>
      <c r="CP196" s="59" t="s">
        <v>544</v>
      </c>
      <c r="CQ196" s="59" t="s">
        <v>544</v>
      </c>
      <c r="CR196" s="59" t="s">
        <v>544</v>
      </c>
      <c r="CS196" s="58">
        <v>103.7</v>
      </c>
      <c r="CT196" s="58">
        <v>114.1</v>
      </c>
      <c r="CU196" s="59" t="s">
        <v>544</v>
      </c>
      <c r="CV196" s="59" t="s">
        <v>544</v>
      </c>
      <c r="CW196" s="58">
        <v>2.25</v>
      </c>
      <c r="CX196" s="59" t="s">
        <v>544</v>
      </c>
      <c r="CY196" s="59" t="s">
        <v>544</v>
      </c>
      <c r="CZ196" s="59" t="s">
        <v>544</v>
      </c>
      <c r="DA196" s="59" t="s">
        <v>544</v>
      </c>
      <c r="DB196" s="59" t="s">
        <v>544</v>
      </c>
      <c r="DC196" s="59" t="s">
        <v>544</v>
      </c>
      <c r="DD196" s="59" t="s">
        <v>544</v>
      </c>
      <c r="DE196" s="59" t="s">
        <v>544</v>
      </c>
      <c r="DF196" s="59" t="s">
        <v>544</v>
      </c>
      <c r="DG196" s="59" t="s">
        <v>544</v>
      </c>
      <c r="DH196" s="59" t="s">
        <v>544</v>
      </c>
      <c r="DI196" s="59" t="s">
        <v>544</v>
      </c>
      <c r="DJ196" s="59" t="s">
        <v>544</v>
      </c>
      <c r="DK196" s="59" t="s">
        <v>544</v>
      </c>
      <c r="DL196" s="59" t="s">
        <v>544</v>
      </c>
      <c r="DM196" s="59" t="s">
        <v>544</v>
      </c>
      <c r="DN196" s="59" t="s">
        <v>544</v>
      </c>
      <c r="DO196" s="59" t="s">
        <v>544</v>
      </c>
      <c r="DP196" s="59" t="s">
        <v>544</v>
      </c>
      <c r="DQ196" s="116" t="s">
        <v>544</v>
      </c>
    </row>
    <row r="197" spans="1:121">
      <c r="A197" s="3">
        <v>27834</v>
      </c>
      <c r="B197" s="59" t="s">
        <v>544</v>
      </c>
      <c r="C197" s="59" t="s">
        <v>544</v>
      </c>
      <c r="D197" s="59" t="s">
        <v>544</v>
      </c>
      <c r="E197" s="59" t="s">
        <v>544</v>
      </c>
      <c r="F197" s="58">
        <v>43.5</v>
      </c>
      <c r="G197" s="58">
        <v>0.76463400000000004</v>
      </c>
      <c r="H197" s="58">
        <v>85.3</v>
      </c>
      <c r="I197" s="58">
        <v>136.30000000000001</v>
      </c>
      <c r="J197" s="58">
        <v>3.74</v>
      </c>
      <c r="K197" s="59" t="s">
        <v>544</v>
      </c>
      <c r="L197" s="58">
        <v>583.70000000000005</v>
      </c>
      <c r="M197" s="58">
        <v>271310</v>
      </c>
      <c r="N197" s="59" t="s">
        <v>544</v>
      </c>
      <c r="O197" s="58">
        <v>569</v>
      </c>
      <c r="P197" s="58">
        <v>4.0999999999999996</v>
      </c>
      <c r="Q197" s="59" t="s">
        <v>544</v>
      </c>
      <c r="R197" s="59" t="s">
        <v>544</v>
      </c>
      <c r="S197" s="59" t="s">
        <v>544</v>
      </c>
      <c r="T197" s="59" t="s">
        <v>544</v>
      </c>
      <c r="U197" s="59" t="s">
        <v>544</v>
      </c>
      <c r="V197" s="59" t="s">
        <v>544</v>
      </c>
      <c r="W197" s="59" t="s">
        <v>544</v>
      </c>
      <c r="X197" s="59" t="s">
        <v>544</v>
      </c>
      <c r="Y197" s="59" t="s">
        <v>544</v>
      </c>
      <c r="Z197" s="58">
        <v>109.6</v>
      </c>
      <c r="AA197" s="59" t="s">
        <v>544</v>
      </c>
      <c r="AB197" s="59" t="s">
        <v>544</v>
      </c>
      <c r="AC197" s="58">
        <v>0.76463400000000004</v>
      </c>
      <c r="AD197" s="59" t="s">
        <v>544</v>
      </c>
      <c r="AE197" s="59" t="s">
        <v>544</v>
      </c>
      <c r="AF197" s="58">
        <v>88.786482000000007</v>
      </c>
      <c r="AG197" s="58">
        <v>12.9</v>
      </c>
      <c r="AH197" s="58">
        <v>38.5</v>
      </c>
      <c r="AI197" s="59" t="s">
        <v>544</v>
      </c>
      <c r="AJ197" s="59" t="s">
        <v>544</v>
      </c>
      <c r="AK197" s="59" t="s">
        <v>544</v>
      </c>
      <c r="AL197" s="59" t="s">
        <v>544</v>
      </c>
      <c r="AM197" s="58">
        <v>50.345399999999998</v>
      </c>
      <c r="AN197" s="58">
        <v>102.11539999999999</v>
      </c>
      <c r="AO197" s="59" t="s">
        <v>544</v>
      </c>
      <c r="AP197" s="59" t="s">
        <v>544</v>
      </c>
      <c r="AQ197" s="59" t="s">
        <v>544</v>
      </c>
      <c r="AR197" s="59" t="s">
        <v>544</v>
      </c>
      <c r="AS197" s="59" t="s">
        <v>544</v>
      </c>
      <c r="AT197" s="59" t="s">
        <v>544</v>
      </c>
      <c r="AU197" s="59" t="s">
        <v>544</v>
      </c>
      <c r="AV197" s="58">
        <v>64.400000000000006</v>
      </c>
      <c r="AW197" s="59" t="s">
        <v>544</v>
      </c>
      <c r="AX197" s="58">
        <v>24.2</v>
      </c>
      <c r="AY197" s="58">
        <v>29.3</v>
      </c>
      <c r="AZ197" s="58">
        <v>55.8</v>
      </c>
      <c r="BA197" s="58">
        <v>70.3</v>
      </c>
      <c r="BB197" s="58">
        <v>44.3</v>
      </c>
      <c r="BC197" s="58">
        <v>57.5</v>
      </c>
      <c r="BD197" s="59" t="s">
        <v>544</v>
      </c>
      <c r="BE197" s="59" t="s">
        <v>544</v>
      </c>
      <c r="BF197" s="59" t="s">
        <v>544</v>
      </c>
      <c r="BG197" s="58">
        <v>2</v>
      </c>
      <c r="BH197" s="58">
        <v>2.0699999999999998</v>
      </c>
      <c r="BI197" s="59" t="s">
        <v>544</v>
      </c>
      <c r="BJ197" s="59" t="s">
        <v>544</v>
      </c>
      <c r="BK197" s="59" t="s">
        <v>544</v>
      </c>
      <c r="BL197" s="58">
        <v>10.43</v>
      </c>
      <c r="BM197" s="58">
        <v>8.85</v>
      </c>
      <c r="BN197" s="59" t="s">
        <v>544</v>
      </c>
      <c r="BO197" s="59" t="s">
        <v>544</v>
      </c>
      <c r="BP197" s="59" t="s">
        <v>544</v>
      </c>
      <c r="BQ197" s="59" t="s">
        <v>544</v>
      </c>
      <c r="BR197" s="59" t="s">
        <v>544</v>
      </c>
      <c r="BS197" s="59" t="s">
        <v>544</v>
      </c>
      <c r="BT197" s="59" t="s">
        <v>544</v>
      </c>
      <c r="BU197" s="59" t="s">
        <v>544</v>
      </c>
      <c r="BV197" s="59" t="s">
        <v>544</v>
      </c>
      <c r="BW197" s="59" t="s">
        <v>544</v>
      </c>
      <c r="BX197" s="59" t="s">
        <v>544</v>
      </c>
      <c r="BY197" s="59" t="s">
        <v>544</v>
      </c>
      <c r="BZ197" s="59" t="s">
        <v>544</v>
      </c>
      <c r="CA197" s="59" t="s">
        <v>544</v>
      </c>
      <c r="CB197" s="59" t="s">
        <v>544</v>
      </c>
      <c r="CC197" s="59" t="s">
        <v>544</v>
      </c>
      <c r="CD197" s="59" t="s">
        <v>544</v>
      </c>
      <c r="CE197" s="59" t="s">
        <v>544</v>
      </c>
      <c r="CF197" s="58">
        <v>361764</v>
      </c>
      <c r="CG197" s="59" t="s">
        <v>544</v>
      </c>
      <c r="CH197" s="59" t="s">
        <v>544</v>
      </c>
      <c r="CI197" s="59" t="s">
        <v>544</v>
      </c>
      <c r="CJ197" s="59" t="s">
        <v>544</v>
      </c>
      <c r="CK197" s="59" t="s">
        <v>544</v>
      </c>
      <c r="CL197" s="59" t="s">
        <v>544</v>
      </c>
      <c r="CM197" s="59" t="s">
        <v>544</v>
      </c>
      <c r="CN197" s="59" t="s">
        <v>544</v>
      </c>
      <c r="CO197" s="59" t="s">
        <v>544</v>
      </c>
      <c r="CP197" s="59" t="s">
        <v>544</v>
      </c>
      <c r="CQ197" s="59" t="s">
        <v>544</v>
      </c>
      <c r="CR197" s="59" t="s">
        <v>544</v>
      </c>
      <c r="CS197" s="58">
        <v>105.8</v>
      </c>
      <c r="CT197" s="58">
        <v>115</v>
      </c>
      <c r="CU197" s="59" t="s">
        <v>544</v>
      </c>
      <c r="CV197" s="59" t="s">
        <v>544</v>
      </c>
      <c r="CW197" s="58">
        <v>2.1</v>
      </c>
      <c r="CX197" s="59" t="s">
        <v>544</v>
      </c>
      <c r="CY197" s="59" t="s">
        <v>544</v>
      </c>
      <c r="CZ197" s="59" t="s">
        <v>544</v>
      </c>
      <c r="DA197" s="59" t="s">
        <v>544</v>
      </c>
      <c r="DB197" s="59" t="s">
        <v>544</v>
      </c>
      <c r="DC197" s="59" t="s">
        <v>544</v>
      </c>
      <c r="DD197" s="59" t="s">
        <v>544</v>
      </c>
      <c r="DE197" s="59" t="s">
        <v>544</v>
      </c>
      <c r="DF197" s="59" t="s">
        <v>544</v>
      </c>
      <c r="DG197" s="59" t="s">
        <v>544</v>
      </c>
      <c r="DH197" s="59" t="s">
        <v>544</v>
      </c>
      <c r="DI197" s="59" t="s">
        <v>544</v>
      </c>
      <c r="DJ197" s="59" t="s">
        <v>544</v>
      </c>
      <c r="DK197" s="59" t="s">
        <v>544</v>
      </c>
      <c r="DL197" s="59" t="s">
        <v>544</v>
      </c>
      <c r="DM197" s="59" t="s">
        <v>544</v>
      </c>
      <c r="DN197" s="58">
        <v>0.261463</v>
      </c>
      <c r="DO197" s="59" t="s">
        <v>544</v>
      </c>
      <c r="DP197" s="59" t="s">
        <v>544</v>
      </c>
      <c r="DQ197" s="116" t="s">
        <v>544</v>
      </c>
    </row>
    <row r="198" spans="1:121">
      <c r="A198" s="3">
        <v>27865</v>
      </c>
      <c r="B198" s="59" t="s">
        <v>544</v>
      </c>
      <c r="C198" s="59" t="s">
        <v>544</v>
      </c>
      <c r="D198" s="59" t="s">
        <v>544</v>
      </c>
      <c r="E198" s="59" t="s">
        <v>544</v>
      </c>
      <c r="F198" s="58">
        <v>42.8</v>
      </c>
      <c r="G198" s="58">
        <v>0.77101900000000001</v>
      </c>
      <c r="H198" s="58">
        <v>86.8</v>
      </c>
      <c r="I198" s="58">
        <v>138.30000000000001</v>
      </c>
      <c r="J198" s="58">
        <v>3.62</v>
      </c>
      <c r="K198" s="59" t="s">
        <v>544</v>
      </c>
      <c r="L198" s="58">
        <v>547.29999999999995</v>
      </c>
      <c r="M198" s="58">
        <v>255652</v>
      </c>
      <c r="N198" s="59" t="s">
        <v>544</v>
      </c>
      <c r="O198" s="58">
        <v>607</v>
      </c>
      <c r="P198" s="58">
        <v>4.0999999999999996</v>
      </c>
      <c r="Q198" s="59" t="s">
        <v>544</v>
      </c>
      <c r="R198" s="59" t="s">
        <v>544</v>
      </c>
      <c r="S198" s="59" t="s">
        <v>544</v>
      </c>
      <c r="T198" s="59" t="s">
        <v>544</v>
      </c>
      <c r="U198" s="59" t="s">
        <v>544</v>
      </c>
      <c r="V198" s="59" t="s">
        <v>544</v>
      </c>
      <c r="W198" s="59" t="s">
        <v>544</v>
      </c>
      <c r="X198" s="59" t="s">
        <v>544</v>
      </c>
      <c r="Y198" s="59" t="s">
        <v>544</v>
      </c>
      <c r="Z198" s="58">
        <v>111.4</v>
      </c>
      <c r="AA198" s="59" t="s">
        <v>544</v>
      </c>
      <c r="AB198" s="59" t="s">
        <v>544</v>
      </c>
      <c r="AC198" s="58">
        <v>0.77101900000000001</v>
      </c>
      <c r="AD198" s="59" t="s">
        <v>544</v>
      </c>
      <c r="AE198" s="59" t="s">
        <v>544</v>
      </c>
      <c r="AF198" s="58">
        <v>88.549617999999995</v>
      </c>
      <c r="AG198" s="58">
        <v>12.9</v>
      </c>
      <c r="AH198" s="58">
        <v>38.6</v>
      </c>
      <c r="AI198" s="59" t="s">
        <v>544</v>
      </c>
      <c r="AJ198" s="59" t="s">
        <v>544</v>
      </c>
      <c r="AK198" s="59" t="s">
        <v>544</v>
      </c>
      <c r="AL198" s="59" t="s">
        <v>544</v>
      </c>
      <c r="AM198" s="58">
        <v>50.474400000000003</v>
      </c>
      <c r="AN198" s="58">
        <v>102.15389999999999</v>
      </c>
      <c r="AO198" s="59" t="s">
        <v>544</v>
      </c>
      <c r="AP198" s="59" t="s">
        <v>544</v>
      </c>
      <c r="AQ198" s="59" t="s">
        <v>544</v>
      </c>
      <c r="AR198" s="59" t="s">
        <v>544</v>
      </c>
      <c r="AS198" s="59" t="s">
        <v>544</v>
      </c>
      <c r="AT198" s="59" t="s">
        <v>544</v>
      </c>
      <c r="AU198" s="59" t="s">
        <v>544</v>
      </c>
      <c r="AV198" s="58">
        <v>64.900000000000006</v>
      </c>
      <c r="AW198" s="59" t="s">
        <v>544</v>
      </c>
      <c r="AX198" s="58">
        <v>24.2</v>
      </c>
      <c r="AY198" s="58">
        <v>29.7</v>
      </c>
      <c r="AZ198" s="58">
        <v>58</v>
      </c>
      <c r="BA198" s="58">
        <v>73.599999999999994</v>
      </c>
      <c r="BB198" s="58">
        <v>46</v>
      </c>
      <c r="BC198" s="58">
        <v>57.6</v>
      </c>
      <c r="BD198" s="59" t="s">
        <v>544</v>
      </c>
      <c r="BE198" s="59" t="s">
        <v>544</v>
      </c>
      <c r="BF198" s="59" t="s">
        <v>544</v>
      </c>
      <c r="BG198" s="58">
        <v>2.29</v>
      </c>
      <c r="BH198" s="58">
        <v>1.76</v>
      </c>
      <c r="BI198" s="59" t="s">
        <v>544</v>
      </c>
      <c r="BJ198" s="59" t="s">
        <v>544</v>
      </c>
      <c r="BK198" s="59" t="s">
        <v>544</v>
      </c>
      <c r="BL198" s="58">
        <v>10.43</v>
      </c>
      <c r="BM198" s="58">
        <v>9.36</v>
      </c>
      <c r="BN198" s="59" t="s">
        <v>544</v>
      </c>
      <c r="BO198" s="59" t="s">
        <v>544</v>
      </c>
      <c r="BP198" s="59" t="s">
        <v>544</v>
      </c>
      <c r="BQ198" s="59" t="s">
        <v>544</v>
      </c>
      <c r="BR198" s="59" t="s">
        <v>544</v>
      </c>
      <c r="BS198" s="59" t="s">
        <v>544</v>
      </c>
      <c r="BT198" s="59" t="s">
        <v>544</v>
      </c>
      <c r="BU198" s="59" t="s">
        <v>544</v>
      </c>
      <c r="BV198" s="59" t="s">
        <v>544</v>
      </c>
      <c r="BW198" s="59" t="s">
        <v>544</v>
      </c>
      <c r="BX198" s="59" t="s">
        <v>544</v>
      </c>
      <c r="BY198" s="59" t="s">
        <v>544</v>
      </c>
      <c r="BZ198" s="59" t="s">
        <v>544</v>
      </c>
      <c r="CA198" s="59" t="s">
        <v>544</v>
      </c>
      <c r="CB198" s="59" t="s">
        <v>544</v>
      </c>
      <c r="CC198" s="59" t="s">
        <v>544</v>
      </c>
      <c r="CD198" s="59" t="s">
        <v>544</v>
      </c>
      <c r="CE198" s="59" t="s">
        <v>544</v>
      </c>
      <c r="CF198" s="58">
        <v>364270</v>
      </c>
      <c r="CG198" s="59" t="s">
        <v>544</v>
      </c>
      <c r="CH198" s="59" t="s">
        <v>544</v>
      </c>
      <c r="CI198" s="59" t="s">
        <v>544</v>
      </c>
      <c r="CJ198" s="59" t="s">
        <v>544</v>
      </c>
      <c r="CK198" s="59" t="s">
        <v>544</v>
      </c>
      <c r="CL198" s="59" t="s">
        <v>544</v>
      </c>
      <c r="CM198" s="59" t="s">
        <v>544</v>
      </c>
      <c r="CN198" s="59" t="s">
        <v>544</v>
      </c>
      <c r="CO198" s="59" t="s">
        <v>544</v>
      </c>
      <c r="CP198" s="59" t="s">
        <v>544</v>
      </c>
      <c r="CQ198" s="59" t="s">
        <v>544</v>
      </c>
      <c r="CR198" s="59" t="s">
        <v>544</v>
      </c>
      <c r="CS198" s="58">
        <v>107.5</v>
      </c>
      <c r="CT198" s="58">
        <v>116.8</v>
      </c>
      <c r="CU198" s="59" t="s">
        <v>544</v>
      </c>
      <c r="CV198" s="59" t="s">
        <v>544</v>
      </c>
      <c r="CW198" s="58">
        <v>2.0499999999999998</v>
      </c>
      <c r="CX198" s="59" t="s">
        <v>544</v>
      </c>
      <c r="CY198" s="59" t="s">
        <v>544</v>
      </c>
      <c r="CZ198" s="59" t="s">
        <v>544</v>
      </c>
      <c r="DA198" s="59" t="s">
        <v>544</v>
      </c>
      <c r="DB198" s="59" t="s">
        <v>544</v>
      </c>
      <c r="DC198" s="59" t="s">
        <v>544</v>
      </c>
      <c r="DD198" s="59" t="s">
        <v>544</v>
      </c>
      <c r="DE198" s="59" t="s">
        <v>544</v>
      </c>
      <c r="DF198" s="59" t="s">
        <v>544</v>
      </c>
      <c r="DG198" s="59" t="s">
        <v>544</v>
      </c>
      <c r="DH198" s="59" t="s">
        <v>544</v>
      </c>
      <c r="DI198" s="59" t="s">
        <v>544</v>
      </c>
      <c r="DJ198" s="59" t="s">
        <v>544</v>
      </c>
      <c r="DK198" s="59" t="s">
        <v>544</v>
      </c>
      <c r="DL198" s="59" t="s">
        <v>544</v>
      </c>
      <c r="DM198" s="59" t="s">
        <v>544</v>
      </c>
      <c r="DN198" s="58">
        <v>0.26802199999999998</v>
      </c>
      <c r="DO198" s="59" t="s">
        <v>544</v>
      </c>
      <c r="DP198" s="59" t="s">
        <v>544</v>
      </c>
      <c r="DQ198" s="116" t="s">
        <v>544</v>
      </c>
    </row>
    <row r="199" spans="1:121">
      <c r="A199" s="3">
        <v>27895</v>
      </c>
      <c r="B199" s="59" t="s">
        <v>544</v>
      </c>
      <c r="C199" s="59" t="s">
        <v>544</v>
      </c>
      <c r="D199" s="59" t="s">
        <v>544</v>
      </c>
      <c r="E199" s="59" t="s">
        <v>544</v>
      </c>
      <c r="F199" s="58">
        <v>42.5</v>
      </c>
      <c r="G199" s="58">
        <v>0.76366500000000004</v>
      </c>
      <c r="H199" s="58">
        <v>89.7</v>
      </c>
      <c r="I199" s="58">
        <v>137.69999999999999</v>
      </c>
      <c r="J199" s="58">
        <v>3.77</v>
      </c>
      <c r="K199" s="59" t="s">
        <v>544</v>
      </c>
      <c r="L199" s="58">
        <v>542.4</v>
      </c>
      <c r="M199" s="58">
        <v>227581</v>
      </c>
      <c r="N199" s="59" t="s">
        <v>544</v>
      </c>
      <c r="O199" s="58">
        <v>504</v>
      </c>
      <c r="P199" s="58">
        <v>4</v>
      </c>
      <c r="Q199" s="59" t="s">
        <v>544</v>
      </c>
      <c r="R199" s="59" t="s">
        <v>544</v>
      </c>
      <c r="S199" s="59" t="s">
        <v>544</v>
      </c>
      <c r="T199" s="59" t="s">
        <v>544</v>
      </c>
      <c r="U199" s="59" t="s">
        <v>544</v>
      </c>
      <c r="V199" s="59" t="s">
        <v>544</v>
      </c>
      <c r="W199" s="59" t="s">
        <v>544</v>
      </c>
      <c r="X199" s="59" t="s">
        <v>544</v>
      </c>
      <c r="Y199" s="59" t="s">
        <v>544</v>
      </c>
      <c r="Z199" s="58">
        <v>109.5</v>
      </c>
      <c r="AA199" s="59" t="s">
        <v>544</v>
      </c>
      <c r="AB199" s="59" t="s">
        <v>544</v>
      </c>
      <c r="AC199" s="58">
        <v>0.76366500000000004</v>
      </c>
      <c r="AD199" s="59" t="s">
        <v>544</v>
      </c>
      <c r="AE199" s="59" t="s">
        <v>544</v>
      </c>
      <c r="AF199" s="58">
        <v>88.736682000000002</v>
      </c>
      <c r="AG199" s="58">
        <v>12.95</v>
      </c>
      <c r="AH199" s="58">
        <v>38.700000000000003</v>
      </c>
      <c r="AI199" s="59" t="s">
        <v>544</v>
      </c>
      <c r="AJ199" s="59" t="s">
        <v>544</v>
      </c>
      <c r="AK199" s="59" t="s">
        <v>544</v>
      </c>
      <c r="AL199" s="59" t="s">
        <v>544</v>
      </c>
      <c r="AM199" s="58">
        <v>50.586300000000001</v>
      </c>
      <c r="AN199" s="58">
        <v>102.15600000000001</v>
      </c>
      <c r="AO199" s="59" t="s">
        <v>544</v>
      </c>
      <c r="AP199" s="59" t="s">
        <v>544</v>
      </c>
      <c r="AQ199" s="59" t="s">
        <v>544</v>
      </c>
      <c r="AR199" s="59" t="s">
        <v>544</v>
      </c>
      <c r="AS199" s="59" t="s">
        <v>544</v>
      </c>
      <c r="AT199" s="59" t="s">
        <v>544</v>
      </c>
      <c r="AU199" s="59" t="s">
        <v>544</v>
      </c>
      <c r="AV199" s="58">
        <v>65.400000000000006</v>
      </c>
      <c r="AW199" s="59" t="s">
        <v>544</v>
      </c>
      <c r="AX199" s="58">
        <v>24.2</v>
      </c>
      <c r="AY199" s="58">
        <v>30.1</v>
      </c>
      <c r="AZ199" s="58">
        <v>59.8</v>
      </c>
      <c r="BA199" s="58">
        <v>78.3</v>
      </c>
      <c r="BB199" s="58">
        <v>46.4</v>
      </c>
      <c r="BC199" s="58">
        <v>58</v>
      </c>
      <c r="BD199" s="59" t="s">
        <v>544</v>
      </c>
      <c r="BE199" s="59" t="s">
        <v>544</v>
      </c>
      <c r="BF199" s="59" t="s">
        <v>544</v>
      </c>
      <c r="BG199" s="58">
        <v>2.15</v>
      </c>
      <c r="BH199" s="58">
        <v>1.85</v>
      </c>
      <c r="BI199" s="59" t="s">
        <v>544</v>
      </c>
      <c r="BJ199" s="59" t="s">
        <v>544</v>
      </c>
      <c r="BK199" s="59" t="s">
        <v>544</v>
      </c>
      <c r="BL199" s="58">
        <v>10.69</v>
      </c>
      <c r="BM199" s="58">
        <v>9.1</v>
      </c>
      <c r="BN199" s="59" t="s">
        <v>544</v>
      </c>
      <c r="BO199" s="59" t="s">
        <v>544</v>
      </c>
      <c r="BP199" s="59" t="s">
        <v>544</v>
      </c>
      <c r="BQ199" s="59" t="s">
        <v>544</v>
      </c>
      <c r="BR199" s="59" t="s">
        <v>544</v>
      </c>
      <c r="BS199" s="59" t="s">
        <v>544</v>
      </c>
      <c r="BT199" s="59" t="s">
        <v>544</v>
      </c>
      <c r="BU199" s="59" t="s">
        <v>544</v>
      </c>
      <c r="BV199" s="59" t="s">
        <v>544</v>
      </c>
      <c r="BW199" s="59" t="s">
        <v>544</v>
      </c>
      <c r="BX199" s="59" t="s">
        <v>544</v>
      </c>
      <c r="BY199" s="59" t="s">
        <v>544</v>
      </c>
      <c r="BZ199" s="59" t="s">
        <v>544</v>
      </c>
      <c r="CA199" s="59" t="s">
        <v>544</v>
      </c>
      <c r="CB199" s="59" t="s">
        <v>544</v>
      </c>
      <c r="CC199" s="59" t="s">
        <v>544</v>
      </c>
      <c r="CD199" s="59" t="s">
        <v>544</v>
      </c>
      <c r="CE199" s="59" t="s">
        <v>544</v>
      </c>
      <c r="CF199" s="58">
        <v>366325</v>
      </c>
      <c r="CG199" s="59" t="s">
        <v>544</v>
      </c>
      <c r="CH199" s="59" t="s">
        <v>544</v>
      </c>
      <c r="CI199" s="59" t="s">
        <v>544</v>
      </c>
      <c r="CJ199" s="59" t="s">
        <v>544</v>
      </c>
      <c r="CK199" s="59" t="s">
        <v>544</v>
      </c>
      <c r="CL199" s="59" t="s">
        <v>544</v>
      </c>
      <c r="CM199" s="59" t="s">
        <v>544</v>
      </c>
      <c r="CN199" s="59" t="s">
        <v>544</v>
      </c>
      <c r="CO199" s="59" t="s">
        <v>544</v>
      </c>
      <c r="CP199" s="59" t="s">
        <v>544</v>
      </c>
      <c r="CQ199" s="59" t="s">
        <v>544</v>
      </c>
      <c r="CR199" s="59" t="s">
        <v>544</v>
      </c>
      <c r="CS199" s="58">
        <v>105.3</v>
      </c>
      <c r="CT199" s="58">
        <v>115.3</v>
      </c>
      <c r="CU199" s="59" t="s">
        <v>544</v>
      </c>
      <c r="CV199" s="59" t="s">
        <v>544</v>
      </c>
      <c r="CW199" s="58">
        <v>2.1</v>
      </c>
      <c r="CX199" s="59" t="s">
        <v>544</v>
      </c>
      <c r="CY199" s="59" t="s">
        <v>544</v>
      </c>
      <c r="CZ199" s="59" t="s">
        <v>544</v>
      </c>
      <c r="DA199" s="59" t="s">
        <v>544</v>
      </c>
      <c r="DB199" s="59" t="s">
        <v>544</v>
      </c>
      <c r="DC199" s="59" t="s">
        <v>544</v>
      </c>
      <c r="DD199" s="59" t="s">
        <v>544</v>
      </c>
      <c r="DE199" s="59" t="s">
        <v>544</v>
      </c>
      <c r="DF199" s="59" t="s">
        <v>544</v>
      </c>
      <c r="DG199" s="59" t="s">
        <v>544</v>
      </c>
      <c r="DH199" s="59" t="s">
        <v>544</v>
      </c>
      <c r="DI199" s="59" t="s">
        <v>544</v>
      </c>
      <c r="DJ199" s="59" t="s">
        <v>544</v>
      </c>
      <c r="DK199" s="59" t="s">
        <v>544</v>
      </c>
      <c r="DL199" s="59" t="s">
        <v>544</v>
      </c>
      <c r="DM199" s="59" t="s">
        <v>544</v>
      </c>
      <c r="DN199" s="58">
        <v>0.27923500000000001</v>
      </c>
      <c r="DO199" s="59" t="s">
        <v>544</v>
      </c>
      <c r="DP199" s="59" t="s">
        <v>544</v>
      </c>
      <c r="DQ199" s="116" t="s">
        <v>544</v>
      </c>
    </row>
    <row r="200" spans="1:121">
      <c r="A200" s="3">
        <v>27926</v>
      </c>
      <c r="B200" s="59" t="s">
        <v>544</v>
      </c>
      <c r="C200" s="59" t="s">
        <v>544</v>
      </c>
      <c r="D200" s="59" t="s">
        <v>544</v>
      </c>
      <c r="E200" s="59" t="s">
        <v>544</v>
      </c>
      <c r="F200" s="58">
        <v>43</v>
      </c>
      <c r="G200" s="58">
        <v>0.75922900000000004</v>
      </c>
      <c r="H200" s="58">
        <v>92.1</v>
      </c>
      <c r="I200" s="58">
        <v>141.30000000000001</v>
      </c>
      <c r="J200" s="58">
        <v>4.1399999999999997</v>
      </c>
      <c r="K200" s="59" t="s">
        <v>544</v>
      </c>
      <c r="L200" s="58">
        <v>542.29999999999995</v>
      </c>
      <c r="M200" s="58">
        <v>210394</v>
      </c>
      <c r="N200" s="59" t="s">
        <v>544</v>
      </c>
      <c r="O200" s="58">
        <v>505</v>
      </c>
      <c r="P200" s="58">
        <v>4</v>
      </c>
      <c r="Q200" s="59" t="s">
        <v>544</v>
      </c>
      <c r="R200" s="59" t="s">
        <v>544</v>
      </c>
      <c r="S200" s="59" t="s">
        <v>544</v>
      </c>
      <c r="T200" s="59" t="s">
        <v>544</v>
      </c>
      <c r="U200" s="59" t="s">
        <v>544</v>
      </c>
      <c r="V200" s="59" t="s">
        <v>544</v>
      </c>
      <c r="W200" s="59" t="s">
        <v>544</v>
      </c>
      <c r="X200" s="59" t="s">
        <v>544</v>
      </c>
      <c r="Y200" s="59" t="s">
        <v>544</v>
      </c>
      <c r="Z200" s="58">
        <v>109.2</v>
      </c>
      <c r="AA200" s="59" t="s">
        <v>544</v>
      </c>
      <c r="AB200" s="59" t="s">
        <v>544</v>
      </c>
      <c r="AC200" s="58">
        <v>0.75922900000000004</v>
      </c>
      <c r="AD200" s="59" t="s">
        <v>544</v>
      </c>
      <c r="AE200" s="59" t="s">
        <v>544</v>
      </c>
      <c r="AF200" s="58">
        <v>88.084464999999994</v>
      </c>
      <c r="AG200" s="58">
        <v>12.95</v>
      </c>
      <c r="AH200" s="58">
        <v>38.799999999999997</v>
      </c>
      <c r="AI200" s="59" t="s">
        <v>544</v>
      </c>
      <c r="AJ200" s="59" t="s">
        <v>544</v>
      </c>
      <c r="AK200" s="59" t="s">
        <v>544</v>
      </c>
      <c r="AL200" s="59" t="s">
        <v>544</v>
      </c>
      <c r="AM200" s="58">
        <v>50.677399999999999</v>
      </c>
      <c r="AN200" s="58">
        <v>102.1146</v>
      </c>
      <c r="AO200" s="59" t="s">
        <v>544</v>
      </c>
      <c r="AP200" s="59" t="s">
        <v>544</v>
      </c>
      <c r="AQ200" s="59" t="s">
        <v>544</v>
      </c>
      <c r="AR200" s="59" t="s">
        <v>544</v>
      </c>
      <c r="AS200" s="59" t="s">
        <v>544</v>
      </c>
      <c r="AT200" s="59" t="s">
        <v>544</v>
      </c>
      <c r="AU200" s="59" t="s">
        <v>544</v>
      </c>
      <c r="AV200" s="58">
        <v>66.3</v>
      </c>
      <c r="AW200" s="59" t="s">
        <v>544</v>
      </c>
      <c r="AX200" s="58">
        <v>24.2</v>
      </c>
      <c r="AY200" s="58">
        <v>30.5</v>
      </c>
      <c r="AZ200" s="58">
        <v>62.1</v>
      </c>
      <c r="BA200" s="58">
        <v>82.6</v>
      </c>
      <c r="BB200" s="58">
        <v>47.5</v>
      </c>
      <c r="BC200" s="58">
        <v>58.3</v>
      </c>
      <c r="BD200" s="59" t="s">
        <v>544</v>
      </c>
      <c r="BE200" s="59" t="s">
        <v>544</v>
      </c>
      <c r="BF200" s="59" t="s">
        <v>544</v>
      </c>
      <c r="BG200" s="58">
        <v>2.11</v>
      </c>
      <c r="BH200" s="58">
        <v>2.15</v>
      </c>
      <c r="BI200" s="59" t="s">
        <v>544</v>
      </c>
      <c r="BJ200" s="59" t="s">
        <v>544</v>
      </c>
      <c r="BK200" s="59" t="s">
        <v>544</v>
      </c>
      <c r="BL200" s="58">
        <v>10.58</v>
      </c>
      <c r="BM200" s="58">
        <v>9.31</v>
      </c>
      <c r="BN200" s="59" t="s">
        <v>544</v>
      </c>
      <c r="BO200" s="59" t="s">
        <v>544</v>
      </c>
      <c r="BP200" s="59" t="s">
        <v>544</v>
      </c>
      <c r="BQ200" s="59" t="s">
        <v>544</v>
      </c>
      <c r="BR200" s="59" t="s">
        <v>544</v>
      </c>
      <c r="BS200" s="59" t="s">
        <v>544</v>
      </c>
      <c r="BT200" s="59" t="s">
        <v>544</v>
      </c>
      <c r="BU200" s="59" t="s">
        <v>544</v>
      </c>
      <c r="BV200" s="59" t="s">
        <v>544</v>
      </c>
      <c r="BW200" s="59" t="s">
        <v>544</v>
      </c>
      <c r="BX200" s="59" t="s">
        <v>544</v>
      </c>
      <c r="BY200" s="59" t="s">
        <v>544</v>
      </c>
      <c r="BZ200" s="59" t="s">
        <v>544</v>
      </c>
      <c r="CA200" s="59" t="s">
        <v>544</v>
      </c>
      <c r="CB200" s="59" t="s">
        <v>544</v>
      </c>
      <c r="CC200" s="59" t="s">
        <v>544</v>
      </c>
      <c r="CD200" s="59" t="s">
        <v>544</v>
      </c>
      <c r="CE200" s="59" t="s">
        <v>544</v>
      </c>
      <c r="CF200" s="58">
        <v>372158</v>
      </c>
      <c r="CG200" s="59" t="s">
        <v>544</v>
      </c>
      <c r="CH200" s="59" t="s">
        <v>544</v>
      </c>
      <c r="CI200" s="59" t="s">
        <v>544</v>
      </c>
      <c r="CJ200" s="59" t="s">
        <v>544</v>
      </c>
      <c r="CK200" s="59" t="s">
        <v>544</v>
      </c>
      <c r="CL200" s="59" t="s">
        <v>544</v>
      </c>
      <c r="CM200" s="59" t="s">
        <v>544</v>
      </c>
      <c r="CN200" s="59" t="s">
        <v>544</v>
      </c>
      <c r="CO200" s="59" t="s">
        <v>544</v>
      </c>
      <c r="CP200" s="59" t="s">
        <v>544</v>
      </c>
      <c r="CQ200" s="59" t="s">
        <v>544</v>
      </c>
      <c r="CR200" s="59" t="s">
        <v>544</v>
      </c>
      <c r="CS200" s="58">
        <v>104.8</v>
      </c>
      <c r="CT200" s="58">
        <v>115.3</v>
      </c>
      <c r="CU200" s="59" t="s">
        <v>544</v>
      </c>
      <c r="CV200" s="59" t="s">
        <v>544</v>
      </c>
      <c r="CW200" s="58">
        <v>1.94</v>
      </c>
      <c r="CX200" s="59" t="s">
        <v>544</v>
      </c>
      <c r="CY200" s="59" t="s">
        <v>544</v>
      </c>
      <c r="CZ200" s="59" t="s">
        <v>544</v>
      </c>
      <c r="DA200" s="59" t="s">
        <v>544</v>
      </c>
      <c r="DB200" s="59" t="s">
        <v>544</v>
      </c>
      <c r="DC200" s="59" t="s">
        <v>544</v>
      </c>
      <c r="DD200" s="59" t="s">
        <v>544</v>
      </c>
      <c r="DE200" s="59" t="s">
        <v>544</v>
      </c>
      <c r="DF200" s="59" t="s">
        <v>544</v>
      </c>
      <c r="DG200" s="59" t="s">
        <v>544</v>
      </c>
      <c r="DH200" s="59" t="s">
        <v>544</v>
      </c>
      <c r="DI200" s="59" t="s">
        <v>544</v>
      </c>
      <c r="DJ200" s="59" t="s">
        <v>544</v>
      </c>
      <c r="DK200" s="59" t="s">
        <v>544</v>
      </c>
      <c r="DL200" s="59" t="s">
        <v>544</v>
      </c>
      <c r="DM200" s="59" t="s">
        <v>544</v>
      </c>
      <c r="DN200" s="58">
        <v>0.28747499999999998</v>
      </c>
      <c r="DO200" s="59" t="s">
        <v>544</v>
      </c>
      <c r="DP200" s="59" t="s">
        <v>544</v>
      </c>
      <c r="DQ200" s="116" t="s">
        <v>544</v>
      </c>
    </row>
    <row r="201" spans="1:121">
      <c r="A201" s="3">
        <v>27956</v>
      </c>
      <c r="B201" s="59" t="s">
        <v>544</v>
      </c>
      <c r="C201" s="59" t="s">
        <v>544</v>
      </c>
      <c r="D201" s="59" t="s">
        <v>544</v>
      </c>
      <c r="E201" s="59" t="s">
        <v>544</v>
      </c>
      <c r="F201" s="58">
        <v>52.6</v>
      </c>
      <c r="G201" s="58">
        <v>0.75991500000000001</v>
      </c>
      <c r="H201" s="58">
        <v>91.7</v>
      </c>
      <c r="I201" s="58">
        <v>140.6</v>
      </c>
      <c r="J201" s="58">
        <v>4.47</v>
      </c>
      <c r="K201" s="59" t="s">
        <v>544</v>
      </c>
      <c r="L201" s="58">
        <v>534</v>
      </c>
      <c r="M201" s="58">
        <v>162672</v>
      </c>
      <c r="N201" s="59" t="s">
        <v>544</v>
      </c>
      <c r="O201" s="58">
        <v>508</v>
      </c>
      <c r="P201" s="58">
        <v>3.9</v>
      </c>
      <c r="Q201" s="59" t="s">
        <v>544</v>
      </c>
      <c r="R201" s="59" t="s">
        <v>544</v>
      </c>
      <c r="S201" s="59" t="s">
        <v>544</v>
      </c>
      <c r="T201" s="59" t="s">
        <v>544</v>
      </c>
      <c r="U201" s="59" t="s">
        <v>544</v>
      </c>
      <c r="V201" s="59" t="s">
        <v>544</v>
      </c>
      <c r="W201" s="59" t="s">
        <v>544</v>
      </c>
      <c r="X201" s="59" t="s">
        <v>544</v>
      </c>
      <c r="Y201" s="59" t="s">
        <v>544</v>
      </c>
      <c r="Z201" s="58">
        <v>108.8</v>
      </c>
      <c r="AA201" s="59" t="s">
        <v>544</v>
      </c>
      <c r="AB201" s="59" t="s">
        <v>544</v>
      </c>
      <c r="AC201" s="58">
        <v>0.75991500000000001</v>
      </c>
      <c r="AD201" s="59" t="s">
        <v>544</v>
      </c>
      <c r="AE201" s="59" t="s">
        <v>544</v>
      </c>
      <c r="AF201" s="58">
        <v>87.574849999999998</v>
      </c>
      <c r="AG201" s="58">
        <v>12.96</v>
      </c>
      <c r="AH201" s="58">
        <v>38.9</v>
      </c>
      <c r="AI201" s="59" t="s">
        <v>544</v>
      </c>
      <c r="AJ201" s="59" t="s">
        <v>544</v>
      </c>
      <c r="AK201" s="59" t="s">
        <v>544</v>
      </c>
      <c r="AL201" s="59" t="s">
        <v>544</v>
      </c>
      <c r="AM201" s="58">
        <v>50.744799999999998</v>
      </c>
      <c r="AN201" s="58">
        <v>102.0239</v>
      </c>
      <c r="AO201" s="59" t="s">
        <v>544</v>
      </c>
      <c r="AP201" s="59" t="s">
        <v>544</v>
      </c>
      <c r="AQ201" s="59" t="s">
        <v>544</v>
      </c>
      <c r="AR201" s="59" t="s">
        <v>544</v>
      </c>
      <c r="AS201" s="59" t="s">
        <v>544</v>
      </c>
      <c r="AT201" s="59" t="s">
        <v>544</v>
      </c>
      <c r="AU201" s="59" t="s">
        <v>544</v>
      </c>
      <c r="AV201" s="58">
        <v>67.2</v>
      </c>
      <c r="AW201" s="59" t="s">
        <v>544</v>
      </c>
      <c r="AX201" s="58">
        <v>24.3</v>
      </c>
      <c r="AY201" s="58">
        <v>30.8</v>
      </c>
      <c r="AZ201" s="58">
        <v>63.1</v>
      </c>
      <c r="BA201" s="58">
        <v>82.9</v>
      </c>
      <c r="BB201" s="58">
        <v>48.8</v>
      </c>
      <c r="BC201" s="58">
        <v>58.5</v>
      </c>
      <c r="BD201" s="59" t="s">
        <v>544</v>
      </c>
      <c r="BE201" s="59" t="s">
        <v>544</v>
      </c>
      <c r="BF201" s="59" t="s">
        <v>544</v>
      </c>
      <c r="BG201" s="58">
        <v>2.0699999999999998</v>
      </c>
      <c r="BH201" s="58">
        <v>1.82</v>
      </c>
      <c r="BI201" s="59" t="s">
        <v>544</v>
      </c>
      <c r="BJ201" s="59" t="s">
        <v>544</v>
      </c>
      <c r="BK201" s="59" t="s">
        <v>544</v>
      </c>
      <c r="BL201" s="58">
        <v>10.94</v>
      </c>
      <c r="BM201" s="58">
        <v>9.61</v>
      </c>
      <c r="BN201" s="59" t="s">
        <v>544</v>
      </c>
      <c r="BO201" s="59" t="s">
        <v>544</v>
      </c>
      <c r="BP201" s="59" t="s">
        <v>544</v>
      </c>
      <c r="BQ201" s="59" t="s">
        <v>544</v>
      </c>
      <c r="BR201" s="59" t="s">
        <v>544</v>
      </c>
      <c r="BS201" s="59" t="s">
        <v>544</v>
      </c>
      <c r="BT201" s="59" t="s">
        <v>544</v>
      </c>
      <c r="BU201" s="59" t="s">
        <v>544</v>
      </c>
      <c r="BV201" s="59" t="s">
        <v>544</v>
      </c>
      <c r="BW201" s="59" t="s">
        <v>544</v>
      </c>
      <c r="BX201" s="59" t="s">
        <v>544</v>
      </c>
      <c r="BY201" s="59" t="s">
        <v>544</v>
      </c>
      <c r="BZ201" s="59" t="s">
        <v>544</v>
      </c>
      <c r="CA201" s="59" t="s">
        <v>544</v>
      </c>
      <c r="CB201" s="59" t="s">
        <v>544</v>
      </c>
      <c r="CC201" s="59" t="s">
        <v>544</v>
      </c>
      <c r="CD201" s="59" t="s">
        <v>544</v>
      </c>
      <c r="CE201" s="59" t="s">
        <v>544</v>
      </c>
      <c r="CF201" s="58">
        <v>373398</v>
      </c>
      <c r="CG201" s="59" t="s">
        <v>544</v>
      </c>
      <c r="CH201" s="59" t="s">
        <v>544</v>
      </c>
      <c r="CI201" s="59" t="s">
        <v>544</v>
      </c>
      <c r="CJ201" s="59" t="s">
        <v>544</v>
      </c>
      <c r="CK201" s="59" t="s">
        <v>544</v>
      </c>
      <c r="CL201" s="59" t="s">
        <v>544</v>
      </c>
      <c r="CM201" s="59" t="s">
        <v>544</v>
      </c>
      <c r="CN201" s="59" t="s">
        <v>544</v>
      </c>
      <c r="CO201" s="59" t="s">
        <v>544</v>
      </c>
      <c r="CP201" s="59" t="s">
        <v>544</v>
      </c>
      <c r="CQ201" s="59" t="s">
        <v>544</v>
      </c>
      <c r="CR201" s="59" t="s">
        <v>544</v>
      </c>
      <c r="CS201" s="58">
        <v>104.7</v>
      </c>
      <c r="CT201" s="58">
        <v>114.6</v>
      </c>
      <c r="CU201" s="59" t="s">
        <v>544</v>
      </c>
      <c r="CV201" s="59" t="s">
        <v>544</v>
      </c>
      <c r="CW201" s="58">
        <v>1.94</v>
      </c>
      <c r="CX201" s="59" t="s">
        <v>544</v>
      </c>
      <c r="CY201" s="59" t="s">
        <v>544</v>
      </c>
      <c r="CZ201" s="59" t="s">
        <v>544</v>
      </c>
      <c r="DA201" s="59" t="s">
        <v>544</v>
      </c>
      <c r="DB201" s="59" t="s">
        <v>544</v>
      </c>
      <c r="DC201" s="59" t="s">
        <v>544</v>
      </c>
      <c r="DD201" s="59" t="s">
        <v>544</v>
      </c>
      <c r="DE201" s="59" t="s">
        <v>544</v>
      </c>
      <c r="DF201" s="59" t="s">
        <v>544</v>
      </c>
      <c r="DG201" s="59" t="s">
        <v>544</v>
      </c>
      <c r="DH201" s="59" t="s">
        <v>544</v>
      </c>
      <c r="DI201" s="59" t="s">
        <v>544</v>
      </c>
      <c r="DJ201" s="59" t="s">
        <v>544</v>
      </c>
      <c r="DK201" s="59" t="s">
        <v>544</v>
      </c>
      <c r="DL201" s="59" t="s">
        <v>544</v>
      </c>
      <c r="DM201" s="59" t="s">
        <v>544</v>
      </c>
      <c r="DN201" s="58">
        <v>0.28595700000000002</v>
      </c>
      <c r="DO201" s="59" t="s">
        <v>544</v>
      </c>
      <c r="DP201" s="59" t="s">
        <v>544</v>
      </c>
      <c r="DQ201" s="116" t="s">
        <v>544</v>
      </c>
    </row>
    <row r="202" spans="1:121">
      <c r="A202" s="3">
        <v>27987</v>
      </c>
      <c r="B202" s="59" t="s">
        <v>544</v>
      </c>
      <c r="C202" s="59" t="s">
        <v>544</v>
      </c>
      <c r="D202" s="59" t="s">
        <v>544</v>
      </c>
      <c r="E202" s="59" t="s">
        <v>544</v>
      </c>
      <c r="F202" s="58">
        <v>45.7</v>
      </c>
      <c r="G202" s="58">
        <v>0.77356999999999998</v>
      </c>
      <c r="H202" s="58">
        <v>91.3</v>
      </c>
      <c r="I202" s="58">
        <v>142.6</v>
      </c>
      <c r="J202" s="58">
        <v>4.5599999999999996</v>
      </c>
      <c r="K202" s="59" t="s">
        <v>544</v>
      </c>
      <c r="L202" s="58">
        <v>530.29999999999995</v>
      </c>
      <c r="M202" s="58">
        <v>121828</v>
      </c>
      <c r="N202" s="59" t="s">
        <v>544</v>
      </c>
      <c r="O202" s="58">
        <v>581</v>
      </c>
      <c r="P202" s="58">
        <v>3.9</v>
      </c>
      <c r="Q202" s="59" t="s">
        <v>544</v>
      </c>
      <c r="R202" s="59" t="s">
        <v>544</v>
      </c>
      <c r="S202" s="59" t="s">
        <v>544</v>
      </c>
      <c r="T202" s="59" t="s">
        <v>544</v>
      </c>
      <c r="U202" s="59" t="s">
        <v>544</v>
      </c>
      <c r="V202" s="59" t="s">
        <v>544</v>
      </c>
      <c r="W202" s="59" t="s">
        <v>544</v>
      </c>
      <c r="X202" s="59" t="s">
        <v>544</v>
      </c>
      <c r="Y202" s="59" t="s">
        <v>544</v>
      </c>
      <c r="Z202" s="58">
        <v>110.3</v>
      </c>
      <c r="AA202" s="59" t="s">
        <v>544</v>
      </c>
      <c r="AB202" s="59" t="s">
        <v>544</v>
      </c>
      <c r="AC202" s="58">
        <v>0.77356999999999998</v>
      </c>
      <c r="AD202" s="59" t="s">
        <v>544</v>
      </c>
      <c r="AE202" s="59" t="s">
        <v>544</v>
      </c>
      <c r="AF202" s="58">
        <v>88.421053000000001</v>
      </c>
      <c r="AG202" s="58">
        <v>13.15</v>
      </c>
      <c r="AH202" s="58">
        <v>39</v>
      </c>
      <c r="AI202" s="59" t="s">
        <v>544</v>
      </c>
      <c r="AJ202" s="59" t="s">
        <v>544</v>
      </c>
      <c r="AK202" s="59" t="s">
        <v>544</v>
      </c>
      <c r="AL202" s="59" t="s">
        <v>544</v>
      </c>
      <c r="AM202" s="58">
        <v>50.783999999999999</v>
      </c>
      <c r="AN202" s="58">
        <v>101.8758</v>
      </c>
      <c r="AO202" s="59" t="s">
        <v>544</v>
      </c>
      <c r="AP202" s="59" t="s">
        <v>544</v>
      </c>
      <c r="AQ202" s="59" t="s">
        <v>544</v>
      </c>
      <c r="AR202" s="59" t="s">
        <v>544</v>
      </c>
      <c r="AS202" s="59" t="s">
        <v>544</v>
      </c>
      <c r="AT202" s="59" t="s">
        <v>544</v>
      </c>
      <c r="AU202" s="59" t="s">
        <v>544</v>
      </c>
      <c r="AV202" s="58">
        <v>67</v>
      </c>
      <c r="AW202" s="59" t="s">
        <v>544</v>
      </c>
      <c r="AX202" s="58">
        <v>24.4</v>
      </c>
      <c r="AY202" s="58">
        <v>30.5</v>
      </c>
      <c r="AZ202" s="58">
        <v>61.8</v>
      </c>
      <c r="BA202" s="58">
        <v>80.400000000000006</v>
      </c>
      <c r="BB202" s="58">
        <v>48.1</v>
      </c>
      <c r="BC202" s="58">
        <v>58.8</v>
      </c>
      <c r="BD202" s="59" t="s">
        <v>544</v>
      </c>
      <c r="BE202" s="59" t="s">
        <v>544</v>
      </c>
      <c r="BF202" s="59" t="s">
        <v>544</v>
      </c>
      <c r="BG202" s="58">
        <v>2.15</v>
      </c>
      <c r="BH202" s="58">
        <v>1.79</v>
      </c>
      <c r="BI202" s="59" t="s">
        <v>544</v>
      </c>
      <c r="BJ202" s="59" t="s">
        <v>544</v>
      </c>
      <c r="BK202" s="59" t="s">
        <v>544</v>
      </c>
      <c r="BL202" s="58">
        <v>11.15</v>
      </c>
      <c r="BM202" s="58">
        <v>10.17</v>
      </c>
      <c r="BN202" s="59" t="s">
        <v>544</v>
      </c>
      <c r="BO202" s="59" t="s">
        <v>544</v>
      </c>
      <c r="BP202" s="59" t="s">
        <v>544</v>
      </c>
      <c r="BQ202" s="59" t="s">
        <v>544</v>
      </c>
      <c r="BR202" s="59" t="s">
        <v>544</v>
      </c>
      <c r="BS202" s="59" t="s">
        <v>544</v>
      </c>
      <c r="BT202" s="59" t="s">
        <v>544</v>
      </c>
      <c r="BU202" s="59" t="s">
        <v>544</v>
      </c>
      <c r="BV202" s="59" t="s">
        <v>544</v>
      </c>
      <c r="BW202" s="59" t="s">
        <v>544</v>
      </c>
      <c r="BX202" s="59" t="s">
        <v>544</v>
      </c>
      <c r="BY202" s="59" t="s">
        <v>544</v>
      </c>
      <c r="BZ202" s="59" t="s">
        <v>544</v>
      </c>
      <c r="CA202" s="59" t="s">
        <v>544</v>
      </c>
      <c r="CB202" s="59" t="s">
        <v>544</v>
      </c>
      <c r="CC202" s="59" t="s">
        <v>544</v>
      </c>
      <c r="CD202" s="59" t="s">
        <v>544</v>
      </c>
      <c r="CE202" s="59" t="s">
        <v>544</v>
      </c>
      <c r="CF202" s="58">
        <v>375983</v>
      </c>
      <c r="CG202" s="59" t="s">
        <v>544</v>
      </c>
      <c r="CH202" s="59" t="s">
        <v>544</v>
      </c>
      <c r="CI202" s="59" t="s">
        <v>544</v>
      </c>
      <c r="CJ202" s="59" t="s">
        <v>544</v>
      </c>
      <c r="CK202" s="59" t="s">
        <v>544</v>
      </c>
      <c r="CL202" s="59" t="s">
        <v>544</v>
      </c>
      <c r="CM202" s="59" t="s">
        <v>544</v>
      </c>
      <c r="CN202" s="59" t="s">
        <v>544</v>
      </c>
      <c r="CO202" s="59" t="s">
        <v>544</v>
      </c>
      <c r="CP202" s="59" t="s">
        <v>544</v>
      </c>
      <c r="CQ202" s="59" t="s">
        <v>544</v>
      </c>
      <c r="CR202" s="59" t="s">
        <v>544</v>
      </c>
      <c r="CS202" s="58">
        <v>106.3</v>
      </c>
      <c r="CT202" s="58">
        <v>115.9</v>
      </c>
      <c r="CU202" s="59" t="s">
        <v>544</v>
      </c>
      <c r="CV202" s="59" t="s">
        <v>544</v>
      </c>
      <c r="CW202" s="58">
        <v>1.79</v>
      </c>
      <c r="CX202" s="59" t="s">
        <v>544</v>
      </c>
      <c r="CY202" s="59" t="s">
        <v>544</v>
      </c>
      <c r="CZ202" s="59" t="s">
        <v>544</v>
      </c>
      <c r="DA202" s="59" t="s">
        <v>544</v>
      </c>
      <c r="DB202" s="59" t="s">
        <v>544</v>
      </c>
      <c r="DC202" s="59" t="s">
        <v>544</v>
      </c>
      <c r="DD202" s="59" t="s">
        <v>544</v>
      </c>
      <c r="DE202" s="59" t="s">
        <v>544</v>
      </c>
      <c r="DF202" s="59" t="s">
        <v>544</v>
      </c>
      <c r="DG202" s="59" t="s">
        <v>544</v>
      </c>
      <c r="DH202" s="59" t="s">
        <v>544</v>
      </c>
      <c r="DI202" s="59" t="s">
        <v>544</v>
      </c>
      <c r="DJ202" s="59" t="s">
        <v>544</v>
      </c>
      <c r="DK202" s="59" t="s">
        <v>544</v>
      </c>
      <c r="DL202" s="59" t="s">
        <v>544</v>
      </c>
      <c r="DM202" s="59" t="s">
        <v>544</v>
      </c>
      <c r="DN202" s="58">
        <v>0.28713</v>
      </c>
      <c r="DO202" s="59" t="s">
        <v>544</v>
      </c>
      <c r="DP202" s="59" t="s">
        <v>544</v>
      </c>
      <c r="DQ202" s="116" t="s">
        <v>544</v>
      </c>
    </row>
    <row r="203" spans="1:121">
      <c r="A203" s="3">
        <v>28018</v>
      </c>
      <c r="B203" s="59" t="s">
        <v>544</v>
      </c>
      <c r="C203" s="59" t="s">
        <v>544</v>
      </c>
      <c r="D203" s="59" t="s">
        <v>544</v>
      </c>
      <c r="E203" s="59" t="s">
        <v>544</v>
      </c>
      <c r="F203" s="58">
        <v>44.7</v>
      </c>
      <c r="G203" s="58">
        <v>0.78459900000000005</v>
      </c>
      <c r="H203" s="58">
        <v>90.4</v>
      </c>
      <c r="I203" s="58">
        <v>143.6</v>
      </c>
      <c r="J203" s="58">
        <v>4.5599999999999996</v>
      </c>
      <c r="K203" s="59" t="s">
        <v>544</v>
      </c>
      <c r="L203" s="58">
        <v>531.1</v>
      </c>
      <c r="M203" s="58">
        <v>191610</v>
      </c>
      <c r="N203" s="59" t="s">
        <v>544</v>
      </c>
      <c r="O203" s="58">
        <v>601</v>
      </c>
      <c r="P203" s="58">
        <v>3.9</v>
      </c>
      <c r="Q203" s="59" t="s">
        <v>544</v>
      </c>
      <c r="R203" s="59" t="s">
        <v>544</v>
      </c>
      <c r="S203" s="59" t="s">
        <v>544</v>
      </c>
      <c r="T203" s="59" t="s">
        <v>544</v>
      </c>
      <c r="U203" s="59" t="s">
        <v>544</v>
      </c>
      <c r="V203" s="59" t="s">
        <v>544</v>
      </c>
      <c r="W203" s="59" t="s">
        <v>544</v>
      </c>
      <c r="X203" s="59" t="s">
        <v>544</v>
      </c>
      <c r="Y203" s="59" t="s">
        <v>544</v>
      </c>
      <c r="Z203" s="58">
        <v>110.6</v>
      </c>
      <c r="AA203" s="59" t="s">
        <v>544</v>
      </c>
      <c r="AB203" s="59" t="s">
        <v>544</v>
      </c>
      <c r="AC203" s="58">
        <v>0.78459900000000005</v>
      </c>
      <c r="AD203" s="59" t="s">
        <v>544</v>
      </c>
      <c r="AE203" s="59" t="s">
        <v>544</v>
      </c>
      <c r="AF203" s="58">
        <v>88.421053000000001</v>
      </c>
      <c r="AG203" s="58">
        <v>13.15</v>
      </c>
      <c r="AH203" s="58">
        <v>39.200000000000003</v>
      </c>
      <c r="AI203" s="59" t="s">
        <v>544</v>
      </c>
      <c r="AJ203" s="59" t="s">
        <v>544</v>
      </c>
      <c r="AK203" s="59" t="s">
        <v>544</v>
      </c>
      <c r="AL203" s="59" t="s">
        <v>544</v>
      </c>
      <c r="AM203" s="58">
        <v>50.787500000000001</v>
      </c>
      <c r="AN203" s="58">
        <v>101.6554</v>
      </c>
      <c r="AO203" s="59" t="s">
        <v>544</v>
      </c>
      <c r="AP203" s="59" t="s">
        <v>544</v>
      </c>
      <c r="AQ203" s="59" t="s">
        <v>544</v>
      </c>
      <c r="AR203" s="59" t="s">
        <v>544</v>
      </c>
      <c r="AS203" s="59" t="s">
        <v>544</v>
      </c>
      <c r="AT203" s="59" t="s">
        <v>544</v>
      </c>
      <c r="AU203" s="59" t="s">
        <v>544</v>
      </c>
      <c r="AV203" s="58">
        <v>67</v>
      </c>
      <c r="AW203" s="59" t="s">
        <v>544</v>
      </c>
      <c r="AX203" s="58">
        <v>24.4</v>
      </c>
      <c r="AY203" s="58">
        <v>30.6</v>
      </c>
      <c r="AZ203" s="58">
        <v>62.2</v>
      </c>
      <c r="BA203" s="58">
        <v>82.2</v>
      </c>
      <c r="BB203" s="58">
        <v>47.9</v>
      </c>
      <c r="BC203" s="58">
        <v>58.9</v>
      </c>
      <c r="BD203" s="59" t="s">
        <v>544</v>
      </c>
      <c r="BE203" s="59" t="s">
        <v>544</v>
      </c>
      <c r="BF203" s="59" t="s">
        <v>544</v>
      </c>
      <c r="BG203" s="58">
        <v>2.23</v>
      </c>
      <c r="BH203" s="58">
        <v>1.75</v>
      </c>
      <c r="BI203" s="59" t="s">
        <v>544</v>
      </c>
      <c r="BJ203" s="59" t="s">
        <v>544</v>
      </c>
      <c r="BK203" s="59" t="s">
        <v>544</v>
      </c>
      <c r="BL203" s="58">
        <v>11.66</v>
      </c>
      <c r="BM203" s="58">
        <v>9.56</v>
      </c>
      <c r="BN203" s="59" t="s">
        <v>544</v>
      </c>
      <c r="BO203" s="59" t="s">
        <v>544</v>
      </c>
      <c r="BP203" s="59" t="s">
        <v>544</v>
      </c>
      <c r="BQ203" s="59" t="s">
        <v>544</v>
      </c>
      <c r="BR203" s="59" t="s">
        <v>544</v>
      </c>
      <c r="BS203" s="59" t="s">
        <v>544</v>
      </c>
      <c r="BT203" s="59" t="s">
        <v>544</v>
      </c>
      <c r="BU203" s="59" t="s">
        <v>544</v>
      </c>
      <c r="BV203" s="59" t="s">
        <v>544</v>
      </c>
      <c r="BW203" s="59" t="s">
        <v>544</v>
      </c>
      <c r="BX203" s="59" t="s">
        <v>544</v>
      </c>
      <c r="BY203" s="59" t="s">
        <v>544</v>
      </c>
      <c r="BZ203" s="59" t="s">
        <v>544</v>
      </c>
      <c r="CA203" s="59" t="s">
        <v>544</v>
      </c>
      <c r="CB203" s="59" t="s">
        <v>544</v>
      </c>
      <c r="CC203" s="59" t="s">
        <v>544</v>
      </c>
      <c r="CD203" s="59" t="s">
        <v>544</v>
      </c>
      <c r="CE203" s="59" t="s">
        <v>544</v>
      </c>
      <c r="CF203" s="58">
        <v>380015</v>
      </c>
      <c r="CG203" s="59" t="s">
        <v>544</v>
      </c>
      <c r="CH203" s="59" t="s">
        <v>544</v>
      </c>
      <c r="CI203" s="59" t="s">
        <v>544</v>
      </c>
      <c r="CJ203" s="59" t="s">
        <v>544</v>
      </c>
      <c r="CK203" s="59" t="s">
        <v>544</v>
      </c>
      <c r="CL203" s="59" t="s">
        <v>544</v>
      </c>
      <c r="CM203" s="59" t="s">
        <v>544</v>
      </c>
      <c r="CN203" s="59" t="s">
        <v>544</v>
      </c>
      <c r="CO203" s="59" t="s">
        <v>544</v>
      </c>
      <c r="CP203" s="59" t="s">
        <v>544</v>
      </c>
      <c r="CQ203" s="59" t="s">
        <v>544</v>
      </c>
      <c r="CR203" s="59" t="s">
        <v>544</v>
      </c>
      <c r="CS203" s="58">
        <v>106</v>
      </c>
      <c r="CT203" s="58">
        <v>117.2</v>
      </c>
      <c r="CU203" s="59" t="s">
        <v>544</v>
      </c>
      <c r="CV203" s="59" t="s">
        <v>544</v>
      </c>
      <c r="CW203" s="58">
        <v>1.79</v>
      </c>
      <c r="CX203" s="59" t="s">
        <v>544</v>
      </c>
      <c r="CY203" s="59" t="s">
        <v>544</v>
      </c>
      <c r="CZ203" s="59" t="s">
        <v>544</v>
      </c>
      <c r="DA203" s="59" t="s">
        <v>544</v>
      </c>
      <c r="DB203" s="59" t="s">
        <v>544</v>
      </c>
      <c r="DC203" s="59" t="s">
        <v>544</v>
      </c>
      <c r="DD203" s="59" t="s">
        <v>544</v>
      </c>
      <c r="DE203" s="59" t="s">
        <v>544</v>
      </c>
      <c r="DF203" s="59" t="s">
        <v>544</v>
      </c>
      <c r="DG203" s="59" t="s">
        <v>544</v>
      </c>
      <c r="DH203" s="59" t="s">
        <v>544</v>
      </c>
      <c r="DI203" s="59" t="s">
        <v>544</v>
      </c>
      <c r="DJ203" s="59" t="s">
        <v>544</v>
      </c>
      <c r="DK203" s="59" t="s">
        <v>544</v>
      </c>
      <c r="DL203" s="59" t="s">
        <v>544</v>
      </c>
      <c r="DM203" s="59" t="s">
        <v>544</v>
      </c>
      <c r="DN203" s="58">
        <v>0.29241299999999998</v>
      </c>
      <c r="DO203" s="59" t="s">
        <v>544</v>
      </c>
      <c r="DP203" s="59" t="s">
        <v>544</v>
      </c>
      <c r="DQ203" s="116" t="s">
        <v>544</v>
      </c>
    </row>
    <row r="204" spans="1:121">
      <c r="A204" s="3">
        <v>28048</v>
      </c>
      <c r="B204" s="59" t="s">
        <v>544</v>
      </c>
      <c r="C204" s="59" t="s">
        <v>544</v>
      </c>
      <c r="D204" s="59" t="s">
        <v>544</v>
      </c>
      <c r="E204" s="59" t="s">
        <v>544</v>
      </c>
      <c r="F204" s="58">
        <v>43.9</v>
      </c>
      <c r="G204" s="58">
        <v>0.80532400000000004</v>
      </c>
      <c r="H204" s="58">
        <v>91.1</v>
      </c>
      <c r="I204" s="58">
        <v>145.9</v>
      </c>
      <c r="J204" s="58">
        <v>4.8499999999999996</v>
      </c>
      <c r="K204" s="59" t="s">
        <v>544</v>
      </c>
      <c r="L204" s="58">
        <v>487.4</v>
      </c>
      <c r="M204" s="58">
        <v>184462</v>
      </c>
      <c r="N204" s="59" t="s">
        <v>544</v>
      </c>
      <c r="O204" s="58">
        <v>632</v>
      </c>
      <c r="P204" s="58">
        <v>3.8</v>
      </c>
      <c r="Q204" s="59" t="s">
        <v>544</v>
      </c>
      <c r="R204" s="59" t="s">
        <v>544</v>
      </c>
      <c r="S204" s="59" t="s">
        <v>544</v>
      </c>
      <c r="T204" s="59" t="s">
        <v>544</v>
      </c>
      <c r="U204" s="59" t="s">
        <v>544</v>
      </c>
      <c r="V204" s="59" t="s">
        <v>544</v>
      </c>
      <c r="W204" s="59" t="s">
        <v>544</v>
      </c>
      <c r="X204" s="59" t="s">
        <v>544</v>
      </c>
      <c r="Y204" s="59" t="s">
        <v>544</v>
      </c>
      <c r="Z204" s="58">
        <v>113</v>
      </c>
      <c r="AA204" s="59" t="s">
        <v>544</v>
      </c>
      <c r="AB204" s="59" t="s">
        <v>544</v>
      </c>
      <c r="AC204" s="58">
        <v>0.80532400000000004</v>
      </c>
      <c r="AD204" s="59" t="s">
        <v>544</v>
      </c>
      <c r="AE204" s="59" t="s">
        <v>544</v>
      </c>
      <c r="AF204" s="58">
        <v>89.193303</v>
      </c>
      <c r="AG204" s="58">
        <v>13.17</v>
      </c>
      <c r="AH204" s="58">
        <v>39.299999999999997</v>
      </c>
      <c r="AI204" s="59" t="s">
        <v>544</v>
      </c>
      <c r="AJ204" s="59" t="s">
        <v>544</v>
      </c>
      <c r="AK204" s="59" t="s">
        <v>544</v>
      </c>
      <c r="AL204" s="59" t="s">
        <v>544</v>
      </c>
      <c r="AM204" s="58">
        <v>50.76</v>
      </c>
      <c r="AN204" s="58">
        <v>101.37260000000001</v>
      </c>
      <c r="AO204" s="59" t="s">
        <v>544</v>
      </c>
      <c r="AP204" s="59" t="s">
        <v>544</v>
      </c>
      <c r="AQ204" s="59" t="s">
        <v>544</v>
      </c>
      <c r="AR204" s="59" t="s">
        <v>544</v>
      </c>
      <c r="AS204" s="59" t="s">
        <v>544</v>
      </c>
      <c r="AT204" s="59" t="s">
        <v>544</v>
      </c>
      <c r="AU204" s="59" t="s">
        <v>544</v>
      </c>
      <c r="AV204" s="58">
        <v>66.3</v>
      </c>
      <c r="AW204" s="59" t="s">
        <v>544</v>
      </c>
      <c r="AX204" s="58">
        <v>24.5</v>
      </c>
      <c r="AY204" s="58">
        <v>30.6</v>
      </c>
      <c r="AZ204" s="58">
        <v>61.5</v>
      </c>
      <c r="BA204" s="58">
        <v>81.8</v>
      </c>
      <c r="BB204" s="58">
        <v>47.1</v>
      </c>
      <c r="BC204" s="58">
        <v>58.9</v>
      </c>
      <c r="BD204" s="59" t="s">
        <v>544</v>
      </c>
      <c r="BE204" s="59" t="s">
        <v>544</v>
      </c>
      <c r="BF204" s="59" t="s">
        <v>544</v>
      </c>
      <c r="BG204" s="58">
        <v>2.33</v>
      </c>
      <c r="BH204" s="58">
        <v>1.79</v>
      </c>
      <c r="BI204" s="59" t="s">
        <v>544</v>
      </c>
      <c r="BJ204" s="59" t="s">
        <v>544</v>
      </c>
      <c r="BK204" s="59" t="s">
        <v>544</v>
      </c>
      <c r="BL204" s="58">
        <v>11.4</v>
      </c>
      <c r="BM204" s="58">
        <v>9.77</v>
      </c>
      <c r="BN204" s="59" t="s">
        <v>544</v>
      </c>
      <c r="BO204" s="59" t="s">
        <v>544</v>
      </c>
      <c r="BP204" s="59" t="s">
        <v>544</v>
      </c>
      <c r="BQ204" s="59" t="s">
        <v>544</v>
      </c>
      <c r="BR204" s="59" t="s">
        <v>544</v>
      </c>
      <c r="BS204" s="59" t="s">
        <v>544</v>
      </c>
      <c r="BT204" s="59" t="s">
        <v>544</v>
      </c>
      <c r="BU204" s="59" t="s">
        <v>544</v>
      </c>
      <c r="BV204" s="59" t="s">
        <v>544</v>
      </c>
      <c r="BW204" s="59" t="s">
        <v>544</v>
      </c>
      <c r="BX204" s="59" t="s">
        <v>544</v>
      </c>
      <c r="BY204" s="59" t="s">
        <v>544</v>
      </c>
      <c r="BZ204" s="59" t="s">
        <v>544</v>
      </c>
      <c r="CA204" s="59" t="s">
        <v>544</v>
      </c>
      <c r="CB204" s="59" t="s">
        <v>544</v>
      </c>
      <c r="CC204" s="59" t="s">
        <v>544</v>
      </c>
      <c r="CD204" s="59" t="s">
        <v>544</v>
      </c>
      <c r="CE204" s="59" t="s">
        <v>544</v>
      </c>
      <c r="CF204" s="58">
        <v>383859</v>
      </c>
      <c r="CG204" s="59" t="s">
        <v>544</v>
      </c>
      <c r="CH204" s="59" t="s">
        <v>544</v>
      </c>
      <c r="CI204" s="59" t="s">
        <v>544</v>
      </c>
      <c r="CJ204" s="59" t="s">
        <v>544</v>
      </c>
      <c r="CK204" s="59" t="s">
        <v>544</v>
      </c>
      <c r="CL204" s="59" t="s">
        <v>544</v>
      </c>
      <c r="CM204" s="59" t="s">
        <v>544</v>
      </c>
      <c r="CN204" s="59" t="s">
        <v>544</v>
      </c>
      <c r="CO204" s="59" t="s">
        <v>544</v>
      </c>
      <c r="CP204" s="59" t="s">
        <v>544</v>
      </c>
      <c r="CQ204" s="59" t="s">
        <v>544</v>
      </c>
      <c r="CR204" s="59" t="s">
        <v>544</v>
      </c>
      <c r="CS204" s="58">
        <v>107.4</v>
      </c>
      <c r="CT204" s="58">
        <v>121.1</v>
      </c>
      <c r="CU204" s="59" t="s">
        <v>544</v>
      </c>
      <c r="CV204" s="59" t="s">
        <v>544</v>
      </c>
      <c r="CW204" s="58">
        <v>1.79</v>
      </c>
      <c r="CX204" s="59" t="s">
        <v>544</v>
      </c>
      <c r="CY204" s="59" t="s">
        <v>544</v>
      </c>
      <c r="CZ204" s="59" t="s">
        <v>544</v>
      </c>
      <c r="DA204" s="59" t="s">
        <v>544</v>
      </c>
      <c r="DB204" s="59" t="s">
        <v>544</v>
      </c>
      <c r="DC204" s="59" t="s">
        <v>544</v>
      </c>
      <c r="DD204" s="59" t="s">
        <v>544</v>
      </c>
      <c r="DE204" s="59" t="s">
        <v>544</v>
      </c>
      <c r="DF204" s="59" t="s">
        <v>544</v>
      </c>
      <c r="DG204" s="59" t="s">
        <v>544</v>
      </c>
      <c r="DH204" s="59" t="s">
        <v>544</v>
      </c>
      <c r="DI204" s="59" t="s">
        <v>544</v>
      </c>
      <c r="DJ204" s="59" t="s">
        <v>544</v>
      </c>
      <c r="DK204" s="59" t="s">
        <v>544</v>
      </c>
      <c r="DL204" s="59" t="s">
        <v>544</v>
      </c>
      <c r="DM204" s="59" t="s">
        <v>544</v>
      </c>
      <c r="DN204" s="58">
        <v>0.30591800000000002</v>
      </c>
      <c r="DO204" s="59" t="s">
        <v>544</v>
      </c>
      <c r="DP204" s="59" t="s">
        <v>544</v>
      </c>
      <c r="DQ204" s="116" t="s">
        <v>544</v>
      </c>
    </row>
    <row r="205" spans="1:121">
      <c r="A205" s="3">
        <v>28079</v>
      </c>
      <c r="B205" s="59" t="s">
        <v>544</v>
      </c>
      <c r="C205" s="59" t="s">
        <v>544</v>
      </c>
      <c r="D205" s="59" t="s">
        <v>544</v>
      </c>
      <c r="E205" s="59" t="s">
        <v>544</v>
      </c>
      <c r="F205" s="58">
        <v>43.7</v>
      </c>
      <c r="G205" s="58">
        <v>0.81102300000000005</v>
      </c>
      <c r="H205" s="58">
        <v>97.7</v>
      </c>
      <c r="I205" s="58">
        <v>145.80000000000001</v>
      </c>
      <c r="J205" s="58">
        <v>4.6900000000000004</v>
      </c>
      <c r="K205" s="59" t="s">
        <v>544</v>
      </c>
      <c r="L205" s="58">
        <v>509.5</v>
      </c>
      <c r="M205" s="58">
        <v>177124</v>
      </c>
      <c r="N205" s="59" t="s">
        <v>544</v>
      </c>
      <c r="O205" s="58">
        <v>574</v>
      </c>
      <c r="P205" s="58">
        <v>3.8</v>
      </c>
      <c r="Q205" s="59" t="s">
        <v>544</v>
      </c>
      <c r="R205" s="59" t="s">
        <v>544</v>
      </c>
      <c r="S205" s="59" t="s">
        <v>544</v>
      </c>
      <c r="T205" s="59" t="s">
        <v>544</v>
      </c>
      <c r="U205" s="59" t="s">
        <v>544</v>
      </c>
      <c r="V205" s="59" t="s">
        <v>544</v>
      </c>
      <c r="W205" s="59" t="s">
        <v>544</v>
      </c>
      <c r="X205" s="59" t="s">
        <v>544</v>
      </c>
      <c r="Y205" s="59" t="s">
        <v>544</v>
      </c>
      <c r="Z205" s="58">
        <v>113</v>
      </c>
      <c r="AA205" s="59" t="s">
        <v>544</v>
      </c>
      <c r="AB205" s="59" t="s">
        <v>544</v>
      </c>
      <c r="AC205" s="58">
        <v>0.81102300000000005</v>
      </c>
      <c r="AD205" s="59" t="s">
        <v>544</v>
      </c>
      <c r="AE205" s="59" t="s">
        <v>544</v>
      </c>
      <c r="AF205" s="58">
        <v>89.041095999999996</v>
      </c>
      <c r="AG205" s="58">
        <v>13.56</v>
      </c>
      <c r="AH205" s="58">
        <v>39.4</v>
      </c>
      <c r="AI205" s="59" t="s">
        <v>544</v>
      </c>
      <c r="AJ205" s="59" t="s">
        <v>544</v>
      </c>
      <c r="AK205" s="59" t="s">
        <v>544</v>
      </c>
      <c r="AL205" s="59" t="s">
        <v>544</v>
      </c>
      <c r="AM205" s="58">
        <v>50.7087</v>
      </c>
      <c r="AN205" s="58">
        <v>101.0425</v>
      </c>
      <c r="AO205" s="59" t="s">
        <v>544</v>
      </c>
      <c r="AP205" s="59" t="s">
        <v>544</v>
      </c>
      <c r="AQ205" s="59" t="s">
        <v>544</v>
      </c>
      <c r="AR205" s="59" t="s">
        <v>544</v>
      </c>
      <c r="AS205" s="59" t="s">
        <v>544</v>
      </c>
      <c r="AT205" s="59" t="s">
        <v>544</v>
      </c>
      <c r="AU205" s="59" t="s">
        <v>544</v>
      </c>
      <c r="AV205" s="58">
        <v>66.2</v>
      </c>
      <c r="AW205" s="59" t="s">
        <v>544</v>
      </c>
      <c r="AX205" s="58">
        <v>24.5</v>
      </c>
      <c r="AY205" s="58">
        <v>30.7</v>
      </c>
      <c r="AZ205" s="58">
        <v>62.2</v>
      </c>
      <c r="BA205" s="58">
        <v>84.8</v>
      </c>
      <c r="BB205" s="58">
        <v>46.7</v>
      </c>
      <c r="BC205" s="58">
        <v>58.9</v>
      </c>
      <c r="BD205" s="59" t="s">
        <v>544</v>
      </c>
      <c r="BE205" s="59" t="s">
        <v>544</v>
      </c>
      <c r="BF205" s="59" t="s">
        <v>544</v>
      </c>
      <c r="BG205" s="58">
        <v>2.09</v>
      </c>
      <c r="BH205" s="58">
        <v>2.0499999999999998</v>
      </c>
      <c r="BI205" s="59" t="s">
        <v>544</v>
      </c>
      <c r="BJ205" s="59" t="s">
        <v>544</v>
      </c>
      <c r="BK205" s="59" t="s">
        <v>544</v>
      </c>
      <c r="BL205" s="58">
        <v>11.2</v>
      </c>
      <c r="BM205" s="58">
        <v>9.61</v>
      </c>
      <c r="BN205" s="59" t="s">
        <v>544</v>
      </c>
      <c r="BO205" s="59" t="s">
        <v>544</v>
      </c>
      <c r="BP205" s="59" t="s">
        <v>544</v>
      </c>
      <c r="BQ205" s="59" t="s">
        <v>544</v>
      </c>
      <c r="BR205" s="59" t="s">
        <v>544</v>
      </c>
      <c r="BS205" s="59" t="s">
        <v>544</v>
      </c>
      <c r="BT205" s="59" t="s">
        <v>544</v>
      </c>
      <c r="BU205" s="59" t="s">
        <v>544</v>
      </c>
      <c r="BV205" s="59" t="s">
        <v>544</v>
      </c>
      <c r="BW205" s="59" t="s">
        <v>544</v>
      </c>
      <c r="BX205" s="59" t="s">
        <v>544</v>
      </c>
      <c r="BY205" s="59" t="s">
        <v>544</v>
      </c>
      <c r="BZ205" s="59" t="s">
        <v>544</v>
      </c>
      <c r="CA205" s="59" t="s">
        <v>544</v>
      </c>
      <c r="CB205" s="59" t="s">
        <v>544</v>
      </c>
      <c r="CC205" s="59" t="s">
        <v>544</v>
      </c>
      <c r="CD205" s="59" t="s">
        <v>544</v>
      </c>
      <c r="CE205" s="59" t="s">
        <v>544</v>
      </c>
      <c r="CF205" s="58">
        <v>387383</v>
      </c>
      <c r="CG205" s="59" t="s">
        <v>544</v>
      </c>
      <c r="CH205" s="59" t="s">
        <v>544</v>
      </c>
      <c r="CI205" s="59" t="s">
        <v>544</v>
      </c>
      <c r="CJ205" s="59" t="s">
        <v>544</v>
      </c>
      <c r="CK205" s="59" t="s">
        <v>544</v>
      </c>
      <c r="CL205" s="59" t="s">
        <v>544</v>
      </c>
      <c r="CM205" s="59" t="s">
        <v>544</v>
      </c>
      <c r="CN205" s="59" t="s">
        <v>544</v>
      </c>
      <c r="CO205" s="59" t="s">
        <v>544</v>
      </c>
      <c r="CP205" s="59" t="s">
        <v>544</v>
      </c>
      <c r="CQ205" s="59" t="s">
        <v>544</v>
      </c>
      <c r="CR205" s="59" t="s">
        <v>544</v>
      </c>
      <c r="CS205" s="58">
        <v>107</v>
      </c>
      <c r="CT205" s="58">
        <v>121.5</v>
      </c>
      <c r="CU205" s="59" t="s">
        <v>544</v>
      </c>
      <c r="CV205" s="59" t="s">
        <v>544</v>
      </c>
      <c r="CW205" s="58">
        <v>1.84</v>
      </c>
      <c r="CX205" s="59" t="s">
        <v>544</v>
      </c>
      <c r="CY205" s="59" t="s">
        <v>544</v>
      </c>
      <c r="CZ205" s="59" t="s">
        <v>544</v>
      </c>
      <c r="DA205" s="59" t="s">
        <v>544</v>
      </c>
      <c r="DB205" s="59" t="s">
        <v>544</v>
      </c>
      <c r="DC205" s="59" t="s">
        <v>544</v>
      </c>
      <c r="DD205" s="59" t="s">
        <v>544</v>
      </c>
      <c r="DE205" s="59" t="s">
        <v>544</v>
      </c>
      <c r="DF205" s="59" t="s">
        <v>544</v>
      </c>
      <c r="DG205" s="59" t="s">
        <v>544</v>
      </c>
      <c r="DH205" s="59" t="s">
        <v>544</v>
      </c>
      <c r="DI205" s="59" t="s">
        <v>544</v>
      </c>
      <c r="DJ205" s="59" t="s">
        <v>544</v>
      </c>
      <c r="DK205" s="59" t="s">
        <v>544</v>
      </c>
      <c r="DL205" s="59" t="s">
        <v>544</v>
      </c>
      <c r="DM205" s="59" t="s">
        <v>544</v>
      </c>
      <c r="DN205" s="58">
        <v>0.308417</v>
      </c>
      <c r="DO205" s="59" t="s">
        <v>544</v>
      </c>
      <c r="DP205" s="59" t="s">
        <v>544</v>
      </c>
      <c r="DQ205" s="116" t="s">
        <v>544</v>
      </c>
    </row>
    <row r="206" spans="1:121">
      <c r="A206" s="3">
        <v>28109</v>
      </c>
      <c r="B206" s="59" t="s">
        <v>544</v>
      </c>
      <c r="C206" s="59" t="s">
        <v>544</v>
      </c>
      <c r="D206" s="59" t="s">
        <v>544</v>
      </c>
      <c r="E206" s="59" t="s">
        <v>544</v>
      </c>
      <c r="F206" s="58">
        <v>44.8</v>
      </c>
      <c r="G206" s="58">
        <v>0.82006100000000004</v>
      </c>
      <c r="H206" s="58">
        <v>95.6</v>
      </c>
      <c r="I206" s="58">
        <v>145.19999999999999</v>
      </c>
      <c r="J206" s="58">
        <v>4.93</v>
      </c>
      <c r="K206" s="59" t="s">
        <v>544</v>
      </c>
      <c r="L206" s="58">
        <v>509</v>
      </c>
      <c r="M206" s="58">
        <v>154405</v>
      </c>
      <c r="N206" s="59" t="s">
        <v>544</v>
      </c>
      <c r="O206" s="58">
        <v>604</v>
      </c>
      <c r="P206" s="58">
        <v>3.8</v>
      </c>
      <c r="Q206" s="59" t="s">
        <v>544</v>
      </c>
      <c r="R206" s="59" t="s">
        <v>544</v>
      </c>
      <c r="S206" s="59" t="s">
        <v>544</v>
      </c>
      <c r="T206" s="59" t="s">
        <v>544</v>
      </c>
      <c r="U206" s="59" t="s">
        <v>544</v>
      </c>
      <c r="V206" s="59" t="s">
        <v>544</v>
      </c>
      <c r="W206" s="59" t="s">
        <v>544</v>
      </c>
      <c r="X206" s="59" t="s">
        <v>544</v>
      </c>
      <c r="Y206" s="59" t="s">
        <v>544</v>
      </c>
      <c r="Z206" s="58">
        <v>113.1</v>
      </c>
      <c r="AA206" s="59" t="s">
        <v>544</v>
      </c>
      <c r="AB206" s="59" t="s">
        <v>544</v>
      </c>
      <c r="AC206" s="58">
        <v>0.82006100000000004</v>
      </c>
      <c r="AD206" s="59" t="s">
        <v>544</v>
      </c>
      <c r="AE206" s="59" t="s">
        <v>544</v>
      </c>
      <c r="AF206" s="58">
        <v>88.368579999999994</v>
      </c>
      <c r="AG206" s="58">
        <v>13.56</v>
      </c>
      <c r="AH206" s="58">
        <v>39.5</v>
      </c>
      <c r="AI206" s="59" t="s">
        <v>544</v>
      </c>
      <c r="AJ206" s="59" t="s">
        <v>544</v>
      </c>
      <c r="AK206" s="59" t="s">
        <v>544</v>
      </c>
      <c r="AL206" s="59" t="s">
        <v>544</v>
      </c>
      <c r="AM206" s="58">
        <v>50.639099999999999</v>
      </c>
      <c r="AN206" s="58">
        <v>100.6765</v>
      </c>
      <c r="AO206" s="59" t="s">
        <v>544</v>
      </c>
      <c r="AP206" s="59" t="s">
        <v>544</v>
      </c>
      <c r="AQ206" s="59" t="s">
        <v>544</v>
      </c>
      <c r="AR206" s="59" t="s">
        <v>544</v>
      </c>
      <c r="AS206" s="59" t="s">
        <v>544</v>
      </c>
      <c r="AT206" s="59" t="s">
        <v>544</v>
      </c>
      <c r="AU206" s="59" t="s">
        <v>544</v>
      </c>
      <c r="AV206" s="58">
        <v>66.400000000000006</v>
      </c>
      <c r="AW206" s="59" t="s">
        <v>544</v>
      </c>
      <c r="AX206" s="58">
        <v>24.5</v>
      </c>
      <c r="AY206" s="58">
        <v>31.1</v>
      </c>
      <c r="AZ206" s="58">
        <v>64</v>
      </c>
      <c r="BA206" s="58">
        <v>89.8</v>
      </c>
      <c r="BB206" s="58">
        <v>46.9</v>
      </c>
      <c r="BC206" s="58">
        <v>59.1</v>
      </c>
      <c r="BD206" s="59" t="s">
        <v>544</v>
      </c>
      <c r="BE206" s="59" t="s">
        <v>544</v>
      </c>
      <c r="BF206" s="59" t="s">
        <v>544</v>
      </c>
      <c r="BG206" s="58">
        <v>2.23</v>
      </c>
      <c r="BH206" s="58">
        <v>1.98</v>
      </c>
      <c r="BI206" s="59" t="s">
        <v>544</v>
      </c>
      <c r="BJ206" s="59" t="s">
        <v>544</v>
      </c>
      <c r="BK206" s="59" t="s">
        <v>544</v>
      </c>
      <c r="BL206" s="58">
        <v>10.94</v>
      </c>
      <c r="BM206" s="58">
        <v>9.92</v>
      </c>
      <c r="BN206" s="59" t="s">
        <v>544</v>
      </c>
      <c r="BO206" s="59" t="s">
        <v>544</v>
      </c>
      <c r="BP206" s="59" t="s">
        <v>544</v>
      </c>
      <c r="BQ206" s="59" t="s">
        <v>544</v>
      </c>
      <c r="BR206" s="59" t="s">
        <v>544</v>
      </c>
      <c r="BS206" s="59" t="s">
        <v>544</v>
      </c>
      <c r="BT206" s="59" t="s">
        <v>544</v>
      </c>
      <c r="BU206" s="59" t="s">
        <v>544</v>
      </c>
      <c r="BV206" s="59" t="s">
        <v>544</v>
      </c>
      <c r="BW206" s="59" t="s">
        <v>544</v>
      </c>
      <c r="BX206" s="59" t="s">
        <v>544</v>
      </c>
      <c r="BY206" s="59" t="s">
        <v>544</v>
      </c>
      <c r="BZ206" s="59" t="s">
        <v>544</v>
      </c>
      <c r="CA206" s="59" t="s">
        <v>544</v>
      </c>
      <c r="CB206" s="59" t="s">
        <v>544</v>
      </c>
      <c r="CC206" s="59" t="s">
        <v>544</v>
      </c>
      <c r="CD206" s="59" t="s">
        <v>544</v>
      </c>
      <c r="CE206" s="59" t="s">
        <v>544</v>
      </c>
      <c r="CF206" s="58">
        <v>393565</v>
      </c>
      <c r="CG206" s="59" t="s">
        <v>544</v>
      </c>
      <c r="CH206" s="59" t="s">
        <v>544</v>
      </c>
      <c r="CI206" s="59" t="s">
        <v>544</v>
      </c>
      <c r="CJ206" s="59" t="s">
        <v>544</v>
      </c>
      <c r="CK206" s="59" t="s">
        <v>544</v>
      </c>
      <c r="CL206" s="59" t="s">
        <v>544</v>
      </c>
      <c r="CM206" s="59" t="s">
        <v>544</v>
      </c>
      <c r="CN206" s="59" t="s">
        <v>544</v>
      </c>
      <c r="CO206" s="59" t="s">
        <v>544</v>
      </c>
      <c r="CP206" s="59" t="s">
        <v>544</v>
      </c>
      <c r="CQ206" s="59" t="s">
        <v>544</v>
      </c>
      <c r="CR206" s="59" t="s">
        <v>544</v>
      </c>
      <c r="CS206" s="58">
        <v>107.2</v>
      </c>
      <c r="CT206" s="58">
        <v>121.6</v>
      </c>
      <c r="CU206" s="59" t="s">
        <v>544</v>
      </c>
      <c r="CV206" s="59" t="s">
        <v>544</v>
      </c>
      <c r="CW206" s="58">
        <v>1.89</v>
      </c>
      <c r="CX206" s="59" t="s">
        <v>544</v>
      </c>
      <c r="CY206" s="59" t="s">
        <v>544</v>
      </c>
      <c r="CZ206" s="59" t="s">
        <v>544</v>
      </c>
      <c r="DA206" s="59" t="s">
        <v>544</v>
      </c>
      <c r="DB206" s="59" t="s">
        <v>544</v>
      </c>
      <c r="DC206" s="59" t="s">
        <v>544</v>
      </c>
      <c r="DD206" s="59" t="s">
        <v>544</v>
      </c>
      <c r="DE206" s="59" t="s">
        <v>544</v>
      </c>
      <c r="DF206" s="59" t="s">
        <v>544</v>
      </c>
      <c r="DG206" s="59" t="s">
        <v>544</v>
      </c>
      <c r="DH206" s="59" t="s">
        <v>544</v>
      </c>
      <c r="DI206" s="59" t="s">
        <v>544</v>
      </c>
      <c r="DJ206" s="59" t="s">
        <v>544</v>
      </c>
      <c r="DK206" s="59" t="s">
        <v>544</v>
      </c>
      <c r="DL206" s="59" t="s">
        <v>544</v>
      </c>
      <c r="DM206" s="59" t="s">
        <v>544</v>
      </c>
      <c r="DN206" s="58">
        <v>0.30319400000000002</v>
      </c>
      <c r="DO206" s="59" t="s">
        <v>544</v>
      </c>
      <c r="DP206" s="59" t="s">
        <v>544</v>
      </c>
      <c r="DQ206" s="116" t="s">
        <v>544</v>
      </c>
    </row>
    <row r="207" spans="1:121">
      <c r="A207" s="3">
        <v>28140</v>
      </c>
      <c r="B207" s="59" t="s">
        <v>544</v>
      </c>
      <c r="C207" s="59" t="s">
        <v>544</v>
      </c>
      <c r="D207" s="59" t="s">
        <v>544</v>
      </c>
      <c r="E207" s="59" t="s">
        <v>544</v>
      </c>
      <c r="F207" s="58">
        <v>42.9</v>
      </c>
      <c r="G207" s="58">
        <v>0.81675699999999996</v>
      </c>
      <c r="H207" s="58">
        <v>91.1</v>
      </c>
      <c r="I207" s="58">
        <v>145.6</v>
      </c>
      <c r="J207" s="58">
        <v>4.78</v>
      </c>
      <c r="K207" s="59" t="s">
        <v>544</v>
      </c>
      <c r="L207" s="58">
        <v>512.29999999999995</v>
      </c>
      <c r="M207" s="58">
        <v>181483</v>
      </c>
      <c r="N207" s="59" t="s">
        <v>544</v>
      </c>
      <c r="O207" s="58">
        <v>625</v>
      </c>
      <c r="P207" s="58">
        <v>3.8</v>
      </c>
      <c r="Q207" s="59" t="s">
        <v>544</v>
      </c>
      <c r="R207" s="59" t="s">
        <v>544</v>
      </c>
      <c r="S207" s="59" t="s">
        <v>544</v>
      </c>
      <c r="T207" s="59" t="s">
        <v>544</v>
      </c>
      <c r="U207" s="59" t="s">
        <v>544</v>
      </c>
      <c r="V207" s="59" t="s">
        <v>544</v>
      </c>
      <c r="W207" s="59" t="s">
        <v>544</v>
      </c>
      <c r="X207" s="59" t="s">
        <v>544</v>
      </c>
      <c r="Y207" s="59" t="s">
        <v>544</v>
      </c>
      <c r="Z207" s="58">
        <v>112.5</v>
      </c>
      <c r="AA207" s="59" t="s">
        <v>544</v>
      </c>
      <c r="AB207" s="59" t="s">
        <v>544</v>
      </c>
      <c r="AC207" s="58">
        <v>0.81675699999999996</v>
      </c>
      <c r="AD207" s="59" t="s">
        <v>544</v>
      </c>
      <c r="AE207" s="59" t="s">
        <v>544</v>
      </c>
      <c r="AF207" s="58">
        <v>87.761194000000003</v>
      </c>
      <c r="AG207" s="58">
        <v>13.6</v>
      </c>
      <c r="AH207" s="58">
        <v>39.6</v>
      </c>
      <c r="AI207" s="59" t="s">
        <v>544</v>
      </c>
      <c r="AJ207" s="59" t="s">
        <v>544</v>
      </c>
      <c r="AK207" s="59" t="s">
        <v>544</v>
      </c>
      <c r="AL207" s="59" t="s">
        <v>544</v>
      </c>
      <c r="AM207" s="58">
        <v>50.566699999999997</v>
      </c>
      <c r="AN207" s="58">
        <v>100.30540000000001</v>
      </c>
      <c r="AO207" s="59" t="s">
        <v>544</v>
      </c>
      <c r="AP207" s="59" t="s">
        <v>544</v>
      </c>
      <c r="AQ207" s="59" t="s">
        <v>544</v>
      </c>
      <c r="AR207" s="59" t="s">
        <v>544</v>
      </c>
      <c r="AS207" s="59" t="s">
        <v>544</v>
      </c>
      <c r="AT207" s="59" t="s">
        <v>544</v>
      </c>
      <c r="AU207" s="59" t="s">
        <v>544</v>
      </c>
      <c r="AV207" s="58">
        <v>66.7</v>
      </c>
      <c r="AW207" s="59" t="s">
        <v>544</v>
      </c>
      <c r="AX207" s="58">
        <v>26.1</v>
      </c>
      <c r="AY207" s="58">
        <v>32.799999999999997</v>
      </c>
      <c r="AZ207" s="58">
        <v>66.900000000000006</v>
      </c>
      <c r="BA207" s="58">
        <v>96.7</v>
      </c>
      <c r="BB207" s="58">
        <v>47.8</v>
      </c>
      <c r="BC207" s="58">
        <v>58.7</v>
      </c>
      <c r="BD207" s="59" t="s">
        <v>544</v>
      </c>
      <c r="BE207" s="59" t="s">
        <v>544</v>
      </c>
      <c r="BF207" s="59" t="s">
        <v>544</v>
      </c>
      <c r="BG207" s="58">
        <v>2.2200000000000002</v>
      </c>
      <c r="BH207" s="58">
        <v>1.86</v>
      </c>
      <c r="BI207" s="59" t="s">
        <v>544</v>
      </c>
      <c r="BJ207" s="59" t="s">
        <v>544</v>
      </c>
      <c r="BK207" s="59" t="s">
        <v>544</v>
      </c>
      <c r="BL207" s="58">
        <v>11.15</v>
      </c>
      <c r="BM207" s="58">
        <v>9.56</v>
      </c>
      <c r="BN207" s="59" t="s">
        <v>544</v>
      </c>
      <c r="BO207" s="59" t="s">
        <v>544</v>
      </c>
      <c r="BP207" s="59" t="s">
        <v>544</v>
      </c>
      <c r="BQ207" s="59" t="s">
        <v>544</v>
      </c>
      <c r="BR207" s="59" t="s">
        <v>544</v>
      </c>
      <c r="BS207" s="59" t="s">
        <v>544</v>
      </c>
      <c r="BT207" s="59" t="s">
        <v>544</v>
      </c>
      <c r="BU207" s="59" t="s">
        <v>544</v>
      </c>
      <c r="BV207" s="59" t="s">
        <v>544</v>
      </c>
      <c r="BW207" s="59" t="s">
        <v>544</v>
      </c>
      <c r="BX207" s="59" t="s">
        <v>544</v>
      </c>
      <c r="BY207" s="59" t="s">
        <v>544</v>
      </c>
      <c r="BZ207" s="59" t="s">
        <v>544</v>
      </c>
      <c r="CA207" s="59" t="s">
        <v>544</v>
      </c>
      <c r="CB207" s="59" t="s">
        <v>544</v>
      </c>
      <c r="CC207" s="59" t="s">
        <v>544</v>
      </c>
      <c r="CD207" s="59" t="s">
        <v>544</v>
      </c>
      <c r="CE207" s="59" t="s">
        <v>544</v>
      </c>
      <c r="CF207" s="58">
        <v>391024</v>
      </c>
      <c r="CG207" s="59" t="s">
        <v>544</v>
      </c>
      <c r="CH207" s="59" t="s">
        <v>544</v>
      </c>
      <c r="CI207" s="59" t="s">
        <v>544</v>
      </c>
      <c r="CJ207" s="59" t="s">
        <v>544</v>
      </c>
      <c r="CK207" s="59" t="s">
        <v>544</v>
      </c>
      <c r="CL207" s="59" t="s">
        <v>544</v>
      </c>
      <c r="CM207" s="59" t="s">
        <v>544</v>
      </c>
      <c r="CN207" s="59" t="s">
        <v>544</v>
      </c>
      <c r="CO207" s="59" t="s">
        <v>544</v>
      </c>
      <c r="CP207" s="59" t="s">
        <v>544</v>
      </c>
      <c r="CQ207" s="59" t="s">
        <v>544</v>
      </c>
      <c r="CR207" s="59" t="s">
        <v>544</v>
      </c>
      <c r="CS207" s="58">
        <v>107</v>
      </c>
      <c r="CT207" s="58">
        <v>120.2</v>
      </c>
      <c r="CU207" s="59" t="s">
        <v>544</v>
      </c>
      <c r="CV207" s="59" t="s">
        <v>544</v>
      </c>
      <c r="CW207" s="58">
        <v>1.79</v>
      </c>
      <c r="CX207" s="59" t="s">
        <v>544</v>
      </c>
      <c r="CY207" s="59" t="s">
        <v>544</v>
      </c>
      <c r="CZ207" s="59" t="s">
        <v>544</v>
      </c>
      <c r="DA207" s="59" t="s">
        <v>544</v>
      </c>
      <c r="DB207" s="59" t="s">
        <v>544</v>
      </c>
      <c r="DC207" s="59" t="s">
        <v>544</v>
      </c>
      <c r="DD207" s="59" t="s">
        <v>544</v>
      </c>
      <c r="DE207" s="59" t="s">
        <v>544</v>
      </c>
      <c r="DF207" s="59" t="s">
        <v>544</v>
      </c>
      <c r="DG207" s="59" t="s">
        <v>544</v>
      </c>
      <c r="DH207" s="59" t="s">
        <v>544</v>
      </c>
      <c r="DI207" s="59" t="s">
        <v>544</v>
      </c>
      <c r="DJ207" s="59" t="s">
        <v>544</v>
      </c>
      <c r="DK207" s="59" t="s">
        <v>544</v>
      </c>
      <c r="DL207" s="59" t="s">
        <v>544</v>
      </c>
      <c r="DM207" s="59" t="s">
        <v>544</v>
      </c>
      <c r="DN207" s="58">
        <v>0.29910599999999998</v>
      </c>
      <c r="DO207" s="59" t="s">
        <v>544</v>
      </c>
      <c r="DP207" s="59" t="s">
        <v>544</v>
      </c>
      <c r="DQ207" s="116" t="s">
        <v>544</v>
      </c>
    </row>
    <row r="208" spans="1:121">
      <c r="A208" s="3">
        <v>28171</v>
      </c>
      <c r="B208" s="59" t="s">
        <v>544</v>
      </c>
      <c r="C208" s="59" t="s">
        <v>544</v>
      </c>
      <c r="D208" s="59" t="s">
        <v>544</v>
      </c>
      <c r="E208" s="59" t="s">
        <v>544</v>
      </c>
      <c r="F208" s="58">
        <v>42.4</v>
      </c>
      <c r="G208" s="58">
        <v>0.81353399999999998</v>
      </c>
      <c r="H208" s="58">
        <v>91.7</v>
      </c>
      <c r="I208" s="58">
        <v>146.5</v>
      </c>
      <c r="J208" s="58">
        <v>4.71</v>
      </c>
      <c r="K208" s="59" t="s">
        <v>544</v>
      </c>
      <c r="L208" s="58">
        <v>496.2</v>
      </c>
      <c r="M208" s="58">
        <v>208641</v>
      </c>
      <c r="N208" s="59" t="s">
        <v>544</v>
      </c>
      <c r="O208" s="58">
        <v>645</v>
      </c>
      <c r="P208" s="58">
        <v>3.8</v>
      </c>
      <c r="Q208" s="59" t="s">
        <v>544</v>
      </c>
      <c r="R208" s="59" t="s">
        <v>544</v>
      </c>
      <c r="S208" s="59" t="s">
        <v>544</v>
      </c>
      <c r="T208" s="59" t="s">
        <v>544</v>
      </c>
      <c r="U208" s="59" t="s">
        <v>544</v>
      </c>
      <c r="V208" s="59" t="s">
        <v>544</v>
      </c>
      <c r="W208" s="59" t="s">
        <v>544</v>
      </c>
      <c r="X208" s="59" t="s">
        <v>544</v>
      </c>
      <c r="Y208" s="59" t="s">
        <v>544</v>
      </c>
      <c r="Z208" s="58">
        <v>111.4</v>
      </c>
      <c r="AA208" s="59" t="s">
        <v>544</v>
      </c>
      <c r="AB208" s="59" t="s">
        <v>544</v>
      </c>
      <c r="AC208" s="58">
        <v>0.81353399999999998</v>
      </c>
      <c r="AD208" s="59" t="s">
        <v>544</v>
      </c>
      <c r="AE208" s="59" t="s">
        <v>544</v>
      </c>
      <c r="AF208" s="58">
        <v>87.187039999999996</v>
      </c>
      <c r="AG208" s="58">
        <v>14.45</v>
      </c>
      <c r="AH208" s="58">
        <v>39.700000000000003</v>
      </c>
      <c r="AI208" s="59" t="s">
        <v>544</v>
      </c>
      <c r="AJ208" s="59" t="s">
        <v>544</v>
      </c>
      <c r="AK208" s="59" t="s">
        <v>544</v>
      </c>
      <c r="AL208" s="59" t="s">
        <v>544</v>
      </c>
      <c r="AM208" s="58">
        <v>50.514800000000001</v>
      </c>
      <c r="AN208" s="58">
        <v>99.975899999999996</v>
      </c>
      <c r="AO208" s="59" t="s">
        <v>544</v>
      </c>
      <c r="AP208" s="59" t="s">
        <v>544</v>
      </c>
      <c r="AQ208" s="59" t="s">
        <v>544</v>
      </c>
      <c r="AR208" s="59" t="s">
        <v>544</v>
      </c>
      <c r="AS208" s="59" t="s">
        <v>544</v>
      </c>
      <c r="AT208" s="59" t="s">
        <v>544</v>
      </c>
      <c r="AU208" s="59" t="s">
        <v>544</v>
      </c>
      <c r="AV208" s="58">
        <v>67.2</v>
      </c>
      <c r="AW208" s="59" t="s">
        <v>544</v>
      </c>
      <c r="AX208" s="58">
        <v>26.1</v>
      </c>
      <c r="AY208" s="58">
        <v>33.299999999999997</v>
      </c>
      <c r="AZ208" s="58">
        <v>69.3</v>
      </c>
      <c r="BA208" s="58">
        <v>102.8</v>
      </c>
      <c r="BB208" s="58">
        <v>48.4</v>
      </c>
      <c r="BC208" s="58">
        <v>59</v>
      </c>
      <c r="BD208" s="59" t="s">
        <v>544</v>
      </c>
      <c r="BE208" s="59" t="s">
        <v>544</v>
      </c>
      <c r="BF208" s="59" t="s">
        <v>544</v>
      </c>
      <c r="BG208" s="58">
        <v>2.14</v>
      </c>
      <c r="BH208" s="58">
        <v>1.84</v>
      </c>
      <c r="BI208" s="59" t="s">
        <v>544</v>
      </c>
      <c r="BJ208" s="59" t="s">
        <v>544</v>
      </c>
      <c r="BK208" s="59" t="s">
        <v>544</v>
      </c>
      <c r="BL208" s="58">
        <v>11.25</v>
      </c>
      <c r="BM208" s="58">
        <v>9.7100000000000009</v>
      </c>
      <c r="BN208" s="59" t="s">
        <v>544</v>
      </c>
      <c r="BO208" s="59" t="s">
        <v>544</v>
      </c>
      <c r="BP208" s="59" t="s">
        <v>544</v>
      </c>
      <c r="BQ208" s="59" t="s">
        <v>544</v>
      </c>
      <c r="BR208" s="59" t="s">
        <v>544</v>
      </c>
      <c r="BS208" s="59" t="s">
        <v>544</v>
      </c>
      <c r="BT208" s="59" t="s">
        <v>544</v>
      </c>
      <c r="BU208" s="59" t="s">
        <v>544</v>
      </c>
      <c r="BV208" s="59" t="s">
        <v>544</v>
      </c>
      <c r="BW208" s="59" t="s">
        <v>544</v>
      </c>
      <c r="BX208" s="59" t="s">
        <v>544</v>
      </c>
      <c r="BY208" s="59" t="s">
        <v>544</v>
      </c>
      <c r="BZ208" s="59" t="s">
        <v>544</v>
      </c>
      <c r="CA208" s="59" t="s">
        <v>544</v>
      </c>
      <c r="CB208" s="59" t="s">
        <v>544</v>
      </c>
      <c r="CC208" s="59" t="s">
        <v>544</v>
      </c>
      <c r="CD208" s="59" t="s">
        <v>544</v>
      </c>
      <c r="CE208" s="59" t="s">
        <v>544</v>
      </c>
      <c r="CF208" s="58">
        <v>392656</v>
      </c>
      <c r="CG208" s="59" t="s">
        <v>544</v>
      </c>
      <c r="CH208" s="59" t="s">
        <v>544</v>
      </c>
      <c r="CI208" s="59" t="s">
        <v>544</v>
      </c>
      <c r="CJ208" s="59" t="s">
        <v>544</v>
      </c>
      <c r="CK208" s="59" t="s">
        <v>544</v>
      </c>
      <c r="CL208" s="59" t="s">
        <v>544</v>
      </c>
      <c r="CM208" s="59" t="s">
        <v>544</v>
      </c>
      <c r="CN208" s="59" t="s">
        <v>544</v>
      </c>
      <c r="CO208" s="59" t="s">
        <v>544</v>
      </c>
      <c r="CP208" s="59" t="s">
        <v>544</v>
      </c>
      <c r="CQ208" s="59" t="s">
        <v>544</v>
      </c>
      <c r="CR208" s="59" t="s">
        <v>544</v>
      </c>
      <c r="CS208" s="58">
        <v>106</v>
      </c>
      <c r="CT208" s="58">
        <v>119</v>
      </c>
      <c r="CU208" s="59" t="s">
        <v>544</v>
      </c>
      <c r="CV208" s="59" t="s">
        <v>544</v>
      </c>
      <c r="CW208" s="58">
        <v>1.84</v>
      </c>
      <c r="CX208" s="59" t="s">
        <v>544</v>
      </c>
      <c r="CY208" s="59" t="s">
        <v>544</v>
      </c>
      <c r="CZ208" s="59" t="s">
        <v>544</v>
      </c>
      <c r="DA208" s="59" t="s">
        <v>544</v>
      </c>
      <c r="DB208" s="59" t="s">
        <v>544</v>
      </c>
      <c r="DC208" s="59" t="s">
        <v>544</v>
      </c>
      <c r="DD208" s="59" t="s">
        <v>544</v>
      </c>
      <c r="DE208" s="59" t="s">
        <v>544</v>
      </c>
      <c r="DF208" s="59" t="s">
        <v>544</v>
      </c>
      <c r="DG208" s="59" t="s">
        <v>544</v>
      </c>
      <c r="DH208" s="59" t="s">
        <v>544</v>
      </c>
      <c r="DI208" s="59" t="s">
        <v>544</v>
      </c>
      <c r="DJ208" s="59" t="s">
        <v>544</v>
      </c>
      <c r="DK208" s="59" t="s">
        <v>544</v>
      </c>
      <c r="DL208" s="59" t="s">
        <v>544</v>
      </c>
      <c r="DM208" s="59" t="s">
        <v>544</v>
      </c>
      <c r="DN208" s="58">
        <v>0.30234100000000003</v>
      </c>
      <c r="DO208" s="59" t="s">
        <v>544</v>
      </c>
      <c r="DP208" s="59" t="s">
        <v>544</v>
      </c>
      <c r="DQ208" s="116" t="s">
        <v>544</v>
      </c>
    </row>
    <row r="209" spans="1:121">
      <c r="A209" s="3">
        <v>28199</v>
      </c>
      <c r="B209" s="59" t="s">
        <v>544</v>
      </c>
      <c r="C209" s="59" t="s">
        <v>544</v>
      </c>
      <c r="D209" s="59" t="s">
        <v>544</v>
      </c>
      <c r="E209" s="59" t="s">
        <v>544</v>
      </c>
      <c r="F209" s="58">
        <v>44.6</v>
      </c>
      <c r="G209" s="58">
        <v>0.81790600000000002</v>
      </c>
      <c r="H209" s="58">
        <v>91.9</v>
      </c>
      <c r="I209" s="58">
        <v>148</v>
      </c>
      <c r="J209" s="58">
        <v>4.7300000000000004</v>
      </c>
      <c r="K209" s="59" t="s">
        <v>544</v>
      </c>
      <c r="L209" s="58">
        <v>509.8</v>
      </c>
      <c r="M209" s="58">
        <v>309143</v>
      </c>
      <c r="N209" s="59" t="s">
        <v>544</v>
      </c>
      <c r="O209" s="58">
        <v>653</v>
      </c>
      <c r="P209" s="58">
        <v>3.8</v>
      </c>
      <c r="Q209" s="59" t="s">
        <v>544</v>
      </c>
      <c r="R209" s="59" t="s">
        <v>544</v>
      </c>
      <c r="S209" s="59" t="s">
        <v>544</v>
      </c>
      <c r="T209" s="59" t="s">
        <v>544</v>
      </c>
      <c r="U209" s="59" t="s">
        <v>544</v>
      </c>
      <c r="V209" s="59" t="s">
        <v>544</v>
      </c>
      <c r="W209" s="59" t="s">
        <v>544</v>
      </c>
      <c r="X209" s="59" t="s">
        <v>544</v>
      </c>
      <c r="Y209" s="59" t="s">
        <v>544</v>
      </c>
      <c r="Z209" s="58">
        <v>111.3</v>
      </c>
      <c r="AA209" s="59" t="s">
        <v>544</v>
      </c>
      <c r="AB209" s="59" t="s">
        <v>544</v>
      </c>
      <c r="AC209" s="58">
        <v>0.81790600000000002</v>
      </c>
      <c r="AD209" s="59" t="s">
        <v>544</v>
      </c>
      <c r="AE209" s="59" t="s">
        <v>544</v>
      </c>
      <c r="AF209" s="58">
        <v>86.988303999999999</v>
      </c>
      <c r="AG209" s="58">
        <v>14.45</v>
      </c>
      <c r="AH209" s="58">
        <v>39.799999999999997</v>
      </c>
      <c r="AI209" s="59" t="s">
        <v>544</v>
      </c>
      <c r="AJ209" s="59" t="s">
        <v>544</v>
      </c>
      <c r="AK209" s="59" t="s">
        <v>544</v>
      </c>
      <c r="AL209" s="59" t="s">
        <v>544</v>
      </c>
      <c r="AM209" s="58">
        <v>50.488999999999997</v>
      </c>
      <c r="AN209" s="58">
        <v>99.698599999999999</v>
      </c>
      <c r="AO209" s="59" t="s">
        <v>544</v>
      </c>
      <c r="AP209" s="59" t="s">
        <v>544</v>
      </c>
      <c r="AQ209" s="59" t="s">
        <v>544</v>
      </c>
      <c r="AR209" s="59" t="s">
        <v>544</v>
      </c>
      <c r="AS209" s="59" t="s">
        <v>544</v>
      </c>
      <c r="AT209" s="59" t="s">
        <v>544</v>
      </c>
      <c r="AU209" s="59" t="s">
        <v>544</v>
      </c>
      <c r="AV209" s="58">
        <v>67.8</v>
      </c>
      <c r="AW209" s="59" t="s">
        <v>544</v>
      </c>
      <c r="AX209" s="58">
        <v>26.1</v>
      </c>
      <c r="AY209" s="58">
        <v>34.5</v>
      </c>
      <c r="AZ209" s="58">
        <v>75.599999999999994</v>
      </c>
      <c r="BA209" s="58">
        <v>119.8</v>
      </c>
      <c r="BB209" s="58">
        <v>49.5</v>
      </c>
      <c r="BC209" s="58">
        <v>59.2</v>
      </c>
      <c r="BD209" s="59" t="s">
        <v>544</v>
      </c>
      <c r="BE209" s="59" t="s">
        <v>544</v>
      </c>
      <c r="BF209" s="59" t="s">
        <v>544</v>
      </c>
      <c r="BG209" s="58">
        <v>2.2400000000000002</v>
      </c>
      <c r="BH209" s="58">
        <v>1.75</v>
      </c>
      <c r="BI209" s="59" t="s">
        <v>544</v>
      </c>
      <c r="BJ209" s="59" t="s">
        <v>544</v>
      </c>
      <c r="BK209" s="59" t="s">
        <v>544</v>
      </c>
      <c r="BL209" s="58">
        <v>11.56</v>
      </c>
      <c r="BM209" s="58">
        <v>9.92</v>
      </c>
      <c r="BN209" s="59" t="s">
        <v>544</v>
      </c>
      <c r="BO209" s="59" t="s">
        <v>544</v>
      </c>
      <c r="BP209" s="59" t="s">
        <v>544</v>
      </c>
      <c r="BQ209" s="59" t="s">
        <v>544</v>
      </c>
      <c r="BR209" s="59" t="s">
        <v>544</v>
      </c>
      <c r="BS209" s="59" t="s">
        <v>544</v>
      </c>
      <c r="BT209" s="59" t="s">
        <v>544</v>
      </c>
      <c r="BU209" s="59" t="s">
        <v>544</v>
      </c>
      <c r="BV209" s="59" t="s">
        <v>544</v>
      </c>
      <c r="BW209" s="59" t="s">
        <v>544</v>
      </c>
      <c r="BX209" s="59" t="s">
        <v>544</v>
      </c>
      <c r="BY209" s="59" t="s">
        <v>544</v>
      </c>
      <c r="BZ209" s="59" t="s">
        <v>544</v>
      </c>
      <c r="CA209" s="59" t="s">
        <v>544</v>
      </c>
      <c r="CB209" s="59" t="s">
        <v>544</v>
      </c>
      <c r="CC209" s="59" t="s">
        <v>544</v>
      </c>
      <c r="CD209" s="59" t="s">
        <v>544</v>
      </c>
      <c r="CE209" s="59" t="s">
        <v>544</v>
      </c>
      <c r="CF209" s="58">
        <v>395721</v>
      </c>
      <c r="CG209" s="59" t="s">
        <v>544</v>
      </c>
      <c r="CH209" s="59" t="s">
        <v>544</v>
      </c>
      <c r="CI209" s="59" t="s">
        <v>544</v>
      </c>
      <c r="CJ209" s="59" t="s">
        <v>544</v>
      </c>
      <c r="CK209" s="59" t="s">
        <v>544</v>
      </c>
      <c r="CL209" s="59" t="s">
        <v>544</v>
      </c>
      <c r="CM209" s="59" t="s">
        <v>544</v>
      </c>
      <c r="CN209" s="59" t="s">
        <v>544</v>
      </c>
      <c r="CO209" s="59" t="s">
        <v>544</v>
      </c>
      <c r="CP209" s="59" t="s">
        <v>544</v>
      </c>
      <c r="CQ209" s="59" t="s">
        <v>544</v>
      </c>
      <c r="CR209" s="59" t="s">
        <v>544</v>
      </c>
      <c r="CS209" s="58">
        <v>106</v>
      </c>
      <c r="CT209" s="58">
        <v>118.9</v>
      </c>
      <c r="CU209" s="59" t="s">
        <v>544</v>
      </c>
      <c r="CV209" s="59" t="s">
        <v>544</v>
      </c>
      <c r="CW209" s="58">
        <v>1.84</v>
      </c>
      <c r="CX209" s="59" t="s">
        <v>544</v>
      </c>
      <c r="CY209" s="59" t="s">
        <v>544</v>
      </c>
      <c r="CZ209" s="59" t="s">
        <v>544</v>
      </c>
      <c r="DA209" s="59" t="s">
        <v>544</v>
      </c>
      <c r="DB209" s="59" t="s">
        <v>544</v>
      </c>
      <c r="DC209" s="59" t="s">
        <v>544</v>
      </c>
      <c r="DD209" s="59" t="s">
        <v>544</v>
      </c>
      <c r="DE209" s="59" t="s">
        <v>544</v>
      </c>
      <c r="DF209" s="59" t="s">
        <v>544</v>
      </c>
      <c r="DG209" s="59" t="s">
        <v>544</v>
      </c>
      <c r="DH209" s="59" t="s">
        <v>544</v>
      </c>
      <c r="DI209" s="59" t="s">
        <v>544</v>
      </c>
      <c r="DJ209" s="59" t="s">
        <v>544</v>
      </c>
      <c r="DK209" s="59" t="s">
        <v>544</v>
      </c>
      <c r="DL209" s="59" t="s">
        <v>544</v>
      </c>
      <c r="DM209" s="59" t="s">
        <v>544</v>
      </c>
      <c r="DN209" s="58">
        <v>0.30931500000000001</v>
      </c>
      <c r="DO209" s="59" t="s">
        <v>544</v>
      </c>
      <c r="DP209" s="59" t="s">
        <v>544</v>
      </c>
      <c r="DQ209" s="116" t="s">
        <v>544</v>
      </c>
    </row>
    <row r="210" spans="1:121">
      <c r="A210" s="3">
        <v>28230</v>
      </c>
      <c r="B210" s="59" t="s">
        <v>544</v>
      </c>
      <c r="C210" s="59" t="s">
        <v>544</v>
      </c>
      <c r="D210" s="59" t="s">
        <v>544</v>
      </c>
      <c r="E210" s="59" t="s">
        <v>544</v>
      </c>
      <c r="F210" s="58">
        <v>43.4</v>
      </c>
      <c r="G210" s="58">
        <v>0.824133</v>
      </c>
      <c r="H210" s="58">
        <v>93.4</v>
      </c>
      <c r="I210" s="58">
        <v>149.5</v>
      </c>
      <c r="J210" s="58">
        <v>4.62</v>
      </c>
      <c r="K210" s="59" t="s">
        <v>544</v>
      </c>
      <c r="L210" s="58">
        <v>551.9</v>
      </c>
      <c r="M210" s="58">
        <v>261325</v>
      </c>
      <c r="N210" s="59" t="s">
        <v>544</v>
      </c>
      <c r="O210" s="58">
        <v>553</v>
      </c>
      <c r="P210" s="58">
        <v>3.9</v>
      </c>
      <c r="Q210" s="59" t="s">
        <v>544</v>
      </c>
      <c r="R210" s="59" t="s">
        <v>544</v>
      </c>
      <c r="S210" s="59" t="s">
        <v>544</v>
      </c>
      <c r="T210" s="59" t="s">
        <v>544</v>
      </c>
      <c r="U210" s="59" t="s">
        <v>544</v>
      </c>
      <c r="V210" s="59" t="s">
        <v>544</v>
      </c>
      <c r="W210" s="59" t="s">
        <v>544</v>
      </c>
      <c r="X210" s="59" t="s">
        <v>544</v>
      </c>
      <c r="Y210" s="59" t="s">
        <v>544</v>
      </c>
      <c r="Z210" s="58">
        <v>111.2</v>
      </c>
      <c r="AA210" s="59" t="s">
        <v>544</v>
      </c>
      <c r="AB210" s="59" t="s">
        <v>544</v>
      </c>
      <c r="AC210" s="58">
        <v>0.824133</v>
      </c>
      <c r="AD210" s="59" t="s">
        <v>544</v>
      </c>
      <c r="AE210" s="59" t="s">
        <v>544</v>
      </c>
      <c r="AF210" s="58">
        <v>87.153284999999997</v>
      </c>
      <c r="AG210" s="58">
        <v>14.45</v>
      </c>
      <c r="AH210" s="58">
        <v>39.9</v>
      </c>
      <c r="AI210" s="59" t="s">
        <v>544</v>
      </c>
      <c r="AJ210" s="59" t="s">
        <v>544</v>
      </c>
      <c r="AK210" s="59" t="s">
        <v>544</v>
      </c>
      <c r="AL210" s="59" t="s">
        <v>544</v>
      </c>
      <c r="AM210" s="58">
        <v>50.4925</v>
      </c>
      <c r="AN210" s="58">
        <v>99.479699999999994</v>
      </c>
      <c r="AO210" s="59" t="s">
        <v>544</v>
      </c>
      <c r="AP210" s="59" t="s">
        <v>544</v>
      </c>
      <c r="AQ210" s="59" t="s">
        <v>544</v>
      </c>
      <c r="AR210" s="59" t="s">
        <v>544</v>
      </c>
      <c r="AS210" s="59" t="s">
        <v>544</v>
      </c>
      <c r="AT210" s="59" t="s">
        <v>544</v>
      </c>
      <c r="AU210" s="59" t="s">
        <v>544</v>
      </c>
      <c r="AV210" s="58">
        <v>67.900000000000006</v>
      </c>
      <c r="AW210" s="59" t="s">
        <v>544</v>
      </c>
      <c r="AX210" s="58">
        <v>26.1</v>
      </c>
      <c r="AY210" s="58">
        <v>34.5</v>
      </c>
      <c r="AZ210" s="58">
        <v>76</v>
      </c>
      <c r="BA210" s="58">
        <v>123.3</v>
      </c>
      <c r="BB210" s="58">
        <v>48.3</v>
      </c>
      <c r="BC210" s="58">
        <v>59.4</v>
      </c>
      <c r="BD210" s="59" t="s">
        <v>544</v>
      </c>
      <c r="BE210" s="59" t="s">
        <v>544</v>
      </c>
      <c r="BF210" s="59" t="s">
        <v>544</v>
      </c>
      <c r="BG210" s="58">
        <v>2.31</v>
      </c>
      <c r="BH210" s="58">
        <v>1.87</v>
      </c>
      <c r="BI210" s="59" t="s">
        <v>544</v>
      </c>
      <c r="BJ210" s="59" t="s">
        <v>544</v>
      </c>
      <c r="BK210" s="59" t="s">
        <v>544</v>
      </c>
      <c r="BL210" s="58">
        <v>11.35</v>
      </c>
      <c r="BM210" s="58">
        <v>9.82</v>
      </c>
      <c r="BN210" s="59" t="s">
        <v>544</v>
      </c>
      <c r="BO210" s="59" t="s">
        <v>544</v>
      </c>
      <c r="BP210" s="59" t="s">
        <v>544</v>
      </c>
      <c r="BQ210" s="59" t="s">
        <v>544</v>
      </c>
      <c r="BR210" s="59" t="s">
        <v>544</v>
      </c>
      <c r="BS210" s="59" t="s">
        <v>544</v>
      </c>
      <c r="BT210" s="59" t="s">
        <v>544</v>
      </c>
      <c r="BU210" s="59" t="s">
        <v>544</v>
      </c>
      <c r="BV210" s="59" t="s">
        <v>544</v>
      </c>
      <c r="BW210" s="59" t="s">
        <v>544</v>
      </c>
      <c r="BX210" s="59" t="s">
        <v>544</v>
      </c>
      <c r="BY210" s="59" t="s">
        <v>544</v>
      </c>
      <c r="BZ210" s="59" t="s">
        <v>544</v>
      </c>
      <c r="CA210" s="59" t="s">
        <v>544</v>
      </c>
      <c r="CB210" s="59" t="s">
        <v>544</v>
      </c>
      <c r="CC210" s="59" t="s">
        <v>544</v>
      </c>
      <c r="CD210" s="59" t="s">
        <v>544</v>
      </c>
      <c r="CE210" s="59" t="s">
        <v>544</v>
      </c>
      <c r="CF210" s="58">
        <v>398856</v>
      </c>
      <c r="CG210" s="59" t="s">
        <v>544</v>
      </c>
      <c r="CH210" s="59" t="s">
        <v>544</v>
      </c>
      <c r="CI210" s="59" t="s">
        <v>544</v>
      </c>
      <c r="CJ210" s="59" t="s">
        <v>544</v>
      </c>
      <c r="CK210" s="59" t="s">
        <v>544</v>
      </c>
      <c r="CL210" s="59" t="s">
        <v>544</v>
      </c>
      <c r="CM210" s="59" t="s">
        <v>544</v>
      </c>
      <c r="CN210" s="59" t="s">
        <v>544</v>
      </c>
      <c r="CO210" s="59" t="s">
        <v>544</v>
      </c>
      <c r="CP210" s="59" t="s">
        <v>544</v>
      </c>
      <c r="CQ210" s="59" t="s">
        <v>544</v>
      </c>
      <c r="CR210" s="59" t="s">
        <v>544</v>
      </c>
      <c r="CS210" s="58">
        <v>105.7</v>
      </c>
      <c r="CT210" s="58">
        <v>119</v>
      </c>
      <c r="CU210" s="59" t="s">
        <v>544</v>
      </c>
      <c r="CV210" s="59" t="s">
        <v>544</v>
      </c>
      <c r="CW210" s="58">
        <v>1.84</v>
      </c>
      <c r="CX210" s="59" t="s">
        <v>544</v>
      </c>
      <c r="CY210" s="59" t="s">
        <v>544</v>
      </c>
      <c r="CZ210" s="59" t="s">
        <v>544</v>
      </c>
      <c r="DA210" s="59" t="s">
        <v>544</v>
      </c>
      <c r="DB210" s="59" t="s">
        <v>544</v>
      </c>
      <c r="DC210" s="59" t="s">
        <v>544</v>
      </c>
      <c r="DD210" s="59" t="s">
        <v>544</v>
      </c>
      <c r="DE210" s="59" t="s">
        <v>544</v>
      </c>
      <c r="DF210" s="59" t="s">
        <v>544</v>
      </c>
      <c r="DG210" s="59" t="s">
        <v>544</v>
      </c>
      <c r="DH210" s="59" t="s">
        <v>544</v>
      </c>
      <c r="DI210" s="59" t="s">
        <v>544</v>
      </c>
      <c r="DJ210" s="59" t="s">
        <v>544</v>
      </c>
      <c r="DK210" s="59" t="s">
        <v>544</v>
      </c>
      <c r="DL210" s="59" t="s">
        <v>544</v>
      </c>
      <c r="DM210" s="59" t="s">
        <v>544</v>
      </c>
      <c r="DN210" s="58">
        <v>0.31204300000000001</v>
      </c>
      <c r="DO210" s="59" t="s">
        <v>544</v>
      </c>
      <c r="DP210" s="59" t="s">
        <v>544</v>
      </c>
      <c r="DQ210" s="116" t="s">
        <v>544</v>
      </c>
    </row>
    <row r="211" spans="1:121">
      <c r="A211" s="3">
        <v>28260</v>
      </c>
      <c r="B211" s="59" t="s">
        <v>544</v>
      </c>
      <c r="C211" s="59" t="s">
        <v>544</v>
      </c>
      <c r="D211" s="59" t="s">
        <v>544</v>
      </c>
      <c r="E211" s="59" t="s">
        <v>544</v>
      </c>
      <c r="F211" s="58">
        <v>43.4</v>
      </c>
      <c r="G211" s="58">
        <v>0.82948999999999995</v>
      </c>
      <c r="H211" s="58">
        <v>95.6</v>
      </c>
      <c r="I211" s="58">
        <v>149.9</v>
      </c>
      <c r="J211" s="58">
        <v>4.4400000000000004</v>
      </c>
      <c r="K211" s="59" t="s">
        <v>544</v>
      </c>
      <c r="L211" s="58">
        <v>539.9</v>
      </c>
      <c r="M211" s="58">
        <v>252815</v>
      </c>
      <c r="N211" s="59" t="s">
        <v>544</v>
      </c>
      <c r="O211" s="58">
        <v>590</v>
      </c>
      <c r="P211" s="58">
        <v>4</v>
      </c>
      <c r="Q211" s="59" t="s">
        <v>544</v>
      </c>
      <c r="R211" s="59" t="s">
        <v>544</v>
      </c>
      <c r="S211" s="59" t="s">
        <v>544</v>
      </c>
      <c r="T211" s="59" t="s">
        <v>544</v>
      </c>
      <c r="U211" s="59" t="s">
        <v>544</v>
      </c>
      <c r="V211" s="59" t="s">
        <v>544</v>
      </c>
      <c r="W211" s="59" t="s">
        <v>544</v>
      </c>
      <c r="X211" s="59" t="s">
        <v>544</v>
      </c>
      <c r="Y211" s="59" t="s">
        <v>544</v>
      </c>
      <c r="Z211" s="58">
        <v>111.3</v>
      </c>
      <c r="AA211" s="59" t="s">
        <v>544</v>
      </c>
      <c r="AB211" s="59" t="s">
        <v>544</v>
      </c>
      <c r="AC211" s="58">
        <v>0.82948999999999995</v>
      </c>
      <c r="AD211" s="59" t="s">
        <v>544</v>
      </c>
      <c r="AE211" s="59" t="s">
        <v>544</v>
      </c>
      <c r="AF211" s="58">
        <v>87.262079</v>
      </c>
      <c r="AG211" s="58">
        <v>14.45</v>
      </c>
      <c r="AH211" s="58">
        <v>40.1</v>
      </c>
      <c r="AI211" s="59" t="s">
        <v>544</v>
      </c>
      <c r="AJ211" s="59" t="s">
        <v>544</v>
      </c>
      <c r="AK211" s="59" t="s">
        <v>544</v>
      </c>
      <c r="AL211" s="59" t="s">
        <v>544</v>
      </c>
      <c r="AM211" s="58">
        <v>50.530299999999997</v>
      </c>
      <c r="AN211" s="58">
        <v>99.328599999999994</v>
      </c>
      <c r="AO211" s="59" t="s">
        <v>544</v>
      </c>
      <c r="AP211" s="59" t="s">
        <v>544</v>
      </c>
      <c r="AQ211" s="59" t="s">
        <v>544</v>
      </c>
      <c r="AR211" s="59" t="s">
        <v>544</v>
      </c>
      <c r="AS211" s="59" t="s">
        <v>544</v>
      </c>
      <c r="AT211" s="59" t="s">
        <v>544</v>
      </c>
      <c r="AU211" s="59" t="s">
        <v>544</v>
      </c>
      <c r="AV211" s="58">
        <v>68</v>
      </c>
      <c r="AW211" s="59" t="s">
        <v>544</v>
      </c>
      <c r="AX211" s="58">
        <v>26.1</v>
      </c>
      <c r="AY211" s="58">
        <v>34</v>
      </c>
      <c r="AZ211" s="58">
        <v>72.900000000000006</v>
      </c>
      <c r="BA211" s="58">
        <v>115.4</v>
      </c>
      <c r="BB211" s="58">
        <v>47.7</v>
      </c>
      <c r="BC211" s="58">
        <v>59.3</v>
      </c>
      <c r="BD211" s="59" t="s">
        <v>544</v>
      </c>
      <c r="BE211" s="59" t="s">
        <v>544</v>
      </c>
      <c r="BF211" s="59" t="s">
        <v>544</v>
      </c>
      <c r="BG211" s="58">
        <v>2.29</v>
      </c>
      <c r="BH211" s="58">
        <v>1.96</v>
      </c>
      <c r="BI211" s="59" t="s">
        <v>544</v>
      </c>
      <c r="BJ211" s="59" t="s">
        <v>544</v>
      </c>
      <c r="BK211" s="59" t="s">
        <v>544</v>
      </c>
      <c r="BL211" s="58">
        <v>11.4</v>
      </c>
      <c r="BM211" s="58">
        <v>9.66</v>
      </c>
      <c r="BN211" s="59" t="s">
        <v>544</v>
      </c>
      <c r="BO211" s="59" t="s">
        <v>544</v>
      </c>
      <c r="BP211" s="59" t="s">
        <v>544</v>
      </c>
      <c r="BQ211" s="59" t="s">
        <v>544</v>
      </c>
      <c r="BR211" s="59" t="s">
        <v>544</v>
      </c>
      <c r="BS211" s="59" t="s">
        <v>544</v>
      </c>
      <c r="BT211" s="59" t="s">
        <v>544</v>
      </c>
      <c r="BU211" s="59" t="s">
        <v>544</v>
      </c>
      <c r="BV211" s="59" t="s">
        <v>544</v>
      </c>
      <c r="BW211" s="59" t="s">
        <v>544</v>
      </c>
      <c r="BX211" s="59" t="s">
        <v>544</v>
      </c>
      <c r="BY211" s="59" t="s">
        <v>544</v>
      </c>
      <c r="BZ211" s="59" t="s">
        <v>544</v>
      </c>
      <c r="CA211" s="59" t="s">
        <v>544</v>
      </c>
      <c r="CB211" s="59" t="s">
        <v>544</v>
      </c>
      <c r="CC211" s="59" t="s">
        <v>544</v>
      </c>
      <c r="CD211" s="59" t="s">
        <v>544</v>
      </c>
      <c r="CE211" s="59" t="s">
        <v>544</v>
      </c>
      <c r="CF211" s="58">
        <v>400816</v>
      </c>
      <c r="CG211" s="59" t="s">
        <v>544</v>
      </c>
      <c r="CH211" s="59" t="s">
        <v>544</v>
      </c>
      <c r="CI211" s="59" t="s">
        <v>544</v>
      </c>
      <c r="CJ211" s="59" t="s">
        <v>544</v>
      </c>
      <c r="CK211" s="59" t="s">
        <v>544</v>
      </c>
      <c r="CL211" s="59" t="s">
        <v>544</v>
      </c>
      <c r="CM211" s="59" t="s">
        <v>544</v>
      </c>
      <c r="CN211" s="59" t="s">
        <v>544</v>
      </c>
      <c r="CO211" s="59" t="s">
        <v>544</v>
      </c>
      <c r="CP211" s="59" t="s">
        <v>544</v>
      </c>
      <c r="CQ211" s="59" t="s">
        <v>544</v>
      </c>
      <c r="CR211" s="59" t="s">
        <v>544</v>
      </c>
      <c r="CS211" s="58">
        <v>105.4</v>
      </c>
      <c r="CT211" s="58">
        <v>119.7</v>
      </c>
      <c r="CU211" s="59" t="s">
        <v>544</v>
      </c>
      <c r="CV211" s="59" t="s">
        <v>544</v>
      </c>
      <c r="CW211" s="58">
        <v>1.99</v>
      </c>
      <c r="CX211" s="59" t="s">
        <v>544</v>
      </c>
      <c r="CY211" s="59" t="s">
        <v>544</v>
      </c>
      <c r="CZ211" s="59" t="s">
        <v>544</v>
      </c>
      <c r="DA211" s="59" t="s">
        <v>544</v>
      </c>
      <c r="DB211" s="59" t="s">
        <v>544</v>
      </c>
      <c r="DC211" s="59" t="s">
        <v>544</v>
      </c>
      <c r="DD211" s="59" t="s">
        <v>544</v>
      </c>
      <c r="DE211" s="59" t="s">
        <v>544</v>
      </c>
      <c r="DF211" s="59" t="s">
        <v>544</v>
      </c>
      <c r="DG211" s="59" t="s">
        <v>544</v>
      </c>
      <c r="DH211" s="59" t="s">
        <v>544</v>
      </c>
      <c r="DI211" s="59" t="s">
        <v>544</v>
      </c>
      <c r="DJ211" s="59" t="s">
        <v>544</v>
      </c>
      <c r="DK211" s="59" t="s">
        <v>544</v>
      </c>
      <c r="DL211" s="59" t="s">
        <v>544</v>
      </c>
      <c r="DM211" s="59" t="s">
        <v>544</v>
      </c>
      <c r="DN211" s="58">
        <v>0.31570700000000002</v>
      </c>
      <c r="DO211" s="59" t="s">
        <v>544</v>
      </c>
      <c r="DP211" s="59" t="s">
        <v>544</v>
      </c>
      <c r="DQ211" s="116" t="s">
        <v>544</v>
      </c>
    </row>
    <row r="212" spans="1:121">
      <c r="A212" s="3">
        <v>28291</v>
      </c>
      <c r="B212" s="59" t="s">
        <v>544</v>
      </c>
      <c r="C212" s="59" t="s">
        <v>544</v>
      </c>
      <c r="D212" s="59" t="s">
        <v>544</v>
      </c>
      <c r="E212" s="59" t="s">
        <v>544</v>
      </c>
      <c r="F212" s="58">
        <v>42.7</v>
      </c>
      <c r="G212" s="58">
        <v>0.83074499999999996</v>
      </c>
      <c r="H212" s="58">
        <v>97.4</v>
      </c>
      <c r="I212" s="58">
        <v>150.80000000000001</v>
      </c>
      <c r="J212" s="58">
        <v>4.28</v>
      </c>
      <c r="K212" s="59" t="s">
        <v>544</v>
      </c>
      <c r="L212" s="58">
        <v>524.9</v>
      </c>
      <c r="M212" s="58">
        <v>237805</v>
      </c>
      <c r="N212" s="59" t="s">
        <v>544</v>
      </c>
      <c r="O212" s="58">
        <v>563</v>
      </c>
      <c r="P212" s="58">
        <v>4</v>
      </c>
      <c r="Q212" s="59" t="s">
        <v>544</v>
      </c>
      <c r="R212" s="59" t="s">
        <v>544</v>
      </c>
      <c r="S212" s="59" t="s">
        <v>544</v>
      </c>
      <c r="T212" s="59" t="s">
        <v>544</v>
      </c>
      <c r="U212" s="59" t="s">
        <v>544</v>
      </c>
      <c r="V212" s="59" t="s">
        <v>544</v>
      </c>
      <c r="W212" s="59" t="s">
        <v>544</v>
      </c>
      <c r="X212" s="59" t="s">
        <v>544</v>
      </c>
      <c r="Y212" s="59" t="s">
        <v>544</v>
      </c>
      <c r="Z212" s="58">
        <v>111</v>
      </c>
      <c r="AA212" s="59" t="s">
        <v>544</v>
      </c>
      <c r="AB212" s="59" t="s">
        <v>544</v>
      </c>
      <c r="AC212" s="58">
        <v>0.83074499999999996</v>
      </c>
      <c r="AD212" s="59" t="s">
        <v>544</v>
      </c>
      <c r="AE212" s="59" t="s">
        <v>544</v>
      </c>
      <c r="AF212" s="58">
        <v>88.558691999999994</v>
      </c>
      <c r="AG212" s="58">
        <v>14.45</v>
      </c>
      <c r="AH212" s="58">
        <v>40.200000000000003</v>
      </c>
      <c r="AI212" s="59" t="s">
        <v>544</v>
      </c>
      <c r="AJ212" s="59" t="s">
        <v>544</v>
      </c>
      <c r="AK212" s="59" t="s">
        <v>544</v>
      </c>
      <c r="AL212" s="59" t="s">
        <v>544</v>
      </c>
      <c r="AM212" s="58">
        <v>50.6021</v>
      </c>
      <c r="AN212" s="58">
        <v>99.244399999999999</v>
      </c>
      <c r="AO212" s="59" t="s">
        <v>544</v>
      </c>
      <c r="AP212" s="59" t="s">
        <v>544</v>
      </c>
      <c r="AQ212" s="59" t="s">
        <v>544</v>
      </c>
      <c r="AR212" s="59" t="s">
        <v>544</v>
      </c>
      <c r="AS212" s="59" t="s">
        <v>544</v>
      </c>
      <c r="AT212" s="59" t="s">
        <v>544</v>
      </c>
      <c r="AU212" s="59" t="s">
        <v>544</v>
      </c>
      <c r="AV212" s="58">
        <v>67.3</v>
      </c>
      <c r="AW212" s="59" t="s">
        <v>544</v>
      </c>
      <c r="AX212" s="58">
        <v>26.1</v>
      </c>
      <c r="AY212" s="58">
        <v>33.299999999999997</v>
      </c>
      <c r="AZ212" s="58">
        <v>69.5</v>
      </c>
      <c r="BA212" s="58">
        <v>107.9</v>
      </c>
      <c r="BB212" s="58">
        <v>46.4</v>
      </c>
      <c r="BC212" s="58">
        <v>59.5</v>
      </c>
      <c r="BD212" s="59" t="s">
        <v>544</v>
      </c>
      <c r="BE212" s="59" t="s">
        <v>544</v>
      </c>
      <c r="BF212" s="59" t="s">
        <v>544</v>
      </c>
      <c r="BG212" s="58">
        <v>2.23</v>
      </c>
      <c r="BH212" s="58">
        <v>2.09</v>
      </c>
      <c r="BI212" s="59" t="s">
        <v>544</v>
      </c>
      <c r="BJ212" s="59" t="s">
        <v>544</v>
      </c>
      <c r="BK212" s="59" t="s">
        <v>544</v>
      </c>
      <c r="BL212" s="58">
        <v>11.86</v>
      </c>
      <c r="BM212" s="58">
        <v>10.17</v>
      </c>
      <c r="BN212" s="59" t="s">
        <v>544</v>
      </c>
      <c r="BO212" s="59" t="s">
        <v>544</v>
      </c>
      <c r="BP212" s="59" t="s">
        <v>544</v>
      </c>
      <c r="BQ212" s="59" t="s">
        <v>544</v>
      </c>
      <c r="BR212" s="59" t="s">
        <v>544</v>
      </c>
      <c r="BS212" s="59" t="s">
        <v>544</v>
      </c>
      <c r="BT212" s="59" t="s">
        <v>544</v>
      </c>
      <c r="BU212" s="59" t="s">
        <v>544</v>
      </c>
      <c r="BV212" s="59" t="s">
        <v>544</v>
      </c>
      <c r="BW212" s="59" t="s">
        <v>544</v>
      </c>
      <c r="BX212" s="59" t="s">
        <v>544</v>
      </c>
      <c r="BY212" s="59" t="s">
        <v>544</v>
      </c>
      <c r="BZ212" s="59" t="s">
        <v>544</v>
      </c>
      <c r="CA212" s="59" t="s">
        <v>544</v>
      </c>
      <c r="CB212" s="59" t="s">
        <v>544</v>
      </c>
      <c r="CC212" s="59" t="s">
        <v>544</v>
      </c>
      <c r="CD212" s="59" t="s">
        <v>544</v>
      </c>
      <c r="CE212" s="59" t="s">
        <v>544</v>
      </c>
      <c r="CF212" s="58">
        <v>406690</v>
      </c>
      <c r="CG212" s="59" t="s">
        <v>544</v>
      </c>
      <c r="CH212" s="59" t="s">
        <v>544</v>
      </c>
      <c r="CI212" s="59" t="s">
        <v>544</v>
      </c>
      <c r="CJ212" s="59" t="s">
        <v>544</v>
      </c>
      <c r="CK212" s="59" t="s">
        <v>544</v>
      </c>
      <c r="CL212" s="59" t="s">
        <v>544</v>
      </c>
      <c r="CM212" s="59" t="s">
        <v>544</v>
      </c>
      <c r="CN212" s="59" t="s">
        <v>544</v>
      </c>
      <c r="CO212" s="59" t="s">
        <v>544</v>
      </c>
      <c r="CP212" s="59" t="s">
        <v>544</v>
      </c>
      <c r="CQ212" s="59" t="s">
        <v>544</v>
      </c>
      <c r="CR212" s="59" t="s">
        <v>544</v>
      </c>
      <c r="CS212" s="58">
        <v>105.2</v>
      </c>
      <c r="CT212" s="58">
        <v>119.2</v>
      </c>
      <c r="CU212" s="59" t="s">
        <v>544</v>
      </c>
      <c r="CV212" s="59" t="s">
        <v>544</v>
      </c>
      <c r="CW212" s="58">
        <v>1.84</v>
      </c>
      <c r="CX212" s="59" t="s">
        <v>544</v>
      </c>
      <c r="CY212" s="59" t="s">
        <v>544</v>
      </c>
      <c r="CZ212" s="59" t="s">
        <v>544</v>
      </c>
      <c r="DA212" s="59" t="s">
        <v>544</v>
      </c>
      <c r="DB212" s="59" t="s">
        <v>544</v>
      </c>
      <c r="DC212" s="59" t="s">
        <v>544</v>
      </c>
      <c r="DD212" s="59" t="s">
        <v>544</v>
      </c>
      <c r="DE212" s="59" t="s">
        <v>544</v>
      </c>
      <c r="DF212" s="59" t="s">
        <v>544</v>
      </c>
      <c r="DG212" s="59" t="s">
        <v>544</v>
      </c>
      <c r="DH212" s="59" t="s">
        <v>544</v>
      </c>
      <c r="DI212" s="59" t="s">
        <v>544</v>
      </c>
      <c r="DJ212" s="59" t="s">
        <v>544</v>
      </c>
      <c r="DK212" s="59" t="s">
        <v>544</v>
      </c>
      <c r="DL212" s="59" t="s">
        <v>544</v>
      </c>
      <c r="DM212" s="59" t="s">
        <v>544</v>
      </c>
      <c r="DN212" s="58">
        <v>0.31953900000000002</v>
      </c>
      <c r="DO212" s="59" t="s">
        <v>544</v>
      </c>
      <c r="DP212" s="59" t="s">
        <v>544</v>
      </c>
      <c r="DQ212" s="116" t="s">
        <v>544</v>
      </c>
    </row>
    <row r="213" spans="1:121">
      <c r="A213" s="3">
        <v>28321</v>
      </c>
      <c r="B213" s="59" t="s">
        <v>544</v>
      </c>
      <c r="C213" s="59" t="s">
        <v>544</v>
      </c>
      <c r="D213" s="59" t="s">
        <v>544</v>
      </c>
      <c r="E213" s="59" t="s">
        <v>544</v>
      </c>
      <c r="F213" s="58">
        <v>42.3</v>
      </c>
      <c r="G213" s="58">
        <v>0.85635899999999998</v>
      </c>
      <c r="H213" s="58">
        <v>99.1</v>
      </c>
      <c r="I213" s="58">
        <v>152.9</v>
      </c>
      <c r="J213" s="58">
        <v>4.29</v>
      </c>
      <c r="K213" s="59" t="s">
        <v>544</v>
      </c>
      <c r="L213" s="58">
        <v>530.29999999999995</v>
      </c>
      <c r="M213" s="58">
        <v>198670</v>
      </c>
      <c r="N213" s="59" t="s">
        <v>544</v>
      </c>
      <c r="O213" s="58">
        <v>495</v>
      </c>
      <c r="P213" s="58">
        <v>4</v>
      </c>
      <c r="Q213" s="59" t="s">
        <v>544</v>
      </c>
      <c r="R213" s="59" t="s">
        <v>544</v>
      </c>
      <c r="S213" s="59" t="s">
        <v>544</v>
      </c>
      <c r="T213" s="59" t="s">
        <v>544</v>
      </c>
      <c r="U213" s="59" t="s">
        <v>544</v>
      </c>
      <c r="V213" s="59" t="s">
        <v>544</v>
      </c>
      <c r="W213" s="59" t="s">
        <v>544</v>
      </c>
      <c r="X213" s="59" t="s">
        <v>544</v>
      </c>
      <c r="Y213" s="59" t="s">
        <v>544</v>
      </c>
      <c r="Z213" s="58">
        <v>113.3</v>
      </c>
      <c r="AA213" s="59" t="s">
        <v>544</v>
      </c>
      <c r="AB213" s="59" t="s">
        <v>544</v>
      </c>
      <c r="AC213" s="58">
        <v>0.85635899999999998</v>
      </c>
      <c r="AD213" s="59" t="s">
        <v>544</v>
      </c>
      <c r="AE213" s="59" t="s">
        <v>544</v>
      </c>
      <c r="AF213" s="58">
        <v>89.608434000000003</v>
      </c>
      <c r="AG213" s="58">
        <v>14.44</v>
      </c>
      <c r="AH213" s="58">
        <v>40.299999999999997</v>
      </c>
      <c r="AI213" s="59" t="s">
        <v>544</v>
      </c>
      <c r="AJ213" s="59" t="s">
        <v>544</v>
      </c>
      <c r="AK213" s="59" t="s">
        <v>544</v>
      </c>
      <c r="AL213" s="59" t="s">
        <v>544</v>
      </c>
      <c r="AM213" s="58">
        <v>50.708500000000001</v>
      </c>
      <c r="AN213" s="58">
        <v>99.228200000000001</v>
      </c>
      <c r="AO213" s="59" t="s">
        <v>544</v>
      </c>
      <c r="AP213" s="59" t="s">
        <v>544</v>
      </c>
      <c r="AQ213" s="59" t="s">
        <v>544</v>
      </c>
      <c r="AR213" s="59" t="s">
        <v>544</v>
      </c>
      <c r="AS213" s="59" t="s">
        <v>544</v>
      </c>
      <c r="AT213" s="59" t="s">
        <v>544</v>
      </c>
      <c r="AU213" s="59" t="s">
        <v>544</v>
      </c>
      <c r="AV213" s="58">
        <v>66.7</v>
      </c>
      <c r="AW213" s="59" t="s">
        <v>544</v>
      </c>
      <c r="AX213" s="58">
        <v>26.9</v>
      </c>
      <c r="AY213" s="58">
        <v>33.299999999999997</v>
      </c>
      <c r="AZ213" s="58">
        <v>66.400000000000006</v>
      </c>
      <c r="BA213" s="58">
        <v>99.6</v>
      </c>
      <c r="BB213" s="58">
        <v>45.9</v>
      </c>
      <c r="BC213" s="58">
        <v>59.5</v>
      </c>
      <c r="BD213" s="59" t="s">
        <v>544</v>
      </c>
      <c r="BE213" s="59" t="s">
        <v>544</v>
      </c>
      <c r="BF213" s="59" t="s">
        <v>544</v>
      </c>
      <c r="BG213" s="58">
        <v>2.57</v>
      </c>
      <c r="BH213" s="58">
        <v>1.94</v>
      </c>
      <c r="BI213" s="59" t="s">
        <v>544</v>
      </c>
      <c r="BJ213" s="59" t="s">
        <v>544</v>
      </c>
      <c r="BK213" s="59" t="s">
        <v>544</v>
      </c>
      <c r="BL213" s="58">
        <v>11.3</v>
      </c>
      <c r="BM213" s="58">
        <v>10.28</v>
      </c>
      <c r="BN213" s="59" t="s">
        <v>544</v>
      </c>
      <c r="BO213" s="59" t="s">
        <v>544</v>
      </c>
      <c r="BP213" s="59" t="s">
        <v>544</v>
      </c>
      <c r="BQ213" s="59" t="s">
        <v>544</v>
      </c>
      <c r="BR213" s="59" t="s">
        <v>544</v>
      </c>
      <c r="BS213" s="59" t="s">
        <v>544</v>
      </c>
      <c r="BT213" s="59" t="s">
        <v>544</v>
      </c>
      <c r="BU213" s="59" t="s">
        <v>544</v>
      </c>
      <c r="BV213" s="59" t="s">
        <v>544</v>
      </c>
      <c r="BW213" s="59" t="s">
        <v>544</v>
      </c>
      <c r="BX213" s="59" t="s">
        <v>544</v>
      </c>
      <c r="BY213" s="59" t="s">
        <v>544</v>
      </c>
      <c r="BZ213" s="59" t="s">
        <v>544</v>
      </c>
      <c r="CA213" s="59" t="s">
        <v>544</v>
      </c>
      <c r="CB213" s="59" t="s">
        <v>544</v>
      </c>
      <c r="CC213" s="59" t="s">
        <v>544</v>
      </c>
      <c r="CD213" s="59" t="s">
        <v>544</v>
      </c>
      <c r="CE213" s="59" t="s">
        <v>544</v>
      </c>
      <c r="CF213" s="58">
        <v>407641</v>
      </c>
      <c r="CG213" s="59" t="s">
        <v>544</v>
      </c>
      <c r="CH213" s="59" t="s">
        <v>544</v>
      </c>
      <c r="CI213" s="59" t="s">
        <v>544</v>
      </c>
      <c r="CJ213" s="59" t="s">
        <v>544</v>
      </c>
      <c r="CK213" s="59" t="s">
        <v>544</v>
      </c>
      <c r="CL213" s="59" t="s">
        <v>544</v>
      </c>
      <c r="CM213" s="59" t="s">
        <v>544</v>
      </c>
      <c r="CN213" s="59" t="s">
        <v>544</v>
      </c>
      <c r="CO213" s="59" t="s">
        <v>544</v>
      </c>
      <c r="CP213" s="59" t="s">
        <v>544</v>
      </c>
      <c r="CQ213" s="59" t="s">
        <v>544</v>
      </c>
      <c r="CR213" s="59" t="s">
        <v>544</v>
      </c>
      <c r="CS213" s="58">
        <v>107.8</v>
      </c>
      <c r="CT213" s="58">
        <v>121</v>
      </c>
      <c r="CU213" s="59" t="s">
        <v>544</v>
      </c>
      <c r="CV213" s="59" t="s">
        <v>544</v>
      </c>
      <c r="CW213" s="58">
        <v>1.99</v>
      </c>
      <c r="CX213" s="59" t="s">
        <v>544</v>
      </c>
      <c r="CY213" s="59" t="s">
        <v>544</v>
      </c>
      <c r="CZ213" s="59" t="s">
        <v>544</v>
      </c>
      <c r="DA213" s="59" t="s">
        <v>544</v>
      </c>
      <c r="DB213" s="59" t="s">
        <v>544</v>
      </c>
      <c r="DC213" s="59" t="s">
        <v>544</v>
      </c>
      <c r="DD213" s="59" t="s">
        <v>544</v>
      </c>
      <c r="DE213" s="59" t="s">
        <v>544</v>
      </c>
      <c r="DF213" s="59" t="s">
        <v>544</v>
      </c>
      <c r="DG213" s="59" t="s">
        <v>544</v>
      </c>
      <c r="DH213" s="59" t="s">
        <v>544</v>
      </c>
      <c r="DI213" s="59" t="s">
        <v>544</v>
      </c>
      <c r="DJ213" s="59" t="s">
        <v>544</v>
      </c>
      <c r="DK213" s="59" t="s">
        <v>544</v>
      </c>
      <c r="DL213" s="59" t="s">
        <v>544</v>
      </c>
      <c r="DM213" s="59" t="s">
        <v>544</v>
      </c>
      <c r="DN213" s="58">
        <v>0.31618800000000002</v>
      </c>
      <c r="DO213" s="59" t="s">
        <v>544</v>
      </c>
      <c r="DP213" s="59" t="s">
        <v>544</v>
      </c>
      <c r="DQ213" s="116" t="s">
        <v>544</v>
      </c>
    </row>
    <row r="214" spans="1:121">
      <c r="A214" s="3">
        <v>28352</v>
      </c>
      <c r="B214" s="59" t="s">
        <v>544</v>
      </c>
      <c r="C214" s="59" t="s">
        <v>544</v>
      </c>
      <c r="D214" s="59" t="s">
        <v>544</v>
      </c>
      <c r="E214" s="59" t="s">
        <v>544</v>
      </c>
      <c r="F214" s="58">
        <v>43.7</v>
      </c>
      <c r="G214" s="58">
        <v>0.84477500000000005</v>
      </c>
      <c r="H214" s="58">
        <v>98.2</v>
      </c>
      <c r="I214" s="58">
        <v>153.30000000000001</v>
      </c>
      <c r="J214" s="58">
        <v>4.12</v>
      </c>
      <c r="K214" s="59" t="s">
        <v>544</v>
      </c>
      <c r="L214" s="58">
        <v>540.9</v>
      </c>
      <c r="M214" s="58">
        <v>144227</v>
      </c>
      <c r="N214" s="59" t="s">
        <v>544</v>
      </c>
      <c r="O214" s="58">
        <v>632</v>
      </c>
      <c r="P214" s="58">
        <v>4</v>
      </c>
      <c r="Q214" s="59" t="s">
        <v>544</v>
      </c>
      <c r="R214" s="59" t="s">
        <v>544</v>
      </c>
      <c r="S214" s="59" t="s">
        <v>544</v>
      </c>
      <c r="T214" s="59" t="s">
        <v>544</v>
      </c>
      <c r="U214" s="59" t="s">
        <v>544</v>
      </c>
      <c r="V214" s="59" t="s">
        <v>544</v>
      </c>
      <c r="W214" s="59" t="s">
        <v>544</v>
      </c>
      <c r="X214" s="59" t="s">
        <v>544</v>
      </c>
      <c r="Y214" s="59" t="s">
        <v>544</v>
      </c>
      <c r="Z214" s="58">
        <v>112.1</v>
      </c>
      <c r="AA214" s="59" t="s">
        <v>544</v>
      </c>
      <c r="AB214" s="59" t="s">
        <v>544</v>
      </c>
      <c r="AC214" s="58">
        <v>0.84477500000000005</v>
      </c>
      <c r="AD214" s="59" t="s">
        <v>544</v>
      </c>
      <c r="AE214" s="59" t="s">
        <v>544</v>
      </c>
      <c r="AF214" s="58">
        <v>90.136571000000004</v>
      </c>
      <c r="AG214" s="58">
        <v>14.28</v>
      </c>
      <c r="AH214" s="58">
        <v>40.4</v>
      </c>
      <c r="AI214" s="59" t="s">
        <v>544</v>
      </c>
      <c r="AJ214" s="59" t="s">
        <v>544</v>
      </c>
      <c r="AK214" s="59" t="s">
        <v>544</v>
      </c>
      <c r="AL214" s="59" t="s">
        <v>544</v>
      </c>
      <c r="AM214" s="58">
        <v>50.846499999999999</v>
      </c>
      <c r="AN214" s="58">
        <v>99.273399999999995</v>
      </c>
      <c r="AO214" s="59" t="s">
        <v>544</v>
      </c>
      <c r="AP214" s="59" t="s">
        <v>544</v>
      </c>
      <c r="AQ214" s="59" t="s">
        <v>544</v>
      </c>
      <c r="AR214" s="59" t="s">
        <v>544</v>
      </c>
      <c r="AS214" s="59" t="s">
        <v>544</v>
      </c>
      <c r="AT214" s="59" t="s">
        <v>544</v>
      </c>
      <c r="AU214" s="59" t="s">
        <v>544</v>
      </c>
      <c r="AV214" s="58">
        <v>66.3</v>
      </c>
      <c r="AW214" s="59" t="s">
        <v>544</v>
      </c>
      <c r="AX214" s="58">
        <v>26.8</v>
      </c>
      <c r="AY214" s="58">
        <v>32.799999999999997</v>
      </c>
      <c r="AZ214" s="58">
        <v>63.7</v>
      </c>
      <c r="BA214" s="58">
        <v>93.7</v>
      </c>
      <c r="BB214" s="58">
        <v>44.9</v>
      </c>
      <c r="BC214" s="58">
        <v>59.4</v>
      </c>
      <c r="BD214" s="59" t="s">
        <v>544</v>
      </c>
      <c r="BE214" s="59" t="s">
        <v>544</v>
      </c>
      <c r="BF214" s="59" t="s">
        <v>544</v>
      </c>
      <c r="BG214" s="58">
        <v>2.39</v>
      </c>
      <c r="BH214" s="58">
        <v>1.96</v>
      </c>
      <c r="BI214" s="59" t="s">
        <v>544</v>
      </c>
      <c r="BJ214" s="59" t="s">
        <v>544</v>
      </c>
      <c r="BK214" s="59" t="s">
        <v>544</v>
      </c>
      <c r="BL214" s="58">
        <v>11.76</v>
      </c>
      <c r="BM214" s="58">
        <v>10.119999999999999</v>
      </c>
      <c r="BN214" s="59" t="s">
        <v>544</v>
      </c>
      <c r="BO214" s="59" t="s">
        <v>544</v>
      </c>
      <c r="BP214" s="59" t="s">
        <v>544</v>
      </c>
      <c r="BQ214" s="59" t="s">
        <v>544</v>
      </c>
      <c r="BR214" s="59" t="s">
        <v>544</v>
      </c>
      <c r="BS214" s="59" t="s">
        <v>544</v>
      </c>
      <c r="BT214" s="59" t="s">
        <v>544</v>
      </c>
      <c r="BU214" s="59" t="s">
        <v>544</v>
      </c>
      <c r="BV214" s="59" t="s">
        <v>544</v>
      </c>
      <c r="BW214" s="59" t="s">
        <v>544</v>
      </c>
      <c r="BX214" s="59" t="s">
        <v>544</v>
      </c>
      <c r="BY214" s="59" t="s">
        <v>544</v>
      </c>
      <c r="BZ214" s="59" t="s">
        <v>544</v>
      </c>
      <c r="CA214" s="59" t="s">
        <v>544</v>
      </c>
      <c r="CB214" s="59" t="s">
        <v>544</v>
      </c>
      <c r="CC214" s="59" t="s">
        <v>544</v>
      </c>
      <c r="CD214" s="59" t="s">
        <v>544</v>
      </c>
      <c r="CE214" s="59" t="s">
        <v>544</v>
      </c>
      <c r="CF214" s="58">
        <v>409533</v>
      </c>
      <c r="CG214" s="59" t="s">
        <v>544</v>
      </c>
      <c r="CH214" s="59" t="s">
        <v>544</v>
      </c>
      <c r="CI214" s="59" t="s">
        <v>544</v>
      </c>
      <c r="CJ214" s="59" t="s">
        <v>544</v>
      </c>
      <c r="CK214" s="59" t="s">
        <v>544</v>
      </c>
      <c r="CL214" s="59" t="s">
        <v>544</v>
      </c>
      <c r="CM214" s="59" t="s">
        <v>544</v>
      </c>
      <c r="CN214" s="59" t="s">
        <v>544</v>
      </c>
      <c r="CO214" s="59" t="s">
        <v>544</v>
      </c>
      <c r="CP214" s="59" t="s">
        <v>544</v>
      </c>
      <c r="CQ214" s="59" t="s">
        <v>544</v>
      </c>
      <c r="CR214" s="59" t="s">
        <v>544</v>
      </c>
      <c r="CS214" s="58">
        <v>106.8</v>
      </c>
      <c r="CT214" s="58">
        <v>119.4</v>
      </c>
      <c r="CU214" s="59" t="s">
        <v>544</v>
      </c>
      <c r="CV214" s="59" t="s">
        <v>544</v>
      </c>
      <c r="CW214" s="58">
        <v>1.99</v>
      </c>
      <c r="CX214" s="59" t="s">
        <v>544</v>
      </c>
      <c r="CY214" s="59" t="s">
        <v>544</v>
      </c>
      <c r="CZ214" s="59" t="s">
        <v>544</v>
      </c>
      <c r="DA214" s="59" t="s">
        <v>544</v>
      </c>
      <c r="DB214" s="59" t="s">
        <v>544</v>
      </c>
      <c r="DC214" s="59" t="s">
        <v>544</v>
      </c>
      <c r="DD214" s="59" t="s">
        <v>544</v>
      </c>
      <c r="DE214" s="59" t="s">
        <v>544</v>
      </c>
      <c r="DF214" s="59" t="s">
        <v>544</v>
      </c>
      <c r="DG214" s="59" t="s">
        <v>544</v>
      </c>
      <c r="DH214" s="59" t="s">
        <v>544</v>
      </c>
      <c r="DI214" s="59" t="s">
        <v>544</v>
      </c>
      <c r="DJ214" s="59" t="s">
        <v>544</v>
      </c>
      <c r="DK214" s="59" t="s">
        <v>544</v>
      </c>
      <c r="DL214" s="59" t="s">
        <v>544</v>
      </c>
      <c r="DM214" s="59" t="s">
        <v>544</v>
      </c>
      <c r="DN214" s="58">
        <v>0.31547399999999998</v>
      </c>
      <c r="DO214" s="59" t="s">
        <v>544</v>
      </c>
      <c r="DP214" s="59" t="s">
        <v>544</v>
      </c>
      <c r="DQ214" s="116" t="s">
        <v>544</v>
      </c>
    </row>
    <row r="215" spans="1:121">
      <c r="A215" s="3">
        <v>28383</v>
      </c>
      <c r="B215" s="59" t="s">
        <v>544</v>
      </c>
      <c r="C215" s="59" t="s">
        <v>544</v>
      </c>
      <c r="D215" s="59" t="s">
        <v>544</v>
      </c>
      <c r="E215" s="59" t="s">
        <v>544</v>
      </c>
      <c r="F215" s="58">
        <v>44</v>
      </c>
      <c r="G215" s="58">
        <v>0.84182800000000002</v>
      </c>
      <c r="H215" s="58">
        <v>98.7</v>
      </c>
      <c r="I215" s="58">
        <v>155.5</v>
      </c>
      <c r="J215" s="58">
        <v>4.1500000000000004</v>
      </c>
      <c r="K215" s="59" t="s">
        <v>544</v>
      </c>
      <c r="L215" s="58">
        <v>541.29999999999995</v>
      </c>
      <c r="M215" s="58">
        <v>199517</v>
      </c>
      <c r="N215" s="59" t="s">
        <v>544</v>
      </c>
      <c r="O215" s="58">
        <v>553</v>
      </c>
      <c r="P215" s="58">
        <v>4</v>
      </c>
      <c r="Q215" s="59" t="s">
        <v>544</v>
      </c>
      <c r="R215" s="59" t="s">
        <v>544</v>
      </c>
      <c r="S215" s="59" t="s">
        <v>544</v>
      </c>
      <c r="T215" s="59" t="s">
        <v>544</v>
      </c>
      <c r="U215" s="59" t="s">
        <v>544</v>
      </c>
      <c r="V215" s="59" t="s">
        <v>544</v>
      </c>
      <c r="W215" s="59" t="s">
        <v>544</v>
      </c>
      <c r="X215" s="59" t="s">
        <v>544</v>
      </c>
      <c r="Y215" s="59" t="s">
        <v>544</v>
      </c>
      <c r="Z215" s="58">
        <v>111.9</v>
      </c>
      <c r="AA215" s="59" t="s">
        <v>544</v>
      </c>
      <c r="AB215" s="59" t="s">
        <v>544</v>
      </c>
      <c r="AC215" s="58">
        <v>0.84182800000000002</v>
      </c>
      <c r="AD215" s="59" t="s">
        <v>544</v>
      </c>
      <c r="AE215" s="59" t="s">
        <v>544</v>
      </c>
      <c r="AF215" s="58">
        <v>90.136571000000004</v>
      </c>
      <c r="AG215" s="58">
        <v>14.28</v>
      </c>
      <c r="AH215" s="58">
        <v>40.5</v>
      </c>
      <c r="AI215" s="59" t="s">
        <v>544</v>
      </c>
      <c r="AJ215" s="59" t="s">
        <v>544</v>
      </c>
      <c r="AK215" s="59" t="s">
        <v>544</v>
      </c>
      <c r="AL215" s="59" t="s">
        <v>544</v>
      </c>
      <c r="AM215" s="58">
        <v>51.002200000000002</v>
      </c>
      <c r="AN215" s="58">
        <v>99.353099999999998</v>
      </c>
      <c r="AO215" s="59" t="s">
        <v>544</v>
      </c>
      <c r="AP215" s="59" t="s">
        <v>544</v>
      </c>
      <c r="AQ215" s="59" t="s">
        <v>544</v>
      </c>
      <c r="AR215" s="59" t="s">
        <v>544</v>
      </c>
      <c r="AS215" s="59" t="s">
        <v>544</v>
      </c>
      <c r="AT215" s="59" t="s">
        <v>544</v>
      </c>
      <c r="AU215" s="59" t="s">
        <v>544</v>
      </c>
      <c r="AV215" s="58">
        <v>66.3</v>
      </c>
      <c r="AW215" s="59" t="s">
        <v>544</v>
      </c>
      <c r="AX215" s="58">
        <v>26.8</v>
      </c>
      <c r="AY215" s="58">
        <v>32.5</v>
      </c>
      <c r="AZ215" s="58">
        <v>62.4</v>
      </c>
      <c r="BA215" s="58">
        <v>91.7</v>
      </c>
      <c r="BB215" s="58">
        <v>43.9</v>
      </c>
      <c r="BC215" s="58">
        <v>59.5</v>
      </c>
      <c r="BD215" s="59" t="s">
        <v>544</v>
      </c>
      <c r="BE215" s="59" t="s">
        <v>544</v>
      </c>
      <c r="BF215" s="59" t="s">
        <v>544</v>
      </c>
      <c r="BG215" s="58">
        <v>2.2999999999999998</v>
      </c>
      <c r="BH215" s="58">
        <v>1.9</v>
      </c>
      <c r="BI215" s="59" t="s">
        <v>544</v>
      </c>
      <c r="BJ215" s="59" t="s">
        <v>544</v>
      </c>
      <c r="BK215" s="59" t="s">
        <v>544</v>
      </c>
      <c r="BL215" s="58">
        <v>11.71</v>
      </c>
      <c r="BM215" s="58">
        <v>10.07</v>
      </c>
      <c r="BN215" s="59" t="s">
        <v>544</v>
      </c>
      <c r="BO215" s="59" t="s">
        <v>544</v>
      </c>
      <c r="BP215" s="59" t="s">
        <v>544</v>
      </c>
      <c r="BQ215" s="59" t="s">
        <v>544</v>
      </c>
      <c r="BR215" s="59" t="s">
        <v>544</v>
      </c>
      <c r="BS215" s="59" t="s">
        <v>544</v>
      </c>
      <c r="BT215" s="59" t="s">
        <v>544</v>
      </c>
      <c r="BU215" s="59" t="s">
        <v>544</v>
      </c>
      <c r="BV215" s="59" t="s">
        <v>544</v>
      </c>
      <c r="BW215" s="59" t="s">
        <v>544</v>
      </c>
      <c r="BX215" s="59" t="s">
        <v>544</v>
      </c>
      <c r="BY215" s="59" t="s">
        <v>544</v>
      </c>
      <c r="BZ215" s="59" t="s">
        <v>544</v>
      </c>
      <c r="CA215" s="59" t="s">
        <v>544</v>
      </c>
      <c r="CB215" s="59" t="s">
        <v>544</v>
      </c>
      <c r="CC215" s="59" t="s">
        <v>544</v>
      </c>
      <c r="CD215" s="59" t="s">
        <v>544</v>
      </c>
      <c r="CE215" s="59" t="s">
        <v>544</v>
      </c>
      <c r="CF215" s="58">
        <v>414159</v>
      </c>
      <c r="CG215" s="59" t="s">
        <v>544</v>
      </c>
      <c r="CH215" s="59" t="s">
        <v>544</v>
      </c>
      <c r="CI215" s="59" t="s">
        <v>544</v>
      </c>
      <c r="CJ215" s="59" t="s">
        <v>544</v>
      </c>
      <c r="CK215" s="59" t="s">
        <v>544</v>
      </c>
      <c r="CL215" s="59" t="s">
        <v>544</v>
      </c>
      <c r="CM215" s="59" t="s">
        <v>544</v>
      </c>
      <c r="CN215" s="59" t="s">
        <v>544</v>
      </c>
      <c r="CO215" s="59" t="s">
        <v>544</v>
      </c>
      <c r="CP215" s="59" t="s">
        <v>544</v>
      </c>
      <c r="CQ215" s="59" t="s">
        <v>544</v>
      </c>
      <c r="CR215" s="59" t="s">
        <v>544</v>
      </c>
      <c r="CS215" s="58">
        <v>106.6</v>
      </c>
      <c r="CT215" s="58">
        <v>119.3</v>
      </c>
      <c r="CU215" s="59" t="s">
        <v>544</v>
      </c>
      <c r="CV215" s="59" t="s">
        <v>544</v>
      </c>
      <c r="CW215" s="58">
        <v>2.0499999999999998</v>
      </c>
      <c r="CX215" s="59" t="s">
        <v>544</v>
      </c>
      <c r="CY215" s="59" t="s">
        <v>544</v>
      </c>
      <c r="CZ215" s="59" t="s">
        <v>544</v>
      </c>
      <c r="DA215" s="59" t="s">
        <v>544</v>
      </c>
      <c r="DB215" s="59" t="s">
        <v>544</v>
      </c>
      <c r="DC215" s="59" t="s">
        <v>544</v>
      </c>
      <c r="DD215" s="59" t="s">
        <v>544</v>
      </c>
      <c r="DE215" s="59" t="s">
        <v>544</v>
      </c>
      <c r="DF215" s="59" t="s">
        <v>544</v>
      </c>
      <c r="DG215" s="59" t="s">
        <v>544</v>
      </c>
      <c r="DH215" s="59" t="s">
        <v>544</v>
      </c>
      <c r="DI215" s="59" t="s">
        <v>544</v>
      </c>
      <c r="DJ215" s="59" t="s">
        <v>544</v>
      </c>
      <c r="DK215" s="59" t="s">
        <v>544</v>
      </c>
      <c r="DL215" s="59" t="s">
        <v>544</v>
      </c>
      <c r="DM215" s="59" t="s">
        <v>544</v>
      </c>
      <c r="DN215" s="58">
        <v>0.31464399999999998</v>
      </c>
      <c r="DO215" s="59" t="s">
        <v>544</v>
      </c>
      <c r="DP215" s="59" t="s">
        <v>544</v>
      </c>
      <c r="DQ215" s="116" t="s">
        <v>544</v>
      </c>
    </row>
    <row r="216" spans="1:121">
      <c r="A216" s="3">
        <v>28413</v>
      </c>
      <c r="B216" s="59" t="s">
        <v>544</v>
      </c>
      <c r="C216" s="59" t="s">
        <v>544</v>
      </c>
      <c r="D216" s="59" t="s">
        <v>544</v>
      </c>
      <c r="E216" s="59" t="s">
        <v>544</v>
      </c>
      <c r="F216" s="58">
        <v>45.4</v>
      </c>
      <c r="G216" s="58">
        <v>0.85897400000000002</v>
      </c>
      <c r="H216" s="58">
        <v>99.7</v>
      </c>
      <c r="I216" s="58">
        <v>156.9</v>
      </c>
      <c r="J216" s="58">
        <v>4.13</v>
      </c>
      <c r="K216" s="59" t="s">
        <v>544</v>
      </c>
      <c r="L216" s="58">
        <v>554.20000000000005</v>
      </c>
      <c r="M216" s="58">
        <v>199229</v>
      </c>
      <c r="N216" s="59" t="s">
        <v>544</v>
      </c>
      <c r="O216" s="58">
        <v>539</v>
      </c>
      <c r="P216" s="58">
        <v>3.9</v>
      </c>
      <c r="Q216" s="59" t="s">
        <v>544</v>
      </c>
      <c r="R216" s="59" t="s">
        <v>544</v>
      </c>
      <c r="S216" s="59" t="s">
        <v>544</v>
      </c>
      <c r="T216" s="59" t="s">
        <v>544</v>
      </c>
      <c r="U216" s="59" t="s">
        <v>544</v>
      </c>
      <c r="V216" s="59" t="s">
        <v>544</v>
      </c>
      <c r="W216" s="59" t="s">
        <v>544</v>
      </c>
      <c r="X216" s="59" t="s">
        <v>544</v>
      </c>
      <c r="Y216" s="59" t="s">
        <v>544</v>
      </c>
      <c r="Z216" s="58">
        <v>112.2</v>
      </c>
      <c r="AA216" s="59" t="s">
        <v>544</v>
      </c>
      <c r="AB216" s="59" t="s">
        <v>544</v>
      </c>
      <c r="AC216" s="58">
        <v>0.85897400000000002</v>
      </c>
      <c r="AD216" s="59" t="s">
        <v>544</v>
      </c>
      <c r="AE216" s="59" t="s">
        <v>544</v>
      </c>
      <c r="AF216" s="58">
        <v>90.396341000000007</v>
      </c>
      <c r="AG216" s="58">
        <v>14.27</v>
      </c>
      <c r="AH216" s="58">
        <v>40.6</v>
      </c>
      <c r="AI216" s="59" t="s">
        <v>544</v>
      </c>
      <c r="AJ216" s="59" t="s">
        <v>544</v>
      </c>
      <c r="AK216" s="59" t="s">
        <v>544</v>
      </c>
      <c r="AL216" s="59" t="s">
        <v>544</v>
      </c>
      <c r="AM216" s="58">
        <v>51.158999999999999</v>
      </c>
      <c r="AN216" s="58">
        <v>99.4345</v>
      </c>
      <c r="AO216" s="59" t="s">
        <v>544</v>
      </c>
      <c r="AP216" s="59" t="s">
        <v>544</v>
      </c>
      <c r="AQ216" s="59" t="s">
        <v>544</v>
      </c>
      <c r="AR216" s="59" t="s">
        <v>544</v>
      </c>
      <c r="AS216" s="59" t="s">
        <v>544</v>
      </c>
      <c r="AT216" s="59" t="s">
        <v>544</v>
      </c>
      <c r="AU216" s="59" t="s">
        <v>544</v>
      </c>
      <c r="AV216" s="58">
        <v>66.2</v>
      </c>
      <c r="AW216" s="59" t="s">
        <v>544</v>
      </c>
      <c r="AX216" s="58">
        <v>26.9</v>
      </c>
      <c r="AY216" s="58">
        <v>32.4</v>
      </c>
      <c r="AZ216" s="58">
        <v>61.6</v>
      </c>
      <c r="BA216" s="58">
        <v>90.1</v>
      </c>
      <c r="BB216" s="58">
        <v>43.5</v>
      </c>
      <c r="BC216" s="58">
        <v>59.6</v>
      </c>
      <c r="BD216" s="59" t="s">
        <v>544</v>
      </c>
      <c r="BE216" s="59" t="s">
        <v>544</v>
      </c>
      <c r="BF216" s="59" t="s">
        <v>544</v>
      </c>
      <c r="BG216" s="58">
        <v>2.29</v>
      </c>
      <c r="BH216" s="58">
        <v>2.08</v>
      </c>
      <c r="BI216" s="59" t="s">
        <v>544</v>
      </c>
      <c r="BJ216" s="59" t="s">
        <v>544</v>
      </c>
      <c r="BK216" s="59" t="s">
        <v>544</v>
      </c>
      <c r="BL216" s="58">
        <v>12.32</v>
      </c>
      <c r="BM216" s="58">
        <v>10.07</v>
      </c>
      <c r="BN216" s="59" t="s">
        <v>544</v>
      </c>
      <c r="BO216" s="59" t="s">
        <v>544</v>
      </c>
      <c r="BP216" s="59" t="s">
        <v>544</v>
      </c>
      <c r="BQ216" s="59" t="s">
        <v>544</v>
      </c>
      <c r="BR216" s="59" t="s">
        <v>544</v>
      </c>
      <c r="BS216" s="59" t="s">
        <v>544</v>
      </c>
      <c r="BT216" s="59" t="s">
        <v>544</v>
      </c>
      <c r="BU216" s="59" t="s">
        <v>544</v>
      </c>
      <c r="BV216" s="59" t="s">
        <v>544</v>
      </c>
      <c r="BW216" s="59" t="s">
        <v>544</v>
      </c>
      <c r="BX216" s="59" t="s">
        <v>544</v>
      </c>
      <c r="BY216" s="59" t="s">
        <v>544</v>
      </c>
      <c r="BZ216" s="59" t="s">
        <v>544</v>
      </c>
      <c r="CA216" s="59" t="s">
        <v>544</v>
      </c>
      <c r="CB216" s="59" t="s">
        <v>544</v>
      </c>
      <c r="CC216" s="59" t="s">
        <v>544</v>
      </c>
      <c r="CD216" s="59" t="s">
        <v>544</v>
      </c>
      <c r="CE216" s="59" t="s">
        <v>544</v>
      </c>
      <c r="CF216" s="58">
        <v>417717</v>
      </c>
      <c r="CG216" s="59" t="s">
        <v>544</v>
      </c>
      <c r="CH216" s="59" t="s">
        <v>544</v>
      </c>
      <c r="CI216" s="59" t="s">
        <v>544</v>
      </c>
      <c r="CJ216" s="59" t="s">
        <v>544</v>
      </c>
      <c r="CK216" s="59" t="s">
        <v>544</v>
      </c>
      <c r="CL216" s="59" t="s">
        <v>544</v>
      </c>
      <c r="CM216" s="59" t="s">
        <v>544</v>
      </c>
      <c r="CN216" s="59" t="s">
        <v>544</v>
      </c>
      <c r="CO216" s="59" t="s">
        <v>544</v>
      </c>
      <c r="CP216" s="59" t="s">
        <v>544</v>
      </c>
      <c r="CQ216" s="59" t="s">
        <v>544</v>
      </c>
      <c r="CR216" s="59" t="s">
        <v>544</v>
      </c>
      <c r="CS216" s="58">
        <v>107.2</v>
      </c>
      <c r="CT216" s="58">
        <v>119.2</v>
      </c>
      <c r="CU216" s="59" t="s">
        <v>544</v>
      </c>
      <c r="CV216" s="59" t="s">
        <v>544</v>
      </c>
      <c r="CW216" s="58">
        <v>2.25</v>
      </c>
      <c r="CX216" s="59" t="s">
        <v>544</v>
      </c>
      <c r="CY216" s="59" t="s">
        <v>544</v>
      </c>
      <c r="CZ216" s="59" t="s">
        <v>544</v>
      </c>
      <c r="DA216" s="59" t="s">
        <v>544</v>
      </c>
      <c r="DB216" s="59" t="s">
        <v>544</v>
      </c>
      <c r="DC216" s="59" t="s">
        <v>544</v>
      </c>
      <c r="DD216" s="59" t="s">
        <v>544</v>
      </c>
      <c r="DE216" s="59" t="s">
        <v>544</v>
      </c>
      <c r="DF216" s="59" t="s">
        <v>544</v>
      </c>
      <c r="DG216" s="59" t="s">
        <v>544</v>
      </c>
      <c r="DH216" s="59" t="s">
        <v>544</v>
      </c>
      <c r="DI216" s="59" t="s">
        <v>544</v>
      </c>
      <c r="DJ216" s="59" t="s">
        <v>544</v>
      </c>
      <c r="DK216" s="59" t="s">
        <v>544</v>
      </c>
      <c r="DL216" s="59" t="s">
        <v>544</v>
      </c>
      <c r="DM216" s="59" t="s">
        <v>544</v>
      </c>
      <c r="DN216" s="58">
        <v>0.32581100000000002</v>
      </c>
      <c r="DO216" s="59" t="s">
        <v>544</v>
      </c>
      <c r="DP216" s="59" t="s">
        <v>544</v>
      </c>
      <c r="DQ216" s="116" t="s">
        <v>544</v>
      </c>
    </row>
    <row r="217" spans="1:121">
      <c r="A217" s="3">
        <v>28444</v>
      </c>
      <c r="B217" s="59" t="s">
        <v>544</v>
      </c>
      <c r="C217" s="59" t="s">
        <v>544</v>
      </c>
      <c r="D217" s="59" t="s">
        <v>544</v>
      </c>
      <c r="E217" s="59" t="s">
        <v>544</v>
      </c>
      <c r="F217" s="58">
        <v>47</v>
      </c>
      <c r="G217" s="58">
        <v>0.87275199999999997</v>
      </c>
      <c r="H217" s="58">
        <v>107.8</v>
      </c>
      <c r="I217" s="58">
        <v>159.69999999999999</v>
      </c>
      <c r="J217" s="58">
        <v>4.1500000000000004</v>
      </c>
      <c r="K217" s="59" t="s">
        <v>544</v>
      </c>
      <c r="L217" s="58">
        <v>557.5</v>
      </c>
      <c r="M217" s="58">
        <v>186276</v>
      </c>
      <c r="N217" s="59" t="s">
        <v>544</v>
      </c>
      <c r="O217" s="58">
        <v>534</v>
      </c>
      <c r="P217" s="58">
        <v>3.9</v>
      </c>
      <c r="Q217" s="59" t="s">
        <v>544</v>
      </c>
      <c r="R217" s="59" t="s">
        <v>544</v>
      </c>
      <c r="S217" s="59" t="s">
        <v>544</v>
      </c>
      <c r="T217" s="59" t="s">
        <v>544</v>
      </c>
      <c r="U217" s="59" t="s">
        <v>544</v>
      </c>
      <c r="V217" s="59" t="s">
        <v>544</v>
      </c>
      <c r="W217" s="59" t="s">
        <v>544</v>
      </c>
      <c r="X217" s="59" t="s">
        <v>544</v>
      </c>
      <c r="Y217" s="59" t="s">
        <v>544</v>
      </c>
      <c r="Z217" s="58">
        <v>112.3</v>
      </c>
      <c r="AA217" s="59" t="s">
        <v>544</v>
      </c>
      <c r="AB217" s="59" t="s">
        <v>544</v>
      </c>
      <c r="AC217" s="58">
        <v>0.87275199999999997</v>
      </c>
      <c r="AD217" s="59" t="s">
        <v>544</v>
      </c>
      <c r="AE217" s="59" t="s">
        <v>544</v>
      </c>
      <c r="AF217" s="58">
        <v>90.534351000000001</v>
      </c>
      <c r="AG217" s="58">
        <v>14.05</v>
      </c>
      <c r="AH217" s="58">
        <v>40.700000000000003</v>
      </c>
      <c r="AI217" s="59" t="s">
        <v>544</v>
      </c>
      <c r="AJ217" s="59" t="s">
        <v>544</v>
      </c>
      <c r="AK217" s="59" t="s">
        <v>544</v>
      </c>
      <c r="AL217" s="59" t="s">
        <v>544</v>
      </c>
      <c r="AM217" s="58">
        <v>51.3001</v>
      </c>
      <c r="AN217" s="58">
        <v>99.485600000000005</v>
      </c>
      <c r="AO217" s="59" t="s">
        <v>544</v>
      </c>
      <c r="AP217" s="59" t="s">
        <v>544</v>
      </c>
      <c r="AQ217" s="59" t="s">
        <v>544</v>
      </c>
      <c r="AR217" s="59" t="s">
        <v>544</v>
      </c>
      <c r="AS217" s="59" t="s">
        <v>544</v>
      </c>
      <c r="AT217" s="59" t="s">
        <v>544</v>
      </c>
      <c r="AU217" s="59" t="s">
        <v>544</v>
      </c>
      <c r="AV217" s="58">
        <v>66</v>
      </c>
      <c r="AW217" s="59" t="s">
        <v>544</v>
      </c>
      <c r="AX217" s="58">
        <v>26.9</v>
      </c>
      <c r="AY217" s="58">
        <v>32.1</v>
      </c>
      <c r="AZ217" s="58">
        <v>59.6</v>
      </c>
      <c r="BA217" s="58">
        <v>85.6</v>
      </c>
      <c r="BB217" s="58">
        <v>42.9</v>
      </c>
      <c r="BC217" s="58">
        <v>59.7</v>
      </c>
      <c r="BD217" s="59" t="s">
        <v>544</v>
      </c>
      <c r="BE217" s="59" t="s">
        <v>544</v>
      </c>
      <c r="BF217" s="59" t="s">
        <v>544</v>
      </c>
      <c r="BG217" s="58">
        <v>2.2799999999999998</v>
      </c>
      <c r="BH217" s="58">
        <v>1.97</v>
      </c>
      <c r="BI217" s="59" t="s">
        <v>544</v>
      </c>
      <c r="BJ217" s="59" t="s">
        <v>544</v>
      </c>
      <c r="BK217" s="59" t="s">
        <v>544</v>
      </c>
      <c r="BL217" s="58">
        <v>11.76</v>
      </c>
      <c r="BM217" s="58">
        <v>10.17</v>
      </c>
      <c r="BN217" s="59" t="s">
        <v>544</v>
      </c>
      <c r="BO217" s="59" t="s">
        <v>544</v>
      </c>
      <c r="BP217" s="59" t="s">
        <v>544</v>
      </c>
      <c r="BQ217" s="59" t="s">
        <v>544</v>
      </c>
      <c r="BR217" s="59" t="s">
        <v>544</v>
      </c>
      <c r="BS217" s="59" t="s">
        <v>544</v>
      </c>
      <c r="BT217" s="59" t="s">
        <v>544</v>
      </c>
      <c r="BU217" s="59" t="s">
        <v>544</v>
      </c>
      <c r="BV217" s="59" t="s">
        <v>544</v>
      </c>
      <c r="BW217" s="59" t="s">
        <v>544</v>
      </c>
      <c r="BX217" s="59" t="s">
        <v>544</v>
      </c>
      <c r="BY217" s="59" t="s">
        <v>544</v>
      </c>
      <c r="BZ217" s="59" t="s">
        <v>544</v>
      </c>
      <c r="CA217" s="59" t="s">
        <v>544</v>
      </c>
      <c r="CB217" s="59" t="s">
        <v>544</v>
      </c>
      <c r="CC217" s="59" t="s">
        <v>544</v>
      </c>
      <c r="CD217" s="59" t="s">
        <v>544</v>
      </c>
      <c r="CE217" s="59" t="s">
        <v>544</v>
      </c>
      <c r="CF217" s="58">
        <v>421945</v>
      </c>
      <c r="CG217" s="59" t="s">
        <v>544</v>
      </c>
      <c r="CH217" s="59" t="s">
        <v>544</v>
      </c>
      <c r="CI217" s="59" t="s">
        <v>544</v>
      </c>
      <c r="CJ217" s="59" t="s">
        <v>544</v>
      </c>
      <c r="CK217" s="59" t="s">
        <v>544</v>
      </c>
      <c r="CL217" s="59" t="s">
        <v>544</v>
      </c>
      <c r="CM217" s="59" t="s">
        <v>544</v>
      </c>
      <c r="CN217" s="59" t="s">
        <v>544</v>
      </c>
      <c r="CO217" s="59" t="s">
        <v>544</v>
      </c>
      <c r="CP217" s="59" t="s">
        <v>544</v>
      </c>
      <c r="CQ217" s="59" t="s">
        <v>544</v>
      </c>
      <c r="CR217" s="59" t="s">
        <v>544</v>
      </c>
      <c r="CS217" s="58">
        <v>107.8</v>
      </c>
      <c r="CT217" s="58">
        <v>118.6</v>
      </c>
      <c r="CU217" s="59" t="s">
        <v>544</v>
      </c>
      <c r="CV217" s="59" t="s">
        <v>544</v>
      </c>
      <c r="CW217" s="58">
        <v>2.1</v>
      </c>
      <c r="CX217" s="59" t="s">
        <v>544</v>
      </c>
      <c r="CY217" s="59" t="s">
        <v>544</v>
      </c>
      <c r="CZ217" s="59" t="s">
        <v>544</v>
      </c>
      <c r="DA217" s="59" t="s">
        <v>544</v>
      </c>
      <c r="DB217" s="59" t="s">
        <v>544</v>
      </c>
      <c r="DC217" s="59" t="s">
        <v>544</v>
      </c>
      <c r="DD217" s="59" t="s">
        <v>544</v>
      </c>
      <c r="DE217" s="59" t="s">
        <v>544</v>
      </c>
      <c r="DF217" s="59" t="s">
        <v>544</v>
      </c>
      <c r="DG217" s="59" t="s">
        <v>544</v>
      </c>
      <c r="DH217" s="59" t="s">
        <v>544</v>
      </c>
      <c r="DI217" s="59" t="s">
        <v>544</v>
      </c>
      <c r="DJ217" s="59" t="s">
        <v>544</v>
      </c>
      <c r="DK217" s="59" t="s">
        <v>544</v>
      </c>
      <c r="DL217" s="59" t="s">
        <v>544</v>
      </c>
      <c r="DM217" s="59" t="s">
        <v>544</v>
      </c>
      <c r="DN217" s="58">
        <v>0.330397</v>
      </c>
      <c r="DO217" s="59" t="s">
        <v>544</v>
      </c>
      <c r="DP217" s="59" t="s">
        <v>544</v>
      </c>
      <c r="DQ217" s="116" t="s">
        <v>544</v>
      </c>
    </row>
    <row r="218" spans="1:121">
      <c r="A218" s="3">
        <v>28474</v>
      </c>
      <c r="B218" s="59" t="s">
        <v>544</v>
      </c>
      <c r="C218" s="59" t="s">
        <v>544</v>
      </c>
      <c r="D218" s="59" t="s">
        <v>544</v>
      </c>
      <c r="E218" s="59" t="s">
        <v>544</v>
      </c>
      <c r="F218" s="58">
        <v>45.8</v>
      </c>
      <c r="G218" s="58">
        <v>0.90860300000000005</v>
      </c>
      <c r="H218" s="58">
        <v>106.4</v>
      </c>
      <c r="I218" s="58">
        <v>161.4</v>
      </c>
      <c r="J218" s="58">
        <v>3.98</v>
      </c>
      <c r="K218" s="59" t="s">
        <v>544</v>
      </c>
      <c r="L218" s="58">
        <v>549.29999999999995</v>
      </c>
      <c r="M218" s="58">
        <v>182147</v>
      </c>
      <c r="N218" s="59" t="s">
        <v>544</v>
      </c>
      <c r="O218" s="58">
        <v>547</v>
      </c>
      <c r="P218" s="58">
        <v>3.9</v>
      </c>
      <c r="Q218" s="59" t="s">
        <v>544</v>
      </c>
      <c r="R218" s="59" t="s">
        <v>544</v>
      </c>
      <c r="S218" s="59" t="s">
        <v>544</v>
      </c>
      <c r="T218" s="59" t="s">
        <v>544</v>
      </c>
      <c r="U218" s="59" t="s">
        <v>544</v>
      </c>
      <c r="V218" s="59" t="s">
        <v>544</v>
      </c>
      <c r="W218" s="59" t="s">
        <v>544</v>
      </c>
      <c r="X218" s="59" t="s">
        <v>544</v>
      </c>
      <c r="Y218" s="59" t="s">
        <v>544</v>
      </c>
      <c r="Z218" s="58">
        <v>114.4</v>
      </c>
      <c r="AA218" s="59" t="s">
        <v>544</v>
      </c>
      <c r="AB218" s="59" t="s">
        <v>544</v>
      </c>
      <c r="AC218" s="58">
        <v>0.90860300000000005</v>
      </c>
      <c r="AD218" s="59" t="s">
        <v>544</v>
      </c>
      <c r="AE218" s="59" t="s">
        <v>544</v>
      </c>
      <c r="AF218" s="58">
        <v>90.783410000000003</v>
      </c>
      <c r="AG218" s="58">
        <v>14.05</v>
      </c>
      <c r="AH218" s="58">
        <v>40.9</v>
      </c>
      <c r="AI218" s="59" t="s">
        <v>544</v>
      </c>
      <c r="AJ218" s="59" t="s">
        <v>544</v>
      </c>
      <c r="AK218" s="59" t="s">
        <v>544</v>
      </c>
      <c r="AL218" s="59" t="s">
        <v>544</v>
      </c>
      <c r="AM218" s="58">
        <v>51.4193</v>
      </c>
      <c r="AN218" s="58">
        <v>99.494399999999999</v>
      </c>
      <c r="AO218" s="59" t="s">
        <v>544</v>
      </c>
      <c r="AP218" s="59" t="s">
        <v>544</v>
      </c>
      <c r="AQ218" s="59" t="s">
        <v>544</v>
      </c>
      <c r="AR218" s="59" t="s">
        <v>544</v>
      </c>
      <c r="AS218" s="59" t="s">
        <v>544</v>
      </c>
      <c r="AT218" s="59" t="s">
        <v>544</v>
      </c>
      <c r="AU218" s="59" t="s">
        <v>544</v>
      </c>
      <c r="AV218" s="58">
        <v>65.400000000000006</v>
      </c>
      <c r="AW218" s="59" t="s">
        <v>544</v>
      </c>
      <c r="AX218" s="58">
        <v>27</v>
      </c>
      <c r="AY218" s="58">
        <v>32.299999999999997</v>
      </c>
      <c r="AZ218" s="58">
        <v>60.1</v>
      </c>
      <c r="BA218" s="58">
        <v>85.5</v>
      </c>
      <c r="BB218" s="58">
        <v>43.5</v>
      </c>
      <c r="BC218" s="58">
        <v>59.6</v>
      </c>
      <c r="BD218" s="59" t="s">
        <v>544</v>
      </c>
      <c r="BE218" s="59" t="s">
        <v>544</v>
      </c>
      <c r="BF218" s="59" t="s">
        <v>544</v>
      </c>
      <c r="BG218" s="58">
        <v>2.33</v>
      </c>
      <c r="BH218" s="58">
        <v>1.96</v>
      </c>
      <c r="BI218" s="59" t="s">
        <v>544</v>
      </c>
      <c r="BJ218" s="59" t="s">
        <v>544</v>
      </c>
      <c r="BK218" s="59" t="s">
        <v>544</v>
      </c>
      <c r="BL218" s="58">
        <v>11.96</v>
      </c>
      <c r="BM218" s="58">
        <v>10.33</v>
      </c>
      <c r="BN218" s="59" t="s">
        <v>544</v>
      </c>
      <c r="BO218" s="59" t="s">
        <v>544</v>
      </c>
      <c r="BP218" s="59" t="s">
        <v>544</v>
      </c>
      <c r="BQ218" s="59" t="s">
        <v>544</v>
      </c>
      <c r="BR218" s="59" t="s">
        <v>544</v>
      </c>
      <c r="BS218" s="59" t="s">
        <v>544</v>
      </c>
      <c r="BT218" s="59" t="s">
        <v>544</v>
      </c>
      <c r="BU218" s="59" t="s">
        <v>544</v>
      </c>
      <c r="BV218" s="59" t="s">
        <v>544</v>
      </c>
      <c r="BW218" s="59" t="s">
        <v>544</v>
      </c>
      <c r="BX218" s="59" t="s">
        <v>544</v>
      </c>
      <c r="BY218" s="59" t="s">
        <v>544</v>
      </c>
      <c r="BZ218" s="59" t="s">
        <v>544</v>
      </c>
      <c r="CA218" s="59" t="s">
        <v>544</v>
      </c>
      <c r="CB218" s="59" t="s">
        <v>544</v>
      </c>
      <c r="CC218" s="59" t="s">
        <v>544</v>
      </c>
      <c r="CD218" s="59" t="s">
        <v>544</v>
      </c>
      <c r="CE218" s="59" t="s">
        <v>544</v>
      </c>
      <c r="CF218" s="58">
        <v>429106</v>
      </c>
      <c r="CG218" s="59" t="s">
        <v>544</v>
      </c>
      <c r="CH218" s="59" t="s">
        <v>544</v>
      </c>
      <c r="CI218" s="59" t="s">
        <v>544</v>
      </c>
      <c r="CJ218" s="59" t="s">
        <v>544</v>
      </c>
      <c r="CK218" s="59" t="s">
        <v>544</v>
      </c>
      <c r="CL218" s="59" t="s">
        <v>544</v>
      </c>
      <c r="CM218" s="59" t="s">
        <v>544</v>
      </c>
      <c r="CN218" s="59" t="s">
        <v>544</v>
      </c>
      <c r="CO218" s="59" t="s">
        <v>544</v>
      </c>
      <c r="CP218" s="59" t="s">
        <v>544</v>
      </c>
      <c r="CQ218" s="59" t="s">
        <v>544</v>
      </c>
      <c r="CR218" s="59" t="s">
        <v>544</v>
      </c>
      <c r="CS218" s="58">
        <v>109.6</v>
      </c>
      <c r="CT218" s="58">
        <v>121.1</v>
      </c>
      <c r="CU218" s="59" t="s">
        <v>544</v>
      </c>
      <c r="CV218" s="59" t="s">
        <v>544</v>
      </c>
      <c r="CW218" s="58">
        <v>2.2999999999999998</v>
      </c>
      <c r="CX218" s="59" t="s">
        <v>544</v>
      </c>
      <c r="CY218" s="59" t="s">
        <v>544</v>
      </c>
      <c r="CZ218" s="59" t="s">
        <v>544</v>
      </c>
      <c r="DA218" s="59" t="s">
        <v>544</v>
      </c>
      <c r="DB218" s="59" t="s">
        <v>544</v>
      </c>
      <c r="DC218" s="59" t="s">
        <v>544</v>
      </c>
      <c r="DD218" s="59" t="s">
        <v>544</v>
      </c>
      <c r="DE218" s="59" t="s">
        <v>544</v>
      </c>
      <c r="DF218" s="59" t="s">
        <v>544</v>
      </c>
      <c r="DG218" s="59" t="s">
        <v>544</v>
      </c>
      <c r="DH218" s="59" t="s">
        <v>544</v>
      </c>
      <c r="DI218" s="59" t="s">
        <v>544</v>
      </c>
      <c r="DJ218" s="59" t="s">
        <v>544</v>
      </c>
      <c r="DK218" s="59" t="s">
        <v>544</v>
      </c>
      <c r="DL218" s="59" t="s">
        <v>544</v>
      </c>
      <c r="DM218" s="59" t="s">
        <v>544</v>
      </c>
      <c r="DN218" s="58">
        <v>0.342302</v>
      </c>
      <c r="DO218" s="59" t="s">
        <v>544</v>
      </c>
      <c r="DP218" s="59" t="s">
        <v>544</v>
      </c>
      <c r="DQ218" s="116" t="s">
        <v>544</v>
      </c>
    </row>
    <row r="219" spans="1:121">
      <c r="A219" s="3">
        <v>28505</v>
      </c>
      <c r="B219" s="59" t="s">
        <v>544</v>
      </c>
      <c r="C219" s="59" t="s">
        <v>544</v>
      </c>
      <c r="D219" s="59" t="s">
        <v>544</v>
      </c>
      <c r="E219" s="59" t="s">
        <v>544</v>
      </c>
      <c r="F219" s="58">
        <v>45.1</v>
      </c>
      <c r="G219" s="58">
        <v>0.92403999999999997</v>
      </c>
      <c r="H219" s="58">
        <v>103.2</v>
      </c>
      <c r="I219" s="58">
        <v>162.5</v>
      </c>
      <c r="J219" s="58">
        <v>3.58</v>
      </c>
      <c r="K219" s="59" t="s">
        <v>544</v>
      </c>
      <c r="L219" s="58">
        <v>549.4</v>
      </c>
      <c r="M219" s="58">
        <v>205994</v>
      </c>
      <c r="N219" s="59" t="s">
        <v>544</v>
      </c>
      <c r="O219" s="58">
        <v>533</v>
      </c>
      <c r="P219" s="58">
        <v>3.8</v>
      </c>
      <c r="Q219" s="59" t="s">
        <v>544</v>
      </c>
      <c r="R219" s="59" t="s">
        <v>544</v>
      </c>
      <c r="S219" s="59" t="s">
        <v>544</v>
      </c>
      <c r="T219" s="59" t="s">
        <v>544</v>
      </c>
      <c r="U219" s="59" t="s">
        <v>544</v>
      </c>
      <c r="V219" s="59" t="s">
        <v>544</v>
      </c>
      <c r="W219" s="59" t="s">
        <v>544</v>
      </c>
      <c r="X219" s="59" t="s">
        <v>544</v>
      </c>
      <c r="Y219" s="59" t="s">
        <v>544</v>
      </c>
      <c r="Z219" s="58">
        <v>113.6</v>
      </c>
      <c r="AA219" s="59" t="s">
        <v>544</v>
      </c>
      <c r="AB219" s="59" t="s">
        <v>544</v>
      </c>
      <c r="AC219" s="58">
        <v>0.92403999999999997</v>
      </c>
      <c r="AD219" s="59" t="s">
        <v>544</v>
      </c>
      <c r="AE219" s="59" t="s">
        <v>544</v>
      </c>
      <c r="AF219" s="58">
        <v>92.129630000000006</v>
      </c>
      <c r="AG219" s="58">
        <v>14.05</v>
      </c>
      <c r="AH219" s="58">
        <v>41</v>
      </c>
      <c r="AI219" s="59" t="s">
        <v>544</v>
      </c>
      <c r="AJ219" s="59" t="s">
        <v>544</v>
      </c>
      <c r="AK219" s="59" t="s">
        <v>544</v>
      </c>
      <c r="AL219" s="59" t="s">
        <v>544</v>
      </c>
      <c r="AM219" s="58">
        <v>51.517200000000003</v>
      </c>
      <c r="AN219" s="58">
        <v>99.462599999999995</v>
      </c>
      <c r="AO219" s="59" t="s">
        <v>544</v>
      </c>
      <c r="AP219" s="59" t="s">
        <v>544</v>
      </c>
      <c r="AQ219" s="59" t="s">
        <v>544</v>
      </c>
      <c r="AR219" s="59" t="s">
        <v>544</v>
      </c>
      <c r="AS219" s="59" t="s">
        <v>544</v>
      </c>
      <c r="AT219" s="59" t="s">
        <v>544</v>
      </c>
      <c r="AU219" s="59" t="s">
        <v>544</v>
      </c>
      <c r="AV219" s="58">
        <v>64.599999999999994</v>
      </c>
      <c r="AW219" s="59" t="s">
        <v>544</v>
      </c>
      <c r="AX219" s="58">
        <v>27</v>
      </c>
      <c r="AY219" s="58">
        <v>32.299999999999997</v>
      </c>
      <c r="AZ219" s="58">
        <v>60.3</v>
      </c>
      <c r="BA219" s="58">
        <v>87.1</v>
      </c>
      <c r="BB219" s="58">
        <v>43.1</v>
      </c>
      <c r="BC219" s="58">
        <v>59.6</v>
      </c>
      <c r="BD219" s="59" t="s">
        <v>544</v>
      </c>
      <c r="BE219" s="59" t="s">
        <v>544</v>
      </c>
      <c r="BF219" s="59" t="s">
        <v>544</v>
      </c>
      <c r="BG219" s="58">
        <v>2.09</v>
      </c>
      <c r="BH219" s="58">
        <v>1.94</v>
      </c>
      <c r="BI219" s="59" t="s">
        <v>544</v>
      </c>
      <c r="BJ219" s="59" t="s">
        <v>544</v>
      </c>
      <c r="BK219" s="59" t="s">
        <v>544</v>
      </c>
      <c r="BL219" s="58">
        <v>11.66</v>
      </c>
      <c r="BM219" s="58">
        <v>10.07</v>
      </c>
      <c r="BN219" s="59" t="s">
        <v>544</v>
      </c>
      <c r="BO219" s="59" t="s">
        <v>544</v>
      </c>
      <c r="BP219" s="59" t="s">
        <v>544</v>
      </c>
      <c r="BQ219" s="59" t="s">
        <v>544</v>
      </c>
      <c r="BR219" s="59" t="s">
        <v>544</v>
      </c>
      <c r="BS219" s="59" t="s">
        <v>544</v>
      </c>
      <c r="BT219" s="59" t="s">
        <v>544</v>
      </c>
      <c r="BU219" s="59" t="s">
        <v>544</v>
      </c>
      <c r="BV219" s="59" t="s">
        <v>544</v>
      </c>
      <c r="BW219" s="59" t="s">
        <v>544</v>
      </c>
      <c r="BX219" s="59" t="s">
        <v>544</v>
      </c>
      <c r="BY219" s="59" t="s">
        <v>544</v>
      </c>
      <c r="BZ219" s="59" t="s">
        <v>544</v>
      </c>
      <c r="CA219" s="59" t="s">
        <v>544</v>
      </c>
      <c r="CB219" s="59" t="s">
        <v>544</v>
      </c>
      <c r="CC219" s="59" t="s">
        <v>544</v>
      </c>
      <c r="CD219" s="59" t="s">
        <v>544</v>
      </c>
      <c r="CE219" s="59" t="s">
        <v>544</v>
      </c>
      <c r="CF219" s="58">
        <v>424246</v>
      </c>
      <c r="CG219" s="59" t="s">
        <v>544</v>
      </c>
      <c r="CH219" s="59" t="s">
        <v>544</v>
      </c>
      <c r="CI219" s="59" t="s">
        <v>544</v>
      </c>
      <c r="CJ219" s="59" t="s">
        <v>544</v>
      </c>
      <c r="CK219" s="59" t="s">
        <v>544</v>
      </c>
      <c r="CL219" s="59" t="s">
        <v>544</v>
      </c>
      <c r="CM219" s="59" t="s">
        <v>544</v>
      </c>
      <c r="CN219" s="59" t="s">
        <v>544</v>
      </c>
      <c r="CO219" s="59" t="s">
        <v>544</v>
      </c>
      <c r="CP219" s="59" t="s">
        <v>544</v>
      </c>
      <c r="CQ219" s="59" t="s">
        <v>544</v>
      </c>
      <c r="CR219" s="59" t="s">
        <v>544</v>
      </c>
      <c r="CS219" s="58">
        <v>109.1</v>
      </c>
      <c r="CT219" s="58">
        <v>120</v>
      </c>
      <c r="CU219" s="59" t="s">
        <v>544</v>
      </c>
      <c r="CV219" s="59" t="s">
        <v>544</v>
      </c>
      <c r="CW219" s="58">
        <v>2.25</v>
      </c>
      <c r="CX219" s="59" t="s">
        <v>544</v>
      </c>
      <c r="CY219" s="59" t="s">
        <v>544</v>
      </c>
      <c r="CZ219" s="59" t="s">
        <v>544</v>
      </c>
      <c r="DA219" s="59" t="s">
        <v>544</v>
      </c>
      <c r="DB219" s="59" t="s">
        <v>544</v>
      </c>
      <c r="DC219" s="59" t="s">
        <v>544</v>
      </c>
      <c r="DD219" s="59" t="s">
        <v>544</v>
      </c>
      <c r="DE219" s="59" t="s">
        <v>544</v>
      </c>
      <c r="DF219" s="59" t="s">
        <v>544</v>
      </c>
      <c r="DG219" s="59" t="s">
        <v>544</v>
      </c>
      <c r="DH219" s="59" t="s">
        <v>544</v>
      </c>
      <c r="DI219" s="59" t="s">
        <v>544</v>
      </c>
      <c r="DJ219" s="59" t="s">
        <v>544</v>
      </c>
      <c r="DK219" s="59" t="s">
        <v>544</v>
      </c>
      <c r="DL219" s="59" t="s">
        <v>544</v>
      </c>
      <c r="DM219" s="59" t="s">
        <v>544</v>
      </c>
      <c r="DN219" s="58">
        <v>0.34080199999999999</v>
      </c>
      <c r="DO219" s="59" t="s">
        <v>544</v>
      </c>
      <c r="DP219" s="59" t="s">
        <v>544</v>
      </c>
      <c r="DQ219" s="116" t="s">
        <v>544</v>
      </c>
    </row>
    <row r="220" spans="1:121">
      <c r="A220" s="3">
        <v>28536</v>
      </c>
      <c r="B220" s="59" t="s">
        <v>544</v>
      </c>
      <c r="C220" s="59" t="s">
        <v>544</v>
      </c>
      <c r="D220" s="59" t="s">
        <v>544</v>
      </c>
      <c r="E220" s="59" t="s">
        <v>544</v>
      </c>
      <c r="F220" s="58">
        <v>42.9</v>
      </c>
      <c r="G220" s="58">
        <v>0.94217799999999996</v>
      </c>
      <c r="H220" s="58">
        <v>103.8</v>
      </c>
      <c r="I220" s="58">
        <v>162.6</v>
      </c>
      <c r="J220" s="58">
        <v>3.46</v>
      </c>
      <c r="K220" s="59" t="s">
        <v>544</v>
      </c>
      <c r="L220" s="58">
        <v>552.9</v>
      </c>
      <c r="M220" s="58">
        <v>205140</v>
      </c>
      <c r="N220" s="59" t="s">
        <v>544</v>
      </c>
      <c r="O220" s="58">
        <v>514</v>
      </c>
      <c r="P220" s="58">
        <v>3.9</v>
      </c>
      <c r="Q220" s="59" t="s">
        <v>544</v>
      </c>
      <c r="R220" s="59" t="s">
        <v>544</v>
      </c>
      <c r="S220" s="59" t="s">
        <v>544</v>
      </c>
      <c r="T220" s="59" t="s">
        <v>544</v>
      </c>
      <c r="U220" s="59" t="s">
        <v>544</v>
      </c>
      <c r="V220" s="59" t="s">
        <v>544</v>
      </c>
      <c r="W220" s="59" t="s">
        <v>544</v>
      </c>
      <c r="X220" s="59" t="s">
        <v>544</v>
      </c>
      <c r="Y220" s="59" t="s">
        <v>544</v>
      </c>
      <c r="Z220" s="58">
        <v>115.1</v>
      </c>
      <c r="AA220" s="59" t="s">
        <v>544</v>
      </c>
      <c r="AB220" s="59" t="s">
        <v>544</v>
      </c>
      <c r="AC220" s="58">
        <v>0.94217799999999996</v>
      </c>
      <c r="AD220" s="59" t="s">
        <v>544</v>
      </c>
      <c r="AE220" s="59" t="s">
        <v>544</v>
      </c>
      <c r="AF220" s="58">
        <v>93.012422000000001</v>
      </c>
      <c r="AG220" s="58">
        <v>14.05</v>
      </c>
      <c r="AH220" s="58">
        <v>41.1</v>
      </c>
      <c r="AI220" s="59" t="s">
        <v>544</v>
      </c>
      <c r="AJ220" s="59" t="s">
        <v>544</v>
      </c>
      <c r="AK220" s="59" t="s">
        <v>544</v>
      </c>
      <c r="AL220" s="59" t="s">
        <v>544</v>
      </c>
      <c r="AM220" s="58">
        <v>51.622500000000002</v>
      </c>
      <c r="AN220" s="58">
        <v>99.445700000000002</v>
      </c>
      <c r="AO220" s="59" t="s">
        <v>544</v>
      </c>
      <c r="AP220" s="59" t="s">
        <v>544</v>
      </c>
      <c r="AQ220" s="59" t="s">
        <v>544</v>
      </c>
      <c r="AR220" s="59" t="s">
        <v>544</v>
      </c>
      <c r="AS220" s="59" t="s">
        <v>544</v>
      </c>
      <c r="AT220" s="59" t="s">
        <v>544</v>
      </c>
      <c r="AU220" s="59" t="s">
        <v>544</v>
      </c>
      <c r="AV220" s="58">
        <v>63.8</v>
      </c>
      <c r="AW220" s="59" t="s">
        <v>544</v>
      </c>
      <c r="AX220" s="58">
        <v>27</v>
      </c>
      <c r="AY220" s="58">
        <v>32.200000000000003</v>
      </c>
      <c r="AZ220" s="58">
        <v>59.7</v>
      </c>
      <c r="BA220" s="58">
        <v>85.6</v>
      </c>
      <c r="BB220" s="58">
        <v>43</v>
      </c>
      <c r="BC220" s="58">
        <v>59.7</v>
      </c>
      <c r="BD220" s="59" t="s">
        <v>544</v>
      </c>
      <c r="BE220" s="59" t="s">
        <v>544</v>
      </c>
      <c r="BF220" s="59" t="s">
        <v>544</v>
      </c>
      <c r="BG220" s="58">
        <v>2.27</v>
      </c>
      <c r="BH220" s="58">
        <v>1.88</v>
      </c>
      <c r="BI220" s="59" t="s">
        <v>544</v>
      </c>
      <c r="BJ220" s="59" t="s">
        <v>544</v>
      </c>
      <c r="BK220" s="59" t="s">
        <v>544</v>
      </c>
      <c r="BL220" s="58">
        <v>11.56</v>
      </c>
      <c r="BM220" s="58">
        <v>9.9700000000000006</v>
      </c>
      <c r="BN220" s="59" t="s">
        <v>544</v>
      </c>
      <c r="BO220" s="59" t="s">
        <v>544</v>
      </c>
      <c r="BP220" s="59" t="s">
        <v>544</v>
      </c>
      <c r="BQ220" s="59" t="s">
        <v>544</v>
      </c>
      <c r="BR220" s="59" t="s">
        <v>544</v>
      </c>
      <c r="BS220" s="59" t="s">
        <v>544</v>
      </c>
      <c r="BT220" s="59" t="s">
        <v>544</v>
      </c>
      <c r="BU220" s="59" t="s">
        <v>544</v>
      </c>
      <c r="BV220" s="59" t="s">
        <v>544</v>
      </c>
      <c r="BW220" s="59" t="s">
        <v>544</v>
      </c>
      <c r="BX220" s="59" t="s">
        <v>544</v>
      </c>
      <c r="BY220" s="59" t="s">
        <v>544</v>
      </c>
      <c r="BZ220" s="59" t="s">
        <v>544</v>
      </c>
      <c r="CA220" s="59" t="s">
        <v>544</v>
      </c>
      <c r="CB220" s="59" t="s">
        <v>544</v>
      </c>
      <c r="CC220" s="59" t="s">
        <v>544</v>
      </c>
      <c r="CD220" s="59" t="s">
        <v>544</v>
      </c>
      <c r="CE220" s="59" t="s">
        <v>544</v>
      </c>
      <c r="CF220" s="58">
        <v>426658</v>
      </c>
      <c r="CG220" s="59" t="s">
        <v>544</v>
      </c>
      <c r="CH220" s="59" t="s">
        <v>544</v>
      </c>
      <c r="CI220" s="59" t="s">
        <v>544</v>
      </c>
      <c r="CJ220" s="59" t="s">
        <v>544</v>
      </c>
      <c r="CK220" s="59" t="s">
        <v>544</v>
      </c>
      <c r="CL220" s="59" t="s">
        <v>544</v>
      </c>
      <c r="CM220" s="59" t="s">
        <v>544</v>
      </c>
      <c r="CN220" s="59" t="s">
        <v>544</v>
      </c>
      <c r="CO220" s="59" t="s">
        <v>544</v>
      </c>
      <c r="CP220" s="59" t="s">
        <v>544</v>
      </c>
      <c r="CQ220" s="59" t="s">
        <v>544</v>
      </c>
      <c r="CR220" s="59" t="s">
        <v>544</v>
      </c>
      <c r="CS220" s="58">
        <v>110.6</v>
      </c>
      <c r="CT220" s="58">
        <v>121.6</v>
      </c>
      <c r="CU220" s="59" t="s">
        <v>544</v>
      </c>
      <c r="CV220" s="59" t="s">
        <v>544</v>
      </c>
      <c r="CW220" s="58">
        <v>2.2000000000000002</v>
      </c>
      <c r="CX220" s="59" t="s">
        <v>544</v>
      </c>
      <c r="CY220" s="59" t="s">
        <v>544</v>
      </c>
      <c r="CZ220" s="59" t="s">
        <v>544</v>
      </c>
      <c r="DA220" s="59" t="s">
        <v>544</v>
      </c>
      <c r="DB220" s="59" t="s">
        <v>544</v>
      </c>
      <c r="DC220" s="59" t="s">
        <v>544</v>
      </c>
      <c r="DD220" s="59" t="s">
        <v>544</v>
      </c>
      <c r="DE220" s="59" t="s">
        <v>544</v>
      </c>
      <c r="DF220" s="59" t="s">
        <v>544</v>
      </c>
      <c r="DG220" s="59" t="s">
        <v>544</v>
      </c>
      <c r="DH220" s="59" t="s">
        <v>544</v>
      </c>
      <c r="DI220" s="59" t="s">
        <v>544</v>
      </c>
      <c r="DJ220" s="59" t="s">
        <v>544</v>
      </c>
      <c r="DK220" s="59" t="s">
        <v>544</v>
      </c>
      <c r="DL220" s="59" t="s">
        <v>544</v>
      </c>
      <c r="DM220" s="59" t="s">
        <v>544</v>
      </c>
      <c r="DN220" s="58">
        <v>0.34771400000000002</v>
      </c>
      <c r="DO220" s="59" t="s">
        <v>544</v>
      </c>
      <c r="DP220" s="59" t="s">
        <v>544</v>
      </c>
      <c r="DQ220" s="116" t="s">
        <v>544</v>
      </c>
    </row>
    <row r="221" spans="1:121">
      <c r="A221" s="3">
        <v>28564</v>
      </c>
      <c r="B221" s="59" t="s">
        <v>544</v>
      </c>
      <c r="C221" s="59" t="s">
        <v>544</v>
      </c>
      <c r="D221" s="59" t="s">
        <v>544</v>
      </c>
      <c r="E221" s="59" t="s">
        <v>544</v>
      </c>
      <c r="F221" s="58">
        <v>44.8</v>
      </c>
      <c r="G221" s="58">
        <v>0.96198600000000001</v>
      </c>
      <c r="H221" s="58">
        <v>104.4</v>
      </c>
      <c r="I221" s="58">
        <v>162.80000000000001</v>
      </c>
      <c r="J221" s="58">
        <v>3.51</v>
      </c>
      <c r="K221" s="59" t="s">
        <v>544</v>
      </c>
      <c r="L221" s="58">
        <v>549.70000000000005</v>
      </c>
      <c r="M221" s="58">
        <v>305830</v>
      </c>
      <c r="N221" s="59" t="s">
        <v>544</v>
      </c>
      <c r="O221" s="58">
        <v>614</v>
      </c>
      <c r="P221" s="58">
        <v>3.9</v>
      </c>
      <c r="Q221" s="59" t="s">
        <v>544</v>
      </c>
      <c r="R221" s="59" t="s">
        <v>544</v>
      </c>
      <c r="S221" s="59" t="s">
        <v>544</v>
      </c>
      <c r="T221" s="59" t="s">
        <v>544</v>
      </c>
      <c r="U221" s="59" t="s">
        <v>544</v>
      </c>
      <c r="V221" s="59" t="s">
        <v>544</v>
      </c>
      <c r="W221" s="59" t="s">
        <v>544</v>
      </c>
      <c r="X221" s="59" t="s">
        <v>544</v>
      </c>
      <c r="Y221" s="59" t="s">
        <v>544</v>
      </c>
      <c r="Z221" s="58">
        <v>115.8</v>
      </c>
      <c r="AA221" s="59" t="s">
        <v>544</v>
      </c>
      <c r="AB221" s="59" t="s">
        <v>544</v>
      </c>
      <c r="AC221" s="58">
        <v>0.96198600000000001</v>
      </c>
      <c r="AD221" s="59" t="s">
        <v>544</v>
      </c>
      <c r="AE221" s="59" t="s">
        <v>544</v>
      </c>
      <c r="AF221" s="58">
        <v>93.157076000000004</v>
      </c>
      <c r="AG221" s="58">
        <v>14</v>
      </c>
      <c r="AH221" s="58">
        <v>41.2</v>
      </c>
      <c r="AI221" s="59" t="s">
        <v>544</v>
      </c>
      <c r="AJ221" s="59" t="s">
        <v>544</v>
      </c>
      <c r="AK221" s="59" t="s">
        <v>544</v>
      </c>
      <c r="AL221" s="59" t="s">
        <v>544</v>
      </c>
      <c r="AM221" s="58">
        <v>51.766500000000001</v>
      </c>
      <c r="AN221" s="58">
        <v>99.504300000000001</v>
      </c>
      <c r="AO221" s="59" t="s">
        <v>544</v>
      </c>
      <c r="AP221" s="59" t="s">
        <v>544</v>
      </c>
      <c r="AQ221" s="59" t="s">
        <v>544</v>
      </c>
      <c r="AR221" s="59" t="s">
        <v>544</v>
      </c>
      <c r="AS221" s="59" t="s">
        <v>544</v>
      </c>
      <c r="AT221" s="59" t="s">
        <v>544</v>
      </c>
      <c r="AU221" s="59" t="s">
        <v>544</v>
      </c>
      <c r="AV221" s="58">
        <v>63.8</v>
      </c>
      <c r="AW221" s="59" t="s">
        <v>544</v>
      </c>
      <c r="AX221" s="58">
        <v>27</v>
      </c>
      <c r="AY221" s="58">
        <v>32.299999999999997</v>
      </c>
      <c r="AZ221" s="58">
        <v>60.2</v>
      </c>
      <c r="BA221" s="58">
        <v>86.5</v>
      </c>
      <c r="BB221" s="58">
        <v>43.3</v>
      </c>
      <c r="BC221" s="58">
        <v>59.6</v>
      </c>
      <c r="BD221" s="59" t="s">
        <v>544</v>
      </c>
      <c r="BE221" s="59" t="s">
        <v>544</v>
      </c>
      <c r="BF221" s="59" t="s">
        <v>544</v>
      </c>
      <c r="BG221" s="58">
        <v>2.5499999999999998</v>
      </c>
      <c r="BH221" s="58">
        <v>2.4900000000000002</v>
      </c>
      <c r="BI221" s="59" t="s">
        <v>544</v>
      </c>
      <c r="BJ221" s="59" t="s">
        <v>544</v>
      </c>
      <c r="BK221" s="59" t="s">
        <v>544</v>
      </c>
      <c r="BL221" s="58">
        <v>11.86</v>
      </c>
      <c r="BM221" s="58">
        <v>9.9700000000000006</v>
      </c>
      <c r="BN221" s="59" t="s">
        <v>544</v>
      </c>
      <c r="BO221" s="59" t="s">
        <v>544</v>
      </c>
      <c r="BP221" s="59" t="s">
        <v>544</v>
      </c>
      <c r="BQ221" s="59" t="s">
        <v>544</v>
      </c>
      <c r="BR221" s="59" t="s">
        <v>544</v>
      </c>
      <c r="BS221" s="59" t="s">
        <v>544</v>
      </c>
      <c r="BT221" s="59" t="s">
        <v>544</v>
      </c>
      <c r="BU221" s="59" t="s">
        <v>544</v>
      </c>
      <c r="BV221" s="59" t="s">
        <v>544</v>
      </c>
      <c r="BW221" s="59" t="s">
        <v>544</v>
      </c>
      <c r="BX221" s="59" t="s">
        <v>544</v>
      </c>
      <c r="BY221" s="59" t="s">
        <v>544</v>
      </c>
      <c r="BZ221" s="59" t="s">
        <v>544</v>
      </c>
      <c r="CA221" s="59" t="s">
        <v>544</v>
      </c>
      <c r="CB221" s="59" t="s">
        <v>544</v>
      </c>
      <c r="CC221" s="59" t="s">
        <v>544</v>
      </c>
      <c r="CD221" s="59" t="s">
        <v>544</v>
      </c>
      <c r="CE221" s="59" t="s">
        <v>544</v>
      </c>
      <c r="CF221" s="58">
        <v>430452</v>
      </c>
      <c r="CG221" s="59" t="s">
        <v>544</v>
      </c>
      <c r="CH221" s="59" t="s">
        <v>544</v>
      </c>
      <c r="CI221" s="59" t="s">
        <v>544</v>
      </c>
      <c r="CJ221" s="59" t="s">
        <v>544</v>
      </c>
      <c r="CK221" s="59" t="s">
        <v>544</v>
      </c>
      <c r="CL221" s="59" t="s">
        <v>544</v>
      </c>
      <c r="CM221" s="59" t="s">
        <v>544</v>
      </c>
      <c r="CN221" s="59" t="s">
        <v>544</v>
      </c>
      <c r="CO221" s="59" t="s">
        <v>544</v>
      </c>
      <c r="CP221" s="59" t="s">
        <v>544</v>
      </c>
      <c r="CQ221" s="59" t="s">
        <v>544</v>
      </c>
      <c r="CR221" s="59" t="s">
        <v>544</v>
      </c>
      <c r="CS221" s="58">
        <v>110.7</v>
      </c>
      <c r="CT221" s="58">
        <v>123.2</v>
      </c>
      <c r="CU221" s="59" t="s">
        <v>544</v>
      </c>
      <c r="CV221" s="59" t="s">
        <v>544</v>
      </c>
      <c r="CW221" s="58">
        <v>2.2000000000000002</v>
      </c>
      <c r="CX221" s="59" t="s">
        <v>544</v>
      </c>
      <c r="CY221" s="59" t="s">
        <v>544</v>
      </c>
      <c r="CZ221" s="59" t="s">
        <v>544</v>
      </c>
      <c r="DA221" s="59" t="s">
        <v>544</v>
      </c>
      <c r="DB221" s="59" t="s">
        <v>544</v>
      </c>
      <c r="DC221" s="59" t="s">
        <v>544</v>
      </c>
      <c r="DD221" s="59" t="s">
        <v>544</v>
      </c>
      <c r="DE221" s="59" t="s">
        <v>544</v>
      </c>
      <c r="DF221" s="59" t="s">
        <v>544</v>
      </c>
      <c r="DG221" s="59" t="s">
        <v>544</v>
      </c>
      <c r="DH221" s="59" t="s">
        <v>544</v>
      </c>
      <c r="DI221" s="59" t="s">
        <v>544</v>
      </c>
      <c r="DJ221" s="59" t="s">
        <v>544</v>
      </c>
      <c r="DK221" s="59" t="s">
        <v>544</v>
      </c>
      <c r="DL221" s="59" t="s">
        <v>544</v>
      </c>
      <c r="DM221" s="59" t="s">
        <v>544</v>
      </c>
      <c r="DN221" s="58">
        <v>0.35366300000000001</v>
      </c>
      <c r="DO221" s="59" t="s">
        <v>544</v>
      </c>
      <c r="DP221" s="59" t="s">
        <v>544</v>
      </c>
      <c r="DQ221" s="116" t="s">
        <v>544</v>
      </c>
    </row>
    <row r="222" spans="1:121">
      <c r="A222" s="3">
        <v>28595</v>
      </c>
      <c r="B222" s="59" t="s">
        <v>544</v>
      </c>
      <c r="C222" s="59" t="s">
        <v>544</v>
      </c>
      <c r="D222" s="59" t="s">
        <v>544</v>
      </c>
      <c r="E222" s="59" t="s">
        <v>544</v>
      </c>
      <c r="F222" s="58">
        <v>44.5</v>
      </c>
      <c r="G222" s="58">
        <v>0.95849700000000004</v>
      </c>
      <c r="H222" s="58">
        <v>106.3</v>
      </c>
      <c r="I222" s="58">
        <v>164.5</v>
      </c>
      <c r="J222" s="58">
        <v>3.56</v>
      </c>
      <c r="K222" s="59" t="s">
        <v>544</v>
      </c>
      <c r="L222" s="58">
        <v>532.1</v>
      </c>
      <c r="M222" s="58">
        <v>271208</v>
      </c>
      <c r="N222" s="59" t="s">
        <v>544</v>
      </c>
      <c r="O222" s="58">
        <v>511</v>
      </c>
      <c r="P222" s="58">
        <v>3.8</v>
      </c>
      <c r="Q222" s="59" t="s">
        <v>544</v>
      </c>
      <c r="R222" s="59" t="s">
        <v>544</v>
      </c>
      <c r="S222" s="59" t="s">
        <v>544</v>
      </c>
      <c r="T222" s="59" t="s">
        <v>544</v>
      </c>
      <c r="U222" s="59" t="s">
        <v>544</v>
      </c>
      <c r="V222" s="59" t="s">
        <v>544</v>
      </c>
      <c r="W222" s="59" t="s">
        <v>544</v>
      </c>
      <c r="X222" s="59" t="s">
        <v>544</v>
      </c>
      <c r="Y222" s="59" t="s">
        <v>544</v>
      </c>
      <c r="Z222" s="58">
        <v>114.8</v>
      </c>
      <c r="AA222" s="59" t="s">
        <v>544</v>
      </c>
      <c r="AB222" s="59" t="s">
        <v>544</v>
      </c>
      <c r="AC222" s="58">
        <v>0.95849700000000004</v>
      </c>
      <c r="AD222" s="59" t="s">
        <v>544</v>
      </c>
      <c r="AE222" s="59" t="s">
        <v>544</v>
      </c>
      <c r="AF222" s="58">
        <v>93.468118000000004</v>
      </c>
      <c r="AG222" s="58">
        <v>13.94</v>
      </c>
      <c r="AH222" s="58">
        <v>41.3</v>
      </c>
      <c r="AI222" s="59" t="s">
        <v>544</v>
      </c>
      <c r="AJ222" s="59" t="s">
        <v>544</v>
      </c>
      <c r="AK222" s="59" t="s">
        <v>544</v>
      </c>
      <c r="AL222" s="59" t="s">
        <v>544</v>
      </c>
      <c r="AM222" s="58">
        <v>51.965899999999998</v>
      </c>
      <c r="AN222" s="58">
        <v>99.67</v>
      </c>
      <c r="AO222" s="59" t="s">
        <v>544</v>
      </c>
      <c r="AP222" s="59" t="s">
        <v>544</v>
      </c>
      <c r="AQ222" s="59" t="s">
        <v>544</v>
      </c>
      <c r="AR222" s="59" t="s">
        <v>544</v>
      </c>
      <c r="AS222" s="59" t="s">
        <v>544</v>
      </c>
      <c r="AT222" s="59" t="s">
        <v>544</v>
      </c>
      <c r="AU222" s="59" t="s">
        <v>544</v>
      </c>
      <c r="AV222" s="58">
        <v>63.8</v>
      </c>
      <c r="AW222" s="59" t="s">
        <v>544</v>
      </c>
      <c r="AX222" s="58">
        <v>26.9</v>
      </c>
      <c r="AY222" s="58">
        <v>32.4</v>
      </c>
      <c r="AZ222" s="58">
        <v>61</v>
      </c>
      <c r="BA222" s="58">
        <v>87.8</v>
      </c>
      <c r="BB222" s="58">
        <v>43.8</v>
      </c>
      <c r="BC222" s="58">
        <v>59.8</v>
      </c>
      <c r="BD222" s="59" t="s">
        <v>544</v>
      </c>
      <c r="BE222" s="59" t="s">
        <v>544</v>
      </c>
      <c r="BF222" s="59" t="s">
        <v>544</v>
      </c>
      <c r="BG222" s="58">
        <v>2.29</v>
      </c>
      <c r="BH222" s="58">
        <v>1.92</v>
      </c>
      <c r="BI222" s="59" t="s">
        <v>544</v>
      </c>
      <c r="BJ222" s="59" t="s">
        <v>544</v>
      </c>
      <c r="BK222" s="59" t="s">
        <v>544</v>
      </c>
      <c r="BL222" s="58">
        <v>11.91</v>
      </c>
      <c r="BM222" s="58">
        <v>10.33</v>
      </c>
      <c r="BN222" s="59" t="s">
        <v>544</v>
      </c>
      <c r="BO222" s="59" t="s">
        <v>544</v>
      </c>
      <c r="BP222" s="59" t="s">
        <v>544</v>
      </c>
      <c r="BQ222" s="59" t="s">
        <v>544</v>
      </c>
      <c r="BR222" s="59" t="s">
        <v>544</v>
      </c>
      <c r="BS222" s="59" t="s">
        <v>544</v>
      </c>
      <c r="BT222" s="59" t="s">
        <v>544</v>
      </c>
      <c r="BU222" s="59" t="s">
        <v>544</v>
      </c>
      <c r="BV222" s="59" t="s">
        <v>544</v>
      </c>
      <c r="BW222" s="59" t="s">
        <v>544</v>
      </c>
      <c r="BX222" s="59" t="s">
        <v>544</v>
      </c>
      <c r="BY222" s="59" t="s">
        <v>544</v>
      </c>
      <c r="BZ222" s="59" t="s">
        <v>544</v>
      </c>
      <c r="CA222" s="59" t="s">
        <v>544</v>
      </c>
      <c r="CB222" s="59" t="s">
        <v>544</v>
      </c>
      <c r="CC222" s="59" t="s">
        <v>544</v>
      </c>
      <c r="CD222" s="59" t="s">
        <v>544</v>
      </c>
      <c r="CE222" s="59" t="s">
        <v>544</v>
      </c>
      <c r="CF222" s="58">
        <v>433311</v>
      </c>
      <c r="CG222" s="59" t="s">
        <v>544</v>
      </c>
      <c r="CH222" s="59" t="s">
        <v>544</v>
      </c>
      <c r="CI222" s="59" t="s">
        <v>544</v>
      </c>
      <c r="CJ222" s="59" t="s">
        <v>544</v>
      </c>
      <c r="CK222" s="59" t="s">
        <v>544</v>
      </c>
      <c r="CL222" s="59" t="s">
        <v>544</v>
      </c>
      <c r="CM222" s="59" t="s">
        <v>544</v>
      </c>
      <c r="CN222" s="59" t="s">
        <v>544</v>
      </c>
      <c r="CO222" s="59" t="s">
        <v>544</v>
      </c>
      <c r="CP222" s="59" t="s">
        <v>544</v>
      </c>
      <c r="CQ222" s="59" t="s">
        <v>544</v>
      </c>
      <c r="CR222" s="59" t="s">
        <v>544</v>
      </c>
      <c r="CS222" s="58">
        <v>109.3</v>
      </c>
      <c r="CT222" s="58">
        <v>122.7</v>
      </c>
      <c r="CU222" s="59" t="s">
        <v>544</v>
      </c>
      <c r="CV222" s="59" t="s">
        <v>544</v>
      </c>
      <c r="CW222" s="58">
        <v>2.25</v>
      </c>
      <c r="CX222" s="59" t="s">
        <v>544</v>
      </c>
      <c r="CY222" s="59" t="s">
        <v>544</v>
      </c>
      <c r="CZ222" s="59" t="s">
        <v>544</v>
      </c>
      <c r="DA222" s="59" t="s">
        <v>544</v>
      </c>
      <c r="DB222" s="59" t="s">
        <v>544</v>
      </c>
      <c r="DC222" s="59" t="s">
        <v>544</v>
      </c>
      <c r="DD222" s="59" t="s">
        <v>544</v>
      </c>
      <c r="DE222" s="59" t="s">
        <v>544</v>
      </c>
      <c r="DF222" s="59" t="s">
        <v>544</v>
      </c>
      <c r="DG222" s="59" t="s">
        <v>544</v>
      </c>
      <c r="DH222" s="59" t="s">
        <v>544</v>
      </c>
      <c r="DI222" s="59" t="s">
        <v>544</v>
      </c>
      <c r="DJ222" s="59" t="s">
        <v>544</v>
      </c>
      <c r="DK222" s="59" t="s">
        <v>544</v>
      </c>
      <c r="DL222" s="59" t="s">
        <v>544</v>
      </c>
      <c r="DM222" s="59" t="s">
        <v>544</v>
      </c>
      <c r="DN222" s="58">
        <v>0.37045600000000001</v>
      </c>
      <c r="DO222" s="59" t="s">
        <v>544</v>
      </c>
      <c r="DP222" s="59" t="s">
        <v>544</v>
      </c>
      <c r="DQ222" s="116" t="s">
        <v>544</v>
      </c>
    </row>
    <row r="223" spans="1:121">
      <c r="A223" s="3">
        <v>28625</v>
      </c>
      <c r="B223" s="59" t="s">
        <v>544</v>
      </c>
      <c r="C223" s="59" t="s">
        <v>544</v>
      </c>
      <c r="D223" s="59" t="s">
        <v>544</v>
      </c>
      <c r="E223" s="59" t="s">
        <v>544</v>
      </c>
      <c r="F223" s="58">
        <v>44.9</v>
      </c>
      <c r="G223" s="58">
        <v>0.92877699999999996</v>
      </c>
      <c r="H223" s="58">
        <v>108.5</v>
      </c>
      <c r="I223" s="58">
        <v>165.8</v>
      </c>
      <c r="J223" s="58">
        <v>3.6</v>
      </c>
      <c r="K223" s="59" t="s">
        <v>544</v>
      </c>
      <c r="L223" s="58">
        <v>545.5</v>
      </c>
      <c r="M223" s="58">
        <v>242568</v>
      </c>
      <c r="N223" s="59" t="s">
        <v>544</v>
      </c>
      <c r="O223" s="58">
        <v>492</v>
      </c>
      <c r="P223" s="58">
        <v>3.9</v>
      </c>
      <c r="Q223" s="59" t="s">
        <v>544</v>
      </c>
      <c r="R223" s="59" t="s">
        <v>544</v>
      </c>
      <c r="S223" s="59" t="s">
        <v>544</v>
      </c>
      <c r="T223" s="59" t="s">
        <v>544</v>
      </c>
      <c r="U223" s="59" t="s">
        <v>544</v>
      </c>
      <c r="V223" s="59" t="s">
        <v>544</v>
      </c>
      <c r="W223" s="59" t="s">
        <v>544</v>
      </c>
      <c r="X223" s="59" t="s">
        <v>544</v>
      </c>
      <c r="Y223" s="59" t="s">
        <v>544</v>
      </c>
      <c r="Z223" s="58">
        <v>112.7</v>
      </c>
      <c r="AA223" s="59" t="s">
        <v>544</v>
      </c>
      <c r="AB223" s="59" t="s">
        <v>544</v>
      </c>
      <c r="AC223" s="58">
        <v>0.92877699999999996</v>
      </c>
      <c r="AD223" s="59" t="s">
        <v>544</v>
      </c>
      <c r="AE223" s="59" t="s">
        <v>544</v>
      </c>
      <c r="AF223" s="58">
        <v>93.199382</v>
      </c>
      <c r="AG223" s="58">
        <v>13.83</v>
      </c>
      <c r="AH223" s="58">
        <v>41.5</v>
      </c>
      <c r="AI223" s="59" t="s">
        <v>544</v>
      </c>
      <c r="AJ223" s="59" t="s">
        <v>544</v>
      </c>
      <c r="AK223" s="59" t="s">
        <v>544</v>
      </c>
      <c r="AL223" s="59" t="s">
        <v>544</v>
      </c>
      <c r="AM223" s="58">
        <v>52.222200000000001</v>
      </c>
      <c r="AN223" s="58">
        <v>99.944999999999993</v>
      </c>
      <c r="AO223" s="59" t="s">
        <v>544</v>
      </c>
      <c r="AP223" s="59" t="s">
        <v>544</v>
      </c>
      <c r="AQ223" s="59" t="s">
        <v>544</v>
      </c>
      <c r="AR223" s="59" t="s">
        <v>544</v>
      </c>
      <c r="AS223" s="59" t="s">
        <v>544</v>
      </c>
      <c r="AT223" s="59" t="s">
        <v>544</v>
      </c>
      <c r="AU223" s="59" t="s">
        <v>544</v>
      </c>
      <c r="AV223" s="58">
        <v>64.400000000000006</v>
      </c>
      <c r="AW223" s="59" t="s">
        <v>544</v>
      </c>
      <c r="AX223" s="58">
        <v>26.9</v>
      </c>
      <c r="AY223" s="58">
        <v>32.200000000000003</v>
      </c>
      <c r="AZ223" s="58">
        <v>60.5</v>
      </c>
      <c r="BA223" s="58">
        <v>85.4</v>
      </c>
      <c r="BB223" s="58">
        <v>44.1</v>
      </c>
      <c r="BC223" s="58">
        <v>60</v>
      </c>
      <c r="BD223" s="59" t="s">
        <v>544</v>
      </c>
      <c r="BE223" s="59" t="s">
        <v>544</v>
      </c>
      <c r="BF223" s="59" t="s">
        <v>544</v>
      </c>
      <c r="BG223" s="58">
        <v>2.35</v>
      </c>
      <c r="BH223" s="58">
        <v>2.11</v>
      </c>
      <c r="BI223" s="59" t="s">
        <v>544</v>
      </c>
      <c r="BJ223" s="59" t="s">
        <v>544</v>
      </c>
      <c r="BK223" s="59" t="s">
        <v>544</v>
      </c>
      <c r="BL223" s="58">
        <v>11.66</v>
      </c>
      <c r="BM223" s="58">
        <v>10.07</v>
      </c>
      <c r="BN223" s="59" t="s">
        <v>544</v>
      </c>
      <c r="BO223" s="59" t="s">
        <v>544</v>
      </c>
      <c r="BP223" s="59" t="s">
        <v>544</v>
      </c>
      <c r="BQ223" s="59" t="s">
        <v>544</v>
      </c>
      <c r="BR223" s="59" t="s">
        <v>544</v>
      </c>
      <c r="BS223" s="59" t="s">
        <v>544</v>
      </c>
      <c r="BT223" s="59" t="s">
        <v>544</v>
      </c>
      <c r="BU223" s="59" t="s">
        <v>544</v>
      </c>
      <c r="BV223" s="59" t="s">
        <v>544</v>
      </c>
      <c r="BW223" s="59" t="s">
        <v>544</v>
      </c>
      <c r="BX223" s="59" t="s">
        <v>544</v>
      </c>
      <c r="BY223" s="59" t="s">
        <v>544</v>
      </c>
      <c r="BZ223" s="59" t="s">
        <v>544</v>
      </c>
      <c r="CA223" s="59" t="s">
        <v>544</v>
      </c>
      <c r="CB223" s="59" t="s">
        <v>544</v>
      </c>
      <c r="CC223" s="59" t="s">
        <v>544</v>
      </c>
      <c r="CD223" s="59" t="s">
        <v>544</v>
      </c>
      <c r="CE223" s="59" t="s">
        <v>544</v>
      </c>
      <c r="CF223" s="58">
        <v>437302</v>
      </c>
      <c r="CG223" s="59" t="s">
        <v>544</v>
      </c>
      <c r="CH223" s="59" t="s">
        <v>544</v>
      </c>
      <c r="CI223" s="59" t="s">
        <v>544</v>
      </c>
      <c r="CJ223" s="59" t="s">
        <v>544</v>
      </c>
      <c r="CK223" s="59" t="s">
        <v>544</v>
      </c>
      <c r="CL223" s="59" t="s">
        <v>544</v>
      </c>
      <c r="CM223" s="59" t="s">
        <v>544</v>
      </c>
      <c r="CN223" s="59" t="s">
        <v>544</v>
      </c>
      <c r="CO223" s="59" t="s">
        <v>544</v>
      </c>
      <c r="CP223" s="59" t="s">
        <v>544</v>
      </c>
      <c r="CQ223" s="59" t="s">
        <v>544</v>
      </c>
      <c r="CR223" s="59" t="s">
        <v>544</v>
      </c>
      <c r="CS223" s="58">
        <v>107.5</v>
      </c>
      <c r="CT223" s="58">
        <v>120.1</v>
      </c>
      <c r="CU223" s="59" t="s">
        <v>544</v>
      </c>
      <c r="CV223" s="59" t="s">
        <v>544</v>
      </c>
      <c r="CW223" s="58">
        <v>2.4500000000000002</v>
      </c>
      <c r="CX223" s="59" t="s">
        <v>544</v>
      </c>
      <c r="CY223" s="59" t="s">
        <v>544</v>
      </c>
      <c r="CZ223" s="59" t="s">
        <v>544</v>
      </c>
      <c r="DA223" s="59" t="s">
        <v>544</v>
      </c>
      <c r="DB223" s="59" t="s">
        <v>544</v>
      </c>
      <c r="DC223" s="59" t="s">
        <v>544</v>
      </c>
      <c r="DD223" s="59" t="s">
        <v>544</v>
      </c>
      <c r="DE223" s="59" t="s">
        <v>544</v>
      </c>
      <c r="DF223" s="59" t="s">
        <v>544</v>
      </c>
      <c r="DG223" s="59" t="s">
        <v>544</v>
      </c>
      <c r="DH223" s="59" t="s">
        <v>544</v>
      </c>
      <c r="DI223" s="59" t="s">
        <v>544</v>
      </c>
      <c r="DJ223" s="59" t="s">
        <v>544</v>
      </c>
      <c r="DK223" s="59" t="s">
        <v>544</v>
      </c>
      <c r="DL223" s="59" t="s">
        <v>544</v>
      </c>
      <c r="DM223" s="59" t="s">
        <v>544</v>
      </c>
      <c r="DN223" s="58">
        <v>0.38511099999999998</v>
      </c>
      <c r="DO223" s="59" t="s">
        <v>544</v>
      </c>
      <c r="DP223" s="59" t="s">
        <v>544</v>
      </c>
      <c r="DQ223" s="116" t="s">
        <v>544</v>
      </c>
    </row>
    <row r="224" spans="1:121">
      <c r="A224" s="3">
        <v>28656</v>
      </c>
      <c r="B224" s="59" t="s">
        <v>544</v>
      </c>
      <c r="C224" s="59" t="s">
        <v>544</v>
      </c>
      <c r="D224" s="59" t="s">
        <v>544</v>
      </c>
      <c r="E224" s="59" t="s">
        <v>544</v>
      </c>
      <c r="F224" s="58">
        <v>44.7</v>
      </c>
      <c r="G224" s="58">
        <v>0.93828800000000001</v>
      </c>
      <c r="H224" s="58">
        <v>110.1</v>
      </c>
      <c r="I224" s="58">
        <v>167.3</v>
      </c>
      <c r="J224" s="58">
        <v>3.68</v>
      </c>
      <c r="K224" s="59" t="s">
        <v>544</v>
      </c>
      <c r="L224" s="58">
        <v>553</v>
      </c>
      <c r="M224" s="58">
        <v>272191</v>
      </c>
      <c r="N224" s="59" t="s">
        <v>544</v>
      </c>
      <c r="O224" s="58">
        <v>508</v>
      </c>
      <c r="P224" s="58">
        <v>3.8</v>
      </c>
      <c r="Q224" s="59" t="s">
        <v>544</v>
      </c>
      <c r="R224" s="59" t="s">
        <v>544</v>
      </c>
      <c r="S224" s="59" t="s">
        <v>544</v>
      </c>
      <c r="T224" s="59" t="s">
        <v>544</v>
      </c>
      <c r="U224" s="59" t="s">
        <v>544</v>
      </c>
      <c r="V224" s="59" t="s">
        <v>544</v>
      </c>
      <c r="W224" s="59" t="s">
        <v>544</v>
      </c>
      <c r="X224" s="59" t="s">
        <v>544</v>
      </c>
      <c r="Y224" s="59" t="s">
        <v>544</v>
      </c>
      <c r="Z224" s="58">
        <v>112</v>
      </c>
      <c r="AA224" s="59" t="s">
        <v>544</v>
      </c>
      <c r="AB224" s="59" t="s">
        <v>544</v>
      </c>
      <c r="AC224" s="58">
        <v>0.93828800000000001</v>
      </c>
      <c r="AD224" s="59" t="s">
        <v>544</v>
      </c>
      <c r="AE224" s="59" t="s">
        <v>544</v>
      </c>
      <c r="AF224" s="58">
        <v>93.199382</v>
      </c>
      <c r="AG224" s="58">
        <v>13.9</v>
      </c>
      <c r="AH224" s="58">
        <v>41.6</v>
      </c>
      <c r="AI224" s="59" t="s">
        <v>544</v>
      </c>
      <c r="AJ224" s="59" t="s">
        <v>544</v>
      </c>
      <c r="AK224" s="59" t="s">
        <v>544</v>
      </c>
      <c r="AL224" s="59" t="s">
        <v>544</v>
      </c>
      <c r="AM224" s="58">
        <v>52.525599999999997</v>
      </c>
      <c r="AN224" s="58">
        <v>100.31019999999999</v>
      </c>
      <c r="AO224" s="59" t="s">
        <v>544</v>
      </c>
      <c r="AP224" s="59" t="s">
        <v>544</v>
      </c>
      <c r="AQ224" s="59" t="s">
        <v>544</v>
      </c>
      <c r="AR224" s="59" t="s">
        <v>544</v>
      </c>
      <c r="AS224" s="59" t="s">
        <v>544</v>
      </c>
      <c r="AT224" s="59" t="s">
        <v>544</v>
      </c>
      <c r="AU224" s="59" t="s">
        <v>544</v>
      </c>
      <c r="AV224" s="58">
        <v>64.599999999999994</v>
      </c>
      <c r="AW224" s="59" t="s">
        <v>544</v>
      </c>
      <c r="AX224" s="58">
        <v>26.9</v>
      </c>
      <c r="AY224" s="58">
        <v>32.4</v>
      </c>
      <c r="AZ224" s="58">
        <v>61</v>
      </c>
      <c r="BA224" s="58">
        <v>85</v>
      </c>
      <c r="BB224" s="58">
        <v>45</v>
      </c>
      <c r="BC224" s="58">
        <v>60.2</v>
      </c>
      <c r="BD224" s="59" t="s">
        <v>544</v>
      </c>
      <c r="BE224" s="59" t="s">
        <v>544</v>
      </c>
      <c r="BF224" s="59" t="s">
        <v>544</v>
      </c>
      <c r="BG224" s="58">
        <v>2.5</v>
      </c>
      <c r="BH224" s="58">
        <v>2.0099999999999998</v>
      </c>
      <c r="BI224" s="59" t="s">
        <v>544</v>
      </c>
      <c r="BJ224" s="59" t="s">
        <v>544</v>
      </c>
      <c r="BK224" s="59" t="s">
        <v>544</v>
      </c>
      <c r="BL224" s="58">
        <v>12.12</v>
      </c>
      <c r="BM224" s="58">
        <v>10.17</v>
      </c>
      <c r="BN224" s="59" t="s">
        <v>544</v>
      </c>
      <c r="BO224" s="59" t="s">
        <v>544</v>
      </c>
      <c r="BP224" s="59" t="s">
        <v>544</v>
      </c>
      <c r="BQ224" s="59" t="s">
        <v>544</v>
      </c>
      <c r="BR224" s="59" t="s">
        <v>544</v>
      </c>
      <c r="BS224" s="59" t="s">
        <v>544</v>
      </c>
      <c r="BT224" s="59" t="s">
        <v>544</v>
      </c>
      <c r="BU224" s="59" t="s">
        <v>544</v>
      </c>
      <c r="BV224" s="59" t="s">
        <v>544</v>
      </c>
      <c r="BW224" s="59" t="s">
        <v>544</v>
      </c>
      <c r="BX224" s="59" t="s">
        <v>544</v>
      </c>
      <c r="BY224" s="59" t="s">
        <v>544</v>
      </c>
      <c r="BZ224" s="59" t="s">
        <v>544</v>
      </c>
      <c r="CA224" s="59" t="s">
        <v>544</v>
      </c>
      <c r="CB224" s="59" t="s">
        <v>544</v>
      </c>
      <c r="CC224" s="59" t="s">
        <v>544</v>
      </c>
      <c r="CD224" s="59" t="s">
        <v>544</v>
      </c>
      <c r="CE224" s="59" t="s">
        <v>544</v>
      </c>
      <c r="CF224" s="58">
        <v>443587</v>
      </c>
      <c r="CG224" s="59" t="s">
        <v>544</v>
      </c>
      <c r="CH224" s="59" t="s">
        <v>544</v>
      </c>
      <c r="CI224" s="59" t="s">
        <v>544</v>
      </c>
      <c r="CJ224" s="59" t="s">
        <v>544</v>
      </c>
      <c r="CK224" s="59" t="s">
        <v>544</v>
      </c>
      <c r="CL224" s="59" t="s">
        <v>544</v>
      </c>
      <c r="CM224" s="59" t="s">
        <v>544</v>
      </c>
      <c r="CN224" s="59" t="s">
        <v>544</v>
      </c>
      <c r="CO224" s="59" t="s">
        <v>544</v>
      </c>
      <c r="CP224" s="59" t="s">
        <v>544</v>
      </c>
      <c r="CQ224" s="59" t="s">
        <v>544</v>
      </c>
      <c r="CR224" s="59" t="s">
        <v>544</v>
      </c>
      <c r="CS224" s="58">
        <v>107.1</v>
      </c>
      <c r="CT224" s="58">
        <v>118.9</v>
      </c>
      <c r="CU224" s="59" t="s">
        <v>544</v>
      </c>
      <c r="CV224" s="59" t="s">
        <v>544</v>
      </c>
      <c r="CW224" s="58">
        <v>2.61</v>
      </c>
      <c r="CX224" s="59" t="s">
        <v>544</v>
      </c>
      <c r="CY224" s="59" t="s">
        <v>544</v>
      </c>
      <c r="CZ224" s="59" t="s">
        <v>544</v>
      </c>
      <c r="DA224" s="59" t="s">
        <v>544</v>
      </c>
      <c r="DB224" s="59" t="s">
        <v>544</v>
      </c>
      <c r="DC224" s="59" t="s">
        <v>544</v>
      </c>
      <c r="DD224" s="59" t="s">
        <v>544</v>
      </c>
      <c r="DE224" s="59" t="s">
        <v>544</v>
      </c>
      <c r="DF224" s="59" t="s">
        <v>544</v>
      </c>
      <c r="DG224" s="59" t="s">
        <v>544</v>
      </c>
      <c r="DH224" s="59" t="s">
        <v>544</v>
      </c>
      <c r="DI224" s="59" t="s">
        <v>544</v>
      </c>
      <c r="DJ224" s="59" t="s">
        <v>544</v>
      </c>
      <c r="DK224" s="59" t="s">
        <v>544</v>
      </c>
      <c r="DL224" s="59" t="s">
        <v>544</v>
      </c>
      <c r="DM224" s="59" t="s">
        <v>544</v>
      </c>
      <c r="DN224" s="58">
        <v>0.39664199999999999</v>
      </c>
      <c r="DO224" s="59" t="s">
        <v>544</v>
      </c>
      <c r="DP224" s="59" t="s">
        <v>544</v>
      </c>
      <c r="DQ224" s="116" t="s">
        <v>544</v>
      </c>
    </row>
    <row r="225" spans="1:121">
      <c r="A225" s="3">
        <v>28686</v>
      </c>
      <c r="B225" s="59" t="s">
        <v>544</v>
      </c>
      <c r="C225" s="59" t="s">
        <v>544</v>
      </c>
      <c r="D225" s="59" t="s">
        <v>544</v>
      </c>
      <c r="E225" s="59" t="s">
        <v>544</v>
      </c>
      <c r="F225" s="58">
        <v>44.7</v>
      </c>
      <c r="G225" s="58">
        <v>0.95223000000000002</v>
      </c>
      <c r="H225" s="58">
        <v>111.8</v>
      </c>
      <c r="I225" s="58">
        <v>169.5</v>
      </c>
      <c r="J225" s="58">
        <v>3.75</v>
      </c>
      <c r="K225" s="59" t="s">
        <v>544</v>
      </c>
      <c r="L225" s="58">
        <v>582.1</v>
      </c>
      <c r="M225" s="58">
        <v>216166</v>
      </c>
      <c r="N225" s="59" t="s">
        <v>544</v>
      </c>
      <c r="O225" s="58">
        <v>459</v>
      </c>
      <c r="P225" s="58">
        <v>3.8</v>
      </c>
      <c r="Q225" s="59" t="s">
        <v>544</v>
      </c>
      <c r="R225" s="59" t="s">
        <v>544</v>
      </c>
      <c r="S225" s="59" t="s">
        <v>544</v>
      </c>
      <c r="T225" s="59" t="s">
        <v>544</v>
      </c>
      <c r="U225" s="59" t="s">
        <v>544</v>
      </c>
      <c r="V225" s="59" t="s">
        <v>544</v>
      </c>
      <c r="W225" s="59" t="s">
        <v>544</v>
      </c>
      <c r="X225" s="59" t="s">
        <v>544</v>
      </c>
      <c r="Y225" s="59" t="s">
        <v>544</v>
      </c>
      <c r="Z225" s="58">
        <v>110.5</v>
      </c>
      <c r="AA225" s="59" t="s">
        <v>544</v>
      </c>
      <c r="AB225" s="59" t="s">
        <v>544</v>
      </c>
      <c r="AC225" s="58">
        <v>0.95223000000000002</v>
      </c>
      <c r="AD225" s="59" t="s">
        <v>544</v>
      </c>
      <c r="AE225" s="59" t="s">
        <v>544</v>
      </c>
      <c r="AF225" s="58">
        <v>93.779160000000005</v>
      </c>
      <c r="AG225" s="58">
        <v>13.95</v>
      </c>
      <c r="AH225" s="58">
        <v>41.7</v>
      </c>
      <c r="AI225" s="59" t="s">
        <v>544</v>
      </c>
      <c r="AJ225" s="59" t="s">
        <v>544</v>
      </c>
      <c r="AK225" s="59" t="s">
        <v>544</v>
      </c>
      <c r="AL225" s="59" t="s">
        <v>544</v>
      </c>
      <c r="AM225" s="58">
        <v>52.851900000000001</v>
      </c>
      <c r="AN225" s="58">
        <v>100.7187</v>
      </c>
      <c r="AO225" s="59" t="s">
        <v>544</v>
      </c>
      <c r="AP225" s="59" t="s">
        <v>544</v>
      </c>
      <c r="AQ225" s="59" t="s">
        <v>544</v>
      </c>
      <c r="AR225" s="59" t="s">
        <v>544</v>
      </c>
      <c r="AS225" s="59" t="s">
        <v>544</v>
      </c>
      <c r="AT225" s="59" t="s">
        <v>544</v>
      </c>
      <c r="AU225" s="59" t="s">
        <v>544</v>
      </c>
      <c r="AV225" s="58">
        <v>64.5</v>
      </c>
      <c r="AW225" s="59" t="s">
        <v>544</v>
      </c>
      <c r="AX225" s="58">
        <v>26.9</v>
      </c>
      <c r="AY225" s="58">
        <v>32</v>
      </c>
      <c r="AZ225" s="58">
        <v>59.4</v>
      </c>
      <c r="BA225" s="58">
        <v>79.099999999999994</v>
      </c>
      <c r="BB225" s="58">
        <v>45.5</v>
      </c>
      <c r="BC225" s="58">
        <v>60.3</v>
      </c>
      <c r="BD225" s="59" t="s">
        <v>544</v>
      </c>
      <c r="BE225" s="59" t="s">
        <v>544</v>
      </c>
      <c r="BF225" s="59" t="s">
        <v>544</v>
      </c>
      <c r="BG225" s="58">
        <v>2.4900000000000002</v>
      </c>
      <c r="BH225" s="58">
        <v>2.2400000000000002</v>
      </c>
      <c r="BI225" s="59" t="s">
        <v>544</v>
      </c>
      <c r="BJ225" s="59" t="s">
        <v>544</v>
      </c>
      <c r="BK225" s="59" t="s">
        <v>544</v>
      </c>
      <c r="BL225" s="58">
        <v>11.4</v>
      </c>
      <c r="BM225" s="58">
        <v>10.38</v>
      </c>
      <c r="BN225" s="59" t="s">
        <v>544</v>
      </c>
      <c r="BO225" s="59" t="s">
        <v>544</v>
      </c>
      <c r="BP225" s="59" t="s">
        <v>544</v>
      </c>
      <c r="BQ225" s="59" t="s">
        <v>544</v>
      </c>
      <c r="BR225" s="59" t="s">
        <v>544</v>
      </c>
      <c r="BS225" s="59" t="s">
        <v>544</v>
      </c>
      <c r="BT225" s="59" t="s">
        <v>544</v>
      </c>
      <c r="BU225" s="59" t="s">
        <v>544</v>
      </c>
      <c r="BV225" s="59" t="s">
        <v>544</v>
      </c>
      <c r="BW225" s="59" t="s">
        <v>544</v>
      </c>
      <c r="BX225" s="59" t="s">
        <v>544</v>
      </c>
      <c r="BY225" s="59" t="s">
        <v>544</v>
      </c>
      <c r="BZ225" s="59" t="s">
        <v>544</v>
      </c>
      <c r="CA225" s="59" t="s">
        <v>544</v>
      </c>
      <c r="CB225" s="59" t="s">
        <v>544</v>
      </c>
      <c r="CC225" s="59" t="s">
        <v>544</v>
      </c>
      <c r="CD225" s="59" t="s">
        <v>544</v>
      </c>
      <c r="CE225" s="59" t="s">
        <v>544</v>
      </c>
      <c r="CF225" s="58">
        <v>446000</v>
      </c>
      <c r="CG225" s="59" t="s">
        <v>544</v>
      </c>
      <c r="CH225" s="59" t="s">
        <v>544</v>
      </c>
      <c r="CI225" s="59" t="s">
        <v>544</v>
      </c>
      <c r="CJ225" s="59" t="s">
        <v>544</v>
      </c>
      <c r="CK225" s="59" t="s">
        <v>544</v>
      </c>
      <c r="CL225" s="59" t="s">
        <v>544</v>
      </c>
      <c r="CM225" s="59" t="s">
        <v>544</v>
      </c>
      <c r="CN225" s="59" t="s">
        <v>544</v>
      </c>
      <c r="CO225" s="59" t="s">
        <v>544</v>
      </c>
      <c r="CP225" s="59" t="s">
        <v>544</v>
      </c>
      <c r="CQ225" s="59" t="s">
        <v>544</v>
      </c>
      <c r="CR225" s="59" t="s">
        <v>544</v>
      </c>
      <c r="CS225" s="58">
        <v>106</v>
      </c>
      <c r="CT225" s="58">
        <v>116.9</v>
      </c>
      <c r="CU225" s="59" t="s">
        <v>544</v>
      </c>
      <c r="CV225" s="59" t="s">
        <v>544</v>
      </c>
      <c r="CW225" s="58">
        <v>2.5099999999999998</v>
      </c>
      <c r="CX225" s="59" t="s">
        <v>544</v>
      </c>
      <c r="CY225" s="59" t="s">
        <v>544</v>
      </c>
      <c r="CZ225" s="59" t="s">
        <v>544</v>
      </c>
      <c r="DA225" s="59" t="s">
        <v>544</v>
      </c>
      <c r="DB225" s="59" t="s">
        <v>544</v>
      </c>
      <c r="DC225" s="59" t="s">
        <v>544</v>
      </c>
      <c r="DD225" s="59" t="s">
        <v>544</v>
      </c>
      <c r="DE225" s="59" t="s">
        <v>544</v>
      </c>
      <c r="DF225" s="59" t="s">
        <v>544</v>
      </c>
      <c r="DG225" s="59" t="s">
        <v>544</v>
      </c>
      <c r="DH225" s="59" t="s">
        <v>544</v>
      </c>
      <c r="DI225" s="59" t="s">
        <v>544</v>
      </c>
      <c r="DJ225" s="59" t="s">
        <v>544</v>
      </c>
      <c r="DK225" s="59" t="s">
        <v>544</v>
      </c>
      <c r="DL225" s="59" t="s">
        <v>544</v>
      </c>
      <c r="DM225" s="59" t="s">
        <v>544</v>
      </c>
      <c r="DN225" s="58">
        <v>0.39848800000000001</v>
      </c>
      <c r="DO225" s="59" t="s">
        <v>544</v>
      </c>
      <c r="DP225" s="59" t="s">
        <v>544</v>
      </c>
      <c r="DQ225" s="116" t="s">
        <v>544</v>
      </c>
    </row>
    <row r="226" spans="1:121">
      <c r="A226" s="3">
        <v>28717</v>
      </c>
      <c r="B226" s="59" t="s">
        <v>544</v>
      </c>
      <c r="C226" s="59" t="s">
        <v>544</v>
      </c>
      <c r="D226" s="59" t="s">
        <v>544</v>
      </c>
      <c r="E226" s="59" t="s">
        <v>544</v>
      </c>
      <c r="F226" s="58">
        <v>46.8</v>
      </c>
      <c r="G226" s="58">
        <v>0.98069300000000004</v>
      </c>
      <c r="H226" s="58">
        <v>111.3</v>
      </c>
      <c r="I226" s="58">
        <v>172.4</v>
      </c>
      <c r="J226" s="58">
        <v>3.7</v>
      </c>
      <c r="K226" s="59" t="s">
        <v>544</v>
      </c>
      <c r="L226" s="58">
        <v>583.1</v>
      </c>
      <c r="M226" s="58">
        <v>152794</v>
      </c>
      <c r="N226" s="59" t="s">
        <v>544</v>
      </c>
      <c r="O226" s="58">
        <v>462</v>
      </c>
      <c r="P226" s="58">
        <v>3.8</v>
      </c>
      <c r="Q226" s="59" t="s">
        <v>544</v>
      </c>
      <c r="R226" s="59" t="s">
        <v>544</v>
      </c>
      <c r="S226" s="59" t="s">
        <v>544</v>
      </c>
      <c r="T226" s="59" t="s">
        <v>544</v>
      </c>
      <c r="U226" s="59" t="s">
        <v>544</v>
      </c>
      <c r="V226" s="59" t="s">
        <v>544</v>
      </c>
      <c r="W226" s="59" t="s">
        <v>544</v>
      </c>
      <c r="X226" s="59" t="s">
        <v>544</v>
      </c>
      <c r="Y226" s="59" t="s">
        <v>544</v>
      </c>
      <c r="Z226" s="58">
        <v>110.3</v>
      </c>
      <c r="AA226" s="59" t="s">
        <v>544</v>
      </c>
      <c r="AB226" s="59" t="s">
        <v>544</v>
      </c>
      <c r="AC226" s="58">
        <v>0.98069300000000004</v>
      </c>
      <c r="AD226" s="59" t="s">
        <v>544</v>
      </c>
      <c r="AE226" s="59" t="s">
        <v>544</v>
      </c>
      <c r="AF226" s="58">
        <v>94.227768999999995</v>
      </c>
      <c r="AG226" s="58">
        <v>13.89</v>
      </c>
      <c r="AH226" s="58">
        <v>41.8</v>
      </c>
      <c r="AI226" s="59" t="s">
        <v>544</v>
      </c>
      <c r="AJ226" s="59" t="s">
        <v>544</v>
      </c>
      <c r="AK226" s="59" t="s">
        <v>544</v>
      </c>
      <c r="AL226" s="59" t="s">
        <v>544</v>
      </c>
      <c r="AM226" s="58">
        <v>53.1798</v>
      </c>
      <c r="AN226" s="58">
        <v>101.1305</v>
      </c>
      <c r="AO226" s="59" t="s">
        <v>544</v>
      </c>
      <c r="AP226" s="59" t="s">
        <v>544</v>
      </c>
      <c r="AQ226" s="59" t="s">
        <v>544</v>
      </c>
      <c r="AR226" s="59" t="s">
        <v>544</v>
      </c>
      <c r="AS226" s="59" t="s">
        <v>544</v>
      </c>
      <c r="AT226" s="59" t="s">
        <v>544</v>
      </c>
      <c r="AU226" s="59" t="s">
        <v>544</v>
      </c>
      <c r="AV226" s="58">
        <v>64.400000000000006</v>
      </c>
      <c r="AW226" s="59" t="s">
        <v>544</v>
      </c>
      <c r="AX226" s="58">
        <v>27</v>
      </c>
      <c r="AY226" s="58">
        <v>32.4</v>
      </c>
      <c r="AZ226" s="58">
        <v>61</v>
      </c>
      <c r="BA226" s="58">
        <v>80</v>
      </c>
      <c r="BB226" s="58">
        <v>47.1</v>
      </c>
      <c r="BC226" s="58">
        <v>60.4</v>
      </c>
      <c r="BD226" s="59" t="s">
        <v>544</v>
      </c>
      <c r="BE226" s="59" t="s">
        <v>544</v>
      </c>
      <c r="BF226" s="59" t="s">
        <v>544</v>
      </c>
      <c r="BG226" s="58">
        <v>2.54</v>
      </c>
      <c r="BH226" s="58">
        <v>2.0699999999999998</v>
      </c>
      <c r="BI226" s="59" t="s">
        <v>544</v>
      </c>
      <c r="BJ226" s="59" t="s">
        <v>544</v>
      </c>
      <c r="BK226" s="59" t="s">
        <v>544</v>
      </c>
      <c r="BL226" s="58">
        <v>12.32</v>
      </c>
      <c r="BM226" s="58">
        <v>10.38</v>
      </c>
      <c r="BN226" s="59" t="s">
        <v>544</v>
      </c>
      <c r="BO226" s="59" t="s">
        <v>544</v>
      </c>
      <c r="BP226" s="59" t="s">
        <v>544</v>
      </c>
      <c r="BQ226" s="59" t="s">
        <v>544</v>
      </c>
      <c r="BR226" s="59" t="s">
        <v>544</v>
      </c>
      <c r="BS226" s="59" t="s">
        <v>544</v>
      </c>
      <c r="BT226" s="59" t="s">
        <v>544</v>
      </c>
      <c r="BU226" s="59" t="s">
        <v>544</v>
      </c>
      <c r="BV226" s="59" t="s">
        <v>544</v>
      </c>
      <c r="BW226" s="59" t="s">
        <v>544</v>
      </c>
      <c r="BX226" s="59" t="s">
        <v>544</v>
      </c>
      <c r="BY226" s="59" t="s">
        <v>544</v>
      </c>
      <c r="BZ226" s="59" t="s">
        <v>544</v>
      </c>
      <c r="CA226" s="59" t="s">
        <v>544</v>
      </c>
      <c r="CB226" s="59" t="s">
        <v>544</v>
      </c>
      <c r="CC226" s="59" t="s">
        <v>544</v>
      </c>
      <c r="CD226" s="59" t="s">
        <v>544</v>
      </c>
      <c r="CE226" s="59" t="s">
        <v>544</v>
      </c>
      <c r="CF226" s="58">
        <v>447958</v>
      </c>
      <c r="CG226" s="59" t="s">
        <v>544</v>
      </c>
      <c r="CH226" s="59" t="s">
        <v>544</v>
      </c>
      <c r="CI226" s="59" t="s">
        <v>544</v>
      </c>
      <c r="CJ226" s="59" t="s">
        <v>544</v>
      </c>
      <c r="CK226" s="59" t="s">
        <v>544</v>
      </c>
      <c r="CL226" s="59" t="s">
        <v>544</v>
      </c>
      <c r="CM226" s="59" t="s">
        <v>544</v>
      </c>
      <c r="CN226" s="59" t="s">
        <v>544</v>
      </c>
      <c r="CO226" s="59" t="s">
        <v>544</v>
      </c>
      <c r="CP226" s="59" t="s">
        <v>544</v>
      </c>
      <c r="CQ226" s="59" t="s">
        <v>544</v>
      </c>
      <c r="CR226" s="59" t="s">
        <v>544</v>
      </c>
      <c r="CS226" s="58">
        <v>105.9</v>
      </c>
      <c r="CT226" s="58">
        <v>116.4</v>
      </c>
      <c r="CU226" s="59" t="s">
        <v>544</v>
      </c>
      <c r="CV226" s="59" t="s">
        <v>544</v>
      </c>
      <c r="CW226" s="58">
        <v>2.5099999999999998</v>
      </c>
      <c r="CX226" s="59" t="s">
        <v>544</v>
      </c>
      <c r="CY226" s="59" t="s">
        <v>544</v>
      </c>
      <c r="CZ226" s="59" t="s">
        <v>544</v>
      </c>
      <c r="DA226" s="59" t="s">
        <v>544</v>
      </c>
      <c r="DB226" s="59" t="s">
        <v>544</v>
      </c>
      <c r="DC226" s="59" t="s">
        <v>544</v>
      </c>
      <c r="DD226" s="59" t="s">
        <v>544</v>
      </c>
      <c r="DE226" s="59" t="s">
        <v>544</v>
      </c>
      <c r="DF226" s="59" t="s">
        <v>544</v>
      </c>
      <c r="DG226" s="59" t="s">
        <v>544</v>
      </c>
      <c r="DH226" s="59" t="s">
        <v>544</v>
      </c>
      <c r="DI226" s="59" t="s">
        <v>544</v>
      </c>
      <c r="DJ226" s="59" t="s">
        <v>544</v>
      </c>
      <c r="DK226" s="59" t="s">
        <v>544</v>
      </c>
      <c r="DL226" s="59" t="s">
        <v>544</v>
      </c>
      <c r="DM226" s="59" t="s">
        <v>544</v>
      </c>
      <c r="DN226" s="58">
        <v>0.397374</v>
      </c>
      <c r="DO226" s="59" t="s">
        <v>544</v>
      </c>
      <c r="DP226" s="59" t="s">
        <v>544</v>
      </c>
      <c r="DQ226" s="116" t="s">
        <v>544</v>
      </c>
    </row>
    <row r="227" spans="1:121">
      <c r="A227" s="3">
        <v>28748</v>
      </c>
      <c r="B227" s="59" t="s">
        <v>544</v>
      </c>
      <c r="C227" s="59" t="s">
        <v>544</v>
      </c>
      <c r="D227" s="59" t="s">
        <v>544</v>
      </c>
      <c r="E227" s="59" t="s">
        <v>544</v>
      </c>
      <c r="F227" s="58">
        <v>47.8</v>
      </c>
      <c r="G227" s="58">
        <v>0.99281600000000003</v>
      </c>
      <c r="H227" s="58">
        <v>111.2</v>
      </c>
      <c r="I227" s="58">
        <v>174.8</v>
      </c>
      <c r="J227" s="58">
        <v>3.7</v>
      </c>
      <c r="K227" s="59" t="s">
        <v>544</v>
      </c>
      <c r="L227" s="58">
        <v>598.29999999999995</v>
      </c>
      <c r="M227" s="58">
        <v>210845</v>
      </c>
      <c r="N227" s="59" t="s">
        <v>544</v>
      </c>
      <c r="O227" s="58">
        <v>511</v>
      </c>
      <c r="P227" s="58">
        <v>3.7</v>
      </c>
      <c r="Q227" s="59" t="s">
        <v>544</v>
      </c>
      <c r="R227" s="59" t="s">
        <v>544</v>
      </c>
      <c r="S227" s="59" t="s">
        <v>544</v>
      </c>
      <c r="T227" s="59" t="s">
        <v>544</v>
      </c>
      <c r="U227" s="59" t="s">
        <v>544</v>
      </c>
      <c r="V227" s="59" t="s">
        <v>544</v>
      </c>
      <c r="W227" s="59" t="s">
        <v>544</v>
      </c>
      <c r="X227" s="59" t="s">
        <v>544</v>
      </c>
      <c r="Y227" s="59" t="s">
        <v>544</v>
      </c>
      <c r="Z227" s="58">
        <v>110.2</v>
      </c>
      <c r="AA227" s="59" t="s">
        <v>544</v>
      </c>
      <c r="AB227" s="59" t="s">
        <v>544</v>
      </c>
      <c r="AC227" s="58">
        <v>0.99281600000000003</v>
      </c>
      <c r="AD227" s="59" t="s">
        <v>544</v>
      </c>
      <c r="AE227" s="59" t="s">
        <v>544</v>
      </c>
      <c r="AF227" s="58">
        <v>94.383775</v>
      </c>
      <c r="AG227" s="58">
        <v>13.97</v>
      </c>
      <c r="AH227" s="58">
        <v>41.9</v>
      </c>
      <c r="AI227" s="59" t="s">
        <v>544</v>
      </c>
      <c r="AJ227" s="59" t="s">
        <v>544</v>
      </c>
      <c r="AK227" s="59" t="s">
        <v>544</v>
      </c>
      <c r="AL227" s="59" t="s">
        <v>544</v>
      </c>
      <c r="AM227" s="58">
        <v>53.483899999999998</v>
      </c>
      <c r="AN227" s="58">
        <v>101.4971</v>
      </c>
      <c r="AO227" s="59" t="s">
        <v>544</v>
      </c>
      <c r="AP227" s="59" t="s">
        <v>544</v>
      </c>
      <c r="AQ227" s="59" t="s">
        <v>544</v>
      </c>
      <c r="AR227" s="59" t="s">
        <v>544</v>
      </c>
      <c r="AS227" s="59" t="s">
        <v>544</v>
      </c>
      <c r="AT227" s="59" t="s">
        <v>544</v>
      </c>
      <c r="AU227" s="59" t="s">
        <v>544</v>
      </c>
      <c r="AV227" s="58">
        <v>64.400000000000006</v>
      </c>
      <c r="AW227" s="59" t="s">
        <v>544</v>
      </c>
      <c r="AX227" s="58">
        <v>27</v>
      </c>
      <c r="AY227" s="58">
        <v>32.9</v>
      </c>
      <c r="AZ227" s="58">
        <v>63.7</v>
      </c>
      <c r="BA227" s="58">
        <v>85.9</v>
      </c>
      <c r="BB227" s="58">
        <v>48.3</v>
      </c>
      <c r="BC227" s="58">
        <v>60.6</v>
      </c>
      <c r="BD227" s="59" t="s">
        <v>544</v>
      </c>
      <c r="BE227" s="59" t="s">
        <v>544</v>
      </c>
      <c r="BF227" s="59" t="s">
        <v>544</v>
      </c>
      <c r="BG227" s="58">
        <v>2.85</v>
      </c>
      <c r="BH227" s="58">
        <v>2.5499999999999998</v>
      </c>
      <c r="BI227" s="59" t="s">
        <v>544</v>
      </c>
      <c r="BJ227" s="59" t="s">
        <v>544</v>
      </c>
      <c r="BK227" s="59" t="s">
        <v>544</v>
      </c>
      <c r="BL227" s="58">
        <v>12.99</v>
      </c>
      <c r="BM227" s="58">
        <v>10.74</v>
      </c>
      <c r="BN227" s="59" t="s">
        <v>544</v>
      </c>
      <c r="BO227" s="59" t="s">
        <v>544</v>
      </c>
      <c r="BP227" s="59" t="s">
        <v>544</v>
      </c>
      <c r="BQ227" s="59" t="s">
        <v>544</v>
      </c>
      <c r="BR227" s="59" t="s">
        <v>544</v>
      </c>
      <c r="BS227" s="59" t="s">
        <v>544</v>
      </c>
      <c r="BT227" s="59" t="s">
        <v>544</v>
      </c>
      <c r="BU227" s="59" t="s">
        <v>544</v>
      </c>
      <c r="BV227" s="59" t="s">
        <v>544</v>
      </c>
      <c r="BW227" s="59" t="s">
        <v>544</v>
      </c>
      <c r="BX227" s="59" t="s">
        <v>544</v>
      </c>
      <c r="BY227" s="59" t="s">
        <v>544</v>
      </c>
      <c r="BZ227" s="59" t="s">
        <v>544</v>
      </c>
      <c r="CA227" s="59" t="s">
        <v>544</v>
      </c>
      <c r="CB227" s="59" t="s">
        <v>544</v>
      </c>
      <c r="CC227" s="59" t="s">
        <v>544</v>
      </c>
      <c r="CD227" s="59" t="s">
        <v>544</v>
      </c>
      <c r="CE227" s="59" t="s">
        <v>544</v>
      </c>
      <c r="CF227" s="58">
        <v>455244</v>
      </c>
      <c r="CG227" s="59" t="s">
        <v>544</v>
      </c>
      <c r="CH227" s="59" t="s">
        <v>544</v>
      </c>
      <c r="CI227" s="59" t="s">
        <v>544</v>
      </c>
      <c r="CJ227" s="59" t="s">
        <v>544</v>
      </c>
      <c r="CK227" s="59" t="s">
        <v>544</v>
      </c>
      <c r="CL227" s="59" t="s">
        <v>544</v>
      </c>
      <c r="CM227" s="59" t="s">
        <v>544</v>
      </c>
      <c r="CN227" s="59" t="s">
        <v>544</v>
      </c>
      <c r="CO227" s="59" t="s">
        <v>544</v>
      </c>
      <c r="CP227" s="59" t="s">
        <v>544</v>
      </c>
      <c r="CQ227" s="59" t="s">
        <v>544</v>
      </c>
      <c r="CR227" s="59" t="s">
        <v>544</v>
      </c>
      <c r="CS227" s="58">
        <v>105.8</v>
      </c>
      <c r="CT227" s="58">
        <v>116.3</v>
      </c>
      <c r="CU227" s="59" t="s">
        <v>544</v>
      </c>
      <c r="CV227" s="59" t="s">
        <v>544</v>
      </c>
      <c r="CW227" s="58">
        <v>2.61</v>
      </c>
      <c r="CX227" s="59" t="s">
        <v>544</v>
      </c>
      <c r="CY227" s="59" t="s">
        <v>544</v>
      </c>
      <c r="CZ227" s="59" t="s">
        <v>544</v>
      </c>
      <c r="DA227" s="59" t="s">
        <v>544</v>
      </c>
      <c r="DB227" s="59" t="s">
        <v>544</v>
      </c>
      <c r="DC227" s="59" t="s">
        <v>544</v>
      </c>
      <c r="DD227" s="59" t="s">
        <v>544</v>
      </c>
      <c r="DE227" s="59" t="s">
        <v>544</v>
      </c>
      <c r="DF227" s="59" t="s">
        <v>544</v>
      </c>
      <c r="DG227" s="59" t="s">
        <v>544</v>
      </c>
      <c r="DH227" s="59" t="s">
        <v>544</v>
      </c>
      <c r="DI227" s="59" t="s">
        <v>544</v>
      </c>
      <c r="DJ227" s="59" t="s">
        <v>544</v>
      </c>
      <c r="DK227" s="59" t="s">
        <v>544</v>
      </c>
      <c r="DL227" s="59" t="s">
        <v>544</v>
      </c>
      <c r="DM227" s="59" t="s">
        <v>544</v>
      </c>
      <c r="DN227" s="58">
        <v>0.41136800000000001</v>
      </c>
      <c r="DO227" s="59" t="s">
        <v>544</v>
      </c>
      <c r="DP227" s="59" t="s">
        <v>544</v>
      </c>
      <c r="DQ227" s="116" t="s">
        <v>544</v>
      </c>
    </row>
    <row r="228" spans="1:121">
      <c r="A228" s="3">
        <v>28778</v>
      </c>
      <c r="B228" s="59" t="s">
        <v>544</v>
      </c>
      <c r="C228" s="59" t="s">
        <v>544</v>
      </c>
      <c r="D228" s="59" t="s">
        <v>544</v>
      </c>
      <c r="E228" s="59" t="s">
        <v>544</v>
      </c>
      <c r="F228" s="58">
        <v>46.8</v>
      </c>
      <c r="G228" s="58">
        <v>1.062811</v>
      </c>
      <c r="H228" s="58">
        <v>113</v>
      </c>
      <c r="I228" s="58">
        <v>178.9</v>
      </c>
      <c r="J228" s="58">
        <v>3.95</v>
      </c>
      <c r="K228" s="59" t="s">
        <v>544</v>
      </c>
      <c r="L228" s="58">
        <v>585.6</v>
      </c>
      <c r="M228" s="58">
        <v>230355</v>
      </c>
      <c r="N228" s="59" t="s">
        <v>544</v>
      </c>
      <c r="O228" s="58">
        <v>476</v>
      </c>
      <c r="P228" s="58">
        <v>3.7</v>
      </c>
      <c r="Q228" s="59" t="s">
        <v>544</v>
      </c>
      <c r="R228" s="59" t="s">
        <v>544</v>
      </c>
      <c r="S228" s="59" t="s">
        <v>544</v>
      </c>
      <c r="T228" s="59" t="s">
        <v>544</v>
      </c>
      <c r="U228" s="59" t="s">
        <v>544</v>
      </c>
      <c r="V228" s="59" t="s">
        <v>544</v>
      </c>
      <c r="W228" s="59" t="s">
        <v>544</v>
      </c>
      <c r="X228" s="59" t="s">
        <v>544</v>
      </c>
      <c r="Y228" s="59" t="s">
        <v>544</v>
      </c>
      <c r="Z228" s="58">
        <v>113.5</v>
      </c>
      <c r="AA228" s="59" t="s">
        <v>544</v>
      </c>
      <c r="AB228" s="59" t="s">
        <v>544</v>
      </c>
      <c r="AC228" s="58">
        <v>1.062811</v>
      </c>
      <c r="AD228" s="59" t="s">
        <v>544</v>
      </c>
      <c r="AE228" s="59" t="s">
        <v>544</v>
      </c>
      <c r="AF228" s="58">
        <v>94.514106999999996</v>
      </c>
      <c r="AG228" s="58">
        <v>14.1</v>
      </c>
      <c r="AH228" s="58">
        <v>42.1</v>
      </c>
      <c r="AI228" s="59" t="s">
        <v>544</v>
      </c>
      <c r="AJ228" s="59" t="s">
        <v>544</v>
      </c>
      <c r="AK228" s="59" t="s">
        <v>544</v>
      </c>
      <c r="AL228" s="59" t="s">
        <v>544</v>
      </c>
      <c r="AM228" s="58">
        <v>53.755200000000002</v>
      </c>
      <c r="AN228" s="58">
        <v>101.8022</v>
      </c>
      <c r="AO228" s="59" t="s">
        <v>544</v>
      </c>
      <c r="AP228" s="59" t="s">
        <v>544</v>
      </c>
      <c r="AQ228" s="59" t="s">
        <v>544</v>
      </c>
      <c r="AR228" s="59" t="s">
        <v>544</v>
      </c>
      <c r="AS228" s="59" t="s">
        <v>544</v>
      </c>
      <c r="AT228" s="59" t="s">
        <v>544</v>
      </c>
      <c r="AU228" s="59" t="s">
        <v>544</v>
      </c>
      <c r="AV228" s="58">
        <v>64.3</v>
      </c>
      <c r="AW228" s="59" t="s">
        <v>544</v>
      </c>
      <c r="AX228" s="58">
        <v>27.4</v>
      </c>
      <c r="AY228" s="58">
        <v>33.700000000000003</v>
      </c>
      <c r="AZ228" s="58">
        <v>66.2</v>
      </c>
      <c r="BA228" s="58">
        <v>88.5</v>
      </c>
      <c r="BB228" s="58">
        <v>50.8</v>
      </c>
      <c r="BC228" s="58">
        <v>60.6</v>
      </c>
      <c r="BD228" s="59" t="s">
        <v>544</v>
      </c>
      <c r="BE228" s="59" t="s">
        <v>544</v>
      </c>
      <c r="BF228" s="59" t="s">
        <v>544</v>
      </c>
      <c r="BG228" s="58">
        <v>2.52</v>
      </c>
      <c r="BH228" s="58">
        <v>2.29</v>
      </c>
      <c r="BI228" s="59" t="s">
        <v>544</v>
      </c>
      <c r="BJ228" s="59" t="s">
        <v>544</v>
      </c>
      <c r="BK228" s="59" t="s">
        <v>544</v>
      </c>
      <c r="BL228" s="58">
        <v>12.78</v>
      </c>
      <c r="BM228" s="58">
        <v>10.69</v>
      </c>
      <c r="BN228" s="59" t="s">
        <v>544</v>
      </c>
      <c r="BO228" s="59" t="s">
        <v>544</v>
      </c>
      <c r="BP228" s="59" t="s">
        <v>544</v>
      </c>
      <c r="BQ228" s="59" t="s">
        <v>544</v>
      </c>
      <c r="BR228" s="59" t="s">
        <v>544</v>
      </c>
      <c r="BS228" s="59" t="s">
        <v>544</v>
      </c>
      <c r="BT228" s="59" t="s">
        <v>544</v>
      </c>
      <c r="BU228" s="59" t="s">
        <v>544</v>
      </c>
      <c r="BV228" s="59" t="s">
        <v>544</v>
      </c>
      <c r="BW228" s="59" t="s">
        <v>544</v>
      </c>
      <c r="BX228" s="59" t="s">
        <v>544</v>
      </c>
      <c r="BY228" s="59" t="s">
        <v>544</v>
      </c>
      <c r="BZ228" s="59" t="s">
        <v>544</v>
      </c>
      <c r="CA228" s="59" t="s">
        <v>544</v>
      </c>
      <c r="CB228" s="59" t="s">
        <v>544</v>
      </c>
      <c r="CC228" s="59" t="s">
        <v>544</v>
      </c>
      <c r="CD228" s="59" t="s">
        <v>544</v>
      </c>
      <c r="CE228" s="59" t="s">
        <v>544</v>
      </c>
      <c r="CF228" s="58">
        <v>458180</v>
      </c>
      <c r="CG228" s="59" t="s">
        <v>544</v>
      </c>
      <c r="CH228" s="59" t="s">
        <v>544</v>
      </c>
      <c r="CI228" s="59" t="s">
        <v>544</v>
      </c>
      <c r="CJ228" s="59" t="s">
        <v>544</v>
      </c>
      <c r="CK228" s="59" t="s">
        <v>544</v>
      </c>
      <c r="CL228" s="59" t="s">
        <v>544</v>
      </c>
      <c r="CM228" s="59" t="s">
        <v>544</v>
      </c>
      <c r="CN228" s="59" t="s">
        <v>544</v>
      </c>
      <c r="CO228" s="59" t="s">
        <v>544</v>
      </c>
      <c r="CP228" s="59" t="s">
        <v>544</v>
      </c>
      <c r="CQ228" s="59" t="s">
        <v>544</v>
      </c>
      <c r="CR228" s="59" t="s">
        <v>544</v>
      </c>
      <c r="CS228" s="58">
        <v>107.8</v>
      </c>
      <c r="CT228" s="58">
        <v>121.6</v>
      </c>
      <c r="CU228" s="59" t="s">
        <v>544</v>
      </c>
      <c r="CV228" s="59" t="s">
        <v>544</v>
      </c>
      <c r="CW228" s="58">
        <v>2.66</v>
      </c>
      <c r="CX228" s="59" t="s">
        <v>544</v>
      </c>
      <c r="CY228" s="59" t="s">
        <v>544</v>
      </c>
      <c r="CZ228" s="59" t="s">
        <v>544</v>
      </c>
      <c r="DA228" s="59" t="s">
        <v>544</v>
      </c>
      <c r="DB228" s="59" t="s">
        <v>544</v>
      </c>
      <c r="DC228" s="59" t="s">
        <v>544</v>
      </c>
      <c r="DD228" s="59" t="s">
        <v>544</v>
      </c>
      <c r="DE228" s="59" t="s">
        <v>544</v>
      </c>
      <c r="DF228" s="59" t="s">
        <v>544</v>
      </c>
      <c r="DG228" s="59" t="s">
        <v>544</v>
      </c>
      <c r="DH228" s="59" t="s">
        <v>544</v>
      </c>
      <c r="DI228" s="59" t="s">
        <v>544</v>
      </c>
      <c r="DJ228" s="59" t="s">
        <v>544</v>
      </c>
      <c r="DK228" s="59" t="s">
        <v>544</v>
      </c>
      <c r="DL228" s="59" t="s">
        <v>544</v>
      </c>
      <c r="DM228" s="59" t="s">
        <v>544</v>
      </c>
      <c r="DN228" s="58">
        <v>0.42501800000000001</v>
      </c>
      <c r="DO228" s="59" t="s">
        <v>544</v>
      </c>
      <c r="DP228" s="59" t="s">
        <v>544</v>
      </c>
      <c r="DQ228" s="116" t="s">
        <v>544</v>
      </c>
    </row>
    <row r="229" spans="1:121">
      <c r="A229" s="3">
        <v>28809</v>
      </c>
      <c r="B229" s="59" t="s">
        <v>544</v>
      </c>
      <c r="C229" s="59" t="s">
        <v>544</v>
      </c>
      <c r="D229" s="59" t="s">
        <v>544</v>
      </c>
      <c r="E229" s="59" t="s">
        <v>544</v>
      </c>
      <c r="F229" s="58">
        <v>47.7</v>
      </c>
      <c r="G229" s="58">
        <v>1.028057</v>
      </c>
      <c r="H229" s="58">
        <v>121.4</v>
      </c>
      <c r="I229" s="58">
        <v>182.4</v>
      </c>
      <c r="J229" s="58">
        <v>3.85</v>
      </c>
      <c r="K229" s="59" t="s">
        <v>544</v>
      </c>
      <c r="L229" s="58">
        <v>581.79999999999995</v>
      </c>
      <c r="M229" s="58">
        <v>195217</v>
      </c>
      <c r="N229" s="59" t="s">
        <v>544</v>
      </c>
      <c r="O229" s="58">
        <v>429</v>
      </c>
      <c r="P229" s="58">
        <v>3.6</v>
      </c>
      <c r="Q229" s="59" t="s">
        <v>544</v>
      </c>
      <c r="R229" s="59" t="s">
        <v>544</v>
      </c>
      <c r="S229" s="59" t="s">
        <v>544</v>
      </c>
      <c r="T229" s="59" t="s">
        <v>544</v>
      </c>
      <c r="U229" s="59" t="s">
        <v>544</v>
      </c>
      <c r="V229" s="59" t="s">
        <v>544</v>
      </c>
      <c r="W229" s="59" t="s">
        <v>544</v>
      </c>
      <c r="X229" s="59" t="s">
        <v>544</v>
      </c>
      <c r="Y229" s="59" t="s">
        <v>544</v>
      </c>
      <c r="Z229" s="58">
        <v>113.2</v>
      </c>
      <c r="AA229" s="59" t="s">
        <v>544</v>
      </c>
      <c r="AB229" s="59" t="s">
        <v>544</v>
      </c>
      <c r="AC229" s="58">
        <v>1.028057</v>
      </c>
      <c r="AD229" s="59" t="s">
        <v>544</v>
      </c>
      <c r="AE229" s="59" t="s">
        <v>544</v>
      </c>
      <c r="AF229" s="58">
        <v>94.236760000000004</v>
      </c>
      <c r="AG229" s="58">
        <v>14.37</v>
      </c>
      <c r="AH229" s="58">
        <v>42.2</v>
      </c>
      <c r="AI229" s="59" t="s">
        <v>544</v>
      </c>
      <c r="AJ229" s="59" t="s">
        <v>544</v>
      </c>
      <c r="AK229" s="59" t="s">
        <v>544</v>
      </c>
      <c r="AL229" s="59" t="s">
        <v>544</v>
      </c>
      <c r="AM229" s="58">
        <v>53.997599999999998</v>
      </c>
      <c r="AN229" s="58">
        <v>102.0535</v>
      </c>
      <c r="AO229" s="59" t="s">
        <v>544</v>
      </c>
      <c r="AP229" s="59" t="s">
        <v>544</v>
      </c>
      <c r="AQ229" s="59" t="s">
        <v>544</v>
      </c>
      <c r="AR229" s="59" t="s">
        <v>544</v>
      </c>
      <c r="AS229" s="59" t="s">
        <v>544</v>
      </c>
      <c r="AT229" s="59" t="s">
        <v>544</v>
      </c>
      <c r="AU229" s="59" t="s">
        <v>544</v>
      </c>
      <c r="AV229" s="58">
        <v>64.7</v>
      </c>
      <c r="AW229" s="59" t="s">
        <v>544</v>
      </c>
      <c r="AX229" s="58">
        <v>30.3</v>
      </c>
      <c r="AY229" s="58">
        <v>36.1</v>
      </c>
      <c r="AZ229" s="58">
        <v>65.8</v>
      </c>
      <c r="BA229" s="58">
        <v>86.9</v>
      </c>
      <c r="BB229" s="58">
        <v>51.1</v>
      </c>
      <c r="BC229" s="58">
        <v>60.8</v>
      </c>
      <c r="BD229" s="59" t="s">
        <v>544</v>
      </c>
      <c r="BE229" s="59" t="s">
        <v>544</v>
      </c>
      <c r="BF229" s="59" t="s">
        <v>544</v>
      </c>
      <c r="BG229" s="58">
        <v>2.58</v>
      </c>
      <c r="BH229" s="58">
        <v>1.98</v>
      </c>
      <c r="BI229" s="59" t="s">
        <v>544</v>
      </c>
      <c r="BJ229" s="59" t="s">
        <v>544</v>
      </c>
      <c r="BK229" s="59" t="s">
        <v>544</v>
      </c>
      <c r="BL229" s="58">
        <v>12.63</v>
      </c>
      <c r="BM229" s="58">
        <v>10.89</v>
      </c>
      <c r="BN229" s="59" t="s">
        <v>544</v>
      </c>
      <c r="BO229" s="59" t="s">
        <v>544</v>
      </c>
      <c r="BP229" s="59" t="s">
        <v>544</v>
      </c>
      <c r="BQ229" s="59" t="s">
        <v>544</v>
      </c>
      <c r="BR229" s="59" t="s">
        <v>544</v>
      </c>
      <c r="BS229" s="59" t="s">
        <v>544</v>
      </c>
      <c r="BT229" s="59" t="s">
        <v>544</v>
      </c>
      <c r="BU229" s="59" t="s">
        <v>544</v>
      </c>
      <c r="BV229" s="59" t="s">
        <v>544</v>
      </c>
      <c r="BW229" s="59" t="s">
        <v>544</v>
      </c>
      <c r="BX229" s="59" t="s">
        <v>544</v>
      </c>
      <c r="BY229" s="59" t="s">
        <v>544</v>
      </c>
      <c r="BZ229" s="59" t="s">
        <v>544</v>
      </c>
      <c r="CA229" s="59" t="s">
        <v>544</v>
      </c>
      <c r="CB229" s="59" t="s">
        <v>544</v>
      </c>
      <c r="CC229" s="59" t="s">
        <v>544</v>
      </c>
      <c r="CD229" s="59" t="s">
        <v>544</v>
      </c>
      <c r="CE229" s="59" t="s">
        <v>544</v>
      </c>
      <c r="CF229" s="58">
        <v>464264</v>
      </c>
      <c r="CG229" s="59" t="s">
        <v>544</v>
      </c>
      <c r="CH229" s="59" t="s">
        <v>544</v>
      </c>
      <c r="CI229" s="59" t="s">
        <v>544</v>
      </c>
      <c r="CJ229" s="59" t="s">
        <v>544</v>
      </c>
      <c r="CK229" s="59" t="s">
        <v>544</v>
      </c>
      <c r="CL229" s="59" t="s">
        <v>544</v>
      </c>
      <c r="CM229" s="59" t="s">
        <v>544</v>
      </c>
      <c r="CN229" s="59" t="s">
        <v>544</v>
      </c>
      <c r="CO229" s="59" t="s">
        <v>544</v>
      </c>
      <c r="CP229" s="59" t="s">
        <v>544</v>
      </c>
      <c r="CQ229" s="59" t="s">
        <v>544</v>
      </c>
      <c r="CR229" s="59" t="s">
        <v>544</v>
      </c>
      <c r="CS229" s="58">
        <v>107.6</v>
      </c>
      <c r="CT229" s="58">
        <v>121</v>
      </c>
      <c r="CU229" s="59" t="s">
        <v>544</v>
      </c>
      <c r="CV229" s="59" t="s">
        <v>544</v>
      </c>
      <c r="CW229" s="58">
        <v>2.81</v>
      </c>
      <c r="CX229" s="59" t="s">
        <v>544</v>
      </c>
      <c r="CY229" s="59" t="s">
        <v>544</v>
      </c>
      <c r="CZ229" s="59" t="s">
        <v>544</v>
      </c>
      <c r="DA229" s="59" t="s">
        <v>544</v>
      </c>
      <c r="DB229" s="59" t="s">
        <v>544</v>
      </c>
      <c r="DC229" s="59" t="s">
        <v>544</v>
      </c>
      <c r="DD229" s="59" t="s">
        <v>544</v>
      </c>
      <c r="DE229" s="59" t="s">
        <v>544</v>
      </c>
      <c r="DF229" s="59" t="s">
        <v>544</v>
      </c>
      <c r="DG229" s="59" t="s">
        <v>544</v>
      </c>
      <c r="DH229" s="59" t="s">
        <v>544</v>
      </c>
      <c r="DI229" s="59" t="s">
        <v>544</v>
      </c>
      <c r="DJ229" s="59" t="s">
        <v>544</v>
      </c>
      <c r="DK229" s="59" t="s">
        <v>544</v>
      </c>
      <c r="DL229" s="59" t="s">
        <v>544</v>
      </c>
      <c r="DM229" s="59" t="s">
        <v>544</v>
      </c>
      <c r="DN229" s="58">
        <v>0.44140699999999999</v>
      </c>
      <c r="DO229" s="59" t="s">
        <v>544</v>
      </c>
      <c r="DP229" s="59" t="s">
        <v>544</v>
      </c>
      <c r="DQ229" s="116" t="s">
        <v>544</v>
      </c>
    </row>
    <row r="230" spans="1:121">
      <c r="A230" s="3">
        <v>28839</v>
      </c>
      <c r="B230" s="59" t="s">
        <v>544</v>
      </c>
      <c r="C230" s="59" t="s">
        <v>544</v>
      </c>
      <c r="D230" s="59" t="s">
        <v>544</v>
      </c>
      <c r="E230" s="59" t="s">
        <v>544</v>
      </c>
      <c r="F230" s="58">
        <v>46.6</v>
      </c>
      <c r="G230" s="58">
        <v>1.0405230000000001</v>
      </c>
      <c r="H230" s="58">
        <v>121.6</v>
      </c>
      <c r="I230" s="58">
        <v>182.3</v>
      </c>
      <c r="J230" s="58">
        <v>4.0599999999999996</v>
      </c>
      <c r="K230" s="59" t="s">
        <v>544</v>
      </c>
      <c r="L230" s="58">
        <v>575.20000000000005</v>
      </c>
      <c r="M230" s="58">
        <v>155446</v>
      </c>
      <c r="N230" s="59" t="s">
        <v>544</v>
      </c>
      <c r="O230" s="58">
        <v>440</v>
      </c>
      <c r="P230" s="58">
        <v>3.6</v>
      </c>
      <c r="Q230" s="59" t="s">
        <v>544</v>
      </c>
      <c r="R230" s="59" t="s">
        <v>544</v>
      </c>
      <c r="S230" s="59" t="s">
        <v>544</v>
      </c>
      <c r="T230" s="59" t="s">
        <v>544</v>
      </c>
      <c r="U230" s="59" t="s">
        <v>544</v>
      </c>
      <c r="V230" s="59" t="s">
        <v>544</v>
      </c>
      <c r="W230" s="59" t="s">
        <v>544</v>
      </c>
      <c r="X230" s="59" t="s">
        <v>544</v>
      </c>
      <c r="Y230" s="59" t="s">
        <v>544</v>
      </c>
      <c r="Z230" s="58">
        <v>113.5</v>
      </c>
      <c r="AA230" s="59" t="s">
        <v>544</v>
      </c>
      <c r="AB230" s="59" t="s">
        <v>544</v>
      </c>
      <c r="AC230" s="58">
        <v>1.0405230000000001</v>
      </c>
      <c r="AD230" s="59" t="s">
        <v>544</v>
      </c>
      <c r="AE230" s="59" t="s">
        <v>544</v>
      </c>
      <c r="AF230" s="58">
        <v>94.099378999999999</v>
      </c>
      <c r="AG230" s="58">
        <v>14.96</v>
      </c>
      <c r="AH230" s="58">
        <v>42.3</v>
      </c>
      <c r="AI230" s="59" t="s">
        <v>544</v>
      </c>
      <c r="AJ230" s="59" t="s">
        <v>544</v>
      </c>
      <c r="AK230" s="59" t="s">
        <v>544</v>
      </c>
      <c r="AL230" s="59" t="s">
        <v>544</v>
      </c>
      <c r="AM230" s="58">
        <v>54.217199999999998</v>
      </c>
      <c r="AN230" s="58">
        <v>102.2634</v>
      </c>
      <c r="AO230" s="59" t="s">
        <v>544</v>
      </c>
      <c r="AP230" s="59" t="s">
        <v>544</v>
      </c>
      <c r="AQ230" s="59" t="s">
        <v>544</v>
      </c>
      <c r="AR230" s="59" t="s">
        <v>544</v>
      </c>
      <c r="AS230" s="59" t="s">
        <v>544</v>
      </c>
      <c r="AT230" s="59" t="s">
        <v>544</v>
      </c>
      <c r="AU230" s="59" t="s">
        <v>544</v>
      </c>
      <c r="AV230" s="58">
        <v>64.7</v>
      </c>
      <c r="AW230" s="59" t="s">
        <v>544</v>
      </c>
      <c r="AX230" s="58">
        <v>31.2</v>
      </c>
      <c r="AY230" s="58">
        <v>36.6</v>
      </c>
      <c r="AZ230" s="58">
        <v>64.5</v>
      </c>
      <c r="BA230" s="58">
        <v>84.3</v>
      </c>
      <c r="BB230" s="58">
        <v>50.7</v>
      </c>
      <c r="BC230" s="58">
        <v>61</v>
      </c>
      <c r="BD230" s="59" t="s">
        <v>544</v>
      </c>
      <c r="BE230" s="59" t="s">
        <v>544</v>
      </c>
      <c r="BF230" s="59" t="s">
        <v>544</v>
      </c>
      <c r="BG230" s="58">
        <v>2.64</v>
      </c>
      <c r="BH230" s="58">
        <v>2.21</v>
      </c>
      <c r="BI230" s="59" t="s">
        <v>544</v>
      </c>
      <c r="BJ230" s="59" t="s">
        <v>544</v>
      </c>
      <c r="BK230" s="59" t="s">
        <v>544</v>
      </c>
      <c r="BL230" s="58">
        <v>12.83</v>
      </c>
      <c r="BM230" s="58">
        <v>11.04</v>
      </c>
      <c r="BN230" s="59" t="s">
        <v>544</v>
      </c>
      <c r="BO230" s="59" t="s">
        <v>544</v>
      </c>
      <c r="BP230" s="59" t="s">
        <v>544</v>
      </c>
      <c r="BQ230" s="59" t="s">
        <v>544</v>
      </c>
      <c r="BR230" s="59" t="s">
        <v>544</v>
      </c>
      <c r="BS230" s="59" t="s">
        <v>544</v>
      </c>
      <c r="BT230" s="59" t="s">
        <v>544</v>
      </c>
      <c r="BU230" s="59" t="s">
        <v>544</v>
      </c>
      <c r="BV230" s="59" t="s">
        <v>544</v>
      </c>
      <c r="BW230" s="59" t="s">
        <v>544</v>
      </c>
      <c r="BX230" s="59" t="s">
        <v>544</v>
      </c>
      <c r="BY230" s="59" t="s">
        <v>544</v>
      </c>
      <c r="BZ230" s="59" t="s">
        <v>544</v>
      </c>
      <c r="CA230" s="59" t="s">
        <v>544</v>
      </c>
      <c r="CB230" s="59" t="s">
        <v>544</v>
      </c>
      <c r="CC230" s="59" t="s">
        <v>544</v>
      </c>
      <c r="CD230" s="59" t="s">
        <v>544</v>
      </c>
      <c r="CE230" s="59" t="s">
        <v>544</v>
      </c>
      <c r="CF230" s="58">
        <v>474251</v>
      </c>
      <c r="CG230" s="59" t="s">
        <v>544</v>
      </c>
      <c r="CH230" s="59" t="s">
        <v>544</v>
      </c>
      <c r="CI230" s="59" t="s">
        <v>544</v>
      </c>
      <c r="CJ230" s="59" t="s">
        <v>544</v>
      </c>
      <c r="CK230" s="59" t="s">
        <v>544</v>
      </c>
      <c r="CL230" s="59" t="s">
        <v>544</v>
      </c>
      <c r="CM230" s="59" t="s">
        <v>544</v>
      </c>
      <c r="CN230" s="59" t="s">
        <v>544</v>
      </c>
      <c r="CO230" s="59" t="s">
        <v>544</v>
      </c>
      <c r="CP230" s="59" t="s">
        <v>544</v>
      </c>
      <c r="CQ230" s="59" t="s">
        <v>544</v>
      </c>
      <c r="CR230" s="59" t="s">
        <v>544</v>
      </c>
      <c r="CS230" s="58">
        <v>107.6</v>
      </c>
      <c r="CT230" s="58">
        <v>122</v>
      </c>
      <c r="CU230" s="59" t="s">
        <v>544</v>
      </c>
      <c r="CV230" s="59" t="s">
        <v>544</v>
      </c>
      <c r="CW230" s="58">
        <v>3.17</v>
      </c>
      <c r="CX230" s="59" t="s">
        <v>544</v>
      </c>
      <c r="CY230" s="59" t="s">
        <v>544</v>
      </c>
      <c r="CZ230" s="59" t="s">
        <v>544</v>
      </c>
      <c r="DA230" s="59" t="s">
        <v>544</v>
      </c>
      <c r="DB230" s="59" t="s">
        <v>544</v>
      </c>
      <c r="DC230" s="59" t="s">
        <v>544</v>
      </c>
      <c r="DD230" s="59" t="s">
        <v>544</v>
      </c>
      <c r="DE230" s="59" t="s">
        <v>544</v>
      </c>
      <c r="DF230" s="59" t="s">
        <v>544</v>
      </c>
      <c r="DG230" s="59" t="s">
        <v>544</v>
      </c>
      <c r="DH230" s="59" t="s">
        <v>544</v>
      </c>
      <c r="DI230" s="59" t="s">
        <v>544</v>
      </c>
      <c r="DJ230" s="59" t="s">
        <v>544</v>
      </c>
      <c r="DK230" s="59" t="s">
        <v>544</v>
      </c>
      <c r="DL230" s="59" t="s">
        <v>544</v>
      </c>
      <c r="DM230" s="59" t="s">
        <v>544</v>
      </c>
      <c r="DN230" s="58">
        <v>0.45504</v>
      </c>
      <c r="DO230" s="59" t="s">
        <v>544</v>
      </c>
      <c r="DP230" s="59" t="s">
        <v>544</v>
      </c>
      <c r="DQ230" s="116" t="s">
        <v>544</v>
      </c>
    </row>
    <row r="231" spans="1:121">
      <c r="A231" s="3">
        <v>28870</v>
      </c>
      <c r="B231" s="59" t="s">
        <v>544</v>
      </c>
      <c r="C231" s="59" t="s">
        <v>544</v>
      </c>
      <c r="D231" s="59" t="s">
        <v>544</v>
      </c>
      <c r="E231" s="59" t="s">
        <v>544</v>
      </c>
      <c r="F231" s="58">
        <v>46</v>
      </c>
      <c r="G231" s="58">
        <v>1.0576140000000001</v>
      </c>
      <c r="H231" s="58">
        <v>114.5</v>
      </c>
      <c r="I231" s="58">
        <v>181.2</v>
      </c>
      <c r="J231" s="58">
        <v>3.89</v>
      </c>
      <c r="K231" s="59" t="s">
        <v>544</v>
      </c>
      <c r="L231" s="58">
        <v>580.20000000000005</v>
      </c>
      <c r="M231" s="58">
        <v>198373</v>
      </c>
      <c r="N231" s="59" t="s">
        <v>544</v>
      </c>
      <c r="O231" s="58">
        <v>529</v>
      </c>
      <c r="P231" s="58">
        <v>3.6</v>
      </c>
      <c r="Q231" s="59" t="s">
        <v>544</v>
      </c>
      <c r="R231" s="59" t="s">
        <v>544</v>
      </c>
      <c r="S231" s="59" t="s">
        <v>544</v>
      </c>
      <c r="T231" s="59" t="s">
        <v>544</v>
      </c>
      <c r="U231" s="59" t="s">
        <v>544</v>
      </c>
      <c r="V231" s="59" t="s">
        <v>544</v>
      </c>
      <c r="W231" s="59" t="s">
        <v>544</v>
      </c>
      <c r="X231" s="59" t="s">
        <v>544</v>
      </c>
      <c r="Y231" s="59" t="s">
        <v>544</v>
      </c>
      <c r="Z231" s="58">
        <v>114.2</v>
      </c>
      <c r="AA231" s="59" t="s">
        <v>544</v>
      </c>
      <c r="AB231" s="59" t="s">
        <v>544</v>
      </c>
      <c r="AC231" s="58">
        <v>1.0576140000000001</v>
      </c>
      <c r="AD231" s="59" t="s">
        <v>544</v>
      </c>
      <c r="AE231" s="59" t="s">
        <v>544</v>
      </c>
      <c r="AF231" s="58">
        <v>93.140243999999996</v>
      </c>
      <c r="AG231" s="58">
        <v>16.37</v>
      </c>
      <c r="AH231" s="58">
        <v>42.4</v>
      </c>
      <c r="AI231" s="59" t="s">
        <v>544</v>
      </c>
      <c r="AJ231" s="59" t="s">
        <v>544</v>
      </c>
      <c r="AK231" s="59" t="s">
        <v>544</v>
      </c>
      <c r="AL231" s="59" t="s">
        <v>544</v>
      </c>
      <c r="AM231" s="58">
        <v>54.426200000000001</v>
      </c>
      <c r="AN231" s="58">
        <v>102.45489999999999</v>
      </c>
      <c r="AO231" s="59" t="s">
        <v>544</v>
      </c>
      <c r="AP231" s="59" t="s">
        <v>544</v>
      </c>
      <c r="AQ231" s="59" t="s">
        <v>544</v>
      </c>
      <c r="AR231" s="59" t="s">
        <v>544</v>
      </c>
      <c r="AS231" s="59" t="s">
        <v>544</v>
      </c>
      <c r="AT231" s="59" t="s">
        <v>544</v>
      </c>
      <c r="AU231" s="58">
        <v>73.680000000000007</v>
      </c>
      <c r="AV231" s="58">
        <v>65.400000000000006</v>
      </c>
      <c r="AW231" s="59" t="s">
        <v>544</v>
      </c>
      <c r="AX231" s="58">
        <v>36.5</v>
      </c>
      <c r="AY231" s="58">
        <v>41.1</v>
      </c>
      <c r="AZ231" s="58">
        <v>65.099999999999994</v>
      </c>
      <c r="BA231" s="58">
        <v>83.6</v>
      </c>
      <c r="BB231" s="58">
        <v>52.1</v>
      </c>
      <c r="BC231" s="58">
        <v>61</v>
      </c>
      <c r="BD231" s="59" t="s">
        <v>544</v>
      </c>
      <c r="BE231" s="59" t="s">
        <v>544</v>
      </c>
      <c r="BF231" s="59" t="s">
        <v>544</v>
      </c>
      <c r="BG231" s="58">
        <v>2.33</v>
      </c>
      <c r="BH231" s="58">
        <v>2.06</v>
      </c>
      <c r="BI231" s="59" t="s">
        <v>544</v>
      </c>
      <c r="BJ231" s="59" t="s">
        <v>544</v>
      </c>
      <c r="BK231" s="59" t="s">
        <v>544</v>
      </c>
      <c r="BL231" s="58">
        <v>12.27</v>
      </c>
      <c r="BM231" s="58">
        <v>10.84</v>
      </c>
      <c r="BN231" s="59" t="s">
        <v>544</v>
      </c>
      <c r="BO231" s="59" t="s">
        <v>544</v>
      </c>
      <c r="BP231" s="59" t="s">
        <v>544</v>
      </c>
      <c r="BQ231" s="59" t="s">
        <v>544</v>
      </c>
      <c r="BR231" s="59" t="s">
        <v>544</v>
      </c>
      <c r="BS231" s="59" t="s">
        <v>544</v>
      </c>
      <c r="BT231" s="59" t="s">
        <v>544</v>
      </c>
      <c r="BU231" s="59" t="s">
        <v>544</v>
      </c>
      <c r="BV231" s="59" t="s">
        <v>544</v>
      </c>
      <c r="BW231" s="59" t="s">
        <v>544</v>
      </c>
      <c r="BX231" s="59" t="s">
        <v>544</v>
      </c>
      <c r="BY231" s="59" t="s">
        <v>544</v>
      </c>
      <c r="BZ231" s="59" t="s">
        <v>544</v>
      </c>
      <c r="CA231" s="59" t="s">
        <v>544</v>
      </c>
      <c r="CB231" s="59" t="s">
        <v>544</v>
      </c>
      <c r="CC231" s="59" t="s">
        <v>544</v>
      </c>
      <c r="CD231" s="59" t="s">
        <v>544</v>
      </c>
      <c r="CE231" s="59" t="s">
        <v>544</v>
      </c>
      <c r="CF231" s="58">
        <v>470584</v>
      </c>
      <c r="CG231" s="59" t="s">
        <v>544</v>
      </c>
      <c r="CH231" s="59" t="s">
        <v>544</v>
      </c>
      <c r="CI231" s="59" t="s">
        <v>544</v>
      </c>
      <c r="CJ231" s="59" t="s">
        <v>544</v>
      </c>
      <c r="CK231" s="59" t="s">
        <v>544</v>
      </c>
      <c r="CL231" s="59" t="s">
        <v>544</v>
      </c>
      <c r="CM231" s="59" t="s">
        <v>544</v>
      </c>
      <c r="CN231" s="59" t="s">
        <v>544</v>
      </c>
      <c r="CO231" s="59" t="s">
        <v>544</v>
      </c>
      <c r="CP231" s="59" t="s">
        <v>544</v>
      </c>
      <c r="CQ231" s="59" t="s">
        <v>544</v>
      </c>
      <c r="CR231" s="59" t="s">
        <v>544</v>
      </c>
      <c r="CS231" s="58">
        <v>107.6</v>
      </c>
      <c r="CT231" s="58">
        <v>123.7</v>
      </c>
      <c r="CU231" s="59" t="s">
        <v>544</v>
      </c>
      <c r="CV231" s="59" t="s">
        <v>544</v>
      </c>
      <c r="CW231" s="58">
        <v>2.66</v>
      </c>
      <c r="CX231" s="59" t="s">
        <v>544</v>
      </c>
      <c r="CY231" s="59" t="s">
        <v>544</v>
      </c>
      <c r="CZ231" s="59" t="s">
        <v>544</v>
      </c>
      <c r="DA231" s="59" t="s">
        <v>544</v>
      </c>
      <c r="DB231" s="59" t="s">
        <v>544</v>
      </c>
      <c r="DC231" s="59" t="s">
        <v>544</v>
      </c>
      <c r="DD231" s="59" t="s">
        <v>544</v>
      </c>
      <c r="DE231" s="59" t="s">
        <v>544</v>
      </c>
      <c r="DF231" s="59" t="s">
        <v>544</v>
      </c>
      <c r="DG231" s="59" t="s">
        <v>544</v>
      </c>
      <c r="DH231" s="59" t="s">
        <v>544</v>
      </c>
      <c r="DI231" s="59" t="s">
        <v>544</v>
      </c>
      <c r="DJ231" s="59" t="s">
        <v>544</v>
      </c>
      <c r="DK231" s="59" t="s">
        <v>544</v>
      </c>
      <c r="DL231" s="59" t="s">
        <v>544</v>
      </c>
      <c r="DM231" s="59" t="s">
        <v>544</v>
      </c>
      <c r="DN231" s="58">
        <v>0.45691100000000001</v>
      </c>
      <c r="DO231" s="59" t="s">
        <v>544</v>
      </c>
      <c r="DP231" s="59" t="s">
        <v>544</v>
      </c>
      <c r="DQ231" s="116" t="s">
        <v>544</v>
      </c>
    </row>
    <row r="232" spans="1:121">
      <c r="A232" s="3">
        <v>28901</v>
      </c>
      <c r="B232" s="59" t="s">
        <v>544</v>
      </c>
      <c r="C232" s="59" t="s">
        <v>544</v>
      </c>
      <c r="D232" s="59" t="s">
        <v>544</v>
      </c>
      <c r="E232" s="59" t="s">
        <v>544</v>
      </c>
      <c r="F232" s="58">
        <v>46.8</v>
      </c>
      <c r="G232" s="58">
        <v>1.0533619999999999</v>
      </c>
      <c r="H232" s="58">
        <v>115.3</v>
      </c>
      <c r="I232" s="58">
        <v>183.2</v>
      </c>
      <c r="J232" s="58">
        <v>4.1500000000000004</v>
      </c>
      <c r="K232" s="59" t="s">
        <v>544</v>
      </c>
      <c r="L232" s="58">
        <v>563.9</v>
      </c>
      <c r="M232" s="58">
        <v>211327</v>
      </c>
      <c r="N232" s="59" t="s">
        <v>544</v>
      </c>
      <c r="O232" s="58">
        <v>464</v>
      </c>
      <c r="P232" s="58">
        <v>3.6</v>
      </c>
      <c r="Q232" s="59" t="s">
        <v>544</v>
      </c>
      <c r="R232" s="59" t="s">
        <v>544</v>
      </c>
      <c r="S232" s="59" t="s">
        <v>544</v>
      </c>
      <c r="T232" s="59" t="s">
        <v>544</v>
      </c>
      <c r="U232" s="59" t="s">
        <v>544</v>
      </c>
      <c r="V232" s="59" t="s">
        <v>544</v>
      </c>
      <c r="W232" s="59" t="s">
        <v>544</v>
      </c>
      <c r="X232" s="59" t="s">
        <v>544</v>
      </c>
      <c r="Y232" s="59" t="s">
        <v>544</v>
      </c>
      <c r="Z232" s="58">
        <v>113.5</v>
      </c>
      <c r="AA232" s="59" t="s">
        <v>544</v>
      </c>
      <c r="AB232" s="59" t="s">
        <v>544</v>
      </c>
      <c r="AC232" s="58">
        <v>1.0533619999999999</v>
      </c>
      <c r="AD232" s="59" t="s">
        <v>544</v>
      </c>
      <c r="AE232" s="59" t="s">
        <v>544</v>
      </c>
      <c r="AF232" s="58">
        <v>91.407407000000006</v>
      </c>
      <c r="AG232" s="58">
        <v>19.100000000000001</v>
      </c>
      <c r="AH232" s="58">
        <v>42.5</v>
      </c>
      <c r="AI232" s="59" t="s">
        <v>544</v>
      </c>
      <c r="AJ232" s="59" t="s">
        <v>544</v>
      </c>
      <c r="AK232" s="59" t="s">
        <v>544</v>
      </c>
      <c r="AL232" s="59" t="s">
        <v>544</v>
      </c>
      <c r="AM232" s="58">
        <v>54.630099999999999</v>
      </c>
      <c r="AN232" s="58">
        <v>102.6388</v>
      </c>
      <c r="AO232" s="59" t="s">
        <v>544</v>
      </c>
      <c r="AP232" s="59" t="s">
        <v>544</v>
      </c>
      <c r="AQ232" s="59" t="s">
        <v>544</v>
      </c>
      <c r="AR232" s="59" t="s">
        <v>544</v>
      </c>
      <c r="AS232" s="59" t="s">
        <v>544</v>
      </c>
      <c r="AT232" s="59" t="s">
        <v>544</v>
      </c>
      <c r="AU232" s="58">
        <v>73.650000000000006</v>
      </c>
      <c r="AV232" s="58">
        <v>66.8</v>
      </c>
      <c r="AW232" s="59" t="s">
        <v>544</v>
      </c>
      <c r="AX232" s="58">
        <v>47.5</v>
      </c>
      <c r="AY232" s="58">
        <v>50.8</v>
      </c>
      <c r="AZ232" s="58">
        <v>67.599999999999994</v>
      </c>
      <c r="BA232" s="58">
        <v>84.6</v>
      </c>
      <c r="BB232" s="58">
        <v>55.8</v>
      </c>
      <c r="BC232" s="58">
        <v>61.5</v>
      </c>
      <c r="BD232" s="59" t="s">
        <v>544</v>
      </c>
      <c r="BE232" s="59" t="s">
        <v>544</v>
      </c>
      <c r="BF232" s="59" t="s">
        <v>544</v>
      </c>
      <c r="BG232" s="58">
        <v>2.54</v>
      </c>
      <c r="BH232" s="58">
        <v>2.2999999999999998</v>
      </c>
      <c r="BI232" s="59" t="s">
        <v>544</v>
      </c>
      <c r="BJ232" s="59" t="s">
        <v>544</v>
      </c>
      <c r="BK232" s="59" t="s">
        <v>544</v>
      </c>
      <c r="BL232" s="58">
        <v>12.48</v>
      </c>
      <c r="BM232" s="58">
        <v>11.1</v>
      </c>
      <c r="BN232" s="59" t="s">
        <v>544</v>
      </c>
      <c r="BO232" s="59" t="s">
        <v>544</v>
      </c>
      <c r="BP232" s="59" t="s">
        <v>544</v>
      </c>
      <c r="BQ232" s="59" t="s">
        <v>544</v>
      </c>
      <c r="BR232" s="59" t="s">
        <v>544</v>
      </c>
      <c r="BS232" s="59" t="s">
        <v>544</v>
      </c>
      <c r="BT232" s="59" t="s">
        <v>544</v>
      </c>
      <c r="BU232" s="59" t="s">
        <v>544</v>
      </c>
      <c r="BV232" s="59" t="s">
        <v>544</v>
      </c>
      <c r="BW232" s="59" t="s">
        <v>544</v>
      </c>
      <c r="BX232" s="59" t="s">
        <v>544</v>
      </c>
      <c r="BY232" s="59" t="s">
        <v>544</v>
      </c>
      <c r="BZ232" s="59" t="s">
        <v>544</v>
      </c>
      <c r="CA232" s="59" t="s">
        <v>544</v>
      </c>
      <c r="CB232" s="59" t="s">
        <v>544</v>
      </c>
      <c r="CC232" s="59" t="s">
        <v>544</v>
      </c>
      <c r="CD232" s="59" t="s">
        <v>544</v>
      </c>
      <c r="CE232" s="59" t="s">
        <v>544</v>
      </c>
      <c r="CF232" s="58">
        <v>475935</v>
      </c>
      <c r="CG232" s="59" t="s">
        <v>544</v>
      </c>
      <c r="CH232" s="59" t="s">
        <v>544</v>
      </c>
      <c r="CI232" s="59" t="s">
        <v>544</v>
      </c>
      <c r="CJ232" s="59" t="s">
        <v>544</v>
      </c>
      <c r="CK232" s="59" t="s">
        <v>544</v>
      </c>
      <c r="CL232" s="59" t="s">
        <v>544</v>
      </c>
      <c r="CM232" s="59" t="s">
        <v>544</v>
      </c>
      <c r="CN232" s="59" t="s">
        <v>544</v>
      </c>
      <c r="CO232" s="59" t="s">
        <v>544</v>
      </c>
      <c r="CP232" s="59" t="s">
        <v>544</v>
      </c>
      <c r="CQ232" s="59" t="s">
        <v>544</v>
      </c>
      <c r="CR232" s="59" t="s">
        <v>544</v>
      </c>
      <c r="CS232" s="58">
        <v>106.9</v>
      </c>
      <c r="CT232" s="58">
        <v>122.8</v>
      </c>
      <c r="CU232" s="59" t="s">
        <v>544</v>
      </c>
      <c r="CV232" s="59" t="s">
        <v>544</v>
      </c>
      <c r="CW232" s="58">
        <v>2.71</v>
      </c>
      <c r="CX232" s="59" t="s">
        <v>544</v>
      </c>
      <c r="CY232" s="59" t="s">
        <v>544</v>
      </c>
      <c r="CZ232" s="59" t="s">
        <v>544</v>
      </c>
      <c r="DA232" s="59" t="s">
        <v>544</v>
      </c>
      <c r="DB232" s="59" t="s">
        <v>544</v>
      </c>
      <c r="DC232" s="59" t="s">
        <v>544</v>
      </c>
      <c r="DD232" s="59" t="s">
        <v>544</v>
      </c>
      <c r="DE232" s="59" t="s">
        <v>544</v>
      </c>
      <c r="DF232" s="59" t="s">
        <v>544</v>
      </c>
      <c r="DG232" s="59" t="s">
        <v>544</v>
      </c>
      <c r="DH232" s="59" t="s">
        <v>544</v>
      </c>
      <c r="DI232" s="59" t="s">
        <v>544</v>
      </c>
      <c r="DJ232" s="59" t="s">
        <v>544</v>
      </c>
      <c r="DK232" s="59" t="s">
        <v>544</v>
      </c>
      <c r="DL232" s="59" t="s">
        <v>544</v>
      </c>
      <c r="DM232" s="59" t="s">
        <v>544</v>
      </c>
      <c r="DN232" s="58">
        <v>0.46554299999999998</v>
      </c>
      <c r="DO232" s="59" t="s">
        <v>544</v>
      </c>
      <c r="DP232" s="59" t="s">
        <v>544</v>
      </c>
      <c r="DQ232" s="116" t="s">
        <v>544</v>
      </c>
    </row>
    <row r="233" spans="1:121">
      <c r="A233" s="3">
        <v>28929</v>
      </c>
      <c r="B233" s="59" t="s">
        <v>544</v>
      </c>
      <c r="C233" s="59" t="s">
        <v>544</v>
      </c>
      <c r="D233" s="59" t="s">
        <v>544</v>
      </c>
      <c r="E233" s="59" t="s">
        <v>544</v>
      </c>
      <c r="F233" s="58">
        <v>47.3</v>
      </c>
      <c r="G233" s="58">
        <v>1.051536</v>
      </c>
      <c r="H233" s="58">
        <v>115.3</v>
      </c>
      <c r="I233" s="58">
        <v>183.2</v>
      </c>
      <c r="J233" s="58">
        <v>4.47</v>
      </c>
      <c r="K233" s="59" t="s">
        <v>544</v>
      </c>
      <c r="L233" s="58">
        <v>555</v>
      </c>
      <c r="M233" s="58">
        <v>361956</v>
      </c>
      <c r="N233" s="59" t="s">
        <v>544</v>
      </c>
      <c r="O233" s="58">
        <v>479</v>
      </c>
      <c r="P233" s="58">
        <v>3.4</v>
      </c>
      <c r="Q233" s="59" t="s">
        <v>544</v>
      </c>
      <c r="R233" s="59" t="s">
        <v>544</v>
      </c>
      <c r="S233" s="59" t="s">
        <v>544</v>
      </c>
      <c r="T233" s="59" t="s">
        <v>544</v>
      </c>
      <c r="U233" s="59" t="s">
        <v>544</v>
      </c>
      <c r="V233" s="59" t="s">
        <v>544</v>
      </c>
      <c r="W233" s="59" t="s">
        <v>544</v>
      </c>
      <c r="X233" s="59" t="s">
        <v>544</v>
      </c>
      <c r="Y233" s="59" t="s">
        <v>544</v>
      </c>
      <c r="Z233" s="58">
        <v>113</v>
      </c>
      <c r="AA233" s="59" t="s">
        <v>544</v>
      </c>
      <c r="AB233" s="59" t="s">
        <v>544</v>
      </c>
      <c r="AC233" s="58">
        <v>1.051536</v>
      </c>
      <c r="AD233" s="59" t="s">
        <v>544</v>
      </c>
      <c r="AE233" s="59" t="s">
        <v>544</v>
      </c>
      <c r="AF233" s="58">
        <v>90.629575000000003</v>
      </c>
      <c r="AG233" s="58">
        <v>22.06</v>
      </c>
      <c r="AH233" s="58">
        <v>42.7</v>
      </c>
      <c r="AI233" s="59" t="s">
        <v>544</v>
      </c>
      <c r="AJ233" s="59" t="s">
        <v>544</v>
      </c>
      <c r="AK233" s="59" t="s">
        <v>544</v>
      </c>
      <c r="AL233" s="59" t="s">
        <v>544</v>
      </c>
      <c r="AM233" s="58">
        <v>54.814599999999999</v>
      </c>
      <c r="AN233" s="58">
        <v>102.7884</v>
      </c>
      <c r="AO233" s="59" t="s">
        <v>544</v>
      </c>
      <c r="AP233" s="59" t="s">
        <v>544</v>
      </c>
      <c r="AQ233" s="59" t="s">
        <v>544</v>
      </c>
      <c r="AR233" s="59" t="s">
        <v>544</v>
      </c>
      <c r="AS233" s="59" t="s">
        <v>544</v>
      </c>
      <c r="AT233" s="59" t="s">
        <v>544</v>
      </c>
      <c r="AU233" s="58">
        <v>73.63</v>
      </c>
      <c r="AV233" s="58">
        <v>67.8</v>
      </c>
      <c r="AW233" s="59" t="s">
        <v>544</v>
      </c>
      <c r="AX233" s="58">
        <v>46.2</v>
      </c>
      <c r="AY233" s="58">
        <v>50</v>
      </c>
      <c r="AZ233" s="58">
        <v>69.8</v>
      </c>
      <c r="BA233" s="58">
        <v>86.1</v>
      </c>
      <c r="BB233" s="58">
        <v>58.5</v>
      </c>
      <c r="BC233" s="58">
        <v>61.7</v>
      </c>
      <c r="BD233" s="59" t="s">
        <v>544</v>
      </c>
      <c r="BE233" s="59" t="s">
        <v>544</v>
      </c>
      <c r="BF233" s="59" t="s">
        <v>544</v>
      </c>
      <c r="BG233" s="58">
        <v>2.67</v>
      </c>
      <c r="BH233" s="58">
        <v>2.2000000000000002</v>
      </c>
      <c r="BI233" s="59" t="s">
        <v>544</v>
      </c>
      <c r="BJ233" s="59" t="s">
        <v>544</v>
      </c>
      <c r="BK233" s="59" t="s">
        <v>544</v>
      </c>
      <c r="BL233" s="58">
        <v>13.04</v>
      </c>
      <c r="BM233" s="58">
        <v>11.61</v>
      </c>
      <c r="BN233" s="59" t="s">
        <v>544</v>
      </c>
      <c r="BO233" s="59" t="s">
        <v>544</v>
      </c>
      <c r="BP233" s="59" t="s">
        <v>544</v>
      </c>
      <c r="BQ233" s="59" t="s">
        <v>544</v>
      </c>
      <c r="BR233" s="59" t="s">
        <v>544</v>
      </c>
      <c r="BS233" s="59" t="s">
        <v>544</v>
      </c>
      <c r="BT233" s="59" t="s">
        <v>544</v>
      </c>
      <c r="BU233" s="59" t="s">
        <v>544</v>
      </c>
      <c r="BV233" s="59" t="s">
        <v>544</v>
      </c>
      <c r="BW233" s="59" t="s">
        <v>544</v>
      </c>
      <c r="BX233" s="59" t="s">
        <v>544</v>
      </c>
      <c r="BY233" s="59" t="s">
        <v>544</v>
      </c>
      <c r="BZ233" s="59" t="s">
        <v>544</v>
      </c>
      <c r="CA233" s="59" t="s">
        <v>544</v>
      </c>
      <c r="CB233" s="59" t="s">
        <v>544</v>
      </c>
      <c r="CC233" s="59" t="s">
        <v>544</v>
      </c>
      <c r="CD233" s="59" t="s">
        <v>544</v>
      </c>
      <c r="CE233" s="59" t="s">
        <v>544</v>
      </c>
      <c r="CF233" s="58">
        <v>481669</v>
      </c>
      <c r="CG233" s="59" t="s">
        <v>544</v>
      </c>
      <c r="CH233" s="59" t="s">
        <v>544</v>
      </c>
      <c r="CI233" s="59" t="s">
        <v>544</v>
      </c>
      <c r="CJ233" s="59" t="s">
        <v>544</v>
      </c>
      <c r="CK233" s="59" t="s">
        <v>544</v>
      </c>
      <c r="CL233" s="59" t="s">
        <v>544</v>
      </c>
      <c r="CM233" s="59" t="s">
        <v>544</v>
      </c>
      <c r="CN233" s="59" t="s">
        <v>544</v>
      </c>
      <c r="CO233" s="59" t="s">
        <v>544</v>
      </c>
      <c r="CP233" s="59" t="s">
        <v>544</v>
      </c>
      <c r="CQ233" s="59" t="s">
        <v>544</v>
      </c>
      <c r="CR233" s="59" t="s">
        <v>544</v>
      </c>
      <c r="CS233" s="58">
        <v>106.5</v>
      </c>
      <c r="CT233" s="58">
        <v>122.4</v>
      </c>
      <c r="CU233" s="59" t="s">
        <v>544</v>
      </c>
      <c r="CV233" s="59" t="s">
        <v>544</v>
      </c>
      <c r="CW233" s="58">
        <v>2.5099999999999998</v>
      </c>
      <c r="CX233" s="59" t="s">
        <v>544</v>
      </c>
      <c r="CY233" s="59" t="s">
        <v>544</v>
      </c>
      <c r="CZ233" s="59" t="s">
        <v>544</v>
      </c>
      <c r="DA233" s="59" t="s">
        <v>544</v>
      </c>
      <c r="DB233" s="59" t="s">
        <v>544</v>
      </c>
      <c r="DC233" s="59" t="s">
        <v>544</v>
      </c>
      <c r="DD233" s="59" t="s">
        <v>544</v>
      </c>
      <c r="DE233" s="59" t="s">
        <v>544</v>
      </c>
      <c r="DF233" s="59" t="s">
        <v>544</v>
      </c>
      <c r="DG233" s="59" t="s">
        <v>544</v>
      </c>
      <c r="DH233" s="59" t="s">
        <v>544</v>
      </c>
      <c r="DI233" s="59" t="s">
        <v>544</v>
      </c>
      <c r="DJ233" s="59" t="s">
        <v>544</v>
      </c>
      <c r="DK233" s="59" t="s">
        <v>544</v>
      </c>
      <c r="DL233" s="59" t="s">
        <v>544</v>
      </c>
      <c r="DM233" s="59" t="s">
        <v>544</v>
      </c>
      <c r="DN233" s="58">
        <v>0.47370899999999999</v>
      </c>
      <c r="DO233" s="59" t="s">
        <v>544</v>
      </c>
      <c r="DP233" s="59" t="s">
        <v>544</v>
      </c>
      <c r="DQ233" s="116" t="s">
        <v>544</v>
      </c>
    </row>
    <row r="234" spans="1:121">
      <c r="A234" s="3">
        <v>28960</v>
      </c>
      <c r="B234" s="59" t="s">
        <v>544</v>
      </c>
      <c r="C234" s="59" t="s">
        <v>544</v>
      </c>
      <c r="D234" s="59" t="s">
        <v>544</v>
      </c>
      <c r="E234" s="59" t="s">
        <v>544</v>
      </c>
      <c r="F234" s="58">
        <v>49.2</v>
      </c>
      <c r="G234" s="58">
        <v>1.0326150000000001</v>
      </c>
      <c r="H234" s="58">
        <v>116.7</v>
      </c>
      <c r="I234" s="58">
        <v>184.5</v>
      </c>
      <c r="J234" s="58">
        <v>5.54</v>
      </c>
      <c r="K234" s="59" t="s">
        <v>544</v>
      </c>
      <c r="L234" s="58">
        <v>554.70000000000005</v>
      </c>
      <c r="M234" s="58">
        <v>290536</v>
      </c>
      <c r="N234" s="59" t="s">
        <v>544</v>
      </c>
      <c r="O234" s="58">
        <v>427</v>
      </c>
      <c r="P234" s="58">
        <v>3.4</v>
      </c>
      <c r="Q234" s="59" t="s">
        <v>544</v>
      </c>
      <c r="R234" s="59" t="s">
        <v>544</v>
      </c>
      <c r="S234" s="59" t="s">
        <v>544</v>
      </c>
      <c r="T234" s="59" t="s">
        <v>544</v>
      </c>
      <c r="U234" s="59" t="s">
        <v>544</v>
      </c>
      <c r="V234" s="59" t="s">
        <v>544</v>
      </c>
      <c r="W234" s="59" t="s">
        <v>544</v>
      </c>
      <c r="X234" s="59" t="s">
        <v>544</v>
      </c>
      <c r="Y234" s="59" t="s">
        <v>544</v>
      </c>
      <c r="Z234" s="58">
        <v>112</v>
      </c>
      <c r="AA234" s="59" t="s">
        <v>544</v>
      </c>
      <c r="AB234" s="59" t="s">
        <v>544</v>
      </c>
      <c r="AC234" s="58">
        <v>1.0326150000000001</v>
      </c>
      <c r="AD234" s="59" t="s">
        <v>544</v>
      </c>
      <c r="AE234" s="59" t="s">
        <v>544</v>
      </c>
      <c r="AF234" s="58">
        <v>89.670013999999995</v>
      </c>
      <c r="AG234" s="58">
        <v>23.27</v>
      </c>
      <c r="AH234" s="58">
        <v>42.8</v>
      </c>
      <c r="AI234" s="59" t="s">
        <v>544</v>
      </c>
      <c r="AJ234" s="59" t="s">
        <v>544</v>
      </c>
      <c r="AK234" s="59" t="s">
        <v>544</v>
      </c>
      <c r="AL234" s="59" t="s">
        <v>544</v>
      </c>
      <c r="AM234" s="58">
        <v>54.956099999999999</v>
      </c>
      <c r="AN234" s="58">
        <v>102.8601</v>
      </c>
      <c r="AO234" s="59" t="s">
        <v>544</v>
      </c>
      <c r="AP234" s="59" t="s">
        <v>544</v>
      </c>
      <c r="AQ234" s="59" t="s">
        <v>544</v>
      </c>
      <c r="AR234" s="59" t="s">
        <v>544</v>
      </c>
      <c r="AS234" s="59" t="s">
        <v>544</v>
      </c>
      <c r="AT234" s="59" t="s">
        <v>544</v>
      </c>
      <c r="AU234" s="58">
        <v>73.08</v>
      </c>
      <c r="AV234" s="58">
        <v>69.3</v>
      </c>
      <c r="AW234" s="59" t="s">
        <v>544</v>
      </c>
      <c r="AX234" s="58">
        <v>43.7</v>
      </c>
      <c r="AY234" s="58">
        <v>48.1</v>
      </c>
      <c r="AZ234" s="58">
        <v>70.900000000000006</v>
      </c>
      <c r="BA234" s="58">
        <v>87.2</v>
      </c>
      <c r="BB234" s="58">
        <v>59.6</v>
      </c>
      <c r="BC234" s="58">
        <v>62.2</v>
      </c>
      <c r="BD234" s="59" t="s">
        <v>544</v>
      </c>
      <c r="BE234" s="59" t="s">
        <v>544</v>
      </c>
      <c r="BF234" s="59" t="s">
        <v>544</v>
      </c>
      <c r="BG234" s="58">
        <v>2.85</v>
      </c>
      <c r="BH234" s="58">
        <v>2.2000000000000002</v>
      </c>
      <c r="BI234" s="59" t="s">
        <v>544</v>
      </c>
      <c r="BJ234" s="59" t="s">
        <v>544</v>
      </c>
      <c r="BK234" s="59" t="s">
        <v>544</v>
      </c>
      <c r="BL234" s="58">
        <v>13.45</v>
      </c>
      <c r="BM234" s="58">
        <v>11.66</v>
      </c>
      <c r="BN234" s="59" t="s">
        <v>544</v>
      </c>
      <c r="BO234" s="59" t="s">
        <v>544</v>
      </c>
      <c r="BP234" s="59" t="s">
        <v>544</v>
      </c>
      <c r="BQ234" s="59" t="s">
        <v>544</v>
      </c>
      <c r="BR234" s="59" t="s">
        <v>544</v>
      </c>
      <c r="BS234" s="59" t="s">
        <v>544</v>
      </c>
      <c r="BT234" s="59" t="s">
        <v>544</v>
      </c>
      <c r="BU234" s="59" t="s">
        <v>544</v>
      </c>
      <c r="BV234" s="59" t="s">
        <v>544</v>
      </c>
      <c r="BW234" s="59" t="s">
        <v>544</v>
      </c>
      <c r="BX234" s="59" t="s">
        <v>544</v>
      </c>
      <c r="BY234" s="59" t="s">
        <v>544</v>
      </c>
      <c r="BZ234" s="59" t="s">
        <v>544</v>
      </c>
      <c r="CA234" s="59" t="s">
        <v>544</v>
      </c>
      <c r="CB234" s="59" t="s">
        <v>544</v>
      </c>
      <c r="CC234" s="59" t="s">
        <v>544</v>
      </c>
      <c r="CD234" s="59" t="s">
        <v>544</v>
      </c>
      <c r="CE234" s="59" t="s">
        <v>544</v>
      </c>
      <c r="CF234" s="58">
        <v>485700</v>
      </c>
      <c r="CG234" s="59" t="s">
        <v>544</v>
      </c>
      <c r="CH234" s="59" t="s">
        <v>544</v>
      </c>
      <c r="CI234" s="59" t="s">
        <v>544</v>
      </c>
      <c r="CJ234" s="59" t="s">
        <v>544</v>
      </c>
      <c r="CK234" s="59" t="s">
        <v>544</v>
      </c>
      <c r="CL234" s="59" t="s">
        <v>544</v>
      </c>
      <c r="CM234" s="59" t="s">
        <v>544</v>
      </c>
      <c r="CN234" s="59" t="s">
        <v>544</v>
      </c>
      <c r="CO234" s="59" t="s">
        <v>544</v>
      </c>
      <c r="CP234" s="59" t="s">
        <v>544</v>
      </c>
      <c r="CQ234" s="59" t="s">
        <v>544</v>
      </c>
      <c r="CR234" s="59" t="s">
        <v>544</v>
      </c>
      <c r="CS234" s="58">
        <v>105.8</v>
      </c>
      <c r="CT234" s="58">
        <v>121</v>
      </c>
      <c r="CU234" s="59" t="s">
        <v>544</v>
      </c>
      <c r="CV234" s="59" t="s">
        <v>544</v>
      </c>
      <c r="CW234" s="58">
        <v>2.5099999999999998</v>
      </c>
      <c r="CX234" s="59" t="s">
        <v>544</v>
      </c>
      <c r="CY234" s="59" t="s">
        <v>544</v>
      </c>
      <c r="CZ234" s="59" t="s">
        <v>544</v>
      </c>
      <c r="DA234" s="59" t="s">
        <v>544</v>
      </c>
      <c r="DB234" s="59" t="s">
        <v>544</v>
      </c>
      <c r="DC234" s="59" t="s">
        <v>544</v>
      </c>
      <c r="DD234" s="59" t="s">
        <v>544</v>
      </c>
      <c r="DE234" s="59" t="s">
        <v>544</v>
      </c>
      <c r="DF234" s="59" t="s">
        <v>544</v>
      </c>
      <c r="DG234" s="59" t="s">
        <v>544</v>
      </c>
      <c r="DH234" s="59" t="s">
        <v>544</v>
      </c>
      <c r="DI234" s="59" t="s">
        <v>544</v>
      </c>
      <c r="DJ234" s="59" t="s">
        <v>544</v>
      </c>
      <c r="DK234" s="59" t="s">
        <v>544</v>
      </c>
      <c r="DL234" s="59" t="s">
        <v>544</v>
      </c>
      <c r="DM234" s="59" t="s">
        <v>544</v>
      </c>
      <c r="DN234" s="58">
        <v>0.49804199999999998</v>
      </c>
      <c r="DO234" s="59" t="s">
        <v>544</v>
      </c>
      <c r="DP234" s="59" t="s">
        <v>544</v>
      </c>
      <c r="DQ234" s="116" t="s">
        <v>544</v>
      </c>
    </row>
    <row r="235" spans="1:121">
      <c r="A235" s="3">
        <v>28990</v>
      </c>
      <c r="B235" s="59" t="s">
        <v>544</v>
      </c>
      <c r="C235" s="59" t="s">
        <v>544</v>
      </c>
      <c r="D235" s="59" t="s">
        <v>544</v>
      </c>
      <c r="E235" s="59" t="s">
        <v>544</v>
      </c>
      <c r="F235" s="58">
        <v>49.5</v>
      </c>
      <c r="G235" s="58">
        <v>1.0251920000000001</v>
      </c>
      <c r="H235" s="58">
        <v>117.9</v>
      </c>
      <c r="I235" s="58">
        <v>186.9</v>
      </c>
      <c r="J235" s="58">
        <v>5.92</v>
      </c>
      <c r="K235" s="59" t="s">
        <v>544</v>
      </c>
      <c r="L235" s="58">
        <v>526.1</v>
      </c>
      <c r="M235" s="58">
        <v>282208</v>
      </c>
      <c r="N235" s="59" t="s">
        <v>544</v>
      </c>
      <c r="O235" s="58">
        <v>417</v>
      </c>
      <c r="P235" s="58">
        <v>3.3</v>
      </c>
      <c r="Q235" s="59" t="s">
        <v>544</v>
      </c>
      <c r="R235" s="59" t="s">
        <v>544</v>
      </c>
      <c r="S235" s="59" t="s">
        <v>544</v>
      </c>
      <c r="T235" s="59" t="s">
        <v>544</v>
      </c>
      <c r="U235" s="59" t="s">
        <v>544</v>
      </c>
      <c r="V235" s="59" t="s">
        <v>544</v>
      </c>
      <c r="W235" s="59" t="s">
        <v>544</v>
      </c>
      <c r="X235" s="59" t="s">
        <v>544</v>
      </c>
      <c r="Y235" s="59" t="s">
        <v>544</v>
      </c>
      <c r="Z235" s="58">
        <v>111.5</v>
      </c>
      <c r="AA235" s="59" t="s">
        <v>544</v>
      </c>
      <c r="AB235" s="59" t="s">
        <v>544</v>
      </c>
      <c r="AC235" s="58">
        <v>1.0251920000000001</v>
      </c>
      <c r="AD235" s="59" t="s">
        <v>544</v>
      </c>
      <c r="AE235" s="59" t="s">
        <v>544</v>
      </c>
      <c r="AF235" s="58">
        <v>88.716502000000006</v>
      </c>
      <c r="AG235" s="58">
        <v>24.05</v>
      </c>
      <c r="AH235" s="58">
        <v>42.9</v>
      </c>
      <c r="AI235" s="59" t="s">
        <v>544</v>
      </c>
      <c r="AJ235" s="59" t="s">
        <v>544</v>
      </c>
      <c r="AK235" s="59" t="s">
        <v>544</v>
      </c>
      <c r="AL235" s="59" t="s">
        <v>544</v>
      </c>
      <c r="AM235" s="58">
        <v>55.0396</v>
      </c>
      <c r="AN235" s="58">
        <v>102.8262</v>
      </c>
      <c r="AO235" s="59" t="s">
        <v>544</v>
      </c>
      <c r="AP235" s="59" t="s">
        <v>544</v>
      </c>
      <c r="AQ235" s="59" t="s">
        <v>544</v>
      </c>
      <c r="AR235" s="59" t="s">
        <v>544</v>
      </c>
      <c r="AS235" s="59" t="s">
        <v>544</v>
      </c>
      <c r="AT235" s="59" t="s">
        <v>544</v>
      </c>
      <c r="AU235" s="58">
        <v>73.2</v>
      </c>
      <c r="AV235" s="58">
        <v>70.599999999999994</v>
      </c>
      <c r="AW235" s="59" t="s">
        <v>544</v>
      </c>
      <c r="AX235" s="58">
        <v>59.5</v>
      </c>
      <c r="AY235" s="58">
        <v>61.5</v>
      </c>
      <c r="AZ235" s="58">
        <v>71.900000000000006</v>
      </c>
      <c r="BA235" s="58">
        <v>88.8</v>
      </c>
      <c r="BB235" s="58">
        <v>60.1</v>
      </c>
      <c r="BC235" s="58">
        <v>62.6</v>
      </c>
      <c r="BD235" s="59" t="s">
        <v>544</v>
      </c>
      <c r="BE235" s="59" t="s">
        <v>544</v>
      </c>
      <c r="BF235" s="59" t="s">
        <v>544</v>
      </c>
      <c r="BG235" s="58">
        <v>2.67</v>
      </c>
      <c r="BH235" s="58">
        <v>2.14</v>
      </c>
      <c r="BI235" s="59" t="s">
        <v>544</v>
      </c>
      <c r="BJ235" s="59" t="s">
        <v>544</v>
      </c>
      <c r="BK235" s="59" t="s">
        <v>544</v>
      </c>
      <c r="BL235" s="58">
        <v>13.14</v>
      </c>
      <c r="BM235" s="58">
        <v>12.27</v>
      </c>
      <c r="BN235" s="59" t="s">
        <v>544</v>
      </c>
      <c r="BO235" s="59" t="s">
        <v>544</v>
      </c>
      <c r="BP235" s="59" t="s">
        <v>544</v>
      </c>
      <c r="BQ235" s="59" t="s">
        <v>544</v>
      </c>
      <c r="BR235" s="59" t="s">
        <v>544</v>
      </c>
      <c r="BS235" s="59" t="s">
        <v>544</v>
      </c>
      <c r="BT235" s="59" t="s">
        <v>544</v>
      </c>
      <c r="BU235" s="59" t="s">
        <v>544</v>
      </c>
      <c r="BV235" s="59" t="s">
        <v>544</v>
      </c>
      <c r="BW235" s="59" t="s">
        <v>544</v>
      </c>
      <c r="BX235" s="59" t="s">
        <v>544</v>
      </c>
      <c r="BY235" s="59" t="s">
        <v>544</v>
      </c>
      <c r="BZ235" s="59" t="s">
        <v>544</v>
      </c>
      <c r="CA235" s="59" t="s">
        <v>544</v>
      </c>
      <c r="CB235" s="59" t="s">
        <v>544</v>
      </c>
      <c r="CC235" s="59" t="s">
        <v>544</v>
      </c>
      <c r="CD235" s="59" t="s">
        <v>544</v>
      </c>
      <c r="CE235" s="59" t="s">
        <v>544</v>
      </c>
      <c r="CF235" s="58">
        <v>491022</v>
      </c>
      <c r="CG235" s="59" t="s">
        <v>544</v>
      </c>
      <c r="CH235" s="59" t="s">
        <v>544</v>
      </c>
      <c r="CI235" s="59" t="s">
        <v>544</v>
      </c>
      <c r="CJ235" s="59" t="s">
        <v>544</v>
      </c>
      <c r="CK235" s="59" t="s">
        <v>544</v>
      </c>
      <c r="CL235" s="59" t="s">
        <v>544</v>
      </c>
      <c r="CM235" s="59" t="s">
        <v>544</v>
      </c>
      <c r="CN235" s="59" t="s">
        <v>544</v>
      </c>
      <c r="CO235" s="59" t="s">
        <v>544</v>
      </c>
      <c r="CP235" s="59" t="s">
        <v>544</v>
      </c>
      <c r="CQ235" s="59" t="s">
        <v>544</v>
      </c>
      <c r="CR235" s="59" t="s">
        <v>544</v>
      </c>
      <c r="CS235" s="58">
        <v>105.5</v>
      </c>
      <c r="CT235" s="58">
        <v>120.1</v>
      </c>
      <c r="CU235" s="59" t="s">
        <v>544</v>
      </c>
      <c r="CV235" s="59" t="s">
        <v>544</v>
      </c>
      <c r="CW235" s="58">
        <v>2.4500000000000002</v>
      </c>
      <c r="CX235" s="59" t="s">
        <v>544</v>
      </c>
      <c r="CY235" s="59" t="s">
        <v>544</v>
      </c>
      <c r="CZ235" s="59" t="s">
        <v>544</v>
      </c>
      <c r="DA235" s="59" t="s">
        <v>544</v>
      </c>
      <c r="DB235" s="59" t="s">
        <v>544</v>
      </c>
      <c r="DC235" s="59" t="s">
        <v>544</v>
      </c>
      <c r="DD235" s="59" t="s">
        <v>544</v>
      </c>
      <c r="DE235" s="59" t="s">
        <v>544</v>
      </c>
      <c r="DF235" s="59" t="s">
        <v>544</v>
      </c>
      <c r="DG235" s="59" t="s">
        <v>544</v>
      </c>
      <c r="DH235" s="59" t="s">
        <v>544</v>
      </c>
      <c r="DI235" s="59" t="s">
        <v>544</v>
      </c>
      <c r="DJ235" s="59" t="s">
        <v>544</v>
      </c>
      <c r="DK235" s="59" t="s">
        <v>544</v>
      </c>
      <c r="DL235" s="59" t="s">
        <v>544</v>
      </c>
      <c r="DM235" s="59" t="s">
        <v>544</v>
      </c>
      <c r="DN235" s="58">
        <v>0.52369399999999999</v>
      </c>
      <c r="DO235" s="59" t="s">
        <v>544</v>
      </c>
      <c r="DP235" s="59" t="s">
        <v>544</v>
      </c>
      <c r="DQ235" s="116" t="s">
        <v>544</v>
      </c>
    </row>
    <row r="236" spans="1:121">
      <c r="A236" s="3">
        <v>29021</v>
      </c>
      <c r="B236" s="59" t="s">
        <v>544</v>
      </c>
      <c r="C236" s="59" t="s">
        <v>544</v>
      </c>
      <c r="D236" s="59" t="s">
        <v>544</v>
      </c>
      <c r="E236" s="59" t="s">
        <v>544</v>
      </c>
      <c r="F236" s="58">
        <v>50.1</v>
      </c>
      <c r="G236" s="58">
        <v>1.0386010000000001</v>
      </c>
      <c r="H236" s="58">
        <v>119.2</v>
      </c>
      <c r="I236" s="58">
        <v>189.3</v>
      </c>
      <c r="J236" s="58">
        <v>6.46</v>
      </c>
      <c r="K236" s="59" t="s">
        <v>544</v>
      </c>
      <c r="L236" s="58">
        <v>512.6</v>
      </c>
      <c r="M236" s="58">
        <v>249678</v>
      </c>
      <c r="N236" s="59" t="s">
        <v>544</v>
      </c>
      <c r="O236" s="58">
        <v>446</v>
      </c>
      <c r="P236" s="58">
        <v>3.3</v>
      </c>
      <c r="Q236" s="59" t="s">
        <v>544</v>
      </c>
      <c r="R236" s="59" t="s">
        <v>544</v>
      </c>
      <c r="S236" s="59" t="s">
        <v>544</v>
      </c>
      <c r="T236" s="59" t="s">
        <v>544</v>
      </c>
      <c r="U236" s="59" t="s">
        <v>544</v>
      </c>
      <c r="V236" s="59" t="s">
        <v>544</v>
      </c>
      <c r="W236" s="59" t="s">
        <v>544</v>
      </c>
      <c r="X236" s="59" t="s">
        <v>544</v>
      </c>
      <c r="Y236" s="59" t="s">
        <v>544</v>
      </c>
      <c r="Z236" s="58">
        <v>111.4</v>
      </c>
      <c r="AA236" s="59" t="s">
        <v>544</v>
      </c>
      <c r="AB236" s="59" t="s">
        <v>544</v>
      </c>
      <c r="AC236" s="58">
        <v>1.0386010000000001</v>
      </c>
      <c r="AD236" s="59" t="s">
        <v>544</v>
      </c>
      <c r="AE236" s="59" t="s">
        <v>544</v>
      </c>
      <c r="AF236" s="58">
        <v>86.914601000000005</v>
      </c>
      <c r="AG236" s="58">
        <v>32.93</v>
      </c>
      <c r="AH236" s="58">
        <v>43</v>
      </c>
      <c r="AI236" s="59" t="s">
        <v>544</v>
      </c>
      <c r="AJ236" s="59" t="s">
        <v>544</v>
      </c>
      <c r="AK236" s="59" t="s">
        <v>544</v>
      </c>
      <c r="AL236" s="59" t="s">
        <v>544</v>
      </c>
      <c r="AM236" s="58">
        <v>55.0625</v>
      </c>
      <c r="AN236" s="58">
        <v>102.6828</v>
      </c>
      <c r="AO236" s="59" t="s">
        <v>544</v>
      </c>
      <c r="AP236" s="59" t="s">
        <v>544</v>
      </c>
      <c r="AQ236" s="59" t="s">
        <v>544</v>
      </c>
      <c r="AR236" s="59" t="s">
        <v>544</v>
      </c>
      <c r="AS236" s="59" t="s">
        <v>544</v>
      </c>
      <c r="AT236" s="59" t="s">
        <v>544</v>
      </c>
      <c r="AU236" s="58">
        <v>73.58</v>
      </c>
      <c r="AV236" s="58">
        <v>72.5</v>
      </c>
      <c r="AW236" s="59" t="s">
        <v>544</v>
      </c>
      <c r="AX236" s="58">
        <v>70.900000000000006</v>
      </c>
      <c r="AY236" s="58">
        <v>71.900000000000006</v>
      </c>
      <c r="AZ236" s="58">
        <v>77.5</v>
      </c>
      <c r="BA236" s="58">
        <v>100</v>
      </c>
      <c r="BB236" s="58">
        <v>61.9</v>
      </c>
      <c r="BC236" s="58">
        <v>63</v>
      </c>
      <c r="BD236" s="59" t="s">
        <v>544</v>
      </c>
      <c r="BE236" s="59" t="s">
        <v>544</v>
      </c>
      <c r="BF236" s="59" t="s">
        <v>544</v>
      </c>
      <c r="BG236" s="58">
        <v>2.98</v>
      </c>
      <c r="BH236" s="58">
        <v>1.87</v>
      </c>
      <c r="BI236" s="59" t="s">
        <v>544</v>
      </c>
      <c r="BJ236" s="59" t="s">
        <v>544</v>
      </c>
      <c r="BK236" s="59" t="s">
        <v>544</v>
      </c>
      <c r="BL236" s="58">
        <v>13.5</v>
      </c>
      <c r="BM236" s="58">
        <v>12.42</v>
      </c>
      <c r="BN236" s="59" t="s">
        <v>544</v>
      </c>
      <c r="BO236" s="59" t="s">
        <v>544</v>
      </c>
      <c r="BP236" s="59" t="s">
        <v>544</v>
      </c>
      <c r="BQ236" s="59" t="s">
        <v>544</v>
      </c>
      <c r="BR236" s="59" t="s">
        <v>544</v>
      </c>
      <c r="BS236" s="59" t="s">
        <v>544</v>
      </c>
      <c r="BT236" s="59" t="s">
        <v>544</v>
      </c>
      <c r="BU236" s="59" t="s">
        <v>544</v>
      </c>
      <c r="BV236" s="59" t="s">
        <v>544</v>
      </c>
      <c r="BW236" s="59" t="s">
        <v>544</v>
      </c>
      <c r="BX236" s="59" t="s">
        <v>544</v>
      </c>
      <c r="BY236" s="59" t="s">
        <v>544</v>
      </c>
      <c r="BZ236" s="59" t="s">
        <v>544</v>
      </c>
      <c r="CA236" s="59" t="s">
        <v>544</v>
      </c>
      <c r="CB236" s="59" t="s">
        <v>544</v>
      </c>
      <c r="CC236" s="59" t="s">
        <v>544</v>
      </c>
      <c r="CD236" s="59" t="s">
        <v>544</v>
      </c>
      <c r="CE236" s="59" t="s">
        <v>544</v>
      </c>
      <c r="CF236" s="58">
        <v>500184</v>
      </c>
      <c r="CG236" s="59" t="s">
        <v>544</v>
      </c>
      <c r="CH236" s="59" t="s">
        <v>544</v>
      </c>
      <c r="CI236" s="59" t="s">
        <v>544</v>
      </c>
      <c r="CJ236" s="59" t="s">
        <v>544</v>
      </c>
      <c r="CK236" s="59" t="s">
        <v>544</v>
      </c>
      <c r="CL236" s="59" t="s">
        <v>544</v>
      </c>
      <c r="CM236" s="59" t="s">
        <v>544</v>
      </c>
      <c r="CN236" s="59" t="s">
        <v>544</v>
      </c>
      <c r="CO236" s="59" t="s">
        <v>544</v>
      </c>
      <c r="CP236" s="59" t="s">
        <v>544</v>
      </c>
      <c r="CQ236" s="59" t="s">
        <v>544</v>
      </c>
      <c r="CR236" s="59" t="s">
        <v>544</v>
      </c>
      <c r="CS236" s="58">
        <v>105.5</v>
      </c>
      <c r="CT236" s="58">
        <v>119.9</v>
      </c>
      <c r="CU236" s="59" t="s">
        <v>544</v>
      </c>
      <c r="CV236" s="59" t="s">
        <v>544</v>
      </c>
      <c r="CW236" s="58">
        <v>2.5099999999999998</v>
      </c>
      <c r="CX236" s="59" t="s">
        <v>544</v>
      </c>
      <c r="CY236" s="59" t="s">
        <v>544</v>
      </c>
      <c r="CZ236" s="59" t="s">
        <v>544</v>
      </c>
      <c r="DA236" s="59" t="s">
        <v>544</v>
      </c>
      <c r="DB236" s="59" t="s">
        <v>544</v>
      </c>
      <c r="DC236" s="59" t="s">
        <v>544</v>
      </c>
      <c r="DD236" s="59" t="s">
        <v>544</v>
      </c>
      <c r="DE236" s="59" t="s">
        <v>544</v>
      </c>
      <c r="DF236" s="59" t="s">
        <v>544</v>
      </c>
      <c r="DG236" s="59" t="s">
        <v>544</v>
      </c>
      <c r="DH236" s="59" t="s">
        <v>544</v>
      </c>
      <c r="DI236" s="59" t="s">
        <v>544</v>
      </c>
      <c r="DJ236" s="59" t="s">
        <v>544</v>
      </c>
      <c r="DK236" s="59" t="s">
        <v>544</v>
      </c>
      <c r="DL236" s="59" t="s">
        <v>544</v>
      </c>
      <c r="DM236" s="59" t="s">
        <v>544</v>
      </c>
      <c r="DN236" s="58">
        <v>0.537331</v>
      </c>
      <c r="DO236" s="59" t="s">
        <v>544</v>
      </c>
      <c r="DP236" s="59" t="s">
        <v>544</v>
      </c>
      <c r="DQ236" s="116" t="s">
        <v>544</v>
      </c>
    </row>
    <row r="237" spans="1:121">
      <c r="A237" s="3">
        <v>29051</v>
      </c>
      <c r="B237" s="59" t="s">
        <v>544</v>
      </c>
      <c r="C237" s="59" t="s">
        <v>544</v>
      </c>
      <c r="D237" s="59" t="s">
        <v>544</v>
      </c>
      <c r="E237" s="59" t="s">
        <v>544</v>
      </c>
      <c r="F237" s="58">
        <v>49.5</v>
      </c>
      <c r="G237" s="58">
        <v>1.0723849999999999</v>
      </c>
      <c r="H237" s="58">
        <v>119.5</v>
      </c>
      <c r="I237" s="58">
        <v>189.8</v>
      </c>
      <c r="J237" s="58">
        <v>6.84</v>
      </c>
      <c r="K237" s="59" t="s">
        <v>544</v>
      </c>
      <c r="L237" s="58">
        <v>532</v>
      </c>
      <c r="M237" s="58">
        <v>202044</v>
      </c>
      <c r="N237" s="59" t="s">
        <v>544</v>
      </c>
      <c r="O237" s="58">
        <v>481</v>
      </c>
      <c r="P237" s="58">
        <v>3.3</v>
      </c>
      <c r="Q237" s="59" t="s">
        <v>544</v>
      </c>
      <c r="R237" s="59" t="s">
        <v>544</v>
      </c>
      <c r="S237" s="59" t="s">
        <v>544</v>
      </c>
      <c r="T237" s="59" t="s">
        <v>544</v>
      </c>
      <c r="U237" s="59" t="s">
        <v>544</v>
      </c>
      <c r="V237" s="59" t="s">
        <v>544</v>
      </c>
      <c r="W237" s="59" t="s">
        <v>544</v>
      </c>
      <c r="X237" s="59" t="s">
        <v>544</v>
      </c>
      <c r="Y237" s="59" t="s">
        <v>544</v>
      </c>
      <c r="Z237" s="58">
        <v>111.4</v>
      </c>
      <c r="AA237" s="59" t="s">
        <v>544</v>
      </c>
      <c r="AB237" s="59" t="s">
        <v>544</v>
      </c>
      <c r="AC237" s="58">
        <v>1.0723849999999999</v>
      </c>
      <c r="AD237" s="59" t="s">
        <v>544</v>
      </c>
      <c r="AE237" s="59" t="s">
        <v>544</v>
      </c>
      <c r="AF237" s="58">
        <v>86.277174000000002</v>
      </c>
      <c r="AG237" s="58">
        <v>36.43</v>
      </c>
      <c r="AH237" s="58">
        <v>43.1</v>
      </c>
      <c r="AI237" s="59" t="s">
        <v>544</v>
      </c>
      <c r="AJ237" s="59" t="s">
        <v>544</v>
      </c>
      <c r="AK237" s="59" t="s">
        <v>544</v>
      </c>
      <c r="AL237" s="59" t="s">
        <v>544</v>
      </c>
      <c r="AM237" s="58">
        <v>55.032899999999998</v>
      </c>
      <c r="AN237" s="58">
        <v>102.44540000000001</v>
      </c>
      <c r="AO237" s="59" t="s">
        <v>544</v>
      </c>
      <c r="AP237" s="59" t="s">
        <v>544</v>
      </c>
      <c r="AQ237" s="59" t="s">
        <v>544</v>
      </c>
      <c r="AR237" s="59" t="s">
        <v>544</v>
      </c>
      <c r="AS237" s="59" t="s">
        <v>544</v>
      </c>
      <c r="AT237" s="59" t="s">
        <v>544</v>
      </c>
      <c r="AU237" s="58">
        <v>73.88</v>
      </c>
      <c r="AV237" s="58">
        <v>73.7</v>
      </c>
      <c r="AW237" s="59" t="s">
        <v>544</v>
      </c>
      <c r="AX237" s="58">
        <v>67.2</v>
      </c>
      <c r="AY237" s="58">
        <v>68.900000000000006</v>
      </c>
      <c r="AZ237" s="58">
        <v>78.099999999999994</v>
      </c>
      <c r="BA237" s="58">
        <v>103.2</v>
      </c>
      <c r="BB237" s="58">
        <v>60.8</v>
      </c>
      <c r="BC237" s="58">
        <v>63.5</v>
      </c>
      <c r="BD237" s="59" t="s">
        <v>544</v>
      </c>
      <c r="BE237" s="59" t="s">
        <v>544</v>
      </c>
      <c r="BF237" s="59" t="s">
        <v>544</v>
      </c>
      <c r="BG237" s="58">
        <v>2.78</v>
      </c>
      <c r="BH237" s="58">
        <v>2.57</v>
      </c>
      <c r="BI237" s="59" t="s">
        <v>544</v>
      </c>
      <c r="BJ237" s="59" t="s">
        <v>544</v>
      </c>
      <c r="BK237" s="59" t="s">
        <v>544</v>
      </c>
      <c r="BL237" s="58">
        <v>13.6</v>
      </c>
      <c r="BM237" s="58">
        <v>13.14</v>
      </c>
      <c r="BN237" s="59" t="s">
        <v>544</v>
      </c>
      <c r="BO237" s="59" t="s">
        <v>544</v>
      </c>
      <c r="BP237" s="59" t="s">
        <v>544</v>
      </c>
      <c r="BQ237" s="59" t="s">
        <v>544</v>
      </c>
      <c r="BR237" s="59" t="s">
        <v>544</v>
      </c>
      <c r="BS237" s="59" t="s">
        <v>544</v>
      </c>
      <c r="BT237" s="59" t="s">
        <v>544</v>
      </c>
      <c r="BU237" s="59" t="s">
        <v>544</v>
      </c>
      <c r="BV237" s="59" t="s">
        <v>544</v>
      </c>
      <c r="BW237" s="59" t="s">
        <v>544</v>
      </c>
      <c r="BX237" s="59" t="s">
        <v>544</v>
      </c>
      <c r="BY237" s="59" t="s">
        <v>544</v>
      </c>
      <c r="BZ237" s="59" t="s">
        <v>544</v>
      </c>
      <c r="CA237" s="59" t="s">
        <v>544</v>
      </c>
      <c r="CB237" s="59" t="s">
        <v>544</v>
      </c>
      <c r="CC237" s="59" t="s">
        <v>544</v>
      </c>
      <c r="CD237" s="59" t="s">
        <v>544</v>
      </c>
      <c r="CE237" s="59" t="s">
        <v>544</v>
      </c>
      <c r="CF237" s="58">
        <v>501438</v>
      </c>
      <c r="CG237" s="59" t="s">
        <v>544</v>
      </c>
      <c r="CH237" s="59" t="s">
        <v>544</v>
      </c>
      <c r="CI237" s="59" t="s">
        <v>544</v>
      </c>
      <c r="CJ237" s="59" t="s">
        <v>544</v>
      </c>
      <c r="CK237" s="59" t="s">
        <v>544</v>
      </c>
      <c r="CL237" s="59" t="s">
        <v>544</v>
      </c>
      <c r="CM237" s="59" t="s">
        <v>544</v>
      </c>
      <c r="CN237" s="59" t="s">
        <v>544</v>
      </c>
      <c r="CO237" s="59" t="s">
        <v>544</v>
      </c>
      <c r="CP237" s="59" t="s">
        <v>544</v>
      </c>
      <c r="CQ237" s="59" t="s">
        <v>544</v>
      </c>
      <c r="CR237" s="59" t="s">
        <v>544</v>
      </c>
      <c r="CS237" s="58">
        <v>105.7</v>
      </c>
      <c r="CT237" s="58">
        <v>119.5</v>
      </c>
      <c r="CU237" s="59" t="s">
        <v>544</v>
      </c>
      <c r="CV237" s="59" t="s">
        <v>544</v>
      </c>
      <c r="CW237" s="58">
        <v>2.4500000000000002</v>
      </c>
      <c r="CX237" s="59" t="s">
        <v>544</v>
      </c>
      <c r="CY237" s="59" t="s">
        <v>544</v>
      </c>
      <c r="CZ237" s="59" t="s">
        <v>544</v>
      </c>
      <c r="DA237" s="59" t="s">
        <v>544</v>
      </c>
      <c r="DB237" s="59" t="s">
        <v>544</v>
      </c>
      <c r="DC237" s="59" t="s">
        <v>544</v>
      </c>
      <c r="DD237" s="59" t="s">
        <v>544</v>
      </c>
      <c r="DE237" s="59" t="s">
        <v>544</v>
      </c>
      <c r="DF237" s="59" t="s">
        <v>544</v>
      </c>
      <c r="DG237" s="59" t="s">
        <v>544</v>
      </c>
      <c r="DH237" s="59" t="s">
        <v>544</v>
      </c>
      <c r="DI237" s="59" t="s">
        <v>544</v>
      </c>
      <c r="DJ237" s="59" t="s">
        <v>544</v>
      </c>
      <c r="DK237" s="59" t="s">
        <v>544</v>
      </c>
      <c r="DL237" s="59" t="s">
        <v>544</v>
      </c>
      <c r="DM237" s="59" t="s">
        <v>544</v>
      </c>
      <c r="DN237" s="58">
        <v>0.54535800000000001</v>
      </c>
      <c r="DO237" s="59" t="s">
        <v>544</v>
      </c>
      <c r="DP237" s="59" t="s">
        <v>544</v>
      </c>
      <c r="DQ237" s="116" t="s">
        <v>544</v>
      </c>
    </row>
    <row r="238" spans="1:121">
      <c r="A238" s="3">
        <v>29082</v>
      </c>
      <c r="B238" s="59" t="s">
        <v>544</v>
      </c>
      <c r="C238" s="59" t="s">
        <v>544</v>
      </c>
      <c r="D238" s="59" t="s">
        <v>544</v>
      </c>
      <c r="E238" s="59" t="s">
        <v>544</v>
      </c>
      <c r="F238" s="58">
        <v>48.6</v>
      </c>
      <c r="G238" s="58">
        <v>1.069091</v>
      </c>
      <c r="H238" s="58">
        <v>118.3</v>
      </c>
      <c r="I238" s="58">
        <v>191.1</v>
      </c>
      <c r="J238" s="58">
        <v>7.09</v>
      </c>
      <c r="K238" s="59" t="s">
        <v>544</v>
      </c>
      <c r="L238" s="58">
        <v>538</v>
      </c>
      <c r="M238" s="58">
        <v>147024</v>
      </c>
      <c r="N238" s="59" t="s">
        <v>544</v>
      </c>
      <c r="O238" s="58">
        <v>477</v>
      </c>
      <c r="P238" s="58">
        <v>3.2</v>
      </c>
      <c r="Q238" s="59" t="s">
        <v>544</v>
      </c>
      <c r="R238" s="59" t="s">
        <v>544</v>
      </c>
      <c r="S238" s="59" t="s">
        <v>544</v>
      </c>
      <c r="T238" s="59" t="s">
        <v>544</v>
      </c>
      <c r="U238" s="59" t="s">
        <v>544</v>
      </c>
      <c r="V238" s="59" t="s">
        <v>544</v>
      </c>
      <c r="W238" s="59" t="s">
        <v>544</v>
      </c>
      <c r="X238" s="59" t="s">
        <v>544</v>
      </c>
      <c r="Y238" s="59" t="s">
        <v>544</v>
      </c>
      <c r="Z238" s="58">
        <v>110.9</v>
      </c>
      <c r="AA238" s="59" t="s">
        <v>544</v>
      </c>
      <c r="AB238" s="59" t="s">
        <v>544</v>
      </c>
      <c r="AC238" s="58">
        <v>1.069091</v>
      </c>
      <c r="AD238" s="59" t="s">
        <v>544</v>
      </c>
      <c r="AE238" s="59" t="s">
        <v>544</v>
      </c>
      <c r="AF238" s="58">
        <v>86.548912999999999</v>
      </c>
      <c r="AG238" s="58">
        <v>35.03</v>
      </c>
      <c r="AH238" s="58">
        <v>43.3</v>
      </c>
      <c r="AI238" s="59" t="s">
        <v>544</v>
      </c>
      <c r="AJ238" s="59" t="s">
        <v>544</v>
      </c>
      <c r="AK238" s="59" t="s">
        <v>544</v>
      </c>
      <c r="AL238" s="59" t="s">
        <v>544</v>
      </c>
      <c r="AM238" s="58">
        <v>54.965800000000002</v>
      </c>
      <c r="AN238" s="58">
        <v>102.1427</v>
      </c>
      <c r="AO238" s="59" t="s">
        <v>544</v>
      </c>
      <c r="AP238" s="59" t="s">
        <v>544</v>
      </c>
      <c r="AQ238" s="59" t="s">
        <v>544</v>
      </c>
      <c r="AR238" s="59" t="s">
        <v>544</v>
      </c>
      <c r="AS238" s="59" t="s">
        <v>544</v>
      </c>
      <c r="AT238" s="59" t="s">
        <v>544</v>
      </c>
      <c r="AU238" s="58">
        <v>73.849999999999994</v>
      </c>
      <c r="AV238" s="58">
        <v>74</v>
      </c>
      <c r="AW238" s="59" t="s">
        <v>544</v>
      </c>
      <c r="AX238" s="58">
        <v>68.599999999999994</v>
      </c>
      <c r="AY238" s="58">
        <v>69.8</v>
      </c>
      <c r="AZ238" s="58">
        <v>76.099999999999994</v>
      </c>
      <c r="BA238" s="58">
        <v>98.8</v>
      </c>
      <c r="BB238" s="58">
        <v>60.3</v>
      </c>
      <c r="BC238" s="58">
        <v>63.7</v>
      </c>
      <c r="BD238" s="59" t="s">
        <v>544</v>
      </c>
      <c r="BE238" s="59" t="s">
        <v>544</v>
      </c>
      <c r="BF238" s="59" t="s">
        <v>544</v>
      </c>
      <c r="BG238" s="58">
        <v>2.85</v>
      </c>
      <c r="BH238" s="58">
        <v>2.2400000000000002</v>
      </c>
      <c r="BI238" s="59" t="s">
        <v>544</v>
      </c>
      <c r="BJ238" s="59" t="s">
        <v>544</v>
      </c>
      <c r="BK238" s="59" t="s">
        <v>544</v>
      </c>
      <c r="BL238" s="58">
        <v>13.91</v>
      </c>
      <c r="BM238" s="58">
        <v>13.09</v>
      </c>
      <c r="BN238" s="59" t="s">
        <v>544</v>
      </c>
      <c r="BO238" s="59" t="s">
        <v>544</v>
      </c>
      <c r="BP238" s="59" t="s">
        <v>544</v>
      </c>
      <c r="BQ238" s="59" t="s">
        <v>544</v>
      </c>
      <c r="BR238" s="59" t="s">
        <v>544</v>
      </c>
      <c r="BS238" s="59" t="s">
        <v>544</v>
      </c>
      <c r="BT238" s="59" t="s">
        <v>544</v>
      </c>
      <c r="BU238" s="59" t="s">
        <v>544</v>
      </c>
      <c r="BV238" s="59" t="s">
        <v>544</v>
      </c>
      <c r="BW238" s="59" t="s">
        <v>544</v>
      </c>
      <c r="BX238" s="59" t="s">
        <v>544</v>
      </c>
      <c r="BY238" s="59" t="s">
        <v>544</v>
      </c>
      <c r="BZ238" s="59" t="s">
        <v>544</v>
      </c>
      <c r="CA238" s="59" t="s">
        <v>544</v>
      </c>
      <c r="CB238" s="59" t="s">
        <v>544</v>
      </c>
      <c r="CC238" s="59" t="s">
        <v>544</v>
      </c>
      <c r="CD238" s="59" t="s">
        <v>544</v>
      </c>
      <c r="CE238" s="59" t="s">
        <v>544</v>
      </c>
      <c r="CF238" s="58">
        <v>504720</v>
      </c>
      <c r="CG238" s="59" t="s">
        <v>544</v>
      </c>
      <c r="CH238" s="59" t="s">
        <v>544</v>
      </c>
      <c r="CI238" s="59" t="s">
        <v>544</v>
      </c>
      <c r="CJ238" s="59" t="s">
        <v>544</v>
      </c>
      <c r="CK238" s="59" t="s">
        <v>544</v>
      </c>
      <c r="CL238" s="59" t="s">
        <v>544</v>
      </c>
      <c r="CM238" s="59" t="s">
        <v>544</v>
      </c>
      <c r="CN238" s="59" t="s">
        <v>544</v>
      </c>
      <c r="CO238" s="59" t="s">
        <v>544</v>
      </c>
      <c r="CP238" s="59" t="s">
        <v>544</v>
      </c>
      <c r="CQ238" s="59" t="s">
        <v>544</v>
      </c>
      <c r="CR238" s="59" t="s">
        <v>544</v>
      </c>
      <c r="CS238" s="58">
        <v>105</v>
      </c>
      <c r="CT238" s="58">
        <v>119.4</v>
      </c>
      <c r="CU238" s="59" t="s">
        <v>544</v>
      </c>
      <c r="CV238" s="59" t="s">
        <v>544</v>
      </c>
      <c r="CW238" s="58">
        <v>2.4500000000000002</v>
      </c>
      <c r="CX238" s="59" t="s">
        <v>544</v>
      </c>
      <c r="CY238" s="59" t="s">
        <v>544</v>
      </c>
      <c r="CZ238" s="59" t="s">
        <v>544</v>
      </c>
      <c r="DA238" s="59" t="s">
        <v>544</v>
      </c>
      <c r="DB238" s="59" t="s">
        <v>544</v>
      </c>
      <c r="DC238" s="59" t="s">
        <v>544</v>
      </c>
      <c r="DD238" s="59" t="s">
        <v>544</v>
      </c>
      <c r="DE238" s="59" t="s">
        <v>544</v>
      </c>
      <c r="DF238" s="59" t="s">
        <v>544</v>
      </c>
      <c r="DG238" s="59" t="s">
        <v>544</v>
      </c>
      <c r="DH238" s="59" t="s">
        <v>544</v>
      </c>
      <c r="DI238" s="59" t="s">
        <v>544</v>
      </c>
      <c r="DJ238" s="59" t="s">
        <v>544</v>
      </c>
      <c r="DK238" s="59" t="s">
        <v>544</v>
      </c>
      <c r="DL238" s="59" t="s">
        <v>544</v>
      </c>
      <c r="DM238" s="59" t="s">
        <v>544</v>
      </c>
      <c r="DN238" s="58">
        <v>0.543574</v>
      </c>
      <c r="DO238" s="59" t="s">
        <v>544</v>
      </c>
      <c r="DP238" s="59" t="s">
        <v>544</v>
      </c>
      <c r="DQ238" s="116" t="s">
        <v>544</v>
      </c>
    </row>
    <row r="239" spans="1:121">
      <c r="A239" s="3">
        <v>29113</v>
      </c>
      <c r="B239" s="59" t="s">
        <v>544</v>
      </c>
      <c r="C239" s="59" t="s">
        <v>544</v>
      </c>
      <c r="D239" s="59" t="s">
        <v>544</v>
      </c>
      <c r="E239" s="59" t="s">
        <v>544</v>
      </c>
      <c r="F239" s="58">
        <v>49.9</v>
      </c>
      <c r="G239" s="58">
        <v>1.0894999999999999</v>
      </c>
      <c r="H239" s="58">
        <v>117.7</v>
      </c>
      <c r="I239" s="58">
        <v>191.7</v>
      </c>
      <c r="J239" s="58">
        <v>7.89</v>
      </c>
      <c r="K239" s="59" t="s">
        <v>544</v>
      </c>
      <c r="L239" s="58">
        <v>535.6</v>
      </c>
      <c r="M239" s="58">
        <v>175642</v>
      </c>
      <c r="N239" s="59" t="s">
        <v>544</v>
      </c>
      <c r="O239" s="58">
        <v>469</v>
      </c>
      <c r="P239" s="58">
        <v>3.2</v>
      </c>
      <c r="Q239" s="59" t="s">
        <v>544</v>
      </c>
      <c r="R239" s="59" t="s">
        <v>544</v>
      </c>
      <c r="S239" s="59" t="s">
        <v>544</v>
      </c>
      <c r="T239" s="59" t="s">
        <v>544</v>
      </c>
      <c r="U239" s="59" t="s">
        <v>544</v>
      </c>
      <c r="V239" s="59" t="s">
        <v>544</v>
      </c>
      <c r="W239" s="59" t="s">
        <v>544</v>
      </c>
      <c r="X239" s="59" t="s">
        <v>544</v>
      </c>
      <c r="Y239" s="59" t="s">
        <v>544</v>
      </c>
      <c r="Z239" s="58">
        <v>111.8</v>
      </c>
      <c r="AA239" s="59" t="s">
        <v>544</v>
      </c>
      <c r="AB239" s="59" t="s">
        <v>544</v>
      </c>
      <c r="AC239" s="58">
        <v>1.0894999999999999</v>
      </c>
      <c r="AD239" s="59" t="s">
        <v>544</v>
      </c>
      <c r="AE239" s="59" t="s">
        <v>544</v>
      </c>
      <c r="AF239" s="58">
        <v>86.486485999999999</v>
      </c>
      <c r="AG239" s="58">
        <v>35.79</v>
      </c>
      <c r="AH239" s="58">
        <v>43.4</v>
      </c>
      <c r="AI239" s="59" t="s">
        <v>544</v>
      </c>
      <c r="AJ239" s="59" t="s">
        <v>544</v>
      </c>
      <c r="AK239" s="59" t="s">
        <v>544</v>
      </c>
      <c r="AL239" s="59" t="s">
        <v>544</v>
      </c>
      <c r="AM239" s="58">
        <v>54.882800000000003</v>
      </c>
      <c r="AN239" s="58">
        <v>101.8151</v>
      </c>
      <c r="AO239" s="59" t="s">
        <v>544</v>
      </c>
      <c r="AP239" s="59" t="s">
        <v>544</v>
      </c>
      <c r="AQ239" s="59" t="s">
        <v>544</v>
      </c>
      <c r="AR239" s="59" t="s">
        <v>544</v>
      </c>
      <c r="AS239" s="59" t="s">
        <v>544</v>
      </c>
      <c r="AT239" s="59" t="s">
        <v>544</v>
      </c>
      <c r="AU239" s="58">
        <v>74.760000000000005</v>
      </c>
      <c r="AV239" s="58">
        <v>74.2</v>
      </c>
      <c r="AW239" s="59" t="s">
        <v>544</v>
      </c>
      <c r="AX239" s="58">
        <v>71</v>
      </c>
      <c r="AY239" s="58">
        <v>72</v>
      </c>
      <c r="AZ239" s="58">
        <v>77</v>
      </c>
      <c r="BA239" s="58">
        <v>100</v>
      </c>
      <c r="BB239" s="58">
        <v>61.1</v>
      </c>
      <c r="BC239" s="58">
        <v>64</v>
      </c>
      <c r="BD239" s="59" t="s">
        <v>544</v>
      </c>
      <c r="BE239" s="59" t="s">
        <v>544</v>
      </c>
      <c r="BF239" s="59" t="s">
        <v>544</v>
      </c>
      <c r="BG239" s="58">
        <v>2.89</v>
      </c>
      <c r="BH239" s="58">
        <v>2.64</v>
      </c>
      <c r="BI239" s="59" t="s">
        <v>544</v>
      </c>
      <c r="BJ239" s="59" t="s">
        <v>544</v>
      </c>
      <c r="BK239" s="59" t="s">
        <v>544</v>
      </c>
      <c r="BL239" s="58">
        <v>13.65</v>
      </c>
      <c r="BM239" s="58">
        <v>12.78</v>
      </c>
      <c r="BN239" s="59" t="s">
        <v>544</v>
      </c>
      <c r="BO239" s="59" t="s">
        <v>544</v>
      </c>
      <c r="BP239" s="59" t="s">
        <v>544</v>
      </c>
      <c r="BQ239" s="59" t="s">
        <v>544</v>
      </c>
      <c r="BR239" s="59" t="s">
        <v>544</v>
      </c>
      <c r="BS239" s="59" t="s">
        <v>544</v>
      </c>
      <c r="BT239" s="59" t="s">
        <v>544</v>
      </c>
      <c r="BU239" s="59" t="s">
        <v>544</v>
      </c>
      <c r="BV239" s="59" t="s">
        <v>544</v>
      </c>
      <c r="BW239" s="59" t="s">
        <v>544</v>
      </c>
      <c r="BX239" s="59" t="s">
        <v>544</v>
      </c>
      <c r="BY239" s="59" t="s">
        <v>544</v>
      </c>
      <c r="BZ239" s="59" t="s">
        <v>544</v>
      </c>
      <c r="CA239" s="59" t="s">
        <v>544</v>
      </c>
      <c r="CB239" s="59" t="s">
        <v>544</v>
      </c>
      <c r="CC239" s="59" t="s">
        <v>544</v>
      </c>
      <c r="CD239" s="59" t="s">
        <v>544</v>
      </c>
      <c r="CE239" s="59" t="s">
        <v>544</v>
      </c>
      <c r="CF239" s="58">
        <v>511887</v>
      </c>
      <c r="CG239" s="59" t="s">
        <v>544</v>
      </c>
      <c r="CH239" s="59" t="s">
        <v>544</v>
      </c>
      <c r="CI239" s="59" t="s">
        <v>544</v>
      </c>
      <c r="CJ239" s="59" t="s">
        <v>544</v>
      </c>
      <c r="CK239" s="59" t="s">
        <v>544</v>
      </c>
      <c r="CL239" s="59" t="s">
        <v>544</v>
      </c>
      <c r="CM239" s="59" t="s">
        <v>544</v>
      </c>
      <c r="CN239" s="59" t="s">
        <v>544</v>
      </c>
      <c r="CO239" s="59" t="s">
        <v>544</v>
      </c>
      <c r="CP239" s="59" t="s">
        <v>544</v>
      </c>
      <c r="CQ239" s="59" t="s">
        <v>544</v>
      </c>
      <c r="CR239" s="59" t="s">
        <v>544</v>
      </c>
      <c r="CS239" s="58">
        <v>105</v>
      </c>
      <c r="CT239" s="58">
        <v>121.5</v>
      </c>
      <c r="CU239" s="59" t="s">
        <v>544</v>
      </c>
      <c r="CV239" s="59" t="s">
        <v>544</v>
      </c>
      <c r="CW239" s="58">
        <v>2.61</v>
      </c>
      <c r="CX239" s="59" t="s">
        <v>544</v>
      </c>
      <c r="CY239" s="59" t="s">
        <v>544</v>
      </c>
      <c r="CZ239" s="59" t="s">
        <v>544</v>
      </c>
      <c r="DA239" s="59" t="s">
        <v>544</v>
      </c>
      <c r="DB239" s="59" t="s">
        <v>544</v>
      </c>
      <c r="DC239" s="59" t="s">
        <v>544</v>
      </c>
      <c r="DD239" s="59" t="s">
        <v>544</v>
      </c>
      <c r="DE239" s="59" t="s">
        <v>544</v>
      </c>
      <c r="DF239" s="59" t="s">
        <v>544</v>
      </c>
      <c r="DG239" s="59" t="s">
        <v>544</v>
      </c>
      <c r="DH239" s="59" t="s">
        <v>544</v>
      </c>
      <c r="DI239" s="59" t="s">
        <v>544</v>
      </c>
      <c r="DJ239" s="59" t="s">
        <v>544</v>
      </c>
      <c r="DK239" s="59" t="s">
        <v>544</v>
      </c>
      <c r="DL239" s="59" t="s">
        <v>544</v>
      </c>
      <c r="DM239" s="59" t="s">
        <v>544</v>
      </c>
      <c r="DN239" s="58">
        <v>0.56002600000000002</v>
      </c>
      <c r="DO239" s="59" t="s">
        <v>544</v>
      </c>
      <c r="DP239" s="59" t="s">
        <v>544</v>
      </c>
      <c r="DQ239" s="116" t="s">
        <v>544</v>
      </c>
    </row>
    <row r="240" spans="1:121">
      <c r="A240" s="3">
        <v>29143</v>
      </c>
      <c r="B240" s="59" t="s">
        <v>544</v>
      </c>
      <c r="C240" s="59" t="s">
        <v>544</v>
      </c>
      <c r="D240" s="59" t="s">
        <v>544</v>
      </c>
      <c r="E240" s="59" t="s">
        <v>544</v>
      </c>
      <c r="F240" s="58">
        <v>50</v>
      </c>
      <c r="G240" s="58">
        <v>1.0933170000000001</v>
      </c>
      <c r="H240" s="58">
        <v>118</v>
      </c>
      <c r="I240" s="58">
        <v>192.1</v>
      </c>
      <c r="J240" s="58">
        <v>8.76</v>
      </c>
      <c r="K240" s="59" t="s">
        <v>544</v>
      </c>
      <c r="L240" s="58">
        <v>506.3</v>
      </c>
      <c r="M240" s="58">
        <v>206940</v>
      </c>
      <c r="N240" s="59" t="s">
        <v>544</v>
      </c>
      <c r="O240" s="58">
        <v>452</v>
      </c>
      <c r="P240" s="58">
        <v>3.2</v>
      </c>
      <c r="Q240" s="59" t="s">
        <v>544</v>
      </c>
      <c r="R240" s="59" t="s">
        <v>544</v>
      </c>
      <c r="S240" s="59" t="s">
        <v>544</v>
      </c>
      <c r="T240" s="59" t="s">
        <v>544</v>
      </c>
      <c r="U240" s="59" t="s">
        <v>544</v>
      </c>
      <c r="V240" s="59" t="s">
        <v>544</v>
      </c>
      <c r="W240" s="59" t="s">
        <v>544</v>
      </c>
      <c r="X240" s="59" t="s">
        <v>544</v>
      </c>
      <c r="Y240" s="59" t="s">
        <v>544</v>
      </c>
      <c r="Z240" s="58">
        <v>112.4</v>
      </c>
      <c r="AA240" s="59" t="s">
        <v>544</v>
      </c>
      <c r="AB240" s="59" t="s">
        <v>544</v>
      </c>
      <c r="AC240" s="58">
        <v>1.0933170000000001</v>
      </c>
      <c r="AD240" s="59" t="s">
        <v>544</v>
      </c>
      <c r="AE240" s="59" t="s">
        <v>544</v>
      </c>
      <c r="AF240" s="58">
        <v>86.040267999999998</v>
      </c>
      <c r="AG240" s="58">
        <v>36.590000000000003</v>
      </c>
      <c r="AH240" s="58">
        <v>43.5</v>
      </c>
      <c r="AI240" s="59" t="s">
        <v>544</v>
      </c>
      <c r="AJ240" s="59" t="s">
        <v>544</v>
      </c>
      <c r="AK240" s="59" t="s">
        <v>544</v>
      </c>
      <c r="AL240" s="59" t="s">
        <v>544</v>
      </c>
      <c r="AM240" s="58">
        <v>54.8001</v>
      </c>
      <c r="AN240" s="58">
        <v>101.4926</v>
      </c>
      <c r="AO240" s="59" t="s">
        <v>544</v>
      </c>
      <c r="AP240" s="59" t="s">
        <v>544</v>
      </c>
      <c r="AQ240" s="59" t="s">
        <v>544</v>
      </c>
      <c r="AR240" s="59" t="s">
        <v>544</v>
      </c>
      <c r="AS240" s="59" t="s">
        <v>544</v>
      </c>
      <c r="AT240" s="59" t="s">
        <v>544</v>
      </c>
      <c r="AU240" s="58">
        <v>75.64</v>
      </c>
      <c r="AV240" s="58">
        <v>75.099999999999994</v>
      </c>
      <c r="AW240" s="59" t="s">
        <v>544</v>
      </c>
      <c r="AX240" s="58">
        <v>76.900000000000006</v>
      </c>
      <c r="AY240" s="58">
        <v>77.099999999999994</v>
      </c>
      <c r="AZ240" s="58">
        <v>78</v>
      </c>
      <c r="BA240" s="58">
        <v>100</v>
      </c>
      <c r="BB240" s="58">
        <v>62.7</v>
      </c>
      <c r="BC240" s="58">
        <v>64.400000000000006</v>
      </c>
      <c r="BD240" s="59" t="s">
        <v>544</v>
      </c>
      <c r="BE240" s="59" t="s">
        <v>544</v>
      </c>
      <c r="BF240" s="59" t="s">
        <v>544</v>
      </c>
      <c r="BG240" s="58">
        <v>2.89</v>
      </c>
      <c r="BH240" s="58">
        <v>2.34</v>
      </c>
      <c r="BI240" s="59" t="s">
        <v>544</v>
      </c>
      <c r="BJ240" s="59" t="s">
        <v>544</v>
      </c>
      <c r="BK240" s="59" t="s">
        <v>544</v>
      </c>
      <c r="BL240" s="58">
        <v>13.8</v>
      </c>
      <c r="BM240" s="58">
        <v>13.4</v>
      </c>
      <c r="BN240" s="59" t="s">
        <v>544</v>
      </c>
      <c r="BO240" s="59" t="s">
        <v>544</v>
      </c>
      <c r="BP240" s="59" t="s">
        <v>544</v>
      </c>
      <c r="BQ240" s="59" t="s">
        <v>544</v>
      </c>
      <c r="BR240" s="59" t="s">
        <v>544</v>
      </c>
      <c r="BS240" s="59" t="s">
        <v>544</v>
      </c>
      <c r="BT240" s="59" t="s">
        <v>544</v>
      </c>
      <c r="BU240" s="59" t="s">
        <v>544</v>
      </c>
      <c r="BV240" s="59" t="s">
        <v>544</v>
      </c>
      <c r="BW240" s="59" t="s">
        <v>544</v>
      </c>
      <c r="BX240" s="59" t="s">
        <v>544</v>
      </c>
      <c r="BY240" s="59" t="s">
        <v>544</v>
      </c>
      <c r="BZ240" s="59" t="s">
        <v>544</v>
      </c>
      <c r="CA240" s="59" t="s">
        <v>544</v>
      </c>
      <c r="CB240" s="59" t="s">
        <v>544</v>
      </c>
      <c r="CC240" s="59" t="s">
        <v>544</v>
      </c>
      <c r="CD240" s="59" t="s">
        <v>544</v>
      </c>
      <c r="CE240" s="59" t="s">
        <v>544</v>
      </c>
      <c r="CF240" s="58">
        <v>515007</v>
      </c>
      <c r="CG240" s="59" t="s">
        <v>544</v>
      </c>
      <c r="CH240" s="59" t="s">
        <v>544</v>
      </c>
      <c r="CI240" s="59" t="s">
        <v>544</v>
      </c>
      <c r="CJ240" s="59" t="s">
        <v>544</v>
      </c>
      <c r="CK240" s="59" t="s">
        <v>544</v>
      </c>
      <c r="CL240" s="59" t="s">
        <v>544</v>
      </c>
      <c r="CM240" s="59" t="s">
        <v>544</v>
      </c>
      <c r="CN240" s="59" t="s">
        <v>544</v>
      </c>
      <c r="CO240" s="59" t="s">
        <v>544</v>
      </c>
      <c r="CP240" s="59" t="s">
        <v>544</v>
      </c>
      <c r="CQ240" s="59" t="s">
        <v>544</v>
      </c>
      <c r="CR240" s="59" t="s">
        <v>544</v>
      </c>
      <c r="CS240" s="58">
        <v>105.1</v>
      </c>
      <c r="CT240" s="58">
        <v>122.9</v>
      </c>
      <c r="CU240" s="59" t="s">
        <v>544</v>
      </c>
      <c r="CV240" s="59" t="s">
        <v>544</v>
      </c>
      <c r="CW240" s="58">
        <v>2.56</v>
      </c>
      <c r="CX240" s="59" t="s">
        <v>544</v>
      </c>
      <c r="CY240" s="59" t="s">
        <v>544</v>
      </c>
      <c r="CZ240" s="59" t="s">
        <v>544</v>
      </c>
      <c r="DA240" s="59" t="s">
        <v>544</v>
      </c>
      <c r="DB240" s="59" t="s">
        <v>544</v>
      </c>
      <c r="DC240" s="59" t="s">
        <v>544</v>
      </c>
      <c r="DD240" s="59" t="s">
        <v>544</v>
      </c>
      <c r="DE240" s="59" t="s">
        <v>544</v>
      </c>
      <c r="DF240" s="59" t="s">
        <v>544</v>
      </c>
      <c r="DG240" s="59" t="s">
        <v>544</v>
      </c>
      <c r="DH240" s="59" t="s">
        <v>544</v>
      </c>
      <c r="DI240" s="59" t="s">
        <v>544</v>
      </c>
      <c r="DJ240" s="59" t="s">
        <v>544</v>
      </c>
      <c r="DK240" s="59" t="s">
        <v>544</v>
      </c>
      <c r="DL240" s="59" t="s">
        <v>544</v>
      </c>
      <c r="DM240" s="59" t="s">
        <v>544</v>
      </c>
      <c r="DN240" s="58">
        <v>0.58709</v>
      </c>
      <c r="DO240" s="59" t="s">
        <v>544</v>
      </c>
      <c r="DP240" s="59" t="s">
        <v>544</v>
      </c>
      <c r="DQ240" s="116" t="s">
        <v>544</v>
      </c>
    </row>
    <row r="241" spans="1:121">
      <c r="A241" s="3">
        <v>29174</v>
      </c>
      <c r="B241" s="59" t="s">
        <v>544</v>
      </c>
      <c r="C241" s="59" t="s">
        <v>544</v>
      </c>
      <c r="D241" s="59" t="s">
        <v>544</v>
      </c>
      <c r="E241" s="59" t="s">
        <v>544</v>
      </c>
      <c r="F241" s="58">
        <v>49.4</v>
      </c>
      <c r="G241" s="58">
        <v>1.1035429999999999</v>
      </c>
      <c r="H241" s="58">
        <v>126.9</v>
      </c>
      <c r="I241" s="58">
        <v>195.1</v>
      </c>
      <c r="J241" s="58">
        <v>9.65</v>
      </c>
      <c r="K241" s="59" t="s">
        <v>544</v>
      </c>
      <c r="L241" s="58">
        <v>508.7</v>
      </c>
      <c r="M241" s="58">
        <v>174845</v>
      </c>
      <c r="N241" s="59" t="s">
        <v>544</v>
      </c>
      <c r="O241" s="58">
        <v>416</v>
      </c>
      <c r="P241" s="58">
        <v>3.1</v>
      </c>
      <c r="Q241" s="59" t="s">
        <v>544</v>
      </c>
      <c r="R241" s="59" t="s">
        <v>544</v>
      </c>
      <c r="S241" s="59" t="s">
        <v>544</v>
      </c>
      <c r="T241" s="59" t="s">
        <v>544</v>
      </c>
      <c r="U241" s="59" t="s">
        <v>544</v>
      </c>
      <c r="V241" s="59" t="s">
        <v>544</v>
      </c>
      <c r="W241" s="59" t="s">
        <v>544</v>
      </c>
      <c r="X241" s="59" t="s">
        <v>544</v>
      </c>
      <c r="Y241" s="59" t="s">
        <v>544</v>
      </c>
      <c r="Z241" s="58">
        <v>113.3</v>
      </c>
      <c r="AA241" s="59" t="s">
        <v>544</v>
      </c>
      <c r="AB241" s="59" t="s">
        <v>544</v>
      </c>
      <c r="AC241" s="58">
        <v>1.1035429999999999</v>
      </c>
      <c r="AD241" s="59" t="s">
        <v>544</v>
      </c>
      <c r="AE241" s="59" t="s">
        <v>544</v>
      </c>
      <c r="AF241" s="58">
        <v>85.145888999999997</v>
      </c>
      <c r="AG241" s="58">
        <v>38.659999999999997</v>
      </c>
      <c r="AH241" s="58">
        <v>43.6</v>
      </c>
      <c r="AI241" s="59" t="s">
        <v>544</v>
      </c>
      <c r="AJ241" s="59" t="s">
        <v>544</v>
      </c>
      <c r="AK241" s="59" t="s">
        <v>544</v>
      </c>
      <c r="AL241" s="59" t="s">
        <v>544</v>
      </c>
      <c r="AM241" s="58">
        <v>54.725200000000001</v>
      </c>
      <c r="AN241" s="58">
        <v>101.1893</v>
      </c>
      <c r="AO241" s="59" t="s">
        <v>544</v>
      </c>
      <c r="AP241" s="59" t="s">
        <v>544</v>
      </c>
      <c r="AQ241" s="59" t="s">
        <v>544</v>
      </c>
      <c r="AR241" s="59" t="s">
        <v>544</v>
      </c>
      <c r="AS241" s="59" t="s">
        <v>544</v>
      </c>
      <c r="AT241" s="59" t="s">
        <v>544</v>
      </c>
      <c r="AU241" s="58">
        <v>76.58</v>
      </c>
      <c r="AV241" s="58">
        <v>75.900000000000006</v>
      </c>
      <c r="AW241" s="59" t="s">
        <v>544</v>
      </c>
      <c r="AX241" s="58">
        <v>83.2</v>
      </c>
      <c r="AY241" s="58">
        <v>82.5</v>
      </c>
      <c r="AZ241" s="58">
        <v>78.900000000000006</v>
      </c>
      <c r="BA241" s="58">
        <v>99.6</v>
      </c>
      <c r="BB241" s="58">
        <v>64.599999999999994</v>
      </c>
      <c r="BC241" s="58">
        <v>64.599999999999994</v>
      </c>
      <c r="BD241" s="59" t="s">
        <v>544</v>
      </c>
      <c r="BE241" s="59" t="s">
        <v>544</v>
      </c>
      <c r="BF241" s="59" t="s">
        <v>544</v>
      </c>
      <c r="BG241" s="58">
        <v>3</v>
      </c>
      <c r="BH241" s="58">
        <v>2.4</v>
      </c>
      <c r="BI241" s="59" t="s">
        <v>544</v>
      </c>
      <c r="BJ241" s="59" t="s">
        <v>544</v>
      </c>
      <c r="BK241" s="59" t="s">
        <v>544</v>
      </c>
      <c r="BL241" s="58">
        <v>14.27</v>
      </c>
      <c r="BM241" s="58">
        <v>13.55</v>
      </c>
      <c r="BN241" s="59" t="s">
        <v>544</v>
      </c>
      <c r="BO241" s="59" t="s">
        <v>544</v>
      </c>
      <c r="BP241" s="59" t="s">
        <v>544</v>
      </c>
      <c r="BQ241" s="59" t="s">
        <v>544</v>
      </c>
      <c r="BR241" s="59" t="s">
        <v>544</v>
      </c>
      <c r="BS241" s="59" t="s">
        <v>544</v>
      </c>
      <c r="BT241" s="59" t="s">
        <v>544</v>
      </c>
      <c r="BU241" s="59" t="s">
        <v>544</v>
      </c>
      <c r="BV241" s="59" t="s">
        <v>544</v>
      </c>
      <c r="BW241" s="59" t="s">
        <v>544</v>
      </c>
      <c r="BX241" s="59" t="s">
        <v>544</v>
      </c>
      <c r="BY241" s="59" t="s">
        <v>544</v>
      </c>
      <c r="BZ241" s="59" t="s">
        <v>544</v>
      </c>
      <c r="CA241" s="59" t="s">
        <v>544</v>
      </c>
      <c r="CB241" s="59" t="s">
        <v>544</v>
      </c>
      <c r="CC241" s="59" t="s">
        <v>544</v>
      </c>
      <c r="CD241" s="59" t="s">
        <v>544</v>
      </c>
      <c r="CE241" s="59" t="s">
        <v>544</v>
      </c>
      <c r="CF241" s="58">
        <v>520966</v>
      </c>
      <c r="CG241" s="59" t="s">
        <v>544</v>
      </c>
      <c r="CH241" s="59" t="s">
        <v>544</v>
      </c>
      <c r="CI241" s="59" t="s">
        <v>544</v>
      </c>
      <c r="CJ241" s="59" t="s">
        <v>544</v>
      </c>
      <c r="CK241" s="59" t="s">
        <v>544</v>
      </c>
      <c r="CL241" s="59" t="s">
        <v>544</v>
      </c>
      <c r="CM241" s="59" t="s">
        <v>544</v>
      </c>
      <c r="CN241" s="59" t="s">
        <v>544</v>
      </c>
      <c r="CO241" s="59" t="s">
        <v>544</v>
      </c>
      <c r="CP241" s="59" t="s">
        <v>544</v>
      </c>
      <c r="CQ241" s="59" t="s">
        <v>544</v>
      </c>
      <c r="CR241" s="59" t="s">
        <v>544</v>
      </c>
      <c r="CS241" s="58">
        <v>105.2</v>
      </c>
      <c r="CT241" s="58">
        <v>125.2</v>
      </c>
      <c r="CU241" s="59" t="s">
        <v>544</v>
      </c>
      <c r="CV241" s="59" t="s">
        <v>544</v>
      </c>
      <c r="CW241" s="58">
        <v>2.66</v>
      </c>
      <c r="CX241" s="59" t="s">
        <v>544</v>
      </c>
      <c r="CY241" s="59" t="s">
        <v>544</v>
      </c>
      <c r="CZ241" s="59" t="s">
        <v>544</v>
      </c>
      <c r="DA241" s="59" t="s">
        <v>544</v>
      </c>
      <c r="DB241" s="59" t="s">
        <v>544</v>
      </c>
      <c r="DC241" s="59" t="s">
        <v>544</v>
      </c>
      <c r="DD241" s="59" t="s">
        <v>544</v>
      </c>
      <c r="DE241" s="59" t="s">
        <v>544</v>
      </c>
      <c r="DF241" s="59" t="s">
        <v>544</v>
      </c>
      <c r="DG241" s="59" t="s">
        <v>544</v>
      </c>
      <c r="DH241" s="59" t="s">
        <v>544</v>
      </c>
      <c r="DI241" s="59" t="s">
        <v>544</v>
      </c>
      <c r="DJ241" s="59" t="s">
        <v>544</v>
      </c>
      <c r="DK241" s="59" t="s">
        <v>544</v>
      </c>
      <c r="DL241" s="59" t="s">
        <v>544</v>
      </c>
      <c r="DM241" s="59" t="s">
        <v>544</v>
      </c>
      <c r="DN241" s="58">
        <v>0.606325</v>
      </c>
      <c r="DO241" s="59" t="s">
        <v>544</v>
      </c>
      <c r="DP241" s="59" t="s">
        <v>544</v>
      </c>
      <c r="DQ241" s="116" t="s">
        <v>544</v>
      </c>
    </row>
    <row r="242" spans="1:121">
      <c r="A242" s="3">
        <v>29204</v>
      </c>
      <c r="B242" s="59" t="s">
        <v>544</v>
      </c>
      <c r="C242" s="59" t="s">
        <v>544</v>
      </c>
      <c r="D242" s="59" t="s">
        <v>544</v>
      </c>
      <c r="E242" s="59" t="s">
        <v>544</v>
      </c>
      <c r="F242" s="58">
        <v>49.2</v>
      </c>
      <c r="G242" s="58">
        <v>1.127831</v>
      </c>
      <c r="H242" s="58">
        <v>122.9</v>
      </c>
      <c r="I242" s="58">
        <v>197.2</v>
      </c>
      <c r="J242" s="58">
        <v>9.58</v>
      </c>
      <c r="K242" s="59" t="s">
        <v>544</v>
      </c>
      <c r="L242" s="58">
        <v>497.8</v>
      </c>
      <c r="M242" s="58">
        <v>122826</v>
      </c>
      <c r="N242" s="59" t="s">
        <v>544</v>
      </c>
      <c r="O242" s="58">
        <v>426</v>
      </c>
      <c r="P242" s="58">
        <v>3</v>
      </c>
      <c r="Q242" s="59" t="s">
        <v>544</v>
      </c>
      <c r="R242" s="59" t="s">
        <v>544</v>
      </c>
      <c r="S242" s="59" t="s">
        <v>544</v>
      </c>
      <c r="T242" s="59" t="s">
        <v>544</v>
      </c>
      <c r="U242" s="59" t="s">
        <v>544</v>
      </c>
      <c r="V242" s="59" t="s">
        <v>544</v>
      </c>
      <c r="W242" s="59" t="s">
        <v>544</v>
      </c>
      <c r="X242" s="59" t="s">
        <v>544</v>
      </c>
      <c r="Y242" s="59" t="s">
        <v>544</v>
      </c>
      <c r="Z242" s="58">
        <v>113.3</v>
      </c>
      <c r="AA242" s="59" t="s">
        <v>544</v>
      </c>
      <c r="AB242" s="59" t="s">
        <v>544</v>
      </c>
      <c r="AC242" s="58">
        <v>1.127831</v>
      </c>
      <c r="AD242" s="59" t="s">
        <v>544</v>
      </c>
      <c r="AE242" s="59" t="s">
        <v>544</v>
      </c>
      <c r="AF242" s="58">
        <v>84.052288000000004</v>
      </c>
      <c r="AG242" s="58">
        <v>41.93</v>
      </c>
      <c r="AH242" s="58">
        <v>43.8</v>
      </c>
      <c r="AI242" s="59" t="s">
        <v>544</v>
      </c>
      <c r="AJ242" s="59" t="s">
        <v>544</v>
      </c>
      <c r="AK242" s="59" t="s">
        <v>544</v>
      </c>
      <c r="AL242" s="59" t="s">
        <v>544</v>
      </c>
      <c r="AM242" s="58">
        <v>54.667900000000003</v>
      </c>
      <c r="AN242" s="58">
        <v>100.9229</v>
      </c>
      <c r="AO242" s="59" t="s">
        <v>544</v>
      </c>
      <c r="AP242" s="59" t="s">
        <v>544</v>
      </c>
      <c r="AQ242" s="59" t="s">
        <v>544</v>
      </c>
      <c r="AR242" s="59" t="s">
        <v>544</v>
      </c>
      <c r="AS242" s="59" t="s">
        <v>544</v>
      </c>
      <c r="AT242" s="59" t="s">
        <v>544</v>
      </c>
      <c r="AU242" s="58">
        <v>76.98</v>
      </c>
      <c r="AV242" s="58">
        <v>76.8</v>
      </c>
      <c r="AW242" s="59" t="s">
        <v>544</v>
      </c>
      <c r="AX242" s="58">
        <v>82.8</v>
      </c>
      <c r="AY242" s="58">
        <v>82.4</v>
      </c>
      <c r="AZ242" s="58">
        <v>80.2</v>
      </c>
      <c r="BA242" s="58">
        <v>100.7</v>
      </c>
      <c r="BB242" s="58">
        <v>65.900000000000006</v>
      </c>
      <c r="BC242" s="58">
        <v>64.8</v>
      </c>
      <c r="BD242" s="59" t="s">
        <v>544</v>
      </c>
      <c r="BE242" s="59" t="s">
        <v>544</v>
      </c>
      <c r="BF242" s="59" t="s">
        <v>544</v>
      </c>
      <c r="BG242" s="58">
        <v>2.98</v>
      </c>
      <c r="BH242" s="58">
        <v>2.2599999999999998</v>
      </c>
      <c r="BI242" s="59" t="s">
        <v>544</v>
      </c>
      <c r="BJ242" s="59" t="s">
        <v>544</v>
      </c>
      <c r="BK242" s="59" t="s">
        <v>544</v>
      </c>
      <c r="BL242" s="58">
        <v>14.27</v>
      </c>
      <c r="BM242" s="58">
        <v>13.86</v>
      </c>
      <c r="BN242" s="59" t="s">
        <v>544</v>
      </c>
      <c r="BO242" s="59" t="s">
        <v>544</v>
      </c>
      <c r="BP242" s="59" t="s">
        <v>544</v>
      </c>
      <c r="BQ242" s="59" t="s">
        <v>544</v>
      </c>
      <c r="BR242" s="59" t="s">
        <v>544</v>
      </c>
      <c r="BS242" s="59" t="s">
        <v>544</v>
      </c>
      <c r="BT242" s="59" t="s">
        <v>544</v>
      </c>
      <c r="BU242" s="59" t="s">
        <v>544</v>
      </c>
      <c r="BV242" s="59" t="s">
        <v>544</v>
      </c>
      <c r="BW242" s="59" t="s">
        <v>544</v>
      </c>
      <c r="BX242" s="59" t="s">
        <v>544</v>
      </c>
      <c r="BY242" s="59" t="s">
        <v>544</v>
      </c>
      <c r="BZ242" s="59" t="s">
        <v>544</v>
      </c>
      <c r="CA242" s="59" t="s">
        <v>544</v>
      </c>
      <c r="CB242" s="59" t="s">
        <v>544</v>
      </c>
      <c r="CC242" s="59" t="s">
        <v>544</v>
      </c>
      <c r="CD242" s="59" t="s">
        <v>544</v>
      </c>
      <c r="CE242" s="59" t="s">
        <v>544</v>
      </c>
      <c r="CF242" s="58">
        <v>531987</v>
      </c>
      <c r="CG242" s="59" t="s">
        <v>544</v>
      </c>
      <c r="CH242" s="59" t="s">
        <v>544</v>
      </c>
      <c r="CI242" s="59" t="s">
        <v>544</v>
      </c>
      <c r="CJ242" s="59" t="s">
        <v>544</v>
      </c>
      <c r="CK242" s="59" t="s">
        <v>544</v>
      </c>
      <c r="CL242" s="59" t="s">
        <v>544</v>
      </c>
      <c r="CM242" s="59" t="s">
        <v>544</v>
      </c>
      <c r="CN242" s="59" t="s">
        <v>544</v>
      </c>
      <c r="CO242" s="59" t="s">
        <v>544</v>
      </c>
      <c r="CP242" s="59" t="s">
        <v>544</v>
      </c>
      <c r="CQ242" s="59" t="s">
        <v>544</v>
      </c>
      <c r="CR242" s="59" t="s">
        <v>544</v>
      </c>
      <c r="CS242" s="58">
        <v>104.9</v>
      </c>
      <c r="CT242" s="58">
        <v>125.6</v>
      </c>
      <c r="CU242" s="59" t="s">
        <v>544</v>
      </c>
      <c r="CV242" s="59" t="s">
        <v>544</v>
      </c>
      <c r="CW242" s="58">
        <v>2.91</v>
      </c>
      <c r="CX242" s="59" t="s">
        <v>544</v>
      </c>
      <c r="CY242" s="59" t="s">
        <v>544</v>
      </c>
      <c r="CZ242" s="59" t="s">
        <v>544</v>
      </c>
      <c r="DA242" s="59" t="s">
        <v>544</v>
      </c>
      <c r="DB242" s="59" t="s">
        <v>544</v>
      </c>
      <c r="DC242" s="59" t="s">
        <v>544</v>
      </c>
      <c r="DD242" s="59" t="s">
        <v>544</v>
      </c>
      <c r="DE242" s="59" t="s">
        <v>544</v>
      </c>
      <c r="DF242" s="59" t="s">
        <v>544</v>
      </c>
      <c r="DG242" s="59" t="s">
        <v>544</v>
      </c>
      <c r="DH242" s="59" t="s">
        <v>544</v>
      </c>
      <c r="DI242" s="59" t="s">
        <v>544</v>
      </c>
      <c r="DJ242" s="59" t="s">
        <v>544</v>
      </c>
      <c r="DK242" s="59" t="s">
        <v>544</v>
      </c>
      <c r="DL242" s="59" t="s">
        <v>544</v>
      </c>
      <c r="DM242" s="59" t="s">
        <v>544</v>
      </c>
      <c r="DN242" s="58">
        <v>0.63280000000000003</v>
      </c>
      <c r="DO242" s="59" t="s">
        <v>544</v>
      </c>
      <c r="DP242" s="59" t="s">
        <v>544</v>
      </c>
      <c r="DQ242" s="116" t="s">
        <v>544</v>
      </c>
    </row>
    <row r="243" spans="1:121">
      <c r="A243" s="3">
        <v>29235</v>
      </c>
      <c r="B243" s="59" t="s">
        <v>544</v>
      </c>
      <c r="C243" s="59" t="s">
        <v>544</v>
      </c>
      <c r="D243" s="59" t="s">
        <v>544</v>
      </c>
      <c r="E243" s="59" t="s">
        <v>544</v>
      </c>
      <c r="F243" s="58">
        <v>49.6</v>
      </c>
      <c r="G243" s="58">
        <v>1.134541</v>
      </c>
      <c r="H243" s="58">
        <v>121</v>
      </c>
      <c r="I243" s="58">
        <v>197.6</v>
      </c>
      <c r="J243" s="58">
        <v>8.86</v>
      </c>
      <c r="K243" s="59" t="s">
        <v>544</v>
      </c>
      <c r="L243" s="58">
        <v>504</v>
      </c>
      <c r="M243" s="58">
        <v>198902</v>
      </c>
      <c r="N243" s="59" t="s">
        <v>544</v>
      </c>
      <c r="O243" s="58">
        <v>487</v>
      </c>
      <c r="P243" s="58">
        <v>3.1</v>
      </c>
      <c r="Q243" s="59" t="s">
        <v>544</v>
      </c>
      <c r="R243" s="59" t="s">
        <v>544</v>
      </c>
      <c r="S243" s="59" t="s">
        <v>544</v>
      </c>
      <c r="T243" s="59" t="s">
        <v>544</v>
      </c>
      <c r="U243" s="59" t="s">
        <v>544</v>
      </c>
      <c r="V243" s="59" t="s">
        <v>544</v>
      </c>
      <c r="W243" s="59" t="s">
        <v>544</v>
      </c>
      <c r="X243" s="59" t="s">
        <v>544</v>
      </c>
      <c r="Y243" s="59" t="s">
        <v>544</v>
      </c>
      <c r="Z243" s="58">
        <v>111.5</v>
      </c>
      <c r="AA243" s="59" t="s">
        <v>544</v>
      </c>
      <c r="AB243" s="59" t="s">
        <v>544</v>
      </c>
      <c r="AC243" s="58">
        <v>1.134541</v>
      </c>
      <c r="AD243" s="59" t="s">
        <v>544</v>
      </c>
      <c r="AE243" s="59" t="s">
        <v>544</v>
      </c>
      <c r="AF243" s="58">
        <v>82.352941000000001</v>
      </c>
      <c r="AG243" s="58">
        <v>40.479999999999997</v>
      </c>
      <c r="AH243" s="58">
        <v>43.9</v>
      </c>
      <c r="AI243" s="59" t="s">
        <v>544</v>
      </c>
      <c r="AJ243" s="59" t="s">
        <v>544</v>
      </c>
      <c r="AK243" s="59" t="s">
        <v>544</v>
      </c>
      <c r="AL243" s="59" t="s">
        <v>544</v>
      </c>
      <c r="AM243" s="58">
        <v>54.6173</v>
      </c>
      <c r="AN243" s="58">
        <v>100.6734</v>
      </c>
      <c r="AO243" s="59" t="s">
        <v>544</v>
      </c>
      <c r="AP243" s="59" t="s">
        <v>544</v>
      </c>
      <c r="AQ243" s="59" t="s">
        <v>544</v>
      </c>
      <c r="AR243" s="59" t="s">
        <v>544</v>
      </c>
      <c r="AS243" s="59" t="s">
        <v>544</v>
      </c>
      <c r="AT243" s="59" t="s">
        <v>544</v>
      </c>
      <c r="AU243" s="58">
        <v>76.790000000000006</v>
      </c>
      <c r="AV243" s="58">
        <v>79.7</v>
      </c>
      <c r="AW243" s="59" t="s">
        <v>544</v>
      </c>
      <c r="AX243" s="58">
        <v>76.099999999999994</v>
      </c>
      <c r="AY243" s="58">
        <v>77.2</v>
      </c>
      <c r="AZ243" s="58">
        <v>82.9</v>
      </c>
      <c r="BA243" s="58">
        <v>99.5</v>
      </c>
      <c r="BB243" s="58">
        <v>71.5</v>
      </c>
      <c r="BC243" s="58">
        <v>65.7</v>
      </c>
      <c r="BD243" s="59" t="s">
        <v>544</v>
      </c>
      <c r="BE243" s="59" t="s">
        <v>544</v>
      </c>
      <c r="BF243" s="59" t="s">
        <v>544</v>
      </c>
      <c r="BG243" s="58">
        <v>3.05</v>
      </c>
      <c r="BH243" s="58">
        <v>2.57</v>
      </c>
      <c r="BI243" s="59" t="s">
        <v>544</v>
      </c>
      <c r="BJ243" s="59" t="s">
        <v>544</v>
      </c>
      <c r="BK243" s="59" t="s">
        <v>544</v>
      </c>
      <c r="BL243" s="58">
        <v>14.98</v>
      </c>
      <c r="BM243" s="58">
        <v>14.16</v>
      </c>
      <c r="BN243" s="59" t="s">
        <v>544</v>
      </c>
      <c r="BO243" s="59" t="s">
        <v>544</v>
      </c>
      <c r="BP243" s="59" t="s">
        <v>544</v>
      </c>
      <c r="BQ243" s="59" t="s">
        <v>544</v>
      </c>
      <c r="BR243" s="59" t="s">
        <v>544</v>
      </c>
      <c r="BS243" s="59" t="s">
        <v>544</v>
      </c>
      <c r="BT243" s="59" t="s">
        <v>544</v>
      </c>
      <c r="BU243" s="59" t="s">
        <v>544</v>
      </c>
      <c r="BV243" s="59" t="s">
        <v>544</v>
      </c>
      <c r="BW243" s="59" t="s">
        <v>544</v>
      </c>
      <c r="BX243" s="59" t="s">
        <v>544</v>
      </c>
      <c r="BY243" s="59" t="s">
        <v>544</v>
      </c>
      <c r="BZ243" s="59" t="s">
        <v>544</v>
      </c>
      <c r="CA243" s="59" t="s">
        <v>544</v>
      </c>
      <c r="CB243" s="59" t="s">
        <v>544</v>
      </c>
      <c r="CC243" s="59" t="s">
        <v>544</v>
      </c>
      <c r="CD243" s="59" t="s">
        <v>544</v>
      </c>
      <c r="CE243" s="59" t="s">
        <v>544</v>
      </c>
      <c r="CF243" s="58">
        <v>526588</v>
      </c>
      <c r="CG243" s="59" t="s">
        <v>544</v>
      </c>
      <c r="CH243" s="59" t="s">
        <v>544</v>
      </c>
      <c r="CI243" s="59" t="s">
        <v>544</v>
      </c>
      <c r="CJ243" s="59" t="s">
        <v>544</v>
      </c>
      <c r="CK243" s="59" t="s">
        <v>544</v>
      </c>
      <c r="CL243" s="59" t="s">
        <v>544</v>
      </c>
      <c r="CM243" s="59" t="s">
        <v>544</v>
      </c>
      <c r="CN243" s="59" t="s">
        <v>544</v>
      </c>
      <c r="CO243" s="59" t="s">
        <v>544</v>
      </c>
      <c r="CP243" s="59" t="s">
        <v>544</v>
      </c>
      <c r="CQ243" s="59" t="s">
        <v>544</v>
      </c>
      <c r="CR243" s="59" t="s">
        <v>544</v>
      </c>
      <c r="CS243" s="58">
        <v>103.2</v>
      </c>
      <c r="CT243" s="58">
        <v>123.7</v>
      </c>
      <c r="CU243" s="59" t="s">
        <v>544</v>
      </c>
      <c r="CV243" s="59" t="s">
        <v>544</v>
      </c>
      <c r="CW243" s="58">
        <v>2.61</v>
      </c>
      <c r="CX243" s="59" t="s">
        <v>544</v>
      </c>
      <c r="CY243" s="59" t="s">
        <v>544</v>
      </c>
      <c r="CZ243" s="59" t="s">
        <v>544</v>
      </c>
      <c r="DA243" s="59" t="s">
        <v>544</v>
      </c>
      <c r="DB243" s="59" t="s">
        <v>544</v>
      </c>
      <c r="DC243" s="59" t="s">
        <v>544</v>
      </c>
      <c r="DD243" s="59" t="s">
        <v>544</v>
      </c>
      <c r="DE243" s="59" t="s">
        <v>544</v>
      </c>
      <c r="DF243" s="59" t="s">
        <v>544</v>
      </c>
      <c r="DG243" s="59" t="s">
        <v>544</v>
      </c>
      <c r="DH243" s="59" t="s">
        <v>544</v>
      </c>
      <c r="DI243" s="59" t="s">
        <v>544</v>
      </c>
      <c r="DJ243" s="59" t="s">
        <v>544</v>
      </c>
      <c r="DK243" s="59" t="s">
        <v>544</v>
      </c>
      <c r="DL243" s="59" t="s">
        <v>544</v>
      </c>
      <c r="DM243" s="59" t="s">
        <v>544</v>
      </c>
      <c r="DN243" s="58">
        <v>0.67661400000000005</v>
      </c>
      <c r="DO243" s="59" t="s">
        <v>544</v>
      </c>
      <c r="DP243" s="59" t="s">
        <v>544</v>
      </c>
      <c r="DQ243" s="116" t="s">
        <v>544</v>
      </c>
    </row>
    <row r="244" spans="1:121">
      <c r="A244" s="3">
        <v>29266</v>
      </c>
      <c r="B244" s="59" t="s">
        <v>544</v>
      </c>
      <c r="C244" s="59" t="s">
        <v>544</v>
      </c>
      <c r="D244" s="59" t="s">
        <v>544</v>
      </c>
      <c r="E244" s="59" t="s">
        <v>544</v>
      </c>
      <c r="F244" s="58">
        <v>49.9</v>
      </c>
      <c r="G244" s="58">
        <v>1.119335</v>
      </c>
      <c r="H244" s="58">
        <v>119</v>
      </c>
      <c r="I244" s="58">
        <v>201.2</v>
      </c>
      <c r="J244" s="58">
        <v>8.9700000000000006</v>
      </c>
      <c r="K244" s="59" t="s">
        <v>544</v>
      </c>
      <c r="L244" s="58">
        <v>521.5</v>
      </c>
      <c r="M244" s="58">
        <v>221878</v>
      </c>
      <c r="N244" s="59" t="s">
        <v>544</v>
      </c>
      <c r="O244" s="58">
        <v>573</v>
      </c>
      <c r="P244" s="58">
        <v>3</v>
      </c>
      <c r="Q244" s="59" t="s">
        <v>544</v>
      </c>
      <c r="R244" s="59" t="s">
        <v>544</v>
      </c>
      <c r="S244" s="59" t="s">
        <v>544</v>
      </c>
      <c r="T244" s="59" t="s">
        <v>544</v>
      </c>
      <c r="U244" s="59" t="s">
        <v>544</v>
      </c>
      <c r="V244" s="59" t="s">
        <v>544</v>
      </c>
      <c r="W244" s="59" t="s">
        <v>544</v>
      </c>
      <c r="X244" s="59" t="s">
        <v>544</v>
      </c>
      <c r="Y244" s="59" t="s">
        <v>544</v>
      </c>
      <c r="Z244" s="58">
        <v>110.8</v>
      </c>
      <c r="AA244" s="59" t="s">
        <v>544</v>
      </c>
      <c r="AB244" s="59" t="s">
        <v>544</v>
      </c>
      <c r="AC244" s="58">
        <v>1.119335</v>
      </c>
      <c r="AD244" s="59" t="s">
        <v>544</v>
      </c>
      <c r="AE244" s="59" t="s">
        <v>544</v>
      </c>
      <c r="AF244" s="58">
        <v>81.851851999999994</v>
      </c>
      <c r="AG244" s="58">
        <v>39.93</v>
      </c>
      <c r="AH244" s="58">
        <v>44</v>
      </c>
      <c r="AI244" s="59" t="s">
        <v>544</v>
      </c>
      <c r="AJ244" s="59" t="s">
        <v>544</v>
      </c>
      <c r="AK244" s="59" t="s">
        <v>544</v>
      </c>
      <c r="AL244" s="59" t="s">
        <v>544</v>
      </c>
      <c r="AM244" s="58">
        <v>54.554499999999997</v>
      </c>
      <c r="AN244" s="58">
        <v>100.4057</v>
      </c>
      <c r="AO244" s="59" t="s">
        <v>544</v>
      </c>
      <c r="AP244" s="59" t="s">
        <v>544</v>
      </c>
      <c r="AQ244" s="59" t="s">
        <v>544</v>
      </c>
      <c r="AR244" s="59" t="s">
        <v>544</v>
      </c>
      <c r="AS244" s="59" t="s">
        <v>544</v>
      </c>
      <c r="AT244" s="59" t="s">
        <v>544</v>
      </c>
      <c r="AU244" s="58">
        <v>76.42</v>
      </c>
      <c r="AV244" s="58">
        <v>80.400000000000006</v>
      </c>
      <c r="AW244" s="59" t="s">
        <v>544</v>
      </c>
      <c r="AX244" s="58">
        <v>71.900000000000006</v>
      </c>
      <c r="AY244" s="58">
        <v>74.400000000000006</v>
      </c>
      <c r="AZ244" s="58">
        <v>87.1</v>
      </c>
      <c r="BA244" s="58">
        <v>100.2</v>
      </c>
      <c r="BB244" s="58">
        <v>78</v>
      </c>
      <c r="BC244" s="58">
        <v>66.099999999999994</v>
      </c>
      <c r="BD244" s="59" t="s">
        <v>544</v>
      </c>
      <c r="BE244" s="59" t="s">
        <v>544</v>
      </c>
      <c r="BF244" s="59" t="s">
        <v>544</v>
      </c>
      <c r="BG244" s="58">
        <v>3.03</v>
      </c>
      <c r="BH244" s="58">
        <v>2.61</v>
      </c>
      <c r="BI244" s="59" t="s">
        <v>544</v>
      </c>
      <c r="BJ244" s="59" t="s">
        <v>544</v>
      </c>
      <c r="BK244" s="59" t="s">
        <v>544</v>
      </c>
      <c r="BL244" s="58">
        <v>15.29</v>
      </c>
      <c r="BM244" s="58">
        <v>14.98</v>
      </c>
      <c r="BN244" s="59" t="s">
        <v>544</v>
      </c>
      <c r="BO244" s="59" t="s">
        <v>544</v>
      </c>
      <c r="BP244" s="59" t="s">
        <v>544</v>
      </c>
      <c r="BQ244" s="59" t="s">
        <v>544</v>
      </c>
      <c r="BR244" s="59" t="s">
        <v>544</v>
      </c>
      <c r="BS244" s="59" t="s">
        <v>544</v>
      </c>
      <c r="BT244" s="59" t="s">
        <v>544</v>
      </c>
      <c r="BU244" s="59" t="s">
        <v>544</v>
      </c>
      <c r="BV244" s="59" t="s">
        <v>544</v>
      </c>
      <c r="BW244" s="59" t="s">
        <v>544</v>
      </c>
      <c r="BX244" s="59" t="s">
        <v>544</v>
      </c>
      <c r="BY244" s="59" t="s">
        <v>544</v>
      </c>
      <c r="BZ244" s="59" t="s">
        <v>544</v>
      </c>
      <c r="CA244" s="59" t="s">
        <v>544</v>
      </c>
      <c r="CB244" s="59" t="s">
        <v>544</v>
      </c>
      <c r="CC244" s="59" t="s">
        <v>544</v>
      </c>
      <c r="CD244" s="59" t="s">
        <v>544</v>
      </c>
      <c r="CE244" s="59" t="s">
        <v>544</v>
      </c>
      <c r="CF244" s="58">
        <v>530984</v>
      </c>
      <c r="CG244" s="59" t="s">
        <v>544</v>
      </c>
      <c r="CH244" s="59" t="s">
        <v>544</v>
      </c>
      <c r="CI244" s="59" t="s">
        <v>544</v>
      </c>
      <c r="CJ244" s="59" t="s">
        <v>544</v>
      </c>
      <c r="CK244" s="59" t="s">
        <v>544</v>
      </c>
      <c r="CL244" s="59" t="s">
        <v>544</v>
      </c>
      <c r="CM244" s="59" t="s">
        <v>544</v>
      </c>
      <c r="CN244" s="59" t="s">
        <v>544</v>
      </c>
      <c r="CO244" s="59" t="s">
        <v>544</v>
      </c>
      <c r="CP244" s="59" t="s">
        <v>544</v>
      </c>
      <c r="CQ244" s="59" t="s">
        <v>544</v>
      </c>
      <c r="CR244" s="59" t="s">
        <v>544</v>
      </c>
      <c r="CS244" s="58">
        <v>102.7</v>
      </c>
      <c r="CT244" s="58">
        <v>122.7</v>
      </c>
      <c r="CU244" s="59" t="s">
        <v>544</v>
      </c>
      <c r="CV244" s="59" t="s">
        <v>544</v>
      </c>
      <c r="CW244" s="58">
        <v>2.91</v>
      </c>
      <c r="CX244" s="59" t="s">
        <v>544</v>
      </c>
      <c r="CY244" s="59" t="s">
        <v>544</v>
      </c>
      <c r="CZ244" s="59" t="s">
        <v>544</v>
      </c>
      <c r="DA244" s="59" t="s">
        <v>544</v>
      </c>
      <c r="DB244" s="59" t="s">
        <v>544</v>
      </c>
      <c r="DC244" s="59" t="s">
        <v>544</v>
      </c>
      <c r="DD244" s="59" t="s">
        <v>544</v>
      </c>
      <c r="DE244" s="59" t="s">
        <v>544</v>
      </c>
      <c r="DF244" s="59" t="s">
        <v>544</v>
      </c>
      <c r="DG244" s="59" t="s">
        <v>544</v>
      </c>
      <c r="DH244" s="59" t="s">
        <v>544</v>
      </c>
      <c r="DI244" s="59" t="s">
        <v>544</v>
      </c>
      <c r="DJ244" s="59" t="s">
        <v>544</v>
      </c>
      <c r="DK244" s="59" t="s">
        <v>544</v>
      </c>
      <c r="DL244" s="59" t="s">
        <v>544</v>
      </c>
      <c r="DM244" s="59" t="s">
        <v>544</v>
      </c>
      <c r="DN244" s="58">
        <v>0.73606899999999997</v>
      </c>
      <c r="DO244" s="59" t="s">
        <v>544</v>
      </c>
      <c r="DP244" s="59" t="s">
        <v>544</v>
      </c>
      <c r="DQ244" s="116" t="s">
        <v>544</v>
      </c>
    </row>
    <row r="245" spans="1:121">
      <c r="A245" s="3">
        <v>29295</v>
      </c>
      <c r="B245" s="59" t="s">
        <v>544</v>
      </c>
      <c r="C245" s="59" t="s">
        <v>544</v>
      </c>
      <c r="D245" s="59" t="s">
        <v>544</v>
      </c>
      <c r="E245" s="59" t="s">
        <v>544</v>
      </c>
      <c r="F245" s="58">
        <v>50.3</v>
      </c>
      <c r="G245" s="58">
        <v>1.057375</v>
      </c>
      <c r="H245" s="58">
        <v>122.1</v>
      </c>
      <c r="I245" s="58">
        <v>202.6</v>
      </c>
      <c r="J245" s="58">
        <v>9.64</v>
      </c>
      <c r="K245" s="59" t="s">
        <v>544</v>
      </c>
      <c r="L245" s="58">
        <v>475.2</v>
      </c>
      <c r="M245" s="58">
        <v>283372</v>
      </c>
      <c r="N245" s="59" t="s">
        <v>544</v>
      </c>
      <c r="O245" s="58">
        <v>501</v>
      </c>
      <c r="P245" s="58">
        <v>3.1</v>
      </c>
      <c r="Q245" s="59" t="s">
        <v>544</v>
      </c>
      <c r="R245" s="59" t="s">
        <v>544</v>
      </c>
      <c r="S245" s="59" t="s">
        <v>544</v>
      </c>
      <c r="T245" s="59" t="s">
        <v>544</v>
      </c>
      <c r="U245" s="59" t="s">
        <v>544</v>
      </c>
      <c r="V245" s="59" t="s">
        <v>544</v>
      </c>
      <c r="W245" s="59" t="s">
        <v>544</v>
      </c>
      <c r="X245" s="59" t="s">
        <v>544</v>
      </c>
      <c r="Y245" s="59" t="s">
        <v>544</v>
      </c>
      <c r="Z245" s="58">
        <v>109</v>
      </c>
      <c r="AA245" s="59" t="s">
        <v>544</v>
      </c>
      <c r="AB245" s="59" t="s">
        <v>544</v>
      </c>
      <c r="AC245" s="58">
        <v>1.057375</v>
      </c>
      <c r="AD245" s="59" t="s">
        <v>544</v>
      </c>
      <c r="AE245" s="59" t="s">
        <v>544</v>
      </c>
      <c r="AF245" s="58">
        <v>81.120585000000005</v>
      </c>
      <c r="AG245" s="58">
        <v>38.49</v>
      </c>
      <c r="AH245" s="58">
        <v>44.1</v>
      </c>
      <c r="AI245" s="59" t="s">
        <v>544</v>
      </c>
      <c r="AJ245" s="59" t="s">
        <v>544</v>
      </c>
      <c r="AK245" s="59" t="s">
        <v>544</v>
      </c>
      <c r="AL245" s="59" t="s">
        <v>544</v>
      </c>
      <c r="AM245" s="58">
        <v>54.463200000000001</v>
      </c>
      <c r="AN245" s="58">
        <v>100.0899</v>
      </c>
      <c r="AO245" s="59" t="s">
        <v>544</v>
      </c>
      <c r="AP245" s="59" t="s">
        <v>544</v>
      </c>
      <c r="AQ245" s="59" t="s">
        <v>544</v>
      </c>
      <c r="AR245" s="59" t="s">
        <v>544</v>
      </c>
      <c r="AS245" s="59" t="s">
        <v>544</v>
      </c>
      <c r="AT245" s="59" t="s">
        <v>544</v>
      </c>
      <c r="AU245" s="58">
        <v>75.290000000000006</v>
      </c>
      <c r="AV245" s="58">
        <v>81.599999999999994</v>
      </c>
      <c r="AW245" s="59" t="s">
        <v>544</v>
      </c>
      <c r="AX245" s="58">
        <v>72.2</v>
      </c>
      <c r="AY245" s="58">
        <v>74</v>
      </c>
      <c r="AZ245" s="58">
        <v>83</v>
      </c>
      <c r="BA245" s="58">
        <v>99.5</v>
      </c>
      <c r="BB245" s="58">
        <v>71.400000000000006</v>
      </c>
      <c r="BC245" s="58">
        <v>66.400000000000006</v>
      </c>
      <c r="BD245" s="59" t="s">
        <v>544</v>
      </c>
      <c r="BE245" s="59" t="s">
        <v>544</v>
      </c>
      <c r="BF245" s="59" t="s">
        <v>544</v>
      </c>
      <c r="BG245" s="58">
        <v>3.25</v>
      </c>
      <c r="BH245" s="58">
        <v>2.89</v>
      </c>
      <c r="BI245" s="59" t="s">
        <v>544</v>
      </c>
      <c r="BJ245" s="59" t="s">
        <v>544</v>
      </c>
      <c r="BK245" s="59" t="s">
        <v>544</v>
      </c>
      <c r="BL245" s="58">
        <v>15.08</v>
      </c>
      <c r="BM245" s="58">
        <v>14.32</v>
      </c>
      <c r="BN245" s="59" t="s">
        <v>544</v>
      </c>
      <c r="BO245" s="59" t="s">
        <v>544</v>
      </c>
      <c r="BP245" s="59" t="s">
        <v>544</v>
      </c>
      <c r="BQ245" s="59" t="s">
        <v>544</v>
      </c>
      <c r="BR245" s="59" t="s">
        <v>544</v>
      </c>
      <c r="BS245" s="59" t="s">
        <v>544</v>
      </c>
      <c r="BT245" s="59" t="s">
        <v>544</v>
      </c>
      <c r="BU245" s="59" t="s">
        <v>544</v>
      </c>
      <c r="BV245" s="59" t="s">
        <v>544</v>
      </c>
      <c r="BW245" s="59" t="s">
        <v>544</v>
      </c>
      <c r="BX245" s="59" t="s">
        <v>544</v>
      </c>
      <c r="BY245" s="59" t="s">
        <v>544</v>
      </c>
      <c r="BZ245" s="59" t="s">
        <v>544</v>
      </c>
      <c r="CA245" s="59" t="s">
        <v>544</v>
      </c>
      <c r="CB245" s="59" t="s">
        <v>544</v>
      </c>
      <c r="CC245" s="59" t="s">
        <v>544</v>
      </c>
      <c r="CD245" s="59" t="s">
        <v>544</v>
      </c>
      <c r="CE245" s="59" t="s">
        <v>544</v>
      </c>
      <c r="CF245" s="58">
        <v>536405</v>
      </c>
      <c r="CG245" s="59" t="s">
        <v>544</v>
      </c>
      <c r="CH245" s="59" t="s">
        <v>544</v>
      </c>
      <c r="CI245" s="59" t="s">
        <v>544</v>
      </c>
      <c r="CJ245" s="59" t="s">
        <v>544</v>
      </c>
      <c r="CK245" s="59" t="s">
        <v>544</v>
      </c>
      <c r="CL245" s="59" t="s">
        <v>544</v>
      </c>
      <c r="CM245" s="59" t="s">
        <v>544</v>
      </c>
      <c r="CN245" s="59" t="s">
        <v>544</v>
      </c>
      <c r="CO245" s="59" t="s">
        <v>544</v>
      </c>
      <c r="CP245" s="59" t="s">
        <v>544</v>
      </c>
      <c r="CQ245" s="59" t="s">
        <v>544</v>
      </c>
      <c r="CR245" s="59" t="s">
        <v>544</v>
      </c>
      <c r="CS245" s="58">
        <v>102.1</v>
      </c>
      <c r="CT245" s="58">
        <v>118.9</v>
      </c>
      <c r="CU245" s="59" t="s">
        <v>544</v>
      </c>
      <c r="CV245" s="59" t="s">
        <v>544</v>
      </c>
      <c r="CW245" s="58">
        <v>2.71</v>
      </c>
      <c r="CX245" s="59" t="s">
        <v>544</v>
      </c>
      <c r="CY245" s="59" t="s">
        <v>544</v>
      </c>
      <c r="CZ245" s="59" t="s">
        <v>544</v>
      </c>
      <c r="DA245" s="59" t="s">
        <v>544</v>
      </c>
      <c r="DB245" s="59" t="s">
        <v>544</v>
      </c>
      <c r="DC245" s="59" t="s">
        <v>544</v>
      </c>
      <c r="DD245" s="59" t="s">
        <v>544</v>
      </c>
      <c r="DE245" s="59" t="s">
        <v>544</v>
      </c>
      <c r="DF245" s="59" t="s">
        <v>544</v>
      </c>
      <c r="DG245" s="59" t="s">
        <v>544</v>
      </c>
      <c r="DH245" s="59" t="s">
        <v>544</v>
      </c>
      <c r="DI245" s="59" t="s">
        <v>544</v>
      </c>
      <c r="DJ245" s="59" t="s">
        <v>544</v>
      </c>
      <c r="DK245" s="59" t="s">
        <v>544</v>
      </c>
      <c r="DL245" s="59" t="s">
        <v>544</v>
      </c>
      <c r="DM245" s="59" t="s">
        <v>544</v>
      </c>
      <c r="DN245" s="58">
        <v>0.798516</v>
      </c>
      <c r="DO245" s="59" t="s">
        <v>544</v>
      </c>
      <c r="DP245" s="59" t="s">
        <v>544</v>
      </c>
      <c r="DQ245" s="116" t="s">
        <v>544</v>
      </c>
    </row>
    <row r="246" spans="1:121">
      <c r="A246" s="3">
        <v>29326</v>
      </c>
      <c r="B246" s="59" t="s">
        <v>544</v>
      </c>
      <c r="C246" s="59" t="s">
        <v>544</v>
      </c>
      <c r="D246" s="59" t="s">
        <v>544</v>
      </c>
      <c r="E246" s="59" t="s">
        <v>544</v>
      </c>
      <c r="F246" s="58">
        <v>48.1</v>
      </c>
      <c r="G246" s="58">
        <v>1.0462260000000001</v>
      </c>
      <c r="H246" s="58">
        <v>119.3</v>
      </c>
      <c r="I246" s="58">
        <v>203.6</v>
      </c>
      <c r="J246" s="58">
        <v>10.220000000000001</v>
      </c>
      <c r="K246" s="59" t="s">
        <v>544</v>
      </c>
      <c r="L246" s="58">
        <v>496.1</v>
      </c>
      <c r="M246" s="58">
        <v>255051</v>
      </c>
      <c r="N246" s="59" t="s">
        <v>544</v>
      </c>
      <c r="O246" s="58">
        <v>448</v>
      </c>
      <c r="P246" s="58">
        <v>3.2</v>
      </c>
      <c r="Q246" s="59" t="s">
        <v>544</v>
      </c>
      <c r="R246" s="59" t="s">
        <v>544</v>
      </c>
      <c r="S246" s="59" t="s">
        <v>544</v>
      </c>
      <c r="T246" s="59" t="s">
        <v>544</v>
      </c>
      <c r="U246" s="59" t="s">
        <v>544</v>
      </c>
      <c r="V246" s="59" t="s">
        <v>544</v>
      </c>
      <c r="W246" s="59" t="s">
        <v>544</v>
      </c>
      <c r="X246" s="59" t="s">
        <v>544</v>
      </c>
      <c r="Y246" s="59" t="s">
        <v>544</v>
      </c>
      <c r="Z246" s="58">
        <v>107.6</v>
      </c>
      <c r="AA246" s="59" t="s">
        <v>544</v>
      </c>
      <c r="AB246" s="59" t="s">
        <v>544</v>
      </c>
      <c r="AC246" s="58">
        <v>1.0462260000000001</v>
      </c>
      <c r="AD246" s="59" t="s">
        <v>544</v>
      </c>
      <c r="AE246" s="59" t="s">
        <v>544</v>
      </c>
      <c r="AF246" s="58">
        <v>80.579010999999994</v>
      </c>
      <c r="AG246" s="58">
        <v>38.25</v>
      </c>
      <c r="AH246" s="58">
        <v>44.3</v>
      </c>
      <c r="AI246" s="59" t="s">
        <v>544</v>
      </c>
      <c r="AJ246" s="59" t="s">
        <v>544</v>
      </c>
      <c r="AK246" s="59" t="s">
        <v>544</v>
      </c>
      <c r="AL246" s="59" t="s">
        <v>544</v>
      </c>
      <c r="AM246" s="58">
        <v>54.344700000000003</v>
      </c>
      <c r="AN246" s="58">
        <v>99.728300000000004</v>
      </c>
      <c r="AO246" s="59" t="s">
        <v>544</v>
      </c>
      <c r="AP246" s="59" t="s">
        <v>544</v>
      </c>
      <c r="AQ246" s="59" t="s">
        <v>544</v>
      </c>
      <c r="AR246" s="59" t="s">
        <v>544</v>
      </c>
      <c r="AS246" s="59" t="s">
        <v>544</v>
      </c>
      <c r="AT246" s="59" t="s">
        <v>544</v>
      </c>
      <c r="AU246" s="58">
        <v>74.900000000000006</v>
      </c>
      <c r="AV246" s="58">
        <v>82.5</v>
      </c>
      <c r="AW246" s="59" t="s">
        <v>544</v>
      </c>
      <c r="AX246" s="58">
        <v>73</v>
      </c>
      <c r="AY246" s="58">
        <v>74.3</v>
      </c>
      <c r="AZ246" s="58">
        <v>80.900000000000006</v>
      </c>
      <c r="BA246" s="58">
        <v>97.5</v>
      </c>
      <c r="BB246" s="58">
        <v>69.3</v>
      </c>
      <c r="BC246" s="58">
        <v>66.5</v>
      </c>
      <c r="BD246" s="59" t="s">
        <v>544</v>
      </c>
      <c r="BE246" s="59" t="s">
        <v>544</v>
      </c>
      <c r="BF246" s="59" t="s">
        <v>544</v>
      </c>
      <c r="BG246" s="58">
        <v>3.28</v>
      </c>
      <c r="BH246" s="58">
        <v>2.5499999999999998</v>
      </c>
      <c r="BI246" s="59" t="s">
        <v>544</v>
      </c>
      <c r="BJ246" s="59" t="s">
        <v>544</v>
      </c>
      <c r="BK246" s="59" t="s">
        <v>544</v>
      </c>
      <c r="BL246" s="58">
        <v>15.03</v>
      </c>
      <c r="BM246" s="58">
        <v>14.47</v>
      </c>
      <c r="BN246" s="59" t="s">
        <v>544</v>
      </c>
      <c r="BO246" s="59" t="s">
        <v>544</v>
      </c>
      <c r="BP246" s="59" t="s">
        <v>544</v>
      </c>
      <c r="BQ246" s="59" t="s">
        <v>544</v>
      </c>
      <c r="BR246" s="59" t="s">
        <v>544</v>
      </c>
      <c r="BS246" s="59" t="s">
        <v>544</v>
      </c>
      <c r="BT246" s="59" t="s">
        <v>544</v>
      </c>
      <c r="BU246" s="59" t="s">
        <v>544</v>
      </c>
      <c r="BV246" s="59" t="s">
        <v>544</v>
      </c>
      <c r="BW246" s="59" t="s">
        <v>544</v>
      </c>
      <c r="BX246" s="59" t="s">
        <v>544</v>
      </c>
      <c r="BY246" s="59" t="s">
        <v>544</v>
      </c>
      <c r="BZ246" s="59" t="s">
        <v>544</v>
      </c>
      <c r="CA246" s="59" t="s">
        <v>544</v>
      </c>
      <c r="CB246" s="59" t="s">
        <v>544</v>
      </c>
      <c r="CC246" s="59" t="s">
        <v>544</v>
      </c>
      <c r="CD246" s="59" t="s">
        <v>544</v>
      </c>
      <c r="CE246" s="59" t="s">
        <v>544</v>
      </c>
      <c r="CF246" s="58">
        <v>540607</v>
      </c>
      <c r="CG246" s="59" t="s">
        <v>544</v>
      </c>
      <c r="CH246" s="59" t="s">
        <v>544</v>
      </c>
      <c r="CI246" s="59" t="s">
        <v>544</v>
      </c>
      <c r="CJ246" s="59" t="s">
        <v>544</v>
      </c>
      <c r="CK246" s="59" t="s">
        <v>544</v>
      </c>
      <c r="CL246" s="59" t="s">
        <v>544</v>
      </c>
      <c r="CM246" s="59" t="s">
        <v>544</v>
      </c>
      <c r="CN246" s="59" t="s">
        <v>544</v>
      </c>
      <c r="CO246" s="59" t="s">
        <v>544</v>
      </c>
      <c r="CP246" s="59" t="s">
        <v>544</v>
      </c>
      <c r="CQ246" s="59" t="s">
        <v>544</v>
      </c>
      <c r="CR246" s="59" t="s">
        <v>544</v>
      </c>
      <c r="CS246" s="58">
        <v>101.4</v>
      </c>
      <c r="CT246" s="58">
        <v>116.4</v>
      </c>
      <c r="CU246" s="59" t="s">
        <v>544</v>
      </c>
      <c r="CV246" s="59" t="s">
        <v>544</v>
      </c>
      <c r="CW246" s="58">
        <v>2.61</v>
      </c>
      <c r="CX246" s="59" t="s">
        <v>544</v>
      </c>
      <c r="CY246" s="59" t="s">
        <v>544</v>
      </c>
      <c r="CZ246" s="59" t="s">
        <v>544</v>
      </c>
      <c r="DA246" s="59" t="s">
        <v>544</v>
      </c>
      <c r="DB246" s="59" t="s">
        <v>544</v>
      </c>
      <c r="DC246" s="59" t="s">
        <v>544</v>
      </c>
      <c r="DD246" s="59" t="s">
        <v>544</v>
      </c>
      <c r="DE246" s="59" t="s">
        <v>544</v>
      </c>
      <c r="DF246" s="59" t="s">
        <v>544</v>
      </c>
      <c r="DG246" s="59" t="s">
        <v>544</v>
      </c>
      <c r="DH246" s="59" t="s">
        <v>544</v>
      </c>
      <c r="DI246" s="59" t="s">
        <v>544</v>
      </c>
      <c r="DJ246" s="59" t="s">
        <v>544</v>
      </c>
      <c r="DK246" s="59" t="s">
        <v>544</v>
      </c>
      <c r="DL246" s="59" t="s">
        <v>544</v>
      </c>
      <c r="DM246" s="59" t="s">
        <v>544</v>
      </c>
      <c r="DN246" s="58">
        <v>0.82741900000000002</v>
      </c>
      <c r="DO246" s="59" t="s">
        <v>544</v>
      </c>
      <c r="DP246" s="59" t="s">
        <v>544</v>
      </c>
      <c r="DQ246" s="116" t="s">
        <v>544</v>
      </c>
    </row>
    <row r="247" spans="1:121">
      <c r="A247" s="3">
        <v>29356</v>
      </c>
      <c r="B247" s="59" t="s">
        <v>544</v>
      </c>
      <c r="C247" s="59" t="s">
        <v>544</v>
      </c>
      <c r="D247" s="59" t="s">
        <v>544</v>
      </c>
      <c r="E247" s="59" t="s">
        <v>544</v>
      </c>
      <c r="F247" s="58">
        <v>49.2</v>
      </c>
      <c r="G247" s="58">
        <v>1.0924199999999999</v>
      </c>
      <c r="H247" s="58">
        <v>120.3</v>
      </c>
      <c r="I247" s="58">
        <v>205.5</v>
      </c>
      <c r="J247" s="58">
        <v>10.26</v>
      </c>
      <c r="K247" s="59" t="s">
        <v>544</v>
      </c>
      <c r="L247" s="58">
        <v>501.5</v>
      </c>
      <c r="M247" s="58">
        <v>225065</v>
      </c>
      <c r="N247" s="59" t="s">
        <v>544</v>
      </c>
      <c r="O247" s="58">
        <v>500</v>
      </c>
      <c r="P247" s="58">
        <v>3.3</v>
      </c>
      <c r="Q247" s="59" t="s">
        <v>544</v>
      </c>
      <c r="R247" s="59" t="s">
        <v>544</v>
      </c>
      <c r="S247" s="59" t="s">
        <v>544</v>
      </c>
      <c r="T247" s="59" t="s">
        <v>544</v>
      </c>
      <c r="U247" s="59" t="s">
        <v>544</v>
      </c>
      <c r="V247" s="59" t="s">
        <v>544</v>
      </c>
      <c r="W247" s="59" t="s">
        <v>544</v>
      </c>
      <c r="X247" s="59" t="s">
        <v>544</v>
      </c>
      <c r="Y247" s="59" t="s">
        <v>544</v>
      </c>
      <c r="Z247" s="58">
        <v>108.2</v>
      </c>
      <c r="AA247" s="59" t="s">
        <v>544</v>
      </c>
      <c r="AB247" s="59" t="s">
        <v>544</v>
      </c>
      <c r="AC247" s="58">
        <v>1.0924199999999999</v>
      </c>
      <c r="AD247" s="59" t="s">
        <v>544</v>
      </c>
      <c r="AE247" s="59" t="s">
        <v>544</v>
      </c>
      <c r="AF247" s="58">
        <v>81.067960999999997</v>
      </c>
      <c r="AG247" s="58">
        <v>38.17</v>
      </c>
      <c r="AH247" s="58">
        <v>44.4</v>
      </c>
      <c r="AI247" s="59" t="s">
        <v>544</v>
      </c>
      <c r="AJ247" s="59" t="s">
        <v>544</v>
      </c>
      <c r="AK247" s="59" t="s">
        <v>544</v>
      </c>
      <c r="AL247" s="59" t="s">
        <v>544</v>
      </c>
      <c r="AM247" s="58">
        <v>54.2181</v>
      </c>
      <c r="AN247" s="58">
        <v>99.356399999999994</v>
      </c>
      <c r="AO247" s="59" t="s">
        <v>544</v>
      </c>
      <c r="AP247" s="59" t="s">
        <v>544</v>
      </c>
      <c r="AQ247" s="59" t="s">
        <v>544</v>
      </c>
      <c r="AR247" s="59" t="s">
        <v>544</v>
      </c>
      <c r="AS247" s="59" t="s">
        <v>544</v>
      </c>
      <c r="AT247" s="59" t="s">
        <v>544</v>
      </c>
      <c r="AU247" s="58">
        <v>75.28</v>
      </c>
      <c r="AV247" s="58">
        <v>82.1</v>
      </c>
      <c r="AW247" s="59" t="s">
        <v>544</v>
      </c>
      <c r="AX247" s="58">
        <v>73.2</v>
      </c>
      <c r="AY247" s="58">
        <v>74.8</v>
      </c>
      <c r="AZ247" s="58">
        <v>83</v>
      </c>
      <c r="BA247" s="58">
        <v>104.2</v>
      </c>
      <c r="BB247" s="58">
        <v>68.2</v>
      </c>
      <c r="BC247" s="58">
        <v>66.5</v>
      </c>
      <c r="BD247" s="59" t="s">
        <v>544</v>
      </c>
      <c r="BE247" s="59" t="s">
        <v>544</v>
      </c>
      <c r="BF247" s="59" t="s">
        <v>544</v>
      </c>
      <c r="BG247" s="58">
        <v>3.19</v>
      </c>
      <c r="BH247" s="58">
        <v>2.6</v>
      </c>
      <c r="BI247" s="59" t="s">
        <v>544</v>
      </c>
      <c r="BJ247" s="59" t="s">
        <v>544</v>
      </c>
      <c r="BK247" s="59" t="s">
        <v>544</v>
      </c>
      <c r="BL247" s="58">
        <v>15.19</v>
      </c>
      <c r="BM247" s="58">
        <v>15.03</v>
      </c>
      <c r="BN247" s="59" t="s">
        <v>544</v>
      </c>
      <c r="BO247" s="59" t="s">
        <v>544</v>
      </c>
      <c r="BP247" s="59" t="s">
        <v>544</v>
      </c>
      <c r="BQ247" s="59" t="s">
        <v>544</v>
      </c>
      <c r="BR247" s="59" t="s">
        <v>544</v>
      </c>
      <c r="BS247" s="59" t="s">
        <v>544</v>
      </c>
      <c r="BT247" s="59" t="s">
        <v>544</v>
      </c>
      <c r="BU247" s="59" t="s">
        <v>544</v>
      </c>
      <c r="BV247" s="59" t="s">
        <v>544</v>
      </c>
      <c r="BW247" s="59" t="s">
        <v>544</v>
      </c>
      <c r="BX247" s="59" t="s">
        <v>544</v>
      </c>
      <c r="BY247" s="59" t="s">
        <v>544</v>
      </c>
      <c r="BZ247" s="59" t="s">
        <v>544</v>
      </c>
      <c r="CA247" s="59" t="s">
        <v>544</v>
      </c>
      <c r="CB247" s="59" t="s">
        <v>544</v>
      </c>
      <c r="CC247" s="59" t="s">
        <v>544</v>
      </c>
      <c r="CD247" s="59" t="s">
        <v>544</v>
      </c>
      <c r="CE247" s="59" t="s">
        <v>544</v>
      </c>
      <c r="CF247" s="58">
        <v>544544</v>
      </c>
      <c r="CG247" s="59" t="s">
        <v>544</v>
      </c>
      <c r="CH247" s="59" t="s">
        <v>544</v>
      </c>
      <c r="CI247" s="59" t="s">
        <v>544</v>
      </c>
      <c r="CJ247" s="59" t="s">
        <v>544</v>
      </c>
      <c r="CK247" s="59" t="s">
        <v>544</v>
      </c>
      <c r="CL247" s="59" t="s">
        <v>544</v>
      </c>
      <c r="CM247" s="59" t="s">
        <v>544</v>
      </c>
      <c r="CN247" s="59" t="s">
        <v>544</v>
      </c>
      <c r="CO247" s="59" t="s">
        <v>544</v>
      </c>
      <c r="CP247" s="59" t="s">
        <v>544</v>
      </c>
      <c r="CQ247" s="59" t="s">
        <v>544</v>
      </c>
      <c r="CR247" s="59" t="s">
        <v>544</v>
      </c>
      <c r="CS247" s="58">
        <v>102</v>
      </c>
      <c r="CT247" s="58">
        <v>117.1</v>
      </c>
      <c r="CU247" s="59" t="s">
        <v>544</v>
      </c>
      <c r="CV247" s="59" t="s">
        <v>544</v>
      </c>
      <c r="CW247" s="58">
        <v>2.61</v>
      </c>
      <c r="CX247" s="59" t="s">
        <v>544</v>
      </c>
      <c r="CY247" s="59" t="s">
        <v>544</v>
      </c>
      <c r="CZ247" s="59" t="s">
        <v>544</v>
      </c>
      <c r="DA247" s="59" t="s">
        <v>544</v>
      </c>
      <c r="DB247" s="59" t="s">
        <v>544</v>
      </c>
      <c r="DC247" s="59" t="s">
        <v>544</v>
      </c>
      <c r="DD247" s="59" t="s">
        <v>544</v>
      </c>
      <c r="DE247" s="59" t="s">
        <v>544</v>
      </c>
      <c r="DF247" s="59" t="s">
        <v>544</v>
      </c>
      <c r="DG247" s="59" t="s">
        <v>544</v>
      </c>
      <c r="DH247" s="59" t="s">
        <v>544</v>
      </c>
      <c r="DI247" s="59" t="s">
        <v>544</v>
      </c>
      <c r="DJ247" s="59" t="s">
        <v>544</v>
      </c>
      <c r="DK247" s="59" t="s">
        <v>544</v>
      </c>
      <c r="DL247" s="59" t="s">
        <v>544</v>
      </c>
      <c r="DM247" s="59" t="s">
        <v>544</v>
      </c>
      <c r="DN247" s="58">
        <v>0.85797699999999999</v>
      </c>
      <c r="DO247" s="59" t="s">
        <v>544</v>
      </c>
      <c r="DP247" s="59" t="s">
        <v>544</v>
      </c>
      <c r="DQ247" s="116" t="s">
        <v>544</v>
      </c>
    </row>
    <row r="248" spans="1:121">
      <c r="A248" s="3">
        <v>29387</v>
      </c>
      <c r="B248" s="59" t="s">
        <v>544</v>
      </c>
      <c r="C248" s="59" t="s">
        <v>544</v>
      </c>
      <c r="D248" s="59" t="s">
        <v>544</v>
      </c>
      <c r="E248" s="59" t="s">
        <v>544</v>
      </c>
      <c r="F248" s="58">
        <v>47.8</v>
      </c>
      <c r="G248" s="58">
        <v>1.1067400000000001</v>
      </c>
      <c r="H248" s="58">
        <v>126.4</v>
      </c>
      <c r="I248" s="58">
        <v>205.4</v>
      </c>
      <c r="J248" s="58">
        <v>10.11</v>
      </c>
      <c r="K248" s="59" t="s">
        <v>544</v>
      </c>
      <c r="L248" s="58">
        <v>515.5</v>
      </c>
      <c r="M248" s="58">
        <v>216700</v>
      </c>
      <c r="N248" s="59" t="s">
        <v>544</v>
      </c>
      <c r="O248" s="58">
        <v>529</v>
      </c>
      <c r="P248" s="58">
        <v>3.3</v>
      </c>
      <c r="Q248" s="59" t="s">
        <v>544</v>
      </c>
      <c r="R248" s="59" t="s">
        <v>544</v>
      </c>
      <c r="S248" s="59" t="s">
        <v>544</v>
      </c>
      <c r="T248" s="59" t="s">
        <v>544</v>
      </c>
      <c r="U248" s="59" t="s">
        <v>544</v>
      </c>
      <c r="V248" s="59" t="s">
        <v>544</v>
      </c>
      <c r="W248" s="59" t="s">
        <v>544</v>
      </c>
      <c r="X248" s="59" t="s">
        <v>544</v>
      </c>
      <c r="Y248" s="59" t="s">
        <v>544</v>
      </c>
      <c r="Z248" s="58">
        <v>107.5</v>
      </c>
      <c r="AA248" s="59" t="s">
        <v>544</v>
      </c>
      <c r="AB248" s="59" t="s">
        <v>544</v>
      </c>
      <c r="AC248" s="58">
        <v>1.1067400000000001</v>
      </c>
      <c r="AD248" s="59" t="s">
        <v>544</v>
      </c>
      <c r="AE248" s="59" t="s">
        <v>544</v>
      </c>
      <c r="AF248" s="58">
        <v>81.485992999999993</v>
      </c>
      <c r="AG248" s="58">
        <v>38.479999999999997</v>
      </c>
      <c r="AH248" s="58">
        <v>44.5</v>
      </c>
      <c r="AI248" s="59" t="s">
        <v>544</v>
      </c>
      <c r="AJ248" s="59" t="s">
        <v>544</v>
      </c>
      <c r="AK248" s="59" t="s">
        <v>544</v>
      </c>
      <c r="AL248" s="59" t="s">
        <v>544</v>
      </c>
      <c r="AM248" s="58">
        <v>54.111400000000003</v>
      </c>
      <c r="AN248" s="58">
        <v>99.025000000000006</v>
      </c>
      <c r="AO248" s="59" t="s">
        <v>544</v>
      </c>
      <c r="AP248" s="59" t="s">
        <v>544</v>
      </c>
      <c r="AQ248" s="59" t="s">
        <v>544</v>
      </c>
      <c r="AR248" s="59" t="s">
        <v>544</v>
      </c>
      <c r="AS248" s="59" t="s">
        <v>544</v>
      </c>
      <c r="AT248" s="59" t="s">
        <v>544</v>
      </c>
      <c r="AU248" s="58">
        <v>75.13</v>
      </c>
      <c r="AV248" s="58">
        <v>82</v>
      </c>
      <c r="AW248" s="59" t="s">
        <v>544</v>
      </c>
      <c r="AX248" s="58">
        <v>72.2</v>
      </c>
      <c r="AY248" s="58">
        <v>73.599999999999994</v>
      </c>
      <c r="AZ248" s="58">
        <v>81.2</v>
      </c>
      <c r="BA248" s="58">
        <v>102.2</v>
      </c>
      <c r="BB248" s="58">
        <v>66.599999999999994</v>
      </c>
      <c r="BC248" s="58">
        <v>66.8</v>
      </c>
      <c r="BD248" s="59" t="s">
        <v>544</v>
      </c>
      <c r="BE248" s="59" t="s">
        <v>544</v>
      </c>
      <c r="BF248" s="59" t="s">
        <v>544</v>
      </c>
      <c r="BG248" s="58">
        <v>3.13</v>
      </c>
      <c r="BH248" s="58">
        <v>2.75</v>
      </c>
      <c r="BI248" s="59" t="s">
        <v>544</v>
      </c>
      <c r="BJ248" s="59" t="s">
        <v>544</v>
      </c>
      <c r="BK248" s="59" t="s">
        <v>544</v>
      </c>
      <c r="BL248" s="58">
        <v>14.88</v>
      </c>
      <c r="BM248" s="58">
        <v>14.62</v>
      </c>
      <c r="BN248" s="59" t="s">
        <v>544</v>
      </c>
      <c r="BO248" s="59" t="s">
        <v>544</v>
      </c>
      <c r="BP248" s="59" t="s">
        <v>544</v>
      </c>
      <c r="BQ248" s="59" t="s">
        <v>544</v>
      </c>
      <c r="BR248" s="59" t="s">
        <v>544</v>
      </c>
      <c r="BS248" s="59" t="s">
        <v>544</v>
      </c>
      <c r="BT248" s="59" t="s">
        <v>544</v>
      </c>
      <c r="BU248" s="59" t="s">
        <v>544</v>
      </c>
      <c r="BV248" s="59" t="s">
        <v>544</v>
      </c>
      <c r="BW248" s="59" t="s">
        <v>544</v>
      </c>
      <c r="BX248" s="59" t="s">
        <v>544</v>
      </c>
      <c r="BY248" s="59" t="s">
        <v>544</v>
      </c>
      <c r="BZ248" s="59" t="s">
        <v>544</v>
      </c>
      <c r="CA248" s="59" t="s">
        <v>544</v>
      </c>
      <c r="CB248" s="59" t="s">
        <v>544</v>
      </c>
      <c r="CC248" s="59" t="s">
        <v>544</v>
      </c>
      <c r="CD248" s="59" t="s">
        <v>544</v>
      </c>
      <c r="CE248" s="59" t="s">
        <v>544</v>
      </c>
      <c r="CF248" s="58">
        <v>551523</v>
      </c>
      <c r="CG248" s="59" t="s">
        <v>544</v>
      </c>
      <c r="CH248" s="59" t="s">
        <v>544</v>
      </c>
      <c r="CI248" s="59" t="s">
        <v>544</v>
      </c>
      <c r="CJ248" s="59" t="s">
        <v>544</v>
      </c>
      <c r="CK248" s="59" t="s">
        <v>544</v>
      </c>
      <c r="CL248" s="59" t="s">
        <v>544</v>
      </c>
      <c r="CM248" s="59" t="s">
        <v>544</v>
      </c>
      <c r="CN248" s="59" t="s">
        <v>544</v>
      </c>
      <c r="CO248" s="59" t="s">
        <v>544</v>
      </c>
      <c r="CP248" s="59" t="s">
        <v>544</v>
      </c>
      <c r="CQ248" s="59" t="s">
        <v>544</v>
      </c>
      <c r="CR248" s="59" t="s">
        <v>544</v>
      </c>
      <c r="CS248" s="58">
        <v>101.3</v>
      </c>
      <c r="CT248" s="58">
        <v>116.4</v>
      </c>
      <c r="CU248" s="59" t="s">
        <v>544</v>
      </c>
      <c r="CV248" s="59" t="s">
        <v>544</v>
      </c>
      <c r="CW248" s="58">
        <v>2.5099999999999998</v>
      </c>
      <c r="CX248" s="59" t="s">
        <v>544</v>
      </c>
      <c r="CY248" s="59" t="s">
        <v>544</v>
      </c>
      <c r="CZ248" s="59" t="s">
        <v>544</v>
      </c>
      <c r="DA248" s="59" t="s">
        <v>544</v>
      </c>
      <c r="DB248" s="59" t="s">
        <v>544</v>
      </c>
      <c r="DC248" s="59" t="s">
        <v>544</v>
      </c>
      <c r="DD248" s="59" t="s">
        <v>544</v>
      </c>
      <c r="DE248" s="59" t="s">
        <v>544</v>
      </c>
      <c r="DF248" s="59" t="s">
        <v>544</v>
      </c>
      <c r="DG248" s="59" t="s">
        <v>544</v>
      </c>
      <c r="DH248" s="59" t="s">
        <v>544</v>
      </c>
      <c r="DI248" s="59" t="s">
        <v>544</v>
      </c>
      <c r="DJ248" s="59" t="s">
        <v>544</v>
      </c>
      <c r="DK248" s="59" t="s">
        <v>544</v>
      </c>
      <c r="DL248" s="59" t="s">
        <v>544</v>
      </c>
      <c r="DM248" s="59" t="s">
        <v>544</v>
      </c>
      <c r="DN248" s="58">
        <v>0.86216199999999998</v>
      </c>
      <c r="DO248" s="59" t="s">
        <v>544</v>
      </c>
      <c r="DP248" s="59" t="s">
        <v>544</v>
      </c>
      <c r="DQ248" s="116" t="s">
        <v>544</v>
      </c>
    </row>
    <row r="249" spans="1:121">
      <c r="A249" s="3">
        <v>29417</v>
      </c>
      <c r="B249" s="59" t="s">
        <v>544</v>
      </c>
      <c r="C249" s="59" t="s">
        <v>544</v>
      </c>
      <c r="D249" s="59" t="s">
        <v>544</v>
      </c>
      <c r="E249" s="59" t="s">
        <v>544</v>
      </c>
      <c r="F249" s="58">
        <v>46.7</v>
      </c>
      <c r="G249" s="58">
        <v>1.1195649999999999</v>
      </c>
      <c r="H249" s="58">
        <v>125.6</v>
      </c>
      <c r="I249" s="58">
        <v>206.9</v>
      </c>
      <c r="J249" s="58">
        <v>9.6999999999999993</v>
      </c>
      <c r="K249" s="59" t="s">
        <v>544</v>
      </c>
      <c r="L249" s="58">
        <v>524.70000000000005</v>
      </c>
      <c r="M249" s="58">
        <v>198780</v>
      </c>
      <c r="N249" s="59" t="s">
        <v>544</v>
      </c>
      <c r="O249" s="58">
        <v>515</v>
      </c>
      <c r="P249" s="58">
        <v>3.4</v>
      </c>
      <c r="Q249" s="59" t="s">
        <v>544</v>
      </c>
      <c r="R249" s="59" t="s">
        <v>544</v>
      </c>
      <c r="S249" s="59" t="s">
        <v>544</v>
      </c>
      <c r="T249" s="59" t="s">
        <v>544</v>
      </c>
      <c r="U249" s="59" t="s">
        <v>544</v>
      </c>
      <c r="V249" s="59" t="s">
        <v>544</v>
      </c>
      <c r="W249" s="59" t="s">
        <v>544</v>
      </c>
      <c r="X249" s="59" t="s">
        <v>544</v>
      </c>
      <c r="Y249" s="59" t="s">
        <v>544</v>
      </c>
      <c r="Z249" s="58">
        <v>107.2</v>
      </c>
      <c r="AA249" s="59" t="s">
        <v>544</v>
      </c>
      <c r="AB249" s="59" t="s">
        <v>544</v>
      </c>
      <c r="AC249" s="58">
        <v>1.1195649999999999</v>
      </c>
      <c r="AD249" s="59" t="s">
        <v>544</v>
      </c>
      <c r="AE249" s="59" t="s">
        <v>544</v>
      </c>
      <c r="AF249" s="58">
        <v>81.684982000000005</v>
      </c>
      <c r="AG249" s="58">
        <v>37.97</v>
      </c>
      <c r="AH249" s="58">
        <v>44.7</v>
      </c>
      <c r="AI249" s="59" t="s">
        <v>544</v>
      </c>
      <c r="AJ249" s="59" t="s">
        <v>544</v>
      </c>
      <c r="AK249" s="59" t="s">
        <v>544</v>
      </c>
      <c r="AL249" s="59" t="s">
        <v>544</v>
      </c>
      <c r="AM249" s="58">
        <v>54.046700000000001</v>
      </c>
      <c r="AN249" s="58">
        <v>98.774500000000003</v>
      </c>
      <c r="AO249" s="59" t="s">
        <v>544</v>
      </c>
      <c r="AP249" s="59" t="s">
        <v>544</v>
      </c>
      <c r="AQ249" s="59" t="s">
        <v>544</v>
      </c>
      <c r="AR249" s="59" t="s">
        <v>544</v>
      </c>
      <c r="AS249" s="59" t="s">
        <v>544</v>
      </c>
      <c r="AT249" s="59" t="s">
        <v>544</v>
      </c>
      <c r="AU249" s="58">
        <v>75.41</v>
      </c>
      <c r="AV249" s="58">
        <v>82</v>
      </c>
      <c r="AW249" s="59" t="s">
        <v>544</v>
      </c>
      <c r="AX249" s="58">
        <v>70.099999999999994</v>
      </c>
      <c r="AY249" s="58">
        <v>72</v>
      </c>
      <c r="AZ249" s="58">
        <v>81.8</v>
      </c>
      <c r="BA249" s="58">
        <v>102.4</v>
      </c>
      <c r="BB249" s="58">
        <v>67.5</v>
      </c>
      <c r="BC249" s="58">
        <v>66.900000000000006</v>
      </c>
      <c r="BD249" s="59" t="s">
        <v>544</v>
      </c>
      <c r="BE249" s="59" t="s">
        <v>544</v>
      </c>
      <c r="BF249" s="59" t="s">
        <v>544</v>
      </c>
      <c r="BG249" s="58">
        <v>3.16</v>
      </c>
      <c r="BH249" s="58">
        <v>2.59</v>
      </c>
      <c r="BI249" s="59" t="s">
        <v>544</v>
      </c>
      <c r="BJ249" s="59" t="s">
        <v>544</v>
      </c>
      <c r="BK249" s="59" t="s">
        <v>544</v>
      </c>
      <c r="BL249" s="58">
        <v>14.47</v>
      </c>
      <c r="BM249" s="58">
        <v>14.37</v>
      </c>
      <c r="BN249" s="59" t="s">
        <v>544</v>
      </c>
      <c r="BO249" s="59" t="s">
        <v>544</v>
      </c>
      <c r="BP249" s="59" t="s">
        <v>544</v>
      </c>
      <c r="BQ249" s="59" t="s">
        <v>544</v>
      </c>
      <c r="BR249" s="59" t="s">
        <v>544</v>
      </c>
      <c r="BS249" s="59" t="s">
        <v>544</v>
      </c>
      <c r="BT249" s="59" t="s">
        <v>544</v>
      </c>
      <c r="BU249" s="59" t="s">
        <v>544</v>
      </c>
      <c r="BV249" s="59" t="s">
        <v>544</v>
      </c>
      <c r="BW249" s="59" t="s">
        <v>544</v>
      </c>
      <c r="BX249" s="59" t="s">
        <v>544</v>
      </c>
      <c r="BY249" s="59" t="s">
        <v>544</v>
      </c>
      <c r="BZ249" s="59" t="s">
        <v>544</v>
      </c>
      <c r="CA249" s="59" t="s">
        <v>544</v>
      </c>
      <c r="CB249" s="59" t="s">
        <v>544</v>
      </c>
      <c r="CC249" s="59" t="s">
        <v>544</v>
      </c>
      <c r="CD249" s="59" t="s">
        <v>544</v>
      </c>
      <c r="CE249" s="59" t="s">
        <v>544</v>
      </c>
      <c r="CF249" s="58">
        <v>552504</v>
      </c>
      <c r="CG249" s="59" t="s">
        <v>544</v>
      </c>
      <c r="CH249" s="59" t="s">
        <v>544</v>
      </c>
      <c r="CI249" s="59" t="s">
        <v>544</v>
      </c>
      <c r="CJ249" s="59" t="s">
        <v>544</v>
      </c>
      <c r="CK249" s="59" t="s">
        <v>544</v>
      </c>
      <c r="CL249" s="59" t="s">
        <v>544</v>
      </c>
      <c r="CM249" s="59" t="s">
        <v>544</v>
      </c>
      <c r="CN249" s="59" t="s">
        <v>544</v>
      </c>
      <c r="CO249" s="59" t="s">
        <v>544</v>
      </c>
      <c r="CP249" s="59" t="s">
        <v>544</v>
      </c>
      <c r="CQ249" s="59" t="s">
        <v>544</v>
      </c>
      <c r="CR249" s="59" t="s">
        <v>544</v>
      </c>
      <c r="CS249" s="58">
        <v>100.6</v>
      </c>
      <c r="CT249" s="58">
        <v>116.6</v>
      </c>
      <c r="CU249" s="59" t="s">
        <v>544</v>
      </c>
      <c r="CV249" s="59" t="s">
        <v>544</v>
      </c>
      <c r="CW249" s="58">
        <v>2.56</v>
      </c>
      <c r="CX249" s="59" t="s">
        <v>544</v>
      </c>
      <c r="CY249" s="59" t="s">
        <v>544</v>
      </c>
      <c r="CZ249" s="59" t="s">
        <v>544</v>
      </c>
      <c r="DA249" s="59" t="s">
        <v>544</v>
      </c>
      <c r="DB249" s="59" t="s">
        <v>544</v>
      </c>
      <c r="DC249" s="59" t="s">
        <v>544</v>
      </c>
      <c r="DD249" s="59" t="s">
        <v>544</v>
      </c>
      <c r="DE249" s="59" t="s">
        <v>544</v>
      </c>
      <c r="DF249" s="59" t="s">
        <v>544</v>
      </c>
      <c r="DG249" s="59" t="s">
        <v>544</v>
      </c>
      <c r="DH249" s="59" t="s">
        <v>544</v>
      </c>
      <c r="DI249" s="59" t="s">
        <v>544</v>
      </c>
      <c r="DJ249" s="59" t="s">
        <v>544</v>
      </c>
      <c r="DK249" s="59" t="s">
        <v>544</v>
      </c>
      <c r="DL249" s="59" t="s">
        <v>544</v>
      </c>
      <c r="DM249" s="59" t="s">
        <v>544</v>
      </c>
      <c r="DN249" s="58">
        <v>0.86387999999999998</v>
      </c>
      <c r="DO249" s="59" t="s">
        <v>544</v>
      </c>
      <c r="DP249" s="59" t="s">
        <v>544</v>
      </c>
      <c r="DQ249" s="116" t="s">
        <v>544</v>
      </c>
    </row>
    <row r="250" spans="1:121">
      <c r="A250" s="3">
        <v>29448</v>
      </c>
      <c r="B250" s="59" t="s">
        <v>544</v>
      </c>
      <c r="C250" s="59" t="s">
        <v>544</v>
      </c>
      <c r="D250" s="59" t="s">
        <v>544</v>
      </c>
      <c r="E250" s="59" t="s">
        <v>544</v>
      </c>
      <c r="F250" s="58">
        <v>45.7</v>
      </c>
      <c r="G250" s="58">
        <v>1.0929500000000001</v>
      </c>
      <c r="H250" s="58">
        <v>124.7</v>
      </c>
      <c r="I250" s="58">
        <v>208</v>
      </c>
      <c r="J250" s="58">
        <v>8.98</v>
      </c>
      <c r="K250" s="59" t="s">
        <v>544</v>
      </c>
      <c r="L250" s="58">
        <v>511.5</v>
      </c>
      <c r="M250" s="58">
        <v>140764</v>
      </c>
      <c r="N250" s="59" t="s">
        <v>544</v>
      </c>
      <c r="O250" s="58">
        <v>505</v>
      </c>
      <c r="P250" s="58">
        <v>3.5</v>
      </c>
      <c r="Q250" s="59" t="s">
        <v>544</v>
      </c>
      <c r="R250" s="59" t="s">
        <v>544</v>
      </c>
      <c r="S250" s="59" t="s">
        <v>544</v>
      </c>
      <c r="T250" s="59" t="s">
        <v>544</v>
      </c>
      <c r="U250" s="59" t="s">
        <v>544</v>
      </c>
      <c r="V250" s="59" t="s">
        <v>544</v>
      </c>
      <c r="W250" s="59" t="s">
        <v>544</v>
      </c>
      <c r="X250" s="59" t="s">
        <v>544</v>
      </c>
      <c r="Y250" s="59" t="s">
        <v>544</v>
      </c>
      <c r="Z250" s="58">
        <v>105.8</v>
      </c>
      <c r="AA250" s="59" t="s">
        <v>544</v>
      </c>
      <c r="AB250" s="59" t="s">
        <v>544</v>
      </c>
      <c r="AC250" s="58">
        <v>1.0929500000000001</v>
      </c>
      <c r="AD250" s="59" t="s">
        <v>544</v>
      </c>
      <c r="AE250" s="59" t="s">
        <v>544</v>
      </c>
      <c r="AF250" s="58">
        <v>81.707317000000003</v>
      </c>
      <c r="AG250" s="58">
        <v>37.22</v>
      </c>
      <c r="AH250" s="58">
        <v>44.8</v>
      </c>
      <c r="AI250" s="59" t="s">
        <v>544</v>
      </c>
      <c r="AJ250" s="59" t="s">
        <v>544</v>
      </c>
      <c r="AK250" s="59" t="s">
        <v>544</v>
      </c>
      <c r="AL250" s="59" t="s">
        <v>544</v>
      </c>
      <c r="AM250" s="58">
        <v>54.023099999999999</v>
      </c>
      <c r="AN250" s="58">
        <v>98.602599999999995</v>
      </c>
      <c r="AO250" s="59" t="s">
        <v>544</v>
      </c>
      <c r="AP250" s="59" t="s">
        <v>544</v>
      </c>
      <c r="AQ250" s="59" t="s">
        <v>544</v>
      </c>
      <c r="AR250" s="59" t="s">
        <v>544</v>
      </c>
      <c r="AS250" s="59" t="s">
        <v>544</v>
      </c>
      <c r="AT250" s="59" t="s">
        <v>544</v>
      </c>
      <c r="AU250" s="58">
        <v>74.760000000000005</v>
      </c>
      <c r="AV250" s="58">
        <v>82.4</v>
      </c>
      <c r="AW250" s="59" t="s">
        <v>544</v>
      </c>
      <c r="AX250" s="58">
        <v>63.9</v>
      </c>
      <c r="AY250" s="58">
        <v>67</v>
      </c>
      <c r="AZ250" s="58">
        <v>83</v>
      </c>
      <c r="BA250" s="58">
        <v>103.7</v>
      </c>
      <c r="BB250" s="58">
        <v>68.5</v>
      </c>
      <c r="BC250" s="58">
        <v>67</v>
      </c>
      <c r="BD250" s="59" t="s">
        <v>544</v>
      </c>
      <c r="BE250" s="59" t="s">
        <v>544</v>
      </c>
      <c r="BF250" s="59" t="s">
        <v>544</v>
      </c>
      <c r="BG250" s="58">
        <v>3.19</v>
      </c>
      <c r="BH250" s="58">
        <v>2.42</v>
      </c>
      <c r="BI250" s="59" t="s">
        <v>544</v>
      </c>
      <c r="BJ250" s="59" t="s">
        <v>544</v>
      </c>
      <c r="BK250" s="59" t="s">
        <v>544</v>
      </c>
      <c r="BL250" s="58">
        <v>14.73</v>
      </c>
      <c r="BM250" s="58">
        <v>14.32</v>
      </c>
      <c r="BN250" s="59" t="s">
        <v>544</v>
      </c>
      <c r="BO250" s="59" t="s">
        <v>544</v>
      </c>
      <c r="BP250" s="59" t="s">
        <v>544</v>
      </c>
      <c r="BQ250" s="59" t="s">
        <v>544</v>
      </c>
      <c r="BR250" s="59" t="s">
        <v>544</v>
      </c>
      <c r="BS250" s="59" t="s">
        <v>544</v>
      </c>
      <c r="BT250" s="59" t="s">
        <v>544</v>
      </c>
      <c r="BU250" s="59" t="s">
        <v>544</v>
      </c>
      <c r="BV250" s="59" t="s">
        <v>544</v>
      </c>
      <c r="BW250" s="59" t="s">
        <v>544</v>
      </c>
      <c r="BX250" s="59" t="s">
        <v>544</v>
      </c>
      <c r="BY250" s="59" t="s">
        <v>544</v>
      </c>
      <c r="BZ250" s="59" t="s">
        <v>544</v>
      </c>
      <c r="CA250" s="59" t="s">
        <v>544</v>
      </c>
      <c r="CB250" s="59" t="s">
        <v>544</v>
      </c>
      <c r="CC250" s="59" t="s">
        <v>544</v>
      </c>
      <c r="CD250" s="59" t="s">
        <v>544</v>
      </c>
      <c r="CE250" s="59" t="s">
        <v>544</v>
      </c>
      <c r="CF250" s="58">
        <v>554450</v>
      </c>
      <c r="CG250" s="59" t="s">
        <v>544</v>
      </c>
      <c r="CH250" s="59" t="s">
        <v>544</v>
      </c>
      <c r="CI250" s="59" t="s">
        <v>544</v>
      </c>
      <c r="CJ250" s="59" t="s">
        <v>544</v>
      </c>
      <c r="CK250" s="59" t="s">
        <v>544</v>
      </c>
      <c r="CL250" s="59" t="s">
        <v>544</v>
      </c>
      <c r="CM250" s="59" t="s">
        <v>544</v>
      </c>
      <c r="CN250" s="59" t="s">
        <v>544</v>
      </c>
      <c r="CO250" s="59" t="s">
        <v>544</v>
      </c>
      <c r="CP250" s="59" t="s">
        <v>544</v>
      </c>
      <c r="CQ250" s="59" t="s">
        <v>544</v>
      </c>
      <c r="CR250" s="59" t="s">
        <v>544</v>
      </c>
      <c r="CS250" s="58">
        <v>99.7</v>
      </c>
      <c r="CT250" s="58">
        <v>114.6</v>
      </c>
      <c r="CU250" s="59" t="s">
        <v>544</v>
      </c>
      <c r="CV250" s="59" t="s">
        <v>544</v>
      </c>
      <c r="CW250" s="58">
        <v>2.5099999999999998</v>
      </c>
      <c r="CX250" s="59" t="s">
        <v>544</v>
      </c>
      <c r="CY250" s="59" t="s">
        <v>544</v>
      </c>
      <c r="CZ250" s="59" t="s">
        <v>544</v>
      </c>
      <c r="DA250" s="59" t="s">
        <v>544</v>
      </c>
      <c r="DB250" s="59" t="s">
        <v>544</v>
      </c>
      <c r="DC250" s="59" t="s">
        <v>544</v>
      </c>
      <c r="DD250" s="59" t="s">
        <v>544</v>
      </c>
      <c r="DE250" s="59" t="s">
        <v>544</v>
      </c>
      <c r="DF250" s="59" t="s">
        <v>544</v>
      </c>
      <c r="DG250" s="59" t="s">
        <v>544</v>
      </c>
      <c r="DH250" s="59" t="s">
        <v>544</v>
      </c>
      <c r="DI250" s="59" t="s">
        <v>544</v>
      </c>
      <c r="DJ250" s="59" t="s">
        <v>544</v>
      </c>
      <c r="DK250" s="59" t="s">
        <v>544</v>
      </c>
      <c r="DL250" s="59" t="s">
        <v>544</v>
      </c>
      <c r="DM250" s="59" t="s">
        <v>544</v>
      </c>
      <c r="DN250" s="58">
        <v>0.84402299999999997</v>
      </c>
      <c r="DO250" s="59" t="s">
        <v>544</v>
      </c>
      <c r="DP250" s="59" t="s">
        <v>544</v>
      </c>
      <c r="DQ250" s="116" t="s">
        <v>544</v>
      </c>
    </row>
    <row r="251" spans="1:121">
      <c r="A251" s="3">
        <v>29479</v>
      </c>
      <c r="B251" s="59" t="s">
        <v>544</v>
      </c>
      <c r="C251" s="59" t="s">
        <v>544</v>
      </c>
      <c r="D251" s="59" t="s">
        <v>544</v>
      </c>
      <c r="E251" s="59" t="s">
        <v>544</v>
      </c>
      <c r="F251" s="58">
        <v>46.2</v>
      </c>
      <c r="G251" s="58">
        <v>1.0930439999999999</v>
      </c>
      <c r="H251" s="58">
        <v>126.8</v>
      </c>
      <c r="I251" s="58">
        <v>208.3</v>
      </c>
      <c r="J251" s="58">
        <v>8.9700000000000006</v>
      </c>
      <c r="K251" s="59" t="s">
        <v>544</v>
      </c>
      <c r="L251" s="58">
        <v>508.8</v>
      </c>
      <c r="M251" s="58">
        <v>185266</v>
      </c>
      <c r="N251" s="59" t="s">
        <v>544</v>
      </c>
      <c r="O251" s="58">
        <v>579</v>
      </c>
      <c r="P251" s="58">
        <v>3.5</v>
      </c>
      <c r="Q251" s="59" t="s">
        <v>544</v>
      </c>
      <c r="R251" s="59" t="s">
        <v>544</v>
      </c>
      <c r="S251" s="59" t="s">
        <v>544</v>
      </c>
      <c r="T251" s="59" t="s">
        <v>544</v>
      </c>
      <c r="U251" s="59" t="s">
        <v>544</v>
      </c>
      <c r="V251" s="59" t="s">
        <v>544</v>
      </c>
      <c r="W251" s="59" t="s">
        <v>544</v>
      </c>
      <c r="X251" s="59" t="s">
        <v>544</v>
      </c>
      <c r="Y251" s="59" t="s">
        <v>544</v>
      </c>
      <c r="Z251" s="58">
        <v>104.9</v>
      </c>
      <c r="AA251" s="59" t="s">
        <v>544</v>
      </c>
      <c r="AB251" s="59" t="s">
        <v>544</v>
      </c>
      <c r="AC251" s="58">
        <v>1.0930439999999999</v>
      </c>
      <c r="AD251" s="59" t="s">
        <v>544</v>
      </c>
      <c r="AE251" s="59" t="s">
        <v>544</v>
      </c>
      <c r="AF251" s="58">
        <v>81.751824999999997</v>
      </c>
      <c r="AG251" s="58">
        <v>33.590000000000003</v>
      </c>
      <c r="AH251" s="58">
        <v>44.9</v>
      </c>
      <c r="AI251" s="59" t="s">
        <v>544</v>
      </c>
      <c r="AJ251" s="59" t="s">
        <v>544</v>
      </c>
      <c r="AK251" s="59" t="s">
        <v>544</v>
      </c>
      <c r="AL251" s="59" t="s">
        <v>544</v>
      </c>
      <c r="AM251" s="58">
        <v>54.023499999999999</v>
      </c>
      <c r="AN251" s="58">
        <v>98.477599999999995</v>
      </c>
      <c r="AO251" s="59" t="s">
        <v>544</v>
      </c>
      <c r="AP251" s="59" t="s">
        <v>544</v>
      </c>
      <c r="AQ251" s="59" t="s">
        <v>544</v>
      </c>
      <c r="AR251" s="59" t="s">
        <v>544</v>
      </c>
      <c r="AS251" s="59" t="s">
        <v>544</v>
      </c>
      <c r="AT251" s="59" t="s">
        <v>544</v>
      </c>
      <c r="AU251" s="58">
        <v>74.45</v>
      </c>
      <c r="AV251" s="58">
        <v>82.3</v>
      </c>
      <c r="AW251" s="59" t="s">
        <v>544</v>
      </c>
      <c r="AX251" s="58">
        <v>66.8</v>
      </c>
      <c r="AY251" s="58">
        <v>69.599999999999994</v>
      </c>
      <c r="AZ251" s="58">
        <v>84.2</v>
      </c>
      <c r="BA251" s="58">
        <v>107.8</v>
      </c>
      <c r="BB251" s="58">
        <v>67.8</v>
      </c>
      <c r="BC251" s="58">
        <v>67.2</v>
      </c>
      <c r="BD251" s="59" t="s">
        <v>544</v>
      </c>
      <c r="BE251" s="59" t="s">
        <v>544</v>
      </c>
      <c r="BF251" s="59" t="s">
        <v>544</v>
      </c>
      <c r="BG251" s="58">
        <v>3.21</v>
      </c>
      <c r="BH251" s="58">
        <v>2.74</v>
      </c>
      <c r="BI251" s="59" t="s">
        <v>544</v>
      </c>
      <c r="BJ251" s="59" t="s">
        <v>544</v>
      </c>
      <c r="BK251" s="59" t="s">
        <v>544</v>
      </c>
      <c r="BL251" s="58">
        <v>14.73</v>
      </c>
      <c r="BM251" s="58">
        <v>14.32</v>
      </c>
      <c r="BN251" s="59" t="s">
        <v>544</v>
      </c>
      <c r="BO251" s="59" t="s">
        <v>544</v>
      </c>
      <c r="BP251" s="59" t="s">
        <v>544</v>
      </c>
      <c r="BQ251" s="59" t="s">
        <v>544</v>
      </c>
      <c r="BR251" s="59" t="s">
        <v>544</v>
      </c>
      <c r="BS251" s="59" t="s">
        <v>544</v>
      </c>
      <c r="BT251" s="59" t="s">
        <v>544</v>
      </c>
      <c r="BU251" s="59" t="s">
        <v>544</v>
      </c>
      <c r="BV251" s="59" t="s">
        <v>544</v>
      </c>
      <c r="BW251" s="59" t="s">
        <v>544</v>
      </c>
      <c r="BX251" s="59" t="s">
        <v>544</v>
      </c>
      <c r="BY251" s="59" t="s">
        <v>544</v>
      </c>
      <c r="BZ251" s="59" t="s">
        <v>544</v>
      </c>
      <c r="CA251" s="59" t="s">
        <v>544</v>
      </c>
      <c r="CB251" s="59" t="s">
        <v>544</v>
      </c>
      <c r="CC251" s="59" t="s">
        <v>544</v>
      </c>
      <c r="CD251" s="59" t="s">
        <v>544</v>
      </c>
      <c r="CE251" s="59" t="s">
        <v>544</v>
      </c>
      <c r="CF251" s="58">
        <v>559741</v>
      </c>
      <c r="CG251" s="59" t="s">
        <v>544</v>
      </c>
      <c r="CH251" s="59" t="s">
        <v>544</v>
      </c>
      <c r="CI251" s="59" t="s">
        <v>544</v>
      </c>
      <c r="CJ251" s="59" t="s">
        <v>544</v>
      </c>
      <c r="CK251" s="59" t="s">
        <v>544</v>
      </c>
      <c r="CL251" s="59" t="s">
        <v>544</v>
      </c>
      <c r="CM251" s="59" t="s">
        <v>544</v>
      </c>
      <c r="CN251" s="59" t="s">
        <v>544</v>
      </c>
      <c r="CO251" s="59" t="s">
        <v>544</v>
      </c>
      <c r="CP251" s="59" t="s">
        <v>544</v>
      </c>
      <c r="CQ251" s="59" t="s">
        <v>544</v>
      </c>
      <c r="CR251" s="59" t="s">
        <v>544</v>
      </c>
      <c r="CS251" s="58">
        <v>99.4</v>
      </c>
      <c r="CT251" s="58">
        <v>112.7</v>
      </c>
      <c r="CU251" s="59" t="s">
        <v>544</v>
      </c>
      <c r="CV251" s="59" t="s">
        <v>544</v>
      </c>
      <c r="CW251" s="58">
        <v>2.61</v>
      </c>
      <c r="CX251" s="59" t="s">
        <v>544</v>
      </c>
      <c r="CY251" s="59" t="s">
        <v>544</v>
      </c>
      <c r="CZ251" s="59" t="s">
        <v>544</v>
      </c>
      <c r="DA251" s="59" t="s">
        <v>544</v>
      </c>
      <c r="DB251" s="59" t="s">
        <v>544</v>
      </c>
      <c r="DC251" s="59" t="s">
        <v>544</v>
      </c>
      <c r="DD251" s="59" t="s">
        <v>544</v>
      </c>
      <c r="DE251" s="59" t="s">
        <v>544</v>
      </c>
      <c r="DF251" s="59" t="s">
        <v>544</v>
      </c>
      <c r="DG251" s="59" t="s">
        <v>544</v>
      </c>
      <c r="DH251" s="59" t="s">
        <v>544</v>
      </c>
      <c r="DI251" s="59" t="s">
        <v>544</v>
      </c>
      <c r="DJ251" s="59" t="s">
        <v>544</v>
      </c>
      <c r="DK251" s="59" t="s">
        <v>544</v>
      </c>
      <c r="DL251" s="59" t="s">
        <v>544</v>
      </c>
      <c r="DM251" s="59" t="s">
        <v>544</v>
      </c>
      <c r="DN251" s="58">
        <v>0.845059</v>
      </c>
      <c r="DO251" s="59" t="s">
        <v>544</v>
      </c>
      <c r="DP251" s="59" t="s">
        <v>544</v>
      </c>
      <c r="DQ251" s="116" t="s">
        <v>544</v>
      </c>
    </row>
    <row r="252" spans="1:121">
      <c r="A252" s="3">
        <v>29509</v>
      </c>
      <c r="B252" s="59" t="s">
        <v>544</v>
      </c>
      <c r="C252" s="59" t="s">
        <v>544</v>
      </c>
      <c r="D252" s="59" t="s">
        <v>544</v>
      </c>
      <c r="E252" s="59" t="s">
        <v>544</v>
      </c>
      <c r="F252" s="58">
        <v>47.3</v>
      </c>
      <c r="G252" s="58">
        <v>1.062214</v>
      </c>
      <c r="H252" s="58">
        <v>123</v>
      </c>
      <c r="I252" s="58">
        <v>209.1</v>
      </c>
      <c r="J252" s="58">
        <v>9.08</v>
      </c>
      <c r="K252" s="59" t="s">
        <v>544</v>
      </c>
      <c r="L252" s="58">
        <v>489.8</v>
      </c>
      <c r="M252" s="58">
        <v>200488</v>
      </c>
      <c r="N252" s="59" t="s">
        <v>544</v>
      </c>
      <c r="O252" s="58">
        <v>597</v>
      </c>
      <c r="P252" s="58">
        <v>3.6</v>
      </c>
      <c r="Q252" s="59" t="s">
        <v>544</v>
      </c>
      <c r="R252" s="59" t="s">
        <v>544</v>
      </c>
      <c r="S252" s="59" t="s">
        <v>544</v>
      </c>
      <c r="T252" s="59" t="s">
        <v>544</v>
      </c>
      <c r="U252" s="59" t="s">
        <v>544</v>
      </c>
      <c r="V252" s="59" t="s">
        <v>544</v>
      </c>
      <c r="W252" s="59" t="s">
        <v>544</v>
      </c>
      <c r="X252" s="59" t="s">
        <v>544</v>
      </c>
      <c r="Y252" s="59" t="s">
        <v>544</v>
      </c>
      <c r="Z252" s="58">
        <v>102.9</v>
      </c>
      <c r="AA252" s="59" t="s">
        <v>544</v>
      </c>
      <c r="AB252" s="59" t="s">
        <v>544</v>
      </c>
      <c r="AC252" s="58">
        <v>1.062214</v>
      </c>
      <c r="AD252" s="59" t="s">
        <v>544</v>
      </c>
      <c r="AE252" s="59" t="s">
        <v>544</v>
      </c>
      <c r="AF252" s="58">
        <v>80.787588999999997</v>
      </c>
      <c r="AG252" s="58">
        <v>33.6</v>
      </c>
      <c r="AH252" s="58">
        <v>45</v>
      </c>
      <c r="AI252" s="59" t="s">
        <v>544</v>
      </c>
      <c r="AJ252" s="59" t="s">
        <v>544</v>
      </c>
      <c r="AK252" s="59" t="s">
        <v>544</v>
      </c>
      <c r="AL252" s="59" t="s">
        <v>544</v>
      </c>
      <c r="AM252" s="58">
        <v>54.030700000000003</v>
      </c>
      <c r="AN252" s="58">
        <v>98.367999999999995</v>
      </c>
      <c r="AO252" s="59" t="s">
        <v>544</v>
      </c>
      <c r="AP252" s="59" t="s">
        <v>544</v>
      </c>
      <c r="AQ252" s="59" t="s">
        <v>544</v>
      </c>
      <c r="AR252" s="59" t="s">
        <v>544</v>
      </c>
      <c r="AS252" s="59" t="s">
        <v>544</v>
      </c>
      <c r="AT252" s="59" t="s">
        <v>544</v>
      </c>
      <c r="AU252" s="58">
        <v>73.25</v>
      </c>
      <c r="AV252" s="58">
        <v>84.3</v>
      </c>
      <c r="AW252" s="59" t="s">
        <v>544</v>
      </c>
      <c r="AX252" s="58">
        <v>75.400000000000006</v>
      </c>
      <c r="AY252" s="58">
        <v>76.8</v>
      </c>
      <c r="AZ252" s="58">
        <v>84.3</v>
      </c>
      <c r="BA252" s="58">
        <v>109.8</v>
      </c>
      <c r="BB252" s="58">
        <v>66.599999999999994</v>
      </c>
      <c r="BC252" s="58">
        <v>68</v>
      </c>
      <c r="BD252" s="59" t="s">
        <v>544</v>
      </c>
      <c r="BE252" s="59" t="s">
        <v>544</v>
      </c>
      <c r="BF252" s="59" t="s">
        <v>544</v>
      </c>
      <c r="BG252" s="58">
        <v>3.31</v>
      </c>
      <c r="BH252" s="58">
        <v>2.5</v>
      </c>
      <c r="BI252" s="59" t="s">
        <v>544</v>
      </c>
      <c r="BJ252" s="59" t="s">
        <v>544</v>
      </c>
      <c r="BK252" s="59" t="s">
        <v>544</v>
      </c>
      <c r="BL252" s="58">
        <v>14.78</v>
      </c>
      <c r="BM252" s="58">
        <v>14.47</v>
      </c>
      <c r="BN252" s="59" t="s">
        <v>544</v>
      </c>
      <c r="BO252" s="59" t="s">
        <v>544</v>
      </c>
      <c r="BP252" s="59" t="s">
        <v>544</v>
      </c>
      <c r="BQ252" s="59" t="s">
        <v>544</v>
      </c>
      <c r="BR252" s="59" t="s">
        <v>544</v>
      </c>
      <c r="BS252" s="59" t="s">
        <v>544</v>
      </c>
      <c r="BT252" s="59" t="s">
        <v>544</v>
      </c>
      <c r="BU252" s="59" t="s">
        <v>544</v>
      </c>
      <c r="BV252" s="59" t="s">
        <v>544</v>
      </c>
      <c r="BW252" s="59" t="s">
        <v>544</v>
      </c>
      <c r="BX252" s="59" t="s">
        <v>544</v>
      </c>
      <c r="BY252" s="59" t="s">
        <v>544</v>
      </c>
      <c r="BZ252" s="59" t="s">
        <v>544</v>
      </c>
      <c r="CA252" s="59" t="s">
        <v>544</v>
      </c>
      <c r="CB252" s="59" t="s">
        <v>544</v>
      </c>
      <c r="CC252" s="59" t="s">
        <v>544</v>
      </c>
      <c r="CD252" s="59" t="s">
        <v>544</v>
      </c>
      <c r="CE252" s="59" t="s">
        <v>544</v>
      </c>
      <c r="CF252" s="58">
        <v>564087</v>
      </c>
      <c r="CG252" s="59" t="s">
        <v>544</v>
      </c>
      <c r="CH252" s="59" t="s">
        <v>544</v>
      </c>
      <c r="CI252" s="59" t="s">
        <v>544</v>
      </c>
      <c r="CJ252" s="59" t="s">
        <v>544</v>
      </c>
      <c r="CK252" s="59" t="s">
        <v>544</v>
      </c>
      <c r="CL252" s="59" t="s">
        <v>544</v>
      </c>
      <c r="CM252" s="59" t="s">
        <v>544</v>
      </c>
      <c r="CN252" s="59" t="s">
        <v>544</v>
      </c>
      <c r="CO252" s="59" t="s">
        <v>544</v>
      </c>
      <c r="CP252" s="59" t="s">
        <v>544</v>
      </c>
      <c r="CQ252" s="59" t="s">
        <v>544</v>
      </c>
      <c r="CR252" s="59" t="s">
        <v>544</v>
      </c>
      <c r="CS252" s="58">
        <v>98.4</v>
      </c>
      <c r="CT252" s="58">
        <v>109.2</v>
      </c>
      <c r="CU252" s="59" t="s">
        <v>544</v>
      </c>
      <c r="CV252" s="59" t="s">
        <v>544</v>
      </c>
      <c r="CW252" s="58">
        <v>2.81</v>
      </c>
      <c r="CX252" s="59" t="s">
        <v>544</v>
      </c>
      <c r="CY252" s="59" t="s">
        <v>544</v>
      </c>
      <c r="CZ252" s="59" t="s">
        <v>544</v>
      </c>
      <c r="DA252" s="59" t="s">
        <v>544</v>
      </c>
      <c r="DB252" s="59" t="s">
        <v>544</v>
      </c>
      <c r="DC252" s="59" t="s">
        <v>544</v>
      </c>
      <c r="DD252" s="59" t="s">
        <v>544</v>
      </c>
      <c r="DE252" s="59" t="s">
        <v>544</v>
      </c>
      <c r="DF252" s="59" t="s">
        <v>544</v>
      </c>
      <c r="DG252" s="59" t="s">
        <v>544</v>
      </c>
      <c r="DH252" s="59" t="s">
        <v>544</v>
      </c>
      <c r="DI252" s="59" t="s">
        <v>544</v>
      </c>
      <c r="DJ252" s="59" t="s">
        <v>544</v>
      </c>
      <c r="DK252" s="59" t="s">
        <v>544</v>
      </c>
      <c r="DL252" s="59" t="s">
        <v>544</v>
      </c>
      <c r="DM252" s="59" t="s">
        <v>544</v>
      </c>
      <c r="DN252" s="58">
        <v>0.84400299999999995</v>
      </c>
      <c r="DO252" s="59" t="s">
        <v>544</v>
      </c>
      <c r="DP252" s="59" t="s">
        <v>544</v>
      </c>
      <c r="DQ252" s="116" t="s">
        <v>544</v>
      </c>
    </row>
    <row r="253" spans="1:121">
      <c r="A253" s="3">
        <v>29540</v>
      </c>
      <c r="B253" s="59" t="s">
        <v>544</v>
      </c>
      <c r="C253" s="59" t="s">
        <v>544</v>
      </c>
      <c r="D253" s="59" t="s">
        <v>544</v>
      </c>
      <c r="E253" s="59" t="s">
        <v>544</v>
      </c>
      <c r="F253" s="58">
        <v>45.6</v>
      </c>
      <c r="G253" s="58">
        <v>1.0204549999999999</v>
      </c>
      <c r="H253" s="58">
        <v>137.19999999999999</v>
      </c>
      <c r="I253" s="58">
        <v>214.5</v>
      </c>
      <c r="J253" s="58">
        <v>9.4499999999999993</v>
      </c>
      <c r="K253" s="59" t="s">
        <v>544</v>
      </c>
      <c r="L253" s="58">
        <v>495.3</v>
      </c>
      <c r="M253" s="58">
        <v>160936</v>
      </c>
      <c r="N253" s="59" t="s">
        <v>544</v>
      </c>
      <c r="O253" s="58">
        <v>486</v>
      </c>
      <c r="P253" s="58">
        <v>3.8</v>
      </c>
      <c r="Q253" s="59" t="s">
        <v>544</v>
      </c>
      <c r="R253" s="59" t="s">
        <v>544</v>
      </c>
      <c r="S253" s="59" t="s">
        <v>544</v>
      </c>
      <c r="T253" s="59" t="s">
        <v>544</v>
      </c>
      <c r="U253" s="59" t="s">
        <v>544</v>
      </c>
      <c r="V253" s="59" t="s">
        <v>544</v>
      </c>
      <c r="W253" s="59" t="s">
        <v>544</v>
      </c>
      <c r="X253" s="59" t="s">
        <v>544</v>
      </c>
      <c r="Y253" s="59" t="s">
        <v>544</v>
      </c>
      <c r="Z253" s="58">
        <v>101.2</v>
      </c>
      <c r="AA253" s="59" t="s">
        <v>544</v>
      </c>
      <c r="AB253" s="59" t="s">
        <v>544</v>
      </c>
      <c r="AC253" s="58">
        <v>1.0204549999999999</v>
      </c>
      <c r="AD253" s="59" t="s">
        <v>544</v>
      </c>
      <c r="AE253" s="59" t="s">
        <v>544</v>
      </c>
      <c r="AF253" s="58">
        <v>79.508196999999996</v>
      </c>
      <c r="AG253" s="58">
        <v>38.049999999999997</v>
      </c>
      <c r="AH253" s="58">
        <v>45.2</v>
      </c>
      <c r="AI253" s="59" t="s">
        <v>544</v>
      </c>
      <c r="AJ253" s="59" t="s">
        <v>544</v>
      </c>
      <c r="AK253" s="59" t="s">
        <v>544</v>
      </c>
      <c r="AL253" s="59" t="s">
        <v>544</v>
      </c>
      <c r="AM253" s="58">
        <v>54.0426</v>
      </c>
      <c r="AN253" s="58">
        <v>98.269800000000004</v>
      </c>
      <c r="AO253" s="59" t="s">
        <v>544</v>
      </c>
      <c r="AP253" s="59" t="s">
        <v>544</v>
      </c>
      <c r="AQ253" s="59" t="s">
        <v>544</v>
      </c>
      <c r="AR253" s="59" t="s">
        <v>544</v>
      </c>
      <c r="AS253" s="59" t="s">
        <v>544</v>
      </c>
      <c r="AT253" s="59" t="s">
        <v>544</v>
      </c>
      <c r="AU253" s="58">
        <v>72.38</v>
      </c>
      <c r="AV253" s="58">
        <v>85.9</v>
      </c>
      <c r="AW253" s="59" t="s">
        <v>544</v>
      </c>
      <c r="AX253" s="58">
        <v>82.2</v>
      </c>
      <c r="AY253" s="58">
        <v>82.4</v>
      </c>
      <c r="AZ253" s="58">
        <v>83.6</v>
      </c>
      <c r="BA253" s="58">
        <v>109.9</v>
      </c>
      <c r="BB253" s="58">
        <v>65.3</v>
      </c>
      <c r="BC253" s="58">
        <v>68.3</v>
      </c>
      <c r="BD253" s="59" t="s">
        <v>544</v>
      </c>
      <c r="BE253" s="59" t="s">
        <v>544</v>
      </c>
      <c r="BF253" s="59" t="s">
        <v>544</v>
      </c>
      <c r="BG253" s="58">
        <v>3.29</v>
      </c>
      <c r="BH253" s="58">
        <v>2.46</v>
      </c>
      <c r="BI253" s="59" t="s">
        <v>544</v>
      </c>
      <c r="BJ253" s="59" t="s">
        <v>544</v>
      </c>
      <c r="BK253" s="59" t="s">
        <v>544</v>
      </c>
      <c r="BL253" s="58">
        <v>15.03</v>
      </c>
      <c r="BM253" s="58">
        <v>14.78</v>
      </c>
      <c r="BN253" s="59" t="s">
        <v>544</v>
      </c>
      <c r="BO253" s="59" t="s">
        <v>544</v>
      </c>
      <c r="BP253" s="59" t="s">
        <v>544</v>
      </c>
      <c r="BQ253" s="59" t="s">
        <v>544</v>
      </c>
      <c r="BR253" s="59" t="s">
        <v>544</v>
      </c>
      <c r="BS253" s="59" t="s">
        <v>544</v>
      </c>
      <c r="BT253" s="59" t="s">
        <v>544</v>
      </c>
      <c r="BU253" s="59" t="s">
        <v>544</v>
      </c>
      <c r="BV253" s="59" t="s">
        <v>544</v>
      </c>
      <c r="BW253" s="59" t="s">
        <v>544</v>
      </c>
      <c r="BX253" s="59" t="s">
        <v>544</v>
      </c>
      <c r="BY253" s="59" t="s">
        <v>544</v>
      </c>
      <c r="BZ253" s="59" t="s">
        <v>544</v>
      </c>
      <c r="CA253" s="59" t="s">
        <v>544</v>
      </c>
      <c r="CB253" s="59" t="s">
        <v>544</v>
      </c>
      <c r="CC253" s="59" t="s">
        <v>544</v>
      </c>
      <c r="CD253" s="59" t="s">
        <v>544</v>
      </c>
      <c r="CE253" s="59" t="s">
        <v>544</v>
      </c>
      <c r="CF253" s="58">
        <v>571125</v>
      </c>
      <c r="CG253" s="59" t="s">
        <v>544</v>
      </c>
      <c r="CH253" s="59" t="s">
        <v>544</v>
      </c>
      <c r="CI253" s="59" t="s">
        <v>544</v>
      </c>
      <c r="CJ253" s="59" t="s">
        <v>544</v>
      </c>
      <c r="CK253" s="59" t="s">
        <v>544</v>
      </c>
      <c r="CL253" s="59" t="s">
        <v>544</v>
      </c>
      <c r="CM253" s="59" t="s">
        <v>544</v>
      </c>
      <c r="CN253" s="59" t="s">
        <v>544</v>
      </c>
      <c r="CO253" s="59" t="s">
        <v>544</v>
      </c>
      <c r="CP253" s="59" t="s">
        <v>544</v>
      </c>
      <c r="CQ253" s="59" t="s">
        <v>544</v>
      </c>
      <c r="CR253" s="59" t="s">
        <v>544</v>
      </c>
      <c r="CS253" s="58">
        <v>97.8</v>
      </c>
      <c r="CT253" s="58">
        <v>105.9</v>
      </c>
      <c r="CU253" s="59" t="s">
        <v>544</v>
      </c>
      <c r="CV253" s="59" t="s">
        <v>544</v>
      </c>
      <c r="CW253" s="58">
        <v>2.5099999999999998</v>
      </c>
      <c r="CX253" s="59" t="s">
        <v>544</v>
      </c>
      <c r="CY253" s="59" t="s">
        <v>544</v>
      </c>
      <c r="CZ253" s="59" t="s">
        <v>544</v>
      </c>
      <c r="DA253" s="59" t="s">
        <v>544</v>
      </c>
      <c r="DB253" s="59" t="s">
        <v>544</v>
      </c>
      <c r="DC253" s="59" t="s">
        <v>544</v>
      </c>
      <c r="DD253" s="59" t="s">
        <v>544</v>
      </c>
      <c r="DE253" s="59" t="s">
        <v>544</v>
      </c>
      <c r="DF253" s="59" t="s">
        <v>544</v>
      </c>
      <c r="DG253" s="59" t="s">
        <v>544</v>
      </c>
      <c r="DH253" s="59" t="s">
        <v>544</v>
      </c>
      <c r="DI253" s="59" t="s">
        <v>544</v>
      </c>
      <c r="DJ253" s="59" t="s">
        <v>544</v>
      </c>
      <c r="DK253" s="59" t="s">
        <v>544</v>
      </c>
      <c r="DL253" s="59" t="s">
        <v>544</v>
      </c>
      <c r="DM253" s="59" t="s">
        <v>544</v>
      </c>
      <c r="DN253" s="58">
        <v>0.83941500000000002</v>
      </c>
      <c r="DO253" s="59" t="s">
        <v>544</v>
      </c>
      <c r="DP253" s="59" t="s">
        <v>544</v>
      </c>
      <c r="DQ253" s="116" t="s">
        <v>544</v>
      </c>
    </row>
    <row r="254" spans="1:121">
      <c r="A254" s="3">
        <v>29570</v>
      </c>
      <c r="B254" s="59" t="s">
        <v>544</v>
      </c>
      <c r="C254" s="59" t="s">
        <v>544</v>
      </c>
      <c r="D254" s="59" t="s">
        <v>544</v>
      </c>
      <c r="E254" s="59" t="s">
        <v>544</v>
      </c>
      <c r="F254" s="58">
        <v>46.2</v>
      </c>
      <c r="G254" s="58">
        <v>0.99311300000000002</v>
      </c>
      <c r="H254" s="58">
        <v>127.6</v>
      </c>
      <c r="I254" s="58">
        <v>215.1</v>
      </c>
      <c r="J254" s="58">
        <v>10.27</v>
      </c>
      <c r="K254" s="59" t="s">
        <v>544</v>
      </c>
      <c r="L254" s="58">
        <v>480.9</v>
      </c>
      <c r="M254" s="58">
        <v>138985</v>
      </c>
      <c r="N254" s="59" t="s">
        <v>544</v>
      </c>
      <c r="O254" s="58">
        <v>595</v>
      </c>
      <c r="P254" s="58">
        <v>3.9</v>
      </c>
      <c r="Q254" s="59" t="s">
        <v>544</v>
      </c>
      <c r="R254" s="59" t="s">
        <v>544</v>
      </c>
      <c r="S254" s="59" t="s">
        <v>544</v>
      </c>
      <c r="T254" s="59" t="s">
        <v>544</v>
      </c>
      <c r="U254" s="59" t="s">
        <v>544</v>
      </c>
      <c r="V254" s="59" t="s">
        <v>544</v>
      </c>
      <c r="W254" s="59" t="s">
        <v>544</v>
      </c>
      <c r="X254" s="59" t="s">
        <v>544</v>
      </c>
      <c r="Y254" s="59" t="s">
        <v>544</v>
      </c>
      <c r="Z254" s="58">
        <v>100.4</v>
      </c>
      <c r="AA254" s="59" t="s">
        <v>544</v>
      </c>
      <c r="AB254" s="59" t="s">
        <v>544</v>
      </c>
      <c r="AC254" s="58">
        <v>0.99311300000000002</v>
      </c>
      <c r="AD254" s="59" t="s">
        <v>544</v>
      </c>
      <c r="AE254" s="59" t="s">
        <v>544</v>
      </c>
      <c r="AF254" s="58">
        <v>78.794901999999993</v>
      </c>
      <c r="AG254" s="58">
        <v>40.82</v>
      </c>
      <c r="AH254" s="58">
        <v>45.3</v>
      </c>
      <c r="AI254" s="59" t="s">
        <v>544</v>
      </c>
      <c r="AJ254" s="59" t="s">
        <v>544</v>
      </c>
      <c r="AK254" s="59" t="s">
        <v>544</v>
      </c>
      <c r="AL254" s="59" t="s">
        <v>544</v>
      </c>
      <c r="AM254" s="58">
        <v>54.064999999999998</v>
      </c>
      <c r="AN254" s="58">
        <v>98.193200000000004</v>
      </c>
      <c r="AO254" s="59" t="s">
        <v>544</v>
      </c>
      <c r="AP254" s="59" t="s">
        <v>544</v>
      </c>
      <c r="AQ254" s="59" t="s">
        <v>544</v>
      </c>
      <c r="AR254" s="59" t="s">
        <v>544</v>
      </c>
      <c r="AS254" s="59" t="s">
        <v>544</v>
      </c>
      <c r="AT254" s="59" t="s">
        <v>544</v>
      </c>
      <c r="AU254" s="58">
        <v>71.87</v>
      </c>
      <c r="AV254" s="58">
        <v>86.6</v>
      </c>
      <c r="AW254" s="59" t="s">
        <v>544</v>
      </c>
      <c r="AX254" s="58">
        <v>80</v>
      </c>
      <c r="AY254" s="58">
        <v>79.900000000000006</v>
      </c>
      <c r="AZ254" s="58">
        <v>79</v>
      </c>
      <c r="BA254" s="58">
        <v>102.8</v>
      </c>
      <c r="BB254" s="58">
        <v>62.5</v>
      </c>
      <c r="BC254" s="58">
        <v>68.5</v>
      </c>
      <c r="BD254" s="59" t="s">
        <v>544</v>
      </c>
      <c r="BE254" s="59" t="s">
        <v>544</v>
      </c>
      <c r="BF254" s="59" t="s">
        <v>544</v>
      </c>
      <c r="BG254" s="58">
        <v>3.38</v>
      </c>
      <c r="BH254" s="58">
        <v>2.44</v>
      </c>
      <c r="BI254" s="59" t="s">
        <v>544</v>
      </c>
      <c r="BJ254" s="59" t="s">
        <v>544</v>
      </c>
      <c r="BK254" s="59" t="s">
        <v>544</v>
      </c>
      <c r="BL254" s="58">
        <v>15.08</v>
      </c>
      <c r="BM254" s="58">
        <v>14.67</v>
      </c>
      <c r="BN254" s="59" t="s">
        <v>544</v>
      </c>
      <c r="BO254" s="59" t="s">
        <v>544</v>
      </c>
      <c r="BP254" s="59" t="s">
        <v>544</v>
      </c>
      <c r="BQ254" s="59" t="s">
        <v>544</v>
      </c>
      <c r="BR254" s="59" t="s">
        <v>544</v>
      </c>
      <c r="BS254" s="59" t="s">
        <v>544</v>
      </c>
      <c r="BT254" s="59" t="s">
        <v>544</v>
      </c>
      <c r="BU254" s="59" t="s">
        <v>544</v>
      </c>
      <c r="BV254" s="59" t="s">
        <v>544</v>
      </c>
      <c r="BW254" s="59" t="s">
        <v>544</v>
      </c>
      <c r="BX254" s="59" t="s">
        <v>544</v>
      </c>
      <c r="BY254" s="59" t="s">
        <v>544</v>
      </c>
      <c r="BZ254" s="59" t="s">
        <v>544</v>
      </c>
      <c r="CA254" s="59" t="s">
        <v>544</v>
      </c>
      <c r="CB254" s="59" t="s">
        <v>544</v>
      </c>
      <c r="CC254" s="59" t="s">
        <v>544</v>
      </c>
      <c r="CD254" s="59" t="s">
        <v>544</v>
      </c>
      <c r="CE254" s="59" t="s">
        <v>544</v>
      </c>
      <c r="CF254" s="58">
        <v>583095</v>
      </c>
      <c r="CG254" s="59" t="s">
        <v>544</v>
      </c>
      <c r="CH254" s="59" t="s">
        <v>544</v>
      </c>
      <c r="CI254" s="59" t="s">
        <v>544</v>
      </c>
      <c r="CJ254" s="59" t="s">
        <v>544</v>
      </c>
      <c r="CK254" s="59" t="s">
        <v>544</v>
      </c>
      <c r="CL254" s="59" t="s">
        <v>544</v>
      </c>
      <c r="CM254" s="59" t="s">
        <v>544</v>
      </c>
      <c r="CN254" s="59" t="s">
        <v>544</v>
      </c>
      <c r="CO254" s="59" t="s">
        <v>544</v>
      </c>
      <c r="CP254" s="59" t="s">
        <v>544</v>
      </c>
      <c r="CQ254" s="59" t="s">
        <v>544</v>
      </c>
      <c r="CR254" s="59" t="s">
        <v>544</v>
      </c>
      <c r="CS254" s="58">
        <v>97.6</v>
      </c>
      <c r="CT254" s="58">
        <v>104.3</v>
      </c>
      <c r="CU254" s="59" t="s">
        <v>544</v>
      </c>
      <c r="CV254" s="59" t="s">
        <v>544</v>
      </c>
      <c r="CW254" s="58">
        <v>2.71</v>
      </c>
      <c r="CX254" s="59" t="s">
        <v>544</v>
      </c>
      <c r="CY254" s="59" t="s">
        <v>544</v>
      </c>
      <c r="CZ254" s="59" t="s">
        <v>544</v>
      </c>
      <c r="DA254" s="59" t="s">
        <v>544</v>
      </c>
      <c r="DB254" s="59" t="s">
        <v>544</v>
      </c>
      <c r="DC254" s="59" t="s">
        <v>544</v>
      </c>
      <c r="DD254" s="59" t="s">
        <v>544</v>
      </c>
      <c r="DE254" s="59" t="s">
        <v>544</v>
      </c>
      <c r="DF254" s="59" t="s">
        <v>544</v>
      </c>
      <c r="DG254" s="59" t="s">
        <v>544</v>
      </c>
      <c r="DH254" s="59" t="s">
        <v>544</v>
      </c>
      <c r="DI254" s="59" t="s">
        <v>544</v>
      </c>
      <c r="DJ254" s="59" t="s">
        <v>544</v>
      </c>
      <c r="DK254" s="59" t="s">
        <v>544</v>
      </c>
      <c r="DL254" s="59" t="s">
        <v>544</v>
      </c>
      <c r="DM254" s="59" t="s">
        <v>544</v>
      </c>
      <c r="DN254" s="58">
        <v>0.83577100000000004</v>
      </c>
      <c r="DO254" s="59" t="s">
        <v>544</v>
      </c>
      <c r="DP254" s="59" t="s">
        <v>544</v>
      </c>
      <c r="DQ254" s="116" t="s">
        <v>544</v>
      </c>
    </row>
    <row r="255" spans="1:121">
      <c r="A255" s="3">
        <v>29601</v>
      </c>
      <c r="B255" s="59" t="s">
        <v>544</v>
      </c>
      <c r="C255" s="59" t="s">
        <v>544</v>
      </c>
      <c r="D255" s="59" t="s">
        <v>544</v>
      </c>
      <c r="E255" s="59" t="s">
        <v>544</v>
      </c>
      <c r="F255" s="58">
        <v>47</v>
      </c>
      <c r="G255" s="58">
        <v>0.97394599999999998</v>
      </c>
      <c r="H255" s="58">
        <v>123.2</v>
      </c>
      <c r="I255" s="58">
        <v>217</v>
      </c>
      <c r="J255" s="58">
        <v>9.4700000000000006</v>
      </c>
      <c r="K255" s="59" t="s">
        <v>544</v>
      </c>
      <c r="L255" s="58">
        <v>468.4</v>
      </c>
      <c r="M255" s="58">
        <v>168069</v>
      </c>
      <c r="N255" s="59" t="s">
        <v>544</v>
      </c>
      <c r="O255" s="58">
        <v>585</v>
      </c>
      <c r="P255" s="58">
        <v>4</v>
      </c>
      <c r="Q255" s="59" t="s">
        <v>544</v>
      </c>
      <c r="R255" s="59" t="s">
        <v>544</v>
      </c>
      <c r="S255" s="59" t="s">
        <v>544</v>
      </c>
      <c r="T255" s="59" t="s">
        <v>544</v>
      </c>
      <c r="U255" s="59" t="s">
        <v>544</v>
      </c>
      <c r="V255" s="59" t="s">
        <v>544</v>
      </c>
      <c r="W255" s="59" t="s">
        <v>544</v>
      </c>
      <c r="X255" s="59" t="s">
        <v>544</v>
      </c>
      <c r="Y255" s="59" t="s">
        <v>544</v>
      </c>
      <c r="Z255" s="58">
        <v>98.8</v>
      </c>
      <c r="AA255" s="59" t="s">
        <v>544</v>
      </c>
      <c r="AB255" s="59" t="s">
        <v>544</v>
      </c>
      <c r="AC255" s="58">
        <v>0.97394599999999998</v>
      </c>
      <c r="AD255" s="59" t="s">
        <v>544</v>
      </c>
      <c r="AE255" s="59" t="s">
        <v>544</v>
      </c>
      <c r="AF255" s="58">
        <v>77.165353999999994</v>
      </c>
      <c r="AG255" s="58">
        <v>40.159999999999997</v>
      </c>
      <c r="AH255" s="58">
        <v>45.4</v>
      </c>
      <c r="AI255" s="59" t="s">
        <v>544</v>
      </c>
      <c r="AJ255" s="59" t="s">
        <v>544</v>
      </c>
      <c r="AK255" s="59" t="s">
        <v>544</v>
      </c>
      <c r="AL255" s="59" t="s">
        <v>544</v>
      </c>
      <c r="AM255" s="58">
        <v>54.091900000000003</v>
      </c>
      <c r="AN255" s="58">
        <v>98.127399999999994</v>
      </c>
      <c r="AO255" s="59" t="s">
        <v>544</v>
      </c>
      <c r="AP255" s="59" t="s">
        <v>544</v>
      </c>
      <c r="AQ255" s="59" t="s">
        <v>544</v>
      </c>
      <c r="AR255" s="59" t="s">
        <v>544</v>
      </c>
      <c r="AS255" s="59" t="s">
        <v>544</v>
      </c>
      <c r="AT255" s="59" t="s">
        <v>544</v>
      </c>
      <c r="AU255" s="58">
        <v>71.02</v>
      </c>
      <c r="AV255" s="58">
        <v>88.7</v>
      </c>
      <c r="AW255" s="59" t="s">
        <v>544</v>
      </c>
      <c r="AX255" s="58">
        <v>79</v>
      </c>
      <c r="AY255" s="58">
        <v>79</v>
      </c>
      <c r="AZ255" s="58">
        <v>78.900000000000006</v>
      </c>
      <c r="BA255" s="58">
        <v>103.1</v>
      </c>
      <c r="BB255" s="58">
        <v>62.1</v>
      </c>
      <c r="BC255" s="58">
        <v>68.599999999999994</v>
      </c>
      <c r="BD255" s="59" t="s">
        <v>544</v>
      </c>
      <c r="BE255" s="59" t="s">
        <v>544</v>
      </c>
      <c r="BF255" s="59" t="s">
        <v>544</v>
      </c>
      <c r="BG255" s="58">
        <v>3.36</v>
      </c>
      <c r="BH255" s="58">
        <v>2.73</v>
      </c>
      <c r="BI255" s="59" t="s">
        <v>544</v>
      </c>
      <c r="BJ255" s="59" t="s">
        <v>544</v>
      </c>
      <c r="BK255" s="59" t="s">
        <v>544</v>
      </c>
      <c r="BL255" s="58">
        <v>15.29</v>
      </c>
      <c r="BM255" s="58">
        <v>14.98</v>
      </c>
      <c r="BN255" s="59" t="s">
        <v>544</v>
      </c>
      <c r="BO255" s="59" t="s">
        <v>544</v>
      </c>
      <c r="BP255" s="59" t="s">
        <v>544</v>
      </c>
      <c r="BQ255" s="59" t="s">
        <v>544</v>
      </c>
      <c r="BR255" s="59" t="s">
        <v>544</v>
      </c>
      <c r="BS255" s="59" t="s">
        <v>544</v>
      </c>
      <c r="BT255" s="59" t="s">
        <v>544</v>
      </c>
      <c r="BU255" s="59" t="s">
        <v>544</v>
      </c>
      <c r="BV255" s="59" t="s">
        <v>544</v>
      </c>
      <c r="BW255" s="59" t="s">
        <v>544</v>
      </c>
      <c r="BX255" s="59" t="s">
        <v>544</v>
      </c>
      <c r="BY255" s="59" t="s">
        <v>544</v>
      </c>
      <c r="BZ255" s="59" t="s">
        <v>544</v>
      </c>
      <c r="CA255" s="59" t="s">
        <v>544</v>
      </c>
      <c r="CB255" s="59" t="s">
        <v>544</v>
      </c>
      <c r="CC255" s="59" t="s">
        <v>544</v>
      </c>
      <c r="CD255" s="59" t="s">
        <v>544</v>
      </c>
      <c r="CE255" s="59" t="s">
        <v>544</v>
      </c>
      <c r="CF255" s="58">
        <v>580988</v>
      </c>
      <c r="CG255" s="59" t="s">
        <v>544</v>
      </c>
      <c r="CH255" s="59" t="s">
        <v>544</v>
      </c>
      <c r="CI255" s="59" t="s">
        <v>544</v>
      </c>
      <c r="CJ255" s="59" t="s">
        <v>544</v>
      </c>
      <c r="CK255" s="59" t="s">
        <v>544</v>
      </c>
      <c r="CL255" s="59" t="s">
        <v>544</v>
      </c>
      <c r="CM255" s="59" t="s">
        <v>544</v>
      </c>
      <c r="CN255" s="59" t="s">
        <v>544</v>
      </c>
      <c r="CO255" s="59" t="s">
        <v>544</v>
      </c>
      <c r="CP255" s="59" t="s">
        <v>544</v>
      </c>
      <c r="CQ255" s="59" t="s">
        <v>544</v>
      </c>
      <c r="CR255" s="59" t="s">
        <v>544</v>
      </c>
      <c r="CS255" s="58">
        <v>97</v>
      </c>
      <c r="CT255" s="58">
        <v>101.3</v>
      </c>
      <c r="CU255" s="59" t="s">
        <v>544</v>
      </c>
      <c r="CV255" s="59" t="s">
        <v>544</v>
      </c>
      <c r="CW255" s="58">
        <v>2.71</v>
      </c>
      <c r="CX255" s="59" t="s">
        <v>544</v>
      </c>
      <c r="CY255" s="59" t="s">
        <v>544</v>
      </c>
      <c r="CZ255" s="59" t="s">
        <v>544</v>
      </c>
      <c r="DA255" s="59" t="s">
        <v>544</v>
      </c>
      <c r="DB255" s="59" t="s">
        <v>544</v>
      </c>
      <c r="DC255" s="59" t="s">
        <v>544</v>
      </c>
      <c r="DD255" s="59" t="s">
        <v>544</v>
      </c>
      <c r="DE255" s="59" t="s">
        <v>544</v>
      </c>
      <c r="DF255" s="59" t="s">
        <v>544</v>
      </c>
      <c r="DG255" s="59" t="s">
        <v>544</v>
      </c>
      <c r="DH255" s="59" t="s">
        <v>544</v>
      </c>
      <c r="DI255" s="59" t="s">
        <v>544</v>
      </c>
      <c r="DJ255" s="59" t="s">
        <v>544</v>
      </c>
      <c r="DK255" s="59" t="s">
        <v>544</v>
      </c>
      <c r="DL255" s="59" t="s">
        <v>544</v>
      </c>
      <c r="DM255" s="59" t="s">
        <v>544</v>
      </c>
      <c r="DN255" s="58">
        <v>0.80140599999999995</v>
      </c>
      <c r="DO255" s="59" t="s">
        <v>544</v>
      </c>
      <c r="DP255" s="59" t="s">
        <v>544</v>
      </c>
      <c r="DQ255" s="116" t="s">
        <v>544</v>
      </c>
    </row>
    <row r="256" spans="1:121">
      <c r="A256" s="3">
        <v>29632</v>
      </c>
      <c r="B256" s="59" t="s">
        <v>544</v>
      </c>
      <c r="C256" s="59" t="s">
        <v>544</v>
      </c>
      <c r="D256" s="59" t="s">
        <v>544</v>
      </c>
      <c r="E256" s="59" t="s">
        <v>544</v>
      </c>
      <c r="F256" s="58">
        <v>47.9</v>
      </c>
      <c r="G256" s="58">
        <v>0.911555</v>
      </c>
      <c r="H256" s="58">
        <v>123.2</v>
      </c>
      <c r="I256" s="58">
        <v>219.2</v>
      </c>
      <c r="J256" s="58">
        <v>10.67</v>
      </c>
      <c r="K256" s="59" t="s">
        <v>544</v>
      </c>
      <c r="L256" s="58">
        <v>473.3</v>
      </c>
      <c r="M256" s="58">
        <v>200597</v>
      </c>
      <c r="N256" s="59" t="s">
        <v>544</v>
      </c>
      <c r="O256" s="58">
        <v>671</v>
      </c>
      <c r="P256" s="58">
        <v>4.0999999999999996</v>
      </c>
      <c r="Q256" s="59" t="s">
        <v>544</v>
      </c>
      <c r="R256" s="59" t="s">
        <v>544</v>
      </c>
      <c r="S256" s="59" t="s">
        <v>544</v>
      </c>
      <c r="T256" s="59" t="s">
        <v>544</v>
      </c>
      <c r="U256" s="59" t="s">
        <v>544</v>
      </c>
      <c r="V256" s="59" t="s">
        <v>544</v>
      </c>
      <c r="W256" s="59" t="s">
        <v>544</v>
      </c>
      <c r="X256" s="59" t="s">
        <v>544</v>
      </c>
      <c r="Y256" s="59" t="s">
        <v>544</v>
      </c>
      <c r="Z256" s="58">
        <v>97.1</v>
      </c>
      <c r="AA256" s="59" t="s">
        <v>544</v>
      </c>
      <c r="AB256" s="59" t="s">
        <v>544</v>
      </c>
      <c r="AC256" s="58">
        <v>0.911555</v>
      </c>
      <c r="AD256" s="59" t="s">
        <v>544</v>
      </c>
      <c r="AE256" s="59" t="s">
        <v>544</v>
      </c>
      <c r="AF256" s="58">
        <v>76.180021999999994</v>
      </c>
      <c r="AG256" s="58">
        <v>40.22</v>
      </c>
      <c r="AH256" s="58">
        <v>45.6</v>
      </c>
      <c r="AI256" s="59" t="s">
        <v>544</v>
      </c>
      <c r="AJ256" s="59" t="s">
        <v>544</v>
      </c>
      <c r="AK256" s="59" t="s">
        <v>544</v>
      </c>
      <c r="AL256" s="59" t="s">
        <v>544</v>
      </c>
      <c r="AM256" s="58">
        <v>54.116500000000002</v>
      </c>
      <c r="AN256" s="58">
        <v>98.059600000000003</v>
      </c>
      <c r="AO256" s="59" t="s">
        <v>544</v>
      </c>
      <c r="AP256" s="59" t="s">
        <v>544</v>
      </c>
      <c r="AQ256" s="59" t="s">
        <v>544</v>
      </c>
      <c r="AR256" s="59" t="s">
        <v>544</v>
      </c>
      <c r="AS256" s="59" t="s">
        <v>544</v>
      </c>
      <c r="AT256" s="59" t="s">
        <v>544</v>
      </c>
      <c r="AU256" s="58">
        <v>69.91</v>
      </c>
      <c r="AV256" s="58">
        <v>90.4</v>
      </c>
      <c r="AW256" s="59" t="s">
        <v>544</v>
      </c>
      <c r="AX256" s="58">
        <v>74.599999999999994</v>
      </c>
      <c r="AY256" s="58">
        <v>75</v>
      </c>
      <c r="AZ256" s="58">
        <v>77</v>
      </c>
      <c r="BA256" s="58">
        <v>99.9</v>
      </c>
      <c r="BB256" s="58">
        <v>61</v>
      </c>
      <c r="BC256" s="58">
        <v>69.2</v>
      </c>
      <c r="BD256" s="59" t="s">
        <v>544</v>
      </c>
      <c r="BE256" s="59" t="s">
        <v>544</v>
      </c>
      <c r="BF256" s="59" t="s">
        <v>544</v>
      </c>
      <c r="BG256" s="58">
        <v>3.51</v>
      </c>
      <c r="BH256" s="58">
        <v>2.87</v>
      </c>
      <c r="BI256" s="59" t="s">
        <v>544</v>
      </c>
      <c r="BJ256" s="59" t="s">
        <v>544</v>
      </c>
      <c r="BK256" s="59" t="s">
        <v>544</v>
      </c>
      <c r="BL256" s="58">
        <v>15.95</v>
      </c>
      <c r="BM256" s="58">
        <v>15.29</v>
      </c>
      <c r="BN256" s="59" t="s">
        <v>544</v>
      </c>
      <c r="BO256" s="59" t="s">
        <v>544</v>
      </c>
      <c r="BP256" s="59" t="s">
        <v>544</v>
      </c>
      <c r="BQ256" s="59" t="s">
        <v>544</v>
      </c>
      <c r="BR256" s="59" t="s">
        <v>544</v>
      </c>
      <c r="BS256" s="59" t="s">
        <v>544</v>
      </c>
      <c r="BT256" s="59" t="s">
        <v>544</v>
      </c>
      <c r="BU256" s="59" t="s">
        <v>544</v>
      </c>
      <c r="BV256" s="59" t="s">
        <v>544</v>
      </c>
      <c r="BW256" s="59" t="s">
        <v>544</v>
      </c>
      <c r="BX256" s="59" t="s">
        <v>544</v>
      </c>
      <c r="BY256" s="59" t="s">
        <v>544</v>
      </c>
      <c r="BZ256" s="59" t="s">
        <v>544</v>
      </c>
      <c r="CA256" s="59" t="s">
        <v>544</v>
      </c>
      <c r="CB256" s="59" t="s">
        <v>544</v>
      </c>
      <c r="CC256" s="59" t="s">
        <v>544</v>
      </c>
      <c r="CD256" s="59" t="s">
        <v>544</v>
      </c>
      <c r="CE256" s="59" t="s">
        <v>544</v>
      </c>
      <c r="CF256" s="58">
        <v>587462</v>
      </c>
      <c r="CG256" s="59" t="s">
        <v>544</v>
      </c>
      <c r="CH256" s="59" t="s">
        <v>544</v>
      </c>
      <c r="CI256" s="59" t="s">
        <v>544</v>
      </c>
      <c r="CJ256" s="59" t="s">
        <v>544</v>
      </c>
      <c r="CK256" s="59" t="s">
        <v>544</v>
      </c>
      <c r="CL256" s="59" t="s">
        <v>544</v>
      </c>
      <c r="CM256" s="59" t="s">
        <v>544</v>
      </c>
      <c r="CN256" s="59" t="s">
        <v>544</v>
      </c>
      <c r="CO256" s="59" t="s">
        <v>544</v>
      </c>
      <c r="CP256" s="59" t="s">
        <v>544</v>
      </c>
      <c r="CQ256" s="59" t="s">
        <v>544</v>
      </c>
      <c r="CR256" s="59" t="s">
        <v>544</v>
      </c>
      <c r="CS256" s="58">
        <v>96.8</v>
      </c>
      <c r="CT256" s="58">
        <v>97.5</v>
      </c>
      <c r="CU256" s="59" t="s">
        <v>544</v>
      </c>
      <c r="CV256" s="59" t="s">
        <v>544</v>
      </c>
      <c r="CW256" s="58">
        <v>2.5099999999999998</v>
      </c>
      <c r="CX256" s="59" t="s">
        <v>544</v>
      </c>
      <c r="CY256" s="59" t="s">
        <v>544</v>
      </c>
      <c r="CZ256" s="59" t="s">
        <v>544</v>
      </c>
      <c r="DA256" s="59" t="s">
        <v>544</v>
      </c>
      <c r="DB256" s="59" t="s">
        <v>544</v>
      </c>
      <c r="DC256" s="59" t="s">
        <v>544</v>
      </c>
      <c r="DD256" s="59" t="s">
        <v>544</v>
      </c>
      <c r="DE256" s="59" t="s">
        <v>544</v>
      </c>
      <c r="DF256" s="59" t="s">
        <v>544</v>
      </c>
      <c r="DG256" s="59" t="s">
        <v>544</v>
      </c>
      <c r="DH256" s="59" t="s">
        <v>544</v>
      </c>
      <c r="DI256" s="59" t="s">
        <v>544</v>
      </c>
      <c r="DJ256" s="59" t="s">
        <v>544</v>
      </c>
      <c r="DK256" s="59" t="s">
        <v>544</v>
      </c>
      <c r="DL256" s="59" t="s">
        <v>544</v>
      </c>
      <c r="DM256" s="59" t="s">
        <v>544</v>
      </c>
      <c r="DN256" s="58">
        <v>0.79254999999999998</v>
      </c>
      <c r="DO256" s="59" t="s">
        <v>544</v>
      </c>
      <c r="DP256" s="59" t="s">
        <v>544</v>
      </c>
      <c r="DQ256" s="116" t="s">
        <v>544</v>
      </c>
    </row>
    <row r="257" spans="1:121">
      <c r="A257" s="3">
        <v>29660</v>
      </c>
      <c r="B257" s="59" t="s">
        <v>544</v>
      </c>
      <c r="C257" s="59" t="s">
        <v>544</v>
      </c>
      <c r="D257" s="59" t="s">
        <v>544</v>
      </c>
      <c r="E257" s="59" t="s">
        <v>544</v>
      </c>
      <c r="F257" s="58">
        <v>47.4</v>
      </c>
      <c r="G257" s="58">
        <v>0.92846799999999996</v>
      </c>
      <c r="H257" s="58">
        <v>124.3</v>
      </c>
      <c r="I257" s="58">
        <v>219.7</v>
      </c>
      <c r="J257" s="58">
        <v>13.6</v>
      </c>
      <c r="K257" s="59" t="s">
        <v>544</v>
      </c>
      <c r="L257" s="58">
        <v>483.8</v>
      </c>
      <c r="M257" s="58">
        <v>292759</v>
      </c>
      <c r="N257" s="59" t="s">
        <v>544</v>
      </c>
      <c r="O257" s="58">
        <v>680</v>
      </c>
      <c r="P257" s="58">
        <v>4.3</v>
      </c>
      <c r="Q257" s="59" t="s">
        <v>544</v>
      </c>
      <c r="R257" s="59" t="s">
        <v>544</v>
      </c>
      <c r="S257" s="59" t="s">
        <v>544</v>
      </c>
      <c r="T257" s="59" t="s">
        <v>544</v>
      </c>
      <c r="U257" s="59" t="s">
        <v>544</v>
      </c>
      <c r="V257" s="59" t="s">
        <v>544</v>
      </c>
      <c r="W257" s="59" t="s">
        <v>544</v>
      </c>
      <c r="X257" s="59" t="s">
        <v>544</v>
      </c>
      <c r="Y257" s="59" t="s">
        <v>544</v>
      </c>
      <c r="Z257" s="58">
        <v>98.8</v>
      </c>
      <c r="AA257" s="59" t="s">
        <v>544</v>
      </c>
      <c r="AB257" s="59" t="s">
        <v>544</v>
      </c>
      <c r="AC257" s="58">
        <v>0.92846799999999996</v>
      </c>
      <c r="AD257" s="59" t="s">
        <v>544</v>
      </c>
      <c r="AE257" s="59" t="s">
        <v>544</v>
      </c>
      <c r="AF257" s="58">
        <v>76.341730999999996</v>
      </c>
      <c r="AG257" s="58">
        <v>38.68</v>
      </c>
      <c r="AH257" s="58">
        <v>45.7</v>
      </c>
      <c r="AI257" s="59" t="s">
        <v>544</v>
      </c>
      <c r="AJ257" s="59" t="s">
        <v>544</v>
      </c>
      <c r="AK257" s="59" t="s">
        <v>544</v>
      </c>
      <c r="AL257" s="59" t="s">
        <v>544</v>
      </c>
      <c r="AM257" s="58">
        <v>54.133800000000001</v>
      </c>
      <c r="AN257" s="58">
        <v>97.980500000000006</v>
      </c>
      <c r="AO257" s="59" t="s">
        <v>544</v>
      </c>
      <c r="AP257" s="59" t="s">
        <v>544</v>
      </c>
      <c r="AQ257" s="59" t="s">
        <v>544</v>
      </c>
      <c r="AR257" s="59" t="s">
        <v>544</v>
      </c>
      <c r="AS257" s="59" t="s">
        <v>544</v>
      </c>
      <c r="AT257" s="59" t="s">
        <v>544</v>
      </c>
      <c r="AU257" s="58">
        <v>71.33</v>
      </c>
      <c r="AV257" s="58">
        <v>90.9</v>
      </c>
      <c r="AW257" s="59" t="s">
        <v>544</v>
      </c>
      <c r="AX257" s="58">
        <v>74</v>
      </c>
      <c r="AY257" s="58">
        <v>74.3</v>
      </c>
      <c r="AZ257" s="58">
        <v>76.2</v>
      </c>
      <c r="BA257" s="58">
        <v>97.9</v>
      </c>
      <c r="BB257" s="58">
        <v>61.1</v>
      </c>
      <c r="BC257" s="58">
        <v>69.599999999999994</v>
      </c>
      <c r="BD257" s="59" t="s">
        <v>544</v>
      </c>
      <c r="BE257" s="59" t="s">
        <v>544</v>
      </c>
      <c r="BF257" s="59" t="s">
        <v>544</v>
      </c>
      <c r="BG257" s="58">
        <v>3.38</v>
      </c>
      <c r="BH257" s="58">
        <v>2.62</v>
      </c>
      <c r="BI257" s="59" t="s">
        <v>544</v>
      </c>
      <c r="BJ257" s="59" t="s">
        <v>544</v>
      </c>
      <c r="BK257" s="59" t="s">
        <v>544</v>
      </c>
      <c r="BL257" s="58">
        <v>15.9</v>
      </c>
      <c r="BM257" s="58">
        <v>16.260000000000002</v>
      </c>
      <c r="BN257" s="59" t="s">
        <v>544</v>
      </c>
      <c r="BO257" s="59" t="s">
        <v>544</v>
      </c>
      <c r="BP257" s="59" t="s">
        <v>544</v>
      </c>
      <c r="BQ257" s="59" t="s">
        <v>544</v>
      </c>
      <c r="BR257" s="59" t="s">
        <v>544</v>
      </c>
      <c r="BS257" s="59" t="s">
        <v>544</v>
      </c>
      <c r="BT257" s="59" t="s">
        <v>544</v>
      </c>
      <c r="BU257" s="59" t="s">
        <v>544</v>
      </c>
      <c r="BV257" s="59" t="s">
        <v>544</v>
      </c>
      <c r="BW257" s="59" t="s">
        <v>544</v>
      </c>
      <c r="BX257" s="59" t="s">
        <v>544</v>
      </c>
      <c r="BY257" s="59" t="s">
        <v>544</v>
      </c>
      <c r="BZ257" s="59" t="s">
        <v>544</v>
      </c>
      <c r="CA257" s="59" t="s">
        <v>544</v>
      </c>
      <c r="CB257" s="59" t="s">
        <v>544</v>
      </c>
      <c r="CC257" s="59" t="s">
        <v>544</v>
      </c>
      <c r="CD257" s="59" t="s">
        <v>544</v>
      </c>
      <c r="CE257" s="59" t="s">
        <v>544</v>
      </c>
      <c r="CF257" s="58">
        <v>590993</v>
      </c>
      <c r="CG257" s="59" t="s">
        <v>544</v>
      </c>
      <c r="CH257" s="59" t="s">
        <v>544</v>
      </c>
      <c r="CI257" s="59" t="s">
        <v>544</v>
      </c>
      <c r="CJ257" s="59" t="s">
        <v>544</v>
      </c>
      <c r="CK257" s="59" t="s">
        <v>544</v>
      </c>
      <c r="CL257" s="59" t="s">
        <v>544</v>
      </c>
      <c r="CM257" s="59" t="s">
        <v>544</v>
      </c>
      <c r="CN257" s="59" t="s">
        <v>544</v>
      </c>
      <c r="CO257" s="59" t="s">
        <v>544</v>
      </c>
      <c r="CP257" s="59" t="s">
        <v>544</v>
      </c>
      <c r="CQ257" s="59" t="s">
        <v>544</v>
      </c>
      <c r="CR257" s="59" t="s">
        <v>544</v>
      </c>
      <c r="CS257" s="58">
        <v>98.1</v>
      </c>
      <c r="CT257" s="58">
        <v>99.7</v>
      </c>
      <c r="CU257" s="59" t="s">
        <v>544</v>
      </c>
      <c r="CV257" s="59" t="s">
        <v>544</v>
      </c>
      <c r="CW257" s="58">
        <v>2.81</v>
      </c>
      <c r="CX257" s="59" t="s">
        <v>544</v>
      </c>
      <c r="CY257" s="59" t="s">
        <v>544</v>
      </c>
      <c r="CZ257" s="59" t="s">
        <v>544</v>
      </c>
      <c r="DA257" s="59" t="s">
        <v>544</v>
      </c>
      <c r="DB257" s="59" t="s">
        <v>544</v>
      </c>
      <c r="DC257" s="59" t="s">
        <v>544</v>
      </c>
      <c r="DD257" s="59" t="s">
        <v>544</v>
      </c>
      <c r="DE257" s="59" t="s">
        <v>544</v>
      </c>
      <c r="DF257" s="59" t="s">
        <v>544</v>
      </c>
      <c r="DG257" s="59" t="s">
        <v>544</v>
      </c>
      <c r="DH257" s="59" t="s">
        <v>544</v>
      </c>
      <c r="DI257" s="59" t="s">
        <v>544</v>
      </c>
      <c r="DJ257" s="59" t="s">
        <v>544</v>
      </c>
      <c r="DK257" s="59" t="s">
        <v>544</v>
      </c>
      <c r="DL257" s="59" t="s">
        <v>544</v>
      </c>
      <c r="DM257" s="59" t="s">
        <v>544</v>
      </c>
      <c r="DN257" s="58">
        <v>0.780802</v>
      </c>
      <c r="DO257" s="59" t="s">
        <v>544</v>
      </c>
      <c r="DP257" s="59" t="s">
        <v>544</v>
      </c>
      <c r="DQ257" s="116" t="s">
        <v>544</v>
      </c>
    </row>
    <row r="258" spans="1:121">
      <c r="A258" s="3">
        <v>29691</v>
      </c>
      <c r="B258" s="59" t="s">
        <v>544</v>
      </c>
      <c r="C258" s="59" t="s">
        <v>544</v>
      </c>
      <c r="D258" s="59" t="s">
        <v>544</v>
      </c>
      <c r="E258" s="59" t="s">
        <v>544</v>
      </c>
      <c r="F258" s="58">
        <v>50.5</v>
      </c>
      <c r="G258" s="58">
        <v>0.905366</v>
      </c>
      <c r="H258" s="58">
        <v>120.3</v>
      </c>
      <c r="I258" s="58">
        <v>225.1</v>
      </c>
      <c r="J258" s="58">
        <v>13.19</v>
      </c>
      <c r="K258" s="59" t="s">
        <v>544</v>
      </c>
      <c r="L258" s="58">
        <v>510.4</v>
      </c>
      <c r="M258" s="58">
        <v>249080</v>
      </c>
      <c r="N258" s="59" t="s">
        <v>544</v>
      </c>
      <c r="O258" s="58">
        <v>603</v>
      </c>
      <c r="P258" s="58">
        <v>4.4000000000000004</v>
      </c>
      <c r="Q258" s="59" t="s">
        <v>544</v>
      </c>
      <c r="R258" s="59" t="s">
        <v>544</v>
      </c>
      <c r="S258" s="59" t="s">
        <v>544</v>
      </c>
      <c r="T258" s="59" t="s">
        <v>544</v>
      </c>
      <c r="U258" s="59" t="s">
        <v>544</v>
      </c>
      <c r="V258" s="59" t="s">
        <v>544</v>
      </c>
      <c r="W258" s="59" t="s">
        <v>544</v>
      </c>
      <c r="X258" s="59" t="s">
        <v>544</v>
      </c>
      <c r="Y258" s="59" t="s">
        <v>544</v>
      </c>
      <c r="Z258" s="58">
        <v>98.5</v>
      </c>
      <c r="AA258" s="59" t="s">
        <v>544</v>
      </c>
      <c r="AB258" s="59" t="s">
        <v>544</v>
      </c>
      <c r="AC258" s="58">
        <v>0.905366</v>
      </c>
      <c r="AD258" s="59" t="s">
        <v>544</v>
      </c>
      <c r="AE258" s="59" t="s">
        <v>544</v>
      </c>
      <c r="AF258" s="58">
        <v>76.056337999999997</v>
      </c>
      <c r="AG258" s="58">
        <v>38.299999999999997</v>
      </c>
      <c r="AH258" s="58">
        <v>45.8</v>
      </c>
      <c r="AI258" s="59" t="s">
        <v>544</v>
      </c>
      <c r="AJ258" s="59" t="s">
        <v>544</v>
      </c>
      <c r="AK258" s="59" t="s">
        <v>544</v>
      </c>
      <c r="AL258" s="59" t="s">
        <v>544</v>
      </c>
      <c r="AM258" s="58">
        <v>54.151200000000003</v>
      </c>
      <c r="AN258" s="58">
        <v>97.903700000000001</v>
      </c>
      <c r="AO258" s="59" t="s">
        <v>544</v>
      </c>
      <c r="AP258" s="59" t="s">
        <v>544</v>
      </c>
      <c r="AQ258" s="59" t="s">
        <v>544</v>
      </c>
      <c r="AR258" s="59" t="s">
        <v>544</v>
      </c>
      <c r="AS258" s="59" t="s">
        <v>544</v>
      </c>
      <c r="AT258" s="59" t="s">
        <v>544</v>
      </c>
      <c r="AU258" s="58">
        <v>71.260000000000005</v>
      </c>
      <c r="AV258" s="58">
        <v>92</v>
      </c>
      <c r="AW258" s="59" t="s">
        <v>544</v>
      </c>
      <c r="AX258" s="58">
        <v>72.7</v>
      </c>
      <c r="AY258" s="58">
        <v>73.099999999999994</v>
      </c>
      <c r="AZ258" s="58">
        <v>74.900000000000006</v>
      </c>
      <c r="BA258" s="58">
        <v>97.2</v>
      </c>
      <c r="BB258" s="58">
        <v>59.4</v>
      </c>
      <c r="BC258" s="58">
        <v>69.900000000000006</v>
      </c>
      <c r="BD258" s="59" t="s">
        <v>544</v>
      </c>
      <c r="BE258" s="59" t="s">
        <v>544</v>
      </c>
      <c r="BF258" s="59" t="s">
        <v>544</v>
      </c>
      <c r="BG258" s="58">
        <v>3.51</v>
      </c>
      <c r="BH258" s="58">
        <v>2.77</v>
      </c>
      <c r="BI258" s="59" t="s">
        <v>544</v>
      </c>
      <c r="BJ258" s="59" t="s">
        <v>544</v>
      </c>
      <c r="BK258" s="59" t="s">
        <v>544</v>
      </c>
      <c r="BL258" s="58">
        <v>16.77</v>
      </c>
      <c r="BM258" s="58">
        <v>15.13</v>
      </c>
      <c r="BN258" s="59" t="s">
        <v>544</v>
      </c>
      <c r="BO258" s="59" t="s">
        <v>544</v>
      </c>
      <c r="BP258" s="59" t="s">
        <v>544</v>
      </c>
      <c r="BQ258" s="59" t="s">
        <v>544</v>
      </c>
      <c r="BR258" s="59" t="s">
        <v>544</v>
      </c>
      <c r="BS258" s="59" t="s">
        <v>544</v>
      </c>
      <c r="BT258" s="59" t="s">
        <v>544</v>
      </c>
      <c r="BU258" s="59" t="s">
        <v>544</v>
      </c>
      <c r="BV258" s="59" t="s">
        <v>544</v>
      </c>
      <c r="BW258" s="59" t="s">
        <v>544</v>
      </c>
      <c r="BX258" s="59" t="s">
        <v>544</v>
      </c>
      <c r="BY258" s="59" t="s">
        <v>544</v>
      </c>
      <c r="BZ258" s="59" t="s">
        <v>544</v>
      </c>
      <c r="CA258" s="59" t="s">
        <v>544</v>
      </c>
      <c r="CB258" s="59" t="s">
        <v>544</v>
      </c>
      <c r="CC258" s="59" t="s">
        <v>544</v>
      </c>
      <c r="CD258" s="59" t="s">
        <v>544</v>
      </c>
      <c r="CE258" s="59" t="s">
        <v>544</v>
      </c>
      <c r="CF258" s="58">
        <v>592827</v>
      </c>
      <c r="CG258" s="59" t="s">
        <v>544</v>
      </c>
      <c r="CH258" s="59" t="s">
        <v>544</v>
      </c>
      <c r="CI258" s="59" t="s">
        <v>544</v>
      </c>
      <c r="CJ258" s="59" t="s">
        <v>544</v>
      </c>
      <c r="CK258" s="59" t="s">
        <v>544</v>
      </c>
      <c r="CL258" s="59" t="s">
        <v>544</v>
      </c>
      <c r="CM258" s="59" t="s">
        <v>544</v>
      </c>
      <c r="CN258" s="59" t="s">
        <v>544</v>
      </c>
      <c r="CO258" s="59" t="s">
        <v>544</v>
      </c>
      <c r="CP258" s="59" t="s">
        <v>544</v>
      </c>
      <c r="CQ258" s="59" t="s">
        <v>544</v>
      </c>
      <c r="CR258" s="59" t="s">
        <v>544</v>
      </c>
      <c r="CS258" s="58">
        <v>98.3</v>
      </c>
      <c r="CT258" s="58">
        <v>98.9</v>
      </c>
      <c r="CU258" s="59" t="s">
        <v>544</v>
      </c>
      <c r="CV258" s="59" t="s">
        <v>544</v>
      </c>
      <c r="CW258" s="58">
        <v>2.56</v>
      </c>
      <c r="CX258" s="59" t="s">
        <v>544</v>
      </c>
      <c r="CY258" s="59" t="s">
        <v>544</v>
      </c>
      <c r="CZ258" s="59" t="s">
        <v>544</v>
      </c>
      <c r="DA258" s="59" t="s">
        <v>544</v>
      </c>
      <c r="DB258" s="59" t="s">
        <v>544</v>
      </c>
      <c r="DC258" s="59" t="s">
        <v>544</v>
      </c>
      <c r="DD258" s="59" t="s">
        <v>544</v>
      </c>
      <c r="DE258" s="59" t="s">
        <v>544</v>
      </c>
      <c r="DF258" s="59" t="s">
        <v>544</v>
      </c>
      <c r="DG258" s="59" t="s">
        <v>544</v>
      </c>
      <c r="DH258" s="59" t="s">
        <v>544</v>
      </c>
      <c r="DI258" s="59" t="s">
        <v>544</v>
      </c>
      <c r="DJ258" s="59" t="s">
        <v>544</v>
      </c>
      <c r="DK258" s="59" t="s">
        <v>544</v>
      </c>
      <c r="DL258" s="59" t="s">
        <v>544</v>
      </c>
      <c r="DM258" s="59" t="s">
        <v>544</v>
      </c>
      <c r="DN258" s="58">
        <v>0.78970499999999999</v>
      </c>
      <c r="DO258" s="59" t="s">
        <v>544</v>
      </c>
      <c r="DP258" s="59" t="s">
        <v>544</v>
      </c>
      <c r="DQ258" s="116" t="s">
        <v>544</v>
      </c>
    </row>
    <row r="259" spans="1:121">
      <c r="A259" s="3">
        <v>29721</v>
      </c>
      <c r="B259" s="59" t="s">
        <v>544</v>
      </c>
      <c r="C259" s="59" t="s">
        <v>544</v>
      </c>
      <c r="D259" s="59" t="s">
        <v>544</v>
      </c>
      <c r="E259" s="59" t="s">
        <v>544</v>
      </c>
      <c r="F259" s="58">
        <v>46.7</v>
      </c>
      <c r="G259" s="58">
        <v>0.85263999999999995</v>
      </c>
      <c r="H259" s="58">
        <v>125.2</v>
      </c>
      <c r="I259" s="58">
        <v>226.8</v>
      </c>
      <c r="J259" s="58">
        <v>13.2</v>
      </c>
      <c r="K259" s="59" t="s">
        <v>544</v>
      </c>
      <c r="L259" s="58">
        <v>497.9</v>
      </c>
      <c r="M259" s="58">
        <v>216857</v>
      </c>
      <c r="N259" s="59" t="s">
        <v>544</v>
      </c>
      <c r="O259" s="58">
        <v>593</v>
      </c>
      <c r="P259" s="58">
        <v>4.5999999999999996</v>
      </c>
      <c r="Q259" s="59" t="s">
        <v>544</v>
      </c>
      <c r="R259" s="59" t="s">
        <v>544</v>
      </c>
      <c r="S259" s="59" t="s">
        <v>544</v>
      </c>
      <c r="T259" s="59" t="s">
        <v>544</v>
      </c>
      <c r="U259" s="59" t="s">
        <v>544</v>
      </c>
      <c r="V259" s="59" t="s">
        <v>544</v>
      </c>
      <c r="W259" s="59" t="s">
        <v>544</v>
      </c>
      <c r="X259" s="59" t="s">
        <v>544</v>
      </c>
      <c r="Y259" s="59" t="s">
        <v>544</v>
      </c>
      <c r="Z259" s="58">
        <v>96.8</v>
      </c>
      <c r="AA259" s="59" t="s">
        <v>544</v>
      </c>
      <c r="AB259" s="59" t="s">
        <v>544</v>
      </c>
      <c r="AC259" s="58">
        <v>0.85263999999999995</v>
      </c>
      <c r="AD259" s="59" t="s">
        <v>544</v>
      </c>
      <c r="AE259" s="59" t="s">
        <v>544</v>
      </c>
      <c r="AF259" s="58">
        <v>75.240127999999999</v>
      </c>
      <c r="AG259" s="58">
        <v>37.090000000000003</v>
      </c>
      <c r="AH259" s="58">
        <v>45.9</v>
      </c>
      <c r="AI259" s="59" t="s">
        <v>544</v>
      </c>
      <c r="AJ259" s="59" t="s">
        <v>544</v>
      </c>
      <c r="AK259" s="59" t="s">
        <v>544</v>
      </c>
      <c r="AL259" s="59" t="s">
        <v>544</v>
      </c>
      <c r="AM259" s="58">
        <v>54.171500000000002</v>
      </c>
      <c r="AN259" s="58">
        <v>97.8339</v>
      </c>
      <c r="AO259" s="59" t="s">
        <v>544</v>
      </c>
      <c r="AP259" s="59" t="s">
        <v>544</v>
      </c>
      <c r="AQ259" s="59" t="s">
        <v>544</v>
      </c>
      <c r="AR259" s="59" t="s">
        <v>544</v>
      </c>
      <c r="AS259" s="59" t="s">
        <v>544</v>
      </c>
      <c r="AT259" s="59" t="s">
        <v>544</v>
      </c>
      <c r="AU259" s="58">
        <v>70.31</v>
      </c>
      <c r="AV259" s="58">
        <v>93.4</v>
      </c>
      <c r="AW259" s="59" t="s">
        <v>544</v>
      </c>
      <c r="AX259" s="58">
        <v>67.7</v>
      </c>
      <c r="AY259" s="58">
        <v>68</v>
      </c>
      <c r="AZ259" s="58">
        <v>69.8</v>
      </c>
      <c r="BA259" s="58">
        <v>87.1</v>
      </c>
      <c r="BB259" s="58">
        <v>57.7</v>
      </c>
      <c r="BC259" s="58">
        <v>70.2</v>
      </c>
      <c r="BD259" s="59" t="s">
        <v>544</v>
      </c>
      <c r="BE259" s="59" t="s">
        <v>544</v>
      </c>
      <c r="BF259" s="59" t="s">
        <v>544</v>
      </c>
      <c r="BG259" s="58">
        <v>3.44</v>
      </c>
      <c r="BH259" s="58">
        <v>2.93</v>
      </c>
      <c r="BI259" s="59" t="s">
        <v>544</v>
      </c>
      <c r="BJ259" s="59" t="s">
        <v>544</v>
      </c>
      <c r="BK259" s="59" t="s">
        <v>544</v>
      </c>
      <c r="BL259" s="58">
        <v>16.41</v>
      </c>
      <c r="BM259" s="58">
        <v>15.65</v>
      </c>
      <c r="BN259" s="59" t="s">
        <v>544</v>
      </c>
      <c r="BO259" s="59" t="s">
        <v>544</v>
      </c>
      <c r="BP259" s="59" t="s">
        <v>544</v>
      </c>
      <c r="BQ259" s="59" t="s">
        <v>544</v>
      </c>
      <c r="BR259" s="59" t="s">
        <v>544</v>
      </c>
      <c r="BS259" s="59" t="s">
        <v>544</v>
      </c>
      <c r="BT259" s="59" t="s">
        <v>544</v>
      </c>
      <c r="BU259" s="59" t="s">
        <v>544</v>
      </c>
      <c r="BV259" s="59" t="s">
        <v>544</v>
      </c>
      <c r="BW259" s="59" t="s">
        <v>544</v>
      </c>
      <c r="BX259" s="59" t="s">
        <v>544</v>
      </c>
      <c r="BY259" s="59" t="s">
        <v>544</v>
      </c>
      <c r="BZ259" s="59" t="s">
        <v>544</v>
      </c>
      <c r="CA259" s="59" t="s">
        <v>544</v>
      </c>
      <c r="CB259" s="59" t="s">
        <v>544</v>
      </c>
      <c r="CC259" s="59" t="s">
        <v>544</v>
      </c>
      <c r="CD259" s="59" t="s">
        <v>544</v>
      </c>
      <c r="CE259" s="59" t="s">
        <v>544</v>
      </c>
      <c r="CF259" s="58">
        <v>595140</v>
      </c>
      <c r="CG259" s="59" t="s">
        <v>544</v>
      </c>
      <c r="CH259" s="59" t="s">
        <v>544</v>
      </c>
      <c r="CI259" s="59" t="s">
        <v>544</v>
      </c>
      <c r="CJ259" s="59" t="s">
        <v>544</v>
      </c>
      <c r="CK259" s="59" t="s">
        <v>544</v>
      </c>
      <c r="CL259" s="59" t="s">
        <v>544</v>
      </c>
      <c r="CM259" s="59" t="s">
        <v>544</v>
      </c>
      <c r="CN259" s="59" t="s">
        <v>544</v>
      </c>
      <c r="CO259" s="59" t="s">
        <v>544</v>
      </c>
      <c r="CP259" s="59" t="s">
        <v>544</v>
      </c>
      <c r="CQ259" s="59" t="s">
        <v>544</v>
      </c>
      <c r="CR259" s="59" t="s">
        <v>544</v>
      </c>
      <c r="CS259" s="58">
        <v>97.9</v>
      </c>
      <c r="CT259" s="58">
        <v>95.5</v>
      </c>
      <c r="CU259" s="59" t="s">
        <v>544</v>
      </c>
      <c r="CV259" s="59" t="s">
        <v>544</v>
      </c>
      <c r="CW259" s="58">
        <v>2.81</v>
      </c>
      <c r="CX259" s="59" t="s">
        <v>544</v>
      </c>
      <c r="CY259" s="59" t="s">
        <v>544</v>
      </c>
      <c r="CZ259" s="59" t="s">
        <v>544</v>
      </c>
      <c r="DA259" s="59" t="s">
        <v>544</v>
      </c>
      <c r="DB259" s="59" t="s">
        <v>544</v>
      </c>
      <c r="DC259" s="59" t="s">
        <v>544</v>
      </c>
      <c r="DD259" s="59" t="s">
        <v>544</v>
      </c>
      <c r="DE259" s="59" t="s">
        <v>544</v>
      </c>
      <c r="DF259" s="59" t="s">
        <v>544</v>
      </c>
      <c r="DG259" s="59" t="s">
        <v>544</v>
      </c>
      <c r="DH259" s="59" t="s">
        <v>544</v>
      </c>
      <c r="DI259" s="59" t="s">
        <v>544</v>
      </c>
      <c r="DJ259" s="59" t="s">
        <v>544</v>
      </c>
      <c r="DK259" s="59" t="s">
        <v>544</v>
      </c>
      <c r="DL259" s="59" t="s">
        <v>544</v>
      </c>
      <c r="DM259" s="59" t="s">
        <v>544</v>
      </c>
      <c r="DN259" s="58">
        <v>0.79106500000000002</v>
      </c>
      <c r="DO259" s="59" t="s">
        <v>544</v>
      </c>
      <c r="DP259" s="59" t="s">
        <v>544</v>
      </c>
      <c r="DQ259" s="116" t="s">
        <v>544</v>
      </c>
    </row>
    <row r="260" spans="1:121">
      <c r="A260" s="3">
        <v>29752</v>
      </c>
      <c r="B260" s="59" t="s">
        <v>544</v>
      </c>
      <c r="C260" s="59" t="s">
        <v>544</v>
      </c>
      <c r="D260" s="59" t="s">
        <v>544</v>
      </c>
      <c r="E260" s="59" t="s">
        <v>544</v>
      </c>
      <c r="F260" s="58">
        <v>46.9</v>
      </c>
      <c r="G260" s="58">
        <v>0.82294100000000003</v>
      </c>
      <c r="H260" s="58">
        <v>128.80000000000001</v>
      </c>
      <c r="I260" s="58">
        <v>229</v>
      </c>
      <c r="J260" s="58">
        <v>13.09</v>
      </c>
      <c r="K260" s="59" t="s">
        <v>544</v>
      </c>
      <c r="L260" s="58">
        <v>533.6</v>
      </c>
      <c r="M260" s="58">
        <v>202698</v>
      </c>
      <c r="N260" s="59" t="s">
        <v>544</v>
      </c>
      <c r="O260" s="58">
        <v>644</v>
      </c>
      <c r="P260" s="58">
        <v>4.7</v>
      </c>
      <c r="Q260" s="59" t="s">
        <v>544</v>
      </c>
      <c r="R260" s="59" t="s">
        <v>544</v>
      </c>
      <c r="S260" s="59" t="s">
        <v>544</v>
      </c>
      <c r="T260" s="59" t="s">
        <v>544</v>
      </c>
      <c r="U260" s="59" t="s">
        <v>544</v>
      </c>
      <c r="V260" s="59" t="s">
        <v>544</v>
      </c>
      <c r="W260" s="59" t="s">
        <v>544</v>
      </c>
      <c r="X260" s="59" t="s">
        <v>544</v>
      </c>
      <c r="Y260" s="59" t="s">
        <v>544</v>
      </c>
      <c r="Z260" s="58">
        <v>95.7</v>
      </c>
      <c r="AA260" s="59" t="s">
        <v>544</v>
      </c>
      <c r="AB260" s="59" t="s">
        <v>544</v>
      </c>
      <c r="AC260" s="58">
        <v>0.82294100000000003</v>
      </c>
      <c r="AD260" s="59" t="s">
        <v>544</v>
      </c>
      <c r="AE260" s="59" t="s">
        <v>544</v>
      </c>
      <c r="AF260" s="58">
        <v>74.710221000000004</v>
      </c>
      <c r="AG260" s="58">
        <v>35.1</v>
      </c>
      <c r="AH260" s="58">
        <v>46.1</v>
      </c>
      <c r="AI260" s="59" t="s">
        <v>544</v>
      </c>
      <c r="AJ260" s="59" t="s">
        <v>544</v>
      </c>
      <c r="AK260" s="59" t="s">
        <v>544</v>
      </c>
      <c r="AL260" s="59" t="s">
        <v>544</v>
      </c>
      <c r="AM260" s="58">
        <v>54.21</v>
      </c>
      <c r="AN260" s="58">
        <v>97.798299999999998</v>
      </c>
      <c r="AO260" s="59" t="s">
        <v>544</v>
      </c>
      <c r="AP260" s="59" t="s">
        <v>544</v>
      </c>
      <c r="AQ260" s="59" t="s">
        <v>544</v>
      </c>
      <c r="AR260" s="59" t="s">
        <v>544</v>
      </c>
      <c r="AS260" s="59" t="s">
        <v>544</v>
      </c>
      <c r="AT260" s="59" t="s">
        <v>544</v>
      </c>
      <c r="AU260" s="58">
        <v>69.78</v>
      </c>
      <c r="AV260" s="58">
        <v>94.8</v>
      </c>
      <c r="AW260" s="59" t="s">
        <v>544</v>
      </c>
      <c r="AX260" s="58">
        <v>63.8</v>
      </c>
      <c r="AY260" s="58">
        <v>64.400000000000006</v>
      </c>
      <c r="AZ260" s="58">
        <v>67.3</v>
      </c>
      <c r="BA260" s="58">
        <v>82.3</v>
      </c>
      <c r="BB260" s="58">
        <v>56.9</v>
      </c>
      <c r="BC260" s="58">
        <v>70.8</v>
      </c>
      <c r="BD260" s="59" t="s">
        <v>544</v>
      </c>
      <c r="BE260" s="59" t="s">
        <v>544</v>
      </c>
      <c r="BF260" s="59" t="s">
        <v>544</v>
      </c>
      <c r="BG260" s="58">
        <v>3.45</v>
      </c>
      <c r="BH260" s="58">
        <v>2.6</v>
      </c>
      <c r="BI260" s="59" t="s">
        <v>544</v>
      </c>
      <c r="BJ260" s="59" t="s">
        <v>544</v>
      </c>
      <c r="BK260" s="59" t="s">
        <v>544</v>
      </c>
      <c r="BL260" s="58">
        <v>16.87</v>
      </c>
      <c r="BM260" s="58">
        <v>15.95</v>
      </c>
      <c r="BN260" s="59" t="s">
        <v>544</v>
      </c>
      <c r="BO260" s="59" t="s">
        <v>544</v>
      </c>
      <c r="BP260" s="59" t="s">
        <v>544</v>
      </c>
      <c r="BQ260" s="59" t="s">
        <v>544</v>
      </c>
      <c r="BR260" s="59" t="s">
        <v>544</v>
      </c>
      <c r="BS260" s="59" t="s">
        <v>544</v>
      </c>
      <c r="BT260" s="59" t="s">
        <v>544</v>
      </c>
      <c r="BU260" s="59" t="s">
        <v>544</v>
      </c>
      <c r="BV260" s="59" t="s">
        <v>544</v>
      </c>
      <c r="BW260" s="59" t="s">
        <v>544</v>
      </c>
      <c r="BX260" s="59" t="s">
        <v>544</v>
      </c>
      <c r="BY260" s="59" t="s">
        <v>544</v>
      </c>
      <c r="BZ260" s="59" t="s">
        <v>544</v>
      </c>
      <c r="CA260" s="59" t="s">
        <v>544</v>
      </c>
      <c r="CB260" s="59" t="s">
        <v>544</v>
      </c>
      <c r="CC260" s="59" t="s">
        <v>544</v>
      </c>
      <c r="CD260" s="59" t="s">
        <v>544</v>
      </c>
      <c r="CE260" s="59" t="s">
        <v>544</v>
      </c>
      <c r="CF260" s="58">
        <v>603086</v>
      </c>
      <c r="CG260" s="59" t="s">
        <v>544</v>
      </c>
      <c r="CH260" s="59" t="s">
        <v>544</v>
      </c>
      <c r="CI260" s="59" t="s">
        <v>544</v>
      </c>
      <c r="CJ260" s="59" t="s">
        <v>544</v>
      </c>
      <c r="CK260" s="59" t="s">
        <v>544</v>
      </c>
      <c r="CL260" s="59" t="s">
        <v>544</v>
      </c>
      <c r="CM260" s="59" t="s">
        <v>544</v>
      </c>
      <c r="CN260" s="59" t="s">
        <v>544</v>
      </c>
      <c r="CO260" s="59" t="s">
        <v>544</v>
      </c>
      <c r="CP260" s="59" t="s">
        <v>544</v>
      </c>
      <c r="CQ260" s="59" t="s">
        <v>544</v>
      </c>
      <c r="CR260" s="59" t="s">
        <v>544</v>
      </c>
      <c r="CS260" s="58">
        <v>97.2</v>
      </c>
      <c r="CT260" s="58">
        <v>93.8</v>
      </c>
      <c r="CU260" s="59" t="s">
        <v>544</v>
      </c>
      <c r="CV260" s="59" t="s">
        <v>544</v>
      </c>
      <c r="CW260" s="58">
        <v>2.61</v>
      </c>
      <c r="CX260" s="59" t="s">
        <v>544</v>
      </c>
      <c r="CY260" s="59" t="s">
        <v>544</v>
      </c>
      <c r="CZ260" s="59" t="s">
        <v>544</v>
      </c>
      <c r="DA260" s="59" t="s">
        <v>544</v>
      </c>
      <c r="DB260" s="59" t="s">
        <v>544</v>
      </c>
      <c r="DC260" s="59" t="s">
        <v>544</v>
      </c>
      <c r="DD260" s="59" t="s">
        <v>544</v>
      </c>
      <c r="DE260" s="59" t="s">
        <v>544</v>
      </c>
      <c r="DF260" s="59" t="s">
        <v>544</v>
      </c>
      <c r="DG260" s="59" t="s">
        <v>544</v>
      </c>
      <c r="DH260" s="59" t="s">
        <v>544</v>
      </c>
      <c r="DI260" s="59" t="s">
        <v>544</v>
      </c>
      <c r="DJ260" s="59" t="s">
        <v>544</v>
      </c>
      <c r="DK260" s="59" t="s">
        <v>544</v>
      </c>
      <c r="DL260" s="59" t="s">
        <v>544</v>
      </c>
      <c r="DM260" s="59" t="s">
        <v>544</v>
      </c>
      <c r="DN260" s="58">
        <v>0.77998599999999996</v>
      </c>
      <c r="DO260" s="59" t="s">
        <v>544</v>
      </c>
      <c r="DP260" s="59" t="s">
        <v>544</v>
      </c>
      <c r="DQ260" s="116" t="s">
        <v>544</v>
      </c>
    </row>
    <row r="261" spans="1:121">
      <c r="A261" s="3">
        <v>29782</v>
      </c>
      <c r="B261" s="59" t="s">
        <v>544</v>
      </c>
      <c r="C261" s="59" t="s">
        <v>544</v>
      </c>
      <c r="D261" s="59" t="s">
        <v>544</v>
      </c>
      <c r="E261" s="59" t="s">
        <v>544</v>
      </c>
      <c r="F261" s="58">
        <v>48.1</v>
      </c>
      <c r="G261" s="58">
        <v>0.80181800000000003</v>
      </c>
      <c r="H261" s="58">
        <v>122.8</v>
      </c>
      <c r="I261" s="58">
        <v>231.5</v>
      </c>
      <c r="J261" s="58">
        <v>12.96</v>
      </c>
      <c r="K261" s="59" t="s">
        <v>544</v>
      </c>
      <c r="L261" s="58">
        <v>542.70000000000005</v>
      </c>
      <c r="M261" s="58">
        <v>196735</v>
      </c>
      <c r="N261" s="59" t="s">
        <v>544</v>
      </c>
      <c r="O261" s="58">
        <v>771</v>
      </c>
      <c r="P261" s="58">
        <v>4.9000000000000004</v>
      </c>
      <c r="Q261" s="59" t="s">
        <v>544</v>
      </c>
      <c r="R261" s="59" t="s">
        <v>544</v>
      </c>
      <c r="S261" s="59" t="s">
        <v>544</v>
      </c>
      <c r="T261" s="59" t="s">
        <v>544</v>
      </c>
      <c r="U261" s="59" t="s">
        <v>544</v>
      </c>
      <c r="V261" s="59" t="s">
        <v>544</v>
      </c>
      <c r="W261" s="59" t="s">
        <v>544</v>
      </c>
      <c r="X261" s="59" t="s">
        <v>544</v>
      </c>
      <c r="Y261" s="59" t="s">
        <v>544</v>
      </c>
      <c r="Z261" s="58">
        <v>95.3</v>
      </c>
      <c r="AA261" s="59" t="s">
        <v>544</v>
      </c>
      <c r="AB261" s="59" t="s">
        <v>544</v>
      </c>
      <c r="AC261" s="58">
        <v>0.80181800000000003</v>
      </c>
      <c r="AD261" s="59" t="s">
        <v>544</v>
      </c>
      <c r="AE261" s="59" t="s">
        <v>544</v>
      </c>
      <c r="AF261" s="58">
        <v>74.170124000000001</v>
      </c>
      <c r="AG261" s="58">
        <v>33.33</v>
      </c>
      <c r="AH261" s="58">
        <v>46.2</v>
      </c>
      <c r="AI261" s="59" t="s">
        <v>544</v>
      </c>
      <c r="AJ261" s="59" t="s">
        <v>544</v>
      </c>
      <c r="AK261" s="59" t="s">
        <v>544</v>
      </c>
      <c r="AL261" s="59" t="s">
        <v>544</v>
      </c>
      <c r="AM261" s="58">
        <v>54.274099999999997</v>
      </c>
      <c r="AN261" s="58">
        <v>97.810400000000001</v>
      </c>
      <c r="AO261" s="59" t="s">
        <v>544</v>
      </c>
      <c r="AP261" s="59" t="s">
        <v>544</v>
      </c>
      <c r="AQ261" s="59" t="s">
        <v>544</v>
      </c>
      <c r="AR261" s="59" t="s">
        <v>544</v>
      </c>
      <c r="AS261" s="59" t="s">
        <v>544</v>
      </c>
      <c r="AT261" s="59" t="s">
        <v>544</v>
      </c>
      <c r="AU261" s="58">
        <v>69.66</v>
      </c>
      <c r="AV261" s="58">
        <v>96.5</v>
      </c>
      <c r="AW261" s="59" t="s">
        <v>544</v>
      </c>
      <c r="AX261" s="58">
        <v>66.599999999999994</v>
      </c>
      <c r="AY261" s="58">
        <v>66.599999999999994</v>
      </c>
      <c r="AZ261" s="58">
        <v>67.099999999999994</v>
      </c>
      <c r="BA261" s="58">
        <v>84.3</v>
      </c>
      <c r="BB261" s="58">
        <v>55.1</v>
      </c>
      <c r="BC261" s="58">
        <v>71.400000000000006</v>
      </c>
      <c r="BD261" s="59" t="s">
        <v>544</v>
      </c>
      <c r="BE261" s="59" t="s">
        <v>544</v>
      </c>
      <c r="BF261" s="59" t="s">
        <v>544</v>
      </c>
      <c r="BG261" s="58">
        <v>3.72</v>
      </c>
      <c r="BH261" s="58">
        <v>2.95</v>
      </c>
      <c r="BI261" s="59" t="s">
        <v>544</v>
      </c>
      <c r="BJ261" s="59" t="s">
        <v>544</v>
      </c>
      <c r="BK261" s="59" t="s">
        <v>544</v>
      </c>
      <c r="BL261" s="58">
        <v>17.899999999999999</v>
      </c>
      <c r="BM261" s="58">
        <v>16.05</v>
      </c>
      <c r="BN261" s="59" t="s">
        <v>544</v>
      </c>
      <c r="BO261" s="59" t="s">
        <v>544</v>
      </c>
      <c r="BP261" s="59" t="s">
        <v>544</v>
      </c>
      <c r="BQ261" s="59" t="s">
        <v>544</v>
      </c>
      <c r="BR261" s="59" t="s">
        <v>544</v>
      </c>
      <c r="BS261" s="59" t="s">
        <v>544</v>
      </c>
      <c r="BT261" s="59" t="s">
        <v>544</v>
      </c>
      <c r="BU261" s="59" t="s">
        <v>544</v>
      </c>
      <c r="BV261" s="59" t="s">
        <v>544</v>
      </c>
      <c r="BW261" s="59" t="s">
        <v>544</v>
      </c>
      <c r="BX261" s="59" t="s">
        <v>544</v>
      </c>
      <c r="BY261" s="59" t="s">
        <v>544</v>
      </c>
      <c r="BZ261" s="59" t="s">
        <v>544</v>
      </c>
      <c r="CA261" s="59" t="s">
        <v>544</v>
      </c>
      <c r="CB261" s="59" t="s">
        <v>544</v>
      </c>
      <c r="CC261" s="59" t="s">
        <v>544</v>
      </c>
      <c r="CD261" s="59" t="s">
        <v>544</v>
      </c>
      <c r="CE261" s="59" t="s">
        <v>544</v>
      </c>
      <c r="CF261" s="58">
        <v>603539</v>
      </c>
      <c r="CG261" s="59" t="s">
        <v>544</v>
      </c>
      <c r="CH261" s="59" t="s">
        <v>544</v>
      </c>
      <c r="CI261" s="59" t="s">
        <v>544</v>
      </c>
      <c r="CJ261" s="59" t="s">
        <v>544</v>
      </c>
      <c r="CK261" s="59" t="s">
        <v>544</v>
      </c>
      <c r="CL261" s="59" t="s">
        <v>544</v>
      </c>
      <c r="CM261" s="59" t="s">
        <v>544</v>
      </c>
      <c r="CN261" s="59" t="s">
        <v>544</v>
      </c>
      <c r="CO261" s="59" t="s">
        <v>544</v>
      </c>
      <c r="CP261" s="59" t="s">
        <v>544</v>
      </c>
      <c r="CQ261" s="59" t="s">
        <v>544</v>
      </c>
      <c r="CR261" s="59" t="s">
        <v>544</v>
      </c>
      <c r="CS261" s="58">
        <v>96.7</v>
      </c>
      <c r="CT261" s="58">
        <v>93.5</v>
      </c>
      <c r="CU261" s="59" t="s">
        <v>544</v>
      </c>
      <c r="CV261" s="59" t="s">
        <v>544</v>
      </c>
      <c r="CW261" s="58">
        <v>2.5099999999999998</v>
      </c>
      <c r="CX261" s="59" t="s">
        <v>544</v>
      </c>
      <c r="CY261" s="59" t="s">
        <v>544</v>
      </c>
      <c r="CZ261" s="59" t="s">
        <v>544</v>
      </c>
      <c r="DA261" s="59" t="s">
        <v>544</v>
      </c>
      <c r="DB261" s="59" t="s">
        <v>544</v>
      </c>
      <c r="DC261" s="59" t="s">
        <v>544</v>
      </c>
      <c r="DD261" s="59" t="s">
        <v>544</v>
      </c>
      <c r="DE261" s="59" t="s">
        <v>544</v>
      </c>
      <c r="DF261" s="59" t="s">
        <v>544</v>
      </c>
      <c r="DG261" s="59" t="s">
        <v>544</v>
      </c>
      <c r="DH261" s="59" t="s">
        <v>544</v>
      </c>
      <c r="DI261" s="59" t="s">
        <v>544</v>
      </c>
      <c r="DJ261" s="59" t="s">
        <v>544</v>
      </c>
      <c r="DK261" s="59" t="s">
        <v>544</v>
      </c>
      <c r="DL261" s="59" t="s">
        <v>544</v>
      </c>
      <c r="DM261" s="59" t="s">
        <v>544</v>
      </c>
      <c r="DN261" s="58">
        <v>0.76835299999999995</v>
      </c>
      <c r="DO261" s="59" t="s">
        <v>544</v>
      </c>
      <c r="DP261" s="59" t="s">
        <v>544</v>
      </c>
      <c r="DQ261" s="116" t="s">
        <v>544</v>
      </c>
    </row>
    <row r="262" spans="1:121">
      <c r="A262" s="3">
        <v>29813</v>
      </c>
      <c r="B262" s="59" t="s">
        <v>544</v>
      </c>
      <c r="C262" s="59" t="s">
        <v>544</v>
      </c>
      <c r="D262" s="59" t="s">
        <v>544</v>
      </c>
      <c r="E262" s="59" t="s">
        <v>544</v>
      </c>
      <c r="F262" s="58">
        <v>47.5</v>
      </c>
      <c r="G262" s="58">
        <v>0.78173099999999995</v>
      </c>
      <c r="H262" s="58">
        <v>125.9</v>
      </c>
      <c r="I262" s="58">
        <v>232.9</v>
      </c>
      <c r="J262" s="58">
        <v>12.9</v>
      </c>
      <c r="K262" s="59" t="s">
        <v>544</v>
      </c>
      <c r="L262" s="58">
        <v>533.29999999999995</v>
      </c>
      <c r="M262" s="58">
        <v>126421</v>
      </c>
      <c r="N262" s="59" t="s">
        <v>544</v>
      </c>
      <c r="O262" s="58">
        <v>681</v>
      </c>
      <c r="P262" s="58">
        <v>5.0999999999999996</v>
      </c>
      <c r="Q262" s="59" t="s">
        <v>544</v>
      </c>
      <c r="R262" s="59" t="s">
        <v>544</v>
      </c>
      <c r="S262" s="59" t="s">
        <v>544</v>
      </c>
      <c r="T262" s="59" t="s">
        <v>544</v>
      </c>
      <c r="U262" s="59" t="s">
        <v>544</v>
      </c>
      <c r="V262" s="59" t="s">
        <v>544</v>
      </c>
      <c r="W262" s="59" t="s">
        <v>544</v>
      </c>
      <c r="X262" s="59" t="s">
        <v>544</v>
      </c>
      <c r="Y262" s="59" t="s">
        <v>544</v>
      </c>
      <c r="Z262" s="58">
        <v>94.7</v>
      </c>
      <c r="AA262" s="59" t="s">
        <v>544</v>
      </c>
      <c r="AB262" s="59" t="s">
        <v>544</v>
      </c>
      <c r="AC262" s="58">
        <v>0.78173099999999995</v>
      </c>
      <c r="AD262" s="59" t="s">
        <v>544</v>
      </c>
      <c r="AE262" s="59" t="s">
        <v>544</v>
      </c>
      <c r="AF262" s="58">
        <v>73.571428999999995</v>
      </c>
      <c r="AG262" s="58">
        <v>35.1</v>
      </c>
      <c r="AH262" s="58">
        <v>46.3</v>
      </c>
      <c r="AI262" s="59" t="s">
        <v>544</v>
      </c>
      <c r="AJ262" s="59" t="s">
        <v>544</v>
      </c>
      <c r="AK262" s="59" t="s">
        <v>544</v>
      </c>
      <c r="AL262" s="59" t="s">
        <v>544</v>
      </c>
      <c r="AM262" s="58">
        <v>54.356499999999997</v>
      </c>
      <c r="AN262" s="58">
        <v>97.856399999999994</v>
      </c>
      <c r="AO262" s="59" t="s">
        <v>544</v>
      </c>
      <c r="AP262" s="59" t="s">
        <v>544</v>
      </c>
      <c r="AQ262" s="59" t="s">
        <v>544</v>
      </c>
      <c r="AR262" s="59" t="s">
        <v>544</v>
      </c>
      <c r="AS262" s="59" t="s">
        <v>544</v>
      </c>
      <c r="AT262" s="59" t="s">
        <v>544</v>
      </c>
      <c r="AU262" s="58">
        <v>69.41</v>
      </c>
      <c r="AV262" s="58">
        <v>98.4</v>
      </c>
      <c r="AW262" s="59" t="s">
        <v>544</v>
      </c>
      <c r="AX262" s="58">
        <v>67.5</v>
      </c>
      <c r="AY262" s="58">
        <v>67.400000000000006</v>
      </c>
      <c r="AZ262" s="58">
        <v>66.8</v>
      </c>
      <c r="BA262" s="58">
        <v>82.1</v>
      </c>
      <c r="BB262" s="58">
        <v>56.1</v>
      </c>
      <c r="BC262" s="58">
        <v>72.099999999999994</v>
      </c>
      <c r="BD262" s="59" t="s">
        <v>544</v>
      </c>
      <c r="BE262" s="59" t="s">
        <v>544</v>
      </c>
      <c r="BF262" s="59" t="s">
        <v>544</v>
      </c>
      <c r="BG262" s="58">
        <v>3.71</v>
      </c>
      <c r="BH262" s="58">
        <v>3.25</v>
      </c>
      <c r="BI262" s="59" t="s">
        <v>544</v>
      </c>
      <c r="BJ262" s="59" t="s">
        <v>544</v>
      </c>
      <c r="BK262" s="59" t="s">
        <v>544</v>
      </c>
      <c r="BL262" s="58">
        <v>17.03</v>
      </c>
      <c r="BM262" s="58">
        <v>16.36</v>
      </c>
      <c r="BN262" s="59" t="s">
        <v>544</v>
      </c>
      <c r="BO262" s="59" t="s">
        <v>544</v>
      </c>
      <c r="BP262" s="59" t="s">
        <v>544</v>
      </c>
      <c r="BQ262" s="59" t="s">
        <v>544</v>
      </c>
      <c r="BR262" s="59" t="s">
        <v>544</v>
      </c>
      <c r="BS262" s="59" t="s">
        <v>544</v>
      </c>
      <c r="BT262" s="59" t="s">
        <v>544</v>
      </c>
      <c r="BU262" s="59" t="s">
        <v>544</v>
      </c>
      <c r="BV262" s="59" t="s">
        <v>544</v>
      </c>
      <c r="BW262" s="59" t="s">
        <v>544</v>
      </c>
      <c r="BX262" s="59" t="s">
        <v>544</v>
      </c>
      <c r="BY262" s="59" t="s">
        <v>544</v>
      </c>
      <c r="BZ262" s="59" t="s">
        <v>544</v>
      </c>
      <c r="CA262" s="59" t="s">
        <v>544</v>
      </c>
      <c r="CB262" s="59" t="s">
        <v>544</v>
      </c>
      <c r="CC262" s="59" t="s">
        <v>544</v>
      </c>
      <c r="CD262" s="59" t="s">
        <v>544</v>
      </c>
      <c r="CE262" s="59" t="s">
        <v>544</v>
      </c>
      <c r="CF262" s="58">
        <v>606599</v>
      </c>
      <c r="CG262" s="59" t="s">
        <v>544</v>
      </c>
      <c r="CH262" s="59" t="s">
        <v>544</v>
      </c>
      <c r="CI262" s="59" t="s">
        <v>544</v>
      </c>
      <c r="CJ262" s="59" t="s">
        <v>544</v>
      </c>
      <c r="CK262" s="59" t="s">
        <v>544</v>
      </c>
      <c r="CL262" s="59" t="s">
        <v>544</v>
      </c>
      <c r="CM262" s="59" t="s">
        <v>544</v>
      </c>
      <c r="CN262" s="59" t="s">
        <v>544</v>
      </c>
      <c r="CO262" s="59" t="s">
        <v>544</v>
      </c>
      <c r="CP262" s="59" t="s">
        <v>544</v>
      </c>
      <c r="CQ262" s="59" t="s">
        <v>544</v>
      </c>
      <c r="CR262" s="59" t="s">
        <v>544</v>
      </c>
      <c r="CS262" s="58">
        <v>96.3</v>
      </c>
      <c r="CT262" s="58">
        <v>92.5</v>
      </c>
      <c r="CU262" s="59" t="s">
        <v>544</v>
      </c>
      <c r="CV262" s="59" t="s">
        <v>544</v>
      </c>
      <c r="CW262" s="58">
        <v>2.61</v>
      </c>
      <c r="CX262" s="59" t="s">
        <v>544</v>
      </c>
      <c r="CY262" s="59" t="s">
        <v>544</v>
      </c>
      <c r="CZ262" s="59" t="s">
        <v>544</v>
      </c>
      <c r="DA262" s="59" t="s">
        <v>544</v>
      </c>
      <c r="DB262" s="59" t="s">
        <v>544</v>
      </c>
      <c r="DC262" s="59" t="s">
        <v>544</v>
      </c>
      <c r="DD262" s="59" t="s">
        <v>544</v>
      </c>
      <c r="DE262" s="59" t="s">
        <v>544</v>
      </c>
      <c r="DF262" s="59" t="s">
        <v>544</v>
      </c>
      <c r="DG262" s="59" t="s">
        <v>544</v>
      </c>
      <c r="DH262" s="59" t="s">
        <v>544</v>
      </c>
      <c r="DI262" s="59" t="s">
        <v>544</v>
      </c>
      <c r="DJ262" s="59" t="s">
        <v>544</v>
      </c>
      <c r="DK262" s="59" t="s">
        <v>544</v>
      </c>
      <c r="DL262" s="59" t="s">
        <v>544</v>
      </c>
      <c r="DM262" s="59" t="s">
        <v>544</v>
      </c>
      <c r="DN262" s="58">
        <v>0.74464200000000003</v>
      </c>
      <c r="DO262" s="59" t="s">
        <v>544</v>
      </c>
      <c r="DP262" s="59" t="s">
        <v>544</v>
      </c>
      <c r="DQ262" s="116" t="s">
        <v>544</v>
      </c>
    </row>
    <row r="263" spans="1:121">
      <c r="A263" s="3">
        <v>29844</v>
      </c>
      <c r="B263" s="59" t="s">
        <v>544</v>
      </c>
      <c r="C263" s="59" t="s">
        <v>544</v>
      </c>
      <c r="D263" s="59" t="s">
        <v>544</v>
      </c>
      <c r="E263" s="59" t="s">
        <v>544</v>
      </c>
      <c r="F263" s="58">
        <v>47.1</v>
      </c>
      <c r="G263" s="58">
        <v>0.83050800000000002</v>
      </c>
      <c r="H263" s="58">
        <v>125.3</v>
      </c>
      <c r="I263" s="58">
        <v>234.5</v>
      </c>
      <c r="J263" s="58">
        <v>12.5</v>
      </c>
      <c r="K263" s="59" t="s">
        <v>544</v>
      </c>
      <c r="L263" s="58">
        <v>495.3</v>
      </c>
      <c r="M263" s="58">
        <v>176212</v>
      </c>
      <c r="N263" s="59" t="s">
        <v>544</v>
      </c>
      <c r="O263" s="58">
        <v>722</v>
      </c>
      <c r="P263" s="58">
        <v>5.3</v>
      </c>
      <c r="Q263" s="59" t="s">
        <v>544</v>
      </c>
      <c r="R263" s="59" t="s">
        <v>544</v>
      </c>
      <c r="S263" s="59" t="s">
        <v>544</v>
      </c>
      <c r="T263" s="59" t="s">
        <v>544</v>
      </c>
      <c r="U263" s="59" t="s">
        <v>544</v>
      </c>
      <c r="V263" s="59" t="s">
        <v>544</v>
      </c>
      <c r="W263" s="59" t="s">
        <v>544</v>
      </c>
      <c r="X263" s="59" t="s">
        <v>544</v>
      </c>
      <c r="Y263" s="59" t="s">
        <v>544</v>
      </c>
      <c r="Z263" s="58">
        <v>96.8</v>
      </c>
      <c r="AA263" s="59" t="s">
        <v>544</v>
      </c>
      <c r="AB263" s="59" t="s">
        <v>544</v>
      </c>
      <c r="AC263" s="58">
        <v>0.83050800000000002</v>
      </c>
      <c r="AD263" s="59" t="s">
        <v>544</v>
      </c>
      <c r="AE263" s="59" t="s">
        <v>544</v>
      </c>
      <c r="AF263" s="58">
        <v>74.715025999999995</v>
      </c>
      <c r="AG263" s="58">
        <v>35.799999999999997</v>
      </c>
      <c r="AH263" s="58">
        <v>46.5</v>
      </c>
      <c r="AI263" s="59" t="s">
        <v>544</v>
      </c>
      <c r="AJ263" s="59" t="s">
        <v>544</v>
      </c>
      <c r="AK263" s="59" t="s">
        <v>544</v>
      </c>
      <c r="AL263" s="59" t="s">
        <v>544</v>
      </c>
      <c r="AM263" s="58">
        <v>54.457299999999996</v>
      </c>
      <c r="AN263" s="58">
        <v>97.936099999999996</v>
      </c>
      <c r="AO263" s="59" t="s">
        <v>544</v>
      </c>
      <c r="AP263" s="59" t="s">
        <v>544</v>
      </c>
      <c r="AQ263" s="59" t="s">
        <v>544</v>
      </c>
      <c r="AR263" s="59" t="s">
        <v>544</v>
      </c>
      <c r="AS263" s="59" t="s">
        <v>544</v>
      </c>
      <c r="AT263" s="59" t="s">
        <v>544</v>
      </c>
      <c r="AU263" s="58">
        <v>71.06</v>
      </c>
      <c r="AV263" s="58">
        <v>96.5</v>
      </c>
      <c r="AW263" s="59" t="s">
        <v>544</v>
      </c>
      <c r="AX263" s="58">
        <v>67.400000000000006</v>
      </c>
      <c r="AY263" s="58">
        <v>66.900000000000006</v>
      </c>
      <c r="AZ263" s="58">
        <v>64.400000000000006</v>
      </c>
      <c r="BA263" s="58">
        <v>78.5</v>
      </c>
      <c r="BB263" s="58">
        <v>54.5</v>
      </c>
      <c r="BC263" s="58">
        <v>72.099999999999994</v>
      </c>
      <c r="BD263" s="59" t="s">
        <v>544</v>
      </c>
      <c r="BE263" s="59" t="s">
        <v>544</v>
      </c>
      <c r="BF263" s="59" t="s">
        <v>544</v>
      </c>
      <c r="BG263" s="58">
        <v>3.51</v>
      </c>
      <c r="BH263" s="58">
        <v>3.15</v>
      </c>
      <c r="BI263" s="59" t="s">
        <v>544</v>
      </c>
      <c r="BJ263" s="59" t="s">
        <v>544</v>
      </c>
      <c r="BK263" s="59" t="s">
        <v>544</v>
      </c>
      <c r="BL263" s="58">
        <v>17.18</v>
      </c>
      <c r="BM263" s="58">
        <v>15.9</v>
      </c>
      <c r="BN263" s="59" t="s">
        <v>544</v>
      </c>
      <c r="BO263" s="59" t="s">
        <v>544</v>
      </c>
      <c r="BP263" s="59" t="s">
        <v>544</v>
      </c>
      <c r="BQ263" s="59" t="s">
        <v>544</v>
      </c>
      <c r="BR263" s="59" t="s">
        <v>544</v>
      </c>
      <c r="BS263" s="59" t="s">
        <v>544</v>
      </c>
      <c r="BT263" s="59" t="s">
        <v>544</v>
      </c>
      <c r="BU263" s="59" t="s">
        <v>544</v>
      </c>
      <c r="BV263" s="59" t="s">
        <v>544</v>
      </c>
      <c r="BW263" s="59" t="s">
        <v>544</v>
      </c>
      <c r="BX263" s="59" t="s">
        <v>544</v>
      </c>
      <c r="BY263" s="59" t="s">
        <v>544</v>
      </c>
      <c r="BZ263" s="59" t="s">
        <v>544</v>
      </c>
      <c r="CA263" s="59" t="s">
        <v>544</v>
      </c>
      <c r="CB263" s="59" t="s">
        <v>544</v>
      </c>
      <c r="CC263" s="59" t="s">
        <v>544</v>
      </c>
      <c r="CD263" s="59" t="s">
        <v>544</v>
      </c>
      <c r="CE263" s="59" t="s">
        <v>544</v>
      </c>
      <c r="CF263" s="58">
        <v>611663</v>
      </c>
      <c r="CG263" s="59" t="s">
        <v>544</v>
      </c>
      <c r="CH263" s="59" t="s">
        <v>544</v>
      </c>
      <c r="CI263" s="59" t="s">
        <v>544</v>
      </c>
      <c r="CJ263" s="59" t="s">
        <v>544</v>
      </c>
      <c r="CK263" s="59" t="s">
        <v>544</v>
      </c>
      <c r="CL263" s="59" t="s">
        <v>544</v>
      </c>
      <c r="CM263" s="59" t="s">
        <v>544</v>
      </c>
      <c r="CN263" s="59" t="s">
        <v>544</v>
      </c>
      <c r="CO263" s="59" t="s">
        <v>544</v>
      </c>
      <c r="CP263" s="59" t="s">
        <v>544</v>
      </c>
      <c r="CQ263" s="59" t="s">
        <v>544</v>
      </c>
      <c r="CR263" s="59" t="s">
        <v>544</v>
      </c>
      <c r="CS263" s="58">
        <v>96.8</v>
      </c>
      <c r="CT263" s="58">
        <v>96.8</v>
      </c>
      <c r="CU263" s="59" t="s">
        <v>544</v>
      </c>
      <c r="CV263" s="59" t="s">
        <v>544</v>
      </c>
      <c r="CW263" s="58">
        <v>2.4</v>
      </c>
      <c r="CX263" s="59" t="s">
        <v>544</v>
      </c>
      <c r="CY263" s="59" t="s">
        <v>544</v>
      </c>
      <c r="CZ263" s="59" t="s">
        <v>544</v>
      </c>
      <c r="DA263" s="59" t="s">
        <v>544</v>
      </c>
      <c r="DB263" s="59" t="s">
        <v>544</v>
      </c>
      <c r="DC263" s="59" t="s">
        <v>544</v>
      </c>
      <c r="DD263" s="59" t="s">
        <v>544</v>
      </c>
      <c r="DE263" s="59" t="s">
        <v>544</v>
      </c>
      <c r="DF263" s="59" t="s">
        <v>544</v>
      </c>
      <c r="DG263" s="59" t="s">
        <v>544</v>
      </c>
      <c r="DH263" s="59" t="s">
        <v>544</v>
      </c>
      <c r="DI263" s="59" t="s">
        <v>544</v>
      </c>
      <c r="DJ263" s="59" t="s">
        <v>544</v>
      </c>
      <c r="DK263" s="59" t="s">
        <v>544</v>
      </c>
      <c r="DL263" s="59" t="s">
        <v>544</v>
      </c>
      <c r="DM263" s="59" t="s">
        <v>544</v>
      </c>
      <c r="DN263" s="58">
        <v>0.75577700000000003</v>
      </c>
      <c r="DO263" s="59" t="s">
        <v>544</v>
      </c>
      <c r="DP263" s="59" t="s">
        <v>544</v>
      </c>
      <c r="DQ263" s="116" t="s">
        <v>544</v>
      </c>
    </row>
    <row r="264" spans="1:121">
      <c r="A264" s="3">
        <v>29874</v>
      </c>
      <c r="B264" s="59" t="s">
        <v>544</v>
      </c>
      <c r="C264" s="59" t="s">
        <v>544</v>
      </c>
      <c r="D264" s="59" t="s">
        <v>544</v>
      </c>
      <c r="E264" s="59" t="s">
        <v>544</v>
      </c>
      <c r="F264" s="58">
        <v>47.3</v>
      </c>
      <c r="G264" s="58">
        <v>0.86948300000000001</v>
      </c>
      <c r="H264" s="58">
        <v>120.7</v>
      </c>
      <c r="I264" s="58">
        <v>232.6</v>
      </c>
      <c r="J264" s="58">
        <v>11.78</v>
      </c>
      <c r="K264" s="59" t="s">
        <v>544</v>
      </c>
      <c r="L264" s="58">
        <v>496.3</v>
      </c>
      <c r="M264" s="58">
        <v>191087</v>
      </c>
      <c r="N264" s="59" t="s">
        <v>544</v>
      </c>
      <c r="O264" s="58">
        <v>797</v>
      </c>
      <c r="P264" s="58">
        <v>5.5</v>
      </c>
      <c r="Q264" s="59" t="s">
        <v>544</v>
      </c>
      <c r="R264" s="59" t="s">
        <v>544</v>
      </c>
      <c r="S264" s="59" t="s">
        <v>544</v>
      </c>
      <c r="T264" s="59" t="s">
        <v>544</v>
      </c>
      <c r="U264" s="59" t="s">
        <v>544</v>
      </c>
      <c r="V264" s="59" t="s">
        <v>544</v>
      </c>
      <c r="W264" s="59" t="s">
        <v>544</v>
      </c>
      <c r="X264" s="59" t="s">
        <v>544</v>
      </c>
      <c r="Y264" s="59" t="s">
        <v>544</v>
      </c>
      <c r="Z264" s="58">
        <v>99.3</v>
      </c>
      <c r="AA264" s="59" t="s">
        <v>544</v>
      </c>
      <c r="AB264" s="59" t="s">
        <v>544</v>
      </c>
      <c r="AC264" s="58">
        <v>0.86948300000000001</v>
      </c>
      <c r="AD264" s="59" t="s">
        <v>544</v>
      </c>
      <c r="AE264" s="59" t="s">
        <v>544</v>
      </c>
      <c r="AF264" s="58">
        <v>75.630251999999999</v>
      </c>
      <c r="AG264" s="58">
        <v>35.94</v>
      </c>
      <c r="AH264" s="58">
        <v>46.6</v>
      </c>
      <c r="AI264" s="59" t="s">
        <v>544</v>
      </c>
      <c r="AJ264" s="59" t="s">
        <v>544</v>
      </c>
      <c r="AK264" s="59" t="s">
        <v>544</v>
      </c>
      <c r="AL264" s="59" t="s">
        <v>544</v>
      </c>
      <c r="AM264" s="58">
        <v>54.561599999999999</v>
      </c>
      <c r="AN264" s="58">
        <v>98.022599999999997</v>
      </c>
      <c r="AO264" s="59" t="s">
        <v>544</v>
      </c>
      <c r="AP264" s="59" t="s">
        <v>544</v>
      </c>
      <c r="AQ264" s="59" t="s">
        <v>544</v>
      </c>
      <c r="AR264" s="59" t="s">
        <v>544</v>
      </c>
      <c r="AS264" s="59" t="s">
        <v>544</v>
      </c>
      <c r="AT264" s="59" t="s">
        <v>544</v>
      </c>
      <c r="AU264" s="58">
        <v>73.27</v>
      </c>
      <c r="AV264" s="58">
        <v>95.7</v>
      </c>
      <c r="AW264" s="59" t="s">
        <v>544</v>
      </c>
      <c r="AX264" s="58">
        <v>68.8</v>
      </c>
      <c r="AY264" s="58">
        <v>68.099999999999994</v>
      </c>
      <c r="AZ264" s="58">
        <v>64.3</v>
      </c>
      <c r="BA264" s="58">
        <v>80.599999999999994</v>
      </c>
      <c r="BB264" s="58">
        <v>53</v>
      </c>
      <c r="BC264" s="58">
        <v>72.3</v>
      </c>
      <c r="BD264" s="59" t="s">
        <v>544</v>
      </c>
      <c r="BE264" s="59" t="s">
        <v>544</v>
      </c>
      <c r="BF264" s="59" t="s">
        <v>544</v>
      </c>
      <c r="BG264" s="58">
        <v>3.86</v>
      </c>
      <c r="BH264" s="58">
        <v>3.12</v>
      </c>
      <c r="BI264" s="59" t="s">
        <v>544</v>
      </c>
      <c r="BJ264" s="59" t="s">
        <v>544</v>
      </c>
      <c r="BK264" s="59" t="s">
        <v>544</v>
      </c>
      <c r="BL264" s="58">
        <v>18.05</v>
      </c>
      <c r="BM264" s="58">
        <v>15.95</v>
      </c>
      <c r="BN264" s="59" t="s">
        <v>544</v>
      </c>
      <c r="BO264" s="59" t="s">
        <v>544</v>
      </c>
      <c r="BP264" s="59" t="s">
        <v>544</v>
      </c>
      <c r="BQ264" s="59" t="s">
        <v>544</v>
      </c>
      <c r="BR264" s="59" t="s">
        <v>544</v>
      </c>
      <c r="BS264" s="59" t="s">
        <v>544</v>
      </c>
      <c r="BT264" s="59" t="s">
        <v>544</v>
      </c>
      <c r="BU264" s="59" t="s">
        <v>544</v>
      </c>
      <c r="BV264" s="59" t="s">
        <v>544</v>
      </c>
      <c r="BW264" s="59" t="s">
        <v>544</v>
      </c>
      <c r="BX264" s="59" t="s">
        <v>544</v>
      </c>
      <c r="BY264" s="59" t="s">
        <v>544</v>
      </c>
      <c r="BZ264" s="59" t="s">
        <v>544</v>
      </c>
      <c r="CA264" s="59" t="s">
        <v>544</v>
      </c>
      <c r="CB264" s="59" t="s">
        <v>544</v>
      </c>
      <c r="CC264" s="59" t="s">
        <v>544</v>
      </c>
      <c r="CD264" s="59" t="s">
        <v>544</v>
      </c>
      <c r="CE264" s="59" t="s">
        <v>544</v>
      </c>
      <c r="CF264" s="58">
        <v>614322</v>
      </c>
      <c r="CG264" s="59" t="s">
        <v>544</v>
      </c>
      <c r="CH264" s="59" t="s">
        <v>544</v>
      </c>
      <c r="CI264" s="59" t="s">
        <v>544</v>
      </c>
      <c r="CJ264" s="59" t="s">
        <v>544</v>
      </c>
      <c r="CK264" s="59" t="s">
        <v>544</v>
      </c>
      <c r="CL264" s="59" t="s">
        <v>544</v>
      </c>
      <c r="CM264" s="59" t="s">
        <v>544</v>
      </c>
      <c r="CN264" s="59" t="s">
        <v>544</v>
      </c>
      <c r="CO264" s="59" t="s">
        <v>544</v>
      </c>
      <c r="CP264" s="59" t="s">
        <v>544</v>
      </c>
      <c r="CQ264" s="59" t="s">
        <v>544</v>
      </c>
      <c r="CR264" s="59" t="s">
        <v>544</v>
      </c>
      <c r="CS264" s="58">
        <v>98.8</v>
      </c>
      <c r="CT264" s="58">
        <v>100.1</v>
      </c>
      <c r="CU264" s="59" t="s">
        <v>544</v>
      </c>
      <c r="CV264" s="59" t="s">
        <v>544</v>
      </c>
      <c r="CW264" s="58">
        <v>2.4500000000000002</v>
      </c>
      <c r="CX264" s="59" t="s">
        <v>544</v>
      </c>
      <c r="CY264" s="59" t="s">
        <v>544</v>
      </c>
      <c r="CZ264" s="59" t="s">
        <v>544</v>
      </c>
      <c r="DA264" s="59" t="s">
        <v>544</v>
      </c>
      <c r="DB264" s="59" t="s">
        <v>544</v>
      </c>
      <c r="DC264" s="59" t="s">
        <v>544</v>
      </c>
      <c r="DD264" s="59" t="s">
        <v>544</v>
      </c>
      <c r="DE264" s="59" t="s">
        <v>544</v>
      </c>
      <c r="DF264" s="59" t="s">
        <v>544</v>
      </c>
      <c r="DG264" s="59" t="s">
        <v>544</v>
      </c>
      <c r="DH264" s="59" t="s">
        <v>544</v>
      </c>
      <c r="DI264" s="59" t="s">
        <v>544</v>
      </c>
      <c r="DJ264" s="59" t="s">
        <v>544</v>
      </c>
      <c r="DK264" s="59" t="s">
        <v>544</v>
      </c>
      <c r="DL264" s="59" t="s">
        <v>544</v>
      </c>
      <c r="DM264" s="59" t="s">
        <v>544</v>
      </c>
      <c r="DN264" s="58">
        <v>0.76542399999999999</v>
      </c>
      <c r="DO264" s="59" t="s">
        <v>544</v>
      </c>
      <c r="DP264" s="59" t="s">
        <v>544</v>
      </c>
      <c r="DQ264" s="116" t="s">
        <v>544</v>
      </c>
    </row>
    <row r="265" spans="1:121">
      <c r="A265" s="3">
        <v>29905</v>
      </c>
      <c r="B265" s="59" t="s">
        <v>544</v>
      </c>
      <c r="C265" s="59" t="s">
        <v>544</v>
      </c>
      <c r="D265" s="59" t="s">
        <v>544</v>
      </c>
      <c r="E265" s="59" t="s">
        <v>544</v>
      </c>
      <c r="F265" s="58">
        <v>47.3</v>
      </c>
      <c r="G265" s="58">
        <v>0.878807</v>
      </c>
      <c r="H265" s="58">
        <v>134.6</v>
      </c>
      <c r="I265" s="58">
        <v>234.3</v>
      </c>
      <c r="J265" s="58">
        <v>11.08</v>
      </c>
      <c r="K265" s="59" t="s">
        <v>544</v>
      </c>
      <c r="L265" s="58">
        <v>509.1</v>
      </c>
      <c r="M265" s="58">
        <v>164106</v>
      </c>
      <c r="N265" s="59" t="s">
        <v>544</v>
      </c>
      <c r="O265" s="58">
        <v>816</v>
      </c>
      <c r="P265" s="58">
        <v>5.8</v>
      </c>
      <c r="Q265" s="59" t="s">
        <v>544</v>
      </c>
      <c r="R265" s="59" t="s">
        <v>544</v>
      </c>
      <c r="S265" s="59" t="s">
        <v>544</v>
      </c>
      <c r="T265" s="59" t="s">
        <v>544</v>
      </c>
      <c r="U265" s="59" t="s">
        <v>544</v>
      </c>
      <c r="V265" s="59" t="s">
        <v>544</v>
      </c>
      <c r="W265" s="59" t="s">
        <v>544</v>
      </c>
      <c r="X265" s="59" t="s">
        <v>544</v>
      </c>
      <c r="Y265" s="59" t="s">
        <v>544</v>
      </c>
      <c r="Z265" s="58">
        <v>98.7</v>
      </c>
      <c r="AA265" s="59" t="s">
        <v>544</v>
      </c>
      <c r="AB265" s="59" t="s">
        <v>544</v>
      </c>
      <c r="AC265" s="58">
        <v>0.878807</v>
      </c>
      <c r="AD265" s="59" t="s">
        <v>544</v>
      </c>
      <c r="AE265" s="59" t="s">
        <v>544</v>
      </c>
      <c r="AF265" s="58">
        <v>76.029567</v>
      </c>
      <c r="AG265" s="58">
        <v>36.57</v>
      </c>
      <c r="AH265" s="58">
        <v>46.7</v>
      </c>
      <c r="AI265" s="59" t="s">
        <v>544</v>
      </c>
      <c r="AJ265" s="59" t="s">
        <v>544</v>
      </c>
      <c r="AK265" s="59" t="s">
        <v>544</v>
      </c>
      <c r="AL265" s="59" t="s">
        <v>544</v>
      </c>
      <c r="AM265" s="58">
        <v>54.652000000000001</v>
      </c>
      <c r="AN265" s="58">
        <v>98.084500000000006</v>
      </c>
      <c r="AO265" s="59" t="s">
        <v>544</v>
      </c>
      <c r="AP265" s="59" t="s">
        <v>544</v>
      </c>
      <c r="AQ265" s="59" t="s">
        <v>544</v>
      </c>
      <c r="AR265" s="59" t="s">
        <v>544</v>
      </c>
      <c r="AS265" s="59" t="s">
        <v>544</v>
      </c>
      <c r="AT265" s="59" t="s">
        <v>544</v>
      </c>
      <c r="AU265" s="58">
        <v>73.17</v>
      </c>
      <c r="AV265" s="58">
        <v>95.2</v>
      </c>
      <c r="AW265" s="59" t="s">
        <v>544</v>
      </c>
      <c r="AX265" s="58">
        <v>71.2</v>
      </c>
      <c r="AY265" s="58">
        <v>70</v>
      </c>
      <c r="AZ265" s="58">
        <v>63.8</v>
      </c>
      <c r="BA265" s="58">
        <v>80.599999999999994</v>
      </c>
      <c r="BB265" s="58">
        <v>52.1</v>
      </c>
      <c r="BC265" s="58">
        <v>72.3</v>
      </c>
      <c r="BD265" s="59" t="s">
        <v>544</v>
      </c>
      <c r="BE265" s="59" t="s">
        <v>544</v>
      </c>
      <c r="BF265" s="59" t="s">
        <v>544</v>
      </c>
      <c r="BG265" s="58">
        <v>3.72</v>
      </c>
      <c r="BH265" s="58">
        <v>3.35</v>
      </c>
      <c r="BI265" s="59" t="s">
        <v>544</v>
      </c>
      <c r="BJ265" s="59" t="s">
        <v>544</v>
      </c>
      <c r="BK265" s="59" t="s">
        <v>544</v>
      </c>
      <c r="BL265" s="58">
        <v>18.149999999999999</v>
      </c>
      <c r="BM265" s="58">
        <v>16.260000000000002</v>
      </c>
      <c r="BN265" s="59" t="s">
        <v>544</v>
      </c>
      <c r="BO265" s="59" t="s">
        <v>544</v>
      </c>
      <c r="BP265" s="59" t="s">
        <v>544</v>
      </c>
      <c r="BQ265" s="59" t="s">
        <v>544</v>
      </c>
      <c r="BR265" s="59" t="s">
        <v>544</v>
      </c>
      <c r="BS265" s="59" t="s">
        <v>544</v>
      </c>
      <c r="BT265" s="59" t="s">
        <v>544</v>
      </c>
      <c r="BU265" s="59" t="s">
        <v>544</v>
      </c>
      <c r="BV265" s="59" t="s">
        <v>544</v>
      </c>
      <c r="BW265" s="59" t="s">
        <v>544</v>
      </c>
      <c r="BX265" s="59" t="s">
        <v>544</v>
      </c>
      <c r="BY265" s="59" t="s">
        <v>544</v>
      </c>
      <c r="BZ265" s="59" t="s">
        <v>544</v>
      </c>
      <c r="CA265" s="59" t="s">
        <v>544</v>
      </c>
      <c r="CB265" s="59" t="s">
        <v>544</v>
      </c>
      <c r="CC265" s="59" t="s">
        <v>544</v>
      </c>
      <c r="CD265" s="59" t="s">
        <v>544</v>
      </c>
      <c r="CE265" s="59" t="s">
        <v>544</v>
      </c>
      <c r="CF265" s="58">
        <v>615964</v>
      </c>
      <c r="CG265" s="59" t="s">
        <v>544</v>
      </c>
      <c r="CH265" s="59" t="s">
        <v>544</v>
      </c>
      <c r="CI265" s="59" t="s">
        <v>544</v>
      </c>
      <c r="CJ265" s="59" t="s">
        <v>544</v>
      </c>
      <c r="CK265" s="59" t="s">
        <v>544</v>
      </c>
      <c r="CL265" s="59" t="s">
        <v>544</v>
      </c>
      <c r="CM265" s="59" t="s">
        <v>544</v>
      </c>
      <c r="CN265" s="59" t="s">
        <v>544</v>
      </c>
      <c r="CO265" s="59" t="s">
        <v>544</v>
      </c>
      <c r="CP265" s="59" t="s">
        <v>544</v>
      </c>
      <c r="CQ265" s="59" t="s">
        <v>544</v>
      </c>
      <c r="CR265" s="59" t="s">
        <v>544</v>
      </c>
      <c r="CS265" s="58">
        <v>98.6</v>
      </c>
      <c r="CT265" s="58">
        <v>98.8</v>
      </c>
      <c r="CU265" s="59" t="s">
        <v>544</v>
      </c>
      <c r="CV265" s="59" t="s">
        <v>544</v>
      </c>
      <c r="CW265" s="58">
        <v>2.25</v>
      </c>
      <c r="CX265" s="59" t="s">
        <v>544</v>
      </c>
      <c r="CY265" s="59" t="s">
        <v>544</v>
      </c>
      <c r="CZ265" s="59" t="s">
        <v>544</v>
      </c>
      <c r="DA265" s="59" t="s">
        <v>544</v>
      </c>
      <c r="DB265" s="59" t="s">
        <v>544</v>
      </c>
      <c r="DC265" s="59" t="s">
        <v>544</v>
      </c>
      <c r="DD265" s="59" t="s">
        <v>544</v>
      </c>
      <c r="DE265" s="59" t="s">
        <v>544</v>
      </c>
      <c r="DF265" s="59" t="s">
        <v>544</v>
      </c>
      <c r="DG265" s="59" t="s">
        <v>544</v>
      </c>
      <c r="DH265" s="59" t="s">
        <v>544</v>
      </c>
      <c r="DI265" s="59" t="s">
        <v>544</v>
      </c>
      <c r="DJ265" s="59" t="s">
        <v>544</v>
      </c>
      <c r="DK265" s="59" t="s">
        <v>544</v>
      </c>
      <c r="DL265" s="59" t="s">
        <v>544</v>
      </c>
      <c r="DM265" s="59" t="s">
        <v>544</v>
      </c>
      <c r="DN265" s="58">
        <v>0.782335</v>
      </c>
      <c r="DO265" s="59" t="s">
        <v>544</v>
      </c>
      <c r="DP265" s="59" t="s">
        <v>544</v>
      </c>
      <c r="DQ265" s="116" t="s">
        <v>544</v>
      </c>
    </row>
    <row r="266" spans="1:121">
      <c r="A266" s="3">
        <v>29935</v>
      </c>
      <c r="B266" s="59" t="s">
        <v>544</v>
      </c>
      <c r="C266" s="59" t="s">
        <v>544</v>
      </c>
      <c r="D266" s="59" t="s">
        <v>544</v>
      </c>
      <c r="E266" s="59" t="s">
        <v>544</v>
      </c>
      <c r="F266" s="58">
        <v>47.7</v>
      </c>
      <c r="G266" s="58">
        <v>0.86656900000000003</v>
      </c>
      <c r="H266" s="58">
        <v>125.9</v>
      </c>
      <c r="I266" s="58">
        <v>234.2</v>
      </c>
      <c r="J266" s="58">
        <v>10.82</v>
      </c>
      <c r="K266" s="59" t="s">
        <v>544</v>
      </c>
      <c r="L266" s="58">
        <v>490.4</v>
      </c>
      <c r="M266" s="58">
        <v>145714</v>
      </c>
      <c r="N266" s="59" t="s">
        <v>544</v>
      </c>
      <c r="O266" s="58">
        <v>931</v>
      </c>
      <c r="P266" s="58">
        <v>6</v>
      </c>
      <c r="Q266" s="59" t="s">
        <v>544</v>
      </c>
      <c r="R266" s="59" t="s">
        <v>544</v>
      </c>
      <c r="S266" s="59" t="s">
        <v>544</v>
      </c>
      <c r="T266" s="59" t="s">
        <v>544</v>
      </c>
      <c r="U266" s="59" t="s">
        <v>544</v>
      </c>
      <c r="V266" s="59" t="s">
        <v>544</v>
      </c>
      <c r="W266" s="59" t="s">
        <v>544</v>
      </c>
      <c r="X266" s="59" t="s">
        <v>544</v>
      </c>
      <c r="Y266" s="59" t="s">
        <v>544</v>
      </c>
      <c r="Z266" s="58">
        <v>97.9</v>
      </c>
      <c r="AA266" s="59" t="s">
        <v>544</v>
      </c>
      <c r="AB266" s="59" t="s">
        <v>544</v>
      </c>
      <c r="AC266" s="58">
        <v>0.86656900000000003</v>
      </c>
      <c r="AD266" s="59" t="s">
        <v>544</v>
      </c>
      <c r="AE266" s="59" t="s">
        <v>544</v>
      </c>
      <c r="AF266" s="58">
        <v>75.974710000000002</v>
      </c>
      <c r="AG266" s="58">
        <v>37.1</v>
      </c>
      <c r="AH266" s="58">
        <v>46.9</v>
      </c>
      <c r="AI266" s="59" t="s">
        <v>544</v>
      </c>
      <c r="AJ266" s="59" t="s">
        <v>544</v>
      </c>
      <c r="AK266" s="59" t="s">
        <v>544</v>
      </c>
      <c r="AL266" s="59" t="s">
        <v>544</v>
      </c>
      <c r="AM266" s="58">
        <v>54.721699999999998</v>
      </c>
      <c r="AN266" s="58">
        <v>98.109399999999994</v>
      </c>
      <c r="AO266" s="59" t="s">
        <v>544</v>
      </c>
      <c r="AP266" s="59" t="s">
        <v>544</v>
      </c>
      <c r="AQ266" s="59" t="s">
        <v>544</v>
      </c>
      <c r="AR266" s="59" t="s">
        <v>544</v>
      </c>
      <c r="AS266" s="59" t="s">
        <v>544</v>
      </c>
      <c r="AT266" s="59" t="s">
        <v>544</v>
      </c>
      <c r="AU266" s="58">
        <v>72.739999999999995</v>
      </c>
      <c r="AV266" s="58">
        <v>95.2</v>
      </c>
      <c r="AW266" s="59" t="s">
        <v>544</v>
      </c>
      <c r="AX266" s="58">
        <v>70.8</v>
      </c>
      <c r="AY266" s="58">
        <v>69.599999999999994</v>
      </c>
      <c r="AZ266" s="58">
        <v>63.8</v>
      </c>
      <c r="BA266" s="58">
        <v>80</v>
      </c>
      <c r="BB266" s="58">
        <v>52.6</v>
      </c>
      <c r="BC266" s="58">
        <v>72.599999999999994</v>
      </c>
      <c r="BD266" s="59" t="s">
        <v>544</v>
      </c>
      <c r="BE266" s="59" t="s">
        <v>544</v>
      </c>
      <c r="BF266" s="59" t="s">
        <v>544</v>
      </c>
      <c r="BG266" s="58">
        <v>3.68</v>
      </c>
      <c r="BH266" s="58">
        <v>3.91</v>
      </c>
      <c r="BI266" s="59" t="s">
        <v>544</v>
      </c>
      <c r="BJ266" s="59" t="s">
        <v>544</v>
      </c>
      <c r="BK266" s="59" t="s">
        <v>544</v>
      </c>
      <c r="BL266" s="58">
        <v>17.23</v>
      </c>
      <c r="BM266" s="58">
        <v>15.03</v>
      </c>
      <c r="BN266" s="59" t="s">
        <v>544</v>
      </c>
      <c r="BO266" s="59" t="s">
        <v>544</v>
      </c>
      <c r="BP266" s="59" t="s">
        <v>544</v>
      </c>
      <c r="BQ266" s="59" t="s">
        <v>544</v>
      </c>
      <c r="BR266" s="59" t="s">
        <v>544</v>
      </c>
      <c r="BS266" s="59" t="s">
        <v>544</v>
      </c>
      <c r="BT266" s="59" t="s">
        <v>544</v>
      </c>
      <c r="BU266" s="59" t="s">
        <v>544</v>
      </c>
      <c r="BV266" s="59" t="s">
        <v>544</v>
      </c>
      <c r="BW266" s="59" t="s">
        <v>544</v>
      </c>
      <c r="BX266" s="59" t="s">
        <v>544</v>
      </c>
      <c r="BY266" s="59" t="s">
        <v>544</v>
      </c>
      <c r="BZ266" s="59" t="s">
        <v>544</v>
      </c>
      <c r="CA266" s="59" t="s">
        <v>544</v>
      </c>
      <c r="CB266" s="59" t="s">
        <v>544</v>
      </c>
      <c r="CC266" s="59" t="s">
        <v>544</v>
      </c>
      <c r="CD266" s="59" t="s">
        <v>544</v>
      </c>
      <c r="CE266" s="59" t="s">
        <v>544</v>
      </c>
      <c r="CF266" s="58">
        <v>625437</v>
      </c>
      <c r="CG266" s="59" t="s">
        <v>544</v>
      </c>
      <c r="CH266" s="59" t="s">
        <v>544</v>
      </c>
      <c r="CI266" s="59" t="s">
        <v>544</v>
      </c>
      <c r="CJ266" s="59" t="s">
        <v>544</v>
      </c>
      <c r="CK266" s="59" t="s">
        <v>544</v>
      </c>
      <c r="CL266" s="59" t="s">
        <v>544</v>
      </c>
      <c r="CM266" s="59" t="s">
        <v>544</v>
      </c>
      <c r="CN266" s="59" t="s">
        <v>544</v>
      </c>
      <c r="CO266" s="59" t="s">
        <v>544</v>
      </c>
      <c r="CP266" s="59" t="s">
        <v>544</v>
      </c>
      <c r="CQ266" s="59" t="s">
        <v>544</v>
      </c>
      <c r="CR266" s="59" t="s">
        <v>544</v>
      </c>
      <c r="CS266" s="58">
        <v>98.4</v>
      </c>
      <c r="CT266" s="58">
        <v>97.4</v>
      </c>
      <c r="CU266" s="59" t="s">
        <v>544</v>
      </c>
      <c r="CV266" s="59" t="s">
        <v>544</v>
      </c>
      <c r="CW266" s="58">
        <v>2.4</v>
      </c>
      <c r="CX266" s="59" t="s">
        <v>544</v>
      </c>
      <c r="CY266" s="59" t="s">
        <v>544</v>
      </c>
      <c r="CZ266" s="59" t="s">
        <v>544</v>
      </c>
      <c r="DA266" s="59" t="s">
        <v>544</v>
      </c>
      <c r="DB266" s="59" t="s">
        <v>544</v>
      </c>
      <c r="DC266" s="59" t="s">
        <v>544</v>
      </c>
      <c r="DD266" s="59" t="s">
        <v>544</v>
      </c>
      <c r="DE266" s="59" t="s">
        <v>544</v>
      </c>
      <c r="DF266" s="59" t="s">
        <v>544</v>
      </c>
      <c r="DG266" s="59" t="s">
        <v>544</v>
      </c>
      <c r="DH266" s="59" t="s">
        <v>544</v>
      </c>
      <c r="DI266" s="59" t="s">
        <v>544</v>
      </c>
      <c r="DJ266" s="59" t="s">
        <v>544</v>
      </c>
      <c r="DK266" s="59" t="s">
        <v>544</v>
      </c>
      <c r="DL266" s="59" t="s">
        <v>544</v>
      </c>
      <c r="DM266" s="59" t="s">
        <v>544</v>
      </c>
      <c r="DN266" s="58">
        <v>0.77517899999999995</v>
      </c>
      <c r="DO266" s="59" t="s">
        <v>544</v>
      </c>
      <c r="DP266" s="59" t="s">
        <v>544</v>
      </c>
      <c r="DQ266" s="116" t="s">
        <v>544</v>
      </c>
    </row>
    <row r="267" spans="1:121">
      <c r="A267" s="3">
        <v>29966</v>
      </c>
      <c r="B267" s="59" t="s">
        <v>544</v>
      </c>
      <c r="C267" s="59" t="s">
        <v>544</v>
      </c>
      <c r="D267" s="59" t="s">
        <v>544</v>
      </c>
      <c r="E267" s="59" t="s">
        <v>544</v>
      </c>
      <c r="F267" s="58">
        <v>46.6</v>
      </c>
      <c r="G267" s="58">
        <v>0.85331299999999999</v>
      </c>
      <c r="H267" s="58">
        <v>125.8</v>
      </c>
      <c r="I267" s="58">
        <v>237.1</v>
      </c>
      <c r="J267" s="58">
        <v>10.46</v>
      </c>
      <c r="K267" s="59" t="s">
        <v>544</v>
      </c>
      <c r="L267" s="58">
        <v>502.1</v>
      </c>
      <c r="M267" s="58">
        <v>147515</v>
      </c>
      <c r="N267" s="59" t="s">
        <v>544</v>
      </c>
      <c r="O267" s="58">
        <v>843</v>
      </c>
      <c r="P267" s="58">
        <v>6.1</v>
      </c>
      <c r="Q267" s="59" t="s">
        <v>544</v>
      </c>
      <c r="R267" s="59" t="s">
        <v>544</v>
      </c>
      <c r="S267" s="59" t="s">
        <v>544</v>
      </c>
      <c r="T267" s="59" t="s">
        <v>544</v>
      </c>
      <c r="U267" s="59" t="s">
        <v>544</v>
      </c>
      <c r="V267" s="59" t="s">
        <v>544</v>
      </c>
      <c r="W267" s="59" t="s">
        <v>544</v>
      </c>
      <c r="X267" s="59" t="s">
        <v>544</v>
      </c>
      <c r="Y267" s="59" t="s">
        <v>544</v>
      </c>
      <c r="Z267" s="58">
        <v>97.6</v>
      </c>
      <c r="AA267" s="59" t="s">
        <v>544</v>
      </c>
      <c r="AB267" s="59" t="s">
        <v>544</v>
      </c>
      <c r="AC267" s="58">
        <v>0.85331299999999999</v>
      </c>
      <c r="AD267" s="59" t="s">
        <v>544</v>
      </c>
      <c r="AE267" s="59" t="s">
        <v>544</v>
      </c>
      <c r="AF267" s="58">
        <v>76.384535</v>
      </c>
      <c r="AG267" s="58">
        <v>35.869999999999997</v>
      </c>
      <c r="AH267" s="58">
        <v>47</v>
      </c>
      <c r="AI267" s="59" t="s">
        <v>544</v>
      </c>
      <c r="AJ267" s="59" t="s">
        <v>544</v>
      </c>
      <c r="AK267" s="59" t="s">
        <v>544</v>
      </c>
      <c r="AL267" s="59" t="s">
        <v>544</v>
      </c>
      <c r="AM267" s="58">
        <v>54.766599999999997</v>
      </c>
      <c r="AN267" s="58">
        <v>98.09</v>
      </c>
      <c r="AO267" s="59" t="s">
        <v>544</v>
      </c>
      <c r="AP267" s="59" t="s">
        <v>544</v>
      </c>
      <c r="AQ267" s="59" t="s">
        <v>544</v>
      </c>
      <c r="AR267" s="59" t="s">
        <v>544</v>
      </c>
      <c r="AS267" s="59" t="s">
        <v>544</v>
      </c>
      <c r="AT267" s="59" t="s">
        <v>544</v>
      </c>
      <c r="AU267" s="58">
        <v>72.7</v>
      </c>
      <c r="AV267" s="58">
        <v>95.5</v>
      </c>
      <c r="AW267" s="59" t="s">
        <v>544</v>
      </c>
      <c r="AX267" s="58">
        <v>69.599999999999994</v>
      </c>
      <c r="AY267" s="58">
        <v>68.8</v>
      </c>
      <c r="AZ267" s="58">
        <v>64.8</v>
      </c>
      <c r="BA267" s="58">
        <v>80.7</v>
      </c>
      <c r="BB267" s="58">
        <v>53.7</v>
      </c>
      <c r="BC267" s="58">
        <v>73.099999999999994</v>
      </c>
      <c r="BD267" s="59" t="s">
        <v>544</v>
      </c>
      <c r="BE267" s="59" t="s">
        <v>544</v>
      </c>
      <c r="BF267" s="59" t="s">
        <v>544</v>
      </c>
      <c r="BG267" s="58">
        <v>3.71</v>
      </c>
      <c r="BH267" s="58">
        <v>3.15</v>
      </c>
      <c r="BI267" s="59" t="s">
        <v>544</v>
      </c>
      <c r="BJ267" s="59" t="s">
        <v>544</v>
      </c>
      <c r="BK267" s="59" t="s">
        <v>544</v>
      </c>
      <c r="BL267" s="58">
        <v>18.36</v>
      </c>
      <c r="BM267" s="58">
        <v>16.57</v>
      </c>
      <c r="BN267" s="59" t="s">
        <v>544</v>
      </c>
      <c r="BO267" s="59" t="s">
        <v>544</v>
      </c>
      <c r="BP267" s="59" t="s">
        <v>544</v>
      </c>
      <c r="BQ267" s="59" t="s">
        <v>544</v>
      </c>
      <c r="BR267" s="59" t="s">
        <v>544</v>
      </c>
      <c r="BS267" s="59" t="s">
        <v>544</v>
      </c>
      <c r="BT267" s="59" t="s">
        <v>544</v>
      </c>
      <c r="BU267" s="59" t="s">
        <v>544</v>
      </c>
      <c r="BV267" s="59" t="s">
        <v>544</v>
      </c>
      <c r="BW267" s="59" t="s">
        <v>544</v>
      </c>
      <c r="BX267" s="59" t="s">
        <v>544</v>
      </c>
      <c r="BY267" s="59" t="s">
        <v>544</v>
      </c>
      <c r="BZ267" s="59" t="s">
        <v>544</v>
      </c>
      <c r="CA267" s="59" t="s">
        <v>544</v>
      </c>
      <c r="CB267" s="59" t="s">
        <v>544</v>
      </c>
      <c r="CC267" s="59" t="s">
        <v>544</v>
      </c>
      <c r="CD267" s="59" t="s">
        <v>544</v>
      </c>
      <c r="CE267" s="59" t="s">
        <v>544</v>
      </c>
      <c r="CF267" s="58">
        <v>622118</v>
      </c>
      <c r="CG267" s="59" t="s">
        <v>544</v>
      </c>
      <c r="CH267" s="59" t="s">
        <v>544</v>
      </c>
      <c r="CI267" s="59" t="s">
        <v>544</v>
      </c>
      <c r="CJ267" s="59" t="s">
        <v>544</v>
      </c>
      <c r="CK267" s="59" t="s">
        <v>544</v>
      </c>
      <c r="CL267" s="59" t="s">
        <v>544</v>
      </c>
      <c r="CM267" s="59" t="s">
        <v>544</v>
      </c>
      <c r="CN267" s="59" t="s">
        <v>544</v>
      </c>
      <c r="CO267" s="59" t="s">
        <v>544</v>
      </c>
      <c r="CP267" s="59" t="s">
        <v>544</v>
      </c>
      <c r="CQ267" s="59" t="s">
        <v>544</v>
      </c>
      <c r="CR267" s="59" t="s">
        <v>544</v>
      </c>
      <c r="CS267" s="58">
        <v>98.1</v>
      </c>
      <c r="CT267" s="58">
        <v>96.9</v>
      </c>
      <c r="CU267" s="59" t="s">
        <v>544</v>
      </c>
      <c r="CV267" s="59" t="s">
        <v>544</v>
      </c>
      <c r="CW267" s="58">
        <v>2.56</v>
      </c>
      <c r="CX267" s="59" t="s">
        <v>544</v>
      </c>
      <c r="CY267" s="59" t="s">
        <v>544</v>
      </c>
      <c r="CZ267" s="59" t="s">
        <v>544</v>
      </c>
      <c r="DA267" s="59" t="s">
        <v>544</v>
      </c>
      <c r="DB267" s="59" t="s">
        <v>544</v>
      </c>
      <c r="DC267" s="59" t="s">
        <v>544</v>
      </c>
      <c r="DD267" s="59" t="s">
        <v>544</v>
      </c>
      <c r="DE267" s="59" t="s">
        <v>544</v>
      </c>
      <c r="DF267" s="59" t="s">
        <v>544</v>
      </c>
      <c r="DG267" s="59" t="s">
        <v>544</v>
      </c>
      <c r="DH267" s="59" t="s">
        <v>544</v>
      </c>
      <c r="DI267" s="59" t="s">
        <v>544</v>
      </c>
      <c r="DJ267" s="59" t="s">
        <v>544</v>
      </c>
      <c r="DK267" s="59" t="s">
        <v>544</v>
      </c>
      <c r="DL267" s="59" t="s">
        <v>544</v>
      </c>
      <c r="DM267" s="59" t="s">
        <v>544</v>
      </c>
      <c r="DN267" s="58">
        <v>0.75096700000000005</v>
      </c>
      <c r="DO267" s="59" t="s">
        <v>544</v>
      </c>
      <c r="DP267" s="59" t="s">
        <v>544</v>
      </c>
      <c r="DQ267" s="116" t="s">
        <v>544</v>
      </c>
    </row>
    <row r="268" spans="1:121">
      <c r="A268" s="3">
        <v>29997</v>
      </c>
      <c r="B268" s="59" t="s">
        <v>544</v>
      </c>
      <c r="C268" s="59" t="s">
        <v>544</v>
      </c>
      <c r="D268" s="59" t="s">
        <v>544</v>
      </c>
      <c r="E268" s="59" t="s">
        <v>544</v>
      </c>
      <c r="F268" s="58">
        <v>45.9</v>
      </c>
      <c r="G268" s="58">
        <v>0.82617300000000005</v>
      </c>
      <c r="H268" s="58">
        <v>126.1</v>
      </c>
      <c r="I268" s="58">
        <v>238.1</v>
      </c>
      <c r="J268" s="58">
        <v>10.27</v>
      </c>
      <c r="K268" s="59" t="s">
        <v>544</v>
      </c>
      <c r="L268" s="58">
        <v>515.5</v>
      </c>
      <c r="M268" s="58">
        <v>181801</v>
      </c>
      <c r="N268" s="59" t="s">
        <v>544</v>
      </c>
      <c r="O268" s="58">
        <v>1031</v>
      </c>
      <c r="P268" s="58">
        <v>6.2</v>
      </c>
      <c r="Q268" s="59" t="s">
        <v>544</v>
      </c>
      <c r="R268" s="59" t="s">
        <v>544</v>
      </c>
      <c r="S268" s="59" t="s">
        <v>544</v>
      </c>
      <c r="T268" s="59" t="s">
        <v>544</v>
      </c>
      <c r="U268" s="59" t="s">
        <v>544</v>
      </c>
      <c r="V268" s="59" t="s">
        <v>544</v>
      </c>
      <c r="W268" s="59" t="s">
        <v>544</v>
      </c>
      <c r="X268" s="59" t="s">
        <v>544</v>
      </c>
      <c r="Y268" s="59" t="s">
        <v>544</v>
      </c>
      <c r="Z268" s="58">
        <v>96.8</v>
      </c>
      <c r="AA268" s="59" t="s">
        <v>544</v>
      </c>
      <c r="AB268" s="59" t="s">
        <v>544</v>
      </c>
      <c r="AC268" s="58">
        <v>0.82617300000000005</v>
      </c>
      <c r="AD268" s="59" t="s">
        <v>544</v>
      </c>
      <c r="AE268" s="59" t="s">
        <v>544</v>
      </c>
      <c r="AF268" s="58">
        <v>76.165802999999997</v>
      </c>
      <c r="AG268" s="58">
        <v>31.24</v>
      </c>
      <c r="AH268" s="58">
        <v>47.1</v>
      </c>
      <c r="AI268" s="59" t="s">
        <v>544</v>
      </c>
      <c r="AJ268" s="59" t="s">
        <v>544</v>
      </c>
      <c r="AK268" s="59" t="s">
        <v>544</v>
      </c>
      <c r="AL268" s="59" t="s">
        <v>544</v>
      </c>
      <c r="AM268" s="58">
        <v>54.785299999999999</v>
      </c>
      <c r="AN268" s="58">
        <v>98.023399999999995</v>
      </c>
      <c r="AO268" s="59" t="s">
        <v>544</v>
      </c>
      <c r="AP268" s="59" t="s">
        <v>544</v>
      </c>
      <c r="AQ268" s="59" t="s">
        <v>544</v>
      </c>
      <c r="AR268" s="59" t="s">
        <v>544</v>
      </c>
      <c r="AS268" s="59" t="s">
        <v>544</v>
      </c>
      <c r="AT268" s="59" t="s">
        <v>544</v>
      </c>
      <c r="AU268" s="58">
        <v>72.459999999999994</v>
      </c>
      <c r="AV268" s="58">
        <v>95.9</v>
      </c>
      <c r="AW268" s="59" t="s">
        <v>544</v>
      </c>
      <c r="AX268" s="58">
        <v>60.8</v>
      </c>
      <c r="AY268" s="58">
        <v>61.4</v>
      </c>
      <c r="AZ268" s="58">
        <v>64.7</v>
      </c>
      <c r="BA268" s="58">
        <v>81.900000000000006</v>
      </c>
      <c r="BB268" s="58">
        <v>52.8</v>
      </c>
      <c r="BC268" s="58">
        <v>73.3</v>
      </c>
      <c r="BD268" s="59" t="s">
        <v>544</v>
      </c>
      <c r="BE268" s="59" t="s">
        <v>544</v>
      </c>
      <c r="BF268" s="59" t="s">
        <v>544</v>
      </c>
      <c r="BG268" s="58">
        <v>3.74</v>
      </c>
      <c r="BH268" s="58">
        <v>3.09</v>
      </c>
      <c r="BI268" s="59" t="s">
        <v>544</v>
      </c>
      <c r="BJ268" s="59" t="s">
        <v>544</v>
      </c>
      <c r="BK268" s="59" t="s">
        <v>544</v>
      </c>
      <c r="BL268" s="58">
        <v>18.46</v>
      </c>
      <c r="BM268" s="58">
        <v>16.309999999999999</v>
      </c>
      <c r="BN268" s="59" t="s">
        <v>544</v>
      </c>
      <c r="BO268" s="59" t="s">
        <v>544</v>
      </c>
      <c r="BP268" s="59" t="s">
        <v>544</v>
      </c>
      <c r="BQ268" s="59" t="s">
        <v>544</v>
      </c>
      <c r="BR268" s="59" t="s">
        <v>544</v>
      </c>
      <c r="BS268" s="59" t="s">
        <v>544</v>
      </c>
      <c r="BT268" s="59" t="s">
        <v>544</v>
      </c>
      <c r="BU268" s="59" t="s">
        <v>544</v>
      </c>
      <c r="BV268" s="59" t="s">
        <v>544</v>
      </c>
      <c r="BW268" s="59" t="s">
        <v>544</v>
      </c>
      <c r="BX268" s="59" t="s">
        <v>544</v>
      </c>
      <c r="BY268" s="59" t="s">
        <v>544</v>
      </c>
      <c r="BZ268" s="59" t="s">
        <v>544</v>
      </c>
      <c r="CA268" s="59" t="s">
        <v>544</v>
      </c>
      <c r="CB268" s="59" t="s">
        <v>544</v>
      </c>
      <c r="CC268" s="59" t="s">
        <v>544</v>
      </c>
      <c r="CD268" s="59" t="s">
        <v>544</v>
      </c>
      <c r="CE268" s="59" t="s">
        <v>544</v>
      </c>
      <c r="CF268" s="58">
        <v>622916</v>
      </c>
      <c r="CG268" s="59" t="s">
        <v>544</v>
      </c>
      <c r="CH268" s="59" t="s">
        <v>544</v>
      </c>
      <c r="CI268" s="59" t="s">
        <v>544</v>
      </c>
      <c r="CJ268" s="59" t="s">
        <v>544</v>
      </c>
      <c r="CK268" s="59" t="s">
        <v>544</v>
      </c>
      <c r="CL268" s="59" t="s">
        <v>544</v>
      </c>
      <c r="CM268" s="59" t="s">
        <v>544</v>
      </c>
      <c r="CN268" s="59" t="s">
        <v>544</v>
      </c>
      <c r="CO268" s="59" t="s">
        <v>544</v>
      </c>
      <c r="CP268" s="59" t="s">
        <v>544</v>
      </c>
      <c r="CQ268" s="59" t="s">
        <v>544</v>
      </c>
      <c r="CR268" s="59" t="s">
        <v>544</v>
      </c>
      <c r="CS268" s="58">
        <v>97.6</v>
      </c>
      <c r="CT268" s="58">
        <v>95.7</v>
      </c>
      <c r="CU268" s="59" t="s">
        <v>544</v>
      </c>
      <c r="CV268" s="59" t="s">
        <v>544</v>
      </c>
      <c r="CW268" s="58">
        <v>2.4500000000000002</v>
      </c>
      <c r="CX268" s="59" t="s">
        <v>544</v>
      </c>
      <c r="CY268" s="59" t="s">
        <v>544</v>
      </c>
      <c r="CZ268" s="59" t="s">
        <v>544</v>
      </c>
      <c r="DA268" s="59" t="s">
        <v>544</v>
      </c>
      <c r="DB268" s="59" t="s">
        <v>544</v>
      </c>
      <c r="DC268" s="59" t="s">
        <v>544</v>
      </c>
      <c r="DD268" s="59" t="s">
        <v>544</v>
      </c>
      <c r="DE268" s="59" t="s">
        <v>544</v>
      </c>
      <c r="DF268" s="59" t="s">
        <v>544</v>
      </c>
      <c r="DG268" s="59" t="s">
        <v>544</v>
      </c>
      <c r="DH268" s="59" t="s">
        <v>544</v>
      </c>
      <c r="DI268" s="59" t="s">
        <v>544</v>
      </c>
      <c r="DJ268" s="59" t="s">
        <v>544</v>
      </c>
      <c r="DK268" s="59" t="s">
        <v>544</v>
      </c>
      <c r="DL268" s="59" t="s">
        <v>544</v>
      </c>
      <c r="DM268" s="59" t="s">
        <v>544</v>
      </c>
      <c r="DN268" s="58">
        <v>0.74251699999999998</v>
      </c>
      <c r="DO268" s="59" t="s">
        <v>544</v>
      </c>
      <c r="DP268" s="59" t="s">
        <v>544</v>
      </c>
      <c r="DQ268" s="116" t="s">
        <v>544</v>
      </c>
    </row>
    <row r="269" spans="1:121">
      <c r="A269" s="3">
        <v>30025</v>
      </c>
      <c r="B269" s="59" t="s">
        <v>544</v>
      </c>
      <c r="C269" s="59" t="s">
        <v>544</v>
      </c>
      <c r="D269" s="59" t="s">
        <v>544</v>
      </c>
      <c r="E269" s="59" t="s">
        <v>544</v>
      </c>
      <c r="F269" s="58">
        <v>46.1</v>
      </c>
      <c r="G269" s="58">
        <v>0.82218500000000005</v>
      </c>
      <c r="H269" s="58">
        <v>125.7</v>
      </c>
      <c r="I269" s="58">
        <v>240</v>
      </c>
      <c r="J269" s="58">
        <v>9.8699999999999992</v>
      </c>
      <c r="K269" s="59" t="s">
        <v>544</v>
      </c>
      <c r="L269" s="58">
        <v>525.70000000000005</v>
      </c>
      <c r="M269" s="58">
        <v>283505</v>
      </c>
      <c r="N269" s="59" t="s">
        <v>544</v>
      </c>
      <c r="O269" s="58">
        <v>964</v>
      </c>
      <c r="P269" s="58">
        <v>6.3</v>
      </c>
      <c r="Q269" s="59" t="s">
        <v>544</v>
      </c>
      <c r="R269" s="59" t="s">
        <v>544</v>
      </c>
      <c r="S269" s="59" t="s">
        <v>544</v>
      </c>
      <c r="T269" s="59" t="s">
        <v>544</v>
      </c>
      <c r="U269" s="59" t="s">
        <v>544</v>
      </c>
      <c r="V269" s="59" t="s">
        <v>544</v>
      </c>
      <c r="W269" s="59" t="s">
        <v>544</v>
      </c>
      <c r="X269" s="59" t="s">
        <v>544</v>
      </c>
      <c r="Y269" s="59" t="s">
        <v>544</v>
      </c>
      <c r="Z269" s="58">
        <v>97.6</v>
      </c>
      <c r="AA269" s="59" t="s">
        <v>544</v>
      </c>
      <c r="AB269" s="59" t="s">
        <v>544</v>
      </c>
      <c r="AC269" s="58">
        <v>0.82218500000000005</v>
      </c>
      <c r="AD269" s="59" t="s">
        <v>544</v>
      </c>
      <c r="AE269" s="59" t="s">
        <v>544</v>
      </c>
      <c r="AF269" s="58">
        <v>76.715176999999997</v>
      </c>
      <c r="AG269" s="58">
        <v>29.26</v>
      </c>
      <c r="AH269" s="58">
        <v>47.3</v>
      </c>
      <c r="AI269" s="59" t="s">
        <v>544</v>
      </c>
      <c r="AJ269" s="59" t="s">
        <v>544</v>
      </c>
      <c r="AK269" s="59" t="s">
        <v>544</v>
      </c>
      <c r="AL269" s="59" t="s">
        <v>544</v>
      </c>
      <c r="AM269" s="58">
        <v>54.763300000000001</v>
      </c>
      <c r="AN269" s="58">
        <v>97.884100000000004</v>
      </c>
      <c r="AO269" s="59" t="s">
        <v>544</v>
      </c>
      <c r="AP269" s="59" t="s">
        <v>544</v>
      </c>
      <c r="AQ269" s="59" t="s">
        <v>544</v>
      </c>
      <c r="AR269" s="59" t="s">
        <v>544</v>
      </c>
      <c r="AS269" s="59" t="s">
        <v>544</v>
      </c>
      <c r="AT269" s="59" t="s">
        <v>544</v>
      </c>
      <c r="AU269" s="58">
        <v>73.56</v>
      </c>
      <c r="AV269" s="58">
        <v>95.9</v>
      </c>
      <c r="AW269" s="59" t="s">
        <v>544</v>
      </c>
      <c r="AX269" s="58">
        <v>57.7</v>
      </c>
      <c r="AY269" s="58">
        <v>58.5</v>
      </c>
      <c r="AZ269" s="58">
        <v>62.6</v>
      </c>
      <c r="BA269" s="58">
        <v>78.2</v>
      </c>
      <c r="BB269" s="58">
        <v>51.7</v>
      </c>
      <c r="BC269" s="58">
        <v>73.599999999999994</v>
      </c>
      <c r="BD269" s="59" t="s">
        <v>544</v>
      </c>
      <c r="BE269" s="59" t="s">
        <v>544</v>
      </c>
      <c r="BF269" s="59" t="s">
        <v>544</v>
      </c>
      <c r="BG269" s="58">
        <v>3.96</v>
      </c>
      <c r="BH269" s="58">
        <v>3.07</v>
      </c>
      <c r="BI269" s="59" t="s">
        <v>544</v>
      </c>
      <c r="BJ269" s="59" t="s">
        <v>544</v>
      </c>
      <c r="BK269" s="59" t="s">
        <v>544</v>
      </c>
      <c r="BL269" s="58">
        <v>18.61</v>
      </c>
      <c r="BM269" s="58">
        <v>16.16</v>
      </c>
      <c r="BN269" s="59" t="s">
        <v>544</v>
      </c>
      <c r="BO269" s="59" t="s">
        <v>544</v>
      </c>
      <c r="BP269" s="59" t="s">
        <v>544</v>
      </c>
      <c r="BQ269" s="59" t="s">
        <v>544</v>
      </c>
      <c r="BR269" s="59" t="s">
        <v>544</v>
      </c>
      <c r="BS269" s="59" t="s">
        <v>544</v>
      </c>
      <c r="BT269" s="59" t="s">
        <v>544</v>
      </c>
      <c r="BU269" s="59" t="s">
        <v>544</v>
      </c>
      <c r="BV269" s="59" t="s">
        <v>544</v>
      </c>
      <c r="BW269" s="59" t="s">
        <v>544</v>
      </c>
      <c r="BX269" s="59" t="s">
        <v>544</v>
      </c>
      <c r="BY269" s="59" t="s">
        <v>544</v>
      </c>
      <c r="BZ269" s="59" t="s">
        <v>544</v>
      </c>
      <c r="CA269" s="59" t="s">
        <v>544</v>
      </c>
      <c r="CB269" s="59" t="s">
        <v>544</v>
      </c>
      <c r="CC269" s="59" t="s">
        <v>544</v>
      </c>
      <c r="CD269" s="59" t="s">
        <v>544</v>
      </c>
      <c r="CE269" s="59" t="s">
        <v>544</v>
      </c>
      <c r="CF269" s="58">
        <v>624883</v>
      </c>
      <c r="CG269" s="59" t="s">
        <v>544</v>
      </c>
      <c r="CH269" s="59" t="s">
        <v>544</v>
      </c>
      <c r="CI269" s="59" t="s">
        <v>544</v>
      </c>
      <c r="CJ269" s="59" t="s">
        <v>544</v>
      </c>
      <c r="CK269" s="59" t="s">
        <v>544</v>
      </c>
      <c r="CL269" s="59" t="s">
        <v>544</v>
      </c>
      <c r="CM269" s="59" t="s">
        <v>544</v>
      </c>
      <c r="CN269" s="59" t="s">
        <v>544</v>
      </c>
      <c r="CO269" s="59" t="s">
        <v>544</v>
      </c>
      <c r="CP269" s="59" t="s">
        <v>544</v>
      </c>
      <c r="CQ269" s="59" t="s">
        <v>544</v>
      </c>
      <c r="CR269" s="59" t="s">
        <v>544</v>
      </c>
      <c r="CS269" s="58">
        <v>98.8</v>
      </c>
      <c r="CT269" s="58">
        <v>96</v>
      </c>
      <c r="CU269" s="59" t="s">
        <v>544</v>
      </c>
      <c r="CV269" s="59" t="s">
        <v>544</v>
      </c>
      <c r="CW269" s="58">
        <v>2.4</v>
      </c>
      <c r="CX269" s="59" t="s">
        <v>544</v>
      </c>
      <c r="CY269" s="59" t="s">
        <v>544</v>
      </c>
      <c r="CZ269" s="59" t="s">
        <v>544</v>
      </c>
      <c r="DA269" s="59" t="s">
        <v>544</v>
      </c>
      <c r="DB269" s="59" t="s">
        <v>544</v>
      </c>
      <c r="DC269" s="59" t="s">
        <v>544</v>
      </c>
      <c r="DD269" s="59" t="s">
        <v>544</v>
      </c>
      <c r="DE269" s="59" t="s">
        <v>544</v>
      </c>
      <c r="DF269" s="59" t="s">
        <v>544</v>
      </c>
      <c r="DG269" s="59" t="s">
        <v>544</v>
      </c>
      <c r="DH269" s="59" t="s">
        <v>544</v>
      </c>
      <c r="DI269" s="59" t="s">
        <v>544</v>
      </c>
      <c r="DJ269" s="59" t="s">
        <v>544</v>
      </c>
      <c r="DK269" s="59" t="s">
        <v>544</v>
      </c>
      <c r="DL269" s="59" t="s">
        <v>544</v>
      </c>
      <c r="DM269" s="59" t="s">
        <v>544</v>
      </c>
      <c r="DN269" s="58">
        <v>0.75290500000000005</v>
      </c>
      <c r="DO269" s="59" t="s">
        <v>544</v>
      </c>
      <c r="DP269" s="59" t="s">
        <v>544</v>
      </c>
      <c r="DQ269" s="116" t="s">
        <v>544</v>
      </c>
    </row>
    <row r="270" spans="1:121">
      <c r="A270" s="3">
        <v>30056</v>
      </c>
      <c r="B270" s="59" t="s">
        <v>544</v>
      </c>
      <c r="C270" s="59" t="s">
        <v>544</v>
      </c>
      <c r="D270" s="59" t="s">
        <v>544</v>
      </c>
      <c r="E270" s="59" t="s">
        <v>544</v>
      </c>
      <c r="F270" s="58">
        <v>45.5</v>
      </c>
      <c r="G270" s="58">
        <v>0.81705000000000005</v>
      </c>
      <c r="H270" s="58">
        <v>123</v>
      </c>
      <c r="I270" s="58">
        <v>241.9</v>
      </c>
      <c r="J270" s="58">
        <v>9.33</v>
      </c>
      <c r="K270" s="59" t="s">
        <v>544</v>
      </c>
      <c r="L270" s="58">
        <v>518.20000000000005</v>
      </c>
      <c r="M270" s="58">
        <v>236077</v>
      </c>
      <c r="N270" s="59" t="s">
        <v>544</v>
      </c>
      <c r="O270" s="58">
        <v>955</v>
      </c>
      <c r="P270" s="58">
        <v>6.4</v>
      </c>
      <c r="Q270" s="59" t="s">
        <v>544</v>
      </c>
      <c r="R270" s="59" t="s">
        <v>544</v>
      </c>
      <c r="S270" s="59" t="s">
        <v>544</v>
      </c>
      <c r="T270" s="59" t="s">
        <v>544</v>
      </c>
      <c r="U270" s="59" t="s">
        <v>544</v>
      </c>
      <c r="V270" s="59" t="s">
        <v>544</v>
      </c>
      <c r="W270" s="59" t="s">
        <v>544</v>
      </c>
      <c r="X270" s="59" t="s">
        <v>544</v>
      </c>
      <c r="Y270" s="59" t="s">
        <v>544</v>
      </c>
      <c r="Z270" s="58">
        <v>97.9</v>
      </c>
      <c r="AA270" s="59" t="s">
        <v>544</v>
      </c>
      <c r="AB270" s="59" t="s">
        <v>544</v>
      </c>
      <c r="AC270" s="58">
        <v>0.81705000000000005</v>
      </c>
      <c r="AD270" s="59" t="s">
        <v>544</v>
      </c>
      <c r="AE270" s="59" t="s">
        <v>544</v>
      </c>
      <c r="AF270" s="58">
        <v>77.267987000000005</v>
      </c>
      <c r="AG270" s="58">
        <v>31.04</v>
      </c>
      <c r="AH270" s="58">
        <v>47.4</v>
      </c>
      <c r="AI270" s="59" t="s">
        <v>544</v>
      </c>
      <c r="AJ270" s="59" t="s">
        <v>544</v>
      </c>
      <c r="AK270" s="59" t="s">
        <v>544</v>
      </c>
      <c r="AL270" s="59" t="s">
        <v>544</v>
      </c>
      <c r="AM270" s="58">
        <v>54.6937</v>
      </c>
      <c r="AN270" s="58">
        <v>97.659300000000002</v>
      </c>
      <c r="AO270" s="59" t="s">
        <v>544</v>
      </c>
      <c r="AP270" s="59" t="s">
        <v>544</v>
      </c>
      <c r="AQ270" s="59" t="s">
        <v>544</v>
      </c>
      <c r="AR270" s="59" t="s">
        <v>544</v>
      </c>
      <c r="AS270" s="59" t="s">
        <v>544</v>
      </c>
      <c r="AT270" s="59" t="s">
        <v>544</v>
      </c>
      <c r="AU270" s="58">
        <v>74.2</v>
      </c>
      <c r="AV270" s="58">
        <v>95.7</v>
      </c>
      <c r="AW270" s="59" t="s">
        <v>544</v>
      </c>
      <c r="AX270" s="58">
        <v>64.7</v>
      </c>
      <c r="AY270" s="58">
        <v>64.2</v>
      </c>
      <c r="AZ270" s="58">
        <v>61.8</v>
      </c>
      <c r="BA270" s="58">
        <v>77.099999999999994</v>
      </c>
      <c r="BB270" s="58">
        <v>51.1</v>
      </c>
      <c r="BC270" s="58">
        <v>73.8</v>
      </c>
      <c r="BD270" s="59" t="s">
        <v>544</v>
      </c>
      <c r="BE270" s="59" t="s">
        <v>544</v>
      </c>
      <c r="BF270" s="59" t="s">
        <v>544</v>
      </c>
      <c r="BG270" s="58">
        <v>3.74</v>
      </c>
      <c r="BH270" s="58">
        <v>3.36</v>
      </c>
      <c r="BI270" s="59" t="s">
        <v>544</v>
      </c>
      <c r="BJ270" s="59" t="s">
        <v>544</v>
      </c>
      <c r="BK270" s="59" t="s">
        <v>544</v>
      </c>
      <c r="BL270" s="58">
        <v>18.3</v>
      </c>
      <c r="BM270" s="58">
        <v>16.510000000000002</v>
      </c>
      <c r="BN270" s="59" t="s">
        <v>544</v>
      </c>
      <c r="BO270" s="59" t="s">
        <v>544</v>
      </c>
      <c r="BP270" s="59" t="s">
        <v>544</v>
      </c>
      <c r="BQ270" s="59" t="s">
        <v>544</v>
      </c>
      <c r="BR270" s="59" t="s">
        <v>544</v>
      </c>
      <c r="BS270" s="59" t="s">
        <v>544</v>
      </c>
      <c r="BT270" s="59" t="s">
        <v>544</v>
      </c>
      <c r="BU270" s="59" t="s">
        <v>544</v>
      </c>
      <c r="BV270" s="59" t="s">
        <v>544</v>
      </c>
      <c r="BW270" s="59" t="s">
        <v>544</v>
      </c>
      <c r="BX270" s="59" t="s">
        <v>544</v>
      </c>
      <c r="BY270" s="59" t="s">
        <v>544</v>
      </c>
      <c r="BZ270" s="59" t="s">
        <v>544</v>
      </c>
      <c r="CA270" s="59" t="s">
        <v>544</v>
      </c>
      <c r="CB270" s="59" t="s">
        <v>544</v>
      </c>
      <c r="CC270" s="59" t="s">
        <v>544</v>
      </c>
      <c r="CD270" s="59" t="s">
        <v>544</v>
      </c>
      <c r="CE270" s="59" t="s">
        <v>544</v>
      </c>
      <c r="CF270" s="58">
        <v>625545</v>
      </c>
      <c r="CG270" s="59" t="s">
        <v>544</v>
      </c>
      <c r="CH270" s="59" t="s">
        <v>544</v>
      </c>
      <c r="CI270" s="59" t="s">
        <v>544</v>
      </c>
      <c r="CJ270" s="59" t="s">
        <v>544</v>
      </c>
      <c r="CK270" s="59" t="s">
        <v>544</v>
      </c>
      <c r="CL270" s="59" t="s">
        <v>544</v>
      </c>
      <c r="CM270" s="59" t="s">
        <v>544</v>
      </c>
      <c r="CN270" s="59" t="s">
        <v>544</v>
      </c>
      <c r="CO270" s="59" t="s">
        <v>544</v>
      </c>
      <c r="CP270" s="59" t="s">
        <v>544</v>
      </c>
      <c r="CQ270" s="59" t="s">
        <v>544</v>
      </c>
      <c r="CR270" s="59" t="s">
        <v>544</v>
      </c>
      <c r="CS270" s="58">
        <v>99.1</v>
      </c>
      <c r="CT270" s="58">
        <v>96.3</v>
      </c>
      <c r="CU270" s="59" t="s">
        <v>544</v>
      </c>
      <c r="CV270" s="59" t="s">
        <v>544</v>
      </c>
      <c r="CW270" s="58">
        <v>2.2999999999999998</v>
      </c>
      <c r="CX270" s="59" t="s">
        <v>544</v>
      </c>
      <c r="CY270" s="59" t="s">
        <v>544</v>
      </c>
      <c r="CZ270" s="59" t="s">
        <v>544</v>
      </c>
      <c r="DA270" s="59" t="s">
        <v>544</v>
      </c>
      <c r="DB270" s="59" t="s">
        <v>544</v>
      </c>
      <c r="DC270" s="59" t="s">
        <v>544</v>
      </c>
      <c r="DD270" s="59" t="s">
        <v>544</v>
      </c>
      <c r="DE270" s="59" t="s">
        <v>544</v>
      </c>
      <c r="DF270" s="59" t="s">
        <v>544</v>
      </c>
      <c r="DG270" s="59" t="s">
        <v>544</v>
      </c>
      <c r="DH270" s="59" t="s">
        <v>544</v>
      </c>
      <c r="DI270" s="59" t="s">
        <v>544</v>
      </c>
      <c r="DJ270" s="59" t="s">
        <v>544</v>
      </c>
      <c r="DK270" s="59" t="s">
        <v>544</v>
      </c>
      <c r="DL270" s="59" t="s">
        <v>544</v>
      </c>
      <c r="DM270" s="59" t="s">
        <v>544</v>
      </c>
      <c r="DN270" s="58">
        <v>0.79193000000000002</v>
      </c>
      <c r="DO270" s="59" t="s">
        <v>544</v>
      </c>
      <c r="DP270" s="59" t="s">
        <v>544</v>
      </c>
      <c r="DQ270" s="116" t="s">
        <v>544</v>
      </c>
    </row>
    <row r="271" spans="1:121">
      <c r="A271" s="3">
        <v>30086</v>
      </c>
      <c r="B271" s="59" t="s">
        <v>544</v>
      </c>
      <c r="C271" s="59" t="s">
        <v>544</v>
      </c>
      <c r="D271" s="59" t="s">
        <v>544</v>
      </c>
      <c r="E271" s="59" t="s">
        <v>544</v>
      </c>
      <c r="F271" s="58">
        <v>44.2</v>
      </c>
      <c r="G271" s="58">
        <v>0.846997</v>
      </c>
      <c r="H271" s="58">
        <v>128.6</v>
      </c>
      <c r="I271" s="58">
        <v>242.9</v>
      </c>
      <c r="J271" s="58">
        <v>9.18</v>
      </c>
      <c r="K271" s="59" t="s">
        <v>544</v>
      </c>
      <c r="L271" s="58">
        <v>512.20000000000005</v>
      </c>
      <c r="M271" s="58">
        <v>206589</v>
      </c>
      <c r="N271" s="59" t="s">
        <v>544</v>
      </c>
      <c r="O271" s="58">
        <v>893</v>
      </c>
      <c r="P271" s="58">
        <v>6.5</v>
      </c>
      <c r="Q271" s="59" t="s">
        <v>544</v>
      </c>
      <c r="R271" s="59" t="s">
        <v>544</v>
      </c>
      <c r="S271" s="59" t="s">
        <v>544</v>
      </c>
      <c r="T271" s="59" t="s">
        <v>544</v>
      </c>
      <c r="U271" s="59" t="s">
        <v>544</v>
      </c>
      <c r="V271" s="59" t="s">
        <v>544</v>
      </c>
      <c r="W271" s="59" t="s">
        <v>544</v>
      </c>
      <c r="X271" s="59" t="s">
        <v>544</v>
      </c>
      <c r="Y271" s="59" t="s">
        <v>544</v>
      </c>
      <c r="Z271" s="58">
        <v>99</v>
      </c>
      <c r="AA271" s="59" t="s">
        <v>544</v>
      </c>
      <c r="AB271" s="59" t="s">
        <v>544</v>
      </c>
      <c r="AC271" s="58">
        <v>0.846997</v>
      </c>
      <c r="AD271" s="59" t="s">
        <v>544</v>
      </c>
      <c r="AE271" s="59" t="s">
        <v>544</v>
      </c>
      <c r="AF271" s="58">
        <v>77.953586000000001</v>
      </c>
      <c r="AG271" s="58">
        <v>34.130000000000003</v>
      </c>
      <c r="AH271" s="58">
        <v>47.5</v>
      </c>
      <c r="AI271" s="59" t="s">
        <v>544</v>
      </c>
      <c r="AJ271" s="59" t="s">
        <v>544</v>
      </c>
      <c r="AK271" s="59" t="s">
        <v>544</v>
      </c>
      <c r="AL271" s="59" t="s">
        <v>544</v>
      </c>
      <c r="AM271" s="58">
        <v>54.592599999999997</v>
      </c>
      <c r="AN271" s="58">
        <v>97.378100000000003</v>
      </c>
      <c r="AO271" s="59" t="s">
        <v>544</v>
      </c>
      <c r="AP271" s="59" t="s">
        <v>544</v>
      </c>
      <c r="AQ271" s="59" t="s">
        <v>544</v>
      </c>
      <c r="AR271" s="59" t="s">
        <v>544</v>
      </c>
      <c r="AS271" s="59" t="s">
        <v>544</v>
      </c>
      <c r="AT271" s="59" t="s">
        <v>544</v>
      </c>
      <c r="AU271" s="58">
        <v>75.05</v>
      </c>
      <c r="AV271" s="58">
        <v>94.6</v>
      </c>
      <c r="AW271" s="59" t="s">
        <v>544</v>
      </c>
      <c r="AX271" s="58">
        <v>68.3</v>
      </c>
      <c r="AY271" s="58">
        <v>67.099999999999994</v>
      </c>
      <c r="AZ271" s="58">
        <v>61</v>
      </c>
      <c r="BA271" s="58">
        <v>75.099999999999994</v>
      </c>
      <c r="BB271" s="58">
        <v>51.1</v>
      </c>
      <c r="BC271" s="58">
        <v>73.7</v>
      </c>
      <c r="BD271" s="59" t="s">
        <v>544</v>
      </c>
      <c r="BE271" s="59" t="s">
        <v>544</v>
      </c>
      <c r="BF271" s="59" t="s">
        <v>544</v>
      </c>
      <c r="BG271" s="58">
        <v>3.93</v>
      </c>
      <c r="BH271" s="58">
        <v>3.19</v>
      </c>
      <c r="BI271" s="59" t="s">
        <v>544</v>
      </c>
      <c r="BJ271" s="59" t="s">
        <v>544</v>
      </c>
      <c r="BK271" s="59" t="s">
        <v>544</v>
      </c>
      <c r="BL271" s="58">
        <v>18.66</v>
      </c>
      <c r="BM271" s="58">
        <v>16.11</v>
      </c>
      <c r="BN271" s="59" t="s">
        <v>544</v>
      </c>
      <c r="BO271" s="59" t="s">
        <v>544</v>
      </c>
      <c r="BP271" s="59" t="s">
        <v>544</v>
      </c>
      <c r="BQ271" s="59" t="s">
        <v>544</v>
      </c>
      <c r="BR271" s="59" t="s">
        <v>544</v>
      </c>
      <c r="BS271" s="59" t="s">
        <v>544</v>
      </c>
      <c r="BT271" s="59" t="s">
        <v>544</v>
      </c>
      <c r="BU271" s="59" t="s">
        <v>544</v>
      </c>
      <c r="BV271" s="59" t="s">
        <v>544</v>
      </c>
      <c r="BW271" s="59" t="s">
        <v>544</v>
      </c>
      <c r="BX271" s="59" t="s">
        <v>544</v>
      </c>
      <c r="BY271" s="59" t="s">
        <v>544</v>
      </c>
      <c r="BZ271" s="59" t="s">
        <v>544</v>
      </c>
      <c r="CA271" s="59" t="s">
        <v>544</v>
      </c>
      <c r="CB271" s="59" t="s">
        <v>544</v>
      </c>
      <c r="CC271" s="59" t="s">
        <v>544</v>
      </c>
      <c r="CD271" s="59" t="s">
        <v>544</v>
      </c>
      <c r="CE271" s="59" t="s">
        <v>544</v>
      </c>
      <c r="CF271" s="58">
        <v>627880</v>
      </c>
      <c r="CG271" s="59" t="s">
        <v>544</v>
      </c>
      <c r="CH271" s="59" t="s">
        <v>544</v>
      </c>
      <c r="CI271" s="59" t="s">
        <v>544</v>
      </c>
      <c r="CJ271" s="59" t="s">
        <v>544</v>
      </c>
      <c r="CK271" s="59" t="s">
        <v>544</v>
      </c>
      <c r="CL271" s="59" t="s">
        <v>544</v>
      </c>
      <c r="CM271" s="59" t="s">
        <v>544</v>
      </c>
      <c r="CN271" s="59" t="s">
        <v>544</v>
      </c>
      <c r="CO271" s="59" t="s">
        <v>544</v>
      </c>
      <c r="CP271" s="59" t="s">
        <v>544</v>
      </c>
      <c r="CQ271" s="59" t="s">
        <v>544</v>
      </c>
      <c r="CR271" s="59" t="s">
        <v>544</v>
      </c>
      <c r="CS271" s="58">
        <v>99.3</v>
      </c>
      <c r="CT271" s="58">
        <v>98.6</v>
      </c>
      <c r="CU271" s="59" t="s">
        <v>544</v>
      </c>
      <c r="CV271" s="59" t="s">
        <v>544</v>
      </c>
      <c r="CW271" s="58">
        <v>2.2999999999999998</v>
      </c>
      <c r="CX271" s="59" t="s">
        <v>544</v>
      </c>
      <c r="CY271" s="59" t="s">
        <v>544</v>
      </c>
      <c r="CZ271" s="59" t="s">
        <v>544</v>
      </c>
      <c r="DA271" s="59" t="s">
        <v>544</v>
      </c>
      <c r="DB271" s="59" t="s">
        <v>544</v>
      </c>
      <c r="DC271" s="59" t="s">
        <v>544</v>
      </c>
      <c r="DD271" s="59" t="s">
        <v>544</v>
      </c>
      <c r="DE271" s="59" t="s">
        <v>544</v>
      </c>
      <c r="DF271" s="59" t="s">
        <v>544</v>
      </c>
      <c r="DG271" s="59" t="s">
        <v>544</v>
      </c>
      <c r="DH271" s="59" t="s">
        <v>544</v>
      </c>
      <c r="DI271" s="59" t="s">
        <v>544</v>
      </c>
      <c r="DJ271" s="59" t="s">
        <v>544</v>
      </c>
      <c r="DK271" s="59" t="s">
        <v>544</v>
      </c>
      <c r="DL271" s="59" t="s">
        <v>544</v>
      </c>
      <c r="DM271" s="59" t="s">
        <v>544</v>
      </c>
      <c r="DN271" s="58">
        <v>0.81932499999999997</v>
      </c>
      <c r="DO271" s="59" t="s">
        <v>544</v>
      </c>
      <c r="DP271" s="59" t="s">
        <v>544</v>
      </c>
      <c r="DQ271" s="116" t="s">
        <v>544</v>
      </c>
    </row>
    <row r="272" spans="1:121">
      <c r="A272" s="3">
        <v>30117</v>
      </c>
      <c r="B272" s="59" t="s">
        <v>544</v>
      </c>
      <c r="C272" s="59" t="s">
        <v>544</v>
      </c>
      <c r="D272" s="59" t="s">
        <v>544</v>
      </c>
      <c r="E272" s="59" t="s">
        <v>544</v>
      </c>
      <c r="F272" s="58">
        <v>44.3</v>
      </c>
      <c r="G272" s="58">
        <v>0.80608599999999997</v>
      </c>
      <c r="H272" s="58">
        <v>132.6</v>
      </c>
      <c r="I272" s="58">
        <v>244.6</v>
      </c>
      <c r="J272" s="58">
        <v>9.2799999999999994</v>
      </c>
      <c r="K272" s="59" t="s">
        <v>544</v>
      </c>
      <c r="L272" s="58">
        <v>501.1</v>
      </c>
      <c r="M272" s="58">
        <v>194198</v>
      </c>
      <c r="N272" s="59" t="s">
        <v>544</v>
      </c>
      <c r="O272" s="58">
        <v>990</v>
      </c>
      <c r="P272" s="58">
        <v>6.6</v>
      </c>
      <c r="Q272" s="59" t="s">
        <v>544</v>
      </c>
      <c r="R272" s="59" t="s">
        <v>544</v>
      </c>
      <c r="S272" s="59" t="s">
        <v>544</v>
      </c>
      <c r="T272" s="59" t="s">
        <v>544</v>
      </c>
      <c r="U272" s="59" t="s">
        <v>544</v>
      </c>
      <c r="V272" s="59" t="s">
        <v>544</v>
      </c>
      <c r="W272" s="59" t="s">
        <v>544</v>
      </c>
      <c r="X272" s="59" t="s">
        <v>544</v>
      </c>
      <c r="Y272" s="59" t="s">
        <v>544</v>
      </c>
      <c r="Z272" s="58">
        <v>99.1</v>
      </c>
      <c r="AA272" s="59" t="s">
        <v>544</v>
      </c>
      <c r="AB272" s="59" t="s">
        <v>544</v>
      </c>
      <c r="AC272" s="58">
        <v>0.80608599999999997</v>
      </c>
      <c r="AD272" s="59" t="s">
        <v>544</v>
      </c>
      <c r="AE272" s="59" t="s">
        <v>544</v>
      </c>
      <c r="AF272" s="58">
        <v>77.405857999999995</v>
      </c>
      <c r="AG272" s="58">
        <v>34.49</v>
      </c>
      <c r="AH272" s="58">
        <v>47.7</v>
      </c>
      <c r="AI272" s="59" t="s">
        <v>544</v>
      </c>
      <c r="AJ272" s="59" t="s">
        <v>544</v>
      </c>
      <c r="AK272" s="59" t="s">
        <v>544</v>
      </c>
      <c r="AL272" s="59" t="s">
        <v>544</v>
      </c>
      <c r="AM272" s="58">
        <v>54.485399999999998</v>
      </c>
      <c r="AN272" s="58">
        <v>97.085499999999996</v>
      </c>
      <c r="AO272" s="59" t="s">
        <v>544</v>
      </c>
      <c r="AP272" s="59" t="s">
        <v>544</v>
      </c>
      <c r="AQ272" s="59" t="s">
        <v>544</v>
      </c>
      <c r="AR272" s="59" t="s">
        <v>544</v>
      </c>
      <c r="AS272" s="59" t="s">
        <v>544</v>
      </c>
      <c r="AT272" s="59" t="s">
        <v>544</v>
      </c>
      <c r="AU272" s="58">
        <v>74.959999999999994</v>
      </c>
      <c r="AV272" s="58">
        <v>95.5</v>
      </c>
      <c r="AW272" s="59" t="s">
        <v>544</v>
      </c>
      <c r="AX272" s="58">
        <v>67</v>
      </c>
      <c r="AY272" s="58">
        <v>65.599999999999994</v>
      </c>
      <c r="AZ272" s="58">
        <v>58.3</v>
      </c>
      <c r="BA272" s="58">
        <v>73.400000000000006</v>
      </c>
      <c r="BB272" s="58">
        <v>47.9</v>
      </c>
      <c r="BC272" s="58">
        <v>73.900000000000006</v>
      </c>
      <c r="BD272" s="59" t="s">
        <v>544</v>
      </c>
      <c r="BE272" s="59" t="s">
        <v>544</v>
      </c>
      <c r="BF272" s="59" t="s">
        <v>544</v>
      </c>
      <c r="BG272" s="58">
        <v>3.89</v>
      </c>
      <c r="BH272" s="58">
        <v>3.17</v>
      </c>
      <c r="BI272" s="59" t="s">
        <v>544</v>
      </c>
      <c r="BJ272" s="59" t="s">
        <v>544</v>
      </c>
      <c r="BK272" s="59" t="s">
        <v>544</v>
      </c>
      <c r="BL272" s="58">
        <v>18.2</v>
      </c>
      <c r="BM272" s="58">
        <v>15.9</v>
      </c>
      <c r="BN272" s="59" t="s">
        <v>544</v>
      </c>
      <c r="BO272" s="59" t="s">
        <v>544</v>
      </c>
      <c r="BP272" s="59" t="s">
        <v>544</v>
      </c>
      <c r="BQ272" s="59" t="s">
        <v>544</v>
      </c>
      <c r="BR272" s="59" t="s">
        <v>544</v>
      </c>
      <c r="BS272" s="59" t="s">
        <v>544</v>
      </c>
      <c r="BT272" s="59" t="s">
        <v>544</v>
      </c>
      <c r="BU272" s="59" t="s">
        <v>544</v>
      </c>
      <c r="BV272" s="59" t="s">
        <v>544</v>
      </c>
      <c r="BW272" s="59" t="s">
        <v>544</v>
      </c>
      <c r="BX272" s="59" t="s">
        <v>544</v>
      </c>
      <c r="BY272" s="59" t="s">
        <v>544</v>
      </c>
      <c r="BZ272" s="59" t="s">
        <v>544</v>
      </c>
      <c r="CA272" s="59" t="s">
        <v>544</v>
      </c>
      <c r="CB272" s="59" t="s">
        <v>544</v>
      </c>
      <c r="CC272" s="59" t="s">
        <v>544</v>
      </c>
      <c r="CD272" s="59" t="s">
        <v>544</v>
      </c>
      <c r="CE272" s="59" t="s">
        <v>544</v>
      </c>
      <c r="CF272" s="58">
        <v>635435</v>
      </c>
      <c r="CG272" s="59" t="s">
        <v>544</v>
      </c>
      <c r="CH272" s="59" t="s">
        <v>544</v>
      </c>
      <c r="CI272" s="59" t="s">
        <v>544</v>
      </c>
      <c r="CJ272" s="59" t="s">
        <v>544</v>
      </c>
      <c r="CK272" s="59" t="s">
        <v>544</v>
      </c>
      <c r="CL272" s="59" t="s">
        <v>544</v>
      </c>
      <c r="CM272" s="59" t="s">
        <v>544</v>
      </c>
      <c r="CN272" s="59" t="s">
        <v>544</v>
      </c>
      <c r="CO272" s="59" t="s">
        <v>544</v>
      </c>
      <c r="CP272" s="59" t="s">
        <v>544</v>
      </c>
      <c r="CQ272" s="59" t="s">
        <v>544</v>
      </c>
      <c r="CR272" s="59" t="s">
        <v>544</v>
      </c>
      <c r="CS272" s="58">
        <v>100.6</v>
      </c>
      <c r="CT272" s="58">
        <v>97.1</v>
      </c>
      <c r="CU272" s="59" t="s">
        <v>544</v>
      </c>
      <c r="CV272" s="59" t="s">
        <v>544</v>
      </c>
      <c r="CW272" s="58">
        <v>2.35</v>
      </c>
      <c r="CX272" s="59" t="s">
        <v>544</v>
      </c>
      <c r="CY272" s="59" t="s">
        <v>544</v>
      </c>
      <c r="CZ272" s="59" t="s">
        <v>544</v>
      </c>
      <c r="DA272" s="59" t="s">
        <v>544</v>
      </c>
      <c r="DB272" s="59" t="s">
        <v>544</v>
      </c>
      <c r="DC272" s="59" t="s">
        <v>544</v>
      </c>
      <c r="DD272" s="59" t="s">
        <v>544</v>
      </c>
      <c r="DE272" s="59" t="s">
        <v>544</v>
      </c>
      <c r="DF272" s="59" t="s">
        <v>544</v>
      </c>
      <c r="DG272" s="59" t="s">
        <v>544</v>
      </c>
      <c r="DH272" s="59" t="s">
        <v>544</v>
      </c>
      <c r="DI272" s="59" t="s">
        <v>544</v>
      </c>
      <c r="DJ272" s="59" t="s">
        <v>544</v>
      </c>
      <c r="DK272" s="59" t="s">
        <v>544</v>
      </c>
      <c r="DL272" s="59" t="s">
        <v>544</v>
      </c>
      <c r="DM272" s="59" t="s">
        <v>544</v>
      </c>
      <c r="DN272" s="58">
        <v>0.81306800000000001</v>
      </c>
      <c r="DO272" s="59" t="s">
        <v>544</v>
      </c>
      <c r="DP272" s="59" t="s">
        <v>544</v>
      </c>
      <c r="DQ272" s="116" t="s">
        <v>544</v>
      </c>
    </row>
    <row r="273" spans="1:121">
      <c r="A273" s="3">
        <v>30147</v>
      </c>
      <c r="B273" s="59" t="s">
        <v>544</v>
      </c>
      <c r="C273" s="59" t="s">
        <v>544</v>
      </c>
      <c r="D273" s="59" t="s">
        <v>544</v>
      </c>
      <c r="E273" s="59" t="s">
        <v>544</v>
      </c>
      <c r="F273" s="58">
        <v>43.8</v>
      </c>
      <c r="G273" s="58">
        <v>0.79330699999999998</v>
      </c>
      <c r="H273" s="58">
        <v>127.3</v>
      </c>
      <c r="I273" s="58">
        <v>245.4</v>
      </c>
      <c r="J273" s="58">
        <v>9.4600000000000009</v>
      </c>
      <c r="K273" s="59" t="s">
        <v>544</v>
      </c>
      <c r="L273" s="58">
        <v>508.5</v>
      </c>
      <c r="M273" s="58">
        <v>162762</v>
      </c>
      <c r="N273" s="59" t="s">
        <v>544</v>
      </c>
      <c r="O273" s="58">
        <v>917</v>
      </c>
      <c r="P273" s="58">
        <v>6.7</v>
      </c>
      <c r="Q273" s="59" t="s">
        <v>544</v>
      </c>
      <c r="R273" s="59" t="s">
        <v>544</v>
      </c>
      <c r="S273" s="59" t="s">
        <v>544</v>
      </c>
      <c r="T273" s="59" t="s">
        <v>544</v>
      </c>
      <c r="U273" s="59" t="s">
        <v>544</v>
      </c>
      <c r="V273" s="59" t="s">
        <v>544</v>
      </c>
      <c r="W273" s="59" t="s">
        <v>544</v>
      </c>
      <c r="X273" s="59" t="s">
        <v>544</v>
      </c>
      <c r="Y273" s="59" t="s">
        <v>544</v>
      </c>
      <c r="Z273" s="58">
        <v>99.1</v>
      </c>
      <c r="AA273" s="59" t="s">
        <v>544</v>
      </c>
      <c r="AB273" s="59" t="s">
        <v>544</v>
      </c>
      <c r="AC273" s="58">
        <v>0.79330699999999998</v>
      </c>
      <c r="AD273" s="59" t="s">
        <v>544</v>
      </c>
      <c r="AE273" s="59" t="s">
        <v>544</v>
      </c>
      <c r="AF273" s="58">
        <v>77.267987000000005</v>
      </c>
      <c r="AG273" s="58">
        <v>33.35</v>
      </c>
      <c r="AH273" s="58">
        <v>47.8</v>
      </c>
      <c r="AI273" s="59" t="s">
        <v>544</v>
      </c>
      <c r="AJ273" s="59" t="s">
        <v>544</v>
      </c>
      <c r="AK273" s="59" t="s">
        <v>544</v>
      </c>
      <c r="AL273" s="59" t="s">
        <v>544</v>
      </c>
      <c r="AM273" s="58">
        <v>54.401299999999999</v>
      </c>
      <c r="AN273" s="58">
        <v>96.833600000000004</v>
      </c>
      <c r="AO273" s="59" t="s">
        <v>544</v>
      </c>
      <c r="AP273" s="59" t="s">
        <v>544</v>
      </c>
      <c r="AQ273" s="59" t="s">
        <v>544</v>
      </c>
      <c r="AR273" s="59" t="s">
        <v>544</v>
      </c>
      <c r="AS273" s="59" t="s">
        <v>544</v>
      </c>
      <c r="AT273" s="59" t="s">
        <v>544</v>
      </c>
      <c r="AU273" s="58">
        <v>75.17</v>
      </c>
      <c r="AV273" s="58">
        <v>95.9</v>
      </c>
      <c r="AW273" s="59" t="s">
        <v>544</v>
      </c>
      <c r="AX273" s="58">
        <v>65</v>
      </c>
      <c r="AY273" s="58">
        <v>63.9</v>
      </c>
      <c r="AZ273" s="58">
        <v>57.9</v>
      </c>
      <c r="BA273" s="58">
        <v>71.400000000000006</v>
      </c>
      <c r="BB273" s="58">
        <v>48.6</v>
      </c>
      <c r="BC273" s="58">
        <v>74.099999999999994</v>
      </c>
      <c r="BD273" s="59" t="s">
        <v>544</v>
      </c>
      <c r="BE273" s="59" t="s">
        <v>544</v>
      </c>
      <c r="BF273" s="59" t="s">
        <v>544</v>
      </c>
      <c r="BG273" s="58">
        <v>3.68</v>
      </c>
      <c r="BH273" s="58">
        <v>3.11</v>
      </c>
      <c r="BI273" s="59" t="s">
        <v>544</v>
      </c>
      <c r="BJ273" s="59" t="s">
        <v>544</v>
      </c>
      <c r="BK273" s="59" t="s">
        <v>544</v>
      </c>
      <c r="BL273" s="58">
        <v>17.690000000000001</v>
      </c>
      <c r="BM273" s="58">
        <v>15.65</v>
      </c>
      <c r="BN273" s="59" t="s">
        <v>544</v>
      </c>
      <c r="BO273" s="59" t="s">
        <v>544</v>
      </c>
      <c r="BP273" s="59" t="s">
        <v>544</v>
      </c>
      <c r="BQ273" s="59" t="s">
        <v>544</v>
      </c>
      <c r="BR273" s="59" t="s">
        <v>544</v>
      </c>
      <c r="BS273" s="59" t="s">
        <v>544</v>
      </c>
      <c r="BT273" s="59" t="s">
        <v>544</v>
      </c>
      <c r="BU273" s="59" t="s">
        <v>544</v>
      </c>
      <c r="BV273" s="59" t="s">
        <v>544</v>
      </c>
      <c r="BW273" s="59" t="s">
        <v>544</v>
      </c>
      <c r="BX273" s="59" t="s">
        <v>544</v>
      </c>
      <c r="BY273" s="59" t="s">
        <v>544</v>
      </c>
      <c r="BZ273" s="59" t="s">
        <v>544</v>
      </c>
      <c r="CA273" s="59" t="s">
        <v>544</v>
      </c>
      <c r="CB273" s="59" t="s">
        <v>544</v>
      </c>
      <c r="CC273" s="59" t="s">
        <v>544</v>
      </c>
      <c r="CD273" s="59" t="s">
        <v>544</v>
      </c>
      <c r="CE273" s="59" t="s">
        <v>544</v>
      </c>
      <c r="CF273" s="58">
        <v>637611</v>
      </c>
      <c r="CG273" s="59" t="s">
        <v>544</v>
      </c>
      <c r="CH273" s="59" t="s">
        <v>544</v>
      </c>
      <c r="CI273" s="59" t="s">
        <v>544</v>
      </c>
      <c r="CJ273" s="59" t="s">
        <v>544</v>
      </c>
      <c r="CK273" s="59" t="s">
        <v>544</v>
      </c>
      <c r="CL273" s="59" t="s">
        <v>544</v>
      </c>
      <c r="CM273" s="59" t="s">
        <v>544</v>
      </c>
      <c r="CN273" s="59" t="s">
        <v>544</v>
      </c>
      <c r="CO273" s="59" t="s">
        <v>544</v>
      </c>
      <c r="CP273" s="59" t="s">
        <v>544</v>
      </c>
      <c r="CQ273" s="59" t="s">
        <v>544</v>
      </c>
      <c r="CR273" s="59" t="s">
        <v>544</v>
      </c>
      <c r="CS273" s="58">
        <v>101.2</v>
      </c>
      <c r="CT273" s="58">
        <v>96.5</v>
      </c>
      <c r="CU273" s="59" t="s">
        <v>544</v>
      </c>
      <c r="CV273" s="59" t="s">
        <v>544</v>
      </c>
      <c r="CW273" s="58">
        <v>2.35</v>
      </c>
      <c r="CX273" s="59" t="s">
        <v>544</v>
      </c>
      <c r="CY273" s="59" t="s">
        <v>544</v>
      </c>
      <c r="CZ273" s="59" t="s">
        <v>544</v>
      </c>
      <c r="DA273" s="59" t="s">
        <v>544</v>
      </c>
      <c r="DB273" s="59" t="s">
        <v>544</v>
      </c>
      <c r="DC273" s="59" t="s">
        <v>544</v>
      </c>
      <c r="DD273" s="59" t="s">
        <v>544</v>
      </c>
      <c r="DE273" s="59" t="s">
        <v>544</v>
      </c>
      <c r="DF273" s="59" t="s">
        <v>544</v>
      </c>
      <c r="DG273" s="59" t="s">
        <v>544</v>
      </c>
      <c r="DH273" s="59" t="s">
        <v>544</v>
      </c>
      <c r="DI273" s="59" t="s">
        <v>544</v>
      </c>
      <c r="DJ273" s="59" t="s">
        <v>544</v>
      </c>
      <c r="DK273" s="59" t="s">
        <v>544</v>
      </c>
      <c r="DL273" s="59" t="s">
        <v>544</v>
      </c>
      <c r="DM273" s="59" t="s">
        <v>544</v>
      </c>
      <c r="DN273" s="58">
        <v>0.79328399999999999</v>
      </c>
      <c r="DO273" s="59" t="s">
        <v>544</v>
      </c>
      <c r="DP273" s="59" t="s">
        <v>544</v>
      </c>
      <c r="DQ273" s="116" t="s">
        <v>544</v>
      </c>
    </row>
    <row r="274" spans="1:121">
      <c r="A274" s="3">
        <v>30178</v>
      </c>
      <c r="B274" s="59" t="s">
        <v>544</v>
      </c>
      <c r="C274" s="59" t="s">
        <v>544</v>
      </c>
      <c r="D274" s="59" t="s">
        <v>544</v>
      </c>
      <c r="E274" s="59" t="s">
        <v>544</v>
      </c>
      <c r="F274" s="58">
        <v>43.1</v>
      </c>
      <c r="G274" s="58">
        <v>0.78960300000000005</v>
      </c>
      <c r="H274" s="58">
        <v>131.6</v>
      </c>
      <c r="I274" s="58">
        <v>245.1</v>
      </c>
      <c r="J274" s="58">
        <v>9</v>
      </c>
      <c r="K274" s="59" t="s">
        <v>544</v>
      </c>
      <c r="L274" s="58">
        <v>502.9</v>
      </c>
      <c r="M274" s="58">
        <v>119557</v>
      </c>
      <c r="N274" s="59" t="s">
        <v>544</v>
      </c>
      <c r="O274" s="58">
        <v>938</v>
      </c>
      <c r="P274" s="58">
        <v>6.9</v>
      </c>
      <c r="Q274" s="59" t="s">
        <v>544</v>
      </c>
      <c r="R274" s="59" t="s">
        <v>544</v>
      </c>
      <c r="S274" s="59" t="s">
        <v>544</v>
      </c>
      <c r="T274" s="59" t="s">
        <v>544</v>
      </c>
      <c r="U274" s="59" t="s">
        <v>544</v>
      </c>
      <c r="V274" s="59" t="s">
        <v>544</v>
      </c>
      <c r="W274" s="59" t="s">
        <v>544</v>
      </c>
      <c r="X274" s="59" t="s">
        <v>544</v>
      </c>
      <c r="Y274" s="59" t="s">
        <v>544</v>
      </c>
      <c r="Z274" s="58">
        <v>98.8</v>
      </c>
      <c r="AA274" s="59" t="s">
        <v>544</v>
      </c>
      <c r="AB274" s="59" t="s">
        <v>544</v>
      </c>
      <c r="AC274" s="58">
        <v>0.78960300000000005</v>
      </c>
      <c r="AD274" s="59" t="s">
        <v>544</v>
      </c>
      <c r="AE274" s="59" t="s">
        <v>544</v>
      </c>
      <c r="AF274" s="58">
        <v>77.211237999999994</v>
      </c>
      <c r="AG274" s="58">
        <v>32.369999999999997</v>
      </c>
      <c r="AH274" s="58">
        <v>48</v>
      </c>
      <c r="AI274" s="59" t="s">
        <v>544</v>
      </c>
      <c r="AJ274" s="59" t="s">
        <v>544</v>
      </c>
      <c r="AK274" s="59" t="s">
        <v>544</v>
      </c>
      <c r="AL274" s="59" t="s">
        <v>544</v>
      </c>
      <c r="AM274" s="58">
        <v>54.388500000000001</v>
      </c>
      <c r="AN274" s="58">
        <v>96.707499999999996</v>
      </c>
      <c r="AO274" s="59" t="s">
        <v>544</v>
      </c>
      <c r="AP274" s="59" t="s">
        <v>544</v>
      </c>
      <c r="AQ274" s="59" t="s">
        <v>544</v>
      </c>
      <c r="AR274" s="59" t="s">
        <v>544</v>
      </c>
      <c r="AS274" s="59" t="s">
        <v>544</v>
      </c>
      <c r="AT274" s="59" t="s">
        <v>544</v>
      </c>
      <c r="AU274" s="58">
        <v>75.209999999999994</v>
      </c>
      <c r="AV274" s="58">
        <v>96.4</v>
      </c>
      <c r="AW274" s="59" t="s">
        <v>544</v>
      </c>
      <c r="AX274" s="58">
        <v>63.7</v>
      </c>
      <c r="AY274" s="58">
        <v>62.6</v>
      </c>
      <c r="AZ274" s="58">
        <v>56.7</v>
      </c>
      <c r="BA274" s="58">
        <v>68.3</v>
      </c>
      <c r="BB274" s="58">
        <v>48.6</v>
      </c>
      <c r="BC274" s="58">
        <v>74.2</v>
      </c>
      <c r="BD274" s="59" t="s">
        <v>544</v>
      </c>
      <c r="BE274" s="59" t="s">
        <v>544</v>
      </c>
      <c r="BF274" s="59" t="s">
        <v>544</v>
      </c>
      <c r="BG274" s="58">
        <v>3.7</v>
      </c>
      <c r="BH274" s="58">
        <v>3.35</v>
      </c>
      <c r="BI274" s="59" t="s">
        <v>544</v>
      </c>
      <c r="BJ274" s="59" t="s">
        <v>544</v>
      </c>
      <c r="BK274" s="59" t="s">
        <v>544</v>
      </c>
      <c r="BL274" s="58">
        <v>17.84</v>
      </c>
      <c r="BM274" s="58">
        <v>15.8</v>
      </c>
      <c r="BN274" s="59" t="s">
        <v>544</v>
      </c>
      <c r="BO274" s="59" t="s">
        <v>544</v>
      </c>
      <c r="BP274" s="59" t="s">
        <v>544</v>
      </c>
      <c r="BQ274" s="59" t="s">
        <v>544</v>
      </c>
      <c r="BR274" s="59" t="s">
        <v>544</v>
      </c>
      <c r="BS274" s="59" t="s">
        <v>544</v>
      </c>
      <c r="BT274" s="59" t="s">
        <v>544</v>
      </c>
      <c r="BU274" s="59" t="s">
        <v>544</v>
      </c>
      <c r="BV274" s="59" t="s">
        <v>544</v>
      </c>
      <c r="BW274" s="59" t="s">
        <v>544</v>
      </c>
      <c r="BX274" s="59" t="s">
        <v>544</v>
      </c>
      <c r="BY274" s="59" t="s">
        <v>544</v>
      </c>
      <c r="BZ274" s="59" t="s">
        <v>544</v>
      </c>
      <c r="CA274" s="59" t="s">
        <v>544</v>
      </c>
      <c r="CB274" s="59" t="s">
        <v>544</v>
      </c>
      <c r="CC274" s="59" t="s">
        <v>544</v>
      </c>
      <c r="CD274" s="59" t="s">
        <v>544</v>
      </c>
      <c r="CE274" s="59" t="s">
        <v>544</v>
      </c>
      <c r="CF274" s="58">
        <v>639546</v>
      </c>
      <c r="CG274" s="59" t="s">
        <v>544</v>
      </c>
      <c r="CH274" s="59" t="s">
        <v>544</v>
      </c>
      <c r="CI274" s="59" t="s">
        <v>544</v>
      </c>
      <c r="CJ274" s="59" t="s">
        <v>544</v>
      </c>
      <c r="CK274" s="59" t="s">
        <v>544</v>
      </c>
      <c r="CL274" s="59" t="s">
        <v>544</v>
      </c>
      <c r="CM274" s="59" t="s">
        <v>544</v>
      </c>
      <c r="CN274" s="59" t="s">
        <v>544</v>
      </c>
      <c r="CO274" s="59" t="s">
        <v>544</v>
      </c>
      <c r="CP274" s="59" t="s">
        <v>544</v>
      </c>
      <c r="CQ274" s="59" t="s">
        <v>544</v>
      </c>
      <c r="CR274" s="59" t="s">
        <v>544</v>
      </c>
      <c r="CS274" s="58">
        <v>100.8</v>
      </c>
      <c r="CT274" s="58">
        <v>96.2</v>
      </c>
      <c r="CU274" s="59" t="s">
        <v>544</v>
      </c>
      <c r="CV274" s="59" t="s">
        <v>544</v>
      </c>
      <c r="CW274" s="58">
        <v>2.35</v>
      </c>
      <c r="CX274" s="59" t="s">
        <v>544</v>
      </c>
      <c r="CY274" s="59" t="s">
        <v>544</v>
      </c>
      <c r="CZ274" s="59" t="s">
        <v>544</v>
      </c>
      <c r="DA274" s="59" t="s">
        <v>544</v>
      </c>
      <c r="DB274" s="59" t="s">
        <v>544</v>
      </c>
      <c r="DC274" s="59" t="s">
        <v>544</v>
      </c>
      <c r="DD274" s="59" t="s">
        <v>544</v>
      </c>
      <c r="DE274" s="59" t="s">
        <v>544</v>
      </c>
      <c r="DF274" s="59" t="s">
        <v>544</v>
      </c>
      <c r="DG274" s="59" t="s">
        <v>544</v>
      </c>
      <c r="DH274" s="59" t="s">
        <v>544</v>
      </c>
      <c r="DI274" s="59" t="s">
        <v>544</v>
      </c>
      <c r="DJ274" s="59" t="s">
        <v>544</v>
      </c>
      <c r="DK274" s="59" t="s">
        <v>544</v>
      </c>
      <c r="DL274" s="59" t="s">
        <v>544</v>
      </c>
      <c r="DM274" s="59" t="s">
        <v>544</v>
      </c>
      <c r="DN274" s="58">
        <v>0.76973400000000003</v>
      </c>
      <c r="DO274" s="59" t="s">
        <v>544</v>
      </c>
      <c r="DP274" s="59" t="s">
        <v>544</v>
      </c>
      <c r="DQ274" s="116" t="s">
        <v>544</v>
      </c>
    </row>
    <row r="275" spans="1:121">
      <c r="A275" s="3">
        <v>30209</v>
      </c>
      <c r="B275" s="59" t="s">
        <v>544</v>
      </c>
      <c r="C275" s="59" t="s">
        <v>544</v>
      </c>
      <c r="D275" s="59" t="s">
        <v>544</v>
      </c>
      <c r="E275" s="59" t="s">
        <v>544</v>
      </c>
      <c r="F275" s="58">
        <v>42.5</v>
      </c>
      <c r="G275" s="58">
        <v>0.78164800000000001</v>
      </c>
      <c r="H275" s="58">
        <v>131.80000000000001</v>
      </c>
      <c r="I275" s="58">
        <v>247.7</v>
      </c>
      <c r="J275" s="58">
        <v>8.18</v>
      </c>
      <c r="K275" s="59" t="s">
        <v>544</v>
      </c>
      <c r="L275" s="58">
        <v>526.9</v>
      </c>
      <c r="M275" s="58">
        <v>158614</v>
      </c>
      <c r="N275" s="59" t="s">
        <v>544</v>
      </c>
      <c r="O275" s="58">
        <v>1001</v>
      </c>
      <c r="P275" s="58">
        <v>7.2</v>
      </c>
      <c r="Q275" s="59" t="s">
        <v>544</v>
      </c>
      <c r="R275" s="59" t="s">
        <v>544</v>
      </c>
      <c r="S275" s="59" t="s">
        <v>544</v>
      </c>
      <c r="T275" s="59" t="s">
        <v>544</v>
      </c>
      <c r="U275" s="59" t="s">
        <v>544</v>
      </c>
      <c r="V275" s="59" t="s">
        <v>544</v>
      </c>
      <c r="W275" s="59" t="s">
        <v>544</v>
      </c>
      <c r="X275" s="59" t="s">
        <v>544</v>
      </c>
      <c r="Y275" s="59" t="s">
        <v>544</v>
      </c>
      <c r="Z275" s="58">
        <v>98.9</v>
      </c>
      <c r="AA275" s="59" t="s">
        <v>544</v>
      </c>
      <c r="AB275" s="59" t="s">
        <v>544</v>
      </c>
      <c r="AC275" s="58">
        <v>0.78164800000000001</v>
      </c>
      <c r="AD275" s="59" t="s">
        <v>544</v>
      </c>
      <c r="AE275" s="59" t="s">
        <v>544</v>
      </c>
      <c r="AF275" s="58">
        <v>76.938986999999997</v>
      </c>
      <c r="AG275" s="58">
        <v>33.74</v>
      </c>
      <c r="AH275" s="58">
        <v>48.1</v>
      </c>
      <c r="AI275" s="59" t="s">
        <v>544</v>
      </c>
      <c r="AJ275" s="59" t="s">
        <v>544</v>
      </c>
      <c r="AK275" s="59" t="s">
        <v>544</v>
      </c>
      <c r="AL275" s="59" t="s">
        <v>544</v>
      </c>
      <c r="AM275" s="58">
        <v>54.482399999999998</v>
      </c>
      <c r="AN275" s="58">
        <v>96.769900000000007</v>
      </c>
      <c r="AO275" s="59" t="s">
        <v>544</v>
      </c>
      <c r="AP275" s="59" t="s">
        <v>544</v>
      </c>
      <c r="AQ275" s="59" t="s">
        <v>544</v>
      </c>
      <c r="AR275" s="59" t="s">
        <v>544</v>
      </c>
      <c r="AS275" s="59" t="s">
        <v>544</v>
      </c>
      <c r="AT275" s="59" t="s">
        <v>544</v>
      </c>
      <c r="AU275" s="58">
        <v>75.349999999999994</v>
      </c>
      <c r="AV275" s="58">
        <v>96.6</v>
      </c>
      <c r="AW275" s="59" t="s">
        <v>544</v>
      </c>
      <c r="AX275" s="58">
        <v>67.2</v>
      </c>
      <c r="AY275" s="58">
        <v>65.5</v>
      </c>
      <c r="AZ275" s="58">
        <v>56.7</v>
      </c>
      <c r="BA275" s="58">
        <v>68.400000000000006</v>
      </c>
      <c r="BB275" s="58">
        <v>48.5</v>
      </c>
      <c r="BC275" s="58">
        <v>74.400000000000006</v>
      </c>
      <c r="BD275" s="59" t="s">
        <v>544</v>
      </c>
      <c r="BE275" s="59" t="s">
        <v>544</v>
      </c>
      <c r="BF275" s="59" t="s">
        <v>544</v>
      </c>
      <c r="BG275" s="58">
        <v>4.29</v>
      </c>
      <c r="BH275" s="58">
        <v>4.16</v>
      </c>
      <c r="BI275" s="59" t="s">
        <v>544</v>
      </c>
      <c r="BJ275" s="59" t="s">
        <v>544</v>
      </c>
      <c r="BK275" s="59" t="s">
        <v>544</v>
      </c>
      <c r="BL275" s="58">
        <v>18.100000000000001</v>
      </c>
      <c r="BM275" s="58">
        <v>15.95</v>
      </c>
      <c r="BN275" s="59" t="s">
        <v>544</v>
      </c>
      <c r="BO275" s="59" t="s">
        <v>544</v>
      </c>
      <c r="BP275" s="59" t="s">
        <v>544</v>
      </c>
      <c r="BQ275" s="59" t="s">
        <v>544</v>
      </c>
      <c r="BR275" s="59" t="s">
        <v>544</v>
      </c>
      <c r="BS275" s="59" t="s">
        <v>544</v>
      </c>
      <c r="BT275" s="59" t="s">
        <v>544</v>
      </c>
      <c r="BU275" s="59" t="s">
        <v>544</v>
      </c>
      <c r="BV275" s="59" t="s">
        <v>544</v>
      </c>
      <c r="BW275" s="59" t="s">
        <v>544</v>
      </c>
      <c r="BX275" s="59" t="s">
        <v>544</v>
      </c>
      <c r="BY275" s="59" t="s">
        <v>544</v>
      </c>
      <c r="BZ275" s="59" t="s">
        <v>544</v>
      </c>
      <c r="CA275" s="59" t="s">
        <v>544</v>
      </c>
      <c r="CB275" s="59" t="s">
        <v>544</v>
      </c>
      <c r="CC275" s="59" t="s">
        <v>544</v>
      </c>
      <c r="CD275" s="59" t="s">
        <v>544</v>
      </c>
      <c r="CE275" s="59" t="s">
        <v>544</v>
      </c>
      <c r="CF275" s="58">
        <v>644528</v>
      </c>
      <c r="CG275" s="59" t="s">
        <v>544</v>
      </c>
      <c r="CH275" s="59" t="s">
        <v>544</v>
      </c>
      <c r="CI275" s="59" t="s">
        <v>544</v>
      </c>
      <c r="CJ275" s="59" t="s">
        <v>544</v>
      </c>
      <c r="CK275" s="59" t="s">
        <v>544</v>
      </c>
      <c r="CL275" s="59" t="s">
        <v>544</v>
      </c>
      <c r="CM275" s="59" t="s">
        <v>544</v>
      </c>
      <c r="CN275" s="59" t="s">
        <v>544</v>
      </c>
      <c r="CO275" s="59" t="s">
        <v>544</v>
      </c>
      <c r="CP275" s="59" t="s">
        <v>544</v>
      </c>
      <c r="CQ275" s="59" t="s">
        <v>544</v>
      </c>
      <c r="CR275" s="59" t="s">
        <v>544</v>
      </c>
      <c r="CS275" s="58">
        <v>101</v>
      </c>
      <c r="CT275" s="58">
        <v>96.2</v>
      </c>
      <c r="CU275" s="59" t="s">
        <v>544</v>
      </c>
      <c r="CV275" s="59" t="s">
        <v>544</v>
      </c>
      <c r="CW275" s="58">
        <v>2.35</v>
      </c>
      <c r="CX275" s="59" t="s">
        <v>544</v>
      </c>
      <c r="CY275" s="59" t="s">
        <v>544</v>
      </c>
      <c r="CZ275" s="59" t="s">
        <v>544</v>
      </c>
      <c r="DA275" s="59" t="s">
        <v>544</v>
      </c>
      <c r="DB275" s="59" t="s">
        <v>544</v>
      </c>
      <c r="DC275" s="59" t="s">
        <v>544</v>
      </c>
      <c r="DD275" s="59" t="s">
        <v>544</v>
      </c>
      <c r="DE275" s="59" t="s">
        <v>544</v>
      </c>
      <c r="DF275" s="59" t="s">
        <v>544</v>
      </c>
      <c r="DG275" s="59" t="s">
        <v>544</v>
      </c>
      <c r="DH275" s="59" t="s">
        <v>544</v>
      </c>
      <c r="DI275" s="59" t="s">
        <v>544</v>
      </c>
      <c r="DJ275" s="59" t="s">
        <v>544</v>
      </c>
      <c r="DK275" s="59" t="s">
        <v>544</v>
      </c>
      <c r="DL275" s="59" t="s">
        <v>544</v>
      </c>
      <c r="DM275" s="59" t="s">
        <v>544</v>
      </c>
      <c r="DN275" s="58">
        <v>0.77599399999999996</v>
      </c>
      <c r="DO275" s="59" t="s">
        <v>544</v>
      </c>
      <c r="DP275" s="59" t="s">
        <v>544</v>
      </c>
      <c r="DQ275" s="116" t="s">
        <v>544</v>
      </c>
    </row>
    <row r="276" spans="1:121">
      <c r="A276" s="3">
        <v>30239</v>
      </c>
      <c r="B276" s="59" t="s">
        <v>544</v>
      </c>
      <c r="C276" s="59" t="s">
        <v>544</v>
      </c>
      <c r="D276" s="59" t="s">
        <v>544</v>
      </c>
      <c r="E276" s="59" t="s">
        <v>544</v>
      </c>
      <c r="F276" s="58">
        <v>42.7</v>
      </c>
      <c r="G276" s="58">
        <v>0.77349400000000001</v>
      </c>
      <c r="H276" s="58">
        <v>129.1</v>
      </c>
      <c r="I276" s="58">
        <v>246.4</v>
      </c>
      <c r="J276" s="58">
        <v>7.58</v>
      </c>
      <c r="K276" s="59" t="s">
        <v>544</v>
      </c>
      <c r="L276" s="58">
        <v>511.6</v>
      </c>
      <c r="M276" s="58">
        <v>176611</v>
      </c>
      <c r="N276" s="59" t="s">
        <v>544</v>
      </c>
      <c r="O276" s="58">
        <v>1027</v>
      </c>
      <c r="P276" s="58">
        <v>7.4</v>
      </c>
      <c r="Q276" s="59" t="s">
        <v>544</v>
      </c>
      <c r="R276" s="59" t="s">
        <v>544</v>
      </c>
      <c r="S276" s="59" t="s">
        <v>544</v>
      </c>
      <c r="T276" s="59" t="s">
        <v>544</v>
      </c>
      <c r="U276" s="59" t="s">
        <v>544</v>
      </c>
      <c r="V276" s="59" t="s">
        <v>544</v>
      </c>
      <c r="W276" s="59" t="s">
        <v>544</v>
      </c>
      <c r="X276" s="59" t="s">
        <v>544</v>
      </c>
      <c r="Y276" s="59" t="s">
        <v>544</v>
      </c>
      <c r="Z276" s="58">
        <v>99.4</v>
      </c>
      <c r="AA276" s="59" t="s">
        <v>544</v>
      </c>
      <c r="AB276" s="59" t="s">
        <v>544</v>
      </c>
      <c r="AC276" s="58">
        <v>0.77349400000000001</v>
      </c>
      <c r="AD276" s="59" t="s">
        <v>544</v>
      </c>
      <c r="AE276" s="59" t="s">
        <v>544</v>
      </c>
      <c r="AF276" s="58">
        <v>76.416066000000001</v>
      </c>
      <c r="AG276" s="58">
        <v>34.409999999999997</v>
      </c>
      <c r="AH276" s="58">
        <v>48.2</v>
      </c>
      <c r="AI276" s="59" t="s">
        <v>544</v>
      </c>
      <c r="AJ276" s="59" t="s">
        <v>544</v>
      </c>
      <c r="AK276" s="59" t="s">
        <v>544</v>
      </c>
      <c r="AL276" s="59" t="s">
        <v>544</v>
      </c>
      <c r="AM276" s="58">
        <v>54.702199999999998</v>
      </c>
      <c r="AN276" s="58">
        <v>97.053700000000006</v>
      </c>
      <c r="AO276" s="59" t="s">
        <v>544</v>
      </c>
      <c r="AP276" s="59" t="s">
        <v>544</v>
      </c>
      <c r="AQ276" s="59" t="s">
        <v>544</v>
      </c>
      <c r="AR276" s="59" t="s">
        <v>544</v>
      </c>
      <c r="AS276" s="59" t="s">
        <v>544</v>
      </c>
      <c r="AT276" s="59" t="s">
        <v>544</v>
      </c>
      <c r="AU276" s="58">
        <v>75.97</v>
      </c>
      <c r="AV276" s="58">
        <v>97.5</v>
      </c>
      <c r="AW276" s="59" t="s">
        <v>544</v>
      </c>
      <c r="AX276" s="58">
        <v>67.599999999999994</v>
      </c>
      <c r="AY276" s="58">
        <v>65.7</v>
      </c>
      <c r="AZ276" s="58">
        <v>55.9</v>
      </c>
      <c r="BA276" s="58">
        <v>68.3</v>
      </c>
      <c r="BB276" s="58">
        <v>47.2</v>
      </c>
      <c r="BC276" s="58">
        <v>74.5</v>
      </c>
      <c r="BD276" s="59" t="s">
        <v>544</v>
      </c>
      <c r="BE276" s="59" t="s">
        <v>544</v>
      </c>
      <c r="BF276" s="59" t="s">
        <v>544</v>
      </c>
      <c r="BG276" s="58">
        <v>3.6</v>
      </c>
      <c r="BH276" s="58">
        <v>3.05</v>
      </c>
      <c r="BI276" s="59" t="s">
        <v>544</v>
      </c>
      <c r="BJ276" s="59" t="s">
        <v>544</v>
      </c>
      <c r="BK276" s="59" t="s">
        <v>544</v>
      </c>
      <c r="BL276" s="58">
        <v>17.84</v>
      </c>
      <c r="BM276" s="58">
        <v>16.16</v>
      </c>
      <c r="BN276" s="59" t="s">
        <v>544</v>
      </c>
      <c r="BO276" s="59" t="s">
        <v>544</v>
      </c>
      <c r="BP276" s="59" t="s">
        <v>544</v>
      </c>
      <c r="BQ276" s="59" t="s">
        <v>544</v>
      </c>
      <c r="BR276" s="59" t="s">
        <v>544</v>
      </c>
      <c r="BS276" s="59" t="s">
        <v>544</v>
      </c>
      <c r="BT276" s="59" t="s">
        <v>544</v>
      </c>
      <c r="BU276" s="59" t="s">
        <v>544</v>
      </c>
      <c r="BV276" s="59" t="s">
        <v>544</v>
      </c>
      <c r="BW276" s="59" t="s">
        <v>544</v>
      </c>
      <c r="BX276" s="59" t="s">
        <v>544</v>
      </c>
      <c r="BY276" s="59" t="s">
        <v>544</v>
      </c>
      <c r="BZ276" s="59" t="s">
        <v>544</v>
      </c>
      <c r="CA276" s="59" t="s">
        <v>544</v>
      </c>
      <c r="CB276" s="59" t="s">
        <v>544</v>
      </c>
      <c r="CC276" s="59" t="s">
        <v>544</v>
      </c>
      <c r="CD276" s="59" t="s">
        <v>544</v>
      </c>
      <c r="CE276" s="59" t="s">
        <v>544</v>
      </c>
      <c r="CF276" s="58">
        <v>647957</v>
      </c>
      <c r="CG276" s="59" t="s">
        <v>544</v>
      </c>
      <c r="CH276" s="59" t="s">
        <v>544</v>
      </c>
      <c r="CI276" s="59" t="s">
        <v>544</v>
      </c>
      <c r="CJ276" s="59" t="s">
        <v>544</v>
      </c>
      <c r="CK276" s="59" t="s">
        <v>544</v>
      </c>
      <c r="CL276" s="59" t="s">
        <v>544</v>
      </c>
      <c r="CM276" s="59" t="s">
        <v>544</v>
      </c>
      <c r="CN276" s="59" t="s">
        <v>544</v>
      </c>
      <c r="CO276" s="59" t="s">
        <v>544</v>
      </c>
      <c r="CP276" s="59" t="s">
        <v>544</v>
      </c>
      <c r="CQ276" s="59" t="s">
        <v>544</v>
      </c>
      <c r="CR276" s="59" t="s">
        <v>544</v>
      </c>
      <c r="CS276" s="58">
        <v>101.3</v>
      </c>
      <c r="CT276" s="58">
        <v>97</v>
      </c>
      <c r="CU276" s="59" t="s">
        <v>544</v>
      </c>
      <c r="CV276" s="59" t="s">
        <v>544</v>
      </c>
      <c r="CW276" s="58">
        <v>2.4500000000000002</v>
      </c>
      <c r="CX276" s="59" t="s">
        <v>544</v>
      </c>
      <c r="CY276" s="59" t="s">
        <v>544</v>
      </c>
      <c r="CZ276" s="59" t="s">
        <v>544</v>
      </c>
      <c r="DA276" s="59" t="s">
        <v>544</v>
      </c>
      <c r="DB276" s="59" t="s">
        <v>544</v>
      </c>
      <c r="DC276" s="59" t="s">
        <v>544</v>
      </c>
      <c r="DD276" s="59" t="s">
        <v>544</v>
      </c>
      <c r="DE276" s="59" t="s">
        <v>544</v>
      </c>
      <c r="DF276" s="59" t="s">
        <v>544</v>
      </c>
      <c r="DG276" s="59" t="s">
        <v>544</v>
      </c>
      <c r="DH276" s="59" t="s">
        <v>544</v>
      </c>
      <c r="DI276" s="59" t="s">
        <v>544</v>
      </c>
      <c r="DJ276" s="59" t="s">
        <v>544</v>
      </c>
      <c r="DK276" s="59" t="s">
        <v>544</v>
      </c>
      <c r="DL276" s="59" t="s">
        <v>544</v>
      </c>
      <c r="DM276" s="59" t="s">
        <v>544</v>
      </c>
      <c r="DN276" s="58">
        <v>0.774536</v>
      </c>
      <c r="DO276" s="59" t="s">
        <v>544</v>
      </c>
      <c r="DP276" s="59" t="s">
        <v>544</v>
      </c>
      <c r="DQ276" s="116" t="s">
        <v>544</v>
      </c>
    </row>
    <row r="277" spans="1:121">
      <c r="A277" s="3">
        <v>30270</v>
      </c>
      <c r="B277" s="59" t="s">
        <v>544</v>
      </c>
      <c r="C277" s="59" t="s">
        <v>544</v>
      </c>
      <c r="D277" s="59" t="s">
        <v>544</v>
      </c>
      <c r="E277" s="59" t="s">
        <v>544</v>
      </c>
      <c r="F277" s="58">
        <v>44.6</v>
      </c>
      <c r="G277" s="58">
        <v>0.76536499999999996</v>
      </c>
      <c r="H277" s="58">
        <v>142.6</v>
      </c>
      <c r="I277" s="58">
        <v>245.6</v>
      </c>
      <c r="J277" s="58">
        <v>7.31</v>
      </c>
      <c r="K277" s="59" t="s">
        <v>544</v>
      </c>
      <c r="L277" s="58">
        <v>518.5</v>
      </c>
      <c r="M277" s="58">
        <v>147659</v>
      </c>
      <c r="N277" s="59" t="s">
        <v>544</v>
      </c>
      <c r="O277" s="58">
        <v>1099</v>
      </c>
      <c r="P277" s="58">
        <v>7.6</v>
      </c>
      <c r="Q277" s="59" t="s">
        <v>544</v>
      </c>
      <c r="R277" s="59" t="s">
        <v>544</v>
      </c>
      <c r="S277" s="59" t="s">
        <v>544</v>
      </c>
      <c r="T277" s="59" t="s">
        <v>544</v>
      </c>
      <c r="U277" s="59" t="s">
        <v>544</v>
      </c>
      <c r="V277" s="59" t="s">
        <v>544</v>
      </c>
      <c r="W277" s="59" t="s">
        <v>544</v>
      </c>
      <c r="X277" s="59" t="s">
        <v>544</v>
      </c>
      <c r="Y277" s="59" t="s">
        <v>544</v>
      </c>
      <c r="Z277" s="58">
        <v>99.7</v>
      </c>
      <c r="AA277" s="59" t="s">
        <v>544</v>
      </c>
      <c r="AB277" s="59" t="s">
        <v>544</v>
      </c>
      <c r="AC277" s="58">
        <v>0.76536499999999996</v>
      </c>
      <c r="AD277" s="59" t="s">
        <v>544</v>
      </c>
      <c r="AE277" s="59" t="s">
        <v>544</v>
      </c>
      <c r="AF277" s="58">
        <v>76.258993000000004</v>
      </c>
      <c r="AG277" s="58">
        <v>33.729999999999997</v>
      </c>
      <c r="AH277" s="58">
        <v>48.4</v>
      </c>
      <c r="AI277" s="59" t="s">
        <v>544</v>
      </c>
      <c r="AJ277" s="59" t="s">
        <v>544</v>
      </c>
      <c r="AK277" s="59" t="s">
        <v>544</v>
      </c>
      <c r="AL277" s="59" t="s">
        <v>544</v>
      </c>
      <c r="AM277" s="58">
        <v>55.031399999999998</v>
      </c>
      <c r="AN277" s="58">
        <v>97.528800000000004</v>
      </c>
      <c r="AO277" s="59" t="s">
        <v>544</v>
      </c>
      <c r="AP277" s="59" t="s">
        <v>544</v>
      </c>
      <c r="AQ277" s="59" t="s">
        <v>544</v>
      </c>
      <c r="AR277" s="59" t="s">
        <v>544</v>
      </c>
      <c r="AS277" s="59" t="s">
        <v>544</v>
      </c>
      <c r="AT277" s="59" t="s">
        <v>544</v>
      </c>
      <c r="AU277" s="58">
        <v>76.16</v>
      </c>
      <c r="AV277" s="58">
        <v>97.7</v>
      </c>
      <c r="AW277" s="59" t="s">
        <v>544</v>
      </c>
      <c r="AX277" s="58">
        <v>64</v>
      </c>
      <c r="AY277" s="58">
        <v>62.7</v>
      </c>
      <c r="AZ277" s="58">
        <v>56.1</v>
      </c>
      <c r="BA277" s="58">
        <v>70</v>
      </c>
      <c r="BB277" s="58">
        <v>46.5</v>
      </c>
      <c r="BC277" s="58">
        <v>74.5</v>
      </c>
      <c r="BD277" s="59" t="s">
        <v>544</v>
      </c>
      <c r="BE277" s="59" t="s">
        <v>544</v>
      </c>
      <c r="BF277" s="59" t="s">
        <v>544</v>
      </c>
      <c r="BG277" s="58">
        <v>3.6</v>
      </c>
      <c r="BH277" s="58">
        <v>3.33</v>
      </c>
      <c r="BI277" s="59" t="s">
        <v>544</v>
      </c>
      <c r="BJ277" s="59" t="s">
        <v>544</v>
      </c>
      <c r="BK277" s="59" t="s">
        <v>544</v>
      </c>
      <c r="BL277" s="58">
        <v>18.149999999999999</v>
      </c>
      <c r="BM277" s="58">
        <v>15.85</v>
      </c>
      <c r="BN277" s="59" t="s">
        <v>544</v>
      </c>
      <c r="BO277" s="59" t="s">
        <v>544</v>
      </c>
      <c r="BP277" s="59" t="s">
        <v>544</v>
      </c>
      <c r="BQ277" s="59" t="s">
        <v>544</v>
      </c>
      <c r="BR277" s="59" t="s">
        <v>544</v>
      </c>
      <c r="BS277" s="59" t="s">
        <v>544</v>
      </c>
      <c r="BT277" s="59" t="s">
        <v>544</v>
      </c>
      <c r="BU277" s="59" t="s">
        <v>544</v>
      </c>
      <c r="BV277" s="59" t="s">
        <v>544</v>
      </c>
      <c r="BW277" s="59" t="s">
        <v>544</v>
      </c>
      <c r="BX277" s="59" t="s">
        <v>544</v>
      </c>
      <c r="BY277" s="59" t="s">
        <v>544</v>
      </c>
      <c r="BZ277" s="59" t="s">
        <v>544</v>
      </c>
      <c r="CA277" s="59" t="s">
        <v>544</v>
      </c>
      <c r="CB277" s="59" t="s">
        <v>544</v>
      </c>
      <c r="CC277" s="59" t="s">
        <v>544</v>
      </c>
      <c r="CD277" s="59" t="s">
        <v>544</v>
      </c>
      <c r="CE277" s="59" t="s">
        <v>544</v>
      </c>
      <c r="CF277" s="58">
        <v>648111</v>
      </c>
      <c r="CG277" s="59" t="s">
        <v>544</v>
      </c>
      <c r="CH277" s="59" t="s">
        <v>544</v>
      </c>
      <c r="CI277" s="59" t="s">
        <v>544</v>
      </c>
      <c r="CJ277" s="59" t="s">
        <v>544</v>
      </c>
      <c r="CK277" s="59" t="s">
        <v>544</v>
      </c>
      <c r="CL277" s="59" t="s">
        <v>544</v>
      </c>
      <c r="CM277" s="59" t="s">
        <v>544</v>
      </c>
      <c r="CN277" s="59" t="s">
        <v>544</v>
      </c>
      <c r="CO277" s="59" t="s">
        <v>544</v>
      </c>
      <c r="CP277" s="59" t="s">
        <v>544</v>
      </c>
      <c r="CQ277" s="59" t="s">
        <v>544</v>
      </c>
      <c r="CR277" s="59" t="s">
        <v>544</v>
      </c>
      <c r="CS277" s="58">
        <v>101.6</v>
      </c>
      <c r="CT277" s="58">
        <v>97.3</v>
      </c>
      <c r="CU277" s="59" t="s">
        <v>544</v>
      </c>
      <c r="CV277" s="59" t="s">
        <v>544</v>
      </c>
      <c r="CW277" s="58">
        <v>2.4</v>
      </c>
      <c r="CX277" s="59" t="s">
        <v>544</v>
      </c>
      <c r="CY277" s="59" t="s">
        <v>544</v>
      </c>
      <c r="CZ277" s="59" t="s">
        <v>544</v>
      </c>
      <c r="DA277" s="59" t="s">
        <v>544</v>
      </c>
      <c r="DB277" s="59" t="s">
        <v>544</v>
      </c>
      <c r="DC277" s="59" t="s">
        <v>544</v>
      </c>
      <c r="DD277" s="59" t="s">
        <v>544</v>
      </c>
      <c r="DE277" s="59" t="s">
        <v>544</v>
      </c>
      <c r="DF277" s="59" t="s">
        <v>544</v>
      </c>
      <c r="DG277" s="59" t="s">
        <v>544</v>
      </c>
      <c r="DH277" s="59" t="s">
        <v>544</v>
      </c>
      <c r="DI277" s="59" t="s">
        <v>544</v>
      </c>
      <c r="DJ277" s="59" t="s">
        <v>544</v>
      </c>
      <c r="DK277" s="59" t="s">
        <v>544</v>
      </c>
      <c r="DL277" s="59" t="s">
        <v>544</v>
      </c>
      <c r="DM277" s="59" t="s">
        <v>544</v>
      </c>
      <c r="DN277" s="58">
        <v>0.78202400000000005</v>
      </c>
      <c r="DO277" s="59" t="s">
        <v>544</v>
      </c>
      <c r="DP277" s="59" t="s">
        <v>544</v>
      </c>
      <c r="DQ277" s="116" t="s">
        <v>544</v>
      </c>
    </row>
    <row r="278" spans="1:121">
      <c r="A278" s="3">
        <v>30300</v>
      </c>
      <c r="B278" s="59" t="s">
        <v>544</v>
      </c>
      <c r="C278" s="59" t="s">
        <v>544</v>
      </c>
      <c r="D278" s="59" t="s">
        <v>544</v>
      </c>
      <c r="E278" s="59" t="s">
        <v>544</v>
      </c>
      <c r="F278" s="58">
        <v>46.9</v>
      </c>
      <c r="G278" s="58">
        <v>0.80752900000000005</v>
      </c>
      <c r="H278" s="58">
        <v>135.1</v>
      </c>
      <c r="I278" s="58">
        <v>246.2</v>
      </c>
      <c r="J278" s="58">
        <v>6.62</v>
      </c>
      <c r="K278" s="59" t="s">
        <v>544</v>
      </c>
      <c r="L278" s="58">
        <v>552.79999999999995</v>
      </c>
      <c r="M278" s="58">
        <v>140649</v>
      </c>
      <c r="N278" s="59" t="s">
        <v>544</v>
      </c>
      <c r="O278" s="58">
        <v>1257</v>
      </c>
      <c r="P278" s="58">
        <v>7.7</v>
      </c>
      <c r="Q278" s="59" t="s">
        <v>544</v>
      </c>
      <c r="R278" s="59" t="s">
        <v>544</v>
      </c>
      <c r="S278" s="59" t="s">
        <v>544</v>
      </c>
      <c r="T278" s="59" t="s">
        <v>544</v>
      </c>
      <c r="U278" s="59" t="s">
        <v>544</v>
      </c>
      <c r="V278" s="59" t="s">
        <v>544</v>
      </c>
      <c r="W278" s="59" t="s">
        <v>544</v>
      </c>
      <c r="X278" s="59" t="s">
        <v>544</v>
      </c>
      <c r="Y278" s="59" t="s">
        <v>544</v>
      </c>
      <c r="Z278" s="58">
        <v>101.6</v>
      </c>
      <c r="AA278" s="59" t="s">
        <v>544</v>
      </c>
      <c r="AB278" s="59" t="s">
        <v>544</v>
      </c>
      <c r="AC278" s="58">
        <v>0.80752900000000005</v>
      </c>
      <c r="AD278" s="59" t="s">
        <v>544</v>
      </c>
      <c r="AE278" s="59" t="s">
        <v>544</v>
      </c>
      <c r="AF278" s="58">
        <v>77.510459999999995</v>
      </c>
      <c r="AG278" s="58">
        <v>31.74</v>
      </c>
      <c r="AH278" s="58">
        <v>48.5</v>
      </c>
      <c r="AI278" s="59" t="s">
        <v>544</v>
      </c>
      <c r="AJ278" s="59" t="s">
        <v>544</v>
      </c>
      <c r="AK278" s="59" t="s">
        <v>544</v>
      </c>
      <c r="AL278" s="59" t="s">
        <v>544</v>
      </c>
      <c r="AM278" s="58">
        <v>55.427999999999997</v>
      </c>
      <c r="AN278" s="58">
        <v>98.1203</v>
      </c>
      <c r="AO278" s="59" t="s">
        <v>544</v>
      </c>
      <c r="AP278" s="59" t="s">
        <v>544</v>
      </c>
      <c r="AQ278" s="59" t="s">
        <v>544</v>
      </c>
      <c r="AR278" s="59" t="s">
        <v>544</v>
      </c>
      <c r="AS278" s="59" t="s">
        <v>544</v>
      </c>
      <c r="AT278" s="59" t="s">
        <v>544</v>
      </c>
      <c r="AU278" s="58">
        <v>77.62</v>
      </c>
      <c r="AV278" s="58">
        <v>95.9</v>
      </c>
      <c r="AW278" s="59" t="s">
        <v>544</v>
      </c>
      <c r="AX278" s="58">
        <v>60.9</v>
      </c>
      <c r="AY278" s="58">
        <v>60.2</v>
      </c>
      <c r="AZ278" s="58">
        <v>56.6</v>
      </c>
      <c r="BA278" s="58">
        <v>70.900000000000006</v>
      </c>
      <c r="BB278" s="58">
        <v>46.7</v>
      </c>
      <c r="BC278" s="58">
        <v>74.599999999999994</v>
      </c>
      <c r="BD278" s="59" t="s">
        <v>544</v>
      </c>
      <c r="BE278" s="59" t="s">
        <v>544</v>
      </c>
      <c r="BF278" s="59" t="s">
        <v>544</v>
      </c>
      <c r="BG278" s="58">
        <v>3.99</v>
      </c>
      <c r="BH278" s="58">
        <v>3.64</v>
      </c>
      <c r="BI278" s="59" t="s">
        <v>544</v>
      </c>
      <c r="BJ278" s="59" t="s">
        <v>544</v>
      </c>
      <c r="BK278" s="59" t="s">
        <v>544</v>
      </c>
      <c r="BL278" s="58">
        <v>17.59</v>
      </c>
      <c r="BM278" s="58">
        <v>14.98</v>
      </c>
      <c r="BN278" s="59" t="s">
        <v>544</v>
      </c>
      <c r="BO278" s="59" t="s">
        <v>544</v>
      </c>
      <c r="BP278" s="59" t="s">
        <v>544</v>
      </c>
      <c r="BQ278" s="59" t="s">
        <v>544</v>
      </c>
      <c r="BR278" s="59" t="s">
        <v>544</v>
      </c>
      <c r="BS278" s="59" t="s">
        <v>544</v>
      </c>
      <c r="BT278" s="59" t="s">
        <v>544</v>
      </c>
      <c r="BU278" s="59" t="s">
        <v>544</v>
      </c>
      <c r="BV278" s="59" t="s">
        <v>544</v>
      </c>
      <c r="BW278" s="59" t="s">
        <v>544</v>
      </c>
      <c r="BX278" s="59" t="s">
        <v>544</v>
      </c>
      <c r="BY278" s="59" t="s">
        <v>544</v>
      </c>
      <c r="BZ278" s="59" t="s">
        <v>544</v>
      </c>
      <c r="CA278" s="59" t="s">
        <v>544</v>
      </c>
      <c r="CB278" s="59" t="s">
        <v>544</v>
      </c>
      <c r="CC278" s="59" t="s">
        <v>544</v>
      </c>
      <c r="CD278" s="59" t="s">
        <v>544</v>
      </c>
      <c r="CE278" s="59" t="s">
        <v>544</v>
      </c>
      <c r="CF278" s="58">
        <v>659232</v>
      </c>
      <c r="CG278" s="59" t="s">
        <v>544</v>
      </c>
      <c r="CH278" s="59" t="s">
        <v>544</v>
      </c>
      <c r="CI278" s="59" t="s">
        <v>544</v>
      </c>
      <c r="CJ278" s="59" t="s">
        <v>544</v>
      </c>
      <c r="CK278" s="59" t="s">
        <v>544</v>
      </c>
      <c r="CL278" s="59" t="s">
        <v>544</v>
      </c>
      <c r="CM278" s="59" t="s">
        <v>544</v>
      </c>
      <c r="CN278" s="59" t="s">
        <v>544</v>
      </c>
      <c r="CO278" s="59" t="s">
        <v>544</v>
      </c>
      <c r="CP278" s="59" t="s">
        <v>544</v>
      </c>
      <c r="CQ278" s="59" t="s">
        <v>544</v>
      </c>
      <c r="CR278" s="59" t="s">
        <v>544</v>
      </c>
      <c r="CS278" s="58">
        <v>102.6</v>
      </c>
      <c r="CT278" s="58">
        <v>100.2</v>
      </c>
      <c r="CU278" s="59" t="s">
        <v>544</v>
      </c>
      <c r="CV278" s="59" t="s">
        <v>544</v>
      </c>
      <c r="CW278" s="58">
        <v>2.35</v>
      </c>
      <c r="CX278" s="59" t="s">
        <v>544</v>
      </c>
      <c r="CY278" s="59" t="s">
        <v>544</v>
      </c>
      <c r="CZ278" s="59" t="s">
        <v>544</v>
      </c>
      <c r="DA278" s="59" t="s">
        <v>544</v>
      </c>
      <c r="DB278" s="59" t="s">
        <v>544</v>
      </c>
      <c r="DC278" s="59" t="s">
        <v>544</v>
      </c>
      <c r="DD278" s="59" t="s">
        <v>544</v>
      </c>
      <c r="DE278" s="59" t="s">
        <v>544</v>
      </c>
      <c r="DF278" s="59" t="s">
        <v>544</v>
      </c>
      <c r="DG278" s="59" t="s">
        <v>544</v>
      </c>
      <c r="DH278" s="59" t="s">
        <v>544</v>
      </c>
      <c r="DI278" s="59" t="s">
        <v>544</v>
      </c>
      <c r="DJ278" s="59" t="s">
        <v>544</v>
      </c>
      <c r="DK278" s="59" t="s">
        <v>544</v>
      </c>
      <c r="DL278" s="59" t="s">
        <v>544</v>
      </c>
      <c r="DM278" s="59" t="s">
        <v>544</v>
      </c>
      <c r="DN278" s="58">
        <v>0.78300599999999998</v>
      </c>
      <c r="DO278" s="59" t="s">
        <v>544</v>
      </c>
      <c r="DP278" s="59" t="s">
        <v>544</v>
      </c>
      <c r="DQ278" s="116" t="s">
        <v>544</v>
      </c>
    </row>
    <row r="279" spans="1:121">
      <c r="A279" s="3">
        <v>30331</v>
      </c>
      <c r="B279" s="59" t="s">
        <v>544</v>
      </c>
      <c r="C279" s="59" t="s">
        <v>544</v>
      </c>
      <c r="D279" s="59" t="s">
        <v>544</v>
      </c>
      <c r="E279" s="59" t="s">
        <v>544</v>
      </c>
      <c r="F279" s="58">
        <v>48.1</v>
      </c>
      <c r="G279" s="58">
        <v>0.81859700000000002</v>
      </c>
      <c r="H279" s="58">
        <v>136.30000000000001</v>
      </c>
      <c r="I279" s="58">
        <v>247.3</v>
      </c>
      <c r="J279" s="58">
        <v>5.82</v>
      </c>
      <c r="K279" s="59" t="s">
        <v>544</v>
      </c>
      <c r="L279" s="58">
        <v>549.1</v>
      </c>
      <c r="M279" s="58">
        <v>158739</v>
      </c>
      <c r="N279" s="59" t="s">
        <v>544</v>
      </c>
      <c r="O279" s="58">
        <v>1065</v>
      </c>
      <c r="P279" s="58">
        <v>7.8</v>
      </c>
      <c r="Q279" s="59" t="s">
        <v>544</v>
      </c>
      <c r="R279" s="59" t="s">
        <v>544</v>
      </c>
      <c r="S279" s="59" t="s">
        <v>544</v>
      </c>
      <c r="T279" s="59" t="s">
        <v>544</v>
      </c>
      <c r="U279" s="59" t="s">
        <v>544</v>
      </c>
      <c r="V279" s="59" t="s">
        <v>544</v>
      </c>
      <c r="W279" s="59" t="s">
        <v>544</v>
      </c>
      <c r="X279" s="59" t="s">
        <v>544</v>
      </c>
      <c r="Y279" s="59" t="s">
        <v>544</v>
      </c>
      <c r="Z279" s="58">
        <v>101.5</v>
      </c>
      <c r="AA279" s="59" t="s">
        <v>544</v>
      </c>
      <c r="AB279" s="59" t="s">
        <v>544</v>
      </c>
      <c r="AC279" s="58">
        <v>0.81859700000000002</v>
      </c>
      <c r="AD279" s="59" t="s">
        <v>544</v>
      </c>
      <c r="AE279" s="59" t="s">
        <v>544</v>
      </c>
      <c r="AF279" s="58">
        <v>78.398313999999999</v>
      </c>
      <c r="AG279" s="58">
        <v>31.48</v>
      </c>
      <c r="AH279" s="58">
        <v>48.6</v>
      </c>
      <c r="AI279" s="59" t="s">
        <v>544</v>
      </c>
      <c r="AJ279" s="59" t="s">
        <v>544</v>
      </c>
      <c r="AK279" s="59" t="s">
        <v>544</v>
      </c>
      <c r="AL279" s="59" t="s">
        <v>544</v>
      </c>
      <c r="AM279" s="58">
        <v>55.840400000000002</v>
      </c>
      <c r="AN279" s="58">
        <v>98.736199999999997</v>
      </c>
      <c r="AO279" s="59" t="s">
        <v>544</v>
      </c>
      <c r="AP279" s="59" t="s">
        <v>544</v>
      </c>
      <c r="AQ279" s="59" t="s">
        <v>544</v>
      </c>
      <c r="AR279" s="59" t="s">
        <v>544</v>
      </c>
      <c r="AS279" s="59" t="s">
        <v>544</v>
      </c>
      <c r="AT279" s="59" t="s">
        <v>544</v>
      </c>
      <c r="AU279" s="58">
        <v>77.760000000000005</v>
      </c>
      <c r="AV279" s="58">
        <v>94.7</v>
      </c>
      <c r="AW279" s="59" t="s">
        <v>544</v>
      </c>
      <c r="AX279" s="58">
        <v>59.7</v>
      </c>
      <c r="AY279" s="58">
        <v>59.3</v>
      </c>
      <c r="AZ279" s="58">
        <v>57.2</v>
      </c>
      <c r="BA279" s="58">
        <v>71.3</v>
      </c>
      <c r="BB279" s="58">
        <v>47.3</v>
      </c>
      <c r="BC279" s="58">
        <v>74.400000000000006</v>
      </c>
      <c r="BD279" s="59" t="s">
        <v>544</v>
      </c>
      <c r="BE279" s="59" t="s">
        <v>544</v>
      </c>
      <c r="BF279" s="59" t="s">
        <v>544</v>
      </c>
      <c r="BG279" s="58">
        <v>3.75</v>
      </c>
      <c r="BH279" s="58">
        <v>3.37</v>
      </c>
      <c r="BI279" s="59" t="s">
        <v>544</v>
      </c>
      <c r="BJ279" s="59" t="s">
        <v>544</v>
      </c>
      <c r="BK279" s="59" t="s">
        <v>544</v>
      </c>
      <c r="BL279" s="58">
        <v>18.05</v>
      </c>
      <c r="BM279" s="58">
        <v>15.75</v>
      </c>
      <c r="BN279" s="59" t="s">
        <v>544</v>
      </c>
      <c r="BO279" s="59" t="s">
        <v>544</v>
      </c>
      <c r="BP279" s="59" t="s">
        <v>544</v>
      </c>
      <c r="BQ279" s="59" t="s">
        <v>544</v>
      </c>
      <c r="BR279" s="59" t="s">
        <v>544</v>
      </c>
      <c r="BS279" s="59" t="s">
        <v>544</v>
      </c>
      <c r="BT279" s="59" t="s">
        <v>544</v>
      </c>
      <c r="BU279" s="59" t="s">
        <v>544</v>
      </c>
      <c r="BV279" s="59" t="s">
        <v>544</v>
      </c>
      <c r="BW279" s="59" t="s">
        <v>544</v>
      </c>
      <c r="BX279" s="59" t="s">
        <v>544</v>
      </c>
      <c r="BY279" s="59" t="s">
        <v>544</v>
      </c>
      <c r="BZ279" s="59" t="s">
        <v>544</v>
      </c>
      <c r="CA279" s="59" t="s">
        <v>544</v>
      </c>
      <c r="CB279" s="59" t="s">
        <v>544</v>
      </c>
      <c r="CC279" s="59" t="s">
        <v>544</v>
      </c>
      <c r="CD279" s="59" t="s">
        <v>544</v>
      </c>
      <c r="CE279" s="59" t="s">
        <v>544</v>
      </c>
      <c r="CF279" s="58">
        <v>652802</v>
      </c>
      <c r="CG279" s="59" t="s">
        <v>544</v>
      </c>
      <c r="CH279" s="59" t="s">
        <v>544</v>
      </c>
      <c r="CI279" s="59" t="s">
        <v>544</v>
      </c>
      <c r="CJ279" s="59" t="s">
        <v>544</v>
      </c>
      <c r="CK279" s="59" t="s">
        <v>544</v>
      </c>
      <c r="CL279" s="59" t="s">
        <v>544</v>
      </c>
      <c r="CM279" s="59" t="s">
        <v>544</v>
      </c>
      <c r="CN279" s="59" t="s">
        <v>544</v>
      </c>
      <c r="CO279" s="59" t="s">
        <v>544</v>
      </c>
      <c r="CP279" s="59" t="s">
        <v>544</v>
      </c>
      <c r="CQ279" s="59" t="s">
        <v>544</v>
      </c>
      <c r="CR279" s="59" t="s">
        <v>544</v>
      </c>
      <c r="CS279" s="58">
        <v>102.1</v>
      </c>
      <c r="CT279" s="58">
        <v>100.6</v>
      </c>
      <c r="CU279" s="59" t="s">
        <v>544</v>
      </c>
      <c r="CV279" s="59" t="s">
        <v>544</v>
      </c>
      <c r="CW279" s="58">
        <v>2.76</v>
      </c>
      <c r="CX279" s="59" t="s">
        <v>544</v>
      </c>
      <c r="CY279" s="59" t="s">
        <v>544</v>
      </c>
      <c r="CZ279" s="59" t="s">
        <v>544</v>
      </c>
      <c r="DA279" s="59" t="s">
        <v>544</v>
      </c>
      <c r="DB279" s="59" t="s">
        <v>544</v>
      </c>
      <c r="DC279" s="59" t="s">
        <v>544</v>
      </c>
      <c r="DD279" s="59" t="s">
        <v>544</v>
      </c>
      <c r="DE279" s="59" t="s">
        <v>544</v>
      </c>
      <c r="DF279" s="59" t="s">
        <v>544</v>
      </c>
      <c r="DG279" s="59" t="s">
        <v>544</v>
      </c>
      <c r="DH279" s="59" t="s">
        <v>544</v>
      </c>
      <c r="DI279" s="59" t="s">
        <v>544</v>
      </c>
      <c r="DJ279" s="59" t="s">
        <v>544</v>
      </c>
      <c r="DK279" s="59" t="s">
        <v>544</v>
      </c>
      <c r="DL279" s="59" t="s">
        <v>544</v>
      </c>
      <c r="DM279" s="59" t="s">
        <v>544</v>
      </c>
      <c r="DN279" s="58">
        <v>0.770621</v>
      </c>
      <c r="DO279" s="59" t="s">
        <v>544</v>
      </c>
      <c r="DP279" s="59" t="s">
        <v>544</v>
      </c>
      <c r="DQ279" s="116" t="s">
        <v>544</v>
      </c>
    </row>
    <row r="280" spans="1:121">
      <c r="A280" s="3">
        <v>30362</v>
      </c>
      <c r="B280" s="59" t="s">
        <v>544</v>
      </c>
      <c r="C280" s="59" t="s">
        <v>544</v>
      </c>
      <c r="D280" s="59" t="s">
        <v>544</v>
      </c>
      <c r="E280" s="59" t="s">
        <v>544</v>
      </c>
      <c r="F280" s="58">
        <v>43.5</v>
      </c>
      <c r="G280" s="58">
        <v>0.80653699999999995</v>
      </c>
      <c r="H280" s="58">
        <v>137.69999999999999</v>
      </c>
      <c r="I280" s="58">
        <v>247.8</v>
      </c>
      <c r="J280" s="58">
        <v>5.83</v>
      </c>
      <c r="K280" s="59" t="s">
        <v>544</v>
      </c>
      <c r="L280" s="58">
        <v>602.5</v>
      </c>
      <c r="M280" s="58">
        <v>180169</v>
      </c>
      <c r="N280" s="59" t="s">
        <v>544</v>
      </c>
      <c r="O280" s="58">
        <v>1091</v>
      </c>
      <c r="P280" s="58">
        <v>8.1</v>
      </c>
      <c r="Q280" s="59" t="s">
        <v>544</v>
      </c>
      <c r="R280" s="59" t="s">
        <v>544</v>
      </c>
      <c r="S280" s="59" t="s">
        <v>544</v>
      </c>
      <c r="T280" s="59" t="s">
        <v>544</v>
      </c>
      <c r="U280" s="59" t="s">
        <v>544</v>
      </c>
      <c r="V280" s="59" t="s">
        <v>544</v>
      </c>
      <c r="W280" s="59" t="s">
        <v>544</v>
      </c>
      <c r="X280" s="59" t="s">
        <v>544</v>
      </c>
      <c r="Y280" s="59" t="s">
        <v>544</v>
      </c>
      <c r="Z280" s="58">
        <v>101</v>
      </c>
      <c r="AA280" s="59" t="s">
        <v>544</v>
      </c>
      <c r="AB280" s="59" t="s">
        <v>544</v>
      </c>
      <c r="AC280" s="58">
        <v>0.80653699999999995</v>
      </c>
      <c r="AD280" s="59" t="s">
        <v>544</v>
      </c>
      <c r="AE280" s="59" t="s">
        <v>544</v>
      </c>
      <c r="AF280" s="58">
        <v>78.775079000000005</v>
      </c>
      <c r="AG280" s="58">
        <v>29.48</v>
      </c>
      <c r="AH280" s="58">
        <v>48.8</v>
      </c>
      <c r="AI280" s="59" t="s">
        <v>544</v>
      </c>
      <c r="AJ280" s="59" t="s">
        <v>544</v>
      </c>
      <c r="AK280" s="59" t="s">
        <v>544</v>
      </c>
      <c r="AL280" s="59" t="s">
        <v>544</v>
      </c>
      <c r="AM280" s="58">
        <v>56.222200000000001</v>
      </c>
      <c r="AN280" s="58">
        <v>99.294499999999999</v>
      </c>
      <c r="AO280" s="59" t="s">
        <v>544</v>
      </c>
      <c r="AP280" s="59" t="s">
        <v>544</v>
      </c>
      <c r="AQ280" s="59" t="s">
        <v>544</v>
      </c>
      <c r="AR280" s="59" t="s">
        <v>544</v>
      </c>
      <c r="AS280" s="59" t="s">
        <v>544</v>
      </c>
      <c r="AT280" s="59" t="s">
        <v>544</v>
      </c>
      <c r="AU280" s="58">
        <v>77.739999999999995</v>
      </c>
      <c r="AV280" s="58">
        <v>94.2</v>
      </c>
      <c r="AW280" s="59" t="s">
        <v>544</v>
      </c>
      <c r="AX280" s="58">
        <v>56.8</v>
      </c>
      <c r="AY280" s="58">
        <v>57.2</v>
      </c>
      <c r="AZ280" s="58">
        <v>59.1</v>
      </c>
      <c r="BA280" s="58">
        <v>72</v>
      </c>
      <c r="BB280" s="58">
        <v>50.1</v>
      </c>
      <c r="BC280" s="58">
        <v>74.5</v>
      </c>
      <c r="BD280" s="59" t="s">
        <v>544</v>
      </c>
      <c r="BE280" s="59" t="s">
        <v>544</v>
      </c>
      <c r="BF280" s="59" t="s">
        <v>544</v>
      </c>
      <c r="BG280" s="58">
        <v>3.7</v>
      </c>
      <c r="BH280" s="58">
        <v>3.02</v>
      </c>
      <c r="BI280" s="59" t="s">
        <v>544</v>
      </c>
      <c r="BJ280" s="59" t="s">
        <v>544</v>
      </c>
      <c r="BK280" s="59" t="s">
        <v>544</v>
      </c>
      <c r="BL280" s="58">
        <v>17.739999999999998</v>
      </c>
      <c r="BM280" s="58">
        <v>15.54</v>
      </c>
      <c r="BN280" s="59" t="s">
        <v>544</v>
      </c>
      <c r="BO280" s="59" t="s">
        <v>544</v>
      </c>
      <c r="BP280" s="59" t="s">
        <v>544</v>
      </c>
      <c r="BQ280" s="59" t="s">
        <v>544</v>
      </c>
      <c r="BR280" s="59" t="s">
        <v>544</v>
      </c>
      <c r="BS280" s="59" t="s">
        <v>544</v>
      </c>
      <c r="BT280" s="59" t="s">
        <v>544</v>
      </c>
      <c r="BU280" s="59" t="s">
        <v>544</v>
      </c>
      <c r="BV280" s="59" t="s">
        <v>544</v>
      </c>
      <c r="BW280" s="59" t="s">
        <v>544</v>
      </c>
      <c r="BX280" s="59" t="s">
        <v>544</v>
      </c>
      <c r="BY280" s="59" t="s">
        <v>544</v>
      </c>
      <c r="BZ280" s="59" t="s">
        <v>544</v>
      </c>
      <c r="CA280" s="59" t="s">
        <v>544</v>
      </c>
      <c r="CB280" s="59" t="s">
        <v>544</v>
      </c>
      <c r="CC280" s="59" t="s">
        <v>544</v>
      </c>
      <c r="CD280" s="59" t="s">
        <v>544</v>
      </c>
      <c r="CE280" s="59" t="s">
        <v>544</v>
      </c>
      <c r="CF280" s="58">
        <v>654010</v>
      </c>
      <c r="CG280" s="59" t="s">
        <v>544</v>
      </c>
      <c r="CH280" s="59" t="s">
        <v>544</v>
      </c>
      <c r="CI280" s="59" t="s">
        <v>544</v>
      </c>
      <c r="CJ280" s="59" t="s">
        <v>544</v>
      </c>
      <c r="CK280" s="59" t="s">
        <v>544</v>
      </c>
      <c r="CL280" s="59" t="s">
        <v>544</v>
      </c>
      <c r="CM280" s="59" t="s">
        <v>544</v>
      </c>
      <c r="CN280" s="59" t="s">
        <v>544</v>
      </c>
      <c r="CO280" s="59" t="s">
        <v>544</v>
      </c>
      <c r="CP280" s="59" t="s">
        <v>544</v>
      </c>
      <c r="CQ280" s="59" t="s">
        <v>544</v>
      </c>
      <c r="CR280" s="59" t="s">
        <v>544</v>
      </c>
      <c r="CS280" s="58">
        <v>101.6</v>
      </c>
      <c r="CT280" s="58">
        <v>100.3</v>
      </c>
      <c r="CU280" s="59" t="s">
        <v>544</v>
      </c>
      <c r="CV280" s="59" t="s">
        <v>544</v>
      </c>
      <c r="CW280" s="58">
        <v>2.66</v>
      </c>
      <c r="CX280" s="59" t="s">
        <v>544</v>
      </c>
      <c r="CY280" s="59" t="s">
        <v>544</v>
      </c>
      <c r="CZ280" s="59" t="s">
        <v>544</v>
      </c>
      <c r="DA280" s="59" t="s">
        <v>544</v>
      </c>
      <c r="DB280" s="59" t="s">
        <v>544</v>
      </c>
      <c r="DC280" s="59" t="s">
        <v>544</v>
      </c>
      <c r="DD280" s="59" t="s">
        <v>544</v>
      </c>
      <c r="DE280" s="59" t="s">
        <v>544</v>
      </c>
      <c r="DF280" s="59" t="s">
        <v>544</v>
      </c>
      <c r="DG280" s="59" t="s">
        <v>544</v>
      </c>
      <c r="DH280" s="59" t="s">
        <v>544</v>
      </c>
      <c r="DI280" s="59" t="s">
        <v>544</v>
      </c>
      <c r="DJ280" s="59" t="s">
        <v>544</v>
      </c>
      <c r="DK280" s="59" t="s">
        <v>544</v>
      </c>
      <c r="DL280" s="59" t="s">
        <v>544</v>
      </c>
      <c r="DM280" s="59" t="s">
        <v>544</v>
      </c>
      <c r="DN280" s="58">
        <v>0.77024700000000001</v>
      </c>
      <c r="DO280" s="59" t="s">
        <v>544</v>
      </c>
      <c r="DP280" s="59" t="s">
        <v>544</v>
      </c>
      <c r="DQ280" s="116" t="s">
        <v>544</v>
      </c>
    </row>
    <row r="281" spans="1:121">
      <c r="A281" s="3">
        <v>30390</v>
      </c>
      <c r="B281" s="59" t="s">
        <v>544</v>
      </c>
      <c r="C281" s="59" t="s">
        <v>544</v>
      </c>
      <c r="D281" s="59" t="s">
        <v>544</v>
      </c>
      <c r="E281" s="59" t="s">
        <v>544</v>
      </c>
      <c r="F281" s="58">
        <v>44.6</v>
      </c>
      <c r="G281" s="58">
        <v>0.81230400000000003</v>
      </c>
      <c r="H281" s="58">
        <v>133.9</v>
      </c>
      <c r="I281" s="58">
        <v>249.8</v>
      </c>
      <c r="J281" s="58">
        <v>5.45</v>
      </c>
      <c r="K281" s="59" t="s">
        <v>544</v>
      </c>
      <c r="L281" s="58">
        <v>661.4</v>
      </c>
      <c r="M281" s="58">
        <v>317113</v>
      </c>
      <c r="N281" s="59" t="s">
        <v>544</v>
      </c>
      <c r="O281" s="58">
        <v>1075</v>
      </c>
      <c r="P281" s="58">
        <v>8.1999999999999993</v>
      </c>
      <c r="Q281" s="59" t="s">
        <v>544</v>
      </c>
      <c r="R281" s="59" t="s">
        <v>544</v>
      </c>
      <c r="S281" s="59" t="s">
        <v>544</v>
      </c>
      <c r="T281" s="59" t="s">
        <v>544</v>
      </c>
      <c r="U281" s="59" t="s">
        <v>544</v>
      </c>
      <c r="V281" s="59" t="s">
        <v>544</v>
      </c>
      <c r="W281" s="59" t="s">
        <v>544</v>
      </c>
      <c r="X281" s="59" t="s">
        <v>544</v>
      </c>
      <c r="Y281" s="59" t="s">
        <v>544</v>
      </c>
      <c r="Z281" s="58">
        <v>102.5</v>
      </c>
      <c r="AA281" s="59" t="s">
        <v>544</v>
      </c>
      <c r="AB281" s="59" t="s">
        <v>544</v>
      </c>
      <c r="AC281" s="58">
        <v>0.81230400000000003</v>
      </c>
      <c r="AD281" s="59" t="s">
        <v>544</v>
      </c>
      <c r="AE281" s="59" t="s">
        <v>544</v>
      </c>
      <c r="AF281" s="58">
        <v>79.849946000000003</v>
      </c>
      <c r="AG281" s="58">
        <v>28.17</v>
      </c>
      <c r="AH281" s="58">
        <v>48.9</v>
      </c>
      <c r="AI281" s="59" t="s">
        <v>544</v>
      </c>
      <c r="AJ281" s="59" t="s">
        <v>544</v>
      </c>
      <c r="AK281" s="59" t="s">
        <v>544</v>
      </c>
      <c r="AL281" s="59" t="s">
        <v>544</v>
      </c>
      <c r="AM281" s="58">
        <v>56.552900000000001</v>
      </c>
      <c r="AN281" s="58">
        <v>99.759</v>
      </c>
      <c r="AO281" s="59" t="s">
        <v>544</v>
      </c>
      <c r="AP281" s="59" t="s">
        <v>544</v>
      </c>
      <c r="AQ281" s="59" t="s">
        <v>544</v>
      </c>
      <c r="AR281" s="59" t="s">
        <v>544</v>
      </c>
      <c r="AS281" s="59" t="s">
        <v>544</v>
      </c>
      <c r="AT281" s="59" t="s">
        <v>544</v>
      </c>
      <c r="AU281" s="58">
        <v>79.16</v>
      </c>
      <c r="AV281" s="58">
        <v>93.1</v>
      </c>
      <c r="AW281" s="59" t="s">
        <v>544</v>
      </c>
      <c r="AX281" s="58">
        <v>55.5</v>
      </c>
      <c r="AY281" s="58">
        <v>56.4</v>
      </c>
      <c r="AZ281" s="58">
        <v>61</v>
      </c>
      <c r="BA281" s="58">
        <v>72.099999999999994</v>
      </c>
      <c r="BB281" s="58">
        <v>53.3</v>
      </c>
      <c r="BC281" s="58">
        <v>74.3</v>
      </c>
      <c r="BD281" s="59" t="s">
        <v>544</v>
      </c>
      <c r="BE281" s="59" t="s">
        <v>544</v>
      </c>
      <c r="BF281" s="59" t="s">
        <v>544</v>
      </c>
      <c r="BG281" s="58">
        <v>3.88</v>
      </c>
      <c r="BH281" s="58">
        <v>3.42</v>
      </c>
      <c r="BI281" s="59" t="s">
        <v>544</v>
      </c>
      <c r="BJ281" s="59" t="s">
        <v>544</v>
      </c>
      <c r="BK281" s="59" t="s">
        <v>544</v>
      </c>
      <c r="BL281" s="58">
        <v>17.899999999999999</v>
      </c>
      <c r="BM281" s="58">
        <v>15.8</v>
      </c>
      <c r="BN281" s="59" t="s">
        <v>544</v>
      </c>
      <c r="BO281" s="59" t="s">
        <v>544</v>
      </c>
      <c r="BP281" s="59" t="s">
        <v>544</v>
      </c>
      <c r="BQ281" s="59" t="s">
        <v>544</v>
      </c>
      <c r="BR281" s="59" t="s">
        <v>544</v>
      </c>
      <c r="BS281" s="59" t="s">
        <v>544</v>
      </c>
      <c r="BT281" s="59" t="s">
        <v>544</v>
      </c>
      <c r="BU281" s="59" t="s">
        <v>544</v>
      </c>
      <c r="BV281" s="59" t="s">
        <v>544</v>
      </c>
      <c r="BW281" s="59" t="s">
        <v>544</v>
      </c>
      <c r="BX281" s="59" t="s">
        <v>544</v>
      </c>
      <c r="BY281" s="59" t="s">
        <v>544</v>
      </c>
      <c r="BZ281" s="59" t="s">
        <v>544</v>
      </c>
      <c r="CA281" s="59" t="s">
        <v>544</v>
      </c>
      <c r="CB281" s="59" t="s">
        <v>544</v>
      </c>
      <c r="CC281" s="59" t="s">
        <v>544</v>
      </c>
      <c r="CD281" s="59" t="s">
        <v>544</v>
      </c>
      <c r="CE281" s="59" t="s">
        <v>544</v>
      </c>
      <c r="CF281" s="58">
        <v>656635</v>
      </c>
      <c r="CG281" s="59" t="s">
        <v>544</v>
      </c>
      <c r="CH281" s="59" t="s">
        <v>544</v>
      </c>
      <c r="CI281" s="59" t="s">
        <v>544</v>
      </c>
      <c r="CJ281" s="59" t="s">
        <v>544</v>
      </c>
      <c r="CK281" s="59" t="s">
        <v>544</v>
      </c>
      <c r="CL281" s="59" t="s">
        <v>544</v>
      </c>
      <c r="CM281" s="59" t="s">
        <v>544</v>
      </c>
      <c r="CN281" s="59" t="s">
        <v>544</v>
      </c>
      <c r="CO281" s="59" t="s">
        <v>544</v>
      </c>
      <c r="CP281" s="59" t="s">
        <v>544</v>
      </c>
      <c r="CQ281" s="59" t="s">
        <v>544</v>
      </c>
      <c r="CR281" s="59" t="s">
        <v>544</v>
      </c>
      <c r="CS281" s="58">
        <v>102.8</v>
      </c>
      <c r="CT281" s="58">
        <v>102.2</v>
      </c>
      <c r="CU281" s="59" t="s">
        <v>544</v>
      </c>
      <c r="CV281" s="59" t="s">
        <v>544</v>
      </c>
      <c r="CW281" s="58">
        <v>2.81</v>
      </c>
      <c r="CX281" s="59" t="s">
        <v>544</v>
      </c>
      <c r="CY281" s="59" t="s">
        <v>544</v>
      </c>
      <c r="CZ281" s="59" t="s">
        <v>544</v>
      </c>
      <c r="DA281" s="59" t="s">
        <v>544</v>
      </c>
      <c r="DB281" s="59" t="s">
        <v>544</v>
      </c>
      <c r="DC281" s="59" t="s">
        <v>544</v>
      </c>
      <c r="DD281" s="59" t="s">
        <v>544</v>
      </c>
      <c r="DE281" s="59" t="s">
        <v>544</v>
      </c>
      <c r="DF281" s="59" t="s">
        <v>544</v>
      </c>
      <c r="DG281" s="59" t="s">
        <v>544</v>
      </c>
      <c r="DH281" s="59" t="s">
        <v>544</v>
      </c>
      <c r="DI281" s="59" t="s">
        <v>544</v>
      </c>
      <c r="DJ281" s="59" t="s">
        <v>544</v>
      </c>
      <c r="DK281" s="59" t="s">
        <v>544</v>
      </c>
      <c r="DL281" s="59" t="s">
        <v>544</v>
      </c>
      <c r="DM281" s="59" t="s">
        <v>544</v>
      </c>
      <c r="DN281" s="58">
        <v>0.77420599999999995</v>
      </c>
      <c r="DO281" s="59" t="s">
        <v>544</v>
      </c>
      <c r="DP281" s="59" t="s">
        <v>544</v>
      </c>
      <c r="DQ281" s="116" t="s">
        <v>544</v>
      </c>
    </row>
    <row r="282" spans="1:121">
      <c r="A282" s="3">
        <v>30421</v>
      </c>
      <c r="B282" s="59" t="s">
        <v>544</v>
      </c>
      <c r="C282" s="59" t="s">
        <v>544</v>
      </c>
      <c r="D282" s="59" t="s">
        <v>544</v>
      </c>
      <c r="E282" s="59" t="s">
        <v>544</v>
      </c>
      <c r="F282" s="58">
        <v>44.5</v>
      </c>
      <c r="G282" s="58">
        <v>0.80146899999999999</v>
      </c>
      <c r="H282" s="58">
        <v>135.9</v>
      </c>
      <c r="I282" s="58">
        <v>249</v>
      </c>
      <c r="J282" s="58">
        <v>5.2</v>
      </c>
      <c r="K282" s="59" t="s">
        <v>544</v>
      </c>
      <c r="L282" s="58">
        <v>707</v>
      </c>
      <c r="M282" s="58">
        <v>244780</v>
      </c>
      <c r="N282" s="59" t="s">
        <v>544</v>
      </c>
      <c r="O282" s="58">
        <v>1070</v>
      </c>
      <c r="P282" s="58">
        <v>8.3000000000000007</v>
      </c>
      <c r="Q282" s="59" t="s">
        <v>544</v>
      </c>
      <c r="R282" s="59" t="s">
        <v>544</v>
      </c>
      <c r="S282" s="59" t="s">
        <v>544</v>
      </c>
      <c r="T282" s="59" t="s">
        <v>544</v>
      </c>
      <c r="U282" s="59" t="s">
        <v>544</v>
      </c>
      <c r="V282" s="59" t="s">
        <v>544</v>
      </c>
      <c r="W282" s="59" t="s">
        <v>544</v>
      </c>
      <c r="X282" s="59" t="s">
        <v>544</v>
      </c>
      <c r="Y282" s="59" t="s">
        <v>544</v>
      </c>
      <c r="Z282" s="58">
        <v>101.9</v>
      </c>
      <c r="AA282" s="59" t="s">
        <v>544</v>
      </c>
      <c r="AB282" s="59" t="s">
        <v>544</v>
      </c>
      <c r="AC282" s="58">
        <v>0.80146899999999999</v>
      </c>
      <c r="AD282" s="59" t="s">
        <v>544</v>
      </c>
      <c r="AE282" s="59" t="s">
        <v>544</v>
      </c>
      <c r="AF282" s="58">
        <v>79.978587000000005</v>
      </c>
      <c r="AG282" s="58">
        <v>29.24</v>
      </c>
      <c r="AH282" s="58">
        <v>49.1</v>
      </c>
      <c r="AI282" s="59" t="s">
        <v>544</v>
      </c>
      <c r="AJ282" s="59" t="s">
        <v>544</v>
      </c>
      <c r="AK282" s="59" t="s">
        <v>544</v>
      </c>
      <c r="AL282" s="59" t="s">
        <v>544</v>
      </c>
      <c r="AM282" s="58">
        <v>56.8172</v>
      </c>
      <c r="AN282" s="58">
        <v>100.1026</v>
      </c>
      <c r="AO282" s="59" t="s">
        <v>544</v>
      </c>
      <c r="AP282" s="59" t="s">
        <v>544</v>
      </c>
      <c r="AQ282" s="59" t="s">
        <v>544</v>
      </c>
      <c r="AR282" s="59" t="s">
        <v>544</v>
      </c>
      <c r="AS282" s="59" t="s">
        <v>544</v>
      </c>
      <c r="AT282" s="59" t="s">
        <v>544</v>
      </c>
      <c r="AU282" s="58">
        <v>79.02</v>
      </c>
      <c r="AV282" s="58">
        <v>93.3</v>
      </c>
      <c r="AW282" s="59" t="s">
        <v>544</v>
      </c>
      <c r="AX282" s="58">
        <v>58.1</v>
      </c>
      <c r="AY282" s="58">
        <v>58.9</v>
      </c>
      <c r="AZ282" s="58">
        <v>63.2</v>
      </c>
      <c r="BA282" s="58">
        <v>74.900000000000006</v>
      </c>
      <c r="BB282" s="58">
        <v>55.2</v>
      </c>
      <c r="BC282" s="58">
        <v>74.5</v>
      </c>
      <c r="BD282" s="59" t="s">
        <v>544</v>
      </c>
      <c r="BE282" s="59" t="s">
        <v>544</v>
      </c>
      <c r="BF282" s="59" t="s">
        <v>544</v>
      </c>
      <c r="BG282" s="58">
        <v>3.9</v>
      </c>
      <c r="BH282" s="58">
        <v>3.24</v>
      </c>
      <c r="BI282" s="59" t="s">
        <v>544</v>
      </c>
      <c r="BJ282" s="59" t="s">
        <v>544</v>
      </c>
      <c r="BK282" s="59" t="s">
        <v>544</v>
      </c>
      <c r="BL282" s="58">
        <v>17.739999999999998</v>
      </c>
      <c r="BM282" s="58">
        <v>16.05</v>
      </c>
      <c r="BN282" s="59" t="s">
        <v>544</v>
      </c>
      <c r="BO282" s="59" t="s">
        <v>544</v>
      </c>
      <c r="BP282" s="59" t="s">
        <v>544</v>
      </c>
      <c r="BQ282" s="59" t="s">
        <v>544</v>
      </c>
      <c r="BR282" s="59" t="s">
        <v>544</v>
      </c>
      <c r="BS282" s="59" t="s">
        <v>544</v>
      </c>
      <c r="BT282" s="59" t="s">
        <v>544</v>
      </c>
      <c r="BU282" s="59" t="s">
        <v>544</v>
      </c>
      <c r="BV282" s="59" t="s">
        <v>544</v>
      </c>
      <c r="BW282" s="59" t="s">
        <v>544</v>
      </c>
      <c r="BX282" s="59" t="s">
        <v>544</v>
      </c>
      <c r="BY282" s="59" t="s">
        <v>544</v>
      </c>
      <c r="BZ282" s="59" t="s">
        <v>544</v>
      </c>
      <c r="CA282" s="59" t="s">
        <v>544</v>
      </c>
      <c r="CB282" s="59" t="s">
        <v>544</v>
      </c>
      <c r="CC282" s="59" t="s">
        <v>544</v>
      </c>
      <c r="CD282" s="59" t="s">
        <v>544</v>
      </c>
      <c r="CE282" s="59" t="s">
        <v>544</v>
      </c>
      <c r="CF282" s="58">
        <v>658986</v>
      </c>
      <c r="CG282" s="59" t="s">
        <v>544</v>
      </c>
      <c r="CH282" s="59" t="s">
        <v>544</v>
      </c>
      <c r="CI282" s="59" t="s">
        <v>544</v>
      </c>
      <c r="CJ282" s="59" t="s">
        <v>544</v>
      </c>
      <c r="CK282" s="59" t="s">
        <v>544</v>
      </c>
      <c r="CL282" s="59" t="s">
        <v>544</v>
      </c>
      <c r="CM282" s="59" t="s">
        <v>544</v>
      </c>
      <c r="CN282" s="59" t="s">
        <v>544</v>
      </c>
      <c r="CO282" s="59" t="s">
        <v>544</v>
      </c>
      <c r="CP282" s="59" t="s">
        <v>544</v>
      </c>
      <c r="CQ282" s="59" t="s">
        <v>544</v>
      </c>
      <c r="CR282" s="59" t="s">
        <v>544</v>
      </c>
      <c r="CS282" s="58">
        <v>103.5</v>
      </c>
      <c r="CT282" s="58">
        <v>99.9</v>
      </c>
      <c r="CU282" s="59" t="s">
        <v>544</v>
      </c>
      <c r="CV282" s="59" t="s">
        <v>544</v>
      </c>
      <c r="CW282" s="58">
        <v>3.12</v>
      </c>
      <c r="CX282" s="59" t="s">
        <v>544</v>
      </c>
      <c r="CY282" s="59" t="s">
        <v>544</v>
      </c>
      <c r="CZ282" s="59" t="s">
        <v>544</v>
      </c>
      <c r="DA282" s="59" t="s">
        <v>544</v>
      </c>
      <c r="DB282" s="59" t="s">
        <v>544</v>
      </c>
      <c r="DC282" s="59" t="s">
        <v>544</v>
      </c>
      <c r="DD282" s="59" t="s">
        <v>544</v>
      </c>
      <c r="DE282" s="59" t="s">
        <v>544</v>
      </c>
      <c r="DF282" s="59" t="s">
        <v>544</v>
      </c>
      <c r="DG282" s="59" t="s">
        <v>544</v>
      </c>
      <c r="DH282" s="59" t="s">
        <v>544</v>
      </c>
      <c r="DI282" s="59" t="s">
        <v>544</v>
      </c>
      <c r="DJ282" s="59" t="s">
        <v>544</v>
      </c>
      <c r="DK282" s="59" t="s">
        <v>544</v>
      </c>
      <c r="DL282" s="59" t="s">
        <v>544</v>
      </c>
      <c r="DM282" s="59" t="s">
        <v>544</v>
      </c>
      <c r="DN282" s="58">
        <v>0.813218</v>
      </c>
      <c r="DO282" s="59" t="s">
        <v>544</v>
      </c>
      <c r="DP282" s="59" t="s">
        <v>544</v>
      </c>
      <c r="DQ282" s="116" t="s">
        <v>544</v>
      </c>
    </row>
    <row r="283" spans="1:121">
      <c r="A283" s="3">
        <v>30451</v>
      </c>
      <c r="B283" s="59" t="s">
        <v>544</v>
      </c>
      <c r="C283" s="59" t="s">
        <v>544</v>
      </c>
      <c r="D283" s="59" t="s">
        <v>544</v>
      </c>
      <c r="E283" s="59" t="s">
        <v>544</v>
      </c>
      <c r="F283" s="58">
        <v>44.6</v>
      </c>
      <c r="G283" s="58">
        <v>0.79322300000000001</v>
      </c>
      <c r="H283" s="58">
        <v>142.80000000000001</v>
      </c>
      <c r="I283" s="58">
        <v>248.5</v>
      </c>
      <c r="J283" s="58">
        <v>5.33</v>
      </c>
      <c r="K283" s="59" t="s">
        <v>544</v>
      </c>
      <c r="L283" s="58">
        <v>675.7</v>
      </c>
      <c r="M283" s="58">
        <v>244549</v>
      </c>
      <c r="N283" s="59" t="s">
        <v>544</v>
      </c>
      <c r="O283" s="58">
        <v>932</v>
      </c>
      <c r="P283" s="58">
        <v>8.3000000000000007</v>
      </c>
      <c r="Q283" s="59" t="s">
        <v>544</v>
      </c>
      <c r="R283" s="59" t="s">
        <v>544</v>
      </c>
      <c r="S283" s="59" t="s">
        <v>544</v>
      </c>
      <c r="T283" s="59" t="s">
        <v>544</v>
      </c>
      <c r="U283" s="59" t="s">
        <v>544</v>
      </c>
      <c r="V283" s="59" t="s">
        <v>544</v>
      </c>
      <c r="W283" s="59" t="s">
        <v>544</v>
      </c>
      <c r="X283" s="59" t="s">
        <v>544</v>
      </c>
      <c r="Y283" s="59" t="s">
        <v>544</v>
      </c>
      <c r="Z283" s="58">
        <v>100.9</v>
      </c>
      <c r="AA283" s="59" t="s">
        <v>544</v>
      </c>
      <c r="AB283" s="59" t="s">
        <v>544</v>
      </c>
      <c r="AC283" s="58">
        <v>0.79322300000000001</v>
      </c>
      <c r="AD283" s="59" t="s">
        <v>544</v>
      </c>
      <c r="AE283" s="59" t="s">
        <v>544</v>
      </c>
      <c r="AF283" s="58">
        <v>79.957356000000004</v>
      </c>
      <c r="AG283" s="58">
        <v>29.6</v>
      </c>
      <c r="AH283" s="58">
        <v>49.2</v>
      </c>
      <c r="AI283" s="59" t="s">
        <v>544</v>
      </c>
      <c r="AJ283" s="59" t="s">
        <v>544</v>
      </c>
      <c r="AK283" s="59" t="s">
        <v>544</v>
      </c>
      <c r="AL283" s="59" t="s">
        <v>544</v>
      </c>
      <c r="AM283" s="58">
        <v>57.032600000000002</v>
      </c>
      <c r="AN283" s="58">
        <v>100.3571</v>
      </c>
      <c r="AO283" s="59" t="s">
        <v>544</v>
      </c>
      <c r="AP283" s="59" t="s">
        <v>544</v>
      </c>
      <c r="AQ283" s="59" t="s">
        <v>544</v>
      </c>
      <c r="AR283" s="59" t="s">
        <v>544</v>
      </c>
      <c r="AS283" s="59" t="s">
        <v>544</v>
      </c>
      <c r="AT283" s="59" t="s">
        <v>544</v>
      </c>
      <c r="AU283" s="58">
        <v>78.41</v>
      </c>
      <c r="AV283" s="58">
        <v>93.7</v>
      </c>
      <c r="AW283" s="59" t="s">
        <v>544</v>
      </c>
      <c r="AX283" s="58">
        <v>57.5</v>
      </c>
      <c r="AY283" s="58">
        <v>58.7</v>
      </c>
      <c r="AZ283" s="58">
        <v>64.599999999999994</v>
      </c>
      <c r="BA283" s="58">
        <v>76.900000000000006</v>
      </c>
      <c r="BB283" s="58">
        <v>56.1</v>
      </c>
      <c r="BC283" s="58">
        <v>74.8</v>
      </c>
      <c r="BD283" s="59" t="s">
        <v>544</v>
      </c>
      <c r="BE283" s="59" t="s">
        <v>544</v>
      </c>
      <c r="BF283" s="59" t="s">
        <v>544</v>
      </c>
      <c r="BG283" s="58">
        <v>3.57</v>
      </c>
      <c r="BH283" s="58">
        <v>3.22</v>
      </c>
      <c r="BI283" s="59" t="s">
        <v>544</v>
      </c>
      <c r="BJ283" s="59" t="s">
        <v>544</v>
      </c>
      <c r="BK283" s="59" t="s">
        <v>544</v>
      </c>
      <c r="BL283" s="58">
        <v>17.95</v>
      </c>
      <c r="BM283" s="58">
        <v>16.260000000000002</v>
      </c>
      <c r="BN283" s="59" t="s">
        <v>544</v>
      </c>
      <c r="BO283" s="59" t="s">
        <v>544</v>
      </c>
      <c r="BP283" s="59" t="s">
        <v>544</v>
      </c>
      <c r="BQ283" s="59" t="s">
        <v>544</v>
      </c>
      <c r="BR283" s="59" t="s">
        <v>544</v>
      </c>
      <c r="BS283" s="59" t="s">
        <v>544</v>
      </c>
      <c r="BT283" s="59" t="s">
        <v>544</v>
      </c>
      <c r="BU283" s="59" t="s">
        <v>544</v>
      </c>
      <c r="BV283" s="59" t="s">
        <v>544</v>
      </c>
      <c r="BW283" s="59" t="s">
        <v>544</v>
      </c>
      <c r="BX283" s="59" t="s">
        <v>544</v>
      </c>
      <c r="BY283" s="59" t="s">
        <v>544</v>
      </c>
      <c r="BZ283" s="59" t="s">
        <v>544</v>
      </c>
      <c r="CA283" s="59" t="s">
        <v>544</v>
      </c>
      <c r="CB283" s="59" t="s">
        <v>544</v>
      </c>
      <c r="CC283" s="59" t="s">
        <v>544</v>
      </c>
      <c r="CD283" s="59" t="s">
        <v>544</v>
      </c>
      <c r="CE283" s="59" t="s">
        <v>544</v>
      </c>
      <c r="CF283" s="58">
        <v>662557</v>
      </c>
      <c r="CG283" s="59" t="s">
        <v>544</v>
      </c>
      <c r="CH283" s="59" t="s">
        <v>544</v>
      </c>
      <c r="CI283" s="59" t="s">
        <v>544</v>
      </c>
      <c r="CJ283" s="59" t="s">
        <v>544</v>
      </c>
      <c r="CK283" s="59" t="s">
        <v>544</v>
      </c>
      <c r="CL283" s="59" t="s">
        <v>544</v>
      </c>
      <c r="CM283" s="59" t="s">
        <v>544</v>
      </c>
      <c r="CN283" s="59" t="s">
        <v>544</v>
      </c>
      <c r="CO283" s="59" t="s">
        <v>544</v>
      </c>
      <c r="CP283" s="59" t="s">
        <v>544</v>
      </c>
      <c r="CQ283" s="59" t="s">
        <v>544</v>
      </c>
      <c r="CR283" s="59" t="s">
        <v>544</v>
      </c>
      <c r="CS283" s="58">
        <v>103.2</v>
      </c>
      <c r="CT283" s="58">
        <v>97.8</v>
      </c>
      <c r="CU283" s="59" t="s">
        <v>544</v>
      </c>
      <c r="CV283" s="59" t="s">
        <v>544</v>
      </c>
      <c r="CW283" s="58">
        <v>3.07</v>
      </c>
      <c r="CX283" s="59" t="s">
        <v>544</v>
      </c>
      <c r="CY283" s="59" t="s">
        <v>544</v>
      </c>
      <c r="CZ283" s="59" t="s">
        <v>544</v>
      </c>
      <c r="DA283" s="59" t="s">
        <v>544</v>
      </c>
      <c r="DB283" s="59" t="s">
        <v>544</v>
      </c>
      <c r="DC283" s="59" t="s">
        <v>544</v>
      </c>
      <c r="DD283" s="59" t="s">
        <v>544</v>
      </c>
      <c r="DE283" s="59" t="s">
        <v>544</v>
      </c>
      <c r="DF283" s="59" t="s">
        <v>544</v>
      </c>
      <c r="DG283" s="59" t="s">
        <v>544</v>
      </c>
      <c r="DH283" s="59" t="s">
        <v>544</v>
      </c>
      <c r="DI283" s="59" t="s">
        <v>544</v>
      </c>
      <c r="DJ283" s="59" t="s">
        <v>544</v>
      </c>
      <c r="DK283" s="59" t="s">
        <v>544</v>
      </c>
      <c r="DL283" s="59" t="s">
        <v>544</v>
      </c>
      <c r="DM283" s="59" t="s">
        <v>544</v>
      </c>
      <c r="DN283" s="58">
        <v>0.84794999999999998</v>
      </c>
      <c r="DO283" s="59" t="s">
        <v>544</v>
      </c>
      <c r="DP283" s="59" t="s">
        <v>544</v>
      </c>
      <c r="DQ283" s="116" t="s">
        <v>544</v>
      </c>
    </row>
    <row r="284" spans="1:121">
      <c r="A284" s="3">
        <v>30482</v>
      </c>
      <c r="B284" s="59" t="s">
        <v>544</v>
      </c>
      <c r="C284" s="59" t="s">
        <v>544</v>
      </c>
      <c r="D284" s="59" t="s">
        <v>544</v>
      </c>
      <c r="E284" s="59" t="s">
        <v>544</v>
      </c>
      <c r="F284" s="58">
        <v>45.7</v>
      </c>
      <c r="G284" s="58">
        <v>0.76742100000000002</v>
      </c>
      <c r="H284" s="58">
        <v>146.4</v>
      </c>
      <c r="I284" s="58">
        <v>250</v>
      </c>
      <c r="J284" s="58">
        <v>5.57</v>
      </c>
      <c r="K284" s="59" t="s">
        <v>544</v>
      </c>
      <c r="L284" s="58">
        <v>719.7</v>
      </c>
      <c r="M284" s="58">
        <v>262750</v>
      </c>
      <c r="N284" s="59" t="s">
        <v>544</v>
      </c>
      <c r="O284" s="58">
        <v>1003</v>
      </c>
      <c r="P284" s="58">
        <v>8.3000000000000007</v>
      </c>
      <c r="Q284" s="59" t="s">
        <v>544</v>
      </c>
      <c r="R284" s="59" t="s">
        <v>544</v>
      </c>
      <c r="S284" s="59" t="s">
        <v>544</v>
      </c>
      <c r="T284" s="59" t="s">
        <v>544</v>
      </c>
      <c r="U284" s="59" t="s">
        <v>544</v>
      </c>
      <c r="V284" s="59" t="s">
        <v>544</v>
      </c>
      <c r="W284" s="59" t="s">
        <v>544</v>
      </c>
      <c r="X284" s="59" t="s">
        <v>544</v>
      </c>
      <c r="Y284" s="59" t="s">
        <v>544</v>
      </c>
      <c r="Z284" s="58">
        <v>99.9</v>
      </c>
      <c r="AA284" s="59" t="s">
        <v>544</v>
      </c>
      <c r="AB284" s="59" t="s">
        <v>544</v>
      </c>
      <c r="AC284" s="58">
        <v>0.76742100000000002</v>
      </c>
      <c r="AD284" s="59" t="s">
        <v>544</v>
      </c>
      <c r="AE284" s="59" t="s">
        <v>544</v>
      </c>
      <c r="AF284" s="58">
        <v>79.303061999999997</v>
      </c>
      <c r="AG284" s="58">
        <v>30.01</v>
      </c>
      <c r="AH284" s="58">
        <v>49.3</v>
      </c>
      <c r="AI284" s="59" t="s">
        <v>544</v>
      </c>
      <c r="AJ284" s="59" t="s">
        <v>544</v>
      </c>
      <c r="AK284" s="59" t="s">
        <v>544</v>
      </c>
      <c r="AL284" s="59" t="s">
        <v>544</v>
      </c>
      <c r="AM284" s="58">
        <v>57.216200000000001</v>
      </c>
      <c r="AN284" s="58">
        <v>100.55249999999999</v>
      </c>
      <c r="AO284" s="59" t="s">
        <v>544</v>
      </c>
      <c r="AP284" s="59" t="s">
        <v>544</v>
      </c>
      <c r="AQ284" s="59" t="s">
        <v>544</v>
      </c>
      <c r="AR284" s="59" t="s">
        <v>544</v>
      </c>
      <c r="AS284" s="59" t="s">
        <v>544</v>
      </c>
      <c r="AT284" s="59" t="s">
        <v>544</v>
      </c>
      <c r="AU284" s="58">
        <v>77.739999999999995</v>
      </c>
      <c r="AV284" s="58">
        <v>94.6</v>
      </c>
      <c r="AW284" s="59" t="s">
        <v>544</v>
      </c>
      <c r="AX284" s="58">
        <v>58.9</v>
      </c>
      <c r="AY284" s="58">
        <v>59.9</v>
      </c>
      <c r="AZ284" s="58">
        <v>65</v>
      </c>
      <c r="BA284" s="58">
        <v>76.900000000000006</v>
      </c>
      <c r="BB284" s="58">
        <v>56.7</v>
      </c>
      <c r="BC284" s="58">
        <v>75</v>
      </c>
      <c r="BD284" s="59" t="s">
        <v>544</v>
      </c>
      <c r="BE284" s="59" t="s">
        <v>544</v>
      </c>
      <c r="BF284" s="59" t="s">
        <v>544</v>
      </c>
      <c r="BG284" s="58">
        <v>3.67</v>
      </c>
      <c r="BH284" s="58">
        <v>3.33</v>
      </c>
      <c r="BI284" s="59" t="s">
        <v>544</v>
      </c>
      <c r="BJ284" s="59" t="s">
        <v>544</v>
      </c>
      <c r="BK284" s="59" t="s">
        <v>544</v>
      </c>
      <c r="BL284" s="58">
        <v>18.510000000000002</v>
      </c>
      <c r="BM284" s="58">
        <v>16.670000000000002</v>
      </c>
      <c r="BN284" s="59" t="s">
        <v>544</v>
      </c>
      <c r="BO284" s="59" t="s">
        <v>544</v>
      </c>
      <c r="BP284" s="59" t="s">
        <v>544</v>
      </c>
      <c r="BQ284" s="59" t="s">
        <v>544</v>
      </c>
      <c r="BR284" s="59" t="s">
        <v>544</v>
      </c>
      <c r="BS284" s="59" t="s">
        <v>544</v>
      </c>
      <c r="BT284" s="59" t="s">
        <v>544</v>
      </c>
      <c r="BU284" s="59" t="s">
        <v>544</v>
      </c>
      <c r="BV284" s="59" t="s">
        <v>544</v>
      </c>
      <c r="BW284" s="59" t="s">
        <v>544</v>
      </c>
      <c r="BX284" s="59" t="s">
        <v>544</v>
      </c>
      <c r="BY284" s="59" t="s">
        <v>544</v>
      </c>
      <c r="BZ284" s="59" t="s">
        <v>544</v>
      </c>
      <c r="CA284" s="59" t="s">
        <v>544</v>
      </c>
      <c r="CB284" s="59" t="s">
        <v>544</v>
      </c>
      <c r="CC284" s="59" t="s">
        <v>544</v>
      </c>
      <c r="CD284" s="59" t="s">
        <v>544</v>
      </c>
      <c r="CE284" s="59" t="s">
        <v>544</v>
      </c>
      <c r="CF284" s="58">
        <v>672085</v>
      </c>
      <c r="CG284" s="59" t="s">
        <v>544</v>
      </c>
      <c r="CH284" s="59" t="s">
        <v>544</v>
      </c>
      <c r="CI284" s="59" t="s">
        <v>544</v>
      </c>
      <c r="CJ284" s="59" t="s">
        <v>544</v>
      </c>
      <c r="CK284" s="59" t="s">
        <v>544</v>
      </c>
      <c r="CL284" s="59" t="s">
        <v>544</v>
      </c>
      <c r="CM284" s="59" t="s">
        <v>544</v>
      </c>
      <c r="CN284" s="59" t="s">
        <v>544</v>
      </c>
      <c r="CO284" s="59" t="s">
        <v>544</v>
      </c>
      <c r="CP284" s="59" t="s">
        <v>544</v>
      </c>
      <c r="CQ284" s="59" t="s">
        <v>544</v>
      </c>
      <c r="CR284" s="59" t="s">
        <v>544</v>
      </c>
      <c r="CS284" s="58">
        <v>102.8</v>
      </c>
      <c r="CT284" s="58">
        <v>96.3</v>
      </c>
      <c r="CU284" s="59" t="s">
        <v>544</v>
      </c>
      <c r="CV284" s="59" t="s">
        <v>544</v>
      </c>
      <c r="CW284" s="58">
        <v>3.17</v>
      </c>
      <c r="CX284" s="59" t="s">
        <v>544</v>
      </c>
      <c r="CY284" s="59" t="s">
        <v>544</v>
      </c>
      <c r="CZ284" s="59" t="s">
        <v>544</v>
      </c>
      <c r="DA284" s="59" t="s">
        <v>544</v>
      </c>
      <c r="DB284" s="59" t="s">
        <v>544</v>
      </c>
      <c r="DC284" s="59" t="s">
        <v>544</v>
      </c>
      <c r="DD284" s="59" t="s">
        <v>544</v>
      </c>
      <c r="DE284" s="59" t="s">
        <v>544</v>
      </c>
      <c r="DF284" s="59" t="s">
        <v>544</v>
      </c>
      <c r="DG284" s="59" t="s">
        <v>544</v>
      </c>
      <c r="DH284" s="59" t="s">
        <v>544</v>
      </c>
      <c r="DI284" s="59" t="s">
        <v>544</v>
      </c>
      <c r="DJ284" s="59" t="s">
        <v>544</v>
      </c>
      <c r="DK284" s="59" t="s">
        <v>544</v>
      </c>
      <c r="DL284" s="59" t="s">
        <v>544</v>
      </c>
      <c r="DM284" s="59" t="s">
        <v>544</v>
      </c>
      <c r="DN284" s="58">
        <v>0.87558599999999998</v>
      </c>
      <c r="DO284" s="59" t="s">
        <v>544</v>
      </c>
      <c r="DP284" s="59" t="s">
        <v>544</v>
      </c>
      <c r="DQ284" s="116" t="s">
        <v>544</v>
      </c>
    </row>
    <row r="285" spans="1:121">
      <c r="A285" s="3">
        <v>30512</v>
      </c>
      <c r="B285" s="59" t="s">
        <v>544</v>
      </c>
      <c r="C285" s="59" t="s">
        <v>544</v>
      </c>
      <c r="D285" s="59" t="s">
        <v>544</v>
      </c>
      <c r="E285" s="59" t="s">
        <v>544</v>
      </c>
      <c r="F285" s="58">
        <v>44.7</v>
      </c>
      <c r="G285" s="58">
        <v>0.75654100000000002</v>
      </c>
      <c r="H285" s="58">
        <v>146.1</v>
      </c>
      <c r="I285" s="58">
        <v>251.3</v>
      </c>
      <c r="J285" s="58">
        <v>5.57</v>
      </c>
      <c r="K285" s="59" t="s">
        <v>544</v>
      </c>
      <c r="L285" s="58">
        <v>737.7</v>
      </c>
      <c r="M285" s="58">
        <v>174319</v>
      </c>
      <c r="N285" s="59" t="s">
        <v>544</v>
      </c>
      <c r="O285" s="58">
        <v>905</v>
      </c>
      <c r="P285" s="58">
        <v>8.1999999999999993</v>
      </c>
      <c r="Q285" s="59" t="s">
        <v>544</v>
      </c>
      <c r="R285" s="59" t="s">
        <v>544</v>
      </c>
      <c r="S285" s="59" t="s">
        <v>544</v>
      </c>
      <c r="T285" s="59" t="s">
        <v>544</v>
      </c>
      <c r="U285" s="59" t="s">
        <v>544</v>
      </c>
      <c r="V285" s="59" t="s">
        <v>544</v>
      </c>
      <c r="W285" s="59" t="s">
        <v>544</v>
      </c>
      <c r="X285" s="59" t="s">
        <v>544</v>
      </c>
      <c r="Y285" s="59" t="s">
        <v>544</v>
      </c>
      <c r="Z285" s="58">
        <v>99.7</v>
      </c>
      <c r="AA285" s="59" t="s">
        <v>544</v>
      </c>
      <c r="AB285" s="59" t="s">
        <v>544</v>
      </c>
      <c r="AC285" s="58">
        <v>0.75654100000000002</v>
      </c>
      <c r="AD285" s="59" t="s">
        <v>544</v>
      </c>
      <c r="AE285" s="59" t="s">
        <v>544</v>
      </c>
      <c r="AF285" s="58">
        <v>78.765690000000006</v>
      </c>
      <c r="AG285" s="58">
        <v>30.69</v>
      </c>
      <c r="AH285" s="58">
        <v>49.5</v>
      </c>
      <c r="AI285" s="59" t="s">
        <v>544</v>
      </c>
      <c r="AJ285" s="59" t="s">
        <v>544</v>
      </c>
      <c r="AK285" s="59" t="s">
        <v>544</v>
      </c>
      <c r="AL285" s="59" t="s">
        <v>544</v>
      </c>
      <c r="AM285" s="58">
        <v>57.3855</v>
      </c>
      <c r="AN285" s="58">
        <v>100.7195</v>
      </c>
      <c r="AO285" s="59" t="s">
        <v>544</v>
      </c>
      <c r="AP285" s="59" t="s">
        <v>544</v>
      </c>
      <c r="AQ285" s="59" t="s">
        <v>544</v>
      </c>
      <c r="AR285" s="59" t="s">
        <v>544</v>
      </c>
      <c r="AS285" s="59" t="s">
        <v>544</v>
      </c>
      <c r="AT285" s="59" t="s">
        <v>544</v>
      </c>
      <c r="AU285" s="58">
        <v>77.36</v>
      </c>
      <c r="AV285" s="58">
        <v>95.6</v>
      </c>
      <c r="AW285" s="59" t="s">
        <v>544</v>
      </c>
      <c r="AX285" s="58">
        <v>59.3</v>
      </c>
      <c r="AY285" s="58">
        <v>60.4</v>
      </c>
      <c r="AZ285" s="58">
        <v>66.099999999999994</v>
      </c>
      <c r="BA285" s="58">
        <v>78.7</v>
      </c>
      <c r="BB285" s="58">
        <v>57.3</v>
      </c>
      <c r="BC285" s="58">
        <v>75.2</v>
      </c>
      <c r="BD285" s="59" t="s">
        <v>544</v>
      </c>
      <c r="BE285" s="59" t="s">
        <v>544</v>
      </c>
      <c r="BF285" s="59" t="s">
        <v>544</v>
      </c>
      <c r="BG285" s="58">
        <v>3.89</v>
      </c>
      <c r="BH285" s="58">
        <v>3.17</v>
      </c>
      <c r="BI285" s="59" t="s">
        <v>544</v>
      </c>
      <c r="BJ285" s="59" t="s">
        <v>544</v>
      </c>
      <c r="BK285" s="59" t="s">
        <v>544</v>
      </c>
      <c r="BL285" s="58">
        <v>17.739999999999998</v>
      </c>
      <c r="BM285" s="58">
        <v>16.36</v>
      </c>
      <c r="BN285" s="59" t="s">
        <v>544</v>
      </c>
      <c r="BO285" s="59" t="s">
        <v>544</v>
      </c>
      <c r="BP285" s="59" t="s">
        <v>544</v>
      </c>
      <c r="BQ285" s="59" t="s">
        <v>544</v>
      </c>
      <c r="BR285" s="59" t="s">
        <v>544</v>
      </c>
      <c r="BS285" s="59" t="s">
        <v>544</v>
      </c>
      <c r="BT285" s="59" t="s">
        <v>544</v>
      </c>
      <c r="BU285" s="59" t="s">
        <v>544</v>
      </c>
      <c r="BV285" s="59" t="s">
        <v>544</v>
      </c>
      <c r="BW285" s="59" t="s">
        <v>544</v>
      </c>
      <c r="BX285" s="59" t="s">
        <v>544</v>
      </c>
      <c r="BY285" s="59" t="s">
        <v>544</v>
      </c>
      <c r="BZ285" s="59" t="s">
        <v>544</v>
      </c>
      <c r="CA285" s="59" t="s">
        <v>544</v>
      </c>
      <c r="CB285" s="59" t="s">
        <v>544</v>
      </c>
      <c r="CC285" s="59" t="s">
        <v>544</v>
      </c>
      <c r="CD285" s="59" t="s">
        <v>544</v>
      </c>
      <c r="CE285" s="59" t="s">
        <v>544</v>
      </c>
      <c r="CF285" s="58">
        <v>673557</v>
      </c>
      <c r="CG285" s="59" t="s">
        <v>544</v>
      </c>
      <c r="CH285" s="59" t="s">
        <v>544</v>
      </c>
      <c r="CI285" s="59" t="s">
        <v>544</v>
      </c>
      <c r="CJ285" s="59" t="s">
        <v>544</v>
      </c>
      <c r="CK285" s="59" t="s">
        <v>544</v>
      </c>
      <c r="CL285" s="59" t="s">
        <v>544</v>
      </c>
      <c r="CM285" s="59" t="s">
        <v>544</v>
      </c>
      <c r="CN285" s="59" t="s">
        <v>544</v>
      </c>
      <c r="CO285" s="59" t="s">
        <v>544</v>
      </c>
      <c r="CP285" s="59" t="s">
        <v>544</v>
      </c>
      <c r="CQ285" s="59" t="s">
        <v>544</v>
      </c>
      <c r="CR285" s="59" t="s">
        <v>544</v>
      </c>
      <c r="CS285" s="58">
        <v>103</v>
      </c>
      <c r="CT285" s="58">
        <v>95.4</v>
      </c>
      <c r="CU285" s="59" t="s">
        <v>544</v>
      </c>
      <c r="CV285" s="59" t="s">
        <v>544</v>
      </c>
      <c r="CW285" s="58">
        <v>2.91</v>
      </c>
      <c r="CX285" s="59" t="s">
        <v>544</v>
      </c>
      <c r="CY285" s="59" t="s">
        <v>544</v>
      </c>
      <c r="CZ285" s="59" t="s">
        <v>544</v>
      </c>
      <c r="DA285" s="59" t="s">
        <v>544</v>
      </c>
      <c r="DB285" s="59" t="s">
        <v>544</v>
      </c>
      <c r="DC285" s="59" t="s">
        <v>544</v>
      </c>
      <c r="DD285" s="59" t="s">
        <v>544</v>
      </c>
      <c r="DE285" s="59" t="s">
        <v>544</v>
      </c>
      <c r="DF285" s="59" t="s">
        <v>544</v>
      </c>
      <c r="DG285" s="59" t="s">
        <v>544</v>
      </c>
      <c r="DH285" s="59" t="s">
        <v>544</v>
      </c>
      <c r="DI285" s="59" t="s">
        <v>544</v>
      </c>
      <c r="DJ285" s="59" t="s">
        <v>544</v>
      </c>
      <c r="DK285" s="59" t="s">
        <v>544</v>
      </c>
      <c r="DL285" s="59" t="s">
        <v>544</v>
      </c>
      <c r="DM285" s="59" t="s">
        <v>544</v>
      </c>
      <c r="DN285" s="58">
        <v>0.89133499999999999</v>
      </c>
      <c r="DO285" s="59" t="s">
        <v>544</v>
      </c>
      <c r="DP285" s="59" t="s">
        <v>544</v>
      </c>
      <c r="DQ285" s="116" t="s">
        <v>544</v>
      </c>
    </row>
    <row r="286" spans="1:121">
      <c r="A286" s="3">
        <v>30543</v>
      </c>
      <c r="B286" s="59" t="s">
        <v>544</v>
      </c>
      <c r="C286" s="59" t="s">
        <v>544</v>
      </c>
      <c r="D286" s="59" t="s">
        <v>544</v>
      </c>
      <c r="E286" s="59" t="s">
        <v>544</v>
      </c>
      <c r="F286" s="58">
        <v>45.4</v>
      </c>
      <c r="G286" s="58">
        <v>0.73152399999999995</v>
      </c>
      <c r="H286" s="58">
        <v>144.6</v>
      </c>
      <c r="I286" s="58">
        <v>251.6</v>
      </c>
      <c r="J286" s="58">
        <v>5.71</v>
      </c>
      <c r="K286" s="59" t="s">
        <v>544</v>
      </c>
      <c r="L286" s="58">
        <v>698.4</v>
      </c>
      <c r="M286" s="58">
        <v>143269</v>
      </c>
      <c r="N286" s="59" t="s">
        <v>544</v>
      </c>
      <c r="O286" s="58">
        <v>961</v>
      </c>
      <c r="P286" s="58">
        <v>8.1999999999999993</v>
      </c>
      <c r="Q286" s="59" t="s">
        <v>544</v>
      </c>
      <c r="R286" s="59" t="s">
        <v>544</v>
      </c>
      <c r="S286" s="59" t="s">
        <v>544</v>
      </c>
      <c r="T286" s="59" t="s">
        <v>544</v>
      </c>
      <c r="U286" s="59" t="s">
        <v>544</v>
      </c>
      <c r="V286" s="59" t="s">
        <v>544</v>
      </c>
      <c r="W286" s="59" t="s">
        <v>544</v>
      </c>
      <c r="X286" s="59" t="s">
        <v>544</v>
      </c>
      <c r="Y286" s="59" t="s">
        <v>544</v>
      </c>
      <c r="Z286" s="58">
        <v>98.9</v>
      </c>
      <c r="AA286" s="59" t="s">
        <v>544</v>
      </c>
      <c r="AB286" s="59" t="s">
        <v>544</v>
      </c>
      <c r="AC286" s="58">
        <v>0.73152399999999995</v>
      </c>
      <c r="AD286" s="59" t="s">
        <v>544</v>
      </c>
      <c r="AE286" s="59" t="s">
        <v>544</v>
      </c>
      <c r="AF286" s="58">
        <v>77.697841999999994</v>
      </c>
      <c r="AG286" s="58">
        <v>31.23</v>
      </c>
      <c r="AH286" s="58">
        <v>49.6</v>
      </c>
      <c r="AI286" s="59" t="s">
        <v>544</v>
      </c>
      <c r="AJ286" s="59" t="s">
        <v>544</v>
      </c>
      <c r="AK286" s="59" t="s">
        <v>544</v>
      </c>
      <c r="AL286" s="59" t="s">
        <v>544</v>
      </c>
      <c r="AM286" s="58">
        <v>57.558300000000003</v>
      </c>
      <c r="AN286" s="58">
        <v>100.88939999999999</v>
      </c>
      <c r="AO286" s="59" t="s">
        <v>544</v>
      </c>
      <c r="AP286" s="59" t="s">
        <v>544</v>
      </c>
      <c r="AQ286" s="59" t="s">
        <v>544</v>
      </c>
      <c r="AR286" s="59" t="s">
        <v>544</v>
      </c>
      <c r="AS286" s="59" t="s">
        <v>544</v>
      </c>
      <c r="AT286" s="59" t="s">
        <v>544</v>
      </c>
      <c r="AU286" s="58">
        <v>76.7</v>
      </c>
      <c r="AV286" s="58">
        <v>97.6</v>
      </c>
      <c r="AW286" s="59" t="s">
        <v>544</v>
      </c>
      <c r="AX286" s="58">
        <v>59.6</v>
      </c>
      <c r="AY286" s="58">
        <v>61.2</v>
      </c>
      <c r="AZ286" s="58">
        <v>69.400000000000006</v>
      </c>
      <c r="BA286" s="58">
        <v>85.9</v>
      </c>
      <c r="BB286" s="58">
        <v>57.9</v>
      </c>
      <c r="BC286" s="58">
        <v>75.599999999999994</v>
      </c>
      <c r="BD286" s="59" t="s">
        <v>544</v>
      </c>
      <c r="BE286" s="59" t="s">
        <v>544</v>
      </c>
      <c r="BF286" s="59" t="s">
        <v>544</v>
      </c>
      <c r="BG286" s="58">
        <v>3.68</v>
      </c>
      <c r="BH286" s="58">
        <v>3.37</v>
      </c>
      <c r="BI286" s="59" t="s">
        <v>544</v>
      </c>
      <c r="BJ286" s="59" t="s">
        <v>544</v>
      </c>
      <c r="BK286" s="59" t="s">
        <v>544</v>
      </c>
      <c r="BL286" s="58">
        <v>18.3</v>
      </c>
      <c r="BM286" s="58">
        <v>16.57</v>
      </c>
      <c r="BN286" s="59" t="s">
        <v>544</v>
      </c>
      <c r="BO286" s="59" t="s">
        <v>544</v>
      </c>
      <c r="BP286" s="59" t="s">
        <v>544</v>
      </c>
      <c r="BQ286" s="59" t="s">
        <v>544</v>
      </c>
      <c r="BR286" s="59" t="s">
        <v>544</v>
      </c>
      <c r="BS286" s="59" t="s">
        <v>544</v>
      </c>
      <c r="BT286" s="59" t="s">
        <v>544</v>
      </c>
      <c r="BU286" s="59" t="s">
        <v>544</v>
      </c>
      <c r="BV286" s="59" t="s">
        <v>544</v>
      </c>
      <c r="BW286" s="59" t="s">
        <v>544</v>
      </c>
      <c r="BX286" s="59" t="s">
        <v>544</v>
      </c>
      <c r="BY286" s="59" t="s">
        <v>544</v>
      </c>
      <c r="BZ286" s="59" t="s">
        <v>544</v>
      </c>
      <c r="CA286" s="59" t="s">
        <v>544</v>
      </c>
      <c r="CB286" s="59" t="s">
        <v>544</v>
      </c>
      <c r="CC286" s="59" t="s">
        <v>544</v>
      </c>
      <c r="CD286" s="59" t="s">
        <v>544</v>
      </c>
      <c r="CE286" s="59" t="s">
        <v>544</v>
      </c>
      <c r="CF286" s="58">
        <v>677393</v>
      </c>
      <c r="CG286" s="59" t="s">
        <v>544</v>
      </c>
      <c r="CH286" s="59" t="s">
        <v>544</v>
      </c>
      <c r="CI286" s="59" t="s">
        <v>544</v>
      </c>
      <c r="CJ286" s="59" t="s">
        <v>544</v>
      </c>
      <c r="CK286" s="59" t="s">
        <v>544</v>
      </c>
      <c r="CL286" s="59" t="s">
        <v>544</v>
      </c>
      <c r="CM286" s="59" t="s">
        <v>544</v>
      </c>
      <c r="CN286" s="59" t="s">
        <v>544</v>
      </c>
      <c r="CO286" s="59" t="s">
        <v>544</v>
      </c>
      <c r="CP286" s="59" t="s">
        <v>544</v>
      </c>
      <c r="CQ286" s="59" t="s">
        <v>544</v>
      </c>
      <c r="CR286" s="59" t="s">
        <v>544</v>
      </c>
      <c r="CS286" s="58">
        <v>102.8</v>
      </c>
      <c r="CT286" s="58">
        <v>93.9</v>
      </c>
      <c r="CU286" s="59" t="s">
        <v>544</v>
      </c>
      <c r="CV286" s="59" t="s">
        <v>544</v>
      </c>
      <c r="CW286" s="58">
        <v>3.12</v>
      </c>
      <c r="CX286" s="59" t="s">
        <v>544</v>
      </c>
      <c r="CY286" s="59" t="s">
        <v>544</v>
      </c>
      <c r="CZ286" s="59" t="s">
        <v>544</v>
      </c>
      <c r="DA286" s="59" t="s">
        <v>544</v>
      </c>
      <c r="DB286" s="59" t="s">
        <v>544</v>
      </c>
      <c r="DC286" s="59" t="s">
        <v>544</v>
      </c>
      <c r="DD286" s="59" t="s">
        <v>544</v>
      </c>
      <c r="DE286" s="59" t="s">
        <v>544</v>
      </c>
      <c r="DF286" s="59" t="s">
        <v>544</v>
      </c>
      <c r="DG286" s="59" t="s">
        <v>544</v>
      </c>
      <c r="DH286" s="59" t="s">
        <v>544</v>
      </c>
      <c r="DI286" s="59" t="s">
        <v>544</v>
      </c>
      <c r="DJ286" s="59" t="s">
        <v>544</v>
      </c>
      <c r="DK286" s="59" t="s">
        <v>544</v>
      </c>
      <c r="DL286" s="59" t="s">
        <v>544</v>
      </c>
      <c r="DM286" s="59" t="s">
        <v>544</v>
      </c>
      <c r="DN286" s="58">
        <v>0.91076299999999999</v>
      </c>
      <c r="DO286" s="59" t="s">
        <v>544</v>
      </c>
      <c r="DP286" s="59" t="s">
        <v>544</v>
      </c>
      <c r="DQ286" s="116" t="s">
        <v>544</v>
      </c>
    </row>
    <row r="287" spans="1:121">
      <c r="A287" s="3">
        <v>30574</v>
      </c>
      <c r="B287" s="59" t="s">
        <v>544</v>
      </c>
      <c r="C287" s="59" t="s">
        <v>544</v>
      </c>
      <c r="D287" s="59" t="s">
        <v>544</v>
      </c>
      <c r="E287" s="59" t="s">
        <v>544</v>
      </c>
      <c r="F287" s="58">
        <v>46.6</v>
      </c>
      <c r="G287" s="58">
        <v>0.73302100000000003</v>
      </c>
      <c r="H287" s="58">
        <v>139.80000000000001</v>
      </c>
      <c r="I287" s="58">
        <v>253</v>
      </c>
      <c r="J287" s="58">
        <v>5.88</v>
      </c>
      <c r="K287" s="59" t="s">
        <v>544</v>
      </c>
      <c r="L287" s="58">
        <v>719.3</v>
      </c>
      <c r="M287" s="58">
        <v>195675</v>
      </c>
      <c r="N287" s="59" t="s">
        <v>544</v>
      </c>
      <c r="O287" s="58">
        <v>895</v>
      </c>
      <c r="P287" s="58">
        <v>8.1999999999999993</v>
      </c>
      <c r="Q287" s="59" t="s">
        <v>544</v>
      </c>
      <c r="R287" s="59" t="s">
        <v>544</v>
      </c>
      <c r="S287" s="59" t="s">
        <v>544</v>
      </c>
      <c r="T287" s="59" t="s">
        <v>544</v>
      </c>
      <c r="U287" s="59" t="s">
        <v>544</v>
      </c>
      <c r="V287" s="59" t="s">
        <v>544</v>
      </c>
      <c r="W287" s="59" t="s">
        <v>544</v>
      </c>
      <c r="X287" s="59" t="s">
        <v>544</v>
      </c>
      <c r="Y287" s="59" t="s">
        <v>544</v>
      </c>
      <c r="Z287" s="58">
        <v>98.8</v>
      </c>
      <c r="AA287" s="59" t="s">
        <v>544</v>
      </c>
      <c r="AB287" s="59" t="s">
        <v>544</v>
      </c>
      <c r="AC287" s="58">
        <v>0.73302100000000003</v>
      </c>
      <c r="AD287" s="59" t="s">
        <v>544</v>
      </c>
      <c r="AE287" s="59" t="s">
        <v>544</v>
      </c>
      <c r="AF287" s="58">
        <v>77.528090000000006</v>
      </c>
      <c r="AG287" s="58">
        <v>30.44</v>
      </c>
      <c r="AH287" s="58">
        <v>49.8</v>
      </c>
      <c r="AI287" s="59" t="s">
        <v>544</v>
      </c>
      <c r="AJ287" s="59" t="s">
        <v>544</v>
      </c>
      <c r="AK287" s="59" t="s">
        <v>544</v>
      </c>
      <c r="AL287" s="59" t="s">
        <v>544</v>
      </c>
      <c r="AM287" s="58">
        <v>57.731000000000002</v>
      </c>
      <c r="AN287" s="58">
        <v>101.0562</v>
      </c>
      <c r="AO287" s="59" t="s">
        <v>544</v>
      </c>
      <c r="AP287" s="59" t="s">
        <v>544</v>
      </c>
      <c r="AQ287" s="59" t="s">
        <v>544</v>
      </c>
      <c r="AR287" s="59" t="s">
        <v>544</v>
      </c>
      <c r="AS287" s="59" t="s">
        <v>544</v>
      </c>
      <c r="AT287" s="59" t="s">
        <v>544</v>
      </c>
      <c r="AU287" s="58">
        <v>76.95</v>
      </c>
      <c r="AV287" s="58">
        <v>97.8</v>
      </c>
      <c r="AW287" s="59" t="s">
        <v>544</v>
      </c>
      <c r="AX287" s="58">
        <v>58.5</v>
      </c>
      <c r="AY287" s="58">
        <v>60.5</v>
      </c>
      <c r="AZ287" s="58">
        <v>70.7</v>
      </c>
      <c r="BA287" s="58">
        <v>88.9</v>
      </c>
      <c r="BB287" s="58">
        <v>58</v>
      </c>
      <c r="BC287" s="58">
        <v>75.8</v>
      </c>
      <c r="BD287" s="59" t="s">
        <v>544</v>
      </c>
      <c r="BE287" s="59" t="s">
        <v>544</v>
      </c>
      <c r="BF287" s="59" t="s">
        <v>544</v>
      </c>
      <c r="BG287" s="58">
        <v>4.05</v>
      </c>
      <c r="BH287" s="58">
        <v>3.21</v>
      </c>
      <c r="BI287" s="59" t="s">
        <v>544</v>
      </c>
      <c r="BJ287" s="59" t="s">
        <v>544</v>
      </c>
      <c r="BK287" s="59" t="s">
        <v>544</v>
      </c>
      <c r="BL287" s="58">
        <v>18.920000000000002</v>
      </c>
      <c r="BM287" s="58">
        <v>17.59</v>
      </c>
      <c r="BN287" s="59" t="s">
        <v>544</v>
      </c>
      <c r="BO287" s="59" t="s">
        <v>544</v>
      </c>
      <c r="BP287" s="59" t="s">
        <v>544</v>
      </c>
      <c r="BQ287" s="59" t="s">
        <v>544</v>
      </c>
      <c r="BR287" s="59" t="s">
        <v>544</v>
      </c>
      <c r="BS287" s="59" t="s">
        <v>544</v>
      </c>
      <c r="BT287" s="59" t="s">
        <v>544</v>
      </c>
      <c r="BU287" s="59" t="s">
        <v>544</v>
      </c>
      <c r="BV287" s="59" t="s">
        <v>544</v>
      </c>
      <c r="BW287" s="59" t="s">
        <v>544</v>
      </c>
      <c r="BX287" s="59" t="s">
        <v>544</v>
      </c>
      <c r="BY287" s="59" t="s">
        <v>544</v>
      </c>
      <c r="BZ287" s="59" t="s">
        <v>544</v>
      </c>
      <c r="CA287" s="59" t="s">
        <v>544</v>
      </c>
      <c r="CB287" s="59" t="s">
        <v>544</v>
      </c>
      <c r="CC287" s="59" t="s">
        <v>544</v>
      </c>
      <c r="CD287" s="59" t="s">
        <v>544</v>
      </c>
      <c r="CE287" s="59" t="s">
        <v>544</v>
      </c>
      <c r="CF287" s="58">
        <v>685091</v>
      </c>
      <c r="CG287" s="59" t="s">
        <v>544</v>
      </c>
      <c r="CH287" s="59" t="s">
        <v>544</v>
      </c>
      <c r="CI287" s="59" t="s">
        <v>544</v>
      </c>
      <c r="CJ287" s="59" t="s">
        <v>544</v>
      </c>
      <c r="CK287" s="59" t="s">
        <v>544</v>
      </c>
      <c r="CL287" s="59" t="s">
        <v>544</v>
      </c>
      <c r="CM287" s="59" t="s">
        <v>544</v>
      </c>
      <c r="CN287" s="59" t="s">
        <v>544</v>
      </c>
      <c r="CO287" s="59" t="s">
        <v>544</v>
      </c>
      <c r="CP287" s="59" t="s">
        <v>544</v>
      </c>
      <c r="CQ287" s="59" t="s">
        <v>544</v>
      </c>
      <c r="CR287" s="59" t="s">
        <v>544</v>
      </c>
      <c r="CS287" s="58">
        <v>102.7</v>
      </c>
      <c r="CT287" s="58">
        <v>93.8</v>
      </c>
      <c r="CU287" s="59" t="s">
        <v>544</v>
      </c>
      <c r="CV287" s="59" t="s">
        <v>544</v>
      </c>
      <c r="CW287" s="58">
        <v>2.81</v>
      </c>
      <c r="CX287" s="59" t="s">
        <v>544</v>
      </c>
      <c r="CY287" s="59" t="s">
        <v>544</v>
      </c>
      <c r="CZ287" s="59" t="s">
        <v>544</v>
      </c>
      <c r="DA287" s="59" t="s">
        <v>544</v>
      </c>
      <c r="DB287" s="59" t="s">
        <v>544</v>
      </c>
      <c r="DC287" s="59" t="s">
        <v>544</v>
      </c>
      <c r="DD287" s="59" t="s">
        <v>544</v>
      </c>
      <c r="DE287" s="59" t="s">
        <v>544</v>
      </c>
      <c r="DF287" s="59" t="s">
        <v>544</v>
      </c>
      <c r="DG287" s="59" t="s">
        <v>544</v>
      </c>
      <c r="DH287" s="59" t="s">
        <v>544</v>
      </c>
      <c r="DI287" s="59" t="s">
        <v>544</v>
      </c>
      <c r="DJ287" s="59" t="s">
        <v>544</v>
      </c>
      <c r="DK287" s="59" t="s">
        <v>544</v>
      </c>
      <c r="DL287" s="59" t="s">
        <v>544</v>
      </c>
      <c r="DM287" s="59" t="s">
        <v>544</v>
      </c>
      <c r="DN287" s="58">
        <v>0.95234799999999997</v>
      </c>
      <c r="DO287" s="59" t="s">
        <v>544</v>
      </c>
      <c r="DP287" s="59" t="s">
        <v>544</v>
      </c>
      <c r="DQ287" s="116" t="s">
        <v>544</v>
      </c>
    </row>
    <row r="288" spans="1:121">
      <c r="A288" s="3">
        <v>30604</v>
      </c>
      <c r="B288" s="59" t="s">
        <v>544</v>
      </c>
      <c r="C288" s="59" t="s">
        <v>544</v>
      </c>
      <c r="D288" s="59" t="s">
        <v>544</v>
      </c>
      <c r="E288" s="59" t="s">
        <v>544</v>
      </c>
      <c r="F288" s="58">
        <v>47.1</v>
      </c>
      <c r="G288" s="58">
        <v>0.75170899999999996</v>
      </c>
      <c r="H288" s="58">
        <v>141.80000000000001</v>
      </c>
      <c r="I288" s="58">
        <v>252.5</v>
      </c>
      <c r="J288" s="58">
        <v>6.18</v>
      </c>
      <c r="K288" s="59" t="s">
        <v>544</v>
      </c>
      <c r="L288" s="58">
        <v>753.8</v>
      </c>
      <c r="M288" s="58">
        <v>190586</v>
      </c>
      <c r="N288" s="59" t="s">
        <v>544</v>
      </c>
      <c r="O288" s="58">
        <v>974</v>
      </c>
      <c r="P288" s="58">
        <v>8.1999999999999993</v>
      </c>
      <c r="Q288" s="59" t="s">
        <v>544</v>
      </c>
      <c r="R288" s="59" t="s">
        <v>544</v>
      </c>
      <c r="S288" s="59" t="s">
        <v>544</v>
      </c>
      <c r="T288" s="59" t="s">
        <v>544</v>
      </c>
      <c r="U288" s="59" t="s">
        <v>544</v>
      </c>
      <c r="V288" s="59" t="s">
        <v>544</v>
      </c>
      <c r="W288" s="59" t="s">
        <v>544</v>
      </c>
      <c r="X288" s="59" t="s">
        <v>544</v>
      </c>
      <c r="Y288" s="59" t="s">
        <v>544</v>
      </c>
      <c r="Z288" s="58">
        <v>99.4</v>
      </c>
      <c r="AA288" s="59" t="s">
        <v>544</v>
      </c>
      <c r="AB288" s="59" t="s">
        <v>544</v>
      </c>
      <c r="AC288" s="58">
        <v>0.75170899999999996</v>
      </c>
      <c r="AD288" s="59" t="s">
        <v>544</v>
      </c>
      <c r="AE288" s="59" t="s">
        <v>544</v>
      </c>
      <c r="AF288" s="58">
        <v>78.224974000000003</v>
      </c>
      <c r="AG288" s="58">
        <v>29.73</v>
      </c>
      <c r="AH288" s="58">
        <v>49.9</v>
      </c>
      <c r="AI288" s="59" t="s">
        <v>544</v>
      </c>
      <c r="AJ288" s="59" t="s">
        <v>544</v>
      </c>
      <c r="AK288" s="59" t="s">
        <v>544</v>
      </c>
      <c r="AL288" s="59" t="s">
        <v>544</v>
      </c>
      <c r="AM288" s="58">
        <v>57.901800000000001</v>
      </c>
      <c r="AN288" s="58">
        <v>101.2162</v>
      </c>
      <c r="AO288" s="59" t="s">
        <v>544</v>
      </c>
      <c r="AP288" s="59" t="s">
        <v>544</v>
      </c>
      <c r="AQ288" s="59" t="s">
        <v>544</v>
      </c>
      <c r="AR288" s="59" t="s">
        <v>544</v>
      </c>
      <c r="AS288" s="59" t="s">
        <v>544</v>
      </c>
      <c r="AT288" s="59" t="s">
        <v>544</v>
      </c>
      <c r="AU288" s="58">
        <v>77.8</v>
      </c>
      <c r="AV288" s="58">
        <v>97.2</v>
      </c>
      <c r="AW288" s="59" t="s">
        <v>544</v>
      </c>
      <c r="AX288" s="58">
        <v>57.5</v>
      </c>
      <c r="AY288" s="58">
        <v>59.6</v>
      </c>
      <c r="AZ288" s="58">
        <v>70.7</v>
      </c>
      <c r="BA288" s="58">
        <v>89.4</v>
      </c>
      <c r="BB288" s="58">
        <v>57.7</v>
      </c>
      <c r="BC288" s="58">
        <v>76</v>
      </c>
      <c r="BD288" s="59" t="s">
        <v>544</v>
      </c>
      <c r="BE288" s="59" t="s">
        <v>544</v>
      </c>
      <c r="BF288" s="59" t="s">
        <v>544</v>
      </c>
      <c r="BG288" s="58">
        <v>3.75</v>
      </c>
      <c r="BH288" s="58">
        <v>3.43</v>
      </c>
      <c r="BI288" s="59" t="s">
        <v>544</v>
      </c>
      <c r="BJ288" s="59" t="s">
        <v>544</v>
      </c>
      <c r="BK288" s="59" t="s">
        <v>544</v>
      </c>
      <c r="BL288" s="58">
        <v>18.66</v>
      </c>
      <c r="BM288" s="58">
        <v>16.82</v>
      </c>
      <c r="BN288" s="59" t="s">
        <v>544</v>
      </c>
      <c r="BO288" s="59" t="s">
        <v>544</v>
      </c>
      <c r="BP288" s="59" t="s">
        <v>544</v>
      </c>
      <c r="BQ288" s="59" t="s">
        <v>544</v>
      </c>
      <c r="BR288" s="59" t="s">
        <v>544</v>
      </c>
      <c r="BS288" s="59" t="s">
        <v>544</v>
      </c>
      <c r="BT288" s="59" t="s">
        <v>544</v>
      </c>
      <c r="BU288" s="59" t="s">
        <v>544</v>
      </c>
      <c r="BV288" s="59" t="s">
        <v>544</v>
      </c>
      <c r="BW288" s="59" t="s">
        <v>544</v>
      </c>
      <c r="BX288" s="59" t="s">
        <v>544</v>
      </c>
      <c r="BY288" s="59" t="s">
        <v>544</v>
      </c>
      <c r="BZ288" s="59" t="s">
        <v>544</v>
      </c>
      <c r="CA288" s="59" t="s">
        <v>544</v>
      </c>
      <c r="CB288" s="59" t="s">
        <v>544</v>
      </c>
      <c r="CC288" s="59" t="s">
        <v>544</v>
      </c>
      <c r="CD288" s="59" t="s">
        <v>544</v>
      </c>
      <c r="CE288" s="59" t="s">
        <v>544</v>
      </c>
      <c r="CF288" s="58">
        <v>688401</v>
      </c>
      <c r="CG288" s="59" t="s">
        <v>544</v>
      </c>
      <c r="CH288" s="59" t="s">
        <v>544</v>
      </c>
      <c r="CI288" s="59" t="s">
        <v>544</v>
      </c>
      <c r="CJ288" s="59" t="s">
        <v>544</v>
      </c>
      <c r="CK288" s="59" t="s">
        <v>544</v>
      </c>
      <c r="CL288" s="59" t="s">
        <v>544</v>
      </c>
      <c r="CM288" s="59" t="s">
        <v>544</v>
      </c>
      <c r="CN288" s="59" t="s">
        <v>544</v>
      </c>
      <c r="CO288" s="59" t="s">
        <v>544</v>
      </c>
      <c r="CP288" s="59" t="s">
        <v>544</v>
      </c>
      <c r="CQ288" s="59" t="s">
        <v>544</v>
      </c>
      <c r="CR288" s="59" t="s">
        <v>544</v>
      </c>
      <c r="CS288" s="58">
        <v>103</v>
      </c>
      <c r="CT288" s="58">
        <v>94.7</v>
      </c>
      <c r="CU288" s="59" t="s">
        <v>544</v>
      </c>
      <c r="CV288" s="59" t="s">
        <v>544</v>
      </c>
      <c r="CW288" s="58">
        <v>3.07</v>
      </c>
      <c r="CX288" s="59" t="s">
        <v>544</v>
      </c>
      <c r="CY288" s="59" t="s">
        <v>544</v>
      </c>
      <c r="CZ288" s="59" t="s">
        <v>544</v>
      </c>
      <c r="DA288" s="59" t="s">
        <v>544</v>
      </c>
      <c r="DB288" s="59" t="s">
        <v>544</v>
      </c>
      <c r="DC288" s="59" t="s">
        <v>544</v>
      </c>
      <c r="DD288" s="59" t="s">
        <v>544</v>
      </c>
      <c r="DE288" s="59" t="s">
        <v>544</v>
      </c>
      <c r="DF288" s="59" t="s">
        <v>544</v>
      </c>
      <c r="DG288" s="59" t="s">
        <v>544</v>
      </c>
      <c r="DH288" s="59" t="s">
        <v>544</v>
      </c>
      <c r="DI288" s="59" t="s">
        <v>544</v>
      </c>
      <c r="DJ288" s="59" t="s">
        <v>544</v>
      </c>
      <c r="DK288" s="59" t="s">
        <v>544</v>
      </c>
      <c r="DL288" s="59" t="s">
        <v>544</v>
      </c>
      <c r="DM288" s="59" t="s">
        <v>544</v>
      </c>
      <c r="DN288" s="58">
        <v>0.99762799999999996</v>
      </c>
      <c r="DO288" s="59" t="s">
        <v>544</v>
      </c>
      <c r="DP288" s="59" t="s">
        <v>544</v>
      </c>
      <c r="DQ288" s="116" t="s">
        <v>544</v>
      </c>
    </row>
    <row r="289" spans="1:121">
      <c r="A289" s="3">
        <v>30635</v>
      </c>
      <c r="B289" s="59" t="s">
        <v>544</v>
      </c>
      <c r="C289" s="59" t="s">
        <v>544</v>
      </c>
      <c r="D289" s="59" t="s">
        <v>544</v>
      </c>
      <c r="E289" s="59" t="s">
        <v>544</v>
      </c>
      <c r="F289" s="58">
        <v>48.3</v>
      </c>
      <c r="G289" s="58">
        <v>0.72886099999999998</v>
      </c>
      <c r="H289" s="58">
        <v>154.5</v>
      </c>
      <c r="I289" s="58">
        <v>252.1</v>
      </c>
      <c r="J289" s="58">
        <v>6.3</v>
      </c>
      <c r="K289" s="59" t="s">
        <v>544</v>
      </c>
      <c r="L289" s="58">
        <v>753.5</v>
      </c>
      <c r="M289" s="58">
        <v>168876</v>
      </c>
      <c r="N289" s="59" t="s">
        <v>544</v>
      </c>
      <c r="O289" s="58">
        <v>864</v>
      </c>
      <c r="P289" s="58">
        <v>8.1</v>
      </c>
      <c r="Q289" s="59" t="s">
        <v>544</v>
      </c>
      <c r="R289" s="59" t="s">
        <v>544</v>
      </c>
      <c r="S289" s="59" t="s">
        <v>544</v>
      </c>
      <c r="T289" s="59" t="s">
        <v>544</v>
      </c>
      <c r="U289" s="59" t="s">
        <v>544</v>
      </c>
      <c r="V289" s="59" t="s">
        <v>544</v>
      </c>
      <c r="W289" s="59" t="s">
        <v>544</v>
      </c>
      <c r="X289" s="59" t="s">
        <v>544</v>
      </c>
      <c r="Y289" s="59" t="s">
        <v>544</v>
      </c>
      <c r="Z289" s="58">
        <v>98</v>
      </c>
      <c r="AA289" s="59" t="s">
        <v>544</v>
      </c>
      <c r="AB289" s="59" t="s">
        <v>544</v>
      </c>
      <c r="AC289" s="58">
        <v>0.72886099999999998</v>
      </c>
      <c r="AD289" s="59" t="s">
        <v>544</v>
      </c>
      <c r="AE289" s="59" t="s">
        <v>544</v>
      </c>
      <c r="AF289" s="58">
        <v>77.370030999999997</v>
      </c>
      <c r="AG289" s="58">
        <v>28.99</v>
      </c>
      <c r="AH289" s="58">
        <v>50.1</v>
      </c>
      <c r="AI289" s="59" t="s">
        <v>544</v>
      </c>
      <c r="AJ289" s="59" t="s">
        <v>544</v>
      </c>
      <c r="AK289" s="59" t="s">
        <v>544</v>
      </c>
      <c r="AL289" s="59" t="s">
        <v>544</v>
      </c>
      <c r="AM289" s="58">
        <v>58.068100000000001</v>
      </c>
      <c r="AN289" s="58">
        <v>101.3651</v>
      </c>
      <c r="AO289" s="59" t="s">
        <v>544</v>
      </c>
      <c r="AP289" s="59" t="s">
        <v>544</v>
      </c>
      <c r="AQ289" s="59" t="s">
        <v>544</v>
      </c>
      <c r="AR289" s="59" t="s">
        <v>544</v>
      </c>
      <c r="AS289" s="59" t="s">
        <v>544</v>
      </c>
      <c r="AT289" s="59" t="s">
        <v>544</v>
      </c>
      <c r="AU289" s="58">
        <v>76.989999999999995</v>
      </c>
      <c r="AV289" s="58">
        <v>98.4</v>
      </c>
      <c r="AW289" s="59" t="s">
        <v>544</v>
      </c>
      <c r="AX289" s="58">
        <v>56.3</v>
      </c>
      <c r="AY289" s="58">
        <v>58.5</v>
      </c>
      <c r="AZ289" s="58">
        <v>70.099999999999994</v>
      </c>
      <c r="BA289" s="58">
        <v>89.8</v>
      </c>
      <c r="BB289" s="58">
        <v>56.4</v>
      </c>
      <c r="BC289" s="58">
        <v>76.2</v>
      </c>
      <c r="BD289" s="59" t="s">
        <v>544</v>
      </c>
      <c r="BE289" s="59" t="s">
        <v>544</v>
      </c>
      <c r="BF289" s="59" t="s">
        <v>544</v>
      </c>
      <c r="BG289" s="58">
        <v>3.87</v>
      </c>
      <c r="BH289" s="58">
        <v>3.28</v>
      </c>
      <c r="BI289" s="59" t="s">
        <v>544</v>
      </c>
      <c r="BJ289" s="59" t="s">
        <v>544</v>
      </c>
      <c r="BK289" s="59" t="s">
        <v>544</v>
      </c>
      <c r="BL289" s="58">
        <v>19.22</v>
      </c>
      <c r="BM289" s="58">
        <v>17.64</v>
      </c>
      <c r="BN289" s="59" t="s">
        <v>544</v>
      </c>
      <c r="BO289" s="59" t="s">
        <v>544</v>
      </c>
      <c r="BP289" s="59" t="s">
        <v>544</v>
      </c>
      <c r="BQ289" s="59" t="s">
        <v>544</v>
      </c>
      <c r="BR289" s="59" t="s">
        <v>544</v>
      </c>
      <c r="BS289" s="59" t="s">
        <v>544</v>
      </c>
      <c r="BT289" s="59" t="s">
        <v>544</v>
      </c>
      <c r="BU289" s="59" t="s">
        <v>544</v>
      </c>
      <c r="BV289" s="59" t="s">
        <v>544</v>
      </c>
      <c r="BW289" s="59" t="s">
        <v>544</v>
      </c>
      <c r="BX289" s="59" t="s">
        <v>544</v>
      </c>
      <c r="BY289" s="59" t="s">
        <v>544</v>
      </c>
      <c r="BZ289" s="59" t="s">
        <v>544</v>
      </c>
      <c r="CA289" s="59" t="s">
        <v>544</v>
      </c>
      <c r="CB289" s="59" t="s">
        <v>544</v>
      </c>
      <c r="CC289" s="59" t="s">
        <v>544</v>
      </c>
      <c r="CD289" s="59" t="s">
        <v>544</v>
      </c>
      <c r="CE289" s="59" t="s">
        <v>544</v>
      </c>
      <c r="CF289" s="58">
        <v>692360</v>
      </c>
      <c r="CG289" s="59" t="s">
        <v>544</v>
      </c>
      <c r="CH289" s="59" t="s">
        <v>544</v>
      </c>
      <c r="CI289" s="59" t="s">
        <v>544</v>
      </c>
      <c r="CJ289" s="59" t="s">
        <v>544</v>
      </c>
      <c r="CK289" s="59" t="s">
        <v>544</v>
      </c>
      <c r="CL289" s="59" t="s">
        <v>544</v>
      </c>
      <c r="CM289" s="59" t="s">
        <v>544</v>
      </c>
      <c r="CN289" s="59" t="s">
        <v>544</v>
      </c>
      <c r="CO289" s="59" t="s">
        <v>544</v>
      </c>
      <c r="CP289" s="59" t="s">
        <v>544</v>
      </c>
      <c r="CQ289" s="59" t="s">
        <v>544</v>
      </c>
      <c r="CR289" s="59" t="s">
        <v>544</v>
      </c>
      <c r="CS289" s="58">
        <v>102.1</v>
      </c>
      <c r="CT289" s="58">
        <v>92.8</v>
      </c>
      <c r="CU289" s="59" t="s">
        <v>544</v>
      </c>
      <c r="CV289" s="59" t="s">
        <v>544</v>
      </c>
      <c r="CW289" s="58">
        <v>3.17</v>
      </c>
      <c r="CX289" s="59" t="s">
        <v>544</v>
      </c>
      <c r="CY289" s="59" t="s">
        <v>544</v>
      </c>
      <c r="CZ289" s="59" t="s">
        <v>544</v>
      </c>
      <c r="DA289" s="59" t="s">
        <v>544</v>
      </c>
      <c r="DB289" s="59" t="s">
        <v>544</v>
      </c>
      <c r="DC289" s="59" t="s">
        <v>544</v>
      </c>
      <c r="DD289" s="59" t="s">
        <v>544</v>
      </c>
      <c r="DE289" s="59" t="s">
        <v>544</v>
      </c>
      <c r="DF289" s="59" t="s">
        <v>544</v>
      </c>
      <c r="DG289" s="59" t="s">
        <v>544</v>
      </c>
      <c r="DH289" s="59" t="s">
        <v>544</v>
      </c>
      <c r="DI289" s="59" t="s">
        <v>544</v>
      </c>
      <c r="DJ289" s="59" t="s">
        <v>544</v>
      </c>
      <c r="DK289" s="59" t="s">
        <v>544</v>
      </c>
      <c r="DL289" s="59" t="s">
        <v>544</v>
      </c>
      <c r="DM289" s="59" t="s">
        <v>544</v>
      </c>
      <c r="DN289" s="58">
        <v>1.039428</v>
      </c>
      <c r="DO289" s="59" t="s">
        <v>544</v>
      </c>
      <c r="DP289" s="59" t="s">
        <v>544</v>
      </c>
      <c r="DQ289" s="116" t="s">
        <v>544</v>
      </c>
    </row>
    <row r="290" spans="1:121">
      <c r="A290" s="3">
        <v>30665</v>
      </c>
      <c r="B290" s="59" t="s">
        <v>544</v>
      </c>
      <c r="C290" s="59" t="s">
        <v>544</v>
      </c>
      <c r="D290" s="59" t="s">
        <v>544</v>
      </c>
      <c r="E290" s="59" t="s">
        <v>544</v>
      </c>
      <c r="F290" s="58">
        <v>47</v>
      </c>
      <c r="G290" s="58">
        <v>0.71186400000000005</v>
      </c>
      <c r="H290" s="58">
        <v>146.4</v>
      </c>
      <c r="I290" s="58">
        <v>252.6</v>
      </c>
      <c r="J290" s="58">
        <v>6.48</v>
      </c>
      <c r="K290" s="59" t="s">
        <v>544</v>
      </c>
      <c r="L290" s="58">
        <v>774</v>
      </c>
      <c r="M290" s="58">
        <v>145949</v>
      </c>
      <c r="N290" s="59" t="s">
        <v>544</v>
      </c>
      <c r="O290" s="58">
        <v>1010</v>
      </c>
      <c r="P290" s="58">
        <v>8.1</v>
      </c>
      <c r="Q290" s="59" t="s">
        <v>544</v>
      </c>
      <c r="R290" s="59" t="s">
        <v>544</v>
      </c>
      <c r="S290" s="59" t="s">
        <v>544</v>
      </c>
      <c r="T290" s="59" t="s">
        <v>544</v>
      </c>
      <c r="U290" s="59" t="s">
        <v>544</v>
      </c>
      <c r="V290" s="59" t="s">
        <v>544</v>
      </c>
      <c r="W290" s="59" t="s">
        <v>544</v>
      </c>
      <c r="X290" s="59" t="s">
        <v>544</v>
      </c>
      <c r="Y290" s="59" t="s">
        <v>544</v>
      </c>
      <c r="Z290" s="58">
        <v>97.2</v>
      </c>
      <c r="AA290" s="59" t="s">
        <v>544</v>
      </c>
      <c r="AB290" s="59" t="s">
        <v>544</v>
      </c>
      <c r="AC290" s="58">
        <v>0.71186400000000005</v>
      </c>
      <c r="AD290" s="59" t="s">
        <v>544</v>
      </c>
      <c r="AE290" s="59" t="s">
        <v>544</v>
      </c>
      <c r="AF290" s="58">
        <v>76.969696999999996</v>
      </c>
      <c r="AG290" s="58">
        <v>28.66</v>
      </c>
      <c r="AH290" s="58">
        <v>50.2</v>
      </c>
      <c r="AI290" s="59" t="s">
        <v>544</v>
      </c>
      <c r="AJ290" s="59" t="s">
        <v>544</v>
      </c>
      <c r="AK290" s="59" t="s">
        <v>544</v>
      </c>
      <c r="AL290" s="59" t="s">
        <v>544</v>
      </c>
      <c r="AM290" s="58">
        <v>58.207999999999998</v>
      </c>
      <c r="AN290" s="58">
        <v>101.46469999999999</v>
      </c>
      <c r="AO290" s="59" t="s">
        <v>544</v>
      </c>
      <c r="AP290" s="59" t="s">
        <v>544</v>
      </c>
      <c r="AQ290" s="59" t="s">
        <v>544</v>
      </c>
      <c r="AR290" s="59" t="s">
        <v>544</v>
      </c>
      <c r="AS290" s="59" t="s">
        <v>544</v>
      </c>
      <c r="AT290" s="59" t="s">
        <v>544</v>
      </c>
      <c r="AU290" s="58">
        <v>76.599999999999994</v>
      </c>
      <c r="AV290" s="58">
        <v>99.3</v>
      </c>
      <c r="AW290" s="59" t="s">
        <v>544</v>
      </c>
      <c r="AX290" s="58">
        <v>55.4</v>
      </c>
      <c r="AY290" s="58">
        <v>57.8</v>
      </c>
      <c r="AZ290" s="58">
        <v>70</v>
      </c>
      <c r="BA290" s="58">
        <v>89.3</v>
      </c>
      <c r="BB290" s="58">
        <v>56.6</v>
      </c>
      <c r="BC290" s="58">
        <v>76.7</v>
      </c>
      <c r="BD290" s="59" t="s">
        <v>544</v>
      </c>
      <c r="BE290" s="59" t="s">
        <v>544</v>
      </c>
      <c r="BF290" s="59" t="s">
        <v>544</v>
      </c>
      <c r="BG290" s="58">
        <v>3.9</v>
      </c>
      <c r="BH290" s="58">
        <v>3.61</v>
      </c>
      <c r="BI290" s="59" t="s">
        <v>544</v>
      </c>
      <c r="BJ290" s="59" t="s">
        <v>544</v>
      </c>
      <c r="BK290" s="59" t="s">
        <v>544</v>
      </c>
      <c r="BL290" s="58">
        <v>19.63</v>
      </c>
      <c r="BM290" s="58">
        <v>18</v>
      </c>
      <c r="BN290" s="59" t="s">
        <v>544</v>
      </c>
      <c r="BO290" s="59" t="s">
        <v>544</v>
      </c>
      <c r="BP290" s="59" t="s">
        <v>544</v>
      </c>
      <c r="BQ290" s="59" t="s">
        <v>544</v>
      </c>
      <c r="BR290" s="59" t="s">
        <v>544</v>
      </c>
      <c r="BS290" s="59" t="s">
        <v>544</v>
      </c>
      <c r="BT290" s="59" t="s">
        <v>544</v>
      </c>
      <c r="BU290" s="59" t="s">
        <v>544</v>
      </c>
      <c r="BV290" s="59" t="s">
        <v>544</v>
      </c>
      <c r="BW290" s="59" t="s">
        <v>544</v>
      </c>
      <c r="BX290" s="59" t="s">
        <v>544</v>
      </c>
      <c r="BY290" s="59" t="s">
        <v>544</v>
      </c>
      <c r="BZ290" s="59" t="s">
        <v>544</v>
      </c>
      <c r="CA290" s="59" t="s">
        <v>544</v>
      </c>
      <c r="CB290" s="59" t="s">
        <v>544</v>
      </c>
      <c r="CC290" s="59" t="s">
        <v>544</v>
      </c>
      <c r="CD290" s="59" t="s">
        <v>544</v>
      </c>
      <c r="CE290" s="59" t="s">
        <v>544</v>
      </c>
      <c r="CF290" s="58">
        <v>705854</v>
      </c>
      <c r="CG290" s="59" t="s">
        <v>544</v>
      </c>
      <c r="CH290" s="59" t="s">
        <v>544</v>
      </c>
      <c r="CI290" s="59" t="s">
        <v>544</v>
      </c>
      <c r="CJ290" s="59" t="s">
        <v>544</v>
      </c>
      <c r="CK290" s="59" t="s">
        <v>544</v>
      </c>
      <c r="CL290" s="59" t="s">
        <v>544</v>
      </c>
      <c r="CM290" s="59" t="s">
        <v>544</v>
      </c>
      <c r="CN290" s="59" t="s">
        <v>544</v>
      </c>
      <c r="CO290" s="59" t="s">
        <v>544</v>
      </c>
      <c r="CP290" s="59" t="s">
        <v>544</v>
      </c>
      <c r="CQ290" s="59" t="s">
        <v>544</v>
      </c>
      <c r="CR290" s="59" t="s">
        <v>544</v>
      </c>
      <c r="CS290" s="58">
        <v>101.8</v>
      </c>
      <c r="CT290" s="58">
        <v>91.5</v>
      </c>
      <c r="CU290" s="59" t="s">
        <v>544</v>
      </c>
      <c r="CV290" s="59" t="s">
        <v>544</v>
      </c>
      <c r="CW290" s="58">
        <v>3.07</v>
      </c>
      <c r="CX290" s="59" t="s">
        <v>544</v>
      </c>
      <c r="CY290" s="59" t="s">
        <v>544</v>
      </c>
      <c r="CZ290" s="59" t="s">
        <v>544</v>
      </c>
      <c r="DA290" s="59" t="s">
        <v>544</v>
      </c>
      <c r="DB290" s="59" t="s">
        <v>544</v>
      </c>
      <c r="DC290" s="59" t="s">
        <v>544</v>
      </c>
      <c r="DD290" s="59" t="s">
        <v>544</v>
      </c>
      <c r="DE290" s="59" t="s">
        <v>544</v>
      </c>
      <c r="DF290" s="59" t="s">
        <v>544</v>
      </c>
      <c r="DG290" s="59" t="s">
        <v>544</v>
      </c>
      <c r="DH290" s="59" t="s">
        <v>544</v>
      </c>
      <c r="DI290" s="59" t="s">
        <v>544</v>
      </c>
      <c r="DJ290" s="59" t="s">
        <v>544</v>
      </c>
      <c r="DK290" s="59" t="s">
        <v>544</v>
      </c>
      <c r="DL290" s="59" t="s">
        <v>544</v>
      </c>
      <c r="DM290" s="59" t="s">
        <v>544</v>
      </c>
      <c r="DN290" s="58">
        <v>1.078379</v>
      </c>
      <c r="DO290" s="59" t="s">
        <v>544</v>
      </c>
      <c r="DP290" s="59" t="s">
        <v>544</v>
      </c>
      <c r="DQ290" s="116" t="s">
        <v>544</v>
      </c>
    </row>
    <row r="291" spans="1:121">
      <c r="A291" s="3">
        <v>30696</v>
      </c>
      <c r="B291" s="59" t="s">
        <v>544</v>
      </c>
      <c r="C291" s="59" t="s">
        <v>544</v>
      </c>
      <c r="D291" s="59" t="s">
        <v>544</v>
      </c>
      <c r="E291" s="59" t="s">
        <v>544</v>
      </c>
      <c r="F291" s="58">
        <v>48.6</v>
      </c>
      <c r="G291" s="58">
        <v>0.69585699999999995</v>
      </c>
      <c r="H291" s="58">
        <v>145.6</v>
      </c>
      <c r="I291" s="58">
        <v>252.6</v>
      </c>
      <c r="J291" s="58">
        <v>6.12</v>
      </c>
      <c r="K291" s="59" t="s">
        <v>544</v>
      </c>
      <c r="L291" s="58">
        <v>807.2</v>
      </c>
      <c r="M291" s="58">
        <v>183795</v>
      </c>
      <c r="N291" s="59" t="s">
        <v>544</v>
      </c>
      <c r="O291" s="58">
        <v>1018</v>
      </c>
      <c r="P291" s="58">
        <v>8</v>
      </c>
      <c r="Q291" s="59" t="s">
        <v>544</v>
      </c>
      <c r="R291" s="59" t="s">
        <v>544</v>
      </c>
      <c r="S291" s="59" t="s">
        <v>544</v>
      </c>
      <c r="T291" s="59" t="s">
        <v>544</v>
      </c>
      <c r="U291" s="59" t="s">
        <v>544</v>
      </c>
      <c r="V291" s="59" t="s">
        <v>544</v>
      </c>
      <c r="W291" s="59" t="s">
        <v>544</v>
      </c>
      <c r="X291" s="59" t="s">
        <v>544</v>
      </c>
      <c r="Y291" s="59" t="s">
        <v>544</v>
      </c>
      <c r="Z291" s="58">
        <v>96.4</v>
      </c>
      <c r="AA291" s="59" t="s">
        <v>544</v>
      </c>
      <c r="AB291" s="59" t="s">
        <v>544</v>
      </c>
      <c r="AC291" s="58">
        <v>0.69585699999999995</v>
      </c>
      <c r="AD291" s="59" t="s">
        <v>544</v>
      </c>
      <c r="AE291" s="59" t="s">
        <v>544</v>
      </c>
      <c r="AF291" s="58">
        <v>76.417910000000006</v>
      </c>
      <c r="AG291" s="58">
        <v>29.38</v>
      </c>
      <c r="AH291" s="58">
        <v>50.3</v>
      </c>
      <c r="AI291" s="59" t="s">
        <v>544</v>
      </c>
      <c r="AJ291" s="59" t="s">
        <v>544</v>
      </c>
      <c r="AK291" s="59" t="s">
        <v>544</v>
      </c>
      <c r="AL291" s="59" t="s">
        <v>544</v>
      </c>
      <c r="AM291" s="58">
        <v>58.300400000000003</v>
      </c>
      <c r="AN291" s="58">
        <v>101.4786</v>
      </c>
      <c r="AO291" s="59" t="s">
        <v>544</v>
      </c>
      <c r="AP291" s="59" t="s">
        <v>544</v>
      </c>
      <c r="AQ291" s="59" t="s">
        <v>544</v>
      </c>
      <c r="AR291" s="59" t="s">
        <v>544</v>
      </c>
      <c r="AS291" s="59" t="s">
        <v>544</v>
      </c>
      <c r="AT291" s="59" t="s">
        <v>544</v>
      </c>
      <c r="AU291" s="58">
        <v>76.23</v>
      </c>
      <c r="AV291" s="58">
        <v>100.3</v>
      </c>
      <c r="AW291" s="59" t="s">
        <v>544</v>
      </c>
      <c r="AX291" s="58">
        <v>56.5</v>
      </c>
      <c r="AY291" s="58">
        <v>58.8</v>
      </c>
      <c r="AZ291" s="58">
        <v>70.599999999999994</v>
      </c>
      <c r="BA291" s="58">
        <v>90.6</v>
      </c>
      <c r="BB291" s="58">
        <v>56.8</v>
      </c>
      <c r="BC291" s="58">
        <v>76.8</v>
      </c>
      <c r="BD291" s="59" t="s">
        <v>544</v>
      </c>
      <c r="BE291" s="59" t="s">
        <v>544</v>
      </c>
      <c r="BF291" s="59" t="s">
        <v>544</v>
      </c>
      <c r="BG291" s="58">
        <v>3.97</v>
      </c>
      <c r="BH291" s="58">
        <v>3.66</v>
      </c>
      <c r="BI291" s="59" t="s">
        <v>544</v>
      </c>
      <c r="BJ291" s="59" t="s">
        <v>544</v>
      </c>
      <c r="BK291" s="59" t="s">
        <v>544</v>
      </c>
      <c r="BL291" s="58">
        <v>19.63</v>
      </c>
      <c r="BM291" s="58">
        <v>17.79</v>
      </c>
      <c r="BN291" s="59" t="s">
        <v>544</v>
      </c>
      <c r="BO291" s="59" t="s">
        <v>544</v>
      </c>
      <c r="BP291" s="59" t="s">
        <v>544</v>
      </c>
      <c r="BQ291" s="59" t="s">
        <v>544</v>
      </c>
      <c r="BR291" s="59" t="s">
        <v>544</v>
      </c>
      <c r="BS291" s="59" t="s">
        <v>544</v>
      </c>
      <c r="BT291" s="59" t="s">
        <v>544</v>
      </c>
      <c r="BU291" s="59" t="s">
        <v>544</v>
      </c>
      <c r="BV291" s="59" t="s">
        <v>544</v>
      </c>
      <c r="BW291" s="59" t="s">
        <v>544</v>
      </c>
      <c r="BX291" s="59" t="s">
        <v>544</v>
      </c>
      <c r="BY291" s="59" t="s">
        <v>544</v>
      </c>
      <c r="BZ291" s="59" t="s">
        <v>544</v>
      </c>
      <c r="CA291" s="59" t="s">
        <v>544</v>
      </c>
      <c r="CB291" s="59" t="s">
        <v>544</v>
      </c>
      <c r="CC291" s="59" t="s">
        <v>544</v>
      </c>
      <c r="CD291" s="59" t="s">
        <v>544</v>
      </c>
      <c r="CE291" s="59" t="s">
        <v>544</v>
      </c>
      <c r="CF291" s="58">
        <v>700230</v>
      </c>
      <c r="CG291" s="59" t="s">
        <v>544</v>
      </c>
      <c r="CH291" s="59" t="s">
        <v>544</v>
      </c>
      <c r="CI291" s="59" t="s">
        <v>544</v>
      </c>
      <c r="CJ291" s="59" t="s">
        <v>544</v>
      </c>
      <c r="CK291" s="59" t="s">
        <v>544</v>
      </c>
      <c r="CL291" s="59" t="s">
        <v>544</v>
      </c>
      <c r="CM291" s="59" t="s">
        <v>544</v>
      </c>
      <c r="CN291" s="59" t="s">
        <v>544</v>
      </c>
      <c r="CO291" s="59" t="s">
        <v>544</v>
      </c>
      <c r="CP291" s="59" t="s">
        <v>544</v>
      </c>
      <c r="CQ291" s="59" t="s">
        <v>544</v>
      </c>
      <c r="CR291" s="59" t="s">
        <v>544</v>
      </c>
      <c r="CS291" s="58">
        <v>101.2</v>
      </c>
      <c r="CT291" s="58">
        <v>90.3</v>
      </c>
      <c r="CU291" s="59" t="s">
        <v>544</v>
      </c>
      <c r="CV291" s="59" t="s">
        <v>544</v>
      </c>
      <c r="CW291" s="58">
        <v>3.02</v>
      </c>
      <c r="CX291" s="59" t="s">
        <v>544</v>
      </c>
      <c r="CY291" s="59" t="s">
        <v>544</v>
      </c>
      <c r="CZ291" s="59" t="s">
        <v>544</v>
      </c>
      <c r="DA291" s="59" t="s">
        <v>544</v>
      </c>
      <c r="DB291" s="59" t="s">
        <v>544</v>
      </c>
      <c r="DC291" s="59" t="s">
        <v>544</v>
      </c>
      <c r="DD291" s="59" t="s">
        <v>544</v>
      </c>
      <c r="DE291" s="59" t="s">
        <v>544</v>
      </c>
      <c r="DF291" s="59" t="s">
        <v>544</v>
      </c>
      <c r="DG291" s="59" t="s">
        <v>544</v>
      </c>
      <c r="DH291" s="59" t="s">
        <v>544</v>
      </c>
      <c r="DI291" s="59" t="s">
        <v>544</v>
      </c>
      <c r="DJ291" s="59" t="s">
        <v>544</v>
      </c>
      <c r="DK291" s="59" t="s">
        <v>544</v>
      </c>
      <c r="DL291" s="59" t="s">
        <v>544</v>
      </c>
      <c r="DM291" s="59" t="s">
        <v>544</v>
      </c>
      <c r="DN291" s="58">
        <v>1.30782</v>
      </c>
      <c r="DO291" s="59" t="s">
        <v>544</v>
      </c>
      <c r="DP291" s="59" t="s">
        <v>544</v>
      </c>
      <c r="DQ291" s="116" t="s">
        <v>544</v>
      </c>
    </row>
    <row r="292" spans="1:121">
      <c r="A292" s="3">
        <v>30727</v>
      </c>
      <c r="B292" s="59" t="s">
        <v>544</v>
      </c>
      <c r="C292" s="59" t="s">
        <v>544</v>
      </c>
      <c r="D292" s="59" t="s">
        <v>544</v>
      </c>
      <c r="E292" s="59" t="s">
        <v>544</v>
      </c>
      <c r="F292" s="58">
        <v>49</v>
      </c>
      <c r="G292" s="58">
        <v>0.72429600000000005</v>
      </c>
      <c r="H292" s="58">
        <v>145.1</v>
      </c>
      <c r="I292" s="58">
        <v>253.3</v>
      </c>
      <c r="J292" s="58">
        <v>5.95</v>
      </c>
      <c r="K292" s="59" t="s">
        <v>544</v>
      </c>
      <c r="L292" s="58">
        <v>766.2</v>
      </c>
      <c r="M292" s="58">
        <v>209590</v>
      </c>
      <c r="N292" s="59" t="s">
        <v>544</v>
      </c>
      <c r="O292" s="58">
        <v>988</v>
      </c>
      <c r="P292" s="58">
        <v>8</v>
      </c>
      <c r="Q292" s="59" t="s">
        <v>544</v>
      </c>
      <c r="R292" s="59" t="s">
        <v>544</v>
      </c>
      <c r="S292" s="59" t="s">
        <v>544</v>
      </c>
      <c r="T292" s="59" t="s">
        <v>544</v>
      </c>
      <c r="U292" s="59" t="s">
        <v>544</v>
      </c>
      <c r="V292" s="59" t="s">
        <v>544</v>
      </c>
      <c r="W292" s="59" t="s">
        <v>544</v>
      </c>
      <c r="X292" s="59" t="s">
        <v>544</v>
      </c>
      <c r="Y292" s="59" t="s">
        <v>544</v>
      </c>
      <c r="Z292" s="58">
        <v>97.5</v>
      </c>
      <c r="AA292" s="59" t="s">
        <v>544</v>
      </c>
      <c r="AB292" s="59" t="s">
        <v>544</v>
      </c>
      <c r="AC292" s="58">
        <v>0.72429600000000005</v>
      </c>
      <c r="AD292" s="59" t="s">
        <v>544</v>
      </c>
      <c r="AE292" s="59" t="s">
        <v>544</v>
      </c>
      <c r="AF292" s="58">
        <v>77.231695000000002</v>
      </c>
      <c r="AG292" s="58">
        <v>29.73</v>
      </c>
      <c r="AH292" s="58">
        <v>50.5</v>
      </c>
      <c r="AI292" s="59" t="s">
        <v>544</v>
      </c>
      <c r="AJ292" s="59" t="s">
        <v>544</v>
      </c>
      <c r="AK292" s="59" t="s">
        <v>544</v>
      </c>
      <c r="AL292" s="59" t="s">
        <v>544</v>
      </c>
      <c r="AM292" s="58">
        <v>58.335799999999999</v>
      </c>
      <c r="AN292" s="58">
        <v>101.3905</v>
      </c>
      <c r="AO292" s="59" t="s">
        <v>544</v>
      </c>
      <c r="AP292" s="59" t="s">
        <v>544</v>
      </c>
      <c r="AQ292" s="59" t="s">
        <v>544</v>
      </c>
      <c r="AR292" s="59" t="s">
        <v>544</v>
      </c>
      <c r="AS292" s="59" t="s">
        <v>544</v>
      </c>
      <c r="AT292" s="59" t="s">
        <v>544</v>
      </c>
      <c r="AU292" s="58">
        <v>77.430000000000007</v>
      </c>
      <c r="AV292" s="58">
        <v>99.3</v>
      </c>
      <c r="AW292" s="59" t="s">
        <v>544</v>
      </c>
      <c r="AX292" s="58">
        <v>56.7</v>
      </c>
      <c r="AY292" s="58">
        <v>58.9</v>
      </c>
      <c r="AZ292" s="58">
        <v>70.400000000000006</v>
      </c>
      <c r="BA292" s="58">
        <v>90</v>
      </c>
      <c r="BB292" s="58">
        <v>56.8</v>
      </c>
      <c r="BC292" s="58">
        <v>76.900000000000006</v>
      </c>
      <c r="BD292" s="59" t="s">
        <v>544</v>
      </c>
      <c r="BE292" s="59" t="s">
        <v>544</v>
      </c>
      <c r="BF292" s="59" t="s">
        <v>544</v>
      </c>
      <c r="BG292" s="58">
        <v>3.83</v>
      </c>
      <c r="BH292" s="58">
        <v>3.62</v>
      </c>
      <c r="BI292" s="59" t="s">
        <v>544</v>
      </c>
      <c r="BJ292" s="59" t="s">
        <v>544</v>
      </c>
      <c r="BK292" s="59" t="s">
        <v>544</v>
      </c>
      <c r="BL292" s="58">
        <v>20.86</v>
      </c>
      <c r="BM292" s="58">
        <v>18.36</v>
      </c>
      <c r="BN292" s="59" t="s">
        <v>544</v>
      </c>
      <c r="BO292" s="59" t="s">
        <v>544</v>
      </c>
      <c r="BP292" s="59" t="s">
        <v>544</v>
      </c>
      <c r="BQ292" s="59" t="s">
        <v>544</v>
      </c>
      <c r="BR292" s="59" t="s">
        <v>544</v>
      </c>
      <c r="BS292" s="59" t="s">
        <v>544</v>
      </c>
      <c r="BT292" s="59" t="s">
        <v>544</v>
      </c>
      <c r="BU292" s="59" t="s">
        <v>544</v>
      </c>
      <c r="BV292" s="59" t="s">
        <v>544</v>
      </c>
      <c r="BW292" s="59" t="s">
        <v>544</v>
      </c>
      <c r="BX292" s="59" t="s">
        <v>544</v>
      </c>
      <c r="BY292" s="59" t="s">
        <v>544</v>
      </c>
      <c r="BZ292" s="59" t="s">
        <v>544</v>
      </c>
      <c r="CA292" s="59" t="s">
        <v>544</v>
      </c>
      <c r="CB292" s="59" t="s">
        <v>544</v>
      </c>
      <c r="CC292" s="59" t="s">
        <v>544</v>
      </c>
      <c r="CD292" s="59" t="s">
        <v>544</v>
      </c>
      <c r="CE292" s="59" t="s">
        <v>544</v>
      </c>
      <c r="CF292" s="58">
        <v>703358</v>
      </c>
      <c r="CG292" s="59" t="s">
        <v>544</v>
      </c>
      <c r="CH292" s="59" t="s">
        <v>544</v>
      </c>
      <c r="CI292" s="59" t="s">
        <v>544</v>
      </c>
      <c r="CJ292" s="59" t="s">
        <v>544</v>
      </c>
      <c r="CK292" s="59" t="s">
        <v>544</v>
      </c>
      <c r="CL292" s="59" t="s">
        <v>544</v>
      </c>
      <c r="CM292" s="59" t="s">
        <v>544</v>
      </c>
      <c r="CN292" s="59" t="s">
        <v>544</v>
      </c>
      <c r="CO292" s="59" t="s">
        <v>544</v>
      </c>
      <c r="CP292" s="59" t="s">
        <v>544</v>
      </c>
      <c r="CQ292" s="59" t="s">
        <v>544</v>
      </c>
      <c r="CR292" s="59" t="s">
        <v>544</v>
      </c>
      <c r="CS292" s="58">
        <v>101.5</v>
      </c>
      <c r="CT292" s="58">
        <v>92.4</v>
      </c>
      <c r="CU292" s="59" t="s">
        <v>544</v>
      </c>
      <c r="CV292" s="59" t="s">
        <v>544</v>
      </c>
      <c r="CW292" s="58">
        <v>2.86</v>
      </c>
      <c r="CX292" s="59" t="s">
        <v>544</v>
      </c>
      <c r="CY292" s="59" t="s">
        <v>544</v>
      </c>
      <c r="CZ292" s="59" t="s">
        <v>544</v>
      </c>
      <c r="DA292" s="59" t="s">
        <v>544</v>
      </c>
      <c r="DB292" s="59" t="s">
        <v>544</v>
      </c>
      <c r="DC292" s="59" t="s">
        <v>544</v>
      </c>
      <c r="DD292" s="59" t="s">
        <v>544</v>
      </c>
      <c r="DE292" s="59" t="s">
        <v>544</v>
      </c>
      <c r="DF292" s="59" t="s">
        <v>544</v>
      </c>
      <c r="DG292" s="59" t="s">
        <v>544</v>
      </c>
      <c r="DH292" s="59" t="s">
        <v>544</v>
      </c>
      <c r="DI292" s="59" t="s">
        <v>544</v>
      </c>
      <c r="DJ292" s="59" t="s">
        <v>544</v>
      </c>
      <c r="DK292" s="59" t="s">
        <v>544</v>
      </c>
      <c r="DL292" s="59" t="s">
        <v>544</v>
      </c>
      <c r="DM292" s="59" t="s">
        <v>544</v>
      </c>
      <c r="DN292" s="58">
        <v>1.58277</v>
      </c>
      <c r="DO292" s="59" t="s">
        <v>544</v>
      </c>
      <c r="DP292" s="59" t="s">
        <v>544</v>
      </c>
      <c r="DQ292" s="116" t="s">
        <v>544</v>
      </c>
    </row>
    <row r="293" spans="1:121">
      <c r="A293" s="3">
        <v>30756</v>
      </c>
      <c r="B293" s="59" t="s">
        <v>544</v>
      </c>
      <c r="C293" s="59" t="s">
        <v>544</v>
      </c>
      <c r="D293" s="59" t="s">
        <v>544</v>
      </c>
      <c r="E293" s="59" t="s">
        <v>544</v>
      </c>
      <c r="F293" s="58">
        <v>49</v>
      </c>
      <c r="G293" s="58">
        <v>0.75346800000000003</v>
      </c>
      <c r="H293" s="58">
        <v>139.1</v>
      </c>
      <c r="I293" s="58">
        <v>253.6</v>
      </c>
      <c r="J293" s="58">
        <v>5.86</v>
      </c>
      <c r="K293" s="59" t="s">
        <v>544</v>
      </c>
      <c r="L293" s="58">
        <v>774.3</v>
      </c>
      <c r="M293" s="58">
        <v>294451</v>
      </c>
      <c r="N293" s="59" t="s">
        <v>544</v>
      </c>
      <c r="O293" s="58">
        <v>1078</v>
      </c>
      <c r="P293" s="58">
        <v>8</v>
      </c>
      <c r="Q293" s="59" t="s">
        <v>544</v>
      </c>
      <c r="R293" s="59" t="s">
        <v>544</v>
      </c>
      <c r="S293" s="59" t="s">
        <v>544</v>
      </c>
      <c r="T293" s="59" t="s">
        <v>544</v>
      </c>
      <c r="U293" s="59" t="s">
        <v>544</v>
      </c>
      <c r="V293" s="59" t="s">
        <v>544</v>
      </c>
      <c r="W293" s="59" t="s">
        <v>544</v>
      </c>
      <c r="X293" s="59" t="s">
        <v>544</v>
      </c>
      <c r="Y293" s="59" t="s">
        <v>544</v>
      </c>
      <c r="Z293" s="58">
        <v>98.4</v>
      </c>
      <c r="AA293" s="59" t="s">
        <v>544</v>
      </c>
      <c r="AB293" s="59" t="s">
        <v>544</v>
      </c>
      <c r="AC293" s="58">
        <v>0.75346800000000003</v>
      </c>
      <c r="AD293" s="59" t="s">
        <v>544</v>
      </c>
      <c r="AE293" s="59" t="s">
        <v>544</v>
      </c>
      <c r="AF293" s="58">
        <v>77.979798000000002</v>
      </c>
      <c r="AG293" s="58">
        <v>30</v>
      </c>
      <c r="AH293" s="58">
        <v>50.6</v>
      </c>
      <c r="AI293" s="59" t="s">
        <v>544</v>
      </c>
      <c r="AJ293" s="59" t="s">
        <v>544</v>
      </c>
      <c r="AK293" s="59" t="s">
        <v>544</v>
      </c>
      <c r="AL293" s="59" t="s">
        <v>544</v>
      </c>
      <c r="AM293" s="58">
        <v>58.325200000000002</v>
      </c>
      <c r="AN293" s="58">
        <v>101.2199</v>
      </c>
      <c r="AO293" s="59" t="s">
        <v>544</v>
      </c>
      <c r="AP293" s="59" t="s">
        <v>544</v>
      </c>
      <c r="AQ293" s="59" t="s">
        <v>544</v>
      </c>
      <c r="AR293" s="59" t="s">
        <v>544</v>
      </c>
      <c r="AS293" s="59" t="s">
        <v>544</v>
      </c>
      <c r="AT293" s="59" t="s">
        <v>544</v>
      </c>
      <c r="AU293" s="58">
        <v>78.38</v>
      </c>
      <c r="AV293" s="58">
        <v>99</v>
      </c>
      <c r="AW293" s="59" t="s">
        <v>544</v>
      </c>
      <c r="AX293" s="58">
        <v>57.4</v>
      </c>
      <c r="AY293" s="58">
        <v>59.7</v>
      </c>
      <c r="AZ293" s="58">
        <v>71.400000000000006</v>
      </c>
      <c r="BA293" s="58">
        <v>92.3</v>
      </c>
      <c r="BB293" s="58">
        <v>56.8</v>
      </c>
      <c r="BC293" s="58">
        <v>77.099999999999994</v>
      </c>
      <c r="BD293" s="59" t="s">
        <v>544</v>
      </c>
      <c r="BE293" s="59" t="s">
        <v>544</v>
      </c>
      <c r="BF293" s="59" t="s">
        <v>544</v>
      </c>
      <c r="BG293" s="58">
        <v>3.61</v>
      </c>
      <c r="BH293" s="58">
        <v>3.27</v>
      </c>
      <c r="BI293" s="59" t="s">
        <v>544</v>
      </c>
      <c r="BJ293" s="59" t="s">
        <v>544</v>
      </c>
      <c r="BK293" s="59" t="s">
        <v>544</v>
      </c>
      <c r="BL293" s="58">
        <v>19.940000000000001</v>
      </c>
      <c r="BM293" s="58">
        <v>18.05</v>
      </c>
      <c r="BN293" s="59" t="s">
        <v>544</v>
      </c>
      <c r="BO293" s="59" t="s">
        <v>544</v>
      </c>
      <c r="BP293" s="59" t="s">
        <v>544</v>
      </c>
      <c r="BQ293" s="59" t="s">
        <v>544</v>
      </c>
      <c r="BR293" s="59" t="s">
        <v>544</v>
      </c>
      <c r="BS293" s="59" t="s">
        <v>544</v>
      </c>
      <c r="BT293" s="59" t="s">
        <v>544</v>
      </c>
      <c r="BU293" s="59" t="s">
        <v>544</v>
      </c>
      <c r="BV293" s="59" t="s">
        <v>544</v>
      </c>
      <c r="BW293" s="59" t="s">
        <v>544</v>
      </c>
      <c r="BX293" s="59" t="s">
        <v>544</v>
      </c>
      <c r="BY293" s="59" t="s">
        <v>544</v>
      </c>
      <c r="BZ293" s="59" t="s">
        <v>544</v>
      </c>
      <c r="CA293" s="59" t="s">
        <v>544</v>
      </c>
      <c r="CB293" s="59" t="s">
        <v>544</v>
      </c>
      <c r="CC293" s="59" t="s">
        <v>544</v>
      </c>
      <c r="CD293" s="59" t="s">
        <v>544</v>
      </c>
      <c r="CE293" s="59" t="s">
        <v>544</v>
      </c>
      <c r="CF293" s="58">
        <v>707865</v>
      </c>
      <c r="CG293" s="59" t="s">
        <v>544</v>
      </c>
      <c r="CH293" s="59" t="s">
        <v>544</v>
      </c>
      <c r="CI293" s="59" t="s">
        <v>544</v>
      </c>
      <c r="CJ293" s="59" t="s">
        <v>544</v>
      </c>
      <c r="CK293" s="59" t="s">
        <v>544</v>
      </c>
      <c r="CL293" s="59" t="s">
        <v>544</v>
      </c>
      <c r="CM293" s="59" t="s">
        <v>544</v>
      </c>
      <c r="CN293" s="59" t="s">
        <v>544</v>
      </c>
      <c r="CO293" s="59" t="s">
        <v>544</v>
      </c>
      <c r="CP293" s="59" t="s">
        <v>544</v>
      </c>
      <c r="CQ293" s="59" t="s">
        <v>544</v>
      </c>
      <c r="CR293" s="59" t="s">
        <v>544</v>
      </c>
      <c r="CS293" s="58">
        <v>101.4</v>
      </c>
      <c r="CT293" s="58">
        <v>94.6</v>
      </c>
      <c r="CU293" s="59" t="s">
        <v>544</v>
      </c>
      <c r="CV293" s="59" t="s">
        <v>544</v>
      </c>
      <c r="CW293" s="58">
        <v>2.91</v>
      </c>
      <c r="CX293" s="59" t="s">
        <v>544</v>
      </c>
      <c r="CY293" s="59" t="s">
        <v>544</v>
      </c>
      <c r="CZ293" s="59" t="s">
        <v>544</v>
      </c>
      <c r="DA293" s="59" t="s">
        <v>544</v>
      </c>
      <c r="DB293" s="59" t="s">
        <v>544</v>
      </c>
      <c r="DC293" s="59" t="s">
        <v>544</v>
      </c>
      <c r="DD293" s="59" t="s">
        <v>544</v>
      </c>
      <c r="DE293" s="59" t="s">
        <v>544</v>
      </c>
      <c r="DF293" s="59" t="s">
        <v>544</v>
      </c>
      <c r="DG293" s="59" t="s">
        <v>544</v>
      </c>
      <c r="DH293" s="59" t="s">
        <v>544</v>
      </c>
      <c r="DI293" s="59" t="s">
        <v>544</v>
      </c>
      <c r="DJ293" s="59" t="s">
        <v>544</v>
      </c>
      <c r="DK293" s="59" t="s">
        <v>544</v>
      </c>
      <c r="DL293" s="59" t="s">
        <v>544</v>
      </c>
      <c r="DM293" s="59" t="s">
        <v>544</v>
      </c>
      <c r="DN293" s="58">
        <v>1.889262</v>
      </c>
      <c r="DO293" s="59" t="s">
        <v>544</v>
      </c>
      <c r="DP293" s="59" t="s">
        <v>544</v>
      </c>
      <c r="DQ293" s="116" t="s">
        <v>544</v>
      </c>
    </row>
    <row r="294" spans="1:121">
      <c r="A294" s="3">
        <v>30787</v>
      </c>
      <c r="B294" s="59" t="s">
        <v>544</v>
      </c>
      <c r="C294" s="59" t="s">
        <v>544</v>
      </c>
      <c r="D294" s="59" t="s">
        <v>544</v>
      </c>
      <c r="E294" s="59" t="s">
        <v>544</v>
      </c>
      <c r="F294" s="58">
        <v>48.4</v>
      </c>
      <c r="G294" s="58">
        <v>0.740811</v>
      </c>
      <c r="H294" s="58">
        <v>142.1</v>
      </c>
      <c r="I294" s="58">
        <v>256.5</v>
      </c>
      <c r="J294" s="58">
        <v>5.84</v>
      </c>
      <c r="K294" s="59" t="s">
        <v>544</v>
      </c>
      <c r="L294" s="58">
        <v>776.1</v>
      </c>
      <c r="M294" s="58">
        <v>257478</v>
      </c>
      <c r="N294" s="59" t="s">
        <v>544</v>
      </c>
      <c r="O294" s="58">
        <v>958</v>
      </c>
      <c r="P294" s="58">
        <v>8.1</v>
      </c>
      <c r="Q294" s="59" t="s">
        <v>544</v>
      </c>
      <c r="R294" s="59" t="s">
        <v>544</v>
      </c>
      <c r="S294" s="59" t="s">
        <v>544</v>
      </c>
      <c r="T294" s="59" t="s">
        <v>544</v>
      </c>
      <c r="U294" s="59" t="s">
        <v>544</v>
      </c>
      <c r="V294" s="59" t="s">
        <v>544</v>
      </c>
      <c r="W294" s="59" t="s">
        <v>544</v>
      </c>
      <c r="X294" s="59" t="s">
        <v>544</v>
      </c>
      <c r="Y294" s="59" t="s">
        <v>544</v>
      </c>
      <c r="Z294" s="58">
        <v>97.7</v>
      </c>
      <c r="AA294" s="59" t="s">
        <v>544</v>
      </c>
      <c r="AB294" s="59" t="s">
        <v>544</v>
      </c>
      <c r="AC294" s="58">
        <v>0.740811</v>
      </c>
      <c r="AD294" s="59" t="s">
        <v>544</v>
      </c>
      <c r="AE294" s="59" t="s">
        <v>544</v>
      </c>
      <c r="AF294" s="58">
        <v>77.710842999999997</v>
      </c>
      <c r="AG294" s="58">
        <v>30.06</v>
      </c>
      <c r="AH294" s="58">
        <v>50.8</v>
      </c>
      <c r="AI294" s="59" t="s">
        <v>544</v>
      </c>
      <c r="AJ294" s="59" t="s">
        <v>544</v>
      </c>
      <c r="AK294" s="59" t="s">
        <v>544</v>
      </c>
      <c r="AL294" s="59" t="s">
        <v>544</v>
      </c>
      <c r="AM294" s="58">
        <v>58.300800000000002</v>
      </c>
      <c r="AN294" s="58">
        <v>101.023</v>
      </c>
      <c r="AO294" s="59" t="s">
        <v>544</v>
      </c>
      <c r="AP294" s="59" t="s">
        <v>544</v>
      </c>
      <c r="AQ294" s="59" t="s">
        <v>544</v>
      </c>
      <c r="AR294" s="59" t="s">
        <v>544</v>
      </c>
      <c r="AS294" s="59" t="s">
        <v>544</v>
      </c>
      <c r="AT294" s="59" t="s">
        <v>544</v>
      </c>
      <c r="AU294" s="58">
        <v>77.97</v>
      </c>
      <c r="AV294" s="58">
        <v>99.5</v>
      </c>
      <c r="AW294" s="59" t="s">
        <v>544</v>
      </c>
      <c r="AX294" s="58">
        <v>57.4</v>
      </c>
      <c r="AY294" s="58">
        <v>59.5</v>
      </c>
      <c r="AZ294" s="58">
        <v>70.599999999999994</v>
      </c>
      <c r="BA294" s="58">
        <v>91.2</v>
      </c>
      <c r="BB294" s="58">
        <v>56.2</v>
      </c>
      <c r="BC294" s="58">
        <v>77.2</v>
      </c>
      <c r="BD294" s="59" t="s">
        <v>544</v>
      </c>
      <c r="BE294" s="59" t="s">
        <v>544</v>
      </c>
      <c r="BF294" s="59" t="s">
        <v>544</v>
      </c>
      <c r="BG294" s="58">
        <v>3.81</v>
      </c>
      <c r="BH294" s="58">
        <v>3.17</v>
      </c>
      <c r="BI294" s="59" t="s">
        <v>544</v>
      </c>
      <c r="BJ294" s="59" t="s">
        <v>544</v>
      </c>
      <c r="BK294" s="59" t="s">
        <v>544</v>
      </c>
      <c r="BL294" s="58">
        <v>20.09</v>
      </c>
      <c r="BM294" s="58">
        <v>18.36</v>
      </c>
      <c r="BN294" s="59" t="s">
        <v>544</v>
      </c>
      <c r="BO294" s="59" t="s">
        <v>544</v>
      </c>
      <c r="BP294" s="59" t="s">
        <v>544</v>
      </c>
      <c r="BQ294" s="59" t="s">
        <v>544</v>
      </c>
      <c r="BR294" s="59" t="s">
        <v>544</v>
      </c>
      <c r="BS294" s="59" t="s">
        <v>544</v>
      </c>
      <c r="BT294" s="59" t="s">
        <v>544</v>
      </c>
      <c r="BU294" s="59" t="s">
        <v>544</v>
      </c>
      <c r="BV294" s="59" t="s">
        <v>544</v>
      </c>
      <c r="BW294" s="59" t="s">
        <v>544</v>
      </c>
      <c r="BX294" s="59" t="s">
        <v>544</v>
      </c>
      <c r="BY294" s="59" t="s">
        <v>544</v>
      </c>
      <c r="BZ294" s="59" t="s">
        <v>544</v>
      </c>
      <c r="CA294" s="59" t="s">
        <v>544</v>
      </c>
      <c r="CB294" s="59" t="s">
        <v>544</v>
      </c>
      <c r="CC294" s="59" t="s">
        <v>544</v>
      </c>
      <c r="CD294" s="59" t="s">
        <v>544</v>
      </c>
      <c r="CE294" s="59" t="s">
        <v>544</v>
      </c>
      <c r="CF294" s="58">
        <v>709482</v>
      </c>
      <c r="CG294" s="59" t="s">
        <v>544</v>
      </c>
      <c r="CH294" s="59" t="s">
        <v>544</v>
      </c>
      <c r="CI294" s="59" t="s">
        <v>544</v>
      </c>
      <c r="CJ294" s="59" t="s">
        <v>544</v>
      </c>
      <c r="CK294" s="59" t="s">
        <v>544</v>
      </c>
      <c r="CL294" s="59" t="s">
        <v>544</v>
      </c>
      <c r="CM294" s="59" t="s">
        <v>544</v>
      </c>
      <c r="CN294" s="59" t="s">
        <v>544</v>
      </c>
      <c r="CO294" s="59" t="s">
        <v>544</v>
      </c>
      <c r="CP294" s="59" t="s">
        <v>544</v>
      </c>
      <c r="CQ294" s="59" t="s">
        <v>544</v>
      </c>
      <c r="CR294" s="59" t="s">
        <v>544</v>
      </c>
      <c r="CS294" s="58">
        <v>100.7</v>
      </c>
      <c r="CT294" s="58">
        <v>93.8</v>
      </c>
      <c r="CU294" s="59" t="s">
        <v>544</v>
      </c>
      <c r="CV294" s="59" t="s">
        <v>544</v>
      </c>
      <c r="CW294" s="58">
        <v>2.35</v>
      </c>
      <c r="CX294" s="59" t="s">
        <v>544</v>
      </c>
      <c r="CY294" s="59" t="s">
        <v>544</v>
      </c>
      <c r="CZ294" s="59" t="s">
        <v>544</v>
      </c>
      <c r="DA294" s="59" t="s">
        <v>544</v>
      </c>
      <c r="DB294" s="59" t="s">
        <v>544</v>
      </c>
      <c r="DC294" s="59" t="s">
        <v>544</v>
      </c>
      <c r="DD294" s="59" t="s">
        <v>544</v>
      </c>
      <c r="DE294" s="59" t="s">
        <v>544</v>
      </c>
      <c r="DF294" s="59" t="s">
        <v>544</v>
      </c>
      <c r="DG294" s="59" t="s">
        <v>544</v>
      </c>
      <c r="DH294" s="59" t="s">
        <v>544</v>
      </c>
      <c r="DI294" s="59" t="s">
        <v>544</v>
      </c>
      <c r="DJ294" s="59" t="s">
        <v>544</v>
      </c>
      <c r="DK294" s="59" t="s">
        <v>544</v>
      </c>
      <c r="DL294" s="59" t="s">
        <v>544</v>
      </c>
      <c r="DM294" s="59" t="s">
        <v>544</v>
      </c>
      <c r="DN294" s="58">
        <v>2.0286930000000001</v>
      </c>
      <c r="DO294" s="59" t="s">
        <v>544</v>
      </c>
      <c r="DP294" s="59" t="s">
        <v>544</v>
      </c>
      <c r="DQ294" s="116" t="s">
        <v>544</v>
      </c>
    </row>
    <row r="295" spans="1:121">
      <c r="A295" s="3">
        <v>30817</v>
      </c>
      <c r="B295" s="59" t="s">
        <v>544</v>
      </c>
      <c r="C295" s="59" t="s">
        <v>544</v>
      </c>
      <c r="D295" s="59" t="s">
        <v>544</v>
      </c>
      <c r="E295" s="59" t="s">
        <v>544</v>
      </c>
      <c r="F295" s="58">
        <v>49.1</v>
      </c>
      <c r="G295" s="58">
        <v>0.71169000000000004</v>
      </c>
      <c r="H295" s="58">
        <v>146.19999999999999</v>
      </c>
      <c r="I295" s="58">
        <v>257.10000000000002</v>
      </c>
      <c r="J295" s="58">
        <v>6.1</v>
      </c>
      <c r="K295" s="59" t="s">
        <v>544</v>
      </c>
      <c r="L295" s="58">
        <v>739.6</v>
      </c>
      <c r="M295" s="58">
        <v>263106</v>
      </c>
      <c r="N295" s="59" t="s">
        <v>544</v>
      </c>
      <c r="O295" s="58">
        <v>918</v>
      </c>
      <c r="P295" s="58">
        <v>8.1</v>
      </c>
      <c r="Q295" s="59" t="s">
        <v>544</v>
      </c>
      <c r="R295" s="59" t="s">
        <v>544</v>
      </c>
      <c r="S295" s="59" t="s">
        <v>544</v>
      </c>
      <c r="T295" s="59" t="s">
        <v>544</v>
      </c>
      <c r="U295" s="59" t="s">
        <v>544</v>
      </c>
      <c r="V295" s="59" t="s">
        <v>544</v>
      </c>
      <c r="W295" s="59" t="s">
        <v>544</v>
      </c>
      <c r="X295" s="59" t="s">
        <v>544</v>
      </c>
      <c r="Y295" s="59" t="s">
        <v>544</v>
      </c>
      <c r="Z295" s="58">
        <v>96.2</v>
      </c>
      <c r="AA295" s="59" t="s">
        <v>544</v>
      </c>
      <c r="AB295" s="59" t="s">
        <v>544</v>
      </c>
      <c r="AC295" s="58">
        <v>0.71169000000000004</v>
      </c>
      <c r="AD295" s="59" t="s">
        <v>544</v>
      </c>
      <c r="AE295" s="59" t="s">
        <v>544</v>
      </c>
      <c r="AF295" s="58">
        <v>76.877470000000002</v>
      </c>
      <c r="AG295" s="58">
        <v>29.76</v>
      </c>
      <c r="AH295" s="58">
        <v>50.9</v>
      </c>
      <c r="AI295" s="59" t="s">
        <v>544</v>
      </c>
      <c r="AJ295" s="59" t="s">
        <v>544</v>
      </c>
      <c r="AK295" s="59" t="s">
        <v>544</v>
      </c>
      <c r="AL295" s="59" t="s">
        <v>544</v>
      </c>
      <c r="AM295" s="58">
        <v>58.290500000000002</v>
      </c>
      <c r="AN295" s="58">
        <v>100.84829999999999</v>
      </c>
      <c r="AO295" s="59" t="s">
        <v>544</v>
      </c>
      <c r="AP295" s="59" t="s">
        <v>544</v>
      </c>
      <c r="AQ295" s="59" t="s">
        <v>544</v>
      </c>
      <c r="AR295" s="59" t="s">
        <v>544</v>
      </c>
      <c r="AS295" s="59" t="s">
        <v>544</v>
      </c>
      <c r="AT295" s="59" t="s">
        <v>544</v>
      </c>
      <c r="AU295" s="58">
        <v>77.13</v>
      </c>
      <c r="AV295" s="58">
        <v>101.1</v>
      </c>
      <c r="AW295" s="59" t="s">
        <v>544</v>
      </c>
      <c r="AX295" s="58">
        <v>57.2</v>
      </c>
      <c r="AY295" s="58">
        <v>59.4</v>
      </c>
      <c r="AZ295" s="58">
        <v>70.5</v>
      </c>
      <c r="BA295" s="58">
        <v>94.6</v>
      </c>
      <c r="BB295" s="58">
        <v>53.8</v>
      </c>
      <c r="BC295" s="58">
        <v>77.599999999999994</v>
      </c>
      <c r="BD295" s="59" t="s">
        <v>544</v>
      </c>
      <c r="BE295" s="59" t="s">
        <v>544</v>
      </c>
      <c r="BF295" s="59" t="s">
        <v>544</v>
      </c>
      <c r="BG295" s="58">
        <v>3.8</v>
      </c>
      <c r="BH295" s="58">
        <v>3.45</v>
      </c>
      <c r="BI295" s="59" t="s">
        <v>544</v>
      </c>
      <c r="BJ295" s="59" t="s">
        <v>544</v>
      </c>
      <c r="BK295" s="59" t="s">
        <v>544</v>
      </c>
      <c r="BL295" s="58">
        <v>20.2</v>
      </c>
      <c r="BM295" s="58">
        <v>18.2</v>
      </c>
      <c r="BN295" s="59" t="s">
        <v>544</v>
      </c>
      <c r="BO295" s="59" t="s">
        <v>544</v>
      </c>
      <c r="BP295" s="59" t="s">
        <v>544</v>
      </c>
      <c r="BQ295" s="59" t="s">
        <v>544</v>
      </c>
      <c r="BR295" s="59" t="s">
        <v>544</v>
      </c>
      <c r="BS295" s="59" t="s">
        <v>544</v>
      </c>
      <c r="BT295" s="59" t="s">
        <v>544</v>
      </c>
      <c r="BU295" s="59" t="s">
        <v>544</v>
      </c>
      <c r="BV295" s="59" t="s">
        <v>544</v>
      </c>
      <c r="BW295" s="59" t="s">
        <v>544</v>
      </c>
      <c r="BX295" s="59" t="s">
        <v>544</v>
      </c>
      <c r="BY295" s="59" t="s">
        <v>544</v>
      </c>
      <c r="BZ295" s="59" t="s">
        <v>544</v>
      </c>
      <c r="CA295" s="59" t="s">
        <v>544</v>
      </c>
      <c r="CB295" s="59" t="s">
        <v>544</v>
      </c>
      <c r="CC295" s="59" t="s">
        <v>544</v>
      </c>
      <c r="CD295" s="59" t="s">
        <v>544</v>
      </c>
      <c r="CE295" s="59" t="s">
        <v>544</v>
      </c>
      <c r="CF295" s="58">
        <v>713883</v>
      </c>
      <c r="CG295" s="59" t="s">
        <v>544</v>
      </c>
      <c r="CH295" s="59" t="s">
        <v>544</v>
      </c>
      <c r="CI295" s="59" t="s">
        <v>544</v>
      </c>
      <c r="CJ295" s="59" t="s">
        <v>544</v>
      </c>
      <c r="CK295" s="59" t="s">
        <v>544</v>
      </c>
      <c r="CL295" s="59" t="s">
        <v>544</v>
      </c>
      <c r="CM295" s="59" t="s">
        <v>544</v>
      </c>
      <c r="CN295" s="59" t="s">
        <v>544</v>
      </c>
      <c r="CO295" s="59" t="s">
        <v>544</v>
      </c>
      <c r="CP295" s="59" t="s">
        <v>544</v>
      </c>
      <c r="CQ295" s="59" t="s">
        <v>544</v>
      </c>
      <c r="CR295" s="59" t="s">
        <v>544</v>
      </c>
      <c r="CS295" s="58">
        <v>99.8</v>
      </c>
      <c r="CT295" s="58">
        <v>91.6</v>
      </c>
      <c r="CU295" s="59" t="s">
        <v>544</v>
      </c>
      <c r="CV295" s="59" t="s">
        <v>544</v>
      </c>
      <c r="CW295" s="58">
        <v>2.56</v>
      </c>
      <c r="CX295" s="59" t="s">
        <v>544</v>
      </c>
      <c r="CY295" s="59" t="s">
        <v>544</v>
      </c>
      <c r="CZ295" s="59" t="s">
        <v>544</v>
      </c>
      <c r="DA295" s="59" t="s">
        <v>544</v>
      </c>
      <c r="DB295" s="59" t="s">
        <v>544</v>
      </c>
      <c r="DC295" s="59" t="s">
        <v>544</v>
      </c>
      <c r="DD295" s="59" t="s">
        <v>544</v>
      </c>
      <c r="DE295" s="59" t="s">
        <v>544</v>
      </c>
      <c r="DF295" s="59" t="s">
        <v>544</v>
      </c>
      <c r="DG295" s="59" t="s">
        <v>544</v>
      </c>
      <c r="DH295" s="59" t="s">
        <v>544</v>
      </c>
      <c r="DI295" s="59" t="s">
        <v>544</v>
      </c>
      <c r="DJ295" s="59" t="s">
        <v>544</v>
      </c>
      <c r="DK295" s="59" t="s">
        <v>544</v>
      </c>
      <c r="DL295" s="59" t="s">
        <v>544</v>
      </c>
      <c r="DM295" s="59" t="s">
        <v>544</v>
      </c>
      <c r="DN295" s="58">
        <v>2.1415760000000001</v>
      </c>
      <c r="DO295" s="59" t="s">
        <v>544</v>
      </c>
      <c r="DP295" s="59" t="s">
        <v>544</v>
      </c>
      <c r="DQ295" s="116" t="s">
        <v>544</v>
      </c>
    </row>
    <row r="296" spans="1:121">
      <c r="A296" s="3">
        <v>30848</v>
      </c>
      <c r="B296" s="59" t="s">
        <v>544</v>
      </c>
      <c r="C296" s="59" t="s">
        <v>544</v>
      </c>
      <c r="D296" s="59" t="s">
        <v>544</v>
      </c>
      <c r="E296" s="59" t="s">
        <v>544</v>
      </c>
      <c r="F296" s="58">
        <v>44.7</v>
      </c>
      <c r="G296" s="58">
        <v>0.71419900000000003</v>
      </c>
      <c r="H296" s="58">
        <v>145.1</v>
      </c>
      <c r="I296" s="58">
        <v>258.60000000000002</v>
      </c>
      <c r="J296" s="58">
        <v>6.13</v>
      </c>
      <c r="K296" s="59" t="s">
        <v>544</v>
      </c>
      <c r="L296" s="58">
        <v>763.3</v>
      </c>
      <c r="M296" s="58">
        <v>155624</v>
      </c>
      <c r="N296" s="59" t="s">
        <v>544</v>
      </c>
      <c r="O296" s="58">
        <v>1066</v>
      </c>
      <c r="P296" s="58">
        <v>8.1</v>
      </c>
      <c r="Q296" s="59" t="s">
        <v>544</v>
      </c>
      <c r="R296" s="59" t="s">
        <v>544</v>
      </c>
      <c r="S296" s="59" t="s">
        <v>544</v>
      </c>
      <c r="T296" s="59" t="s">
        <v>544</v>
      </c>
      <c r="U296" s="59" t="s">
        <v>544</v>
      </c>
      <c r="V296" s="59" t="s">
        <v>544</v>
      </c>
      <c r="W296" s="59" t="s">
        <v>544</v>
      </c>
      <c r="X296" s="59" t="s">
        <v>544</v>
      </c>
      <c r="Y296" s="59" t="s">
        <v>544</v>
      </c>
      <c r="Z296" s="58">
        <v>96.7</v>
      </c>
      <c r="AA296" s="59" t="s">
        <v>544</v>
      </c>
      <c r="AB296" s="59" t="s">
        <v>544</v>
      </c>
      <c r="AC296" s="58">
        <v>0.71419900000000003</v>
      </c>
      <c r="AD296" s="59" t="s">
        <v>544</v>
      </c>
      <c r="AE296" s="59" t="s">
        <v>544</v>
      </c>
      <c r="AF296" s="58">
        <v>77.106046000000006</v>
      </c>
      <c r="AG296" s="58">
        <v>29.06</v>
      </c>
      <c r="AH296" s="58">
        <v>51.1</v>
      </c>
      <c r="AI296" s="59" t="s">
        <v>544</v>
      </c>
      <c r="AJ296" s="59" t="s">
        <v>544</v>
      </c>
      <c r="AK296" s="59" t="s">
        <v>544</v>
      </c>
      <c r="AL296" s="59" t="s">
        <v>544</v>
      </c>
      <c r="AM296" s="58">
        <v>58.312100000000001</v>
      </c>
      <c r="AN296" s="58">
        <v>100.72620000000001</v>
      </c>
      <c r="AO296" s="59" t="s">
        <v>544</v>
      </c>
      <c r="AP296" s="59" t="s">
        <v>544</v>
      </c>
      <c r="AQ296" s="59" t="s">
        <v>544</v>
      </c>
      <c r="AR296" s="59" t="s">
        <v>544</v>
      </c>
      <c r="AS296" s="59" t="s">
        <v>544</v>
      </c>
      <c r="AT296" s="59" t="s">
        <v>544</v>
      </c>
      <c r="AU296" s="58">
        <v>77.599999999999994</v>
      </c>
      <c r="AV296" s="58">
        <v>100.9</v>
      </c>
      <c r="AW296" s="59" t="s">
        <v>544</v>
      </c>
      <c r="AX296" s="58">
        <v>56.3</v>
      </c>
      <c r="AY296" s="58">
        <v>58.2</v>
      </c>
      <c r="AZ296" s="58">
        <v>68</v>
      </c>
      <c r="BA296" s="58">
        <v>90.5</v>
      </c>
      <c r="BB296" s="58">
        <v>52.4</v>
      </c>
      <c r="BC296" s="58">
        <v>77.7</v>
      </c>
      <c r="BD296" s="59" t="s">
        <v>544</v>
      </c>
      <c r="BE296" s="59" t="s">
        <v>544</v>
      </c>
      <c r="BF296" s="59" t="s">
        <v>544</v>
      </c>
      <c r="BG296" s="58">
        <v>3.83</v>
      </c>
      <c r="BH296" s="58">
        <v>3.93</v>
      </c>
      <c r="BI296" s="59" t="s">
        <v>544</v>
      </c>
      <c r="BJ296" s="59" t="s">
        <v>544</v>
      </c>
      <c r="BK296" s="59" t="s">
        <v>544</v>
      </c>
      <c r="BL296" s="58">
        <v>18.510000000000002</v>
      </c>
      <c r="BM296" s="58">
        <v>17.899999999999999</v>
      </c>
      <c r="BN296" s="59" t="s">
        <v>544</v>
      </c>
      <c r="BO296" s="59" t="s">
        <v>544</v>
      </c>
      <c r="BP296" s="59" t="s">
        <v>544</v>
      </c>
      <c r="BQ296" s="59" t="s">
        <v>544</v>
      </c>
      <c r="BR296" s="59" t="s">
        <v>544</v>
      </c>
      <c r="BS296" s="59" t="s">
        <v>544</v>
      </c>
      <c r="BT296" s="59" t="s">
        <v>544</v>
      </c>
      <c r="BU296" s="59" t="s">
        <v>544</v>
      </c>
      <c r="BV296" s="59" t="s">
        <v>544</v>
      </c>
      <c r="BW296" s="59" t="s">
        <v>544</v>
      </c>
      <c r="BX296" s="59" t="s">
        <v>544</v>
      </c>
      <c r="BY296" s="59" t="s">
        <v>544</v>
      </c>
      <c r="BZ296" s="59" t="s">
        <v>544</v>
      </c>
      <c r="CA296" s="59" t="s">
        <v>544</v>
      </c>
      <c r="CB296" s="59" t="s">
        <v>544</v>
      </c>
      <c r="CC296" s="59" t="s">
        <v>544</v>
      </c>
      <c r="CD296" s="59" t="s">
        <v>544</v>
      </c>
      <c r="CE296" s="59" t="s">
        <v>544</v>
      </c>
      <c r="CF296" s="58">
        <v>721111</v>
      </c>
      <c r="CG296" s="59" t="s">
        <v>544</v>
      </c>
      <c r="CH296" s="59" t="s">
        <v>544</v>
      </c>
      <c r="CI296" s="59" t="s">
        <v>544</v>
      </c>
      <c r="CJ296" s="59" t="s">
        <v>544</v>
      </c>
      <c r="CK296" s="59" t="s">
        <v>544</v>
      </c>
      <c r="CL296" s="59" t="s">
        <v>544</v>
      </c>
      <c r="CM296" s="59" t="s">
        <v>544</v>
      </c>
      <c r="CN296" s="59" t="s">
        <v>544</v>
      </c>
      <c r="CO296" s="59" t="s">
        <v>544</v>
      </c>
      <c r="CP296" s="59" t="s">
        <v>544</v>
      </c>
      <c r="CQ296" s="59" t="s">
        <v>544</v>
      </c>
      <c r="CR296" s="59" t="s">
        <v>544</v>
      </c>
      <c r="CS296" s="58">
        <v>99.8</v>
      </c>
      <c r="CT296" s="58">
        <v>92.7</v>
      </c>
      <c r="CU296" s="59" t="s">
        <v>544</v>
      </c>
      <c r="CV296" s="59" t="s">
        <v>544</v>
      </c>
      <c r="CW296" s="58">
        <v>2.2999999999999998</v>
      </c>
      <c r="CX296" s="59" t="s">
        <v>544</v>
      </c>
      <c r="CY296" s="59" t="s">
        <v>544</v>
      </c>
      <c r="CZ296" s="59" t="s">
        <v>544</v>
      </c>
      <c r="DA296" s="59" t="s">
        <v>544</v>
      </c>
      <c r="DB296" s="59" t="s">
        <v>544</v>
      </c>
      <c r="DC296" s="59" t="s">
        <v>544</v>
      </c>
      <c r="DD296" s="59" t="s">
        <v>544</v>
      </c>
      <c r="DE296" s="59" t="s">
        <v>544</v>
      </c>
      <c r="DF296" s="59" t="s">
        <v>544</v>
      </c>
      <c r="DG296" s="59" t="s">
        <v>544</v>
      </c>
      <c r="DH296" s="59" t="s">
        <v>544</v>
      </c>
      <c r="DI296" s="59" t="s">
        <v>544</v>
      </c>
      <c r="DJ296" s="59" t="s">
        <v>544</v>
      </c>
      <c r="DK296" s="59" t="s">
        <v>544</v>
      </c>
      <c r="DL296" s="59" t="s">
        <v>544</v>
      </c>
      <c r="DM296" s="59" t="s">
        <v>544</v>
      </c>
      <c r="DN296" s="58">
        <v>2.188294</v>
      </c>
      <c r="DO296" s="59" t="s">
        <v>544</v>
      </c>
      <c r="DP296" s="59" t="s">
        <v>544</v>
      </c>
      <c r="DQ296" s="116" t="s">
        <v>544</v>
      </c>
    </row>
    <row r="297" spans="1:121">
      <c r="A297" s="3">
        <v>30878</v>
      </c>
      <c r="B297" s="59" t="s">
        <v>544</v>
      </c>
      <c r="C297" s="59" t="s">
        <v>544</v>
      </c>
      <c r="D297" s="59" t="s">
        <v>544</v>
      </c>
      <c r="E297" s="59" t="s">
        <v>544</v>
      </c>
      <c r="F297" s="58">
        <v>48.9</v>
      </c>
      <c r="G297" s="58">
        <v>0.68682799999999999</v>
      </c>
      <c r="H297" s="58">
        <v>148.6</v>
      </c>
      <c r="I297" s="58">
        <v>259.60000000000002</v>
      </c>
      <c r="J297" s="58">
        <v>6.13</v>
      </c>
      <c r="K297" s="59" t="s">
        <v>544</v>
      </c>
      <c r="L297" s="58">
        <v>717.5</v>
      </c>
      <c r="M297" s="58">
        <v>154003</v>
      </c>
      <c r="N297" s="59" t="s">
        <v>544</v>
      </c>
      <c r="O297" s="58">
        <v>981</v>
      </c>
      <c r="P297" s="58">
        <v>8.1999999999999993</v>
      </c>
      <c r="Q297" s="59" t="s">
        <v>544</v>
      </c>
      <c r="R297" s="59" t="s">
        <v>544</v>
      </c>
      <c r="S297" s="59" t="s">
        <v>544</v>
      </c>
      <c r="T297" s="59" t="s">
        <v>544</v>
      </c>
      <c r="U297" s="59" t="s">
        <v>544</v>
      </c>
      <c r="V297" s="59" t="s">
        <v>544</v>
      </c>
      <c r="W297" s="59" t="s">
        <v>544</v>
      </c>
      <c r="X297" s="59" t="s">
        <v>544</v>
      </c>
      <c r="Y297" s="59" t="s">
        <v>544</v>
      </c>
      <c r="Z297" s="58">
        <v>95.8</v>
      </c>
      <c r="AA297" s="59" t="s">
        <v>544</v>
      </c>
      <c r="AB297" s="59" t="s">
        <v>544</v>
      </c>
      <c r="AC297" s="58">
        <v>0.68682799999999999</v>
      </c>
      <c r="AD297" s="59" t="s">
        <v>544</v>
      </c>
      <c r="AE297" s="59" t="s">
        <v>544</v>
      </c>
      <c r="AF297" s="58">
        <v>76.900295999999997</v>
      </c>
      <c r="AG297" s="58">
        <v>27.93</v>
      </c>
      <c r="AH297" s="58">
        <v>51.2</v>
      </c>
      <c r="AI297" s="59" t="s">
        <v>544</v>
      </c>
      <c r="AJ297" s="59" t="s">
        <v>544</v>
      </c>
      <c r="AK297" s="59" t="s">
        <v>544</v>
      </c>
      <c r="AL297" s="59" t="s">
        <v>544</v>
      </c>
      <c r="AM297" s="58">
        <v>58.3752</v>
      </c>
      <c r="AN297" s="58">
        <v>100.6733</v>
      </c>
      <c r="AO297" s="59" t="s">
        <v>544</v>
      </c>
      <c r="AP297" s="59" t="s">
        <v>544</v>
      </c>
      <c r="AQ297" s="59" t="s">
        <v>544</v>
      </c>
      <c r="AR297" s="59" t="s">
        <v>544</v>
      </c>
      <c r="AS297" s="59" t="s">
        <v>544</v>
      </c>
      <c r="AT297" s="59" t="s">
        <v>544</v>
      </c>
      <c r="AU297" s="58">
        <v>77.08</v>
      </c>
      <c r="AV297" s="58">
        <v>101.3</v>
      </c>
      <c r="AW297" s="59" t="s">
        <v>544</v>
      </c>
      <c r="AX297" s="58">
        <v>54.5</v>
      </c>
      <c r="AY297" s="58">
        <v>56.1</v>
      </c>
      <c r="AZ297" s="58">
        <v>63.9</v>
      </c>
      <c r="BA297" s="58">
        <v>83</v>
      </c>
      <c r="BB297" s="58">
        <v>50.7</v>
      </c>
      <c r="BC297" s="58">
        <v>77.8</v>
      </c>
      <c r="BD297" s="59" t="s">
        <v>544</v>
      </c>
      <c r="BE297" s="59" t="s">
        <v>544</v>
      </c>
      <c r="BF297" s="59" t="s">
        <v>544</v>
      </c>
      <c r="BG297" s="58">
        <v>4.01</v>
      </c>
      <c r="BH297" s="58">
        <v>3.67</v>
      </c>
      <c r="BI297" s="59" t="s">
        <v>544</v>
      </c>
      <c r="BJ297" s="59" t="s">
        <v>544</v>
      </c>
      <c r="BK297" s="59" t="s">
        <v>544</v>
      </c>
      <c r="BL297" s="58">
        <v>20.25</v>
      </c>
      <c r="BM297" s="58">
        <v>18.66</v>
      </c>
      <c r="BN297" s="59" t="s">
        <v>544</v>
      </c>
      <c r="BO297" s="59" t="s">
        <v>544</v>
      </c>
      <c r="BP297" s="59" t="s">
        <v>544</v>
      </c>
      <c r="BQ297" s="59" t="s">
        <v>544</v>
      </c>
      <c r="BR297" s="59" t="s">
        <v>544</v>
      </c>
      <c r="BS297" s="59" t="s">
        <v>544</v>
      </c>
      <c r="BT297" s="59" t="s">
        <v>544</v>
      </c>
      <c r="BU297" s="59" t="s">
        <v>544</v>
      </c>
      <c r="BV297" s="59" t="s">
        <v>544</v>
      </c>
      <c r="BW297" s="59" t="s">
        <v>544</v>
      </c>
      <c r="BX297" s="59" t="s">
        <v>544</v>
      </c>
      <c r="BY297" s="59" t="s">
        <v>544</v>
      </c>
      <c r="BZ297" s="59" t="s">
        <v>544</v>
      </c>
      <c r="CA297" s="59" t="s">
        <v>544</v>
      </c>
      <c r="CB297" s="59" t="s">
        <v>544</v>
      </c>
      <c r="CC297" s="59" t="s">
        <v>544</v>
      </c>
      <c r="CD297" s="59" t="s">
        <v>544</v>
      </c>
      <c r="CE297" s="59" t="s">
        <v>544</v>
      </c>
      <c r="CF297" s="58">
        <v>722985</v>
      </c>
      <c r="CG297" s="59" t="s">
        <v>544</v>
      </c>
      <c r="CH297" s="59" t="s">
        <v>544</v>
      </c>
      <c r="CI297" s="59" t="s">
        <v>544</v>
      </c>
      <c r="CJ297" s="59" t="s">
        <v>544</v>
      </c>
      <c r="CK297" s="59" t="s">
        <v>544</v>
      </c>
      <c r="CL297" s="59" t="s">
        <v>544</v>
      </c>
      <c r="CM297" s="59" t="s">
        <v>544</v>
      </c>
      <c r="CN297" s="59" t="s">
        <v>544</v>
      </c>
      <c r="CO297" s="59" t="s">
        <v>544</v>
      </c>
      <c r="CP297" s="59" t="s">
        <v>544</v>
      </c>
      <c r="CQ297" s="59" t="s">
        <v>544</v>
      </c>
      <c r="CR297" s="59" t="s">
        <v>544</v>
      </c>
      <c r="CS297" s="58">
        <v>99.2</v>
      </c>
      <c r="CT297" s="58">
        <v>91.4</v>
      </c>
      <c r="CU297" s="59" t="s">
        <v>544</v>
      </c>
      <c r="CV297" s="59" t="s">
        <v>544</v>
      </c>
      <c r="CW297" s="58">
        <v>2.56</v>
      </c>
      <c r="CX297" s="59" t="s">
        <v>544</v>
      </c>
      <c r="CY297" s="59" t="s">
        <v>544</v>
      </c>
      <c r="CZ297" s="59" t="s">
        <v>544</v>
      </c>
      <c r="DA297" s="59" t="s">
        <v>544</v>
      </c>
      <c r="DB297" s="59" t="s">
        <v>544</v>
      </c>
      <c r="DC297" s="59" t="s">
        <v>544</v>
      </c>
      <c r="DD297" s="59" t="s">
        <v>544</v>
      </c>
      <c r="DE297" s="59" t="s">
        <v>544</v>
      </c>
      <c r="DF297" s="59" t="s">
        <v>544</v>
      </c>
      <c r="DG297" s="59" t="s">
        <v>544</v>
      </c>
      <c r="DH297" s="59" t="s">
        <v>544</v>
      </c>
      <c r="DI297" s="59" t="s">
        <v>544</v>
      </c>
      <c r="DJ297" s="59" t="s">
        <v>544</v>
      </c>
      <c r="DK297" s="59" t="s">
        <v>544</v>
      </c>
      <c r="DL297" s="59" t="s">
        <v>544</v>
      </c>
      <c r="DM297" s="59" t="s">
        <v>544</v>
      </c>
      <c r="DN297" s="58">
        <v>2.2243019999999998</v>
      </c>
      <c r="DO297" s="59" t="s">
        <v>544</v>
      </c>
      <c r="DP297" s="59" t="s">
        <v>544</v>
      </c>
      <c r="DQ297" s="116" t="s">
        <v>544</v>
      </c>
    </row>
    <row r="298" spans="1:121">
      <c r="A298" s="3">
        <v>30909</v>
      </c>
      <c r="B298" s="59" t="s">
        <v>544</v>
      </c>
      <c r="C298" s="59" t="s">
        <v>544</v>
      </c>
      <c r="D298" s="59" t="s">
        <v>544</v>
      </c>
      <c r="E298" s="59" t="s">
        <v>544</v>
      </c>
      <c r="F298" s="58">
        <v>49.3</v>
      </c>
      <c r="G298" s="58">
        <v>0.67791100000000004</v>
      </c>
      <c r="H298" s="58">
        <v>142.5</v>
      </c>
      <c r="I298" s="58">
        <v>261.60000000000002</v>
      </c>
      <c r="J298" s="58">
        <v>6.02</v>
      </c>
      <c r="K298" s="59" t="s">
        <v>544</v>
      </c>
      <c r="L298" s="58">
        <v>751.1</v>
      </c>
      <c r="M298" s="58">
        <v>156797</v>
      </c>
      <c r="N298" s="59" t="s">
        <v>544</v>
      </c>
      <c r="O298" s="58">
        <v>994</v>
      </c>
      <c r="P298" s="58">
        <v>8.1999999999999993</v>
      </c>
      <c r="Q298" s="59" t="s">
        <v>544</v>
      </c>
      <c r="R298" s="59" t="s">
        <v>544</v>
      </c>
      <c r="S298" s="59" t="s">
        <v>544</v>
      </c>
      <c r="T298" s="59" t="s">
        <v>544</v>
      </c>
      <c r="U298" s="59" t="s">
        <v>544</v>
      </c>
      <c r="V298" s="59" t="s">
        <v>544</v>
      </c>
      <c r="W298" s="59" t="s">
        <v>544</v>
      </c>
      <c r="X298" s="59" t="s">
        <v>544</v>
      </c>
      <c r="Y298" s="59" t="s">
        <v>544</v>
      </c>
      <c r="Z298" s="58">
        <v>95.1</v>
      </c>
      <c r="AA298" s="59" t="s">
        <v>544</v>
      </c>
      <c r="AB298" s="59" t="s">
        <v>544</v>
      </c>
      <c r="AC298" s="58">
        <v>0.67791100000000004</v>
      </c>
      <c r="AD298" s="59" t="s">
        <v>544</v>
      </c>
      <c r="AE298" s="59" t="s">
        <v>544</v>
      </c>
      <c r="AF298" s="58">
        <v>76.719057000000006</v>
      </c>
      <c r="AG298" s="58">
        <v>28.22</v>
      </c>
      <c r="AH298" s="58">
        <v>51.4</v>
      </c>
      <c r="AI298" s="59" t="s">
        <v>544</v>
      </c>
      <c r="AJ298" s="59" t="s">
        <v>544</v>
      </c>
      <c r="AK298" s="59" t="s">
        <v>544</v>
      </c>
      <c r="AL298" s="59" t="s">
        <v>544</v>
      </c>
      <c r="AM298" s="58">
        <v>58.464199999999998</v>
      </c>
      <c r="AN298" s="58">
        <v>100.66240000000001</v>
      </c>
      <c r="AO298" s="59" t="s">
        <v>544</v>
      </c>
      <c r="AP298" s="59" t="s">
        <v>544</v>
      </c>
      <c r="AQ298" s="59" t="s">
        <v>544</v>
      </c>
      <c r="AR298" s="59" t="s">
        <v>544</v>
      </c>
      <c r="AS298" s="59" t="s">
        <v>544</v>
      </c>
      <c r="AT298" s="59" t="s">
        <v>544</v>
      </c>
      <c r="AU298" s="58">
        <v>76.67</v>
      </c>
      <c r="AV298" s="58">
        <v>102.1</v>
      </c>
      <c r="AW298" s="59" t="s">
        <v>544</v>
      </c>
      <c r="AX298" s="58">
        <v>55.2</v>
      </c>
      <c r="AY298" s="58">
        <v>56.4</v>
      </c>
      <c r="AZ298" s="58">
        <v>62.5</v>
      </c>
      <c r="BA298" s="58">
        <v>80.8</v>
      </c>
      <c r="BB298" s="58">
        <v>49.7</v>
      </c>
      <c r="BC298" s="58">
        <v>78.099999999999994</v>
      </c>
      <c r="BD298" s="59" t="s">
        <v>544</v>
      </c>
      <c r="BE298" s="59" t="s">
        <v>544</v>
      </c>
      <c r="BF298" s="59" t="s">
        <v>544</v>
      </c>
      <c r="BG298" s="58">
        <v>3.89</v>
      </c>
      <c r="BH298" s="58">
        <v>3.36</v>
      </c>
      <c r="BI298" s="59" t="s">
        <v>544</v>
      </c>
      <c r="BJ298" s="59" t="s">
        <v>544</v>
      </c>
      <c r="BK298" s="59" t="s">
        <v>544</v>
      </c>
      <c r="BL298" s="58">
        <v>21.37</v>
      </c>
      <c r="BM298" s="58">
        <v>18.920000000000002</v>
      </c>
      <c r="BN298" s="59" t="s">
        <v>544</v>
      </c>
      <c r="BO298" s="59" t="s">
        <v>544</v>
      </c>
      <c r="BP298" s="59" t="s">
        <v>544</v>
      </c>
      <c r="BQ298" s="59" t="s">
        <v>544</v>
      </c>
      <c r="BR298" s="59" t="s">
        <v>544</v>
      </c>
      <c r="BS298" s="59" t="s">
        <v>544</v>
      </c>
      <c r="BT298" s="59" t="s">
        <v>544</v>
      </c>
      <c r="BU298" s="59" t="s">
        <v>544</v>
      </c>
      <c r="BV298" s="59" t="s">
        <v>544</v>
      </c>
      <c r="BW298" s="59" t="s">
        <v>544</v>
      </c>
      <c r="BX298" s="59" t="s">
        <v>544</v>
      </c>
      <c r="BY298" s="59" t="s">
        <v>544</v>
      </c>
      <c r="BZ298" s="59" t="s">
        <v>544</v>
      </c>
      <c r="CA298" s="59" t="s">
        <v>544</v>
      </c>
      <c r="CB298" s="59" t="s">
        <v>544</v>
      </c>
      <c r="CC298" s="59" t="s">
        <v>544</v>
      </c>
      <c r="CD298" s="59" t="s">
        <v>544</v>
      </c>
      <c r="CE298" s="59" t="s">
        <v>544</v>
      </c>
      <c r="CF298" s="58">
        <v>726289</v>
      </c>
      <c r="CG298" s="59" t="s">
        <v>544</v>
      </c>
      <c r="CH298" s="59" t="s">
        <v>544</v>
      </c>
      <c r="CI298" s="59" t="s">
        <v>544</v>
      </c>
      <c r="CJ298" s="59" t="s">
        <v>544</v>
      </c>
      <c r="CK298" s="59" t="s">
        <v>544</v>
      </c>
      <c r="CL298" s="59" t="s">
        <v>544</v>
      </c>
      <c r="CM298" s="59" t="s">
        <v>544</v>
      </c>
      <c r="CN298" s="59" t="s">
        <v>544</v>
      </c>
      <c r="CO298" s="59" t="s">
        <v>544</v>
      </c>
      <c r="CP298" s="59" t="s">
        <v>544</v>
      </c>
      <c r="CQ298" s="59" t="s">
        <v>544</v>
      </c>
      <c r="CR298" s="59" t="s">
        <v>544</v>
      </c>
      <c r="CS298" s="58">
        <v>98.8</v>
      </c>
      <c r="CT298" s="58">
        <v>90.3</v>
      </c>
      <c r="CU298" s="59" t="s">
        <v>544</v>
      </c>
      <c r="CV298" s="59" t="s">
        <v>544</v>
      </c>
      <c r="CW298" s="58">
        <v>2.2999999999999998</v>
      </c>
      <c r="CX298" s="59" t="s">
        <v>544</v>
      </c>
      <c r="CY298" s="59" t="s">
        <v>544</v>
      </c>
      <c r="CZ298" s="59" t="s">
        <v>544</v>
      </c>
      <c r="DA298" s="59" t="s">
        <v>544</v>
      </c>
      <c r="DB298" s="59" t="s">
        <v>544</v>
      </c>
      <c r="DC298" s="59" t="s">
        <v>544</v>
      </c>
      <c r="DD298" s="59" t="s">
        <v>544</v>
      </c>
      <c r="DE298" s="59" t="s">
        <v>544</v>
      </c>
      <c r="DF298" s="59" t="s">
        <v>544</v>
      </c>
      <c r="DG298" s="59" t="s">
        <v>544</v>
      </c>
      <c r="DH298" s="59" t="s">
        <v>544</v>
      </c>
      <c r="DI298" s="59" t="s">
        <v>544</v>
      </c>
      <c r="DJ298" s="59" t="s">
        <v>544</v>
      </c>
      <c r="DK298" s="59" t="s">
        <v>544</v>
      </c>
      <c r="DL298" s="59" t="s">
        <v>544</v>
      </c>
      <c r="DM298" s="59" t="s">
        <v>544</v>
      </c>
      <c r="DN298" s="58">
        <v>2.2369080000000001</v>
      </c>
      <c r="DO298" s="59" t="s">
        <v>544</v>
      </c>
      <c r="DP298" s="59" t="s">
        <v>544</v>
      </c>
      <c r="DQ298" s="116" t="s">
        <v>544</v>
      </c>
    </row>
    <row r="299" spans="1:121">
      <c r="A299" s="3">
        <v>30940</v>
      </c>
      <c r="B299" s="59" t="s">
        <v>544</v>
      </c>
      <c r="C299" s="59" t="s">
        <v>544</v>
      </c>
      <c r="D299" s="59" t="s">
        <v>544</v>
      </c>
      <c r="E299" s="59" t="s">
        <v>544</v>
      </c>
      <c r="F299" s="58">
        <v>50</v>
      </c>
      <c r="G299" s="58">
        <v>0.64663599999999999</v>
      </c>
      <c r="H299" s="58">
        <v>148.69999999999999</v>
      </c>
      <c r="I299" s="58">
        <v>263.8</v>
      </c>
      <c r="J299" s="58">
        <v>5.82</v>
      </c>
      <c r="K299" s="59" t="s">
        <v>544</v>
      </c>
      <c r="L299" s="58">
        <v>799</v>
      </c>
      <c r="M299" s="58">
        <v>194055</v>
      </c>
      <c r="N299" s="59" t="s">
        <v>544</v>
      </c>
      <c r="O299" s="58">
        <v>968</v>
      </c>
      <c r="P299" s="58">
        <v>8.1999999999999993</v>
      </c>
      <c r="Q299" s="59" t="s">
        <v>544</v>
      </c>
      <c r="R299" s="59" t="s">
        <v>544</v>
      </c>
      <c r="S299" s="59" t="s">
        <v>544</v>
      </c>
      <c r="T299" s="59" t="s">
        <v>544</v>
      </c>
      <c r="U299" s="59" t="s">
        <v>544</v>
      </c>
      <c r="V299" s="59" t="s">
        <v>544</v>
      </c>
      <c r="W299" s="59" t="s">
        <v>544</v>
      </c>
      <c r="X299" s="59" t="s">
        <v>544</v>
      </c>
      <c r="Y299" s="59" t="s">
        <v>544</v>
      </c>
      <c r="Z299" s="58">
        <v>93.6</v>
      </c>
      <c r="AA299" s="59" t="s">
        <v>544</v>
      </c>
      <c r="AB299" s="59" t="s">
        <v>544</v>
      </c>
      <c r="AC299" s="58">
        <v>0.64663599999999999</v>
      </c>
      <c r="AD299" s="59" t="s">
        <v>544</v>
      </c>
      <c r="AE299" s="59" t="s">
        <v>544</v>
      </c>
      <c r="AF299" s="58">
        <v>75.895449999999997</v>
      </c>
      <c r="AG299" s="58">
        <v>28.22</v>
      </c>
      <c r="AH299" s="58">
        <v>51.5</v>
      </c>
      <c r="AI299" s="59" t="s">
        <v>544</v>
      </c>
      <c r="AJ299" s="59" t="s">
        <v>544</v>
      </c>
      <c r="AK299" s="59" t="s">
        <v>544</v>
      </c>
      <c r="AL299" s="59" t="s">
        <v>544</v>
      </c>
      <c r="AM299" s="58">
        <v>58.564900000000002</v>
      </c>
      <c r="AN299" s="58">
        <v>100.6687</v>
      </c>
      <c r="AO299" s="59" t="s">
        <v>544</v>
      </c>
      <c r="AP299" s="59" t="s">
        <v>544</v>
      </c>
      <c r="AQ299" s="59" t="s">
        <v>544</v>
      </c>
      <c r="AR299" s="59" t="s">
        <v>544</v>
      </c>
      <c r="AS299" s="59" t="s">
        <v>544</v>
      </c>
      <c r="AT299" s="59" t="s">
        <v>544</v>
      </c>
      <c r="AU299" s="58">
        <v>75.78</v>
      </c>
      <c r="AV299" s="58">
        <v>103.1</v>
      </c>
      <c r="AW299" s="59" t="s">
        <v>544</v>
      </c>
      <c r="AX299" s="58">
        <v>55.3</v>
      </c>
      <c r="AY299" s="58">
        <v>56.3</v>
      </c>
      <c r="AZ299" s="58">
        <v>61.3</v>
      </c>
      <c r="BA299" s="58">
        <v>81</v>
      </c>
      <c r="BB299" s="58">
        <v>47.7</v>
      </c>
      <c r="BC299" s="58">
        <v>78.3</v>
      </c>
      <c r="BD299" s="59" t="s">
        <v>544</v>
      </c>
      <c r="BE299" s="59" t="s">
        <v>544</v>
      </c>
      <c r="BF299" s="59" t="s">
        <v>544</v>
      </c>
      <c r="BG299" s="58">
        <v>3.85</v>
      </c>
      <c r="BH299" s="58">
        <v>3.23</v>
      </c>
      <c r="BI299" s="59" t="s">
        <v>544</v>
      </c>
      <c r="BJ299" s="59" t="s">
        <v>544</v>
      </c>
      <c r="BK299" s="59" t="s">
        <v>544</v>
      </c>
      <c r="BL299" s="58">
        <v>21.93</v>
      </c>
      <c r="BM299" s="58">
        <v>19.38</v>
      </c>
      <c r="BN299" s="59" t="s">
        <v>544</v>
      </c>
      <c r="BO299" s="59" t="s">
        <v>544</v>
      </c>
      <c r="BP299" s="59" t="s">
        <v>544</v>
      </c>
      <c r="BQ299" s="59" t="s">
        <v>544</v>
      </c>
      <c r="BR299" s="59" t="s">
        <v>544</v>
      </c>
      <c r="BS299" s="59" t="s">
        <v>544</v>
      </c>
      <c r="BT299" s="59" t="s">
        <v>544</v>
      </c>
      <c r="BU299" s="59" t="s">
        <v>544</v>
      </c>
      <c r="BV299" s="59" t="s">
        <v>544</v>
      </c>
      <c r="BW299" s="59" t="s">
        <v>544</v>
      </c>
      <c r="BX299" s="59" t="s">
        <v>544</v>
      </c>
      <c r="BY299" s="59" t="s">
        <v>544</v>
      </c>
      <c r="BZ299" s="59" t="s">
        <v>544</v>
      </c>
      <c r="CA299" s="59" t="s">
        <v>544</v>
      </c>
      <c r="CB299" s="59" t="s">
        <v>544</v>
      </c>
      <c r="CC299" s="59" t="s">
        <v>544</v>
      </c>
      <c r="CD299" s="59" t="s">
        <v>544</v>
      </c>
      <c r="CE299" s="59" t="s">
        <v>544</v>
      </c>
      <c r="CF299" s="58">
        <v>733878</v>
      </c>
      <c r="CG299" s="59" t="s">
        <v>544</v>
      </c>
      <c r="CH299" s="59" t="s">
        <v>544</v>
      </c>
      <c r="CI299" s="59" t="s">
        <v>544</v>
      </c>
      <c r="CJ299" s="59" t="s">
        <v>544</v>
      </c>
      <c r="CK299" s="59" t="s">
        <v>544</v>
      </c>
      <c r="CL299" s="59" t="s">
        <v>544</v>
      </c>
      <c r="CM299" s="59" t="s">
        <v>544</v>
      </c>
      <c r="CN299" s="59" t="s">
        <v>544</v>
      </c>
      <c r="CO299" s="59" t="s">
        <v>544</v>
      </c>
      <c r="CP299" s="59" t="s">
        <v>544</v>
      </c>
      <c r="CQ299" s="59" t="s">
        <v>544</v>
      </c>
      <c r="CR299" s="59" t="s">
        <v>544</v>
      </c>
      <c r="CS299" s="58">
        <v>98.3</v>
      </c>
      <c r="CT299" s="58">
        <v>87.8</v>
      </c>
      <c r="CU299" s="59" t="s">
        <v>544</v>
      </c>
      <c r="CV299" s="59" t="s">
        <v>544</v>
      </c>
      <c r="CW299" s="58">
        <v>2.35</v>
      </c>
      <c r="CX299" s="59" t="s">
        <v>544</v>
      </c>
      <c r="CY299" s="59" t="s">
        <v>544</v>
      </c>
      <c r="CZ299" s="59" t="s">
        <v>544</v>
      </c>
      <c r="DA299" s="59" t="s">
        <v>544</v>
      </c>
      <c r="DB299" s="59" t="s">
        <v>544</v>
      </c>
      <c r="DC299" s="59" t="s">
        <v>544</v>
      </c>
      <c r="DD299" s="59" t="s">
        <v>544</v>
      </c>
      <c r="DE299" s="59" t="s">
        <v>544</v>
      </c>
      <c r="DF299" s="59" t="s">
        <v>544</v>
      </c>
      <c r="DG299" s="59" t="s">
        <v>544</v>
      </c>
      <c r="DH299" s="59" t="s">
        <v>544</v>
      </c>
      <c r="DI299" s="59" t="s">
        <v>544</v>
      </c>
      <c r="DJ299" s="59" t="s">
        <v>544</v>
      </c>
      <c r="DK299" s="59" t="s">
        <v>544</v>
      </c>
      <c r="DL299" s="59" t="s">
        <v>544</v>
      </c>
      <c r="DM299" s="59" t="s">
        <v>544</v>
      </c>
      <c r="DN299" s="58">
        <v>2.28532</v>
      </c>
      <c r="DO299" s="59" t="s">
        <v>544</v>
      </c>
      <c r="DP299" s="59" t="s">
        <v>544</v>
      </c>
      <c r="DQ299" s="116" t="s">
        <v>544</v>
      </c>
    </row>
    <row r="300" spans="1:121">
      <c r="A300" s="3">
        <v>30970</v>
      </c>
      <c r="B300" s="59" t="s">
        <v>544</v>
      </c>
      <c r="C300" s="59" t="s">
        <v>544</v>
      </c>
      <c r="D300" s="59" t="s">
        <v>544</v>
      </c>
      <c r="E300" s="59" t="s">
        <v>544</v>
      </c>
      <c r="F300" s="58">
        <v>50.1</v>
      </c>
      <c r="G300" s="58">
        <v>0.63759100000000002</v>
      </c>
      <c r="H300" s="58">
        <v>144.5</v>
      </c>
      <c r="I300" s="58">
        <v>263.10000000000002</v>
      </c>
      <c r="J300" s="58">
        <v>6.07</v>
      </c>
      <c r="K300" s="59" t="s">
        <v>544</v>
      </c>
      <c r="L300" s="58">
        <v>802.3</v>
      </c>
      <c r="M300" s="58">
        <v>214579</v>
      </c>
      <c r="N300" s="59" t="s">
        <v>544</v>
      </c>
      <c r="O300" s="58">
        <v>952</v>
      </c>
      <c r="P300" s="58">
        <v>8.1999999999999993</v>
      </c>
      <c r="Q300" s="59" t="s">
        <v>544</v>
      </c>
      <c r="R300" s="59" t="s">
        <v>544</v>
      </c>
      <c r="S300" s="59" t="s">
        <v>544</v>
      </c>
      <c r="T300" s="59" t="s">
        <v>544</v>
      </c>
      <c r="U300" s="59" t="s">
        <v>544</v>
      </c>
      <c r="V300" s="59" t="s">
        <v>544</v>
      </c>
      <c r="W300" s="59" t="s">
        <v>544</v>
      </c>
      <c r="X300" s="59" t="s">
        <v>544</v>
      </c>
      <c r="Y300" s="59" t="s">
        <v>544</v>
      </c>
      <c r="Z300" s="58">
        <v>93.7</v>
      </c>
      <c r="AA300" s="59" t="s">
        <v>544</v>
      </c>
      <c r="AB300" s="59" t="s">
        <v>544</v>
      </c>
      <c r="AC300" s="58">
        <v>0.63759100000000002</v>
      </c>
      <c r="AD300" s="59" t="s">
        <v>544</v>
      </c>
      <c r="AE300" s="59" t="s">
        <v>544</v>
      </c>
      <c r="AF300" s="58">
        <v>75.818882000000002</v>
      </c>
      <c r="AG300" s="58">
        <v>27.96</v>
      </c>
      <c r="AH300" s="58">
        <v>51.7</v>
      </c>
      <c r="AI300" s="59" t="s">
        <v>544</v>
      </c>
      <c r="AJ300" s="59" t="s">
        <v>544</v>
      </c>
      <c r="AK300" s="59" t="s">
        <v>544</v>
      </c>
      <c r="AL300" s="59" t="s">
        <v>544</v>
      </c>
      <c r="AM300" s="58">
        <v>58.6676</v>
      </c>
      <c r="AN300" s="58">
        <v>100.6756</v>
      </c>
      <c r="AO300" s="59" t="s">
        <v>544</v>
      </c>
      <c r="AP300" s="59" t="s">
        <v>544</v>
      </c>
      <c r="AQ300" s="59" t="s">
        <v>544</v>
      </c>
      <c r="AR300" s="59" t="s">
        <v>544</v>
      </c>
      <c r="AS300" s="59" t="s">
        <v>544</v>
      </c>
      <c r="AT300" s="59" t="s">
        <v>544</v>
      </c>
      <c r="AU300" s="58">
        <v>75.7</v>
      </c>
      <c r="AV300" s="58">
        <v>104</v>
      </c>
      <c r="AW300" s="59" t="s">
        <v>544</v>
      </c>
      <c r="AX300" s="58">
        <v>54.4</v>
      </c>
      <c r="AY300" s="58">
        <v>55.4</v>
      </c>
      <c r="AZ300" s="58">
        <v>60.5</v>
      </c>
      <c r="BA300" s="58">
        <v>80</v>
      </c>
      <c r="BB300" s="58">
        <v>47</v>
      </c>
      <c r="BC300" s="58">
        <v>78.900000000000006</v>
      </c>
      <c r="BD300" s="59" t="s">
        <v>544</v>
      </c>
      <c r="BE300" s="59" t="s">
        <v>544</v>
      </c>
      <c r="BF300" s="59" t="s">
        <v>544</v>
      </c>
      <c r="BG300" s="58">
        <v>4.08</v>
      </c>
      <c r="BH300" s="58">
        <v>3.72</v>
      </c>
      <c r="BI300" s="59" t="s">
        <v>544</v>
      </c>
      <c r="BJ300" s="59" t="s">
        <v>544</v>
      </c>
      <c r="BK300" s="59" t="s">
        <v>544</v>
      </c>
      <c r="BL300" s="58">
        <v>21.99</v>
      </c>
      <c r="BM300" s="58">
        <v>18.3</v>
      </c>
      <c r="BN300" s="59" t="s">
        <v>544</v>
      </c>
      <c r="BO300" s="59" t="s">
        <v>544</v>
      </c>
      <c r="BP300" s="59" t="s">
        <v>544</v>
      </c>
      <c r="BQ300" s="59" t="s">
        <v>544</v>
      </c>
      <c r="BR300" s="59" t="s">
        <v>544</v>
      </c>
      <c r="BS300" s="59" t="s">
        <v>544</v>
      </c>
      <c r="BT300" s="59" t="s">
        <v>544</v>
      </c>
      <c r="BU300" s="59" t="s">
        <v>544</v>
      </c>
      <c r="BV300" s="59" t="s">
        <v>544</v>
      </c>
      <c r="BW300" s="59" t="s">
        <v>544</v>
      </c>
      <c r="BX300" s="59" t="s">
        <v>544</v>
      </c>
      <c r="BY300" s="59" t="s">
        <v>544</v>
      </c>
      <c r="BZ300" s="59" t="s">
        <v>544</v>
      </c>
      <c r="CA300" s="59" t="s">
        <v>544</v>
      </c>
      <c r="CB300" s="59" t="s">
        <v>544</v>
      </c>
      <c r="CC300" s="59" t="s">
        <v>544</v>
      </c>
      <c r="CD300" s="59" t="s">
        <v>544</v>
      </c>
      <c r="CE300" s="59" t="s">
        <v>544</v>
      </c>
      <c r="CF300" s="58">
        <v>736247</v>
      </c>
      <c r="CG300" s="59" t="s">
        <v>544</v>
      </c>
      <c r="CH300" s="59" t="s">
        <v>544</v>
      </c>
      <c r="CI300" s="59" t="s">
        <v>544</v>
      </c>
      <c r="CJ300" s="59" t="s">
        <v>544</v>
      </c>
      <c r="CK300" s="59" t="s">
        <v>544</v>
      </c>
      <c r="CL300" s="59" t="s">
        <v>544</v>
      </c>
      <c r="CM300" s="59" t="s">
        <v>544</v>
      </c>
      <c r="CN300" s="59" t="s">
        <v>544</v>
      </c>
      <c r="CO300" s="59" t="s">
        <v>544</v>
      </c>
      <c r="CP300" s="59" t="s">
        <v>544</v>
      </c>
      <c r="CQ300" s="59" t="s">
        <v>544</v>
      </c>
      <c r="CR300" s="59" t="s">
        <v>544</v>
      </c>
      <c r="CS300" s="58">
        <v>98.4</v>
      </c>
      <c r="CT300" s="58">
        <v>87.8</v>
      </c>
      <c r="CU300" s="59" t="s">
        <v>544</v>
      </c>
      <c r="CV300" s="59" t="s">
        <v>544</v>
      </c>
      <c r="CW300" s="58">
        <v>2.15</v>
      </c>
      <c r="CX300" s="59" t="s">
        <v>544</v>
      </c>
      <c r="CY300" s="59" t="s">
        <v>544</v>
      </c>
      <c r="CZ300" s="59" t="s">
        <v>544</v>
      </c>
      <c r="DA300" s="59" t="s">
        <v>544</v>
      </c>
      <c r="DB300" s="59" t="s">
        <v>544</v>
      </c>
      <c r="DC300" s="59" t="s">
        <v>544</v>
      </c>
      <c r="DD300" s="59" t="s">
        <v>544</v>
      </c>
      <c r="DE300" s="59" t="s">
        <v>544</v>
      </c>
      <c r="DF300" s="59" t="s">
        <v>544</v>
      </c>
      <c r="DG300" s="59" t="s">
        <v>544</v>
      </c>
      <c r="DH300" s="59" t="s">
        <v>544</v>
      </c>
      <c r="DI300" s="59" t="s">
        <v>544</v>
      </c>
      <c r="DJ300" s="59" t="s">
        <v>544</v>
      </c>
      <c r="DK300" s="59" t="s">
        <v>544</v>
      </c>
      <c r="DL300" s="59" t="s">
        <v>544</v>
      </c>
      <c r="DM300" s="59" t="s">
        <v>544</v>
      </c>
      <c r="DN300" s="58">
        <v>2.30532</v>
      </c>
      <c r="DO300" s="59" t="s">
        <v>544</v>
      </c>
      <c r="DP300" s="59" t="s">
        <v>544</v>
      </c>
      <c r="DQ300" s="116" t="s">
        <v>544</v>
      </c>
    </row>
    <row r="301" spans="1:121">
      <c r="A301" s="3">
        <v>31001</v>
      </c>
      <c r="B301" s="59" t="s">
        <v>544</v>
      </c>
      <c r="C301" s="59" t="s">
        <v>544</v>
      </c>
      <c r="D301" s="59" t="s">
        <v>544</v>
      </c>
      <c r="E301" s="59" t="s">
        <v>544</v>
      </c>
      <c r="F301" s="58">
        <v>49.6</v>
      </c>
      <c r="G301" s="58">
        <v>0.65383899999999995</v>
      </c>
      <c r="H301" s="58">
        <v>153.19999999999999</v>
      </c>
      <c r="I301" s="58">
        <v>263.89999999999998</v>
      </c>
      <c r="J301" s="58">
        <v>5.96</v>
      </c>
      <c r="K301" s="59" t="s">
        <v>544</v>
      </c>
      <c r="L301" s="58">
        <v>811.1</v>
      </c>
      <c r="M301" s="58">
        <v>171800</v>
      </c>
      <c r="N301" s="59" t="s">
        <v>544</v>
      </c>
      <c r="O301" s="58">
        <v>982</v>
      </c>
      <c r="P301" s="58">
        <v>8.1</v>
      </c>
      <c r="Q301" s="59" t="s">
        <v>544</v>
      </c>
      <c r="R301" s="59" t="s">
        <v>544</v>
      </c>
      <c r="S301" s="59" t="s">
        <v>544</v>
      </c>
      <c r="T301" s="59" t="s">
        <v>544</v>
      </c>
      <c r="U301" s="59" t="s">
        <v>544</v>
      </c>
      <c r="V301" s="59" t="s">
        <v>544</v>
      </c>
      <c r="W301" s="59" t="s">
        <v>544</v>
      </c>
      <c r="X301" s="59" t="s">
        <v>544</v>
      </c>
      <c r="Y301" s="59" t="s">
        <v>544</v>
      </c>
      <c r="Z301" s="58">
        <v>94</v>
      </c>
      <c r="AA301" s="59" t="s">
        <v>544</v>
      </c>
      <c r="AB301" s="59" t="s">
        <v>544</v>
      </c>
      <c r="AC301" s="58">
        <v>0.65383899999999995</v>
      </c>
      <c r="AD301" s="59" t="s">
        <v>544</v>
      </c>
      <c r="AE301" s="59" t="s">
        <v>544</v>
      </c>
      <c r="AF301" s="58">
        <v>76.185866000000004</v>
      </c>
      <c r="AG301" s="58">
        <v>27.63</v>
      </c>
      <c r="AH301" s="58">
        <v>51.8</v>
      </c>
      <c r="AI301" s="59" t="s">
        <v>544</v>
      </c>
      <c r="AJ301" s="59" t="s">
        <v>544</v>
      </c>
      <c r="AK301" s="59" t="s">
        <v>544</v>
      </c>
      <c r="AL301" s="59" t="s">
        <v>544</v>
      </c>
      <c r="AM301" s="58">
        <v>58.768000000000001</v>
      </c>
      <c r="AN301" s="58">
        <v>100.67570000000001</v>
      </c>
      <c r="AO301" s="59" t="s">
        <v>544</v>
      </c>
      <c r="AP301" s="59" t="s">
        <v>544</v>
      </c>
      <c r="AQ301" s="59" t="s">
        <v>544</v>
      </c>
      <c r="AR301" s="59" t="s">
        <v>544</v>
      </c>
      <c r="AS301" s="59" t="s">
        <v>544</v>
      </c>
      <c r="AT301" s="59" t="s">
        <v>544</v>
      </c>
      <c r="AU301" s="58">
        <v>76.239999999999995</v>
      </c>
      <c r="AV301" s="58">
        <v>103.6</v>
      </c>
      <c r="AW301" s="59" t="s">
        <v>544</v>
      </c>
      <c r="AX301" s="58">
        <v>53.9</v>
      </c>
      <c r="AY301" s="58">
        <v>55.1</v>
      </c>
      <c r="AZ301" s="58">
        <v>61.2</v>
      </c>
      <c r="BA301" s="58">
        <v>79.2</v>
      </c>
      <c r="BB301" s="58">
        <v>48.7</v>
      </c>
      <c r="BC301" s="58">
        <v>79</v>
      </c>
      <c r="BD301" s="59" t="s">
        <v>544</v>
      </c>
      <c r="BE301" s="59" t="s">
        <v>544</v>
      </c>
      <c r="BF301" s="59" t="s">
        <v>544</v>
      </c>
      <c r="BG301" s="58">
        <v>3.99</v>
      </c>
      <c r="BH301" s="58">
        <v>3.78</v>
      </c>
      <c r="BI301" s="59" t="s">
        <v>544</v>
      </c>
      <c r="BJ301" s="59" t="s">
        <v>544</v>
      </c>
      <c r="BK301" s="59" t="s">
        <v>544</v>
      </c>
      <c r="BL301" s="58">
        <v>22.34</v>
      </c>
      <c r="BM301" s="58">
        <v>18.97</v>
      </c>
      <c r="BN301" s="59" t="s">
        <v>544</v>
      </c>
      <c r="BO301" s="59" t="s">
        <v>544</v>
      </c>
      <c r="BP301" s="59" t="s">
        <v>544</v>
      </c>
      <c r="BQ301" s="59" t="s">
        <v>544</v>
      </c>
      <c r="BR301" s="59" t="s">
        <v>544</v>
      </c>
      <c r="BS301" s="59" t="s">
        <v>544</v>
      </c>
      <c r="BT301" s="59" t="s">
        <v>544</v>
      </c>
      <c r="BU301" s="59" t="s">
        <v>544</v>
      </c>
      <c r="BV301" s="59" t="s">
        <v>544</v>
      </c>
      <c r="BW301" s="59" t="s">
        <v>544</v>
      </c>
      <c r="BX301" s="59" t="s">
        <v>544</v>
      </c>
      <c r="BY301" s="59" t="s">
        <v>544</v>
      </c>
      <c r="BZ301" s="59" t="s">
        <v>544</v>
      </c>
      <c r="CA301" s="59" t="s">
        <v>544</v>
      </c>
      <c r="CB301" s="59" t="s">
        <v>544</v>
      </c>
      <c r="CC301" s="59" t="s">
        <v>544</v>
      </c>
      <c r="CD301" s="59" t="s">
        <v>544</v>
      </c>
      <c r="CE301" s="59" t="s">
        <v>544</v>
      </c>
      <c r="CF301" s="58">
        <v>739752</v>
      </c>
      <c r="CG301" s="59" t="s">
        <v>544</v>
      </c>
      <c r="CH301" s="59" t="s">
        <v>544</v>
      </c>
      <c r="CI301" s="59" t="s">
        <v>544</v>
      </c>
      <c r="CJ301" s="59" t="s">
        <v>544</v>
      </c>
      <c r="CK301" s="59" t="s">
        <v>544</v>
      </c>
      <c r="CL301" s="59" t="s">
        <v>544</v>
      </c>
      <c r="CM301" s="59" t="s">
        <v>544</v>
      </c>
      <c r="CN301" s="59" t="s">
        <v>544</v>
      </c>
      <c r="CO301" s="59" t="s">
        <v>544</v>
      </c>
      <c r="CP301" s="59" t="s">
        <v>544</v>
      </c>
      <c r="CQ301" s="59" t="s">
        <v>544</v>
      </c>
      <c r="CR301" s="59" t="s">
        <v>544</v>
      </c>
      <c r="CS301" s="58">
        <v>98.2</v>
      </c>
      <c r="CT301" s="58">
        <v>88.7</v>
      </c>
      <c r="CU301" s="59" t="s">
        <v>544</v>
      </c>
      <c r="CV301" s="59" t="s">
        <v>544</v>
      </c>
      <c r="CW301" s="58">
        <v>2.0499999999999998</v>
      </c>
      <c r="CX301" s="59" t="s">
        <v>544</v>
      </c>
      <c r="CY301" s="59" t="s">
        <v>544</v>
      </c>
      <c r="CZ301" s="59" t="s">
        <v>544</v>
      </c>
      <c r="DA301" s="59" t="s">
        <v>544</v>
      </c>
      <c r="DB301" s="59" t="s">
        <v>544</v>
      </c>
      <c r="DC301" s="59" t="s">
        <v>544</v>
      </c>
      <c r="DD301" s="59" t="s">
        <v>544</v>
      </c>
      <c r="DE301" s="59" t="s">
        <v>544</v>
      </c>
      <c r="DF301" s="59" t="s">
        <v>544</v>
      </c>
      <c r="DG301" s="59" t="s">
        <v>544</v>
      </c>
      <c r="DH301" s="59" t="s">
        <v>544</v>
      </c>
      <c r="DI301" s="59" t="s">
        <v>544</v>
      </c>
      <c r="DJ301" s="59" t="s">
        <v>544</v>
      </c>
      <c r="DK301" s="59" t="s">
        <v>544</v>
      </c>
      <c r="DL301" s="59" t="s">
        <v>544</v>
      </c>
      <c r="DM301" s="59" t="s">
        <v>544</v>
      </c>
      <c r="DN301" s="58">
        <v>2.3172969999999999</v>
      </c>
      <c r="DO301" s="59" t="s">
        <v>544</v>
      </c>
      <c r="DP301" s="59" t="s">
        <v>544</v>
      </c>
      <c r="DQ301" s="116" t="s">
        <v>544</v>
      </c>
    </row>
    <row r="302" spans="1:121">
      <c r="A302" s="3">
        <v>31031</v>
      </c>
      <c r="B302" s="59" t="s">
        <v>544</v>
      </c>
      <c r="C302" s="59" t="s">
        <v>544</v>
      </c>
      <c r="D302" s="59" t="s">
        <v>544</v>
      </c>
      <c r="E302" s="59" t="s">
        <v>544</v>
      </c>
      <c r="F302" s="58">
        <v>51.8</v>
      </c>
      <c r="G302" s="58">
        <v>0.63000500000000004</v>
      </c>
      <c r="H302" s="58">
        <v>155.19999999999999</v>
      </c>
      <c r="I302" s="58">
        <v>264.8</v>
      </c>
      <c r="J302" s="58">
        <v>5.83</v>
      </c>
      <c r="K302" s="59" t="s">
        <v>544</v>
      </c>
      <c r="L302" s="58">
        <v>820.9</v>
      </c>
      <c r="M302" s="58">
        <v>138661</v>
      </c>
      <c r="N302" s="59" t="s">
        <v>544</v>
      </c>
      <c r="O302" s="58">
        <v>1115</v>
      </c>
      <c r="P302" s="58">
        <v>8.1</v>
      </c>
      <c r="Q302" s="59" t="s">
        <v>544</v>
      </c>
      <c r="R302" s="59" t="s">
        <v>544</v>
      </c>
      <c r="S302" s="59" t="s">
        <v>544</v>
      </c>
      <c r="T302" s="59" t="s">
        <v>544</v>
      </c>
      <c r="U302" s="59" t="s">
        <v>544</v>
      </c>
      <c r="V302" s="59" t="s">
        <v>544</v>
      </c>
      <c r="W302" s="59" t="s">
        <v>544</v>
      </c>
      <c r="X302" s="59" t="s">
        <v>544</v>
      </c>
      <c r="Y302" s="59" t="s">
        <v>544</v>
      </c>
      <c r="Z302" s="58">
        <v>93</v>
      </c>
      <c r="AA302" s="59" t="s">
        <v>544</v>
      </c>
      <c r="AB302" s="59" t="s">
        <v>544</v>
      </c>
      <c r="AC302" s="58">
        <v>0.63000500000000004</v>
      </c>
      <c r="AD302" s="59" t="s">
        <v>544</v>
      </c>
      <c r="AE302" s="59" t="s">
        <v>544</v>
      </c>
      <c r="AF302" s="58">
        <v>75.915222</v>
      </c>
      <c r="AG302" s="58">
        <v>26.95</v>
      </c>
      <c r="AH302" s="58">
        <v>52</v>
      </c>
      <c r="AI302" s="59" t="s">
        <v>544</v>
      </c>
      <c r="AJ302" s="59" t="s">
        <v>544</v>
      </c>
      <c r="AK302" s="59" t="s">
        <v>544</v>
      </c>
      <c r="AL302" s="59" t="s">
        <v>544</v>
      </c>
      <c r="AM302" s="58">
        <v>58.868499999999997</v>
      </c>
      <c r="AN302" s="58">
        <v>100.67319999999999</v>
      </c>
      <c r="AO302" s="59" t="s">
        <v>544</v>
      </c>
      <c r="AP302" s="59" t="s">
        <v>544</v>
      </c>
      <c r="AQ302" s="59" t="s">
        <v>544</v>
      </c>
      <c r="AR302" s="59" t="s">
        <v>544</v>
      </c>
      <c r="AS302" s="59" t="s">
        <v>544</v>
      </c>
      <c r="AT302" s="59" t="s">
        <v>544</v>
      </c>
      <c r="AU302" s="58">
        <v>75.56</v>
      </c>
      <c r="AV302" s="58">
        <v>104</v>
      </c>
      <c r="AW302" s="59" t="s">
        <v>544</v>
      </c>
      <c r="AX302" s="58">
        <v>52.5</v>
      </c>
      <c r="AY302" s="58">
        <v>53.6</v>
      </c>
      <c r="AZ302" s="58">
        <v>59</v>
      </c>
      <c r="BA302" s="58">
        <v>75.900000000000006</v>
      </c>
      <c r="BB302" s="58">
        <v>47.3</v>
      </c>
      <c r="BC302" s="58">
        <v>79.2</v>
      </c>
      <c r="BD302" s="59" t="s">
        <v>544</v>
      </c>
      <c r="BE302" s="59" t="s">
        <v>544</v>
      </c>
      <c r="BF302" s="59" t="s">
        <v>544</v>
      </c>
      <c r="BG302" s="58">
        <v>3.84</v>
      </c>
      <c r="BH302" s="58">
        <v>3.88</v>
      </c>
      <c r="BI302" s="59" t="s">
        <v>544</v>
      </c>
      <c r="BJ302" s="59" t="s">
        <v>544</v>
      </c>
      <c r="BK302" s="59" t="s">
        <v>544</v>
      </c>
      <c r="BL302" s="58">
        <v>22.8</v>
      </c>
      <c r="BM302" s="58">
        <v>19.48</v>
      </c>
      <c r="BN302" s="59" t="s">
        <v>544</v>
      </c>
      <c r="BO302" s="59" t="s">
        <v>544</v>
      </c>
      <c r="BP302" s="59" t="s">
        <v>544</v>
      </c>
      <c r="BQ302" s="59" t="s">
        <v>544</v>
      </c>
      <c r="BR302" s="59" t="s">
        <v>544</v>
      </c>
      <c r="BS302" s="59" t="s">
        <v>544</v>
      </c>
      <c r="BT302" s="59" t="s">
        <v>544</v>
      </c>
      <c r="BU302" s="59" t="s">
        <v>544</v>
      </c>
      <c r="BV302" s="59" t="s">
        <v>544</v>
      </c>
      <c r="BW302" s="59" t="s">
        <v>544</v>
      </c>
      <c r="BX302" s="59" t="s">
        <v>544</v>
      </c>
      <c r="BY302" s="59" t="s">
        <v>544</v>
      </c>
      <c r="BZ302" s="59" t="s">
        <v>544</v>
      </c>
      <c r="CA302" s="59" t="s">
        <v>544</v>
      </c>
      <c r="CB302" s="59" t="s">
        <v>544</v>
      </c>
      <c r="CC302" s="59" t="s">
        <v>544</v>
      </c>
      <c r="CD302" s="59" t="s">
        <v>544</v>
      </c>
      <c r="CE302" s="59" t="s">
        <v>544</v>
      </c>
      <c r="CF302" s="58">
        <v>750968</v>
      </c>
      <c r="CG302" s="59" t="s">
        <v>544</v>
      </c>
      <c r="CH302" s="59" t="s">
        <v>544</v>
      </c>
      <c r="CI302" s="59" t="s">
        <v>544</v>
      </c>
      <c r="CJ302" s="59" t="s">
        <v>544</v>
      </c>
      <c r="CK302" s="59" t="s">
        <v>544</v>
      </c>
      <c r="CL302" s="59" t="s">
        <v>544</v>
      </c>
      <c r="CM302" s="59" t="s">
        <v>544</v>
      </c>
      <c r="CN302" s="59" t="s">
        <v>544</v>
      </c>
      <c r="CO302" s="59" t="s">
        <v>544</v>
      </c>
      <c r="CP302" s="59" t="s">
        <v>544</v>
      </c>
      <c r="CQ302" s="59" t="s">
        <v>544</v>
      </c>
      <c r="CR302" s="59" t="s">
        <v>544</v>
      </c>
      <c r="CS302" s="58">
        <v>97.5</v>
      </c>
      <c r="CT302" s="58">
        <v>87.4</v>
      </c>
      <c r="CU302" s="59" t="s">
        <v>544</v>
      </c>
      <c r="CV302" s="59" t="s">
        <v>544</v>
      </c>
      <c r="CW302" s="58">
        <v>1.94</v>
      </c>
      <c r="CX302" s="59" t="s">
        <v>544</v>
      </c>
      <c r="CY302" s="59" t="s">
        <v>544</v>
      </c>
      <c r="CZ302" s="59" t="s">
        <v>544</v>
      </c>
      <c r="DA302" s="59" t="s">
        <v>544</v>
      </c>
      <c r="DB302" s="59" t="s">
        <v>544</v>
      </c>
      <c r="DC302" s="59" t="s">
        <v>544</v>
      </c>
      <c r="DD302" s="59" t="s">
        <v>544</v>
      </c>
      <c r="DE302" s="59" t="s">
        <v>544</v>
      </c>
      <c r="DF302" s="59" t="s">
        <v>544</v>
      </c>
      <c r="DG302" s="59" t="s">
        <v>544</v>
      </c>
      <c r="DH302" s="59" t="s">
        <v>544</v>
      </c>
      <c r="DI302" s="59" t="s">
        <v>544</v>
      </c>
      <c r="DJ302" s="59" t="s">
        <v>544</v>
      </c>
      <c r="DK302" s="59" t="s">
        <v>544</v>
      </c>
      <c r="DL302" s="59" t="s">
        <v>544</v>
      </c>
      <c r="DM302" s="59" t="s">
        <v>544</v>
      </c>
      <c r="DN302" s="58">
        <v>2.2891870000000001</v>
      </c>
      <c r="DO302" s="59" t="s">
        <v>544</v>
      </c>
      <c r="DP302" s="59" t="s">
        <v>544</v>
      </c>
      <c r="DQ302" s="116" t="s">
        <v>544</v>
      </c>
    </row>
    <row r="303" spans="1:121">
      <c r="A303" s="3">
        <v>31062</v>
      </c>
      <c r="B303" s="59" t="s">
        <v>544</v>
      </c>
      <c r="C303" s="59" t="s">
        <v>544</v>
      </c>
      <c r="D303" s="59" t="s">
        <v>544</v>
      </c>
      <c r="E303" s="59" t="s">
        <v>544</v>
      </c>
      <c r="F303" s="58">
        <v>51.6</v>
      </c>
      <c r="G303" s="58">
        <v>0.61709499999999995</v>
      </c>
      <c r="H303" s="58">
        <v>150.1</v>
      </c>
      <c r="I303" s="58">
        <v>264.39999999999998</v>
      </c>
      <c r="J303" s="58">
        <v>5.87</v>
      </c>
      <c r="K303" s="59" t="s">
        <v>544</v>
      </c>
      <c r="L303" s="58">
        <v>838.1</v>
      </c>
      <c r="M303" s="58">
        <v>160935</v>
      </c>
      <c r="N303" s="59" t="s">
        <v>544</v>
      </c>
      <c r="O303" s="58">
        <v>1098</v>
      </c>
      <c r="P303" s="58">
        <v>8.1999999999999993</v>
      </c>
      <c r="Q303" s="59" t="s">
        <v>544</v>
      </c>
      <c r="R303" s="59" t="s">
        <v>544</v>
      </c>
      <c r="S303" s="59" t="s">
        <v>544</v>
      </c>
      <c r="T303" s="59" t="s">
        <v>544</v>
      </c>
      <c r="U303" s="59" t="s">
        <v>544</v>
      </c>
      <c r="V303" s="59" t="s">
        <v>544</v>
      </c>
      <c r="W303" s="59" t="s">
        <v>544</v>
      </c>
      <c r="X303" s="59" t="s">
        <v>544</v>
      </c>
      <c r="Y303" s="59" t="s">
        <v>544</v>
      </c>
      <c r="Z303" s="58">
        <v>92.9</v>
      </c>
      <c r="AA303" s="59" t="s">
        <v>544</v>
      </c>
      <c r="AB303" s="59" t="s">
        <v>544</v>
      </c>
      <c r="AC303" s="58">
        <v>0.61709499999999995</v>
      </c>
      <c r="AD303" s="59" t="s">
        <v>544</v>
      </c>
      <c r="AE303" s="59" t="s">
        <v>544</v>
      </c>
      <c r="AF303" s="58">
        <v>75.619048000000006</v>
      </c>
      <c r="AG303" s="58">
        <v>26.89</v>
      </c>
      <c r="AH303" s="58">
        <v>52.1</v>
      </c>
      <c r="AI303" s="59" t="s">
        <v>544</v>
      </c>
      <c r="AJ303" s="59" t="s">
        <v>544</v>
      </c>
      <c r="AK303" s="59" t="s">
        <v>544</v>
      </c>
      <c r="AL303" s="59" t="s">
        <v>544</v>
      </c>
      <c r="AM303" s="58">
        <v>58.966299999999997</v>
      </c>
      <c r="AN303" s="58">
        <v>100.66330000000001</v>
      </c>
      <c r="AO303" s="59" t="s">
        <v>544</v>
      </c>
      <c r="AP303" s="59" t="s">
        <v>544</v>
      </c>
      <c r="AQ303" s="59" t="s">
        <v>544</v>
      </c>
      <c r="AR303" s="59" t="s">
        <v>544</v>
      </c>
      <c r="AS303" s="58">
        <v>-8.4</v>
      </c>
      <c r="AT303" s="58">
        <v>97</v>
      </c>
      <c r="AU303" s="58">
        <v>75.62</v>
      </c>
      <c r="AV303" s="58">
        <v>104.8</v>
      </c>
      <c r="AW303" s="59" t="s">
        <v>544</v>
      </c>
      <c r="AX303" s="58">
        <v>52.2</v>
      </c>
      <c r="AY303" s="58">
        <v>53.3</v>
      </c>
      <c r="AZ303" s="58">
        <v>58.7</v>
      </c>
      <c r="BA303" s="58">
        <v>76.099999999999994</v>
      </c>
      <c r="BB303" s="58">
        <v>46.6</v>
      </c>
      <c r="BC303" s="58">
        <v>79.400000000000006</v>
      </c>
      <c r="BD303" s="59" t="s">
        <v>544</v>
      </c>
      <c r="BE303" s="59" t="s">
        <v>544</v>
      </c>
      <c r="BF303" s="59" t="s">
        <v>544</v>
      </c>
      <c r="BG303" s="58">
        <v>3.97</v>
      </c>
      <c r="BH303" s="58">
        <v>3.79</v>
      </c>
      <c r="BI303" s="59" t="s">
        <v>544</v>
      </c>
      <c r="BJ303" s="59" t="s">
        <v>544</v>
      </c>
      <c r="BK303" s="59" t="s">
        <v>544</v>
      </c>
      <c r="BL303" s="58">
        <v>22.19</v>
      </c>
      <c r="BM303" s="58">
        <v>20.14</v>
      </c>
      <c r="BN303" s="59" t="s">
        <v>544</v>
      </c>
      <c r="BO303" s="59" t="s">
        <v>544</v>
      </c>
      <c r="BP303" s="59" t="s">
        <v>544</v>
      </c>
      <c r="BQ303" s="59" t="s">
        <v>544</v>
      </c>
      <c r="BR303" s="59" t="s">
        <v>544</v>
      </c>
      <c r="BS303" s="59" t="s">
        <v>544</v>
      </c>
      <c r="BT303" s="59" t="s">
        <v>544</v>
      </c>
      <c r="BU303" s="59" t="s">
        <v>544</v>
      </c>
      <c r="BV303" s="59" t="s">
        <v>544</v>
      </c>
      <c r="BW303" s="59" t="s">
        <v>544</v>
      </c>
      <c r="BX303" s="59" t="s">
        <v>544</v>
      </c>
      <c r="BY303" s="59" t="s">
        <v>544</v>
      </c>
      <c r="BZ303" s="59" t="s">
        <v>544</v>
      </c>
      <c r="CA303" s="59" t="s">
        <v>544</v>
      </c>
      <c r="CB303" s="59" t="s">
        <v>544</v>
      </c>
      <c r="CC303" s="59" t="s">
        <v>544</v>
      </c>
      <c r="CD303" s="59" t="s">
        <v>544</v>
      </c>
      <c r="CE303" s="59" t="s">
        <v>544</v>
      </c>
      <c r="CF303" s="58">
        <v>746891</v>
      </c>
      <c r="CG303" s="59" t="s">
        <v>544</v>
      </c>
      <c r="CH303" s="59" t="s">
        <v>544</v>
      </c>
      <c r="CI303" s="59" t="s">
        <v>544</v>
      </c>
      <c r="CJ303" s="59" t="s">
        <v>544</v>
      </c>
      <c r="CK303" s="59" t="s">
        <v>544</v>
      </c>
      <c r="CL303" s="59" t="s">
        <v>544</v>
      </c>
      <c r="CM303" s="59" t="s">
        <v>544</v>
      </c>
      <c r="CN303" s="59" t="s">
        <v>544</v>
      </c>
      <c r="CO303" s="59" t="s">
        <v>544</v>
      </c>
      <c r="CP303" s="59" t="s">
        <v>544</v>
      </c>
      <c r="CQ303" s="59" t="s">
        <v>544</v>
      </c>
      <c r="CR303" s="59" t="s">
        <v>544</v>
      </c>
      <c r="CS303" s="58">
        <v>97.2</v>
      </c>
      <c r="CT303" s="58">
        <v>87.6</v>
      </c>
      <c r="CU303" s="59" t="s">
        <v>544</v>
      </c>
      <c r="CV303" s="59" t="s">
        <v>544</v>
      </c>
      <c r="CW303" s="58">
        <v>2.0499999999999998</v>
      </c>
      <c r="CX303" s="59" t="s">
        <v>544</v>
      </c>
      <c r="CY303" s="59" t="s">
        <v>544</v>
      </c>
      <c r="CZ303" s="59" t="s">
        <v>544</v>
      </c>
      <c r="DA303" s="59" t="s">
        <v>544</v>
      </c>
      <c r="DB303" s="59" t="s">
        <v>544</v>
      </c>
      <c r="DC303" s="59" t="s">
        <v>544</v>
      </c>
      <c r="DD303" s="59" t="s">
        <v>544</v>
      </c>
      <c r="DE303" s="59" t="s">
        <v>544</v>
      </c>
      <c r="DF303" s="59" t="s">
        <v>544</v>
      </c>
      <c r="DG303" s="59" t="s">
        <v>544</v>
      </c>
      <c r="DH303" s="59" t="s">
        <v>544</v>
      </c>
      <c r="DI303" s="59" t="s">
        <v>544</v>
      </c>
      <c r="DJ303" s="59" t="s">
        <v>544</v>
      </c>
      <c r="DK303" s="59" t="s">
        <v>544</v>
      </c>
      <c r="DL303" s="59" t="s">
        <v>544</v>
      </c>
      <c r="DM303" s="59" t="s">
        <v>544</v>
      </c>
      <c r="DN303" s="58">
        <v>2.1613609999999999</v>
      </c>
      <c r="DO303" s="59" t="s">
        <v>544</v>
      </c>
      <c r="DP303" s="59" t="s">
        <v>544</v>
      </c>
      <c r="DQ303" s="116" t="s">
        <v>544</v>
      </c>
    </row>
    <row r="304" spans="1:121">
      <c r="A304" s="3">
        <v>31093</v>
      </c>
      <c r="B304" s="59" t="s">
        <v>544</v>
      </c>
      <c r="C304" s="59" t="s">
        <v>544</v>
      </c>
      <c r="D304" s="59" t="s">
        <v>544</v>
      </c>
      <c r="E304" s="59" t="s">
        <v>544</v>
      </c>
      <c r="F304" s="58">
        <v>51.1</v>
      </c>
      <c r="G304" s="58">
        <v>0.59260299999999999</v>
      </c>
      <c r="H304" s="58">
        <v>150.5</v>
      </c>
      <c r="I304" s="58">
        <v>265.60000000000002</v>
      </c>
      <c r="J304" s="58">
        <v>6.16</v>
      </c>
      <c r="K304" s="59" t="s">
        <v>544</v>
      </c>
      <c r="L304" s="58">
        <v>855.4</v>
      </c>
      <c r="M304" s="58">
        <v>164469</v>
      </c>
      <c r="N304" s="59" t="s">
        <v>544</v>
      </c>
      <c r="O304" s="58">
        <v>1195</v>
      </c>
      <c r="P304" s="58">
        <v>8.1999999999999993</v>
      </c>
      <c r="Q304" s="59" t="s">
        <v>544</v>
      </c>
      <c r="R304" s="59" t="s">
        <v>544</v>
      </c>
      <c r="S304" s="59" t="s">
        <v>544</v>
      </c>
      <c r="T304" s="59" t="s">
        <v>544</v>
      </c>
      <c r="U304" s="59" t="s">
        <v>544</v>
      </c>
      <c r="V304" s="59" t="s">
        <v>544</v>
      </c>
      <c r="W304" s="59" t="s">
        <v>544</v>
      </c>
      <c r="X304" s="59" t="s">
        <v>544</v>
      </c>
      <c r="Y304" s="59" t="s">
        <v>544</v>
      </c>
      <c r="Z304" s="58">
        <v>92.2</v>
      </c>
      <c r="AA304" s="59" t="s">
        <v>544</v>
      </c>
      <c r="AB304" s="59" t="s">
        <v>544</v>
      </c>
      <c r="AC304" s="58">
        <v>0.59260299999999999</v>
      </c>
      <c r="AD304" s="59" t="s">
        <v>544</v>
      </c>
      <c r="AE304" s="59" t="s">
        <v>544</v>
      </c>
      <c r="AF304" s="58">
        <v>74.672897000000006</v>
      </c>
      <c r="AG304" s="58">
        <v>28.4</v>
      </c>
      <c r="AH304" s="58">
        <v>52.2</v>
      </c>
      <c r="AI304" s="59" t="s">
        <v>544</v>
      </c>
      <c r="AJ304" s="59" t="s">
        <v>544</v>
      </c>
      <c r="AK304" s="59" t="s">
        <v>544</v>
      </c>
      <c r="AL304" s="59" t="s">
        <v>544</v>
      </c>
      <c r="AM304" s="58">
        <v>59.0593</v>
      </c>
      <c r="AN304" s="58">
        <v>100.64239999999999</v>
      </c>
      <c r="AO304" s="59" t="s">
        <v>544</v>
      </c>
      <c r="AP304" s="59" t="s">
        <v>544</v>
      </c>
      <c r="AQ304" s="59" t="s">
        <v>544</v>
      </c>
      <c r="AR304" s="59" t="s">
        <v>544</v>
      </c>
      <c r="AS304" s="58">
        <v>-8.3000000000000007</v>
      </c>
      <c r="AT304" s="58">
        <v>96.3</v>
      </c>
      <c r="AU304" s="58">
        <v>75.14</v>
      </c>
      <c r="AV304" s="58">
        <v>106.6</v>
      </c>
      <c r="AW304" s="59" t="s">
        <v>544</v>
      </c>
      <c r="AX304" s="58">
        <v>53.9</v>
      </c>
      <c r="AY304" s="58">
        <v>54.6</v>
      </c>
      <c r="AZ304" s="58">
        <v>58.2</v>
      </c>
      <c r="BA304" s="58">
        <v>74.8</v>
      </c>
      <c r="BB304" s="58">
        <v>46.6</v>
      </c>
      <c r="BC304" s="58">
        <v>79.900000000000006</v>
      </c>
      <c r="BD304" s="59" t="s">
        <v>544</v>
      </c>
      <c r="BE304" s="59" t="s">
        <v>544</v>
      </c>
      <c r="BF304" s="59" t="s">
        <v>544</v>
      </c>
      <c r="BG304" s="58">
        <v>4.2300000000000004</v>
      </c>
      <c r="BH304" s="58">
        <v>3.94</v>
      </c>
      <c r="BI304" s="59" t="s">
        <v>544</v>
      </c>
      <c r="BJ304" s="59" t="s">
        <v>544</v>
      </c>
      <c r="BK304" s="59" t="s">
        <v>544</v>
      </c>
      <c r="BL304" s="58">
        <v>22.91</v>
      </c>
      <c r="BM304" s="58">
        <v>20.14</v>
      </c>
      <c r="BN304" s="59" t="s">
        <v>544</v>
      </c>
      <c r="BO304" s="59" t="s">
        <v>544</v>
      </c>
      <c r="BP304" s="59" t="s">
        <v>544</v>
      </c>
      <c r="BQ304" s="59" t="s">
        <v>544</v>
      </c>
      <c r="BR304" s="59" t="s">
        <v>544</v>
      </c>
      <c r="BS304" s="59" t="s">
        <v>544</v>
      </c>
      <c r="BT304" s="59" t="s">
        <v>544</v>
      </c>
      <c r="BU304" s="59" t="s">
        <v>544</v>
      </c>
      <c r="BV304" s="59" t="s">
        <v>544</v>
      </c>
      <c r="BW304" s="59" t="s">
        <v>544</v>
      </c>
      <c r="BX304" s="59" t="s">
        <v>544</v>
      </c>
      <c r="BY304" s="59" t="s">
        <v>544</v>
      </c>
      <c r="BZ304" s="59" t="s">
        <v>544</v>
      </c>
      <c r="CA304" s="59" t="s">
        <v>544</v>
      </c>
      <c r="CB304" s="59" t="s">
        <v>544</v>
      </c>
      <c r="CC304" s="59" t="s">
        <v>544</v>
      </c>
      <c r="CD304" s="59" t="s">
        <v>544</v>
      </c>
      <c r="CE304" s="59" t="s">
        <v>544</v>
      </c>
      <c r="CF304" s="58">
        <v>751124</v>
      </c>
      <c r="CG304" s="59" t="s">
        <v>544</v>
      </c>
      <c r="CH304" s="59" t="s">
        <v>544</v>
      </c>
      <c r="CI304" s="59" t="s">
        <v>544</v>
      </c>
      <c r="CJ304" s="59" t="s">
        <v>544</v>
      </c>
      <c r="CK304" s="59" t="s">
        <v>544</v>
      </c>
      <c r="CL304" s="59" t="s">
        <v>544</v>
      </c>
      <c r="CM304" s="59" t="s">
        <v>544</v>
      </c>
      <c r="CN304" s="59" t="s">
        <v>544</v>
      </c>
      <c r="CO304" s="59" t="s">
        <v>544</v>
      </c>
      <c r="CP304" s="59" t="s">
        <v>544</v>
      </c>
      <c r="CQ304" s="59" t="s">
        <v>544</v>
      </c>
      <c r="CR304" s="59" t="s">
        <v>544</v>
      </c>
      <c r="CS304" s="58">
        <v>97</v>
      </c>
      <c r="CT304" s="58">
        <v>86.2</v>
      </c>
      <c r="CU304" s="59" t="s">
        <v>544</v>
      </c>
      <c r="CV304" s="59" t="s">
        <v>544</v>
      </c>
      <c r="CW304" s="58">
        <v>2.15</v>
      </c>
      <c r="CX304" s="59" t="s">
        <v>544</v>
      </c>
      <c r="CY304" s="59" t="s">
        <v>544</v>
      </c>
      <c r="CZ304" s="59" t="s">
        <v>544</v>
      </c>
      <c r="DA304" s="59" t="s">
        <v>544</v>
      </c>
      <c r="DB304" s="59" t="s">
        <v>544</v>
      </c>
      <c r="DC304" s="59" t="s">
        <v>544</v>
      </c>
      <c r="DD304" s="59" t="s">
        <v>544</v>
      </c>
      <c r="DE304" s="59" t="s">
        <v>544</v>
      </c>
      <c r="DF304" s="59" t="s">
        <v>544</v>
      </c>
      <c r="DG304" s="59" t="s">
        <v>544</v>
      </c>
      <c r="DH304" s="59" t="s">
        <v>544</v>
      </c>
      <c r="DI304" s="59" t="s">
        <v>544</v>
      </c>
      <c r="DJ304" s="59" t="s">
        <v>544</v>
      </c>
      <c r="DK304" s="59" t="s">
        <v>544</v>
      </c>
      <c r="DL304" s="59" t="s">
        <v>544</v>
      </c>
      <c r="DM304" s="59" t="s">
        <v>544</v>
      </c>
      <c r="DN304" s="58">
        <v>2.0323769999999999</v>
      </c>
      <c r="DO304" s="59" t="s">
        <v>544</v>
      </c>
      <c r="DP304" s="59" t="s">
        <v>544</v>
      </c>
      <c r="DQ304" s="116" t="s">
        <v>544</v>
      </c>
    </row>
    <row r="305" spans="1:121">
      <c r="A305" s="3">
        <v>31121</v>
      </c>
      <c r="B305" s="59" t="s">
        <v>544</v>
      </c>
      <c r="C305" s="59" t="s">
        <v>544</v>
      </c>
      <c r="D305" s="59" t="s">
        <v>544</v>
      </c>
      <c r="E305" s="59" t="s">
        <v>544</v>
      </c>
      <c r="F305" s="58">
        <v>51.7</v>
      </c>
      <c r="G305" s="58">
        <v>0.59324900000000003</v>
      </c>
      <c r="H305" s="58">
        <v>148.30000000000001</v>
      </c>
      <c r="I305" s="58">
        <v>266.39999999999998</v>
      </c>
      <c r="J305" s="58">
        <v>6.39</v>
      </c>
      <c r="K305" s="59" t="s">
        <v>544</v>
      </c>
      <c r="L305" s="58">
        <v>858.9</v>
      </c>
      <c r="M305" s="58">
        <v>244716</v>
      </c>
      <c r="N305" s="59" t="s">
        <v>544</v>
      </c>
      <c r="O305" s="58">
        <v>1142</v>
      </c>
      <c r="P305" s="58">
        <v>8.1999999999999993</v>
      </c>
      <c r="Q305" s="59" t="s">
        <v>544</v>
      </c>
      <c r="R305" s="59" t="s">
        <v>544</v>
      </c>
      <c r="S305" s="59" t="s">
        <v>544</v>
      </c>
      <c r="T305" s="59" t="s">
        <v>544</v>
      </c>
      <c r="U305" s="59" t="s">
        <v>544</v>
      </c>
      <c r="V305" s="59" t="s">
        <v>544</v>
      </c>
      <c r="W305" s="59" t="s">
        <v>544</v>
      </c>
      <c r="X305" s="59" t="s">
        <v>544</v>
      </c>
      <c r="Y305" s="59" t="s">
        <v>544</v>
      </c>
      <c r="Z305" s="58">
        <v>91.9</v>
      </c>
      <c r="AA305" s="59" t="s">
        <v>544</v>
      </c>
      <c r="AB305" s="59" t="s">
        <v>544</v>
      </c>
      <c r="AC305" s="58">
        <v>0.59324900000000003</v>
      </c>
      <c r="AD305" s="59" t="s">
        <v>544</v>
      </c>
      <c r="AE305" s="59" t="s">
        <v>544</v>
      </c>
      <c r="AF305" s="58">
        <v>74.743708999999996</v>
      </c>
      <c r="AG305" s="58">
        <v>28.17</v>
      </c>
      <c r="AH305" s="58">
        <v>52.4</v>
      </c>
      <c r="AI305" s="59" t="s">
        <v>544</v>
      </c>
      <c r="AJ305" s="59" t="s">
        <v>544</v>
      </c>
      <c r="AK305" s="59" t="s">
        <v>544</v>
      </c>
      <c r="AL305" s="59" t="s">
        <v>544</v>
      </c>
      <c r="AM305" s="58">
        <v>59.1509</v>
      </c>
      <c r="AN305" s="58">
        <v>100.6165</v>
      </c>
      <c r="AO305" s="59" t="s">
        <v>544</v>
      </c>
      <c r="AP305" s="59" t="s">
        <v>544</v>
      </c>
      <c r="AQ305" s="59" t="s">
        <v>544</v>
      </c>
      <c r="AR305" s="59" t="s">
        <v>544</v>
      </c>
      <c r="AS305" s="58">
        <v>-8.6999999999999993</v>
      </c>
      <c r="AT305" s="58">
        <v>95.5</v>
      </c>
      <c r="AU305" s="58">
        <v>75.03</v>
      </c>
      <c r="AV305" s="58">
        <v>107.2</v>
      </c>
      <c r="AW305" s="59" t="s">
        <v>544</v>
      </c>
      <c r="AX305" s="58">
        <v>54.5</v>
      </c>
      <c r="AY305" s="58">
        <v>55.1</v>
      </c>
      <c r="AZ305" s="58">
        <v>58.2</v>
      </c>
      <c r="BA305" s="58">
        <v>75.2</v>
      </c>
      <c r="BB305" s="58">
        <v>46.5</v>
      </c>
      <c r="BC305" s="58">
        <v>80.099999999999994</v>
      </c>
      <c r="BD305" s="59" t="s">
        <v>544</v>
      </c>
      <c r="BE305" s="59" t="s">
        <v>544</v>
      </c>
      <c r="BF305" s="59" t="s">
        <v>544</v>
      </c>
      <c r="BG305" s="58">
        <v>4.1399999999999997</v>
      </c>
      <c r="BH305" s="58">
        <v>3.75</v>
      </c>
      <c r="BI305" s="59" t="s">
        <v>544</v>
      </c>
      <c r="BJ305" s="59" t="s">
        <v>544</v>
      </c>
      <c r="BK305" s="59" t="s">
        <v>544</v>
      </c>
      <c r="BL305" s="58">
        <v>23.57</v>
      </c>
      <c r="BM305" s="58">
        <v>20.71</v>
      </c>
      <c r="BN305" s="59" t="s">
        <v>544</v>
      </c>
      <c r="BO305" s="59" t="s">
        <v>544</v>
      </c>
      <c r="BP305" s="59" t="s">
        <v>544</v>
      </c>
      <c r="BQ305" s="59" t="s">
        <v>544</v>
      </c>
      <c r="BR305" s="59" t="s">
        <v>544</v>
      </c>
      <c r="BS305" s="59" t="s">
        <v>544</v>
      </c>
      <c r="BT305" s="59" t="s">
        <v>544</v>
      </c>
      <c r="BU305" s="59" t="s">
        <v>544</v>
      </c>
      <c r="BV305" s="59" t="s">
        <v>544</v>
      </c>
      <c r="BW305" s="59" t="s">
        <v>544</v>
      </c>
      <c r="BX305" s="59" t="s">
        <v>544</v>
      </c>
      <c r="BY305" s="59" t="s">
        <v>544</v>
      </c>
      <c r="BZ305" s="59" t="s">
        <v>544</v>
      </c>
      <c r="CA305" s="59" t="s">
        <v>544</v>
      </c>
      <c r="CB305" s="59" t="s">
        <v>544</v>
      </c>
      <c r="CC305" s="59" t="s">
        <v>544</v>
      </c>
      <c r="CD305" s="59" t="s">
        <v>544</v>
      </c>
      <c r="CE305" s="59" t="s">
        <v>544</v>
      </c>
      <c r="CF305" s="58">
        <v>756818</v>
      </c>
      <c r="CG305" s="59" t="s">
        <v>544</v>
      </c>
      <c r="CH305" s="59" t="s">
        <v>544</v>
      </c>
      <c r="CI305" s="59" t="s">
        <v>544</v>
      </c>
      <c r="CJ305" s="59" t="s">
        <v>544</v>
      </c>
      <c r="CK305" s="59" t="s">
        <v>544</v>
      </c>
      <c r="CL305" s="59" t="s">
        <v>544</v>
      </c>
      <c r="CM305" s="59" t="s">
        <v>544</v>
      </c>
      <c r="CN305" s="59" t="s">
        <v>544</v>
      </c>
      <c r="CO305" s="59" t="s">
        <v>544</v>
      </c>
      <c r="CP305" s="59" t="s">
        <v>544</v>
      </c>
      <c r="CQ305" s="59" t="s">
        <v>544</v>
      </c>
      <c r="CR305" s="59" t="s">
        <v>544</v>
      </c>
      <c r="CS305" s="58">
        <v>97.1</v>
      </c>
      <c r="CT305" s="58">
        <v>85.3</v>
      </c>
      <c r="CU305" s="59" t="s">
        <v>544</v>
      </c>
      <c r="CV305" s="59" t="s">
        <v>544</v>
      </c>
      <c r="CW305" s="58">
        <v>1.94</v>
      </c>
      <c r="CX305" s="59" t="s">
        <v>544</v>
      </c>
      <c r="CY305" s="59" t="s">
        <v>544</v>
      </c>
      <c r="CZ305" s="59" t="s">
        <v>544</v>
      </c>
      <c r="DA305" s="59" t="s">
        <v>544</v>
      </c>
      <c r="DB305" s="59" t="s">
        <v>544</v>
      </c>
      <c r="DC305" s="59" t="s">
        <v>544</v>
      </c>
      <c r="DD305" s="59" t="s">
        <v>544</v>
      </c>
      <c r="DE305" s="59" t="s">
        <v>544</v>
      </c>
      <c r="DF305" s="59" t="s">
        <v>544</v>
      </c>
      <c r="DG305" s="59" t="s">
        <v>544</v>
      </c>
      <c r="DH305" s="59" t="s">
        <v>544</v>
      </c>
      <c r="DI305" s="59" t="s">
        <v>544</v>
      </c>
      <c r="DJ305" s="59" t="s">
        <v>544</v>
      </c>
      <c r="DK305" s="59" t="s">
        <v>544</v>
      </c>
      <c r="DL305" s="59" t="s">
        <v>544</v>
      </c>
      <c r="DM305" s="59" t="s">
        <v>544</v>
      </c>
      <c r="DN305" s="58">
        <v>1.917926</v>
      </c>
      <c r="DO305" s="59" t="s">
        <v>544</v>
      </c>
      <c r="DP305" s="59" t="s">
        <v>544</v>
      </c>
      <c r="DQ305" s="116" t="s">
        <v>544</v>
      </c>
    </row>
    <row r="306" spans="1:121">
      <c r="A306" s="3">
        <v>31152</v>
      </c>
      <c r="B306" s="59" t="s">
        <v>544</v>
      </c>
      <c r="C306" s="59" t="s">
        <v>544</v>
      </c>
      <c r="D306" s="59" t="s">
        <v>544</v>
      </c>
      <c r="E306" s="59" t="s">
        <v>544</v>
      </c>
      <c r="F306" s="58">
        <v>51.7</v>
      </c>
      <c r="G306" s="58">
        <v>0.63444400000000001</v>
      </c>
      <c r="H306" s="58">
        <v>144.4</v>
      </c>
      <c r="I306" s="58">
        <v>267.39999999999998</v>
      </c>
      <c r="J306" s="58">
        <v>6.02</v>
      </c>
      <c r="K306" s="59" t="s">
        <v>544</v>
      </c>
      <c r="L306" s="58">
        <v>873.1</v>
      </c>
      <c r="M306" s="58">
        <v>259143</v>
      </c>
      <c r="N306" s="59" t="s">
        <v>544</v>
      </c>
      <c r="O306" s="58">
        <v>1136</v>
      </c>
      <c r="P306" s="58">
        <v>8.3000000000000007</v>
      </c>
      <c r="Q306" s="59" t="s">
        <v>544</v>
      </c>
      <c r="R306" s="59" t="s">
        <v>544</v>
      </c>
      <c r="S306" s="59" t="s">
        <v>544</v>
      </c>
      <c r="T306" s="59" t="s">
        <v>544</v>
      </c>
      <c r="U306" s="59" t="s">
        <v>544</v>
      </c>
      <c r="V306" s="59" t="s">
        <v>544</v>
      </c>
      <c r="W306" s="59" t="s">
        <v>544</v>
      </c>
      <c r="X306" s="59" t="s">
        <v>544</v>
      </c>
      <c r="Y306" s="59" t="s">
        <v>544</v>
      </c>
      <c r="Z306" s="58">
        <v>92.6</v>
      </c>
      <c r="AA306" s="59" t="s">
        <v>544</v>
      </c>
      <c r="AB306" s="59" t="s">
        <v>544</v>
      </c>
      <c r="AC306" s="58">
        <v>0.63444400000000001</v>
      </c>
      <c r="AD306" s="59" t="s">
        <v>544</v>
      </c>
      <c r="AE306" s="59" t="s">
        <v>544</v>
      </c>
      <c r="AF306" s="58">
        <v>75.826250999999999</v>
      </c>
      <c r="AG306" s="58">
        <v>28.01</v>
      </c>
      <c r="AH306" s="58">
        <v>52.5</v>
      </c>
      <c r="AI306" s="59" t="s">
        <v>544</v>
      </c>
      <c r="AJ306" s="59" t="s">
        <v>544</v>
      </c>
      <c r="AK306" s="59" t="s">
        <v>544</v>
      </c>
      <c r="AL306" s="59" t="s">
        <v>544</v>
      </c>
      <c r="AM306" s="58">
        <v>59.245100000000001</v>
      </c>
      <c r="AN306" s="58">
        <v>100.59220000000001</v>
      </c>
      <c r="AO306" s="59" t="s">
        <v>544</v>
      </c>
      <c r="AP306" s="59" t="s">
        <v>544</v>
      </c>
      <c r="AQ306" s="59" t="s">
        <v>544</v>
      </c>
      <c r="AR306" s="59" t="s">
        <v>544</v>
      </c>
      <c r="AS306" s="58">
        <v>-8.5</v>
      </c>
      <c r="AT306" s="58">
        <v>96.6</v>
      </c>
      <c r="AU306" s="58">
        <v>75.989999999999995</v>
      </c>
      <c r="AV306" s="58">
        <v>105.8</v>
      </c>
      <c r="AW306" s="59" t="s">
        <v>544</v>
      </c>
      <c r="AX306" s="58">
        <v>54</v>
      </c>
      <c r="AY306" s="58">
        <v>54.8</v>
      </c>
      <c r="AZ306" s="58">
        <v>59.2</v>
      </c>
      <c r="BA306" s="58">
        <v>75.3</v>
      </c>
      <c r="BB306" s="58">
        <v>48</v>
      </c>
      <c r="BC306" s="58">
        <v>80.099999999999994</v>
      </c>
      <c r="BD306" s="59" t="s">
        <v>544</v>
      </c>
      <c r="BE306" s="59" t="s">
        <v>544</v>
      </c>
      <c r="BF306" s="59" t="s">
        <v>544</v>
      </c>
      <c r="BG306" s="58">
        <v>4.07</v>
      </c>
      <c r="BH306" s="58">
        <v>3.74</v>
      </c>
      <c r="BI306" s="59" t="s">
        <v>544</v>
      </c>
      <c r="BJ306" s="59" t="s">
        <v>544</v>
      </c>
      <c r="BK306" s="59" t="s">
        <v>544</v>
      </c>
      <c r="BL306" s="58">
        <v>22.85</v>
      </c>
      <c r="BM306" s="58">
        <v>19.579999999999998</v>
      </c>
      <c r="BN306" s="59" t="s">
        <v>544</v>
      </c>
      <c r="BO306" s="59" t="s">
        <v>544</v>
      </c>
      <c r="BP306" s="59" t="s">
        <v>544</v>
      </c>
      <c r="BQ306" s="59" t="s">
        <v>544</v>
      </c>
      <c r="BR306" s="59" t="s">
        <v>544</v>
      </c>
      <c r="BS306" s="59" t="s">
        <v>544</v>
      </c>
      <c r="BT306" s="59" t="s">
        <v>544</v>
      </c>
      <c r="BU306" s="59" t="s">
        <v>544</v>
      </c>
      <c r="BV306" s="59" t="s">
        <v>544</v>
      </c>
      <c r="BW306" s="59" t="s">
        <v>544</v>
      </c>
      <c r="BX306" s="59" t="s">
        <v>544</v>
      </c>
      <c r="BY306" s="59" t="s">
        <v>544</v>
      </c>
      <c r="BZ306" s="59" t="s">
        <v>544</v>
      </c>
      <c r="CA306" s="59" t="s">
        <v>544</v>
      </c>
      <c r="CB306" s="59" t="s">
        <v>544</v>
      </c>
      <c r="CC306" s="59" t="s">
        <v>544</v>
      </c>
      <c r="CD306" s="59" t="s">
        <v>544</v>
      </c>
      <c r="CE306" s="59" t="s">
        <v>544</v>
      </c>
      <c r="CF306" s="58">
        <v>757160</v>
      </c>
      <c r="CG306" s="59" t="s">
        <v>544</v>
      </c>
      <c r="CH306" s="59" t="s">
        <v>544</v>
      </c>
      <c r="CI306" s="59" t="s">
        <v>544</v>
      </c>
      <c r="CJ306" s="59" t="s">
        <v>544</v>
      </c>
      <c r="CK306" s="59" t="s">
        <v>544</v>
      </c>
      <c r="CL306" s="59" t="s">
        <v>544</v>
      </c>
      <c r="CM306" s="59" t="s">
        <v>544</v>
      </c>
      <c r="CN306" s="59" t="s">
        <v>544</v>
      </c>
      <c r="CO306" s="59" t="s">
        <v>544</v>
      </c>
      <c r="CP306" s="59" t="s">
        <v>544</v>
      </c>
      <c r="CQ306" s="59" t="s">
        <v>544</v>
      </c>
      <c r="CR306" s="59" t="s">
        <v>544</v>
      </c>
      <c r="CS306" s="58">
        <v>97</v>
      </c>
      <c r="CT306" s="58">
        <v>86.9</v>
      </c>
      <c r="CU306" s="59" t="s">
        <v>544</v>
      </c>
      <c r="CV306" s="59" t="s">
        <v>544</v>
      </c>
      <c r="CW306" s="58">
        <v>2.15</v>
      </c>
      <c r="CX306" s="59" t="s">
        <v>544</v>
      </c>
      <c r="CY306" s="59" t="s">
        <v>544</v>
      </c>
      <c r="CZ306" s="59" t="s">
        <v>544</v>
      </c>
      <c r="DA306" s="59" t="s">
        <v>544</v>
      </c>
      <c r="DB306" s="59" t="s">
        <v>544</v>
      </c>
      <c r="DC306" s="59" t="s">
        <v>544</v>
      </c>
      <c r="DD306" s="59" t="s">
        <v>544</v>
      </c>
      <c r="DE306" s="59" t="s">
        <v>544</v>
      </c>
      <c r="DF306" s="59" t="s">
        <v>544</v>
      </c>
      <c r="DG306" s="59" t="s">
        <v>544</v>
      </c>
      <c r="DH306" s="59" t="s">
        <v>544</v>
      </c>
      <c r="DI306" s="59" t="s">
        <v>544</v>
      </c>
      <c r="DJ306" s="59" t="s">
        <v>544</v>
      </c>
      <c r="DK306" s="59" t="s">
        <v>544</v>
      </c>
      <c r="DL306" s="59" t="s">
        <v>544</v>
      </c>
      <c r="DM306" s="59" t="s">
        <v>544</v>
      </c>
      <c r="DN306" s="58">
        <v>1.896941</v>
      </c>
      <c r="DO306" s="59" t="s">
        <v>544</v>
      </c>
      <c r="DP306" s="59" t="s">
        <v>544</v>
      </c>
      <c r="DQ306" s="116" t="s">
        <v>544</v>
      </c>
    </row>
    <row r="307" spans="1:121">
      <c r="A307" s="3">
        <v>31182</v>
      </c>
      <c r="B307" s="59" t="s">
        <v>544</v>
      </c>
      <c r="C307" s="59" t="s">
        <v>544</v>
      </c>
      <c r="D307" s="59" t="s">
        <v>544</v>
      </c>
      <c r="E307" s="59" t="s">
        <v>544</v>
      </c>
      <c r="F307" s="58">
        <v>52.1</v>
      </c>
      <c r="G307" s="58">
        <v>0.62992599999999999</v>
      </c>
      <c r="H307" s="58">
        <v>146.30000000000001</v>
      </c>
      <c r="I307" s="58">
        <v>269.7</v>
      </c>
      <c r="J307" s="58">
        <v>5.84</v>
      </c>
      <c r="K307" s="59" t="s">
        <v>544</v>
      </c>
      <c r="L307" s="58">
        <v>950.6</v>
      </c>
      <c r="M307" s="58">
        <v>227327</v>
      </c>
      <c r="N307" s="59" t="s">
        <v>544</v>
      </c>
      <c r="O307" s="58">
        <v>1037</v>
      </c>
      <c r="P307" s="58">
        <v>8.3000000000000007</v>
      </c>
      <c r="Q307" s="59" t="s">
        <v>544</v>
      </c>
      <c r="R307" s="59" t="s">
        <v>544</v>
      </c>
      <c r="S307" s="59" t="s">
        <v>544</v>
      </c>
      <c r="T307" s="59" t="s">
        <v>544</v>
      </c>
      <c r="U307" s="59" t="s">
        <v>544</v>
      </c>
      <c r="V307" s="59" t="s">
        <v>544</v>
      </c>
      <c r="W307" s="59" t="s">
        <v>544</v>
      </c>
      <c r="X307" s="59" t="s">
        <v>544</v>
      </c>
      <c r="Y307" s="59" t="s">
        <v>544</v>
      </c>
      <c r="Z307" s="58">
        <v>92</v>
      </c>
      <c r="AA307" s="59" t="s">
        <v>544</v>
      </c>
      <c r="AB307" s="59" t="s">
        <v>544</v>
      </c>
      <c r="AC307" s="58">
        <v>0.62992599999999999</v>
      </c>
      <c r="AD307" s="59" t="s">
        <v>544</v>
      </c>
      <c r="AE307" s="59" t="s">
        <v>544</v>
      </c>
      <c r="AF307" s="58">
        <v>76.448243000000005</v>
      </c>
      <c r="AG307" s="58">
        <v>26.73</v>
      </c>
      <c r="AH307" s="58">
        <v>52.7</v>
      </c>
      <c r="AI307" s="59" t="s">
        <v>544</v>
      </c>
      <c r="AJ307" s="59" t="s">
        <v>544</v>
      </c>
      <c r="AK307" s="59" t="s">
        <v>544</v>
      </c>
      <c r="AL307" s="59" t="s">
        <v>544</v>
      </c>
      <c r="AM307" s="58">
        <v>59.344900000000003</v>
      </c>
      <c r="AN307" s="58">
        <v>100.5748</v>
      </c>
      <c r="AO307" s="59" t="s">
        <v>544</v>
      </c>
      <c r="AP307" s="59" t="s">
        <v>544</v>
      </c>
      <c r="AQ307" s="59" t="s">
        <v>544</v>
      </c>
      <c r="AR307" s="59" t="s">
        <v>544</v>
      </c>
      <c r="AS307" s="58">
        <v>-7.9</v>
      </c>
      <c r="AT307" s="58">
        <v>98.4</v>
      </c>
      <c r="AU307" s="58">
        <v>75.62</v>
      </c>
      <c r="AV307" s="58">
        <v>105.2</v>
      </c>
      <c r="AW307" s="59" t="s">
        <v>544</v>
      </c>
      <c r="AX307" s="58">
        <v>52.3</v>
      </c>
      <c r="AY307" s="58">
        <v>53.2</v>
      </c>
      <c r="AZ307" s="58">
        <v>58.1</v>
      </c>
      <c r="BA307" s="58">
        <v>72.599999999999994</v>
      </c>
      <c r="BB307" s="58">
        <v>48</v>
      </c>
      <c r="BC307" s="58">
        <v>80.3</v>
      </c>
      <c r="BD307" s="59" t="s">
        <v>544</v>
      </c>
      <c r="BE307" s="59" t="s">
        <v>544</v>
      </c>
      <c r="BF307" s="59" t="s">
        <v>544</v>
      </c>
      <c r="BG307" s="58">
        <v>4.09</v>
      </c>
      <c r="BH307" s="58">
        <v>4.18</v>
      </c>
      <c r="BI307" s="59" t="s">
        <v>544</v>
      </c>
      <c r="BJ307" s="59" t="s">
        <v>544</v>
      </c>
      <c r="BK307" s="59" t="s">
        <v>544</v>
      </c>
      <c r="BL307" s="58">
        <v>23.78</v>
      </c>
      <c r="BM307" s="58">
        <v>20.25</v>
      </c>
      <c r="BN307" s="59" t="s">
        <v>544</v>
      </c>
      <c r="BO307" s="59" t="s">
        <v>544</v>
      </c>
      <c r="BP307" s="59" t="s">
        <v>544</v>
      </c>
      <c r="BQ307" s="59" t="s">
        <v>544</v>
      </c>
      <c r="BR307" s="59" t="s">
        <v>544</v>
      </c>
      <c r="BS307" s="59" t="s">
        <v>544</v>
      </c>
      <c r="BT307" s="59" t="s">
        <v>544</v>
      </c>
      <c r="BU307" s="59" t="s">
        <v>544</v>
      </c>
      <c r="BV307" s="59" t="s">
        <v>544</v>
      </c>
      <c r="BW307" s="59" t="s">
        <v>544</v>
      </c>
      <c r="BX307" s="59" t="s">
        <v>544</v>
      </c>
      <c r="BY307" s="59" t="s">
        <v>544</v>
      </c>
      <c r="BZ307" s="59" t="s">
        <v>544</v>
      </c>
      <c r="CA307" s="59" t="s">
        <v>544</v>
      </c>
      <c r="CB307" s="59" t="s">
        <v>544</v>
      </c>
      <c r="CC307" s="59" t="s">
        <v>544</v>
      </c>
      <c r="CD307" s="59" t="s">
        <v>544</v>
      </c>
      <c r="CE307" s="59" t="s">
        <v>544</v>
      </c>
      <c r="CF307" s="58">
        <v>760391</v>
      </c>
      <c r="CG307" s="59" t="s">
        <v>544</v>
      </c>
      <c r="CH307" s="59" t="s">
        <v>544</v>
      </c>
      <c r="CI307" s="59" t="s">
        <v>544</v>
      </c>
      <c r="CJ307" s="59" t="s">
        <v>544</v>
      </c>
      <c r="CK307" s="59" t="s">
        <v>544</v>
      </c>
      <c r="CL307" s="59" t="s">
        <v>544</v>
      </c>
      <c r="CM307" s="59" t="s">
        <v>544</v>
      </c>
      <c r="CN307" s="59" t="s">
        <v>544</v>
      </c>
      <c r="CO307" s="59" t="s">
        <v>544</v>
      </c>
      <c r="CP307" s="59" t="s">
        <v>544</v>
      </c>
      <c r="CQ307" s="59" t="s">
        <v>544</v>
      </c>
      <c r="CR307" s="59" t="s">
        <v>544</v>
      </c>
      <c r="CS307" s="58">
        <v>96.6</v>
      </c>
      <c r="CT307" s="58">
        <v>86.1</v>
      </c>
      <c r="CU307" s="59" t="s">
        <v>544</v>
      </c>
      <c r="CV307" s="59" t="s">
        <v>544</v>
      </c>
      <c r="CW307" s="58">
        <v>1.99</v>
      </c>
      <c r="CX307" s="59" t="s">
        <v>544</v>
      </c>
      <c r="CY307" s="59" t="s">
        <v>544</v>
      </c>
      <c r="CZ307" s="59" t="s">
        <v>544</v>
      </c>
      <c r="DA307" s="59" t="s">
        <v>544</v>
      </c>
      <c r="DB307" s="59" t="s">
        <v>544</v>
      </c>
      <c r="DC307" s="59" t="s">
        <v>544</v>
      </c>
      <c r="DD307" s="59" t="s">
        <v>544</v>
      </c>
      <c r="DE307" s="59" t="s">
        <v>544</v>
      </c>
      <c r="DF307" s="59" t="s">
        <v>544</v>
      </c>
      <c r="DG307" s="59" t="s">
        <v>544</v>
      </c>
      <c r="DH307" s="59" t="s">
        <v>544</v>
      </c>
      <c r="DI307" s="59" t="s">
        <v>544</v>
      </c>
      <c r="DJ307" s="59" t="s">
        <v>544</v>
      </c>
      <c r="DK307" s="59" t="s">
        <v>544</v>
      </c>
      <c r="DL307" s="59" t="s">
        <v>544</v>
      </c>
      <c r="DM307" s="59" t="s">
        <v>544</v>
      </c>
      <c r="DN307" s="58">
        <v>1.8652519999999999</v>
      </c>
      <c r="DO307" s="59" t="s">
        <v>544</v>
      </c>
      <c r="DP307" s="59" t="s">
        <v>544</v>
      </c>
      <c r="DQ307" s="116" t="s">
        <v>544</v>
      </c>
    </row>
    <row r="308" spans="1:121">
      <c r="A308" s="3">
        <v>31213</v>
      </c>
      <c r="B308" s="59" t="s">
        <v>544</v>
      </c>
      <c r="C308" s="59" t="s">
        <v>544</v>
      </c>
      <c r="D308" s="59" t="s">
        <v>544</v>
      </c>
      <c r="E308" s="59" t="s">
        <v>544</v>
      </c>
      <c r="F308" s="58">
        <v>51.4</v>
      </c>
      <c r="G308" s="58">
        <v>0.63876100000000002</v>
      </c>
      <c r="H308" s="58">
        <v>153.4</v>
      </c>
      <c r="I308" s="58">
        <v>271.7</v>
      </c>
      <c r="J308" s="58">
        <v>5.68</v>
      </c>
      <c r="K308" s="59" t="s">
        <v>544</v>
      </c>
      <c r="L308" s="58">
        <v>1018.5</v>
      </c>
      <c r="M308" s="58">
        <v>200107</v>
      </c>
      <c r="N308" s="59" t="s">
        <v>544</v>
      </c>
      <c r="O308" s="58">
        <v>1175</v>
      </c>
      <c r="P308" s="58">
        <v>8.1999999999999993</v>
      </c>
      <c r="Q308" s="59" t="s">
        <v>544</v>
      </c>
      <c r="R308" s="59" t="s">
        <v>544</v>
      </c>
      <c r="S308" s="59" t="s">
        <v>544</v>
      </c>
      <c r="T308" s="59" t="s">
        <v>544</v>
      </c>
      <c r="U308" s="59" t="s">
        <v>544</v>
      </c>
      <c r="V308" s="59" t="s">
        <v>544</v>
      </c>
      <c r="W308" s="59" t="s">
        <v>544</v>
      </c>
      <c r="X308" s="59" t="s">
        <v>544</v>
      </c>
      <c r="Y308" s="59" t="s">
        <v>544</v>
      </c>
      <c r="Z308" s="58">
        <v>91.7</v>
      </c>
      <c r="AA308" s="59" t="s">
        <v>544</v>
      </c>
      <c r="AB308" s="59" t="s">
        <v>544</v>
      </c>
      <c r="AC308" s="58">
        <v>0.63876100000000002</v>
      </c>
      <c r="AD308" s="59" t="s">
        <v>544</v>
      </c>
      <c r="AE308" s="59" t="s">
        <v>544</v>
      </c>
      <c r="AF308" s="58">
        <v>77.085330999999996</v>
      </c>
      <c r="AG308" s="58">
        <v>26.45</v>
      </c>
      <c r="AH308" s="58">
        <v>52.8</v>
      </c>
      <c r="AI308" s="59" t="s">
        <v>544</v>
      </c>
      <c r="AJ308" s="59" t="s">
        <v>544</v>
      </c>
      <c r="AK308" s="59" t="s">
        <v>544</v>
      </c>
      <c r="AL308" s="59" t="s">
        <v>544</v>
      </c>
      <c r="AM308" s="58">
        <v>59.450699999999998</v>
      </c>
      <c r="AN308" s="58">
        <v>100.5647</v>
      </c>
      <c r="AO308" s="59" t="s">
        <v>544</v>
      </c>
      <c r="AP308" s="59" t="s">
        <v>544</v>
      </c>
      <c r="AQ308" s="59" t="s">
        <v>544</v>
      </c>
      <c r="AR308" s="59" t="s">
        <v>544</v>
      </c>
      <c r="AS308" s="58">
        <v>-8.9</v>
      </c>
      <c r="AT308" s="58">
        <v>97.4</v>
      </c>
      <c r="AU308" s="58">
        <v>75.8</v>
      </c>
      <c r="AV308" s="58">
        <v>104.3</v>
      </c>
      <c r="AW308" s="59" t="s">
        <v>544</v>
      </c>
      <c r="AX308" s="58">
        <v>51.7</v>
      </c>
      <c r="AY308" s="58">
        <v>52.5</v>
      </c>
      <c r="AZ308" s="58">
        <v>56.8</v>
      </c>
      <c r="BA308" s="58">
        <v>71.3</v>
      </c>
      <c r="BB308" s="58">
        <v>46.8</v>
      </c>
      <c r="BC308" s="58">
        <v>80.3</v>
      </c>
      <c r="BD308" s="59" t="s">
        <v>544</v>
      </c>
      <c r="BE308" s="59" t="s">
        <v>544</v>
      </c>
      <c r="BF308" s="59" t="s">
        <v>544</v>
      </c>
      <c r="BG308" s="58">
        <v>4.12</v>
      </c>
      <c r="BH308" s="58">
        <v>3.81</v>
      </c>
      <c r="BI308" s="59" t="s">
        <v>544</v>
      </c>
      <c r="BJ308" s="59" t="s">
        <v>544</v>
      </c>
      <c r="BK308" s="59" t="s">
        <v>544</v>
      </c>
      <c r="BL308" s="58">
        <v>22.85</v>
      </c>
      <c r="BM308" s="58">
        <v>19.940000000000001</v>
      </c>
      <c r="BN308" s="59" t="s">
        <v>544</v>
      </c>
      <c r="BO308" s="59" t="s">
        <v>544</v>
      </c>
      <c r="BP308" s="59" t="s">
        <v>544</v>
      </c>
      <c r="BQ308" s="59" t="s">
        <v>544</v>
      </c>
      <c r="BR308" s="59" t="s">
        <v>544</v>
      </c>
      <c r="BS308" s="59" t="s">
        <v>544</v>
      </c>
      <c r="BT308" s="59" t="s">
        <v>544</v>
      </c>
      <c r="BU308" s="59" t="s">
        <v>544</v>
      </c>
      <c r="BV308" s="59" t="s">
        <v>544</v>
      </c>
      <c r="BW308" s="59" t="s">
        <v>544</v>
      </c>
      <c r="BX308" s="59" t="s">
        <v>544</v>
      </c>
      <c r="BY308" s="59" t="s">
        <v>544</v>
      </c>
      <c r="BZ308" s="59" t="s">
        <v>544</v>
      </c>
      <c r="CA308" s="59" t="s">
        <v>544</v>
      </c>
      <c r="CB308" s="59" t="s">
        <v>544</v>
      </c>
      <c r="CC308" s="59" t="s">
        <v>544</v>
      </c>
      <c r="CD308" s="59" t="s">
        <v>544</v>
      </c>
      <c r="CE308" s="59" t="s">
        <v>544</v>
      </c>
      <c r="CF308" s="58">
        <v>768582</v>
      </c>
      <c r="CG308" s="59" t="s">
        <v>544</v>
      </c>
      <c r="CH308" s="59" t="s">
        <v>544</v>
      </c>
      <c r="CI308" s="59" t="s">
        <v>544</v>
      </c>
      <c r="CJ308" s="59" t="s">
        <v>544</v>
      </c>
      <c r="CK308" s="59" t="s">
        <v>544</v>
      </c>
      <c r="CL308" s="59" t="s">
        <v>544</v>
      </c>
      <c r="CM308" s="59" t="s">
        <v>544</v>
      </c>
      <c r="CN308" s="59" t="s">
        <v>544</v>
      </c>
      <c r="CO308" s="59" t="s">
        <v>544</v>
      </c>
      <c r="CP308" s="59" t="s">
        <v>544</v>
      </c>
      <c r="CQ308" s="59" t="s">
        <v>544</v>
      </c>
      <c r="CR308" s="59" t="s">
        <v>544</v>
      </c>
      <c r="CS308" s="58">
        <v>96.3</v>
      </c>
      <c r="CT308" s="58">
        <v>86</v>
      </c>
      <c r="CU308" s="59" t="s">
        <v>544</v>
      </c>
      <c r="CV308" s="59" t="s">
        <v>544</v>
      </c>
      <c r="CW308" s="58">
        <v>1.94</v>
      </c>
      <c r="CX308" s="59" t="s">
        <v>544</v>
      </c>
      <c r="CY308" s="59" t="s">
        <v>544</v>
      </c>
      <c r="CZ308" s="59" t="s">
        <v>544</v>
      </c>
      <c r="DA308" s="59" t="s">
        <v>544</v>
      </c>
      <c r="DB308" s="59" t="s">
        <v>544</v>
      </c>
      <c r="DC308" s="59" t="s">
        <v>544</v>
      </c>
      <c r="DD308" s="59" t="s">
        <v>544</v>
      </c>
      <c r="DE308" s="59" t="s">
        <v>544</v>
      </c>
      <c r="DF308" s="59" t="s">
        <v>544</v>
      </c>
      <c r="DG308" s="59" t="s">
        <v>544</v>
      </c>
      <c r="DH308" s="59" t="s">
        <v>544</v>
      </c>
      <c r="DI308" s="59" t="s">
        <v>544</v>
      </c>
      <c r="DJ308" s="59" t="s">
        <v>544</v>
      </c>
      <c r="DK308" s="59" t="s">
        <v>544</v>
      </c>
      <c r="DL308" s="59" t="s">
        <v>544</v>
      </c>
      <c r="DM308" s="59" t="s">
        <v>544</v>
      </c>
      <c r="DN308" s="58">
        <v>1.806886</v>
      </c>
      <c r="DO308" s="59" t="s">
        <v>544</v>
      </c>
      <c r="DP308" s="59" t="s">
        <v>544</v>
      </c>
      <c r="DQ308" s="116" t="s">
        <v>544</v>
      </c>
    </row>
    <row r="309" spans="1:121">
      <c r="A309" s="3">
        <v>31243</v>
      </c>
      <c r="B309" s="59" t="s">
        <v>544</v>
      </c>
      <c r="C309" s="59" t="s">
        <v>544</v>
      </c>
      <c r="D309" s="59" t="s">
        <v>544</v>
      </c>
      <c r="E309" s="59" t="s">
        <v>544</v>
      </c>
      <c r="F309" s="58">
        <v>52.5</v>
      </c>
      <c r="G309" s="58">
        <v>0.67157999999999995</v>
      </c>
      <c r="H309" s="58">
        <v>153.5</v>
      </c>
      <c r="I309" s="58">
        <v>271.89999999999998</v>
      </c>
      <c r="J309" s="58">
        <v>5.34</v>
      </c>
      <c r="K309" s="59" t="s">
        <v>544</v>
      </c>
      <c r="L309" s="58">
        <v>986</v>
      </c>
      <c r="M309" s="58">
        <v>225563</v>
      </c>
      <c r="N309" s="59" t="s">
        <v>544</v>
      </c>
      <c r="O309" s="58">
        <v>1270</v>
      </c>
      <c r="P309" s="58">
        <v>8.1999999999999993</v>
      </c>
      <c r="Q309" s="59" t="s">
        <v>544</v>
      </c>
      <c r="R309" s="59" t="s">
        <v>544</v>
      </c>
      <c r="S309" s="59" t="s">
        <v>544</v>
      </c>
      <c r="T309" s="59" t="s">
        <v>544</v>
      </c>
      <c r="U309" s="59" t="s">
        <v>544</v>
      </c>
      <c r="V309" s="59" t="s">
        <v>544</v>
      </c>
      <c r="W309" s="59" t="s">
        <v>544</v>
      </c>
      <c r="X309" s="59" t="s">
        <v>544</v>
      </c>
      <c r="Y309" s="59" t="s">
        <v>544</v>
      </c>
      <c r="Z309" s="58">
        <v>92.4</v>
      </c>
      <c r="AA309" s="59" t="s">
        <v>544</v>
      </c>
      <c r="AB309" s="59" t="s">
        <v>544</v>
      </c>
      <c r="AC309" s="58">
        <v>0.67157999999999995</v>
      </c>
      <c r="AD309" s="59" t="s">
        <v>544</v>
      </c>
      <c r="AE309" s="59" t="s">
        <v>544</v>
      </c>
      <c r="AF309" s="58">
        <v>78.265107</v>
      </c>
      <c r="AG309" s="58">
        <v>26.93</v>
      </c>
      <c r="AH309" s="58">
        <v>53</v>
      </c>
      <c r="AI309" s="59" t="s">
        <v>544</v>
      </c>
      <c r="AJ309" s="59" t="s">
        <v>544</v>
      </c>
      <c r="AK309" s="59" t="s">
        <v>544</v>
      </c>
      <c r="AL309" s="59" t="s">
        <v>544</v>
      </c>
      <c r="AM309" s="58">
        <v>59.564700000000002</v>
      </c>
      <c r="AN309" s="58">
        <v>100.5656</v>
      </c>
      <c r="AO309" s="59" t="s">
        <v>544</v>
      </c>
      <c r="AP309" s="59" t="s">
        <v>544</v>
      </c>
      <c r="AQ309" s="59" t="s">
        <v>544</v>
      </c>
      <c r="AR309" s="59" t="s">
        <v>544</v>
      </c>
      <c r="AS309" s="58">
        <v>-7.5</v>
      </c>
      <c r="AT309" s="58">
        <v>97.5</v>
      </c>
      <c r="AU309" s="58">
        <v>76.489999999999995</v>
      </c>
      <c r="AV309" s="58">
        <v>102.6</v>
      </c>
      <c r="AW309" s="59" t="s">
        <v>544</v>
      </c>
      <c r="AX309" s="58">
        <v>52.1</v>
      </c>
      <c r="AY309" s="58">
        <v>52.7</v>
      </c>
      <c r="AZ309" s="58">
        <v>55.8</v>
      </c>
      <c r="BA309" s="58">
        <v>68.099999999999994</v>
      </c>
      <c r="BB309" s="58">
        <v>47.2</v>
      </c>
      <c r="BC309" s="58">
        <v>80.2</v>
      </c>
      <c r="BD309" s="59" t="s">
        <v>544</v>
      </c>
      <c r="BE309" s="59" t="s">
        <v>544</v>
      </c>
      <c r="BF309" s="59" t="s">
        <v>544</v>
      </c>
      <c r="BG309" s="58">
        <v>4.08</v>
      </c>
      <c r="BH309" s="58">
        <v>3.83</v>
      </c>
      <c r="BI309" s="59" t="s">
        <v>544</v>
      </c>
      <c r="BJ309" s="59" t="s">
        <v>544</v>
      </c>
      <c r="BK309" s="59" t="s">
        <v>544</v>
      </c>
      <c r="BL309" s="58">
        <v>23.72</v>
      </c>
      <c r="BM309" s="58">
        <v>20.399999999999999</v>
      </c>
      <c r="BN309" s="59" t="s">
        <v>544</v>
      </c>
      <c r="BO309" s="59" t="s">
        <v>544</v>
      </c>
      <c r="BP309" s="59" t="s">
        <v>544</v>
      </c>
      <c r="BQ309" s="59" t="s">
        <v>544</v>
      </c>
      <c r="BR309" s="59" t="s">
        <v>544</v>
      </c>
      <c r="BS309" s="59" t="s">
        <v>544</v>
      </c>
      <c r="BT309" s="59" t="s">
        <v>544</v>
      </c>
      <c r="BU309" s="59" t="s">
        <v>544</v>
      </c>
      <c r="BV309" s="59" t="s">
        <v>544</v>
      </c>
      <c r="BW309" s="59" t="s">
        <v>544</v>
      </c>
      <c r="BX309" s="59" t="s">
        <v>544</v>
      </c>
      <c r="BY309" s="59" t="s">
        <v>544</v>
      </c>
      <c r="BZ309" s="59" t="s">
        <v>544</v>
      </c>
      <c r="CA309" s="59" t="s">
        <v>544</v>
      </c>
      <c r="CB309" s="59" t="s">
        <v>544</v>
      </c>
      <c r="CC309" s="59" t="s">
        <v>544</v>
      </c>
      <c r="CD309" s="59" t="s">
        <v>544</v>
      </c>
      <c r="CE309" s="59" t="s">
        <v>544</v>
      </c>
      <c r="CF309" s="58">
        <v>767368</v>
      </c>
      <c r="CG309" s="59" t="s">
        <v>544</v>
      </c>
      <c r="CH309" s="59" t="s">
        <v>544</v>
      </c>
      <c r="CI309" s="59" t="s">
        <v>544</v>
      </c>
      <c r="CJ309" s="59" t="s">
        <v>544</v>
      </c>
      <c r="CK309" s="59" t="s">
        <v>544</v>
      </c>
      <c r="CL309" s="59" t="s">
        <v>544</v>
      </c>
      <c r="CM309" s="59" t="s">
        <v>544</v>
      </c>
      <c r="CN309" s="59" t="s">
        <v>544</v>
      </c>
      <c r="CO309" s="59" t="s">
        <v>544</v>
      </c>
      <c r="CP309" s="59" t="s">
        <v>544</v>
      </c>
      <c r="CQ309" s="59" t="s">
        <v>544</v>
      </c>
      <c r="CR309" s="59" t="s">
        <v>544</v>
      </c>
      <c r="CS309" s="58">
        <v>96.7</v>
      </c>
      <c r="CT309" s="58">
        <v>86.9</v>
      </c>
      <c r="CU309" s="59" t="s">
        <v>544</v>
      </c>
      <c r="CV309" s="59" t="s">
        <v>544</v>
      </c>
      <c r="CW309" s="58">
        <v>2.0499999999999998</v>
      </c>
      <c r="CX309" s="59" t="s">
        <v>544</v>
      </c>
      <c r="CY309" s="59" t="s">
        <v>544</v>
      </c>
      <c r="CZ309" s="59" t="s">
        <v>544</v>
      </c>
      <c r="DA309" s="59" t="s">
        <v>544</v>
      </c>
      <c r="DB309" s="59" t="s">
        <v>544</v>
      </c>
      <c r="DC309" s="59" t="s">
        <v>544</v>
      </c>
      <c r="DD309" s="59" t="s">
        <v>544</v>
      </c>
      <c r="DE309" s="59" t="s">
        <v>544</v>
      </c>
      <c r="DF309" s="59" t="s">
        <v>544</v>
      </c>
      <c r="DG309" s="59" t="s">
        <v>544</v>
      </c>
      <c r="DH309" s="59" t="s">
        <v>544</v>
      </c>
      <c r="DI309" s="59" t="s">
        <v>544</v>
      </c>
      <c r="DJ309" s="59" t="s">
        <v>544</v>
      </c>
      <c r="DK309" s="59" t="s">
        <v>544</v>
      </c>
      <c r="DL309" s="59" t="s">
        <v>544</v>
      </c>
      <c r="DM309" s="59" t="s">
        <v>544</v>
      </c>
      <c r="DN309" s="58">
        <v>1.7675149999999999</v>
      </c>
      <c r="DO309" s="59" t="s">
        <v>544</v>
      </c>
      <c r="DP309" s="59" t="s">
        <v>544</v>
      </c>
      <c r="DQ309" s="116" t="s">
        <v>544</v>
      </c>
    </row>
    <row r="310" spans="1:121">
      <c r="A310" s="3">
        <v>31274</v>
      </c>
      <c r="B310" s="59" t="s">
        <v>544</v>
      </c>
      <c r="C310" s="59" t="s">
        <v>544</v>
      </c>
      <c r="D310" s="59" t="s">
        <v>544</v>
      </c>
      <c r="E310" s="59" t="s">
        <v>544</v>
      </c>
      <c r="F310" s="58">
        <v>51.3</v>
      </c>
      <c r="G310" s="58">
        <v>0.70005099999999998</v>
      </c>
      <c r="H310" s="58">
        <v>148.6</v>
      </c>
      <c r="I310" s="58">
        <v>272</v>
      </c>
      <c r="J310" s="58">
        <v>4.79</v>
      </c>
      <c r="K310" s="59" t="s">
        <v>544</v>
      </c>
      <c r="L310" s="58">
        <v>1081.7</v>
      </c>
      <c r="M310" s="58">
        <v>149929</v>
      </c>
      <c r="N310" s="59" t="s">
        <v>544</v>
      </c>
      <c r="O310" s="58">
        <v>1111</v>
      </c>
      <c r="P310" s="58">
        <v>8.1999999999999993</v>
      </c>
      <c r="Q310" s="59" t="s">
        <v>544</v>
      </c>
      <c r="R310" s="59" t="s">
        <v>544</v>
      </c>
      <c r="S310" s="59" t="s">
        <v>544</v>
      </c>
      <c r="T310" s="59" t="s">
        <v>544</v>
      </c>
      <c r="U310" s="59" t="s">
        <v>544</v>
      </c>
      <c r="V310" s="59" t="s">
        <v>544</v>
      </c>
      <c r="W310" s="59" t="s">
        <v>544</v>
      </c>
      <c r="X310" s="59" t="s">
        <v>544</v>
      </c>
      <c r="Y310" s="59" t="s">
        <v>544</v>
      </c>
      <c r="Z310" s="58">
        <v>93.9</v>
      </c>
      <c r="AA310" s="59" t="s">
        <v>544</v>
      </c>
      <c r="AB310" s="59" t="s">
        <v>544</v>
      </c>
      <c r="AC310" s="58">
        <v>0.70005099999999998</v>
      </c>
      <c r="AD310" s="59" t="s">
        <v>544</v>
      </c>
      <c r="AE310" s="59" t="s">
        <v>544</v>
      </c>
      <c r="AF310" s="58">
        <v>79.385530000000003</v>
      </c>
      <c r="AG310" s="58">
        <v>27.35</v>
      </c>
      <c r="AH310" s="58">
        <v>53.2</v>
      </c>
      <c r="AI310" s="59" t="s">
        <v>544</v>
      </c>
      <c r="AJ310" s="59" t="s">
        <v>544</v>
      </c>
      <c r="AK310" s="59" t="s">
        <v>544</v>
      </c>
      <c r="AL310" s="59" t="s">
        <v>544</v>
      </c>
      <c r="AM310" s="58">
        <v>59.679000000000002</v>
      </c>
      <c r="AN310" s="58">
        <v>100.5642</v>
      </c>
      <c r="AO310" s="59" t="s">
        <v>544</v>
      </c>
      <c r="AP310" s="59" t="s">
        <v>544</v>
      </c>
      <c r="AQ310" s="59" t="s">
        <v>544</v>
      </c>
      <c r="AR310" s="59" t="s">
        <v>544</v>
      </c>
      <c r="AS310" s="58">
        <v>-7.2</v>
      </c>
      <c r="AT310" s="58">
        <v>99.8</v>
      </c>
      <c r="AU310" s="58">
        <v>77.83</v>
      </c>
      <c r="AV310" s="58">
        <v>101.2</v>
      </c>
      <c r="AW310" s="59" t="s">
        <v>544</v>
      </c>
      <c r="AX310" s="58">
        <v>53.2</v>
      </c>
      <c r="AY310" s="58">
        <v>53.5</v>
      </c>
      <c r="AZ310" s="58">
        <v>54.8</v>
      </c>
      <c r="BA310" s="58">
        <v>66</v>
      </c>
      <c r="BB310" s="58">
        <v>47.1</v>
      </c>
      <c r="BC310" s="58">
        <v>80.099999999999994</v>
      </c>
      <c r="BD310" s="59" t="s">
        <v>544</v>
      </c>
      <c r="BE310" s="59" t="s">
        <v>544</v>
      </c>
      <c r="BF310" s="59" t="s">
        <v>544</v>
      </c>
      <c r="BG310" s="58">
        <v>4.26</v>
      </c>
      <c r="BH310" s="58">
        <v>3.84</v>
      </c>
      <c r="BI310" s="59" t="s">
        <v>544</v>
      </c>
      <c r="BJ310" s="59" t="s">
        <v>544</v>
      </c>
      <c r="BK310" s="59" t="s">
        <v>544</v>
      </c>
      <c r="BL310" s="58">
        <v>22.75</v>
      </c>
      <c r="BM310" s="58">
        <v>20.350000000000001</v>
      </c>
      <c r="BN310" s="59" t="s">
        <v>544</v>
      </c>
      <c r="BO310" s="59" t="s">
        <v>544</v>
      </c>
      <c r="BP310" s="59" t="s">
        <v>544</v>
      </c>
      <c r="BQ310" s="59" t="s">
        <v>544</v>
      </c>
      <c r="BR310" s="59" t="s">
        <v>544</v>
      </c>
      <c r="BS310" s="59" t="s">
        <v>544</v>
      </c>
      <c r="BT310" s="59" t="s">
        <v>544</v>
      </c>
      <c r="BU310" s="59" t="s">
        <v>544</v>
      </c>
      <c r="BV310" s="59" t="s">
        <v>544</v>
      </c>
      <c r="BW310" s="59" t="s">
        <v>544</v>
      </c>
      <c r="BX310" s="59" t="s">
        <v>544</v>
      </c>
      <c r="BY310" s="59" t="s">
        <v>544</v>
      </c>
      <c r="BZ310" s="59" t="s">
        <v>544</v>
      </c>
      <c r="CA310" s="59" t="s">
        <v>544</v>
      </c>
      <c r="CB310" s="59" t="s">
        <v>544</v>
      </c>
      <c r="CC310" s="59" t="s">
        <v>544</v>
      </c>
      <c r="CD310" s="59" t="s">
        <v>544</v>
      </c>
      <c r="CE310" s="59" t="s">
        <v>544</v>
      </c>
      <c r="CF310" s="58">
        <v>768808</v>
      </c>
      <c r="CG310" s="59" t="s">
        <v>544</v>
      </c>
      <c r="CH310" s="59" t="s">
        <v>544</v>
      </c>
      <c r="CI310" s="59" t="s">
        <v>544</v>
      </c>
      <c r="CJ310" s="59" t="s">
        <v>544</v>
      </c>
      <c r="CK310" s="59" t="s">
        <v>544</v>
      </c>
      <c r="CL310" s="59" t="s">
        <v>544</v>
      </c>
      <c r="CM310" s="59" t="s">
        <v>544</v>
      </c>
      <c r="CN310" s="59" t="s">
        <v>544</v>
      </c>
      <c r="CO310" s="59" t="s">
        <v>544</v>
      </c>
      <c r="CP310" s="59" t="s">
        <v>544</v>
      </c>
      <c r="CQ310" s="59" t="s">
        <v>544</v>
      </c>
      <c r="CR310" s="59" t="s">
        <v>544</v>
      </c>
      <c r="CS310" s="58">
        <v>97.5</v>
      </c>
      <c r="CT310" s="58">
        <v>89.3</v>
      </c>
      <c r="CU310" s="59" t="s">
        <v>544</v>
      </c>
      <c r="CV310" s="59" t="s">
        <v>544</v>
      </c>
      <c r="CW310" s="58">
        <v>1.84</v>
      </c>
      <c r="CX310" s="59" t="s">
        <v>544</v>
      </c>
      <c r="CY310" s="59" t="s">
        <v>544</v>
      </c>
      <c r="CZ310" s="59" t="s">
        <v>544</v>
      </c>
      <c r="DA310" s="59" t="s">
        <v>544</v>
      </c>
      <c r="DB310" s="59" t="s">
        <v>544</v>
      </c>
      <c r="DC310" s="59" t="s">
        <v>544</v>
      </c>
      <c r="DD310" s="59" t="s">
        <v>544</v>
      </c>
      <c r="DE310" s="59" t="s">
        <v>544</v>
      </c>
      <c r="DF310" s="59" t="s">
        <v>544</v>
      </c>
      <c r="DG310" s="59" t="s">
        <v>544</v>
      </c>
      <c r="DH310" s="59" t="s">
        <v>544</v>
      </c>
      <c r="DI310" s="59" t="s">
        <v>544</v>
      </c>
      <c r="DJ310" s="59" t="s">
        <v>544</v>
      </c>
      <c r="DK310" s="59" t="s">
        <v>544</v>
      </c>
      <c r="DL310" s="59" t="s">
        <v>544</v>
      </c>
      <c r="DM310" s="59" t="s">
        <v>544</v>
      </c>
      <c r="DN310" s="58">
        <v>1.711111</v>
      </c>
      <c r="DO310" s="59" t="s">
        <v>544</v>
      </c>
      <c r="DP310" s="59" t="s">
        <v>544</v>
      </c>
      <c r="DQ310" s="116" t="s">
        <v>544</v>
      </c>
    </row>
    <row r="311" spans="1:121">
      <c r="A311" s="3">
        <v>31305</v>
      </c>
      <c r="B311" s="59" t="s">
        <v>544</v>
      </c>
      <c r="C311" s="59" t="s">
        <v>544</v>
      </c>
      <c r="D311" s="59" t="s">
        <v>544</v>
      </c>
      <c r="E311" s="59" t="s">
        <v>544</v>
      </c>
      <c r="F311" s="58">
        <v>51.1</v>
      </c>
      <c r="G311" s="58">
        <v>0.68987100000000001</v>
      </c>
      <c r="H311" s="58">
        <v>155.19999999999999</v>
      </c>
      <c r="I311" s="58">
        <v>271.89999999999998</v>
      </c>
      <c r="J311" s="58">
        <v>4.71</v>
      </c>
      <c r="K311" s="59" t="s">
        <v>544</v>
      </c>
      <c r="L311" s="58">
        <v>1142.5999999999999</v>
      </c>
      <c r="M311" s="58">
        <v>185653</v>
      </c>
      <c r="N311" s="59" t="s">
        <v>544</v>
      </c>
      <c r="O311" s="58">
        <v>1145</v>
      </c>
      <c r="P311" s="58">
        <v>8.1</v>
      </c>
      <c r="Q311" s="59" t="s">
        <v>544</v>
      </c>
      <c r="R311" s="59" t="s">
        <v>544</v>
      </c>
      <c r="S311" s="59" t="s">
        <v>544</v>
      </c>
      <c r="T311" s="59" t="s">
        <v>544</v>
      </c>
      <c r="U311" s="59" t="s">
        <v>544</v>
      </c>
      <c r="V311" s="59" t="s">
        <v>544</v>
      </c>
      <c r="W311" s="59" t="s">
        <v>544</v>
      </c>
      <c r="X311" s="59" t="s">
        <v>544</v>
      </c>
      <c r="Y311" s="59" t="s">
        <v>544</v>
      </c>
      <c r="Z311" s="58">
        <v>93.4</v>
      </c>
      <c r="AA311" s="59" t="s">
        <v>544</v>
      </c>
      <c r="AB311" s="59" t="s">
        <v>544</v>
      </c>
      <c r="AC311" s="58">
        <v>0.68987100000000001</v>
      </c>
      <c r="AD311" s="59" t="s">
        <v>544</v>
      </c>
      <c r="AE311" s="59" t="s">
        <v>544</v>
      </c>
      <c r="AF311" s="58">
        <v>78.994083000000003</v>
      </c>
      <c r="AG311" s="58">
        <v>27.69</v>
      </c>
      <c r="AH311" s="58">
        <v>53.3</v>
      </c>
      <c r="AI311" s="59" t="s">
        <v>544</v>
      </c>
      <c r="AJ311" s="59" t="s">
        <v>544</v>
      </c>
      <c r="AK311" s="59" t="s">
        <v>544</v>
      </c>
      <c r="AL311" s="59" t="s">
        <v>544</v>
      </c>
      <c r="AM311" s="58">
        <v>59.788899999999998</v>
      </c>
      <c r="AN311" s="58">
        <v>100.55249999999999</v>
      </c>
      <c r="AO311" s="59" t="s">
        <v>544</v>
      </c>
      <c r="AP311" s="59" t="s">
        <v>544</v>
      </c>
      <c r="AQ311" s="59" t="s">
        <v>544</v>
      </c>
      <c r="AR311" s="59" t="s">
        <v>544</v>
      </c>
      <c r="AS311" s="58">
        <v>-7.4</v>
      </c>
      <c r="AT311" s="58">
        <v>100.3</v>
      </c>
      <c r="AU311" s="58">
        <v>77.45</v>
      </c>
      <c r="AV311" s="58">
        <v>101.2</v>
      </c>
      <c r="AW311" s="59" t="s">
        <v>544</v>
      </c>
      <c r="AX311" s="58">
        <v>53.7</v>
      </c>
      <c r="AY311" s="58">
        <v>53.7</v>
      </c>
      <c r="AZ311" s="58">
        <v>53.9</v>
      </c>
      <c r="BA311" s="58">
        <v>65.599999999999994</v>
      </c>
      <c r="BB311" s="58">
        <v>45.8</v>
      </c>
      <c r="BC311" s="58">
        <v>80</v>
      </c>
      <c r="BD311" s="59" t="s">
        <v>544</v>
      </c>
      <c r="BE311" s="59" t="s">
        <v>544</v>
      </c>
      <c r="BF311" s="59" t="s">
        <v>544</v>
      </c>
      <c r="BG311" s="58">
        <v>4.21</v>
      </c>
      <c r="BH311" s="58">
        <v>4.25</v>
      </c>
      <c r="BI311" s="59" t="s">
        <v>544</v>
      </c>
      <c r="BJ311" s="59" t="s">
        <v>544</v>
      </c>
      <c r="BK311" s="59" t="s">
        <v>544</v>
      </c>
      <c r="BL311" s="58">
        <v>22.8</v>
      </c>
      <c r="BM311" s="58">
        <v>19.43</v>
      </c>
      <c r="BN311" s="59" t="s">
        <v>544</v>
      </c>
      <c r="BO311" s="59" t="s">
        <v>544</v>
      </c>
      <c r="BP311" s="59" t="s">
        <v>544</v>
      </c>
      <c r="BQ311" s="59" t="s">
        <v>544</v>
      </c>
      <c r="BR311" s="59" t="s">
        <v>544</v>
      </c>
      <c r="BS311" s="59" t="s">
        <v>544</v>
      </c>
      <c r="BT311" s="59" t="s">
        <v>544</v>
      </c>
      <c r="BU311" s="59" t="s">
        <v>544</v>
      </c>
      <c r="BV311" s="59" t="s">
        <v>544</v>
      </c>
      <c r="BW311" s="59" t="s">
        <v>544</v>
      </c>
      <c r="BX311" s="59" t="s">
        <v>544</v>
      </c>
      <c r="BY311" s="59" t="s">
        <v>544</v>
      </c>
      <c r="BZ311" s="59" t="s">
        <v>544</v>
      </c>
      <c r="CA311" s="59" t="s">
        <v>544</v>
      </c>
      <c r="CB311" s="59" t="s">
        <v>544</v>
      </c>
      <c r="CC311" s="59" t="s">
        <v>544</v>
      </c>
      <c r="CD311" s="59" t="s">
        <v>544</v>
      </c>
      <c r="CE311" s="59" t="s">
        <v>544</v>
      </c>
      <c r="CF311" s="58">
        <v>773539</v>
      </c>
      <c r="CG311" s="59" t="s">
        <v>544</v>
      </c>
      <c r="CH311" s="59" t="s">
        <v>544</v>
      </c>
      <c r="CI311" s="59" t="s">
        <v>544</v>
      </c>
      <c r="CJ311" s="59" t="s">
        <v>544</v>
      </c>
      <c r="CK311" s="59" t="s">
        <v>544</v>
      </c>
      <c r="CL311" s="59" t="s">
        <v>544</v>
      </c>
      <c r="CM311" s="59" t="s">
        <v>544</v>
      </c>
      <c r="CN311" s="59" t="s">
        <v>544</v>
      </c>
      <c r="CO311" s="59" t="s">
        <v>544</v>
      </c>
      <c r="CP311" s="59" t="s">
        <v>544</v>
      </c>
      <c r="CQ311" s="59" t="s">
        <v>544</v>
      </c>
      <c r="CR311" s="59" t="s">
        <v>544</v>
      </c>
      <c r="CS311" s="58">
        <v>97.2</v>
      </c>
      <c r="CT311" s="58">
        <v>88.4</v>
      </c>
      <c r="CU311" s="59" t="s">
        <v>544</v>
      </c>
      <c r="CV311" s="59" t="s">
        <v>544</v>
      </c>
      <c r="CW311" s="58">
        <v>1.99</v>
      </c>
      <c r="CX311" s="59" t="s">
        <v>544</v>
      </c>
      <c r="CY311" s="59" t="s">
        <v>544</v>
      </c>
      <c r="CZ311" s="59" t="s">
        <v>544</v>
      </c>
      <c r="DA311" s="59" t="s">
        <v>544</v>
      </c>
      <c r="DB311" s="59" t="s">
        <v>544</v>
      </c>
      <c r="DC311" s="59" t="s">
        <v>544</v>
      </c>
      <c r="DD311" s="59" t="s">
        <v>544</v>
      </c>
      <c r="DE311" s="59" t="s">
        <v>544</v>
      </c>
      <c r="DF311" s="59" t="s">
        <v>544</v>
      </c>
      <c r="DG311" s="59" t="s">
        <v>544</v>
      </c>
      <c r="DH311" s="59" t="s">
        <v>544</v>
      </c>
      <c r="DI311" s="59" t="s">
        <v>544</v>
      </c>
      <c r="DJ311" s="59" t="s">
        <v>544</v>
      </c>
      <c r="DK311" s="59" t="s">
        <v>544</v>
      </c>
      <c r="DL311" s="59" t="s">
        <v>544</v>
      </c>
      <c r="DM311" s="59" t="s">
        <v>544</v>
      </c>
      <c r="DN311" s="58">
        <v>1.6902839999999999</v>
      </c>
      <c r="DO311" s="59" t="s">
        <v>544</v>
      </c>
      <c r="DP311" s="59" t="s">
        <v>544</v>
      </c>
      <c r="DQ311" s="116" t="s">
        <v>544</v>
      </c>
    </row>
    <row r="312" spans="1:121">
      <c r="A312" s="3">
        <v>31335</v>
      </c>
      <c r="B312" s="59" t="s">
        <v>544</v>
      </c>
      <c r="C312" s="59" t="s">
        <v>544</v>
      </c>
      <c r="D312" s="59" t="s">
        <v>544</v>
      </c>
      <c r="E312" s="59" t="s">
        <v>544</v>
      </c>
      <c r="F312" s="58">
        <v>52</v>
      </c>
      <c r="G312" s="58">
        <v>0.740228</v>
      </c>
      <c r="H312" s="58">
        <v>153.19999999999999</v>
      </c>
      <c r="I312" s="58">
        <v>272.7</v>
      </c>
      <c r="J312" s="58">
        <v>4.84</v>
      </c>
      <c r="K312" s="59" t="s">
        <v>544</v>
      </c>
      <c r="L312" s="58">
        <v>1295.8</v>
      </c>
      <c r="M312" s="58">
        <v>227703</v>
      </c>
      <c r="N312" s="59" t="s">
        <v>544</v>
      </c>
      <c r="O312" s="58">
        <v>1157</v>
      </c>
      <c r="P312" s="58">
        <v>8.1</v>
      </c>
      <c r="Q312" s="59" t="s">
        <v>544</v>
      </c>
      <c r="R312" s="59" t="s">
        <v>544</v>
      </c>
      <c r="S312" s="59" t="s">
        <v>544</v>
      </c>
      <c r="T312" s="59" t="s">
        <v>544</v>
      </c>
      <c r="U312" s="59" t="s">
        <v>544</v>
      </c>
      <c r="V312" s="59" t="s">
        <v>544</v>
      </c>
      <c r="W312" s="59" t="s">
        <v>544</v>
      </c>
      <c r="X312" s="59" t="s">
        <v>544</v>
      </c>
      <c r="Y312" s="59" t="s">
        <v>544</v>
      </c>
      <c r="Z312" s="58">
        <v>94.6</v>
      </c>
      <c r="AA312" s="59" t="s">
        <v>544</v>
      </c>
      <c r="AB312" s="59" t="s">
        <v>544</v>
      </c>
      <c r="AC312" s="58">
        <v>0.740228</v>
      </c>
      <c r="AD312" s="59" t="s">
        <v>544</v>
      </c>
      <c r="AE312" s="59" t="s">
        <v>544</v>
      </c>
      <c r="AF312" s="58">
        <v>80.241934999999998</v>
      </c>
      <c r="AG312" s="58">
        <v>28.56</v>
      </c>
      <c r="AH312" s="58">
        <v>53.5</v>
      </c>
      <c r="AI312" s="59" t="s">
        <v>544</v>
      </c>
      <c r="AJ312" s="59" t="s">
        <v>544</v>
      </c>
      <c r="AK312" s="59" t="s">
        <v>544</v>
      </c>
      <c r="AL312" s="59" t="s">
        <v>544</v>
      </c>
      <c r="AM312" s="58">
        <v>59.8857</v>
      </c>
      <c r="AN312" s="58">
        <v>100.51600000000001</v>
      </c>
      <c r="AO312" s="59" t="s">
        <v>544</v>
      </c>
      <c r="AP312" s="59" t="s">
        <v>544</v>
      </c>
      <c r="AQ312" s="59" t="s">
        <v>544</v>
      </c>
      <c r="AR312" s="59" t="s">
        <v>544</v>
      </c>
      <c r="AS312" s="58">
        <v>-6.5</v>
      </c>
      <c r="AT312" s="58">
        <v>101.5</v>
      </c>
      <c r="AU312" s="58">
        <v>78.56</v>
      </c>
      <c r="AV312" s="58">
        <v>99.3</v>
      </c>
      <c r="AW312" s="59" t="s">
        <v>544</v>
      </c>
      <c r="AX312" s="58">
        <v>55.4</v>
      </c>
      <c r="AY312" s="58">
        <v>55.3</v>
      </c>
      <c r="AZ312" s="58">
        <v>54.5</v>
      </c>
      <c r="BA312" s="58">
        <v>67</v>
      </c>
      <c r="BB312" s="58">
        <v>45.9</v>
      </c>
      <c r="BC312" s="58">
        <v>79.8</v>
      </c>
      <c r="BD312" s="59" t="s">
        <v>544</v>
      </c>
      <c r="BE312" s="59" t="s">
        <v>544</v>
      </c>
      <c r="BF312" s="59" t="s">
        <v>544</v>
      </c>
      <c r="BG312" s="58">
        <v>3.93</v>
      </c>
      <c r="BH312" s="58">
        <v>3.47</v>
      </c>
      <c r="BI312" s="59" t="s">
        <v>544</v>
      </c>
      <c r="BJ312" s="59" t="s">
        <v>544</v>
      </c>
      <c r="BK312" s="59" t="s">
        <v>544</v>
      </c>
      <c r="BL312" s="58">
        <v>22.6</v>
      </c>
      <c r="BM312" s="58">
        <v>18.920000000000002</v>
      </c>
      <c r="BN312" s="59" t="s">
        <v>544</v>
      </c>
      <c r="BO312" s="59" t="s">
        <v>544</v>
      </c>
      <c r="BP312" s="59" t="s">
        <v>544</v>
      </c>
      <c r="BQ312" s="59" t="s">
        <v>544</v>
      </c>
      <c r="BR312" s="59" t="s">
        <v>544</v>
      </c>
      <c r="BS312" s="59" t="s">
        <v>544</v>
      </c>
      <c r="BT312" s="59" t="s">
        <v>544</v>
      </c>
      <c r="BU312" s="59" t="s">
        <v>544</v>
      </c>
      <c r="BV312" s="59" t="s">
        <v>544</v>
      </c>
      <c r="BW312" s="59" t="s">
        <v>544</v>
      </c>
      <c r="BX312" s="59" t="s">
        <v>544</v>
      </c>
      <c r="BY312" s="59" t="s">
        <v>544</v>
      </c>
      <c r="BZ312" s="59" t="s">
        <v>544</v>
      </c>
      <c r="CA312" s="59" t="s">
        <v>544</v>
      </c>
      <c r="CB312" s="59" t="s">
        <v>544</v>
      </c>
      <c r="CC312" s="59" t="s">
        <v>544</v>
      </c>
      <c r="CD312" s="59" t="s">
        <v>544</v>
      </c>
      <c r="CE312" s="59" t="s">
        <v>544</v>
      </c>
      <c r="CF312" s="58">
        <v>777526</v>
      </c>
      <c r="CG312" s="59" t="s">
        <v>544</v>
      </c>
      <c r="CH312" s="59" t="s">
        <v>544</v>
      </c>
      <c r="CI312" s="59" t="s">
        <v>544</v>
      </c>
      <c r="CJ312" s="59" t="s">
        <v>544</v>
      </c>
      <c r="CK312" s="59" t="s">
        <v>544</v>
      </c>
      <c r="CL312" s="59" t="s">
        <v>544</v>
      </c>
      <c r="CM312" s="59" t="s">
        <v>544</v>
      </c>
      <c r="CN312" s="59" t="s">
        <v>544</v>
      </c>
      <c r="CO312" s="59" t="s">
        <v>544</v>
      </c>
      <c r="CP312" s="59" t="s">
        <v>544</v>
      </c>
      <c r="CQ312" s="59" t="s">
        <v>544</v>
      </c>
      <c r="CR312" s="59" t="s">
        <v>544</v>
      </c>
      <c r="CS312" s="58">
        <v>97.6</v>
      </c>
      <c r="CT312" s="58">
        <v>90.6</v>
      </c>
      <c r="CU312" s="59" t="s">
        <v>544</v>
      </c>
      <c r="CV312" s="59" t="s">
        <v>544</v>
      </c>
      <c r="CW312" s="58">
        <v>1.89</v>
      </c>
      <c r="CX312" s="59" t="s">
        <v>544</v>
      </c>
      <c r="CY312" s="59" t="s">
        <v>544</v>
      </c>
      <c r="CZ312" s="59" t="s">
        <v>544</v>
      </c>
      <c r="DA312" s="59" t="s">
        <v>544</v>
      </c>
      <c r="DB312" s="59" t="s">
        <v>544</v>
      </c>
      <c r="DC312" s="59" t="s">
        <v>544</v>
      </c>
      <c r="DD312" s="59" t="s">
        <v>544</v>
      </c>
      <c r="DE312" s="59" t="s">
        <v>544</v>
      </c>
      <c r="DF312" s="59" t="s">
        <v>544</v>
      </c>
      <c r="DG312" s="59" t="s">
        <v>544</v>
      </c>
      <c r="DH312" s="59" t="s">
        <v>544</v>
      </c>
      <c r="DI312" s="59" t="s">
        <v>544</v>
      </c>
      <c r="DJ312" s="59" t="s">
        <v>544</v>
      </c>
      <c r="DK312" s="59" t="s">
        <v>544</v>
      </c>
      <c r="DL312" s="59" t="s">
        <v>544</v>
      </c>
      <c r="DM312" s="59" t="s">
        <v>544</v>
      </c>
      <c r="DN312" s="58">
        <v>1.69581</v>
      </c>
      <c r="DO312" s="59" t="s">
        <v>544</v>
      </c>
      <c r="DP312" s="59" t="s">
        <v>544</v>
      </c>
      <c r="DQ312" s="116" t="s">
        <v>544</v>
      </c>
    </row>
    <row r="313" spans="1:121">
      <c r="A313" s="3">
        <v>31366</v>
      </c>
      <c r="B313" s="59" t="s">
        <v>544</v>
      </c>
      <c r="C313" s="59" t="s">
        <v>544</v>
      </c>
      <c r="D313" s="59" t="s">
        <v>544</v>
      </c>
      <c r="E313" s="59" t="s">
        <v>544</v>
      </c>
      <c r="F313" s="58">
        <v>52.7</v>
      </c>
      <c r="G313" s="58">
        <v>0.75441400000000003</v>
      </c>
      <c r="H313" s="58">
        <v>161.4</v>
      </c>
      <c r="I313" s="58">
        <v>272.89999999999998</v>
      </c>
      <c r="J313" s="58">
        <v>4.88</v>
      </c>
      <c r="K313" s="59" t="s">
        <v>544</v>
      </c>
      <c r="L313" s="58">
        <v>1251.8</v>
      </c>
      <c r="M313" s="58">
        <v>182279</v>
      </c>
      <c r="N313" s="59" t="s">
        <v>544</v>
      </c>
      <c r="O313" s="58">
        <v>995</v>
      </c>
      <c r="P313" s="58">
        <v>8.1999999999999993</v>
      </c>
      <c r="Q313" s="59" t="s">
        <v>544</v>
      </c>
      <c r="R313" s="59" t="s">
        <v>544</v>
      </c>
      <c r="S313" s="59" t="s">
        <v>544</v>
      </c>
      <c r="T313" s="59" t="s">
        <v>544</v>
      </c>
      <c r="U313" s="59" t="s">
        <v>544</v>
      </c>
      <c r="V313" s="59" t="s">
        <v>544</v>
      </c>
      <c r="W313" s="59" t="s">
        <v>544</v>
      </c>
      <c r="X313" s="59" t="s">
        <v>544</v>
      </c>
      <c r="Y313" s="59" t="s">
        <v>544</v>
      </c>
      <c r="Z313" s="58">
        <v>94.5</v>
      </c>
      <c r="AA313" s="59" t="s">
        <v>544</v>
      </c>
      <c r="AB313" s="59" t="s">
        <v>544</v>
      </c>
      <c r="AC313" s="58">
        <v>0.75441400000000003</v>
      </c>
      <c r="AD313" s="59" t="s">
        <v>544</v>
      </c>
      <c r="AE313" s="59" t="s">
        <v>544</v>
      </c>
      <c r="AF313" s="58">
        <v>80.465586999999999</v>
      </c>
      <c r="AG313" s="58">
        <v>29.78</v>
      </c>
      <c r="AH313" s="58">
        <v>53.6</v>
      </c>
      <c r="AI313" s="59" t="s">
        <v>544</v>
      </c>
      <c r="AJ313" s="59" t="s">
        <v>544</v>
      </c>
      <c r="AK313" s="59" t="s">
        <v>544</v>
      </c>
      <c r="AL313" s="59" t="s">
        <v>544</v>
      </c>
      <c r="AM313" s="58">
        <v>59.9636</v>
      </c>
      <c r="AN313" s="58">
        <v>100.4453</v>
      </c>
      <c r="AO313" s="59" t="s">
        <v>544</v>
      </c>
      <c r="AP313" s="59" t="s">
        <v>544</v>
      </c>
      <c r="AQ313" s="59" t="s">
        <v>544</v>
      </c>
      <c r="AR313" s="59" t="s">
        <v>544</v>
      </c>
      <c r="AS313" s="58">
        <v>-5.9</v>
      </c>
      <c r="AT313" s="58">
        <v>102.2</v>
      </c>
      <c r="AU313" s="58">
        <v>78.62</v>
      </c>
      <c r="AV313" s="58">
        <v>99</v>
      </c>
      <c r="AW313" s="59" t="s">
        <v>544</v>
      </c>
      <c r="AX313" s="58">
        <v>57.2</v>
      </c>
      <c r="AY313" s="58">
        <v>57</v>
      </c>
      <c r="AZ313" s="58">
        <v>55.8</v>
      </c>
      <c r="BA313" s="58">
        <v>70.599999999999994</v>
      </c>
      <c r="BB313" s="58">
        <v>45.5</v>
      </c>
      <c r="BC313" s="58">
        <v>79.7</v>
      </c>
      <c r="BD313" s="59" t="s">
        <v>544</v>
      </c>
      <c r="BE313" s="59" t="s">
        <v>544</v>
      </c>
      <c r="BF313" s="59" t="s">
        <v>544</v>
      </c>
      <c r="BG313" s="58">
        <v>4.12</v>
      </c>
      <c r="BH313" s="58">
        <v>3.85</v>
      </c>
      <c r="BI313" s="59" t="s">
        <v>544</v>
      </c>
      <c r="BJ313" s="59" t="s">
        <v>544</v>
      </c>
      <c r="BK313" s="59" t="s">
        <v>544</v>
      </c>
      <c r="BL313" s="58">
        <v>22.85</v>
      </c>
      <c r="BM313" s="58">
        <v>19.170000000000002</v>
      </c>
      <c r="BN313" s="59" t="s">
        <v>544</v>
      </c>
      <c r="BO313" s="59" t="s">
        <v>544</v>
      </c>
      <c r="BP313" s="59" t="s">
        <v>544</v>
      </c>
      <c r="BQ313" s="59" t="s">
        <v>544</v>
      </c>
      <c r="BR313" s="59" t="s">
        <v>544</v>
      </c>
      <c r="BS313" s="59" t="s">
        <v>544</v>
      </c>
      <c r="BT313" s="59" t="s">
        <v>544</v>
      </c>
      <c r="BU313" s="59" t="s">
        <v>544</v>
      </c>
      <c r="BV313" s="59" t="s">
        <v>544</v>
      </c>
      <c r="BW313" s="59" t="s">
        <v>544</v>
      </c>
      <c r="BX313" s="59" t="s">
        <v>544</v>
      </c>
      <c r="BY313" s="59" t="s">
        <v>544</v>
      </c>
      <c r="BZ313" s="59" t="s">
        <v>544</v>
      </c>
      <c r="CA313" s="59" t="s">
        <v>544</v>
      </c>
      <c r="CB313" s="59" t="s">
        <v>544</v>
      </c>
      <c r="CC313" s="59" t="s">
        <v>544</v>
      </c>
      <c r="CD313" s="59" t="s">
        <v>544</v>
      </c>
      <c r="CE313" s="59" t="s">
        <v>544</v>
      </c>
      <c r="CF313" s="58">
        <v>782715</v>
      </c>
      <c r="CG313" s="59" t="s">
        <v>544</v>
      </c>
      <c r="CH313" s="59" t="s">
        <v>544</v>
      </c>
      <c r="CI313" s="59" t="s">
        <v>544</v>
      </c>
      <c r="CJ313" s="59" t="s">
        <v>544</v>
      </c>
      <c r="CK313" s="59" t="s">
        <v>544</v>
      </c>
      <c r="CL313" s="59" t="s">
        <v>544</v>
      </c>
      <c r="CM313" s="59" t="s">
        <v>544</v>
      </c>
      <c r="CN313" s="59" t="s">
        <v>544</v>
      </c>
      <c r="CO313" s="59" t="s">
        <v>544</v>
      </c>
      <c r="CP313" s="59" t="s">
        <v>544</v>
      </c>
      <c r="CQ313" s="59" t="s">
        <v>544</v>
      </c>
      <c r="CR313" s="59" t="s">
        <v>544</v>
      </c>
      <c r="CS313" s="58">
        <v>97.4</v>
      </c>
      <c r="CT313" s="58">
        <v>90.8</v>
      </c>
      <c r="CU313" s="59" t="s">
        <v>544</v>
      </c>
      <c r="CV313" s="59" t="s">
        <v>544</v>
      </c>
      <c r="CW313" s="58">
        <v>1.74</v>
      </c>
      <c r="CX313" s="59" t="s">
        <v>544</v>
      </c>
      <c r="CY313" s="59" t="s">
        <v>544</v>
      </c>
      <c r="CZ313" s="59" t="s">
        <v>544</v>
      </c>
      <c r="DA313" s="59" t="s">
        <v>544</v>
      </c>
      <c r="DB313" s="59" t="s">
        <v>544</v>
      </c>
      <c r="DC313" s="59" t="s">
        <v>544</v>
      </c>
      <c r="DD313" s="59" t="s">
        <v>544</v>
      </c>
      <c r="DE313" s="59" t="s">
        <v>544</v>
      </c>
      <c r="DF313" s="59" t="s">
        <v>544</v>
      </c>
      <c r="DG313" s="59" t="s">
        <v>544</v>
      </c>
      <c r="DH313" s="59" t="s">
        <v>544</v>
      </c>
      <c r="DI313" s="59" t="s">
        <v>544</v>
      </c>
      <c r="DJ313" s="59" t="s">
        <v>544</v>
      </c>
      <c r="DK313" s="59" t="s">
        <v>544</v>
      </c>
      <c r="DL313" s="59" t="s">
        <v>544</v>
      </c>
      <c r="DM313" s="59" t="s">
        <v>544</v>
      </c>
      <c r="DN313" s="58">
        <v>1.7271860000000001</v>
      </c>
      <c r="DO313" s="59" t="s">
        <v>544</v>
      </c>
      <c r="DP313" s="59" t="s">
        <v>544</v>
      </c>
      <c r="DQ313" s="116" t="s">
        <v>544</v>
      </c>
    </row>
    <row r="314" spans="1:121">
      <c r="A314" s="3">
        <v>31396</v>
      </c>
      <c r="B314" s="59" t="s">
        <v>544</v>
      </c>
      <c r="C314" s="59" t="s">
        <v>544</v>
      </c>
      <c r="D314" s="59" t="s">
        <v>544</v>
      </c>
      <c r="E314" s="59" t="s">
        <v>544</v>
      </c>
      <c r="F314" s="58">
        <v>51.8</v>
      </c>
      <c r="G314" s="58">
        <v>0.77872399999999997</v>
      </c>
      <c r="H314" s="58">
        <v>164.4</v>
      </c>
      <c r="I314" s="58">
        <v>280.89999999999998</v>
      </c>
      <c r="J314" s="58">
        <v>4.8600000000000003</v>
      </c>
      <c r="K314" s="59" t="s">
        <v>544</v>
      </c>
      <c r="L314" s="58">
        <v>1366.2</v>
      </c>
      <c r="M314" s="58">
        <v>151437</v>
      </c>
      <c r="N314" s="59" t="s">
        <v>544</v>
      </c>
      <c r="O314" s="58">
        <v>1164</v>
      </c>
      <c r="P314" s="58">
        <v>8.1999999999999993</v>
      </c>
      <c r="Q314" s="59" t="s">
        <v>544</v>
      </c>
      <c r="R314" s="59" t="s">
        <v>544</v>
      </c>
      <c r="S314" s="59" t="s">
        <v>544</v>
      </c>
      <c r="T314" s="59" t="s">
        <v>544</v>
      </c>
      <c r="U314" s="59" t="s">
        <v>544</v>
      </c>
      <c r="V314" s="59" t="s">
        <v>544</v>
      </c>
      <c r="W314" s="59" t="s">
        <v>544</v>
      </c>
      <c r="X314" s="59" t="s">
        <v>544</v>
      </c>
      <c r="Y314" s="59" t="s">
        <v>544</v>
      </c>
      <c r="Z314" s="58">
        <v>95.6</v>
      </c>
      <c r="AA314" s="59" t="s">
        <v>544</v>
      </c>
      <c r="AB314" s="59" t="s">
        <v>544</v>
      </c>
      <c r="AC314" s="58">
        <v>0.77872399999999997</v>
      </c>
      <c r="AD314" s="59" t="s">
        <v>544</v>
      </c>
      <c r="AE314" s="59" t="s">
        <v>544</v>
      </c>
      <c r="AF314" s="58">
        <v>81.083844999999997</v>
      </c>
      <c r="AG314" s="58">
        <v>26.53</v>
      </c>
      <c r="AH314" s="58">
        <v>53.8</v>
      </c>
      <c r="AI314" s="59" t="s">
        <v>544</v>
      </c>
      <c r="AJ314" s="59" t="s">
        <v>544</v>
      </c>
      <c r="AK314" s="59" t="s">
        <v>544</v>
      </c>
      <c r="AL314" s="59" t="s">
        <v>544</v>
      </c>
      <c r="AM314" s="58">
        <v>60.029499999999999</v>
      </c>
      <c r="AN314" s="58">
        <v>100.35169999999999</v>
      </c>
      <c r="AO314" s="59" t="s">
        <v>544</v>
      </c>
      <c r="AP314" s="59" t="s">
        <v>544</v>
      </c>
      <c r="AQ314" s="59" t="s">
        <v>544</v>
      </c>
      <c r="AR314" s="59" t="s">
        <v>544</v>
      </c>
      <c r="AS314" s="58">
        <v>-5.6</v>
      </c>
      <c r="AT314" s="58">
        <v>101.9</v>
      </c>
      <c r="AU314" s="58">
        <v>79.77</v>
      </c>
      <c r="AV314" s="58">
        <v>98</v>
      </c>
      <c r="AW314" s="59" t="s">
        <v>544</v>
      </c>
      <c r="AX314" s="58">
        <v>52</v>
      </c>
      <c r="AY314" s="58">
        <v>54</v>
      </c>
      <c r="AZ314" s="58">
        <v>64.5</v>
      </c>
      <c r="BA314" s="58">
        <v>88.5</v>
      </c>
      <c r="BB314" s="58">
        <v>47.8</v>
      </c>
      <c r="BC314" s="58">
        <v>79.7</v>
      </c>
      <c r="BD314" s="59" t="s">
        <v>544</v>
      </c>
      <c r="BE314" s="59" t="s">
        <v>544</v>
      </c>
      <c r="BF314" s="59" t="s">
        <v>544</v>
      </c>
      <c r="BG314" s="58">
        <v>3.9</v>
      </c>
      <c r="BH314" s="58">
        <v>3.61</v>
      </c>
      <c r="BI314" s="59" t="s">
        <v>544</v>
      </c>
      <c r="BJ314" s="59" t="s">
        <v>544</v>
      </c>
      <c r="BK314" s="59" t="s">
        <v>544</v>
      </c>
      <c r="BL314" s="58">
        <v>23.37</v>
      </c>
      <c r="BM314" s="58">
        <v>19.38</v>
      </c>
      <c r="BN314" s="59" t="s">
        <v>544</v>
      </c>
      <c r="BO314" s="59" t="s">
        <v>544</v>
      </c>
      <c r="BP314" s="59" t="s">
        <v>544</v>
      </c>
      <c r="BQ314" s="59" t="s">
        <v>544</v>
      </c>
      <c r="BR314" s="59" t="s">
        <v>544</v>
      </c>
      <c r="BS314" s="59" t="s">
        <v>544</v>
      </c>
      <c r="BT314" s="59" t="s">
        <v>544</v>
      </c>
      <c r="BU314" s="59" t="s">
        <v>544</v>
      </c>
      <c r="BV314" s="59" t="s">
        <v>544</v>
      </c>
      <c r="BW314" s="59" t="s">
        <v>544</v>
      </c>
      <c r="BX314" s="59" t="s">
        <v>544</v>
      </c>
      <c r="BY314" s="59" t="s">
        <v>544</v>
      </c>
      <c r="BZ314" s="59" t="s">
        <v>544</v>
      </c>
      <c r="CA314" s="59" t="s">
        <v>544</v>
      </c>
      <c r="CB314" s="59" t="s">
        <v>544</v>
      </c>
      <c r="CC314" s="59" t="s">
        <v>544</v>
      </c>
      <c r="CD314" s="59" t="s">
        <v>544</v>
      </c>
      <c r="CE314" s="59" t="s">
        <v>544</v>
      </c>
      <c r="CF314" s="58">
        <v>804115</v>
      </c>
      <c r="CG314" s="59" t="s">
        <v>544</v>
      </c>
      <c r="CH314" s="59" t="s">
        <v>544</v>
      </c>
      <c r="CI314" s="59" t="s">
        <v>544</v>
      </c>
      <c r="CJ314" s="59" t="s">
        <v>544</v>
      </c>
      <c r="CK314" s="59" t="s">
        <v>544</v>
      </c>
      <c r="CL314" s="59" t="s">
        <v>544</v>
      </c>
      <c r="CM314" s="59" t="s">
        <v>544</v>
      </c>
      <c r="CN314" s="59" t="s">
        <v>544</v>
      </c>
      <c r="CO314" s="59" t="s">
        <v>544</v>
      </c>
      <c r="CP314" s="59" t="s">
        <v>544</v>
      </c>
      <c r="CQ314" s="59" t="s">
        <v>544</v>
      </c>
      <c r="CR314" s="59" t="s">
        <v>544</v>
      </c>
      <c r="CS314" s="58">
        <v>97.8</v>
      </c>
      <c r="CT314" s="58">
        <v>92.8</v>
      </c>
      <c r="CU314" s="59" t="s">
        <v>544</v>
      </c>
      <c r="CV314" s="59" t="s">
        <v>544</v>
      </c>
      <c r="CW314" s="58">
        <v>1.69</v>
      </c>
      <c r="CX314" s="59" t="s">
        <v>544</v>
      </c>
      <c r="CY314" s="59" t="s">
        <v>544</v>
      </c>
      <c r="CZ314" s="59" t="s">
        <v>544</v>
      </c>
      <c r="DA314" s="59" t="s">
        <v>544</v>
      </c>
      <c r="DB314" s="59" t="s">
        <v>544</v>
      </c>
      <c r="DC314" s="59" t="s">
        <v>544</v>
      </c>
      <c r="DD314" s="59" t="s">
        <v>544</v>
      </c>
      <c r="DE314" s="59" t="s">
        <v>544</v>
      </c>
      <c r="DF314" s="59" t="s">
        <v>544</v>
      </c>
      <c r="DG314" s="59" t="s">
        <v>544</v>
      </c>
      <c r="DH314" s="59" t="s">
        <v>544</v>
      </c>
      <c r="DI314" s="59" t="s">
        <v>544</v>
      </c>
      <c r="DJ314" s="59" t="s">
        <v>544</v>
      </c>
      <c r="DK314" s="59" t="s">
        <v>544</v>
      </c>
      <c r="DL314" s="59" t="s">
        <v>544</v>
      </c>
      <c r="DM314" s="59" t="s">
        <v>544</v>
      </c>
      <c r="DN314" s="58">
        <v>1.744621</v>
      </c>
      <c r="DO314" s="59" t="s">
        <v>544</v>
      </c>
      <c r="DP314" s="59" t="s">
        <v>544</v>
      </c>
      <c r="DQ314" s="116" t="s">
        <v>544</v>
      </c>
    </row>
    <row r="315" spans="1:121">
      <c r="A315" s="3">
        <v>31427</v>
      </c>
      <c r="B315" s="59" t="s">
        <v>544</v>
      </c>
      <c r="C315" s="59" t="s">
        <v>544</v>
      </c>
      <c r="D315" s="59" t="s">
        <v>544</v>
      </c>
      <c r="E315" s="59" t="s">
        <v>544</v>
      </c>
      <c r="F315" s="58">
        <v>52.8</v>
      </c>
      <c r="G315" s="58">
        <v>0.80136600000000002</v>
      </c>
      <c r="H315" s="58">
        <v>155.69999999999999</v>
      </c>
      <c r="I315" s="58">
        <v>284.60000000000002</v>
      </c>
      <c r="J315" s="58">
        <v>4.7229999999999999</v>
      </c>
      <c r="K315" s="59" t="s">
        <v>544</v>
      </c>
      <c r="L315" s="58">
        <v>1387.1</v>
      </c>
      <c r="M315" s="58">
        <v>200946</v>
      </c>
      <c r="N315" s="59" t="s">
        <v>544</v>
      </c>
      <c r="O315" s="58">
        <v>1107</v>
      </c>
      <c r="P315" s="58">
        <v>8.1</v>
      </c>
      <c r="Q315" s="59" t="s">
        <v>544</v>
      </c>
      <c r="R315" s="59" t="s">
        <v>544</v>
      </c>
      <c r="S315" s="59" t="s">
        <v>544</v>
      </c>
      <c r="T315" s="59" t="s">
        <v>544</v>
      </c>
      <c r="U315" s="59" t="s">
        <v>544</v>
      </c>
      <c r="V315" s="59" t="s">
        <v>544</v>
      </c>
      <c r="W315" s="59" t="s">
        <v>544</v>
      </c>
      <c r="X315" s="59" t="s">
        <v>544</v>
      </c>
      <c r="Y315" s="59" t="s">
        <v>544</v>
      </c>
      <c r="Z315" s="58">
        <v>96.5</v>
      </c>
      <c r="AA315" s="59" t="s">
        <v>544</v>
      </c>
      <c r="AB315" s="59" t="s">
        <v>544</v>
      </c>
      <c r="AC315" s="58">
        <v>0.80136600000000002</v>
      </c>
      <c r="AD315" s="59" t="s">
        <v>544</v>
      </c>
      <c r="AE315" s="59" t="s">
        <v>544</v>
      </c>
      <c r="AF315" s="58">
        <v>82.967607000000001</v>
      </c>
      <c r="AG315" s="58">
        <v>22.55</v>
      </c>
      <c r="AH315" s="58">
        <v>53.9</v>
      </c>
      <c r="AI315" s="59" t="s">
        <v>544</v>
      </c>
      <c r="AJ315" s="59" t="s">
        <v>544</v>
      </c>
      <c r="AK315" s="59" t="s">
        <v>544</v>
      </c>
      <c r="AL315" s="59" t="s">
        <v>544</v>
      </c>
      <c r="AM315" s="58">
        <v>60.093400000000003</v>
      </c>
      <c r="AN315" s="58">
        <v>100.2521</v>
      </c>
      <c r="AO315" s="59" t="s">
        <v>544</v>
      </c>
      <c r="AP315" s="59" t="s">
        <v>544</v>
      </c>
      <c r="AQ315" s="59" t="s">
        <v>544</v>
      </c>
      <c r="AR315" s="59" t="s">
        <v>544</v>
      </c>
      <c r="AS315" s="58">
        <v>-4.3</v>
      </c>
      <c r="AT315" s="58">
        <v>101.7</v>
      </c>
      <c r="AU315" s="58">
        <v>80.77</v>
      </c>
      <c r="AV315" s="58">
        <v>95.5</v>
      </c>
      <c r="AW315" s="59" t="s">
        <v>544</v>
      </c>
      <c r="AX315" s="58">
        <v>43.6</v>
      </c>
      <c r="AY315" s="58">
        <v>46.6</v>
      </c>
      <c r="AZ315" s="58">
        <v>62.7</v>
      </c>
      <c r="BA315" s="58">
        <v>84</v>
      </c>
      <c r="BB315" s="58">
        <v>47.9</v>
      </c>
      <c r="BC315" s="58">
        <v>79.400000000000006</v>
      </c>
      <c r="BD315" s="59" t="s">
        <v>544</v>
      </c>
      <c r="BE315" s="59" t="s">
        <v>544</v>
      </c>
      <c r="BF315" s="59" t="s">
        <v>544</v>
      </c>
      <c r="BG315" s="58">
        <v>4.0599999999999996</v>
      </c>
      <c r="BH315" s="58">
        <v>3.9</v>
      </c>
      <c r="BI315" s="59" t="s">
        <v>544</v>
      </c>
      <c r="BJ315" s="59" t="s">
        <v>544</v>
      </c>
      <c r="BK315" s="59" t="s">
        <v>544</v>
      </c>
      <c r="BL315" s="58">
        <v>23.26</v>
      </c>
      <c r="BM315" s="58">
        <v>18.97</v>
      </c>
      <c r="BN315" s="59" t="s">
        <v>544</v>
      </c>
      <c r="BO315" s="59" t="s">
        <v>544</v>
      </c>
      <c r="BP315" s="59" t="s">
        <v>544</v>
      </c>
      <c r="BQ315" s="59" t="s">
        <v>544</v>
      </c>
      <c r="BR315" s="59" t="s">
        <v>544</v>
      </c>
      <c r="BS315" s="59" t="s">
        <v>544</v>
      </c>
      <c r="BT315" s="59" t="s">
        <v>544</v>
      </c>
      <c r="BU315" s="59" t="s">
        <v>544</v>
      </c>
      <c r="BV315" s="59" t="s">
        <v>544</v>
      </c>
      <c r="BW315" s="59" t="s">
        <v>544</v>
      </c>
      <c r="BX315" s="59" t="s">
        <v>544</v>
      </c>
      <c r="BY315" s="59" t="s">
        <v>544</v>
      </c>
      <c r="BZ315" s="59" t="s">
        <v>544</v>
      </c>
      <c r="CA315" s="59" t="s">
        <v>544</v>
      </c>
      <c r="CB315" s="59" t="s">
        <v>544</v>
      </c>
      <c r="CC315" s="59" t="s">
        <v>544</v>
      </c>
      <c r="CD315" s="59" t="s">
        <v>544</v>
      </c>
      <c r="CE315" s="59" t="s">
        <v>544</v>
      </c>
      <c r="CF315" s="58">
        <v>799846</v>
      </c>
      <c r="CG315" s="59" t="s">
        <v>544</v>
      </c>
      <c r="CH315" s="59" t="s">
        <v>544</v>
      </c>
      <c r="CI315" s="59" t="s">
        <v>544</v>
      </c>
      <c r="CJ315" s="59" t="s">
        <v>544</v>
      </c>
      <c r="CK315" s="59" t="s">
        <v>544</v>
      </c>
      <c r="CL315" s="59" t="s">
        <v>544</v>
      </c>
      <c r="CM315" s="59" t="s">
        <v>544</v>
      </c>
      <c r="CN315" s="59" t="s">
        <v>544</v>
      </c>
      <c r="CO315" s="59" t="s">
        <v>544</v>
      </c>
      <c r="CP315" s="59" t="s">
        <v>544</v>
      </c>
      <c r="CQ315" s="59" t="s">
        <v>544</v>
      </c>
      <c r="CR315" s="59" t="s">
        <v>544</v>
      </c>
      <c r="CS315" s="58">
        <v>97.6</v>
      </c>
      <c r="CT315" s="58">
        <v>95</v>
      </c>
      <c r="CU315" s="59" t="s">
        <v>544</v>
      </c>
      <c r="CV315" s="59" t="s">
        <v>544</v>
      </c>
      <c r="CW315" s="58">
        <v>1.79</v>
      </c>
      <c r="CX315" s="59" t="s">
        <v>544</v>
      </c>
      <c r="CY315" s="59" t="s">
        <v>544</v>
      </c>
      <c r="CZ315" s="59" t="s">
        <v>544</v>
      </c>
      <c r="DA315" s="59" t="s">
        <v>544</v>
      </c>
      <c r="DB315" s="59" t="s">
        <v>544</v>
      </c>
      <c r="DC315" s="59" t="s">
        <v>544</v>
      </c>
      <c r="DD315" s="59" t="s">
        <v>544</v>
      </c>
      <c r="DE315" s="59" t="s">
        <v>544</v>
      </c>
      <c r="DF315" s="59" t="s">
        <v>544</v>
      </c>
      <c r="DG315" s="59" t="s">
        <v>544</v>
      </c>
      <c r="DH315" s="59" t="s">
        <v>544</v>
      </c>
      <c r="DI315" s="59" t="s">
        <v>544</v>
      </c>
      <c r="DJ315" s="59" t="s">
        <v>544</v>
      </c>
      <c r="DK315" s="59" t="s">
        <v>544</v>
      </c>
      <c r="DL315" s="59" t="s">
        <v>544</v>
      </c>
      <c r="DM315" s="59" t="s">
        <v>544</v>
      </c>
      <c r="DN315" s="58">
        <v>1.724275</v>
      </c>
      <c r="DO315" s="59" t="s">
        <v>544</v>
      </c>
      <c r="DP315" s="59" t="s">
        <v>544</v>
      </c>
      <c r="DQ315" s="116" t="s">
        <v>544</v>
      </c>
    </row>
    <row r="316" spans="1:121">
      <c r="A316" s="3">
        <v>31458</v>
      </c>
      <c r="B316" s="59" t="s">
        <v>544</v>
      </c>
      <c r="C316" s="59" t="s">
        <v>544</v>
      </c>
      <c r="D316" s="59" t="s">
        <v>544</v>
      </c>
      <c r="E316" s="59" t="s">
        <v>544</v>
      </c>
      <c r="F316" s="58">
        <v>52.3</v>
      </c>
      <c r="G316" s="58">
        <v>0.83874899999999997</v>
      </c>
      <c r="H316" s="58">
        <v>156.1</v>
      </c>
      <c r="I316" s="58">
        <v>284.5</v>
      </c>
      <c r="J316" s="58">
        <v>4.5419999999999998</v>
      </c>
      <c r="K316" s="59" t="s">
        <v>544</v>
      </c>
      <c r="L316" s="58">
        <v>1357.3</v>
      </c>
      <c r="M316" s="58">
        <v>195852</v>
      </c>
      <c r="N316" s="59" t="s">
        <v>544</v>
      </c>
      <c r="O316" s="58">
        <v>1121</v>
      </c>
      <c r="P316" s="58">
        <v>8.1</v>
      </c>
      <c r="Q316" s="59" t="s">
        <v>544</v>
      </c>
      <c r="R316" s="59" t="s">
        <v>544</v>
      </c>
      <c r="S316" s="59" t="s">
        <v>544</v>
      </c>
      <c r="T316" s="59" t="s">
        <v>544</v>
      </c>
      <c r="U316" s="59" t="s">
        <v>544</v>
      </c>
      <c r="V316" s="59" t="s">
        <v>544</v>
      </c>
      <c r="W316" s="59" t="s">
        <v>544</v>
      </c>
      <c r="X316" s="59" t="s">
        <v>544</v>
      </c>
      <c r="Y316" s="59" t="s">
        <v>544</v>
      </c>
      <c r="Z316" s="58">
        <v>97.1</v>
      </c>
      <c r="AA316" s="59" t="s">
        <v>544</v>
      </c>
      <c r="AB316" s="59" t="s">
        <v>544</v>
      </c>
      <c r="AC316" s="58">
        <v>0.83874899999999997</v>
      </c>
      <c r="AD316" s="59" t="s">
        <v>544</v>
      </c>
      <c r="AE316" s="59" t="s">
        <v>544</v>
      </c>
      <c r="AF316" s="58">
        <v>85.069817</v>
      </c>
      <c r="AG316" s="58">
        <v>17.329999999999998</v>
      </c>
      <c r="AH316" s="58">
        <v>54.1</v>
      </c>
      <c r="AI316" s="59" t="s">
        <v>544</v>
      </c>
      <c r="AJ316" s="59" t="s">
        <v>544</v>
      </c>
      <c r="AK316" s="59" t="s">
        <v>544</v>
      </c>
      <c r="AL316" s="59" t="s">
        <v>544</v>
      </c>
      <c r="AM316" s="58">
        <v>60.159399999999998</v>
      </c>
      <c r="AN316" s="58">
        <v>100.15349999999999</v>
      </c>
      <c r="AO316" s="59" t="s">
        <v>544</v>
      </c>
      <c r="AP316" s="59" t="s">
        <v>544</v>
      </c>
      <c r="AQ316" s="59" t="s">
        <v>544</v>
      </c>
      <c r="AR316" s="59" t="s">
        <v>544</v>
      </c>
      <c r="AS316" s="58">
        <v>-2.2999999999999998</v>
      </c>
      <c r="AT316" s="58">
        <v>101.9</v>
      </c>
      <c r="AU316" s="58">
        <v>81.61</v>
      </c>
      <c r="AV316" s="58">
        <v>92.9</v>
      </c>
      <c r="AW316" s="59" t="s">
        <v>544</v>
      </c>
      <c r="AX316" s="58">
        <v>31.6</v>
      </c>
      <c r="AY316" s="58">
        <v>36.4</v>
      </c>
      <c r="AZ316" s="58">
        <v>61.7</v>
      </c>
      <c r="BA316" s="58">
        <v>80.900000000000006</v>
      </c>
      <c r="BB316" s="58">
        <v>48.4</v>
      </c>
      <c r="BC316" s="58">
        <v>79.2</v>
      </c>
      <c r="BD316" s="59" t="s">
        <v>544</v>
      </c>
      <c r="BE316" s="59" t="s">
        <v>544</v>
      </c>
      <c r="BF316" s="59" t="s">
        <v>544</v>
      </c>
      <c r="BG316" s="58">
        <v>4</v>
      </c>
      <c r="BH316" s="58">
        <v>3.84</v>
      </c>
      <c r="BI316" s="59" t="s">
        <v>544</v>
      </c>
      <c r="BJ316" s="59" t="s">
        <v>544</v>
      </c>
      <c r="BK316" s="59" t="s">
        <v>544</v>
      </c>
      <c r="BL316" s="58">
        <v>22.91</v>
      </c>
      <c r="BM316" s="58">
        <v>18.920000000000002</v>
      </c>
      <c r="BN316" s="59" t="s">
        <v>544</v>
      </c>
      <c r="BO316" s="59" t="s">
        <v>544</v>
      </c>
      <c r="BP316" s="59" t="s">
        <v>544</v>
      </c>
      <c r="BQ316" s="59" t="s">
        <v>544</v>
      </c>
      <c r="BR316" s="59" t="s">
        <v>544</v>
      </c>
      <c r="BS316" s="59" t="s">
        <v>544</v>
      </c>
      <c r="BT316" s="59" t="s">
        <v>544</v>
      </c>
      <c r="BU316" s="59" t="s">
        <v>544</v>
      </c>
      <c r="BV316" s="59" t="s">
        <v>544</v>
      </c>
      <c r="BW316" s="59" t="s">
        <v>544</v>
      </c>
      <c r="BX316" s="59" t="s">
        <v>544</v>
      </c>
      <c r="BY316" s="59" t="s">
        <v>544</v>
      </c>
      <c r="BZ316" s="59" t="s">
        <v>544</v>
      </c>
      <c r="CA316" s="59" t="s">
        <v>544</v>
      </c>
      <c r="CB316" s="59" t="s">
        <v>544</v>
      </c>
      <c r="CC316" s="59" t="s">
        <v>544</v>
      </c>
      <c r="CD316" s="59" t="s">
        <v>544</v>
      </c>
      <c r="CE316" s="59" t="s">
        <v>544</v>
      </c>
      <c r="CF316" s="58">
        <v>801966</v>
      </c>
      <c r="CG316" s="59" t="s">
        <v>544</v>
      </c>
      <c r="CH316" s="59" t="s">
        <v>544</v>
      </c>
      <c r="CI316" s="59" t="s">
        <v>544</v>
      </c>
      <c r="CJ316" s="59" t="s">
        <v>544</v>
      </c>
      <c r="CK316" s="59" t="s">
        <v>544</v>
      </c>
      <c r="CL316" s="59" t="s">
        <v>544</v>
      </c>
      <c r="CM316" s="59" t="s">
        <v>544</v>
      </c>
      <c r="CN316" s="59" t="s">
        <v>544</v>
      </c>
      <c r="CO316" s="59" t="s">
        <v>544</v>
      </c>
      <c r="CP316" s="59" t="s">
        <v>544</v>
      </c>
      <c r="CQ316" s="59" t="s">
        <v>544</v>
      </c>
      <c r="CR316" s="59" t="s">
        <v>544</v>
      </c>
      <c r="CS316" s="58">
        <v>97.4</v>
      </c>
      <c r="CT316" s="58">
        <v>96.7</v>
      </c>
      <c r="CU316" s="59" t="s">
        <v>544</v>
      </c>
      <c r="CV316" s="59" t="s">
        <v>544</v>
      </c>
      <c r="CW316" s="58">
        <v>1.89</v>
      </c>
      <c r="CX316" s="59" t="s">
        <v>544</v>
      </c>
      <c r="CY316" s="59" t="s">
        <v>544</v>
      </c>
      <c r="CZ316" s="59" t="s">
        <v>544</v>
      </c>
      <c r="DA316" s="59" t="s">
        <v>544</v>
      </c>
      <c r="DB316" s="59" t="s">
        <v>544</v>
      </c>
      <c r="DC316" s="59" t="s">
        <v>544</v>
      </c>
      <c r="DD316" s="59" t="s">
        <v>544</v>
      </c>
      <c r="DE316" s="59" t="s">
        <v>544</v>
      </c>
      <c r="DF316" s="59" t="s">
        <v>544</v>
      </c>
      <c r="DG316" s="59" t="s">
        <v>544</v>
      </c>
      <c r="DH316" s="59" t="s">
        <v>544</v>
      </c>
      <c r="DI316" s="59" t="s">
        <v>544</v>
      </c>
      <c r="DJ316" s="59" t="s">
        <v>544</v>
      </c>
      <c r="DK316" s="59" t="s">
        <v>544</v>
      </c>
      <c r="DL316" s="59" t="s">
        <v>544</v>
      </c>
      <c r="DM316" s="59" t="s">
        <v>544</v>
      </c>
      <c r="DN316" s="58">
        <v>1.7873019999999999</v>
      </c>
      <c r="DO316" s="59" t="s">
        <v>544</v>
      </c>
      <c r="DP316" s="59" t="s">
        <v>544</v>
      </c>
      <c r="DQ316" s="116" t="s">
        <v>544</v>
      </c>
    </row>
    <row r="317" spans="1:121">
      <c r="A317" s="3">
        <v>31486</v>
      </c>
      <c r="B317" s="59" t="s">
        <v>544</v>
      </c>
      <c r="C317" s="59" t="s">
        <v>544</v>
      </c>
      <c r="D317" s="59" t="s">
        <v>544</v>
      </c>
      <c r="E317" s="59" t="s">
        <v>544</v>
      </c>
      <c r="F317" s="58">
        <v>52.3</v>
      </c>
      <c r="G317" s="58">
        <v>0.86291799999999996</v>
      </c>
      <c r="H317" s="58">
        <v>162.6</v>
      </c>
      <c r="I317" s="58">
        <v>285.3</v>
      </c>
      <c r="J317" s="58">
        <v>4.569</v>
      </c>
      <c r="K317" s="59" t="s">
        <v>544</v>
      </c>
      <c r="L317" s="58">
        <v>1481.6</v>
      </c>
      <c r="M317" s="58">
        <v>272856</v>
      </c>
      <c r="N317" s="59" t="s">
        <v>544</v>
      </c>
      <c r="O317" s="58">
        <v>1269</v>
      </c>
      <c r="P317" s="58">
        <v>8.1</v>
      </c>
      <c r="Q317" s="59" t="s">
        <v>544</v>
      </c>
      <c r="R317" s="59" t="s">
        <v>544</v>
      </c>
      <c r="S317" s="59" t="s">
        <v>544</v>
      </c>
      <c r="T317" s="59" t="s">
        <v>544</v>
      </c>
      <c r="U317" s="59" t="s">
        <v>544</v>
      </c>
      <c r="V317" s="59" t="s">
        <v>544</v>
      </c>
      <c r="W317" s="59" t="s">
        <v>544</v>
      </c>
      <c r="X317" s="59" t="s">
        <v>544</v>
      </c>
      <c r="Y317" s="59" t="s">
        <v>544</v>
      </c>
      <c r="Z317" s="58">
        <v>97.5</v>
      </c>
      <c r="AA317" s="59" t="s">
        <v>544</v>
      </c>
      <c r="AB317" s="59" t="s">
        <v>544</v>
      </c>
      <c r="AC317" s="58">
        <v>0.86291799999999996</v>
      </c>
      <c r="AD317" s="59" t="s">
        <v>544</v>
      </c>
      <c r="AE317" s="59" t="s">
        <v>544</v>
      </c>
      <c r="AF317" s="58">
        <v>86.827662000000004</v>
      </c>
      <c r="AG317" s="58">
        <v>13.92</v>
      </c>
      <c r="AH317" s="58">
        <v>54.2</v>
      </c>
      <c r="AI317" s="59" t="s">
        <v>544</v>
      </c>
      <c r="AJ317" s="59" t="s">
        <v>544</v>
      </c>
      <c r="AK317" s="59" t="s">
        <v>544</v>
      </c>
      <c r="AL317" s="59" t="s">
        <v>544</v>
      </c>
      <c r="AM317" s="58">
        <v>60.232199999999999</v>
      </c>
      <c r="AN317" s="58">
        <v>100.0635</v>
      </c>
      <c r="AO317" s="59" t="s">
        <v>544</v>
      </c>
      <c r="AP317" s="59" t="s">
        <v>544</v>
      </c>
      <c r="AQ317" s="59" t="s">
        <v>544</v>
      </c>
      <c r="AR317" s="59" t="s">
        <v>544</v>
      </c>
      <c r="AS317" s="58">
        <v>-2.2000000000000002</v>
      </c>
      <c r="AT317" s="58">
        <v>100.7</v>
      </c>
      <c r="AU317" s="58">
        <v>82.01</v>
      </c>
      <c r="AV317" s="58">
        <v>91.1</v>
      </c>
      <c r="AW317" s="59" t="s">
        <v>544</v>
      </c>
      <c r="AX317" s="58">
        <v>25.6</v>
      </c>
      <c r="AY317" s="58">
        <v>31.8</v>
      </c>
      <c r="AZ317" s="58">
        <v>63.4</v>
      </c>
      <c r="BA317" s="58">
        <v>82.9</v>
      </c>
      <c r="BB317" s="58">
        <v>49.9</v>
      </c>
      <c r="BC317" s="58">
        <v>79</v>
      </c>
      <c r="BD317" s="59" t="s">
        <v>544</v>
      </c>
      <c r="BE317" s="59" t="s">
        <v>544</v>
      </c>
      <c r="BF317" s="59" t="s">
        <v>544</v>
      </c>
      <c r="BG317" s="58">
        <v>3.9</v>
      </c>
      <c r="BH317" s="58">
        <v>3.67</v>
      </c>
      <c r="BI317" s="59" t="s">
        <v>544</v>
      </c>
      <c r="BJ317" s="59" t="s">
        <v>544</v>
      </c>
      <c r="BK317" s="59" t="s">
        <v>544</v>
      </c>
      <c r="BL317" s="58">
        <v>22.91</v>
      </c>
      <c r="BM317" s="58">
        <v>18.41</v>
      </c>
      <c r="BN317" s="59" t="s">
        <v>544</v>
      </c>
      <c r="BO317" s="59" t="s">
        <v>544</v>
      </c>
      <c r="BP317" s="59" t="s">
        <v>544</v>
      </c>
      <c r="BQ317" s="59" t="s">
        <v>544</v>
      </c>
      <c r="BR317" s="59" t="s">
        <v>544</v>
      </c>
      <c r="BS317" s="59" t="s">
        <v>544</v>
      </c>
      <c r="BT317" s="59" t="s">
        <v>544</v>
      </c>
      <c r="BU317" s="59" t="s">
        <v>544</v>
      </c>
      <c r="BV317" s="59" t="s">
        <v>544</v>
      </c>
      <c r="BW317" s="59" t="s">
        <v>544</v>
      </c>
      <c r="BX317" s="59" t="s">
        <v>544</v>
      </c>
      <c r="BY317" s="59" t="s">
        <v>544</v>
      </c>
      <c r="BZ317" s="59" t="s">
        <v>544</v>
      </c>
      <c r="CA317" s="59" t="s">
        <v>544</v>
      </c>
      <c r="CB317" s="59" t="s">
        <v>544</v>
      </c>
      <c r="CC317" s="59" t="s">
        <v>544</v>
      </c>
      <c r="CD317" s="59" t="s">
        <v>544</v>
      </c>
      <c r="CE317" s="59" t="s">
        <v>544</v>
      </c>
      <c r="CF317" s="58">
        <v>806675</v>
      </c>
      <c r="CG317" s="59" t="s">
        <v>544</v>
      </c>
      <c r="CH317" s="59" t="s">
        <v>544</v>
      </c>
      <c r="CI317" s="59" t="s">
        <v>544</v>
      </c>
      <c r="CJ317" s="59" t="s">
        <v>544</v>
      </c>
      <c r="CK317" s="59" t="s">
        <v>544</v>
      </c>
      <c r="CL317" s="59" t="s">
        <v>544</v>
      </c>
      <c r="CM317" s="59" t="s">
        <v>544</v>
      </c>
      <c r="CN317" s="59" t="s">
        <v>544</v>
      </c>
      <c r="CO317" s="59" t="s">
        <v>544</v>
      </c>
      <c r="CP317" s="59" t="s">
        <v>544</v>
      </c>
      <c r="CQ317" s="59" t="s">
        <v>544</v>
      </c>
      <c r="CR317" s="59" t="s">
        <v>544</v>
      </c>
      <c r="CS317" s="58">
        <v>97.2</v>
      </c>
      <c r="CT317" s="58">
        <v>97.9</v>
      </c>
      <c r="CU317" s="59" t="s">
        <v>544</v>
      </c>
      <c r="CV317" s="59" t="s">
        <v>544</v>
      </c>
      <c r="CW317" s="58">
        <v>1.79</v>
      </c>
      <c r="CX317" s="59" t="s">
        <v>544</v>
      </c>
      <c r="CY317" s="59" t="s">
        <v>544</v>
      </c>
      <c r="CZ317" s="59" t="s">
        <v>544</v>
      </c>
      <c r="DA317" s="59" t="s">
        <v>544</v>
      </c>
      <c r="DB317" s="59" t="s">
        <v>544</v>
      </c>
      <c r="DC317" s="59" t="s">
        <v>544</v>
      </c>
      <c r="DD317" s="59" t="s">
        <v>544</v>
      </c>
      <c r="DE317" s="59" t="s">
        <v>544</v>
      </c>
      <c r="DF317" s="59" t="s">
        <v>544</v>
      </c>
      <c r="DG317" s="59" t="s">
        <v>544</v>
      </c>
      <c r="DH317" s="59" t="s">
        <v>544</v>
      </c>
      <c r="DI317" s="59" t="s">
        <v>544</v>
      </c>
      <c r="DJ317" s="59" t="s">
        <v>544</v>
      </c>
      <c r="DK317" s="59" t="s">
        <v>544</v>
      </c>
      <c r="DL317" s="59" t="s">
        <v>544</v>
      </c>
      <c r="DM317" s="59" t="s">
        <v>544</v>
      </c>
      <c r="DN317" s="58">
        <v>1.9178569999999999</v>
      </c>
      <c r="DO317" s="59" t="s">
        <v>544</v>
      </c>
      <c r="DP317" s="59" t="s">
        <v>544</v>
      </c>
      <c r="DQ317" s="116" t="s">
        <v>544</v>
      </c>
    </row>
    <row r="318" spans="1:121">
      <c r="A318" s="3">
        <v>31517</v>
      </c>
      <c r="B318" s="59" t="s">
        <v>544</v>
      </c>
      <c r="C318" s="59" t="s">
        <v>544</v>
      </c>
      <c r="D318" s="59" t="s">
        <v>544</v>
      </c>
      <c r="E318" s="59" t="s">
        <v>544</v>
      </c>
      <c r="F318" s="58">
        <v>52.4</v>
      </c>
      <c r="G318" s="58">
        <v>0.86130099999999998</v>
      </c>
      <c r="H318" s="58">
        <v>160.30000000000001</v>
      </c>
      <c r="I318" s="58">
        <v>284</v>
      </c>
      <c r="J318" s="58">
        <v>4.5250000000000004</v>
      </c>
      <c r="K318" s="59" t="s">
        <v>544</v>
      </c>
      <c r="L318" s="58">
        <v>1507.3</v>
      </c>
      <c r="M318" s="58">
        <v>310625</v>
      </c>
      <c r="N318" s="59" t="s">
        <v>544</v>
      </c>
      <c r="O318" s="58">
        <v>1094</v>
      </c>
      <c r="P318" s="58">
        <v>8</v>
      </c>
      <c r="Q318" s="59" t="s">
        <v>544</v>
      </c>
      <c r="R318" s="59" t="s">
        <v>544</v>
      </c>
      <c r="S318" s="59" t="s">
        <v>544</v>
      </c>
      <c r="T318" s="59" t="s">
        <v>544</v>
      </c>
      <c r="U318" s="59" t="s">
        <v>544</v>
      </c>
      <c r="V318" s="59" t="s">
        <v>544</v>
      </c>
      <c r="W318" s="59" t="s">
        <v>544</v>
      </c>
      <c r="X318" s="59" t="s">
        <v>544</v>
      </c>
      <c r="Y318" s="59" t="s">
        <v>544</v>
      </c>
      <c r="Z318" s="58">
        <v>97.1</v>
      </c>
      <c r="AA318" s="59" t="s">
        <v>544</v>
      </c>
      <c r="AB318" s="59" t="s">
        <v>544</v>
      </c>
      <c r="AC318" s="58">
        <v>0.86130099999999998</v>
      </c>
      <c r="AD318" s="59" t="s">
        <v>544</v>
      </c>
      <c r="AE318" s="59" t="s">
        <v>544</v>
      </c>
      <c r="AF318" s="58">
        <v>88.664422000000002</v>
      </c>
      <c r="AG318" s="58">
        <v>12.47</v>
      </c>
      <c r="AH318" s="58">
        <v>54.4</v>
      </c>
      <c r="AI318" s="59" t="s">
        <v>544</v>
      </c>
      <c r="AJ318" s="59" t="s">
        <v>544</v>
      </c>
      <c r="AK318" s="59" t="s">
        <v>544</v>
      </c>
      <c r="AL318" s="59" t="s">
        <v>544</v>
      </c>
      <c r="AM318" s="58">
        <v>60.313099999999999</v>
      </c>
      <c r="AN318" s="58">
        <v>99.984200000000001</v>
      </c>
      <c r="AO318" s="59" t="s">
        <v>544</v>
      </c>
      <c r="AP318" s="59" t="s">
        <v>544</v>
      </c>
      <c r="AQ318" s="59" t="s">
        <v>544</v>
      </c>
      <c r="AR318" s="59" t="s">
        <v>544</v>
      </c>
      <c r="AS318" s="58">
        <v>-1.5</v>
      </c>
      <c r="AT318" s="58">
        <v>101.7</v>
      </c>
      <c r="AU318" s="58">
        <v>81.88</v>
      </c>
      <c r="AV318" s="58">
        <v>89.1</v>
      </c>
      <c r="AW318" s="59" t="s">
        <v>544</v>
      </c>
      <c r="AX318" s="58">
        <v>24</v>
      </c>
      <c r="AY318" s="58">
        <v>30.2</v>
      </c>
      <c r="AZ318" s="58">
        <v>62.2</v>
      </c>
      <c r="BA318" s="58">
        <v>80</v>
      </c>
      <c r="BB318" s="58">
        <v>49.8</v>
      </c>
      <c r="BC318" s="58">
        <v>78.8</v>
      </c>
      <c r="BD318" s="59" t="s">
        <v>544</v>
      </c>
      <c r="BE318" s="59" t="s">
        <v>544</v>
      </c>
      <c r="BF318" s="59" t="s">
        <v>544</v>
      </c>
      <c r="BG318" s="58">
        <v>4.2300000000000004</v>
      </c>
      <c r="BH318" s="58">
        <v>3.75</v>
      </c>
      <c r="BI318" s="59" t="s">
        <v>544</v>
      </c>
      <c r="BJ318" s="59" t="s">
        <v>544</v>
      </c>
      <c r="BK318" s="59" t="s">
        <v>544</v>
      </c>
      <c r="BL318" s="58">
        <v>23.67</v>
      </c>
      <c r="BM318" s="58">
        <v>18.41</v>
      </c>
      <c r="BN318" s="59" t="s">
        <v>544</v>
      </c>
      <c r="BO318" s="59" t="s">
        <v>544</v>
      </c>
      <c r="BP318" s="59" t="s">
        <v>544</v>
      </c>
      <c r="BQ318" s="59" t="s">
        <v>544</v>
      </c>
      <c r="BR318" s="59" t="s">
        <v>544</v>
      </c>
      <c r="BS318" s="59" t="s">
        <v>544</v>
      </c>
      <c r="BT318" s="59" t="s">
        <v>544</v>
      </c>
      <c r="BU318" s="59" t="s">
        <v>544</v>
      </c>
      <c r="BV318" s="59" t="s">
        <v>544</v>
      </c>
      <c r="BW318" s="59" t="s">
        <v>544</v>
      </c>
      <c r="BX318" s="59" t="s">
        <v>544</v>
      </c>
      <c r="BY318" s="59" t="s">
        <v>544</v>
      </c>
      <c r="BZ318" s="59" t="s">
        <v>544</v>
      </c>
      <c r="CA318" s="59" t="s">
        <v>544</v>
      </c>
      <c r="CB318" s="59" t="s">
        <v>544</v>
      </c>
      <c r="CC318" s="59" t="s">
        <v>544</v>
      </c>
      <c r="CD318" s="59" t="s">
        <v>544</v>
      </c>
      <c r="CE318" s="59" t="s">
        <v>544</v>
      </c>
      <c r="CF318" s="58">
        <v>808467</v>
      </c>
      <c r="CG318" s="59" t="s">
        <v>544</v>
      </c>
      <c r="CH318" s="59" t="s">
        <v>544</v>
      </c>
      <c r="CI318" s="59" t="s">
        <v>544</v>
      </c>
      <c r="CJ318" s="59" t="s">
        <v>544</v>
      </c>
      <c r="CK318" s="59" t="s">
        <v>544</v>
      </c>
      <c r="CL318" s="59" t="s">
        <v>544</v>
      </c>
      <c r="CM318" s="59" t="s">
        <v>544</v>
      </c>
      <c r="CN318" s="59" t="s">
        <v>544</v>
      </c>
      <c r="CO318" s="59" t="s">
        <v>544</v>
      </c>
      <c r="CP318" s="59" t="s">
        <v>544</v>
      </c>
      <c r="CQ318" s="59" t="s">
        <v>544</v>
      </c>
      <c r="CR318" s="59" t="s">
        <v>544</v>
      </c>
      <c r="CS318" s="58">
        <v>97.6</v>
      </c>
      <c r="CT318" s="58">
        <v>96.5</v>
      </c>
      <c r="CU318" s="59" t="s">
        <v>544</v>
      </c>
      <c r="CV318" s="59" t="s">
        <v>544</v>
      </c>
      <c r="CW318" s="58">
        <v>1.99</v>
      </c>
      <c r="CX318" s="59" t="s">
        <v>544</v>
      </c>
      <c r="CY318" s="59" t="s">
        <v>544</v>
      </c>
      <c r="CZ318" s="59" t="s">
        <v>544</v>
      </c>
      <c r="DA318" s="59" t="s">
        <v>544</v>
      </c>
      <c r="DB318" s="59" t="s">
        <v>544</v>
      </c>
      <c r="DC318" s="59" t="s">
        <v>544</v>
      </c>
      <c r="DD318" s="59" t="s">
        <v>544</v>
      </c>
      <c r="DE318" s="59" t="s">
        <v>544</v>
      </c>
      <c r="DF318" s="59" t="s">
        <v>544</v>
      </c>
      <c r="DG318" s="59" t="s">
        <v>544</v>
      </c>
      <c r="DH318" s="59" t="s">
        <v>544</v>
      </c>
      <c r="DI318" s="59" t="s">
        <v>544</v>
      </c>
      <c r="DJ318" s="59" t="s">
        <v>544</v>
      </c>
      <c r="DK318" s="59" t="s">
        <v>544</v>
      </c>
      <c r="DL318" s="59" t="s">
        <v>544</v>
      </c>
      <c r="DM318" s="59" t="s">
        <v>544</v>
      </c>
      <c r="DN318" s="58">
        <v>2.0761419999999999</v>
      </c>
      <c r="DO318" s="59" t="s">
        <v>544</v>
      </c>
      <c r="DP318" s="59" t="s">
        <v>544</v>
      </c>
      <c r="DQ318" s="116" t="s">
        <v>544</v>
      </c>
    </row>
    <row r="319" spans="1:121">
      <c r="A319" s="3">
        <v>31547</v>
      </c>
      <c r="B319" s="59" t="s">
        <v>544</v>
      </c>
      <c r="C319" s="59" t="s">
        <v>544</v>
      </c>
      <c r="D319" s="59" t="s">
        <v>544</v>
      </c>
      <c r="E319" s="59" t="s">
        <v>544</v>
      </c>
      <c r="F319" s="58">
        <v>52.3</v>
      </c>
      <c r="G319" s="58">
        <v>0.87807400000000002</v>
      </c>
      <c r="H319" s="58">
        <v>161.80000000000001</v>
      </c>
      <c r="I319" s="58">
        <v>285.2</v>
      </c>
      <c r="J319" s="58">
        <v>4.6139999999999999</v>
      </c>
      <c r="K319" s="59" t="s">
        <v>544</v>
      </c>
      <c r="L319" s="58">
        <v>1380.5</v>
      </c>
      <c r="M319" s="58">
        <v>247767</v>
      </c>
      <c r="N319" s="59" t="s">
        <v>544</v>
      </c>
      <c r="O319" s="58">
        <v>1125</v>
      </c>
      <c r="P319" s="58">
        <v>8</v>
      </c>
      <c r="Q319" s="59" t="s">
        <v>544</v>
      </c>
      <c r="R319" s="59" t="s">
        <v>544</v>
      </c>
      <c r="S319" s="59" t="s">
        <v>544</v>
      </c>
      <c r="T319" s="59" t="s">
        <v>544</v>
      </c>
      <c r="U319" s="59" t="s">
        <v>544</v>
      </c>
      <c r="V319" s="59" t="s">
        <v>544</v>
      </c>
      <c r="W319" s="59" t="s">
        <v>544</v>
      </c>
      <c r="X319" s="59" t="s">
        <v>544</v>
      </c>
      <c r="Y319" s="59" t="s">
        <v>544</v>
      </c>
      <c r="Z319" s="58">
        <v>97.2</v>
      </c>
      <c r="AA319" s="59" t="s">
        <v>544</v>
      </c>
      <c r="AB319" s="59" t="s">
        <v>544</v>
      </c>
      <c r="AC319" s="58">
        <v>0.87807400000000002</v>
      </c>
      <c r="AD319" s="59" t="s">
        <v>544</v>
      </c>
      <c r="AE319" s="59" t="s">
        <v>544</v>
      </c>
      <c r="AF319" s="58">
        <v>89.851766999999995</v>
      </c>
      <c r="AG319" s="58">
        <v>14.28</v>
      </c>
      <c r="AH319" s="58">
        <v>54.5</v>
      </c>
      <c r="AI319" s="59" t="s">
        <v>544</v>
      </c>
      <c r="AJ319" s="59" t="s">
        <v>544</v>
      </c>
      <c r="AK319" s="59" t="s">
        <v>544</v>
      </c>
      <c r="AL319" s="59" t="s">
        <v>544</v>
      </c>
      <c r="AM319" s="58">
        <v>60.3904</v>
      </c>
      <c r="AN319" s="58">
        <v>99.896199999999993</v>
      </c>
      <c r="AO319" s="59" t="s">
        <v>544</v>
      </c>
      <c r="AP319" s="59" t="s">
        <v>544</v>
      </c>
      <c r="AQ319" s="59" t="s">
        <v>544</v>
      </c>
      <c r="AR319" s="59" t="s">
        <v>544</v>
      </c>
      <c r="AS319" s="58">
        <v>-1.6</v>
      </c>
      <c r="AT319" s="58">
        <v>101</v>
      </c>
      <c r="AU319" s="58">
        <v>82.21</v>
      </c>
      <c r="AV319" s="58">
        <v>87.7</v>
      </c>
      <c r="AW319" s="59" t="s">
        <v>544</v>
      </c>
      <c r="AX319" s="58">
        <v>27.6</v>
      </c>
      <c r="AY319" s="58">
        <v>33</v>
      </c>
      <c r="AZ319" s="58">
        <v>60.7</v>
      </c>
      <c r="BA319" s="58">
        <v>76.5</v>
      </c>
      <c r="BB319" s="58">
        <v>49.7</v>
      </c>
      <c r="BC319" s="58">
        <v>78.599999999999994</v>
      </c>
      <c r="BD319" s="59" t="s">
        <v>544</v>
      </c>
      <c r="BE319" s="59" t="s">
        <v>544</v>
      </c>
      <c r="BF319" s="59" t="s">
        <v>544</v>
      </c>
      <c r="BG319" s="58">
        <v>4.0199999999999996</v>
      </c>
      <c r="BH319" s="58">
        <v>3.65</v>
      </c>
      <c r="BI319" s="59" t="s">
        <v>544</v>
      </c>
      <c r="BJ319" s="59" t="s">
        <v>544</v>
      </c>
      <c r="BK319" s="59" t="s">
        <v>544</v>
      </c>
      <c r="BL319" s="58">
        <v>22.09</v>
      </c>
      <c r="BM319" s="58">
        <v>17.739999999999998</v>
      </c>
      <c r="BN319" s="59" t="s">
        <v>544</v>
      </c>
      <c r="BO319" s="59" t="s">
        <v>544</v>
      </c>
      <c r="BP319" s="59" t="s">
        <v>544</v>
      </c>
      <c r="BQ319" s="59" t="s">
        <v>544</v>
      </c>
      <c r="BR319" s="59" t="s">
        <v>544</v>
      </c>
      <c r="BS319" s="59" t="s">
        <v>544</v>
      </c>
      <c r="BT319" s="59" t="s">
        <v>544</v>
      </c>
      <c r="BU319" s="59" t="s">
        <v>544</v>
      </c>
      <c r="BV319" s="59" t="s">
        <v>544</v>
      </c>
      <c r="BW319" s="59" t="s">
        <v>544</v>
      </c>
      <c r="BX319" s="59" t="s">
        <v>544</v>
      </c>
      <c r="BY319" s="59" t="s">
        <v>544</v>
      </c>
      <c r="BZ319" s="59" t="s">
        <v>544</v>
      </c>
      <c r="CA319" s="59" t="s">
        <v>544</v>
      </c>
      <c r="CB319" s="59" t="s">
        <v>544</v>
      </c>
      <c r="CC319" s="59" t="s">
        <v>544</v>
      </c>
      <c r="CD319" s="59" t="s">
        <v>544</v>
      </c>
      <c r="CE319" s="59" t="s">
        <v>544</v>
      </c>
      <c r="CF319" s="58">
        <v>811755</v>
      </c>
      <c r="CG319" s="59" t="s">
        <v>544</v>
      </c>
      <c r="CH319" s="59" t="s">
        <v>544</v>
      </c>
      <c r="CI319" s="59" t="s">
        <v>544</v>
      </c>
      <c r="CJ319" s="59" t="s">
        <v>544</v>
      </c>
      <c r="CK319" s="59" t="s">
        <v>544</v>
      </c>
      <c r="CL319" s="59" t="s">
        <v>544</v>
      </c>
      <c r="CM319" s="59" t="s">
        <v>544</v>
      </c>
      <c r="CN319" s="59" t="s">
        <v>544</v>
      </c>
      <c r="CO319" s="59" t="s">
        <v>544</v>
      </c>
      <c r="CP319" s="59" t="s">
        <v>544</v>
      </c>
      <c r="CQ319" s="59" t="s">
        <v>544</v>
      </c>
      <c r="CR319" s="59" t="s">
        <v>544</v>
      </c>
      <c r="CS319" s="58">
        <v>97.6</v>
      </c>
      <c r="CT319" s="58">
        <v>96.7</v>
      </c>
      <c r="CU319" s="59" t="s">
        <v>544</v>
      </c>
      <c r="CV319" s="59" t="s">
        <v>544</v>
      </c>
      <c r="CW319" s="58">
        <v>1.89</v>
      </c>
      <c r="CX319" s="59" t="s">
        <v>544</v>
      </c>
      <c r="CY319" s="59" t="s">
        <v>544</v>
      </c>
      <c r="CZ319" s="59" t="s">
        <v>544</v>
      </c>
      <c r="DA319" s="59" t="s">
        <v>544</v>
      </c>
      <c r="DB319" s="59" t="s">
        <v>544</v>
      </c>
      <c r="DC319" s="59" t="s">
        <v>544</v>
      </c>
      <c r="DD319" s="59" t="s">
        <v>544</v>
      </c>
      <c r="DE319" s="59" t="s">
        <v>544</v>
      </c>
      <c r="DF319" s="59" t="s">
        <v>544</v>
      </c>
      <c r="DG319" s="59" t="s">
        <v>544</v>
      </c>
      <c r="DH319" s="59" t="s">
        <v>544</v>
      </c>
      <c r="DI319" s="59" t="s">
        <v>544</v>
      </c>
      <c r="DJ319" s="59" t="s">
        <v>544</v>
      </c>
      <c r="DK319" s="59" t="s">
        <v>544</v>
      </c>
      <c r="DL319" s="59" t="s">
        <v>544</v>
      </c>
      <c r="DM319" s="59" t="s">
        <v>544</v>
      </c>
      <c r="DN319" s="58">
        <v>2.1765479999999999</v>
      </c>
      <c r="DO319" s="59" t="s">
        <v>544</v>
      </c>
      <c r="DP319" s="59" t="s">
        <v>544</v>
      </c>
      <c r="DQ319" s="116" t="s">
        <v>544</v>
      </c>
    </row>
    <row r="320" spans="1:121">
      <c r="A320" s="3">
        <v>31578</v>
      </c>
      <c r="B320" s="59" t="s">
        <v>544</v>
      </c>
      <c r="C320" s="59" t="s">
        <v>544</v>
      </c>
      <c r="D320" s="59" t="s">
        <v>544</v>
      </c>
      <c r="E320" s="59" t="s">
        <v>544</v>
      </c>
      <c r="F320" s="58">
        <v>52.3</v>
      </c>
      <c r="G320" s="58">
        <v>0.875973</v>
      </c>
      <c r="H320" s="58">
        <v>170.2</v>
      </c>
      <c r="I320" s="58">
        <v>288.39999999999998</v>
      </c>
      <c r="J320" s="58">
        <v>4.6520000000000001</v>
      </c>
      <c r="K320" s="59" t="s">
        <v>544</v>
      </c>
      <c r="L320" s="58">
        <v>1357.5</v>
      </c>
      <c r="M320" s="58">
        <v>248956</v>
      </c>
      <c r="N320" s="59" t="s">
        <v>544</v>
      </c>
      <c r="O320" s="58">
        <v>1215</v>
      </c>
      <c r="P320" s="58">
        <v>7.9</v>
      </c>
      <c r="Q320" s="59" t="s">
        <v>544</v>
      </c>
      <c r="R320" s="59" t="s">
        <v>544</v>
      </c>
      <c r="S320" s="59" t="s">
        <v>544</v>
      </c>
      <c r="T320" s="59" t="s">
        <v>544</v>
      </c>
      <c r="U320" s="59" t="s">
        <v>544</v>
      </c>
      <c r="V320" s="59" t="s">
        <v>544</v>
      </c>
      <c r="W320" s="59" t="s">
        <v>544</v>
      </c>
      <c r="X320" s="59" t="s">
        <v>544</v>
      </c>
      <c r="Y320" s="59" t="s">
        <v>544</v>
      </c>
      <c r="Z320" s="58">
        <v>97</v>
      </c>
      <c r="AA320" s="59" t="s">
        <v>544</v>
      </c>
      <c r="AB320" s="59" t="s">
        <v>544</v>
      </c>
      <c r="AC320" s="58">
        <v>0.875973</v>
      </c>
      <c r="AD320" s="59" t="s">
        <v>544</v>
      </c>
      <c r="AE320" s="59" t="s">
        <v>544</v>
      </c>
      <c r="AF320" s="58">
        <v>91.183295000000001</v>
      </c>
      <c r="AG320" s="58">
        <v>11.87</v>
      </c>
      <c r="AH320" s="58">
        <v>54.7</v>
      </c>
      <c r="AI320" s="59" t="s">
        <v>544</v>
      </c>
      <c r="AJ320" s="59" t="s">
        <v>544</v>
      </c>
      <c r="AK320" s="59" t="s">
        <v>544</v>
      </c>
      <c r="AL320" s="59" t="s">
        <v>544</v>
      </c>
      <c r="AM320" s="58">
        <v>60.468299999999999</v>
      </c>
      <c r="AN320" s="58">
        <v>99.806299999999993</v>
      </c>
      <c r="AO320" s="59" t="s">
        <v>544</v>
      </c>
      <c r="AP320" s="59" t="s">
        <v>544</v>
      </c>
      <c r="AQ320" s="59" t="s">
        <v>544</v>
      </c>
      <c r="AR320" s="59" t="s">
        <v>544</v>
      </c>
      <c r="AS320" s="58">
        <v>-0.1</v>
      </c>
      <c r="AT320" s="58">
        <v>103.4</v>
      </c>
      <c r="AU320" s="58">
        <v>82.2</v>
      </c>
      <c r="AV320" s="58">
        <v>86.2</v>
      </c>
      <c r="AW320" s="59" t="s">
        <v>544</v>
      </c>
      <c r="AX320" s="58">
        <v>24.2</v>
      </c>
      <c r="AY320" s="58">
        <v>29.7</v>
      </c>
      <c r="AZ320" s="58">
        <v>58</v>
      </c>
      <c r="BA320" s="58">
        <v>70.2</v>
      </c>
      <c r="BB320" s="58">
        <v>49.5</v>
      </c>
      <c r="BC320" s="58">
        <v>78.599999999999994</v>
      </c>
      <c r="BD320" s="59" t="s">
        <v>544</v>
      </c>
      <c r="BE320" s="59" t="s">
        <v>544</v>
      </c>
      <c r="BF320" s="59" t="s">
        <v>544</v>
      </c>
      <c r="BG320" s="58">
        <v>3.79</v>
      </c>
      <c r="BH320" s="58">
        <v>3.45</v>
      </c>
      <c r="BI320" s="59" t="s">
        <v>544</v>
      </c>
      <c r="BJ320" s="59" t="s">
        <v>544</v>
      </c>
      <c r="BK320" s="59" t="s">
        <v>544</v>
      </c>
      <c r="BL320" s="58">
        <v>22.45</v>
      </c>
      <c r="BM320" s="58">
        <v>17.690000000000001</v>
      </c>
      <c r="BN320" s="59" t="s">
        <v>544</v>
      </c>
      <c r="BO320" s="59" t="s">
        <v>544</v>
      </c>
      <c r="BP320" s="59" t="s">
        <v>544</v>
      </c>
      <c r="BQ320" s="59" t="s">
        <v>544</v>
      </c>
      <c r="BR320" s="59" t="s">
        <v>544</v>
      </c>
      <c r="BS320" s="59" t="s">
        <v>544</v>
      </c>
      <c r="BT320" s="59" t="s">
        <v>544</v>
      </c>
      <c r="BU320" s="59" t="s">
        <v>544</v>
      </c>
      <c r="BV320" s="59" t="s">
        <v>544</v>
      </c>
      <c r="BW320" s="59" t="s">
        <v>544</v>
      </c>
      <c r="BX320" s="59" t="s">
        <v>544</v>
      </c>
      <c r="BY320" s="59" t="s">
        <v>544</v>
      </c>
      <c r="BZ320" s="59" t="s">
        <v>544</v>
      </c>
      <c r="CA320" s="59" t="s">
        <v>544</v>
      </c>
      <c r="CB320" s="59" t="s">
        <v>544</v>
      </c>
      <c r="CC320" s="59" t="s">
        <v>544</v>
      </c>
      <c r="CD320" s="59" t="s">
        <v>544</v>
      </c>
      <c r="CE320" s="59" t="s">
        <v>544</v>
      </c>
      <c r="CF320" s="58">
        <v>820370</v>
      </c>
      <c r="CG320" s="59" t="s">
        <v>544</v>
      </c>
      <c r="CH320" s="59" t="s">
        <v>544</v>
      </c>
      <c r="CI320" s="59" t="s">
        <v>544</v>
      </c>
      <c r="CJ320" s="59" t="s">
        <v>544</v>
      </c>
      <c r="CK320" s="59" t="s">
        <v>544</v>
      </c>
      <c r="CL320" s="59" t="s">
        <v>544</v>
      </c>
      <c r="CM320" s="59" t="s">
        <v>544</v>
      </c>
      <c r="CN320" s="59" t="s">
        <v>544</v>
      </c>
      <c r="CO320" s="59" t="s">
        <v>544</v>
      </c>
      <c r="CP320" s="59" t="s">
        <v>544</v>
      </c>
      <c r="CQ320" s="59" t="s">
        <v>544</v>
      </c>
      <c r="CR320" s="59" t="s">
        <v>544</v>
      </c>
      <c r="CS320" s="58">
        <v>97.4</v>
      </c>
      <c r="CT320" s="58">
        <v>96.5</v>
      </c>
      <c r="CU320" s="59" t="s">
        <v>544</v>
      </c>
      <c r="CV320" s="59" t="s">
        <v>544</v>
      </c>
      <c r="CW320" s="58">
        <v>1.99</v>
      </c>
      <c r="CX320" s="59" t="s">
        <v>544</v>
      </c>
      <c r="CY320" s="59" t="s">
        <v>544</v>
      </c>
      <c r="CZ320" s="59" t="s">
        <v>544</v>
      </c>
      <c r="DA320" s="59" t="s">
        <v>544</v>
      </c>
      <c r="DB320" s="59" t="s">
        <v>544</v>
      </c>
      <c r="DC320" s="59" t="s">
        <v>544</v>
      </c>
      <c r="DD320" s="59" t="s">
        <v>544</v>
      </c>
      <c r="DE320" s="59" t="s">
        <v>544</v>
      </c>
      <c r="DF320" s="59" t="s">
        <v>544</v>
      </c>
      <c r="DG320" s="59" t="s">
        <v>544</v>
      </c>
      <c r="DH320" s="59" t="s">
        <v>544</v>
      </c>
      <c r="DI320" s="59" t="s">
        <v>544</v>
      </c>
      <c r="DJ320" s="59" t="s">
        <v>544</v>
      </c>
      <c r="DK320" s="59" t="s">
        <v>544</v>
      </c>
      <c r="DL320" s="59" t="s">
        <v>544</v>
      </c>
      <c r="DM320" s="59" t="s">
        <v>544</v>
      </c>
      <c r="DN320" s="58">
        <v>2.2334679999999998</v>
      </c>
      <c r="DO320" s="59" t="s">
        <v>544</v>
      </c>
      <c r="DP320" s="59" t="s">
        <v>544</v>
      </c>
      <c r="DQ320" s="116" t="s">
        <v>544</v>
      </c>
    </row>
    <row r="321" spans="1:121">
      <c r="A321" s="3">
        <v>31608</v>
      </c>
      <c r="B321" s="59" t="s">
        <v>544</v>
      </c>
      <c r="C321" s="59" t="s">
        <v>544</v>
      </c>
      <c r="D321" s="59" t="s">
        <v>544</v>
      </c>
      <c r="E321" s="59" t="s">
        <v>544</v>
      </c>
      <c r="F321" s="58">
        <v>52.5</v>
      </c>
      <c r="G321" s="58">
        <v>0.90806399999999998</v>
      </c>
      <c r="H321" s="58">
        <v>170.1</v>
      </c>
      <c r="I321" s="58">
        <v>290.60000000000002</v>
      </c>
      <c r="J321" s="58">
        <v>4.6539999999999999</v>
      </c>
      <c r="K321" s="59" t="s">
        <v>544</v>
      </c>
      <c r="L321" s="58">
        <v>1288.5999999999999</v>
      </c>
      <c r="M321" s="58">
        <v>238719</v>
      </c>
      <c r="N321" s="59" t="s">
        <v>544</v>
      </c>
      <c r="O321" s="58">
        <v>1237</v>
      </c>
      <c r="P321" s="58">
        <v>7.8</v>
      </c>
      <c r="Q321" s="59" t="s">
        <v>544</v>
      </c>
      <c r="R321" s="59" t="s">
        <v>544</v>
      </c>
      <c r="S321" s="59" t="s">
        <v>544</v>
      </c>
      <c r="T321" s="59" t="s">
        <v>544</v>
      </c>
      <c r="U321" s="59" t="s">
        <v>544</v>
      </c>
      <c r="V321" s="59" t="s">
        <v>544</v>
      </c>
      <c r="W321" s="59" t="s">
        <v>544</v>
      </c>
      <c r="X321" s="59" t="s">
        <v>544</v>
      </c>
      <c r="Y321" s="59" t="s">
        <v>544</v>
      </c>
      <c r="Z321" s="58">
        <v>97.8</v>
      </c>
      <c r="AA321" s="59" t="s">
        <v>544</v>
      </c>
      <c r="AB321" s="59" t="s">
        <v>544</v>
      </c>
      <c r="AC321" s="58">
        <v>0.90806399999999998</v>
      </c>
      <c r="AD321" s="59" t="s">
        <v>544</v>
      </c>
      <c r="AE321" s="59" t="s">
        <v>544</v>
      </c>
      <c r="AF321" s="58">
        <v>93.325387000000006</v>
      </c>
      <c r="AG321" s="58">
        <v>9.51</v>
      </c>
      <c r="AH321" s="58">
        <v>54.8</v>
      </c>
      <c r="AI321" s="59" t="s">
        <v>544</v>
      </c>
      <c r="AJ321" s="59" t="s">
        <v>544</v>
      </c>
      <c r="AK321" s="59" t="s">
        <v>544</v>
      </c>
      <c r="AL321" s="59" t="s">
        <v>544</v>
      </c>
      <c r="AM321" s="58">
        <v>60.535899999999998</v>
      </c>
      <c r="AN321" s="58">
        <v>99.696600000000004</v>
      </c>
      <c r="AO321" s="59" t="s">
        <v>544</v>
      </c>
      <c r="AP321" s="59" t="s">
        <v>544</v>
      </c>
      <c r="AQ321" s="59" t="s">
        <v>544</v>
      </c>
      <c r="AR321" s="59" t="s">
        <v>544</v>
      </c>
      <c r="AS321" s="58">
        <v>0.2</v>
      </c>
      <c r="AT321" s="58">
        <v>104</v>
      </c>
      <c r="AU321" s="58">
        <v>83.06</v>
      </c>
      <c r="AV321" s="58">
        <v>83.9</v>
      </c>
      <c r="AW321" s="59" t="s">
        <v>544</v>
      </c>
      <c r="AX321" s="58">
        <v>20.100000000000001</v>
      </c>
      <c r="AY321" s="58">
        <v>26</v>
      </c>
      <c r="AZ321" s="58">
        <v>56.8</v>
      </c>
      <c r="BA321" s="58">
        <v>68.400000000000006</v>
      </c>
      <c r="BB321" s="58">
        <v>48.7</v>
      </c>
      <c r="BC321" s="58">
        <v>78.2</v>
      </c>
      <c r="BD321" s="59" t="s">
        <v>544</v>
      </c>
      <c r="BE321" s="59" t="s">
        <v>544</v>
      </c>
      <c r="BF321" s="59" t="s">
        <v>544</v>
      </c>
      <c r="BG321" s="58">
        <v>4.05</v>
      </c>
      <c r="BH321" s="58">
        <v>3.6</v>
      </c>
      <c r="BI321" s="59" t="s">
        <v>544</v>
      </c>
      <c r="BJ321" s="59" t="s">
        <v>544</v>
      </c>
      <c r="BK321" s="59" t="s">
        <v>544</v>
      </c>
      <c r="BL321" s="58">
        <v>22.45</v>
      </c>
      <c r="BM321" s="58">
        <v>16.97</v>
      </c>
      <c r="BN321" s="59" t="s">
        <v>544</v>
      </c>
      <c r="BO321" s="59" t="s">
        <v>544</v>
      </c>
      <c r="BP321" s="59" t="s">
        <v>544</v>
      </c>
      <c r="BQ321" s="59" t="s">
        <v>544</v>
      </c>
      <c r="BR321" s="59" t="s">
        <v>544</v>
      </c>
      <c r="BS321" s="59" t="s">
        <v>544</v>
      </c>
      <c r="BT321" s="59" t="s">
        <v>544</v>
      </c>
      <c r="BU321" s="59" t="s">
        <v>544</v>
      </c>
      <c r="BV321" s="59" t="s">
        <v>544</v>
      </c>
      <c r="BW321" s="59" t="s">
        <v>544</v>
      </c>
      <c r="BX321" s="59" t="s">
        <v>544</v>
      </c>
      <c r="BY321" s="59" t="s">
        <v>544</v>
      </c>
      <c r="BZ321" s="59" t="s">
        <v>544</v>
      </c>
      <c r="CA321" s="59" t="s">
        <v>544</v>
      </c>
      <c r="CB321" s="59" t="s">
        <v>544</v>
      </c>
      <c r="CC321" s="59" t="s">
        <v>544</v>
      </c>
      <c r="CD321" s="59" t="s">
        <v>544</v>
      </c>
      <c r="CE321" s="59" t="s">
        <v>544</v>
      </c>
      <c r="CF321" s="58">
        <v>821597</v>
      </c>
      <c r="CG321" s="59" t="s">
        <v>544</v>
      </c>
      <c r="CH321" s="59" t="s">
        <v>544</v>
      </c>
      <c r="CI321" s="59" t="s">
        <v>544</v>
      </c>
      <c r="CJ321" s="59" t="s">
        <v>544</v>
      </c>
      <c r="CK321" s="59" t="s">
        <v>544</v>
      </c>
      <c r="CL321" s="59" t="s">
        <v>544</v>
      </c>
      <c r="CM321" s="59" t="s">
        <v>544</v>
      </c>
      <c r="CN321" s="59" t="s">
        <v>544</v>
      </c>
      <c r="CO321" s="59" t="s">
        <v>544</v>
      </c>
      <c r="CP321" s="59" t="s">
        <v>544</v>
      </c>
      <c r="CQ321" s="59" t="s">
        <v>544</v>
      </c>
      <c r="CR321" s="59" t="s">
        <v>544</v>
      </c>
      <c r="CS321" s="58">
        <v>97.7</v>
      </c>
      <c r="CT321" s="58">
        <v>97.9</v>
      </c>
      <c r="CU321" s="59" t="s">
        <v>544</v>
      </c>
      <c r="CV321" s="59" t="s">
        <v>544</v>
      </c>
      <c r="CW321" s="58">
        <v>1.89</v>
      </c>
      <c r="CX321" s="59" t="s">
        <v>544</v>
      </c>
      <c r="CY321" s="59" t="s">
        <v>544</v>
      </c>
      <c r="CZ321" s="59" t="s">
        <v>544</v>
      </c>
      <c r="DA321" s="59" t="s">
        <v>544</v>
      </c>
      <c r="DB321" s="59" t="s">
        <v>544</v>
      </c>
      <c r="DC321" s="59" t="s">
        <v>544</v>
      </c>
      <c r="DD321" s="59" t="s">
        <v>544</v>
      </c>
      <c r="DE321" s="59" t="s">
        <v>544</v>
      </c>
      <c r="DF321" s="59" t="s">
        <v>544</v>
      </c>
      <c r="DG321" s="59" t="s">
        <v>544</v>
      </c>
      <c r="DH321" s="59" t="s">
        <v>544</v>
      </c>
      <c r="DI321" s="59" t="s">
        <v>544</v>
      </c>
      <c r="DJ321" s="59" t="s">
        <v>544</v>
      </c>
      <c r="DK321" s="59" t="s">
        <v>544</v>
      </c>
      <c r="DL321" s="59" t="s">
        <v>544</v>
      </c>
      <c r="DM321" s="59" t="s">
        <v>544</v>
      </c>
      <c r="DN321" s="58">
        <v>2.3032699999999999</v>
      </c>
      <c r="DO321" s="59" t="s">
        <v>544</v>
      </c>
      <c r="DP321" s="59" t="s">
        <v>544</v>
      </c>
      <c r="DQ321" s="116" t="s">
        <v>544</v>
      </c>
    </row>
    <row r="322" spans="1:121">
      <c r="A322" s="3">
        <v>31639</v>
      </c>
      <c r="B322" s="59" t="s">
        <v>544</v>
      </c>
      <c r="C322" s="59" t="s">
        <v>544</v>
      </c>
      <c r="D322" s="59" t="s">
        <v>544</v>
      </c>
      <c r="E322" s="59" t="s">
        <v>544</v>
      </c>
      <c r="F322" s="58">
        <v>51.2</v>
      </c>
      <c r="G322" s="58">
        <v>0.94838</v>
      </c>
      <c r="H322" s="58">
        <v>169.7</v>
      </c>
      <c r="I322" s="58">
        <v>293.2</v>
      </c>
      <c r="J322" s="58">
        <v>4.617</v>
      </c>
      <c r="K322" s="59" t="s">
        <v>544</v>
      </c>
      <c r="L322" s="58">
        <v>1497.5</v>
      </c>
      <c r="M322" s="58">
        <v>182876</v>
      </c>
      <c r="N322" s="59" t="s">
        <v>544</v>
      </c>
      <c r="O322" s="58">
        <v>1046</v>
      </c>
      <c r="P322" s="58">
        <v>7.8</v>
      </c>
      <c r="Q322" s="59" t="s">
        <v>544</v>
      </c>
      <c r="R322" s="59" t="s">
        <v>544</v>
      </c>
      <c r="S322" s="59" t="s">
        <v>544</v>
      </c>
      <c r="T322" s="59" t="s">
        <v>544</v>
      </c>
      <c r="U322" s="59" t="s">
        <v>544</v>
      </c>
      <c r="V322" s="59" t="s">
        <v>544</v>
      </c>
      <c r="W322" s="59" t="s">
        <v>544</v>
      </c>
      <c r="X322" s="59" t="s">
        <v>544</v>
      </c>
      <c r="Y322" s="59" t="s">
        <v>544</v>
      </c>
      <c r="Z322" s="58">
        <v>99.5</v>
      </c>
      <c r="AA322" s="59" t="s">
        <v>544</v>
      </c>
      <c r="AB322" s="59" t="s">
        <v>544</v>
      </c>
      <c r="AC322" s="58">
        <v>0.94838</v>
      </c>
      <c r="AD322" s="59" t="s">
        <v>544</v>
      </c>
      <c r="AE322" s="59" t="s">
        <v>544</v>
      </c>
      <c r="AF322" s="58">
        <v>93.428912999999994</v>
      </c>
      <c r="AG322" s="58">
        <v>13.38</v>
      </c>
      <c r="AH322" s="58">
        <v>55</v>
      </c>
      <c r="AI322" s="59" t="s">
        <v>544</v>
      </c>
      <c r="AJ322" s="59" t="s">
        <v>544</v>
      </c>
      <c r="AK322" s="59" t="s">
        <v>544</v>
      </c>
      <c r="AL322" s="59" t="s">
        <v>544</v>
      </c>
      <c r="AM322" s="58">
        <v>60.588299999999997</v>
      </c>
      <c r="AN322" s="58">
        <v>99.558999999999997</v>
      </c>
      <c r="AO322" s="59" t="s">
        <v>544</v>
      </c>
      <c r="AP322" s="59" t="s">
        <v>544</v>
      </c>
      <c r="AQ322" s="59" t="s">
        <v>544</v>
      </c>
      <c r="AR322" s="59" t="s">
        <v>544</v>
      </c>
      <c r="AS322" s="58">
        <v>1.5</v>
      </c>
      <c r="AT322" s="58">
        <v>103.9</v>
      </c>
      <c r="AU322" s="58">
        <v>84.54</v>
      </c>
      <c r="AV322" s="58">
        <v>83.9</v>
      </c>
      <c r="AW322" s="59" t="s">
        <v>544</v>
      </c>
      <c r="AX322" s="58">
        <v>27.9</v>
      </c>
      <c r="AY322" s="58">
        <v>32.6</v>
      </c>
      <c r="AZ322" s="58">
        <v>56.9</v>
      </c>
      <c r="BA322" s="58">
        <v>68.099999999999994</v>
      </c>
      <c r="BB322" s="58">
        <v>49.1</v>
      </c>
      <c r="BC322" s="58">
        <v>78.2</v>
      </c>
      <c r="BD322" s="59" t="s">
        <v>544</v>
      </c>
      <c r="BE322" s="59" t="s">
        <v>544</v>
      </c>
      <c r="BF322" s="59" t="s">
        <v>544</v>
      </c>
      <c r="BG322" s="58">
        <v>4.12</v>
      </c>
      <c r="BH322" s="58">
        <v>3.6</v>
      </c>
      <c r="BI322" s="59" t="s">
        <v>544</v>
      </c>
      <c r="BJ322" s="59" t="s">
        <v>544</v>
      </c>
      <c r="BK322" s="59" t="s">
        <v>544</v>
      </c>
      <c r="BL322" s="58">
        <v>21.88</v>
      </c>
      <c r="BM322" s="58">
        <v>16.77</v>
      </c>
      <c r="BN322" s="59" t="s">
        <v>544</v>
      </c>
      <c r="BO322" s="59" t="s">
        <v>544</v>
      </c>
      <c r="BP322" s="59" t="s">
        <v>544</v>
      </c>
      <c r="BQ322" s="59" t="s">
        <v>544</v>
      </c>
      <c r="BR322" s="59" t="s">
        <v>544</v>
      </c>
      <c r="BS322" s="59" t="s">
        <v>544</v>
      </c>
      <c r="BT322" s="59" t="s">
        <v>544</v>
      </c>
      <c r="BU322" s="59" t="s">
        <v>544</v>
      </c>
      <c r="BV322" s="59" t="s">
        <v>544</v>
      </c>
      <c r="BW322" s="59" t="s">
        <v>544</v>
      </c>
      <c r="BX322" s="59" t="s">
        <v>544</v>
      </c>
      <c r="BY322" s="59" t="s">
        <v>544</v>
      </c>
      <c r="BZ322" s="59" t="s">
        <v>544</v>
      </c>
      <c r="CA322" s="59" t="s">
        <v>544</v>
      </c>
      <c r="CB322" s="59" t="s">
        <v>544</v>
      </c>
      <c r="CC322" s="59" t="s">
        <v>544</v>
      </c>
      <c r="CD322" s="59" t="s">
        <v>544</v>
      </c>
      <c r="CE322" s="59" t="s">
        <v>544</v>
      </c>
      <c r="CF322" s="58">
        <v>823528</v>
      </c>
      <c r="CG322" s="59" t="s">
        <v>544</v>
      </c>
      <c r="CH322" s="59" t="s">
        <v>544</v>
      </c>
      <c r="CI322" s="59" t="s">
        <v>544</v>
      </c>
      <c r="CJ322" s="59" t="s">
        <v>544</v>
      </c>
      <c r="CK322" s="59" t="s">
        <v>544</v>
      </c>
      <c r="CL322" s="59" t="s">
        <v>544</v>
      </c>
      <c r="CM322" s="59" t="s">
        <v>544</v>
      </c>
      <c r="CN322" s="59" t="s">
        <v>544</v>
      </c>
      <c r="CO322" s="59" t="s">
        <v>544</v>
      </c>
      <c r="CP322" s="59" t="s">
        <v>544</v>
      </c>
      <c r="CQ322" s="59" t="s">
        <v>544</v>
      </c>
      <c r="CR322" s="59" t="s">
        <v>544</v>
      </c>
      <c r="CS322" s="58">
        <v>98.5</v>
      </c>
      <c r="CT322" s="58">
        <v>100.9</v>
      </c>
      <c r="CU322" s="59" t="s">
        <v>544</v>
      </c>
      <c r="CV322" s="59" t="s">
        <v>544</v>
      </c>
      <c r="CW322" s="58">
        <v>1.94</v>
      </c>
      <c r="CX322" s="59" t="s">
        <v>544</v>
      </c>
      <c r="CY322" s="59" t="s">
        <v>544</v>
      </c>
      <c r="CZ322" s="59" t="s">
        <v>544</v>
      </c>
      <c r="DA322" s="59" t="s">
        <v>544</v>
      </c>
      <c r="DB322" s="59" t="s">
        <v>544</v>
      </c>
      <c r="DC322" s="59" t="s">
        <v>544</v>
      </c>
      <c r="DD322" s="59" t="s">
        <v>544</v>
      </c>
      <c r="DE322" s="59" t="s">
        <v>544</v>
      </c>
      <c r="DF322" s="59" t="s">
        <v>544</v>
      </c>
      <c r="DG322" s="59" t="s">
        <v>544</v>
      </c>
      <c r="DH322" s="59" t="s">
        <v>544</v>
      </c>
      <c r="DI322" s="59" t="s">
        <v>544</v>
      </c>
      <c r="DJ322" s="59" t="s">
        <v>544</v>
      </c>
      <c r="DK322" s="59" t="s">
        <v>544</v>
      </c>
      <c r="DL322" s="59" t="s">
        <v>544</v>
      </c>
      <c r="DM322" s="59" t="s">
        <v>544</v>
      </c>
      <c r="DN322" s="58">
        <v>2.3110110000000001</v>
      </c>
      <c r="DO322" s="59" t="s">
        <v>544</v>
      </c>
      <c r="DP322" s="59" t="s">
        <v>544</v>
      </c>
      <c r="DQ322" s="116" t="s">
        <v>544</v>
      </c>
    </row>
    <row r="323" spans="1:121">
      <c r="A323" s="3">
        <v>31670</v>
      </c>
      <c r="B323" s="59" t="s">
        <v>544</v>
      </c>
      <c r="C323" s="59" t="s">
        <v>544</v>
      </c>
      <c r="D323" s="59" t="s">
        <v>544</v>
      </c>
      <c r="E323" s="59" t="s">
        <v>544</v>
      </c>
      <c r="F323" s="58">
        <v>50.9</v>
      </c>
      <c r="G323" s="58">
        <v>0.95844099999999999</v>
      </c>
      <c r="H323" s="58">
        <v>172.3</v>
      </c>
      <c r="I323" s="58">
        <v>294.89999999999998</v>
      </c>
      <c r="J323" s="58">
        <v>4.5229999999999997</v>
      </c>
      <c r="K323" s="59" t="s">
        <v>544</v>
      </c>
      <c r="L323" s="58">
        <v>1408</v>
      </c>
      <c r="M323" s="58">
        <v>225581</v>
      </c>
      <c r="N323" s="59" t="s">
        <v>544</v>
      </c>
      <c r="O323" s="58">
        <v>1085</v>
      </c>
      <c r="P323" s="58">
        <v>7.7</v>
      </c>
      <c r="Q323" s="59" t="s">
        <v>544</v>
      </c>
      <c r="R323" s="59" t="s">
        <v>544</v>
      </c>
      <c r="S323" s="59" t="s">
        <v>544</v>
      </c>
      <c r="T323" s="59" t="s">
        <v>544</v>
      </c>
      <c r="U323" s="59" t="s">
        <v>544</v>
      </c>
      <c r="V323" s="59" t="s">
        <v>544</v>
      </c>
      <c r="W323" s="59" t="s">
        <v>544</v>
      </c>
      <c r="X323" s="59" t="s">
        <v>544</v>
      </c>
      <c r="Y323" s="59" t="s">
        <v>544</v>
      </c>
      <c r="Z323" s="58">
        <v>99.9</v>
      </c>
      <c r="AA323" s="59" t="s">
        <v>544</v>
      </c>
      <c r="AB323" s="59" t="s">
        <v>544</v>
      </c>
      <c r="AC323" s="58">
        <v>0.95844099999999999</v>
      </c>
      <c r="AD323" s="59" t="s">
        <v>544</v>
      </c>
      <c r="AE323" s="59" t="s">
        <v>544</v>
      </c>
      <c r="AF323" s="58">
        <v>93.206198000000001</v>
      </c>
      <c r="AG323" s="58">
        <v>14.19</v>
      </c>
      <c r="AH323" s="58">
        <v>55.2</v>
      </c>
      <c r="AI323" s="59" t="s">
        <v>544</v>
      </c>
      <c r="AJ323" s="59" t="s">
        <v>544</v>
      </c>
      <c r="AK323" s="59" t="s">
        <v>544</v>
      </c>
      <c r="AL323" s="59" t="s">
        <v>544</v>
      </c>
      <c r="AM323" s="58">
        <v>60.6327</v>
      </c>
      <c r="AN323" s="58">
        <v>99.405699999999996</v>
      </c>
      <c r="AO323" s="59" t="s">
        <v>544</v>
      </c>
      <c r="AP323" s="59" t="s">
        <v>544</v>
      </c>
      <c r="AQ323" s="59" t="s">
        <v>544</v>
      </c>
      <c r="AR323" s="59" t="s">
        <v>544</v>
      </c>
      <c r="AS323" s="58">
        <v>-0.3</v>
      </c>
      <c r="AT323" s="58">
        <v>102.4</v>
      </c>
      <c r="AU323" s="58">
        <v>85.17</v>
      </c>
      <c r="AV323" s="58">
        <v>83.7</v>
      </c>
      <c r="AW323" s="59" t="s">
        <v>544</v>
      </c>
      <c r="AX323" s="58">
        <v>28.5</v>
      </c>
      <c r="AY323" s="58">
        <v>33.6</v>
      </c>
      <c r="AZ323" s="58">
        <v>60</v>
      </c>
      <c r="BA323" s="58">
        <v>73.5</v>
      </c>
      <c r="BB323" s="58">
        <v>50.7</v>
      </c>
      <c r="BC323" s="58">
        <v>78.099999999999994</v>
      </c>
      <c r="BD323" s="59" t="s">
        <v>544</v>
      </c>
      <c r="BE323" s="59" t="s">
        <v>544</v>
      </c>
      <c r="BF323" s="59" t="s">
        <v>544</v>
      </c>
      <c r="BG323" s="58">
        <v>4.0599999999999996</v>
      </c>
      <c r="BH323" s="58">
        <v>3.74</v>
      </c>
      <c r="BI323" s="59" t="s">
        <v>544</v>
      </c>
      <c r="BJ323" s="59" t="s">
        <v>544</v>
      </c>
      <c r="BK323" s="59" t="s">
        <v>544</v>
      </c>
      <c r="BL323" s="58">
        <v>22.24</v>
      </c>
      <c r="BM323" s="58">
        <v>17.54</v>
      </c>
      <c r="BN323" s="59" t="s">
        <v>544</v>
      </c>
      <c r="BO323" s="59" t="s">
        <v>544</v>
      </c>
      <c r="BP323" s="59" t="s">
        <v>544</v>
      </c>
      <c r="BQ323" s="59" t="s">
        <v>544</v>
      </c>
      <c r="BR323" s="59" t="s">
        <v>544</v>
      </c>
      <c r="BS323" s="59" t="s">
        <v>544</v>
      </c>
      <c r="BT323" s="59" t="s">
        <v>544</v>
      </c>
      <c r="BU323" s="59" t="s">
        <v>544</v>
      </c>
      <c r="BV323" s="59" t="s">
        <v>544</v>
      </c>
      <c r="BW323" s="59" t="s">
        <v>544</v>
      </c>
      <c r="BX323" s="59" t="s">
        <v>544</v>
      </c>
      <c r="BY323" s="59" t="s">
        <v>544</v>
      </c>
      <c r="BZ323" s="59" t="s">
        <v>544</v>
      </c>
      <c r="CA323" s="59" t="s">
        <v>544</v>
      </c>
      <c r="CB323" s="59" t="s">
        <v>544</v>
      </c>
      <c r="CC323" s="59" t="s">
        <v>544</v>
      </c>
      <c r="CD323" s="59" t="s">
        <v>544</v>
      </c>
      <c r="CE323" s="59" t="s">
        <v>544</v>
      </c>
      <c r="CF323" s="58">
        <v>826863</v>
      </c>
      <c r="CG323" s="59" t="s">
        <v>544</v>
      </c>
      <c r="CH323" s="59" t="s">
        <v>544</v>
      </c>
      <c r="CI323" s="59" t="s">
        <v>544</v>
      </c>
      <c r="CJ323" s="59" t="s">
        <v>544</v>
      </c>
      <c r="CK323" s="59" t="s">
        <v>544</v>
      </c>
      <c r="CL323" s="59" t="s">
        <v>544</v>
      </c>
      <c r="CM323" s="59" t="s">
        <v>544</v>
      </c>
      <c r="CN323" s="59" t="s">
        <v>544</v>
      </c>
      <c r="CO323" s="59" t="s">
        <v>544</v>
      </c>
      <c r="CP323" s="59" t="s">
        <v>544</v>
      </c>
      <c r="CQ323" s="59" t="s">
        <v>544</v>
      </c>
      <c r="CR323" s="59" t="s">
        <v>544</v>
      </c>
      <c r="CS323" s="58">
        <v>98.5</v>
      </c>
      <c r="CT323" s="58">
        <v>101.9</v>
      </c>
      <c r="CU323" s="59" t="s">
        <v>544</v>
      </c>
      <c r="CV323" s="59" t="s">
        <v>544</v>
      </c>
      <c r="CW323" s="58">
        <v>1.79</v>
      </c>
      <c r="CX323" s="59" t="s">
        <v>544</v>
      </c>
      <c r="CY323" s="59" t="s">
        <v>544</v>
      </c>
      <c r="CZ323" s="59" t="s">
        <v>544</v>
      </c>
      <c r="DA323" s="59" t="s">
        <v>544</v>
      </c>
      <c r="DB323" s="59" t="s">
        <v>544</v>
      </c>
      <c r="DC323" s="59" t="s">
        <v>544</v>
      </c>
      <c r="DD323" s="59" t="s">
        <v>544</v>
      </c>
      <c r="DE323" s="59" t="s">
        <v>544</v>
      </c>
      <c r="DF323" s="59" t="s">
        <v>544</v>
      </c>
      <c r="DG323" s="59" t="s">
        <v>544</v>
      </c>
      <c r="DH323" s="59" t="s">
        <v>544</v>
      </c>
      <c r="DI323" s="59" t="s">
        <v>544</v>
      </c>
      <c r="DJ323" s="59" t="s">
        <v>544</v>
      </c>
      <c r="DK323" s="59" t="s">
        <v>544</v>
      </c>
      <c r="DL323" s="59" t="s">
        <v>544</v>
      </c>
      <c r="DM323" s="59" t="s">
        <v>544</v>
      </c>
      <c r="DN323" s="58">
        <v>2.348684</v>
      </c>
      <c r="DO323" s="59" t="s">
        <v>544</v>
      </c>
      <c r="DP323" s="59" t="s">
        <v>544</v>
      </c>
      <c r="DQ323" s="116" t="s">
        <v>544</v>
      </c>
    </row>
    <row r="324" spans="1:121">
      <c r="A324" s="3">
        <v>31700</v>
      </c>
      <c r="B324" s="59" t="s">
        <v>544</v>
      </c>
      <c r="C324" s="59" t="s">
        <v>544</v>
      </c>
      <c r="D324" s="59" t="s">
        <v>544</v>
      </c>
      <c r="E324" s="59" t="s">
        <v>544</v>
      </c>
      <c r="F324" s="58">
        <v>51</v>
      </c>
      <c r="G324" s="58">
        <v>0.97593300000000005</v>
      </c>
      <c r="H324" s="58">
        <v>166.9</v>
      </c>
      <c r="I324" s="58">
        <v>297.60000000000002</v>
      </c>
      <c r="J324" s="58">
        <v>4.6390000000000002</v>
      </c>
      <c r="K324" s="59" t="s">
        <v>544</v>
      </c>
      <c r="L324" s="58">
        <v>1426.3</v>
      </c>
      <c r="M324" s="58">
        <v>252776</v>
      </c>
      <c r="N324" s="59" t="s">
        <v>544</v>
      </c>
      <c r="O324" s="58">
        <v>1146</v>
      </c>
      <c r="P324" s="58">
        <v>7.7</v>
      </c>
      <c r="Q324" s="59" t="s">
        <v>544</v>
      </c>
      <c r="R324" s="59" t="s">
        <v>544</v>
      </c>
      <c r="S324" s="59" t="s">
        <v>544</v>
      </c>
      <c r="T324" s="59" t="s">
        <v>544</v>
      </c>
      <c r="U324" s="59" t="s">
        <v>544</v>
      </c>
      <c r="V324" s="59" t="s">
        <v>544</v>
      </c>
      <c r="W324" s="59" t="s">
        <v>544</v>
      </c>
      <c r="X324" s="59" t="s">
        <v>544</v>
      </c>
      <c r="Y324" s="59" t="s">
        <v>544</v>
      </c>
      <c r="Z324" s="58">
        <v>100.8</v>
      </c>
      <c r="AA324" s="59" t="s">
        <v>544</v>
      </c>
      <c r="AB324" s="59" t="s">
        <v>544</v>
      </c>
      <c r="AC324" s="58">
        <v>0.97593300000000005</v>
      </c>
      <c r="AD324" s="59" t="s">
        <v>544</v>
      </c>
      <c r="AE324" s="59" t="s">
        <v>544</v>
      </c>
      <c r="AF324" s="58">
        <v>94.309927000000002</v>
      </c>
      <c r="AG324" s="58">
        <v>13.81</v>
      </c>
      <c r="AH324" s="58">
        <v>55.3</v>
      </c>
      <c r="AI324" s="59" t="s">
        <v>544</v>
      </c>
      <c r="AJ324" s="59" t="s">
        <v>544</v>
      </c>
      <c r="AK324" s="59" t="s">
        <v>544</v>
      </c>
      <c r="AL324" s="59" t="s">
        <v>544</v>
      </c>
      <c r="AM324" s="58">
        <v>60.673000000000002</v>
      </c>
      <c r="AN324" s="58">
        <v>99.243099999999998</v>
      </c>
      <c r="AO324" s="59" t="s">
        <v>544</v>
      </c>
      <c r="AP324" s="59" t="s">
        <v>544</v>
      </c>
      <c r="AQ324" s="59" t="s">
        <v>544</v>
      </c>
      <c r="AR324" s="59" t="s">
        <v>544</v>
      </c>
      <c r="AS324" s="58">
        <v>-0.3</v>
      </c>
      <c r="AT324" s="58">
        <v>101.5</v>
      </c>
      <c r="AU324" s="58">
        <v>86.14</v>
      </c>
      <c r="AV324" s="58">
        <v>82.6</v>
      </c>
      <c r="AW324" s="59" t="s">
        <v>544</v>
      </c>
      <c r="AX324" s="58">
        <v>28.3</v>
      </c>
      <c r="AY324" s="58">
        <v>33.200000000000003</v>
      </c>
      <c r="AZ324" s="58">
        <v>58.7</v>
      </c>
      <c r="BA324" s="58">
        <v>70.599999999999994</v>
      </c>
      <c r="BB324" s="58">
        <v>50.4</v>
      </c>
      <c r="BC324" s="58">
        <v>78</v>
      </c>
      <c r="BD324" s="59" t="s">
        <v>544</v>
      </c>
      <c r="BE324" s="59" t="s">
        <v>544</v>
      </c>
      <c r="BF324" s="59" t="s">
        <v>544</v>
      </c>
      <c r="BG324" s="58">
        <v>4.25</v>
      </c>
      <c r="BH324" s="58">
        <v>3.49</v>
      </c>
      <c r="BI324" s="59" t="s">
        <v>544</v>
      </c>
      <c r="BJ324" s="59" t="s">
        <v>544</v>
      </c>
      <c r="BK324" s="59" t="s">
        <v>544</v>
      </c>
      <c r="BL324" s="58">
        <v>22.09</v>
      </c>
      <c r="BM324" s="58">
        <v>17.23</v>
      </c>
      <c r="BN324" s="59" t="s">
        <v>544</v>
      </c>
      <c r="BO324" s="59" t="s">
        <v>544</v>
      </c>
      <c r="BP324" s="59" t="s">
        <v>544</v>
      </c>
      <c r="BQ324" s="59" t="s">
        <v>544</v>
      </c>
      <c r="BR324" s="59" t="s">
        <v>544</v>
      </c>
      <c r="BS324" s="59" t="s">
        <v>544</v>
      </c>
      <c r="BT324" s="59" t="s">
        <v>544</v>
      </c>
      <c r="BU324" s="59" t="s">
        <v>544</v>
      </c>
      <c r="BV324" s="59" t="s">
        <v>544</v>
      </c>
      <c r="BW324" s="59" t="s">
        <v>544</v>
      </c>
      <c r="BX324" s="59" t="s">
        <v>544</v>
      </c>
      <c r="BY324" s="59" t="s">
        <v>544</v>
      </c>
      <c r="BZ324" s="59" t="s">
        <v>544</v>
      </c>
      <c r="CA324" s="59" t="s">
        <v>544</v>
      </c>
      <c r="CB324" s="59" t="s">
        <v>544</v>
      </c>
      <c r="CC324" s="59" t="s">
        <v>544</v>
      </c>
      <c r="CD324" s="59" t="s">
        <v>544</v>
      </c>
      <c r="CE324" s="59" t="s">
        <v>544</v>
      </c>
      <c r="CF324" s="58">
        <v>828631</v>
      </c>
      <c r="CG324" s="59" t="s">
        <v>544</v>
      </c>
      <c r="CH324" s="59" t="s">
        <v>544</v>
      </c>
      <c r="CI324" s="59" t="s">
        <v>544</v>
      </c>
      <c r="CJ324" s="59" t="s">
        <v>544</v>
      </c>
      <c r="CK324" s="59" t="s">
        <v>544</v>
      </c>
      <c r="CL324" s="59" t="s">
        <v>544</v>
      </c>
      <c r="CM324" s="59" t="s">
        <v>544</v>
      </c>
      <c r="CN324" s="59" t="s">
        <v>544</v>
      </c>
      <c r="CO324" s="59" t="s">
        <v>544</v>
      </c>
      <c r="CP324" s="59" t="s">
        <v>544</v>
      </c>
      <c r="CQ324" s="59" t="s">
        <v>544</v>
      </c>
      <c r="CR324" s="59" t="s">
        <v>544</v>
      </c>
      <c r="CS324" s="58">
        <v>98.4</v>
      </c>
      <c r="CT324" s="58">
        <v>104.1</v>
      </c>
      <c r="CU324" s="59" t="s">
        <v>544</v>
      </c>
      <c r="CV324" s="59" t="s">
        <v>544</v>
      </c>
      <c r="CW324" s="58">
        <v>1.74</v>
      </c>
      <c r="CX324" s="59" t="s">
        <v>544</v>
      </c>
      <c r="CY324" s="59" t="s">
        <v>544</v>
      </c>
      <c r="CZ324" s="59" t="s">
        <v>544</v>
      </c>
      <c r="DA324" s="59" t="s">
        <v>544</v>
      </c>
      <c r="DB324" s="59" t="s">
        <v>544</v>
      </c>
      <c r="DC324" s="59" t="s">
        <v>544</v>
      </c>
      <c r="DD324" s="59" t="s">
        <v>544</v>
      </c>
      <c r="DE324" s="59" t="s">
        <v>544</v>
      </c>
      <c r="DF324" s="59" t="s">
        <v>544</v>
      </c>
      <c r="DG324" s="59" t="s">
        <v>544</v>
      </c>
      <c r="DH324" s="59" t="s">
        <v>544</v>
      </c>
      <c r="DI324" s="59" t="s">
        <v>544</v>
      </c>
      <c r="DJ324" s="59" t="s">
        <v>544</v>
      </c>
      <c r="DK324" s="59" t="s">
        <v>544</v>
      </c>
      <c r="DL324" s="59" t="s">
        <v>544</v>
      </c>
      <c r="DM324" s="59" t="s">
        <v>544</v>
      </c>
      <c r="DN324" s="58">
        <v>2.3526400000000001</v>
      </c>
      <c r="DO324" s="59" t="s">
        <v>544</v>
      </c>
      <c r="DP324" s="59" t="s">
        <v>544</v>
      </c>
      <c r="DQ324" s="116" t="s">
        <v>544</v>
      </c>
    </row>
    <row r="325" spans="1:121">
      <c r="A325" s="3">
        <v>31731</v>
      </c>
      <c r="B325" s="59" t="s">
        <v>544</v>
      </c>
      <c r="C325" s="59" t="s">
        <v>544</v>
      </c>
      <c r="D325" s="59" t="s">
        <v>544</v>
      </c>
      <c r="E325" s="59" t="s">
        <v>544</v>
      </c>
      <c r="F325" s="58">
        <v>50.5</v>
      </c>
      <c r="G325" s="58">
        <v>0.96658900000000003</v>
      </c>
      <c r="H325" s="58">
        <v>183.6</v>
      </c>
      <c r="I325" s="58">
        <v>300.10000000000002</v>
      </c>
      <c r="J325" s="58">
        <v>4.7320000000000002</v>
      </c>
      <c r="K325" s="59" t="s">
        <v>544</v>
      </c>
      <c r="L325" s="58">
        <v>1466.3</v>
      </c>
      <c r="M325" s="58">
        <v>203894</v>
      </c>
      <c r="N325" s="59" t="s">
        <v>544</v>
      </c>
      <c r="O325" s="58">
        <v>994</v>
      </c>
      <c r="P325" s="58">
        <v>7.7</v>
      </c>
      <c r="Q325" s="59" t="s">
        <v>544</v>
      </c>
      <c r="R325" s="59" t="s">
        <v>544</v>
      </c>
      <c r="S325" s="59" t="s">
        <v>544</v>
      </c>
      <c r="T325" s="59" t="s">
        <v>544</v>
      </c>
      <c r="U325" s="59" t="s">
        <v>544</v>
      </c>
      <c r="V325" s="59" t="s">
        <v>544</v>
      </c>
      <c r="W325" s="59" t="s">
        <v>544</v>
      </c>
      <c r="X325" s="59" t="s">
        <v>544</v>
      </c>
      <c r="Y325" s="59" t="s">
        <v>544</v>
      </c>
      <c r="Z325" s="58">
        <v>100.6</v>
      </c>
      <c r="AA325" s="59" t="s">
        <v>544</v>
      </c>
      <c r="AB325" s="59" t="s">
        <v>544</v>
      </c>
      <c r="AC325" s="58">
        <v>0.96658900000000003</v>
      </c>
      <c r="AD325" s="59" t="s">
        <v>544</v>
      </c>
      <c r="AE325" s="59" t="s">
        <v>544</v>
      </c>
      <c r="AF325" s="58">
        <v>94.303030000000007</v>
      </c>
      <c r="AG325" s="58">
        <v>14.57</v>
      </c>
      <c r="AH325" s="58">
        <v>55.5</v>
      </c>
      <c r="AI325" s="59" t="s">
        <v>544</v>
      </c>
      <c r="AJ325" s="59" t="s">
        <v>544</v>
      </c>
      <c r="AK325" s="59" t="s">
        <v>544</v>
      </c>
      <c r="AL325" s="59" t="s">
        <v>544</v>
      </c>
      <c r="AM325" s="58">
        <v>60.7166</v>
      </c>
      <c r="AN325" s="58">
        <v>99.083100000000002</v>
      </c>
      <c r="AO325" s="59" t="s">
        <v>544</v>
      </c>
      <c r="AP325" s="59" t="s">
        <v>544</v>
      </c>
      <c r="AQ325" s="59" t="s">
        <v>544</v>
      </c>
      <c r="AR325" s="59" t="s">
        <v>544</v>
      </c>
      <c r="AS325" s="58">
        <v>0.5</v>
      </c>
      <c r="AT325" s="58">
        <v>101.8</v>
      </c>
      <c r="AU325" s="58">
        <v>86.29</v>
      </c>
      <c r="AV325" s="58">
        <v>82.6</v>
      </c>
      <c r="AW325" s="59" t="s">
        <v>544</v>
      </c>
      <c r="AX325" s="58">
        <v>29</v>
      </c>
      <c r="AY325" s="58">
        <v>33.6</v>
      </c>
      <c r="AZ325" s="58">
        <v>57.2</v>
      </c>
      <c r="BA325" s="58">
        <v>68.599999999999994</v>
      </c>
      <c r="BB325" s="58">
        <v>49.2</v>
      </c>
      <c r="BC325" s="58">
        <v>78</v>
      </c>
      <c r="BD325" s="59" t="s">
        <v>544</v>
      </c>
      <c r="BE325" s="59" t="s">
        <v>544</v>
      </c>
      <c r="BF325" s="59" t="s">
        <v>544</v>
      </c>
      <c r="BG325" s="58">
        <v>4.12</v>
      </c>
      <c r="BH325" s="58">
        <v>3.52</v>
      </c>
      <c r="BI325" s="59" t="s">
        <v>544</v>
      </c>
      <c r="BJ325" s="59" t="s">
        <v>544</v>
      </c>
      <c r="BK325" s="59" t="s">
        <v>544</v>
      </c>
      <c r="BL325" s="58">
        <v>22.14</v>
      </c>
      <c r="BM325" s="58">
        <v>16.72</v>
      </c>
      <c r="BN325" s="59" t="s">
        <v>544</v>
      </c>
      <c r="BO325" s="59" t="s">
        <v>544</v>
      </c>
      <c r="BP325" s="59" t="s">
        <v>544</v>
      </c>
      <c r="BQ325" s="59" t="s">
        <v>544</v>
      </c>
      <c r="BR325" s="59" t="s">
        <v>544</v>
      </c>
      <c r="BS325" s="59" t="s">
        <v>544</v>
      </c>
      <c r="BT325" s="59" t="s">
        <v>544</v>
      </c>
      <c r="BU325" s="59" t="s">
        <v>544</v>
      </c>
      <c r="BV325" s="59" t="s">
        <v>544</v>
      </c>
      <c r="BW325" s="59" t="s">
        <v>544</v>
      </c>
      <c r="BX325" s="59" t="s">
        <v>544</v>
      </c>
      <c r="BY325" s="59" t="s">
        <v>544</v>
      </c>
      <c r="BZ325" s="59" t="s">
        <v>544</v>
      </c>
      <c r="CA325" s="59" t="s">
        <v>544</v>
      </c>
      <c r="CB325" s="59" t="s">
        <v>544</v>
      </c>
      <c r="CC325" s="59" t="s">
        <v>544</v>
      </c>
      <c r="CD325" s="59" t="s">
        <v>544</v>
      </c>
      <c r="CE325" s="59" t="s">
        <v>544</v>
      </c>
      <c r="CF325" s="58">
        <v>832620</v>
      </c>
      <c r="CG325" s="59" t="s">
        <v>544</v>
      </c>
      <c r="CH325" s="59" t="s">
        <v>544</v>
      </c>
      <c r="CI325" s="59" t="s">
        <v>544</v>
      </c>
      <c r="CJ325" s="59" t="s">
        <v>544</v>
      </c>
      <c r="CK325" s="59" t="s">
        <v>544</v>
      </c>
      <c r="CL325" s="59" t="s">
        <v>544</v>
      </c>
      <c r="CM325" s="59" t="s">
        <v>544</v>
      </c>
      <c r="CN325" s="59" t="s">
        <v>544</v>
      </c>
      <c r="CO325" s="59" t="s">
        <v>544</v>
      </c>
      <c r="CP325" s="59" t="s">
        <v>544</v>
      </c>
      <c r="CQ325" s="59" t="s">
        <v>544</v>
      </c>
      <c r="CR325" s="59" t="s">
        <v>544</v>
      </c>
      <c r="CS325" s="58">
        <v>98.2</v>
      </c>
      <c r="CT325" s="58">
        <v>103.9</v>
      </c>
      <c r="CU325" s="59" t="s">
        <v>544</v>
      </c>
      <c r="CV325" s="59" t="s">
        <v>544</v>
      </c>
      <c r="CW325" s="58">
        <v>1.69</v>
      </c>
      <c r="CX325" s="59" t="s">
        <v>544</v>
      </c>
      <c r="CY325" s="59" t="s">
        <v>544</v>
      </c>
      <c r="CZ325" s="59" t="s">
        <v>544</v>
      </c>
      <c r="DA325" s="59" t="s">
        <v>544</v>
      </c>
      <c r="DB325" s="59" t="s">
        <v>544</v>
      </c>
      <c r="DC325" s="59" t="s">
        <v>544</v>
      </c>
      <c r="DD325" s="59" t="s">
        <v>544</v>
      </c>
      <c r="DE325" s="59" t="s">
        <v>544</v>
      </c>
      <c r="DF325" s="59" t="s">
        <v>544</v>
      </c>
      <c r="DG325" s="59" t="s">
        <v>544</v>
      </c>
      <c r="DH325" s="59" t="s">
        <v>544</v>
      </c>
      <c r="DI325" s="59" t="s">
        <v>544</v>
      </c>
      <c r="DJ325" s="59" t="s">
        <v>544</v>
      </c>
      <c r="DK325" s="59" t="s">
        <v>544</v>
      </c>
      <c r="DL325" s="59" t="s">
        <v>544</v>
      </c>
      <c r="DM325" s="59" t="s">
        <v>544</v>
      </c>
      <c r="DN325" s="58">
        <v>2.3345220000000002</v>
      </c>
      <c r="DO325" s="59" t="s">
        <v>544</v>
      </c>
      <c r="DP325" s="59" t="s">
        <v>544</v>
      </c>
      <c r="DQ325" s="116" t="s">
        <v>544</v>
      </c>
    </row>
    <row r="326" spans="1:121">
      <c r="A326" s="3">
        <v>31761</v>
      </c>
      <c r="B326" s="59" t="s">
        <v>544</v>
      </c>
      <c r="C326" s="59" t="s">
        <v>544</v>
      </c>
      <c r="D326" s="59" t="s">
        <v>544</v>
      </c>
      <c r="E326" s="59" t="s">
        <v>544</v>
      </c>
      <c r="F326" s="58">
        <v>50.9</v>
      </c>
      <c r="G326" s="58">
        <v>0.98359099999999999</v>
      </c>
      <c r="H326" s="58">
        <v>178.8</v>
      </c>
      <c r="I326" s="58">
        <v>299.60000000000002</v>
      </c>
      <c r="J326" s="58">
        <v>4.843</v>
      </c>
      <c r="K326" s="59" t="s">
        <v>544</v>
      </c>
      <c r="L326" s="58">
        <v>1432.3</v>
      </c>
      <c r="M326" s="58">
        <v>248590</v>
      </c>
      <c r="N326" s="59" t="s">
        <v>544</v>
      </c>
      <c r="O326" s="58">
        <v>1061</v>
      </c>
      <c r="P326" s="58">
        <v>7.7</v>
      </c>
      <c r="Q326" s="59" t="s">
        <v>544</v>
      </c>
      <c r="R326" s="59" t="s">
        <v>544</v>
      </c>
      <c r="S326" s="59" t="s">
        <v>544</v>
      </c>
      <c r="T326" s="59" t="s">
        <v>544</v>
      </c>
      <c r="U326" s="59" t="s">
        <v>544</v>
      </c>
      <c r="V326" s="59" t="s">
        <v>544</v>
      </c>
      <c r="W326" s="59" t="s">
        <v>544</v>
      </c>
      <c r="X326" s="59" t="s">
        <v>544</v>
      </c>
      <c r="Y326" s="59" t="s">
        <v>544</v>
      </c>
      <c r="Z326" s="58">
        <v>101.1</v>
      </c>
      <c r="AA326" s="59" t="s">
        <v>544</v>
      </c>
      <c r="AB326" s="59" t="s">
        <v>544</v>
      </c>
      <c r="AC326" s="58">
        <v>0.98359099999999999</v>
      </c>
      <c r="AD326" s="59" t="s">
        <v>544</v>
      </c>
      <c r="AE326" s="59" t="s">
        <v>544</v>
      </c>
      <c r="AF326" s="58">
        <v>94.403892999999997</v>
      </c>
      <c r="AG326" s="58">
        <v>15.8</v>
      </c>
      <c r="AH326" s="58">
        <v>55.6</v>
      </c>
      <c r="AI326" s="59" t="s">
        <v>544</v>
      </c>
      <c r="AJ326" s="59" t="s">
        <v>544</v>
      </c>
      <c r="AK326" s="59" t="s">
        <v>544</v>
      </c>
      <c r="AL326" s="59" t="s">
        <v>544</v>
      </c>
      <c r="AM326" s="58">
        <v>60.778300000000002</v>
      </c>
      <c r="AN326" s="58">
        <v>98.949799999999996</v>
      </c>
      <c r="AO326" s="59" t="s">
        <v>544</v>
      </c>
      <c r="AP326" s="59" t="s">
        <v>544</v>
      </c>
      <c r="AQ326" s="59" t="s">
        <v>544</v>
      </c>
      <c r="AR326" s="59" t="s">
        <v>544</v>
      </c>
      <c r="AS326" s="58">
        <v>0.8</v>
      </c>
      <c r="AT326" s="58">
        <v>101.6</v>
      </c>
      <c r="AU326" s="58">
        <v>86.9</v>
      </c>
      <c r="AV326" s="58">
        <v>82.3</v>
      </c>
      <c r="AW326" s="59" t="s">
        <v>544</v>
      </c>
      <c r="AX326" s="58">
        <v>31.5</v>
      </c>
      <c r="AY326" s="58">
        <v>35.4</v>
      </c>
      <c r="AZ326" s="58">
        <v>55.4</v>
      </c>
      <c r="BA326" s="58">
        <v>63.8</v>
      </c>
      <c r="BB326" s="58">
        <v>49.7</v>
      </c>
      <c r="BC326" s="58">
        <v>78</v>
      </c>
      <c r="BD326" s="59" t="s">
        <v>544</v>
      </c>
      <c r="BE326" s="59" t="s">
        <v>544</v>
      </c>
      <c r="BF326" s="59" t="s">
        <v>544</v>
      </c>
      <c r="BG326" s="58">
        <v>4.04</v>
      </c>
      <c r="BH326" s="58">
        <v>3.68</v>
      </c>
      <c r="BI326" s="59" t="s">
        <v>544</v>
      </c>
      <c r="BJ326" s="59" t="s">
        <v>544</v>
      </c>
      <c r="BK326" s="59" t="s">
        <v>544</v>
      </c>
      <c r="BL326" s="58">
        <v>22.24</v>
      </c>
      <c r="BM326" s="58">
        <v>16.77</v>
      </c>
      <c r="BN326" s="59" t="s">
        <v>544</v>
      </c>
      <c r="BO326" s="59" t="s">
        <v>544</v>
      </c>
      <c r="BP326" s="59" t="s">
        <v>544</v>
      </c>
      <c r="BQ326" s="59" t="s">
        <v>544</v>
      </c>
      <c r="BR326" s="59" t="s">
        <v>544</v>
      </c>
      <c r="BS326" s="59" t="s">
        <v>544</v>
      </c>
      <c r="BT326" s="59" t="s">
        <v>544</v>
      </c>
      <c r="BU326" s="59" t="s">
        <v>544</v>
      </c>
      <c r="BV326" s="59" t="s">
        <v>544</v>
      </c>
      <c r="BW326" s="59" t="s">
        <v>544</v>
      </c>
      <c r="BX326" s="59" t="s">
        <v>544</v>
      </c>
      <c r="BY326" s="59" t="s">
        <v>544</v>
      </c>
      <c r="BZ326" s="59" t="s">
        <v>544</v>
      </c>
      <c r="CA326" s="59" t="s">
        <v>544</v>
      </c>
      <c r="CB326" s="59" t="s">
        <v>544</v>
      </c>
      <c r="CC326" s="59" t="s">
        <v>544</v>
      </c>
      <c r="CD326" s="59" t="s">
        <v>544</v>
      </c>
      <c r="CE326" s="59" t="s">
        <v>544</v>
      </c>
      <c r="CF326" s="58">
        <v>840029</v>
      </c>
      <c r="CG326" s="59" t="s">
        <v>544</v>
      </c>
      <c r="CH326" s="59" t="s">
        <v>544</v>
      </c>
      <c r="CI326" s="59" t="s">
        <v>544</v>
      </c>
      <c r="CJ326" s="59" t="s">
        <v>544</v>
      </c>
      <c r="CK326" s="59" t="s">
        <v>544</v>
      </c>
      <c r="CL326" s="59" t="s">
        <v>544</v>
      </c>
      <c r="CM326" s="59" t="s">
        <v>544</v>
      </c>
      <c r="CN326" s="59" t="s">
        <v>544</v>
      </c>
      <c r="CO326" s="59" t="s">
        <v>544</v>
      </c>
      <c r="CP326" s="59" t="s">
        <v>544</v>
      </c>
      <c r="CQ326" s="59" t="s">
        <v>544</v>
      </c>
      <c r="CR326" s="59" t="s">
        <v>544</v>
      </c>
      <c r="CS326" s="58">
        <v>98.3</v>
      </c>
      <c r="CT326" s="58">
        <v>105</v>
      </c>
      <c r="CU326" s="59" t="s">
        <v>544</v>
      </c>
      <c r="CV326" s="59" t="s">
        <v>544</v>
      </c>
      <c r="CW326" s="58">
        <v>1.38</v>
      </c>
      <c r="CX326" s="59" t="s">
        <v>544</v>
      </c>
      <c r="CY326" s="59" t="s">
        <v>544</v>
      </c>
      <c r="CZ326" s="59" t="s">
        <v>544</v>
      </c>
      <c r="DA326" s="59" t="s">
        <v>544</v>
      </c>
      <c r="DB326" s="59" t="s">
        <v>544</v>
      </c>
      <c r="DC326" s="59" t="s">
        <v>544</v>
      </c>
      <c r="DD326" s="59" t="s">
        <v>544</v>
      </c>
      <c r="DE326" s="59" t="s">
        <v>544</v>
      </c>
      <c r="DF326" s="59" t="s">
        <v>544</v>
      </c>
      <c r="DG326" s="59" t="s">
        <v>544</v>
      </c>
      <c r="DH326" s="59" t="s">
        <v>544</v>
      </c>
      <c r="DI326" s="59" t="s">
        <v>544</v>
      </c>
      <c r="DJ326" s="59" t="s">
        <v>544</v>
      </c>
      <c r="DK326" s="59" t="s">
        <v>544</v>
      </c>
      <c r="DL326" s="59" t="s">
        <v>544</v>
      </c>
      <c r="DM326" s="59" t="s">
        <v>544</v>
      </c>
      <c r="DN326" s="58">
        <v>2.28511</v>
      </c>
      <c r="DO326" s="59" t="s">
        <v>544</v>
      </c>
      <c r="DP326" s="59" t="s">
        <v>544</v>
      </c>
      <c r="DQ326" s="116" t="s">
        <v>544</v>
      </c>
    </row>
    <row r="327" spans="1:121">
      <c r="A327" s="3">
        <v>31792</v>
      </c>
      <c r="B327" s="59" t="s">
        <v>544</v>
      </c>
      <c r="C327" s="59" t="s">
        <v>544</v>
      </c>
      <c r="D327" s="59" t="s">
        <v>544</v>
      </c>
      <c r="E327" s="59" t="s">
        <v>544</v>
      </c>
      <c r="F327" s="58">
        <v>50.2</v>
      </c>
      <c r="G327" s="58">
        <v>1.0538540000000001</v>
      </c>
      <c r="H327" s="58">
        <v>169.7</v>
      </c>
      <c r="I327" s="58">
        <v>303.5</v>
      </c>
      <c r="J327" s="58">
        <v>4.5679999999999996</v>
      </c>
      <c r="K327" s="59" t="s">
        <v>544</v>
      </c>
      <c r="L327" s="58">
        <v>1294.5</v>
      </c>
      <c r="M327" s="58">
        <v>145122</v>
      </c>
      <c r="N327" s="59" t="s">
        <v>544</v>
      </c>
      <c r="O327" s="58">
        <v>1099</v>
      </c>
      <c r="P327" s="58">
        <v>7.8</v>
      </c>
      <c r="Q327" s="59" t="s">
        <v>544</v>
      </c>
      <c r="R327" s="59" t="s">
        <v>544</v>
      </c>
      <c r="S327" s="59" t="s">
        <v>544</v>
      </c>
      <c r="T327" s="59" t="s">
        <v>544</v>
      </c>
      <c r="U327" s="59" t="s">
        <v>544</v>
      </c>
      <c r="V327" s="59" t="s">
        <v>544</v>
      </c>
      <c r="W327" s="59" t="s">
        <v>544</v>
      </c>
      <c r="X327" s="59" t="s">
        <v>544</v>
      </c>
      <c r="Y327" s="59" t="s">
        <v>544</v>
      </c>
      <c r="Z327" s="58">
        <v>103.2</v>
      </c>
      <c r="AA327" s="59" t="s">
        <v>544</v>
      </c>
      <c r="AB327" s="59" t="s">
        <v>544</v>
      </c>
      <c r="AC327" s="58">
        <v>1.0538540000000001</v>
      </c>
      <c r="AD327" s="59" t="s">
        <v>544</v>
      </c>
      <c r="AE327" s="59" t="s">
        <v>544</v>
      </c>
      <c r="AF327" s="58">
        <v>94.397076999999996</v>
      </c>
      <c r="AG327" s="58">
        <v>18.43</v>
      </c>
      <c r="AH327" s="58">
        <v>55.8</v>
      </c>
      <c r="AI327" s="59" t="s">
        <v>544</v>
      </c>
      <c r="AJ327" s="59" t="s">
        <v>544</v>
      </c>
      <c r="AK327" s="59" t="s">
        <v>544</v>
      </c>
      <c r="AL327" s="59" t="s">
        <v>544</v>
      </c>
      <c r="AM327" s="58">
        <v>60.870399999999997</v>
      </c>
      <c r="AN327" s="58">
        <v>98.862899999999996</v>
      </c>
      <c r="AO327" s="59" t="s">
        <v>544</v>
      </c>
      <c r="AP327" s="59" t="s">
        <v>544</v>
      </c>
      <c r="AQ327" s="59" t="s">
        <v>544</v>
      </c>
      <c r="AR327" s="59" t="s">
        <v>544</v>
      </c>
      <c r="AS327" s="58">
        <v>-0.3</v>
      </c>
      <c r="AT327" s="58">
        <v>99.3</v>
      </c>
      <c r="AU327" s="58">
        <v>88.65</v>
      </c>
      <c r="AV327" s="58">
        <v>82</v>
      </c>
      <c r="AW327" s="59" t="s">
        <v>544</v>
      </c>
      <c r="AX327" s="58">
        <v>35.9</v>
      </c>
      <c r="AY327" s="58">
        <v>39</v>
      </c>
      <c r="AZ327" s="58">
        <v>55.4</v>
      </c>
      <c r="BA327" s="58">
        <v>62.2</v>
      </c>
      <c r="BB327" s="58">
        <v>50.7</v>
      </c>
      <c r="BC327" s="58">
        <v>77.599999999999994</v>
      </c>
      <c r="BD327" s="59" t="s">
        <v>544</v>
      </c>
      <c r="BE327" s="59" t="s">
        <v>544</v>
      </c>
      <c r="BF327" s="59" t="s">
        <v>544</v>
      </c>
      <c r="BG327" s="58">
        <v>4.0599999999999996</v>
      </c>
      <c r="BH327" s="58">
        <v>3.54</v>
      </c>
      <c r="BI327" s="59" t="s">
        <v>544</v>
      </c>
      <c r="BJ327" s="59" t="s">
        <v>544</v>
      </c>
      <c r="BK327" s="59" t="s">
        <v>544</v>
      </c>
      <c r="BL327" s="58">
        <v>20.66</v>
      </c>
      <c r="BM327" s="58">
        <v>16.41</v>
      </c>
      <c r="BN327" s="59" t="s">
        <v>544</v>
      </c>
      <c r="BO327" s="59" t="s">
        <v>544</v>
      </c>
      <c r="BP327" s="59" t="s">
        <v>544</v>
      </c>
      <c r="BQ327" s="59" t="s">
        <v>544</v>
      </c>
      <c r="BR327" s="59" t="s">
        <v>544</v>
      </c>
      <c r="BS327" s="59" t="s">
        <v>544</v>
      </c>
      <c r="BT327" s="59" t="s">
        <v>544</v>
      </c>
      <c r="BU327" s="59" t="s">
        <v>544</v>
      </c>
      <c r="BV327" s="59" t="s">
        <v>544</v>
      </c>
      <c r="BW327" s="59" t="s">
        <v>544</v>
      </c>
      <c r="BX327" s="59" t="s">
        <v>544</v>
      </c>
      <c r="BY327" s="59" t="s">
        <v>544</v>
      </c>
      <c r="BZ327" s="59" t="s">
        <v>544</v>
      </c>
      <c r="CA327" s="59" t="s">
        <v>544</v>
      </c>
      <c r="CB327" s="59" t="s">
        <v>544</v>
      </c>
      <c r="CC327" s="59" t="s">
        <v>544</v>
      </c>
      <c r="CD327" s="59" t="s">
        <v>544</v>
      </c>
      <c r="CE327" s="59" t="s">
        <v>544</v>
      </c>
      <c r="CF327" s="58">
        <v>837091</v>
      </c>
      <c r="CG327" s="59" t="s">
        <v>544</v>
      </c>
      <c r="CH327" s="59" t="s">
        <v>544</v>
      </c>
      <c r="CI327" s="59" t="s">
        <v>544</v>
      </c>
      <c r="CJ327" s="59" t="s">
        <v>544</v>
      </c>
      <c r="CK327" s="59" t="s">
        <v>544</v>
      </c>
      <c r="CL327" s="59" t="s">
        <v>544</v>
      </c>
      <c r="CM327" s="59" t="s">
        <v>544</v>
      </c>
      <c r="CN327" s="59" t="s">
        <v>544</v>
      </c>
      <c r="CO327" s="59" t="s">
        <v>544</v>
      </c>
      <c r="CP327" s="59" t="s">
        <v>544</v>
      </c>
      <c r="CQ327" s="59" t="s">
        <v>544</v>
      </c>
      <c r="CR327" s="59" t="s">
        <v>544</v>
      </c>
      <c r="CS327" s="58">
        <v>99.4</v>
      </c>
      <c r="CT327" s="58">
        <v>108.4</v>
      </c>
      <c r="CU327" s="59" t="s">
        <v>544</v>
      </c>
      <c r="CV327" s="59" t="s">
        <v>544</v>
      </c>
      <c r="CW327" s="58">
        <v>1.38</v>
      </c>
      <c r="CX327" s="59" t="s">
        <v>544</v>
      </c>
      <c r="CY327" s="59" t="s">
        <v>544</v>
      </c>
      <c r="CZ327" s="59" t="s">
        <v>544</v>
      </c>
      <c r="DA327" s="59" t="s">
        <v>544</v>
      </c>
      <c r="DB327" s="59" t="s">
        <v>544</v>
      </c>
      <c r="DC327" s="59" t="s">
        <v>544</v>
      </c>
      <c r="DD327" s="59" t="s">
        <v>544</v>
      </c>
      <c r="DE327" s="59" t="s">
        <v>544</v>
      </c>
      <c r="DF327" s="59" t="s">
        <v>544</v>
      </c>
      <c r="DG327" s="59" t="s">
        <v>544</v>
      </c>
      <c r="DH327" s="59" t="s">
        <v>544</v>
      </c>
      <c r="DI327" s="59" t="s">
        <v>544</v>
      </c>
      <c r="DJ327" s="59" t="s">
        <v>544</v>
      </c>
      <c r="DK327" s="59" t="s">
        <v>544</v>
      </c>
      <c r="DL327" s="59" t="s">
        <v>544</v>
      </c>
      <c r="DM327" s="59" t="s">
        <v>544</v>
      </c>
      <c r="DN327" s="58">
        <v>2.2169810000000001</v>
      </c>
      <c r="DO327" s="59" t="s">
        <v>544</v>
      </c>
      <c r="DP327" s="59" t="s">
        <v>544</v>
      </c>
      <c r="DQ327" s="116" t="s">
        <v>544</v>
      </c>
    </row>
    <row r="328" spans="1:121">
      <c r="A328" s="3">
        <v>31823</v>
      </c>
      <c r="B328" s="59" t="s">
        <v>544</v>
      </c>
      <c r="C328" s="59" t="s">
        <v>544</v>
      </c>
      <c r="D328" s="59" t="s">
        <v>544</v>
      </c>
      <c r="E328" s="59" t="s">
        <v>544</v>
      </c>
      <c r="F328" s="58">
        <v>51</v>
      </c>
      <c r="G328" s="58">
        <v>1.072441</v>
      </c>
      <c r="H328" s="58">
        <v>171.4</v>
      </c>
      <c r="I328" s="58">
        <v>304.60000000000002</v>
      </c>
      <c r="J328" s="58">
        <v>4.0410000000000004</v>
      </c>
      <c r="K328" s="59" t="s">
        <v>544</v>
      </c>
      <c r="L328" s="58">
        <v>1244.4000000000001</v>
      </c>
      <c r="M328" s="58">
        <v>190175</v>
      </c>
      <c r="N328" s="59" t="s">
        <v>544</v>
      </c>
      <c r="O328" s="58">
        <v>1062</v>
      </c>
      <c r="P328" s="58">
        <v>7.8</v>
      </c>
      <c r="Q328" s="59" t="s">
        <v>544</v>
      </c>
      <c r="R328" s="59" t="s">
        <v>544</v>
      </c>
      <c r="S328" s="59" t="s">
        <v>544</v>
      </c>
      <c r="T328" s="59" t="s">
        <v>544</v>
      </c>
      <c r="U328" s="59" t="s">
        <v>544</v>
      </c>
      <c r="V328" s="59" t="s">
        <v>544</v>
      </c>
      <c r="W328" s="59" t="s">
        <v>544</v>
      </c>
      <c r="X328" s="59" t="s">
        <v>544</v>
      </c>
      <c r="Y328" s="59" t="s">
        <v>544</v>
      </c>
      <c r="Z328" s="58">
        <v>103.3</v>
      </c>
      <c r="AA328" s="59" t="s">
        <v>544</v>
      </c>
      <c r="AB328" s="59" t="s">
        <v>544</v>
      </c>
      <c r="AC328" s="58">
        <v>1.072441</v>
      </c>
      <c r="AD328" s="59" t="s">
        <v>544</v>
      </c>
      <c r="AE328" s="59" t="s">
        <v>544</v>
      </c>
      <c r="AF328" s="58">
        <v>95.085994999999997</v>
      </c>
      <c r="AG328" s="58">
        <v>17.350000000000001</v>
      </c>
      <c r="AH328" s="58">
        <v>56</v>
      </c>
      <c r="AI328" s="59" t="s">
        <v>544</v>
      </c>
      <c r="AJ328" s="59" t="s">
        <v>544</v>
      </c>
      <c r="AK328" s="59" t="s">
        <v>544</v>
      </c>
      <c r="AL328" s="59" t="s">
        <v>544</v>
      </c>
      <c r="AM328" s="58">
        <v>61.015999999999998</v>
      </c>
      <c r="AN328" s="58">
        <v>98.859499999999997</v>
      </c>
      <c r="AO328" s="59" t="s">
        <v>544</v>
      </c>
      <c r="AP328" s="59" t="s">
        <v>544</v>
      </c>
      <c r="AQ328" s="59" t="s">
        <v>544</v>
      </c>
      <c r="AR328" s="59" t="s">
        <v>544</v>
      </c>
      <c r="AS328" s="58">
        <v>-2.2000000000000002</v>
      </c>
      <c r="AT328" s="58">
        <v>97.6</v>
      </c>
      <c r="AU328" s="58">
        <v>89.04</v>
      </c>
      <c r="AV328" s="58">
        <v>81.3</v>
      </c>
      <c r="AW328" s="59" t="s">
        <v>544</v>
      </c>
      <c r="AX328" s="58">
        <v>34.1</v>
      </c>
      <c r="AY328" s="58">
        <v>37.700000000000003</v>
      </c>
      <c r="AZ328" s="58">
        <v>56.2</v>
      </c>
      <c r="BA328" s="58">
        <v>61.6</v>
      </c>
      <c r="BB328" s="58">
        <v>52.4</v>
      </c>
      <c r="BC328" s="58">
        <v>77.400000000000006</v>
      </c>
      <c r="BD328" s="59" t="s">
        <v>544</v>
      </c>
      <c r="BE328" s="59" t="s">
        <v>544</v>
      </c>
      <c r="BF328" s="59" t="s">
        <v>544</v>
      </c>
      <c r="BG328" s="58">
        <v>3.89</v>
      </c>
      <c r="BH328" s="58">
        <v>3.28</v>
      </c>
      <c r="BI328" s="59" t="s">
        <v>544</v>
      </c>
      <c r="BJ328" s="59" t="s">
        <v>544</v>
      </c>
      <c r="BK328" s="59" t="s">
        <v>544</v>
      </c>
      <c r="BL328" s="58">
        <v>22.5</v>
      </c>
      <c r="BM328" s="58">
        <v>16.82</v>
      </c>
      <c r="BN328" s="59" t="s">
        <v>544</v>
      </c>
      <c r="BO328" s="59" t="s">
        <v>544</v>
      </c>
      <c r="BP328" s="59" t="s">
        <v>544</v>
      </c>
      <c r="BQ328" s="59" t="s">
        <v>544</v>
      </c>
      <c r="BR328" s="59" t="s">
        <v>544</v>
      </c>
      <c r="BS328" s="59" t="s">
        <v>544</v>
      </c>
      <c r="BT328" s="59" t="s">
        <v>544</v>
      </c>
      <c r="BU328" s="59" t="s">
        <v>544</v>
      </c>
      <c r="BV328" s="59" t="s">
        <v>544</v>
      </c>
      <c r="BW328" s="59" t="s">
        <v>544</v>
      </c>
      <c r="BX328" s="59" t="s">
        <v>544</v>
      </c>
      <c r="BY328" s="59" t="s">
        <v>544</v>
      </c>
      <c r="BZ328" s="59" t="s">
        <v>544</v>
      </c>
      <c r="CA328" s="59" t="s">
        <v>544</v>
      </c>
      <c r="CB328" s="59" t="s">
        <v>544</v>
      </c>
      <c r="CC328" s="59" t="s">
        <v>544</v>
      </c>
      <c r="CD328" s="59" t="s">
        <v>544</v>
      </c>
      <c r="CE328" s="59" t="s">
        <v>544</v>
      </c>
      <c r="CF328" s="58">
        <v>835722</v>
      </c>
      <c r="CG328" s="59" t="s">
        <v>544</v>
      </c>
      <c r="CH328" s="59" t="s">
        <v>544</v>
      </c>
      <c r="CI328" s="59" t="s">
        <v>544</v>
      </c>
      <c r="CJ328" s="59" t="s">
        <v>544</v>
      </c>
      <c r="CK328" s="59" t="s">
        <v>544</v>
      </c>
      <c r="CL328" s="59" t="s">
        <v>544</v>
      </c>
      <c r="CM328" s="59" t="s">
        <v>544</v>
      </c>
      <c r="CN328" s="59" t="s">
        <v>544</v>
      </c>
      <c r="CO328" s="59" t="s">
        <v>544</v>
      </c>
      <c r="CP328" s="59" t="s">
        <v>544</v>
      </c>
      <c r="CQ328" s="59" t="s">
        <v>544</v>
      </c>
      <c r="CR328" s="59" t="s">
        <v>544</v>
      </c>
      <c r="CS328" s="58">
        <v>99.3</v>
      </c>
      <c r="CT328" s="58">
        <v>108.9</v>
      </c>
      <c r="CU328" s="59" t="s">
        <v>544</v>
      </c>
      <c r="CV328" s="59" t="s">
        <v>544</v>
      </c>
      <c r="CW328" s="58">
        <v>1.59</v>
      </c>
      <c r="CX328" s="59" t="s">
        <v>544</v>
      </c>
      <c r="CY328" s="59" t="s">
        <v>544</v>
      </c>
      <c r="CZ328" s="59" t="s">
        <v>544</v>
      </c>
      <c r="DA328" s="59" t="s">
        <v>544</v>
      </c>
      <c r="DB328" s="59" t="s">
        <v>544</v>
      </c>
      <c r="DC328" s="59" t="s">
        <v>544</v>
      </c>
      <c r="DD328" s="59" t="s">
        <v>544</v>
      </c>
      <c r="DE328" s="59" t="s">
        <v>544</v>
      </c>
      <c r="DF328" s="59" t="s">
        <v>544</v>
      </c>
      <c r="DG328" s="59" t="s">
        <v>544</v>
      </c>
      <c r="DH328" s="59" t="s">
        <v>544</v>
      </c>
      <c r="DI328" s="59" t="s">
        <v>544</v>
      </c>
      <c r="DJ328" s="59" t="s">
        <v>544</v>
      </c>
      <c r="DK328" s="59" t="s">
        <v>544</v>
      </c>
      <c r="DL328" s="59" t="s">
        <v>544</v>
      </c>
      <c r="DM328" s="59" t="s">
        <v>544</v>
      </c>
      <c r="DN328" s="58">
        <v>2.2466349999999999</v>
      </c>
      <c r="DO328" s="59" t="s">
        <v>544</v>
      </c>
      <c r="DP328" s="59" t="s">
        <v>544</v>
      </c>
      <c r="DQ328" s="116" t="s">
        <v>544</v>
      </c>
    </row>
    <row r="329" spans="1:121">
      <c r="A329" s="3">
        <v>31851</v>
      </c>
      <c r="B329" s="59" t="s">
        <v>544</v>
      </c>
      <c r="C329" s="59" t="s">
        <v>544</v>
      </c>
      <c r="D329" s="59" t="s">
        <v>544</v>
      </c>
      <c r="E329" s="59" t="s">
        <v>544</v>
      </c>
      <c r="F329" s="58">
        <v>50.5</v>
      </c>
      <c r="G329" s="58">
        <v>1.065898</v>
      </c>
      <c r="H329" s="58">
        <v>175.7</v>
      </c>
      <c r="I329" s="58">
        <v>304.10000000000002</v>
      </c>
      <c r="J329" s="58">
        <v>4.032</v>
      </c>
      <c r="K329" s="59" t="s">
        <v>544</v>
      </c>
      <c r="L329" s="58">
        <v>1301.7</v>
      </c>
      <c r="M329" s="58">
        <v>293496</v>
      </c>
      <c r="N329" s="59" t="s">
        <v>544</v>
      </c>
      <c r="O329" s="58">
        <v>1258</v>
      </c>
      <c r="P329" s="58">
        <v>7.9</v>
      </c>
      <c r="Q329" s="59" t="s">
        <v>544</v>
      </c>
      <c r="R329" s="59" t="s">
        <v>544</v>
      </c>
      <c r="S329" s="59" t="s">
        <v>544</v>
      </c>
      <c r="T329" s="59" t="s">
        <v>544</v>
      </c>
      <c r="U329" s="59" t="s">
        <v>544</v>
      </c>
      <c r="V329" s="59" t="s">
        <v>544</v>
      </c>
      <c r="W329" s="59" t="s">
        <v>544</v>
      </c>
      <c r="X329" s="59" t="s">
        <v>544</v>
      </c>
      <c r="Y329" s="59" t="s">
        <v>544</v>
      </c>
      <c r="Z329" s="58">
        <v>102.2</v>
      </c>
      <c r="AA329" s="59" t="s">
        <v>544</v>
      </c>
      <c r="AB329" s="59" t="s">
        <v>544</v>
      </c>
      <c r="AC329" s="58">
        <v>1.065898</v>
      </c>
      <c r="AD329" s="59" t="s">
        <v>544</v>
      </c>
      <c r="AE329" s="59" t="s">
        <v>544</v>
      </c>
      <c r="AF329" s="58">
        <v>95.092025000000007</v>
      </c>
      <c r="AG329" s="58">
        <v>17.87</v>
      </c>
      <c r="AH329" s="58">
        <v>56.1</v>
      </c>
      <c r="AI329" s="59" t="s">
        <v>544</v>
      </c>
      <c r="AJ329" s="59" t="s">
        <v>544</v>
      </c>
      <c r="AK329" s="59" t="s">
        <v>544</v>
      </c>
      <c r="AL329" s="59" t="s">
        <v>544</v>
      </c>
      <c r="AM329" s="58">
        <v>61.209000000000003</v>
      </c>
      <c r="AN329" s="58">
        <v>98.928899999999999</v>
      </c>
      <c r="AO329" s="59" t="s">
        <v>544</v>
      </c>
      <c r="AP329" s="59" t="s">
        <v>544</v>
      </c>
      <c r="AQ329" s="59" t="s">
        <v>544</v>
      </c>
      <c r="AR329" s="59" t="s">
        <v>544</v>
      </c>
      <c r="AS329" s="58">
        <v>-1.8</v>
      </c>
      <c r="AT329" s="58">
        <v>98.9</v>
      </c>
      <c r="AU329" s="58">
        <v>88.28</v>
      </c>
      <c r="AV329" s="58">
        <v>81.5</v>
      </c>
      <c r="AW329" s="59" t="s">
        <v>544</v>
      </c>
      <c r="AX329" s="58">
        <v>35.299999999999997</v>
      </c>
      <c r="AY329" s="58">
        <v>38.6</v>
      </c>
      <c r="AZ329" s="58">
        <v>55.5</v>
      </c>
      <c r="BA329" s="58">
        <v>58.7</v>
      </c>
      <c r="BB329" s="58">
        <v>53.4</v>
      </c>
      <c r="BC329" s="58">
        <v>77.400000000000006</v>
      </c>
      <c r="BD329" s="59" t="s">
        <v>544</v>
      </c>
      <c r="BE329" s="59" t="s">
        <v>544</v>
      </c>
      <c r="BF329" s="59" t="s">
        <v>544</v>
      </c>
      <c r="BG329" s="58">
        <v>3.86</v>
      </c>
      <c r="BH329" s="58">
        <v>3.55</v>
      </c>
      <c r="BI329" s="59" t="s">
        <v>544</v>
      </c>
      <c r="BJ329" s="59" t="s">
        <v>544</v>
      </c>
      <c r="BK329" s="59" t="s">
        <v>544</v>
      </c>
      <c r="BL329" s="58">
        <v>22.24</v>
      </c>
      <c r="BM329" s="58">
        <v>17.54</v>
      </c>
      <c r="BN329" s="59" t="s">
        <v>544</v>
      </c>
      <c r="BO329" s="59" t="s">
        <v>544</v>
      </c>
      <c r="BP329" s="59" t="s">
        <v>544</v>
      </c>
      <c r="BQ329" s="59" t="s">
        <v>544</v>
      </c>
      <c r="BR329" s="59" t="s">
        <v>544</v>
      </c>
      <c r="BS329" s="59" t="s">
        <v>544</v>
      </c>
      <c r="BT329" s="59" t="s">
        <v>544</v>
      </c>
      <c r="BU329" s="59" t="s">
        <v>544</v>
      </c>
      <c r="BV329" s="59" t="s">
        <v>544</v>
      </c>
      <c r="BW329" s="59" t="s">
        <v>544</v>
      </c>
      <c r="BX329" s="59" t="s">
        <v>544</v>
      </c>
      <c r="BY329" s="59" t="s">
        <v>544</v>
      </c>
      <c r="BZ329" s="59" t="s">
        <v>544</v>
      </c>
      <c r="CA329" s="59" t="s">
        <v>544</v>
      </c>
      <c r="CB329" s="59" t="s">
        <v>544</v>
      </c>
      <c r="CC329" s="59" t="s">
        <v>544</v>
      </c>
      <c r="CD329" s="59" t="s">
        <v>544</v>
      </c>
      <c r="CE329" s="59" t="s">
        <v>544</v>
      </c>
      <c r="CF329" s="58">
        <v>837629</v>
      </c>
      <c r="CG329" s="59" t="s">
        <v>544</v>
      </c>
      <c r="CH329" s="59" t="s">
        <v>544</v>
      </c>
      <c r="CI329" s="59" t="s">
        <v>544</v>
      </c>
      <c r="CJ329" s="59" t="s">
        <v>544</v>
      </c>
      <c r="CK329" s="59" t="s">
        <v>544</v>
      </c>
      <c r="CL329" s="59" t="s">
        <v>544</v>
      </c>
      <c r="CM329" s="59" t="s">
        <v>544</v>
      </c>
      <c r="CN329" s="59" t="s">
        <v>544</v>
      </c>
      <c r="CO329" s="59" t="s">
        <v>544</v>
      </c>
      <c r="CP329" s="59" t="s">
        <v>544</v>
      </c>
      <c r="CQ329" s="59" t="s">
        <v>544</v>
      </c>
      <c r="CR329" s="59" t="s">
        <v>544</v>
      </c>
      <c r="CS329" s="58">
        <v>99.1</v>
      </c>
      <c r="CT329" s="58">
        <v>106.6</v>
      </c>
      <c r="CU329" s="59" t="s">
        <v>544</v>
      </c>
      <c r="CV329" s="59" t="s">
        <v>544</v>
      </c>
      <c r="CW329" s="58">
        <v>1.69</v>
      </c>
      <c r="CX329" s="59" t="s">
        <v>544</v>
      </c>
      <c r="CY329" s="59" t="s">
        <v>544</v>
      </c>
      <c r="CZ329" s="59" t="s">
        <v>544</v>
      </c>
      <c r="DA329" s="59" t="s">
        <v>544</v>
      </c>
      <c r="DB329" s="59" t="s">
        <v>544</v>
      </c>
      <c r="DC329" s="59" t="s">
        <v>544</v>
      </c>
      <c r="DD329" s="59" t="s">
        <v>544</v>
      </c>
      <c r="DE329" s="59" t="s">
        <v>544</v>
      </c>
      <c r="DF329" s="59" t="s">
        <v>544</v>
      </c>
      <c r="DG329" s="59" t="s">
        <v>544</v>
      </c>
      <c r="DH329" s="59" t="s">
        <v>544</v>
      </c>
      <c r="DI329" s="59" t="s">
        <v>544</v>
      </c>
      <c r="DJ329" s="59" t="s">
        <v>544</v>
      </c>
      <c r="DK329" s="59" t="s">
        <v>544</v>
      </c>
      <c r="DL329" s="59" t="s">
        <v>544</v>
      </c>
      <c r="DM329" s="59" t="s">
        <v>544</v>
      </c>
      <c r="DN329" s="58">
        <v>2.345094</v>
      </c>
      <c r="DO329" s="59" t="s">
        <v>544</v>
      </c>
      <c r="DP329" s="59" t="s">
        <v>544</v>
      </c>
      <c r="DQ329" s="116" t="s">
        <v>544</v>
      </c>
    </row>
    <row r="330" spans="1:121">
      <c r="A330" s="3">
        <v>31882</v>
      </c>
      <c r="B330" s="59" t="s">
        <v>544</v>
      </c>
      <c r="C330" s="59" t="s">
        <v>544</v>
      </c>
      <c r="D330" s="59" t="s">
        <v>544</v>
      </c>
      <c r="E330" s="59" t="s">
        <v>544</v>
      </c>
      <c r="F330" s="58">
        <v>52.2</v>
      </c>
      <c r="G330" s="58">
        <v>1.0798810000000001</v>
      </c>
      <c r="H330" s="58">
        <v>174.3</v>
      </c>
      <c r="I330" s="58">
        <v>306</v>
      </c>
      <c r="J330" s="58">
        <v>3.9089999999999998</v>
      </c>
      <c r="K330" s="59" t="s">
        <v>544</v>
      </c>
      <c r="L330" s="58">
        <v>1308.0999999999999</v>
      </c>
      <c r="M330" s="58">
        <v>318609</v>
      </c>
      <c r="N330" s="59" t="s">
        <v>544</v>
      </c>
      <c r="O330" s="58">
        <v>1039</v>
      </c>
      <c r="P330" s="58">
        <v>7.9</v>
      </c>
      <c r="Q330" s="59" t="s">
        <v>544</v>
      </c>
      <c r="R330" s="59" t="s">
        <v>544</v>
      </c>
      <c r="S330" s="59" t="s">
        <v>544</v>
      </c>
      <c r="T330" s="59" t="s">
        <v>544</v>
      </c>
      <c r="U330" s="59" t="s">
        <v>544</v>
      </c>
      <c r="V330" s="59" t="s">
        <v>544</v>
      </c>
      <c r="W330" s="59" t="s">
        <v>544</v>
      </c>
      <c r="X330" s="59" t="s">
        <v>544</v>
      </c>
      <c r="Y330" s="59" t="s">
        <v>544</v>
      </c>
      <c r="Z330" s="58">
        <v>101.8</v>
      </c>
      <c r="AA330" s="59" t="s">
        <v>544</v>
      </c>
      <c r="AB330" s="59" t="s">
        <v>544</v>
      </c>
      <c r="AC330" s="58">
        <v>1.0798810000000001</v>
      </c>
      <c r="AD330" s="59" t="s">
        <v>544</v>
      </c>
      <c r="AE330" s="59" t="s">
        <v>544</v>
      </c>
      <c r="AF330" s="58">
        <v>94.749695000000003</v>
      </c>
      <c r="AG330" s="58">
        <v>18.37</v>
      </c>
      <c r="AH330" s="58">
        <v>56.3</v>
      </c>
      <c r="AI330" s="59" t="s">
        <v>544</v>
      </c>
      <c r="AJ330" s="59" t="s">
        <v>544</v>
      </c>
      <c r="AK330" s="59" t="s">
        <v>544</v>
      </c>
      <c r="AL330" s="59" t="s">
        <v>544</v>
      </c>
      <c r="AM330" s="58">
        <v>61.432400000000001</v>
      </c>
      <c r="AN330" s="58">
        <v>99.043400000000005</v>
      </c>
      <c r="AO330" s="59" t="s">
        <v>544</v>
      </c>
      <c r="AP330" s="59" t="s">
        <v>544</v>
      </c>
      <c r="AQ330" s="59" t="s">
        <v>544</v>
      </c>
      <c r="AR330" s="59" t="s">
        <v>544</v>
      </c>
      <c r="AS330" s="58">
        <v>-2.2999999999999998</v>
      </c>
      <c r="AT330" s="58">
        <v>99.3</v>
      </c>
      <c r="AU330" s="58">
        <v>87.96</v>
      </c>
      <c r="AV330" s="58">
        <v>81.900000000000006</v>
      </c>
      <c r="AW330" s="59" t="s">
        <v>544</v>
      </c>
      <c r="AX330" s="58">
        <v>35.200000000000003</v>
      </c>
      <c r="AY330" s="58">
        <v>38.700000000000003</v>
      </c>
      <c r="AZ330" s="58">
        <v>56.8</v>
      </c>
      <c r="BA330" s="58">
        <v>60.5</v>
      </c>
      <c r="BB330" s="58">
        <v>54.2</v>
      </c>
      <c r="BC330" s="58">
        <v>77.400000000000006</v>
      </c>
      <c r="BD330" s="59" t="s">
        <v>544</v>
      </c>
      <c r="BE330" s="59" t="s">
        <v>544</v>
      </c>
      <c r="BF330" s="59" t="s">
        <v>544</v>
      </c>
      <c r="BG330" s="58">
        <v>4.1399999999999997</v>
      </c>
      <c r="BH330" s="58">
        <v>3.61</v>
      </c>
      <c r="BI330" s="59" t="s">
        <v>544</v>
      </c>
      <c r="BJ330" s="59" t="s">
        <v>544</v>
      </c>
      <c r="BK330" s="59" t="s">
        <v>544</v>
      </c>
      <c r="BL330" s="58">
        <v>22.65</v>
      </c>
      <c r="BM330" s="58">
        <v>17.28</v>
      </c>
      <c r="BN330" s="59" t="s">
        <v>544</v>
      </c>
      <c r="BO330" s="59" t="s">
        <v>544</v>
      </c>
      <c r="BP330" s="59" t="s">
        <v>544</v>
      </c>
      <c r="BQ330" s="59" t="s">
        <v>544</v>
      </c>
      <c r="BR330" s="59" t="s">
        <v>544</v>
      </c>
      <c r="BS330" s="59" t="s">
        <v>544</v>
      </c>
      <c r="BT330" s="59" t="s">
        <v>544</v>
      </c>
      <c r="BU330" s="59" t="s">
        <v>544</v>
      </c>
      <c r="BV330" s="59" t="s">
        <v>544</v>
      </c>
      <c r="BW330" s="59" t="s">
        <v>544</v>
      </c>
      <c r="BX330" s="59" t="s">
        <v>544</v>
      </c>
      <c r="BY330" s="59" t="s">
        <v>544</v>
      </c>
      <c r="BZ330" s="59" t="s">
        <v>544</v>
      </c>
      <c r="CA330" s="59" t="s">
        <v>544</v>
      </c>
      <c r="CB330" s="59" t="s">
        <v>544</v>
      </c>
      <c r="CC330" s="59" t="s">
        <v>544</v>
      </c>
      <c r="CD330" s="59" t="s">
        <v>544</v>
      </c>
      <c r="CE330" s="59" t="s">
        <v>544</v>
      </c>
      <c r="CF330" s="58">
        <v>837578</v>
      </c>
      <c r="CG330" s="59" t="s">
        <v>544</v>
      </c>
      <c r="CH330" s="59" t="s">
        <v>544</v>
      </c>
      <c r="CI330" s="59" t="s">
        <v>544</v>
      </c>
      <c r="CJ330" s="59" t="s">
        <v>544</v>
      </c>
      <c r="CK330" s="59" t="s">
        <v>544</v>
      </c>
      <c r="CL330" s="59" t="s">
        <v>544</v>
      </c>
      <c r="CM330" s="59" t="s">
        <v>544</v>
      </c>
      <c r="CN330" s="59" t="s">
        <v>544</v>
      </c>
      <c r="CO330" s="59" t="s">
        <v>544</v>
      </c>
      <c r="CP330" s="59" t="s">
        <v>544</v>
      </c>
      <c r="CQ330" s="59" t="s">
        <v>544</v>
      </c>
      <c r="CR330" s="59" t="s">
        <v>544</v>
      </c>
      <c r="CS330" s="58">
        <v>99</v>
      </c>
      <c r="CT330" s="58">
        <v>105.7</v>
      </c>
      <c r="CU330" s="59" t="s">
        <v>544</v>
      </c>
      <c r="CV330" s="59" t="s">
        <v>544</v>
      </c>
      <c r="CW330" s="58">
        <v>1.69</v>
      </c>
      <c r="CX330" s="59" t="s">
        <v>544</v>
      </c>
      <c r="CY330" s="59" t="s">
        <v>544</v>
      </c>
      <c r="CZ330" s="59" t="s">
        <v>544</v>
      </c>
      <c r="DA330" s="59" t="s">
        <v>544</v>
      </c>
      <c r="DB330" s="59" t="s">
        <v>544</v>
      </c>
      <c r="DC330" s="59" t="s">
        <v>544</v>
      </c>
      <c r="DD330" s="59" t="s">
        <v>544</v>
      </c>
      <c r="DE330" s="59" t="s">
        <v>544</v>
      </c>
      <c r="DF330" s="59" t="s">
        <v>544</v>
      </c>
      <c r="DG330" s="59" t="s">
        <v>544</v>
      </c>
      <c r="DH330" s="59" t="s">
        <v>544</v>
      </c>
      <c r="DI330" s="59" t="s">
        <v>544</v>
      </c>
      <c r="DJ330" s="59" t="s">
        <v>544</v>
      </c>
      <c r="DK330" s="59" t="s">
        <v>544</v>
      </c>
      <c r="DL330" s="59" t="s">
        <v>544</v>
      </c>
      <c r="DM330" s="59" t="s">
        <v>544</v>
      </c>
      <c r="DN330" s="58">
        <v>2.4572059999999998</v>
      </c>
      <c r="DO330" s="59" t="s">
        <v>544</v>
      </c>
      <c r="DP330" s="59" t="s">
        <v>544</v>
      </c>
      <c r="DQ330" s="116" t="s">
        <v>544</v>
      </c>
    </row>
    <row r="331" spans="1:121">
      <c r="A331" s="3">
        <v>31912</v>
      </c>
      <c r="B331" s="59" t="s">
        <v>544</v>
      </c>
      <c r="C331" s="59" t="s">
        <v>544</v>
      </c>
      <c r="D331" s="59" t="s">
        <v>544</v>
      </c>
      <c r="E331" s="59" t="s">
        <v>544</v>
      </c>
      <c r="F331" s="58">
        <v>51.3</v>
      </c>
      <c r="G331" s="58">
        <v>1.093493</v>
      </c>
      <c r="H331" s="58">
        <v>181.2</v>
      </c>
      <c r="I331" s="58">
        <v>308.89999999999998</v>
      </c>
      <c r="J331" s="58">
        <v>3.81</v>
      </c>
      <c r="K331" s="59" t="s">
        <v>544</v>
      </c>
      <c r="L331" s="58">
        <v>1316.4</v>
      </c>
      <c r="M331" s="58">
        <v>285008</v>
      </c>
      <c r="N331" s="59" t="s">
        <v>544</v>
      </c>
      <c r="O331" s="58">
        <v>1029</v>
      </c>
      <c r="P331" s="58">
        <v>7.8</v>
      </c>
      <c r="Q331" s="59" t="s">
        <v>544</v>
      </c>
      <c r="R331" s="59" t="s">
        <v>544</v>
      </c>
      <c r="S331" s="59" t="s">
        <v>544</v>
      </c>
      <c r="T331" s="59" t="s">
        <v>544</v>
      </c>
      <c r="U331" s="59" t="s">
        <v>544</v>
      </c>
      <c r="V331" s="59" t="s">
        <v>544</v>
      </c>
      <c r="W331" s="59" t="s">
        <v>544</v>
      </c>
      <c r="X331" s="59" t="s">
        <v>544</v>
      </c>
      <c r="Y331" s="59" t="s">
        <v>544</v>
      </c>
      <c r="Z331" s="58">
        <v>101.8</v>
      </c>
      <c r="AA331" s="59" t="s">
        <v>544</v>
      </c>
      <c r="AB331" s="59" t="s">
        <v>544</v>
      </c>
      <c r="AC331" s="58">
        <v>1.093493</v>
      </c>
      <c r="AD331" s="59" t="s">
        <v>544</v>
      </c>
      <c r="AE331" s="59" t="s">
        <v>544</v>
      </c>
      <c r="AF331" s="58">
        <v>94.756097999999994</v>
      </c>
      <c r="AG331" s="58">
        <v>18.8</v>
      </c>
      <c r="AH331" s="58">
        <v>56.4</v>
      </c>
      <c r="AI331" s="59" t="s">
        <v>544</v>
      </c>
      <c r="AJ331" s="59" t="s">
        <v>544</v>
      </c>
      <c r="AK331" s="59" t="s">
        <v>544</v>
      </c>
      <c r="AL331" s="59" t="s">
        <v>544</v>
      </c>
      <c r="AM331" s="58">
        <v>61.669199999999996</v>
      </c>
      <c r="AN331" s="58">
        <v>99.1751</v>
      </c>
      <c r="AO331" s="59" t="s">
        <v>544</v>
      </c>
      <c r="AP331" s="59" t="s">
        <v>544</v>
      </c>
      <c r="AQ331" s="59" t="s">
        <v>544</v>
      </c>
      <c r="AR331" s="59" t="s">
        <v>544</v>
      </c>
      <c r="AS331" s="58">
        <v>-1.8</v>
      </c>
      <c r="AT331" s="58">
        <v>99.4</v>
      </c>
      <c r="AU331" s="58">
        <v>88.2</v>
      </c>
      <c r="AV331" s="58">
        <v>82</v>
      </c>
      <c r="AW331" s="59" t="s">
        <v>544</v>
      </c>
      <c r="AX331" s="58">
        <v>36.1</v>
      </c>
      <c r="AY331" s="58">
        <v>39.9</v>
      </c>
      <c r="AZ331" s="58">
        <v>59.6</v>
      </c>
      <c r="BA331" s="58">
        <v>64.3</v>
      </c>
      <c r="BB331" s="58">
        <v>56.4</v>
      </c>
      <c r="BC331" s="58">
        <v>77.5</v>
      </c>
      <c r="BD331" s="59" t="s">
        <v>544</v>
      </c>
      <c r="BE331" s="59" t="s">
        <v>544</v>
      </c>
      <c r="BF331" s="59" t="s">
        <v>544</v>
      </c>
      <c r="BG331" s="58">
        <v>4.1399999999999997</v>
      </c>
      <c r="BH331" s="58">
        <v>3.52</v>
      </c>
      <c r="BI331" s="59" t="s">
        <v>544</v>
      </c>
      <c r="BJ331" s="59" t="s">
        <v>544</v>
      </c>
      <c r="BK331" s="59" t="s">
        <v>544</v>
      </c>
      <c r="BL331" s="58">
        <v>22.8</v>
      </c>
      <c r="BM331" s="58">
        <v>17.440000000000001</v>
      </c>
      <c r="BN331" s="59" t="s">
        <v>544</v>
      </c>
      <c r="BO331" s="59" t="s">
        <v>544</v>
      </c>
      <c r="BP331" s="59" t="s">
        <v>544</v>
      </c>
      <c r="BQ331" s="59" t="s">
        <v>544</v>
      </c>
      <c r="BR331" s="59" t="s">
        <v>544</v>
      </c>
      <c r="BS331" s="59" t="s">
        <v>544</v>
      </c>
      <c r="BT331" s="59" t="s">
        <v>544</v>
      </c>
      <c r="BU331" s="59" t="s">
        <v>544</v>
      </c>
      <c r="BV331" s="59" t="s">
        <v>544</v>
      </c>
      <c r="BW331" s="59" t="s">
        <v>544</v>
      </c>
      <c r="BX331" s="59" t="s">
        <v>544</v>
      </c>
      <c r="BY331" s="59" t="s">
        <v>544</v>
      </c>
      <c r="BZ331" s="59" t="s">
        <v>544</v>
      </c>
      <c r="CA331" s="59" t="s">
        <v>544</v>
      </c>
      <c r="CB331" s="59" t="s">
        <v>544</v>
      </c>
      <c r="CC331" s="59" t="s">
        <v>544</v>
      </c>
      <c r="CD331" s="59" t="s">
        <v>544</v>
      </c>
      <c r="CE331" s="59" t="s">
        <v>544</v>
      </c>
      <c r="CF331" s="58">
        <v>838625</v>
      </c>
      <c r="CG331" s="59" t="s">
        <v>544</v>
      </c>
      <c r="CH331" s="59" t="s">
        <v>544</v>
      </c>
      <c r="CI331" s="59" t="s">
        <v>544</v>
      </c>
      <c r="CJ331" s="59" t="s">
        <v>544</v>
      </c>
      <c r="CK331" s="59" t="s">
        <v>544</v>
      </c>
      <c r="CL331" s="59" t="s">
        <v>544</v>
      </c>
      <c r="CM331" s="59" t="s">
        <v>544</v>
      </c>
      <c r="CN331" s="59" t="s">
        <v>544</v>
      </c>
      <c r="CO331" s="59" t="s">
        <v>544</v>
      </c>
      <c r="CP331" s="59" t="s">
        <v>544</v>
      </c>
      <c r="CQ331" s="59" t="s">
        <v>544</v>
      </c>
      <c r="CR331" s="59" t="s">
        <v>544</v>
      </c>
      <c r="CS331" s="58">
        <v>99.1</v>
      </c>
      <c r="CT331" s="58">
        <v>105.6</v>
      </c>
      <c r="CU331" s="59" t="s">
        <v>544</v>
      </c>
      <c r="CV331" s="59" t="s">
        <v>544</v>
      </c>
      <c r="CW331" s="58">
        <v>1.79</v>
      </c>
      <c r="CX331" s="59" t="s">
        <v>544</v>
      </c>
      <c r="CY331" s="59" t="s">
        <v>544</v>
      </c>
      <c r="CZ331" s="59" t="s">
        <v>544</v>
      </c>
      <c r="DA331" s="59" t="s">
        <v>544</v>
      </c>
      <c r="DB331" s="59" t="s">
        <v>544</v>
      </c>
      <c r="DC331" s="59" t="s">
        <v>544</v>
      </c>
      <c r="DD331" s="59" t="s">
        <v>544</v>
      </c>
      <c r="DE331" s="59" t="s">
        <v>544</v>
      </c>
      <c r="DF331" s="59" t="s">
        <v>544</v>
      </c>
      <c r="DG331" s="59" t="s">
        <v>544</v>
      </c>
      <c r="DH331" s="59" t="s">
        <v>544</v>
      </c>
      <c r="DI331" s="59" t="s">
        <v>544</v>
      </c>
      <c r="DJ331" s="59" t="s">
        <v>544</v>
      </c>
      <c r="DK331" s="59" t="s">
        <v>544</v>
      </c>
      <c r="DL331" s="59" t="s">
        <v>544</v>
      </c>
      <c r="DM331" s="59" t="s">
        <v>544</v>
      </c>
      <c r="DN331" s="58">
        <v>2.573086</v>
      </c>
      <c r="DO331" s="59" t="s">
        <v>544</v>
      </c>
      <c r="DP331" s="59" t="s">
        <v>544</v>
      </c>
      <c r="DQ331" s="116" t="s">
        <v>544</v>
      </c>
    </row>
    <row r="332" spans="1:121">
      <c r="A332" s="3">
        <v>31943</v>
      </c>
      <c r="B332" s="59" t="s">
        <v>544</v>
      </c>
      <c r="C332" s="59" t="s">
        <v>544</v>
      </c>
      <c r="D332" s="59" t="s">
        <v>544</v>
      </c>
      <c r="E332" s="59" t="s">
        <v>544</v>
      </c>
      <c r="F332" s="58">
        <v>50.9</v>
      </c>
      <c r="G332" s="58">
        <v>1.0758380000000001</v>
      </c>
      <c r="H332" s="58">
        <v>188.1</v>
      </c>
      <c r="I332" s="58">
        <v>310</v>
      </c>
      <c r="J332" s="58">
        <v>3.7320000000000002</v>
      </c>
      <c r="K332" s="59" t="s">
        <v>544</v>
      </c>
      <c r="L332" s="58">
        <v>1382.6</v>
      </c>
      <c r="M332" s="58">
        <v>264283</v>
      </c>
      <c r="N332" s="59" t="s">
        <v>544</v>
      </c>
      <c r="O332" s="58">
        <v>958</v>
      </c>
      <c r="P332" s="58">
        <v>7.9</v>
      </c>
      <c r="Q332" s="59" t="s">
        <v>544</v>
      </c>
      <c r="R332" s="59" t="s">
        <v>544</v>
      </c>
      <c r="S332" s="59" t="s">
        <v>544</v>
      </c>
      <c r="T332" s="59" t="s">
        <v>544</v>
      </c>
      <c r="U332" s="59" t="s">
        <v>544</v>
      </c>
      <c r="V332" s="59" t="s">
        <v>544</v>
      </c>
      <c r="W332" s="59" t="s">
        <v>544</v>
      </c>
      <c r="X332" s="59" t="s">
        <v>544</v>
      </c>
      <c r="Y332" s="59" t="s">
        <v>544</v>
      </c>
      <c r="Z332" s="58">
        <v>101.6</v>
      </c>
      <c r="AA332" s="59" t="s">
        <v>544</v>
      </c>
      <c r="AB332" s="59" t="s">
        <v>544</v>
      </c>
      <c r="AC332" s="58">
        <v>1.0758380000000001</v>
      </c>
      <c r="AD332" s="59" t="s">
        <v>544</v>
      </c>
      <c r="AE332" s="59" t="s">
        <v>544</v>
      </c>
      <c r="AF332" s="58">
        <v>94.762484999999998</v>
      </c>
      <c r="AG332" s="58">
        <v>18.84</v>
      </c>
      <c r="AH332" s="58">
        <v>56.6</v>
      </c>
      <c r="AI332" s="59" t="s">
        <v>544</v>
      </c>
      <c r="AJ332" s="59" t="s">
        <v>544</v>
      </c>
      <c r="AK332" s="59" t="s">
        <v>544</v>
      </c>
      <c r="AL332" s="59" t="s">
        <v>544</v>
      </c>
      <c r="AM332" s="58">
        <v>61.901699999999998</v>
      </c>
      <c r="AN332" s="58">
        <v>99.295400000000001</v>
      </c>
      <c r="AO332" s="59" t="s">
        <v>544</v>
      </c>
      <c r="AP332" s="59" t="s">
        <v>544</v>
      </c>
      <c r="AQ332" s="59" t="s">
        <v>544</v>
      </c>
      <c r="AR332" s="59" t="s">
        <v>544</v>
      </c>
      <c r="AS332" s="58">
        <v>-2.5</v>
      </c>
      <c r="AT332" s="58">
        <v>98.3</v>
      </c>
      <c r="AU332" s="58">
        <v>88.1</v>
      </c>
      <c r="AV332" s="58">
        <v>82.1</v>
      </c>
      <c r="AW332" s="59" t="s">
        <v>544</v>
      </c>
      <c r="AX332" s="58">
        <v>36.799999999999997</v>
      </c>
      <c r="AY332" s="58">
        <v>40.4</v>
      </c>
      <c r="AZ332" s="58">
        <v>59.5</v>
      </c>
      <c r="BA332" s="58">
        <v>62.3</v>
      </c>
      <c r="BB332" s="58">
        <v>57.5</v>
      </c>
      <c r="BC332" s="58">
        <v>77.599999999999994</v>
      </c>
      <c r="BD332" s="59" t="s">
        <v>544</v>
      </c>
      <c r="BE332" s="59" t="s">
        <v>544</v>
      </c>
      <c r="BF332" s="59" t="s">
        <v>544</v>
      </c>
      <c r="BG332" s="58">
        <v>4.05</v>
      </c>
      <c r="BH332" s="58">
        <v>3.86</v>
      </c>
      <c r="BI332" s="59" t="s">
        <v>544</v>
      </c>
      <c r="BJ332" s="59" t="s">
        <v>544</v>
      </c>
      <c r="BK332" s="59" t="s">
        <v>544</v>
      </c>
      <c r="BL332" s="58">
        <v>22.04</v>
      </c>
      <c r="BM332" s="58">
        <v>17.899999999999999</v>
      </c>
      <c r="BN332" s="59" t="s">
        <v>544</v>
      </c>
      <c r="BO332" s="59" t="s">
        <v>544</v>
      </c>
      <c r="BP332" s="59" t="s">
        <v>544</v>
      </c>
      <c r="BQ332" s="59" t="s">
        <v>544</v>
      </c>
      <c r="BR332" s="59" t="s">
        <v>544</v>
      </c>
      <c r="BS332" s="59" t="s">
        <v>544</v>
      </c>
      <c r="BT332" s="59" t="s">
        <v>544</v>
      </c>
      <c r="BU332" s="59" t="s">
        <v>544</v>
      </c>
      <c r="BV332" s="59" t="s">
        <v>544</v>
      </c>
      <c r="BW332" s="59" t="s">
        <v>544</v>
      </c>
      <c r="BX332" s="59" t="s">
        <v>544</v>
      </c>
      <c r="BY332" s="59" t="s">
        <v>544</v>
      </c>
      <c r="BZ332" s="59" t="s">
        <v>544</v>
      </c>
      <c r="CA332" s="59" t="s">
        <v>544</v>
      </c>
      <c r="CB332" s="59" t="s">
        <v>544</v>
      </c>
      <c r="CC332" s="59" t="s">
        <v>544</v>
      </c>
      <c r="CD332" s="59" t="s">
        <v>544</v>
      </c>
      <c r="CE332" s="59" t="s">
        <v>544</v>
      </c>
      <c r="CF332" s="58">
        <v>845010</v>
      </c>
      <c r="CG332" s="59" t="s">
        <v>544</v>
      </c>
      <c r="CH332" s="59" t="s">
        <v>544</v>
      </c>
      <c r="CI332" s="59" t="s">
        <v>544</v>
      </c>
      <c r="CJ332" s="59" t="s">
        <v>544</v>
      </c>
      <c r="CK332" s="59" t="s">
        <v>544</v>
      </c>
      <c r="CL332" s="59" t="s">
        <v>544</v>
      </c>
      <c r="CM332" s="59" t="s">
        <v>544</v>
      </c>
      <c r="CN332" s="59" t="s">
        <v>544</v>
      </c>
      <c r="CO332" s="59" t="s">
        <v>544</v>
      </c>
      <c r="CP332" s="59" t="s">
        <v>544</v>
      </c>
      <c r="CQ332" s="59" t="s">
        <v>544</v>
      </c>
      <c r="CR332" s="59" t="s">
        <v>544</v>
      </c>
      <c r="CS332" s="58">
        <v>98.8</v>
      </c>
      <c r="CT332" s="58">
        <v>105.4</v>
      </c>
      <c r="CU332" s="59" t="s">
        <v>544</v>
      </c>
      <c r="CV332" s="59" t="s">
        <v>544</v>
      </c>
      <c r="CW332" s="58">
        <v>1.74</v>
      </c>
      <c r="CX332" s="59" t="s">
        <v>544</v>
      </c>
      <c r="CY332" s="59" t="s">
        <v>544</v>
      </c>
      <c r="CZ332" s="59" t="s">
        <v>544</v>
      </c>
      <c r="DA332" s="59" t="s">
        <v>544</v>
      </c>
      <c r="DB332" s="59" t="s">
        <v>544</v>
      </c>
      <c r="DC332" s="59" t="s">
        <v>544</v>
      </c>
      <c r="DD332" s="59" t="s">
        <v>544</v>
      </c>
      <c r="DE332" s="59" t="s">
        <v>544</v>
      </c>
      <c r="DF332" s="59" t="s">
        <v>544</v>
      </c>
      <c r="DG332" s="59" t="s">
        <v>544</v>
      </c>
      <c r="DH332" s="59" t="s">
        <v>544</v>
      </c>
      <c r="DI332" s="59" t="s">
        <v>544</v>
      </c>
      <c r="DJ332" s="59" t="s">
        <v>544</v>
      </c>
      <c r="DK332" s="59" t="s">
        <v>544</v>
      </c>
      <c r="DL332" s="59" t="s">
        <v>544</v>
      </c>
      <c r="DM332" s="59" t="s">
        <v>544</v>
      </c>
      <c r="DN332" s="58">
        <v>2.6433689999999999</v>
      </c>
      <c r="DO332" s="59" t="s">
        <v>544</v>
      </c>
      <c r="DP332" s="59" t="s">
        <v>544</v>
      </c>
      <c r="DQ332" s="116" t="s">
        <v>544</v>
      </c>
    </row>
    <row r="333" spans="1:121">
      <c r="A333" s="3">
        <v>31973</v>
      </c>
      <c r="B333" s="59" t="s">
        <v>544</v>
      </c>
      <c r="C333" s="59" t="s">
        <v>544</v>
      </c>
      <c r="D333" s="59" t="s">
        <v>544</v>
      </c>
      <c r="E333" s="59" t="s">
        <v>544</v>
      </c>
      <c r="F333" s="58">
        <v>51.5</v>
      </c>
      <c r="G333" s="58">
        <v>1.0587390000000001</v>
      </c>
      <c r="H333" s="58">
        <v>181</v>
      </c>
      <c r="I333" s="58">
        <v>310.5</v>
      </c>
      <c r="J333" s="58">
        <v>3.859</v>
      </c>
      <c r="K333" s="59" t="s">
        <v>544</v>
      </c>
      <c r="L333" s="58">
        <v>1510.5</v>
      </c>
      <c r="M333" s="58">
        <v>270783</v>
      </c>
      <c r="N333" s="59" t="s">
        <v>544</v>
      </c>
      <c r="O333" s="58">
        <v>923</v>
      </c>
      <c r="P333" s="58">
        <v>7.9</v>
      </c>
      <c r="Q333" s="59" t="s">
        <v>544</v>
      </c>
      <c r="R333" s="59" t="s">
        <v>544</v>
      </c>
      <c r="S333" s="59" t="s">
        <v>544</v>
      </c>
      <c r="T333" s="59" t="s">
        <v>544</v>
      </c>
      <c r="U333" s="59" t="s">
        <v>544</v>
      </c>
      <c r="V333" s="59" t="s">
        <v>544</v>
      </c>
      <c r="W333" s="59" t="s">
        <v>544</v>
      </c>
      <c r="X333" s="59" t="s">
        <v>544</v>
      </c>
      <c r="Y333" s="59" t="s">
        <v>544</v>
      </c>
      <c r="Z333" s="58">
        <v>101.2</v>
      </c>
      <c r="AA333" s="59" t="s">
        <v>544</v>
      </c>
      <c r="AB333" s="59" t="s">
        <v>544</v>
      </c>
      <c r="AC333" s="58">
        <v>1.0587390000000001</v>
      </c>
      <c r="AD333" s="59" t="s">
        <v>544</v>
      </c>
      <c r="AE333" s="59" t="s">
        <v>544</v>
      </c>
      <c r="AF333" s="58">
        <v>94.430993000000001</v>
      </c>
      <c r="AG333" s="58">
        <v>19.850000000000001</v>
      </c>
      <c r="AH333" s="58">
        <v>56.8</v>
      </c>
      <c r="AI333" s="59" t="s">
        <v>544</v>
      </c>
      <c r="AJ333" s="59" t="s">
        <v>544</v>
      </c>
      <c r="AK333" s="59" t="s">
        <v>544</v>
      </c>
      <c r="AL333" s="59" t="s">
        <v>544</v>
      </c>
      <c r="AM333" s="58">
        <v>62.111699999999999</v>
      </c>
      <c r="AN333" s="58">
        <v>99.375399999999999</v>
      </c>
      <c r="AO333" s="59" t="s">
        <v>544</v>
      </c>
      <c r="AP333" s="59" t="s">
        <v>544</v>
      </c>
      <c r="AQ333" s="59" t="s">
        <v>544</v>
      </c>
      <c r="AR333" s="59" t="s">
        <v>544</v>
      </c>
      <c r="AS333" s="58">
        <v>-3.2</v>
      </c>
      <c r="AT333" s="58">
        <v>99</v>
      </c>
      <c r="AU333" s="58">
        <v>87.96</v>
      </c>
      <c r="AV333" s="58">
        <v>82.6</v>
      </c>
      <c r="AW333" s="59" t="s">
        <v>544</v>
      </c>
      <c r="AX333" s="58">
        <v>38.9</v>
      </c>
      <c r="AY333" s="58">
        <v>42.3</v>
      </c>
      <c r="AZ333" s="58">
        <v>59.7</v>
      </c>
      <c r="BA333" s="58">
        <v>59.8</v>
      </c>
      <c r="BB333" s="58">
        <v>59.5</v>
      </c>
      <c r="BC333" s="58">
        <v>77.900000000000006</v>
      </c>
      <c r="BD333" s="59" t="s">
        <v>544</v>
      </c>
      <c r="BE333" s="59" t="s">
        <v>544</v>
      </c>
      <c r="BF333" s="59" t="s">
        <v>544</v>
      </c>
      <c r="BG333" s="58">
        <v>4.63</v>
      </c>
      <c r="BH333" s="58">
        <v>3.75</v>
      </c>
      <c r="BI333" s="59" t="s">
        <v>544</v>
      </c>
      <c r="BJ333" s="59" t="s">
        <v>544</v>
      </c>
      <c r="BK333" s="59" t="s">
        <v>544</v>
      </c>
      <c r="BL333" s="58">
        <v>22.5</v>
      </c>
      <c r="BM333" s="58">
        <v>17.59</v>
      </c>
      <c r="BN333" s="59" t="s">
        <v>544</v>
      </c>
      <c r="BO333" s="59" t="s">
        <v>544</v>
      </c>
      <c r="BP333" s="59" t="s">
        <v>544</v>
      </c>
      <c r="BQ333" s="59" t="s">
        <v>544</v>
      </c>
      <c r="BR333" s="59" t="s">
        <v>544</v>
      </c>
      <c r="BS333" s="59" t="s">
        <v>544</v>
      </c>
      <c r="BT333" s="59" t="s">
        <v>544</v>
      </c>
      <c r="BU333" s="59" t="s">
        <v>544</v>
      </c>
      <c r="BV333" s="59" t="s">
        <v>544</v>
      </c>
      <c r="BW333" s="59" t="s">
        <v>544</v>
      </c>
      <c r="BX333" s="59" t="s">
        <v>544</v>
      </c>
      <c r="BY333" s="59" t="s">
        <v>544</v>
      </c>
      <c r="BZ333" s="59" t="s">
        <v>544</v>
      </c>
      <c r="CA333" s="59" t="s">
        <v>544</v>
      </c>
      <c r="CB333" s="59" t="s">
        <v>544</v>
      </c>
      <c r="CC333" s="59" t="s">
        <v>544</v>
      </c>
      <c r="CD333" s="59" t="s">
        <v>544</v>
      </c>
      <c r="CE333" s="59" t="s">
        <v>544</v>
      </c>
      <c r="CF333" s="58">
        <v>846558</v>
      </c>
      <c r="CG333" s="59" t="s">
        <v>544</v>
      </c>
      <c r="CH333" s="59" t="s">
        <v>544</v>
      </c>
      <c r="CI333" s="59" t="s">
        <v>544</v>
      </c>
      <c r="CJ333" s="59" t="s">
        <v>544</v>
      </c>
      <c r="CK333" s="59" t="s">
        <v>544</v>
      </c>
      <c r="CL333" s="59" t="s">
        <v>544</v>
      </c>
      <c r="CM333" s="59" t="s">
        <v>544</v>
      </c>
      <c r="CN333" s="59" t="s">
        <v>544</v>
      </c>
      <c r="CO333" s="59" t="s">
        <v>544</v>
      </c>
      <c r="CP333" s="59" t="s">
        <v>544</v>
      </c>
      <c r="CQ333" s="59" t="s">
        <v>544</v>
      </c>
      <c r="CR333" s="59" t="s">
        <v>544</v>
      </c>
      <c r="CS333" s="58">
        <v>98.6</v>
      </c>
      <c r="CT333" s="58">
        <v>105</v>
      </c>
      <c r="CU333" s="59" t="s">
        <v>544</v>
      </c>
      <c r="CV333" s="59" t="s">
        <v>544</v>
      </c>
      <c r="CW333" s="58">
        <v>1.89</v>
      </c>
      <c r="CX333" s="59" t="s">
        <v>544</v>
      </c>
      <c r="CY333" s="59" t="s">
        <v>544</v>
      </c>
      <c r="CZ333" s="59" t="s">
        <v>544</v>
      </c>
      <c r="DA333" s="59" t="s">
        <v>544</v>
      </c>
      <c r="DB333" s="59" t="s">
        <v>544</v>
      </c>
      <c r="DC333" s="59" t="s">
        <v>544</v>
      </c>
      <c r="DD333" s="59" t="s">
        <v>544</v>
      </c>
      <c r="DE333" s="59" t="s">
        <v>544</v>
      </c>
      <c r="DF333" s="59" t="s">
        <v>544</v>
      </c>
      <c r="DG333" s="59" t="s">
        <v>544</v>
      </c>
      <c r="DH333" s="59" t="s">
        <v>544</v>
      </c>
      <c r="DI333" s="59" t="s">
        <v>544</v>
      </c>
      <c r="DJ333" s="59" t="s">
        <v>544</v>
      </c>
      <c r="DK333" s="59" t="s">
        <v>544</v>
      </c>
      <c r="DL333" s="59" t="s">
        <v>544</v>
      </c>
      <c r="DM333" s="59" t="s">
        <v>544</v>
      </c>
      <c r="DN333" s="58">
        <v>2.720081</v>
      </c>
      <c r="DO333" s="59" t="s">
        <v>544</v>
      </c>
      <c r="DP333" s="59" t="s">
        <v>544</v>
      </c>
      <c r="DQ333" s="116" t="s">
        <v>544</v>
      </c>
    </row>
    <row r="334" spans="1:121">
      <c r="A334" s="3">
        <v>32004</v>
      </c>
      <c r="B334" s="59" t="s">
        <v>544</v>
      </c>
      <c r="C334" s="59" t="s">
        <v>544</v>
      </c>
      <c r="D334" s="59" t="s">
        <v>544</v>
      </c>
      <c r="E334" s="59" t="s">
        <v>544</v>
      </c>
      <c r="F334" s="58">
        <v>54.1</v>
      </c>
      <c r="G334" s="58">
        <v>1.053064</v>
      </c>
      <c r="H334" s="58">
        <v>187.9</v>
      </c>
      <c r="I334" s="58">
        <v>312.7</v>
      </c>
      <c r="J334" s="58">
        <v>4.0019999999999998</v>
      </c>
      <c r="K334" s="59" t="s">
        <v>544</v>
      </c>
      <c r="L334" s="58">
        <v>1537.8</v>
      </c>
      <c r="M334" s="58">
        <v>183224</v>
      </c>
      <c r="N334" s="59" t="s">
        <v>544</v>
      </c>
      <c r="O334" s="58">
        <v>1030</v>
      </c>
      <c r="P334" s="58">
        <v>7.9</v>
      </c>
      <c r="Q334" s="59" t="s">
        <v>544</v>
      </c>
      <c r="R334" s="59" t="s">
        <v>544</v>
      </c>
      <c r="S334" s="59" t="s">
        <v>544</v>
      </c>
      <c r="T334" s="59" t="s">
        <v>544</v>
      </c>
      <c r="U334" s="59" t="s">
        <v>544</v>
      </c>
      <c r="V334" s="59" t="s">
        <v>544</v>
      </c>
      <c r="W334" s="59" t="s">
        <v>544</v>
      </c>
      <c r="X334" s="59" t="s">
        <v>544</v>
      </c>
      <c r="Y334" s="59" t="s">
        <v>544</v>
      </c>
      <c r="Z334" s="58">
        <v>100.8</v>
      </c>
      <c r="AA334" s="59" t="s">
        <v>544</v>
      </c>
      <c r="AB334" s="59" t="s">
        <v>544</v>
      </c>
      <c r="AC334" s="58">
        <v>1.053064</v>
      </c>
      <c r="AD334" s="59" t="s">
        <v>544</v>
      </c>
      <c r="AE334" s="59" t="s">
        <v>544</v>
      </c>
      <c r="AF334" s="58">
        <v>94.089264</v>
      </c>
      <c r="AG334" s="58">
        <v>18.98</v>
      </c>
      <c r="AH334" s="58">
        <v>56.9</v>
      </c>
      <c r="AI334" s="59" t="s">
        <v>544</v>
      </c>
      <c r="AJ334" s="59" t="s">
        <v>544</v>
      </c>
      <c r="AK334" s="59" t="s">
        <v>544</v>
      </c>
      <c r="AL334" s="59" t="s">
        <v>544</v>
      </c>
      <c r="AM334" s="58">
        <v>62.302</v>
      </c>
      <c r="AN334" s="58">
        <v>99.419799999999995</v>
      </c>
      <c r="AO334" s="59" t="s">
        <v>544</v>
      </c>
      <c r="AP334" s="59" t="s">
        <v>544</v>
      </c>
      <c r="AQ334" s="59" t="s">
        <v>544</v>
      </c>
      <c r="AR334" s="59" t="s">
        <v>544</v>
      </c>
      <c r="AS334" s="58">
        <v>-4.9000000000000004</v>
      </c>
      <c r="AT334" s="58">
        <v>99.7</v>
      </c>
      <c r="AU334" s="58">
        <v>87.74</v>
      </c>
      <c r="AV334" s="58">
        <v>83.1</v>
      </c>
      <c r="AW334" s="59" t="s">
        <v>544</v>
      </c>
      <c r="AX334" s="58">
        <v>37.200000000000003</v>
      </c>
      <c r="AY334" s="58">
        <v>40.9</v>
      </c>
      <c r="AZ334" s="58">
        <v>60.4</v>
      </c>
      <c r="BA334" s="58">
        <v>58.6</v>
      </c>
      <c r="BB334" s="58">
        <v>61.6</v>
      </c>
      <c r="BC334" s="58">
        <v>78</v>
      </c>
      <c r="BD334" s="59" t="s">
        <v>544</v>
      </c>
      <c r="BE334" s="59" t="s">
        <v>544</v>
      </c>
      <c r="BF334" s="59" t="s">
        <v>544</v>
      </c>
      <c r="BG334" s="58">
        <v>4.22</v>
      </c>
      <c r="BH334" s="58">
        <v>3.44</v>
      </c>
      <c r="BI334" s="59" t="s">
        <v>544</v>
      </c>
      <c r="BJ334" s="59" t="s">
        <v>544</v>
      </c>
      <c r="BK334" s="59" t="s">
        <v>544</v>
      </c>
      <c r="BL334" s="58">
        <v>21.63</v>
      </c>
      <c r="BM334" s="58">
        <v>17.489999999999998</v>
      </c>
      <c r="BN334" s="59" t="s">
        <v>544</v>
      </c>
      <c r="BO334" s="59" t="s">
        <v>544</v>
      </c>
      <c r="BP334" s="59" t="s">
        <v>544</v>
      </c>
      <c r="BQ334" s="59" t="s">
        <v>544</v>
      </c>
      <c r="BR334" s="59" t="s">
        <v>544</v>
      </c>
      <c r="BS334" s="59" t="s">
        <v>544</v>
      </c>
      <c r="BT334" s="59" t="s">
        <v>544</v>
      </c>
      <c r="BU334" s="59" t="s">
        <v>544</v>
      </c>
      <c r="BV334" s="59" t="s">
        <v>544</v>
      </c>
      <c r="BW334" s="59" t="s">
        <v>544</v>
      </c>
      <c r="BX334" s="59" t="s">
        <v>544</v>
      </c>
      <c r="BY334" s="59" t="s">
        <v>544</v>
      </c>
      <c r="BZ334" s="59" t="s">
        <v>544</v>
      </c>
      <c r="CA334" s="59" t="s">
        <v>544</v>
      </c>
      <c r="CB334" s="59" t="s">
        <v>544</v>
      </c>
      <c r="CC334" s="59" t="s">
        <v>544</v>
      </c>
      <c r="CD334" s="59" t="s">
        <v>544</v>
      </c>
      <c r="CE334" s="59" t="s">
        <v>544</v>
      </c>
      <c r="CF334" s="58">
        <v>850734</v>
      </c>
      <c r="CG334" s="59" t="s">
        <v>544</v>
      </c>
      <c r="CH334" s="59" t="s">
        <v>544</v>
      </c>
      <c r="CI334" s="59" t="s">
        <v>544</v>
      </c>
      <c r="CJ334" s="59" t="s">
        <v>544</v>
      </c>
      <c r="CK334" s="59" t="s">
        <v>544</v>
      </c>
      <c r="CL334" s="59" t="s">
        <v>544</v>
      </c>
      <c r="CM334" s="59" t="s">
        <v>544</v>
      </c>
      <c r="CN334" s="59" t="s">
        <v>544</v>
      </c>
      <c r="CO334" s="59" t="s">
        <v>544</v>
      </c>
      <c r="CP334" s="59" t="s">
        <v>544</v>
      </c>
      <c r="CQ334" s="59" t="s">
        <v>544</v>
      </c>
      <c r="CR334" s="59" t="s">
        <v>544</v>
      </c>
      <c r="CS334" s="58">
        <v>98.3</v>
      </c>
      <c r="CT334" s="58">
        <v>104.3</v>
      </c>
      <c r="CU334" s="59" t="s">
        <v>544</v>
      </c>
      <c r="CV334" s="59" t="s">
        <v>544</v>
      </c>
      <c r="CW334" s="58">
        <v>1.89</v>
      </c>
      <c r="CX334" s="59" t="s">
        <v>544</v>
      </c>
      <c r="CY334" s="59" t="s">
        <v>544</v>
      </c>
      <c r="CZ334" s="59" t="s">
        <v>544</v>
      </c>
      <c r="DA334" s="59" t="s">
        <v>544</v>
      </c>
      <c r="DB334" s="59" t="s">
        <v>544</v>
      </c>
      <c r="DC334" s="59" t="s">
        <v>544</v>
      </c>
      <c r="DD334" s="59" t="s">
        <v>544</v>
      </c>
      <c r="DE334" s="59" t="s">
        <v>544</v>
      </c>
      <c r="DF334" s="59" t="s">
        <v>544</v>
      </c>
      <c r="DG334" s="59" t="s">
        <v>544</v>
      </c>
      <c r="DH334" s="59" t="s">
        <v>544</v>
      </c>
      <c r="DI334" s="59" t="s">
        <v>544</v>
      </c>
      <c r="DJ334" s="59" t="s">
        <v>544</v>
      </c>
      <c r="DK334" s="59" t="s">
        <v>544</v>
      </c>
      <c r="DL334" s="59" t="s">
        <v>544</v>
      </c>
      <c r="DM334" s="59" t="s">
        <v>544</v>
      </c>
      <c r="DN334" s="58">
        <v>2.72492</v>
      </c>
      <c r="DO334" s="59" t="s">
        <v>544</v>
      </c>
      <c r="DP334" s="59" t="s">
        <v>544</v>
      </c>
      <c r="DQ334" s="116" t="s">
        <v>544</v>
      </c>
    </row>
    <row r="335" spans="1:121">
      <c r="A335" s="3">
        <v>32035</v>
      </c>
      <c r="B335" s="59" t="s">
        <v>544</v>
      </c>
      <c r="C335" s="59" t="s">
        <v>544</v>
      </c>
      <c r="D335" s="59" t="s">
        <v>544</v>
      </c>
      <c r="E335" s="59" t="s">
        <v>544</v>
      </c>
      <c r="F335" s="58">
        <v>52.7</v>
      </c>
      <c r="G335" s="58">
        <v>1.0801350000000001</v>
      </c>
      <c r="H335" s="58">
        <v>188</v>
      </c>
      <c r="I335" s="58">
        <v>312</v>
      </c>
      <c r="J335" s="58">
        <v>4.0389999999999997</v>
      </c>
      <c r="K335" s="59" t="s">
        <v>544</v>
      </c>
      <c r="L335" s="58">
        <v>1500.2</v>
      </c>
      <c r="M335" s="58">
        <v>234518</v>
      </c>
      <c r="N335" s="59" t="s">
        <v>544</v>
      </c>
      <c r="O335" s="58">
        <v>882</v>
      </c>
      <c r="P335" s="58">
        <v>7.9</v>
      </c>
      <c r="Q335" s="59" t="s">
        <v>544</v>
      </c>
      <c r="R335" s="59" t="s">
        <v>544</v>
      </c>
      <c r="S335" s="59" t="s">
        <v>544</v>
      </c>
      <c r="T335" s="59" t="s">
        <v>544</v>
      </c>
      <c r="U335" s="59" t="s">
        <v>544</v>
      </c>
      <c r="V335" s="59" t="s">
        <v>544</v>
      </c>
      <c r="W335" s="59" t="s">
        <v>544</v>
      </c>
      <c r="X335" s="59" t="s">
        <v>544</v>
      </c>
      <c r="Y335" s="59" t="s">
        <v>544</v>
      </c>
      <c r="Z335" s="58">
        <v>100.7</v>
      </c>
      <c r="AA335" s="59" t="s">
        <v>544</v>
      </c>
      <c r="AB335" s="59" t="s">
        <v>544</v>
      </c>
      <c r="AC335" s="58">
        <v>1.0801350000000001</v>
      </c>
      <c r="AD335" s="59" t="s">
        <v>544</v>
      </c>
      <c r="AE335" s="59" t="s">
        <v>544</v>
      </c>
      <c r="AF335" s="58">
        <v>94.660194000000004</v>
      </c>
      <c r="AG335" s="58">
        <v>18.350000000000001</v>
      </c>
      <c r="AH335" s="58">
        <v>57.1</v>
      </c>
      <c r="AI335" s="59" t="s">
        <v>544</v>
      </c>
      <c r="AJ335" s="59" t="s">
        <v>544</v>
      </c>
      <c r="AK335" s="59" t="s">
        <v>544</v>
      </c>
      <c r="AL335" s="59" t="s">
        <v>544</v>
      </c>
      <c r="AM335" s="58">
        <v>62.470599999999997</v>
      </c>
      <c r="AN335" s="58">
        <v>99.425600000000003</v>
      </c>
      <c r="AO335" s="59" t="s">
        <v>544</v>
      </c>
      <c r="AP335" s="59" t="s">
        <v>544</v>
      </c>
      <c r="AQ335" s="59" t="s">
        <v>544</v>
      </c>
      <c r="AR335" s="59" t="s">
        <v>544</v>
      </c>
      <c r="AS335" s="58">
        <v>-2.5</v>
      </c>
      <c r="AT335" s="58">
        <v>101.2</v>
      </c>
      <c r="AU335" s="58">
        <v>87.96</v>
      </c>
      <c r="AV335" s="58">
        <v>82.2</v>
      </c>
      <c r="AW335" s="59" t="s">
        <v>544</v>
      </c>
      <c r="AX335" s="58">
        <v>36.1</v>
      </c>
      <c r="AY335" s="58">
        <v>40.299999999999997</v>
      </c>
      <c r="AZ335" s="58">
        <v>61.7</v>
      </c>
      <c r="BA335" s="58">
        <v>62</v>
      </c>
      <c r="BB335" s="58">
        <v>61.5</v>
      </c>
      <c r="BC335" s="58">
        <v>77.900000000000006</v>
      </c>
      <c r="BD335" s="59" t="s">
        <v>544</v>
      </c>
      <c r="BE335" s="59" t="s">
        <v>544</v>
      </c>
      <c r="BF335" s="59" t="s">
        <v>544</v>
      </c>
      <c r="BG335" s="58">
        <v>4.1399999999999997</v>
      </c>
      <c r="BH335" s="58">
        <v>3.65</v>
      </c>
      <c r="BI335" s="59" t="s">
        <v>544</v>
      </c>
      <c r="BJ335" s="59" t="s">
        <v>544</v>
      </c>
      <c r="BK335" s="59" t="s">
        <v>544</v>
      </c>
      <c r="BL335" s="58">
        <v>22.96</v>
      </c>
      <c r="BM335" s="58">
        <v>17.739999999999998</v>
      </c>
      <c r="BN335" s="59" t="s">
        <v>544</v>
      </c>
      <c r="BO335" s="59" t="s">
        <v>544</v>
      </c>
      <c r="BP335" s="59" t="s">
        <v>544</v>
      </c>
      <c r="BQ335" s="59" t="s">
        <v>544</v>
      </c>
      <c r="BR335" s="59" t="s">
        <v>544</v>
      </c>
      <c r="BS335" s="59" t="s">
        <v>544</v>
      </c>
      <c r="BT335" s="59" t="s">
        <v>544</v>
      </c>
      <c r="BU335" s="59" t="s">
        <v>544</v>
      </c>
      <c r="BV335" s="59" t="s">
        <v>544</v>
      </c>
      <c r="BW335" s="59" t="s">
        <v>544</v>
      </c>
      <c r="BX335" s="59" t="s">
        <v>544</v>
      </c>
      <c r="BY335" s="59" t="s">
        <v>544</v>
      </c>
      <c r="BZ335" s="59" t="s">
        <v>544</v>
      </c>
      <c r="CA335" s="59" t="s">
        <v>544</v>
      </c>
      <c r="CB335" s="59" t="s">
        <v>544</v>
      </c>
      <c r="CC335" s="59" t="s">
        <v>544</v>
      </c>
      <c r="CD335" s="59" t="s">
        <v>544</v>
      </c>
      <c r="CE335" s="59" t="s">
        <v>544</v>
      </c>
      <c r="CF335" s="58">
        <v>858087</v>
      </c>
      <c r="CG335" s="59" t="s">
        <v>544</v>
      </c>
      <c r="CH335" s="59" t="s">
        <v>544</v>
      </c>
      <c r="CI335" s="59" t="s">
        <v>544</v>
      </c>
      <c r="CJ335" s="59" t="s">
        <v>544</v>
      </c>
      <c r="CK335" s="59" t="s">
        <v>544</v>
      </c>
      <c r="CL335" s="59" t="s">
        <v>544</v>
      </c>
      <c r="CM335" s="59" t="s">
        <v>544</v>
      </c>
      <c r="CN335" s="59" t="s">
        <v>544</v>
      </c>
      <c r="CO335" s="59" t="s">
        <v>544</v>
      </c>
      <c r="CP335" s="59" t="s">
        <v>544</v>
      </c>
      <c r="CQ335" s="59" t="s">
        <v>544</v>
      </c>
      <c r="CR335" s="59" t="s">
        <v>544</v>
      </c>
      <c r="CS335" s="58">
        <v>97.9</v>
      </c>
      <c r="CT335" s="58">
        <v>104.6</v>
      </c>
      <c r="CU335" s="59" t="s">
        <v>544</v>
      </c>
      <c r="CV335" s="59" t="s">
        <v>544</v>
      </c>
      <c r="CW335" s="58">
        <v>1.79</v>
      </c>
      <c r="CX335" s="59" t="s">
        <v>544</v>
      </c>
      <c r="CY335" s="59" t="s">
        <v>544</v>
      </c>
      <c r="CZ335" s="59" t="s">
        <v>544</v>
      </c>
      <c r="DA335" s="59" t="s">
        <v>544</v>
      </c>
      <c r="DB335" s="59" t="s">
        <v>544</v>
      </c>
      <c r="DC335" s="59" t="s">
        <v>544</v>
      </c>
      <c r="DD335" s="59" t="s">
        <v>544</v>
      </c>
      <c r="DE335" s="59" t="s">
        <v>544</v>
      </c>
      <c r="DF335" s="59" t="s">
        <v>544</v>
      </c>
      <c r="DG335" s="59" t="s">
        <v>544</v>
      </c>
      <c r="DH335" s="59" t="s">
        <v>544</v>
      </c>
      <c r="DI335" s="59" t="s">
        <v>544</v>
      </c>
      <c r="DJ335" s="59" t="s">
        <v>544</v>
      </c>
      <c r="DK335" s="59" t="s">
        <v>544</v>
      </c>
      <c r="DL335" s="59" t="s">
        <v>544</v>
      </c>
      <c r="DM335" s="59" t="s">
        <v>544</v>
      </c>
      <c r="DN335" s="58">
        <v>2.7894999999999999</v>
      </c>
      <c r="DO335" s="59" t="s">
        <v>544</v>
      </c>
      <c r="DP335" s="59" t="s">
        <v>544</v>
      </c>
      <c r="DQ335" s="116" t="s">
        <v>544</v>
      </c>
    </row>
    <row r="336" spans="1:121">
      <c r="A336" s="3">
        <v>32065</v>
      </c>
      <c r="B336" s="59" t="s">
        <v>544</v>
      </c>
      <c r="C336" s="59" t="s">
        <v>544</v>
      </c>
      <c r="D336" s="59" t="s">
        <v>544</v>
      </c>
      <c r="E336" s="59" t="s">
        <v>544</v>
      </c>
      <c r="F336" s="58">
        <v>53.1</v>
      </c>
      <c r="G336" s="58">
        <v>1.0864929999999999</v>
      </c>
      <c r="H336" s="58">
        <v>183.6</v>
      </c>
      <c r="I336" s="58">
        <v>315.2</v>
      </c>
      <c r="J336" s="58">
        <v>4.7300000000000004</v>
      </c>
      <c r="K336" s="59" t="s">
        <v>544</v>
      </c>
      <c r="L336" s="58">
        <v>1177.4000000000001</v>
      </c>
      <c r="M336" s="58">
        <v>258441</v>
      </c>
      <c r="N336" s="59" t="s">
        <v>544</v>
      </c>
      <c r="O336" s="58">
        <v>1006</v>
      </c>
      <c r="P336" s="58">
        <v>7.9</v>
      </c>
      <c r="Q336" s="59" t="s">
        <v>544</v>
      </c>
      <c r="R336" s="59" t="s">
        <v>544</v>
      </c>
      <c r="S336" s="59" t="s">
        <v>544</v>
      </c>
      <c r="T336" s="59" t="s">
        <v>544</v>
      </c>
      <c r="U336" s="59" t="s">
        <v>544</v>
      </c>
      <c r="V336" s="59" t="s">
        <v>544</v>
      </c>
      <c r="W336" s="59" t="s">
        <v>544</v>
      </c>
      <c r="X336" s="59" t="s">
        <v>544</v>
      </c>
      <c r="Y336" s="59" t="s">
        <v>544</v>
      </c>
      <c r="Z336" s="58">
        <v>100.7</v>
      </c>
      <c r="AA336" s="59" t="s">
        <v>544</v>
      </c>
      <c r="AB336" s="59" t="s">
        <v>544</v>
      </c>
      <c r="AC336" s="58">
        <v>1.0864929999999999</v>
      </c>
      <c r="AD336" s="59" t="s">
        <v>544</v>
      </c>
      <c r="AE336" s="59" t="s">
        <v>544</v>
      </c>
      <c r="AF336" s="58">
        <v>94.330518999999995</v>
      </c>
      <c r="AG336" s="58">
        <v>18.850000000000001</v>
      </c>
      <c r="AH336" s="58">
        <v>57.3</v>
      </c>
      <c r="AI336" s="59" t="s">
        <v>544</v>
      </c>
      <c r="AJ336" s="59" t="s">
        <v>544</v>
      </c>
      <c r="AK336" s="59" t="s">
        <v>544</v>
      </c>
      <c r="AL336" s="59" t="s">
        <v>544</v>
      </c>
      <c r="AM336" s="58">
        <v>62.615600000000001</v>
      </c>
      <c r="AN336" s="58">
        <v>99.390100000000004</v>
      </c>
      <c r="AO336" s="59" t="s">
        <v>544</v>
      </c>
      <c r="AP336" s="59" t="s">
        <v>544</v>
      </c>
      <c r="AQ336" s="59" t="s">
        <v>544</v>
      </c>
      <c r="AR336" s="59" t="s">
        <v>544</v>
      </c>
      <c r="AS336" s="58">
        <v>-3.9</v>
      </c>
      <c r="AT336" s="58">
        <v>100.8</v>
      </c>
      <c r="AU336" s="58">
        <v>88.08</v>
      </c>
      <c r="AV336" s="58">
        <v>82.9</v>
      </c>
      <c r="AW336" s="59" t="s">
        <v>544</v>
      </c>
      <c r="AX336" s="58">
        <v>36.6</v>
      </c>
      <c r="AY336" s="58">
        <v>41.2</v>
      </c>
      <c r="AZ336" s="58">
        <v>64.8</v>
      </c>
      <c r="BA336" s="58">
        <v>65.2</v>
      </c>
      <c r="BB336" s="58">
        <v>64.5</v>
      </c>
      <c r="BC336" s="58">
        <v>78.3</v>
      </c>
      <c r="BD336" s="59" t="s">
        <v>544</v>
      </c>
      <c r="BE336" s="59" t="s">
        <v>544</v>
      </c>
      <c r="BF336" s="59" t="s">
        <v>544</v>
      </c>
      <c r="BG336" s="58">
        <v>4.4800000000000004</v>
      </c>
      <c r="BH336" s="58">
        <v>3.66</v>
      </c>
      <c r="BI336" s="59" t="s">
        <v>544</v>
      </c>
      <c r="BJ336" s="59" t="s">
        <v>544</v>
      </c>
      <c r="BK336" s="59" t="s">
        <v>544</v>
      </c>
      <c r="BL336" s="58">
        <v>23.11</v>
      </c>
      <c r="BM336" s="58">
        <v>18.3</v>
      </c>
      <c r="BN336" s="59" t="s">
        <v>544</v>
      </c>
      <c r="BO336" s="59" t="s">
        <v>544</v>
      </c>
      <c r="BP336" s="59" t="s">
        <v>544</v>
      </c>
      <c r="BQ336" s="59" t="s">
        <v>544</v>
      </c>
      <c r="BR336" s="59" t="s">
        <v>544</v>
      </c>
      <c r="BS336" s="59" t="s">
        <v>544</v>
      </c>
      <c r="BT336" s="59" t="s">
        <v>544</v>
      </c>
      <c r="BU336" s="59" t="s">
        <v>544</v>
      </c>
      <c r="BV336" s="59" t="s">
        <v>544</v>
      </c>
      <c r="BW336" s="59" t="s">
        <v>544</v>
      </c>
      <c r="BX336" s="59" t="s">
        <v>544</v>
      </c>
      <c r="BY336" s="59" t="s">
        <v>544</v>
      </c>
      <c r="BZ336" s="59" t="s">
        <v>544</v>
      </c>
      <c r="CA336" s="59" t="s">
        <v>544</v>
      </c>
      <c r="CB336" s="59" t="s">
        <v>544</v>
      </c>
      <c r="CC336" s="59" t="s">
        <v>544</v>
      </c>
      <c r="CD336" s="59" t="s">
        <v>544</v>
      </c>
      <c r="CE336" s="59" t="s">
        <v>544</v>
      </c>
      <c r="CF336" s="58">
        <v>861574</v>
      </c>
      <c r="CG336" s="59" t="s">
        <v>544</v>
      </c>
      <c r="CH336" s="59" t="s">
        <v>544</v>
      </c>
      <c r="CI336" s="59" t="s">
        <v>544</v>
      </c>
      <c r="CJ336" s="59" t="s">
        <v>544</v>
      </c>
      <c r="CK336" s="59" t="s">
        <v>544</v>
      </c>
      <c r="CL336" s="59" t="s">
        <v>544</v>
      </c>
      <c r="CM336" s="59" t="s">
        <v>544</v>
      </c>
      <c r="CN336" s="59" t="s">
        <v>544</v>
      </c>
      <c r="CO336" s="59" t="s">
        <v>544</v>
      </c>
      <c r="CP336" s="59" t="s">
        <v>544</v>
      </c>
      <c r="CQ336" s="59" t="s">
        <v>544</v>
      </c>
      <c r="CR336" s="59" t="s">
        <v>544</v>
      </c>
      <c r="CS336" s="58">
        <v>97.7</v>
      </c>
      <c r="CT336" s="58">
        <v>104.8</v>
      </c>
      <c r="CU336" s="59" t="s">
        <v>544</v>
      </c>
      <c r="CV336" s="59" t="s">
        <v>544</v>
      </c>
      <c r="CW336" s="58">
        <v>1.74</v>
      </c>
      <c r="CX336" s="59" t="s">
        <v>544</v>
      </c>
      <c r="CY336" s="59" t="s">
        <v>544</v>
      </c>
      <c r="CZ336" s="59" t="s">
        <v>544</v>
      </c>
      <c r="DA336" s="59" t="s">
        <v>544</v>
      </c>
      <c r="DB336" s="59" t="s">
        <v>544</v>
      </c>
      <c r="DC336" s="59" t="s">
        <v>544</v>
      </c>
      <c r="DD336" s="59" t="s">
        <v>544</v>
      </c>
      <c r="DE336" s="59" t="s">
        <v>544</v>
      </c>
      <c r="DF336" s="59" t="s">
        <v>544</v>
      </c>
      <c r="DG336" s="59" t="s">
        <v>544</v>
      </c>
      <c r="DH336" s="59" t="s">
        <v>544</v>
      </c>
      <c r="DI336" s="59" t="s">
        <v>544</v>
      </c>
      <c r="DJ336" s="59" t="s">
        <v>544</v>
      </c>
      <c r="DK336" s="59" t="s">
        <v>544</v>
      </c>
      <c r="DL336" s="59" t="s">
        <v>544</v>
      </c>
      <c r="DM336" s="59" t="s">
        <v>544</v>
      </c>
      <c r="DN336" s="58">
        <v>2.8621880000000002</v>
      </c>
      <c r="DO336" s="59" t="s">
        <v>544</v>
      </c>
      <c r="DP336" s="59" t="s">
        <v>544</v>
      </c>
      <c r="DQ336" s="116" t="s">
        <v>544</v>
      </c>
    </row>
    <row r="337" spans="1:121">
      <c r="A337" s="3">
        <v>32096</v>
      </c>
      <c r="B337" s="59" t="s">
        <v>544</v>
      </c>
      <c r="C337" s="59" t="s">
        <v>544</v>
      </c>
      <c r="D337" s="59" t="s">
        <v>544</v>
      </c>
      <c r="E337" s="59" t="s">
        <v>544</v>
      </c>
      <c r="F337" s="58">
        <v>52.9</v>
      </c>
      <c r="G337" s="58">
        <v>1.162887</v>
      </c>
      <c r="H337" s="58">
        <v>202</v>
      </c>
      <c r="I337" s="58">
        <v>316.7</v>
      </c>
      <c r="J337" s="58">
        <v>3.9830000000000001</v>
      </c>
      <c r="K337" s="59" t="s">
        <v>544</v>
      </c>
      <c r="L337" s="58">
        <v>1022.8</v>
      </c>
      <c r="M337" s="58">
        <v>224866</v>
      </c>
      <c r="N337" s="59" t="s">
        <v>544</v>
      </c>
      <c r="O337" s="58">
        <v>794</v>
      </c>
      <c r="P337" s="58">
        <v>7.9</v>
      </c>
      <c r="Q337" s="59" t="s">
        <v>544</v>
      </c>
      <c r="R337" s="59" t="s">
        <v>544</v>
      </c>
      <c r="S337" s="59" t="s">
        <v>544</v>
      </c>
      <c r="T337" s="59" t="s">
        <v>544</v>
      </c>
      <c r="U337" s="59" t="s">
        <v>544</v>
      </c>
      <c r="V337" s="59" t="s">
        <v>544</v>
      </c>
      <c r="W337" s="59" t="s">
        <v>544</v>
      </c>
      <c r="X337" s="59" t="s">
        <v>544</v>
      </c>
      <c r="Y337" s="59" t="s">
        <v>544</v>
      </c>
      <c r="Z337" s="58">
        <v>102.2</v>
      </c>
      <c r="AA337" s="59" t="s">
        <v>544</v>
      </c>
      <c r="AB337" s="59" t="s">
        <v>544</v>
      </c>
      <c r="AC337" s="58">
        <v>1.162887</v>
      </c>
      <c r="AD337" s="59" t="s">
        <v>544</v>
      </c>
      <c r="AE337" s="59" t="s">
        <v>544</v>
      </c>
      <c r="AF337" s="58">
        <v>95.588234999999997</v>
      </c>
      <c r="AG337" s="58">
        <v>17.82</v>
      </c>
      <c r="AH337" s="58">
        <v>57.4</v>
      </c>
      <c r="AI337" s="59" t="s">
        <v>544</v>
      </c>
      <c r="AJ337" s="59" t="s">
        <v>544</v>
      </c>
      <c r="AK337" s="59" t="s">
        <v>544</v>
      </c>
      <c r="AL337" s="59" t="s">
        <v>544</v>
      </c>
      <c r="AM337" s="58">
        <v>62.755899999999997</v>
      </c>
      <c r="AN337" s="58">
        <v>99.343900000000005</v>
      </c>
      <c r="AO337" s="59" t="s">
        <v>544</v>
      </c>
      <c r="AP337" s="59" t="s">
        <v>544</v>
      </c>
      <c r="AQ337" s="59" t="s">
        <v>544</v>
      </c>
      <c r="AR337" s="59" t="s">
        <v>544</v>
      </c>
      <c r="AS337" s="58">
        <v>-5.6</v>
      </c>
      <c r="AT337" s="58">
        <v>100.1</v>
      </c>
      <c r="AU337" s="58">
        <v>89.69</v>
      </c>
      <c r="AV337" s="58">
        <v>81.599999999999994</v>
      </c>
      <c r="AW337" s="59" t="s">
        <v>544</v>
      </c>
      <c r="AX337" s="58">
        <v>35.1</v>
      </c>
      <c r="AY337" s="58">
        <v>40</v>
      </c>
      <c r="AZ337" s="58">
        <v>65.5</v>
      </c>
      <c r="BA337" s="58">
        <v>67.5</v>
      </c>
      <c r="BB337" s="58">
        <v>64.099999999999994</v>
      </c>
      <c r="BC337" s="58">
        <v>78.2</v>
      </c>
      <c r="BD337" s="59" t="s">
        <v>544</v>
      </c>
      <c r="BE337" s="59" t="s">
        <v>544</v>
      </c>
      <c r="BF337" s="59" t="s">
        <v>544</v>
      </c>
      <c r="BG337" s="58">
        <v>4.49</v>
      </c>
      <c r="BH337" s="58">
        <v>3.43</v>
      </c>
      <c r="BI337" s="59" t="s">
        <v>544</v>
      </c>
      <c r="BJ337" s="59" t="s">
        <v>544</v>
      </c>
      <c r="BK337" s="59" t="s">
        <v>544</v>
      </c>
      <c r="BL337" s="58">
        <v>23.06</v>
      </c>
      <c r="BM337" s="58">
        <v>17.489999999999998</v>
      </c>
      <c r="BN337" s="59" t="s">
        <v>544</v>
      </c>
      <c r="BO337" s="59" t="s">
        <v>544</v>
      </c>
      <c r="BP337" s="59" t="s">
        <v>544</v>
      </c>
      <c r="BQ337" s="59" t="s">
        <v>544</v>
      </c>
      <c r="BR337" s="59" t="s">
        <v>544</v>
      </c>
      <c r="BS337" s="59" t="s">
        <v>544</v>
      </c>
      <c r="BT337" s="59" t="s">
        <v>544</v>
      </c>
      <c r="BU337" s="59" t="s">
        <v>544</v>
      </c>
      <c r="BV337" s="59" t="s">
        <v>544</v>
      </c>
      <c r="BW337" s="59" t="s">
        <v>544</v>
      </c>
      <c r="BX337" s="59" t="s">
        <v>544</v>
      </c>
      <c r="BY337" s="59" t="s">
        <v>544</v>
      </c>
      <c r="BZ337" s="59" t="s">
        <v>544</v>
      </c>
      <c r="CA337" s="59" t="s">
        <v>544</v>
      </c>
      <c r="CB337" s="59" t="s">
        <v>544</v>
      </c>
      <c r="CC337" s="59" t="s">
        <v>544</v>
      </c>
      <c r="CD337" s="59" t="s">
        <v>544</v>
      </c>
      <c r="CE337" s="59" t="s">
        <v>544</v>
      </c>
      <c r="CF337" s="58">
        <v>862198</v>
      </c>
      <c r="CG337" s="59" t="s">
        <v>544</v>
      </c>
      <c r="CH337" s="59" t="s">
        <v>544</v>
      </c>
      <c r="CI337" s="59" t="s">
        <v>544</v>
      </c>
      <c r="CJ337" s="59" t="s">
        <v>544</v>
      </c>
      <c r="CK337" s="59" t="s">
        <v>544</v>
      </c>
      <c r="CL337" s="59" t="s">
        <v>544</v>
      </c>
      <c r="CM337" s="59" t="s">
        <v>544</v>
      </c>
      <c r="CN337" s="59" t="s">
        <v>544</v>
      </c>
      <c r="CO337" s="59" t="s">
        <v>544</v>
      </c>
      <c r="CP337" s="59" t="s">
        <v>544</v>
      </c>
      <c r="CQ337" s="59" t="s">
        <v>544</v>
      </c>
      <c r="CR337" s="59" t="s">
        <v>544</v>
      </c>
      <c r="CS337" s="58">
        <v>98.7</v>
      </c>
      <c r="CT337" s="58">
        <v>107.1</v>
      </c>
      <c r="CU337" s="59" t="s">
        <v>544</v>
      </c>
      <c r="CV337" s="59" t="s">
        <v>544</v>
      </c>
      <c r="CW337" s="58">
        <v>1.79</v>
      </c>
      <c r="CX337" s="59" t="s">
        <v>544</v>
      </c>
      <c r="CY337" s="59" t="s">
        <v>544</v>
      </c>
      <c r="CZ337" s="59" t="s">
        <v>544</v>
      </c>
      <c r="DA337" s="59" t="s">
        <v>544</v>
      </c>
      <c r="DB337" s="59" t="s">
        <v>544</v>
      </c>
      <c r="DC337" s="59" t="s">
        <v>544</v>
      </c>
      <c r="DD337" s="59" t="s">
        <v>544</v>
      </c>
      <c r="DE337" s="59" t="s">
        <v>544</v>
      </c>
      <c r="DF337" s="59" t="s">
        <v>544</v>
      </c>
      <c r="DG337" s="59" t="s">
        <v>544</v>
      </c>
      <c r="DH337" s="59" t="s">
        <v>544</v>
      </c>
      <c r="DI337" s="59" t="s">
        <v>544</v>
      </c>
      <c r="DJ337" s="59" t="s">
        <v>544</v>
      </c>
      <c r="DK337" s="59" t="s">
        <v>544</v>
      </c>
      <c r="DL337" s="59" t="s">
        <v>544</v>
      </c>
      <c r="DM337" s="59" t="s">
        <v>544</v>
      </c>
      <c r="DN337" s="58">
        <v>2.992683</v>
      </c>
      <c r="DO337" s="59" t="s">
        <v>544</v>
      </c>
      <c r="DP337" s="59" t="s">
        <v>544</v>
      </c>
      <c r="DQ337" s="116" t="s">
        <v>544</v>
      </c>
    </row>
    <row r="338" spans="1:121">
      <c r="A338" s="3">
        <v>32126</v>
      </c>
      <c r="B338" s="59" t="s">
        <v>544</v>
      </c>
      <c r="C338" s="59" t="s">
        <v>544</v>
      </c>
      <c r="D338" s="59" t="s">
        <v>544</v>
      </c>
      <c r="E338" s="59" t="s">
        <v>544</v>
      </c>
      <c r="F338" s="58">
        <v>51.7</v>
      </c>
      <c r="G338" s="58">
        <v>1.1964809999999999</v>
      </c>
      <c r="H338" s="58">
        <v>191.8</v>
      </c>
      <c r="I338" s="58">
        <v>317.10000000000002</v>
      </c>
      <c r="J338" s="58">
        <v>3.7149999999999999</v>
      </c>
      <c r="K338" s="59" t="s">
        <v>544</v>
      </c>
      <c r="L338" s="58">
        <v>1000</v>
      </c>
      <c r="M338" s="58">
        <v>247129</v>
      </c>
      <c r="N338" s="59" t="s">
        <v>544</v>
      </c>
      <c r="O338" s="58">
        <v>1018</v>
      </c>
      <c r="P338" s="58">
        <v>8</v>
      </c>
      <c r="Q338" s="59" t="s">
        <v>544</v>
      </c>
      <c r="R338" s="59" t="s">
        <v>544</v>
      </c>
      <c r="S338" s="59" t="s">
        <v>544</v>
      </c>
      <c r="T338" s="59" t="s">
        <v>544</v>
      </c>
      <c r="U338" s="59" t="s">
        <v>544</v>
      </c>
      <c r="V338" s="59" t="s">
        <v>544</v>
      </c>
      <c r="W338" s="59" t="s">
        <v>544</v>
      </c>
      <c r="X338" s="59" t="s">
        <v>544</v>
      </c>
      <c r="Y338" s="59" t="s">
        <v>544</v>
      </c>
      <c r="Z338" s="58">
        <v>102.4</v>
      </c>
      <c r="AA338" s="59" t="s">
        <v>544</v>
      </c>
      <c r="AB338" s="59" t="s">
        <v>544</v>
      </c>
      <c r="AC338" s="58">
        <v>1.1964809999999999</v>
      </c>
      <c r="AD338" s="59" t="s">
        <v>544</v>
      </c>
      <c r="AE338" s="59" t="s">
        <v>544</v>
      </c>
      <c r="AF338" s="58">
        <v>95.823096000000007</v>
      </c>
      <c r="AG338" s="58">
        <v>17.37</v>
      </c>
      <c r="AH338" s="58">
        <v>57.6</v>
      </c>
      <c r="AI338" s="59" t="s">
        <v>544</v>
      </c>
      <c r="AJ338" s="59" t="s">
        <v>544</v>
      </c>
      <c r="AK338" s="59" t="s">
        <v>544</v>
      </c>
      <c r="AL338" s="59" t="s">
        <v>544</v>
      </c>
      <c r="AM338" s="58">
        <v>62.926000000000002</v>
      </c>
      <c r="AN338" s="58">
        <v>99.341200000000001</v>
      </c>
      <c r="AO338" s="59" t="s">
        <v>544</v>
      </c>
      <c r="AP338" s="59" t="s">
        <v>544</v>
      </c>
      <c r="AQ338" s="59" t="s">
        <v>544</v>
      </c>
      <c r="AR338" s="59" t="s">
        <v>544</v>
      </c>
      <c r="AS338" s="58">
        <v>-6.7</v>
      </c>
      <c r="AT338" s="58">
        <v>98.8</v>
      </c>
      <c r="AU338" s="58">
        <v>89.91</v>
      </c>
      <c r="AV338" s="58">
        <v>81.5</v>
      </c>
      <c r="AW338" s="59" t="s">
        <v>544</v>
      </c>
      <c r="AX338" s="58">
        <v>33.4</v>
      </c>
      <c r="AY338" s="58">
        <v>39.1</v>
      </c>
      <c r="AZ338" s="58">
        <v>68.7</v>
      </c>
      <c r="BA338" s="58">
        <v>70.2</v>
      </c>
      <c r="BB338" s="58">
        <v>67.7</v>
      </c>
      <c r="BC338" s="58">
        <v>78.400000000000006</v>
      </c>
      <c r="BD338" s="59" t="s">
        <v>544</v>
      </c>
      <c r="BE338" s="59" t="s">
        <v>544</v>
      </c>
      <c r="BF338" s="59" t="s">
        <v>544</v>
      </c>
      <c r="BG338" s="58">
        <v>4.25</v>
      </c>
      <c r="BH338" s="58">
        <v>3.55</v>
      </c>
      <c r="BI338" s="59" t="s">
        <v>544</v>
      </c>
      <c r="BJ338" s="59" t="s">
        <v>544</v>
      </c>
      <c r="BK338" s="59" t="s">
        <v>544</v>
      </c>
      <c r="BL338" s="58">
        <v>23.26</v>
      </c>
      <c r="BM338" s="58">
        <v>17.38</v>
      </c>
      <c r="BN338" s="59" t="s">
        <v>544</v>
      </c>
      <c r="BO338" s="59" t="s">
        <v>544</v>
      </c>
      <c r="BP338" s="59" t="s">
        <v>544</v>
      </c>
      <c r="BQ338" s="59" t="s">
        <v>544</v>
      </c>
      <c r="BR338" s="59" t="s">
        <v>544</v>
      </c>
      <c r="BS338" s="59" t="s">
        <v>544</v>
      </c>
      <c r="BT338" s="59" t="s">
        <v>544</v>
      </c>
      <c r="BU338" s="59" t="s">
        <v>544</v>
      </c>
      <c r="BV338" s="59" t="s">
        <v>544</v>
      </c>
      <c r="BW338" s="59" t="s">
        <v>544</v>
      </c>
      <c r="BX338" s="59" t="s">
        <v>544</v>
      </c>
      <c r="BY338" s="59" t="s">
        <v>544</v>
      </c>
      <c r="BZ338" s="59" t="s">
        <v>544</v>
      </c>
      <c r="CA338" s="59" t="s">
        <v>544</v>
      </c>
      <c r="CB338" s="59" t="s">
        <v>544</v>
      </c>
      <c r="CC338" s="59" t="s">
        <v>544</v>
      </c>
      <c r="CD338" s="59" t="s">
        <v>544</v>
      </c>
      <c r="CE338" s="59" t="s">
        <v>544</v>
      </c>
      <c r="CF338" s="58">
        <v>869080</v>
      </c>
      <c r="CG338" s="59" t="s">
        <v>544</v>
      </c>
      <c r="CH338" s="59" t="s">
        <v>544</v>
      </c>
      <c r="CI338" s="59" t="s">
        <v>544</v>
      </c>
      <c r="CJ338" s="59" t="s">
        <v>544</v>
      </c>
      <c r="CK338" s="59" t="s">
        <v>544</v>
      </c>
      <c r="CL338" s="59" t="s">
        <v>544</v>
      </c>
      <c r="CM338" s="59" t="s">
        <v>544</v>
      </c>
      <c r="CN338" s="59" t="s">
        <v>544</v>
      </c>
      <c r="CO338" s="59" t="s">
        <v>544</v>
      </c>
      <c r="CP338" s="59" t="s">
        <v>544</v>
      </c>
      <c r="CQ338" s="59" t="s">
        <v>544</v>
      </c>
      <c r="CR338" s="59" t="s">
        <v>544</v>
      </c>
      <c r="CS338" s="58">
        <v>98.7</v>
      </c>
      <c r="CT338" s="58">
        <v>107.6</v>
      </c>
      <c r="CU338" s="59" t="s">
        <v>544</v>
      </c>
      <c r="CV338" s="59" t="s">
        <v>544</v>
      </c>
      <c r="CW338" s="58">
        <v>1.48</v>
      </c>
      <c r="CX338" s="59" t="s">
        <v>544</v>
      </c>
      <c r="CY338" s="59" t="s">
        <v>544</v>
      </c>
      <c r="CZ338" s="59" t="s">
        <v>544</v>
      </c>
      <c r="DA338" s="59" t="s">
        <v>544</v>
      </c>
      <c r="DB338" s="59" t="s">
        <v>544</v>
      </c>
      <c r="DC338" s="59" t="s">
        <v>544</v>
      </c>
      <c r="DD338" s="59" t="s">
        <v>544</v>
      </c>
      <c r="DE338" s="59" t="s">
        <v>544</v>
      </c>
      <c r="DF338" s="59" t="s">
        <v>544</v>
      </c>
      <c r="DG338" s="59" t="s">
        <v>544</v>
      </c>
      <c r="DH338" s="59" t="s">
        <v>544</v>
      </c>
      <c r="DI338" s="59" t="s">
        <v>544</v>
      </c>
      <c r="DJ338" s="59" t="s">
        <v>544</v>
      </c>
      <c r="DK338" s="59" t="s">
        <v>544</v>
      </c>
      <c r="DL338" s="59" t="s">
        <v>544</v>
      </c>
      <c r="DM338" s="59" t="s">
        <v>544</v>
      </c>
      <c r="DN338" s="58">
        <v>3.0655209999999999</v>
      </c>
      <c r="DO338" s="59" t="s">
        <v>544</v>
      </c>
      <c r="DP338" s="59" t="s">
        <v>544</v>
      </c>
      <c r="DQ338" s="116" t="s">
        <v>544</v>
      </c>
    </row>
    <row r="339" spans="1:121">
      <c r="A339" s="3">
        <v>32157</v>
      </c>
      <c r="B339" s="59" t="s">
        <v>544</v>
      </c>
      <c r="C339" s="59" t="s">
        <v>544</v>
      </c>
      <c r="D339" s="59" t="s">
        <v>544</v>
      </c>
      <c r="E339" s="59" t="s">
        <v>544</v>
      </c>
      <c r="F339" s="58">
        <v>53.6</v>
      </c>
      <c r="G339" s="58">
        <v>1.181316</v>
      </c>
      <c r="H339" s="58">
        <v>190.2</v>
      </c>
      <c r="I339" s="58">
        <v>319.60000000000002</v>
      </c>
      <c r="J339" s="58">
        <v>3.464</v>
      </c>
      <c r="K339" s="59" t="s">
        <v>544</v>
      </c>
      <c r="L339" s="58">
        <v>935.6</v>
      </c>
      <c r="M339" s="58">
        <v>152012</v>
      </c>
      <c r="N339" s="59" t="s">
        <v>544</v>
      </c>
      <c r="O339" s="58">
        <v>883</v>
      </c>
      <c r="P339" s="58">
        <v>7.9</v>
      </c>
      <c r="Q339" s="59" t="s">
        <v>544</v>
      </c>
      <c r="R339" s="59" t="s">
        <v>544</v>
      </c>
      <c r="S339" s="59" t="s">
        <v>544</v>
      </c>
      <c r="T339" s="59" t="s">
        <v>544</v>
      </c>
      <c r="U339" s="59" t="s">
        <v>544</v>
      </c>
      <c r="V339" s="59" t="s">
        <v>544</v>
      </c>
      <c r="W339" s="59" t="s">
        <v>544</v>
      </c>
      <c r="X339" s="59" t="s">
        <v>544</v>
      </c>
      <c r="Y339" s="59" t="s">
        <v>544</v>
      </c>
      <c r="Z339" s="58">
        <v>101.9</v>
      </c>
      <c r="AA339" s="59" t="s">
        <v>544</v>
      </c>
      <c r="AB339" s="59" t="s">
        <v>544</v>
      </c>
      <c r="AC339" s="58">
        <v>1.181316</v>
      </c>
      <c r="AD339" s="59" t="s">
        <v>544</v>
      </c>
      <c r="AE339" s="59" t="s">
        <v>544</v>
      </c>
      <c r="AF339" s="58">
        <v>95.833332999999996</v>
      </c>
      <c r="AG339" s="58">
        <v>16.899999999999999</v>
      </c>
      <c r="AH339" s="58">
        <v>57.7</v>
      </c>
      <c r="AI339" s="59" t="s">
        <v>544</v>
      </c>
      <c r="AJ339" s="59" t="s">
        <v>544</v>
      </c>
      <c r="AK339" s="59" t="s">
        <v>544</v>
      </c>
      <c r="AL339" s="59" t="s">
        <v>544</v>
      </c>
      <c r="AM339" s="58">
        <v>63.153500000000001</v>
      </c>
      <c r="AN339" s="58">
        <v>99.425399999999996</v>
      </c>
      <c r="AO339" s="59" t="s">
        <v>544</v>
      </c>
      <c r="AP339" s="59" t="s">
        <v>544</v>
      </c>
      <c r="AQ339" s="59" t="s">
        <v>544</v>
      </c>
      <c r="AR339" s="59" t="s">
        <v>544</v>
      </c>
      <c r="AS339" s="58">
        <v>-8.1</v>
      </c>
      <c r="AT339" s="58">
        <v>98.4</v>
      </c>
      <c r="AU339" s="58">
        <v>89.44</v>
      </c>
      <c r="AV339" s="58">
        <v>81.5</v>
      </c>
      <c r="AW339" s="59" t="s">
        <v>544</v>
      </c>
      <c r="AX339" s="58">
        <v>32.9</v>
      </c>
      <c r="AY339" s="58">
        <v>39</v>
      </c>
      <c r="AZ339" s="58">
        <v>70.7</v>
      </c>
      <c r="BA339" s="58">
        <v>71.8</v>
      </c>
      <c r="BB339" s="58">
        <v>70</v>
      </c>
      <c r="BC339" s="58">
        <v>78.3</v>
      </c>
      <c r="BD339" s="59" t="s">
        <v>544</v>
      </c>
      <c r="BE339" s="59" t="s">
        <v>544</v>
      </c>
      <c r="BF339" s="59" t="s">
        <v>544</v>
      </c>
      <c r="BG339" s="58">
        <v>4.25</v>
      </c>
      <c r="BH339" s="58">
        <v>3.37</v>
      </c>
      <c r="BI339" s="59" t="s">
        <v>544</v>
      </c>
      <c r="BJ339" s="59" t="s">
        <v>544</v>
      </c>
      <c r="BK339" s="59" t="s">
        <v>544</v>
      </c>
      <c r="BL339" s="58">
        <v>20.71</v>
      </c>
      <c r="BM339" s="58">
        <v>15.65</v>
      </c>
      <c r="BN339" s="59" t="s">
        <v>544</v>
      </c>
      <c r="BO339" s="59" t="s">
        <v>544</v>
      </c>
      <c r="BP339" s="59" t="s">
        <v>544</v>
      </c>
      <c r="BQ339" s="59" t="s">
        <v>544</v>
      </c>
      <c r="BR339" s="59" t="s">
        <v>544</v>
      </c>
      <c r="BS339" s="59" t="s">
        <v>544</v>
      </c>
      <c r="BT339" s="59" t="s">
        <v>544</v>
      </c>
      <c r="BU339" s="59" t="s">
        <v>544</v>
      </c>
      <c r="BV339" s="59" t="s">
        <v>544</v>
      </c>
      <c r="BW339" s="59" t="s">
        <v>544</v>
      </c>
      <c r="BX339" s="59" t="s">
        <v>544</v>
      </c>
      <c r="BY339" s="59" t="s">
        <v>544</v>
      </c>
      <c r="BZ339" s="59" t="s">
        <v>544</v>
      </c>
      <c r="CA339" s="59" t="s">
        <v>544</v>
      </c>
      <c r="CB339" s="59" t="s">
        <v>544</v>
      </c>
      <c r="CC339" s="59" t="s">
        <v>544</v>
      </c>
      <c r="CD339" s="59" t="s">
        <v>544</v>
      </c>
      <c r="CE339" s="59" t="s">
        <v>544</v>
      </c>
      <c r="CF339" s="58">
        <v>865360</v>
      </c>
      <c r="CG339" s="59" t="s">
        <v>544</v>
      </c>
      <c r="CH339" s="59" t="s">
        <v>544</v>
      </c>
      <c r="CI339" s="59" t="s">
        <v>544</v>
      </c>
      <c r="CJ339" s="59" t="s">
        <v>544</v>
      </c>
      <c r="CK339" s="59" t="s">
        <v>544</v>
      </c>
      <c r="CL339" s="59" t="s">
        <v>544</v>
      </c>
      <c r="CM339" s="59" t="s">
        <v>544</v>
      </c>
      <c r="CN339" s="59" t="s">
        <v>544</v>
      </c>
      <c r="CO339" s="59" t="s">
        <v>544</v>
      </c>
      <c r="CP339" s="59" t="s">
        <v>544</v>
      </c>
      <c r="CQ339" s="59" t="s">
        <v>544</v>
      </c>
      <c r="CR339" s="59" t="s">
        <v>544</v>
      </c>
      <c r="CS339" s="58">
        <v>98.5</v>
      </c>
      <c r="CT339" s="58">
        <v>106.7</v>
      </c>
      <c r="CU339" s="59" t="s">
        <v>544</v>
      </c>
      <c r="CV339" s="59" t="s">
        <v>544</v>
      </c>
      <c r="CW339" s="58">
        <v>1.69</v>
      </c>
      <c r="CX339" s="59" t="s">
        <v>544</v>
      </c>
      <c r="CY339" s="59" t="s">
        <v>544</v>
      </c>
      <c r="CZ339" s="59" t="s">
        <v>544</v>
      </c>
      <c r="DA339" s="59" t="s">
        <v>544</v>
      </c>
      <c r="DB339" s="59" t="s">
        <v>544</v>
      </c>
      <c r="DC339" s="59" t="s">
        <v>544</v>
      </c>
      <c r="DD339" s="59" t="s">
        <v>544</v>
      </c>
      <c r="DE339" s="59" t="s">
        <v>544</v>
      </c>
      <c r="DF339" s="59" t="s">
        <v>544</v>
      </c>
      <c r="DG339" s="59" t="s">
        <v>544</v>
      </c>
      <c r="DH339" s="59" t="s">
        <v>544</v>
      </c>
      <c r="DI339" s="59" t="s">
        <v>544</v>
      </c>
      <c r="DJ339" s="59" t="s">
        <v>544</v>
      </c>
      <c r="DK339" s="59" t="s">
        <v>544</v>
      </c>
      <c r="DL339" s="59" t="s">
        <v>544</v>
      </c>
      <c r="DM339" s="59" t="s">
        <v>544</v>
      </c>
      <c r="DN339" s="58">
        <v>3.116873</v>
      </c>
      <c r="DO339" s="59" t="s">
        <v>544</v>
      </c>
      <c r="DP339" s="59" t="s">
        <v>544</v>
      </c>
      <c r="DQ339" s="116" t="s">
        <v>544</v>
      </c>
    </row>
    <row r="340" spans="1:121">
      <c r="A340" s="3">
        <v>32188</v>
      </c>
      <c r="B340" s="59" t="s">
        <v>544</v>
      </c>
      <c r="C340" s="59" t="s">
        <v>544</v>
      </c>
      <c r="D340" s="59" t="s">
        <v>544</v>
      </c>
      <c r="E340" s="59" t="s">
        <v>544</v>
      </c>
      <c r="F340" s="58">
        <v>54</v>
      </c>
      <c r="G340" s="58">
        <v>1.152517</v>
      </c>
      <c r="H340" s="58">
        <v>194.5</v>
      </c>
      <c r="I340" s="58">
        <v>321.39999999999998</v>
      </c>
      <c r="J340" s="58">
        <v>3.3740000000000001</v>
      </c>
      <c r="K340" s="59" t="s">
        <v>544</v>
      </c>
      <c r="L340" s="58">
        <v>1079.5999999999999</v>
      </c>
      <c r="M340" s="58">
        <v>197961</v>
      </c>
      <c r="N340" s="59" t="s">
        <v>544</v>
      </c>
      <c r="O340" s="58">
        <v>964</v>
      </c>
      <c r="P340" s="58">
        <v>7.9</v>
      </c>
      <c r="Q340" s="59" t="s">
        <v>544</v>
      </c>
      <c r="R340" s="59" t="s">
        <v>544</v>
      </c>
      <c r="S340" s="59" t="s">
        <v>544</v>
      </c>
      <c r="T340" s="59" t="s">
        <v>544</v>
      </c>
      <c r="U340" s="59" t="s">
        <v>544</v>
      </c>
      <c r="V340" s="59" t="s">
        <v>544</v>
      </c>
      <c r="W340" s="59" t="s">
        <v>544</v>
      </c>
      <c r="X340" s="59" t="s">
        <v>544</v>
      </c>
      <c r="Y340" s="59" t="s">
        <v>544</v>
      </c>
      <c r="Z340" s="58">
        <v>101.3</v>
      </c>
      <c r="AA340" s="59" t="s">
        <v>544</v>
      </c>
      <c r="AB340" s="59" t="s">
        <v>544</v>
      </c>
      <c r="AC340" s="58">
        <v>1.152517</v>
      </c>
      <c r="AD340" s="59" t="s">
        <v>544</v>
      </c>
      <c r="AE340" s="59" t="s">
        <v>544</v>
      </c>
      <c r="AF340" s="58">
        <v>95.716033999999993</v>
      </c>
      <c r="AG340" s="58">
        <v>15.78</v>
      </c>
      <c r="AH340" s="58">
        <v>57.9</v>
      </c>
      <c r="AI340" s="59" t="s">
        <v>544</v>
      </c>
      <c r="AJ340" s="59" t="s">
        <v>544</v>
      </c>
      <c r="AK340" s="59" t="s">
        <v>544</v>
      </c>
      <c r="AL340" s="59" t="s">
        <v>544</v>
      </c>
      <c r="AM340" s="58">
        <v>63.433799999999998</v>
      </c>
      <c r="AN340" s="58">
        <v>99.588399999999993</v>
      </c>
      <c r="AO340" s="59" t="s">
        <v>544</v>
      </c>
      <c r="AP340" s="59" t="s">
        <v>544</v>
      </c>
      <c r="AQ340" s="59" t="s">
        <v>544</v>
      </c>
      <c r="AR340" s="59" t="s">
        <v>544</v>
      </c>
      <c r="AS340" s="58">
        <v>-7.5</v>
      </c>
      <c r="AT340" s="58">
        <v>99.6</v>
      </c>
      <c r="AU340" s="58">
        <v>88.9</v>
      </c>
      <c r="AV340" s="58">
        <v>81.599999999999994</v>
      </c>
      <c r="AW340" s="59" t="s">
        <v>544</v>
      </c>
      <c r="AX340" s="58">
        <v>31.5</v>
      </c>
      <c r="AY340" s="58">
        <v>37.799999999999997</v>
      </c>
      <c r="AZ340" s="58">
        <v>70.400000000000006</v>
      </c>
      <c r="BA340" s="58">
        <v>70.3</v>
      </c>
      <c r="BB340" s="58">
        <v>70.5</v>
      </c>
      <c r="BC340" s="58">
        <v>78.2</v>
      </c>
      <c r="BD340" s="59" t="s">
        <v>544</v>
      </c>
      <c r="BE340" s="59" t="s">
        <v>544</v>
      </c>
      <c r="BF340" s="59" t="s">
        <v>544</v>
      </c>
      <c r="BG340" s="58">
        <v>4.32</v>
      </c>
      <c r="BH340" s="58">
        <v>3.5</v>
      </c>
      <c r="BI340" s="59" t="s">
        <v>544</v>
      </c>
      <c r="BJ340" s="59" t="s">
        <v>544</v>
      </c>
      <c r="BK340" s="59" t="s">
        <v>544</v>
      </c>
      <c r="BL340" s="58">
        <v>21.63</v>
      </c>
      <c r="BM340" s="58">
        <v>17.28</v>
      </c>
      <c r="BN340" s="59" t="s">
        <v>544</v>
      </c>
      <c r="BO340" s="59" t="s">
        <v>544</v>
      </c>
      <c r="BP340" s="59" t="s">
        <v>544</v>
      </c>
      <c r="BQ340" s="59" t="s">
        <v>544</v>
      </c>
      <c r="BR340" s="59" t="s">
        <v>544</v>
      </c>
      <c r="BS340" s="59" t="s">
        <v>544</v>
      </c>
      <c r="BT340" s="59" t="s">
        <v>544</v>
      </c>
      <c r="BU340" s="59" t="s">
        <v>544</v>
      </c>
      <c r="BV340" s="59" t="s">
        <v>544</v>
      </c>
      <c r="BW340" s="59" t="s">
        <v>544</v>
      </c>
      <c r="BX340" s="59" t="s">
        <v>544</v>
      </c>
      <c r="BY340" s="59" t="s">
        <v>544</v>
      </c>
      <c r="BZ340" s="59" t="s">
        <v>544</v>
      </c>
      <c r="CA340" s="59" t="s">
        <v>544</v>
      </c>
      <c r="CB340" s="59" t="s">
        <v>544</v>
      </c>
      <c r="CC340" s="59" t="s">
        <v>544</v>
      </c>
      <c r="CD340" s="59" t="s">
        <v>544</v>
      </c>
      <c r="CE340" s="59" t="s">
        <v>544</v>
      </c>
      <c r="CF340" s="58">
        <v>866825</v>
      </c>
      <c r="CG340" s="59" t="s">
        <v>544</v>
      </c>
      <c r="CH340" s="59" t="s">
        <v>544</v>
      </c>
      <c r="CI340" s="59" t="s">
        <v>544</v>
      </c>
      <c r="CJ340" s="59" t="s">
        <v>544</v>
      </c>
      <c r="CK340" s="59" t="s">
        <v>544</v>
      </c>
      <c r="CL340" s="59" t="s">
        <v>544</v>
      </c>
      <c r="CM340" s="59" t="s">
        <v>544</v>
      </c>
      <c r="CN340" s="59" t="s">
        <v>544</v>
      </c>
      <c r="CO340" s="59" t="s">
        <v>544</v>
      </c>
      <c r="CP340" s="59" t="s">
        <v>544</v>
      </c>
      <c r="CQ340" s="59" t="s">
        <v>544</v>
      </c>
      <c r="CR340" s="59" t="s">
        <v>544</v>
      </c>
      <c r="CS340" s="58">
        <v>98.3</v>
      </c>
      <c r="CT340" s="58">
        <v>105.4</v>
      </c>
      <c r="CU340" s="59" t="s">
        <v>544</v>
      </c>
      <c r="CV340" s="59" t="s">
        <v>544</v>
      </c>
      <c r="CW340" s="58">
        <v>1.84</v>
      </c>
      <c r="CX340" s="59" t="s">
        <v>544</v>
      </c>
      <c r="CY340" s="59" t="s">
        <v>544</v>
      </c>
      <c r="CZ340" s="59" t="s">
        <v>544</v>
      </c>
      <c r="DA340" s="59" t="s">
        <v>544</v>
      </c>
      <c r="DB340" s="59" t="s">
        <v>544</v>
      </c>
      <c r="DC340" s="59" t="s">
        <v>544</v>
      </c>
      <c r="DD340" s="59" t="s">
        <v>544</v>
      </c>
      <c r="DE340" s="59" t="s">
        <v>544</v>
      </c>
      <c r="DF340" s="59" t="s">
        <v>544</v>
      </c>
      <c r="DG340" s="59" t="s">
        <v>544</v>
      </c>
      <c r="DH340" s="59" t="s">
        <v>544</v>
      </c>
      <c r="DI340" s="59" t="s">
        <v>544</v>
      </c>
      <c r="DJ340" s="59" t="s">
        <v>544</v>
      </c>
      <c r="DK340" s="59" t="s">
        <v>544</v>
      </c>
      <c r="DL340" s="59" t="s">
        <v>544</v>
      </c>
      <c r="DM340" s="59" t="s">
        <v>544</v>
      </c>
      <c r="DN340" s="58">
        <v>3.1960039999999998</v>
      </c>
      <c r="DO340" s="59" t="s">
        <v>544</v>
      </c>
      <c r="DP340" s="59" t="s">
        <v>544</v>
      </c>
      <c r="DQ340" s="116" t="s">
        <v>544</v>
      </c>
    </row>
    <row r="341" spans="1:121">
      <c r="A341" s="3">
        <v>32217</v>
      </c>
      <c r="B341" s="59" t="s">
        <v>544</v>
      </c>
      <c r="C341" s="59" t="s">
        <v>544</v>
      </c>
      <c r="D341" s="59" t="s">
        <v>544</v>
      </c>
      <c r="E341" s="59" t="s">
        <v>544</v>
      </c>
      <c r="F341" s="58">
        <v>53.8</v>
      </c>
      <c r="G341" s="58">
        <v>1.166622</v>
      </c>
      <c r="H341" s="58">
        <v>188</v>
      </c>
      <c r="I341" s="58">
        <v>321.39999999999998</v>
      </c>
      <c r="J341" s="58">
        <v>3.4409999999999998</v>
      </c>
      <c r="K341" s="59" t="s">
        <v>544</v>
      </c>
      <c r="L341" s="58">
        <v>1063.2</v>
      </c>
      <c r="M341" s="58">
        <v>306919</v>
      </c>
      <c r="N341" s="59" t="s">
        <v>544</v>
      </c>
      <c r="O341" s="58">
        <v>1026</v>
      </c>
      <c r="P341" s="58">
        <v>8</v>
      </c>
      <c r="Q341" s="59" t="s">
        <v>544</v>
      </c>
      <c r="R341" s="59" t="s">
        <v>544</v>
      </c>
      <c r="S341" s="59" t="s">
        <v>544</v>
      </c>
      <c r="T341" s="59" t="s">
        <v>544</v>
      </c>
      <c r="U341" s="59" t="s">
        <v>544</v>
      </c>
      <c r="V341" s="59" t="s">
        <v>544</v>
      </c>
      <c r="W341" s="59" t="s">
        <v>544</v>
      </c>
      <c r="X341" s="59" t="s">
        <v>544</v>
      </c>
      <c r="Y341" s="59" t="s">
        <v>544</v>
      </c>
      <c r="Z341" s="58">
        <v>100.9</v>
      </c>
      <c r="AA341" s="59" t="s">
        <v>544</v>
      </c>
      <c r="AB341" s="59" t="s">
        <v>544</v>
      </c>
      <c r="AC341" s="58">
        <v>1.166622</v>
      </c>
      <c r="AD341" s="59" t="s">
        <v>544</v>
      </c>
      <c r="AE341" s="59" t="s">
        <v>544</v>
      </c>
      <c r="AF341" s="58">
        <v>96.078430999999995</v>
      </c>
      <c r="AG341" s="58">
        <v>14.77</v>
      </c>
      <c r="AH341" s="58">
        <v>58.1</v>
      </c>
      <c r="AI341" s="59" t="s">
        <v>544</v>
      </c>
      <c r="AJ341" s="59" t="s">
        <v>544</v>
      </c>
      <c r="AK341" s="59" t="s">
        <v>544</v>
      </c>
      <c r="AL341" s="59" t="s">
        <v>544</v>
      </c>
      <c r="AM341" s="58">
        <v>63.747700000000002</v>
      </c>
      <c r="AN341" s="58">
        <v>99.799499999999995</v>
      </c>
      <c r="AO341" s="59" t="s">
        <v>544</v>
      </c>
      <c r="AP341" s="59" t="s">
        <v>544</v>
      </c>
      <c r="AQ341" s="59" t="s">
        <v>544</v>
      </c>
      <c r="AR341" s="59" t="s">
        <v>544</v>
      </c>
      <c r="AS341" s="58">
        <v>-6.5</v>
      </c>
      <c r="AT341" s="58">
        <v>102.1</v>
      </c>
      <c r="AU341" s="58">
        <v>88.85</v>
      </c>
      <c r="AV341" s="58">
        <v>81.599999999999994</v>
      </c>
      <c r="AW341" s="59" t="s">
        <v>544</v>
      </c>
      <c r="AX341" s="58">
        <v>30</v>
      </c>
      <c r="AY341" s="58">
        <v>37.200000000000003</v>
      </c>
      <c r="AZ341" s="58">
        <v>74.3</v>
      </c>
      <c r="BA341" s="58">
        <v>69.3</v>
      </c>
      <c r="BB341" s="58">
        <v>77.7</v>
      </c>
      <c r="BC341" s="58">
        <v>78.400000000000006</v>
      </c>
      <c r="BD341" s="59" t="s">
        <v>544</v>
      </c>
      <c r="BE341" s="59" t="s">
        <v>544</v>
      </c>
      <c r="BF341" s="59" t="s">
        <v>544</v>
      </c>
      <c r="BG341" s="58">
        <v>4.42</v>
      </c>
      <c r="BH341" s="58">
        <v>3.65</v>
      </c>
      <c r="BI341" s="59" t="s">
        <v>544</v>
      </c>
      <c r="BJ341" s="59" t="s">
        <v>544</v>
      </c>
      <c r="BK341" s="59" t="s">
        <v>544</v>
      </c>
      <c r="BL341" s="58">
        <v>22.5</v>
      </c>
      <c r="BM341" s="58">
        <v>18.760000000000002</v>
      </c>
      <c r="BN341" s="59" t="s">
        <v>544</v>
      </c>
      <c r="BO341" s="59" t="s">
        <v>544</v>
      </c>
      <c r="BP341" s="59" t="s">
        <v>544</v>
      </c>
      <c r="BQ341" s="59" t="s">
        <v>544</v>
      </c>
      <c r="BR341" s="59" t="s">
        <v>544</v>
      </c>
      <c r="BS341" s="59" t="s">
        <v>544</v>
      </c>
      <c r="BT341" s="59" t="s">
        <v>544</v>
      </c>
      <c r="BU341" s="59" t="s">
        <v>544</v>
      </c>
      <c r="BV341" s="59" t="s">
        <v>544</v>
      </c>
      <c r="BW341" s="59" t="s">
        <v>544</v>
      </c>
      <c r="BX341" s="59" t="s">
        <v>544</v>
      </c>
      <c r="BY341" s="59" t="s">
        <v>544</v>
      </c>
      <c r="BZ341" s="59" t="s">
        <v>544</v>
      </c>
      <c r="CA341" s="59" t="s">
        <v>544</v>
      </c>
      <c r="CB341" s="59" t="s">
        <v>544</v>
      </c>
      <c r="CC341" s="59" t="s">
        <v>544</v>
      </c>
      <c r="CD341" s="59" t="s">
        <v>544</v>
      </c>
      <c r="CE341" s="59" t="s">
        <v>544</v>
      </c>
      <c r="CF341" s="58">
        <v>872115</v>
      </c>
      <c r="CG341" s="59" t="s">
        <v>544</v>
      </c>
      <c r="CH341" s="59" t="s">
        <v>544</v>
      </c>
      <c r="CI341" s="59" t="s">
        <v>544</v>
      </c>
      <c r="CJ341" s="59" t="s">
        <v>544</v>
      </c>
      <c r="CK341" s="59" t="s">
        <v>544</v>
      </c>
      <c r="CL341" s="59" t="s">
        <v>544</v>
      </c>
      <c r="CM341" s="59" t="s">
        <v>544</v>
      </c>
      <c r="CN341" s="59" t="s">
        <v>544</v>
      </c>
      <c r="CO341" s="59" t="s">
        <v>544</v>
      </c>
      <c r="CP341" s="59" t="s">
        <v>544</v>
      </c>
      <c r="CQ341" s="59" t="s">
        <v>544</v>
      </c>
      <c r="CR341" s="59" t="s">
        <v>544</v>
      </c>
      <c r="CS341" s="58">
        <v>98.2</v>
      </c>
      <c r="CT341" s="58">
        <v>104.7</v>
      </c>
      <c r="CU341" s="59" t="s">
        <v>544</v>
      </c>
      <c r="CV341" s="59" t="s">
        <v>544</v>
      </c>
      <c r="CW341" s="58">
        <v>1.79</v>
      </c>
      <c r="CX341" s="59" t="s">
        <v>544</v>
      </c>
      <c r="CY341" s="59" t="s">
        <v>544</v>
      </c>
      <c r="CZ341" s="59" t="s">
        <v>544</v>
      </c>
      <c r="DA341" s="59" t="s">
        <v>544</v>
      </c>
      <c r="DB341" s="59" t="s">
        <v>544</v>
      </c>
      <c r="DC341" s="59" t="s">
        <v>544</v>
      </c>
      <c r="DD341" s="59" t="s">
        <v>544</v>
      </c>
      <c r="DE341" s="59" t="s">
        <v>544</v>
      </c>
      <c r="DF341" s="59" t="s">
        <v>544</v>
      </c>
      <c r="DG341" s="59" t="s">
        <v>544</v>
      </c>
      <c r="DH341" s="59" t="s">
        <v>544</v>
      </c>
      <c r="DI341" s="59" t="s">
        <v>544</v>
      </c>
      <c r="DJ341" s="59" t="s">
        <v>544</v>
      </c>
      <c r="DK341" s="59" t="s">
        <v>544</v>
      </c>
      <c r="DL341" s="59" t="s">
        <v>544</v>
      </c>
      <c r="DM341" s="59" t="s">
        <v>544</v>
      </c>
      <c r="DN341" s="58">
        <v>3.3459460000000001</v>
      </c>
      <c r="DO341" s="59" t="s">
        <v>544</v>
      </c>
      <c r="DP341" s="59" t="s">
        <v>544</v>
      </c>
      <c r="DQ341" s="116" t="s">
        <v>544</v>
      </c>
    </row>
    <row r="342" spans="1:121">
      <c r="A342" s="3">
        <v>32248</v>
      </c>
      <c r="B342" s="59" t="s">
        <v>544</v>
      </c>
      <c r="C342" s="59" t="s">
        <v>544</v>
      </c>
      <c r="D342" s="59" t="s">
        <v>544</v>
      </c>
      <c r="E342" s="59" t="s">
        <v>544</v>
      </c>
      <c r="F342" s="58">
        <v>54.6</v>
      </c>
      <c r="G342" s="58">
        <v>1.1695720000000001</v>
      </c>
      <c r="H342" s="58">
        <v>191.1</v>
      </c>
      <c r="I342" s="58">
        <v>324.2</v>
      </c>
      <c r="J342" s="58">
        <v>3.4359999999999999</v>
      </c>
      <c r="K342" s="59" t="s">
        <v>544</v>
      </c>
      <c r="L342" s="58">
        <v>1054.5</v>
      </c>
      <c r="M342" s="58">
        <v>284475</v>
      </c>
      <c r="N342" s="59" t="s">
        <v>544</v>
      </c>
      <c r="O342" s="58">
        <v>878</v>
      </c>
      <c r="P342" s="58">
        <v>7.9</v>
      </c>
      <c r="Q342" s="59" t="s">
        <v>544</v>
      </c>
      <c r="R342" s="59" t="s">
        <v>544</v>
      </c>
      <c r="S342" s="59" t="s">
        <v>544</v>
      </c>
      <c r="T342" s="59" t="s">
        <v>544</v>
      </c>
      <c r="U342" s="59" t="s">
        <v>544</v>
      </c>
      <c r="V342" s="59" t="s">
        <v>544</v>
      </c>
      <c r="W342" s="59" t="s">
        <v>544</v>
      </c>
      <c r="X342" s="59" t="s">
        <v>544</v>
      </c>
      <c r="Y342" s="59" t="s">
        <v>544</v>
      </c>
      <c r="Z342" s="58">
        <v>100.4</v>
      </c>
      <c r="AA342" s="59" t="s">
        <v>544</v>
      </c>
      <c r="AB342" s="59" t="s">
        <v>544</v>
      </c>
      <c r="AC342" s="58">
        <v>1.1695720000000001</v>
      </c>
      <c r="AD342" s="59" t="s">
        <v>544</v>
      </c>
      <c r="AE342" s="59" t="s">
        <v>544</v>
      </c>
      <c r="AF342" s="58">
        <v>96.097560999999999</v>
      </c>
      <c r="AG342" s="58">
        <v>16.54</v>
      </c>
      <c r="AH342" s="58">
        <v>58.2</v>
      </c>
      <c r="AI342" s="59" t="s">
        <v>544</v>
      </c>
      <c r="AJ342" s="59" t="s">
        <v>544</v>
      </c>
      <c r="AK342" s="59" t="s">
        <v>544</v>
      </c>
      <c r="AL342" s="59" t="s">
        <v>544</v>
      </c>
      <c r="AM342" s="58">
        <v>64.073899999999995</v>
      </c>
      <c r="AN342" s="58">
        <v>100.0254</v>
      </c>
      <c r="AO342" s="59" t="s">
        <v>544</v>
      </c>
      <c r="AP342" s="59" t="s">
        <v>544</v>
      </c>
      <c r="AQ342" s="59" t="s">
        <v>544</v>
      </c>
      <c r="AR342" s="59" t="s">
        <v>544</v>
      </c>
      <c r="AS342" s="58">
        <v>-5.8</v>
      </c>
      <c r="AT342" s="58">
        <v>102.9</v>
      </c>
      <c r="AU342" s="58">
        <v>88.52</v>
      </c>
      <c r="AV342" s="58">
        <v>81.900000000000006</v>
      </c>
      <c r="AW342" s="59" t="s">
        <v>544</v>
      </c>
      <c r="AX342" s="58">
        <v>33</v>
      </c>
      <c r="AY342" s="58">
        <v>40.1</v>
      </c>
      <c r="AZ342" s="58">
        <v>76.599999999999994</v>
      </c>
      <c r="BA342" s="58">
        <v>70.7</v>
      </c>
      <c r="BB342" s="58">
        <v>80.7</v>
      </c>
      <c r="BC342" s="58">
        <v>78.599999999999994</v>
      </c>
      <c r="BD342" s="59" t="s">
        <v>544</v>
      </c>
      <c r="BE342" s="59" t="s">
        <v>544</v>
      </c>
      <c r="BF342" s="59" t="s">
        <v>544</v>
      </c>
      <c r="BG342" s="58">
        <v>4.16</v>
      </c>
      <c r="BH342" s="58">
        <v>3.55</v>
      </c>
      <c r="BI342" s="59" t="s">
        <v>544</v>
      </c>
      <c r="BJ342" s="59" t="s">
        <v>544</v>
      </c>
      <c r="BK342" s="59" t="s">
        <v>544</v>
      </c>
      <c r="BL342" s="58">
        <v>22.96</v>
      </c>
      <c r="BM342" s="58">
        <v>17.18</v>
      </c>
      <c r="BN342" s="59" t="s">
        <v>544</v>
      </c>
      <c r="BO342" s="59" t="s">
        <v>544</v>
      </c>
      <c r="BP342" s="59" t="s">
        <v>544</v>
      </c>
      <c r="BQ342" s="59" t="s">
        <v>544</v>
      </c>
      <c r="BR342" s="59" t="s">
        <v>544</v>
      </c>
      <c r="BS342" s="59" t="s">
        <v>544</v>
      </c>
      <c r="BT342" s="59" t="s">
        <v>544</v>
      </c>
      <c r="BU342" s="59" t="s">
        <v>544</v>
      </c>
      <c r="BV342" s="59" t="s">
        <v>544</v>
      </c>
      <c r="BW342" s="59" t="s">
        <v>544</v>
      </c>
      <c r="BX342" s="59" t="s">
        <v>544</v>
      </c>
      <c r="BY342" s="59" t="s">
        <v>544</v>
      </c>
      <c r="BZ342" s="59" t="s">
        <v>544</v>
      </c>
      <c r="CA342" s="59" t="s">
        <v>544</v>
      </c>
      <c r="CB342" s="59" t="s">
        <v>544</v>
      </c>
      <c r="CC342" s="59" t="s">
        <v>544</v>
      </c>
      <c r="CD342" s="59" t="s">
        <v>544</v>
      </c>
      <c r="CE342" s="59" t="s">
        <v>544</v>
      </c>
      <c r="CF342" s="58">
        <v>873063</v>
      </c>
      <c r="CG342" s="59" t="s">
        <v>544</v>
      </c>
      <c r="CH342" s="59" t="s">
        <v>544</v>
      </c>
      <c r="CI342" s="59" t="s">
        <v>544</v>
      </c>
      <c r="CJ342" s="59" t="s">
        <v>544</v>
      </c>
      <c r="CK342" s="59" t="s">
        <v>544</v>
      </c>
      <c r="CL342" s="59" t="s">
        <v>544</v>
      </c>
      <c r="CM342" s="59" t="s">
        <v>544</v>
      </c>
      <c r="CN342" s="59" t="s">
        <v>544</v>
      </c>
      <c r="CO342" s="59" t="s">
        <v>544</v>
      </c>
      <c r="CP342" s="59" t="s">
        <v>544</v>
      </c>
      <c r="CQ342" s="59" t="s">
        <v>544</v>
      </c>
      <c r="CR342" s="59" t="s">
        <v>544</v>
      </c>
      <c r="CS342" s="58">
        <v>98.1</v>
      </c>
      <c r="CT342" s="58">
        <v>103.7</v>
      </c>
      <c r="CU342" s="59" t="s">
        <v>544</v>
      </c>
      <c r="CV342" s="59" t="s">
        <v>544</v>
      </c>
      <c r="CW342" s="58">
        <v>1.94</v>
      </c>
      <c r="CX342" s="59" t="s">
        <v>544</v>
      </c>
      <c r="CY342" s="59" t="s">
        <v>544</v>
      </c>
      <c r="CZ342" s="59" t="s">
        <v>544</v>
      </c>
      <c r="DA342" s="59" t="s">
        <v>544</v>
      </c>
      <c r="DB342" s="59" t="s">
        <v>544</v>
      </c>
      <c r="DC342" s="59" t="s">
        <v>544</v>
      </c>
      <c r="DD342" s="59" t="s">
        <v>544</v>
      </c>
      <c r="DE342" s="59" t="s">
        <v>544</v>
      </c>
      <c r="DF342" s="59" t="s">
        <v>544</v>
      </c>
      <c r="DG342" s="59" t="s">
        <v>544</v>
      </c>
      <c r="DH342" s="59" t="s">
        <v>544</v>
      </c>
      <c r="DI342" s="59" t="s">
        <v>544</v>
      </c>
      <c r="DJ342" s="59" t="s">
        <v>544</v>
      </c>
      <c r="DK342" s="59" t="s">
        <v>544</v>
      </c>
      <c r="DL342" s="59" t="s">
        <v>544</v>
      </c>
      <c r="DM342" s="59" t="s">
        <v>544</v>
      </c>
      <c r="DN342" s="58">
        <v>3.4939469999999999</v>
      </c>
      <c r="DO342" s="59" t="s">
        <v>544</v>
      </c>
      <c r="DP342" s="59" t="s">
        <v>544</v>
      </c>
      <c r="DQ342" s="116" t="s">
        <v>544</v>
      </c>
    </row>
    <row r="343" spans="1:121">
      <c r="A343" s="3">
        <v>32278</v>
      </c>
      <c r="B343" s="59" t="s">
        <v>544</v>
      </c>
      <c r="C343" s="59" t="s">
        <v>544</v>
      </c>
      <c r="D343" s="59" t="s">
        <v>544</v>
      </c>
      <c r="E343" s="59" t="s">
        <v>544</v>
      </c>
      <c r="F343" s="58">
        <v>54.9</v>
      </c>
      <c r="G343" s="58">
        <v>1.1548419999999999</v>
      </c>
      <c r="H343" s="58">
        <v>200.6</v>
      </c>
      <c r="I343" s="58">
        <v>327.2</v>
      </c>
      <c r="J343" s="58">
        <v>3.5840000000000001</v>
      </c>
      <c r="K343" s="59" t="s">
        <v>544</v>
      </c>
      <c r="L343" s="58">
        <v>1083.4000000000001</v>
      </c>
      <c r="M343" s="58">
        <v>267290</v>
      </c>
      <c r="N343" s="59" t="s">
        <v>544</v>
      </c>
      <c r="O343" s="58">
        <v>889</v>
      </c>
      <c r="P343" s="58">
        <v>7.9</v>
      </c>
      <c r="Q343" s="59" t="s">
        <v>544</v>
      </c>
      <c r="R343" s="59" t="s">
        <v>544</v>
      </c>
      <c r="S343" s="59" t="s">
        <v>544</v>
      </c>
      <c r="T343" s="59" t="s">
        <v>544</v>
      </c>
      <c r="U343" s="59" t="s">
        <v>544</v>
      </c>
      <c r="V343" s="59" t="s">
        <v>544</v>
      </c>
      <c r="W343" s="59" t="s">
        <v>544</v>
      </c>
      <c r="X343" s="59" t="s">
        <v>544</v>
      </c>
      <c r="Y343" s="59" t="s">
        <v>544</v>
      </c>
      <c r="Z343" s="58">
        <v>100</v>
      </c>
      <c r="AA343" s="59" t="s">
        <v>544</v>
      </c>
      <c r="AB343" s="59" t="s">
        <v>544</v>
      </c>
      <c r="AC343" s="58">
        <v>1.1548419999999999</v>
      </c>
      <c r="AD343" s="59" t="s">
        <v>544</v>
      </c>
      <c r="AE343" s="59" t="s">
        <v>544</v>
      </c>
      <c r="AF343" s="58">
        <v>95.873785999999996</v>
      </c>
      <c r="AG343" s="58">
        <v>16.39</v>
      </c>
      <c r="AH343" s="58">
        <v>58.4</v>
      </c>
      <c r="AI343" s="59" t="s">
        <v>544</v>
      </c>
      <c r="AJ343" s="59" t="s">
        <v>544</v>
      </c>
      <c r="AK343" s="59" t="s">
        <v>544</v>
      </c>
      <c r="AL343" s="59" t="s">
        <v>544</v>
      </c>
      <c r="AM343" s="58">
        <v>64.391099999999994</v>
      </c>
      <c r="AN343" s="58">
        <v>100.23260000000001</v>
      </c>
      <c r="AO343" s="59" t="s">
        <v>544</v>
      </c>
      <c r="AP343" s="59" t="s">
        <v>544</v>
      </c>
      <c r="AQ343" s="59" t="s">
        <v>544</v>
      </c>
      <c r="AR343" s="59" t="s">
        <v>544</v>
      </c>
      <c r="AS343" s="58">
        <v>-6.2</v>
      </c>
      <c r="AT343" s="58">
        <v>102.3</v>
      </c>
      <c r="AU343" s="58">
        <v>88.13</v>
      </c>
      <c r="AV343" s="58">
        <v>82.4</v>
      </c>
      <c r="AW343" s="59" t="s">
        <v>544</v>
      </c>
      <c r="AX343" s="58">
        <v>32.5</v>
      </c>
      <c r="AY343" s="58">
        <v>40.4</v>
      </c>
      <c r="AZ343" s="58">
        <v>80.900000000000006</v>
      </c>
      <c r="BA343" s="58">
        <v>73.2</v>
      </c>
      <c r="BB343" s="58">
        <v>86.3</v>
      </c>
      <c r="BC343" s="58">
        <v>78.8</v>
      </c>
      <c r="BD343" s="59" t="s">
        <v>544</v>
      </c>
      <c r="BE343" s="59" t="s">
        <v>544</v>
      </c>
      <c r="BF343" s="59" t="s">
        <v>544</v>
      </c>
      <c r="BG343" s="58">
        <v>4.5</v>
      </c>
      <c r="BH343" s="58">
        <v>3.57</v>
      </c>
      <c r="BI343" s="59" t="s">
        <v>544</v>
      </c>
      <c r="BJ343" s="59" t="s">
        <v>544</v>
      </c>
      <c r="BK343" s="59" t="s">
        <v>544</v>
      </c>
      <c r="BL343" s="58">
        <v>24.08</v>
      </c>
      <c r="BM343" s="58">
        <v>19.12</v>
      </c>
      <c r="BN343" s="59" t="s">
        <v>544</v>
      </c>
      <c r="BO343" s="59" t="s">
        <v>544</v>
      </c>
      <c r="BP343" s="59" t="s">
        <v>544</v>
      </c>
      <c r="BQ343" s="59" t="s">
        <v>544</v>
      </c>
      <c r="BR343" s="59" t="s">
        <v>544</v>
      </c>
      <c r="BS343" s="59" t="s">
        <v>544</v>
      </c>
      <c r="BT343" s="59" t="s">
        <v>544</v>
      </c>
      <c r="BU343" s="59" t="s">
        <v>544</v>
      </c>
      <c r="BV343" s="59" t="s">
        <v>544</v>
      </c>
      <c r="BW343" s="59" t="s">
        <v>544</v>
      </c>
      <c r="BX343" s="59" t="s">
        <v>544</v>
      </c>
      <c r="BY343" s="59" t="s">
        <v>544</v>
      </c>
      <c r="BZ343" s="59" t="s">
        <v>544</v>
      </c>
      <c r="CA343" s="59" t="s">
        <v>544</v>
      </c>
      <c r="CB343" s="59" t="s">
        <v>544</v>
      </c>
      <c r="CC343" s="59" t="s">
        <v>544</v>
      </c>
      <c r="CD343" s="59" t="s">
        <v>544</v>
      </c>
      <c r="CE343" s="59" t="s">
        <v>544</v>
      </c>
      <c r="CF343" s="58">
        <v>876065</v>
      </c>
      <c r="CG343" s="59" t="s">
        <v>544</v>
      </c>
      <c r="CH343" s="59" t="s">
        <v>544</v>
      </c>
      <c r="CI343" s="59" t="s">
        <v>544</v>
      </c>
      <c r="CJ343" s="59" t="s">
        <v>544</v>
      </c>
      <c r="CK343" s="59" t="s">
        <v>544</v>
      </c>
      <c r="CL343" s="59" t="s">
        <v>544</v>
      </c>
      <c r="CM343" s="59" t="s">
        <v>544</v>
      </c>
      <c r="CN343" s="59" t="s">
        <v>544</v>
      </c>
      <c r="CO343" s="59" t="s">
        <v>544</v>
      </c>
      <c r="CP343" s="59" t="s">
        <v>544</v>
      </c>
      <c r="CQ343" s="59" t="s">
        <v>544</v>
      </c>
      <c r="CR343" s="59" t="s">
        <v>544</v>
      </c>
      <c r="CS343" s="58">
        <v>97.9</v>
      </c>
      <c r="CT343" s="58">
        <v>102.8</v>
      </c>
      <c r="CU343" s="59" t="s">
        <v>544</v>
      </c>
      <c r="CV343" s="59" t="s">
        <v>544</v>
      </c>
      <c r="CW343" s="58">
        <v>1.99</v>
      </c>
      <c r="CX343" s="59" t="s">
        <v>544</v>
      </c>
      <c r="CY343" s="59" t="s">
        <v>544</v>
      </c>
      <c r="CZ343" s="59" t="s">
        <v>544</v>
      </c>
      <c r="DA343" s="59" t="s">
        <v>544</v>
      </c>
      <c r="DB343" s="59" t="s">
        <v>544</v>
      </c>
      <c r="DC343" s="59" t="s">
        <v>544</v>
      </c>
      <c r="DD343" s="59" t="s">
        <v>544</v>
      </c>
      <c r="DE343" s="59" t="s">
        <v>544</v>
      </c>
      <c r="DF343" s="59" t="s">
        <v>544</v>
      </c>
      <c r="DG343" s="59" t="s">
        <v>544</v>
      </c>
      <c r="DH343" s="59" t="s">
        <v>544</v>
      </c>
      <c r="DI343" s="59" t="s">
        <v>544</v>
      </c>
      <c r="DJ343" s="59" t="s">
        <v>544</v>
      </c>
      <c r="DK343" s="59" t="s">
        <v>544</v>
      </c>
      <c r="DL343" s="59" t="s">
        <v>544</v>
      </c>
      <c r="DM343" s="59" t="s">
        <v>544</v>
      </c>
      <c r="DN343" s="58">
        <v>3.613105</v>
      </c>
      <c r="DO343" s="59" t="s">
        <v>544</v>
      </c>
      <c r="DP343" s="59" t="s">
        <v>544</v>
      </c>
      <c r="DQ343" s="116" t="s">
        <v>544</v>
      </c>
    </row>
    <row r="344" spans="1:121">
      <c r="A344" s="3">
        <v>32309</v>
      </c>
      <c r="B344" s="59" t="s">
        <v>544</v>
      </c>
      <c r="C344" s="59" t="s">
        <v>544</v>
      </c>
      <c r="D344" s="59" t="s">
        <v>544</v>
      </c>
      <c r="E344" s="59" t="s">
        <v>544</v>
      </c>
      <c r="F344" s="58">
        <v>55.5</v>
      </c>
      <c r="G344" s="58">
        <v>1.113772</v>
      </c>
      <c r="H344" s="58">
        <v>205.3</v>
      </c>
      <c r="I344" s="58">
        <v>329</v>
      </c>
      <c r="J344" s="58">
        <v>3.907</v>
      </c>
      <c r="K344" s="59" t="s">
        <v>544</v>
      </c>
      <c r="L344" s="58">
        <v>1140.5</v>
      </c>
      <c r="M344" s="58">
        <v>269527</v>
      </c>
      <c r="N344" s="59" t="s">
        <v>544</v>
      </c>
      <c r="O344" s="58">
        <v>865</v>
      </c>
      <c r="P344" s="58">
        <v>7.9</v>
      </c>
      <c r="Q344" s="59" t="s">
        <v>544</v>
      </c>
      <c r="R344" s="59" t="s">
        <v>544</v>
      </c>
      <c r="S344" s="59" t="s">
        <v>544</v>
      </c>
      <c r="T344" s="59" t="s">
        <v>544</v>
      </c>
      <c r="U344" s="59" t="s">
        <v>544</v>
      </c>
      <c r="V344" s="59" t="s">
        <v>544</v>
      </c>
      <c r="W344" s="59" t="s">
        <v>544</v>
      </c>
      <c r="X344" s="59" t="s">
        <v>544</v>
      </c>
      <c r="Y344" s="59" t="s">
        <v>544</v>
      </c>
      <c r="Z344" s="58">
        <v>99.2</v>
      </c>
      <c r="AA344" s="59" t="s">
        <v>544</v>
      </c>
      <c r="AB344" s="59" t="s">
        <v>544</v>
      </c>
      <c r="AC344" s="58">
        <v>1.113772</v>
      </c>
      <c r="AD344" s="59" t="s">
        <v>544</v>
      </c>
      <c r="AE344" s="59" t="s">
        <v>544</v>
      </c>
      <c r="AF344" s="58">
        <v>95.432692000000003</v>
      </c>
      <c r="AG344" s="58">
        <v>15.55</v>
      </c>
      <c r="AH344" s="58">
        <v>58.6</v>
      </c>
      <c r="AI344" s="59" t="s">
        <v>544</v>
      </c>
      <c r="AJ344" s="59" t="s">
        <v>544</v>
      </c>
      <c r="AK344" s="59" t="s">
        <v>544</v>
      </c>
      <c r="AL344" s="59" t="s">
        <v>544</v>
      </c>
      <c r="AM344" s="58">
        <v>64.685900000000004</v>
      </c>
      <c r="AN344" s="58">
        <v>100.4006</v>
      </c>
      <c r="AO344" s="59" t="s">
        <v>544</v>
      </c>
      <c r="AP344" s="59" t="s">
        <v>544</v>
      </c>
      <c r="AQ344" s="59" t="s">
        <v>544</v>
      </c>
      <c r="AR344" s="59" t="s">
        <v>544</v>
      </c>
      <c r="AS344" s="58">
        <v>-5.8</v>
      </c>
      <c r="AT344" s="58">
        <v>105.1</v>
      </c>
      <c r="AU344" s="58">
        <v>87.53</v>
      </c>
      <c r="AV344" s="58">
        <v>83.2</v>
      </c>
      <c r="AW344" s="59" t="s">
        <v>544</v>
      </c>
      <c r="AX344" s="58">
        <v>30.3</v>
      </c>
      <c r="AY344" s="58">
        <v>40.1</v>
      </c>
      <c r="AZ344" s="58">
        <v>91.1</v>
      </c>
      <c r="BA344" s="58">
        <v>84.2</v>
      </c>
      <c r="BB344" s="58">
        <v>95.8</v>
      </c>
      <c r="BC344" s="58">
        <v>79.2</v>
      </c>
      <c r="BD344" s="59" t="s">
        <v>544</v>
      </c>
      <c r="BE344" s="59" t="s">
        <v>544</v>
      </c>
      <c r="BF344" s="59" t="s">
        <v>544</v>
      </c>
      <c r="BG344" s="58">
        <v>4.59</v>
      </c>
      <c r="BH344" s="58">
        <v>3.8</v>
      </c>
      <c r="BI344" s="59" t="s">
        <v>544</v>
      </c>
      <c r="BJ344" s="59" t="s">
        <v>544</v>
      </c>
      <c r="BK344" s="59" t="s">
        <v>544</v>
      </c>
      <c r="BL344" s="58">
        <v>25.41</v>
      </c>
      <c r="BM344" s="58">
        <v>18.510000000000002</v>
      </c>
      <c r="BN344" s="59" t="s">
        <v>544</v>
      </c>
      <c r="BO344" s="59" t="s">
        <v>544</v>
      </c>
      <c r="BP344" s="59" t="s">
        <v>544</v>
      </c>
      <c r="BQ344" s="59" t="s">
        <v>544</v>
      </c>
      <c r="BR344" s="59" t="s">
        <v>544</v>
      </c>
      <c r="BS344" s="59" t="s">
        <v>544</v>
      </c>
      <c r="BT344" s="59" t="s">
        <v>544</v>
      </c>
      <c r="BU344" s="59" t="s">
        <v>544</v>
      </c>
      <c r="BV344" s="59" t="s">
        <v>544</v>
      </c>
      <c r="BW344" s="59" t="s">
        <v>544</v>
      </c>
      <c r="BX344" s="59" t="s">
        <v>544</v>
      </c>
      <c r="BY344" s="59" t="s">
        <v>544</v>
      </c>
      <c r="BZ344" s="59" t="s">
        <v>544</v>
      </c>
      <c r="CA344" s="59" t="s">
        <v>544</v>
      </c>
      <c r="CB344" s="59" t="s">
        <v>544</v>
      </c>
      <c r="CC344" s="59" t="s">
        <v>544</v>
      </c>
      <c r="CD344" s="59" t="s">
        <v>544</v>
      </c>
      <c r="CE344" s="59" t="s">
        <v>544</v>
      </c>
      <c r="CF344" s="58">
        <v>885501</v>
      </c>
      <c r="CG344" s="59" t="s">
        <v>544</v>
      </c>
      <c r="CH344" s="59" t="s">
        <v>544</v>
      </c>
      <c r="CI344" s="59" t="s">
        <v>544</v>
      </c>
      <c r="CJ344" s="59" t="s">
        <v>544</v>
      </c>
      <c r="CK344" s="59" t="s">
        <v>544</v>
      </c>
      <c r="CL344" s="59" t="s">
        <v>544</v>
      </c>
      <c r="CM344" s="59" t="s">
        <v>544</v>
      </c>
      <c r="CN344" s="59" t="s">
        <v>544</v>
      </c>
      <c r="CO344" s="59" t="s">
        <v>544</v>
      </c>
      <c r="CP344" s="59" t="s">
        <v>544</v>
      </c>
      <c r="CQ344" s="59" t="s">
        <v>544</v>
      </c>
      <c r="CR344" s="59" t="s">
        <v>544</v>
      </c>
      <c r="CS344" s="58">
        <v>97.7</v>
      </c>
      <c r="CT344" s="58">
        <v>101.3</v>
      </c>
      <c r="CU344" s="59" t="s">
        <v>544</v>
      </c>
      <c r="CV344" s="59" t="s">
        <v>544</v>
      </c>
      <c r="CW344" s="58">
        <v>1.99</v>
      </c>
      <c r="CX344" s="59" t="s">
        <v>544</v>
      </c>
      <c r="CY344" s="59" t="s">
        <v>544</v>
      </c>
      <c r="CZ344" s="59" t="s">
        <v>544</v>
      </c>
      <c r="DA344" s="59" t="s">
        <v>544</v>
      </c>
      <c r="DB344" s="59" t="s">
        <v>544</v>
      </c>
      <c r="DC344" s="59" t="s">
        <v>544</v>
      </c>
      <c r="DD344" s="59" t="s">
        <v>544</v>
      </c>
      <c r="DE344" s="59" t="s">
        <v>544</v>
      </c>
      <c r="DF344" s="59" t="s">
        <v>544</v>
      </c>
      <c r="DG344" s="59" t="s">
        <v>544</v>
      </c>
      <c r="DH344" s="59" t="s">
        <v>544</v>
      </c>
      <c r="DI344" s="59" t="s">
        <v>544</v>
      </c>
      <c r="DJ344" s="59" t="s">
        <v>544</v>
      </c>
      <c r="DK344" s="59" t="s">
        <v>544</v>
      </c>
      <c r="DL344" s="59" t="s">
        <v>544</v>
      </c>
      <c r="DM344" s="59" t="s">
        <v>544</v>
      </c>
      <c r="DN344" s="58">
        <v>3.7380309999999999</v>
      </c>
      <c r="DO344" s="59" t="s">
        <v>544</v>
      </c>
      <c r="DP344" s="59" t="s">
        <v>544</v>
      </c>
      <c r="DQ344" s="116" t="s">
        <v>544</v>
      </c>
    </row>
    <row r="345" spans="1:121">
      <c r="A345" s="3">
        <v>32339</v>
      </c>
      <c r="B345" s="59" t="s">
        <v>544</v>
      </c>
      <c r="C345" s="59" t="s">
        <v>544</v>
      </c>
      <c r="D345" s="59" t="s">
        <v>544</v>
      </c>
      <c r="E345" s="59" t="s">
        <v>544</v>
      </c>
      <c r="F345" s="58">
        <v>56.2</v>
      </c>
      <c r="G345" s="58">
        <v>1.060155</v>
      </c>
      <c r="H345" s="58">
        <v>204.5</v>
      </c>
      <c r="I345" s="58">
        <v>328.5</v>
      </c>
      <c r="J345" s="58">
        <v>4.9329999999999998</v>
      </c>
      <c r="K345" s="59" t="s">
        <v>544</v>
      </c>
      <c r="L345" s="58">
        <v>1181.7</v>
      </c>
      <c r="M345" s="58">
        <v>235515</v>
      </c>
      <c r="N345" s="59" t="s">
        <v>544</v>
      </c>
      <c r="O345" s="58">
        <v>911</v>
      </c>
      <c r="P345" s="58">
        <v>7.8</v>
      </c>
      <c r="Q345" s="59" t="s">
        <v>544</v>
      </c>
      <c r="R345" s="59" t="s">
        <v>544</v>
      </c>
      <c r="S345" s="59" t="s">
        <v>544</v>
      </c>
      <c r="T345" s="59" t="s">
        <v>544</v>
      </c>
      <c r="U345" s="59" t="s">
        <v>544</v>
      </c>
      <c r="V345" s="59" t="s">
        <v>544</v>
      </c>
      <c r="W345" s="59" t="s">
        <v>544</v>
      </c>
      <c r="X345" s="59" t="s">
        <v>544</v>
      </c>
      <c r="Y345" s="59" t="s">
        <v>544</v>
      </c>
      <c r="Z345" s="58">
        <v>98.2</v>
      </c>
      <c r="AA345" s="59" t="s">
        <v>544</v>
      </c>
      <c r="AB345" s="59" t="s">
        <v>544</v>
      </c>
      <c r="AC345" s="58">
        <v>1.060155</v>
      </c>
      <c r="AD345" s="59" t="s">
        <v>544</v>
      </c>
      <c r="AE345" s="59" t="s">
        <v>544</v>
      </c>
      <c r="AF345" s="58">
        <v>95.226730000000003</v>
      </c>
      <c r="AG345" s="58">
        <v>14.88</v>
      </c>
      <c r="AH345" s="58">
        <v>58.7</v>
      </c>
      <c r="AI345" s="59" t="s">
        <v>544</v>
      </c>
      <c r="AJ345" s="59" t="s">
        <v>544</v>
      </c>
      <c r="AK345" s="59" t="s">
        <v>544</v>
      </c>
      <c r="AL345" s="59" t="s">
        <v>544</v>
      </c>
      <c r="AM345" s="58">
        <v>64.951999999999998</v>
      </c>
      <c r="AN345" s="58">
        <v>100.5201</v>
      </c>
      <c r="AO345" s="59" t="s">
        <v>544</v>
      </c>
      <c r="AP345" s="59" t="s">
        <v>544</v>
      </c>
      <c r="AQ345" s="59" t="s">
        <v>544</v>
      </c>
      <c r="AR345" s="59" t="s">
        <v>544</v>
      </c>
      <c r="AS345" s="58">
        <v>-6.7</v>
      </c>
      <c r="AT345" s="58">
        <v>104.2</v>
      </c>
      <c r="AU345" s="58">
        <v>86.82</v>
      </c>
      <c r="AV345" s="58">
        <v>83.8</v>
      </c>
      <c r="AW345" s="59" t="s">
        <v>544</v>
      </c>
      <c r="AX345" s="58">
        <v>29.9</v>
      </c>
      <c r="AY345" s="58">
        <v>38.5</v>
      </c>
      <c r="AZ345" s="58">
        <v>83</v>
      </c>
      <c r="BA345" s="58">
        <v>83.6</v>
      </c>
      <c r="BB345" s="58">
        <v>82.6</v>
      </c>
      <c r="BC345" s="58">
        <v>79.7</v>
      </c>
      <c r="BD345" s="59" t="s">
        <v>544</v>
      </c>
      <c r="BE345" s="59" t="s">
        <v>544</v>
      </c>
      <c r="BF345" s="59" t="s">
        <v>544</v>
      </c>
      <c r="BG345" s="58">
        <v>4.5999999999999996</v>
      </c>
      <c r="BH345" s="58">
        <v>3.5</v>
      </c>
      <c r="BI345" s="59" t="s">
        <v>544</v>
      </c>
      <c r="BJ345" s="59" t="s">
        <v>544</v>
      </c>
      <c r="BK345" s="59" t="s">
        <v>544</v>
      </c>
      <c r="BL345" s="58">
        <v>25.1</v>
      </c>
      <c r="BM345" s="58">
        <v>19.07</v>
      </c>
      <c r="BN345" s="59" t="s">
        <v>544</v>
      </c>
      <c r="BO345" s="59" t="s">
        <v>544</v>
      </c>
      <c r="BP345" s="59" t="s">
        <v>544</v>
      </c>
      <c r="BQ345" s="59" t="s">
        <v>544</v>
      </c>
      <c r="BR345" s="59" t="s">
        <v>544</v>
      </c>
      <c r="BS345" s="59" t="s">
        <v>544</v>
      </c>
      <c r="BT345" s="59" t="s">
        <v>544</v>
      </c>
      <c r="BU345" s="59" t="s">
        <v>544</v>
      </c>
      <c r="BV345" s="59" t="s">
        <v>544</v>
      </c>
      <c r="BW345" s="59" t="s">
        <v>544</v>
      </c>
      <c r="BX345" s="59" t="s">
        <v>544</v>
      </c>
      <c r="BY345" s="59" t="s">
        <v>544</v>
      </c>
      <c r="BZ345" s="59" t="s">
        <v>544</v>
      </c>
      <c r="CA345" s="59" t="s">
        <v>544</v>
      </c>
      <c r="CB345" s="59" t="s">
        <v>544</v>
      </c>
      <c r="CC345" s="59" t="s">
        <v>544</v>
      </c>
      <c r="CD345" s="59" t="s">
        <v>544</v>
      </c>
      <c r="CE345" s="59" t="s">
        <v>544</v>
      </c>
      <c r="CF345" s="58">
        <v>886414</v>
      </c>
      <c r="CG345" s="59" t="s">
        <v>544</v>
      </c>
      <c r="CH345" s="59" t="s">
        <v>544</v>
      </c>
      <c r="CI345" s="59" t="s">
        <v>544</v>
      </c>
      <c r="CJ345" s="59" t="s">
        <v>544</v>
      </c>
      <c r="CK345" s="59" t="s">
        <v>544</v>
      </c>
      <c r="CL345" s="59" t="s">
        <v>544</v>
      </c>
      <c r="CM345" s="59" t="s">
        <v>544</v>
      </c>
      <c r="CN345" s="59" t="s">
        <v>544</v>
      </c>
      <c r="CO345" s="59" t="s">
        <v>544</v>
      </c>
      <c r="CP345" s="59" t="s">
        <v>544</v>
      </c>
      <c r="CQ345" s="59" t="s">
        <v>544</v>
      </c>
      <c r="CR345" s="59" t="s">
        <v>544</v>
      </c>
      <c r="CS345" s="58">
        <v>97.4</v>
      </c>
      <c r="CT345" s="58">
        <v>99.3</v>
      </c>
      <c r="CU345" s="59" t="s">
        <v>544</v>
      </c>
      <c r="CV345" s="59" t="s">
        <v>544</v>
      </c>
      <c r="CW345" s="58">
        <v>1.99</v>
      </c>
      <c r="CX345" s="59" t="s">
        <v>544</v>
      </c>
      <c r="CY345" s="59" t="s">
        <v>544</v>
      </c>
      <c r="CZ345" s="59" t="s">
        <v>544</v>
      </c>
      <c r="DA345" s="59" t="s">
        <v>544</v>
      </c>
      <c r="DB345" s="59" t="s">
        <v>544</v>
      </c>
      <c r="DC345" s="59" t="s">
        <v>544</v>
      </c>
      <c r="DD345" s="59" t="s">
        <v>544</v>
      </c>
      <c r="DE345" s="59" t="s">
        <v>544</v>
      </c>
      <c r="DF345" s="59" t="s">
        <v>544</v>
      </c>
      <c r="DG345" s="59" t="s">
        <v>544</v>
      </c>
      <c r="DH345" s="59" t="s">
        <v>544</v>
      </c>
      <c r="DI345" s="59" t="s">
        <v>544</v>
      </c>
      <c r="DJ345" s="59" t="s">
        <v>544</v>
      </c>
      <c r="DK345" s="59" t="s">
        <v>544</v>
      </c>
      <c r="DL345" s="59" t="s">
        <v>544</v>
      </c>
      <c r="DM345" s="59" t="s">
        <v>544</v>
      </c>
      <c r="DN345" s="58">
        <v>3.794664</v>
      </c>
      <c r="DO345" s="59" t="s">
        <v>544</v>
      </c>
      <c r="DP345" s="59" t="s">
        <v>544</v>
      </c>
      <c r="DQ345" s="116" t="s">
        <v>544</v>
      </c>
    </row>
    <row r="346" spans="1:121">
      <c r="A346" s="3">
        <v>32370</v>
      </c>
      <c r="B346" s="59" t="s">
        <v>544</v>
      </c>
      <c r="C346" s="59" t="s">
        <v>544</v>
      </c>
      <c r="D346" s="59" t="s">
        <v>544</v>
      </c>
      <c r="E346" s="59" t="s">
        <v>544</v>
      </c>
      <c r="F346" s="58">
        <v>57.2</v>
      </c>
      <c r="G346" s="58">
        <v>1.03573</v>
      </c>
      <c r="H346" s="58">
        <v>203.6</v>
      </c>
      <c r="I346" s="58">
        <v>331.5</v>
      </c>
      <c r="J346" s="58">
        <v>5.3650000000000002</v>
      </c>
      <c r="K346" s="59" t="s">
        <v>544</v>
      </c>
      <c r="L346" s="58">
        <v>1165.4000000000001</v>
      </c>
      <c r="M346" s="58">
        <v>186407</v>
      </c>
      <c r="N346" s="59" t="s">
        <v>544</v>
      </c>
      <c r="O346" s="58">
        <v>754</v>
      </c>
      <c r="P346" s="58">
        <v>7.8</v>
      </c>
      <c r="Q346" s="59" t="s">
        <v>544</v>
      </c>
      <c r="R346" s="59" t="s">
        <v>544</v>
      </c>
      <c r="S346" s="59" t="s">
        <v>544</v>
      </c>
      <c r="T346" s="59" t="s">
        <v>544</v>
      </c>
      <c r="U346" s="59" t="s">
        <v>544</v>
      </c>
      <c r="V346" s="59" t="s">
        <v>544</v>
      </c>
      <c r="W346" s="59" t="s">
        <v>544</v>
      </c>
      <c r="X346" s="59" t="s">
        <v>544</v>
      </c>
      <c r="Y346" s="59" t="s">
        <v>544</v>
      </c>
      <c r="Z346" s="58">
        <v>97.4</v>
      </c>
      <c r="AA346" s="59" t="s">
        <v>544</v>
      </c>
      <c r="AB346" s="59" t="s">
        <v>544</v>
      </c>
      <c r="AC346" s="58">
        <v>1.03573</v>
      </c>
      <c r="AD346" s="59" t="s">
        <v>544</v>
      </c>
      <c r="AE346" s="59" t="s">
        <v>544</v>
      </c>
      <c r="AF346" s="58">
        <v>94.786730000000006</v>
      </c>
      <c r="AG346" s="58">
        <v>14.92</v>
      </c>
      <c r="AH346" s="58">
        <v>58.9</v>
      </c>
      <c r="AI346" s="59" t="s">
        <v>544</v>
      </c>
      <c r="AJ346" s="59" t="s">
        <v>544</v>
      </c>
      <c r="AK346" s="59" t="s">
        <v>544</v>
      </c>
      <c r="AL346" s="59" t="s">
        <v>544</v>
      </c>
      <c r="AM346" s="58">
        <v>65.2042</v>
      </c>
      <c r="AN346" s="58">
        <v>100.6144</v>
      </c>
      <c r="AO346" s="59" t="s">
        <v>544</v>
      </c>
      <c r="AP346" s="59" t="s">
        <v>544</v>
      </c>
      <c r="AQ346" s="59" t="s">
        <v>544</v>
      </c>
      <c r="AR346" s="59" t="s">
        <v>544</v>
      </c>
      <c r="AS346" s="58">
        <v>-5</v>
      </c>
      <c r="AT346" s="58">
        <v>105.4</v>
      </c>
      <c r="AU346" s="58">
        <v>86.36</v>
      </c>
      <c r="AV346" s="58">
        <v>84.6</v>
      </c>
      <c r="AW346" s="59" t="s">
        <v>544</v>
      </c>
      <c r="AX346" s="58">
        <v>29.2</v>
      </c>
      <c r="AY346" s="58">
        <v>37.5</v>
      </c>
      <c r="AZ346" s="58">
        <v>80.599999999999994</v>
      </c>
      <c r="BA346" s="58">
        <v>78.5</v>
      </c>
      <c r="BB346" s="58">
        <v>82.2</v>
      </c>
      <c r="BC346" s="58">
        <v>79.900000000000006</v>
      </c>
      <c r="BD346" s="59" t="s">
        <v>544</v>
      </c>
      <c r="BE346" s="59" t="s">
        <v>544</v>
      </c>
      <c r="BF346" s="59" t="s">
        <v>544</v>
      </c>
      <c r="BG346" s="58">
        <v>4.57</v>
      </c>
      <c r="BH346" s="58">
        <v>3.69</v>
      </c>
      <c r="BI346" s="59" t="s">
        <v>544</v>
      </c>
      <c r="BJ346" s="59" t="s">
        <v>544</v>
      </c>
      <c r="BK346" s="59" t="s">
        <v>544</v>
      </c>
      <c r="BL346" s="58">
        <v>24.64</v>
      </c>
      <c r="BM346" s="58">
        <v>19.38</v>
      </c>
      <c r="BN346" s="59" t="s">
        <v>544</v>
      </c>
      <c r="BO346" s="59" t="s">
        <v>544</v>
      </c>
      <c r="BP346" s="59" t="s">
        <v>544</v>
      </c>
      <c r="BQ346" s="59" t="s">
        <v>544</v>
      </c>
      <c r="BR346" s="59" t="s">
        <v>544</v>
      </c>
      <c r="BS346" s="59" t="s">
        <v>544</v>
      </c>
      <c r="BT346" s="59" t="s">
        <v>544</v>
      </c>
      <c r="BU346" s="59" t="s">
        <v>544</v>
      </c>
      <c r="BV346" s="59" t="s">
        <v>544</v>
      </c>
      <c r="BW346" s="59" t="s">
        <v>544</v>
      </c>
      <c r="BX346" s="59" t="s">
        <v>544</v>
      </c>
      <c r="BY346" s="59" t="s">
        <v>544</v>
      </c>
      <c r="BZ346" s="59" t="s">
        <v>544</v>
      </c>
      <c r="CA346" s="59" t="s">
        <v>544</v>
      </c>
      <c r="CB346" s="59" t="s">
        <v>544</v>
      </c>
      <c r="CC346" s="59" t="s">
        <v>544</v>
      </c>
      <c r="CD346" s="59" t="s">
        <v>544</v>
      </c>
      <c r="CE346" s="59" t="s">
        <v>544</v>
      </c>
      <c r="CF346" s="58">
        <v>888964</v>
      </c>
      <c r="CG346" s="59" t="s">
        <v>544</v>
      </c>
      <c r="CH346" s="59" t="s">
        <v>544</v>
      </c>
      <c r="CI346" s="59" t="s">
        <v>544</v>
      </c>
      <c r="CJ346" s="59" t="s">
        <v>544</v>
      </c>
      <c r="CK346" s="59" t="s">
        <v>544</v>
      </c>
      <c r="CL346" s="59" t="s">
        <v>544</v>
      </c>
      <c r="CM346" s="59" t="s">
        <v>544</v>
      </c>
      <c r="CN346" s="59" t="s">
        <v>544</v>
      </c>
      <c r="CO346" s="59" t="s">
        <v>544</v>
      </c>
      <c r="CP346" s="59" t="s">
        <v>544</v>
      </c>
      <c r="CQ346" s="59" t="s">
        <v>544</v>
      </c>
      <c r="CR346" s="59" t="s">
        <v>544</v>
      </c>
      <c r="CS346" s="58">
        <v>97.2</v>
      </c>
      <c r="CT346" s="58">
        <v>97.7</v>
      </c>
      <c r="CU346" s="59" t="s">
        <v>544</v>
      </c>
      <c r="CV346" s="59" t="s">
        <v>544</v>
      </c>
      <c r="CW346" s="58">
        <v>1.99</v>
      </c>
      <c r="CX346" s="59" t="s">
        <v>544</v>
      </c>
      <c r="CY346" s="59" t="s">
        <v>544</v>
      </c>
      <c r="CZ346" s="59" t="s">
        <v>544</v>
      </c>
      <c r="DA346" s="59" t="s">
        <v>544</v>
      </c>
      <c r="DB346" s="59" t="s">
        <v>544</v>
      </c>
      <c r="DC346" s="59" t="s">
        <v>544</v>
      </c>
      <c r="DD346" s="59" t="s">
        <v>544</v>
      </c>
      <c r="DE346" s="59" t="s">
        <v>544</v>
      </c>
      <c r="DF346" s="59" t="s">
        <v>544</v>
      </c>
      <c r="DG346" s="59" t="s">
        <v>544</v>
      </c>
      <c r="DH346" s="59" t="s">
        <v>544</v>
      </c>
      <c r="DI346" s="59" t="s">
        <v>544</v>
      </c>
      <c r="DJ346" s="59" t="s">
        <v>544</v>
      </c>
      <c r="DK346" s="59" t="s">
        <v>544</v>
      </c>
      <c r="DL346" s="59" t="s">
        <v>544</v>
      </c>
      <c r="DM346" s="59" t="s">
        <v>544</v>
      </c>
      <c r="DN346" s="58">
        <v>3.8217159999999999</v>
      </c>
      <c r="DO346" s="59" t="s">
        <v>544</v>
      </c>
      <c r="DP346" s="59" t="s">
        <v>544</v>
      </c>
      <c r="DQ346" s="116" t="s">
        <v>544</v>
      </c>
    </row>
    <row r="347" spans="1:121">
      <c r="A347" s="3">
        <v>32401</v>
      </c>
      <c r="B347" s="59" t="s">
        <v>544</v>
      </c>
      <c r="C347" s="59" t="s">
        <v>544</v>
      </c>
      <c r="D347" s="59" t="s">
        <v>544</v>
      </c>
      <c r="E347" s="59" t="s">
        <v>544</v>
      </c>
      <c r="F347" s="58">
        <v>56.4</v>
      </c>
      <c r="G347" s="58">
        <v>1.04782</v>
      </c>
      <c r="H347" s="58">
        <v>198.3</v>
      </c>
      <c r="I347" s="58">
        <v>334.9</v>
      </c>
      <c r="J347" s="58">
        <v>5.0199999999999996</v>
      </c>
      <c r="K347" s="59" t="s">
        <v>544</v>
      </c>
      <c r="L347" s="58">
        <v>1252.7</v>
      </c>
      <c r="M347" s="58">
        <v>253254</v>
      </c>
      <c r="N347" s="59" t="s">
        <v>544</v>
      </c>
      <c r="O347" s="58">
        <v>909</v>
      </c>
      <c r="P347" s="58">
        <v>7.7</v>
      </c>
      <c r="Q347" s="59" t="s">
        <v>544</v>
      </c>
      <c r="R347" s="59" t="s">
        <v>544</v>
      </c>
      <c r="S347" s="59" t="s">
        <v>544</v>
      </c>
      <c r="T347" s="59" t="s">
        <v>544</v>
      </c>
      <c r="U347" s="59" t="s">
        <v>544</v>
      </c>
      <c r="V347" s="59" t="s">
        <v>544</v>
      </c>
      <c r="W347" s="59" t="s">
        <v>544</v>
      </c>
      <c r="X347" s="59" t="s">
        <v>544</v>
      </c>
      <c r="Y347" s="59" t="s">
        <v>544</v>
      </c>
      <c r="Z347" s="58">
        <v>98.1</v>
      </c>
      <c r="AA347" s="59" t="s">
        <v>544</v>
      </c>
      <c r="AB347" s="59" t="s">
        <v>544</v>
      </c>
      <c r="AC347" s="58">
        <v>1.04782</v>
      </c>
      <c r="AD347" s="59" t="s">
        <v>544</v>
      </c>
      <c r="AE347" s="59" t="s">
        <v>544</v>
      </c>
      <c r="AF347" s="58">
        <v>95.589988000000005</v>
      </c>
      <c r="AG347" s="58">
        <v>13.26</v>
      </c>
      <c r="AH347" s="58">
        <v>59.1</v>
      </c>
      <c r="AI347" s="59" t="s">
        <v>544</v>
      </c>
      <c r="AJ347" s="59" t="s">
        <v>544</v>
      </c>
      <c r="AK347" s="59" t="s">
        <v>544</v>
      </c>
      <c r="AL347" s="59" t="s">
        <v>544</v>
      </c>
      <c r="AM347" s="58">
        <v>65.438900000000004</v>
      </c>
      <c r="AN347" s="58">
        <v>100.6784</v>
      </c>
      <c r="AO347" s="59" t="s">
        <v>544</v>
      </c>
      <c r="AP347" s="59" t="s">
        <v>544</v>
      </c>
      <c r="AQ347" s="59" t="s">
        <v>544</v>
      </c>
      <c r="AR347" s="59" t="s">
        <v>544</v>
      </c>
      <c r="AS347" s="58">
        <v>-5.2</v>
      </c>
      <c r="AT347" s="58">
        <v>106.1</v>
      </c>
      <c r="AU347" s="58">
        <v>87.01</v>
      </c>
      <c r="AV347" s="58">
        <v>83.8</v>
      </c>
      <c r="AW347" s="59" t="s">
        <v>544</v>
      </c>
      <c r="AX347" s="58">
        <v>26.7</v>
      </c>
      <c r="AY347" s="58">
        <v>35.1</v>
      </c>
      <c r="AZ347" s="58">
        <v>78.3</v>
      </c>
      <c r="BA347" s="58">
        <v>79.3</v>
      </c>
      <c r="BB347" s="58">
        <v>77.7</v>
      </c>
      <c r="BC347" s="58">
        <v>80.099999999999994</v>
      </c>
      <c r="BD347" s="59" t="s">
        <v>544</v>
      </c>
      <c r="BE347" s="59" t="s">
        <v>544</v>
      </c>
      <c r="BF347" s="59" t="s">
        <v>544</v>
      </c>
      <c r="BG347" s="58">
        <v>4.5999999999999996</v>
      </c>
      <c r="BH347" s="58">
        <v>3.45</v>
      </c>
      <c r="BI347" s="59" t="s">
        <v>544</v>
      </c>
      <c r="BJ347" s="59" t="s">
        <v>544</v>
      </c>
      <c r="BK347" s="59" t="s">
        <v>544</v>
      </c>
      <c r="BL347" s="58">
        <v>23.93</v>
      </c>
      <c r="BM347" s="58">
        <v>18.760000000000002</v>
      </c>
      <c r="BN347" s="59" t="s">
        <v>544</v>
      </c>
      <c r="BO347" s="59" t="s">
        <v>544</v>
      </c>
      <c r="BP347" s="59" t="s">
        <v>544</v>
      </c>
      <c r="BQ347" s="59" t="s">
        <v>544</v>
      </c>
      <c r="BR347" s="59" t="s">
        <v>544</v>
      </c>
      <c r="BS347" s="59" t="s">
        <v>544</v>
      </c>
      <c r="BT347" s="59" t="s">
        <v>544</v>
      </c>
      <c r="BU347" s="59" t="s">
        <v>544</v>
      </c>
      <c r="BV347" s="59" t="s">
        <v>544</v>
      </c>
      <c r="BW347" s="59" t="s">
        <v>544</v>
      </c>
      <c r="BX347" s="59" t="s">
        <v>544</v>
      </c>
      <c r="BY347" s="59" t="s">
        <v>544</v>
      </c>
      <c r="BZ347" s="59" t="s">
        <v>544</v>
      </c>
      <c r="CA347" s="59" t="s">
        <v>544</v>
      </c>
      <c r="CB347" s="59" t="s">
        <v>544</v>
      </c>
      <c r="CC347" s="59" t="s">
        <v>544</v>
      </c>
      <c r="CD347" s="59" t="s">
        <v>544</v>
      </c>
      <c r="CE347" s="59" t="s">
        <v>544</v>
      </c>
      <c r="CF347" s="58">
        <v>895871</v>
      </c>
      <c r="CG347" s="59" t="s">
        <v>544</v>
      </c>
      <c r="CH347" s="59" t="s">
        <v>544</v>
      </c>
      <c r="CI347" s="59" t="s">
        <v>544</v>
      </c>
      <c r="CJ347" s="59" t="s">
        <v>544</v>
      </c>
      <c r="CK347" s="59" t="s">
        <v>544</v>
      </c>
      <c r="CL347" s="59" t="s">
        <v>544</v>
      </c>
      <c r="CM347" s="59" t="s">
        <v>544</v>
      </c>
      <c r="CN347" s="59" t="s">
        <v>544</v>
      </c>
      <c r="CO347" s="59" t="s">
        <v>544</v>
      </c>
      <c r="CP347" s="59" t="s">
        <v>544</v>
      </c>
      <c r="CQ347" s="59" t="s">
        <v>544</v>
      </c>
      <c r="CR347" s="59" t="s">
        <v>544</v>
      </c>
      <c r="CS347" s="58">
        <v>97.5</v>
      </c>
      <c r="CT347" s="58">
        <v>98.8</v>
      </c>
      <c r="CU347" s="59" t="s">
        <v>544</v>
      </c>
      <c r="CV347" s="59" t="s">
        <v>544</v>
      </c>
      <c r="CW347" s="58">
        <v>2.0499999999999998</v>
      </c>
      <c r="CX347" s="59" t="s">
        <v>544</v>
      </c>
      <c r="CY347" s="59" t="s">
        <v>544</v>
      </c>
      <c r="CZ347" s="59" t="s">
        <v>544</v>
      </c>
      <c r="DA347" s="59" t="s">
        <v>544</v>
      </c>
      <c r="DB347" s="59" t="s">
        <v>544</v>
      </c>
      <c r="DC347" s="59" t="s">
        <v>544</v>
      </c>
      <c r="DD347" s="59" t="s">
        <v>544</v>
      </c>
      <c r="DE347" s="59" t="s">
        <v>544</v>
      </c>
      <c r="DF347" s="59" t="s">
        <v>544</v>
      </c>
      <c r="DG347" s="59" t="s">
        <v>544</v>
      </c>
      <c r="DH347" s="59" t="s">
        <v>544</v>
      </c>
      <c r="DI347" s="59" t="s">
        <v>544</v>
      </c>
      <c r="DJ347" s="59" t="s">
        <v>544</v>
      </c>
      <c r="DK347" s="59" t="s">
        <v>544</v>
      </c>
      <c r="DL347" s="59" t="s">
        <v>544</v>
      </c>
      <c r="DM347" s="59" t="s">
        <v>544</v>
      </c>
      <c r="DN347" s="58">
        <v>3.814222</v>
      </c>
      <c r="DO347" s="59" t="s">
        <v>544</v>
      </c>
      <c r="DP347" s="59" t="s">
        <v>544</v>
      </c>
      <c r="DQ347" s="116" t="s">
        <v>544</v>
      </c>
    </row>
    <row r="348" spans="1:121">
      <c r="A348" s="3">
        <v>32431</v>
      </c>
      <c r="B348" s="59" t="s">
        <v>544</v>
      </c>
      <c r="C348" s="59" t="s">
        <v>544</v>
      </c>
      <c r="D348" s="59" t="s">
        <v>544</v>
      </c>
      <c r="E348" s="59" t="s">
        <v>544</v>
      </c>
      <c r="F348" s="58">
        <v>55.7</v>
      </c>
      <c r="G348" s="58">
        <v>1.0758300000000001</v>
      </c>
      <c r="H348" s="58">
        <v>202.3</v>
      </c>
      <c r="I348" s="58">
        <v>336.8</v>
      </c>
      <c r="J348" s="58">
        <v>5.093</v>
      </c>
      <c r="K348" s="59" t="s">
        <v>544</v>
      </c>
      <c r="L348" s="58">
        <v>1300.8</v>
      </c>
      <c r="M348" s="58">
        <v>217357</v>
      </c>
      <c r="N348" s="59" t="s">
        <v>544</v>
      </c>
      <c r="O348" s="58">
        <v>864</v>
      </c>
      <c r="P348" s="58">
        <v>7.6</v>
      </c>
      <c r="Q348" s="59" t="s">
        <v>544</v>
      </c>
      <c r="R348" s="59" t="s">
        <v>544</v>
      </c>
      <c r="S348" s="59" t="s">
        <v>544</v>
      </c>
      <c r="T348" s="59" t="s">
        <v>544</v>
      </c>
      <c r="U348" s="59" t="s">
        <v>544</v>
      </c>
      <c r="V348" s="59" t="s">
        <v>544</v>
      </c>
      <c r="W348" s="59" t="s">
        <v>544</v>
      </c>
      <c r="X348" s="59" t="s">
        <v>544</v>
      </c>
      <c r="Y348" s="59" t="s">
        <v>544</v>
      </c>
      <c r="Z348" s="58">
        <v>98.2</v>
      </c>
      <c r="AA348" s="59" t="s">
        <v>544</v>
      </c>
      <c r="AB348" s="59" t="s">
        <v>544</v>
      </c>
      <c r="AC348" s="58">
        <v>1.0758300000000001</v>
      </c>
      <c r="AD348" s="59" t="s">
        <v>544</v>
      </c>
      <c r="AE348" s="59" t="s">
        <v>544</v>
      </c>
      <c r="AF348" s="58">
        <v>95.709177999999994</v>
      </c>
      <c r="AG348" s="58">
        <v>12.41</v>
      </c>
      <c r="AH348" s="58">
        <v>59.2</v>
      </c>
      <c r="AI348" s="59" t="s">
        <v>544</v>
      </c>
      <c r="AJ348" s="59" t="s">
        <v>544</v>
      </c>
      <c r="AK348" s="59" t="s">
        <v>544</v>
      </c>
      <c r="AL348" s="59" t="s">
        <v>544</v>
      </c>
      <c r="AM348" s="58">
        <v>65.659499999999994</v>
      </c>
      <c r="AN348" s="58">
        <v>100.7178</v>
      </c>
      <c r="AO348" s="59" t="s">
        <v>544</v>
      </c>
      <c r="AP348" s="59" t="s">
        <v>544</v>
      </c>
      <c r="AQ348" s="59" t="s">
        <v>544</v>
      </c>
      <c r="AR348" s="59" t="s">
        <v>544</v>
      </c>
      <c r="AS348" s="58">
        <v>-3.5</v>
      </c>
      <c r="AT348" s="58">
        <v>107.1</v>
      </c>
      <c r="AU348" s="58">
        <v>87.14</v>
      </c>
      <c r="AV348" s="58">
        <v>83.9</v>
      </c>
      <c r="AW348" s="59" t="s">
        <v>544</v>
      </c>
      <c r="AX348" s="58">
        <v>25</v>
      </c>
      <c r="AY348" s="58">
        <v>33.5</v>
      </c>
      <c r="AZ348" s="58">
        <v>77.5</v>
      </c>
      <c r="BA348" s="58">
        <v>78.5</v>
      </c>
      <c r="BB348" s="58">
        <v>76.8</v>
      </c>
      <c r="BC348" s="58">
        <v>80.400000000000006</v>
      </c>
      <c r="BD348" s="59" t="s">
        <v>544</v>
      </c>
      <c r="BE348" s="59" t="s">
        <v>544</v>
      </c>
      <c r="BF348" s="59" t="s">
        <v>544</v>
      </c>
      <c r="BG348" s="58">
        <v>4.59</v>
      </c>
      <c r="BH348" s="58">
        <v>3.65</v>
      </c>
      <c r="BI348" s="59" t="s">
        <v>544</v>
      </c>
      <c r="BJ348" s="59" t="s">
        <v>544</v>
      </c>
      <c r="BK348" s="59" t="s">
        <v>544</v>
      </c>
      <c r="BL348" s="58">
        <v>26.08</v>
      </c>
      <c r="BM348" s="58">
        <v>20.81</v>
      </c>
      <c r="BN348" s="59" t="s">
        <v>544</v>
      </c>
      <c r="BO348" s="59" t="s">
        <v>544</v>
      </c>
      <c r="BP348" s="59" t="s">
        <v>544</v>
      </c>
      <c r="BQ348" s="59" t="s">
        <v>544</v>
      </c>
      <c r="BR348" s="59" t="s">
        <v>544</v>
      </c>
      <c r="BS348" s="59" t="s">
        <v>544</v>
      </c>
      <c r="BT348" s="59" t="s">
        <v>544</v>
      </c>
      <c r="BU348" s="59" t="s">
        <v>544</v>
      </c>
      <c r="BV348" s="59" t="s">
        <v>544</v>
      </c>
      <c r="BW348" s="59" t="s">
        <v>544</v>
      </c>
      <c r="BX348" s="59" t="s">
        <v>544</v>
      </c>
      <c r="BY348" s="59" t="s">
        <v>544</v>
      </c>
      <c r="BZ348" s="59" t="s">
        <v>544</v>
      </c>
      <c r="CA348" s="59" t="s">
        <v>544</v>
      </c>
      <c r="CB348" s="59" t="s">
        <v>544</v>
      </c>
      <c r="CC348" s="59" t="s">
        <v>544</v>
      </c>
      <c r="CD348" s="59" t="s">
        <v>544</v>
      </c>
      <c r="CE348" s="59" t="s">
        <v>544</v>
      </c>
      <c r="CF348" s="58">
        <v>897602</v>
      </c>
      <c r="CG348" s="59" t="s">
        <v>544</v>
      </c>
      <c r="CH348" s="59" t="s">
        <v>544</v>
      </c>
      <c r="CI348" s="59" t="s">
        <v>544</v>
      </c>
      <c r="CJ348" s="59" t="s">
        <v>544</v>
      </c>
      <c r="CK348" s="59" t="s">
        <v>544</v>
      </c>
      <c r="CL348" s="59" t="s">
        <v>544</v>
      </c>
      <c r="CM348" s="59" t="s">
        <v>544</v>
      </c>
      <c r="CN348" s="59" t="s">
        <v>544</v>
      </c>
      <c r="CO348" s="59" t="s">
        <v>544</v>
      </c>
      <c r="CP348" s="59" t="s">
        <v>544</v>
      </c>
      <c r="CQ348" s="59" t="s">
        <v>544</v>
      </c>
      <c r="CR348" s="59" t="s">
        <v>544</v>
      </c>
      <c r="CS348" s="58">
        <v>97.5</v>
      </c>
      <c r="CT348" s="58">
        <v>99.1</v>
      </c>
      <c r="CU348" s="59" t="s">
        <v>544</v>
      </c>
      <c r="CV348" s="59" t="s">
        <v>544</v>
      </c>
      <c r="CW348" s="58">
        <v>2.2000000000000002</v>
      </c>
      <c r="CX348" s="59" t="s">
        <v>544</v>
      </c>
      <c r="CY348" s="59" t="s">
        <v>544</v>
      </c>
      <c r="CZ348" s="59" t="s">
        <v>544</v>
      </c>
      <c r="DA348" s="59" t="s">
        <v>544</v>
      </c>
      <c r="DB348" s="59" t="s">
        <v>544</v>
      </c>
      <c r="DC348" s="59" t="s">
        <v>544</v>
      </c>
      <c r="DD348" s="59" t="s">
        <v>544</v>
      </c>
      <c r="DE348" s="59" t="s">
        <v>544</v>
      </c>
      <c r="DF348" s="59" t="s">
        <v>544</v>
      </c>
      <c r="DG348" s="59" t="s">
        <v>544</v>
      </c>
      <c r="DH348" s="59" t="s">
        <v>544</v>
      </c>
      <c r="DI348" s="59" t="s">
        <v>544</v>
      </c>
      <c r="DJ348" s="59" t="s">
        <v>544</v>
      </c>
      <c r="DK348" s="59" t="s">
        <v>544</v>
      </c>
      <c r="DL348" s="59" t="s">
        <v>544</v>
      </c>
      <c r="DM348" s="59" t="s">
        <v>544</v>
      </c>
      <c r="DN348" s="58">
        <v>3.9029410000000002</v>
      </c>
      <c r="DO348" s="59" t="s">
        <v>544</v>
      </c>
      <c r="DP348" s="59" t="s">
        <v>544</v>
      </c>
      <c r="DQ348" s="116" t="s">
        <v>544</v>
      </c>
    </row>
    <row r="349" spans="1:121">
      <c r="A349" s="3">
        <v>32462</v>
      </c>
      <c r="B349" s="59" t="s">
        <v>544</v>
      </c>
      <c r="C349" s="59" t="s">
        <v>544</v>
      </c>
      <c r="D349" s="59" t="s">
        <v>544</v>
      </c>
      <c r="E349" s="59" t="s">
        <v>544</v>
      </c>
      <c r="F349" s="58">
        <v>57</v>
      </c>
      <c r="G349" s="58">
        <v>1.1189420000000001</v>
      </c>
      <c r="H349" s="58">
        <v>219.6</v>
      </c>
      <c r="I349" s="58">
        <v>340.2</v>
      </c>
      <c r="J349" s="58">
        <v>4.952</v>
      </c>
      <c r="K349" s="59" t="s">
        <v>544</v>
      </c>
      <c r="L349" s="58">
        <v>1276</v>
      </c>
      <c r="M349" s="58">
        <v>212824</v>
      </c>
      <c r="N349" s="59" t="s">
        <v>544</v>
      </c>
      <c r="O349" s="58">
        <v>737</v>
      </c>
      <c r="P349" s="58">
        <v>7.5</v>
      </c>
      <c r="Q349" s="59" t="s">
        <v>544</v>
      </c>
      <c r="R349" s="59" t="s">
        <v>544</v>
      </c>
      <c r="S349" s="59" t="s">
        <v>544</v>
      </c>
      <c r="T349" s="59" t="s">
        <v>544</v>
      </c>
      <c r="U349" s="59" t="s">
        <v>544</v>
      </c>
      <c r="V349" s="59" t="s">
        <v>544</v>
      </c>
      <c r="W349" s="59" t="s">
        <v>544</v>
      </c>
      <c r="X349" s="59" t="s">
        <v>544</v>
      </c>
      <c r="Y349" s="59" t="s">
        <v>544</v>
      </c>
      <c r="Z349" s="58">
        <v>98.7</v>
      </c>
      <c r="AA349" s="59" t="s">
        <v>544</v>
      </c>
      <c r="AB349" s="59" t="s">
        <v>544</v>
      </c>
      <c r="AC349" s="58">
        <v>1.1189420000000001</v>
      </c>
      <c r="AD349" s="59" t="s">
        <v>544</v>
      </c>
      <c r="AE349" s="59" t="s">
        <v>544</v>
      </c>
      <c r="AF349" s="58">
        <v>95.823389000000006</v>
      </c>
      <c r="AG349" s="58">
        <v>12.92</v>
      </c>
      <c r="AH349" s="58">
        <v>59.4</v>
      </c>
      <c r="AI349" s="59" t="s">
        <v>544</v>
      </c>
      <c r="AJ349" s="59" t="s">
        <v>544</v>
      </c>
      <c r="AK349" s="59" t="s">
        <v>544</v>
      </c>
      <c r="AL349" s="59" t="s">
        <v>544</v>
      </c>
      <c r="AM349" s="58">
        <v>65.876400000000004</v>
      </c>
      <c r="AN349" s="58">
        <v>100.7488</v>
      </c>
      <c r="AO349" s="59" t="s">
        <v>544</v>
      </c>
      <c r="AP349" s="59" t="s">
        <v>544</v>
      </c>
      <c r="AQ349" s="59" t="s">
        <v>544</v>
      </c>
      <c r="AR349" s="59" t="s">
        <v>544</v>
      </c>
      <c r="AS349" s="58">
        <v>-3</v>
      </c>
      <c r="AT349" s="58">
        <v>107.2</v>
      </c>
      <c r="AU349" s="58">
        <v>87.57</v>
      </c>
      <c r="AV349" s="58">
        <v>83.8</v>
      </c>
      <c r="AW349" s="59" t="s">
        <v>544</v>
      </c>
      <c r="AX349" s="58">
        <v>26</v>
      </c>
      <c r="AY349" s="58">
        <v>34.6</v>
      </c>
      <c r="AZ349" s="58">
        <v>79</v>
      </c>
      <c r="BA349" s="58">
        <v>77.3</v>
      </c>
      <c r="BB349" s="58">
        <v>80.2</v>
      </c>
      <c r="BC349" s="58">
        <v>80.5</v>
      </c>
      <c r="BD349" s="59" t="s">
        <v>544</v>
      </c>
      <c r="BE349" s="59" t="s">
        <v>544</v>
      </c>
      <c r="BF349" s="59" t="s">
        <v>544</v>
      </c>
      <c r="BG349" s="58">
        <v>4.4400000000000004</v>
      </c>
      <c r="BH349" s="58">
        <v>4.05</v>
      </c>
      <c r="BI349" s="59" t="s">
        <v>544</v>
      </c>
      <c r="BJ349" s="59" t="s">
        <v>544</v>
      </c>
      <c r="BK349" s="59" t="s">
        <v>544</v>
      </c>
      <c r="BL349" s="58">
        <v>25.51</v>
      </c>
      <c r="BM349" s="58">
        <v>18.97</v>
      </c>
      <c r="BN349" s="59" t="s">
        <v>544</v>
      </c>
      <c r="BO349" s="59" t="s">
        <v>544</v>
      </c>
      <c r="BP349" s="59" t="s">
        <v>544</v>
      </c>
      <c r="BQ349" s="59" t="s">
        <v>544</v>
      </c>
      <c r="BR349" s="59" t="s">
        <v>544</v>
      </c>
      <c r="BS349" s="59" t="s">
        <v>544</v>
      </c>
      <c r="BT349" s="59" t="s">
        <v>544</v>
      </c>
      <c r="BU349" s="59" t="s">
        <v>544</v>
      </c>
      <c r="BV349" s="59" t="s">
        <v>544</v>
      </c>
      <c r="BW349" s="59" t="s">
        <v>544</v>
      </c>
      <c r="BX349" s="59" t="s">
        <v>544</v>
      </c>
      <c r="BY349" s="59" t="s">
        <v>544</v>
      </c>
      <c r="BZ349" s="59" t="s">
        <v>544</v>
      </c>
      <c r="CA349" s="59" t="s">
        <v>544</v>
      </c>
      <c r="CB349" s="59" t="s">
        <v>544</v>
      </c>
      <c r="CC349" s="59" t="s">
        <v>544</v>
      </c>
      <c r="CD349" s="59" t="s">
        <v>544</v>
      </c>
      <c r="CE349" s="59" t="s">
        <v>544</v>
      </c>
      <c r="CF349" s="58">
        <v>901936</v>
      </c>
      <c r="CG349" s="59" t="s">
        <v>544</v>
      </c>
      <c r="CH349" s="59" t="s">
        <v>544</v>
      </c>
      <c r="CI349" s="59" t="s">
        <v>544</v>
      </c>
      <c r="CJ349" s="59" t="s">
        <v>544</v>
      </c>
      <c r="CK349" s="59" t="s">
        <v>544</v>
      </c>
      <c r="CL349" s="59" t="s">
        <v>544</v>
      </c>
      <c r="CM349" s="59" t="s">
        <v>544</v>
      </c>
      <c r="CN349" s="59" t="s">
        <v>544</v>
      </c>
      <c r="CO349" s="59" t="s">
        <v>544</v>
      </c>
      <c r="CP349" s="59" t="s">
        <v>544</v>
      </c>
      <c r="CQ349" s="59" t="s">
        <v>544</v>
      </c>
      <c r="CR349" s="59" t="s">
        <v>544</v>
      </c>
      <c r="CS349" s="58">
        <v>97.4</v>
      </c>
      <c r="CT349" s="58">
        <v>100.3</v>
      </c>
      <c r="CU349" s="59" t="s">
        <v>544</v>
      </c>
      <c r="CV349" s="59" t="s">
        <v>544</v>
      </c>
      <c r="CW349" s="58">
        <v>1.94</v>
      </c>
      <c r="CX349" s="59" t="s">
        <v>544</v>
      </c>
      <c r="CY349" s="59" t="s">
        <v>544</v>
      </c>
      <c r="CZ349" s="59" t="s">
        <v>544</v>
      </c>
      <c r="DA349" s="59" t="s">
        <v>544</v>
      </c>
      <c r="DB349" s="59" t="s">
        <v>544</v>
      </c>
      <c r="DC349" s="59" t="s">
        <v>544</v>
      </c>
      <c r="DD349" s="59" t="s">
        <v>544</v>
      </c>
      <c r="DE349" s="59" t="s">
        <v>544</v>
      </c>
      <c r="DF349" s="59" t="s">
        <v>544</v>
      </c>
      <c r="DG349" s="59" t="s">
        <v>544</v>
      </c>
      <c r="DH349" s="59" t="s">
        <v>544</v>
      </c>
      <c r="DI349" s="59" t="s">
        <v>544</v>
      </c>
      <c r="DJ349" s="59" t="s">
        <v>544</v>
      </c>
      <c r="DK349" s="59" t="s">
        <v>544</v>
      </c>
      <c r="DL349" s="59" t="s">
        <v>544</v>
      </c>
      <c r="DM349" s="59" t="s">
        <v>544</v>
      </c>
      <c r="DN349" s="58">
        <v>4.049874</v>
      </c>
      <c r="DO349" s="59" t="s">
        <v>544</v>
      </c>
      <c r="DP349" s="59" t="s">
        <v>544</v>
      </c>
      <c r="DQ349" s="116" t="s">
        <v>544</v>
      </c>
    </row>
    <row r="350" spans="1:121">
      <c r="A350" s="3">
        <v>32492</v>
      </c>
      <c r="B350" s="59" t="s">
        <v>544</v>
      </c>
      <c r="C350" s="59" t="s">
        <v>544</v>
      </c>
      <c r="D350" s="59" t="s">
        <v>544</v>
      </c>
      <c r="E350" s="59" t="s">
        <v>544</v>
      </c>
      <c r="F350" s="58">
        <v>57.1</v>
      </c>
      <c r="G350" s="58">
        <v>1.114951</v>
      </c>
      <c r="H350" s="58">
        <v>214</v>
      </c>
      <c r="I350" s="58">
        <v>341.3</v>
      </c>
      <c r="J350" s="58">
        <v>5.391</v>
      </c>
      <c r="K350" s="59" t="s">
        <v>544</v>
      </c>
      <c r="L350" s="58">
        <v>1327.9</v>
      </c>
      <c r="M350" s="58">
        <v>224398</v>
      </c>
      <c r="N350" s="59" t="s">
        <v>544</v>
      </c>
      <c r="O350" s="58">
        <v>882</v>
      </c>
      <c r="P350" s="58">
        <v>7.4</v>
      </c>
      <c r="Q350" s="59" t="s">
        <v>544</v>
      </c>
      <c r="R350" s="59" t="s">
        <v>544</v>
      </c>
      <c r="S350" s="59" t="s">
        <v>544</v>
      </c>
      <c r="T350" s="59" t="s">
        <v>544</v>
      </c>
      <c r="U350" s="59" t="s">
        <v>544</v>
      </c>
      <c r="V350" s="59" t="s">
        <v>544</v>
      </c>
      <c r="W350" s="59" t="s">
        <v>544</v>
      </c>
      <c r="X350" s="59" t="s">
        <v>544</v>
      </c>
      <c r="Y350" s="59" t="s">
        <v>544</v>
      </c>
      <c r="Z350" s="58">
        <v>98</v>
      </c>
      <c r="AA350" s="59" t="s">
        <v>544</v>
      </c>
      <c r="AB350" s="59" t="s">
        <v>544</v>
      </c>
      <c r="AC350" s="58">
        <v>1.114951</v>
      </c>
      <c r="AD350" s="59" t="s">
        <v>544</v>
      </c>
      <c r="AE350" s="59" t="s">
        <v>544</v>
      </c>
      <c r="AF350" s="58">
        <v>95.041321999999994</v>
      </c>
      <c r="AG350" s="58">
        <v>15.26</v>
      </c>
      <c r="AH350" s="58">
        <v>59.6</v>
      </c>
      <c r="AI350" s="59" t="s">
        <v>544</v>
      </c>
      <c r="AJ350" s="59" t="s">
        <v>544</v>
      </c>
      <c r="AK350" s="59" t="s">
        <v>544</v>
      </c>
      <c r="AL350" s="59" t="s">
        <v>544</v>
      </c>
      <c r="AM350" s="58">
        <v>66.080500000000001</v>
      </c>
      <c r="AN350" s="58">
        <v>100.7576</v>
      </c>
      <c r="AO350" s="59" t="s">
        <v>544</v>
      </c>
      <c r="AP350" s="59" t="s">
        <v>544</v>
      </c>
      <c r="AQ350" s="59" t="s">
        <v>544</v>
      </c>
      <c r="AR350" s="59" t="s">
        <v>544</v>
      </c>
      <c r="AS350" s="58">
        <v>-2.4</v>
      </c>
      <c r="AT350" s="58">
        <v>107.8</v>
      </c>
      <c r="AU350" s="58">
        <v>87.3</v>
      </c>
      <c r="AV350" s="58">
        <v>84.9</v>
      </c>
      <c r="AW350" s="59" t="s">
        <v>544</v>
      </c>
      <c r="AX350" s="58">
        <v>30</v>
      </c>
      <c r="AY350" s="58">
        <v>38.299999999999997</v>
      </c>
      <c r="AZ350" s="58">
        <v>81.3</v>
      </c>
      <c r="BA350" s="58">
        <v>79.400000000000006</v>
      </c>
      <c r="BB350" s="58">
        <v>82.7</v>
      </c>
      <c r="BC350" s="58">
        <v>80.900000000000006</v>
      </c>
      <c r="BD350" s="59" t="s">
        <v>544</v>
      </c>
      <c r="BE350" s="59" t="s">
        <v>544</v>
      </c>
      <c r="BF350" s="59" t="s">
        <v>544</v>
      </c>
      <c r="BG350" s="58">
        <v>4.58</v>
      </c>
      <c r="BH350" s="58">
        <v>3.76</v>
      </c>
      <c r="BI350" s="59" t="s">
        <v>544</v>
      </c>
      <c r="BJ350" s="59" t="s">
        <v>544</v>
      </c>
      <c r="BK350" s="59" t="s">
        <v>544</v>
      </c>
      <c r="BL350" s="58">
        <v>26.48</v>
      </c>
      <c r="BM350" s="58">
        <v>20.399999999999999</v>
      </c>
      <c r="BN350" s="59" t="s">
        <v>544</v>
      </c>
      <c r="BO350" s="59" t="s">
        <v>544</v>
      </c>
      <c r="BP350" s="59" t="s">
        <v>544</v>
      </c>
      <c r="BQ350" s="59" t="s">
        <v>544</v>
      </c>
      <c r="BR350" s="59" t="s">
        <v>544</v>
      </c>
      <c r="BS350" s="59" t="s">
        <v>544</v>
      </c>
      <c r="BT350" s="59" t="s">
        <v>544</v>
      </c>
      <c r="BU350" s="59" t="s">
        <v>544</v>
      </c>
      <c r="BV350" s="59" t="s">
        <v>544</v>
      </c>
      <c r="BW350" s="59" t="s">
        <v>544</v>
      </c>
      <c r="BX350" s="59" t="s">
        <v>544</v>
      </c>
      <c r="BY350" s="59" t="s">
        <v>544</v>
      </c>
      <c r="BZ350" s="59" t="s">
        <v>544</v>
      </c>
      <c r="CA350" s="59" t="s">
        <v>544</v>
      </c>
      <c r="CB350" s="59" t="s">
        <v>544</v>
      </c>
      <c r="CC350" s="59" t="s">
        <v>544</v>
      </c>
      <c r="CD350" s="59" t="s">
        <v>544</v>
      </c>
      <c r="CE350" s="59" t="s">
        <v>544</v>
      </c>
      <c r="CF350" s="58">
        <v>915693</v>
      </c>
      <c r="CG350" s="59" t="s">
        <v>544</v>
      </c>
      <c r="CH350" s="59" t="s">
        <v>544</v>
      </c>
      <c r="CI350" s="59" t="s">
        <v>544</v>
      </c>
      <c r="CJ350" s="59" t="s">
        <v>544</v>
      </c>
      <c r="CK350" s="59" t="s">
        <v>544</v>
      </c>
      <c r="CL350" s="59" t="s">
        <v>544</v>
      </c>
      <c r="CM350" s="59" t="s">
        <v>544</v>
      </c>
      <c r="CN350" s="59" t="s">
        <v>544</v>
      </c>
      <c r="CO350" s="59" t="s">
        <v>544</v>
      </c>
      <c r="CP350" s="59" t="s">
        <v>544</v>
      </c>
      <c r="CQ350" s="59" t="s">
        <v>544</v>
      </c>
      <c r="CR350" s="59" t="s">
        <v>544</v>
      </c>
      <c r="CS350" s="58">
        <v>96.9</v>
      </c>
      <c r="CT350" s="58">
        <v>99.7</v>
      </c>
      <c r="CU350" s="59" t="s">
        <v>544</v>
      </c>
      <c r="CV350" s="59" t="s">
        <v>544</v>
      </c>
      <c r="CW350" s="58">
        <v>1.84</v>
      </c>
      <c r="CX350" s="59" t="s">
        <v>544</v>
      </c>
      <c r="CY350" s="59" t="s">
        <v>544</v>
      </c>
      <c r="CZ350" s="59" t="s">
        <v>544</v>
      </c>
      <c r="DA350" s="59" t="s">
        <v>544</v>
      </c>
      <c r="DB350" s="59" t="s">
        <v>544</v>
      </c>
      <c r="DC350" s="59" t="s">
        <v>544</v>
      </c>
      <c r="DD350" s="59" t="s">
        <v>544</v>
      </c>
      <c r="DE350" s="59" t="s">
        <v>544</v>
      </c>
      <c r="DF350" s="59" t="s">
        <v>544</v>
      </c>
      <c r="DG350" s="59" t="s">
        <v>544</v>
      </c>
      <c r="DH350" s="59" t="s">
        <v>544</v>
      </c>
      <c r="DI350" s="59" t="s">
        <v>544</v>
      </c>
      <c r="DJ350" s="59" t="s">
        <v>544</v>
      </c>
      <c r="DK350" s="59" t="s">
        <v>544</v>
      </c>
      <c r="DL350" s="59" t="s">
        <v>544</v>
      </c>
      <c r="DM350" s="59" t="s">
        <v>544</v>
      </c>
      <c r="DN350" s="58">
        <v>4.1034040000000003</v>
      </c>
      <c r="DO350" s="59" t="s">
        <v>544</v>
      </c>
      <c r="DP350" s="59" t="s">
        <v>544</v>
      </c>
      <c r="DQ350" s="116" t="s">
        <v>544</v>
      </c>
    </row>
    <row r="351" spans="1:121">
      <c r="A351" s="3">
        <v>32523</v>
      </c>
      <c r="B351" s="59" t="s">
        <v>544</v>
      </c>
      <c r="C351" s="59" t="s">
        <v>544</v>
      </c>
      <c r="D351" s="59" t="s">
        <v>544</v>
      </c>
      <c r="E351" s="59" t="s">
        <v>544</v>
      </c>
      <c r="F351" s="58">
        <v>56.7</v>
      </c>
      <c r="G351" s="58">
        <v>1.066095</v>
      </c>
      <c r="H351" s="58">
        <v>211.9</v>
      </c>
      <c r="I351" s="58">
        <v>344</v>
      </c>
      <c r="J351" s="58">
        <v>5.6980000000000004</v>
      </c>
      <c r="K351" s="59" t="s">
        <v>544</v>
      </c>
      <c r="L351" s="58">
        <v>1312.7</v>
      </c>
      <c r="M351" s="58">
        <v>187748</v>
      </c>
      <c r="N351" s="59" t="s">
        <v>544</v>
      </c>
      <c r="O351" s="58">
        <v>856</v>
      </c>
      <c r="P351" s="58">
        <v>7.3</v>
      </c>
      <c r="Q351" s="59" t="s">
        <v>544</v>
      </c>
      <c r="R351" s="59" t="s">
        <v>544</v>
      </c>
      <c r="S351" s="59" t="s">
        <v>544</v>
      </c>
      <c r="T351" s="59" t="s">
        <v>544</v>
      </c>
      <c r="U351" s="59" t="s">
        <v>544</v>
      </c>
      <c r="V351" s="59" t="s">
        <v>544</v>
      </c>
      <c r="W351" s="59" t="s">
        <v>544</v>
      </c>
      <c r="X351" s="59" t="s">
        <v>544</v>
      </c>
      <c r="Y351" s="59" t="s">
        <v>544</v>
      </c>
      <c r="Z351" s="58">
        <v>97.1</v>
      </c>
      <c r="AA351" s="59" t="s">
        <v>544</v>
      </c>
      <c r="AB351" s="59" t="s">
        <v>544</v>
      </c>
      <c r="AC351" s="58">
        <v>1.066095</v>
      </c>
      <c r="AD351" s="59" t="s">
        <v>544</v>
      </c>
      <c r="AE351" s="59" t="s">
        <v>544</v>
      </c>
      <c r="AF351" s="58">
        <v>93.75</v>
      </c>
      <c r="AG351" s="58">
        <v>17.079999999999998</v>
      </c>
      <c r="AH351" s="58">
        <v>59.8</v>
      </c>
      <c r="AI351" s="59" t="s">
        <v>544</v>
      </c>
      <c r="AJ351" s="59" t="s">
        <v>544</v>
      </c>
      <c r="AK351" s="59" t="s">
        <v>544</v>
      </c>
      <c r="AL351" s="59" t="s">
        <v>544</v>
      </c>
      <c r="AM351" s="58">
        <v>66.272499999999994</v>
      </c>
      <c r="AN351" s="58">
        <v>100.7457</v>
      </c>
      <c r="AO351" s="59" t="s">
        <v>544</v>
      </c>
      <c r="AP351" s="59" t="s">
        <v>544</v>
      </c>
      <c r="AQ351" s="59" t="s">
        <v>544</v>
      </c>
      <c r="AR351" s="59" t="s">
        <v>544</v>
      </c>
      <c r="AS351" s="58">
        <v>-4.2</v>
      </c>
      <c r="AT351" s="58">
        <v>107.4</v>
      </c>
      <c r="AU351" s="58">
        <v>86.42</v>
      </c>
      <c r="AV351" s="58">
        <v>86.3</v>
      </c>
      <c r="AW351" s="59" t="s">
        <v>544</v>
      </c>
      <c r="AX351" s="58">
        <v>33.1</v>
      </c>
      <c r="AY351" s="58">
        <v>41.1</v>
      </c>
      <c r="AZ351" s="58">
        <v>82.2</v>
      </c>
      <c r="BA351" s="58">
        <v>79.900000000000006</v>
      </c>
      <c r="BB351" s="58">
        <v>83.9</v>
      </c>
      <c r="BC351" s="58">
        <v>81.099999999999994</v>
      </c>
      <c r="BD351" s="59" t="s">
        <v>544</v>
      </c>
      <c r="BE351" s="59" t="s">
        <v>544</v>
      </c>
      <c r="BF351" s="59" t="s">
        <v>544</v>
      </c>
      <c r="BG351" s="58">
        <v>4.49</v>
      </c>
      <c r="BH351" s="58">
        <v>3.92</v>
      </c>
      <c r="BI351" s="59" t="s">
        <v>544</v>
      </c>
      <c r="BJ351" s="59" t="s">
        <v>544</v>
      </c>
      <c r="BK351" s="59" t="s">
        <v>544</v>
      </c>
      <c r="BL351" s="58">
        <v>26.59</v>
      </c>
      <c r="BM351" s="58">
        <v>20.3</v>
      </c>
      <c r="BN351" s="59" t="s">
        <v>544</v>
      </c>
      <c r="BO351" s="59" t="s">
        <v>544</v>
      </c>
      <c r="BP351" s="59" t="s">
        <v>544</v>
      </c>
      <c r="BQ351" s="59" t="s">
        <v>544</v>
      </c>
      <c r="BR351" s="59" t="s">
        <v>544</v>
      </c>
      <c r="BS351" s="59" t="s">
        <v>544</v>
      </c>
      <c r="BT351" s="59" t="s">
        <v>544</v>
      </c>
      <c r="BU351" s="59" t="s">
        <v>544</v>
      </c>
      <c r="BV351" s="59" t="s">
        <v>544</v>
      </c>
      <c r="BW351" s="59" t="s">
        <v>544</v>
      </c>
      <c r="BX351" s="59" t="s">
        <v>544</v>
      </c>
      <c r="BY351" s="59" t="s">
        <v>544</v>
      </c>
      <c r="BZ351" s="59" t="s">
        <v>544</v>
      </c>
      <c r="CA351" s="59" t="s">
        <v>544</v>
      </c>
      <c r="CB351" s="59" t="s">
        <v>544</v>
      </c>
      <c r="CC351" s="59" t="s">
        <v>544</v>
      </c>
      <c r="CD351" s="59" t="s">
        <v>544</v>
      </c>
      <c r="CE351" s="59" t="s">
        <v>544</v>
      </c>
      <c r="CF351" s="58">
        <v>913107</v>
      </c>
      <c r="CG351" s="59" t="s">
        <v>544</v>
      </c>
      <c r="CH351" s="59" t="s">
        <v>544</v>
      </c>
      <c r="CI351" s="59" t="s">
        <v>544</v>
      </c>
      <c r="CJ351" s="59" t="s">
        <v>544</v>
      </c>
      <c r="CK351" s="59" t="s">
        <v>544</v>
      </c>
      <c r="CL351" s="59" t="s">
        <v>544</v>
      </c>
      <c r="CM351" s="59" t="s">
        <v>544</v>
      </c>
      <c r="CN351" s="59" t="s">
        <v>544</v>
      </c>
      <c r="CO351" s="59" t="s">
        <v>544</v>
      </c>
      <c r="CP351" s="59" t="s">
        <v>544</v>
      </c>
      <c r="CQ351" s="59" t="s">
        <v>544</v>
      </c>
      <c r="CR351" s="59" t="s">
        <v>544</v>
      </c>
      <c r="CS351" s="58">
        <v>96.6</v>
      </c>
      <c r="CT351" s="58">
        <v>97.9</v>
      </c>
      <c r="CU351" s="59" t="s">
        <v>544</v>
      </c>
      <c r="CV351" s="59" t="s">
        <v>544</v>
      </c>
      <c r="CW351" s="58">
        <v>1.99</v>
      </c>
      <c r="CX351" s="59" t="s">
        <v>544</v>
      </c>
      <c r="CY351" s="59" t="s">
        <v>544</v>
      </c>
      <c r="CZ351" s="59" t="s">
        <v>544</v>
      </c>
      <c r="DA351" s="59" t="s">
        <v>544</v>
      </c>
      <c r="DB351" s="59" t="s">
        <v>544</v>
      </c>
      <c r="DC351" s="59" t="s">
        <v>544</v>
      </c>
      <c r="DD351" s="59" t="s">
        <v>544</v>
      </c>
      <c r="DE351" s="59" t="s">
        <v>544</v>
      </c>
      <c r="DF351" s="59" t="s">
        <v>544</v>
      </c>
      <c r="DG351" s="59" t="s">
        <v>544</v>
      </c>
      <c r="DH351" s="59" t="s">
        <v>544</v>
      </c>
      <c r="DI351" s="59" t="s">
        <v>544</v>
      </c>
      <c r="DJ351" s="59" t="s">
        <v>544</v>
      </c>
      <c r="DK351" s="59" t="s">
        <v>544</v>
      </c>
      <c r="DL351" s="59" t="s">
        <v>544</v>
      </c>
      <c r="DM351" s="59" t="s">
        <v>544</v>
      </c>
      <c r="DN351" s="58">
        <v>4.0600899999999998</v>
      </c>
      <c r="DO351" s="59" t="s">
        <v>544</v>
      </c>
      <c r="DP351" s="59" t="s">
        <v>544</v>
      </c>
      <c r="DQ351" s="116" t="s">
        <v>544</v>
      </c>
    </row>
    <row r="352" spans="1:121">
      <c r="A352" s="3">
        <v>32554</v>
      </c>
      <c r="B352" s="59" t="s">
        <v>544</v>
      </c>
      <c r="C352" s="59" t="s">
        <v>544</v>
      </c>
      <c r="D352" s="59" t="s">
        <v>544</v>
      </c>
      <c r="E352" s="59" t="s">
        <v>544</v>
      </c>
      <c r="F352" s="58">
        <v>58.7</v>
      </c>
      <c r="G352" s="58">
        <v>1.0572330000000001</v>
      </c>
      <c r="H352" s="58">
        <v>213.2</v>
      </c>
      <c r="I352" s="58">
        <v>347</v>
      </c>
      <c r="J352" s="58">
        <v>6.4279999999999999</v>
      </c>
      <c r="K352" s="59" t="s">
        <v>544</v>
      </c>
      <c r="L352" s="58">
        <v>1288.7</v>
      </c>
      <c r="M352" s="58">
        <v>213495</v>
      </c>
      <c r="N352" s="59" t="s">
        <v>544</v>
      </c>
      <c r="O352" s="58">
        <v>798</v>
      </c>
      <c r="P352" s="58">
        <v>7.2</v>
      </c>
      <c r="Q352" s="59" t="s">
        <v>544</v>
      </c>
      <c r="R352" s="59" t="s">
        <v>544</v>
      </c>
      <c r="S352" s="59" t="s">
        <v>544</v>
      </c>
      <c r="T352" s="59" t="s">
        <v>544</v>
      </c>
      <c r="U352" s="59" t="s">
        <v>544</v>
      </c>
      <c r="V352" s="59" t="s">
        <v>544</v>
      </c>
      <c r="W352" s="59" t="s">
        <v>544</v>
      </c>
      <c r="X352" s="59" t="s">
        <v>544</v>
      </c>
      <c r="Y352" s="59" t="s">
        <v>544</v>
      </c>
      <c r="Z352" s="58">
        <v>97</v>
      </c>
      <c r="AA352" s="59" t="s">
        <v>544</v>
      </c>
      <c r="AB352" s="59" t="s">
        <v>544</v>
      </c>
      <c r="AC352" s="58">
        <v>1.0572330000000001</v>
      </c>
      <c r="AD352" s="59" t="s">
        <v>544</v>
      </c>
      <c r="AE352" s="59" t="s">
        <v>544</v>
      </c>
      <c r="AF352" s="58">
        <v>93.872832000000002</v>
      </c>
      <c r="AG352" s="58">
        <v>16.649999999999999</v>
      </c>
      <c r="AH352" s="58">
        <v>59.9</v>
      </c>
      <c r="AI352" s="59" t="s">
        <v>544</v>
      </c>
      <c r="AJ352" s="59" t="s">
        <v>544</v>
      </c>
      <c r="AK352" s="59" t="s">
        <v>544</v>
      </c>
      <c r="AL352" s="59" t="s">
        <v>544</v>
      </c>
      <c r="AM352" s="58">
        <v>66.468299999999999</v>
      </c>
      <c r="AN352" s="58">
        <v>100.7377</v>
      </c>
      <c r="AO352" s="59" t="s">
        <v>544</v>
      </c>
      <c r="AP352" s="59" t="s">
        <v>544</v>
      </c>
      <c r="AQ352" s="59" t="s">
        <v>544</v>
      </c>
      <c r="AR352" s="59" t="s">
        <v>544</v>
      </c>
      <c r="AS352" s="58">
        <v>-3.8</v>
      </c>
      <c r="AT352" s="58">
        <v>108.3</v>
      </c>
      <c r="AU352" s="58">
        <v>86.16</v>
      </c>
      <c r="AV352" s="58">
        <v>86.5</v>
      </c>
      <c r="AW352" s="59" t="s">
        <v>544</v>
      </c>
      <c r="AX352" s="58">
        <v>32.9</v>
      </c>
      <c r="AY352" s="58">
        <v>40.299999999999997</v>
      </c>
      <c r="AZ352" s="58">
        <v>79</v>
      </c>
      <c r="BA352" s="58">
        <v>77</v>
      </c>
      <c r="BB352" s="58">
        <v>80.400000000000006</v>
      </c>
      <c r="BC352" s="58">
        <v>81.3</v>
      </c>
      <c r="BD352" s="59" t="s">
        <v>544</v>
      </c>
      <c r="BE352" s="59" t="s">
        <v>544</v>
      </c>
      <c r="BF352" s="59" t="s">
        <v>544</v>
      </c>
      <c r="BG352" s="58">
        <v>4.8</v>
      </c>
      <c r="BH352" s="58">
        <v>4.0999999999999996</v>
      </c>
      <c r="BI352" s="59" t="s">
        <v>544</v>
      </c>
      <c r="BJ352" s="59" t="s">
        <v>544</v>
      </c>
      <c r="BK352" s="59" t="s">
        <v>544</v>
      </c>
      <c r="BL352" s="58">
        <v>27</v>
      </c>
      <c r="BM352" s="58">
        <v>20.81</v>
      </c>
      <c r="BN352" s="59" t="s">
        <v>544</v>
      </c>
      <c r="BO352" s="59" t="s">
        <v>544</v>
      </c>
      <c r="BP352" s="59" t="s">
        <v>544</v>
      </c>
      <c r="BQ352" s="59" t="s">
        <v>544</v>
      </c>
      <c r="BR352" s="59" t="s">
        <v>544</v>
      </c>
      <c r="BS352" s="59" t="s">
        <v>544</v>
      </c>
      <c r="BT352" s="59" t="s">
        <v>544</v>
      </c>
      <c r="BU352" s="59" t="s">
        <v>544</v>
      </c>
      <c r="BV352" s="59" t="s">
        <v>544</v>
      </c>
      <c r="BW352" s="59" t="s">
        <v>544</v>
      </c>
      <c r="BX352" s="59" t="s">
        <v>544</v>
      </c>
      <c r="BY352" s="59" t="s">
        <v>544</v>
      </c>
      <c r="BZ352" s="59" t="s">
        <v>544</v>
      </c>
      <c r="CA352" s="59" t="s">
        <v>544</v>
      </c>
      <c r="CB352" s="59" t="s">
        <v>544</v>
      </c>
      <c r="CC352" s="59" t="s">
        <v>544</v>
      </c>
      <c r="CD352" s="59" t="s">
        <v>544</v>
      </c>
      <c r="CE352" s="59" t="s">
        <v>544</v>
      </c>
      <c r="CF352" s="58">
        <v>918619</v>
      </c>
      <c r="CG352" s="59" t="s">
        <v>544</v>
      </c>
      <c r="CH352" s="59" t="s">
        <v>544</v>
      </c>
      <c r="CI352" s="59" t="s">
        <v>544</v>
      </c>
      <c r="CJ352" s="59" t="s">
        <v>544</v>
      </c>
      <c r="CK352" s="59" t="s">
        <v>544</v>
      </c>
      <c r="CL352" s="59" t="s">
        <v>544</v>
      </c>
      <c r="CM352" s="59" t="s">
        <v>544</v>
      </c>
      <c r="CN352" s="59" t="s">
        <v>544</v>
      </c>
      <c r="CO352" s="59" t="s">
        <v>544</v>
      </c>
      <c r="CP352" s="59" t="s">
        <v>544</v>
      </c>
      <c r="CQ352" s="59" t="s">
        <v>544</v>
      </c>
      <c r="CR352" s="59" t="s">
        <v>544</v>
      </c>
      <c r="CS352" s="58">
        <v>96.5</v>
      </c>
      <c r="CT352" s="58">
        <v>97.5</v>
      </c>
      <c r="CU352" s="59" t="s">
        <v>544</v>
      </c>
      <c r="CV352" s="59" t="s">
        <v>544</v>
      </c>
      <c r="CW352" s="58">
        <v>2.2999999999999998</v>
      </c>
      <c r="CX352" s="59" t="s">
        <v>544</v>
      </c>
      <c r="CY352" s="59" t="s">
        <v>544</v>
      </c>
      <c r="CZ352" s="59" t="s">
        <v>544</v>
      </c>
      <c r="DA352" s="59" t="s">
        <v>544</v>
      </c>
      <c r="DB352" s="59" t="s">
        <v>544</v>
      </c>
      <c r="DC352" s="59" t="s">
        <v>544</v>
      </c>
      <c r="DD352" s="59" t="s">
        <v>544</v>
      </c>
      <c r="DE352" s="59" t="s">
        <v>544</v>
      </c>
      <c r="DF352" s="59" t="s">
        <v>544</v>
      </c>
      <c r="DG352" s="59" t="s">
        <v>544</v>
      </c>
      <c r="DH352" s="59" t="s">
        <v>544</v>
      </c>
      <c r="DI352" s="59" t="s">
        <v>544</v>
      </c>
      <c r="DJ352" s="59" t="s">
        <v>544</v>
      </c>
      <c r="DK352" s="59" t="s">
        <v>544</v>
      </c>
      <c r="DL352" s="59" t="s">
        <v>544</v>
      </c>
      <c r="DM352" s="59" t="s">
        <v>544</v>
      </c>
      <c r="DN352" s="58">
        <v>4.0183730000000004</v>
      </c>
      <c r="DO352" s="59" t="s">
        <v>544</v>
      </c>
      <c r="DP352" s="59" t="s">
        <v>544</v>
      </c>
      <c r="DQ352" s="116" t="s">
        <v>544</v>
      </c>
    </row>
    <row r="353" spans="1:121">
      <c r="A353" s="3">
        <v>32582</v>
      </c>
      <c r="B353" s="59" t="s">
        <v>544</v>
      </c>
      <c r="C353" s="59" t="s">
        <v>544</v>
      </c>
      <c r="D353" s="59" t="s">
        <v>544</v>
      </c>
      <c r="E353" s="59" t="s">
        <v>544</v>
      </c>
      <c r="F353" s="58">
        <v>59.9</v>
      </c>
      <c r="G353" s="58">
        <v>1.0482860000000001</v>
      </c>
      <c r="H353" s="58">
        <v>204.8</v>
      </c>
      <c r="I353" s="58">
        <v>350.7</v>
      </c>
      <c r="J353" s="58">
        <v>6.6740000000000004</v>
      </c>
      <c r="K353" s="59" t="s">
        <v>544</v>
      </c>
      <c r="L353" s="58">
        <v>1322.7</v>
      </c>
      <c r="M353" s="58">
        <v>306527</v>
      </c>
      <c r="N353" s="59" t="s">
        <v>544</v>
      </c>
      <c r="O353" s="58">
        <v>886</v>
      </c>
      <c r="P353" s="58">
        <v>7.1</v>
      </c>
      <c r="Q353" s="59" t="s">
        <v>544</v>
      </c>
      <c r="R353" s="59" t="s">
        <v>544</v>
      </c>
      <c r="S353" s="59" t="s">
        <v>544</v>
      </c>
      <c r="T353" s="59" t="s">
        <v>544</v>
      </c>
      <c r="U353" s="59" t="s">
        <v>544</v>
      </c>
      <c r="V353" s="59" t="s">
        <v>544</v>
      </c>
      <c r="W353" s="59" t="s">
        <v>544</v>
      </c>
      <c r="X353" s="59" t="s">
        <v>544</v>
      </c>
      <c r="Y353" s="59" t="s">
        <v>544</v>
      </c>
      <c r="Z353" s="58">
        <v>96.9</v>
      </c>
      <c r="AA353" s="59" t="s">
        <v>544</v>
      </c>
      <c r="AB353" s="59" t="s">
        <v>544</v>
      </c>
      <c r="AC353" s="58">
        <v>1.0482860000000001</v>
      </c>
      <c r="AD353" s="59" t="s">
        <v>544</v>
      </c>
      <c r="AE353" s="59" t="s">
        <v>544</v>
      </c>
      <c r="AF353" s="58">
        <v>93.470789999999994</v>
      </c>
      <c r="AG353" s="58">
        <v>18.86</v>
      </c>
      <c r="AH353" s="58">
        <v>60.1</v>
      </c>
      <c r="AI353" s="59" t="s">
        <v>544</v>
      </c>
      <c r="AJ353" s="59" t="s">
        <v>544</v>
      </c>
      <c r="AK353" s="59" t="s">
        <v>544</v>
      </c>
      <c r="AL353" s="59" t="s">
        <v>544</v>
      </c>
      <c r="AM353" s="58">
        <v>66.673400000000001</v>
      </c>
      <c r="AN353" s="58">
        <v>100.7418</v>
      </c>
      <c r="AO353" s="59" t="s">
        <v>544</v>
      </c>
      <c r="AP353" s="59" t="s">
        <v>544</v>
      </c>
      <c r="AQ353" s="59" t="s">
        <v>544</v>
      </c>
      <c r="AR353" s="59" t="s">
        <v>544</v>
      </c>
      <c r="AS353" s="58">
        <v>-3.5</v>
      </c>
      <c r="AT353" s="58">
        <v>108.9</v>
      </c>
      <c r="AU353" s="58">
        <v>86.32</v>
      </c>
      <c r="AV353" s="58">
        <v>87.3</v>
      </c>
      <c r="AW353" s="59" t="s">
        <v>544</v>
      </c>
      <c r="AX353" s="58">
        <v>35.9</v>
      </c>
      <c r="AY353" s="58">
        <v>42.8</v>
      </c>
      <c r="AZ353" s="58">
        <v>78.400000000000006</v>
      </c>
      <c r="BA353" s="58">
        <v>77.5</v>
      </c>
      <c r="BB353" s="58">
        <v>79</v>
      </c>
      <c r="BC353" s="58">
        <v>81.599999999999994</v>
      </c>
      <c r="BD353" s="59" t="s">
        <v>544</v>
      </c>
      <c r="BE353" s="59" t="s">
        <v>544</v>
      </c>
      <c r="BF353" s="59" t="s">
        <v>544</v>
      </c>
      <c r="BG353" s="58">
        <v>4.74</v>
      </c>
      <c r="BH353" s="58">
        <v>4.1500000000000004</v>
      </c>
      <c r="BI353" s="59" t="s">
        <v>544</v>
      </c>
      <c r="BJ353" s="59" t="s">
        <v>544</v>
      </c>
      <c r="BK353" s="59" t="s">
        <v>544</v>
      </c>
      <c r="BL353" s="58">
        <v>26.79</v>
      </c>
      <c r="BM353" s="58">
        <v>20.55</v>
      </c>
      <c r="BN353" s="59" t="s">
        <v>544</v>
      </c>
      <c r="BO353" s="59" t="s">
        <v>544</v>
      </c>
      <c r="BP353" s="59" t="s">
        <v>544</v>
      </c>
      <c r="BQ353" s="59" t="s">
        <v>544</v>
      </c>
      <c r="BR353" s="59" t="s">
        <v>544</v>
      </c>
      <c r="BS353" s="59" t="s">
        <v>544</v>
      </c>
      <c r="BT353" s="59" t="s">
        <v>544</v>
      </c>
      <c r="BU353" s="59" t="s">
        <v>544</v>
      </c>
      <c r="BV353" s="59" t="s">
        <v>544</v>
      </c>
      <c r="BW353" s="59" t="s">
        <v>544</v>
      </c>
      <c r="BX353" s="59" t="s">
        <v>544</v>
      </c>
      <c r="BY353" s="59" t="s">
        <v>544</v>
      </c>
      <c r="BZ353" s="59" t="s">
        <v>544</v>
      </c>
      <c r="CA353" s="59" t="s">
        <v>544</v>
      </c>
      <c r="CB353" s="59" t="s">
        <v>544</v>
      </c>
      <c r="CC353" s="59" t="s">
        <v>544</v>
      </c>
      <c r="CD353" s="59" t="s">
        <v>544</v>
      </c>
      <c r="CE353" s="59" t="s">
        <v>544</v>
      </c>
      <c r="CF353" s="58">
        <v>923658</v>
      </c>
      <c r="CG353" s="59" t="s">
        <v>544</v>
      </c>
      <c r="CH353" s="59" t="s">
        <v>544</v>
      </c>
      <c r="CI353" s="59" t="s">
        <v>544</v>
      </c>
      <c r="CJ353" s="59" t="s">
        <v>544</v>
      </c>
      <c r="CK353" s="59" t="s">
        <v>544</v>
      </c>
      <c r="CL353" s="59" t="s">
        <v>544</v>
      </c>
      <c r="CM353" s="59" t="s">
        <v>544</v>
      </c>
      <c r="CN353" s="59" t="s">
        <v>544</v>
      </c>
      <c r="CO353" s="59" t="s">
        <v>544</v>
      </c>
      <c r="CP353" s="59" t="s">
        <v>544</v>
      </c>
      <c r="CQ353" s="59" t="s">
        <v>544</v>
      </c>
      <c r="CR353" s="59" t="s">
        <v>544</v>
      </c>
      <c r="CS353" s="58">
        <v>96.2</v>
      </c>
      <c r="CT353" s="58">
        <v>97.9</v>
      </c>
      <c r="CU353" s="59" t="s">
        <v>544</v>
      </c>
      <c r="CV353" s="59" t="s">
        <v>544</v>
      </c>
      <c r="CW353" s="58">
        <v>2.15</v>
      </c>
      <c r="CX353" s="59" t="s">
        <v>544</v>
      </c>
      <c r="CY353" s="59" t="s">
        <v>544</v>
      </c>
      <c r="CZ353" s="59" t="s">
        <v>544</v>
      </c>
      <c r="DA353" s="59" t="s">
        <v>544</v>
      </c>
      <c r="DB353" s="59" t="s">
        <v>544</v>
      </c>
      <c r="DC353" s="59" t="s">
        <v>544</v>
      </c>
      <c r="DD353" s="59" t="s">
        <v>544</v>
      </c>
      <c r="DE353" s="59" t="s">
        <v>544</v>
      </c>
      <c r="DF353" s="59" t="s">
        <v>544</v>
      </c>
      <c r="DG353" s="59" t="s">
        <v>544</v>
      </c>
      <c r="DH353" s="59" t="s">
        <v>544</v>
      </c>
      <c r="DI353" s="59" t="s">
        <v>544</v>
      </c>
      <c r="DJ353" s="59" t="s">
        <v>544</v>
      </c>
      <c r="DK353" s="59" t="s">
        <v>544</v>
      </c>
      <c r="DL353" s="59" t="s">
        <v>544</v>
      </c>
      <c r="DM353" s="59" t="s">
        <v>544</v>
      </c>
      <c r="DN353" s="58">
        <v>4.0828420000000003</v>
      </c>
      <c r="DO353" s="59" t="s">
        <v>544</v>
      </c>
      <c r="DP353" s="59" t="s">
        <v>544</v>
      </c>
      <c r="DQ353" s="116" t="s">
        <v>544</v>
      </c>
    </row>
    <row r="354" spans="1:121">
      <c r="A354" s="3">
        <v>32613</v>
      </c>
      <c r="B354" s="59" t="s">
        <v>544</v>
      </c>
      <c r="C354" s="59" t="s">
        <v>544</v>
      </c>
      <c r="D354" s="59" t="s">
        <v>544</v>
      </c>
      <c r="E354" s="59" t="s">
        <v>544</v>
      </c>
      <c r="F354" s="58">
        <v>61.5</v>
      </c>
      <c r="G354" s="58">
        <v>1.046594</v>
      </c>
      <c r="H354" s="58">
        <v>205.5</v>
      </c>
      <c r="I354" s="58">
        <v>352.2</v>
      </c>
      <c r="J354" s="58">
        <v>6.48</v>
      </c>
      <c r="K354" s="59" t="s">
        <v>544</v>
      </c>
      <c r="L354" s="58">
        <v>1370.9</v>
      </c>
      <c r="M354" s="58">
        <v>294072</v>
      </c>
      <c r="N354" s="59" t="s">
        <v>544</v>
      </c>
      <c r="O354" s="58">
        <v>789</v>
      </c>
      <c r="P354" s="58">
        <v>7.2</v>
      </c>
      <c r="Q354" s="59" t="s">
        <v>544</v>
      </c>
      <c r="R354" s="59" t="s">
        <v>544</v>
      </c>
      <c r="S354" s="59" t="s">
        <v>544</v>
      </c>
      <c r="T354" s="59" t="s">
        <v>544</v>
      </c>
      <c r="U354" s="59" t="s">
        <v>544</v>
      </c>
      <c r="V354" s="59" t="s">
        <v>544</v>
      </c>
      <c r="W354" s="59" t="s">
        <v>544</v>
      </c>
      <c r="X354" s="59" t="s">
        <v>544</v>
      </c>
      <c r="Y354" s="59" t="s">
        <v>544</v>
      </c>
      <c r="Z354" s="58">
        <v>97</v>
      </c>
      <c r="AA354" s="59" t="s">
        <v>544</v>
      </c>
      <c r="AB354" s="59" t="s">
        <v>544</v>
      </c>
      <c r="AC354" s="58">
        <v>1.046594</v>
      </c>
      <c r="AD354" s="59" t="s">
        <v>544</v>
      </c>
      <c r="AE354" s="59" t="s">
        <v>544</v>
      </c>
      <c r="AF354" s="58">
        <v>92.954544999999996</v>
      </c>
      <c r="AG354" s="58">
        <v>19.940000000000001</v>
      </c>
      <c r="AH354" s="58">
        <v>60.3</v>
      </c>
      <c r="AI354" s="59" t="s">
        <v>544</v>
      </c>
      <c r="AJ354" s="59" t="s">
        <v>544</v>
      </c>
      <c r="AK354" s="59" t="s">
        <v>544</v>
      </c>
      <c r="AL354" s="59" t="s">
        <v>544</v>
      </c>
      <c r="AM354" s="58">
        <v>66.887600000000006</v>
      </c>
      <c r="AN354" s="58">
        <v>100.758</v>
      </c>
      <c r="AO354" s="59" t="s">
        <v>544</v>
      </c>
      <c r="AP354" s="59" t="s">
        <v>544</v>
      </c>
      <c r="AQ354" s="59" t="s">
        <v>544</v>
      </c>
      <c r="AR354" s="59" t="s">
        <v>544</v>
      </c>
      <c r="AS354" s="58">
        <v>-3.2</v>
      </c>
      <c r="AT354" s="58">
        <v>108.2</v>
      </c>
      <c r="AU354" s="58">
        <v>86.4</v>
      </c>
      <c r="AV354" s="58">
        <v>87.9</v>
      </c>
      <c r="AW354" s="59" t="s">
        <v>544</v>
      </c>
      <c r="AX354" s="58">
        <v>38.1</v>
      </c>
      <c r="AY354" s="58">
        <v>44.5</v>
      </c>
      <c r="AZ354" s="58">
        <v>77.5</v>
      </c>
      <c r="BA354" s="58">
        <v>75.900000000000006</v>
      </c>
      <c r="BB354" s="58">
        <v>78.599999999999994</v>
      </c>
      <c r="BC354" s="58">
        <v>81.599999999999994</v>
      </c>
      <c r="BD354" s="59" t="s">
        <v>544</v>
      </c>
      <c r="BE354" s="59" t="s">
        <v>544</v>
      </c>
      <c r="BF354" s="59" t="s">
        <v>544</v>
      </c>
      <c r="BG354" s="58">
        <v>5.12</v>
      </c>
      <c r="BH354" s="58">
        <v>4.1399999999999997</v>
      </c>
      <c r="BI354" s="59" t="s">
        <v>544</v>
      </c>
      <c r="BJ354" s="59" t="s">
        <v>544</v>
      </c>
      <c r="BK354" s="59" t="s">
        <v>544</v>
      </c>
      <c r="BL354" s="58">
        <v>27.2</v>
      </c>
      <c r="BM354" s="58">
        <v>21.37</v>
      </c>
      <c r="BN354" s="59" t="s">
        <v>544</v>
      </c>
      <c r="BO354" s="59" t="s">
        <v>544</v>
      </c>
      <c r="BP354" s="59" t="s">
        <v>544</v>
      </c>
      <c r="BQ354" s="59" t="s">
        <v>544</v>
      </c>
      <c r="BR354" s="59" t="s">
        <v>544</v>
      </c>
      <c r="BS354" s="59" t="s">
        <v>544</v>
      </c>
      <c r="BT354" s="59" t="s">
        <v>544</v>
      </c>
      <c r="BU354" s="59" t="s">
        <v>544</v>
      </c>
      <c r="BV354" s="59" t="s">
        <v>544</v>
      </c>
      <c r="BW354" s="59" t="s">
        <v>544</v>
      </c>
      <c r="BX354" s="59" t="s">
        <v>544</v>
      </c>
      <c r="BY354" s="59" t="s">
        <v>544</v>
      </c>
      <c r="BZ354" s="59" t="s">
        <v>544</v>
      </c>
      <c r="CA354" s="59" t="s">
        <v>544</v>
      </c>
      <c r="CB354" s="59" t="s">
        <v>544</v>
      </c>
      <c r="CC354" s="59" t="s">
        <v>544</v>
      </c>
      <c r="CD354" s="59" t="s">
        <v>544</v>
      </c>
      <c r="CE354" s="59" t="s">
        <v>544</v>
      </c>
      <c r="CF354" s="58">
        <v>927172</v>
      </c>
      <c r="CG354" s="59" t="s">
        <v>544</v>
      </c>
      <c r="CH354" s="59" t="s">
        <v>544</v>
      </c>
      <c r="CI354" s="59" t="s">
        <v>544</v>
      </c>
      <c r="CJ354" s="59" t="s">
        <v>544</v>
      </c>
      <c r="CK354" s="59" t="s">
        <v>544</v>
      </c>
      <c r="CL354" s="59" t="s">
        <v>544</v>
      </c>
      <c r="CM354" s="59" t="s">
        <v>544</v>
      </c>
      <c r="CN354" s="59" t="s">
        <v>544</v>
      </c>
      <c r="CO354" s="59" t="s">
        <v>544</v>
      </c>
      <c r="CP354" s="59" t="s">
        <v>544</v>
      </c>
      <c r="CQ354" s="59" t="s">
        <v>544</v>
      </c>
      <c r="CR354" s="59" t="s">
        <v>544</v>
      </c>
      <c r="CS354" s="58">
        <v>96.1</v>
      </c>
      <c r="CT354" s="58">
        <v>98.2</v>
      </c>
      <c r="CU354" s="59" t="s">
        <v>544</v>
      </c>
      <c r="CV354" s="59" t="s">
        <v>544</v>
      </c>
      <c r="CW354" s="58">
        <v>2.25</v>
      </c>
      <c r="CX354" s="59" t="s">
        <v>544</v>
      </c>
      <c r="CY354" s="59" t="s">
        <v>544</v>
      </c>
      <c r="CZ354" s="59" t="s">
        <v>544</v>
      </c>
      <c r="DA354" s="59" t="s">
        <v>544</v>
      </c>
      <c r="DB354" s="59" t="s">
        <v>544</v>
      </c>
      <c r="DC354" s="59" t="s">
        <v>544</v>
      </c>
      <c r="DD354" s="59" t="s">
        <v>544</v>
      </c>
      <c r="DE354" s="59" t="s">
        <v>544</v>
      </c>
      <c r="DF354" s="59" t="s">
        <v>544</v>
      </c>
      <c r="DG354" s="59" t="s">
        <v>544</v>
      </c>
      <c r="DH354" s="59" t="s">
        <v>544</v>
      </c>
      <c r="DI354" s="59" t="s">
        <v>544</v>
      </c>
      <c r="DJ354" s="59" t="s">
        <v>544</v>
      </c>
      <c r="DK354" s="59" t="s">
        <v>544</v>
      </c>
      <c r="DL354" s="59" t="s">
        <v>544</v>
      </c>
      <c r="DM354" s="59" t="s">
        <v>544</v>
      </c>
      <c r="DN354" s="58">
        <v>4.1918340000000001</v>
      </c>
      <c r="DO354" s="59" t="s">
        <v>544</v>
      </c>
      <c r="DP354" s="59" t="s">
        <v>544</v>
      </c>
      <c r="DQ354" s="116" t="s">
        <v>544</v>
      </c>
    </row>
    <row r="355" spans="1:121">
      <c r="A355" s="3">
        <v>32643</v>
      </c>
      <c r="B355" s="59" t="s">
        <v>544</v>
      </c>
      <c r="C355" s="59" t="s">
        <v>544</v>
      </c>
      <c r="D355" s="59" t="s">
        <v>544</v>
      </c>
      <c r="E355" s="59" t="s">
        <v>544</v>
      </c>
      <c r="F355" s="58">
        <v>58.9</v>
      </c>
      <c r="G355" s="58">
        <v>1.004737</v>
      </c>
      <c r="H355" s="58">
        <v>212.5</v>
      </c>
      <c r="I355" s="58">
        <v>353</v>
      </c>
      <c r="J355" s="58">
        <v>6.9829999999999997</v>
      </c>
      <c r="K355" s="59" t="s">
        <v>544</v>
      </c>
      <c r="L355" s="58">
        <v>1407.3</v>
      </c>
      <c r="M355" s="58">
        <v>248036</v>
      </c>
      <c r="N355" s="59" t="s">
        <v>544</v>
      </c>
      <c r="O355" s="58">
        <v>815</v>
      </c>
      <c r="P355" s="58">
        <v>7.2</v>
      </c>
      <c r="Q355" s="59" t="s">
        <v>544</v>
      </c>
      <c r="R355" s="59" t="s">
        <v>544</v>
      </c>
      <c r="S355" s="59" t="s">
        <v>544</v>
      </c>
      <c r="T355" s="59" t="s">
        <v>544</v>
      </c>
      <c r="U355" s="59" t="s">
        <v>544</v>
      </c>
      <c r="V355" s="59" t="s">
        <v>544</v>
      </c>
      <c r="W355" s="59" t="s">
        <v>544</v>
      </c>
      <c r="X355" s="59" t="s">
        <v>544</v>
      </c>
      <c r="Y355" s="59" t="s">
        <v>544</v>
      </c>
      <c r="Z355" s="58">
        <v>96.2</v>
      </c>
      <c r="AA355" s="59" t="s">
        <v>544</v>
      </c>
      <c r="AB355" s="59" t="s">
        <v>544</v>
      </c>
      <c r="AC355" s="58">
        <v>1.004737</v>
      </c>
      <c r="AD355" s="59" t="s">
        <v>544</v>
      </c>
      <c r="AE355" s="59" t="s">
        <v>544</v>
      </c>
      <c r="AF355" s="58">
        <v>93.0839</v>
      </c>
      <c r="AG355" s="58">
        <v>18.41</v>
      </c>
      <c r="AH355" s="58">
        <v>60.4</v>
      </c>
      <c r="AI355" s="59" t="s">
        <v>544</v>
      </c>
      <c r="AJ355" s="59" t="s">
        <v>544</v>
      </c>
      <c r="AK355" s="59" t="s">
        <v>544</v>
      </c>
      <c r="AL355" s="59" t="s">
        <v>544</v>
      </c>
      <c r="AM355" s="58">
        <v>67.1066</v>
      </c>
      <c r="AN355" s="58">
        <v>100.77979999999999</v>
      </c>
      <c r="AO355" s="59" t="s">
        <v>544</v>
      </c>
      <c r="AP355" s="59" t="s">
        <v>544</v>
      </c>
      <c r="AQ355" s="59" t="s">
        <v>544</v>
      </c>
      <c r="AR355" s="59" t="s">
        <v>544</v>
      </c>
      <c r="AS355" s="58">
        <v>-3</v>
      </c>
      <c r="AT355" s="58">
        <v>110.1</v>
      </c>
      <c r="AU355" s="58">
        <v>85.9</v>
      </c>
      <c r="AV355" s="58">
        <v>88.1</v>
      </c>
      <c r="AW355" s="59" t="s">
        <v>544</v>
      </c>
      <c r="AX355" s="58">
        <v>35.799999999999997</v>
      </c>
      <c r="AY355" s="58">
        <v>42.4</v>
      </c>
      <c r="AZ355" s="58">
        <v>76.7</v>
      </c>
      <c r="BA355" s="58">
        <v>75.599999999999994</v>
      </c>
      <c r="BB355" s="58">
        <v>77.400000000000006</v>
      </c>
      <c r="BC355" s="58">
        <v>81.900000000000006</v>
      </c>
      <c r="BD355" s="59" t="s">
        <v>544</v>
      </c>
      <c r="BE355" s="59" t="s">
        <v>544</v>
      </c>
      <c r="BF355" s="59" t="s">
        <v>544</v>
      </c>
      <c r="BG355" s="58">
        <v>5.07</v>
      </c>
      <c r="BH355" s="58">
        <v>4.2</v>
      </c>
      <c r="BI355" s="59" t="s">
        <v>544</v>
      </c>
      <c r="BJ355" s="59" t="s">
        <v>544</v>
      </c>
      <c r="BK355" s="59" t="s">
        <v>544</v>
      </c>
      <c r="BL355" s="58">
        <v>26.64</v>
      </c>
      <c r="BM355" s="58">
        <v>21.37</v>
      </c>
      <c r="BN355" s="59" t="s">
        <v>544</v>
      </c>
      <c r="BO355" s="59" t="s">
        <v>544</v>
      </c>
      <c r="BP355" s="59" t="s">
        <v>544</v>
      </c>
      <c r="BQ355" s="59" t="s">
        <v>544</v>
      </c>
      <c r="BR355" s="59" t="s">
        <v>544</v>
      </c>
      <c r="BS355" s="59" t="s">
        <v>544</v>
      </c>
      <c r="BT355" s="59" t="s">
        <v>544</v>
      </c>
      <c r="BU355" s="59" t="s">
        <v>544</v>
      </c>
      <c r="BV355" s="59" t="s">
        <v>544</v>
      </c>
      <c r="BW355" s="59" t="s">
        <v>544</v>
      </c>
      <c r="BX355" s="59" t="s">
        <v>544</v>
      </c>
      <c r="BY355" s="59" t="s">
        <v>544</v>
      </c>
      <c r="BZ355" s="59" t="s">
        <v>544</v>
      </c>
      <c r="CA355" s="59" t="s">
        <v>544</v>
      </c>
      <c r="CB355" s="59" t="s">
        <v>544</v>
      </c>
      <c r="CC355" s="59" t="s">
        <v>544</v>
      </c>
      <c r="CD355" s="59" t="s">
        <v>544</v>
      </c>
      <c r="CE355" s="59" t="s">
        <v>544</v>
      </c>
      <c r="CF355" s="58">
        <v>931305</v>
      </c>
      <c r="CG355" s="59" t="s">
        <v>544</v>
      </c>
      <c r="CH355" s="59" t="s">
        <v>544</v>
      </c>
      <c r="CI355" s="59" t="s">
        <v>544</v>
      </c>
      <c r="CJ355" s="59" t="s">
        <v>544</v>
      </c>
      <c r="CK355" s="59" t="s">
        <v>544</v>
      </c>
      <c r="CL355" s="59" t="s">
        <v>544</v>
      </c>
      <c r="CM355" s="59" t="s">
        <v>544</v>
      </c>
      <c r="CN355" s="59" t="s">
        <v>544</v>
      </c>
      <c r="CO355" s="59" t="s">
        <v>544</v>
      </c>
      <c r="CP355" s="59" t="s">
        <v>544</v>
      </c>
      <c r="CQ355" s="59" t="s">
        <v>544</v>
      </c>
      <c r="CR355" s="59" t="s">
        <v>544</v>
      </c>
      <c r="CS355" s="58">
        <v>95.8</v>
      </c>
      <c r="CT355" s="58">
        <v>96.7</v>
      </c>
      <c r="CU355" s="59" t="s">
        <v>544</v>
      </c>
      <c r="CV355" s="59" t="s">
        <v>544</v>
      </c>
      <c r="CW355" s="58">
        <v>2.2999999999999998</v>
      </c>
      <c r="CX355" s="59" t="s">
        <v>544</v>
      </c>
      <c r="CY355" s="59" t="s">
        <v>544</v>
      </c>
      <c r="CZ355" s="59" t="s">
        <v>544</v>
      </c>
      <c r="DA355" s="59" t="s">
        <v>544</v>
      </c>
      <c r="DB355" s="59" t="s">
        <v>544</v>
      </c>
      <c r="DC355" s="59" t="s">
        <v>544</v>
      </c>
      <c r="DD355" s="59" t="s">
        <v>544</v>
      </c>
      <c r="DE355" s="59" t="s">
        <v>544</v>
      </c>
      <c r="DF355" s="59" t="s">
        <v>544</v>
      </c>
      <c r="DG355" s="59" t="s">
        <v>544</v>
      </c>
      <c r="DH355" s="59" t="s">
        <v>544</v>
      </c>
      <c r="DI355" s="59" t="s">
        <v>544</v>
      </c>
      <c r="DJ355" s="59" t="s">
        <v>544</v>
      </c>
      <c r="DK355" s="59" t="s">
        <v>544</v>
      </c>
      <c r="DL355" s="59" t="s">
        <v>544</v>
      </c>
      <c r="DM355" s="59" t="s">
        <v>544</v>
      </c>
      <c r="DN355" s="58">
        <v>4.1893770000000004</v>
      </c>
      <c r="DO355" s="59" t="s">
        <v>544</v>
      </c>
      <c r="DP355" s="59" t="s">
        <v>544</v>
      </c>
      <c r="DQ355" s="116" t="s">
        <v>544</v>
      </c>
    </row>
    <row r="356" spans="1:121">
      <c r="A356" s="3">
        <v>32674</v>
      </c>
      <c r="B356" s="59" t="s">
        <v>544</v>
      </c>
      <c r="C356" s="59" t="s">
        <v>544</v>
      </c>
      <c r="D356" s="59" t="s">
        <v>544</v>
      </c>
      <c r="E356" s="59" t="s">
        <v>544</v>
      </c>
      <c r="F356" s="58">
        <v>60.6</v>
      </c>
      <c r="G356" s="58">
        <v>0.98886600000000002</v>
      </c>
      <c r="H356" s="58">
        <v>209.2</v>
      </c>
      <c r="I356" s="58">
        <v>356.4</v>
      </c>
      <c r="J356" s="58">
        <v>7.0179999999999998</v>
      </c>
      <c r="K356" s="59" t="s">
        <v>544</v>
      </c>
      <c r="L356" s="58">
        <v>1473.7</v>
      </c>
      <c r="M356" s="58">
        <v>281807</v>
      </c>
      <c r="N356" s="59" t="s">
        <v>544</v>
      </c>
      <c r="O356" s="58">
        <v>740</v>
      </c>
      <c r="P356" s="58">
        <v>7.1</v>
      </c>
      <c r="Q356" s="59" t="s">
        <v>544</v>
      </c>
      <c r="R356" s="59" t="s">
        <v>544</v>
      </c>
      <c r="S356" s="59" t="s">
        <v>544</v>
      </c>
      <c r="T356" s="59" t="s">
        <v>544</v>
      </c>
      <c r="U356" s="59" t="s">
        <v>544</v>
      </c>
      <c r="V356" s="59" t="s">
        <v>544</v>
      </c>
      <c r="W356" s="59" t="s">
        <v>544</v>
      </c>
      <c r="X356" s="59" t="s">
        <v>544</v>
      </c>
      <c r="Y356" s="59" t="s">
        <v>544</v>
      </c>
      <c r="Z356" s="58">
        <v>96.3</v>
      </c>
      <c r="AA356" s="59" t="s">
        <v>544</v>
      </c>
      <c r="AB356" s="59" t="s">
        <v>544</v>
      </c>
      <c r="AC356" s="58">
        <v>0.98886600000000002</v>
      </c>
      <c r="AD356" s="59" t="s">
        <v>544</v>
      </c>
      <c r="AE356" s="59" t="s">
        <v>544</v>
      </c>
      <c r="AF356" s="58">
        <v>93.614594999999994</v>
      </c>
      <c r="AG356" s="58">
        <v>17.579999999999998</v>
      </c>
      <c r="AH356" s="58">
        <v>60.6</v>
      </c>
      <c r="AI356" s="59" t="s">
        <v>544</v>
      </c>
      <c r="AJ356" s="59" t="s">
        <v>544</v>
      </c>
      <c r="AK356" s="59" t="s">
        <v>544</v>
      </c>
      <c r="AL356" s="59" t="s">
        <v>544</v>
      </c>
      <c r="AM356" s="58">
        <v>67.327200000000005</v>
      </c>
      <c r="AN356" s="58">
        <v>100.8026</v>
      </c>
      <c r="AO356" s="59" t="s">
        <v>544</v>
      </c>
      <c r="AP356" s="59" t="s">
        <v>544</v>
      </c>
      <c r="AQ356" s="59" t="s">
        <v>544</v>
      </c>
      <c r="AR356" s="59" t="s">
        <v>544</v>
      </c>
      <c r="AS356" s="58">
        <v>-0.9</v>
      </c>
      <c r="AT356" s="58">
        <v>111.1</v>
      </c>
      <c r="AU356" s="58">
        <v>86.02</v>
      </c>
      <c r="AV356" s="58">
        <v>87.7</v>
      </c>
      <c r="AW356" s="59" t="s">
        <v>544</v>
      </c>
      <c r="AX356" s="58">
        <v>35.299999999999997</v>
      </c>
      <c r="AY356" s="58">
        <v>41.3</v>
      </c>
      <c r="AZ356" s="58">
        <v>72.3</v>
      </c>
      <c r="BA356" s="58">
        <v>73.400000000000006</v>
      </c>
      <c r="BB356" s="58">
        <v>71.5</v>
      </c>
      <c r="BC356" s="58">
        <v>81.900000000000006</v>
      </c>
      <c r="BD356" s="59" t="s">
        <v>544</v>
      </c>
      <c r="BE356" s="59" t="s">
        <v>544</v>
      </c>
      <c r="BF356" s="59" t="s">
        <v>544</v>
      </c>
      <c r="BG356" s="58">
        <v>4.76</v>
      </c>
      <c r="BH356" s="58">
        <v>4.16</v>
      </c>
      <c r="BI356" s="59" t="s">
        <v>544</v>
      </c>
      <c r="BJ356" s="59" t="s">
        <v>544</v>
      </c>
      <c r="BK356" s="59" t="s">
        <v>544</v>
      </c>
      <c r="BL356" s="58">
        <v>28.73</v>
      </c>
      <c r="BM356" s="58">
        <v>22.65</v>
      </c>
      <c r="BN356" s="59" t="s">
        <v>544</v>
      </c>
      <c r="BO356" s="59" t="s">
        <v>544</v>
      </c>
      <c r="BP356" s="59" t="s">
        <v>544</v>
      </c>
      <c r="BQ356" s="59" t="s">
        <v>544</v>
      </c>
      <c r="BR356" s="59" t="s">
        <v>544</v>
      </c>
      <c r="BS356" s="59" t="s">
        <v>544</v>
      </c>
      <c r="BT356" s="59" t="s">
        <v>544</v>
      </c>
      <c r="BU356" s="59" t="s">
        <v>544</v>
      </c>
      <c r="BV356" s="59" t="s">
        <v>544</v>
      </c>
      <c r="BW356" s="59" t="s">
        <v>544</v>
      </c>
      <c r="BX356" s="59" t="s">
        <v>544</v>
      </c>
      <c r="BY356" s="59" t="s">
        <v>544</v>
      </c>
      <c r="BZ356" s="59" t="s">
        <v>544</v>
      </c>
      <c r="CA356" s="59" t="s">
        <v>544</v>
      </c>
      <c r="CB356" s="59" t="s">
        <v>544</v>
      </c>
      <c r="CC356" s="59" t="s">
        <v>544</v>
      </c>
      <c r="CD356" s="59" t="s">
        <v>544</v>
      </c>
      <c r="CE356" s="59" t="s">
        <v>544</v>
      </c>
      <c r="CF356" s="58">
        <v>941337</v>
      </c>
      <c r="CG356" s="59" t="s">
        <v>544</v>
      </c>
      <c r="CH356" s="59" t="s">
        <v>544</v>
      </c>
      <c r="CI356" s="59" t="s">
        <v>544</v>
      </c>
      <c r="CJ356" s="59" t="s">
        <v>544</v>
      </c>
      <c r="CK356" s="59" t="s">
        <v>544</v>
      </c>
      <c r="CL356" s="59" t="s">
        <v>544</v>
      </c>
      <c r="CM356" s="59" t="s">
        <v>544</v>
      </c>
      <c r="CN356" s="59" t="s">
        <v>544</v>
      </c>
      <c r="CO356" s="59" t="s">
        <v>544</v>
      </c>
      <c r="CP356" s="59" t="s">
        <v>544</v>
      </c>
      <c r="CQ356" s="59" t="s">
        <v>544</v>
      </c>
      <c r="CR356" s="59" t="s">
        <v>544</v>
      </c>
      <c r="CS356" s="58">
        <v>95.9</v>
      </c>
      <c r="CT356" s="58">
        <v>96.8</v>
      </c>
      <c r="CU356" s="59" t="s">
        <v>544</v>
      </c>
      <c r="CV356" s="59" t="s">
        <v>544</v>
      </c>
      <c r="CW356" s="58">
        <v>2.2999999999999998</v>
      </c>
      <c r="CX356" s="59" t="s">
        <v>544</v>
      </c>
      <c r="CY356" s="59" t="s">
        <v>544</v>
      </c>
      <c r="CZ356" s="59" t="s">
        <v>544</v>
      </c>
      <c r="DA356" s="59" t="s">
        <v>544</v>
      </c>
      <c r="DB356" s="59" t="s">
        <v>544</v>
      </c>
      <c r="DC356" s="59" t="s">
        <v>544</v>
      </c>
      <c r="DD356" s="59" t="s">
        <v>544</v>
      </c>
      <c r="DE356" s="59" t="s">
        <v>544</v>
      </c>
      <c r="DF356" s="59" t="s">
        <v>544</v>
      </c>
      <c r="DG356" s="59" t="s">
        <v>544</v>
      </c>
      <c r="DH356" s="59" t="s">
        <v>544</v>
      </c>
      <c r="DI356" s="59" t="s">
        <v>544</v>
      </c>
      <c r="DJ356" s="59" t="s">
        <v>544</v>
      </c>
      <c r="DK356" s="59" t="s">
        <v>544</v>
      </c>
      <c r="DL356" s="59" t="s">
        <v>544</v>
      </c>
      <c r="DM356" s="59" t="s">
        <v>544</v>
      </c>
      <c r="DN356" s="58">
        <v>4.1618839999999997</v>
      </c>
      <c r="DO356" s="59" t="s">
        <v>544</v>
      </c>
      <c r="DP356" s="59" t="s">
        <v>544</v>
      </c>
      <c r="DQ356" s="116" t="s">
        <v>544</v>
      </c>
    </row>
    <row r="357" spans="1:121">
      <c r="A357" s="3">
        <v>32704</v>
      </c>
      <c r="B357" s="59" t="s">
        <v>544</v>
      </c>
      <c r="C357" s="59" t="s">
        <v>544</v>
      </c>
      <c r="D357" s="59" t="s">
        <v>544</v>
      </c>
      <c r="E357" s="59" t="s">
        <v>544</v>
      </c>
      <c r="F357" s="58">
        <v>60.1</v>
      </c>
      <c r="G357" s="58">
        <v>1.033523</v>
      </c>
      <c r="H357" s="58">
        <v>216.1</v>
      </c>
      <c r="I357" s="58">
        <v>360.7</v>
      </c>
      <c r="J357" s="58">
        <v>7.09</v>
      </c>
      <c r="K357" s="59" t="s">
        <v>544</v>
      </c>
      <c r="L357" s="58">
        <v>1554.2</v>
      </c>
      <c r="M357" s="58">
        <v>225429</v>
      </c>
      <c r="N357" s="59" t="s">
        <v>544</v>
      </c>
      <c r="O357" s="58">
        <v>815</v>
      </c>
      <c r="P357" s="58">
        <v>7</v>
      </c>
      <c r="Q357" s="59" t="s">
        <v>544</v>
      </c>
      <c r="R357" s="59" t="s">
        <v>544</v>
      </c>
      <c r="S357" s="59" t="s">
        <v>544</v>
      </c>
      <c r="T357" s="59" t="s">
        <v>544</v>
      </c>
      <c r="U357" s="59" t="s">
        <v>544</v>
      </c>
      <c r="V357" s="59" t="s">
        <v>544</v>
      </c>
      <c r="W357" s="59" t="s">
        <v>544</v>
      </c>
      <c r="X357" s="59" t="s">
        <v>544</v>
      </c>
      <c r="Y357" s="59" t="s">
        <v>544</v>
      </c>
      <c r="Z357" s="58">
        <v>96.5</v>
      </c>
      <c r="AA357" s="59" t="s">
        <v>544</v>
      </c>
      <c r="AB357" s="59" t="s">
        <v>544</v>
      </c>
      <c r="AC357" s="58">
        <v>1.033523</v>
      </c>
      <c r="AD357" s="59" t="s">
        <v>544</v>
      </c>
      <c r="AE357" s="59" t="s">
        <v>544</v>
      </c>
      <c r="AF357" s="58">
        <v>94.791667000000004</v>
      </c>
      <c r="AG357" s="58">
        <v>17.82</v>
      </c>
      <c r="AH357" s="58">
        <v>60.8</v>
      </c>
      <c r="AI357" s="59" t="s">
        <v>544</v>
      </c>
      <c r="AJ357" s="59" t="s">
        <v>544</v>
      </c>
      <c r="AK357" s="59" t="s">
        <v>544</v>
      </c>
      <c r="AL357" s="59" t="s">
        <v>544</v>
      </c>
      <c r="AM357" s="58">
        <v>67.538700000000006</v>
      </c>
      <c r="AN357" s="58">
        <v>100.81059999999999</v>
      </c>
      <c r="AO357" s="59" t="s">
        <v>544</v>
      </c>
      <c r="AP357" s="59" t="s">
        <v>544</v>
      </c>
      <c r="AQ357" s="59" t="s">
        <v>544</v>
      </c>
      <c r="AR357" s="59" t="s">
        <v>544</v>
      </c>
      <c r="AS357" s="58">
        <v>0.1</v>
      </c>
      <c r="AT357" s="58">
        <v>111.1</v>
      </c>
      <c r="AU357" s="58">
        <v>86.74</v>
      </c>
      <c r="AV357" s="58">
        <v>86.4</v>
      </c>
      <c r="AW357" s="59" t="s">
        <v>544</v>
      </c>
      <c r="AX357" s="58">
        <v>35.5</v>
      </c>
      <c r="AY357" s="58">
        <v>41</v>
      </c>
      <c r="AZ357" s="58">
        <v>69.5</v>
      </c>
      <c r="BA357" s="58">
        <v>68.2</v>
      </c>
      <c r="BB357" s="58">
        <v>70.400000000000006</v>
      </c>
      <c r="BC357" s="58">
        <v>81.8</v>
      </c>
      <c r="BD357" s="59" t="s">
        <v>544</v>
      </c>
      <c r="BE357" s="59" t="s">
        <v>544</v>
      </c>
      <c r="BF357" s="59" t="s">
        <v>544</v>
      </c>
      <c r="BG357" s="58">
        <v>5.05</v>
      </c>
      <c r="BH357" s="58">
        <v>4.0599999999999996</v>
      </c>
      <c r="BI357" s="59" t="s">
        <v>544</v>
      </c>
      <c r="BJ357" s="59" t="s">
        <v>544</v>
      </c>
      <c r="BK357" s="59" t="s">
        <v>544</v>
      </c>
      <c r="BL357" s="58">
        <v>27.56</v>
      </c>
      <c r="BM357" s="58">
        <v>21.73</v>
      </c>
      <c r="BN357" s="59" t="s">
        <v>544</v>
      </c>
      <c r="BO357" s="59" t="s">
        <v>544</v>
      </c>
      <c r="BP357" s="59" t="s">
        <v>544</v>
      </c>
      <c r="BQ357" s="59" t="s">
        <v>544</v>
      </c>
      <c r="BR357" s="59" t="s">
        <v>544</v>
      </c>
      <c r="BS357" s="59" t="s">
        <v>544</v>
      </c>
      <c r="BT357" s="59" t="s">
        <v>544</v>
      </c>
      <c r="BU357" s="59" t="s">
        <v>544</v>
      </c>
      <c r="BV357" s="59" t="s">
        <v>544</v>
      </c>
      <c r="BW357" s="59" t="s">
        <v>544</v>
      </c>
      <c r="BX357" s="59" t="s">
        <v>544</v>
      </c>
      <c r="BY357" s="59" t="s">
        <v>544</v>
      </c>
      <c r="BZ357" s="59" t="s">
        <v>544</v>
      </c>
      <c r="CA357" s="59" t="s">
        <v>544</v>
      </c>
      <c r="CB357" s="59" t="s">
        <v>544</v>
      </c>
      <c r="CC357" s="59" t="s">
        <v>544</v>
      </c>
      <c r="CD357" s="59" t="s">
        <v>544</v>
      </c>
      <c r="CE357" s="59" t="s">
        <v>544</v>
      </c>
      <c r="CF357" s="58">
        <v>942961</v>
      </c>
      <c r="CG357" s="59" t="s">
        <v>544</v>
      </c>
      <c r="CH357" s="59" t="s">
        <v>544</v>
      </c>
      <c r="CI357" s="59" t="s">
        <v>544</v>
      </c>
      <c r="CJ357" s="59" t="s">
        <v>544</v>
      </c>
      <c r="CK357" s="59" t="s">
        <v>544</v>
      </c>
      <c r="CL357" s="59" t="s">
        <v>544</v>
      </c>
      <c r="CM357" s="59" t="s">
        <v>544</v>
      </c>
      <c r="CN357" s="59" t="s">
        <v>544</v>
      </c>
      <c r="CO357" s="59" t="s">
        <v>544</v>
      </c>
      <c r="CP357" s="59" t="s">
        <v>544</v>
      </c>
      <c r="CQ357" s="59" t="s">
        <v>544</v>
      </c>
      <c r="CR357" s="59" t="s">
        <v>544</v>
      </c>
      <c r="CS357" s="58">
        <v>95.3</v>
      </c>
      <c r="CT357" s="58">
        <v>98.2</v>
      </c>
      <c r="CU357" s="59" t="s">
        <v>544</v>
      </c>
      <c r="CV357" s="59" t="s">
        <v>544</v>
      </c>
      <c r="CW357" s="58">
        <v>2.35</v>
      </c>
      <c r="CX357" s="59" t="s">
        <v>544</v>
      </c>
      <c r="CY357" s="59" t="s">
        <v>544</v>
      </c>
      <c r="CZ357" s="59" t="s">
        <v>544</v>
      </c>
      <c r="DA357" s="59" t="s">
        <v>544</v>
      </c>
      <c r="DB357" s="59" t="s">
        <v>544</v>
      </c>
      <c r="DC357" s="59" t="s">
        <v>544</v>
      </c>
      <c r="DD357" s="59" t="s">
        <v>544</v>
      </c>
      <c r="DE357" s="59" t="s">
        <v>544</v>
      </c>
      <c r="DF357" s="59" t="s">
        <v>544</v>
      </c>
      <c r="DG357" s="59" t="s">
        <v>544</v>
      </c>
      <c r="DH357" s="59" t="s">
        <v>544</v>
      </c>
      <c r="DI357" s="59" t="s">
        <v>544</v>
      </c>
      <c r="DJ357" s="59" t="s">
        <v>544</v>
      </c>
      <c r="DK357" s="59" t="s">
        <v>544</v>
      </c>
      <c r="DL357" s="59" t="s">
        <v>544</v>
      </c>
      <c r="DM357" s="59" t="s">
        <v>544</v>
      </c>
      <c r="DN357" s="58">
        <v>4.0760069999999997</v>
      </c>
      <c r="DO357" s="59" t="s">
        <v>544</v>
      </c>
      <c r="DP357" s="59" t="s">
        <v>544</v>
      </c>
      <c r="DQ357" s="116" t="s">
        <v>544</v>
      </c>
    </row>
    <row r="358" spans="1:121">
      <c r="A358" s="3">
        <v>32735</v>
      </c>
      <c r="B358" s="59" t="s">
        <v>544</v>
      </c>
      <c r="C358" s="59" t="s">
        <v>544</v>
      </c>
      <c r="D358" s="59" t="s">
        <v>544</v>
      </c>
      <c r="E358" s="59" t="s">
        <v>544</v>
      </c>
      <c r="F358" s="58">
        <v>60.1</v>
      </c>
      <c r="G358" s="58">
        <v>1.015136</v>
      </c>
      <c r="H358" s="58">
        <v>213.8</v>
      </c>
      <c r="I358" s="58">
        <v>362.7</v>
      </c>
      <c r="J358" s="58">
        <v>7.0650000000000004</v>
      </c>
      <c r="K358" s="59" t="s">
        <v>544</v>
      </c>
      <c r="L358" s="58">
        <v>1597.9</v>
      </c>
      <c r="M358" s="58">
        <v>193059</v>
      </c>
      <c r="N358" s="59" t="s">
        <v>544</v>
      </c>
      <c r="O358" s="58">
        <v>790</v>
      </c>
      <c r="P358" s="58">
        <v>7</v>
      </c>
      <c r="Q358" s="59" t="s">
        <v>544</v>
      </c>
      <c r="R358" s="59" t="s">
        <v>544</v>
      </c>
      <c r="S358" s="59" t="s">
        <v>544</v>
      </c>
      <c r="T358" s="59" t="s">
        <v>544</v>
      </c>
      <c r="U358" s="59" t="s">
        <v>544</v>
      </c>
      <c r="V358" s="59" t="s">
        <v>544</v>
      </c>
      <c r="W358" s="59" t="s">
        <v>544</v>
      </c>
      <c r="X358" s="59" t="s">
        <v>544</v>
      </c>
      <c r="Y358" s="59" t="s">
        <v>544</v>
      </c>
      <c r="Z358" s="58">
        <v>96</v>
      </c>
      <c r="AA358" s="59" t="s">
        <v>544</v>
      </c>
      <c r="AB358" s="59" t="s">
        <v>544</v>
      </c>
      <c r="AC358" s="58">
        <v>1.015136</v>
      </c>
      <c r="AD358" s="59" t="s">
        <v>544</v>
      </c>
      <c r="AE358" s="59" t="s">
        <v>544</v>
      </c>
      <c r="AF358" s="58">
        <v>94.463667999999998</v>
      </c>
      <c r="AG358" s="58">
        <v>17.03</v>
      </c>
      <c r="AH358" s="58">
        <v>61</v>
      </c>
      <c r="AI358" s="59" t="s">
        <v>544</v>
      </c>
      <c r="AJ358" s="59" t="s">
        <v>544</v>
      </c>
      <c r="AK358" s="59" t="s">
        <v>544</v>
      </c>
      <c r="AL358" s="59" t="s">
        <v>544</v>
      </c>
      <c r="AM358" s="58">
        <v>67.745000000000005</v>
      </c>
      <c r="AN358" s="58">
        <v>100.8099</v>
      </c>
      <c r="AO358" s="59" t="s">
        <v>544</v>
      </c>
      <c r="AP358" s="59" t="s">
        <v>544</v>
      </c>
      <c r="AQ358" s="59" t="s">
        <v>544</v>
      </c>
      <c r="AR358" s="59" t="s">
        <v>544</v>
      </c>
      <c r="AS358" s="58">
        <v>-1.4</v>
      </c>
      <c r="AT358" s="58">
        <v>110.2</v>
      </c>
      <c r="AU358" s="58">
        <v>86.23</v>
      </c>
      <c r="AV358" s="58">
        <v>86.9</v>
      </c>
      <c r="AW358" s="59" t="s">
        <v>544</v>
      </c>
      <c r="AX358" s="58">
        <v>34</v>
      </c>
      <c r="AY358" s="58">
        <v>39.6</v>
      </c>
      <c r="AZ358" s="58">
        <v>68.3</v>
      </c>
      <c r="BA358" s="58">
        <v>63.5</v>
      </c>
      <c r="BB358" s="58">
        <v>71.7</v>
      </c>
      <c r="BC358" s="58">
        <v>81.8</v>
      </c>
      <c r="BD358" s="59" t="s">
        <v>544</v>
      </c>
      <c r="BE358" s="59" t="s">
        <v>544</v>
      </c>
      <c r="BF358" s="59" t="s">
        <v>544</v>
      </c>
      <c r="BG358" s="58">
        <v>4.95</v>
      </c>
      <c r="BH358" s="58">
        <v>4.13</v>
      </c>
      <c r="BI358" s="59" t="s">
        <v>544</v>
      </c>
      <c r="BJ358" s="59" t="s">
        <v>544</v>
      </c>
      <c r="BK358" s="59" t="s">
        <v>544</v>
      </c>
      <c r="BL358" s="58">
        <v>27.66</v>
      </c>
      <c r="BM358" s="58">
        <v>21.37</v>
      </c>
      <c r="BN358" s="59" t="s">
        <v>544</v>
      </c>
      <c r="BO358" s="59" t="s">
        <v>544</v>
      </c>
      <c r="BP358" s="59" t="s">
        <v>544</v>
      </c>
      <c r="BQ358" s="59" t="s">
        <v>544</v>
      </c>
      <c r="BR358" s="59" t="s">
        <v>544</v>
      </c>
      <c r="BS358" s="59" t="s">
        <v>544</v>
      </c>
      <c r="BT358" s="59" t="s">
        <v>544</v>
      </c>
      <c r="BU358" s="59" t="s">
        <v>544</v>
      </c>
      <c r="BV358" s="59" t="s">
        <v>544</v>
      </c>
      <c r="BW358" s="59" t="s">
        <v>544</v>
      </c>
      <c r="BX358" s="59" t="s">
        <v>544</v>
      </c>
      <c r="BY358" s="59" t="s">
        <v>544</v>
      </c>
      <c r="BZ358" s="59" t="s">
        <v>544</v>
      </c>
      <c r="CA358" s="59" t="s">
        <v>544</v>
      </c>
      <c r="CB358" s="59" t="s">
        <v>544</v>
      </c>
      <c r="CC358" s="59" t="s">
        <v>544</v>
      </c>
      <c r="CD358" s="59" t="s">
        <v>544</v>
      </c>
      <c r="CE358" s="59" t="s">
        <v>544</v>
      </c>
      <c r="CF358" s="58">
        <v>945711</v>
      </c>
      <c r="CG358" s="59" t="s">
        <v>544</v>
      </c>
      <c r="CH358" s="59" t="s">
        <v>544</v>
      </c>
      <c r="CI358" s="59" t="s">
        <v>544</v>
      </c>
      <c r="CJ358" s="59" t="s">
        <v>544</v>
      </c>
      <c r="CK358" s="59" t="s">
        <v>544</v>
      </c>
      <c r="CL358" s="59" t="s">
        <v>544</v>
      </c>
      <c r="CM358" s="59" t="s">
        <v>544</v>
      </c>
      <c r="CN358" s="59" t="s">
        <v>544</v>
      </c>
      <c r="CO358" s="59" t="s">
        <v>544</v>
      </c>
      <c r="CP358" s="59" t="s">
        <v>544</v>
      </c>
      <c r="CQ358" s="59" t="s">
        <v>544</v>
      </c>
      <c r="CR358" s="59" t="s">
        <v>544</v>
      </c>
      <c r="CS358" s="58">
        <v>94.9</v>
      </c>
      <c r="CT358" s="58">
        <v>97.5</v>
      </c>
      <c r="CU358" s="59" t="s">
        <v>544</v>
      </c>
      <c r="CV358" s="59" t="s">
        <v>544</v>
      </c>
      <c r="CW358" s="58">
        <v>2.25</v>
      </c>
      <c r="CX358" s="59" t="s">
        <v>544</v>
      </c>
      <c r="CY358" s="59" t="s">
        <v>544</v>
      </c>
      <c r="CZ358" s="59" t="s">
        <v>544</v>
      </c>
      <c r="DA358" s="59" t="s">
        <v>544</v>
      </c>
      <c r="DB358" s="59" t="s">
        <v>544</v>
      </c>
      <c r="DC358" s="59" t="s">
        <v>544</v>
      </c>
      <c r="DD358" s="59" t="s">
        <v>544</v>
      </c>
      <c r="DE358" s="59" t="s">
        <v>544</v>
      </c>
      <c r="DF358" s="59" t="s">
        <v>544</v>
      </c>
      <c r="DG358" s="59" t="s">
        <v>544</v>
      </c>
      <c r="DH358" s="59" t="s">
        <v>544</v>
      </c>
      <c r="DI358" s="59" t="s">
        <v>544</v>
      </c>
      <c r="DJ358" s="59" t="s">
        <v>544</v>
      </c>
      <c r="DK358" s="59" t="s">
        <v>544</v>
      </c>
      <c r="DL358" s="59" t="s">
        <v>544</v>
      </c>
      <c r="DM358" s="59" t="s">
        <v>544</v>
      </c>
      <c r="DN358" s="58">
        <v>4.0181570000000004</v>
      </c>
      <c r="DO358" s="59" t="s">
        <v>544</v>
      </c>
      <c r="DP358" s="59" t="s">
        <v>544</v>
      </c>
      <c r="DQ358" s="116" t="s">
        <v>544</v>
      </c>
    </row>
    <row r="359" spans="1:121">
      <c r="A359" s="3">
        <v>32766</v>
      </c>
      <c r="B359" s="59" t="s">
        <v>544</v>
      </c>
      <c r="C359" s="59" t="s">
        <v>544</v>
      </c>
      <c r="D359" s="59" t="s">
        <v>544</v>
      </c>
      <c r="E359" s="59" t="s">
        <v>544</v>
      </c>
      <c r="F359" s="58">
        <v>60.4</v>
      </c>
      <c r="G359" s="58">
        <v>1.002802</v>
      </c>
      <c r="H359" s="58">
        <v>207.7</v>
      </c>
      <c r="I359" s="58">
        <v>365.8</v>
      </c>
      <c r="J359" s="58">
        <v>7.4020000000000001</v>
      </c>
      <c r="K359" s="59" t="s">
        <v>544</v>
      </c>
      <c r="L359" s="58">
        <v>1574.4</v>
      </c>
      <c r="M359" s="58">
        <v>209580</v>
      </c>
      <c r="N359" s="59" t="s">
        <v>544</v>
      </c>
      <c r="O359" s="58">
        <v>728</v>
      </c>
      <c r="P359" s="58">
        <v>7</v>
      </c>
      <c r="Q359" s="59" t="s">
        <v>544</v>
      </c>
      <c r="R359" s="59" t="s">
        <v>544</v>
      </c>
      <c r="S359" s="59" t="s">
        <v>544</v>
      </c>
      <c r="T359" s="59" t="s">
        <v>544</v>
      </c>
      <c r="U359" s="59" t="s">
        <v>544</v>
      </c>
      <c r="V359" s="59" t="s">
        <v>544</v>
      </c>
      <c r="W359" s="59" t="s">
        <v>544</v>
      </c>
      <c r="X359" s="59" t="s">
        <v>544</v>
      </c>
      <c r="Y359" s="59" t="s">
        <v>544</v>
      </c>
      <c r="Z359" s="58">
        <v>95.9</v>
      </c>
      <c r="AA359" s="59" t="s">
        <v>544</v>
      </c>
      <c r="AB359" s="59" t="s">
        <v>544</v>
      </c>
      <c r="AC359" s="58">
        <v>1.002802</v>
      </c>
      <c r="AD359" s="59" t="s">
        <v>544</v>
      </c>
      <c r="AE359" s="59" t="s">
        <v>544</v>
      </c>
      <c r="AF359" s="58">
        <v>94.137930999999995</v>
      </c>
      <c r="AG359" s="58">
        <v>17.79</v>
      </c>
      <c r="AH359" s="58">
        <v>61.1</v>
      </c>
      <c r="AI359" s="59" t="s">
        <v>544</v>
      </c>
      <c r="AJ359" s="59" t="s">
        <v>544</v>
      </c>
      <c r="AK359" s="59" t="s">
        <v>544</v>
      </c>
      <c r="AL359" s="59" t="s">
        <v>544</v>
      </c>
      <c r="AM359" s="58">
        <v>67.956900000000005</v>
      </c>
      <c r="AN359" s="58">
        <v>100.8171</v>
      </c>
      <c r="AO359" s="59" t="s">
        <v>544</v>
      </c>
      <c r="AP359" s="59" t="s">
        <v>544</v>
      </c>
      <c r="AQ359" s="59" t="s">
        <v>544</v>
      </c>
      <c r="AR359" s="59" t="s">
        <v>544</v>
      </c>
      <c r="AS359" s="58">
        <v>-1.1000000000000001</v>
      </c>
      <c r="AT359" s="58">
        <v>109.9</v>
      </c>
      <c r="AU359" s="58">
        <v>86.22</v>
      </c>
      <c r="AV359" s="58">
        <v>87</v>
      </c>
      <c r="AW359" s="59" t="s">
        <v>544</v>
      </c>
      <c r="AX359" s="58">
        <v>35.6</v>
      </c>
      <c r="AY359" s="58">
        <v>40.700000000000003</v>
      </c>
      <c r="AZ359" s="58">
        <v>67.400000000000006</v>
      </c>
      <c r="BA359" s="58">
        <v>63.8</v>
      </c>
      <c r="BB359" s="58">
        <v>69.900000000000006</v>
      </c>
      <c r="BC359" s="58">
        <v>81.900000000000006</v>
      </c>
      <c r="BD359" s="59" t="s">
        <v>544</v>
      </c>
      <c r="BE359" s="59" t="s">
        <v>544</v>
      </c>
      <c r="BF359" s="59" t="s">
        <v>544</v>
      </c>
      <c r="BG359" s="58">
        <v>4.97</v>
      </c>
      <c r="BH359" s="58">
        <v>4.2</v>
      </c>
      <c r="BI359" s="59" t="s">
        <v>544</v>
      </c>
      <c r="BJ359" s="59" t="s">
        <v>544</v>
      </c>
      <c r="BK359" s="59" t="s">
        <v>544</v>
      </c>
      <c r="BL359" s="58">
        <v>27.76</v>
      </c>
      <c r="BM359" s="58">
        <v>21.78</v>
      </c>
      <c r="BN359" s="59" t="s">
        <v>544</v>
      </c>
      <c r="BO359" s="59" t="s">
        <v>544</v>
      </c>
      <c r="BP359" s="59" t="s">
        <v>544</v>
      </c>
      <c r="BQ359" s="59" t="s">
        <v>544</v>
      </c>
      <c r="BR359" s="59" t="s">
        <v>544</v>
      </c>
      <c r="BS359" s="59" t="s">
        <v>544</v>
      </c>
      <c r="BT359" s="59" t="s">
        <v>544</v>
      </c>
      <c r="BU359" s="59" t="s">
        <v>544</v>
      </c>
      <c r="BV359" s="59" t="s">
        <v>544</v>
      </c>
      <c r="BW359" s="59" t="s">
        <v>544</v>
      </c>
      <c r="BX359" s="59" t="s">
        <v>544</v>
      </c>
      <c r="BY359" s="59" t="s">
        <v>544</v>
      </c>
      <c r="BZ359" s="59" t="s">
        <v>544</v>
      </c>
      <c r="CA359" s="59" t="s">
        <v>544</v>
      </c>
      <c r="CB359" s="59" t="s">
        <v>544</v>
      </c>
      <c r="CC359" s="59" t="s">
        <v>544</v>
      </c>
      <c r="CD359" s="59" t="s">
        <v>544</v>
      </c>
      <c r="CE359" s="59" t="s">
        <v>544</v>
      </c>
      <c r="CF359" s="58">
        <v>956649</v>
      </c>
      <c r="CG359" s="59" t="s">
        <v>544</v>
      </c>
      <c r="CH359" s="59" t="s">
        <v>544</v>
      </c>
      <c r="CI359" s="59" t="s">
        <v>544</v>
      </c>
      <c r="CJ359" s="59" t="s">
        <v>544</v>
      </c>
      <c r="CK359" s="59" t="s">
        <v>544</v>
      </c>
      <c r="CL359" s="59" t="s">
        <v>544</v>
      </c>
      <c r="CM359" s="59" t="s">
        <v>544</v>
      </c>
      <c r="CN359" s="59" t="s">
        <v>544</v>
      </c>
      <c r="CO359" s="59" t="s">
        <v>544</v>
      </c>
      <c r="CP359" s="59" t="s">
        <v>544</v>
      </c>
      <c r="CQ359" s="59" t="s">
        <v>544</v>
      </c>
      <c r="CR359" s="59" t="s">
        <v>544</v>
      </c>
      <c r="CS359" s="58">
        <v>94.9</v>
      </c>
      <c r="CT359" s="58">
        <v>97.4</v>
      </c>
      <c r="CU359" s="59" t="s">
        <v>544</v>
      </c>
      <c r="CV359" s="59" t="s">
        <v>544</v>
      </c>
      <c r="CW359" s="58">
        <v>2.2999999999999998</v>
      </c>
      <c r="CX359" s="59" t="s">
        <v>544</v>
      </c>
      <c r="CY359" s="59" t="s">
        <v>544</v>
      </c>
      <c r="CZ359" s="59" t="s">
        <v>544</v>
      </c>
      <c r="DA359" s="59" t="s">
        <v>544</v>
      </c>
      <c r="DB359" s="59" t="s">
        <v>544</v>
      </c>
      <c r="DC359" s="59" t="s">
        <v>544</v>
      </c>
      <c r="DD359" s="59" t="s">
        <v>544</v>
      </c>
      <c r="DE359" s="59" t="s">
        <v>544</v>
      </c>
      <c r="DF359" s="59" t="s">
        <v>544</v>
      </c>
      <c r="DG359" s="59" t="s">
        <v>544</v>
      </c>
      <c r="DH359" s="59" t="s">
        <v>544</v>
      </c>
      <c r="DI359" s="59" t="s">
        <v>544</v>
      </c>
      <c r="DJ359" s="59" t="s">
        <v>544</v>
      </c>
      <c r="DK359" s="59" t="s">
        <v>544</v>
      </c>
      <c r="DL359" s="59" t="s">
        <v>544</v>
      </c>
      <c r="DM359" s="59" t="s">
        <v>544</v>
      </c>
      <c r="DN359" s="58">
        <v>4.0014890000000003</v>
      </c>
      <c r="DO359" s="59" t="s">
        <v>544</v>
      </c>
      <c r="DP359" s="59" t="s">
        <v>544</v>
      </c>
      <c r="DQ359" s="116" t="s">
        <v>544</v>
      </c>
    </row>
    <row r="360" spans="1:121">
      <c r="A360" s="3">
        <v>32796</v>
      </c>
      <c r="B360" s="59" t="s">
        <v>544</v>
      </c>
      <c r="C360" s="59" t="s">
        <v>544</v>
      </c>
      <c r="D360" s="59" t="s">
        <v>544</v>
      </c>
      <c r="E360" s="59" t="s">
        <v>544</v>
      </c>
      <c r="F360" s="58">
        <v>59.2</v>
      </c>
      <c r="G360" s="58">
        <v>1.048346</v>
      </c>
      <c r="H360" s="58">
        <v>211.8</v>
      </c>
      <c r="I360" s="58">
        <v>368.4</v>
      </c>
      <c r="J360" s="58">
        <v>8.1300000000000008</v>
      </c>
      <c r="K360" s="59" t="s">
        <v>544</v>
      </c>
      <c r="L360" s="58">
        <v>1472.8</v>
      </c>
      <c r="M360" s="58">
        <v>245783</v>
      </c>
      <c r="N360" s="59" t="s">
        <v>544</v>
      </c>
      <c r="O360" s="58">
        <v>851</v>
      </c>
      <c r="P360" s="58">
        <v>6.9</v>
      </c>
      <c r="Q360" s="59" t="s">
        <v>544</v>
      </c>
      <c r="R360" s="59" t="s">
        <v>544</v>
      </c>
      <c r="S360" s="59" t="s">
        <v>544</v>
      </c>
      <c r="T360" s="59" t="s">
        <v>544</v>
      </c>
      <c r="U360" s="59" t="s">
        <v>544</v>
      </c>
      <c r="V360" s="59" t="s">
        <v>544</v>
      </c>
      <c r="W360" s="59" t="s">
        <v>544</v>
      </c>
      <c r="X360" s="59" t="s">
        <v>544</v>
      </c>
      <c r="Y360" s="59" t="s">
        <v>544</v>
      </c>
      <c r="Z360" s="58">
        <v>97.5</v>
      </c>
      <c r="AA360" s="59" t="s">
        <v>544</v>
      </c>
      <c r="AB360" s="59" t="s">
        <v>544</v>
      </c>
      <c r="AC360" s="58">
        <v>1.048346</v>
      </c>
      <c r="AD360" s="59" t="s">
        <v>544</v>
      </c>
      <c r="AE360" s="59" t="s">
        <v>544</v>
      </c>
      <c r="AF360" s="58">
        <v>94.457274999999996</v>
      </c>
      <c r="AG360" s="58">
        <v>19.05</v>
      </c>
      <c r="AH360" s="58">
        <v>61.3</v>
      </c>
      <c r="AI360" s="59" t="s">
        <v>544</v>
      </c>
      <c r="AJ360" s="59" t="s">
        <v>544</v>
      </c>
      <c r="AK360" s="59" t="s">
        <v>544</v>
      </c>
      <c r="AL360" s="59" t="s">
        <v>544</v>
      </c>
      <c r="AM360" s="58">
        <v>68.183599999999998</v>
      </c>
      <c r="AN360" s="58">
        <v>100.8456</v>
      </c>
      <c r="AO360" s="59" t="s">
        <v>544</v>
      </c>
      <c r="AP360" s="59" t="s">
        <v>544</v>
      </c>
      <c r="AQ360" s="59" t="s">
        <v>544</v>
      </c>
      <c r="AR360" s="59" t="s">
        <v>544</v>
      </c>
      <c r="AS360" s="58">
        <v>-1.7</v>
      </c>
      <c r="AT360" s="58">
        <v>110.6</v>
      </c>
      <c r="AU360" s="58">
        <v>87.74</v>
      </c>
      <c r="AV360" s="58">
        <v>86.6</v>
      </c>
      <c r="AW360" s="59" t="s">
        <v>544</v>
      </c>
      <c r="AX360" s="58">
        <v>36.9</v>
      </c>
      <c r="AY360" s="58">
        <v>41.7</v>
      </c>
      <c r="AZ360" s="58">
        <v>66.8</v>
      </c>
      <c r="BA360" s="58">
        <v>61</v>
      </c>
      <c r="BB360" s="58">
        <v>70.8</v>
      </c>
      <c r="BC360" s="58">
        <v>81.900000000000006</v>
      </c>
      <c r="BD360" s="59" t="s">
        <v>544</v>
      </c>
      <c r="BE360" s="59" t="s">
        <v>544</v>
      </c>
      <c r="BF360" s="59" t="s">
        <v>544</v>
      </c>
      <c r="BG360" s="58">
        <v>4.95</v>
      </c>
      <c r="BH360" s="58">
        <v>4.13</v>
      </c>
      <c r="BI360" s="59" t="s">
        <v>544</v>
      </c>
      <c r="BJ360" s="59" t="s">
        <v>544</v>
      </c>
      <c r="BK360" s="59" t="s">
        <v>544</v>
      </c>
      <c r="BL360" s="58">
        <v>27.05</v>
      </c>
      <c r="BM360" s="58">
        <v>22.5</v>
      </c>
      <c r="BN360" s="59" t="s">
        <v>544</v>
      </c>
      <c r="BO360" s="59" t="s">
        <v>544</v>
      </c>
      <c r="BP360" s="59" t="s">
        <v>544</v>
      </c>
      <c r="BQ360" s="59" t="s">
        <v>544</v>
      </c>
      <c r="BR360" s="59" t="s">
        <v>544</v>
      </c>
      <c r="BS360" s="59" t="s">
        <v>544</v>
      </c>
      <c r="BT360" s="59" t="s">
        <v>544</v>
      </c>
      <c r="BU360" s="59" t="s">
        <v>544</v>
      </c>
      <c r="BV360" s="59" t="s">
        <v>544</v>
      </c>
      <c r="BW360" s="59" t="s">
        <v>544</v>
      </c>
      <c r="BX360" s="59" t="s">
        <v>544</v>
      </c>
      <c r="BY360" s="59" t="s">
        <v>544</v>
      </c>
      <c r="BZ360" s="59" t="s">
        <v>544</v>
      </c>
      <c r="CA360" s="59" t="s">
        <v>544</v>
      </c>
      <c r="CB360" s="59" t="s">
        <v>544</v>
      </c>
      <c r="CC360" s="59" t="s">
        <v>544</v>
      </c>
      <c r="CD360" s="59" t="s">
        <v>544</v>
      </c>
      <c r="CE360" s="59" t="s">
        <v>544</v>
      </c>
      <c r="CF360" s="58">
        <v>961220</v>
      </c>
      <c r="CG360" s="59" t="s">
        <v>544</v>
      </c>
      <c r="CH360" s="59" t="s">
        <v>544</v>
      </c>
      <c r="CI360" s="59" t="s">
        <v>544</v>
      </c>
      <c r="CJ360" s="59" t="s">
        <v>544</v>
      </c>
      <c r="CK360" s="59" t="s">
        <v>544</v>
      </c>
      <c r="CL360" s="59" t="s">
        <v>544</v>
      </c>
      <c r="CM360" s="59" t="s">
        <v>544</v>
      </c>
      <c r="CN360" s="59" t="s">
        <v>544</v>
      </c>
      <c r="CO360" s="59" t="s">
        <v>544</v>
      </c>
      <c r="CP360" s="59" t="s">
        <v>544</v>
      </c>
      <c r="CQ360" s="59" t="s">
        <v>544</v>
      </c>
      <c r="CR360" s="59" t="s">
        <v>544</v>
      </c>
      <c r="CS360" s="58">
        <v>95.7</v>
      </c>
      <c r="CT360" s="58">
        <v>100.1</v>
      </c>
      <c r="CU360" s="59" t="s">
        <v>544</v>
      </c>
      <c r="CV360" s="59" t="s">
        <v>544</v>
      </c>
      <c r="CW360" s="58">
        <v>2.61</v>
      </c>
      <c r="CX360" s="59" t="s">
        <v>544</v>
      </c>
      <c r="CY360" s="59" t="s">
        <v>544</v>
      </c>
      <c r="CZ360" s="59" t="s">
        <v>544</v>
      </c>
      <c r="DA360" s="59" t="s">
        <v>544</v>
      </c>
      <c r="DB360" s="59" t="s">
        <v>544</v>
      </c>
      <c r="DC360" s="59" t="s">
        <v>544</v>
      </c>
      <c r="DD360" s="59" t="s">
        <v>544</v>
      </c>
      <c r="DE360" s="59" t="s">
        <v>544</v>
      </c>
      <c r="DF360" s="59" t="s">
        <v>544</v>
      </c>
      <c r="DG360" s="59" t="s">
        <v>544</v>
      </c>
      <c r="DH360" s="59" t="s">
        <v>544</v>
      </c>
      <c r="DI360" s="59" t="s">
        <v>544</v>
      </c>
      <c r="DJ360" s="59" t="s">
        <v>544</v>
      </c>
      <c r="DK360" s="59" t="s">
        <v>544</v>
      </c>
      <c r="DL360" s="59" t="s">
        <v>544</v>
      </c>
      <c r="DM360" s="59" t="s">
        <v>544</v>
      </c>
      <c r="DN360" s="58">
        <v>4.0426909999999996</v>
      </c>
      <c r="DO360" s="59" t="s">
        <v>544</v>
      </c>
      <c r="DP360" s="59" t="s">
        <v>544</v>
      </c>
      <c r="DQ360" s="116" t="s">
        <v>544</v>
      </c>
    </row>
    <row r="361" spans="1:121">
      <c r="A361" s="3">
        <v>32827</v>
      </c>
      <c r="B361" s="59" t="s">
        <v>544</v>
      </c>
      <c r="C361" s="59" t="s">
        <v>544</v>
      </c>
      <c r="D361" s="59" t="s">
        <v>544</v>
      </c>
      <c r="E361" s="59" t="s">
        <v>544</v>
      </c>
      <c r="F361" s="58">
        <v>60.6</v>
      </c>
      <c r="G361" s="58">
        <v>1.0689420000000001</v>
      </c>
      <c r="H361" s="58">
        <v>228.7</v>
      </c>
      <c r="I361" s="58">
        <v>373.2</v>
      </c>
      <c r="J361" s="58">
        <v>8.2859999999999996</v>
      </c>
      <c r="K361" s="59" t="s">
        <v>544</v>
      </c>
      <c r="L361" s="58">
        <v>1577.4</v>
      </c>
      <c r="M361" s="58">
        <v>214184</v>
      </c>
      <c r="N361" s="59" t="s">
        <v>544</v>
      </c>
      <c r="O361" s="58">
        <v>732</v>
      </c>
      <c r="P361" s="58">
        <v>7.1</v>
      </c>
      <c r="Q361" s="59" t="s">
        <v>544</v>
      </c>
      <c r="R361" s="59" t="s">
        <v>544</v>
      </c>
      <c r="S361" s="59" t="s">
        <v>544</v>
      </c>
      <c r="T361" s="59" t="s">
        <v>544</v>
      </c>
      <c r="U361" s="59" t="s">
        <v>544</v>
      </c>
      <c r="V361" s="59" t="s">
        <v>544</v>
      </c>
      <c r="W361" s="59" t="s">
        <v>544</v>
      </c>
      <c r="X361" s="59" t="s">
        <v>544</v>
      </c>
      <c r="Y361" s="59" t="s">
        <v>544</v>
      </c>
      <c r="Z361" s="58">
        <v>98.3</v>
      </c>
      <c r="AA361" s="59" t="s">
        <v>544</v>
      </c>
      <c r="AB361" s="59" t="s">
        <v>544</v>
      </c>
      <c r="AC361" s="58">
        <v>1.0689420000000001</v>
      </c>
      <c r="AD361" s="59" t="s">
        <v>544</v>
      </c>
      <c r="AE361" s="59" t="s">
        <v>544</v>
      </c>
      <c r="AF361" s="58">
        <v>94.994179000000003</v>
      </c>
      <c r="AG361" s="58">
        <v>18.73</v>
      </c>
      <c r="AH361" s="58">
        <v>61.5</v>
      </c>
      <c r="AI361" s="59" t="s">
        <v>544</v>
      </c>
      <c r="AJ361" s="59" t="s">
        <v>544</v>
      </c>
      <c r="AK361" s="59" t="s">
        <v>544</v>
      </c>
      <c r="AL361" s="59" t="s">
        <v>544</v>
      </c>
      <c r="AM361" s="58">
        <v>68.434899999999999</v>
      </c>
      <c r="AN361" s="58">
        <v>100.9102</v>
      </c>
      <c r="AO361" s="59" t="s">
        <v>544</v>
      </c>
      <c r="AP361" s="59" t="s">
        <v>544</v>
      </c>
      <c r="AQ361" s="59" t="s">
        <v>544</v>
      </c>
      <c r="AR361" s="59" t="s">
        <v>544</v>
      </c>
      <c r="AS361" s="58">
        <v>-0.9</v>
      </c>
      <c r="AT361" s="58">
        <v>112</v>
      </c>
      <c r="AU361" s="58">
        <v>88.58</v>
      </c>
      <c r="AV361" s="58">
        <v>85.9</v>
      </c>
      <c r="AW361" s="59" t="s">
        <v>544</v>
      </c>
      <c r="AX361" s="58">
        <v>36.6</v>
      </c>
      <c r="AY361" s="58">
        <v>41.2</v>
      </c>
      <c r="AZ361" s="58">
        <v>65.5</v>
      </c>
      <c r="BA361" s="58">
        <v>60.9</v>
      </c>
      <c r="BB361" s="58">
        <v>68.7</v>
      </c>
      <c r="BC361" s="58">
        <v>81.8</v>
      </c>
      <c r="BD361" s="59" t="s">
        <v>544</v>
      </c>
      <c r="BE361" s="59" t="s">
        <v>544</v>
      </c>
      <c r="BF361" s="59" t="s">
        <v>544</v>
      </c>
      <c r="BG361" s="58">
        <v>5.29</v>
      </c>
      <c r="BH361" s="58">
        <v>4.22</v>
      </c>
      <c r="BI361" s="59" t="s">
        <v>544</v>
      </c>
      <c r="BJ361" s="59" t="s">
        <v>544</v>
      </c>
      <c r="BK361" s="59" t="s">
        <v>544</v>
      </c>
      <c r="BL361" s="58">
        <v>27.46</v>
      </c>
      <c r="BM361" s="58">
        <v>22.04</v>
      </c>
      <c r="BN361" s="59" t="s">
        <v>544</v>
      </c>
      <c r="BO361" s="59" t="s">
        <v>544</v>
      </c>
      <c r="BP361" s="59" t="s">
        <v>544</v>
      </c>
      <c r="BQ361" s="59" t="s">
        <v>544</v>
      </c>
      <c r="BR361" s="59" t="s">
        <v>544</v>
      </c>
      <c r="BS361" s="59" t="s">
        <v>544</v>
      </c>
      <c r="BT361" s="59" t="s">
        <v>544</v>
      </c>
      <c r="BU361" s="59" t="s">
        <v>544</v>
      </c>
      <c r="BV361" s="59" t="s">
        <v>544</v>
      </c>
      <c r="BW361" s="59" t="s">
        <v>544</v>
      </c>
      <c r="BX361" s="59" t="s">
        <v>544</v>
      </c>
      <c r="BY361" s="59" t="s">
        <v>544</v>
      </c>
      <c r="BZ361" s="59" t="s">
        <v>544</v>
      </c>
      <c r="CA361" s="59" t="s">
        <v>544</v>
      </c>
      <c r="CB361" s="59" t="s">
        <v>544</v>
      </c>
      <c r="CC361" s="59" t="s">
        <v>544</v>
      </c>
      <c r="CD361" s="59" t="s">
        <v>544</v>
      </c>
      <c r="CE361" s="59" t="s">
        <v>544</v>
      </c>
      <c r="CF361" s="58">
        <v>967555</v>
      </c>
      <c r="CG361" s="59" t="s">
        <v>544</v>
      </c>
      <c r="CH361" s="59" t="s">
        <v>544</v>
      </c>
      <c r="CI361" s="59" t="s">
        <v>544</v>
      </c>
      <c r="CJ361" s="59" t="s">
        <v>544</v>
      </c>
      <c r="CK361" s="59" t="s">
        <v>544</v>
      </c>
      <c r="CL361" s="59" t="s">
        <v>544</v>
      </c>
      <c r="CM361" s="59" t="s">
        <v>544</v>
      </c>
      <c r="CN361" s="59" t="s">
        <v>544</v>
      </c>
      <c r="CO361" s="59" t="s">
        <v>544</v>
      </c>
      <c r="CP361" s="59" t="s">
        <v>544</v>
      </c>
      <c r="CQ361" s="59" t="s">
        <v>544</v>
      </c>
      <c r="CR361" s="59" t="s">
        <v>544</v>
      </c>
      <c r="CS361" s="58">
        <v>95.7</v>
      </c>
      <c r="CT361" s="58">
        <v>102</v>
      </c>
      <c r="CU361" s="59" t="s">
        <v>544</v>
      </c>
      <c r="CV361" s="59" t="s">
        <v>544</v>
      </c>
      <c r="CW361" s="58">
        <v>2.4</v>
      </c>
      <c r="CX361" s="59" t="s">
        <v>544</v>
      </c>
      <c r="CY361" s="59" t="s">
        <v>544</v>
      </c>
      <c r="CZ361" s="59" t="s">
        <v>544</v>
      </c>
      <c r="DA361" s="59" t="s">
        <v>544</v>
      </c>
      <c r="DB361" s="59" t="s">
        <v>544</v>
      </c>
      <c r="DC361" s="59" t="s">
        <v>544</v>
      </c>
      <c r="DD361" s="59" t="s">
        <v>544</v>
      </c>
      <c r="DE361" s="59" t="s">
        <v>544</v>
      </c>
      <c r="DF361" s="59" t="s">
        <v>544</v>
      </c>
      <c r="DG361" s="59" t="s">
        <v>544</v>
      </c>
      <c r="DH361" s="59" t="s">
        <v>544</v>
      </c>
      <c r="DI361" s="59" t="s">
        <v>544</v>
      </c>
      <c r="DJ361" s="59" t="s">
        <v>544</v>
      </c>
      <c r="DK361" s="59" t="s">
        <v>544</v>
      </c>
      <c r="DL361" s="59" t="s">
        <v>544</v>
      </c>
      <c r="DM361" s="59" t="s">
        <v>544</v>
      </c>
      <c r="DN361" s="58">
        <v>4.0891270000000004</v>
      </c>
      <c r="DO361" s="59" t="s">
        <v>544</v>
      </c>
      <c r="DP361" s="59" t="s">
        <v>544</v>
      </c>
      <c r="DQ361" s="116" t="s">
        <v>544</v>
      </c>
    </row>
    <row r="362" spans="1:121">
      <c r="A362" s="3">
        <v>32857</v>
      </c>
      <c r="B362" s="59" t="s">
        <v>544</v>
      </c>
      <c r="C362" s="59" t="s">
        <v>544</v>
      </c>
      <c r="D362" s="59" t="s">
        <v>544</v>
      </c>
      <c r="E362" s="59" t="s">
        <v>544</v>
      </c>
      <c r="F362" s="58">
        <v>62.6</v>
      </c>
      <c r="G362" s="58">
        <v>1.12425</v>
      </c>
      <c r="H362" s="58">
        <v>227.2</v>
      </c>
      <c r="I362" s="58">
        <v>380.7</v>
      </c>
      <c r="J362" s="58">
        <v>8.11</v>
      </c>
      <c r="K362" s="59" t="s">
        <v>544</v>
      </c>
      <c r="L362" s="58">
        <v>1790.4</v>
      </c>
      <c r="M362" s="58">
        <v>212020</v>
      </c>
      <c r="N362" s="59" t="s">
        <v>544</v>
      </c>
      <c r="O362" s="58">
        <v>790</v>
      </c>
      <c r="P362" s="58">
        <v>7</v>
      </c>
      <c r="Q362" s="59" t="s">
        <v>544</v>
      </c>
      <c r="R362" s="59" t="s">
        <v>544</v>
      </c>
      <c r="S362" s="59" t="s">
        <v>544</v>
      </c>
      <c r="T362" s="59" t="s">
        <v>544</v>
      </c>
      <c r="U362" s="59" t="s">
        <v>544</v>
      </c>
      <c r="V362" s="59" t="s">
        <v>544</v>
      </c>
      <c r="W362" s="59" t="s">
        <v>544</v>
      </c>
      <c r="X362" s="59" t="s">
        <v>544</v>
      </c>
      <c r="Y362" s="59" t="s">
        <v>544</v>
      </c>
      <c r="Z362" s="58">
        <v>100.1</v>
      </c>
      <c r="AA362" s="59" t="s">
        <v>544</v>
      </c>
      <c r="AB362" s="59" t="s">
        <v>544</v>
      </c>
      <c r="AC362" s="58">
        <v>1.12425</v>
      </c>
      <c r="AD362" s="59" t="s">
        <v>544</v>
      </c>
      <c r="AE362" s="59" t="s">
        <v>544</v>
      </c>
      <c r="AF362" s="58">
        <v>95.081967000000006</v>
      </c>
      <c r="AG362" s="58">
        <v>19.829999999999998</v>
      </c>
      <c r="AH362" s="58">
        <v>61.7</v>
      </c>
      <c r="AI362" s="59" t="s">
        <v>544</v>
      </c>
      <c r="AJ362" s="59" t="s">
        <v>544</v>
      </c>
      <c r="AK362" s="59" t="s">
        <v>544</v>
      </c>
      <c r="AL362" s="59" t="s">
        <v>544</v>
      </c>
      <c r="AM362" s="58">
        <v>68.708699999999993</v>
      </c>
      <c r="AN362" s="58">
        <v>101.00749999999999</v>
      </c>
      <c r="AO362" s="59" t="s">
        <v>544</v>
      </c>
      <c r="AP362" s="59" t="s">
        <v>544</v>
      </c>
      <c r="AQ362" s="59" t="s">
        <v>544</v>
      </c>
      <c r="AR362" s="59" t="s">
        <v>544</v>
      </c>
      <c r="AS362" s="58">
        <v>0.6</v>
      </c>
      <c r="AT362" s="58">
        <v>113.2</v>
      </c>
      <c r="AU362" s="58">
        <v>90.43</v>
      </c>
      <c r="AV362" s="58">
        <v>85.6</v>
      </c>
      <c r="AW362" s="59" t="s">
        <v>544</v>
      </c>
      <c r="AX362" s="58">
        <v>38.299999999999997</v>
      </c>
      <c r="AY362" s="58">
        <v>42.4</v>
      </c>
      <c r="AZ362" s="58">
        <v>63.7</v>
      </c>
      <c r="BA362" s="58">
        <v>59.2</v>
      </c>
      <c r="BB362" s="58">
        <v>66.900000000000006</v>
      </c>
      <c r="BC362" s="58">
        <v>81.5</v>
      </c>
      <c r="BD362" s="59" t="s">
        <v>544</v>
      </c>
      <c r="BE362" s="59" t="s">
        <v>544</v>
      </c>
      <c r="BF362" s="59" t="s">
        <v>544</v>
      </c>
      <c r="BG362" s="58">
        <v>4.9400000000000004</v>
      </c>
      <c r="BH362" s="58">
        <v>4.0599999999999996</v>
      </c>
      <c r="BI362" s="59" t="s">
        <v>544</v>
      </c>
      <c r="BJ362" s="59" t="s">
        <v>544</v>
      </c>
      <c r="BK362" s="59" t="s">
        <v>544</v>
      </c>
      <c r="BL362" s="58">
        <v>27.51</v>
      </c>
      <c r="BM362" s="58">
        <v>22.55</v>
      </c>
      <c r="BN362" s="59" t="s">
        <v>544</v>
      </c>
      <c r="BO362" s="59" t="s">
        <v>544</v>
      </c>
      <c r="BP362" s="59" t="s">
        <v>544</v>
      </c>
      <c r="BQ362" s="59" t="s">
        <v>544</v>
      </c>
      <c r="BR362" s="59" t="s">
        <v>544</v>
      </c>
      <c r="BS362" s="59" t="s">
        <v>544</v>
      </c>
      <c r="BT362" s="59" t="s">
        <v>544</v>
      </c>
      <c r="BU362" s="59" t="s">
        <v>544</v>
      </c>
      <c r="BV362" s="59" t="s">
        <v>544</v>
      </c>
      <c r="BW362" s="59" t="s">
        <v>544</v>
      </c>
      <c r="BX362" s="59" t="s">
        <v>544</v>
      </c>
      <c r="BY362" s="59" t="s">
        <v>544</v>
      </c>
      <c r="BZ362" s="59" t="s">
        <v>544</v>
      </c>
      <c r="CA362" s="59" t="s">
        <v>544</v>
      </c>
      <c r="CB362" s="59" t="s">
        <v>544</v>
      </c>
      <c r="CC362" s="59" t="s">
        <v>544</v>
      </c>
      <c r="CD362" s="59" t="s">
        <v>544</v>
      </c>
      <c r="CE362" s="59" t="s">
        <v>544</v>
      </c>
      <c r="CF362" s="58">
        <v>983116</v>
      </c>
      <c r="CG362" s="59" t="s">
        <v>544</v>
      </c>
      <c r="CH362" s="59" t="s">
        <v>544</v>
      </c>
      <c r="CI362" s="59" t="s">
        <v>544</v>
      </c>
      <c r="CJ362" s="59" t="s">
        <v>544</v>
      </c>
      <c r="CK362" s="59" t="s">
        <v>544</v>
      </c>
      <c r="CL362" s="59" t="s">
        <v>544</v>
      </c>
      <c r="CM362" s="59" t="s">
        <v>544</v>
      </c>
      <c r="CN362" s="59" t="s">
        <v>544</v>
      </c>
      <c r="CO362" s="59" t="s">
        <v>544</v>
      </c>
      <c r="CP362" s="59" t="s">
        <v>544</v>
      </c>
      <c r="CQ362" s="59" t="s">
        <v>544</v>
      </c>
      <c r="CR362" s="59" t="s">
        <v>544</v>
      </c>
      <c r="CS362" s="58">
        <v>96.1</v>
      </c>
      <c r="CT362" s="58">
        <v>105.7</v>
      </c>
      <c r="CU362" s="59" t="s">
        <v>544</v>
      </c>
      <c r="CV362" s="59" t="s">
        <v>544</v>
      </c>
      <c r="CW362" s="58">
        <v>2.91</v>
      </c>
      <c r="CX362" s="59" t="s">
        <v>544</v>
      </c>
      <c r="CY362" s="59" t="s">
        <v>544</v>
      </c>
      <c r="CZ362" s="59" t="s">
        <v>544</v>
      </c>
      <c r="DA362" s="59" t="s">
        <v>544</v>
      </c>
      <c r="DB362" s="59" t="s">
        <v>544</v>
      </c>
      <c r="DC362" s="59" t="s">
        <v>544</v>
      </c>
      <c r="DD362" s="59" t="s">
        <v>544</v>
      </c>
      <c r="DE362" s="59" t="s">
        <v>544</v>
      </c>
      <c r="DF362" s="59" t="s">
        <v>544</v>
      </c>
      <c r="DG362" s="59" t="s">
        <v>544</v>
      </c>
      <c r="DH362" s="59" t="s">
        <v>544</v>
      </c>
      <c r="DI362" s="59" t="s">
        <v>544</v>
      </c>
      <c r="DJ362" s="59" t="s">
        <v>544</v>
      </c>
      <c r="DK362" s="59" t="s">
        <v>544</v>
      </c>
      <c r="DL362" s="59" t="s">
        <v>544</v>
      </c>
      <c r="DM362" s="59" t="s">
        <v>544</v>
      </c>
      <c r="DN362" s="58">
        <v>4.0080929999999997</v>
      </c>
      <c r="DO362" s="59" t="s">
        <v>544</v>
      </c>
      <c r="DP362" s="59" t="s">
        <v>544</v>
      </c>
      <c r="DQ362" s="116" t="s">
        <v>544</v>
      </c>
    </row>
    <row r="363" spans="1:121">
      <c r="A363" s="3">
        <v>32888</v>
      </c>
      <c r="B363" s="59" t="s">
        <v>544</v>
      </c>
      <c r="C363" s="59" t="s">
        <v>544</v>
      </c>
      <c r="D363" s="59" t="s">
        <v>544</v>
      </c>
      <c r="E363" s="59" t="s">
        <v>544</v>
      </c>
      <c r="F363" s="58">
        <v>59.8</v>
      </c>
      <c r="G363" s="58">
        <v>1.1570419999999999</v>
      </c>
      <c r="H363" s="58">
        <v>218.5</v>
      </c>
      <c r="I363" s="58">
        <v>383.4</v>
      </c>
      <c r="J363" s="58">
        <v>8.2910000000000004</v>
      </c>
      <c r="K363" s="58">
        <v>7.6</v>
      </c>
      <c r="L363" s="58">
        <v>1822.8</v>
      </c>
      <c r="M363" s="58">
        <v>213265</v>
      </c>
      <c r="N363" s="59" t="s">
        <v>544</v>
      </c>
      <c r="O363" s="58">
        <v>756</v>
      </c>
      <c r="P363" s="58">
        <v>6.8</v>
      </c>
      <c r="Q363" s="59" t="s">
        <v>544</v>
      </c>
      <c r="R363" s="59" t="s">
        <v>544</v>
      </c>
      <c r="S363" s="59" t="s">
        <v>544</v>
      </c>
      <c r="T363" s="59" t="s">
        <v>544</v>
      </c>
      <c r="U363" s="59" t="s">
        <v>544</v>
      </c>
      <c r="V363" s="59" t="s">
        <v>544</v>
      </c>
      <c r="W363" s="59" t="s">
        <v>544</v>
      </c>
      <c r="X363" s="59" t="s">
        <v>544</v>
      </c>
      <c r="Y363" s="59" t="s">
        <v>544</v>
      </c>
      <c r="Z363" s="58">
        <v>100.3</v>
      </c>
      <c r="AA363" s="59" t="s">
        <v>544</v>
      </c>
      <c r="AB363" s="59" t="s">
        <v>544</v>
      </c>
      <c r="AC363" s="58">
        <v>1.1570419999999999</v>
      </c>
      <c r="AD363" s="59" t="s">
        <v>544</v>
      </c>
      <c r="AE363" s="59" t="s">
        <v>544</v>
      </c>
      <c r="AF363" s="58">
        <v>95.647058999999999</v>
      </c>
      <c r="AG363" s="58">
        <v>20.99</v>
      </c>
      <c r="AH363" s="58">
        <v>61.8</v>
      </c>
      <c r="AI363" s="59" t="s">
        <v>544</v>
      </c>
      <c r="AJ363" s="59" t="s">
        <v>544</v>
      </c>
      <c r="AK363" s="59" t="s">
        <v>544</v>
      </c>
      <c r="AL363" s="59" t="s">
        <v>544</v>
      </c>
      <c r="AM363" s="58">
        <v>68.994600000000005</v>
      </c>
      <c r="AN363" s="58">
        <v>101.1223</v>
      </c>
      <c r="AO363" s="59" t="s">
        <v>544</v>
      </c>
      <c r="AP363" s="59" t="s">
        <v>544</v>
      </c>
      <c r="AQ363" s="59" t="s">
        <v>544</v>
      </c>
      <c r="AR363" s="59" t="s">
        <v>544</v>
      </c>
      <c r="AS363" s="58">
        <v>1.3</v>
      </c>
      <c r="AT363" s="58">
        <v>113.6</v>
      </c>
      <c r="AU363" s="58">
        <v>91.03</v>
      </c>
      <c r="AV363" s="58">
        <v>84.9</v>
      </c>
      <c r="AW363" s="59" t="s">
        <v>544</v>
      </c>
      <c r="AX363" s="58">
        <v>39.700000000000003</v>
      </c>
      <c r="AY363" s="58">
        <v>43.5</v>
      </c>
      <c r="AZ363" s="58">
        <v>63.2</v>
      </c>
      <c r="BA363" s="58">
        <v>59.6</v>
      </c>
      <c r="BB363" s="58">
        <v>65.8</v>
      </c>
      <c r="BC363" s="58">
        <v>81.400000000000006</v>
      </c>
      <c r="BD363" s="59" t="s">
        <v>544</v>
      </c>
      <c r="BE363" s="59" t="s">
        <v>544</v>
      </c>
      <c r="BF363" s="59" t="s">
        <v>544</v>
      </c>
      <c r="BG363" s="58">
        <v>5.4</v>
      </c>
      <c r="BH363" s="58">
        <v>4.3099999999999996</v>
      </c>
      <c r="BI363" s="59" t="s">
        <v>544</v>
      </c>
      <c r="BJ363" s="59" t="s">
        <v>544</v>
      </c>
      <c r="BK363" s="59" t="s">
        <v>544</v>
      </c>
      <c r="BL363" s="58">
        <v>29.19</v>
      </c>
      <c r="BM363" s="58">
        <v>22.39</v>
      </c>
      <c r="BN363" s="59" t="s">
        <v>544</v>
      </c>
      <c r="BO363" s="59" t="s">
        <v>544</v>
      </c>
      <c r="BP363" s="59" t="s">
        <v>544</v>
      </c>
      <c r="BQ363" s="59" t="s">
        <v>544</v>
      </c>
      <c r="BR363" s="59" t="s">
        <v>544</v>
      </c>
      <c r="BS363" s="59" t="s">
        <v>544</v>
      </c>
      <c r="BT363" s="59" t="s">
        <v>544</v>
      </c>
      <c r="BU363" s="59" t="s">
        <v>544</v>
      </c>
      <c r="BV363" s="59" t="s">
        <v>544</v>
      </c>
      <c r="BW363" s="59" t="s">
        <v>544</v>
      </c>
      <c r="BX363" s="59" t="s">
        <v>544</v>
      </c>
      <c r="BY363" s="59" t="s">
        <v>544</v>
      </c>
      <c r="BZ363" s="59" t="s">
        <v>544</v>
      </c>
      <c r="CA363" s="59" t="s">
        <v>544</v>
      </c>
      <c r="CB363" s="59" t="s">
        <v>544</v>
      </c>
      <c r="CC363" s="59" t="s">
        <v>544</v>
      </c>
      <c r="CD363" s="59" t="s">
        <v>544</v>
      </c>
      <c r="CE363" s="59" t="s">
        <v>544</v>
      </c>
      <c r="CF363" s="58">
        <v>986655</v>
      </c>
      <c r="CG363" s="59" t="s">
        <v>544</v>
      </c>
      <c r="CH363" s="59" t="s">
        <v>544</v>
      </c>
      <c r="CI363" s="59" t="s">
        <v>544</v>
      </c>
      <c r="CJ363" s="59" t="s">
        <v>544</v>
      </c>
      <c r="CK363" s="59" t="s">
        <v>544</v>
      </c>
      <c r="CL363" s="59" t="s">
        <v>544</v>
      </c>
      <c r="CM363" s="59" t="s">
        <v>544</v>
      </c>
      <c r="CN363" s="59" t="s">
        <v>544</v>
      </c>
      <c r="CO363" s="59" t="s">
        <v>544</v>
      </c>
      <c r="CP363" s="59" t="s">
        <v>544</v>
      </c>
      <c r="CQ363" s="59" t="s">
        <v>544</v>
      </c>
      <c r="CR363" s="59" t="s">
        <v>544</v>
      </c>
      <c r="CS363" s="58">
        <v>95.8</v>
      </c>
      <c r="CT363" s="58">
        <v>106.5</v>
      </c>
      <c r="CU363" s="59" t="s">
        <v>544</v>
      </c>
      <c r="CV363" s="59" t="s">
        <v>544</v>
      </c>
      <c r="CW363" s="58">
        <v>2.97</v>
      </c>
      <c r="CX363" s="59" t="s">
        <v>544</v>
      </c>
      <c r="CY363" s="59" t="s">
        <v>544</v>
      </c>
      <c r="CZ363" s="59" t="s">
        <v>544</v>
      </c>
      <c r="DA363" s="59" t="s">
        <v>544</v>
      </c>
      <c r="DB363" s="59" t="s">
        <v>544</v>
      </c>
      <c r="DC363" s="59" t="s">
        <v>544</v>
      </c>
      <c r="DD363" s="59" t="s">
        <v>544</v>
      </c>
      <c r="DE363" s="59" t="s">
        <v>544</v>
      </c>
      <c r="DF363" s="59" t="s">
        <v>544</v>
      </c>
      <c r="DG363" s="59" t="s">
        <v>544</v>
      </c>
      <c r="DH363" s="59" t="s">
        <v>544</v>
      </c>
      <c r="DI363" s="59" t="s">
        <v>544</v>
      </c>
      <c r="DJ363" s="59" t="s">
        <v>544</v>
      </c>
      <c r="DK363" s="59" t="s">
        <v>544</v>
      </c>
      <c r="DL363" s="59" t="s">
        <v>544</v>
      </c>
      <c r="DM363" s="59" t="s">
        <v>544</v>
      </c>
      <c r="DN363" s="58">
        <v>3.8688980000000002</v>
      </c>
      <c r="DO363" s="59" t="s">
        <v>544</v>
      </c>
      <c r="DP363" s="59" t="s">
        <v>544</v>
      </c>
      <c r="DQ363" s="116" t="s">
        <v>544</v>
      </c>
    </row>
    <row r="364" spans="1:121">
      <c r="A364" s="3">
        <v>32919</v>
      </c>
      <c r="B364" s="59" t="s">
        <v>544</v>
      </c>
      <c r="C364" s="59" t="s">
        <v>544</v>
      </c>
      <c r="D364" s="59" t="s">
        <v>544</v>
      </c>
      <c r="E364" s="59" t="s">
        <v>544</v>
      </c>
      <c r="F364" s="58">
        <v>60.8</v>
      </c>
      <c r="G364" s="58">
        <v>1.1668940000000001</v>
      </c>
      <c r="H364" s="58">
        <v>220.5</v>
      </c>
      <c r="I364" s="58">
        <v>389.3</v>
      </c>
      <c r="J364" s="58">
        <v>8.31</v>
      </c>
      <c r="K364" s="58">
        <v>8.4</v>
      </c>
      <c r="L364" s="58">
        <v>1809.9</v>
      </c>
      <c r="M364" s="58">
        <v>221428</v>
      </c>
      <c r="N364" s="59" t="s">
        <v>544</v>
      </c>
      <c r="O364" s="58">
        <v>755</v>
      </c>
      <c r="P364" s="58">
        <v>6.7</v>
      </c>
      <c r="Q364" s="59" t="s">
        <v>544</v>
      </c>
      <c r="R364" s="59" t="s">
        <v>544</v>
      </c>
      <c r="S364" s="59" t="s">
        <v>544</v>
      </c>
      <c r="T364" s="59" t="s">
        <v>544</v>
      </c>
      <c r="U364" s="59" t="s">
        <v>544</v>
      </c>
      <c r="V364" s="59" t="s">
        <v>544</v>
      </c>
      <c r="W364" s="59" t="s">
        <v>544</v>
      </c>
      <c r="X364" s="59" t="s">
        <v>544</v>
      </c>
      <c r="Y364" s="59" t="s">
        <v>544</v>
      </c>
      <c r="Z364" s="58">
        <v>100</v>
      </c>
      <c r="AA364" s="59" t="s">
        <v>544</v>
      </c>
      <c r="AB364" s="59" t="s">
        <v>544</v>
      </c>
      <c r="AC364" s="58">
        <v>1.1668940000000001</v>
      </c>
      <c r="AD364" s="59" t="s">
        <v>544</v>
      </c>
      <c r="AE364" s="59" t="s">
        <v>544</v>
      </c>
      <c r="AF364" s="58">
        <v>96.099290999999994</v>
      </c>
      <c r="AG364" s="58">
        <v>19.7</v>
      </c>
      <c r="AH364" s="58">
        <v>62</v>
      </c>
      <c r="AI364" s="59" t="s">
        <v>544</v>
      </c>
      <c r="AJ364" s="59" t="s">
        <v>544</v>
      </c>
      <c r="AK364" s="59" t="s">
        <v>544</v>
      </c>
      <c r="AL364" s="59" t="s">
        <v>544</v>
      </c>
      <c r="AM364" s="58">
        <v>69.289299999999997</v>
      </c>
      <c r="AN364" s="58">
        <v>101.2501</v>
      </c>
      <c r="AO364" s="59" t="s">
        <v>544</v>
      </c>
      <c r="AP364" s="59" t="s">
        <v>544</v>
      </c>
      <c r="AQ364" s="59" t="s">
        <v>544</v>
      </c>
      <c r="AR364" s="59" t="s">
        <v>544</v>
      </c>
      <c r="AS364" s="58">
        <v>0.6</v>
      </c>
      <c r="AT364" s="58">
        <v>113.1</v>
      </c>
      <c r="AU364" s="58">
        <v>91.16</v>
      </c>
      <c r="AV364" s="58">
        <v>84.6</v>
      </c>
      <c r="AW364" s="59" t="s">
        <v>544</v>
      </c>
      <c r="AX364" s="58">
        <v>38.9</v>
      </c>
      <c r="AY364" s="58">
        <v>42.8</v>
      </c>
      <c r="AZ364" s="58">
        <v>62.8</v>
      </c>
      <c r="BA364" s="58">
        <v>59.7</v>
      </c>
      <c r="BB364" s="58">
        <v>64.900000000000006</v>
      </c>
      <c r="BC364" s="58">
        <v>81.400000000000006</v>
      </c>
      <c r="BD364" s="59" t="s">
        <v>544</v>
      </c>
      <c r="BE364" s="59" t="s">
        <v>544</v>
      </c>
      <c r="BF364" s="59" t="s">
        <v>544</v>
      </c>
      <c r="BG364" s="58">
        <v>5.58</v>
      </c>
      <c r="BH364" s="58">
        <v>4.2</v>
      </c>
      <c r="BI364" s="59" t="s">
        <v>544</v>
      </c>
      <c r="BJ364" s="59" t="s">
        <v>544</v>
      </c>
      <c r="BK364" s="59" t="s">
        <v>544</v>
      </c>
      <c r="BL364" s="58">
        <v>27.97</v>
      </c>
      <c r="BM364" s="58">
        <v>21.93</v>
      </c>
      <c r="BN364" s="59" t="s">
        <v>544</v>
      </c>
      <c r="BO364" s="59" t="s">
        <v>544</v>
      </c>
      <c r="BP364" s="59" t="s">
        <v>544</v>
      </c>
      <c r="BQ364" s="59" t="s">
        <v>544</v>
      </c>
      <c r="BR364" s="59" t="s">
        <v>544</v>
      </c>
      <c r="BS364" s="59" t="s">
        <v>544</v>
      </c>
      <c r="BT364" s="59" t="s">
        <v>544</v>
      </c>
      <c r="BU364" s="59" t="s">
        <v>544</v>
      </c>
      <c r="BV364" s="59" t="s">
        <v>544</v>
      </c>
      <c r="BW364" s="59" t="s">
        <v>544</v>
      </c>
      <c r="BX364" s="59" t="s">
        <v>544</v>
      </c>
      <c r="BY364" s="59" t="s">
        <v>544</v>
      </c>
      <c r="BZ364" s="59" t="s">
        <v>544</v>
      </c>
      <c r="CA364" s="59" t="s">
        <v>544</v>
      </c>
      <c r="CB364" s="59" t="s">
        <v>544</v>
      </c>
      <c r="CC364" s="59" t="s">
        <v>544</v>
      </c>
      <c r="CD364" s="59" t="s">
        <v>544</v>
      </c>
      <c r="CE364" s="59" t="s">
        <v>544</v>
      </c>
      <c r="CF364" s="58">
        <v>992879</v>
      </c>
      <c r="CG364" s="59" t="s">
        <v>544</v>
      </c>
      <c r="CH364" s="59" t="s">
        <v>544</v>
      </c>
      <c r="CI364" s="59" t="s">
        <v>544</v>
      </c>
      <c r="CJ364" s="59" t="s">
        <v>544</v>
      </c>
      <c r="CK364" s="59" t="s">
        <v>544</v>
      </c>
      <c r="CL364" s="59" t="s">
        <v>544</v>
      </c>
      <c r="CM364" s="59" t="s">
        <v>544</v>
      </c>
      <c r="CN364" s="59" t="s">
        <v>544</v>
      </c>
      <c r="CO364" s="59" t="s">
        <v>544</v>
      </c>
      <c r="CP364" s="59" t="s">
        <v>544</v>
      </c>
      <c r="CQ364" s="59" t="s">
        <v>544</v>
      </c>
      <c r="CR364" s="59" t="s">
        <v>544</v>
      </c>
      <c r="CS364" s="58">
        <v>95.5</v>
      </c>
      <c r="CT364" s="58">
        <v>106.4</v>
      </c>
      <c r="CU364" s="59" t="s">
        <v>544</v>
      </c>
      <c r="CV364" s="59" t="s">
        <v>544</v>
      </c>
      <c r="CW364" s="58">
        <v>2.97</v>
      </c>
      <c r="CX364" s="59" t="s">
        <v>544</v>
      </c>
      <c r="CY364" s="59" t="s">
        <v>544</v>
      </c>
      <c r="CZ364" s="59" t="s">
        <v>544</v>
      </c>
      <c r="DA364" s="59" t="s">
        <v>544</v>
      </c>
      <c r="DB364" s="59" t="s">
        <v>544</v>
      </c>
      <c r="DC364" s="59" t="s">
        <v>544</v>
      </c>
      <c r="DD364" s="59" t="s">
        <v>544</v>
      </c>
      <c r="DE364" s="59" t="s">
        <v>544</v>
      </c>
      <c r="DF364" s="59" t="s">
        <v>544</v>
      </c>
      <c r="DG364" s="59" t="s">
        <v>544</v>
      </c>
      <c r="DH364" s="59" t="s">
        <v>544</v>
      </c>
      <c r="DI364" s="59" t="s">
        <v>544</v>
      </c>
      <c r="DJ364" s="59" t="s">
        <v>544</v>
      </c>
      <c r="DK364" s="59" t="s">
        <v>544</v>
      </c>
      <c r="DL364" s="59" t="s">
        <v>544</v>
      </c>
      <c r="DM364" s="59" t="s">
        <v>544</v>
      </c>
      <c r="DN364" s="58">
        <v>3.8082769999999999</v>
      </c>
      <c r="DO364" s="59" t="s">
        <v>544</v>
      </c>
      <c r="DP364" s="59" t="s">
        <v>544</v>
      </c>
      <c r="DQ364" s="116" t="s">
        <v>544</v>
      </c>
    </row>
    <row r="365" spans="1:121">
      <c r="A365" s="3">
        <v>32947</v>
      </c>
      <c r="B365" s="59" t="s">
        <v>544</v>
      </c>
      <c r="C365" s="59" t="s">
        <v>544</v>
      </c>
      <c r="D365" s="59" t="s">
        <v>544</v>
      </c>
      <c r="E365" s="59" t="s">
        <v>544</v>
      </c>
      <c r="F365" s="58">
        <v>61.5</v>
      </c>
      <c r="G365" s="58">
        <v>1.147505</v>
      </c>
      <c r="H365" s="58">
        <v>210.2</v>
      </c>
      <c r="I365" s="58">
        <v>390.7</v>
      </c>
      <c r="J365" s="58">
        <v>8.4700000000000006</v>
      </c>
      <c r="K365" s="58">
        <v>8.6999999999999993</v>
      </c>
      <c r="L365" s="58">
        <v>1968.6</v>
      </c>
      <c r="M365" s="58">
        <v>312963</v>
      </c>
      <c r="N365" s="59" t="s">
        <v>544</v>
      </c>
      <c r="O365" s="58">
        <v>810</v>
      </c>
      <c r="P365" s="58">
        <v>6.6</v>
      </c>
      <c r="Q365" s="59" t="s">
        <v>544</v>
      </c>
      <c r="R365" s="59" t="s">
        <v>544</v>
      </c>
      <c r="S365" s="59" t="s">
        <v>544</v>
      </c>
      <c r="T365" s="59" t="s">
        <v>544</v>
      </c>
      <c r="U365" s="59" t="s">
        <v>544</v>
      </c>
      <c r="V365" s="59" t="s">
        <v>544</v>
      </c>
      <c r="W365" s="59" t="s">
        <v>544</v>
      </c>
      <c r="X365" s="59" t="s">
        <v>544</v>
      </c>
      <c r="Y365" s="59" t="s">
        <v>544</v>
      </c>
      <c r="Z365" s="58">
        <v>99.8</v>
      </c>
      <c r="AA365" s="59" t="s">
        <v>544</v>
      </c>
      <c r="AB365" s="59" t="s">
        <v>544</v>
      </c>
      <c r="AC365" s="58">
        <v>1.147505</v>
      </c>
      <c r="AD365" s="59" t="s">
        <v>544</v>
      </c>
      <c r="AE365" s="59" t="s">
        <v>544</v>
      </c>
      <c r="AF365" s="58">
        <v>96.108491000000001</v>
      </c>
      <c r="AG365" s="58">
        <v>18.47</v>
      </c>
      <c r="AH365" s="58">
        <v>62.2</v>
      </c>
      <c r="AI365" s="59" t="s">
        <v>544</v>
      </c>
      <c r="AJ365" s="59" t="s">
        <v>544</v>
      </c>
      <c r="AK365" s="59" t="s">
        <v>544</v>
      </c>
      <c r="AL365" s="59" t="s">
        <v>544</v>
      </c>
      <c r="AM365" s="58">
        <v>69.593800000000002</v>
      </c>
      <c r="AN365" s="58">
        <v>101.39230000000001</v>
      </c>
      <c r="AO365" s="59" t="s">
        <v>544</v>
      </c>
      <c r="AP365" s="59" t="s">
        <v>544</v>
      </c>
      <c r="AQ365" s="59" t="s">
        <v>544</v>
      </c>
      <c r="AR365" s="59" t="s">
        <v>544</v>
      </c>
      <c r="AS365" s="58">
        <v>-1.5</v>
      </c>
      <c r="AT365" s="58">
        <v>113.4</v>
      </c>
      <c r="AU365" s="58">
        <v>90.98</v>
      </c>
      <c r="AV365" s="58">
        <v>84.8</v>
      </c>
      <c r="AW365" s="59" t="s">
        <v>544</v>
      </c>
      <c r="AX365" s="58">
        <v>36.799999999999997</v>
      </c>
      <c r="AY365" s="58">
        <v>41.5</v>
      </c>
      <c r="AZ365" s="58">
        <v>65.7</v>
      </c>
      <c r="BA365" s="58">
        <v>61.9</v>
      </c>
      <c r="BB365" s="58">
        <v>68.3</v>
      </c>
      <c r="BC365" s="58">
        <v>81.5</v>
      </c>
      <c r="BD365" s="59" t="s">
        <v>544</v>
      </c>
      <c r="BE365" s="59" t="s">
        <v>544</v>
      </c>
      <c r="BF365" s="59" t="s">
        <v>544</v>
      </c>
      <c r="BG365" s="58">
        <v>5.52</v>
      </c>
      <c r="BH365" s="58">
        <v>4.7699999999999996</v>
      </c>
      <c r="BI365" s="59" t="s">
        <v>544</v>
      </c>
      <c r="BJ365" s="59" t="s">
        <v>544</v>
      </c>
      <c r="BK365" s="59" t="s">
        <v>544</v>
      </c>
      <c r="BL365" s="58">
        <v>28.58</v>
      </c>
      <c r="BM365" s="58">
        <v>22.34</v>
      </c>
      <c r="BN365" s="59" t="s">
        <v>544</v>
      </c>
      <c r="BO365" s="59" t="s">
        <v>544</v>
      </c>
      <c r="BP365" s="59" t="s">
        <v>544</v>
      </c>
      <c r="BQ365" s="59" t="s">
        <v>544</v>
      </c>
      <c r="BR365" s="59" t="s">
        <v>544</v>
      </c>
      <c r="BS365" s="59" t="s">
        <v>544</v>
      </c>
      <c r="BT365" s="59" t="s">
        <v>544</v>
      </c>
      <c r="BU365" s="59" t="s">
        <v>544</v>
      </c>
      <c r="BV365" s="59" t="s">
        <v>544</v>
      </c>
      <c r="BW365" s="59" t="s">
        <v>544</v>
      </c>
      <c r="BX365" s="59" t="s">
        <v>544</v>
      </c>
      <c r="BY365" s="59" t="s">
        <v>544</v>
      </c>
      <c r="BZ365" s="59" t="s">
        <v>544</v>
      </c>
      <c r="CA365" s="59" t="s">
        <v>544</v>
      </c>
      <c r="CB365" s="59" t="s">
        <v>544</v>
      </c>
      <c r="CC365" s="59" t="s">
        <v>544</v>
      </c>
      <c r="CD365" s="59" t="s">
        <v>544</v>
      </c>
      <c r="CE365" s="59" t="s">
        <v>544</v>
      </c>
      <c r="CF365" s="58">
        <v>1000566</v>
      </c>
      <c r="CG365" s="59" t="s">
        <v>544</v>
      </c>
      <c r="CH365" s="59" t="s">
        <v>544</v>
      </c>
      <c r="CI365" s="59" t="s">
        <v>544</v>
      </c>
      <c r="CJ365" s="59" t="s">
        <v>544</v>
      </c>
      <c r="CK365" s="59" t="s">
        <v>544</v>
      </c>
      <c r="CL365" s="59" t="s">
        <v>544</v>
      </c>
      <c r="CM365" s="59" t="s">
        <v>544</v>
      </c>
      <c r="CN365" s="59" t="s">
        <v>544</v>
      </c>
      <c r="CO365" s="59" t="s">
        <v>544</v>
      </c>
      <c r="CP365" s="59" t="s">
        <v>544</v>
      </c>
      <c r="CQ365" s="59" t="s">
        <v>544</v>
      </c>
      <c r="CR365" s="59" t="s">
        <v>544</v>
      </c>
      <c r="CS365" s="58">
        <v>95</v>
      </c>
      <c r="CT365" s="58">
        <v>106.5</v>
      </c>
      <c r="CU365" s="59" t="s">
        <v>544</v>
      </c>
      <c r="CV365" s="59" t="s">
        <v>544</v>
      </c>
      <c r="CW365" s="58">
        <v>3.22</v>
      </c>
      <c r="CX365" s="59" t="s">
        <v>544</v>
      </c>
      <c r="CY365" s="59" t="s">
        <v>544</v>
      </c>
      <c r="CZ365" s="59" t="s">
        <v>544</v>
      </c>
      <c r="DA365" s="59" t="s">
        <v>544</v>
      </c>
      <c r="DB365" s="59" t="s">
        <v>544</v>
      </c>
      <c r="DC365" s="59" t="s">
        <v>544</v>
      </c>
      <c r="DD365" s="59" t="s">
        <v>544</v>
      </c>
      <c r="DE365" s="59" t="s">
        <v>544</v>
      </c>
      <c r="DF365" s="59" t="s">
        <v>544</v>
      </c>
      <c r="DG365" s="59" t="s">
        <v>544</v>
      </c>
      <c r="DH365" s="59" t="s">
        <v>544</v>
      </c>
      <c r="DI365" s="59" t="s">
        <v>544</v>
      </c>
      <c r="DJ365" s="59" t="s">
        <v>544</v>
      </c>
      <c r="DK365" s="59" t="s">
        <v>544</v>
      </c>
      <c r="DL365" s="59" t="s">
        <v>544</v>
      </c>
      <c r="DM365" s="59" t="s">
        <v>544</v>
      </c>
      <c r="DN365" s="58">
        <v>3.8847749999999999</v>
      </c>
      <c r="DO365" s="59" t="s">
        <v>544</v>
      </c>
      <c r="DP365" s="59" t="s">
        <v>544</v>
      </c>
      <c r="DQ365" s="116" t="s">
        <v>544</v>
      </c>
    </row>
    <row r="366" spans="1:121">
      <c r="A366" s="3">
        <v>32978</v>
      </c>
      <c r="B366" s="59" t="s">
        <v>544</v>
      </c>
      <c r="C366" s="59" t="s">
        <v>544</v>
      </c>
      <c r="D366" s="59" t="s">
        <v>544</v>
      </c>
      <c r="E366" s="59" t="s">
        <v>544</v>
      </c>
      <c r="F366" s="58">
        <v>61.2</v>
      </c>
      <c r="G366" s="58">
        <v>1.159897</v>
      </c>
      <c r="H366" s="58">
        <v>215.3</v>
      </c>
      <c r="I366" s="58">
        <v>394.2</v>
      </c>
      <c r="J366" s="58">
        <v>8.2690000000000001</v>
      </c>
      <c r="K366" s="58">
        <v>8.6999999999999993</v>
      </c>
      <c r="L366" s="58">
        <v>1813.3</v>
      </c>
      <c r="M366" s="58">
        <v>277071</v>
      </c>
      <c r="N366" s="59" t="s">
        <v>544</v>
      </c>
      <c r="O366" s="58">
        <v>765</v>
      </c>
      <c r="P366" s="58">
        <v>6.6</v>
      </c>
      <c r="Q366" s="59" t="s">
        <v>544</v>
      </c>
      <c r="R366" s="59" t="s">
        <v>544</v>
      </c>
      <c r="S366" s="59" t="s">
        <v>544</v>
      </c>
      <c r="T366" s="59" t="s">
        <v>544</v>
      </c>
      <c r="U366" s="59" t="s">
        <v>544</v>
      </c>
      <c r="V366" s="59" t="s">
        <v>544</v>
      </c>
      <c r="W366" s="59" t="s">
        <v>544</v>
      </c>
      <c r="X366" s="59" t="s">
        <v>544</v>
      </c>
      <c r="Y366" s="59" t="s">
        <v>544</v>
      </c>
      <c r="Z366" s="58">
        <v>99.6</v>
      </c>
      <c r="AA366" s="59" t="s">
        <v>544</v>
      </c>
      <c r="AB366" s="59" t="s">
        <v>544</v>
      </c>
      <c r="AC366" s="58">
        <v>1.159897</v>
      </c>
      <c r="AD366" s="59" t="s">
        <v>544</v>
      </c>
      <c r="AE366" s="59" t="s">
        <v>544</v>
      </c>
      <c r="AF366" s="58">
        <v>97.146253999999999</v>
      </c>
      <c r="AG366" s="58">
        <v>16.93</v>
      </c>
      <c r="AH366" s="58">
        <v>62.4</v>
      </c>
      <c r="AI366" s="59" t="s">
        <v>544</v>
      </c>
      <c r="AJ366" s="59" t="s">
        <v>544</v>
      </c>
      <c r="AK366" s="59" t="s">
        <v>544</v>
      </c>
      <c r="AL366" s="59" t="s">
        <v>544</v>
      </c>
      <c r="AM366" s="58">
        <v>69.900999999999996</v>
      </c>
      <c r="AN366" s="58">
        <v>101.53870000000001</v>
      </c>
      <c r="AO366" s="59" t="s">
        <v>544</v>
      </c>
      <c r="AP366" s="59" t="s">
        <v>544</v>
      </c>
      <c r="AQ366" s="59" t="s">
        <v>544</v>
      </c>
      <c r="AR366" s="59" t="s">
        <v>544</v>
      </c>
      <c r="AS366" s="58">
        <v>-0.2</v>
      </c>
      <c r="AT366" s="58">
        <v>114.3</v>
      </c>
      <c r="AU366" s="58">
        <v>91.29</v>
      </c>
      <c r="AV366" s="58">
        <v>84</v>
      </c>
      <c r="AW366" s="59" t="s">
        <v>544</v>
      </c>
      <c r="AX366" s="58">
        <v>34.299999999999997</v>
      </c>
      <c r="AY366" s="58">
        <v>39.4</v>
      </c>
      <c r="AZ366" s="58">
        <v>66.400000000000006</v>
      </c>
      <c r="BA366" s="58">
        <v>63.5</v>
      </c>
      <c r="BB366" s="58">
        <v>68.400000000000006</v>
      </c>
      <c r="BC366" s="58">
        <v>81.599999999999994</v>
      </c>
      <c r="BD366" s="59" t="s">
        <v>544</v>
      </c>
      <c r="BE366" s="59" t="s">
        <v>544</v>
      </c>
      <c r="BF366" s="59" t="s">
        <v>544</v>
      </c>
      <c r="BG366" s="58">
        <v>5.25</v>
      </c>
      <c r="BH366" s="58">
        <v>4.05</v>
      </c>
      <c r="BI366" s="59" t="s">
        <v>544</v>
      </c>
      <c r="BJ366" s="59" t="s">
        <v>544</v>
      </c>
      <c r="BK366" s="59" t="s">
        <v>544</v>
      </c>
      <c r="BL366" s="58">
        <v>27.71</v>
      </c>
      <c r="BM366" s="58">
        <v>22.85</v>
      </c>
      <c r="BN366" s="59" t="s">
        <v>544</v>
      </c>
      <c r="BO366" s="59" t="s">
        <v>544</v>
      </c>
      <c r="BP366" s="59" t="s">
        <v>544</v>
      </c>
      <c r="BQ366" s="59" t="s">
        <v>544</v>
      </c>
      <c r="BR366" s="59" t="s">
        <v>544</v>
      </c>
      <c r="BS366" s="59" t="s">
        <v>544</v>
      </c>
      <c r="BT366" s="59" t="s">
        <v>544</v>
      </c>
      <c r="BU366" s="59" t="s">
        <v>544</v>
      </c>
      <c r="BV366" s="59" t="s">
        <v>544</v>
      </c>
      <c r="BW366" s="59" t="s">
        <v>544</v>
      </c>
      <c r="BX366" s="59" t="s">
        <v>544</v>
      </c>
      <c r="BY366" s="59" t="s">
        <v>544</v>
      </c>
      <c r="BZ366" s="59" t="s">
        <v>544</v>
      </c>
      <c r="CA366" s="59" t="s">
        <v>544</v>
      </c>
      <c r="CB366" s="59" t="s">
        <v>544</v>
      </c>
      <c r="CC366" s="59" t="s">
        <v>544</v>
      </c>
      <c r="CD366" s="59" t="s">
        <v>544</v>
      </c>
      <c r="CE366" s="59" t="s">
        <v>544</v>
      </c>
      <c r="CF366" s="58">
        <v>1003877</v>
      </c>
      <c r="CG366" s="59" t="s">
        <v>544</v>
      </c>
      <c r="CH366" s="59" t="s">
        <v>544</v>
      </c>
      <c r="CI366" s="59" t="s">
        <v>544</v>
      </c>
      <c r="CJ366" s="59" t="s">
        <v>544</v>
      </c>
      <c r="CK366" s="59" t="s">
        <v>544</v>
      </c>
      <c r="CL366" s="59" t="s">
        <v>544</v>
      </c>
      <c r="CM366" s="59" t="s">
        <v>544</v>
      </c>
      <c r="CN366" s="59" t="s">
        <v>544</v>
      </c>
      <c r="CO366" s="59" t="s">
        <v>544</v>
      </c>
      <c r="CP366" s="59" t="s">
        <v>544</v>
      </c>
      <c r="CQ366" s="59" t="s">
        <v>544</v>
      </c>
      <c r="CR366" s="59" t="s">
        <v>544</v>
      </c>
      <c r="CS366" s="58">
        <v>94.3</v>
      </c>
      <c r="CT366" s="58">
        <v>107.1</v>
      </c>
      <c r="CU366" s="59" t="s">
        <v>544</v>
      </c>
      <c r="CV366" s="59" t="s">
        <v>544</v>
      </c>
      <c r="CW366" s="58">
        <v>2.97</v>
      </c>
      <c r="CX366" s="59" t="s">
        <v>544</v>
      </c>
      <c r="CY366" s="59" t="s">
        <v>544</v>
      </c>
      <c r="CZ366" s="59" t="s">
        <v>544</v>
      </c>
      <c r="DA366" s="59" t="s">
        <v>544</v>
      </c>
      <c r="DB366" s="59" t="s">
        <v>544</v>
      </c>
      <c r="DC366" s="59" t="s">
        <v>544</v>
      </c>
      <c r="DD366" s="59" t="s">
        <v>544</v>
      </c>
      <c r="DE366" s="59" t="s">
        <v>544</v>
      </c>
      <c r="DF366" s="59" t="s">
        <v>544</v>
      </c>
      <c r="DG366" s="59" t="s">
        <v>544</v>
      </c>
      <c r="DH366" s="59" t="s">
        <v>544</v>
      </c>
      <c r="DI366" s="59" t="s">
        <v>544</v>
      </c>
      <c r="DJ366" s="59" t="s">
        <v>544</v>
      </c>
      <c r="DK366" s="59" t="s">
        <v>544</v>
      </c>
      <c r="DL366" s="59" t="s">
        <v>544</v>
      </c>
      <c r="DM366" s="59" t="s">
        <v>544</v>
      </c>
      <c r="DN366" s="58">
        <v>3.9562140000000001</v>
      </c>
      <c r="DO366" s="59" t="s">
        <v>544</v>
      </c>
      <c r="DP366" s="59" t="s">
        <v>544</v>
      </c>
      <c r="DQ366" s="116" t="s">
        <v>544</v>
      </c>
    </row>
    <row r="367" spans="1:121">
      <c r="A367" s="3">
        <v>33008</v>
      </c>
      <c r="B367" s="59" t="s">
        <v>544</v>
      </c>
      <c r="C367" s="59" t="s">
        <v>544</v>
      </c>
      <c r="D367" s="59" t="s">
        <v>544</v>
      </c>
      <c r="E367" s="59" t="s">
        <v>544</v>
      </c>
      <c r="F367" s="58">
        <v>62.1</v>
      </c>
      <c r="G367" s="58">
        <v>1.1761619999999999</v>
      </c>
      <c r="H367" s="58">
        <v>220</v>
      </c>
      <c r="I367" s="58">
        <v>398</v>
      </c>
      <c r="J367" s="58">
        <v>8.3239999999999998</v>
      </c>
      <c r="K367" s="58">
        <v>8.6999999999999993</v>
      </c>
      <c r="L367" s="58">
        <v>1844.8</v>
      </c>
      <c r="M367" s="58">
        <v>286364</v>
      </c>
      <c r="N367" s="59" t="s">
        <v>544</v>
      </c>
      <c r="O367" s="58">
        <v>658</v>
      </c>
      <c r="P367" s="58">
        <v>6.5</v>
      </c>
      <c r="Q367" s="59" t="s">
        <v>544</v>
      </c>
      <c r="R367" s="59" t="s">
        <v>544</v>
      </c>
      <c r="S367" s="59" t="s">
        <v>544</v>
      </c>
      <c r="T367" s="59" t="s">
        <v>544</v>
      </c>
      <c r="U367" s="59" t="s">
        <v>544</v>
      </c>
      <c r="V367" s="59" t="s">
        <v>544</v>
      </c>
      <c r="W367" s="59" t="s">
        <v>544</v>
      </c>
      <c r="X367" s="59" t="s">
        <v>544</v>
      </c>
      <c r="Y367" s="59" t="s">
        <v>544</v>
      </c>
      <c r="Z367" s="58">
        <v>99.3</v>
      </c>
      <c r="AA367" s="59" t="s">
        <v>544</v>
      </c>
      <c r="AB367" s="59" t="s">
        <v>544</v>
      </c>
      <c r="AC367" s="58">
        <v>1.1761619999999999</v>
      </c>
      <c r="AD367" s="59" t="s">
        <v>544</v>
      </c>
      <c r="AE367" s="59" t="s">
        <v>544</v>
      </c>
      <c r="AF367" s="58">
        <v>97.844311000000005</v>
      </c>
      <c r="AG367" s="58">
        <v>16.670000000000002</v>
      </c>
      <c r="AH367" s="58">
        <v>62.6</v>
      </c>
      <c r="AI367" s="59" t="s">
        <v>544</v>
      </c>
      <c r="AJ367" s="59" t="s">
        <v>544</v>
      </c>
      <c r="AK367" s="59" t="s">
        <v>544</v>
      </c>
      <c r="AL367" s="59" t="s">
        <v>544</v>
      </c>
      <c r="AM367" s="58">
        <v>70.198700000000002</v>
      </c>
      <c r="AN367" s="58">
        <v>101.6721</v>
      </c>
      <c r="AO367" s="59" t="s">
        <v>544</v>
      </c>
      <c r="AP367" s="59" t="s">
        <v>544</v>
      </c>
      <c r="AQ367" s="59" t="s">
        <v>544</v>
      </c>
      <c r="AR367" s="59" t="s">
        <v>544</v>
      </c>
      <c r="AS367" s="58">
        <v>0.1</v>
      </c>
      <c r="AT367" s="58">
        <v>114</v>
      </c>
      <c r="AU367" s="58">
        <v>91.24</v>
      </c>
      <c r="AV367" s="58">
        <v>83.4</v>
      </c>
      <c r="AW367" s="59" t="s">
        <v>544</v>
      </c>
      <c r="AX367" s="58">
        <v>34.200000000000003</v>
      </c>
      <c r="AY367" s="58">
        <v>39.5</v>
      </c>
      <c r="AZ367" s="58">
        <v>66.900000000000006</v>
      </c>
      <c r="BA367" s="58">
        <v>64.099999999999994</v>
      </c>
      <c r="BB367" s="58">
        <v>68.8</v>
      </c>
      <c r="BC367" s="58">
        <v>81.5</v>
      </c>
      <c r="BD367" s="59" t="s">
        <v>544</v>
      </c>
      <c r="BE367" s="59" t="s">
        <v>544</v>
      </c>
      <c r="BF367" s="59" t="s">
        <v>544</v>
      </c>
      <c r="BG367" s="58">
        <v>5.63</v>
      </c>
      <c r="BH367" s="58">
        <v>4.33</v>
      </c>
      <c r="BI367" s="59" t="s">
        <v>544</v>
      </c>
      <c r="BJ367" s="59" t="s">
        <v>544</v>
      </c>
      <c r="BK367" s="59" t="s">
        <v>544</v>
      </c>
      <c r="BL367" s="58">
        <v>27.2</v>
      </c>
      <c r="BM367" s="58">
        <v>21.63</v>
      </c>
      <c r="BN367" s="59" t="s">
        <v>544</v>
      </c>
      <c r="BO367" s="59" t="s">
        <v>544</v>
      </c>
      <c r="BP367" s="59" t="s">
        <v>544</v>
      </c>
      <c r="BQ367" s="59" t="s">
        <v>544</v>
      </c>
      <c r="BR367" s="59" t="s">
        <v>544</v>
      </c>
      <c r="BS367" s="59" t="s">
        <v>544</v>
      </c>
      <c r="BT367" s="59" t="s">
        <v>544</v>
      </c>
      <c r="BU367" s="59" t="s">
        <v>544</v>
      </c>
      <c r="BV367" s="59" t="s">
        <v>544</v>
      </c>
      <c r="BW367" s="59" t="s">
        <v>544</v>
      </c>
      <c r="BX367" s="59" t="s">
        <v>544</v>
      </c>
      <c r="BY367" s="59" t="s">
        <v>544</v>
      </c>
      <c r="BZ367" s="59" t="s">
        <v>544</v>
      </c>
      <c r="CA367" s="59" t="s">
        <v>544</v>
      </c>
      <c r="CB367" s="59" t="s">
        <v>544</v>
      </c>
      <c r="CC367" s="59" t="s">
        <v>544</v>
      </c>
      <c r="CD367" s="59" t="s">
        <v>544</v>
      </c>
      <c r="CE367" s="59" t="s">
        <v>544</v>
      </c>
      <c r="CF367" s="58">
        <v>1006893</v>
      </c>
      <c r="CG367" s="59" t="s">
        <v>544</v>
      </c>
      <c r="CH367" s="59" t="s">
        <v>544</v>
      </c>
      <c r="CI367" s="59" t="s">
        <v>544</v>
      </c>
      <c r="CJ367" s="59" t="s">
        <v>544</v>
      </c>
      <c r="CK367" s="59" t="s">
        <v>544</v>
      </c>
      <c r="CL367" s="59" t="s">
        <v>544</v>
      </c>
      <c r="CM367" s="59" t="s">
        <v>544</v>
      </c>
      <c r="CN367" s="59" t="s">
        <v>544</v>
      </c>
      <c r="CO367" s="59" t="s">
        <v>544</v>
      </c>
      <c r="CP367" s="59" t="s">
        <v>544</v>
      </c>
      <c r="CQ367" s="59" t="s">
        <v>544</v>
      </c>
      <c r="CR367" s="59" t="s">
        <v>544</v>
      </c>
      <c r="CS367" s="58">
        <v>94.2</v>
      </c>
      <c r="CT367" s="58">
        <v>106.5</v>
      </c>
      <c r="CU367" s="59" t="s">
        <v>544</v>
      </c>
      <c r="CV367" s="59" t="s">
        <v>544</v>
      </c>
      <c r="CW367" s="58">
        <v>3.07</v>
      </c>
      <c r="CX367" s="59" t="s">
        <v>544</v>
      </c>
      <c r="CY367" s="59" t="s">
        <v>544</v>
      </c>
      <c r="CZ367" s="59" t="s">
        <v>544</v>
      </c>
      <c r="DA367" s="59" t="s">
        <v>544</v>
      </c>
      <c r="DB367" s="59" t="s">
        <v>544</v>
      </c>
      <c r="DC367" s="59" t="s">
        <v>544</v>
      </c>
      <c r="DD367" s="59" t="s">
        <v>544</v>
      </c>
      <c r="DE367" s="59" t="s">
        <v>544</v>
      </c>
      <c r="DF367" s="59" t="s">
        <v>544</v>
      </c>
      <c r="DG367" s="59" t="s">
        <v>544</v>
      </c>
      <c r="DH367" s="59" t="s">
        <v>544</v>
      </c>
      <c r="DI367" s="59" t="s">
        <v>544</v>
      </c>
      <c r="DJ367" s="59" t="s">
        <v>544</v>
      </c>
      <c r="DK367" s="59" t="s">
        <v>544</v>
      </c>
      <c r="DL367" s="59" t="s">
        <v>544</v>
      </c>
      <c r="DM367" s="59" t="s">
        <v>544</v>
      </c>
      <c r="DN367" s="58">
        <v>4.0243630000000001</v>
      </c>
      <c r="DO367" s="59" t="s">
        <v>544</v>
      </c>
      <c r="DP367" s="59" t="s">
        <v>544</v>
      </c>
      <c r="DQ367" s="116" t="s">
        <v>544</v>
      </c>
    </row>
    <row r="368" spans="1:121">
      <c r="A368" s="3">
        <v>33039</v>
      </c>
      <c r="B368" s="59" t="s">
        <v>544</v>
      </c>
      <c r="C368" s="59" t="s">
        <v>544</v>
      </c>
      <c r="D368" s="59" t="s">
        <v>544</v>
      </c>
      <c r="E368" s="59" t="s">
        <v>544</v>
      </c>
      <c r="F368" s="58">
        <v>61.7</v>
      </c>
      <c r="G368" s="58">
        <v>1.16127</v>
      </c>
      <c r="H368" s="58">
        <v>243.7</v>
      </c>
      <c r="I368" s="58">
        <v>432.5</v>
      </c>
      <c r="J368" s="58">
        <v>8.3000000000000007</v>
      </c>
      <c r="K368" s="58">
        <v>8.8000000000000007</v>
      </c>
      <c r="L368" s="58">
        <v>1879.9</v>
      </c>
      <c r="M368" s="58">
        <v>259254</v>
      </c>
      <c r="N368" s="59" t="s">
        <v>544</v>
      </c>
      <c r="O368" s="58">
        <v>732</v>
      </c>
      <c r="P368" s="58">
        <v>6.5</v>
      </c>
      <c r="Q368" s="59" t="s">
        <v>544</v>
      </c>
      <c r="R368" s="59" t="s">
        <v>544</v>
      </c>
      <c r="S368" s="59" t="s">
        <v>544</v>
      </c>
      <c r="T368" s="59" t="s">
        <v>544</v>
      </c>
      <c r="U368" s="59" t="s">
        <v>544</v>
      </c>
      <c r="V368" s="59" t="s">
        <v>544</v>
      </c>
      <c r="W368" s="59" t="s">
        <v>544</v>
      </c>
      <c r="X368" s="59" t="s">
        <v>544</v>
      </c>
      <c r="Y368" s="59" t="s">
        <v>544</v>
      </c>
      <c r="Z368" s="58">
        <v>98.2</v>
      </c>
      <c r="AA368" s="59" t="s">
        <v>544</v>
      </c>
      <c r="AB368" s="59" t="s">
        <v>544</v>
      </c>
      <c r="AC368" s="58">
        <v>1.16127</v>
      </c>
      <c r="AD368" s="59" t="s">
        <v>544</v>
      </c>
      <c r="AE368" s="59" t="s">
        <v>544</v>
      </c>
      <c r="AF368" s="58">
        <v>98.433734999999999</v>
      </c>
      <c r="AG368" s="58">
        <v>15.55</v>
      </c>
      <c r="AH368" s="58">
        <v>62.7</v>
      </c>
      <c r="AI368" s="59" t="s">
        <v>544</v>
      </c>
      <c r="AJ368" s="59" t="s">
        <v>544</v>
      </c>
      <c r="AK368" s="59" t="s">
        <v>544</v>
      </c>
      <c r="AL368" s="59" t="s">
        <v>544</v>
      </c>
      <c r="AM368" s="58">
        <v>70.473399999999998</v>
      </c>
      <c r="AN368" s="58">
        <v>101.77330000000001</v>
      </c>
      <c r="AO368" s="59" t="s">
        <v>544</v>
      </c>
      <c r="AP368" s="59" t="s">
        <v>544</v>
      </c>
      <c r="AQ368" s="59" t="s">
        <v>544</v>
      </c>
      <c r="AR368" s="59" t="s">
        <v>544</v>
      </c>
      <c r="AS368" s="58">
        <v>-0.4</v>
      </c>
      <c r="AT368" s="58">
        <v>113.9</v>
      </c>
      <c r="AU368" s="58">
        <v>90.49</v>
      </c>
      <c r="AV368" s="58">
        <v>83</v>
      </c>
      <c r="AW368" s="59" t="s">
        <v>544</v>
      </c>
      <c r="AX368" s="58">
        <v>31.9</v>
      </c>
      <c r="AY368" s="58">
        <v>37.299999999999997</v>
      </c>
      <c r="AZ368" s="58">
        <v>65.5</v>
      </c>
      <c r="BA368" s="58">
        <v>61.3</v>
      </c>
      <c r="BB368" s="58">
        <v>68.400000000000006</v>
      </c>
      <c r="BC368" s="58">
        <v>81.5</v>
      </c>
      <c r="BD368" s="59" t="s">
        <v>544</v>
      </c>
      <c r="BE368" s="59" t="s">
        <v>544</v>
      </c>
      <c r="BF368" s="59" t="s">
        <v>544</v>
      </c>
      <c r="BG368" s="58">
        <v>5.56</v>
      </c>
      <c r="BH368" s="58">
        <v>4.21</v>
      </c>
      <c r="BI368" s="59" t="s">
        <v>544</v>
      </c>
      <c r="BJ368" s="59" t="s">
        <v>544</v>
      </c>
      <c r="BK368" s="59" t="s">
        <v>544</v>
      </c>
      <c r="BL368" s="58">
        <v>26.54</v>
      </c>
      <c r="BM368" s="58">
        <v>22.65</v>
      </c>
      <c r="BN368" s="59" t="s">
        <v>544</v>
      </c>
      <c r="BO368" s="59" t="s">
        <v>544</v>
      </c>
      <c r="BP368" s="59" t="s">
        <v>544</v>
      </c>
      <c r="BQ368" s="59" t="s">
        <v>544</v>
      </c>
      <c r="BR368" s="59" t="s">
        <v>544</v>
      </c>
      <c r="BS368" s="59" t="s">
        <v>544</v>
      </c>
      <c r="BT368" s="59" t="s">
        <v>544</v>
      </c>
      <c r="BU368" s="59" t="s">
        <v>544</v>
      </c>
      <c r="BV368" s="59" t="s">
        <v>544</v>
      </c>
      <c r="BW368" s="59" t="s">
        <v>544</v>
      </c>
      <c r="BX368" s="59" t="s">
        <v>544</v>
      </c>
      <c r="BY368" s="59" t="s">
        <v>544</v>
      </c>
      <c r="BZ368" s="59" t="s">
        <v>544</v>
      </c>
      <c r="CA368" s="59" t="s">
        <v>544</v>
      </c>
      <c r="CB368" s="59" t="s">
        <v>544</v>
      </c>
      <c r="CC368" s="59" t="s">
        <v>544</v>
      </c>
      <c r="CD368" s="59" t="s">
        <v>544</v>
      </c>
      <c r="CE368" s="59" t="s">
        <v>544</v>
      </c>
      <c r="CF368" s="58">
        <v>1107331</v>
      </c>
      <c r="CG368" s="59" t="s">
        <v>544</v>
      </c>
      <c r="CH368" s="59" t="s">
        <v>544</v>
      </c>
      <c r="CI368" s="59" t="s">
        <v>544</v>
      </c>
      <c r="CJ368" s="59" t="s">
        <v>544</v>
      </c>
      <c r="CK368" s="59" t="s">
        <v>544</v>
      </c>
      <c r="CL368" s="59" t="s">
        <v>544</v>
      </c>
      <c r="CM368" s="59" t="s">
        <v>544</v>
      </c>
      <c r="CN368" s="59" t="s">
        <v>544</v>
      </c>
      <c r="CO368" s="59" t="s">
        <v>544</v>
      </c>
      <c r="CP368" s="59" t="s">
        <v>544</v>
      </c>
      <c r="CQ368" s="59" t="s">
        <v>544</v>
      </c>
      <c r="CR368" s="59" t="s">
        <v>544</v>
      </c>
      <c r="CS368" s="58">
        <v>93.8</v>
      </c>
      <c r="CT368" s="58">
        <v>104.5</v>
      </c>
      <c r="CU368" s="59" t="s">
        <v>544</v>
      </c>
      <c r="CV368" s="59" t="s">
        <v>544</v>
      </c>
      <c r="CW368" s="58">
        <v>3.02</v>
      </c>
      <c r="CX368" s="59" t="s">
        <v>544</v>
      </c>
      <c r="CY368" s="59" t="s">
        <v>544</v>
      </c>
      <c r="CZ368" s="59" t="s">
        <v>544</v>
      </c>
      <c r="DA368" s="59" t="s">
        <v>544</v>
      </c>
      <c r="DB368" s="59" t="s">
        <v>544</v>
      </c>
      <c r="DC368" s="59" t="s">
        <v>544</v>
      </c>
      <c r="DD368" s="59" t="s">
        <v>544</v>
      </c>
      <c r="DE368" s="59" t="s">
        <v>544</v>
      </c>
      <c r="DF368" s="59" t="s">
        <v>544</v>
      </c>
      <c r="DG368" s="59" t="s">
        <v>544</v>
      </c>
      <c r="DH368" s="59" t="s">
        <v>544</v>
      </c>
      <c r="DI368" s="59" t="s">
        <v>544</v>
      </c>
      <c r="DJ368" s="59" t="s">
        <v>544</v>
      </c>
      <c r="DK368" s="59" t="s">
        <v>544</v>
      </c>
      <c r="DL368" s="59" t="s">
        <v>544</v>
      </c>
      <c r="DM368" s="59" t="s">
        <v>544</v>
      </c>
      <c r="DN368" s="58">
        <v>4.0818810000000001</v>
      </c>
      <c r="DO368" s="59" t="s">
        <v>544</v>
      </c>
      <c r="DP368" s="59" t="s">
        <v>544</v>
      </c>
      <c r="DQ368" s="116" t="s">
        <v>544</v>
      </c>
    </row>
    <row r="369" spans="1:121">
      <c r="A369" s="3">
        <v>33069</v>
      </c>
      <c r="B369" s="59" t="s">
        <v>544</v>
      </c>
      <c r="C369" s="59" t="s">
        <v>544</v>
      </c>
      <c r="D369" s="59" t="s">
        <v>544</v>
      </c>
      <c r="E369" s="59" t="s">
        <v>544</v>
      </c>
      <c r="F369" s="58">
        <v>63</v>
      </c>
      <c r="G369" s="58">
        <v>1.1939010000000001</v>
      </c>
      <c r="H369" s="58">
        <v>256.5</v>
      </c>
      <c r="I369" s="58">
        <v>439.6</v>
      </c>
      <c r="J369" s="58">
        <v>8.266</v>
      </c>
      <c r="K369" s="58">
        <v>8.6</v>
      </c>
      <c r="L369" s="58">
        <v>1919.1</v>
      </c>
      <c r="M369" s="58">
        <v>271801</v>
      </c>
      <c r="N369" s="59" t="s">
        <v>544</v>
      </c>
      <c r="O369" s="58">
        <v>696</v>
      </c>
      <c r="P369" s="58">
        <v>6.4</v>
      </c>
      <c r="Q369" s="59" t="s">
        <v>544</v>
      </c>
      <c r="R369" s="59" t="s">
        <v>544</v>
      </c>
      <c r="S369" s="59" t="s">
        <v>544</v>
      </c>
      <c r="T369" s="59" t="s">
        <v>544</v>
      </c>
      <c r="U369" s="59" t="s">
        <v>544</v>
      </c>
      <c r="V369" s="59" t="s">
        <v>544</v>
      </c>
      <c r="W369" s="59" t="s">
        <v>544</v>
      </c>
      <c r="X369" s="59" t="s">
        <v>544</v>
      </c>
      <c r="Y369" s="59" t="s">
        <v>544</v>
      </c>
      <c r="Z369" s="58">
        <v>98</v>
      </c>
      <c r="AA369" s="59" t="s">
        <v>544</v>
      </c>
      <c r="AB369" s="59" t="s">
        <v>544</v>
      </c>
      <c r="AC369" s="58">
        <v>1.1939010000000001</v>
      </c>
      <c r="AD369" s="59" t="s">
        <v>544</v>
      </c>
      <c r="AE369" s="59" t="s">
        <v>544</v>
      </c>
      <c r="AF369" s="58">
        <v>98.554216999999994</v>
      </c>
      <c r="AG369" s="58">
        <v>17.47</v>
      </c>
      <c r="AH369" s="58">
        <v>62.9</v>
      </c>
      <c r="AI369" s="59" t="s">
        <v>544</v>
      </c>
      <c r="AJ369" s="59" t="s">
        <v>544</v>
      </c>
      <c r="AK369" s="59" t="s">
        <v>544</v>
      </c>
      <c r="AL369" s="59" t="s">
        <v>544</v>
      </c>
      <c r="AM369" s="58">
        <v>70.717399999999998</v>
      </c>
      <c r="AN369" s="58">
        <v>101.8319</v>
      </c>
      <c r="AO369" s="59" t="s">
        <v>544</v>
      </c>
      <c r="AP369" s="59" t="s">
        <v>544</v>
      </c>
      <c r="AQ369" s="59" t="s">
        <v>544</v>
      </c>
      <c r="AR369" s="59" t="s">
        <v>544</v>
      </c>
      <c r="AS369" s="58">
        <v>0.8</v>
      </c>
      <c r="AT369" s="58">
        <v>115.2</v>
      </c>
      <c r="AU369" s="58">
        <v>90.6</v>
      </c>
      <c r="AV369" s="58">
        <v>83</v>
      </c>
      <c r="AW369" s="59" t="s">
        <v>544</v>
      </c>
      <c r="AX369" s="58">
        <v>35</v>
      </c>
      <c r="AY369" s="58">
        <v>39.9</v>
      </c>
      <c r="AZ369" s="58">
        <v>65.5</v>
      </c>
      <c r="BA369" s="58">
        <v>59.9</v>
      </c>
      <c r="BB369" s="58">
        <v>69.400000000000006</v>
      </c>
      <c r="BC369" s="58">
        <v>81.7</v>
      </c>
      <c r="BD369" s="59" t="s">
        <v>544</v>
      </c>
      <c r="BE369" s="59" t="s">
        <v>544</v>
      </c>
      <c r="BF369" s="59" t="s">
        <v>544</v>
      </c>
      <c r="BG369" s="58">
        <v>5.44</v>
      </c>
      <c r="BH369" s="58">
        <v>4.46</v>
      </c>
      <c r="BI369" s="59" t="s">
        <v>544</v>
      </c>
      <c r="BJ369" s="59" t="s">
        <v>544</v>
      </c>
      <c r="BK369" s="59" t="s">
        <v>544</v>
      </c>
      <c r="BL369" s="58">
        <v>28.83</v>
      </c>
      <c r="BM369" s="58">
        <v>23.62</v>
      </c>
      <c r="BN369" s="59" t="s">
        <v>544</v>
      </c>
      <c r="BO369" s="59" t="s">
        <v>544</v>
      </c>
      <c r="BP369" s="59" t="s">
        <v>544</v>
      </c>
      <c r="BQ369" s="59" t="s">
        <v>544</v>
      </c>
      <c r="BR369" s="59" t="s">
        <v>544</v>
      </c>
      <c r="BS369" s="59" t="s">
        <v>544</v>
      </c>
      <c r="BT369" s="59" t="s">
        <v>544</v>
      </c>
      <c r="BU369" s="59" t="s">
        <v>544</v>
      </c>
      <c r="BV369" s="59" t="s">
        <v>544</v>
      </c>
      <c r="BW369" s="59" t="s">
        <v>544</v>
      </c>
      <c r="BX369" s="59" t="s">
        <v>544</v>
      </c>
      <c r="BY369" s="59" t="s">
        <v>544</v>
      </c>
      <c r="BZ369" s="59" t="s">
        <v>544</v>
      </c>
      <c r="CA369" s="59" t="s">
        <v>544</v>
      </c>
      <c r="CB369" s="59" t="s">
        <v>544</v>
      </c>
      <c r="CC369" s="59" t="s">
        <v>544</v>
      </c>
      <c r="CD369" s="59" t="s">
        <v>544</v>
      </c>
      <c r="CE369" s="59" t="s">
        <v>544</v>
      </c>
      <c r="CF369" s="58">
        <v>1110569</v>
      </c>
      <c r="CG369" s="59" t="s">
        <v>544</v>
      </c>
      <c r="CH369" s="59" t="s">
        <v>544</v>
      </c>
      <c r="CI369" s="59" t="s">
        <v>544</v>
      </c>
      <c r="CJ369" s="59" t="s">
        <v>544</v>
      </c>
      <c r="CK369" s="59" t="s">
        <v>544</v>
      </c>
      <c r="CL369" s="59" t="s">
        <v>544</v>
      </c>
      <c r="CM369" s="59" t="s">
        <v>544</v>
      </c>
      <c r="CN369" s="59" t="s">
        <v>544</v>
      </c>
      <c r="CO369" s="59" t="s">
        <v>544</v>
      </c>
      <c r="CP369" s="59" t="s">
        <v>544</v>
      </c>
      <c r="CQ369" s="59" t="s">
        <v>544</v>
      </c>
      <c r="CR369" s="59" t="s">
        <v>544</v>
      </c>
      <c r="CS369" s="58">
        <v>93.5</v>
      </c>
      <c r="CT369" s="58">
        <v>104.3</v>
      </c>
      <c r="CU369" s="59" t="s">
        <v>544</v>
      </c>
      <c r="CV369" s="59" t="s">
        <v>544</v>
      </c>
      <c r="CW369" s="58">
        <v>3.07</v>
      </c>
      <c r="CX369" s="59" t="s">
        <v>544</v>
      </c>
      <c r="CY369" s="59" t="s">
        <v>544</v>
      </c>
      <c r="CZ369" s="59" t="s">
        <v>544</v>
      </c>
      <c r="DA369" s="59" t="s">
        <v>544</v>
      </c>
      <c r="DB369" s="59" t="s">
        <v>544</v>
      </c>
      <c r="DC369" s="59" t="s">
        <v>544</v>
      </c>
      <c r="DD369" s="59" t="s">
        <v>544</v>
      </c>
      <c r="DE369" s="59" t="s">
        <v>544</v>
      </c>
      <c r="DF369" s="59" t="s">
        <v>544</v>
      </c>
      <c r="DG369" s="59" t="s">
        <v>544</v>
      </c>
      <c r="DH369" s="59" t="s">
        <v>544</v>
      </c>
      <c r="DI369" s="59" t="s">
        <v>544</v>
      </c>
      <c r="DJ369" s="59" t="s">
        <v>544</v>
      </c>
      <c r="DK369" s="59" t="s">
        <v>544</v>
      </c>
      <c r="DL369" s="59" t="s">
        <v>544</v>
      </c>
      <c r="DM369" s="59" t="s">
        <v>544</v>
      </c>
      <c r="DN369" s="58">
        <v>4.188358</v>
      </c>
      <c r="DO369" s="59" t="s">
        <v>544</v>
      </c>
      <c r="DP369" s="59" t="s">
        <v>544</v>
      </c>
      <c r="DQ369" s="116" t="s">
        <v>544</v>
      </c>
    </row>
    <row r="370" spans="1:121">
      <c r="A370" s="3">
        <v>33100</v>
      </c>
      <c r="B370" s="59" t="s">
        <v>544</v>
      </c>
      <c r="C370" s="59" t="s">
        <v>544</v>
      </c>
      <c r="D370" s="59" t="s">
        <v>544</v>
      </c>
      <c r="E370" s="59" t="s">
        <v>544</v>
      </c>
      <c r="F370" s="58">
        <v>65.5</v>
      </c>
      <c r="G370" s="58">
        <v>1.2456199999999999</v>
      </c>
      <c r="H370" s="58">
        <v>250.3</v>
      </c>
      <c r="I370" s="58">
        <v>450.1</v>
      </c>
      <c r="J370" s="58">
        <v>8.4550000000000001</v>
      </c>
      <c r="K370" s="58">
        <v>8.9</v>
      </c>
      <c r="L370" s="58">
        <v>1629.5</v>
      </c>
      <c r="M370" s="58">
        <v>224088</v>
      </c>
      <c r="N370" s="59" t="s">
        <v>544</v>
      </c>
      <c r="O370" s="58">
        <v>753</v>
      </c>
      <c r="P370" s="58">
        <v>6.3</v>
      </c>
      <c r="Q370" s="59" t="s">
        <v>544</v>
      </c>
      <c r="R370" s="59" t="s">
        <v>544</v>
      </c>
      <c r="S370" s="59" t="s">
        <v>544</v>
      </c>
      <c r="T370" s="59" t="s">
        <v>544</v>
      </c>
      <c r="U370" s="59" t="s">
        <v>544</v>
      </c>
      <c r="V370" s="59" t="s">
        <v>544</v>
      </c>
      <c r="W370" s="59" t="s">
        <v>544</v>
      </c>
      <c r="X370" s="59" t="s">
        <v>544</v>
      </c>
      <c r="Y370" s="59" t="s">
        <v>544</v>
      </c>
      <c r="Z370" s="58">
        <v>98.5</v>
      </c>
      <c r="AA370" s="59" t="s">
        <v>544</v>
      </c>
      <c r="AB370" s="59" t="s">
        <v>544</v>
      </c>
      <c r="AC370" s="58">
        <v>1.2456199999999999</v>
      </c>
      <c r="AD370" s="59" t="s">
        <v>544</v>
      </c>
      <c r="AE370" s="59" t="s">
        <v>544</v>
      </c>
      <c r="AF370" s="58">
        <v>97.149643999999995</v>
      </c>
      <c r="AG370" s="58">
        <v>26.95</v>
      </c>
      <c r="AH370" s="58">
        <v>63.1</v>
      </c>
      <c r="AI370" s="59" t="s">
        <v>544</v>
      </c>
      <c r="AJ370" s="59" t="s">
        <v>544</v>
      </c>
      <c r="AK370" s="59" t="s">
        <v>544</v>
      </c>
      <c r="AL370" s="59" t="s">
        <v>544</v>
      </c>
      <c r="AM370" s="58">
        <v>70.909499999999994</v>
      </c>
      <c r="AN370" s="58">
        <v>101.81780000000001</v>
      </c>
      <c r="AO370" s="59" t="s">
        <v>544</v>
      </c>
      <c r="AP370" s="59" t="s">
        <v>544</v>
      </c>
      <c r="AQ370" s="59" t="s">
        <v>544</v>
      </c>
      <c r="AR370" s="59" t="s">
        <v>544</v>
      </c>
      <c r="AS370" s="58">
        <v>0.4</v>
      </c>
      <c r="AT370" s="58">
        <v>115.8</v>
      </c>
      <c r="AU370" s="58">
        <v>91.56</v>
      </c>
      <c r="AV370" s="58">
        <v>84.4</v>
      </c>
      <c r="AW370" s="59" t="s">
        <v>544</v>
      </c>
      <c r="AX370" s="58">
        <v>50.8</v>
      </c>
      <c r="AY370" s="58">
        <v>53.5</v>
      </c>
      <c r="AZ370" s="58">
        <v>67.8</v>
      </c>
      <c r="BA370" s="58">
        <v>59.4</v>
      </c>
      <c r="BB370" s="58">
        <v>73.599999999999994</v>
      </c>
      <c r="BC370" s="58">
        <v>81.7</v>
      </c>
      <c r="BD370" s="59" t="s">
        <v>544</v>
      </c>
      <c r="BE370" s="59" t="s">
        <v>544</v>
      </c>
      <c r="BF370" s="59" t="s">
        <v>544</v>
      </c>
      <c r="BG370" s="58">
        <v>5.51</v>
      </c>
      <c r="BH370" s="58">
        <v>4.6100000000000003</v>
      </c>
      <c r="BI370" s="59" t="s">
        <v>544</v>
      </c>
      <c r="BJ370" s="59" t="s">
        <v>544</v>
      </c>
      <c r="BK370" s="59" t="s">
        <v>544</v>
      </c>
      <c r="BL370" s="58">
        <v>28.8</v>
      </c>
      <c r="BM370" s="58">
        <v>24.79</v>
      </c>
      <c r="BN370" s="59" t="s">
        <v>544</v>
      </c>
      <c r="BO370" s="59" t="s">
        <v>544</v>
      </c>
      <c r="BP370" s="59" t="s">
        <v>544</v>
      </c>
      <c r="BQ370" s="59" t="s">
        <v>544</v>
      </c>
      <c r="BR370" s="59" t="s">
        <v>544</v>
      </c>
      <c r="BS370" s="59" t="s">
        <v>544</v>
      </c>
      <c r="BT370" s="59" t="s">
        <v>544</v>
      </c>
      <c r="BU370" s="59" t="s">
        <v>544</v>
      </c>
      <c r="BV370" s="59" t="s">
        <v>544</v>
      </c>
      <c r="BW370" s="59" t="s">
        <v>544</v>
      </c>
      <c r="BX370" s="59" t="s">
        <v>544</v>
      </c>
      <c r="BY370" s="59" t="s">
        <v>544</v>
      </c>
      <c r="BZ370" s="59" t="s">
        <v>544</v>
      </c>
      <c r="CA370" s="59" t="s">
        <v>544</v>
      </c>
      <c r="CB370" s="59" t="s">
        <v>544</v>
      </c>
      <c r="CC370" s="59" t="s">
        <v>544</v>
      </c>
      <c r="CD370" s="59" t="s">
        <v>544</v>
      </c>
      <c r="CE370" s="59" t="s">
        <v>544</v>
      </c>
      <c r="CF370" s="58">
        <v>1116388</v>
      </c>
      <c r="CG370" s="59" t="s">
        <v>544</v>
      </c>
      <c r="CH370" s="59" t="s">
        <v>544</v>
      </c>
      <c r="CI370" s="59" t="s">
        <v>544</v>
      </c>
      <c r="CJ370" s="59" t="s">
        <v>544</v>
      </c>
      <c r="CK370" s="59" t="s">
        <v>544</v>
      </c>
      <c r="CL370" s="59" t="s">
        <v>544</v>
      </c>
      <c r="CM370" s="59" t="s">
        <v>544</v>
      </c>
      <c r="CN370" s="59" t="s">
        <v>544</v>
      </c>
      <c r="CO370" s="59" t="s">
        <v>544</v>
      </c>
      <c r="CP370" s="59" t="s">
        <v>544</v>
      </c>
      <c r="CQ370" s="59" t="s">
        <v>544</v>
      </c>
      <c r="CR370" s="59" t="s">
        <v>544</v>
      </c>
      <c r="CS370" s="58">
        <v>93.6</v>
      </c>
      <c r="CT370" s="58">
        <v>105.5</v>
      </c>
      <c r="CU370" s="59" t="s">
        <v>544</v>
      </c>
      <c r="CV370" s="59" t="s">
        <v>544</v>
      </c>
      <c r="CW370" s="58">
        <v>2.91</v>
      </c>
      <c r="CX370" s="59" t="s">
        <v>544</v>
      </c>
      <c r="CY370" s="59" t="s">
        <v>544</v>
      </c>
      <c r="CZ370" s="59" t="s">
        <v>544</v>
      </c>
      <c r="DA370" s="59" t="s">
        <v>544</v>
      </c>
      <c r="DB370" s="59" t="s">
        <v>544</v>
      </c>
      <c r="DC370" s="59" t="s">
        <v>544</v>
      </c>
      <c r="DD370" s="59" t="s">
        <v>544</v>
      </c>
      <c r="DE370" s="59" t="s">
        <v>544</v>
      </c>
      <c r="DF370" s="59" t="s">
        <v>544</v>
      </c>
      <c r="DG370" s="59" t="s">
        <v>544</v>
      </c>
      <c r="DH370" s="59" t="s">
        <v>544</v>
      </c>
      <c r="DI370" s="59" t="s">
        <v>544</v>
      </c>
      <c r="DJ370" s="59" t="s">
        <v>544</v>
      </c>
      <c r="DK370" s="59" t="s">
        <v>544</v>
      </c>
      <c r="DL370" s="59" t="s">
        <v>544</v>
      </c>
      <c r="DM370" s="59" t="s">
        <v>544</v>
      </c>
      <c r="DN370" s="58">
        <v>4.2433909999999999</v>
      </c>
      <c r="DO370" s="59" t="s">
        <v>544</v>
      </c>
      <c r="DP370" s="59" t="s">
        <v>544</v>
      </c>
      <c r="DQ370" s="116" t="s">
        <v>544</v>
      </c>
    </row>
    <row r="371" spans="1:121">
      <c r="A371" s="3">
        <v>33131</v>
      </c>
      <c r="B371" s="59" t="s">
        <v>544</v>
      </c>
      <c r="C371" s="59" t="s">
        <v>544</v>
      </c>
      <c r="D371" s="59" t="s">
        <v>544</v>
      </c>
      <c r="E371" s="59" t="s">
        <v>544</v>
      </c>
      <c r="F371" s="58">
        <v>65</v>
      </c>
      <c r="G371" s="58">
        <v>1.2454989999999999</v>
      </c>
      <c r="H371" s="58">
        <v>257.8</v>
      </c>
      <c r="I371" s="58">
        <v>456</v>
      </c>
      <c r="J371" s="58">
        <v>8.4649999999999999</v>
      </c>
      <c r="K371" s="58">
        <v>9.1</v>
      </c>
      <c r="L371" s="58">
        <v>1334.9</v>
      </c>
      <c r="M371" s="58">
        <v>216726</v>
      </c>
      <c r="N371" s="59" t="s">
        <v>544</v>
      </c>
      <c r="O371" s="58">
        <v>665</v>
      </c>
      <c r="P371" s="58">
        <v>6.2</v>
      </c>
      <c r="Q371" s="59" t="s">
        <v>544</v>
      </c>
      <c r="R371" s="59" t="s">
        <v>544</v>
      </c>
      <c r="S371" s="59" t="s">
        <v>544</v>
      </c>
      <c r="T371" s="59" t="s">
        <v>544</v>
      </c>
      <c r="U371" s="59" t="s">
        <v>544</v>
      </c>
      <c r="V371" s="59" t="s">
        <v>544</v>
      </c>
      <c r="W371" s="59" t="s">
        <v>544</v>
      </c>
      <c r="X371" s="59" t="s">
        <v>544</v>
      </c>
      <c r="Y371" s="59" t="s">
        <v>544</v>
      </c>
      <c r="Z371" s="58">
        <v>98.3</v>
      </c>
      <c r="AA371" s="59" t="s">
        <v>544</v>
      </c>
      <c r="AB371" s="59" t="s">
        <v>544</v>
      </c>
      <c r="AC371" s="58">
        <v>1.2454989999999999</v>
      </c>
      <c r="AD371" s="59" t="s">
        <v>544</v>
      </c>
      <c r="AE371" s="59" t="s">
        <v>544</v>
      </c>
      <c r="AF371" s="58">
        <v>94.907407000000006</v>
      </c>
      <c r="AG371" s="58">
        <v>34.659999999999997</v>
      </c>
      <c r="AH371" s="58">
        <v>63.3</v>
      </c>
      <c r="AI371" s="59" t="s">
        <v>544</v>
      </c>
      <c r="AJ371" s="59" t="s">
        <v>544</v>
      </c>
      <c r="AK371" s="59" t="s">
        <v>544</v>
      </c>
      <c r="AL371" s="59" t="s">
        <v>544</v>
      </c>
      <c r="AM371" s="58">
        <v>71.031499999999994</v>
      </c>
      <c r="AN371" s="58">
        <v>101.70610000000001</v>
      </c>
      <c r="AO371" s="59" t="s">
        <v>544</v>
      </c>
      <c r="AP371" s="59" t="s">
        <v>544</v>
      </c>
      <c r="AQ371" s="59" t="s">
        <v>544</v>
      </c>
      <c r="AR371" s="59" t="s">
        <v>544</v>
      </c>
      <c r="AS371" s="58">
        <v>-3.7</v>
      </c>
      <c r="AT371" s="58">
        <v>115.8</v>
      </c>
      <c r="AU371" s="58">
        <v>91.38</v>
      </c>
      <c r="AV371" s="58">
        <v>86.4</v>
      </c>
      <c r="AW371" s="59" t="s">
        <v>544</v>
      </c>
      <c r="AX371" s="58">
        <v>62.4</v>
      </c>
      <c r="AY371" s="58">
        <v>63.6</v>
      </c>
      <c r="AZ371" s="58">
        <v>70</v>
      </c>
      <c r="BA371" s="58">
        <v>59.5</v>
      </c>
      <c r="BB371" s="58">
        <v>77.3</v>
      </c>
      <c r="BC371" s="58">
        <v>82</v>
      </c>
      <c r="BD371" s="59" t="s">
        <v>544</v>
      </c>
      <c r="BE371" s="59" t="s">
        <v>544</v>
      </c>
      <c r="BF371" s="59" t="s">
        <v>544</v>
      </c>
      <c r="BG371" s="58">
        <v>5.67</v>
      </c>
      <c r="BH371" s="58">
        <v>4.2699999999999996</v>
      </c>
      <c r="BI371" s="59" t="s">
        <v>544</v>
      </c>
      <c r="BJ371" s="59" t="s">
        <v>544</v>
      </c>
      <c r="BK371" s="59" t="s">
        <v>544</v>
      </c>
      <c r="BL371" s="58">
        <v>29.12</v>
      </c>
      <c r="BM371" s="58">
        <v>25.3</v>
      </c>
      <c r="BN371" s="59" t="s">
        <v>544</v>
      </c>
      <c r="BO371" s="59" t="s">
        <v>544</v>
      </c>
      <c r="BP371" s="59" t="s">
        <v>544</v>
      </c>
      <c r="BQ371" s="59" t="s">
        <v>544</v>
      </c>
      <c r="BR371" s="59" t="s">
        <v>544</v>
      </c>
      <c r="BS371" s="59" t="s">
        <v>544</v>
      </c>
      <c r="BT371" s="59" t="s">
        <v>544</v>
      </c>
      <c r="BU371" s="59" t="s">
        <v>544</v>
      </c>
      <c r="BV371" s="59" t="s">
        <v>544</v>
      </c>
      <c r="BW371" s="59" t="s">
        <v>544</v>
      </c>
      <c r="BX371" s="59" t="s">
        <v>544</v>
      </c>
      <c r="BY371" s="59" t="s">
        <v>544</v>
      </c>
      <c r="BZ371" s="59" t="s">
        <v>544</v>
      </c>
      <c r="CA371" s="59" t="s">
        <v>544</v>
      </c>
      <c r="CB371" s="59" t="s">
        <v>544</v>
      </c>
      <c r="CC371" s="59" t="s">
        <v>544</v>
      </c>
      <c r="CD371" s="59" t="s">
        <v>544</v>
      </c>
      <c r="CE371" s="59" t="s">
        <v>544</v>
      </c>
      <c r="CF371" s="58">
        <v>1129809</v>
      </c>
      <c r="CG371" s="59" t="s">
        <v>544</v>
      </c>
      <c r="CH371" s="59" t="s">
        <v>544</v>
      </c>
      <c r="CI371" s="59" t="s">
        <v>544</v>
      </c>
      <c r="CJ371" s="59" t="s">
        <v>544</v>
      </c>
      <c r="CK371" s="59" t="s">
        <v>544</v>
      </c>
      <c r="CL371" s="59" t="s">
        <v>544</v>
      </c>
      <c r="CM371" s="59" t="s">
        <v>544</v>
      </c>
      <c r="CN371" s="59" t="s">
        <v>544</v>
      </c>
      <c r="CO371" s="59" t="s">
        <v>544</v>
      </c>
      <c r="CP371" s="59" t="s">
        <v>544</v>
      </c>
      <c r="CQ371" s="59" t="s">
        <v>544</v>
      </c>
      <c r="CR371" s="59" t="s">
        <v>544</v>
      </c>
      <c r="CS371" s="58">
        <v>93.8</v>
      </c>
      <c r="CT371" s="58">
        <v>104.8</v>
      </c>
      <c r="CU371" s="59" t="s">
        <v>544</v>
      </c>
      <c r="CV371" s="59" t="s">
        <v>544</v>
      </c>
      <c r="CW371" s="58">
        <v>3.12</v>
      </c>
      <c r="CX371" s="59" t="s">
        <v>544</v>
      </c>
      <c r="CY371" s="59" t="s">
        <v>544</v>
      </c>
      <c r="CZ371" s="59" t="s">
        <v>544</v>
      </c>
      <c r="DA371" s="59" t="s">
        <v>544</v>
      </c>
      <c r="DB371" s="59" t="s">
        <v>544</v>
      </c>
      <c r="DC371" s="59" t="s">
        <v>544</v>
      </c>
      <c r="DD371" s="59" t="s">
        <v>544</v>
      </c>
      <c r="DE371" s="59" t="s">
        <v>544</v>
      </c>
      <c r="DF371" s="59" t="s">
        <v>544</v>
      </c>
      <c r="DG371" s="59" t="s">
        <v>544</v>
      </c>
      <c r="DH371" s="59" t="s">
        <v>544</v>
      </c>
      <c r="DI371" s="59" t="s">
        <v>544</v>
      </c>
      <c r="DJ371" s="59" t="s">
        <v>544</v>
      </c>
      <c r="DK371" s="59" t="s">
        <v>544</v>
      </c>
      <c r="DL371" s="59" t="s">
        <v>544</v>
      </c>
      <c r="DM371" s="59" t="s">
        <v>544</v>
      </c>
      <c r="DN371" s="58">
        <v>4.3434039999999996</v>
      </c>
      <c r="DO371" s="59" t="s">
        <v>544</v>
      </c>
      <c r="DP371" s="59" t="s">
        <v>544</v>
      </c>
      <c r="DQ371" s="116" t="s">
        <v>544</v>
      </c>
    </row>
    <row r="372" spans="1:121">
      <c r="A372" s="3">
        <v>33161</v>
      </c>
      <c r="B372" s="59" t="s">
        <v>544</v>
      </c>
      <c r="C372" s="59" t="s">
        <v>544</v>
      </c>
      <c r="D372" s="59" t="s">
        <v>544</v>
      </c>
      <c r="E372" s="59" t="s">
        <v>544</v>
      </c>
      <c r="F372" s="58">
        <v>65.900000000000006</v>
      </c>
      <c r="G372" s="58">
        <v>1.2832619999999999</v>
      </c>
      <c r="H372" s="58">
        <v>253.4</v>
      </c>
      <c r="I372" s="58">
        <v>459.7</v>
      </c>
      <c r="J372" s="58">
        <v>8.5980000000000008</v>
      </c>
      <c r="K372" s="58">
        <v>9.1</v>
      </c>
      <c r="L372" s="58">
        <v>1433.8</v>
      </c>
      <c r="M372" s="58">
        <v>296507</v>
      </c>
      <c r="N372" s="59" t="s">
        <v>544</v>
      </c>
      <c r="O372" s="58">
        <v>750</v>
      </c>
      <c r="P372" s="58">
        <v>6.1</v>
      </c>
      <c r="Q372" s="59" t="s">
        <v>544</v>
      </c>
      <c r="R372" s="59" t="s">
        <v>544</v>
      </c>
      <c r="S372" s="59" t="s">
        <v>544</v>
      </c>
      <c r="T372" s="59" t="s">
        <v>544</v>
      </c>
      <c r="U372" s="59" t="s">
        <v>544</v>
      </c>
      <c r="V372" s="59" t="s">
        <v>544</v>
      </c>
      <c r="W372" s="59" t="s">
        <v>544</v>
      </c>
      <c r="X372" s="59" t="s">
        <v>544</v>
      </c>
      <c r="Y372" s="59" t="s">
        <v>544</v>
      </c>
      <c r="Z372" s="58">
        <v>98.7</v>
      </c>
      <c r="AA372" s="59" t="s">
        <v>544</v>
      </c>
      <c r="AB372" s="59" t="s">
        <v>544</v>
      </c>
      <c r="AC372" s="58">
        <v>1.2832619999999999</v>
      </c>
      <c r="AD372" s="59" t="s">
        <v>544</v>
      </c>
      <c r="AE372" s="59" t="s">
        <v>544</v>
      </c>
      <c r="AF372" s="58">
        <v>93.607305999999994</v>
      </c>
      <c r="AG372" s="58">
        <v>36.270000000000003</v>
      </c>
      <c r="AH372" s="58">
        <v>63.5</v>
      </c>
      <c r="AI372" s="59" t="s">
        <v>544</v>
      </c>
      <c r="AJ372" s="59" t="s">
        <v>544</v>
      </c>
      <c r="AK372" s="59" t="s">
        <v>544</v>
      </c>
      <c r="AL372" s="59" t="s">
        <v>544</v>
      </c>
      <c r="AM372" s="58">
        <v>71.086600000000004</v>
      </c>
      <c r="AN372" s="58">
        <v>101.5026</v>
      </c>
      <c r="AO372" s="59" t="s">
        <v>544</v>
      </c>
      <c r="AP372" s="59" t="s">
        <v>544</v>
      </c>
      <c r="AQ372" s="59" t="s">
        <v>544</v>
      </c>
      <c r="AR372" s="59" t="s">
        <v>544</v>
      </c>
      <c r="AS372" s="58">
        <v>-4.7</v>
      </c>
      <c r="AT372" s="58">
        <v>114.4</v>
      </c>
      <c r="AU372" s="58">
        <v>91.73</v>
      </c>
      <c r="AV372" s="58">
        <v>87.6</v>
      </c>
      <c r="AW372" s="59" t="s">
        <v>544</v>
      </c>
      <c r="AX372" s="58">
        <v>66.099999999999994</v>
      </c>
      <c r="AY372" s="58">
        <v>66.400000000000006</v>
      </c>
      <c r="AZ372" s="58">
        <v>67.8</v>
      </c>
      <c r="BA372" s="58">
        <v>58.4</v>
      </c>
      <c r="BB372" s="58">
        <v>74.3</v>
      </c>
      <c r="BC372" s="58">
        <v>82.1</v>
      </c>
      <c r="BD372" s="59" t="s">
        <v>544</v>
      </c>
      <c r="BE372" s="59" t="s">
        <v>544</v>
      </c>
      <c r="BF372" s="59" t="s">
        <v>544</v>
      </c>
      <c r="BG372" s="58">
        <v>5.76</v>
      </c>
      <c r="BH372" s="58">
        <v>4.53</v>
      </c>
      <c r="BI372" s="59" t="s">
        <v>544</v>
      </c>
      <c r="BJ372" s="59" t="s">
        <v>544</v>
      </c>
      <c r="BK372" s="59" t="s">
        <v>544</v>
      </c>
      <c r="BL372" s="58">
        <v>29.25</v>
      </c>
      <c r="BM372" s="58">
        <v>25.56</v>
      </c>
      <c r="BN372" s="59" t="s">
        <v>544</v>
      </c>
      <c r="BO372" s="59" t="s">
        <v>544</v>
      </c>
      <c r="BP372" s="59" t="s">
        <v>544</v>
      </c>
      <c r="BQ372" s="59" t="s">
        <v>544</v>
      </c>
      <c r="BR372" s="59" t="s">
        <v>544</v>
      </c>
      <c r="BS372" s="59" t="s">
        <v>544</v>
      </c>
      <c r="BT372" s="59" t="s">
        <v>544</v>
      </c>
      <c r="BU372" s="59" t="s">
        <v>544</v>
      </c>
      <c r="BV372" s="59" t="s">
        <v>544</v>
      </c>
      <c r="BW372" s="59" t="s">
        <v>544</v>
      </c>
      <c r="BX372" s="59" t="s">
        <v>544</v>
      </c>
      <c r="BY372" s="59" t="s">
        <v>544</v>
      </c>
      <c r="BZ372" s="59" t="s">
        <v>544</v>
      </c>
      <c r="CA372" s="59" t="s">
        <v>544</v>
      </c>
      <c r="CB372" s="59" t="s">
        <v>544</v>
      </c>
      <c r="CC372" s="59" t="s">
        <v>544</v>
      </c>
      <c r="CD372" s="59" t="s">
        <v>544</v>
      </c>
      <c r="CE372" s="59" t="s">
        <v>544</v>
      </c>
      <c r="CF372" s="58">
        <v>1134902</v>
      </c>
      <c r="CG372" s="59" t="s">
        <v>544</v>
      </c>
      <c r="CH372" s="59" t="s">
        <v>544</v>
      </c>
      <c r="CI372" s="59" t="s">
        <v>544</v>
      </c>
      <c r="CJ372" s="59" t="s">
        <v>544</v>
      </c>
      <c r="CK372" s="59" t="s">
        <v>544</v>
      </c>
      <c r="CL372" s="59" t="s">
        <v>544</v>
      </c>
      <c r="CM372" s="59" t="s">
        <v>544</v>
      </c>
      <c r="CN372" s="59" t="s">
        <v>544</v>
      </c>
      <c r="CO372" s="59" t="s">
        <v>544</v>
      </c>
      <c r="CP372" s="59" t="s">
        <v>544</v>
      </c>
      <c r="CQ372" s="59" t="s">
        <v>544</v>
      </c>
      <c r="CR372" s="59" t="s">
        <v>544</v>
      </c>
      <c r="CS372" s="58">
        <v>94</v>
      </c>
      <c r="CT372" s="58">
        <v>105.4</v>
      </c>
      <c r="CU372" s="59" t="s">
        <v>544</v>
      </c>
      <c r="CV372" s="59" t="s">
        <v>544</v>
      </c>
      <c r="CW372" s="58">
        <v>3.12</v>
      </c>
      <c r="CX372" s="59" t="s">
        <v>544</v>
      </c>
      <c r="CY372" s="59" t="s">
        <v>544</v>
      </c>
      <c r="CZ372" s="59" t="s">
        <v>544</v>
      </c>
      <c r="DA372" s="59" t="s">
        <v>544</v>
      </c>
      <c r="DB372" s="59" t="s">
        <v>544</v>
      </c>
      <c r="DC372" s="59" t="s">
        <v>544</v>
      </c>
      <c r="DD372" s="59" t="s">
        <v>544</v>
      </c>
      <c r="DE372" s="59" t="s">
        <v>544</v>
      </c>
      <c r="DF372" s="59" t="s">
        <v>544</v>
      </c>
      <c r="DG372" s="59" t="s">
        <v>544</v>
      </c>
      <c r="DH372" s="59" t="s">
        <v>544</v>
      </c>
      <c r="DI372" s="59" t="s">
        <v>544</v>
      </c>
      <c r="DJ372" s="59" t="s">
        <v>544</v>
      </c>
      <c r="DK372" s="59" t="s">
        <v>544</v>
      </c>
      <c r="DL372" s="59" t="s">
        <v>544</v>
      </c>
      <c r="DM372" s="59" t="s">
        <v>544</v>
      </c>
      <c r="DN372" s="58">
        <v>4.4864959999999998</v>
      </c>
      <c r="DO372" s="59" t="s">
        <v>544</v>
      </c>
      <c r="DP372" s="59" t="s">
        <v>544</v>
      </c>
      <c r="DQ372" s="116" t="s">
        <v>544</v>
      </c>
    </row>
    <row r="373" spans="1:121">
      <c r="A373" s="3">
        <v>33192</v>
      </c>
      <c r="B373" s="59" t="s">
        <v>544</v>
      </c>
      <c r="C373" s="59" t="s">
        <v>544</v>
      </c>
      <c r="D373" s="59" t="s">
        <v>544</v>
      </c>
      <c r="E373" s="59" t="s">
        <v>544</v>
      </c>
      <c r="F373" s="58">
        <v>64</v>
      </c>
      <c r="G373" s="58">
        <v>1.3173189999999999</v>
      </c>
      <c r="H373" s="58">
        <v>267.5</v>
      </c>
      <c r="I373" s="58">
        <v>461.5</v>
      </c>
      <c r="J373" s="58">
        <v>8.8789999999999996</v>
      </c>
      <c r="K373" s="58">
        <v>9</v>
      </c>
      <c r="L373" s="58">
        <v>1441.2</v>
      </c>
      <c r="M373" s="58">
        <v>262569</v>
      </c>
      <c r="N373" s="59" t="s">
        <v>544</v>
      </c>
      <c r="O373" s="58">
        <v>659</v>
      </c>
      <c r="P373" s="58">
        <v>6</v>
      </c>
      <c r="Q373" s="59" t="s">
        <v>544</v>
      </c>
      <c r="R373" s="59" t="s">
        <v>544</v>
      </c>
      <c r="S373" s="59" t="s">
        <v>544</v>
      </c>
      <c r="T373" s="59" t="s">
        <v>544</v>
      </c>
      <c r="U373" s="59" t="s">
        <v>544</v>
      </c>
      <c r="V373" s="59" t="s">
        <v>544</v>
      </c>
      <c r="W373" s="59" t="s">
        <v>544</v>
      </c>
      <c r="X373" s="59" t="s">
        <v>544</v>
      </c>
      <c r="Y373" s="59" t="s">
        <v>544</v>
      </c>
      <c r="Z373" s="58">
        <v>99.3</v>
      </c>
      <c r="AA373" s="59" t="s">
        <v>544</v>
      </c>
      <c r="AB373" s="59" t="s">
        <v>544</v>
      </c>
      <c r="AC373" s="58">
        <v>1.3173189999999999</v>
      </c>
      <c r="AD373" s="59" t="s">
        <v>544</v>
      </c>
      <c r="AE373" s="59" t="s">
        <v>544</v>
      </c>
      <c r="AF373" s="58">
        <v>94.572748000000004</v>
      </c>
      <c r="AG373" s="58">
        <v>32.96</v>
      </c>
      <c r="AH373" s="58">
        <v>63.6</v>
      </c>
      <c r="AI373" s="59" t="s">
        <v>544</v>
      </c>
      <c r="AJ373" s="59" t="s">
        <v>544</v>
      </c>
      <c r="AK373" s="59" t="s">
        <v>544</v>
      </c>
      <c r="AL373" s="59" t="s">
        <v>544</v>
      </c>
      <c r="AM373" s="58">
        <v>71.089200000000005</v>
      </c>
      <c r="AN373" s="58">
        <v>101.22839999999999</v>
      </c>
      <c r="AO373" s="59" t="s">
        <v>544</v>
      </c>
      <c r="AP373" s="59" t="s">
        <v>544</v>
      </c>
      <c r="AQ373" s="59" t="s">
        <v>544</v>
      </c>
      <c r="AR373" s="59" t="s">
        <v>544</v>
      </c>
      <c r="AS373" s="58">
        <v>-3.1</v>
      </c>
      <c r="AT373" s="58">
        <v>115.3</v>
      </c>
      <c r="AU373" s="58">
        <v>92.62</v>
      </c>
      <c r="AV373" s="58">
        <v>86.6</v>
      </c>
      <c r="AW373" s="59" t="s">
        <v>544</v>
      </c>
      <c r="AX373" s="58">
        <v>60.2</v>
      </c>
      <c r="AY373" s="58">
        <v>60.8</v>
      </c>
      <c r="AZ373" s="58">
        <v>64.3</v>
      </c>
      <c r="BA373" s="58">
        <v>57.4</v>
      </c>
      <c r="BB373" s="58">
        <v>69.099999999999994</v>
      </c>
      <c r="BC373" s="58">
        <v>82.1</v>
      </c>
      <c r="BD373" s="59" t="s">
        <v>544</v>
      </c>
      <c r="BE373" s="59" t="s">
        <v>544</v>
      </c>
      <c r="BF373" s="59" t="s">
        <v>544</v>
      </c>
      <c r="BG373" s="58">
        <v>5.72</v>
      </c>
      <c r="BH373" s="58">
        <v>4.6500000000000004</v>
      </c>
      <c r="BI373" s="59" t="s">
        <v>544</v>
      </c>
      <c r="BJ373" s="59" t="s">
        <v>544</v>
      </c>
      <c r="BK373" s="59" t="s">
        <v>544</v>
      </c>
      <c r="BL373" s="58">
        <v>28.73</v>
      </c>
      <c r="BM373" s="58">
        <v>27.21</v>
      </c>
      <c r="BN373" s="59" t="s">
        <v>544</v>
      </c>
      <c r="BO373" s="59" t="s">
        <v>544</v>
      </c>
      <c r="BP373" s="59" t="s">
        <v>544</v>
      </c>
      <c r="BQ373" s="59" t="s">
        <v>544</v>
      </c>
      <c r="BR373" s="59" t="s">
        <v>544</v>
      </c>
      <c r="BS373" s="59" t="s">
        <v>544</v>
      </c>
      <c r="BT373" s="59" t="s">
        <v>544</v>
      </c>
      <c r="BU373" s="59" t="s">
        <v>544</v>
      </c>
      <c r="BV373" s="59" t="s">
        <v>544</v>
      </c>
      <c r="BW373" s="59" t="s">
        <v>544</v>
      </c>
      <c r="BX373" s="59" t="s">
        <v>544</v>
      </c>
      <c r="BY373" s="59" t="s">
        <v>544</v>
      </c>
      <c r="BZ373" s="59" t="s">
        <v>544</v>
      </c>
      <c r="CA373" s="59" t="s">
        <v>544</v>
      </c>
      <c r="CB373" s="59" t="s">
        <v>544</v>
      </c>
      <c r="CC373" s="59" t="s">
        <v>544</v>
      </c>
      <c r="CD373" s="59" t="s">
        <v>544</v>
      </c>
      <c r="CE373" s="59" t="s">
        <v>544</v>
      </c>
      <c r="CF373" s="58">
        <v>1140740</v>
      </c>
      <c r="CG373" s="59" t="s">
        <v>544</v>
      </c>
      <c r="CH373" s="59" t="s">
        <v>544</v>
      </c>
      <c r="CI373" s="59" t="s">
        <v>544</v>
      </c>
      <c r="CJ373" s="59" t="s">
        <v>544</v>
      </c>
      <c r="CK373" s="59" t="s">
        <v>544</v>
      </c>
      <c r="CL373" s="59" t="s">
        <v>544</v>
      </c>
      <c r="CM373" s="59" t="s">
        <v>544</v>
      </c>
      <c r="CN373" s="59" t="s">
        <v>544</v>
      </c>
      <c r="CO373" s="59" t="s">
        <v>544</v>
      </c>
      <c r="CP373" s="59" t="s">
        <v>544</v>
      </c>
      <c r="CQ373" s="59" t="s">
        <v>544</v>
      </c>
      <c r="CR373" s="59" t="s">
        <v>544</v>
      </c>
      <c r="CS373" s="58">
        <v>94.1</v>
      </c>
      <c r="CT373" s="58">
        <v>106.7</v>
      </c>
      <c r="CU373" s="59" t="s">
        <v>544</v>
      </c>
      <c r="CV373" s="59" t="s">
        <v>544</v>
      </c>
      <c r="CW373" s="58">
        <v>3.43</v>
      </c>
      <c r="CX373" s="59" t="s">
        <v>544</v>
      </c>
      <c r="CY373" s="59" t="s">
        <v>544</v>
      </c>
      <c r="CZ373" s="59" t="s">
        <v>544</v>
      </c>
      <c r="DA373" s="59" t="s">
        <v>544</v>
      </c>
      <c r="DB373" s="59" t="s">
        <v>544</v>
      </c>
      <c r="DC373" s="59" t="s">
        <v>544</v>
      </c>
      <c r="DD373" s="59" t="s">
        <v>544</v>
      </c>
      <c r="DE373" s="59" t="s">
        <v>544</v>
      </c>
      <c r="DF373" s="59" t="s">
        <v>544</v>
      </c>
      <c r="DG373" s="59" t="s">
        <v>544</v>
      </c>
      <c r="DH373" s="59" t="s">
        <v>544</v>
      </c>
      <c r="DI373" s="59" t="s">
        <v>544</v>
      </c>
      <c r="DJ373" s="59" t="s">
        <v>544</v>
      </c>
      <c r="DK373" s="59" t="s">
        <v>544</v>
      </c>
      <c r="DL373" s="59" t="s">
        <v>544</v>
      </c>
      <c r="DM373" s="59" t="s">
        <v>544</v>
      </c>
      <c r="DN373" s="58">
        <v>4.6095680000000003</v>
      </c>
      <c r="DO373" s="59" t="s">
        <v>544</v>
      </c>
      <c r="DP373" s="59" t="s">
        <v>544</v>
      </c>
      <c r="DQ373" s="116" t="s">
        <v>544</v>
      </c>
    </row>
    <row r="374" spans="1:121">
      <c r="A374" s="3">
        <v>33222</v>
      </c>
      <c r="B374" s="59" t="s">
        <v>544</v>
      </c>
      <c r="C374" s="59" t="s">
        <v>544</v>
      </c>
      <c r="D374" s="59" t="s">
        <v>544</v>
      </c>
      <c r="E374" s="59" t="s">
        <v>544</v>
      </c>
      <c r="F374" s="58">
        <v>64.599999999999994</v>
      </c>
      <c r="G374" s="58">
        <v>1.3082119999999999</v>
      </c>
      <c r="H374" s="58">
        <v>292.2</v>
      </c>
      <c r="I374" s="58">
        <v>481.4</v>
      </c>
      <c r="J374" s="58">
        <v>9.2110000000000003</v>
      </c>
      <c r="K374" s="58">
        <v>8.9</v>
      </c>
      <c r="L374" s="58">
        <v>1398.2</v>
      </c>
      <c r="M374" s="58">
        <v>198747</v>
      </c>
      <c r="N374" s="59" t="s">
        <v>544</v>
      </c>
      <c r="O374" s="58">
        <v>731</v>
      </c>
      <c r="P374" s="58">
        <v>5.9</v>
      </c>
      <c r="Q374" s="59" t="s">
        <v>544</v>
      </c>
      <c r="R374" s="59" t="s">
        <v>544</v>
      </c>
      <c r="S374" s="59" t="s">
        <v>544</v>
      </c>
      <c r="T374" s="59" t="s">
        <v>544</v>
      </c>
      <c r="U374" s="59" t="s">
        <v>544</v>
      </c>
      <c r="V374" s="59" t="s">
        <v>544</v>
      </c>
      <c r="W374" s="59" t="s">
        <v>544</v>
      </c>
      <c r="X374" s="59" t="s">
        <v>544</v>
      </c>
      <c r="Y374" s="59" t="s">
        <v>544</v>
      </c>
      <c r="Z374" s="58">
        <v>99.9</v>
      </c>
      <c r="AA374" s="59" t="s">
        <v>544</v>
      </c>
      <c r="AB374" s="59" t="s">
        <v>544</v>
      </c>
      <c r="AC374" s="58">
        <v>1.3082119999999999</v>
      </c>
      <c r="AD374" s="59" t="s">
        <v>544</v>
      </c>
      <c r="AE374" s="59" t="s">
        <v>544</v>
      </c>
      <c r="AF374" s="58">
        <v>95.227007999999998</v>
      </c>
      <c r="AG374" s="58">
        <v>27.87</v>
      </c>
      <c r="AH374" s="58">
        <v>63.8</v>
      </c>
      <c r="AI374" s="59" t="s">
        <v>544</v>
      </c>
      <c r="AJ374" s="59" t="s">
        <v>544</v>
      </c>
      <c r="AK374" s="59" t="s">
        <v>544</v>
      </c>
      <c r="AL374" s="59" t="s">
        <v>544</v>
      </c>
      <c r="AM374" s="58">
        <v>71.055499999999995</v>
      </c>
      <c r="AN374" s="58">
        <v>100.9076</v>
      </c>
      <c r="AO374" s="59" t="s">
        <v>544</v>
      </c>
      <c r="AP374" s="59" t="s">
        <v>544</v>
      </c>
      <c r="AQ374" s="59" t="s">
        <v>544</v>
      </c>
      <c r="AR374" s="59" t="s">
        <v>544</v>
      </c>
      <c r="AS374" s="58">
        <v>-3.1</v>
      </c>
      <c r="AT374" s="58">
        <v>114.7</v>
      </c>
      <c r="AU374" s="58">
        <v>93.38</v>
      </c>
      <c r="AV374" s="58">
        <v>86.1</v>
      </c>
      <c r="AW374" s="59" t="s">
        <v>544</v>
      </c>
      <c r="AX374" s="58">
        <v>50.8</v>
      </c>
      <c r="AY374" s="58">
        <v>52.7</v>
      </c>
      <c r="AZ374" s="58">
        <v>63</v>
      </c>
      <c r="BA374" s="58">
        <v>58</v>
      </c>
      <c r="BB374" s="58">
        <v>66.5</v>
      </c>
      <c r="BC374" s="58">
        <v>82.1</v>
      </c>
      <c r="BD374" s="59" t="s">
        <v>544</v>
      </c>
      <c r="BE374" s="59" t="s">
        <v>544</v>
      </c>
      <c r="BF374" s="59" t="s">
        <v>544</v>
      </c>
      <c r="BG374" s="58">
        <v>5.76</v>
      </c>
      <c r="BH374" s="58">
        <v>4.71</v>
      </c>
      <c r="BI374" s="59" t="s">
        <v>544</v>
      </c>
      <c r="BJ374" s="59" t="s">
        <v>544</v>
      </c>
      <c r="BK374" s="59" t="s">
        <v>544</v>
      </c>
      <c r="BL374" s="58">
        <v>29.12</v>
      </c>
      <c r="BM374" s="58">
        <v>27.03</v>
      </c>
      <c r="BN374" s="59" t="s">
        <v>544</v>
      </c>
      <c r="BO374" s="59" t="s">
        <v>544</v>
      </c>
      <c r="BP374" s="59" t="s">
        <v>544</v>
      </c>
      <c r="BQ374" s="59" t="s">
        <v>544</v>
      </c>
      <c r="BR374" s="59" t="s">
        <v>544</v>
      </c>
      <c r="BS374" s="59" t="s">
        <v>544</v>
      </c>
      <c r="BT374" s="59" t="s">
        <v>544</v>
      </c>
      <c r="BU374" s="59" t="s">
        <v>544</v>
      </c>
      <c r="BV374" s="59" t="s">
        <v>544</v>
      </c>
      <c r="BW374" s="59" t="s">
        <v>544</v>
      </c>
      <c r="BX374" s="59" t="s">
        <v>544</v>
      </c>
      <c r="BY374" s="59" t="s">
        <v>544</v>
      </c>
      <c r="BZ374" s="59" t="s">
        <v>544</v>
      </c>
      <c r="CA374" s="59" t="s">
        <v>544</v>
      </c>
      <c r="CB374" s="59" t="s">
        <v>544</v>
      </c>
      <c r="CC374" s="59" t="s">
        <v>544</v>
      </c>
      <c r="CD374" s="59" t="s">
        <v>544</v>
      </c>
      <c r="CE374" s="59" t="s">
        <v>544</v>
      </c>
      <c r="CF374" s="58">
        <v>1161384</v>
      </c>
      <c r="CG374" s="59" t="s">
        <v>544</v>
      </c>
      <c r="CH374" s="59" t="s">
        <v>544</v>
      </c>
      <c r="CI374" s="59" t="s">
        <v>544</v>
      </c>
      <c r="CJ374" s="59" t="s">
        <v>544</v>
      </c>
      <c r="CK374" s="59" t="s">
        <v>544</v>
      </c>
      <c r="CL374" s="59" t="s">
        <v>544</v>
      </c>
      <c r="CM374" s="59" t="s">
        <v>544</v>
      </c>
      <c r="CN374" s="59" t="s">
        <v>544</v>
      </c>
      <c r="CO374" s="59" t="s">
        <v>544</v>
      </c>
      <c r="CP374" s="59" t="s">
        <v>544</v>
      </c>
      <c r="CQ374" s="59" t="s">
        <v>544</v>
      </c>
      <c r="CR374" s="59" t="s">
        <v>544</v>
      </c>
      <c r="CS374" s="58">
        <v>94.4</v>
      </c>
      <c r="CT374" s="58">
        <v>107.6</v>
      </c>
      <c r="CU374" s="59" t="s">
        <v>544</v>
      </c>
      <c r="CV374" s="59" t="s">
        <v>544</v>
      </c>
      <c r="CW374" s="58">
        <v>3.43</v>
      </c>
      <c r="CX374" s="59" t="s">
        <v>544</v>
      </c>
      <c r="CY374" s="59" t="s">
        <v>544</v>
      </c>
      <c r="CZ374" s="59" t="s">
        <v>544</v>
      </c>
      <c r="DA374" s="59" t="s">
        <v>544</v>
      </c>
      <c r="DB374" s="59" t="s">
        <v>544</v>
      </c>
      <c r="DC374" s="59" t="s">
        <v>544</v>
      </c>
      <c r="DD374" s="59" t="s">
        <v>544</v>
      </c>
      <c r="DE374" s="59" t="s">
        <v>544</v>
      </c>
      <c r="DF374" s="59" t="s">
        <v>544</v>
      </c>
      <c r="DG374" s="59" t="s">
        <v>544</v>
      </c>
      <c r="DH374" s="59" t="s">
        <v>544</v>
      </c>
      <c r="DI374" s="59" t="s">
        <v>544</v>
      </c>
      <c r="DJ374" s="59" t="s">
        <v>544</v>
      </c>
      <c r="DK374" s="59" t="s">
        <v>544</v>
      </c>
      <c r="DL374" s="59" t="s">
        <v>544</v>
      </c>
      <c r="DM374" s="59" t="s">
        <v>544</v>
      </c>
      <c r="DN374" s="58">
        <v>4.5295829999999997</v>
      </c>
      <c r="DO374" s="59" t="s">
        <v>544</v>
      </c>
      <c r="DP374" s="59" t="s">
        <v>544</v>
      </c>
      <c r="DQ374" s="116" t="s">
        <v>544</v>
      </c>
    </row>
    <row r="375" spans="1:121">
      <c r="A375" s="3">
        <v>33253</v>
      </c>
      <c r="B375" s="59" t="s">
        <v>544</v>
      </c>
      <c r="C375" s="58">
        <v>99.9</v>
      </c>
      <c r="D375" s="58">
        <v>100.4</v>
      </c>
      <c r="E375" s="58">
        <v>99.4</v>
      </c>
      <c r="F375" s="58">
        <v>66.099999999999994</v>
      </c>
      <c r="G375" s="58">
        <v>1.295939</v>
      </c>
      <c r="H375" s="58">
        <v>277.3</v>
      </c>
      <c r="I375" s="58">
        <v>487</v>
      </c>
      <c r="J375" s="58">
        <v>9.34</v>
      </c>
      <c r="K375" s="58">
        <v>8.9</v>
      </c>
      <c r="L375" s="58">
        <v>1420.1</v>
      </c>
      <c r="M375" s="58">
        <v>319748</v>
      </c>
      <c r="N375" s="58">
        <v>75.7</v>
      </c>
      <c r="O375" s="58">
        <v>631</v>
      </c>
      <c r="P375" s="58">
        <v>5.7</v>
      </c>
      <c r="Q375" s="58">
        <v>18.399999999999999</v>
      </c>
      <c r="R375" s="58">
        <v>10</v>
      </c>
      <c r="S375" s="58">
        <v>28.61</v>
      </c>
      <c r="T375" s="59" t="s">
        <v>544</v>
      </c>
      <c r="U375" s="58">
        <v>26.72</v>
      </c>
      <c r="V375" s="59" t="s">
        <v>544</v>
      </c>
      <c r="W375" s="58">
        <v>-38.4</v>
      </c>
      <c r="X375" s="58">
        <v>42.4</v>
      </c>
      <c r="Y375" s="58">
        <v>-11.8</v>
      </c>
      <c r="Z375" s="58">
        <v>99</v>
      </c>
      <c r="AA375" s="59" t="s">
        <v>544</v>
      </c>
      <c r="AB375" s="59" t="s">
        <v>544</v>
      </c>
      <c r="AC375" s="58">
        <v>1.295939</v>
      </c>
      <c r="AD375" s="58">
        <v>80.8</v>
      </c>
      <c r="AE375" s="58">
        <v>-8.9</v>
      </c>
      <c r="AF375" s="58">
        <v>96.028036999999998</v>
      </c>
      <c r="AG375" s="58">
        <v>23.98</v>
      </c>
      <c r="AH375" s="58">
        <v>64</v>
      </c>
      <c r="AI375" s="58">
        <v>42.4</v>
      </c>
      <c r="AJ375" s="58">
        <v>19.8</v>
      </c>
      <c r="AK375" s="58">
        <v>20.100000000000001</v>
      </c>
      <c r="AL375" s="58">
        <v>4.8</v>
      </c>
      <c r="AM375" s="58">
        <v>71.004900000000006</v>
      </c>
      <c r="AN375" s="58">
        <v>100.5681</v>
      </c>
      <c r="AO375" s="58">
        <v>15.2</v>
      </c>
      <c r="AP375" s="58">
        <v>40.5</v>
      </c>
      <c r="AQ375" s="58">
        <v>101</v>
      </c>
      <c r="AR375" s="59" t="s">
        <v>544</v>
      </c>
      <c r="AS375" s="58">
        <v>-5.3</v>
      </c>
      <c r="AT375" s="58">
        <v>109.5</v>
      </c>
      <c r="AU375" s="58">
        <v>92.71</v>
      </c>
      <c r="AV375" s="58">
        <v>85.5</v>
      </c>
      <c r="AW375" s="58">
        <v>110.6</v>
      </c>
      <c r="AX375" s="58">
        <v>44.4</v>
      </c>
      <c r="AY375" s="58">
        <v>47.3</v>
      </c>
      <c r="AZ375" s="58">
        <v>62.6</v>
      </c>
      <c r="BA375" s="58">
        <v>56.7</v>
      </c>
      <c r="BB375" s="58">
        <v>66.7</v>
      </c>
      <c r="BC375" s="58">
        <v>82.3</v>
      </c>
      <c r="BD375" s="58">
        <v>109.6</v>
      </c>
      <c r="BE375" s="58">
        <v>-26</v>
      </c>
      <c r="BF375" s="59" t="s">
        <v>544</v>
      </c>
      <c r="BG375" s="58">
        <v>5.88</v>
      </c>
      <c r="BH375" s="58">
        <v>4.37</v>
      </c>
      <c r="BI375" s="58">
        <v>104</v>
      </c>
      <c r="BJ375" s="59" t="s">
        <v>544</v>
      </c>
      <c r="BK375" s="59" t="s">
        <v>544</v>
      </c>
      <c r="BL375" s="58">
        <v>30.18</v>
      </c>
      <c r="BM375" s="58">
        <v>28.55</v>
      </c>
      <c r="BN375" s="58">
        <v>-13.6</v>
      </c>
      <c r="BO375" s="58">
        <v>5.0999999999999996</v>
      </c>
      <c r="BP375" s="58">
        <v>67.5</v>
      </c>
      <c r="BQ375" s="59" t="s">
        <v>544</v>
      </c>
      <c r="BR375" s="59" t="s">
        <v>544</v>
      </c>
      <c r="BS375" s="59" t="s">
        <v>544</v>
      </c>
      <c r="BT375" s="58">
        <v>6</v>
      </c>
      <c r="BU375" s="58">
        <v>-31.1</v>
      </c>
      <c r="BV375" s="59" t="s">
        <v>544</v>
      </c>
      <c r="BW375" s="59" t="s">
        <v>544</v>
      </c>
      <c r="BX375" s="58">
        <v>23</v>
      </c>
      <c r="BY375" s="58">
        <v>17.2</v>
      </c>
      <c r="BZ375" s="58">
        <v>8.5</v>
      </c>
      <c r="CA375" s="59" t="s">
        <v>544</v>
      </c>
      <c r="CB375" s="59" t="s">
        <v>544</v>
      </c>
      <c r="CC375" s="59" t="s">
        <v>544</v>
      </c>
      <c r="CD375" s="59" t="s">
        <v>544</v>
      </c>
      <c r="CE375" s="59" t="s">
        <v>544</v>
      </c>
      <c r="CF375" s="58">
        <v>1160898</v>
      </c>
      <c r="CG375" s="58">
        <v>91.7</v>
      </c>
      <c r="CH375" s="58">
        <v>79.5</v>
      </c>
      <c r="CI375" s="58">
        <v>91.9</v>
      </c>
      <c r="CJ375" s="58">
        <v>98.1</v>
      </c>
      <c r="CK375" s="58">
        <v>-1.6</v>
      </c>
      <c r="CL375" s="58">
        <v>-14</v>
      </c>
      <c r="CM375" s="58">
        <v>6</v>
      </c>
      <c r="CN375" s="58">
        <v>66.099999999999994</v>
      </c>
      <c r="CO375" s="58">
        <v>67.7</v>
      </c>
      <c r="CP375" s="59" t="s">
        <v>544</v>
      </c>
      <c r="CQ375" s="59" t="s">
        <v>544</v>
      </c>
      <c r="CR375" s="59" t="s">
        <v>544</v>
      </c>
      <c r="CS375" s="58">
        <v>94.1</v>
      </c>
      <c r="CT375" s="58">
        <v>106</v>
      </c>
      <c r="CU375" s="59" t="s">
        <v>544</v>
      </c>
      <c r="CV375" s="59" t="s">
        <v>544</v>
      </c>
      <c r="CW375" s="58">
        <v>3.27</v>
      </c>
      <c r="CX375" s="58">
        <v>128.19999999999999</v>
      </c>
      <c r="CY375" s="58">
        <v>111.5</v>
      </c>
      <c r="CZ375" s="59" t="s">
        <v>544</v>
      </c>
      <c r="DA375" s="58">
        <v>-11.4</v>
      </c>
      <c r="DB375" s="58">
        <v>102.6</v>
      </c>
      <c r="DC375" s="59" t="s">
        <v>544</v>
      </c>
      <c r="DD375" s="58">
        <v>46</v>
      </c>
      <c r="DE375" s="59" t="s">
        <v>544</v>
      </c>
      <c r="DF375" s="59" t="s">
        <v>544</v>
      </c>
      <c r="DG375" s="58">
        <v>93.2</v>
      </c>
      <c r="DH375" s="58">
        <v>39.5</v>
      </c>
      <c r="DI375" s="58">
        <v>39.6</v>
      </c>
      <c r="DJ375" s="59" t="s">
        <v>544</v>
      </c>
      <c r="DK375" s="59" t="s">
        <v>544</v>
      </c>
      <c r="DL375" s="59" t="s">
        <v>544</v>
      </c>
      <c r="DM375" s="59" t="s">
        <v>544</v>
      </c>
      <c r="DN375" s="58">
        <v>4.3851829999999996</v>
      </c>
      <c r="DO375" s="59" t="s">
        <v>544</v>
      </c>
      <c r="DP375" s="59" t="s">
        <v>544</v>
      </c>
      <c r="DQ375" s="1">
        <v>76.400000000000006</v>
      </c>
    </row>
    <row r="376" spans="1:121">
      <c r="A376" s="3">
        <v>33284</v>
      </c>
      <c r="B376" s="59" t="s">
        <v>544</v>
      </c>
      <c r="C376" s="58">
        <v>100</v>
      </c>
      <c r="D376" s="58">
        <v>101.2</v>
      </c>
      <c r="E376" s="58">
        <v>98.8</v>
      </c>
      <c r="F376" s="58">
        <v>63.2</v>
      </c>
      <c r="G376" s="58">
        <v>1.3220689999999999</v>
      </c>
      <c r="H376" s="58">
        <v>281.8</v>
      </c>
      <c r="I376" s="58">
        <v>492.8</v>
      </c>
      <c r="J376" s="58">
        <v>9.0779999999999994</v>
      </c>
      <c r="K376" s="58">
        <v>8.4</v>
      </c>
      <c r="L376" s="58">
        <v>1542.1</v>
      </c>
      <c r="M376" s="58">
        <v>342725</v>
      </c>
      <c r="N376" s="58">
        <v>74.8</v>
      </c>
      <c r="O376" s="58">
        <v>647</v>
      </c>
      <c r="P376" s="58">
        <v>5.7</v>
      </c>
      <c r="Q376" s="58">
        <v>19.899999999999999</v>
      </c>
      <c r="R376" s="58">
        <v>10</v>
      </c>
      <c r="S376" s="58">
        <v>27.27</v>
      </c>
      <c r="T376" s="59" t="s">
        <v>544</v>
      </c>
      <c r="U376" s="58">
        <v>24.71</v>
      </c>
      <c r="V376" s="59" t="s">
        <v>544</v>
      </c>
      <c r="W376" s="58">
        <v>-38.9</v>
      </c>
      <c r="X376" s="58">
        <v>41.6</v>
      </c>
      <c r="Y376" s="58">
        <v>-5.9</v>
      </c>
      <c r="Z376" s="58">
        <v>99.2</v>
      </c>
      <c r="AA376" s="59" t="s">
        <v>544</v>
      </c>
      <c r="AB376" s="59" t="s">
        <v>544</v>
      </c>
      <c r="AC376" s="58">
        <v>1.3220689999999999</v>
      </c>
      <c r="AD376" s="58">
        <v>79</v>
      </c>
      <c r="AE376" s="58">
        <v>-8.6999999999999993</v>
      </c>
      <c r="AF376" s="58">
        <v>96.702001999999993</v>
      </c>
      <c r="AG376" s="58">
        <v>19.29</v>
      </c>
      <c r="AH376" s="58">
        <v>64.099999999999994</v>
      </c>
      <c r="AI376" s="58">
        <v>41.6</v>
      </c>
      <c r="AJ376" s="58">
        <v>17.2</v>
      </c>
      <c r="AK376" s="58">
        <v>19.899999999999999</v>
      </c>
      <c r="AL376" s="58">
        <v>-8</v>
      </c>
      <c r="AM376" s="58">
        <v>70.969499999999996</v>
      </c>
      <c r="AN376" s="58">
        <v>100.25579999999999</v>
      </c>
      <c r="AO376" s="58">
        <v>31.9</v>
      </c>
      <c r="AP376" s="58">
        <v>32.700000000000003</v>
      </c>
      <c r="AQ376" s="58">
        <v>101.7</v>
      </c>
      <c r="AR376" s="59" t="s">
        <v>544</v>
      </c>
      <c r="AS376" s="58">
        <v>-6.4</v>
      </c>
      <c r="AT376" s="58">
        <v>107.1</v>
      </c>
      <c r="AU376" s="58">
        <v>93.13</v>
      </c>
      <c r="AV376" s="58">
        <v>84.8</v>
      </c>
      <c r="AW376" s="58">
        <v>109.5</v>
      </c>
      <c r="AX376" s="58">
        <v>35.6</v>
      </c>
      <c r="AY376" s="58">
        <v>39.9</v>
      </c>
      <c r="AZ376" s="58">
        <v>62.4</v>
      </c>
      <c r="BA376" s="58">
        <v>56.9</v>
      </c>
      <c r="BB376" s="58">
        <v>66.3</v>
      </c>
      <c r="BC376" s="58">
        <v>82.2</v>
      </c>
      <c r="BD376" s="58">
        <v>109.7</v>
      </c>
      <c r="BE376" s="58">
        <v>-22.5</v>
      </c>
      <c r="BF376" s="59" t="s">
        <v>544</v>
      </c>
      <c r="BG376" s="58">
        <v>5.91</v>
      </c>
      <c r="BH376" s="58">
        <v>4.45</v>
      </c>
      <c r="BI376" s="58">
        <v>83.6</v>
      </c>
      <c r="BJ376" s="59" t="s">
        <v>544</v>
      </c>
      <c r="BK376" s="59" t="s">
        <v>544</v>
      </c>
      <c r="BL376" s="58">
        <v>28.54</v>
      </c>
      <c r="BM376" s="58">
        <v>26.76</v>
      </c>
      <c r="BN376" s="58">
        <v>-15.8</v>
      </c>
      <c r="BO376" s="58">
        <v>3.8</v>
      </c>
      <c r="BP376" s="58">
        <v>66.2</v>
      </c>
      <c r="BQ376" s="59" t="s">
        <v>544</v>
      </c>
      <c r="BR376" s="59" t="s">
        <v>544</v>
      </c>
      <c r="BS376" s="59" t="s">
        <v>544</v>
      </c>
      <c r="BT376" s="58">
        <v>7.6</v>
      </c>
      <c r="BU376" s="58">
        <v>-25.5</v>
      </c>
      <c r="BV376" s="59" t="s">
        <v>544</v>
      </c>
      <c r="BW376" s="59" t="s">
        <v>544</v>
      </c>
      <c r="BX376" s="58">
        <v>20.2</v>
      </c>
      <c r="BY376" s="58">
        <v>15.3</v>
      </c>
      <c r="BZ376" s="58">
        <v>7.7</v>
      </c>
      <c r="CA376" s="59" t="s">
        <v>544</v>
      </c>
      <c r="CB376" s="59" t="s">
        <v>544</v>
      </c>
      <c r="CC376" s="59" t="s">
        <v>544</v>
      </c>
      <c r="CD376" s="59" t="s">
        <v>544</v>
      </c>
      <c r="CE376" s="59" t="s">
        <v>544</v>
      </c>
      <c r="CF376" s="58">
        <v>1163140</v>
      </c>
      <c r="CG376" s="58">
        <v>94.5</v>
      </c>
      <c r="CH376" s="58">
        <v>80.2</v>
      </c>
      <c r="CI376" s="58">
        <v>101</v>
      </c>
      <c r="CJ376" s="58">
        <v>96.4</v>
      </c>
      <c r="CK376" s="58">
        <v>-3.2</v>
      </c>
      <c r="CL376" s="58">
        <v>-13.3</v>
      </c>
      <c r="CM376" s="58">
        <v>7.6</v>
      </c>
      <c r="CN376" s="58">
        <v>62.7</v>
      </c>
      <c r="CO376" s="58">
        <v>63.5</v>
      </c>
      <c r="CP376" s="59" t="s">
        <v>544</v>
      </c>
      <c r="CQ376" s="59" t="s">
        <v>544</v>
      </c>
      <c r="CR376" s="59" t="s">
        <v>544</v>
      </c>
      <c r="CS376" s="58">
        <v>93.9</v>
      </c>
      <c r="CT376" s="58">
        <v>106.6</v>
      </c>
      <c r="CU376" s="59" t="s">
        <v>544</v>
      </c>
      <c r="CV376" s="59" t="s">
        <v>544</v>
      </c>
      <c r="CW376" s="58">
        <v>3.27</v>
      </c>
      <c r="CX376" s="58">
        <v>130.6</v>
      </c>
      <c r="CY376" s="58">
        <v>111.4</v>
      </c>
      <c r="CZ376" s="59" t="s">
        <v>544</v>
      </c>
      <c r="DA376" s="58">
        <v>-19.899999999999999</v>
      </c>
      <c r="DB376" s="58">
        <v>105.4</v>
      </c>
      <c r="DC376" s="59" t="s">
        <v>544</v>
      </c>
      <c r="DD376" s="58">
        <v>45.7</v>
      </c>
      <c r="DE376" s="59" t="s">
        <v>544</v>
      </c>
      <c r="DF376" s="59" t="s">
        <v>544</v>
      </c>
      <c r="DG376" s="58">
        <v>87.1</v>
      </c>
      <c r="DH376" s="58">
        <v>36.6</v>
      </c>
      <c r="DI376" s="58">
        <v>37.799999999999997</v>
      </c>
      <c r="DJ376" s="59" t="s">
        <v>544</v>
      </c>
      <c r="DK376" s="59" t="s">
        <v>544</v>
      </c>
      <c r="DL376" s="59" t="s">
        <v>544</v>
      </c>
      <c r="DM376" s="59" t="s">
        <v>544</v>
      </c>
      <c r="DN376" s="58">
        <v>4.35806</v>
      </c>
      <c r="DO376" s="59" t="s">
        <v>544</v>
      </c>
      <c r="DP376" s="59" t="s">
        <v>544</v>
      </c>
      <c r="DQ376" s="1">
        <v>75.5</v>
      </c>
    </row>
    <row r="377" spans="1:121">
      <c r="A377" s="3">
        <v>33312</v>
      </c>
      <c r="B377" s="59" t="s">
        <v>544</v>
      </c>
      <c r="C377" s="58">
        <v>98.8</v>
      </c>
      <c r="D377" s="58">
        <v>98.9</v>
      </c>
      <c r="E377" s="58">
        <v>98.7</v>
      </c>
      <c r="F377" s="58">
        <v>64.3</v>
      </c>
      <c r="G377" s="58">
        <v>1.217273</v>
      </c>
      <c r="H377" s="58">
        <v>272.5</v>
      </c>
      <c r="I377" s="58">
        <v>494.6</v>
      </c>
      <c r="J377" s="58">
        <v>9.0909999999999993</v>
      </c>
      <c r="K377" s="58">
        <v>8.4</v>
      </c>
      <c r="L377" s="58">
        <v>1522.8</v>
      </c>
      <c r="M377" s="58">
        <v>444576</v>
      </c>
      <c r="N377" s="58">
        <v>74.3</v>
      </c>
      <c r="O377" s="58">
        <v>742</v>
      </c>
      <c r="P377" s="58">
        <v>5.6</v>
      </c>
      <c r="Q377" s="58">
        <v>17.600000000000001</v>
      </c>
      <c r="R377" s="58">
        <v>11.1</v>
      </c>
      <c r="S377" s="58">
        <v>26.99</v>
      </c>
      <c r="T377" s="59" t="s">
        <v>544</v>
      </c>
      <c r="U377" s="58">
        <v>25.25</v>
      </c>
      <c r="V377" s="59" t="s">
        <v>544</v>
      </c>
      <c r="W377" s="58">
        <v>-45</v>
      </c>
      <c r="X377" s="58">
        <v>41.5</v>
      </c>
      <c r="Y377" s="58">
        <v>-8.1</v>
      </c>
      <c r="Z377" s="58">
        <v>97.6</v>
      </c>
      <c r="AA377" s="59" t="s">
        <v>544</v>
      </c>
      <c r="AB377" s="59" t="s">
        <v>544</v>
      </c>
      <c r="AC377" s="58">
        <v>1.217273</v>
      </c>
      <c r="AD377" s="58">
        <v>79.099999999999994</v>
      </c>
      <c r="AE377" s="58">
        <v>-16.100000000000001</v>
      </c>
      <c r="AF377" s="58">
        <v>96.478872999999993</v>
      </c>
      <c r="AG377" s="58">
        <v>19.559999999999999</v>
      </c>
      <c r="AH377" s="58">
        <v>64.099999999999994</v>
      </c>
      <c r="AI377" s="58">
        <v>41.5</v>
      </c>
      <c r="AJ377" s="58">
        <v>17.600000000000001</v>
      </c>
      <c r="AK377" s="58">
        <v>20.100000000000001</v>
      </c>
      <c r="AL377" s="58">
        <v>-8.3000000000000007</v>
      </c>
      <c r="AM377" s="58">
        <v>70.977999999999994</v>
      </c>
      <c r="AN377" s="58">
        <v>100.011</v>
      </c>
      <c r="AO377" s="58">
        <v>-1.8</v>
      </c>
      <c r="AP377" s="58">
        <v>90.2</v>
      </c>
      <c r="AQ377" s="58">
        <v>101.3</v>
      </c>
      <c r="AR377" s="59" t="s">
        <v>544</v>
      </c>
      <c r="AS377" s="58">
        <v>-9.4</v>
      </c>
      <c r="AT377" s="58">
        <v>102.4</v>
      </c>
      <c r="AU377" s="58">
        <v>91.38</v>
      </c>
      <c r="AV377" s="58">
        <v>85.2</v>
      </c>
      <c r="AW377" s="58">
        <v>109.5</v>
      </c>
      <c r="AX377" s="58">
        <v>35.700000000000003</v>
      </c>
      <c r="AY377" s="58">
        <v>39.9</v>
      </c>
      <c r="AZ377" s="58">
        <v>62.1</v>
      </c>
      <c r="BA377" s="58">
        <v>57.8</v>
      </c>
      <c r="BB377" s="58">
        <v>65.099999999999994</v>
      </c>
      <c r="BC377" s="58">
        <v>82.2</v>
      </c>
      <c r="BD377" s="58">
        <v>110.7</v>
      </c>
      <c r="BE377" s="58">
        <v>-18.399999999999999</v>
      </c>
      <c r="BF377" s="59" t="s">
        <v>544</v>
      </c>
      <c r="BG377" s="58">
        <v>5.87</v>
      </c>
      <c r="BH377" s="58">
        <v>4.68</v>
      </c>
      <c r="BI377" s="58">
        <v>96.6</v>
      </c>
      <c r="BJ377" s="59" t="s">
        <v>544</v>
      </c>
      <c r="BK377" s="59" t="s">
        <v>544</v>
      </c>
      <c r="BL377" s="58">
        <v>28.43</v>
      </c>
      <c r="BM377" s="58">
        <v>27.03</v>
      </c>
      <c r="BN377" s="58">
        <v>-10.4</v>
      </c>
      <c r="BO377" s="58">
        <v>5.2</v>
      </c>
      <c r="BP377" s="58">
        <v>65.900000000000006</v>
      </c>
      <c r="BQ377" s="59" t="s">
        <v>544</v>
      </c>
      <c r="BR377" s="59" t="s">
        <v>544</v>
      </c>
      <c r="BS377" s="59" t="s">
        <v>544</v>
      </c>
      <c r="BT377" s="58">
        <v>7.7</v>
      </c>
      <c r="BU377" s="58">
        <v>-27.8</v>
      </c>
      <c r="BV377" s="59" t="s">
        <v>544</v>
      </c>
      <c r="BW377" s="59" t="s">
        <v>544</v>
      </c>
      <c r="BX377" s="58">
        <v>24</v>
      </c>
      <c r="BY377" s="58">
        <v>16.5</v>
      </c>
      <c r="BZ377" s="58">
        <v>3</v>
      </c>
      <c r="CA377" s="59" t="s">
        <v>544</v>
      </c>
      <c r="CB377" s="59" t="s">
        <v>544</v>
      </c>
      <c r="CC377" s="59" t="s">
        <v>544</v>
      </c>
      <c r="CD377" s="59" t="s">
        <v>544</v>
      </c>
      <c r="CE377" s="59" t="s">
        <v>544</v>
      </c>
      <c r="CF377" s="58">
        <v>1177312</v>
      </c>
      <c r="CG377" s="58">
        <v>99.3</v>
      </c>
      <c r="CH377" s="58">
        <v>83.9</v>
      </c>
      <c r="CI377" s="58">
        <v>101.7</v>
      </c>
      <c r="CJ377" s="58">
        <v>105.3</v>
      </c>
      <c r="CK377" s="58">
        <v>-4</v>
      </c>
      <c r="CL377" s="58">
        <v>-13.2</v>
      </c>
      <c r="CM377" s="58">
        <v>7.7</v>
      </c>
      <c r="CN377" s="58">
        <v>68.3</v>
      </c>
      <c r="CO377" s="58">
        <v>70.7</v>
      </c>
      <c r="CP377" s="59" t="s">
        <v>544</v>
      </c>
      <c r="CQ377" s="59" t="s">
        <v>544</v>
      </c>
      <c r="CR377" s="59" t="s">
        <v>544</v>
      </c>
      <c r="CS377" s="58">
        <v>93.6</v>
      </c>
      <c r="CT377" s="58">
        <v>103.3</v>
      </c>
      <c r="CU377" s="59" t="s">
        <v>544</v>
      </c>
      <c r="CV377" s="59" t="s">
        <v>544</v>
      </c>
      <c r="CW377" s="58">
        <v>2.97</v>
      </c>
      <c r="CX377" s="58">
        <v>136.4</v>
      </c>
      <c r="CY377" s="58">
        <v>115.2</v>
      </c>
      <c r="CZ377" s="59" t="s">
        <v>544</v>
      </c>
      <c r="DA377" s="58">
        <v>2.9</v>
      </c>
      <c r="DB377" s="58">
        <v>101.4</v>
      </c>
      <c r="DC377" s="59" t="s">
        <v>544</v>
      </c>
      <c r="DD377" s="58">
        <v>44</v>
      </c>
      <c r="DE377" s="59" t="s">
        <v>544</v>
      </c>
      <c r="DF377" s="59" t="s">
        <v>544</v>
      </c>
      <c r="DG377" s="58">
        <v>90.6</v>
      </c>
      <c r="DH377" s="58">
        <v>38.5</v>
      </c>
      <c r="DI377" s="58">
        <v>37.4</v>
      </c>
      <c r="DJ377" s="59" t="s">
        <v>544</v>
      </c>
      <c r="DK377" s="59" t="s">
        <v>544</v>
      </c>
      <c r="DL377" s="59" t="s">
        <v>544</v>
      </c>
      <c r="DM377" s="59" t="s">
        <v>544</v>
      </c>
      <c r="DN377" s="58">
        <v>4.4908570000000001</v>
      </c>
      <c r="DO377" s="59" t="s">
        <v>544</v>
      </c>
      <c r="DP377" s="59" t="s">
        <v>544</v>
      </c>
      <c r="DQ377" s="1">
        <v>75</v>
      </c>
    </row>
    <row r="378" spans="1:121">
      <c r="A378" s="3">
        <v>33343</v>
      </c>
      <c r="B378" s="59" t="s">
        <v>544</v>
      </c>
      <c r="C378" s="58">
        <v>98.8</v>
      </c>
      <c r="D378" s="58">
        <v>98</v>
      </c>
      <c r="E378" s="58">
        <v>99.6</v>
      </c>
      <c r="F378" s="58">
        <v>62.8</v>
      </c>
      <c r="G378" s="58">
        <v>1.1476310000000001</v>
      </c>
      <c r="H378" s="58">
        <v>272</v>
      </c>
      <c r="I378" s="58">
        <v>494.6</v>
      </c>
      <c r="J378" s="58">
        <v>9.1839999999999993</v>
      </c>
      <c r="K378" s="58">
        <v>8.4</v>
      </c>
      <c r="L378" s="58">
        <v>1605.8</v>
      </c>
      <c r="M378" s="58">
        <v>442732</v>
      </c>
      <c r="N378" s="58">
        <v>73.7</v>
      </c>
      <c r="O378" s="58">
        <v>722</v>
      </c>
      <c r="P378" s="58">
        <v>5.6</v>
      </c>
      <c r="Q378" s="58">
        <v>16.2</v>
      </c>
      <c r="R378" s="58">
        <v>11.6</v>
      </c>
      <c r="S378" s="58">
        <v>25.09</v>
      </c>
      <c r="T378" s="59" t="s">
        <v>544</v>
      </c>
      <c r="U378" s="58">
        <v>24.19</v>
      </c>
      <c r="V378" s="59" t="s">
        <v>544</v>
      </c>
      <c r="W378" s="58">
        <v>-45.6</v>
      </c>
      <c r="X378" s="58">
        <v>41</v>
      </c>
      <c r="Y378" s="58">
        <v>-4.9000000000000004</v>
      </c>
      <c r="Z378" s="58">
        <v>95.6</v>
      </c>
      <c r="AA378" s="59" t="s">
        <v>544</v>
      </c>
      <c r="AB378" s="59" t="s">
        <v>544</v>
      </c>
      <c r="AC378" s="58">
        <v>1.1476310000000001</v>
      </c>
      <c r="AD378" s="58">
        <v>78.400000000000006</v>
      </c>
      <c r="AE378" s="58">
        <v>-17.600000000000001</v>
      </c>
      <c r="AF378" s="58">
        <v>95.939674999999994</v>
      </c>
      <c r="AG378" s="58">
        <v>19.34</v>
      </c>
      <c r="AH378" s="58">
        <v>64.400000000000006</v>
      </c>
      <c r="AI378" s="58">
        <v>41</v>
      </c>
      <c r="AJ378" s="58">
        <v>18.100000000000001</v>
      </c>
      <c r="AK378" s="58">
        <v>19.5</v>
      </c>
      <c r="AL378" s="58">
        <v>-4.2</v>
      </c>
      <c r="AM378" s="58">
        <v>71.0428</v>
      </c>
      <c r="AN378" s="58">
        <v>99.8506</v>
      </c>
      <c r="AO378" s="58">
        <v>17</v>
      </c>
      <c r="AP378" s="58">
        <v>96.1</v>
      </c>
      <c r="AQ378" s="58">
        <v>100.4</v>
      </c>
      <c r="AR378" s="59" t="s">
        <v>544</v>
      </c>
      <c r="AS378" s="58">
        <v>-8.1999999999999993</v>
      </c>
      <c r="AT378" s="58">
        <v>101.6</v>
      </c>
      <c r="AU378" s="58">
        <v>89.31</v>
      </c>
      <c r="AV378" s="58">
        <v>86.1</v>
      </c>
      <c r="AW378" s="58">
        <v>110.5</v>
      </c>
      <c r="AX378" s="58">
        <v>37</v>
      </c>
      <c r="AY378" s="58">
        <v>40.9</v>
      </c>
      <c r="AZ378" s="58">
        <v>61</v>
      </c>
      <c r="BA378" s="58">
        <v>57.8</v>
      </c>
      <c r="BB378" s="58">
        <v>63.3</v>
      </c>
      <c r="BC378" s="58">
        <v>82.6</v>
      </c>
      <c r="BD378" s="58">
        <v>110.8</v>
      </c>
      <c r="BE378" s="58">
        <v>-12.4</v>
      </c>
      <c r="BF378" s="59" t="s">
        <v>544</v>
      </c>
      <c r="BG378" s="58">
        <v>5.82</v>
      </c>
      <c r="BH378" s="58">
        <v>4.8</v>
      </c>
      <c r="BI378" s="58">
        <v>95.7</v>
      </c>
      <c r="BJ378" s="59" t="s">
        <v>544</v>
      </c>
      <c r="BK378" s="59" t="s">
        <v>544</v>
      </c>
      <c r="BL378" s="58">
        <v>26.08</v>
      </c>
      <c r="BM378" s="58">
        <v>26.22</v>
      </c>
      <c r="BN378" s="58">
        <v>-8.8000000000000007</v>
      </c>
      <c r="BO378" s="58">
        <v>4.2</v>
      </c>
      <c r="BP378" s="58">
        <v>65.099999999999994</v>
      </c>
      <c r="BQ378" s="59" t="s">
        <v>544</v>
      </c>
      <c r="BR378" s="59" t="s">
        <v>544</v>
      </c>
      <c r="BS378" s="59" t="s">
        <v>544</v>
      </c>
      <c r="BT378" s="58">
        <v>7.4</v>
      </c>
      <c r="BU378" s="58">
        <v>-24.3</v>
      </c>
      <c r="BV378" s="59" t="s">
        <v>544</v>
      </c>
      <c r="BW378" s="59" t="s">
        <v>544</v>
      </c>
      <c r="BX378" s="58">
        <v>22.6</v>
      </c>
      <c r="BY378" s="58">
        <v>18.8</v>
      </c>
      <c r="BZ378" s="58">
        <v>4.0999999999999996</v>
      </c>
      <c r="CA378" s="59" t="s">
        <v>544</v>
      </c>
      <c r="CB378" s="59" t="s">
        <v>544</v>
      </c>
      <c r="CC378" s="59" t="s">
        <v>544</v>
      </c>
      <c r="CD378" s="59" t="s">
        <v>544</v>
      </c>
      <c r="CE378" s="59" t="s">
        <v>544</v>
      </c>
      <c r="CF378" s="58">
        <v>1183904</v>
      </c>
      <c r="CG378" s="58">
        <v>98.4</v>
      </c>
      <c r="CH378" s="58">
        <v>84</v>
      </c>
      <c r="CI378" s="58">
        <v>102.5</v>
      </c>
      <c r="CJ378" s="58">
        <v>102.4</v>
      </c>
      <c r="CK378" s="58">
        <v>-8.1999999999999993</v>
      </c>
      <c r="CL378" s="58">
        <v>-11.1</v>
      </c>
      <c r="CM378" s="58">
        <v>7.4</v>
      </c>
      <c r="CN378" s="58">
        <v>66.2</v>
      </c>
      <c r="CO378" s="58">
        <v>68.2</v>
      </c>
      <c r="CP378" s="59" t="s">
        <v>544</v>
      </c>
      <c r="CQ378" s="59" t="s">
        <v>544</v>
      </c>
      <c r="CR378" s="59" t="s">
        <v>544</v>
      </c>
      <c r="CS378" s="58">
        <v>93.2</v>
      </c>
      <c r="CT378" s="58">
        <v>98.9</v>
      </c>
      <c r="CU378" s="59" t="s">
        <v>544</v>
      </c>
      <c r="CV378" s="59" t="s">
        <v>544</v>
      </c>
      <c r="CW378" s="58">
        <v>3.17</v>
      </c>
      <c r="CX378" s="58">
        <v>134.4</v>
      </c>
      <c r="CY378" s="58">
        <v>114.2</v>
      </c>
      <c r="CZ378" s="59" t="s">
        <v>544</v>
      </c>
      <c r="DA378" s="58">
        <v>-8.4</v>
      </c>
      <c r="DB378" s="58">
        <v>101.2</v>
      </c>
      <c r="DC378" s="59" t="s">
        <v>544</v>
      </c>
      <c r="DD378" s="58">
        <v>44.4</v>
      </c>
      <c r="DE378" s="59" t="s">
        <v>544</v>
      </c>
      <c r="DF378" s="59" t="s">
        <v>544</v>
      </c>
      <c r="DG378" s="58">
        <v>85.7</v>
      </c>
      <c r="DH378" s="58">
        <v>37.1</v>
      </c>
      <c r="DI378" s="58">
        <v>37.6</v>
      </c>
      <c r="DJ378" s="59" t="s">
        <v>544</v>
      </c>
      <c r="DK378" s="59" t="s">
        <v>544</v>
      </c>
      <c r="DL378" s="59" t="s">
        <v>544</v>
      </c>
      <c r="DM378" s="59" t="s">
        <v>544</v>
      </c>
      <c r="DN378" s="58">
        <v>4.5521430000000001</v>
      </c>
      <c r="DO378" s="59" t="s">
        <v>544</v>
      </c>
      <c r="DP378" s="59" t="s">
        <v>544</v>
      </c>
      <c r="DQ378" s="1">
        <v>74.400000000000006</v>
      </c>
    </row>
    <row r="379" spans="1:121">
      <c r="A379" s="3">
        <v>33373</v>
      </c>
      <c r="B379" s="59" t="s">
        <v>544</v>
      </c>
      <c r="C379" s="58">
        <v>97.5</v>
      </c>
      <c r="D379" s="58">
        <v>95.6</v>
      </c>
      <c r="E379" s="58">
        <v>99.5</v>
      </c>
      <c r="F379" s="58">
        <v>62.3</v>
      </c>
      <c r="G379" s="58">
        <v>1.136665</v>
      </c>
      <c r="H379" s="58">
        <v>273.7</v>
      </c>
      <c r="I379" s="58">
        <v>499.8</v>
      </c>
      <c r="J379" s="58">
        <v>9.0850000000000009</v>
      </c>
      <c r="K379" s="58">
        <v>8.4</v>
      </c>
      <c r="L379" s="58">
        <v>1704.1</v>
      </c>
      <c r="M379" s="58">
        <v>427935</v>
      </c>
      <c r="N379" s="58">
        <v>72.5</v>
      </c>
      <c r="O379" s="58">
        <v>729</v>
      </c>
      <c r="P379" s="58">
        <v>5.6</v>
      </c>
      <c r="Q379" s="58">
        <v>15.9</v>
      </c>
      <c r="R379" s="58">
        <v>10.8</v>
      </c>
      <c r="S379" s="58">
        <v>27.26</v>
      </c>
      <c r="T379" s="59" t="s">
        <v>544</v>
      </c>
      <c r="U379" s="58">
        <v>27.19</v>
      </c>
      <c r="V379" s="59" t="s">
        <v>544</v>
      </c>
      <c r="W379" s="58">
        <v>-45.1</v>
      </c>
      <c r="X379" s="58">
        <v>40.5</v>
      </c>
      <c r="Y379" s="58">
        <v>-4.8</v>
      </c>
      <c r="Z379" s="58">
        <v>95.7</v>
      </c>
      <c r="AA379" s="59" t="s">
        <v>544</v>
      </c>
      <c r="AB379" s="59" t="s">
        <v>544</v>
      </c>
      <c r="AC379" s="58">
        <v>1.136665</v>
      </c>
      <c r="AD379" s="58">
        <v>77.5</v>
      </c>
      <c r="AE379" s="58">
        <v>-20.399999999999999</v>
      </c>
      <c r="AF379" s="58">
        <v>96.051102999999998</v>
      </c>
      <c r="AG379" s="58">
        <v>19.22</v>
      </c>
      <c r="AH379" s="58">
        <v>64.5</v>
      </c>
      <c r="AI379" s="58">
        <v>40.5</v>
      </c>
      <c r="AJ379" s="58">
        <v>18.399999999999999</v>
      </c>
      <c r="AK379" s="58">
        <v>18.5</v>
      </c>
      <c r="AL379" s="58">
        <v>-3.3</v>
      </c>
      <c r="AM379" s="58">
        <v>71.151600000000002</v>
      </c>
      <c r="AN379" s="58">
        <v>99.757000000000005</v>
      </c>
      <c r="AO379" s="58">
        <v>18.3</v>
      </c>
      <c r="AP379" s="58">
        <v>98.7</v>
      </c>
      <c r="AQ379" s="58">
        <v>100.4</v>
      </c>
      <c r="AR379" s="59" t="s">
        <v>544</v>
      </c>
      <c r="AS379" s="58">
        <v>-6.7</v>
      </c>
      <c r="AT379" s="58">
        <v>101.2</v>
      </c>
      <c r="AU379" s="58">
        <v>89.26</v>
      </c>
      <c r="AV379" s="58">
        <v>86</v>
      </c>
      <c r="AW379" s="58">
        <v>110.4</v>
      </c>
      <c r="AX379" s="58">
        <v>38</v>
      </c>
      <c r="AY379" s="58">
        <v>41.4</v>
      </c>
      <c r="AZ379" s="58">
        <v>59</v>
      </c>
      <c r="BA379" s="58">
        <v>55.8</v>
      </c>
      <c r="BB379" s="58">
        <v>61.2</v>
      </c>
      <c r="BC379" s="58">
        <v>82.5</v>
      </c>
      <c r="BD379" s="58">
        <v>111.2</v>
      </c>
      <c r="BE379" s="58">
        <v>-10.7</v>
      </c>
      <c r="BF379" s="59" t="s">
        <v>544</v>
      </c>
      <c r="BG379" s="58">
        <v>6.06</v>
      </c>
      <c r="BH379" s="58">
        <v>4.79</v>
      </c>
      <c r="BI379" s="58">
        <v>94.5</v>
      </c>
      <c r="BJ379" s="59" t="s">
        <v>544</v>
      </c>
      <c r="BK379" s="59" t="s">
        <v>544</v>
      </c>
      <c r="BL379" s="58">
        <v>28.63</v>
      </c>
      <c r="BM379" s="58">
        <v>29.02</v>
      </c>
      <c r="BN379" s="58">
        <v>-10.4</v>
      </c>
      <c r="BO379" s="58">
        <v>2.7</v>
      </c>
      <c r="BP379" s="58">
        <v>64.099999999999994</v>
      </c>
      <c r="BQ379" s="59" t="s">
        <v>544</v>
      </c>
      <c r="BR379" s="59" t="s">
        <v>544</v>
      </c>
      <c r="BS379" s="59" t="s">
        <v>544</v>
      </c>
      <c r="BT379" s="58">
        <v>7.2</v>
      </c>
      <c r="BU379" s="58">
        <v>-18.100000000000001</v>
      </c>
      <c r="BV379" s="59" t="s">
        <v>544</v>
      </c>
      <c r="BW379" s="59" t="s">
        <v>544</v>
      </c>
      <c r="BX379" s="58">
        <v>12.9</v>
      </c>
      <c r="BY379" s="58">
        <v>13</v>
      </c>
      <c r="BZ379" s="58">
        <v>2.7</v>
      </c>
      <c r="CA379" s="59" t="s">
        <v>544</v>
      </c>
      <c r="CB379" s="59" t="s">
        <v>544</v>
      </c>
      <c r="CC379" s="59" t="s">
        <v>544</v>
      </c>
      <c r="CD379" s="59" t="s">
        <v>544</v>
      </c>
      <c r="CE379" s="59" t="s">
        <v>544</v>
      </c>
      <c r="CF379" s="58">
        <v>1193544</v>
      </c>
      <c r="CG379" s="58">
        <v>101.6</v>
      </c>
      <c r="CH379" s="58">
        <v>84.8</v>
      </c>
      <c r="CI379" s="58">
        <v>97.1</v>
      </c>
      <c r="CJ379" s="58">
        <v>114.4</v>
      </c>
      <c r="CK379" s="58">
        <v>-5.5</v>
      </c>
      <c r="CL379" s="58">
        <v>-9.6999999999999993</v>
      </c>
      <c r="CM379" s="58">
        <v>7.2</v>
      </c>
      <c r="CN379" s="58">
        <v>66.099999999999994</v>
      </c>
      <c r="CO379" s="58">
        <v>67.599999999999994</v>
      </c>
      <c r="CP379" s="59" t="s">
        <v>544</v>
      </c>
      <c r="CQ379" s="59" t="s">
        <v>544</v>
      </c>
      <c r="CR379" s="59" t="s">
        <v>544</v>
      </c>
      <c r="CS379" s="58">
        <v>93.4</v>
      </c>
      <c r="CT379" s="58">
        <v>98.9</v>
      </c>
      <c r="CU379" s="59" t="s">
        <v>544</v>
      </c>
      <c r="CV379" s="59" t="s">
        <v>544</v>
      </c>
      <c r="CW379" s="58">
        <v>2.97</v>
      </c>
      <c r="CX379" s="58">
        <v>136.9</v>
      </c>
      <c r="CY379" s="58">
        <v>114.3</v>
      </c>
      <c r="CZ379" s="59" t="s">
        <v>544</v>
      </c>
      <c r="DA379" s="58">
        <v>-10</v>
      </c>
      <c r="DB379" s="58">
        <v>104.9</v>
      </c>
      <c r="DC379" s="59" t="s">
        <v>544</v>
      </c>
      <c r="DD379" s="58">
        <v>45.1</v>
      </c>
      <c r="DE379" s="59" t="s">
        <v>544</v>
      </c>
      <c r="DF379" s="59" t="s">
        <v>544</v>
      </c>
      <c r="DG379" s="58">
        <v>86.2</v>
      </c>
      <c r="DH379" s="58">
        <v>37.299999999999997</v>
      </c>
      <c r="DI379" s="58">
        <v>37</v>
      </c>
      <c r="DJ379" s="59" t="s">
        <v>544</v>
      </c>
      <c r="DK379" s="59" t="s">
        <v>544</v>
      </c>
      <c r="DL379" s="59" t="s">
        <v>544</v>
      </c>
      <c r="DM379" s="59" t="s">
        <v>544</v>
      </c>
      <c r="DN379" s="58">
        <v>4.5407630000000001</v>
      </c>
      <c r="DO379" s="59" t="s">
        <v>544</v>
      </c>
      <c r="DP379" s="59" t="s">
        <v>544</v>
      </c>
      <c r="DQ379" s="1">
        <v>73.2</v>
      </c>
    </row>
    <row r="380" spans="1:121">
      <c r="A380" s="3">
        <v>33404</v>
      </c>
      <c r="B380" s="59" t="s">
        <v>544</v>
      </c>
      <c r="C380" s="58">
        <v>97.5</v>
      </c>
      <c r="D380" s="58">
        <v>96.6</v>
      </c>
      <c r="E380" s="58">
        <v>98.4</v>
      </c>
      <c r="F380" s="58">
        <v>63.3</v>
      </c>
      <c r="G380" s="58">
        <v>1.098325</v>
      </c>
      <c r="H380" s="58">
        <v>281.89999999999998</v>
      </c>
      <c r="I380" s="58">
        <v>502.2</v>
      </c>
      <c r="J380" s="58">
        <v>9.0630000000000006</v>
      </c>
      <c r="K380" s="58">
        <v>8.4</v>
      </c>
      <c r="L380" s="58">
        <v>1622.2</v>
      </c>
      <c r="M380" s="58">
        <v>430947</v>
      </c>
      <c r="N380" s="58">
        <v>75.599999999999994</v>
      </c>
      <c r="O380" s="58">
        <v>704</v>
      </c>
      <c r="P380" s="58">
        <v>5.6</v>
      </c>
      <c r="Q380" s="58">
        <v>16</v>
      </c>
      <c r="R380" s="58">
        <v>11.7</v>
      </c>
      <c r="S380" s="58">
        <v>25.9</v>
      </c>
      <c r="T380" s="59" t="s">
        <v>544</v>
      </c>
      <c r="U380" s="58">
        <v>25.53</v>
      </c>
      <c r="V380" s="59" t="s">
        <v>544</v>
      </c>
      <c r="W380" s="58">
        <v>-49.1</v>
      </c>
      <c r="X380" s="58">
        <v>41.3</v>
      </c>
      <c r="Y380" s="58">
        <v>-3.2</v>
      </c>
      <c r="Z380" s="58">
        <v>95.1</v>
      </c>
      <c r="AA380" s="59" t="s">
        <v>544</v>
      </c>
      <c r="AB380" s="59" t="s">
        <v>544</v>
      </c>
      <c r="AC380" s="58">
        <v>1.098325</v>
      </c>
      <c r="AD380" s="58">
        <v>79.900000000000006</v>
      </c>
      <c r="AE380" s="58">
        <v>-21</v>
      </c>
      <c r="AF380" s="58">
        <v>95.833332999999996</v>
      </c>
      <c r="AG380" s="58">
        <v>18.170000000000002</v>
      </c>
      <c r="AH380" s="58">
        <v>65</v>
      </c>
      <c r="AI380" s="58">
        <v>41.3</v>
      </c>
      <c r="AJ380" s="58">
        <v>17.399999999999999</v>
      </c>
      <c r="AK380" s="58">
        <v>19.600000000000001</v>
      </c>
      <c r="AL380" s="58">
        <v>-2</v>
      </c>
      <c r="AM380" s="58">
        <v>71.287099999999995</v>
      </c>
      <c r="AN380" s="58">
        <v>99.705500000000001</v>
      </c>
      <c r="AO380" s="58">
        <v>21.7</v>
      </c>
      <c r="AP380" s="58">
        <v>95.7</v>
      </c>
      <c r="AQ380" s="58">
        <v>101.4</v>
      </c>
      <c r="AR380" s="59" t="s">
        <v>544</v>
      </c>
      <c r="AS380" s="58">
        <v>-8.1999999999999993</v>
      </c>
      <c r="AT380" s="58">
        <v>100</v>
      </c>
      <c r="AU380" s="58">
        <v>88.67</v>
      </c>
      <c r="AV380" s="58">
        <v>86.3</v>
      </c>
      <c r="AW380" s="58">
        <v>111.2</v>
      </c>
      <c r="AX380" s="58">
        <v>36.299999999999997</v>
      </c>
      <c r="AY380" s="58">
        <v>39.799999999999997</v>
      </c>
      <c r="AZ380" s="58">
        <v>58.2</v>
      </c>
      <c r="BA380" s="58">
        <v>55.7</v>
      </c>
      <c r="BB380" s="58">
        <v>59.9</v>
      </c>
      <c r="BC380" s="58">
        <v>82.6</v>
      </c>
      <c r="BD380" s="58">
        <v>111.5</v>
      </c>
      <c r="BE380" s="58">
        <v>-11.1</v>
      </c>
      <c r="BF380" s="59" t="s">
        <v>544</v>
      </c>
      <c r="BG380" s="58">
        <v>5.98</v>
      </c>
      <c r="BH380" s="58">
        <v>5.34</v>
      </c>
      <c r="BI380" s="58">
        <v>94.7</v>
      </c>
      <c r="BJ380" s="59" t="s">
        <v>544</v>
      </c>
      <c r="BK380" s="59" t="s">
        <v>544</v>
      </c>
      <c r="BL380" s="58">
        <v>27.4</v>
      </c>
      <c r="BM380" s="58">
        <v>27.67</v>
      </c>
      <c r="BN380" s="58">
        <v>-15.7</v>
      </c>
      <c r="BO380" s="58">
        <v>0.5</v>
      </c>
      <c r="BP380" s="58">
        <v>67.7</v>
      </c>
      <c r="BQ380" s="59" t="s">
        <v>544</v>
      </c>
      <c r="BR380" s="59" t="s">
        <v>544</v>
      </c>
      <c r="BS380" s="59" t="s">
        <v>544</v>
      </c>
      <c r="BT380" s="58">
        <v>9.3000000000000007</v>
      </c>
      <c r="BU380" s="58">
        <v>-11.2</v>
      </c>
      <c r="BV380" s="59" t="s">
        <v>544</v>
      </c>
      <c r="BW380" s="59" t="s">
        <v>544</v>
      </c>
      <c r="BX380" s="58">
        <v>14.9</v>
      </c>
      <c r="BY380" s="58">
        <v>13.7</v>
      </c>
      <c r="BZ380" s="58">
        <v>1.8</v>
      </c>
      <c r="CA380" s="59" t="s">
        <v>544</v>
      </c>
      <c r="CB380" s="59" t="s">
        <v>544</v>
      </c>
      <c r="CC380" s="59" t="s">
        <v>544</v>
      </c>
      <c r="CD380" s="59" t="s">
        <v>544</v>
      </c>
      <c r="CE380" s="59" t="s">
        <v>544</v>
      </c>
      <c r="CF380" s="58">
        <v>1210242</v>
      </c>
      <c r="CG380" s="58">
        <v>104.6</v>
      </c>
      <c r="CH380" s="58">
        <v>87.4</v>
      </c>
      <c r="CI380" s="58">
        <v>112.8</v>
      </c>
      <c r="CJ380" s="58">
        <v>106.6</v>
      </c>
      <c r="CK380" s="58">
        <v>-4.9000000000000004</v>
      </c>
      <c r="CL380" s="58">
        <v>-10</v>
      </c>
      <c r="CM380" s="58">
        <v>9.3000000000000007</v>
      </c>
      <c r="CN380" s="58">
        <v>65.7</v>
      </c>
      <c r="CO380" s="58">
        <v>67.400000000000006</v>
      </c>
      <c r="CP380" s="59" t="s">
        <v>544</v>
      </c>
      <c r="CQ380" s="59" t="s">
        <v>544</v>
      </c>
      <c r="CR380" s="59" t="s">
        <v>544</v>
      </c>
      <c r="CS380" s="58">
        <v>93.3</v>
      </c>
      <c r="CT380" s="58">
        <v>97.6</v>
      </c>
      <c r="CU380" s="59" t="s">
        <v>544</v>
      </c>
      <c r="CV380" s="59" t="s">
        <v>544</v>
      </c>
      <c r="CW380" s="58">
        <v>3.17</v>
      </c>
      <c r="CX380" s="58">
        <v>140.5</v>
      </c>
      <c r="CY380" s="58">
        <v>117.2</v>
      </c>
      <c r="CZ380" s="59" t="s">
        <v>544</v>
      </c>
      <c r="DA380" s="58">
        <v>-8.6</v>
      </c>
      <c r="DB380" s="58">
        <v>102.7</v>
      </c>
      <c r="DC380" s="59" t="s">
        <v>544</v>
      </c>
      <c r="DD380" s="58">
        <v>45.1</v>
      </c>
      <c r="DE380" s="59" t="s">
        <v>544</v>
      </c>
      <c r="DF380" s="59" t="s">
        <v>544</v>
      </c>
      <c r="DG380" s="58">
        <v>87</v>
      </c>
      <c r="DH380" s="58">
        <v>38.299999999999997</v>
      </c>
      <c r="DI380" s="58">
        <v>38.4</v>
      </c>
      <c r="DJ380" s="59" t="s">
        <v>544</v>
      </c>
      <c r="DK380" s="59" t="s">
        <v>544</v>
      </c>
      <c r="DL380" s="59" t="s">
        <v>544</v>
      </c>
      <c r="DM380" s="59" t="s">
        <v>544</v>
      </c>
      <c r="DN380" s="58">
        <v>4.543323</v>
      </c>
      <c r="DO380" s="59" t="s">
        <v>544</v>
      </c>
      <c r="DP380" s="59" t="s">
        <v>544</v>
      </c>
      <c r="DQ380" s="1">
        <v>76.400000000000006</v>
      </c>
    </row>
    <row r="381" spans="1:121">
      <c r="A381" s="3">
        <v>33434</v>
      </c>
      <c r="B381" s="59" t="s">
        <v>544</v>
      </c>
      <c r="C381" s="58">
        <v>96.8</v>
      </c>
      <c r="D381" s="58">
        <v>95.3</v>
      </c>
      <c r="E381" s="58">
        <v>98.3</v>
      </c>
      <c r="F381" s="58">
        <v>61.8</v>
      </c>
      <c r="G381" s="58">
        <v>1.096778</v>
      </c>
      <c r="H381" s="58">
        <v>285.2</v>
      </c>
      <c r="I381" s="58">
        <v>508.4</v>
      </c>
      <c r="J381" s="58">
        <v>9.15</v>
      </c>
      <c r="K381" s="58">
        <v>8.6</v>
      </c>
      <c r="L381" s="58">
        <v>1622.3</v>
      </c>
      <c r="M381" s="58">
        <v>552865</v>
      </c>
      <c r="N381" s="58">
        <v>73.5</v>
      </c>
      <c r="O381" s="58">
        <v>751</v>
      </c>
      <c r="P381" s="58">
        <v>5.7</v>
      </c>
      <c r="Q381" s="58">
        <v>16.7</v>
      </c>
      <c r="R381" s="58">
        <v>10.6</v>
      </c>
      <c r="S381" s="58">
        <v>27.26</v>
      </c>
      <c r="T381" s="59" t="s">
        <v>544</v>
      </c>
      <c r="U381" s="58">
        <v>26.38</v>
      </c>
      <c r="V381" s="59" t="s">
        <v>544</v>
      </c>
      <c r="W381" s="58">
        <v>-52.1</v>
      </c>
      <c r="X381" s="58">
        <v>41.8</v>
      </c>
      <c r="Y381" s="58">
        <v>-0.4</v>
      </c>
      <c r="Z381" s="58">
        <v>96.2</v>
      </c>
      <c r="AA381" s="59" t="s">
        <v>544</v>
      </c>
      <c r="AB381" s="59" t="s">
        <v>544</v>
      </c>
      <c r="AC381" s="58">
        <v>1.096778</v>
      </c>
      <c r="AD381" s="58">
        <v>78.3</v>
      </c>
      <c r="AE381" s="58">
        <v>-21.7</v>
      </c>
      <c r="AF381" s="58">
        <v>95.949073999999996</v>
      </c>
      <c r="AG381" s="58">
        <v>19.45</v>
      </c>
      <c r="AH381" s="58">
        <v>65.5</v>
      </c>
      <c r="AI381" s="58">
        <v>41.8</v>
      </c>
      <c r="AJ381" s="58">
        <v>18.2</v>
      </c>
      <c r="AK381" s="58">
        <v>19.100000000000001</v>
      </c>
      <c r="AL381" s="58">
        <v>-2.2000000000000002</v>
      </c>
      <c r="AM381" s="58">
        <v>71.435199999999995</v>
      </c>
      <c r="AN381" s="58">
        <v>99.676400000000001</v>
      </c>
      <c r="AO381" s="58">
        <v>18.2</v>
      </c>
      <c r="AP381" s="58">
        <v>99.6</v>
      </c>
      <c r="AQ381" s="58">
        <v>100.6</v>
      </c>
      <c r="AR381" s="59" t="s">
        <v>544</v>
      </c>
      <c r="AS381" s="58">
        <v>-14</v>
      </c>
      <c r="AT381" s="58">
        <v>95.8</v>
      </c>
      <c r="AU381" s="58">
        <v>88.61</v>
      </c>
      <c r="AV381" s="58">
        <v>86.4</v>
      </c>
      <c r="AW381" s="58">
        <v>111.5</v>
      </c>
      <c r="AX381" s="58">
        <v>38.200000000000003</v>
      </c>
      <c r="AY381" s="58">
        <v>41.3</v>
      </c>
      <c r="AZ381" s="58">
        <v>57.9</v>
      </c>
      <c r="BA381" s="58">
        <v>55.1</v>
      </c>
      <c r="BB381" s="58">
        <v>59.8</v>
      </c>
      <c r="BC381" s="58">
        <v>82.8</v>
      </c>
      <c r="BD381" s="58">
        <v>111.1</v>
      </c>
      <c r="BE381" s="58">
        <v>-11</v>
      </c>
      <c r="BF381" s="59" t="s">
        <v>544</v>
      </c>
      <c r="BG381" s="58">
        <v>5.59</v>
      </c>
      <c r="BH381" s="58">
        <v>4.67</v>
      </c>
      <c r="BI381" s="58">
        <v>95.5</v>
      </c>
      <c r="BJ381" s="59" t="s">
        <v>544</v>
      </c>
      <c r="BK381" s="59" t="s">
        <v>544</v>
      </c>
      <c r="BL381" s="58">
        <v>28.72</v>
      </c>
      <c r="BM381" s="58">
        <v>28.4</v>
      </c>
      <c r="BN381" s="58">
        <v>-11.9</v>
      </c>
      <c r="BO381" s="58">
        <v>1.5</v>
      </c>
      <c r="BP381" s="58">
        <v>64.599999999999994</v>
      </c>
      <c r="BQ381" s="59" t="s">
        <v>544</v>
      </c>
      <c r="BR381" s="59" t="s">
        <v>544</v>
      </c>
      <c r="BS381" s="59" t="s">
        <v>544</v>
      </c>
      <c r="BT381" s="58">
        <v>7.9</v>
      </c>
      <c r="BU381" s="58">
        <v>-13.2</v>
      </c>
      <c r="BV381" s="59" t="s">
        <v>544</v>
      </c>
      <c r="BW381" s="59" t="s">
        <v>544</v>
      </c>
      <c r="BX381" s="58">
        <v>12.7</v>
      </c>
      <c r="BY381" s="58">
        <v>9.4</v>
      </c>
      <c r="BZ381" s="58">
        <v>1</v>
      </c>
      <c r="CA381" s="59" t="s">
        <v>544</v>
      </c>
      <c r="CB381" s="59" t="s">
        <v>544</v>
      </c>
      <c r="CC381" s="59" t="s">
        <v>544</v>
      </c>
      <c r="CD381" s="59" t="s">
        <v>544</v>
      </c>
      <c r="CE381" s="59" t="s">
        <v>544</v>
      </c>
      <c r="CF381" s="58">
        <v>1218815</v>
      </c>
      <c r="CG381" s="58">
        <v>104.6</v>
      </c>
      <c r="CH381" s="58">
        <v>88.4</v>
      </c>
      <c r="CI381" s="58">
        <v>108.1</v>
      </c>
      <c r="CJ381" s="58">
        <v>110.1</v>
      </c>
      <c r="CK381" s="58">
        <v>-6.9</v>
      </c>
      <c r="CL381" s="58">
        <v>-8.6999999999999993</v>
      </c>
      <c r="CM381" s="58">
        <v>7.9</v>
      </c>
      <c r="CN381" s="58">
        <v>65.8</v>
      </c>
      <c r="CO381" s="58">
        <v>66.900000000000006</v>
      </c>
      <c r="CP381" s="59" t="s">
        <v>544</v>
      </c>
      <c r="CQ381" s="59" t="s">
        <v>544</v>
      </c>
      <c r="CR381" s="59" t="s">
        <v>544</v>
      </c>
      <c r="CS381" s="58">
        <v>94.4</v>
      </c>
      <c r="CT381" s="58">
        <v>98.6</v>
      </c>
      <c r="CU381" s="59" t="s">
        <v>544</v>
      </c>
      <c r="CV381" s="59" t="s">
        <v>544</v>
      </c>
      <c r="CW381" s="58">
        <v>3.17</v>
      </c>
      <c r="CX381" s="58">
        <v>139.9</v>
      </c>
      <c r="CY381" s="58">
        <v>117.9</v>
      </c>
      <c r="CZ381" s="59" t="s">
        <v>544</v>
      </c>
      <c r="DA381" s="58">
        <v>-8.4</v>
      </c>
      <c r="DB381" s="58">
        <v>100.9</v>
      </c>
      <c r="DC381" s="59" t="s">
        <v>544</v>
      </c>
      <c r="DD381" s="58">
        <v>48.5</v>
      </c>
      <c r="DE381" s="59" t="s">
        <v>544</v>
      </c>
      <c r="DF381" s="59" t="s">
        <v>544</v>
      </c>
      <c r="DG381" s="58">
        <v>83.2</v>
      </c>
      <c r="DH381" s="58">
        <v>38.5</v>
      </c>
      <c r="DI381" s="58">
        <v>37.299999999999997</v>
      </c>
      <c r="DJ381" s="59" t="s">
        <v>544</v>
      </c>
      <c r="DK381" s="59" t="s">
        <v>544</v>
      </c>
      <c r="DL381" s="59" t="s">
        <v>544</v>
      </c>
      <c r="DM381" s="59" t="s">
        <v>544</v>
      </c>
      <c r="DN381" s="58">
        <v>4.5491260000000002</v>
      </c>
      <c r="DO381" s="59" t="s">
        <v>544</v>
      </c>
      <c r="DP381" s="59" t="s">
        <v>544</v>
      </c>
      <c r="DQ381" s="1">
        <v>74.2</v>
      </c>
    </row>
    <row r="382" spans="1:121">
      <c r="A382" s="3">
        <v>33465</v>
      </c>
      <c r="B382" s="59" t="s">
        <v>544</v>
      </c>
      <c r="C382" s="58">
        <v>96.4</v>
      </c>
      <c r="D382" s="58">
        <v>94.3</v>
      </c>
      <c r="E382" s="58">
        <v>98.5</v>
      </c>
      <c r="F382" s="58">
        <v>65.099999999999994</v>
      </c>
      <c r="G382" s="58">
        <v>1.121005</v>
      </c>
      <c r="H382" s="58">
        <v>276.39999999999998</v>
      </c>
      <c r="I382" s="58">
        <v>513.70000000000005</v>
      </c>
      <c r="J382" s="58">
        <v>9.3130000000000006</v>
      </c>
      <c r="K382" s="58">
        <v>8.6</v>
      </c>
      <c r="L382" s="58">
        <v>1650.5</v>
      </c>
      <c r="M382" s="58">
        <v>165040</v>
      </c>
      <c r="N382" s="58">
        <v>72.5</v>
      </c>
      <c r="O382" s="58">
        <v>740</v>
      </c>
      <c r="P382" s="58">
        <v>5.7</v>
      </c>
      <c r="Q382" s="58">
        <v>17.5</v>
      </c>
      <c r="R382" s="58">
        <v>11.6</v>
      </c>
      <c r="S382" s="58">
        <v>28.23</v>
      </c>
      <c r="T382" s="59" t="s">
        <v>544</v>
      </c>
      <c r="U382" s="58">
        <v>26.21</v>
      </c>
      <c r="V382" s="59" t="s">
        <v>544</v>
      </c>
      <c r="W382" s="58">
        <v>-47.5</v>
      </c>
      <c r="X382" s="58">
        <v>45.2</v>
      </c>
      <c r="Y382" s="58">
        <v>-0.9</v>
      </c>
      <c r="Z382" s="58">
        <v>96.6</v>
      </c>
      <c r="AA382" s="59" t="s">
        <v>544</v>
      </c>
      <c r="AB382" s="59" t="s">
        <v>544</v>
      </c>
      <c r="AC382" s="58">
        <v>1.121005</v>
      </c>
      <c r="AD382" s="58">
        <v>76.900000000000006</v>
      </c>
      <c r="AE382" s="58">
        <v>-24.7</v>
      </c>
      <c r="AF382" s="58">
        <v>96.391153000000003</v>
      </c>
      <c r="AG382" s="58">
        <v>19.77</v>
      </c>
      <c r="AH382" s="58">
        <v>65.8</v>
      </c>
      <c r="AI382" s="58">
        <v>45.2</v>
      </c>
      <c r="AJ382" s="58">
        <v>19.899999999999999</v>
      </c>
      <c r="AK382" s="58">
        <v>18.899999999999999</v>
      </c>
      <c r="AL382" s="58">
        <v>-3.9</v>
      </c>
      <c r="AM382" s="58">
        <v>71.596400000000003</v>
      </c>
      <c r="AN382" s="58">
        <v>99.670100000000005</v>
      </c>
      <c r="AO382" s="58">
        <v>19.100000000000001</v>
      </c>
      <c r="AP382" s="58">
        <v>99.8</v>
      </c>
      <c r="AQ382" s="58">
        <v>101.4</v>
      </c>
      <c r="AR382" s="59" t="s">
        <v>544</v>
      </c>
      <c r="AS382" s="58">
        <v>-14.8</v>
      </c>
      <c r="AT382" s="58">
        <v>93.8</v>
      </c>
      <c r="AU382" s="58">
        <v>89.36</v>
      </c>
      <c r="AV382" s="58">
        <v>86.1</v>
      </c>
      <c r="AW382" s="58">
        <v>111.9</v>
      </c>
      <c r="AX382" s="58">
        <v>38.799999999999997</v>
      </c>
      <c r="AY382" s="58">
        <v>41.9</v>
      </c>
      <c r="AZ382" s="58">
        <v>57.9</v>
      </c>
      <c r="BA382" s="58">
        <v>56.6</v>
      </c>
      <c r="BB382" s="58">
        <v>58.9</v>
      </c>
      <c r="BC382" s="58">
        <v>82.7</v>
      </c>
      <c r="BD382" s="58">
        <v>111.2</v>
      </c>
      <c r="BE382" s="58">
        <v>-6</v>
      </c>
      <c r="BF382" s="59" t="s">
        <v>544</v>
      </c>
      <c r="BG382" s="58">
        <v>6.02</v>
      </c>
      <c r="BH382" s="58">
        <v>4.82</v>
      </c>
      <c r="BI382" s="58">
        <v>94.8</v>
      </c>
      <c r="BJ382" s="59" t="s">
        <v>544</v>
      </c>
      <c r="BK382" s="59" t="s">
        <v>544</v>
      </c>
      <c r="BL382" s="58">
        <v>29.8</v>
      </c>
      <c r="BM382" s="58">
        <v>28.21</v>
      </c>
      <c r="BN382" s="58">
        <v>-8.8000000000000007</v>
      </c>
      <c r="BO382" s="58">
        <v>2.5</v>
      </c>
      <c r="BP382" s="58">
        <v>64.900000000000006</v>
      </c>
      <c r="BQ382" s="59" t="s">
        <v>544</v>
      </c>
      <c r="BR382" s="59" t="s">
        <v>544</v>
      </c>
      <c r="BS382" s="59" t="s">
        <v>544</v>
      </c>
      <c r="BT382" s="58">
        <v>9.3000000000000007</v>
      </c>
      <c r="BU382" s="58">
        <v>-13.6</v>
      </c>
      <c r="BV382" s="59" t="s">
        <v>544</v>
      </c>
      <c r="BW382" s="59" t="s">
        <v>544</v>
      </c>
      <c r="BX382" s="58">
        <v>5.0999999999999996</v>
      </c>
      <c r="BY382" s="58">
        <v>8.3000000000000007</v>
      </c>
      <c r="BZ382" s="58">
        <v>0.8</v>
      </c>
      <c r="CA382" s="59" t="s">
        <v>544</v>
      </c>
      <c r="CB382" s="59" t="s">
        <v>544</v>
      </c>
      <c r="CC382" s="59" t="s">
        <v>544</v>
      </c>
      <c r="CD382" s="59" t="s">
        <v>544</v>
      </c>
      <c r="CE382" s="59" t="s">
        <v>544</v>
      </c>
      <c r="CF382" s="58">
        <v>1224864</v>
      </c>
      <c r="CG382" s="58">
        <v>108.6</v>
      </c>
      <c r="CH382" s="58">
        <v>94.2</v>
      </c>
      <c r="CI382" s="58">
        <v>109.8</v>
      </c>
      <c r="CJ382" s="58">
        <v>115.3</v>
      </c>
      <c r="CK382" s="58">
        <v>-4.9000000000000004</v>
      </c>
      <c r="CL382" s="58">
        <v>-8.5</v>
      </c>
      <c r="CM382" s="58">
        <v>9.3000000000000007</v>
      </c>
      <c r="CN382" s="58">
        <v>66.400000000000006</v>
      </c>
      <c r="CO382" s="58">
        <v>67.5</v>
      </c>
      <c r="CP382" s="59" t="s">
        <v>544</v>
      </c>
      <c r="CQ382" s="59" t="s">
        <v>544</v>
      </c>
      <c r="CR382" s="59" t="s">
        <v>544</v>
      </c>
      <c r="CS382" s="58">
        <v>94.3</v>
      </c>
      <c r="CT382" s="58">
        <v>99.7</v>
      </c>
      <c r="CU382" s="59" t="s">
        <v>544</v>
      </c>
      <c r="CV382" s="59" t="s">
        <v>544</v>
      </c>
      <c r="CW382" s="58">
        <v>3.27</v>
      </c>
      <c r="CX382" s="58">
        <v>144.6</v>
      </c>
      <c r="CY382" s="58">
        <v>125.1</v>
      </c>
      <c r="CZ382" s="59" t="s">
        <v>544</v>
      </c>
      <c r="DA382" s="58">
        <v>-11.9</v>
      </c>
      <c r="DB382" s="58">
        <v>99.7</v>
      </c>
      <c r="DC382" s="59" t="s">
        <v>544</v>
      </c>
      <c r="DD382" s="58">
        <v>48.2</v>
      </c>
      <c r="DE382" s="59" t="s">
        <v>544</v>
      </c>
      <c r="DF382" s="59" t="s">
        <v>544</v>
      </c>
      <c r="DG382" s="58">
        <v>89.4</v>
      </c>
      <c r="DH382" s="58">
        <v>43.9</v>
      </c>
      <c r="DI382" s="58">
        <v>38.1</v>
      </c>
      <c r="DJ382" s="59" t="s">
        <v>544</v>
      </c>
      <c r="DK382" s="59" t="s">
        <v>544</v>
      </c>
      <c r="DL382" s="59" t="s">
        <v>544</v>
      </c>
      <c r="DM382" s="59" t="s">
        <v>544</v>
      </c>
      <c r="DN382" s="58">
        <v>4.5133799999999997</v>
      </c>
      <c r="DO382" s="59" t="s">
        <v>544</v>
      </c>
      <c r="DP382" s="59" t="s">
        <v>544</v>
      </c>
      <c r="DQ382" s="1">
        <v>73</v>
      </c>
    </row>
    <row r="383" spans="1:121">
      <c r="A383" s="3">
        <v>33496</v>
      </c>
      <c r="B383" s="59" t="s">
        <v>544</v>
      </c>
      <c r="C383" s="58">
        <v>96.1</v>
      </c>
      <c r="D383" s="58">
        <v>93.9</v>
      </c>
      <c r="E383" s="58">
        <v>98.3</v>
      </c>
      <c r="F383" s="58">
        <v>61.9</v>
      </c>
      <c r="G383" s="58">
        <v>1.151967</v>
      </c>
      <c r="H383" s="58">
        <v>284.5</v>
      </c>
      <c r="I383" s="58">
        <v>515.5</v>
      </c>
      <c r="J383" s="58">
        <v>9.266</v>
      </c>
      <c r="K383" s="58">
        <v>8.5</v>
      </c>
      <c r="L383" s="58">
        <v>1607</v>
      </c>
      <c r="M383" s="58">
        <v>233290</v>
      </c>
      <c r="N383" s="58">
        <v>71.8</v>
      </c>
      <c r="O383" s="58">
        <v>683</v>
      </c>
      <c r="P383" s="58">
        <v>5.7</v>
      </c>
      <c r="Q383" s="58">
        <v>13.7</v>
      </c>
      <c r="R383" s="58">
        <v>14.3</v>
      </c>
      <c r="S383" s="58">
        <v>27.04</v>
      </c>
      <c r="T383" s="59" t="s">
        <v>544</v>
      </c>
      <c r="U383" s="58">
        <v>26.07</v>
      </c>
      <c r="V383" s="59" t="s">
        <v>544</v>
      </c>
      <c r="W383" s="58">
        <v>-48.6</v>
      </c>
      <c r="X383" s="58">
        <v>41</v>
      </c>
      <c r="Y383" s="58">
        <v>1.5</v>
      </c>
      <c r="Z383" s="58">
        <v>97.1</v>
      </c>
      <c r="AA383" s="59" t="s">
        <v>544</v>
      </c>
      <c r="AB383" s="59" t="s">
        <v>544</v>
      </c>
      <c r="AC383" s="58">
        <v>1.151967</v>
      </c>
      <c r="AD383" s="58">
        <v>76.5</v>
      </c>
      <c r="AE383" s="58">
        <v>-26</v>
      </c>
      <c r="AF383" s="58">
        <v>96.838407000000004</v>
      </c>
      <c r="AG383" s="58">
        <v>20.54</v>
      </c>
      <c r="AH383" s="58">
        <v>65.900000000000006</v>
      </c>
      <c r="AI383" s="58">
        <v>41</v>
      </c>
      <c r="AJ383" s="58">
        <v>17.100000000000001</v>
      </c>
      <c r="AK383" s="58">
        <v>21.8</v>
      </c>
      <c r="AL383" s="58">
        <v>-4.5999999999999996</v>
      </c>
      <c r="AM383" s="58">
        <v>71.765199999999993</v>
      </c>
      <c r="AN383" s="58">
        <v>99.679000000000002</v>
      </c>
      <c r="AO383" s="58">
        <v>18.8</v>
      </c>
      <c r="AP383" s="58">
        <v>99</v>
      </c>
      <c r="AQ383" s="58">
        <v>101.4</v>
      </c>
      <c r="AR383" s="59" t="s">
        <v>544</v>
      </c>
      <c r="AS383" s="58">
        <v>-13.1</v>
      </c>
      <c r="AT383" s="58">
        <v>93</v>
      </c>
      <c r="AU383" s="58">
        <v>89.88</v>
      </c>
      <c r="AV383" s="58">
        <v>85.4</v>
      </c>
      <c r="AW383" s="58">
        <v>111.7</v>
      </c>
      <c r="AX383" s="58">
        <v>39.9</v>
      </c>
      <c r="AY383" s="58">
        <v>42.9</v>
      </c>
      <c r="AZ383" s="58">
        <v>58.7</v>
      </c>
      <c r="BA383" s="58">
        <v>59.1</v>
      </c>
      <c r="BB383" s="58">
        <v>58.4</v>
      </c>
      <c r="BC383" s="58">
        <v>82.7</v>
      </c>
      <c r="BD383" s="58">
        <v>112.6</v>
      </c>
      <c r="BE383" s="58">
        <v>1.6</v>
      </c>
      <c r="BF383" s="59" t="s">
        <v>544</v>
      </c>
      <c r="BG383" s="58">
        <v>6.01</v>
      </c>
      <c r="BH383" s="58">
        <v>4.66</v>
      </c>
      <c r="BI383" s="58">
        <v>95.9</v>
      </c>
      <c r="BJ383" s="59" t="s">
        <v>544</v>
      </c>
      <c r="BK383" s="59" t="s">
        <v>544</v>
      </c>
      <c r="BL383" s="58">
        <v>28.26</v>
      </c>
      <c r="BM383" s="58">
        <v>27.98</v>
      </c>
      <c r="BN383" s="58">
        <v>-6.1</v>
      </c>
      <c r="BO383" s="58">
        <v>4.9000000000000004</v>
      </c>
      <c r="BP383" s="58">
        <v>63.2</v>
      </c>
      <c r="BQ383" s="59" t="s">
        <v>544</v>
      </c>
      <c r="BR383" s="59" t="s">
        <v>544</v>
      </c>
      <c r="BS383" s="59" t="s">
        <v>544</v>
      </c>
      <c r="BT383" s="58">
        <v>10.199999999999999</v>
      </c>
      <c r="BU383" s="58">
        <v>-9.6999999999999993</v>
      </c>
      <c r="BV383" s="59" t="s">
        <v>544</v>
      </c>
      <c r="BW383" s="59" t="s">
        <v>544</v>
      </c>
      <c r="BX383" s="58">
        <v>3.7</v>
      </c>
      <c r="BY383" s="58">
        <v>8</v>
      </c>
      <c r="BZ383" s="58">
        <v>-0.3</v>
      </c>
      <c r="CA383" s="59" t="s">
        <v>544</v>
      </c>
      <c r="CB383" s="59" t="s">
        <v>544</v>
      </c>
      <c r="CC383" s="59" t="s">
        <v>544</v>
      </c>
      <c r="CD383" s="59" t="s">
        <v>544</v>
      </c>
      <c r="CE383" s="59" t="s">
        <v>544</v>
      </c>
      <c r="CF383" s="58">
        <v>1237290</v>
      </c>
      <c r="CG383" s="58">
        <v>114.7</v>
      </c>
      <c r="CH383" s="58">
        <v>96.2</v>
      </c>
      <c r="CI383" s="58">
        <v>111.9</v>
      </c>
      <c r="CJ383" s="58">
        <v>126.9</v>
      </c>
      <c r="CK383" s="58">
        <v>-5.8</v>
      </c>
      <c r="CL383" s="58">
        <v>-9.1999999999999993</v>
      </c>
      <c r="CM383" s="58">
        <v>10.199999999999999</v>
      </c>
      <c r="CN383" s="58">
        <v>67.599999999999994</v>
      </c>
      <c r="CO383" s="58">
        <v>68.7</v>
      </c>
      <c r="CP383" s="59" t="s">
        <v>544</v>
      </c>
      <c r="CQ383" s="59" t="s">
        <v>544</v>
      </c>
      <c r="CR383" s="59" t="s">
        <v>544</v>
      </c>
      <c r="CS383" s="58">
        <v>94.3</v>
      </c>
      <c r="CT383" s="58">
        <v>100.8</v>
      </c>
      <c r="CU383" s="59" t="s">
        <v>544</v>
      </c>
      <c r="CV383" s="59" t="s">
        <v>544</v>
      </c>
      <c r="CW383" s="58">
        <v>3.22</v>
      </c>
      <c r="CX383" s="58">
        <v>152.19999999999999</v>
      </c>
      <c r="CY383" s="58">
        <v>127.3</v>
      </c>
      <c r="CZ383" s="59" t="s">
        <v>544</v>
      </c>
      <c r="DA383" s="58">
        <v>-8.8000000000000007</v>
      </c>
      <c r="DB383" s="58">
        <v>99</v>
      </c>
      <c r="DC383" s="59" t="s">
        <v>544</v>
      </c>
      <c r="DD383" s="58">
        <v>48.9</v>
      </c>
      <c r="DE383" s="59" t="s">
        <v>544</v>
      </c>
      <c r="DF383" s="59" t="s">
        <v>544</v>
      </c>
      <c r="DG383" s="58">
        <v>84.7</v>
      </c>
      <c r="DH383" s="58">
        <v>37.9</v>
      </c>
      <c r="DI383" s="58">
        <v>38.799999999999997</v>
      </c>
      <c r="DJ383" s="59" t="s">
        <v>544</v>
      </c>
      <c r="DK383" s="59" t="s">
        <v>544</v>
      </c>
      <c r="DL383" s="59" t="s">
        <v>544</v>
      </c>
      <c r="DM383" s="59" t="s">
        <v>544</v>
      </c>
      <c r="DN383" s="58">
        <v>4.571923</v>
      </c>
      <c r="DO383" s="59" t="s">
        <v>544</v>
      </c>
      <c r="DP383" s="59" t="s">
        <v>544</v>
      </c>
      <c r="DQ383" s="1">
        <v>72.8</v>
      </c>
    </row>
    <row r="384" spans="1:121">
      <c r="A384" s="3">
        <v>33526</v>
      </c>
      <c r="B384" s="59" t="s">
        <v>544</v>
      </c>
      <c r="C384" s="58">
        <v>96.4</v>
      </c>
      <c r="D384" s="58">
        <v>94</v>
      </c>
      <c r="E384" s="58">
        <v>98.9</v>
      </c>
      <c r="F384" s="58">
        <v>63.1</v>
      </c>
      <c r="G384" s="58">
        <v>1.15744</v>
      </c>
      <c r="H384" s="58">
        <v>279.2</v>
      </c>
      <c r="I384" s="58">
        <v>519.79999999999995</v>
      </c>
      <c r="J384" s="58">
        <v>9.3759999999999994</v>
      </c>
      <c r="K384" s="58">
        <v>8.4</v>
      </c>
      <c r="L384" s="58">
        <v>1582.1</v>
      </c>
      <c r="M384" s="58">
        <v>293570</v>
      </c>
      <c r="N384" s="58">
        <v>73.3</v>
      </c>
      <c r="O384" s="58">
        <v>709</v>
      </c>
      <c r="P384" s="58">
        <v>5.7</v>
      </c>
      <c r="Q384" s="58">
        <v>13.3</v>
      </c>
      <c r="R384" s="58">
        <v>14.4</v>
      </c>
      <c r="S384" s="58">
        <v>27.11</v>
      </c>
      <c r="T384" s="59" t="s">
        <v>544</v>
      </c>
      <c r="U384" s="58">
        <v>25.79</v>
      </c>
      <c r="V384" s="59" t="s">
        <v>544</v>
      </c>
      <c r="W384" s="58">
        <v>-50.4</v>
      </c>
      <c r="X384" s="58">
        <v>42.1</v>
      </c>
      <c r="Y384" s="58">
        <v>3.1</v>
      </c>
      <c r="Z384" s="58">
        <v>96.9</v>
      </c>
      <c r="AA384" s="59" t="s">
        <v>544</v>
      </c>
      <c r="AB384" s="59" t="s">
        <v>544</v>
      </c>
      <c r="AC384" s="58">
        <v>1.15744</v>
      </c>
      <c r="AD384" s="58">
        <v>78.099999999999994</v>
      </c>
      <c r="AE384" s="58">
        <v>-27.1</v>
      </c>
      <c r="AF384" s="58">
        <v>96.608187000000001</v>
      </c>
      <c r="AG384" s="58">
        <v>22.21</v>
      </c>
      <c r="AH384" s="58">
        <v>67.2</v>
      </c>
      <c r="AI384" s="58">
        <v>42.1</v>
      </c>
      <c r="AJ384" s="58">
        <v>17</v>
      </c>
      <c r="AK384" s="58">
        <v>21.6</v>
      </c>
      <c r="AL384" s="58">
        <v>-0.5</v>
      </c>
      <c r="AM384" s="58">
        <v>71.932400000000001</v>
      </c>
      <c r="AN384" s="58">
        <v>99.690299999999993</v>
      </c>
      <c r="AO384" s="58">
        <v>15.8</v>
      </c>
      <c r="AP384" s="58">
        <v>96</v>
      </c>
      <c r="AQ384" s="58">
        <v>101.4</v>
      </c>
      <c r="AR384" s="59" t="s">
        <v>544</v>
      </c>
      <c r="AS384" s="58">
        <v>-12.3</v>
      </c>
      <c r="AT384" s="58">
        <v>93.4</v>
      </c>
      <c r="AU384" s="58">
        <v>89.8</v>
      </c>
      <c r="AV384" s="58">
        <v>85.5</v>
      </c>
      <c r="AW384" s="58">
        <v>111.4</v>
      </c>
      <c r="AX384" s="58">
        <v>42.3</v>
      </c>
      <c r="AY384" s="58">
        <v>44.8</v>
      </c>
      <c r="AZ384" s="58">
        <v>57.6</v>
      </c>
      <c r="BA384" s="58">
        <v>58.3</v>
      </c>
      <c r="BB384" s="58">
        <v>57.2</v>
      </c>
      <c r="BC384" s="58">
        <v>82.7</v>
      </c>
      <c r="BD384" s="58">
        <v>111.4</v>
      </c>
      <c r="BE384" s="58">
        <v>6.6</v>
      </c>
      <c r="BF384" s="59" t="s">
        <v>544</v>
      </c>
      <c r="BG384" s="58">
        <v>6.05</v>
      </c>
      <c r="BH384" s="58">
        <v>4.5199999999999996</v>
      </c>
      <c r="BI384" s="58">
        <v>96.9</v>
      </c>
      <c r="BJ384" s="59" t="s">
        <v>544</v>
      </c>
      <c r="BK384" s="59" t="s">
        <v>544</v>
      </c>
      <c r="BL384" s="58">
        <v>28.31</v>
      </c>
      <c r="BM384" s="58">
        <v>27.53</v>
      </c>
      <c r="BN384" s="58">
        <v>-7.7</v>
      </c>
      <c r="BO384" s="58">
        <v>3.7</v>
      </c>
      <c r="BP384" s="58">
        <v>64.599999999999994</v>
      </c>
      <c r="BQ384" s="59" t="s">
        <v>544</v>
      </c>
      <c r="BR384" s="59" t="s">
        <v>544</v>
      </c>
      <c r="BS384" s="59" t="s">
        <v>544</v>
      </c>
      <c r="BT384" s="58">
        <v>6.5</v>
      </c>
      <c r="BU384" s="58">
        <v>-8.8000000000000007</v>
      </c>
      <c r="BV384" s="59" t="s">
        <v>544</v>
      </c>
      <c r="BW384" s="59" t="s">
        <v>544</v>
      </c>
      <c r="BX384" s="58">
        <v>9.8000000000000007</v>
      </c>
      <c r="BY384" s="58">
        <v>9.1</v>
      </c>
      <c r="BZ384" s="58">
        <v>-0.2</v>
      </c>
      <c r="CA384" s="59" t="s">
        <v>544</v>
      </c>
      <c r="CB384" s="59" t="s">
        <v>544</v>
      </c>
      <c r="CC384" s="59" t="s">
        <v>544</v>
      </c>
      <c r="CD384" s="59" t="s">
        <v>544</v>
      </c>
      <c r="CE384" s="59" t="s">
        <v>544</v>
      </c>
      <c r="CF384" s="58">
        <v>1248659</v>
      </c>
      <c r="CG384" s="58">
        <v>108.1</v>
      </c>
      <c r="CH384" s="58">
        <v>95</v>
      </c>
      <c r="CI384" s="58">
        <v>108.4</v>
      </c>
      <c r="CJ384" s="58">
        <v>114.8</v>
      </c>
      <c r="CK384" s="58">
        <v>-3.3</v>
      </c>
      <c r="CL384" s="58">
        <v>-11.7</v>
      </c>
      <c r="CM384" s="58">
        <v>6.5</v>
      </c>
      <c r="CN384" s="58">
        <v>67</v>
      </c>
      <c r="CO384" s="58">
        <v>68.099999999999994</v>
      </c>
      <c r="CP384" s="59" t="s">
        <v>544</v>
      </c>
      <c r="CQ384" s="59" t="s">
        <v>544</v>
      </c>
      <c r="CR384" s="59" t="s">
        <v>544</v>
      </c>
      <c r="CS384" s="58">
        <v>94.2</v>
      </c>
      <c r="CT384" s="58">
        <v>100.5</v>
      </c>
      <c r="CU384" s="59" t="s">
        <v>544</v>
      </c>
      <c r="CV384" s="59" t="s">
        <v>544</v>
      </c>
      <c r="CW384" s="58">
        <v>3.63</v>
      </c>
      <c r="CX384" s="58">
        <v>143.19999999999999</v>
      </c>
      <c r="CY384" s="58">
        <v>125.3</v>
      </c>
      <c r="CZ384" s="59" t="s">
        <v>544</v>
      </c>
      <c r="DA384" s="58">
        <v>-6.9</v>
      </c>
      <c r="DB384" s="58">
        <v>99.6</v>
      </c>
      <c r="DC384" s="59" t="s">
        <v>544</v>
      </c>
      <c r="DD384" s="58">
        <v>50.4</v>
      </c>
      <c r="DE384" s="59" t="s">
        <v>544</v>
      </c>
      <c r="DF384" s="59" t="s">
        <v>544</v>
      </c>
      <c r="DG384" s="58">
        <v>86</v>
      </c>
      <c r="DH384" s="58">
        <v>38.299999999999997</v>
      </c>
      <c r="DI384" s="58">
        <v>40.299999999999997</v>
      </c>
      <c r="DJ384" s="59" t="s">
        <v>544</v>
      </c>
      <c r="DK384" s="59" t="s">
        <v>544</v>
      </c>
      <c r="DL384" s="59" t="s">
        <v>544</v>
      </c>
      <c r="DM384" s="59" t="s">
        <v>544</v>
      </c>
      <c r="DN384" s="58">
        <v>4.6253539999999997</v>
      </c>
      <c r="DO384" s="59" t="s">
        <v>544</v>
      </c>
      <c r="DP384" s="59" t="s">
        <v>544</v>
      </c>
      <c r="DQ384" s="1">
        <v>73.900000000000006</v>
      </c>
    </row>
    <row r="385" spans="1:121">
      <c r="A385" s="3">
        <v>33557</v>
      </c>
      <c r="B385" s="59" t="s">
        <v>544</v>
      </c>
      <c r="C385" s="58">
        <v>96.4</v>
      </c>
      <c r="D385" s="58">
        <v>93.6</v>
      </c>
      <c r="E385" s="58">
        <v>99.2</v>
      </c>
      <c r="F385" s="58">
        <v>64.2</v>
      </c>
      <c r="G385" s="58">
        <v>1.204558</v>
      </c>
      <c r="H385" s="58">
        <v>293.5</v>
      </c>
      <c r="I385" s="58">
        <v>526</v>
      </c>
      <c r="J385" s="58">
        <v>9.4329999999999998</v>
      </c>
      <c r="K385" s="58">
        <v>8.3000000000000007</v>
      </c>
      <c r="L385" s="58">
        <v>1566.6</v>
      </c>
      <c r="M385" s="58">
        <v>272966</v>
      </c>
      <c r="N385" s="58">
        <v>74.099999999999994</v>
      </c>
      <c r="O385" s="58">
        <v>636</v>
      </c>
      <c r="P385" s="58">
        <v>5.6</v>
      </c>
      <c r="Q385" s="58">
        <v>14.2</v>
      </c>
      <c r="R385" s="58">
        <v>14.2</v>
      </c>
      <c r="S385" s="58">
        <v>28.65</v>
      </c>
      <c r="T385" s="59" t="s">
        <v>544</v>
      </c>
      <c r="U385" s="58">
        <v>26.04</v>
      </c>
      <c r="V385" s="59" t="s">
        <v>544</v>
      </c>
      <c r="W385" s="58">
        <v>-47.9</v>
      </c>
      <c r="X385" s="58">
        <v>42.1</v>
      </c>
      <c r="Y385" s="58">
        <v>3.8</v>
      </c>
      <c r="Z385" s="58">
        <v>97.9</v>
      </c>
      <c r="AA385" s="59" t="s">
        <v>544</v>
      </c>
      <c r="AB385" s="59" t="s">
        <v>544</v>
      </c>
      <c r="AC385" s="58">
        <v>1.204558</v>
      </c>
      <c r="AD385" s="58">
        <v>79</v>
      </c>
      <c r="AE385" s="58">
        <v>-28.4</v>
      </c>
      <c r="AF385" s="58">
        <v>96.830985999999996</v>
      </c>
      <c r="AG385" s="58">
        <v>21.11</v>
      </c>
      <c r="AH385" s="58">
        <v>67.400000000000006</v>
      </c>
      <c r="AI385" s="58">
        <v>42.1</v>
      </c>
      <c r="AJ385" s="58">
        <v>16.600000000000001</v>
      </c>
      <c r="AK385" s="58">
        <v>20.6</v>
      </c>
      <c r="AL385" s="58">
        <v>-2.1</v>
      </c>
      <c r="AM385" s="58">
        <v>72.078999999999994</v>
      </c>
      <c r="AN385" s="58">
        <v>99.677599999999998</v>
      </c>
      <c r="AO385" s="58">
        <v>11.5</v>
      </c>
      <c r="AP385" s="58">
        <v>88.7</v>
      </c>
      <c r="AQ385" s="58">
        <v>101.9</v>
      </c>
      <c r="AR385" s="59" t="s">
        <v>544</v>
      </c>
      <c r="AS385" s="58">
        <v>-12.5</v>
      </c>
      <c r="AT385" s="58">
        <v>92.1</v>
      </c>
      <c r="AU385" s="58">
        <v>90.99</v>
      </c>
      <c r="AV385" s="58">
        <v>85.2</v>
      </c>
      <c r="AW385" s="58">
        <v>111.5</v>
      </c>
      <c r="AX385" s="58">
        <v>41</v>
      </c>
      <c r="AY385" s="58">
        <v>43.7</v>
      </c>
      <c r="AZ385" s="58">
        <v>57.8</v>
      </c>
      <c r="BA385" s="58">
        <v>58.5</v>
      </c>
      <c r="BB385" s="58">
        <v>57.2</v>
      </c>
      <c r="BC385" s="58">
        <v>82.7</v>
      </c>
      <c r="BD385" s="58">
        <v>110.2</v>
      </c>
      <c r="BE385" s="58">
        <v>4.2</v>
      </c>
      <c r="BF385" s="59" t="s">
        <v>544</v>
      </c>
      <c r="BG385" s="58">
        <v>6.48</v>
      </c>
      <c r="BH385" s="58">
        <v>4.53</v>
      </c>
      <c r="BI385" s="58">
        <v>98.7</v>
      </c>
      <c r="BJ385" s="59" t="s">
        <v>544</v>
      </c>
      <c r="BK385" s="59" t="s">
        <v>544</v>
      </c>
      <c r="BL385" s="58">
        <v>29.86</v>
      </c>
      <c r="BM385" s="58">
        <v>28.05</v>
      </c>
      <c r="BN385" s="58">
        <v>-1.6</v>
      </c>
      <c r="BO385" s="58">
        <v>7.2</v>
      </c>
      <c r="BP385" s="58">
        <v>65.599999999999994</v>
      </c>
      <c r="BQ385" s="59" t="s">
        <v>544</v>
      </c>
      <c r="BR385" s="59" t="s">
        <v>544</v>
      </c>
      <c r="BS385" s="59" t="s">
        <v>544</v>
      </c>
      <c r="BT385" s="58">
        <v>9.9</v>
      </c>
      <c r="BU385" s="58">
        <v>-4.0999999999999996</v>
      </c>
      <c r="BV385" s="59" t="s">
        <v>544</v>
      </c>
      <c r="BW385" s="59" t="s">
        <v>544</v>
      </c>
      <c r="BX385" s="58">
        <v>5.7</v>
      </c>
      <c r="BY385" s="58">
        <v>6.5</v>
      </c>
      <c r="BZ385" s="58">
        <v>0.3</v>
      </c>
      <c r="CA385" s="59" t="s">
        <v>544</v>
      </c>
      <c r="CB385" s="59" t="s">
        <v>544</v>
      </c>
      <c r="CC385" s="59" t="s">
        <v>544</v>
      </c>
      <c r="CD385" s="59" t="s">
        <v>544</v>
      </c>
      <c r="CE385" s="59" t="s">
        <v>544</v>
      </c>
      <c r="CF385" s="58">
        <v>1263285</v>
      </c>
      <c r="CG385" s="58">
        <v>109.2</v>
      </c>
      <c r="CH385" s="58">
        <v>96.8</v>
      </c>
      <c r="CI385" s="58">
        <v>112.6</v>
      </c>
      <c r="CJ385" s="58">
        <v>112.9</v>
      </c>
      <c r="CK385" s="58">
        <v>-3.2</v>
      </c>
      <c r="CL385" s="58">
        <v>-9.6</v>
      </c>
      <c r="CM385" s="58">
        <v>9.9</v>
      </c>
      <c r="CN385" s="58">
        <v>67.2</v>
      </c>
      <c r="CO385" s="58">
        <v>68.7</v>
      </c>
      <c r="CP385" s="59" t="s">
        <v>544</v>
      </c>
      <c r="CQ385" s="59" t="s">
        <v>544</v>
      </c>
      <c r="CR385" s="59" t="s">
        <v>544</v>
      </c>
      <c r="CS385" s="58">
        <v>94.5</v>
      </c>
      <c r="CT385" s="58">
        <v>102.7</v>
      </c>
      <c r="CU385" s="59" t="s">
        <v>544</v>
      </c>
      <c r="CV385" s="59" t="s">
        <v>544</v>
      </c>
      <c r="CW385" s="58">
        <v>3.48</v>
      </c>
      <c r="CX385" s="58">
        <v>143.5</v>
      </c>
      <c r="CY385" s="58">
        <v>126.9</v>
      </c>
      <c r="CZ385" s="59" t="s">
        <v>544</v>
      </c>
      <c r="DA385" s="58">
        <v>-6.2</v>
      </c>
      <c r="DB385" s="58">
        <v>101.5</v>
      </c>
      <c r="DC385" s="59" t="s">
        <v>544</v>
      </c>
      <c r="DD385" s="58">
        <v>50.5</v>
      </c>
      <c r="DE385" s="59" t="s">
        <v>544</v>
      </c>
      <c r="DF385" s="59" t="s">
        <v>544</v>
      </c>
      <c r="DG385" s="58">
        <v>89.4</v>
      </c>
      <c r="DH385" s="58">
        <v>38.6</v>
      </c>
      <c r="DI385" s="58">
        <v>42.2</v>
      </c>
      <c r="DJ385" s="59" t="s">
        <v>544</v>
      </c>
      <c r="DK385" s="59" t="s">
        <v>544</v>
      </c>
      <c r="DL385" s="59" t="s">
        <v>544</v>
      </c>
      <c r="DM385" s="59" t="s">
        <v>544</v>
      </c>
      <c r="DN385" s="58">
        <v>4.7232779999999996</v>
      </c>
      <c r="DO385" s="59" t="s">
        <v>544</v>
      </c>
      <c r="DP385" s="59" t="s">
        <v>544</v>
      </c>
      <c r="DQ385" s="1">
        <v>74.7</v>
      </c>
    </row>
    <row r="386" spans="1:121">
      <c r="A386" s="3">
        <v>33587</v>
      </c>
      <c r="B386" s="59" t="s">
        <v>544</v>
      </c>
      <c r="C386" s="58">
        <v>95.3</v>
      </c>
      <c r="D386" s="58">
        <v>92.8</v>
      </c>
      <c r="E386" s="58">
        <v>97.9</v>
      </c>
      <c r="F386" s="58">
        <v>64.900000000000006</v>
      </c>
      <c r="G386" s="58">
        <v>1.250335</v>
      </c>
      <c r="H386" s="58">
        <v>304.5</v>
      </c>
      <c r="I386" s="58">
        <v>529</v>
      </c>
      <c r="J386" s="58">
        <v>9.6129999999999995</v>
      </c>
      <c r="K386" s="58">
        <v>8.1999999999999993</v>
      </c>
      <c r="L386" s="58">
        <v>1578</v>
      </c>
      <c r="M386" s="58">
        <v>232280</v>
      </c>
      <c r="N386" s="58">
        <v>74</v>
      </c>
      <c r="O386" s="58">
        <v>751</v>
      </c>
      <c r="P386" s="58">
        <v>5.7</v>
      </c>
      <c r="Q386" s="58">
        <v>15.6</v>
      </c>
      <c r="R386" s="58">
        <v>12.9</v>
      </c>
      <c r="S386" s="58">
        <v>28.55</v>
      </c>
      <c r="T386" s="59" t="s">
        <v>544</v>
      </c>
      <c r="U386" s="58">
        <v>25.11</v>
      </c>
      <c r="V386" s="59" t="s">
        <v>544</v>
      </c>
      <c r="W386" s="58">
        <v>-49</v>
      </c>
      <c r="X386" s="58">
        <v>44.6</v>
      </c>
      <c r="Y386" s="58">
        <v>1.8</v>
      </c>
      <c r="Z386" s="58">
        <v>99</v>
      </c>
      <c r="AA386" s="59" t="s">
        <v>544</v>
      </c>
      <c r="AB386" s="59" t="s">
        <v>544</v>
      </c>
      <c r="AC386" s="58">
        <v>1.250335</v>
      </c>
      <c r="AD386" s="58">
        <v>78.8</v>
      </c>
      <c r="AE386" s="58">
        <v>-27.5</v>
      </c>
      <c r="AF386" s="58">
        <v>97.976190000000003</v>
      </c>
      <c r="AG386" s="58">
        <v>18.25</v>
      </c>
      <c r="AH386" s="58">
        <v>67.400000000000006</v>
      </c>
      <c r="AI386" s="58">
        <v>44.6</v>
      </c>
      <c r="AJ386" s="58">
        <v>17.2</v>
      </c>
      <c r="AK386" s="58">
        <v>20.100000000000001</v>
      </c>
      <c r="AL386" s="58">
        <v>-2.2999999999999998</v>
      </c>
      <c r="AM386" s="58">
        <v>72.198499999999996</v>
      </c>
      <c r="AN386" s="58">
        <v>99.632199999999997</v>
      </c>
      <c r="AO386" s="58">
        <v>13.6</v>
      </c>
      <c r="AP386" s="58">
        <v>63.3</v>
      </c>
      <c r="AQ386" s="58">
        <v>102.5</v>
      </c>
      <c r="AR386" s="58">
        <v>-59</v>
      </c>
      <c r="AS386" s="58">
        <v>-11.5</v>
      </c>
      <c r="AT386" s="58">
        <v>92.8</v>
      </c>
      <c r="AU386" s="58">
        <v>92.09</v>
      </c>
      <c r="AV386" s="58">
        <v>84.2</v>
      </c>
      <c r="AW386" s="58">
        <v>109.9</v>
      </c>
      <c r="AX386" s="58">
        <v>36</v>
      </c>
      <c r="AY386" s="58">
        <v>39.5</v>
      </c>
      <c r="AZ386" s="58">
        <v>57.3</v>
      </c>
      <c r="BA386" s="58">
        <v>58.7</v>
      </c>
      <c r="BB386" s="58">
        <v>56.3</v>
      </c>
      <c r="BC386" s="58">
        <v>82.6</v>
      </c>
      <c r="BD386" s="58">
        <v>110.9</v>
      </c>
      <c r="BE386" s="58">
        <v>0</v>
      </c>
      <c r="BF386" s="59" t="s">
        <v>544</v>
      </c>
      <c r="BG386" s="58">
        <v>6.68</v>
      </c>
      <c r="BH386" s="58">
        <v>4.59</v>
      </c>
      <c r="BI386" s="58">
        <v>99.2</v>
      </c>
      <c r="BJ386" s="59" t="s">
        <v>544</v>
      </c>
      <c r="BK386" s="59" t="s">
        <v>544</v>
      </c>
      <c r="BL386" s="58">
        <v>29.92</v>
      </c>
      <c r="BM386" s="58">
        <v>26.89</v>
      </c>
      <c r="BN386" s="58">
        <v>-5</v>
      </c>
      <c r="BO386" s="58">
        <v>5</v>
      </c>
      <c r="BP386" s="58">
        <v>65.400000000000006</v>
      </c>
      <c r="BQ386" s="59" t="s">
        <v>544</v>
      </c>
      <c r="BR386" s="59" t="s">
        <v>544</v>
      </c>
      <c r="BS386" s="59" t="s">
        <v>544</v>
      </c>
      <c r="BT386" s="58">
        <v>8.3000000000000007</v>
      </c>
      <c r="BU386" s="58">
        <v>-0.2</v>
      </c>
      <c r="BV386" s="59" t="s">
        <v>544</v>
      </c>
      <c r="BW386" s="59" t="s">
        <v>544</v>
      </c>
      <c r="BX386" s="58">
        <v>3.4</v>
      </c>
      <c r="BY386" s="58">
        <v>6</v>
      </c>
      <c r="BZ386" s="58">
        <v>-2.5</v>
      </c>
      <c r="CA386" s="59" t="s">
        <v>544</v>
      </c>
      <c r="CB386" s="59" t="s">
        <v>544</v>
      </c>
      <c r="CC386" s="59" t="s">
        <v>544</v>
      </c>
      <c r="CD386" s="59" t="s">
        <v>544</v>
      </c>
      <c r="CE386" s="59" t="s">
        <v>544</v>
      </c>
      <c r="CF386" s="58">
        <v>1287256</v>
      </c>
      <c r="CG386" s="58">
        <v>105.4</v>
      </c>
      <c r="CH386" s="58">
        <v>94.1</v>
      </c>
      <c r="CI386" s="58">
        <v>119.3</v>
      </c>
      <c r="CJ386" s="58">
        <v>99.4</v>
      </c>
      <c r="CK386" s="58">
        <v>-1.6</v>
      </c>
      <c r="CL386" s="58">
        <v>-10.6</v>
      </c>
      <c r="CM386" s="58">
        <v>8.3000000000000007</v>
      </c>
      <c r="CN386" s="58">
        <v>67.599999999999994</v>
      </c>
      <c r="CO386" s="58">
        <v>69.599999999999994</v>
      </c>
      <c r="CP386" s="59" t="s">
        <v>544</v>
      </c>
      <c r="CQ386" s="59" t="s">
        <v>544</v>
      </c>
      <c r="CR386" s="59" t="s">
        <v>544</v>
      </c>
      <c r="CS386" s="58">
        <v>95</v>
      </c>
      <c r="CT386" s="58">
        <v>104.7</v>
      </c>
      <c r="CU386" s="59" t="s">
        <v>544</v>
      </c>
      <c r="CV386" s="59" t="s">
        <v>544</v>
      </c>
      <c r="CW386" s="58">
        <v>3.53</v>
      </c>
      <c r="CX386" s="58">
        <v>138</v>
      </c>
      <c r="CY386" s="58">
        <v>122.7</v>
      </c>
      <c r="CZ386" s="59" t="s">
        <v>544</v>
      </c>
      <c r="DA386" s="58">
        <v>-17.5</v>
      </c>
      <c r="DB386" s="58">
        <v>100.5</v>
      </c>
      <c r="DC386" s="59" t="s">
        <v>544</v>
      </c>
      <c r="DD386" s="58">
        <v>49.5</v>
      </c>
      <c r="DE386" s="59" t="s">
        <v>544</v>
      </c>
      <c r="DF386" s="59" t="s">
        <v>544</v>
      </c>
      <c r="DG386" s="58">
        <v>86.8</v>
      </c>
      <c r="DH386" s="58">
        <v>42.4</v>
      </c>
      <c r="DI386" s="58">
        <v>41.9</v>
      </c>
      <c r="DJ386" s="59" t="s">
        <v>544</v>
      </c>
      <c r="DK386" s="59" t="s">
        <v>544</v>
      </c>
      <c r="DL386" s="59" t="s">
        <v>544</v>
      </c>
      <c r="DM386" s="59" t="s">
        <v>544</v>
      </c>
      <c r="DN386" s="58">
        <v>4.5963820000000002</v>
      </c>
      <c r="DO386" s="59" t="s">
        <v>544</v>
      </c>
      <c r="DP386" s="59" t="s">
        <v>544</v>
      </c>
      <c r="DQ386" s="1">
        <v>74.8</v>
      </c>
    </row>
    <row r="387" spans="1:121">
      <c r="A387" s="3">
        <v>33618</v>
      </c>
      <c r="B387" s="59" t="s">
        <v>544</v>
      </c>
      <c r="C387" s="58">
        <v>93.9</v>
      </c>
      <c r="D387" s="58">
        <v>91</v>
      </c>
      <c r="E387" s="58">
        <v>97</v>
      </c>
      <c r="F387" s="58">
        <v>64.3</v>
      </c>
      <c r="G387" s="58">
        <v>1.241363</v>
      </c>
      <c r="H387" s="58">
        <v>277.89999999999998</v>
      </c>
      <c r="I387" s="58">
        <v>537.20000000000005</v>
      </c>
      <c r="J387" s="58">
        <v>9.5399999999999991</v>
      </c>
      <c r="K387" s="58">
        <v>8</v>
      </c>
      <c r="L387" s="58">
        <v>1687.5</v>
      </c>
      <c r="M387" s="58">
        <v>328666</v>
      </c>
      <c r="N387" s="58">
        <v>74.900000000000006</v>
      </c>
      <c r="O387" s="58">
        <v>805</v>
      </c>
      <c r="P387" s="58">
        <v>7.6</v>
      </c>
      <c r="Q387" s="58">
        <v>16.600000000000001</v>
      </c>
      <c r="R387" s="58">
        <v>10.7</v>
      </c>
      <c r="S387" s="58">
        <v>27.77</v>
      </c>
      <c r="T387" s="59" t="s">
        <v>544</v>
      </c>
      <c r="U387" s="58">
        <v>26.25</v>
      </c>
      <c r="V387" s="59" t="s">
        <v>544</v>
      </c>
      <c r="W387" s="58">
        <v>-48.8</v>
      </c>
      <c r="X387" s="58">
        <v>41.4</v>
      </c>
      <c r="Y387" s="58">
        <v>-0.1</v>
      </c>
      <c r="Z387" s="58">
        <v>98.5</v>
      </c>
      <c r="AA387" s="59" t="s">
        <v>544</v>
      </c>
      <c r="AB387" s="59" t="s">
        <v>544</v>
      </c>
      <c r="AC387" s="58">
        <v>1.241363</v>
      </c>
      <c r="AD387" s="58">
        <v>80</v>
      </c>
      <c r="AE387" s="58">
        <v>-26.9</v>
      </c>
      <c r="AF387" s="58">
        <v>98.452381000000003</v>
      </c>
      <c r="AG387" s="58">
        <v>18.16</v>
      </c>
      <c r="AH387" s="58">
        <v>67.599999999999994</v>
      </c>
      <c r="AI387" s="58">
        <v>41.4</v>
      </c>
      <c r="AJ387" s="58">
        <v>16.7</v>
      </c>
      <c r="AK387" s="58">
        <v>19.2</v>
      </c>
      <c r="AL387" s="58">
        <v>-5.2</v>
      </c>
      <c r="AM387" s="58">
        <v>72.288499999999999</v>
      </c>
      <c r="AN387" s="58">
        <v>99.551100000000005</v>
      </c>
      <c r="AO387" s="58">
        <v>18</v>
      </c>
      <c r="AP387" s="58">
        <v>37.5</v>
      </c>
      <c r="AQ387" s="58">
        <v>101.1</v>
      </c>
      <c r="AR387" s="58">
        <v>-49.2</v>
      </c>
      <c r="AS387" s="58">
        <v>-12.6</v>
      </c>
      <c r="AT387" s="58">
        <v>93.7</v>
      </c>
      <c r="AU387" s="58">
        <v>91.76</v>
      </c>
      <c r="AV387" s="58">
        <v>83.9</v>
      </c>
      <c r="AW387" s="58">
        <v>109.6</v>
      </c>
      <c r="AX387" s="58">
        <v>34.9</v>
      </c>
      <c r="AY387" s="58">
        <v>38.6</v>
      </c>
      <c r="AZ387" s="58">
        <v>57.5</v>
      </c>
      <c r="BA387" s="58">
        <v>58.9</v>
      </c>
      <c r="BB387" s="58">
        <v>56.6</v>
      </c>
      <c r="BC387" s="58">
        <v>82.8</v>
      </c>
      <c r="BD387" s="58">
        <v>110</v>
      </c>
      <c r="BE387" s="58">
        <v>-2.1</v>
      </c>
      <c r="BF387" s="59" t="s">
        <v>544</v>
      </c>
      <c r="BG387" s="58">
        <v>6.5</v>
      </c>
      <c r="BH387" s="58">
        <v>4.4800000000000004</v>
      </c>
      <c r="BI387" s="58">
        <v>103</v>
      </c>
      <c r="BJ387" s="59" t="s">
        <v>544</v>
      </c>
      <c r="BK387" s="59" t="s">
        <v>544</v>
      </c>
      <c r="BL387" s="58">
        <v>29.09</v>
      </c>
      <c r="BM387" s="58">
        <v>28.2</v>
      </c>
      <c r="BN387" s="58">
        <v>-5.2</v>
      </c>
      <c r="BO387" s="58">
        <v>3.6</v>
      </c>
      <c r="BP387" s="58">
        <v>66.7</v>
      </c>
      <c r="BQ387" s="59" t="s">
        <v>544</v>
      </c>
      <c r="BR387" s="59" t="s">
        <v>544</v>
      </c>
      <c r="BS387" s="59" t="s">
        <v>544</v>
      </c>
      <c r="BT387" s="58">
        <v>5.2</v>
      </c>
      <c r="BU387" s="58">
        <v>-3</v>
      </c>
      <c r="BV387" s="59" t="s">
        <v>544</v>
      </c>
      <c r="BW387" s="59" t="s">
        <v>544</v>
      </c>
      <c r="BX387" s="58">
        <v>3.4</v>
      </c>
      <c r="BY387" s="58">
        <v>-1.4</v>
      </c>
      <c r="BZ387" s="58">
        <v>-4.5999999999999996</v>
      </c>
      <c r="CA387" s="59" t="s">
        <v>544</v>
      </c>
      <c r="CB387" s="58">
        <v>7.9</v>
      </c>
      <c r="CC387" s="58">
        <v>11.5</v>
      </c>
      <c r="CD387" s="58">
        <v>-23.4</v>
      </c>
      <c r="CE387" s="58">
        <v>38640</v>
      </c>
      <c r="CF387" s="58">
        <v>1291566</v>
      </c>
      <c r="CG387" s="58">
        <v>111.6</v>
      </c>
      <c r="CH387" s="58">
        <v>98.6</v>
      </c>
      <c r="CI387" s="58">
        <v>114.9</v>
      </c>
      <c r="CJ387" s="58">
        <v>115.7</v>
      </c>
      <c r="CK387" s="58">
        <v>-5.6</v>
      </c>
      <c r="CL387" s="58">
        <v>-12.3</v>
      </c>
      <c r="CM387" s="58">
        <v>5.2</v>
      </c>
      <c r="CN387" s="58">
        <v>67</v>
      </c>
      <c r="CO387" s="58">
        <v>68.099999999999994</v>
      </c>
      <c r="CP387" s="59" t="s">
        <v>544</v>
      </c>
      <c r="CQ387" s="59" t="s">
        <v>544</v>
      </c>
      <c r="CR387" s="59" t="s">
        <v>544</v>
      </c>
      <c r="CS387" s="58">
        <v>94.6</v>
      </c>
      <c r="CT387" s="58">
        <v>104.2</v>
      </c>
      <c r="CU387" s="59" t="s">
        <v>544</v>
      </c>
      <c r="CV387" s="59" t="s">
        <v>544</v>
      </c>
      <c r="CW387" s="58">
        <v>3.83</v>
      </c>
      <c r="CX387" s="58">
        <v>145.69999999999999</v>
      </c>
      <c r="CY387" s="58">
        <v>127.8</v>
      </c>
      <c r="CZ387" s="59" t="s">
        <v>544</v>
      </c>
      <c r="DA387" s="58">
        <v>-9.1999999999999993</v>
      </c>
      <c r="DB387" s="58">
        <v>102.2</v>
      </c>
      <c r="DC387" s="59" t="s">
        <v>544</v>
      </c>
      <c r="DD387" s="58">
        <v>49</v>
      </c>
      <c r="DE387" s="59" t="s">
        <v>544</v>
      </c>
      <c r="DF387" s="59" t="s">
        <v>544</v>
      </c>
      <c r="DG387" s="58">
        <v>89</v>
      </c>
      <c r="DH387" s="58">
        <v>37.799999999999997</v>
      </c>
      <c r="DI387" s="58">
        <v>39.700000000000003</v>
      </c>
      <c r="DJ387" s="59" t="s">
        <v>544</v>
      </c>
      <c r="DK387" s="59" t="s">
        <v>544</v>
      </c>
      <c r="DL387" s="59" t="s">
        <v>544</v>
      </c>
      <c r="DM387" s="59" t="s">
        <v>544</v>
      </c>
      <c r="DN387" s="58">
        <v>4.570614</v>
      </c>
      <c r="DO387" s="59" t="s">
        <v>544</v>
      </c>
      <c r="DP387" s="59" t="s">
        <v>544</v>
      </c>
      <c r="DQ387" s="1">
        <v>75.7</v>
      </c>
    </row>
    <row r="388" spans="1:121">
      <c r="A388" s="3">
        <v>33649</v>
      </c>
      <c r="B388" s="59" t="s">
        <v>544</v>
      </c>
      <c r="C388" s="58">
        <v>93.5</v>
      </c>
      <c r="D388" s="58">
        <v>91.3</v>
      </c>
      <c r="E388" s="58">
        <v>95.8</v>
      </c>
      <c r="F388" s="58">
        <v>64.5</v>
      </c>
      <c r="G388" s="58">
        <v>1.208696</v>
      </c>
      <c r="H388" s="58">
        <v>278.2</v>
      </c>
      <c r="I388" s="58">
        <v>541.9</v>
      </c>
      <c r="J388" s="58">
        <v>9.6110000000000007</v>
      </c>
      <c r="K388" s="58">
        <v>7.9</v>
      </c>
      <c r="L388" s="58">
        <v>1745.1</v>
      </c>
      <c r="M388" s="58">
        <v>316802</v>
      </c>
      <c r="N388" s="58">
        <v>76.099999999999994</v>
      </c>
      <c r="O388" s="58">
        <v>830</v>
      </c>
      <c r="P388" s="58">
        <v>7.4</v>
      </c>
      <c r="Q388" s="58">
        <v>15.4</v>
      </c>
      <c r="R388" s="58">
        <v>10.5</v>
      </c>
      <c r="S388" s="58">
        <v>27.86</v>
      </c>
      <c r="T388" s="59" t="s">
        <v>544</v>
      </c>
      <c r="U388" s="58">
        <v>25.96</v>
      </c>
      <c r="V388" s="59" t="s">
        <v>544</v>
      </c>
      <c r="W388" s="58">
        <v>-52</v>
      </c>
      <c r="X388" s="58">
        <v>41.7</v>
      </c>
      <c r="Y388" s="58">
        <v>-2.2000000000000002</v>
      </c>
      <c r="Z388" s="58">
        <v>98</v>
      </c>
      <c r="AA388" s="59" t="s">
        <v>544</v>
      </c>
      <c r="AB388" s="59" t="s">
        <v>544</v>
      </c>
      <c r="AC388" s="58">
        <v>1.208696</v>
      </c>
      <c r="AD388" s="58">
        <v>81.2</v>
      </c>
      <c r="AE388" s="58">
        <v>-28.7</v>
      </c>
      <c r="AF388" s="58">
        <v>98.457887999999997</v>
      </c>
      <c r="AG388" s="58">
        <v>18.11</v>
      </c>
      <c r="AH388" s="58">
        <v>67.8</v>
      </c>
      <c r="AI388" s="58">
        <v>41.7</v>
      </c>
      <c r="AJ388" s="58">
        <v>15.3</v>
      </c>
      <c r="AK388" s="58">
        <v>20.100000000000001</v>
      </c>
      <c r="AL388" s="58">
        <v>-6.1</v>
      </c>
      <c r="AM388" s="58">
        <v>72.344700000000003</v>
      </c>
      <c r="AN388" s="58">
        <v>99.428399999999996</v>
      </c>
      <c r="AO388" s="58">
        <v>11.8</v>
      </c>
      <c r="AP388" s="58">
        <v>52.7</v>
      </c>
      <c r="AQ388" s="58">
        <v>100.5</v>
      </c>
      <c r="AR388" s="58">
        <v>-41.1</v>
      </c>
      <c r="AS388" s="58">
        <v>-10.5</v>
      </c>
      <c r="AT388" s="58">
        <v>93.4</v>
      </c>
      <c r="AU388" s="58">
        <v>91.14</v>
      </c>
      <c r="AV388" s="58">
        <v>84.2</v>
      </c>
      <c r="AW388" s="58">
        <v>109</v>
      </c>
      <c r="AX388" s="58">
        <v>35.200000000000003</v>
      </c>
      <c r="AY388" s="58">
        <v>38.9</v>
      </c>
      <c r="AZ388" s="58">
        <v>57.9</v>
      </c>
      <c r="BA388" s="58">
        <v>57.6</v>
      </c>
      <c r="BB388" s="58">
        <v>58.1</v>
      </c>
      <c r="BC388" s="58">
        <v>83</v>
      </c>
      <c r="BD388" s="58">
        <v>106.9</v>
      </c>
      <c r="BE388" s="58">
        <v>-4.5</v>
      </c>
      <c r="BF388" s="59" t="s">
        <v>544</v>
      </c>
      <c r="BG388" s="58">
        <v>6.47</v>
      </c>
      <c r="BH388" s="58">
        <v>4.68</v>
      </c>
      <c r="BI388" s="58">
        <v>109.5</v>
      </c>
      <c r="BJ388" s="59" t="s">
        <v>544</v>
      </c>
      <c r="BK388" s="59" t="s">
        <v>544</v>
      </c>
      <c r="BL388" s="58">
        <v>29.35</v>
      </c>
      <c r="BM388" s="58">
        <v>27.91</v>
      </c>
      <c r="BN388" s="58">
        <v>-5.0999999999999996</v>
      </c>
      <c r="BO388" s="58">
        <v>3</v>
      </c>
      <c r="BP388" s="58">
        <v>67.8</v>
      </c>
      <c r="BQ388" s="59" t="s">
        <v>544</v>
      </c>
      <c r="BR388" s="59" t="s">
        <v>544</v>
      </c>
      <c r="BS388" s="59" t="s">
        <v>544</v>
      </c>
      <c r="BT388" s="58">
        <v>3.3</v>
      </c>
      <c r="BU388" s="58">
        <v>-1.3</v>
      </c>
      <c r="BV388" s="59" t="s">
        <v>544</v>
      </c>
      <c r="BW388" s="59" t="s">
        <v>544</v>
      </c>
      <c r="BX388" s="58">
        <v>1.1000000000000001</v>
      </c>
      <c r="BY388" s="58">
        <v>0.4</v>
      </c>
      <c r="BZ388" s="58">
        <v>-6.1</v>
      </c>
      <c r="CA388" s="59" t="s">
        <v>544</v>
      </c>
      <c r="CB388" s="58">
        <v>6.8</v>
      </c>
      <c r="CC388" s="58">
        <v>10</v>
      </c>
      <c r="CD388" s="58">
        <v>-20.9</v>
      </c>
      <c r="CE388" s="58">
        <v>38598</v>
      </c>
      <c r="CF388" s="58">
        <v>1300641</v>
      </c>
      <c r="CG388" s="58">
        <v>121</v>
      </c>
      <c r="CH388" s="58">
        <v>106.3</v>
      </c>
      <c r="CI388" s="58">
        <v>119.2</v>
      </c>
      <c r="CJ388" s="58">
        <v>130.4</v>
      </c>
      <c r="CK388" s="58">
        <v>-5.2</v>
      </c>
      <c r="CL388" s="58">
        <v>-13.7</v>
      </c>
      <c r="CM388" s="58">
        <v>3.3</v>
      </c>
      <c r="CN388" s="58">
        <v>70.599999999999994</v>
      </c>
      <c r="CO388" s="58">
        <v>71.8</v>
      </c>
      <c r="CP388" s="59" t="s">
        <v>544</v>
      </c>
      <c r="CQ388" s="59" t="s">
        <v>544</v>
      </c>
      <c r="CR388" s="58">
        <v>14.51</v>
      </c>
      <c r="CS388" s="58">
        <v>94.3</v>
      </c>
      <c r="CT388" s="58">
        <v>103.2</v>
      </c>
      <c r="CU388" s="59" t="s">
        <v>544</v>
      </c>
      <c r="CV388" s="59" t="s">
        <v>544</v>
      </c>
      <c r="CW388" s="58">
        <v>3.43</v>
      </c>
      <c r="CX388" s="58">
        <v>156.80000000000001</v>
      </c>
      <c r="CY388" s="58">
        <v>137.19999999999999</v>
      </c>
      <c r="CZ388" s="59" t="s">
        <v>544</v>
      </c>
      <c r="DA388" s="58">
        <v>1.7</v>
      </c>
      <c r="DB388" s="58">
        <v>101.5</v>
      </c>
      <c r="DC388" s="59" t="s">
        <v>544</v>
      </c>
      <c r="DD388" s="58">
        <v>49.4</v>
      </c>
      <c r="DE388" s="59" t="s">
        <v>544</v>
      </c>
      <c r="DF388" s="59" t="s">
        <v>544</v>
      </c>
      <c r="DG388" s="58">
        <v>90.1</v>
      </c>
      <c r="DH388" s="58">
        <v>39.1</v>
      </c>
      <c r="DI388" s="58">
        <v>39.799999999999997</v>
      </c>
      <c r="DJ388" s="59" t="s">
        <v>544</v>
      </c>
      <c r="DK388" s="59" t="s">
        <v>544</v>
      </c>
      <c r="DL388" s="59" t="s">
        <v>544</v>
      </c>
      <c r="DM388" s="59" t="s">
        <v>544</v>
      </c>
      <c r="DN388" s="58">
        <v>4.5122099999999996</v>
      </c>
      <c r="DO388" s="59" t="s">
        <v>544</v>
      </c>
      <c r="DP388" s="59" t="s">
        <v>544</v>
      </c>
      <c r="DQ388" s="1">
        <v>77</v>
      </c>
    </row>
    <row r="389" spans="1:121">
      <c r="A389" s="3">
        <v>33678</v>
      </c>
      <c r="B389" s="59" t="s">
        <v>544</v>
      </c>
      <c r="C389" s="58">
        <v>92.3</v>
      </c>
      <c r="D389" s="58">
        <v>89</v>
      </c>
      <c r="E389" s="58">
        <v>95.7</v>
      </c>
      <c r="F389" s="58">
        <v>63.9</v>
      </c>
      <c r="G389" s="58">
        <v>1.176844</v>
      </c>
      <c r="H389" s="58">
        <v>278.5</v>
      </c>
      <c r="I389" s="58">
        <v>546.79999999999995</v>
      </c>
      <c r="J389" s="58">
        <v>9.6999999999999993</v>
      </c>
      <c r="K389" s="58">
        <v>8</v>
      </c>
      <c r="L389" s="58">
        <v>1717.9</v>
      </c>
      <c r="M389" s="58">
        <v>425922</v>
      </c>
      <c r="N389" s="58">
        <v>74</v>
      </c>
      <c r="O389" s="58">
        <v>891</v>
      </c>
      <c r="P389" s="58">
        <v>7.4</v>
      </c>
      <c r="Q389" s="58">
        <v>14.8</v>
      </c>
      <c r="R389" s="58">
        <v>12.2</v>
      </c>
      <c r="S389" s="58">
        <v>28.11</v>
      </c>
      <c r="T389" s="59" t="s">
        <v>544</v>
      </c>
      <c r="U389" s="58">
        <v>25.32</v>
      </c>
      <c r="V389" s="59" t="s">
        <v>544</v>
      </c>
      <c r="W389" s="58">
        <v>-49.7</v>
      </c>
      <c r="X389" s="58">
        <v>42.4</v>
      </c>
      <c r="Y389" s="58">
        <v>0.1</v>
      </c>
      <c r="Z389" s="58">
        <v>98</v>
      </c>
      <c r="AA389" s="59" t="s">
        <v>544</v>
      </c>
      <c r="AB389" s="59" t="s">
        <v>544</v>
      </c>
      <c r="AC389" s="58">
        <v>1.176844</v>
      </c>
      <c r="AD389" s="58">
        <v>79.400000000000006</v>
      </c>
      <c r="AE389" s="58">
        <v>-29.1</v>
      </c>
      <c r="AF389" s="58">
        <v>98.343194999999994</v>
      </c>
      <c r="AG389" s="58">
        <v>17.66</v>
      </c>
      <c r="AH389" s="58">
        <v>68.099999999999994</v>
      </c>
      <c r="AI389" s="58">
        <v>42.4</v>
      </c>
      <c r="AJ389" s="58">
        <v>15.4</v>
      </c>
      <c r="AK389" s="58">
        <v>18.899999999999999</v>
      </c>
      <c r="AL389" s="58">
        <v>-6</v>
      </c>
      <c r="AM389" s="58">
        <v>72.359399999999994</v>
      </c>
      <c r="AN389" s="58">
        <v>99.253799999999998</v>
      </c>
      <c r="AO389" s="58">
        <v>14</v>
      </c>
      <c r="AP389" s="58">
        <v>73.8</v>
      </c>
      <c r="AQ389" s="58">
        <v>99</v>
      </c>
      <c r="AR389" s="58">
        <v>-41.7</v>
      </c>
      <c r="AS389" s="58">
        <v>-12.6</v>
      </c>
      <c r="AT389" s="58">
        <v>90.9</v>
      </c>
      <c r="AU389" s="58">
        <v>90.95</v>
      </c>
      <c r="AV389" s="58">
        <v>84.5</v>
      </c>
      <c r="AW389" s="58">
        <v>109.3</v>
      </c>
      <c r="AX389" s="58">
        <v>35.200000000000003</v>
      </c>
      <c r="AY389" s="58">
        <v>38.9</v>
      </c>
      <c r="AZ389" s="58">
        <v>58.1</v>
      </c>
      <c r="BA389" s="58">
        <v>58</v>
      </c>
      <c r="BB389" s="58">
        <v>58.2</v>
      </c>
      <c r="BC389" s="58">
        <v>83</v>
      </c>
      <c r="BD389" s="58">
        <v>107.7</v>
      </c>
      <c r="BE389" s="58">
        <v>-2.5</v>
      </c>
      <c r="BF389" s="59" t="s">
        <v>544</v>
      </c>
      <c r="BG389" s="58">
        <v>6.43</v>
      </c>
      <c r="BH389" s="58">
        <v>4.68</v>
      </c>
      <c r="BI389" s="58">
        <v>106.1</v>
      </c>
      <c r="BJ389" s="59" t="s">
        <v>544</v>
      </c>
      <c r="BK389" s="59" t="s">
        <v>544</v>
      </c>
      <c r="BL389" s="58">
        <v>29.81</v>
      </c>
      <c r="BM389" s="58">
        <v>27.56</v>
      </c>
      <c r="BN389" s="58">
        <v>-4.3</v>
      </c>
      <c r="BO389" s="58">
        <v>3.4</v>
      </c>
      <c r="BP389" s="58">
        <v>65.400000000000006</v>
      </c>
      <c r="BQ389" s="59" t="s">
        <v>544</v>
      </c>
      <c r="BR389" s="59" t="s">
        <v>544</v>
      </c>
      <c r="BS389" s="59" t="s">
        <v>544</v>
      </c>
      <c r="BT389" s="58">
        <v>1.3</v>
      </c>
      <c r="BU389" s="58">
        <v>-8.1</v>
      </c>
      <c r="BV389" s="59" t="s">
        <v>544</v>
      </c>
      <c r="BW389" s="59" t="s">
        <v>544</v>
      </c>
      <c r="BX389" s="58">
        <v>-11.2</v>
      </c>
      <c r="BY389" s="58">
        <v>-1.7</v>
      </c>
      <c r="BZ389" s="58">
        <v>-7</v>
      </c>
      <c r="CA389" s="59" t="s">
        <v>544</v>
      </c>
      <c r="CB389" s="58">
        <v>-3.2</v>
      </c>
      <c r="CC389" s="58">
        <v>-0.4</v>
      </c>
      <c r="CD389" s="58">
        <v>-32.200000000000003</v>
      </c>
      <c r="CE389" s="58">
        <v>38555</v>
      </c>
      <c r="CF389" s="58">
        <v>1312285</v>
      </c>
      <c r="CG389" s="58">
        <v>117.6</v>
      </c>
      <c r="CH389" s="58">
        <v>95.4</v>
      </c>
      <c r="CI389" s="58">
        <v>114.9</v>
      </c>
      <c r="CJ389" s="58">
        <v>131.80000000000001</v>
      </c>
      <c r="CK389" s="58">
        <v>-9.1</v>
      </c>
      <c r="CL389" s="58">
        <v>-18.8</v>
      </c>
      <c r="CM389" s="58">
        <v>1.3</v>
      </c>
      <c r="CN389" s="58">
        <v>68.400000000000006</v>
      </c>
      <c r="CO389" s="58">
        <v>69.7</v>
      </c>
      <c r="CP389" s="59" t="s">
        <v>544</v>
      </c>
      <c r="CQ389" s="59" t="s">
        <v>544</v>
      </c>
      <c r="CR389" s="58">
        <v>11.75</v>
      </c>
      <c r="CS389" s="58">
        <v>94.4</v>
      </c>
      <c r="CT389" s="58">
        <v>103</v>
      </c>
      <c r="CU389" s="59" t="s">
        <v>544</v>
      </c>
      <c r="CV389" s="59" t="s">
        <v>544</v>
      </c>
      <c r="CW389" s="58">
        <v>3.83</v>
      </c>
      <c r="CX389" s="58">
        <v>151.9</v>
      </c>
      <c r="CY389" s="58">
        <v>122.3</v>
      </c>
      <c r="CZ389" s="59" t="s">
        <v>544</v>
      </c>
      <c r="DA389" s="58">
        <v>-7.7</v>
      </c>
      <c r="DB389" s="58">
        <v>102</v>
      </c>
      <c r="DC389" s="59" t="s">
        <v>544</v>
      </c>
      <c r="DD389" s="58">
        <v>49.2</v>
      </c>
      <c r="DE389" s="59" t="s">
        <v>544</v>
      </c>
      <c r="DF389" s="59" t="s">
        <v>544</v>
      </c>
      <c r="DG389" s="58">
        <v>86.7</v>
      </c>
      <c r="DH389" s="58">
        <v>39.4</v>
      </c>
      <c r="DI389" s="58">
        <v>39.799999999999997</v>
      </c>
      <c r="DJ389" s="59" t="s">
        <v>544</v>
      </c>
      <c r="DK389" s="59" t="s">
        <v>544</v>
      </c>
      <c r="DL389" s="59" t="s">
        <v>544</v>
      </c>
      <c r="DM389" s="59" t="s">
        <v>544</v>
      </c>
      <c r="DN389" s="58">
        <v>4.6037480000000004</v>
      </c>
      <c r="DO389" s="59" t="s">
        <v>544</v>
      </c>
      <c r="DP389" s="59" t="s">
        <v>544</v>
      </c>
      <c r="DQ389" s="1">
        <v>74.8</v>
      </c>
    </row>
    <row r="390" spans="1:121">
      <c r="A390" s="3">
        <v>33709</v>
      </c>
      <c r="B390" s="59" t="s">
        <v>544</v>
      </c>
      <c r="C390" s="58">
        <v>91.7</v>
      </c>
      <c r="D390" s="58">
        <v>88.3</v>
      </c>
      <c r="E390" s="58">
        <v>95.1</v>
      </c>
      <c r="F390" s="58">
        <v>62</v>
      </c>
      <c r="G390" s="58">
        <v>1.1874979999999999</v>
      </c>
      <c r="H390" s="58">
        <v>282.2</v>
      </c>
      <c r="I390" s="58">
        <v>554.1</v>
      </c>
      <c r="J390" s="58">
        <v>9.7469999999999999</v>
      </c>
      <c r="K390" s="58">
        <v>8</v>
      </c>
      <c r="L390" s="58">
        <v>1734</v>
      </c>
      <c r="M390" s="58">
        <v>401095</v>
      </c>
      <c r="N390" s="58">
        <v>73.900000000000006</v>
      </c>
      <c r="O390" s="58">
        <v>911</v>
      </c>
      <c r="P390" s="58">
        <v>7.5</v>
      </c>
      <c r="Q390" s="58">
        <v>10.7</v>
      </c>
      <c r="R390" s="58">
        <v>11.8</v>
      </c>
      <c r="S390" s="58">
        <v>28.89</v>
      </c>
      <c r="T390" s="59" t="s">
        <v>544</v>
      </c>
      <c r="U390" s="58">
        <v>26.63</v>
      </c>
      <c r="V390" s="59" t="s">
        <v>544</v>
      </c>
      <c r="W390" s="58">
        <v>-51.3</v>
      </c>
      <c r="X390" s="58">
        <v>40.5</v>
      </c>
      <c r="Y390" s="58">
        <v>-0.8</v>
      </c>
      <c r="Z390" s="58">
        <v>98.2</v>
      </c>
      <c r="AA390" s="59" t="s">
        <v>544</v>
      </c>
      <c r="AB390" s="59" t="s">
        <v>544</v>
      </c>
      <c r="AC390" s="58">
        <v>1.1874979999999999</v>
      </c>
      <c r="AD390" s="58">
        <v>79.099999999999994</v>
      </c>
      <c r="AE390" s="58">
        <v>-32.6</v>
      </c>
      <c r="AF390" s="58">
        <v>98.698224999999994</v>
      </c>
      <c r="AG390" s="58">
        <v>19.02</v>
      </c>
      <c r="AH390" s="58">
        <v>68.400000000000006</v>
      </c>
      <c r="AI390" s="58">
        <v>40.5</v>
      </c>
      <c r="AJ390" s="58">
        <v>15.6</v>
      </c>
      <c r="AK390" s="58">
        <v>20.6</v>
      </c>
      <c r="AL390" s="58">
        <v>-1.7</v>
      </c>
      <c r="AM390" s="58">
        <v>72.332899999999995</v>
      </c>
      <c r="AN390" s="58">
        <v>99.027900000000002</v>
      </c>
      <c r="AO390" s="58">
        <v>18.899999999999999</v>
      </c>
      <c r="AP390" s="58">
        <v>94</v>
      </c>
      <c r="AQ390" s="58">
        <v>97.1</v>
      </c>
      <c r="AR390" s="58">
        <v>-26.5</v>
      </c>
      <c r="AS390" s="58">
        <v>-16.3</v>
      </c>
      <c r="AT390" s="58">
        <v>88.4</v>
      </c>
      <c r="AU390" s="58">
        <v>91.11</v>
      </c>
      <c r="AV390" s="58">
        <v>84.4</v>
      </c>
      <c r="AW390" s="58">
        <v>108.2</v>
      </c>
      <c r="AX390" s="58">
        <v>37.299999999999997</v>
      </c>
      <c r="AY390" s="58">
        <v>40.700000000000003</v>
      </c>
      <c r="AZ390" s="58">
        <v>58.3</v>
      </c>
      <c r="BA390" s="58">
        <v>56.7</v>
      </c>
      <c r="BB390" s="58">
        <v>59.4</v>
      </c>
      <c r="BC390" s="58">
        <v>83.3</v>
      </c>
      <c r="BD390" s="58">
        <v>108.3</v>
      </c>
      <c r="BE390" s="58">
        <v>-2.2999999999999998</v>
      </c>
      <c r="BF390" s="59" t="s">
        <v>544</v>
      </c>
      <c r="BG390" s="58">
        <v>6.45</v>
      </c>
      <c r="BH390" s="58">
        <v>4.84</v>
      </c>
      <c r="BI390" s="58">
        <v>104.3</v>
      </c>
      <c r="BJ390" s="59" t="s">
        <v>544</v>
      </c>
      <c r="BK390" s="59" t="s">
        <v>544</v>
      </c>
      <c r="BL390" s="58">
        <v>30.44</v>
      </c>
      <c r="BM390" s="58">
        <v>28.76</v>
      </c>
      <c r="BN390" s="58">
        <v>-7.4</v>
      </c>
      <c r="BO390" s="58">
        <v>-0.7</v>
      </c>
      <c r="BP390" s="58">
        <v>65.7</v>
      </c>
      <c r="BQ390" s="59" t="s">
        <v>544</v>
      </c>
      <c r="BR390" s="59" t="s">
        <v>544</v>
      </c>
      <c r="BS390" s="59" t="s">
        <v>544</v>
      </c>
      <c r="BT390" s="58">
        <v>-2.2000000000000002</v>
      </c>
      <c r="BU390" s="58">
        <v>-14.6</v>
      </c>
      <c r="BV390" s="59" t="s">
        <v>544</v>
      </c>
      <c r="BW390" s="59" t="s">
        <v>544</v>
      </c>
      <c r="BX390" s="58">
        <v>-11.1</v>
      </c>
      <c r="BY390" s="58">
        <v>-4.0999999999999996</v>
      </c>
      <c r="BZ390" s="58">
        <v>-7</v>
      </c>
      <c r="CA390" s="59" t="s">
        <v>544</v>
      </c>
      <c r="CB390" s="58">
        <v>-10.5</v>
      </c>
      <c r="CC390" s="58">
        <v>-3.6</v>
      </c>
      <c r="CD390" s="58">
        <v>-31.1</v>
      </c>
      <c r="CE390" s="58">
        <v>38529</v>
      </c>
      <c r="CF390" s="58">
        <v>1324652</v>
      </c>
      <c r="CG390" s="58">
        <v>115.6</v>
      </c>
      <c r="CH390" s="58">
        <v>98.4</v>
      </c>
      <c r="CI390" s="58">
        <v>119.8</v>
      </c>
      <c r="CJ390" s="58">
        <v>121.1</v>
      </c>
      <c r="CK390" s="58">
        <v>-12.2</v>
      </c>
      <c r="CL390" s="58">
        <v>-20.8</v>
      </c>
      <c r="CM390" s="58">
        <v>-2.2000000000000002</v>
      </c>
      <c r="CN390" s="58">
        <v>66.2</v>
      </c>
      <c r="CO390" s="58">
        <v>68</v>
      </c>
      <c r="CP390" s="59" t="s">
        <v>544</v>
      </c>
      <c r="CQ390" s="59" t="s">
        <v>544</v>
      </c>
      <c r="CR390" s="58">
        <v>12.15</v>
      </c>
      <c r="CS390" s="58">
        <v>94.4</v>
      </c>
      <c r="CT390" s="58">
        <v>103.5</v>
      </c>
      <c r="CU390" s="59" t="s">
        <v>544</v>
      </c>
      <c r="CV390" s="59" t="s">
        <v>544</v>
      </c>
      <c r="CW390" s="58">
        <v>3.27</v>
      </c>
      <c r="CX390" s="58">
        <v>148.9</v>
      </c>
      <c r="CY390" s="58">
        <v>125.8</v>
      </c>
      <c r="CZ390" s="59" t="s">
        <v>544</v>
      </c>
      <c r="DA390" s="58">
        <v>-18.100000000000001</v>
      </c>
      <c r="DB390" s="58">
        <v>101.5</v>
      </c>
      <c r="DC390" s="59" t="s">
        <v>544</v>
      </c>
      <c r="DD390" s="58">
        <v>49.4</v>
      </c>
      <c r="DE390" s="59" t="s">
        <v>544</v>
      </c>
      <c r="DF390" s="59" t="s">
        <v>544</v>
      </c>
      <c r="DG390" s="58">
        <v>85.3</v>
      </c>
      <c r="DH390" s="58">
        <v>37.4</v>
      </c>
      <c r="DI390" s="58">
        <v>40.1</v>
      </c>
      <c r="DJ390" s="59" t="s">
        <v>544</v>
      </c>
      <c r="DK390" s="59" t="s">
        <v>544</v>
      </c>
      <c r="DL390" s="59" t="s">
        <v>544</v>
      </c>
      <c r="DM390" s="59" t="s">
        <v>544</v>
      </c>
      <c r="DN390" s="58">
        <v>4.6099040000000002</v>
      </c>
      <c r="DO390" s="59" t="s">
        <v>544</v>
      </c>
      <c r="DP390" s="59" t="s">
        <v>544</v>
      </c>
      <c r="DQ390" s="1">
        <v>74.7</v>
      </c>
    </row>
    <row r="391" spans="1:121">
      <c r="A391" s="3">
        <v>33739</v>
      </c>
      <c r="B391" s="59" t="s">
        <v>544</v>
      </c>
      <c r="C391" s="58">
        <v>91.4</v>
      </c>
      <c r="D391" s="58">
        <v>87.4</v>
      </c>
      <c r="E391" s="58">
        <v>95.6</v>
      </c>
      <c r="F391" s="58">
        <v>60.7</v>
      </c>
      <c r="G391" s="58">
        <v>1.2063809999999999</v>
      </c>
      <c r="H391" s="58">
        <v>284.5</v>
      </c>
      <c r="I391" s="58">
        <v>556.29999999999995</v>
      </c>
      <c r="J391" s="58">
        <v>9.7880000000000003</v>
      </c>
      <c r="K391" s="58">
        <v>8.1</v>
      </c>
      <c r="L391" s="58">
        <v>1803.2</v>
      </c>
      <c r="M391" s="58">
        <v>357968</v>
      </c>
      <c r="N391" s="58">
        <v>73.3</v>
      </c>
      <c r="O391" s="58">
        <v>836</v>
      </c>
      <c r="P391" s="58">
        <v>7.6</v>
      </c>
      <c r="Q391" s="58">
        <v>11.2</v>
      </c>
      <c r="R391" s="58">
        <v>14.3</v>
      </c>
      <c r="S391" s="58">
        <v>26.47</v>
      </c>
      <c r="T391" s="59" t="s">
        <v>544</v>
      </c>
      <c r="U391" s="58">
        <v>25.24</v>
      </c>
      <c r="V391" s="59" t="s">
        <v>544</v>
      </c>
      <c r="W391" s="58">
        <v>-51</v>
      </c>
      <c r="X391" s="58">
        <v>39.6</v>
      </c>
      <c r="Y391" s="58">
        <v>0.3</v>
      </c>
      <c r="Z391" s="58">
        <v>98</v>
      </c>
      <c r="AA391" s="59" t="s">
        <v>544</v>
      </c>
      <c r="AB391" s="59" t="s">
        <v>544</v>
      </c>
      <c r="AC391" s="58">
        <v>1.2063809999999999</v>
      </c>
      <c r="AD391" s="58">
        <v>78.400000000000006</v>
      </c>
      <c r="AE391" s="58">
        <v>-34.4</v>
      </c>
      <c r="AF391" s="58">
        <v>98.816568000000004</v>
      </c>
      <c r="AG391" s="58">
        <v>19.98</v>
      </c>
      <c r="AH391" s="58">
        <v>68.599999999999994</v>
      </c>
      <c r="AI391" s="58">
        <v>39.6</v>
      </c>
      <c r="AJ391" s="58">
        <v>15.8</v>
      </c>
      <c r="AK391" s="58">
        <v>19.7</v>
      </c>
      <c r="AL391" s="58">
        <v>-9.6</v>
      </c>
      <c r="AM391" s="58">
        <v>72.267700000000005</v>
      </c>
      <c r="AN391" s="58">
        <v>98.754199999999997</v>
      </c>
      <c r="AO391" s="58">
        <v>18.3</v>
      </c>
      <c r="AP391" s="58">
        <v>99.2</v>
      </c>
      <c r="AQ391" s="58">
        <v>97.4</v>
      </c>
      <c r="AR391" s="58">
        <v>-4</v>
      </c>
      <c r="AS391" s="58">
        <v>-17.899999999999999</v>
      </c>
      <c r="AT391" s="58">
        <v>87.1</v>
      </c>
      <c r="AU391" s="58">
        <v>91.14</v>
      </c>
      <c r="AV391" s="58">
        <v>84.3</v>
      </c>
      <c r="AW391" s="58">
        <v>108.4</v>
      </c>
      <c r="AX391" s="58">
        <v>38.9</v>
      </c>
      <c r="AY391" s="58">
        <v>42.1</v>
      </c>
      <c r="AZ391" s="58">
        <v>58.4</v>
      </c>
      <c r="BA391" s="58">
        <v>56.6</v>
      </c>
      <c r="BB391" s="58">
        <v>59.7</v>
      </c>
      <c r="BC391" s="58">
        <v>83.3</v>
      </c>
      <c r="BD391" s="58">
        <v>110.2</v>
      </c>
      <c r="BE391" s="58">
        <v>3.4</v>
      </c>
      <c r="BF391" s="59" t="s">
        <v>544</v>
      </c>
      <c r="BG391" s="58">
        <v>6.59</v>
      </c>
      <c r="BH391" s="58">
        <v>4.51</v>
      </c>
      <c r="BI391" s="58">
        <v>105.3</v>
      </c>
      <c r="BJ391" s="59" t="s">
        <v>544</v>
      </c>
      <c r="BK391" s="59" t="s">
        <v>544</v>
      </c>
      <c r="BL391" s="58">
        <v>27.69</v>
      </c>
      <c r="BM391" s="58">
        <v>27.03</v>
      </c>
      <c r="BN391" s="58">
        <v>-6.8</v>
      </c>
      <c r="BO391" s="58">
        <v>-2</v>
      </c>
      <c r="BP391" s="58">
        <v>65.099999999999994</v>
      </c>
      <c r="BQ391" s="59" t="s">
        <v>544</v>
      </c>
      <c r="BR391" s="59" t="s">
        <v>544</v>
      </c>
      <c r="BS391" s="59" t="s">
        <v>544</v>
      </c>
      <c r="BT391" s="58">
        <v>-2</v>
      </c>
      <c r="BU391" s="58">
        <v>-6.8</v>
      </c>
      <c r="BV391" s="59" t="s">
        <v>544</v>
      </c>
      <c r="BW391" s="59" t="s">
        <v>544</v>
      </c>
      <c r="BX391" s="58">
        <v>-12.7</v>
      </c>
      <c r="BY391" s="58">
        <v>-5.7</v>
      </c>
      <c r="BZ391" s="58">
        <v>-7.7</v>
      </c>
      <c r="CA391" s="59" t="s">
        <v>544</v>
      </c>
      <c r="CB391" s="58">
        <v>-12.7</v>
      </c>
      <c r="CC391" s="58">
        <v>-7.4</v>
      </c>
      <c r="CD391" s="58">
        <v>-39.9</v>
      </c>
      <c r="CE391" s="58">
        <v>38500</v>
      </c>
      <c r="CF391" s="58">
        <v>1332977</v>
      </c>
      <c r="CG391" s="58">
        <v>114.2</v>
      </c>
      <c r="CH391" s="58">
        <v>96.6</v>
      </c>
      <c r="CI391" s="58">
        <v>117.7</v>
      </c>
      <c r="CJ391" s="58">
        <v>120.4</v>
      </c>
      <c r="CK391" s="58">
        <v>-9</v>
      </c>
      <c r="CL391" s="58">
        <v>-21.2</v>
      </c>
      <c r="CM391" s="58">
        <v>-2</v>
      </c>
      <c r="CN391" s="58">
        <v>68.099999999999994</v>
      </c>
      <c r="CO391" s="58">
        <v>69.599999999999994</v>
      </c>
      <c r="CP391" s="59" t="s">
        <v>544</v>
      </c>
      <c r="CQ391" s="59" t="s">
        <v>544</v>
      </c>
      <c r="CR391" s="58">
        <v>10.99</v>
      </c>
      <c r="CS391" s="58">
        <v>94</v>
      </c>
      <c r="CT391" s="58">
        <v>103.6</v>
      </c>
      <c r="CU391" s="59" t="s">
        <v>544</v>
      </c>
      <c r="CV391" s="59" t="s">
        <v>544</v>
      </c>
      <c r="CW391" s="58">
        <v>3.89</v>
      </c>
      <c r="CX391" s="58">
        <v>146</v>
      </c>
      <c r="CY391" s="58">
        <v>122.8</v>
      </c>
      <c r="CZ391" s="59" t="s">
        <v>544</v>
      </c>
      <c r="DA391" s="58">
        <v>-14.3</v>
      </c>
      <c r="DB391" s="58">
        <v>98.3</v>
      </c>
      <c r="DC391" s="59" t="s">
        <v>544</v>
      </c>
      <c r="DD391" s="58">
        <v>49.8</v>
      </c>
      <c r="DE391" s="59" t="s">
        <v>544</v>
      </c>
      <c r="DF391" s="59" t="s">
        <v>544</v>
      </c>
      <c r="DG391" s="58">
        <v>81.8</v>
      </c>
      <c r="DH391" s="58">
        <v>35.799999999999997</v>
      </c>
      <c r="DI391" s="58">
        <v>39.799999999999997</v>
      </c>
      <c r="DJ391" s="59" t="s">
        <v>544</v>
      </c>
      <c r="DK391" s="59" t="s">
        <v>544</v>
      </c>
      <c r="DL391" s="59" t="s">
        <v>544</v>
      </c>
      <c r="DM391" s="59" t="s">
        <v>544</v>
      </c>
      <c r="DN391" s="58">
        <v>4.6587519999999998</v>
      </c>
      <c r="DO391" s="59" t="s">
        <v>544</v>
      </c>
      <c r="DP391" s="59" t="s">
        <v>544</v>
      </c>
      <c r="DQ391" s="1">
        <v>74.2</v>
      </c>
    </row>
    <row r="392" spans="1:121">
      <c r="A392" s="3">
        <v>33770</v>
      </c>
      <c r="B392" s="59" t="s">
        <v>544</v>
      </c>
      <c r="C392" s="58">
        <v>90.6</v>
      </c>
      <c r="D392" s="58">
        <v>86.3</v>
      </c>
      <c r="E392" s="58">
        <v>95</v>
      </c>
      <c r="F392" s="58">
        <v>59.3</v>
      </c>
      <c r="G392" s="58">
        <v>1.2441260000000001</v>
      </c>
      <c r="H392" s="58">
        <v>289</v>
      </c>
      <c r="I392" s="58">
        <v>561.29999999999995</v>
      </c>
      <c r="J392" s="58">
        <v>9.75</v>
      </c>
      <c r="K392" s="58">
        <v>8.1</v>
      </c>
      <c r="L392" s="58">
        <v>1752.6</v>
      </c>
      <c r="M392" s="58">
        <v>356964</v>
      </c>
      <c r="N392" s="58">
        <v>72.2</v>
      </c>
      <c r="O392" s="58">
        <v>958</v>
      </c>
      <c r="P392" s="58">
        <v>7.6</v>
      </c>
      <c r="Q392" s="58">
        <v>11.6</v>
      </c>
      <c r="R392" s="58">
        <v>12.3</v>
      </c>
      <c r="S392" s="58">
        <v>24.83</v>
      </c>
      <c r="T392" s="59" t="s">
        <v>544</v>
      </c>
      <c r="U392" s="58">
        <v>23.74</v>
      </c>
      <c r="V392" s="59" t="s">
        <v>544</v>
      </c>
      <c r="W392" s="58">
        <v>-51.9</v>
      </c>
      <c r="X392" s="58">
        <v>39.299999999999997</v>
      </c>
      <c r="Y392" s="58">
        <v>3.1</v>
      </c>
      <c r="Z392" s="58">
        <v>98.5</v>
      </c>
      <c r="AA392" s="59" t="s">
        <v>544</v>
      </c>
      <c r="AB392" s="59" t="s">
        <v>544</v>
      </c>
      <c r="AC392" s="58">
        <v>1.2441260000000001</v>
      </c>
      <c r="AD392" s="58">
        <v>77.5</v>
      </c>
      <c r="AE392" s="58">
        <v>-37</v>
      </c>
      <c r="AF392" s="58">
        <v>99.286563999999998</v>
      </c>
      <c r="AG392" s="58">
        <v>21.19</v>
      </c>
      <c r="AH392" s="58">
        <v>68.8</v>
      </c>
      <c r="AI392" s="58">
        <v>39.299999999999997</v>
      </c>
      <c r="AJ392" s="58">
        <v>14.8</v>
      </c>
      <c r="AK392" s="58">
        <v>20</v>
      </c>
      <c r="AL392" s="58">
        <v>-9.5</v>
      </c>
      <c r="AM392" s="58">
        <v>72.163899999999998</v>
      </c>
      <c r="AN392" s="58">
        <v>98.433099999999996</v>
      </c>
      <c r="AO392" s="58">
        <v>17.8</v>
      </c>
      <c r="AP392" s="58">
        <v>99.6</v>
      </c>
      <c r="AQ392" s="58">
        <v>97.6</v>
      </c>
      <c r="AR392" s="58">
        <v>3.2</v>
      </c>
      <c r="AS392" s="58">
        <v>-16.3</v>
      </c>
      <c r="AT392" s="58">
        <v>87.2</v>
      </c>
      <c r="AU392" s="58">
        <v>91.68</v>
      </c>
      <c r="AV392" s="58">
        <v>84</v>
      </c>
      <c r="AW392" s="58">
        <v>108.8</v>
      </c>
      <c r="AX392" s="58">
        <v>41.5</v>
      </c>
      <c r="AY392" s="58">
        <v>44.3</v>
      </c>
      <c r="AZ392" s="58">
        <v>58.7</v>
      </c>
      <c r="BA392" s="58">
        <v>56.8</v>
      </c>
      <c r="BB392" s="58">
        <v>60</v>
      </c>
      <c r="BC392" s="58">
        <v>83.3</v>
      </c>
      <c r="BD392" s="58">
        <v>106.9</v>
      </c>
      <c r="BE392" s="58">
        <v>3.1</v>
      </c>
      <c r="BF392" s="59" t="s">
        <v>544</v>
      </c>
      <c r="BG392" s="58">
        <v>6.4</v>
      </c>
      <c r="BH392" s="58">
        <v>4.58</v>
      </c>
      <c r="BI392" s="58">
        <v>104.3</v>
      </c>
      <c r="BJ392" s="59" t="s">
        <v>544</v>
      </c>
      <c r="BK392" s="59" t="s">
        <v>544</v>
      </c>
      <c r="BL392" s="58">
        <v>26.19</v>
      </c>
      <c r="BM392" s="58">
        <v>25.55</v>
      </c>
      <c r="BN392" s="58">
        <v>-9.3000000000000007</v>
      </c>
      <c r="BO392" s="58">
        <v>-3.2</v>
      </c>
      <c r="BP392" s="58">
        <v>63.8</v>
      </c>
      <c r="BQ392" s="59" t="s">
        <v>544</v>
      </c>
      <c r="BR392" s="59" t="s">
        <v>544</v>
      </c>
      <c r="BS392" s="59" t="s">
        <v>544</v>
      </c>
      <c r="BT392" s="58">
        <v>-1.6</v>
      </c>
      <c r="BU392" s="58">
        <v>-6.8</v>
      </c>
      <c r="BV392" s="59" t="s">
        <v>544</v>
      </c>
      <c r="BW392" s="59" t="s">
        <v>544</v>
      </c>
      <c r="BX392" s="58">
        <v>-15.5</v>
      </c>
      <c r="BY392" s="58">
        <v>-5.3</v>
      </c>
      <c r="BZ392" s="58">
        <v>-9.6999999999999993</v>
      </c>
      <c r="CA392" s="59" t="s">
        <v>544</v>
      </c>
      <c r="CB392" s="58">
        <v>-8.5</v>
      </c>
      <c r="CC392" s="58">
        <v>-1.8</v>
      </c>
      <c r="CD392" s="58">
        <v>-40.299999999999997</v>
      </c>
      <c r="CE392" s="58">
        <v>38450</v>
      </c>
      <c r="CF392" s="58">
        <v>1352007</v>
      </c>
      <c r="CG392" s="58">
        <v>117.9</v>
      </c>
      <c r="CH392" s="58">
        <v>106.8</v>
      </c>
      <c r="CI392" s="58">
        <v>113.3</v>
      </c>
      <c r="CJ392" s="58">
        <v>127.7</v>
      </c>
      <c r="CK392" s="58">
        <v>-8.3000000000000007</v>
      </c>
      <c r="CL392" s="58">
        <v>-20</v>
      </c>
      <c r="CM392" s="58">
        <v>-1.6</v>
      </c>
      <c r="CN392" s="58">
        <v>69.099999999999994</v>
      </c>
      <c r="CO392" s="58">
        <v>71.099999999999994</v>
      </c>
      <c r="CP392" s="59" t="s">
        <v>544</v>
      </c>
      <c r="CQ392" s="59" t="s">
        <v>544</v>
      </c>
      <c r="CR392" s="58">
        <v>9.92</v>
      </c>
      <c r="CS392" s="58">
        <v>94.3</v>
      </c>
      <c r="CT392" s="58">
        <v>104.5</v>
      </c>
      <c r="CU392" s="59" t="s">
        <v>544</v>
      </c>
      <c r="CV392" s="59" t="s">
        <v>544</v>
      </c>
      <c r="CW392" s="58">
        <v>3.68</v>
      </c>
      <c r="CX392" s="58">
        <v>150.1</v>
      </c>
      <c r="CY392" s="58">
        <v>135</v>
      </c>
      <c r="CZ392" s="59" t="s">
        <v>544</v>
      </c>
      <c r="DA392" s="58">
        <v>-12.7</v>
      </c>
      <c r="DB392" s="58">
        <v>98.5</v>
      </c>
      <c r="DC392" s="59" t="s">
        <v>544</v>
      </c>
      <c r="DD392" s="58">
        <v>49.9</v>
      </c>
      <c r="DE392" s="59" t="s">
        <v>544</v>
      </c>
      <c r="DF392" s="59" t="s">
        <v>544</v>
      </c>
      <c r="DG392" s="58">
        <v>78.8</v>
      </c>
      <c r="DH392" s="58">
        <v>35.299999999999997</v>
      </c>
      <c r="DI392" s="58">
        <v>37.9</v>
      </c>
      <c r="DJ392" s="59" t="s">
        <v>544</v>
      </c>
      <c r="DK392" s="59" t="s">
        <v>544</v>
      </c>
      <c r="DL392" s="59" t="s">
        <v>544</v>
      </c>
      <c r="DM392" s="59" t="s">
        <v>544</v>
      </c>
      <c r="DN392" s="58">
        <v>4.7683600000000004</v>
      </c>
      <c r="DO392" s="59" t="s">
        <v>544</v>
      </c>
      <c r="DP392" s="59" t="s">
        <v>544</v>
      </c>
      <c r="DQ392" s="1">
        <v>73</v>
      </c>
    </row>
    <row r="393" spans="1:121">
      <c r="A393" s="3">
        <v>33800</v>
      </c>
      <c r="B393" s="59" t="s">
        <v>544</v>
      </c>
      <c r="C393" s="58">
        <v>89.6</v>
      </c>
      <c r="D393" s="58">
        <v>84.8</v>
      </c>
      <c r="E393" s="58">
        <v>94.8</v>
      </c>
      <c r="F393" s="58">
        <v>58</v>
      </c>
      <c r="G393" s="58">
        <v>1.3121389999999999</v>
      </c>
      <c r="H393" s="58">
        <v>286.89999999999998</v>
      </c>
      <c r="I393" s="58">
        <v>569</v>
      </c>
      <c r="J393" s="58">
        <v>9.7799999999999994</v>
      </c>
      <c r="K393" s="58">
        <v>8.1</v>
      </c>
      <c r="L393" s="58">
        <v>1615.4</v>
      </c>
      <c r="M393" s="58">
        <v>352270</v>
      </c>
      <c r="N393" s="58">
        <v>70.900000000000006</v>
      </c>
      <c r="O393" s="58">
        <v>869</v>
      </c>
      <c r="P393" s="58">
        <v>7.8</v>
      </c>
      <c r="Q393" s="58">
        <v>14.4</v>
      </c>
      <c r="R393" s="58">
        <v>12.6</v>
      </c>
      <c r="S393" s="58">
        <v>27.77</v>
      </c>
      <c r="T393" s="59" t="s">
        <v>544</v>
      </c>
      <c r="U393" s="58">
        <v>26.12</v>
      </c>
      <c r="V393" s="59" t="s">
        <v>544</v>
      </c>
      <c r="W393" s="58">
        <v>-52.4</v>
      </c>
      <c r="X393" s="58">
        <v>38.799999999999997</v>
      </c>
      <c r="Y393" s="58">
        <v>0.8</v>
      </c>
      <c r="Z393" s="58">
        <v>100.1</v>
      </c>
      <c r="AA393" s="59" t="s">
        <v>544</v>
      </c>
      <c r="AB393" s="59" t="s">
        <v>544</v>
      </c>
      <c r="AC393" s="58">
        <v>1.3121389999999999</v>
      </c>
      <c r="AD393" s="58">
        <v>76.400000000000006</v>
      </c>
      <c r="AE393" s="58">
        <v>-37.700000000000003</v>
      </c>
      <c r="AF393" s="58">
        <v>100</v>
      </c>
      <c r="AG393" s="58">
        <v>20.329999999999998</v>
      </c>
      <c r="AH393" s="58">
        <v>68.900000000000006</v>
      </c>
      <c r="AI393" s="58">
        <v>38.799999999999997</v>
      </c>
      <c r="AJ393" s="58">
        <v>14.9</v>
      </c>
      <c r="AK393" s="58">
        <v>20.5</v>
      </c>
      <c r="AL393" s="58">
        <v>-12.3</v>
      </c>
      <c r="AM393" s="58">
        <v>72.016199999999998</v>
      </c>
      <c r="AN393" s="58">
        <v>98.057599999999994</v>
      </c>
      <c r="AO393" s="58">
        <v>18.3</v>
      </c>
      <c r="AP393" s="58">
        <v>99.9</v>
      </c>
      <c r="AQ393" s="58">
        <v>97.3</v>
      </c>
      <c r="AR393" s="58">
        <v>-5.6</v>
      </c>
      <c r="AS393" s="58">
        <v>-13.6</v>
      </c>
      <c r="AT393" s="58">
        <v>88.2</v>
      </c>
      <c r="AU393" s="58">
        <v>93.2</v>
      </c>
      <c r="AV393" s="58">
        <v>83.4</v>
      </c>
      <c r="AW393" s="58">
        <v>106.7</v>
      </c>
      <c r="AX393" s="58">
        <v>40.299999999999997</v>
      </c>
      <c r="AY393" s="58">
        <v>43.3</v>
      </c>
      <c r="AZ393" s="58">
        <v>59.1</v>
      </c>
      <c r="BA393" s="58">
        <v>54.7</v>
      </c>
      <c r="BB393" s="58">
        <v>62.2</v>
      </c>
      <c r="BC393" s="58">
        <v>83.2</v>
      </c>
      <c r="BD393" s="58">
        <v>109.6</v>
      </c>
      <c r="BE393" s="58">
        <v>-1.1000000000000001</v>
      </c>
      <c r="BF393" s="59" t="s">
        <v>544</v>
      </c>
      <c r="BG393" s="58">
        <v>6.35</v>
      </c>
      <c r="BH393" s="58">
        <v>4.42</v>
      </c>
      <c r="BI393" s="58">
        <v>101.4</v>
      </c>
      <c r="BJ393" s="59" t="s">
        <v>544</v>
      </c>
      <c r="BK393" s="59" t="s">
        <v>544</v>
      </c>
      <c r="BL393" s="58">
        <v>29.21</v>
      </c>
      <c r="BM393" s="58">
        <v>28.38</v>
      </c>
      <c r="BN393" s="58">
        <v>-14.5</v>
      </c>
      <c r="BO393" s="58">
        <v>-8.9</v>
      </c>
      <c r="BP393" s="58">
        <v>61.4</v>
      </c>
      <c r="BQ393" s="59" t="s">
        <v>544</v>
      </c>
      <c r="BR393" s="59" t="s">
        <v>544</v>
      </c>
      <c r="BS393" s="59" t="s">
        <v>544</v>
      </c>
      <c r="BT393" s="58">
        <v>-2.6</v>
      </c>
      <c r="BU393" s="58">
        <v>-9.4</v>
      </c>
      <c r="BV393" s="59" t="s">
        <v>544</v>
      </c>
      <c r="BW393" s="59" t="s">
        <v>544</v>
      </c>
      <c r="BX393" s="58">
        <v>-14.6</v>
      </c>
      <c r="BY393" s="58">
        <v>-8.5</v>
      </c>
      <c r="BZ393" s="58">
        <v>-12.5</v>
      </c>
      <c r="CA393" s="59" t="s">
        <v>544</v>
      </c>
      <c r="CB393" s="58">
        <v>-2</v>
      </c>
      <c r="CC393" s="58">
        <v>2.1</v>
      </c>
      <c r="CD393" s="58">
        <v>-31</v>
      </c>
      <c r="CE393" s="58">
        <v>38378</v>
      </c>
      <c r="CF393" s="58">
        <v>1356538</v>
      </c>
      <c r="CG393" s="58">
        <v>112.7</v>
      </c>
      <c r="CH393" s="58">
        <v>99.6</v>
      </c>
      <c r="CI393" s="58">
        <v>109.3</v>
      </c>
      <c r="CJ393" s="58">
        <v>122.5</v>
      </c>
      <c r="CK393" s="58">
        <v>-10.4</v>
      </c>
      <c r="CL393" s="58">
        <v>-23.2</v>
      </c>
      <c r="CM393" s="58">
        <v>-2.6</v>
      </c>
      <c r="CN393" s="58">
        <v>68.3</v>
      </c>
      <c r="CO393" s="58">
        <v>70.3</v>
      </c>
      <c r="CP393" s="59" t="s">
        <v>544</v>
      </c>
      <c r="CQ393" s="59" t="s">
        <v>544</v>
      </c>
      <c r="CR393" s="58">
        <v>10.37</v>
      </c>
      <c r="CS393" s="58">
        <v>94.7</v>
      </c>
      <c r="CT393" s="58">
        <v>107.8</v>
      </c>
      <c r="CU393" s="59" t="s">
        <v>544</v>
      </c>
      <c r="CV393" s="59" t="s">
        <v>544</v>
      </c>
      <c r="CW393" s="58">
        <v>3.83</v>
      </c>
      <c r="CX393" s="58">
        <v>143.19999999999999</v>
      </c>
      <c r="CY393" s="58">
        <v>125.2</v>
      </c>
      <c r="CZ393" s="59" t="s">
        <v>544</v>
      </c>
      <c r="DA393" s="58">
        <v>-13.8</v>
      </c>
      <c r="DB393" s="58">
        <v>100</v>
      </c>
      <c r="DC393" s="59" t="s">
        <v>544</v>
      </c>
      <c r="DD393" s="58">
        <v>49.4</v>
      </c>
      <c r="DE393" s="59" t="s">
        <v>544</v>
      </c>
      <c r="DF393" s="59" t="s">
        <v>544</v>
      </c>
      <c r="DG393" s="58">
        <v>76.3</v>
      </c>
      <c r="DH393" s="58">
        <v>35.5</v>
      </c>
      <c r="DI393" s="58">
        <v>38</v>
      </c>
      <c r="DJ393" s="59" t="s">
        <v>544</v>
      </c>
      <c r="DK393" s="59" t="s">
        <v>544</v>
      </c>
      <c r="DL393" s="59" t="s">
        <v>544</v>
      </c>
      <c r="DM393" s="59" t="s">
        <v>544</v>
      </c>
      <c r="DN393" s="58">
        <v>4.9164820000000002</v>
      </c>
      <c r="DO393" s="59" t="s">
        <v>544</v>
      </c>
      <c r="DP393" s="59" t="s">
        <v>544</v>
      </c>
      <c r="DQ393" s="1">
        <v>71.7</v>
      </c>
    </row>
    <row r="394" spans="1:121">
      <c r="A394" s="3">
        <v>33831</v>
      </c>
      <c r="B394" s="59" t="s">
        <v>544</v>
      </c>
      <c r="C394" s="58">
        <v>86.6</v>
      </c>
      <c r="D394" s="58">
        <v>83.6</v>
      </c>
      <c r="E394" s="58">
        <v>89.6</v>
      </c>
      <c r="F394" s="58">
        <v>58.6</v>
      </c>
      <c r="G394" s="58">
        <v>1.3484370000000001</v>
      </c>
      <c r="H394" s="58">
        <v>290.39999999999998</v>
      </c>
      <c r="I394" s="58">
        <v>572.5</v>
      </c>
      <c r="J394" s="58">
        <v>9.8789999999999996</v>
      </c>
      <c r="K394" s="58">
        <v>8.1</v>
      </c>
      <c r="L394" s="58">
        <v>1541.3</v>
      </c>
      <c r="M394" s="58">
        <v>230724</v>
      </c>
      <c r="N394" s="58">
        <v>71.3</v>
      </c>
      <c r="O394" s="58">
        <v>917</v>
      </c>
      <c r="P394" s="58">
        <v>7.8</v>
      </c>
      <c r="Q394" s="58">
        <v>12.7</v>
      </c>
      <c r="R394" s="58">
        <v>18.3</v>
      </c>
      <c r="S394" s="58">
        <v>27.67</v>
      </c>
      <c r="T394" s="59" t="s">
        <v>544</v>
      </c>
      <c r="U394" s="58">
        <v>24.06</v>
      </c>
      <c r="V394" s="59" t="s">
        <v>544</v>
      </c>
      <c r="W394" s="58">
        <v>-55.1</v>
      </c>
      <c r="X394" s="58">
        <v>39.1</v>
      </c>
      <c r="Y394" s="58">
        <v>-5.8</v>
      </c>
      <c r="Z394" s="58">
        <v>101.1</v>
      </c>
      <c r="AA394" s="59" t="s">
        <v>544</v>
      </c>
      <c r="AB394" s="59" t="s">
        <v>544</v>
      </c>
      <c r="AC394" s="58">
        <v>1.3484370000000001</v>
      </c>
      <c r="AD394" s="58">
        <v>76.7</v>
      </c>
      <c r="AE394" s="58">
        <v>-43.7</v>
      </c>
      <c r="AF394" s="58">
        <v>100.726392</v>
      </c>
      <c r="AG394" s="58">
        <v>19.79</v>
      </c>
      <c r="AH394" s="58">
        <v>69</v>
      </c>
      <c r="AI394" s="58">
        <v>39.1</v>
      </c>
      <c r="AJ394" s="58">
        <v>12.4</v>
      </c>
      <c r="AK394" s="58">
        <v>29.2</v>
      </c>
      <c r="AL394" s="58">
        <v>-12.8</v>
      </c>
      <c r="AM394" s="58">
        <v>71.828100000000006</v>
      </c>
      <c r="AN394" s="58">
        <v>97.632099999999994</v>
      </c>
      <c r="AO394" s="58">
        <v>20</v>
      </c>
      <c r="AP394" s="58">
        <v>99.3</v>
      </c>
      <c r="AQ394" s="58">
        <v>94.7</v>
      </c>
      <c r="AR394" s="58">
        <v>-36.799999999999997</v>
      </c>
      <c r="AS394" s="58">
        <v>-13.3</v>
      </c>
      <c r="AT394" s="58">
        <v>84.8</v>
      </c>
      <c r="AU394" s="58">
        <v>94.29</v>
      </c>
      <c r="AV394" s="58">
        <v>82.8</v>
      </c>
      <c r="AW394" s="58">
        <v>105.4</v>
      </c>
      <c r="AX394" s="58">
        <v>39.299999999999997</v>
      </c>
      <c r="AY394" s="58">
        <v>42.4</v>
      </c>
      <c r="AZ394" s="58">
        <v>58.5</v>
      </c>
      <c r="BA394" s="58">
        <v>53.3</v>
      </c>
      <c r="BB394" s="58">
        <v>62.1</v>
      </c>
      <c r="BC394" s="58">
        <v>83.1</v>
      </c>
      <c r="BD394" s="58">
        <v>109.5</v>
      </c>
      <c r="BE394" s="58">
        <v>-7</v>
      </c>
      <c r="BF394" s="59" t="s">
        <v>544</v>
      </c>
      <c r="BG394" s="58">
        <v>6.55</v>
      </c>
      <c r="BH394" s="58">
        <v>4.57</v>
      </c>
      <c r="BI394" s="58">
        <v>104.9</v>
      </c>
      <c r="BJ394" s="59" t="s">
        <v>544</v>
      </c>
      <c r="BK394" s="59" t="s">
        <v>544</v>
      </c>
      <c r="BL394" s="58">
        <v>28.98</v>
      </c>
      <c r="BM394" s="58">
        <v>25.97</v>
      </c>
      <c r="BN394" s="58">
        <v>-24.4</v>
      </c>
      <c r="BO394" s="58">
        <v>-16.5</v>
      </c>
      <c r="BP394" s="58">
        <v>62.2</v>
      </c>
      <c r="BQ394" s="59" t="s">
        <v>544</v>
      </c>
      <c r="BR394" s="59" t="s">
        <v>544</v>
      </c>
      <c r="BS394" s="59" t="s">
        <v>544</v>
      </c>
      <c r="BT394" s="58">
        <v>-6.4</v>
      </c>
      <c r="BU394" s="58">
        <v>-9.1999999999999993</v>
      </c>
      <c r="BV394" s="59" t="s">
        <v>544</v>
      </c>
      <c r="BW394" s="59" t="s">
        <v>544</v>
      </c>
      <c r="BX394" s="58">
        <v>-20.8</v>
      </c>
      <c r="BY394" s="58">
        <v>-13.1</v>
      </c>
      <c r="BZ394" s="58">
        <v>-19.3</v>
      </c>
      <c r="CA394" s="59" t="s">
        <v>544</v>
      </c>
      <c r="CB394" s="58">
        <v>-1.1000000000000001</v>
      </c>
      <c r="CC394" s="58">
        <v>4.9000000000000004</v>
      </c>
      <c r="CD394" s="58">
        <v>-19.600000000000001</v>
      </c>
      <c r="CE394" s="58">
        <v>38306</v>
      </c>
      <c r="CF394" s="58">
        <v>1365412</v>
      </c>
      <c r="CG394" s="58">
        <v>112.8</v>
      </c>
      <c r="CH394" s="58">
        <v>99.2</v>
      </c>
      <c r="CI394" s="58">
        <v>107.6</v>
      </c>
      <c r="CJ394" s="58">
        <v>124.6</v>
      </c>
      <c r="CK394" s="58">
        <v>-12.6</v>
      </c>
      <c r="CL394" s="58">
        <v>-25.8</v>
      </c>
      <c r="CM394" s="58">
        <v>-6.4</v>
      </c>
      <c r="CN394" s="58">
        <v>66.900000000000006</v>
      </c>
      <c r="CO394" s="58">
        <v>69.2</v>
      </c>
      <c r="CP394" s="59" t="s">
        <v>544</v>
      </c>
      <c r="CQ394" s="59" t="s">
        <v>544</v>
      </c>
      <c r="CR394" s="58">
        <v>15.69</v>
      </c>
      <c r="CS394" s="58">
        <v>95</v>
      </c>
      <c r="CT394" s="58">
        <v>109.9</v>
      </c>
      <c r="CU394" s="59" t="s">
        <v>544</v>
      </c>
      <c r="CV394" s="59" t="s">
        <v>544</v>
      </c>
      <c r="CW394" s="58">
        <v>4.04</v>
      </c>
      <c r="CX394" s="58">
        <v>142.5</v>
      </c>
      <c r="CY394" s="58">
        <v>124.1</v>
      </c>
      <c r="CZ394" s="59" t="s">
        <v>544</v>
      </c>
      <c r="DA394" s="58">
        <v>-15</v>
      </c>
      <c r="DB394" s="58">
        <v>101</v>
      </c>
      <c r="DC394" s="59" t="s">
        <v>544</v>
      </c>
      <c r="DD394" s="58">
        <v>49.3</v>
      </c>
      <c r="DE394" s="59" t="s">
        <v>544</v>
      </c>
      <c r="DF394" s="59" t="s">
        <v>544</v>
      </c>
      <c r="DG394" s="58">
        <v>77</v>
      </c>
      <c r="DH394" s="58">
        <v>35.799999999999997</v>
      </c>
      <c r="DI394" s="58">
        <v>37.9</v>
      </c>
      <c r="DJ394" s="59" t="s">
        <v>544</v>
      </c>
      <c r="DK394" s="59" t="s">
        <v>544</v>
      </c>
      <c r="DL394" s="59" t="s">
        <v>544</v>
      </c>
      <c r="DM394" s="59" t="s">
        <v>544</v>
      </c>
      <c r="DN394" s="58">
        <v>5.0085610000000003</v>
      </c>
      <c r="DO394" s="59" t="s">
        <v>544</v>
      </c>
      <c r="DP394" s="59" t="s">
        <v>544</v>
      </c>
      <c r="DQ394" s="1">
        <v>71.900000000000006</v>
      </c>
    </row>
    <row r="395" spans="1:121">
      <c r="A395" s="3">
        <v>33862</v>
      </c>
      <c r="B395" s="59" t="s">
        <v>544</v>
      </c>
      <c r="C395" s="58">
        <v>86.1</v>
      </c>
      <c r="D395" s="58">
        <v>83.3</v>
      </c>
      <c r="E395" s="58">
        <v>89</v>
      </c>
      <c r="F395" s="58">
        <v>59</v>
      </c>
      <c r="G395" s="58">
        <v>1.3531010000000001</v>
      </c>
      <c r="H395" s="58">
        <v>294.39999999999998</v>
      </c>
      <c r="I395" s="58">
        <v>589.9</v>
      </c>
      <c r="J395" s="58">
        <v>9.5050000000000008</v>
      </c>
      <c r="K395" s="58">
        <v>7.7</v>
      </c>
      <c r="L395" s="58">
        <v>1466.4</v>
      </c>
      <c r="M395" s="58">
        <v>280111</v>
      </c>
      <c r="N395" s="58">
        <v>70.5</v>
      </c>
      <c r="O395" s="58">
        <v>900</v>
      </c>
      <c r="P395" s="58">
        <v>7.8</v>
      </c>
      <c r="Q395" s="58">
        <v>10.1</v>
      </c>
      <c r="R395" s="58">
        <v>26.6</v>
      </c>
      <c r="S395" s="58">
        <v>27.08</v>
      </c>
      <c r="T395" s="59" t="s">
        <v>544</v>
      </c>
      <c r="U395" s="58">
        <v>24.35</v>
      </c>
      <c r="V395" s="59" t="s">
        <v>544</v>
      </c>
      <c r="W395" s="58">
        <v>-61</v>
      </c>
      <c r="X395" s="58">
        <v>38.5</v>
      </c>
      <c r="Y395" s="58">
        <v>-10.6</v>
      </c>
      <c r="Z395" s="58">
        <v>102.4</v>
      </c>
      <c r="AA395" s="59" t="s">
        <v>544</v>
      </c>
      <c r="AB395" s="59" t="s">
        <v>544</v>
      </c>
      <c r="AC395" s="58">
        <v>1.3531010000000001</v>
      </c>
      <c r="AD395" s="58">
        <v>76</v>
      </c>
      <c r="AE395" s="58">
        <v>-44</v>
      </c>
      <c r="AF395" s="58">
        <v>100.972053</v>
      </c>
      <c r="AG395" s="58">
        <v>20.29</v>
      </c>
      <c r="AH395" s="58">
        <v>69.099999999999994</v>
      </c>
      <c r="AI395" s="58">
        <v>38.5</v>
      </c>
      <c r="AJ395" s="58">
        <v>9.6999999999999993</v>
      </c>
      <c r="AK395" s="58">
        <v>36</v>
      </c>
      <c r="AL395" s="58">
        <v>-18.3</v>
      </c>
      <c r="AM395" s="58">
        <v>71.626099999999994</v>
      </c>
      <c r="AN395" s="58">
        <v>97.192999999999998</v>
      </c>
      <c r="AO395" s="58">
        <v>18.600000000000001</v>
      </c>
      <c r="AP395" s="58">
        <v>99.5</v>
      </c>
      <c r="AQ395" s="58">
        <v>95</v>
      </c>
      <c r="AR395" s="58">
        <v>-32.1</v>
      </c>
      <c r="AS395" s="58">
        <v>-15.5</v>
      </c>
      <c r="AT395" s="58">
        <v>81.2</v>
      </c>
      <c r="AU395" s="58">
        <v>95.6</v>
      </c>
      <c r="AV395" s="58">
        <v>82.3</v>
      </c>
      <c r="AW395" s="58">
        <v>105.4</v>
      </c>
      <c r="AX395" s="58">
        <v>40.299999999999997</v>
      </c>
      <c r="AY395" s="58">
        <v>43.2</v>
      </c>
      <c r="AZ395" s="58">
        <v>58</v>
      </c>
      <c r="BA395" s="58">
        <v>54</v>
      </c>
      <c r="BB395" s="58">
        <v>60.9</v>
      </c>
      <c r="BC395" s="58">
        <v>83</v>
      </c>
      <c r="BD395" s="58">
        <v>109.3</v>
      </c>
      <c r="BE395" s="58">
        <v>-19.5</v>
      </c>
      <c r="BF395" s="59" t="s">
        <v>544</v>
      </c>
      <c r="BG395" s="58">
        <v>6.64</v>
      </c>
      <c r="BH395" s="58">
        <v>5.03</v>
      </c>
      <c r="BI395" s="58">
        <v>104.7</v>
      </c>
      <c r="BJ395" s="59" t="s">
        <v>544</v>
      </c>
      <c r="BK395" s="59" t="s">
        <v>544</v>
      </c>
      <c r="BL395" s="58">
        <v>28.43</v>
      </c>
      <c r="BM395" s="58">
        <v>26.07</v>
      </c>
      <c r="BN395" s="58">
        <v>-30.7</v>
      </c>
      <c r="BO395" s="58">
        <v>-22.5</v>
      </c>
      <c r="BP395" s="58">
        <v>61.9</v>
      </c>
      <c r="BQ395" s="59" t="s">
        <v>544</v>
      </c>
      <c r="BR395" s="59" t="s">
        <v>544</v>
      </c>
      <c r="BS395" s="59" t="s">
        <v>544</v>
      </c>
      <c r="BT395" s="58">
        <v>-7.5</v>
      </c>
      <c r="BU395" s="58">
        <v>-7.5</v>
      </c>
      <c r="BV395" s="59" t="s">
        <v>544</v>
      </c>
      <c r="BW395" s="59" t="s">
        <v>544</v>
      </c>
      <c r="BX395" s="58">
        <v>-12</v>
      </c>
      <c r="BY395" s="58">
        <v>-13.6</v>
      </c>
      <c r="BZ395" s="58">
        <v>-23.2</v>
      </c>
      <c r="CA395" s="59" t="s">
        <v>544</v>
      </c>
      <c r="CB395" s="58">
        <v>-11.7</v>
      </c>
      <c r="CC395" s="58">
        <v>-4.9000000000000004</v>
      </c>
      <c r="CD395" s="58">
        <v>-30</v>
      </c>
      <c r="CE395" s="58">
        <v>38235</v>
      </c>
      <c r="CF395" s="58">
        <v>1374863</v>
      </c>
      <c r="CG395" s="58">
        <v>114.5</v>
      </c>
      <c r="CH395" s="58">
        <v>103.5</v>
      </c>
      <c r="CI395" s="58">
        <v>114.7</v>
      </c>
      <c r="CJ395" s="58">
        <v>120</v>
      </c>
      <c r="CK395" s="58">
        <v>-12.3</v>
      </c>
      <c r="CL395" s="58">
        <v>-25.2</v>
      </c>
      <c r="CM395" s="58">
        <v>-7.5</v>
      </c>
      <c r="CN395" s="58">
        <v>68.5</v>
      </c>
      <c r="CO395" s="58">
        <v>70.7</v>
      </c>
      <c r="CP395" s="59" t="s">
        <v>544</v>
      </c>
      <c r="CQ395" s="59" t="s">
        <v>544</v>
      </c>
      <c r="CR395" s="58">
        <v>18.489999999999998</v>
      </c>
      <c r="CS395" s="58">
        <v>96.7</v>
      </c>
      <c r="CT395" s="58">
        <v>110.6</v>
      </c>
      <c r="CU395" s="59" t="s">
        <v>544</v>
      </c>
      <c r="CV395" s="59" t="s">
        <v>544</v>
      </c>
      <c r="CW395" s="58">
        <v>4.04</v>
      </c>
      <c r="CX395" s="58">
        <v>144.30000000000001</v>
      </c>
      <c r="CY395" s="58">
        <v>129.19999999999999</v>
      </c>
      <c r="CZ395" s="59" t="s">
        <v>544</v>
      </c>
      <c r="DA395" s="58">
        <v>-12.6</v>
      </c>
      <c r="DB395" s="58">
        <v>100.4</v>
      </c>
      <c r="DC395" s="59" t="s">
        <v>544</v>
      </c>
      <c r="DD395" s="58">
        <v>49.3</v>
      </c>
      <c r="DE395" s="59" t="s">
        <v>544</v>
      </c>
      <c r="DF395" s="59" t="s">
        <v>544</v>
      </c>
      <c r="DG395" s="58">
        <v>81</v>
      </c>
      <c r="DH395" s="58">
        <v>35.9</v>
      </c>
      <c r="DI395" s="58">
        <v>40.6</v>
      </c>
      <c r="DJ395" s="59" t="s">
        <v>544</v>
      </c>
      <c r="DK395" s="59" t="s">
        <v>544</v>
      </c>
      <c r="DL395" s="59" t="s">
        <v>544</v>
      </c>
      <c r="DM395" s="59" t="s">
        <v>544</v>
      </c>
      <c r="DN395" s="58">
        <v>5.1925210000000002</v>
      </c>
      <c r="DO395" s="59" t="s">
        <v>544</v>
      </c>
      <c r="DP395" s="59" t="s">
        <v>544</v>
      </c>
      <c r="DQ395" s="1">
        <v>71.3</v>
      </c>
    </row>
    <row r="396" spans="1:121">
      <c r="A396" s="3">
        <v>33892</v>
      </c>
      <c r="B396" s="59" t="s">
        <v>544</v>
      </c>
      <c r="C396" s="58">
        <v>83.1</v>
      </c>
      <c r="D396" s="58">
        <v>81.099999999999994</v>
      </c>
      <c r="E396" s="58">
        <v>85.1</v>
      </c>
      <c r="F396" s="58">
        <v>55.6</v>
      </c>
      <c r="G396" s="58">
        <v>1.320589</v>
      </c>
      <c r="H396" s="58">
        <v>297.3</v>
      </c>
      <c r="I396" s="58">
        <v>590.5</v>
      </c>
      <c r="J396" s="58">
        <v>8.9459999999999997</v>
      </c>
      <c r="K396" s="58">
        <v>7.5</v>
      </c>
      <c r="L396" s="58">
        <v>1492.3</v>
      </c>
      <c r="M396" s="58">
        <v>301522</v>
      </c>
      <c r="N396" s="58">
        <v>70.400000000000006</v>
      </c>
      <c r="O396" s="58">
        <v>1040</v>
      </c>
      <c r="P396" s="58">
        <v>7.9</v>
      </c>
      <c r="Q396" s="58">
        <v>6.5</v>
      </c>
      <c r="R396" s="58">
        <v>36.799999999999997</v>
      </c>
      <c r="S396" s="58">
        <v>27.34</v>
      </c>
      <c r="T396" s="59" t="s">
        <v>544</v>
      </c>
      <c r="U396" s="58">
        <v>24.22</v>
      </c>
      <c r="V396" s="59" t="s">
        <v>544</v>
      </c>
      <c r="W396" s="58">
        <v>-64.900000000000006</v>
      </c>
      <c r="X396" s="58">
        <v>35.5</v>
      </c>
      <c r="Y396" s="58">
        <v>-17</v>
      </c>
      <c r="Z396" s="58">
        <v>104.6</v>
      </c>
      <c r="AA396" s="59" t="s">
        <v>544</v>
      </c>
      <c r="AB396" s="59" t="s">
        <v>544</v>
      </c>
      <c r="AC396" s="58">
        <v>1.320589</v>
      </c>
      <c r="AD396" s="58">
        <v>76.099999999999994</v>
      </c>
      <c r="AE396" s="58">
        <v>-52.2</v>
      </c>
      <c r="AF396" s="58">
        <v>100.607533</v>
      </c>
      <c r="AG396" s="58">
        <v>20.309999999999999</v>
      </c>
      <c r="AH396" s="58">
        <v>69.5</v>
      </c>
      <c r="AI396" s="58">
        <v>35.5</v>
      </c>
      <c r="AJ396" s="58">
        <v>8.1999999999999993</v>
      </c>
      <c r="AK396" s="58">
        <v>44.6</v>
      </c>
      <c r="AL396" s="58">
        <v>-21.7</v>
      </c>
      <c r="AM396" s="58">
        <v>71.444299999999998</v>
      </c>
      <c r="AN396" s="58">
        <v>96.7864</v>
      </c>
      <c r="AO396" s="58">
        <v>21.3</v>
      </c>
      <c r="AP396" s="58">
        <v>90.7</v>
      </c>
      <c r="AQ396" s="58">
        <v>94.6</v>
      </c>
      <c r="AR396" s="58">
        <v>-53.9</v>
      </c>
      <c r="AS396" s="58">
        <v>-16.8</v>
      </c>
      <c r="AT396" s="58">
        <v>77.400000000000006</v>
      </c>
      <c r="AU396" s="58">
        <v>96.96</v>
      </c>
      <c r="AV396" s="58">
        <v>82.4</v>
      </c>
      <c r="AW396" s="58">
        <v>104.9</v>
      </c>
      <c r="AX396" s="58">
        <v>40</v>
      </c>
      <c r="AY396" s="58">
        <v>42.7</v>
      </c>
      <c r="AZ396" s="58">
        <v>56.2</v>
      </c>
      <c r="BA396" s="58">
        <v>53.7</v>
      </c>
      <c r="BB396" s="58">
        <v>58</v>
      </c>
      <c r="BC396" s="58">
        <v>82.9</v>
      </c>
      <c r="BD396" s="58">
        <v>109</v>
      </c>
      <c r="BE396" s="58">
        <v>-28.4</v>
      </c>
      <c r="BF396" s="59" t="s">
        <v>544</v>
      </c>
      <c r="BG396" s="58">
        <v>6.8</v>
      </c>
      <c r="BH396" s="58">
        <v>4.6900000000000004</v>
      </c>
      <c r="BI396" s="58">
        <v>103</v>
      </c>
      <c r="BJ396" s="59" t="s">
        <v>544</v>
      </c>
      <c r="BK396" s="59" t="s">
        <v>544</v>
      </c>
      <c r="BL396" s="58">
        <v>28.6</v>
      </c>
      <c r="BM396" s="58">
        <v>26.31</v>
      </c>
      <c r="BN396" s="58">
        <v>-46.1</v>
      </c>
      <c r="BO396" s="58">
        <v>-34.5</v>
      </c>
      <c r="BP396" s="58">
        <v>61.9</v>
      </c>
      <c r="BQ396" s="59" t="s">
        <v>544</v>
      </c>
      <c r="BR396" s="59" t="s">
        <v>544</v>
      </c>
      <c r="BS396" s="59" t="s">
        <v>544</v>
      </c>
      <c r="BT396" s="58">
        <v>-9.8000000000000007</v>
      </c>
      <c r="BU396" s="58">
        <v>-4.3</v>
      </c>
      <c r="BV396" s="59" t="s">
        <v>544</v>
      </c>
      <c r="BW396" s="59" t="s">
        <v>544</v>
      </c>
      <c r="BX396" s="58">
        <v>-14.2</v>
      </c>
      <c r="BY396" s="58">
        <v>-20</v>
      </c>
      <c r="BZ396" s="58">
        <v>-31.3</v>
      </c>
      <c r="CA396" s="59" t="s">
        <v>544</v>
      </c>
      <c r="CB396" s="58">
        <v>-13.8</v>
      </c>
      <c r="CC396" s="58">
        <v>-6.1</v>
      </c>
      <c r="CD396" s="58">
        <v>-31.5</v>
      </c>
      <c r="CE396" s="58">
        <v>38177</v>
      </c>
      <c r="CF396" s="58">
        <v>1385773</v>
      </c>
      <c r="CG396" s="58">
        <v>116.5</v>
      </c>
      <c r="CH396" s="58">
        <v>109.9</v>
      </c>
      <c r="CI396" s="58">
        <v>117.2</v>
      </c>
      <c r="CJ396" s="58">
        <v>119.4</v>
      </c>
      <c r="CK396" s="58">
        <v>-13.3</v>
      </c>
      <c r="CL396" s="58">
        <v>-27.3</v>
      </c>
      <c r="CM396" s="58">
        <v>-9.8000000000000007</v>
      </c>
      <c r="CN396" s="58">
        <v>68</v>
      </c>
      <c r="CO396" s="58">
        <v>70.5</v>
      </c>
      <c r="CP396" s="59" t="s">
        <v>544</v>
      </c>
      <c r="CQ396" s="59" t="s">
        <v>544</v>
      </c>
      <c r="CR396" s="58">
        <v>20.7</v>
      </c>
      <c r="CS396" s="58">
        <v>99.2</v>
      </c>
      <c r="CT396" s="58">
        <v>112.3</v>
      </c>
      <c r="CU396" s="59" t="s">
        <v>544</v>
      </c>
      <c r="CV396" s="59" t="s">
        <v>544</v>
      </c>
      <c r="CW396" s="58">
        <v>4.04</v>
      </c>
      <c r="CX396" s="58">
        <v>146.6</v>
      </c>
      <c r="CY396" s="58">
        <v>136.69999999999999</v>
      </c>
      <c r="CZ396" s="59" t="s">
        <v>544</v>
      </c>
      <c r="DA396" s="58">
        <v>-15.6</v>
      </c>
      <c r="DB396" s="58">
        <v>101.2</v>
      </c>
      <c r="DC396" s="59" t="s">
        <v>544</v>
      </c>
      <c r="DD396" s="58">
        <v>49.3</v>
      </c>
      <c r="DE396" s="59" t="s">
        <v>544</v>
      </c>
      <c r="DF396" s="59" t="s">
        <v>544</v>
      </c>
      <c r="DG396" s="58">
        <v>75.099999999999994</v>
      </c>
      <c r="DH396" s="58">
        <v>31.4</v>
      </c>
      <c r="DI396" s="58">
        <v>38.1</v>
      </c>
      <c r="DJ396" s="59" t="s">
        <v>544</v>
      </c>
      <c r="DK396" s="59" t="s">
        <v>544</v>
      </c>
      <c r="DL396" s="59" t="s">
        <v>544</v>
      </c>
      <c r="DM396" s="59" t="s">
        <v>544</v>
      </c>
      <c r="DN396" s="58">
        <v>5.3110710000000001</v>
      </c>
      <c r="DO396" s="59" t="s">
        <v>544</v>
      </c>
      <c r="DP396" s="59" t="s">
        <v>544</v>
      </c>
      <c r="DQ396" s="1">
        <v>71.2</v>
      </c>
    </row>
    <row r="397" spans="1:121">
      <c r="A397" s="3">
        <v>33923</v>
      </c>
      <c r="B397" s="59" t="s">
        <v>544</v>
      </c>
      <c r="C397" s="58">
        <v>81.7</v>
      </c>
      <c r="D397" s="58">
        <v>79</v>
      </c>
      <c r="E397" s="58">
        <v>84.4</v>
      </c>
      <c r="F397" s="58">
        <v>56.2</v>
      </c>
      <c r="G397" s="58">
        <v>1.2324790000000001</v>
      </c>
      <c r="H397" s="58">
        <v>327</v>
      </c>
      <c r="I397" s="58">
        <v>594.6</v>
      </c>
      <c r="J397" s="58">
        <v>8.9450000000000003</v>
      </c>
      <c r="K397" s="58">
        <v>7.4</v>
      </c>
      <c r="L397" s="58">
        <v>1544.3</v>
      </c>
      <c r="M397" s="58">
        <v>285730</v>
      </c>
      <c r="N397" s="58">
        <v>69.3</v>
      </c>
      <c r="O397" s="58">
        <v>913</v>
      </c>
      <c r="P397" s="58">
        <v>8</v>
      </c>
      <c r="Q397" s="58">
        <v>6.1</v>
      </c>
      <c r="R397" s="58">
        <v>38.6</v>
      </c>
      <c r="S397" s="58">
        <v>25.42</v>
      </c>
      <c r="T397" s="59" t="s">
        <v>544</v>
      </c>
      <c r="U397" s="58">
        <v>23.96</v>
      </c>
      <c r="V397" s="59" t="s">
        <v>544</v>
      </c>
      <c r="W397" s="58">
        <v>-65.8</v>
      </c>
      <c r="X397" s="58">
        <v>38.200000000000003</v>
      </c>
      <c r="Y397" s="58">
        <v>-17.399999999999999</v>
      </c>
      <c r="Z397" s="58">
        <v>103.3</v>
      </c>
      <c r="AA397" s="59" t="s">
        <v>544</v>
      </c>
      <c r="AB397" s="59" t="s">
        <v>544</v>
      </c>
      <c r="AC397" s="58">
        <v>1.2324790000000001</v>
      </c>
      <c r="AD397" s="58">
        <v>74.900000000000006</v>
      </c>
      <c r="AE397" s="58">
        <v>-55.5</v>
      </c>
      <c r="AF397" s="58">
        <v>100.363196</v>
      </c>
      <c r="AG397" s="58">
        <v>19.2</v>
      </c>
      <c r="AH397" s="58">
        <v>69.7</v>
      </c>
      <c r="AI397" s="58">
        <v>38.200000000000003</v>
      </c>
      <c r="AJ397" s="58">
        <v>8</v>
      </c>
      <c r="AK397" s="58">
        <v>47.3</v>
      </c>
      <c r="AL397" s="58">
        <v>-26.7</v>
      </c>
      <c r="AM397" s="58">
        <v>71.323300000000003</v>
      </c>
      <c r="AN397" s="58">
        <v>96.466499999999996</v>
      </c>
      <c r="AO397" s="58">
        <v>25</v>
      </c>
      <c r="AP397" s="58">
        <v>76.5</v>
      </c>
      <c r="AQ397" s="58">
        <v>95.3</v>
      </c>
      <c r="AR397" s="58">
        <v>-59.3</v>
      </c>
      <c r="AS397" s="58">
        <v>-19.899999999999999</v>
      </c>
      <c r="AT397" s="58">
        <v>73.5</v>
      </c>
      <c r="AU397" s="58">
        <v>95.43</v>
      </c>
      <c r="AV397" s="58">
        <v>82.7</v>
      </c>
      <c r="AW397" s="58">
        <v>105.3</v>
      </c>
      <c r="AX397" s="58">
        <v>37.700000000000003</v>
      </c>
      <c r="AY397" s="58">
        <v>40.6</v>
      </c>
      <c r="AZ397" s="58">
        <v>55.5</v>
      </c>
      <c r="BA397" s="58">
        <v>55.3</v>
      </c>
      <c r="BB397" s="58">
        <v>55.7</v>
      </c>
      <c r="BC397" s="58">
        <v>83</v>
      </c>
      <c r="BD397" s="58">
        <v>109.1</v>
      </c>
      <c r="BE397" s="58">
        <v>-28.8</v>
      </c>
      <c r="BF397" s="59" t="s">
        <v>544</v>
      </c>
      <c r="BG397" s="58">
        <v>6.44</v>
      </c>
      <c r="BH397" s="58">
        <v>4.66</v>
      </c>
      <c r="BI397" s="58">
        <v>105.1</v>
      </c>
      <c r="BJ397" s="59" t="s">
        <v>544</v>
      </c>
      <c r="BK397" s="59" t="s">
        <v>544</v>
      </c>
      <c r="BL397" s="58">
        <v>26.81</v>
      </c>
      <c r="BM397" s="58">
        <v>25.92</v>
      </c>
      <c r="BN397" s="58">
        <v>-50.3</v>
      </c>
      <c r="BO397" s="58">
        <v>-39.4</v>
      </c>
      <c r="BP397" s="58">
        <v>60.5</v>
      </c>
      <c r="BQ397" s="59" t="s">
        <v>544</v>
      </c>
      <c r="BR397" s="59" t="s">
        <v>544</v>
      </c>
      <c r="BS397" s="59" t="s">
        <v>544</v>
      </c>
      <c r="BT397" s="58">
        <v>-7.2</v>
      </c>
      <c r="BU397" s="58">
        <v>2.7</v>
      </c>
      <c r="BV397" s="59" t="s">
        <v>544</v>
      </c>
      <c r="BW397" s="59" t="s">
        <v>544</v>
      </c>
      <c r="BX397" s="58">
        <v>-17.3</v>
      </c>
      <c r="BY397" s="58">
        <v>-22.5</v>
      </c>
      <c r="BZ397" s="58">
        <v>-35.9</v>
      </c>
      <c r="CA397" s="59" t="s">
        <v>544</v>
      </c>
      <c r="CB397" s="58">
        <v>-24.4</v>
      </c>
      <c r="CC397" s="58">
        <v>-11.5</v>
      </c>
      <c r="CD397" s="58">
        <v>-20.3</v>
      </c>
      <c r="CE397" s="58">
        <v>38130</v>
      </c>
      <c r="CF397" s="58">
        <v>1396858</v>
      </c>
      <c r="CG397" s="58">
        <v>116.6</v>
      </c>
      <c r="CH397" s="58">
        <v>111.5</v>
      </c>
      <c r="CI397" s="58">
        <v>114.4</v>
      </c>
      <c r="CJ397" s="58">
        <v>121.2</v>
      </c>
      <c r="CK397" s="58">
        <v>-10.9</v>
      </c>
      <c r="CL397" s="58">
        <v>-25.6</v>
      </c>
      <c r="CM397" s="58">
        <v>-7.2</v>
      </c>
      <c r="CN397" s="58">
        <v>68.7</v>
      </c>
      <c r="CO397" s="58">
        <v>71</v>
      </c>
      <c r="CP397" s="59" t="s">
        <v>544</v>
      </c>
      <c r="CQ397" s="59" t="s">
        <v>544</v>
      </c>
      <c r="CR397" s="58">
        <v>20.170000000000002</v>
      </c>
      <c r="CS397" s="58">
        <v>98.6</v>
      </c>
      <c r="CT397" s="58">
        <v>109.9</v>
      </c>
      <c r="CU397" s="59" t="s">
        <v>544</v>
      </c>
      <c r="CV397" s="59" t="s">
        <v>544</v>
      </c>
      <c r="CW397" s="58">
        <v>4.29</v>
      </c>
      <c r="CX397" s="58">
        <v>146.30000000000001</v>
      </c>
      <c r="CY397" s="58">
        <v>138.30000000000001</v>
      </c>
      <c r="CZ397" s="59" t="s">
        <v>544</v>
      </c>
      <c r="DA397" s="58">
        <v>-15.2</v>
      </c>
      <c r="DB397" s="58">
        <v>98.5</v>
      </c>
      <c r="DC397" s="59" t="s">
        <v>544</v>
      </c>
      <c r="DD397" s="58">
        <v>49.5</v>
      </c>
      <c r="DE397" s="59" t="s">
        <v>544</v>
      </c>
      <c r="DF397" s="59" t="s">
        <v>544</v>
      </c>
      <c r="DG397" s="58">
        <v>72.599999999999994</v>
      </c>
      <c r="DH397" s="58">
        <v>34.1</v>
      </c>
      <c r="DI397" s="58">
        <v>38.9</v>
      </c>
      <c r="DJ397" s="59" t="s">
        <v>544</v>
      </c>
      <c r="DK397" s="59" t="s">
        <v>544</v>
      </c>
      <c r="DL397" s="59" t="s">
        <v>544</v>
      </c>
      <c r="DM397" s="59" t="s">
        <v>544</v>
      </c>
      <c r="DN397" s="58">
        <v>5.4743959999999996</v>
      </c>
      <c r="DO397" s="59" t="s">
        <v>544</v>
      </c>
      <c r="DP397" s="59" t="s">
        <v>544</v>
      </c>
      <c r="DQ397" s="1">
        <v>70.099999999999994</v>
      </c>
    </row>
    <row r="398" spans="1:121">
      <c r="A398" s="3">
        <v>33953</v>
      </c>
      <c r="B398" s="59" t="s">
        <v>544</v>
      </c>
      <c r="C398" s="58">
        <v>82.7</v>
      </c>
      <c r="D398" s="58">
        <v>79.900000000000006</v>
      </c>
      <c r="E398" s="58">
        <v>85.6</v>
      </c>
      <c r="F398" s="58">
        <v>57.4</v>
      </c>
      <c r="G398" s="58">
        <v>1.23766</v>
      </c>
      <c r="H398" s="58">
        <v>331.9</v>
      </c>
      <c r="I398" s="58">
        <v>589.79999999999995</v>
      </c>
      <c r="J398" s="58">
        <v>9.0310000000000006</v>
      </c>
      <c r="K398" s="58">
        <v>7.3</v>
      </c>
      <c r="L398" s="58">
        <v>1545.1</v>
      </c>
      <c r="M398" s="58">
        <v>291784</v>
      </c>
      <c r="N398" s="58">
        <v>68.3</v>
      </c>
      <c r="O398" s="58">
        <v>1050</v>
      </c>
      <c r="P398" s="58">
        <v>8.1</v>
      </c>
      <c r="Q398" s="58">
        <v>7.3</v>
      </c>
      <c r="R398" s="58">
        <v>32.6</v>
      </c>
      <c r="S398" s="58">
        <v>25.7</v>
      </c>
      <c r="T398" s="59" t="s">
        <v>544</v>
      </c>
      <c r="U398" s="58">
        <v>24.67</v>
      </c>
      <c r="V398" s="59" t="s">
        <v>544</v>
      </c>
      <c r="W398" s="58">
        <v>-66.400000000000006</v>
      </c>
      <c r="X398" s="58">
        <v>38.200000000000003</v>
      </c>
      <c r="Y398" s="58">
        <v>-14.6</v>
      </c>
      <c r="Z398" s="58">
        <v>104.1</v>
      </c>
      <c r="AA398" s="59" t="s">
        <v>544</v>
      </c>
      <c r="AB398" s="59" t="s">
        <v>544</v>
      </c>
      <c r="AC398" s="58">
        <v>1.23766</v>
      </c>
      <c r="AD398" s="58">
        <v>74.400000000000006</v>
      </c>
      <c r="AE398" s="58">
        <v>-54.4</v>
      </c>
      <c r="AF398" s="58">
        <v>100.485437</v>
      </c>
      <c r="AG398" s="58">
        <v>18.27</v>
      </c>
      <c r="AH398" s="58">
        <v>69.7</v>
      </c>
      <c r="AI398" s="58">
        <v>38.200000000000003</v>
      </c>
      <c r="AJ398" s="58">
        <v>9.3000000000000007</v>
      </c>
      <c r="AK398" s="58">
        <v>38.799999999999997</v>
      </c>
      <c r="AL398" s="58">
        <v>-25.1</v>
      </c>
      <c r="AM398" s="58">
        <v>71.286699999999996</v>
      </c>
      <c r="AN398" s="58">
        <v>96.264799999999994</v>
      </c>
      <c r="AO398" s="58">
        <v>4.7</v>
      </c>
      <c r="AP398" s="58">
        <v>72</v>
      </c>
      <c r="AQ398" s="58">
        <v>95.2</v>
      </c>
      <c r="AR398" s="58">
        <v>-62.2</v>
      </c>
      <c r="AS398" s="58">
        <v>-22.7</v>
      </c>
      <c r="AT398" s="58">
        <v>73.5</v>
      </c>
      <c r="AU398" s="58">
        <v>96.44</v>
      </c>
      <c r="AV398" s="58">
        <v>82.6</v>
      </c>
      <c r="AW398" s="58">
        <v>105.4</v>
      </c>
      <c r="AX398" s="58">
        <v>35.9</v>
      </c>
      <c r="AY398" s="58">
        <v>39.200000000000003</v>
      </c>
      <c r="AZ398" s="58">
        <v>56.1</v>
      </c>
      <c r="BA398" s="58">
        <v>56.7</v>
      </c>
      <c r="BB398" s="58">
        <v>55.7</v>
      </c>
      <c r="BC398" s="58">
        <v>83</v>
      </c>
      <c r="BD398" s="58">
        <v>108.6</v>
      </c>
      <c r="BE398" s="58">
        <v>-26</v>
      </c>
      <c r="BF398" s="59" t="s">
        <v>544</v>
      </c>
      <c r="BG398" s="58">
        <v>6.98</v>
      </c>
      <c r="BH398" s="58">
        <v>4.5199999999999996</v>
      </c>
      <c r="BI398" s="58">
        <v>112.7</v>
      </c>
      <c r="BJ398" s="59" t="s">
        <v>544</v>
      </c>
      <c r="BK398" s="59" t="s">
        <v>544</v>
      </c>
      <c r="BL398" s="58">
        <v>27.35</v>
      </c>
      <c r="BM398" s="58">
        <v>26.9</v>
      </c>
      <c r="BN398" s="58">
        <v>-41.7</v>
      </c>
      <c r="BO398" s="58">
        <v>-36</v>
      </c>
      <c r="BP398" s="58">
        <v>58.4</v>
      </c>
      <c r="BQ398" s="59" t="s">
        <v>544</v>
      </c>
      <c r="BR398" s="59" t="s">
        <v>544</v>
      </c>
      <c r="BS398" s="59" t="s">
        <v>544</v>
      </c>
      <c r="BT398" s="58">
        <v>-7.7</v>
      </c>
      <c r="BU398" s="58">
        <v>2.1</v>
      </c>
      <c r="BV398" s="59" t="s">
        <v>544</v>
      </c>
      <c r="BW398" s="59" t="s">
        <v>544</v>
      </c>
      <c r="BX398" s="58">
        <v>-14.8</v>
      </c>
      <c r="BY398" s="58">
        <v>-18.5</v>
      </c>
      <c r="BZ398" s="58">
        <v>-33.799999999999997</v>
      </c>
      <c r="CA398" s="59" t="s">
        <v>544</v>
      </c>
      <c r="CB398" s="58">
        <v>-28.3</v>
      </c>
      <c r="CC398" s="58">
        <v>-19.600000000000001</v>
      </c>
      <c r="CD398" s="58">
        <v>-18.3</v>
      </c>
      <c r="CE398" s="58">
        <v>38090</v>
      </c>
      <c r="CF398" s="58">
        <v>1400278</v>
      </c>
      <c r="CG398" s="58">
        <v>129.1</v>
      </c>
      <c r="CH398" s="58">
        <v>118.5</v>
      </c>
      <c r="CI398" s="58">
        <v>123.9</v>
      </c>
      <c r="CJ398" s="58">
        <v>139.19999999999999</v>
      </c>
      <c r="CK398" s="58">
        <v>-11</v>
      </c>
      <c r="CL398" s="58">
        <v>-26.3</v>
      </c>
      <c r="CM398" s="58">
        <v>-7.7</v>
      </c>
      <c r="CN398" s="58">
        <v>69.2</v>
      </c>
      <c r="CO398" s="58">
        <v>70.2</v>
      </c>
      <c r="CP398" s="59" t="s">
        <v>544</v>
      </c>
      <c r="CQ398" s="59" t="s">
        <v>544</v>
      </c>
      <c r="CR398" s="58">
        <v>15.54</v>
      </c>
      <c r="CS398" s="58">
        <v>99.4</v>
      </c>
      <c r="CT398" s="58">
        <v>110.6</v>
      </c>
      <c r="CU398" s="59" t="s">
        <v>544</v>
      </c>
      <c r="CV398" s="59" t="s">
        <v>544</v>
      </c>
      <c r="CW398" s="58">
        <v>4.1900000000000004</v>
      </c>
      <c r="CX398" s="58">
        <v>162</v>
      </c>
      <c r="CY398" s="58">
        <v>146.9</v>
      </c>
      <c r="CZ398" s="59" t="s">
        <v>544</v>
      </c>
      <c r="DA398" s="58">
        <v>-9.3000000000000007</v>
      </c>
      <c r="DB398" s="58">
        <v>96.7</v>
      </c>
      <c r="DC398" s="59" t="s">
        <v>544</v>
      </c>
      <c r="DD398" s="58">
        <v>49.3</v>
      </c>
      <c r="DE398" s="59" t="s">
        <v>544</v>
      </c>
      <c r="DF398" s="59" t="s">
        <v>544</v>
      </c>
      <c r="DG398" s="58">
        <v>78.900000000000006</v>
      </c>
      <c r="DH398" s="58">
        <v>34.799999999999997</v>
      </c>
      <c r="DI398" s="58">
        <v>37.5</v>
      </c>
      <c r="DJ398" s="59" t="s">
        <v>544</v>
      </c>
      <c r="DK398" s="59" t="s">
        <v>544</v>
      </c>
      <c r="DL398" s="59" t="s">
        <v>544</v>
      </c>
      <c r="DM398" s="59" t="s">
        <v>544</v>
      </c>
      <c r="DN398" s="58">
        <v>5.390358</v>
      </c>
      <c r="DO398" s="59" t="s">
        <v>544</v>
      </c>
      <c r="DP398" s="59" t="s">
        <v>544</v>
      </c>
      <c r="DQ398" s="1">
        <v>68.900000000000006</v>
      </c>
    </row>
    <row r="399" spans="1:121">
      <c r="A399" s="3">
        <v>33984</v>
      </c>
      <c r="B399" s="59" t="s">
        <v>544</v>
      </c>
      <c r="C399" s="58">
        <v>82</v>
      </c>
      <c r="D399" s="58">
        <v>76.7</v>
      </c>
      <c r="E399" s="58">
        <v>87.6</v>
      </c>
      <c r="F399" s="58">
        <v>56.4</v>
      </c>
      <c r="G399" s="58">
        <v>1.2111320000000001</v>
      </c>
      <c r="H399" s="58">
        <v>306.2</v>
      </c>
      <c r="I399" s="58">
        <v>588.1</v>
      </c>
      <c r="J399" s="58">
        <v>8.6</v>
      </c>
      <c r="K399" s="58">
        <v>7.2</v>
      </c>
      <c r="L399" s="58">
        <v>1571.9</v>
      </c>
      <c r="M399" s="58">
        <v>238246</v>
      </c>
      <c r="N399" s="58">
        <v>67.5</v>
      </c>
      <c r="O399" s="58">
        <v>1043</v>
      </c>
      <c r="P399" s="58">
        <v>8.1999999999999993</v>
      </c>
      <c r="Q399" s="58">
        <v>9.6</v>
      </c>
      <c r="R399" s="58">
        <v>25.3</v>
      </c>
      <c r="S399" s="58">
        <v>24.57</v>
      </c>
      <c r="T399" s="59" t="s">
        <v>544</v>
      </c>
      <c r="U399" s="58">
        <v>22.46</v>
      </c>
      <c r="V399" s="59" t="s">
        <v>544</v>
      </c>
      <c r="W399" s="58">
        <v>-65.5</v>
      </c>
      <c r="X399" s="58">
        <v>37</v>
      </c>
      <c r="Y399" s="58">
        <v>-10.7</v>
      </c>
      <c r="Z399" s="58">
        <v>104.4</v>
      </c>
      <c r="AA399" s="58">
        <v>106.5</v>
      </c>
      <c r="AB399" s="58">
        <v>107</v>
      </c>
      <c r="AC399" s="58">
        <v>1.2111320000000001</v>
      </c>
      <c r="AD399" s="58">
        <v>73.599999999999994</v>
      </c>
      <c r="AE399" s="58">
        <v>-56.9</v>
      </c>
      <c r="AF399" s="58">
        <v>100.484848</v>
      </c>
      <c r="AG399" s="58">
        <v>17.510000000000002</v>
      </c>
      <c r="AH399" s="58">
        <v>70.7</v>
      </c>
      <c r="AI399" s="58">
        <v>37</v>
      </c>
      <c r="AJ399" s="58">
        <v>11.1</v>
      </c>
      <c r="AK399" s="58">
        <v>33.6</v>
      </c>
      <c r="AL399" s="58">
        <v>-25.4</v>
      </c>
      <c r="AM399" s="58">
        <v>71.320499999999996</v>
      </c>
      <c r="AN399" s="58">
        <v>96.161500000000004</v>
      </c>
      <c r="AO399" s="58">
        <v>12.7</v>
      </c>
      <c r="AP399" s="58">
        <v>42.4</v>
      </c>
      <c r="AQ399" s="58">
        <v>95.7</v>
      </c>
      <c r="AR399" s="58">
        <v>-49.7</v>
      </c>
      <c r="AS399" s="58">
        <v>-22.6</v>
      </c>
      <c r="AT399" s="58">
        <v>74.8</v>
      </c>
      <c r="AU399" s="58">
        <v>96.27</v>
      </c>
      <c r="AV399" s="58">
        <v>82.4</v>
      </c>
      <c r="AW399" s="58">
        <v>102.4</v>
      </c>
      <c r="AX399" s="58">
        <v>34.799999999999997</v>
      </c>
      <c r="AY399" s="58">
        <v>38</v>
      </c>
      <c r="AZ399" s="58">
        <v>54.8</v>
      </c>
      <c r="BA399" s="58">
        <v>56.2</v>
      </c>
      <c r="BB399" s="58">
        <v>53.8</v>
      </c>
      <c r="BC399" s="58">
        <v>83</v>
      </c>
      <c r="BD399" s="58">
        <v>103.8</v>
      </c>
      <c r="BE399" s="58">
        <v>-18.399999999999999</v>
      </c>
      <c r="BF399" s="59" t="s">
        <v>544</v>
      </c>
      <c r="BG399" s="58">
        <v>6.84</v>
      </c>
      <c r="BH399" s="58">
        <v>4.47</v>
      </c>
      <c r="BI399" s="58">
        <v>105.4</v>
      </c>
      <c r="BJ399" s="58">
        <v>72.316900000000004</v>
      </c>
      <c r="BK399" s="58">
        <v>72.316900000000004</v>
      </c>
      <c r="BL399" s="58">
        <v>25.64</v>
      </c>
      <c r="BM399" s="58">
        <v>24.29</v>
      </c>
      <c r="BN399" s="58">
        <v>-32.1</v>
      </c>
      <c r="BO399" s="58">
        <v>-33.799999999999997</v>
      </c>
      <c r="BP399" s="58">
        <v>57.4</v>
      </c>
      <c r="BQ399" s="59" t="s">
        <v>544</v>
      </c>
      <c r="BR399" s="59" t="s">
        <v>544</v>
      </c>
      <c r="BS399" s="59" t="s">
        <v>544</v>
      </c>
      <c r="BT399" s="58">
        <v>-6.4</v>
      </c>
      <c r="BU399" s="58">
        <v>4.8</v>
      </c>
      <c r="BV399" s="59" t="s">
        <v>544</v>
      </c>
      <c r="BW399" s="59" t="s">
        <v>544</v>
      </c>
      <c r="BX399" s="58">
        <v>-18.2</v>
      </c>
      <c r="BY399" s="58">
        <v>-26.8</v>
      </c>
      <c r="BZ399" s="58">
        <v>-33</v>
      </c>
      <c r="CA399" s="59" t="s">
        <v>544</v>
      </c>
      <c r="CB399" s="58">
        <v>-31.5</v>
      </c>
      <c r="CC399" s="58">
        <v>-21.2</v>
      </c>
      <c r="CD399" s="58">
        <v>-37.700000000000003</v>
      </c>
      <c r="CE399" s="58">
        <v>38079</v>
      </c>
      <c r="CF399" s="58">
        <v>1400772</v>
      </c>
      <c r="CG399" s="58">
        <v>121.8</v>
      </c>
      <c r="CH399" s="58">
        <v>119.1</v>
      </c>
      <c r="CI399" s="58">
        <v>122.3</v>
      </c>
      <c r="CJ399" s="58">
        <v>122.7</v>
      </c>
      <c r="CK399" s="58">
        <v>-7.1</v>
      </c>
      <c r="CL399" s="58">
        <v>-26.4</v>
      </c>
      <c r="CM399" s="58">
        <v>-6.4</v>
      </c>
      <c r="CN399" s="58">
        <v>69.7</v>
      </c>
      <c r="CO399" s="58">
        <v>71.900000000000006</v>
      </c>
      <c r="CP399" s="59" t="s">
        <v>544</v>
      </c>
      <c r="CQ399" s="58">
        <v>178.75274658199999</v>
      </c>
      <c r="CR399" s="58">
        <v>14.81</v>
      </c>
      <c r="CS399" s="58">
        <v>100.2</v>
      </c>
      <c r="CT399" s="58">
        <v>110.2</v>
      </c>
      <c r="CU399" s="58">
        <v>71.2517</v>
      </c>
      <c r="CV399" s="59" t="s">
        <v>544</v>
      </c>
      <c r="CW399" s="58">
        <v>4.09</v>
      </c>
      <c r="CX399" s="58">
        <v>152.30000000000001</v>
      </c>
      <c r="CY399" s="58">
        <v>146.9</v>
      </c>
      <c r="CZ399" s="59" t="s">
        <v>544</v>
      </c>
      <c r="DA399" s="58">
        <v>-11.9</v>
      </c>
      <c r="DB399" s="58">
        <v>98.5</v>
      </c>
      <c r="DC399" s="59" t="s">
        <v>544</v>
      </c>
      <c r="DD399" s="58">
        <v>49.9</v>
      </c>
      <c r="DE399" s="59" t="s">
        <v>544</v>
      </c>
      <c r="DF399" s="59" t="s">
        <v>544</v>
      </c>
      <c r="DG399" s="58">
        <v>73.3</v>
      </c>
      <c r="DH399" s="58">
        <v>33.6</v>
      </c>
      <c r="DI399" s="58">
        <v>33.200000000000003</v>
      </c>
      <c r="DJ399" s="59" t="s">
        <v>544</v>
      </c>
      <c r="DK399" s="59" t="s">
        <v>544</v>
      </c>
      <c r="DL399" s="59" t="s">
        <v>544</v>
      </c>
      <c r="DM399" s="59" t="s">
        <v>544</v>
      </c>
      <c r="DN399" s="58">
        <v>5.2598229999999999</v>
      </c>
      <c r="DO399" s="59" t="s">
        <v>544</v>
      </c>
      <c r="DP399" s="59" t="s">
        <v>544</v>
      </c>
      <c r="DQ399" s="1">
        <v>68.099999999999994</v>
      </c>
    </row>
    <row r="400" spans="1:121">
      <c r="A400" s="3">
        <v>34015</v>
      </c>
      <c r="B400" s="59" t="s">
        <v>544</v>
      </c>
      <c r="C400" s="58">
        <v>80.2</v>
      </c>
      <c r="D400" s="58">
        <v>74.5</v>
      </c>
      <c r="E400" s="58">
        <v>86.4</v>
      </c>
      <c r="F400" s="58">
        <v>54.8</v>
      </c>
      <c r="G400" s="58">
        <v>1.1913199999999999</v>
      </c>
      <c r="H400" s="58">
        <v>307.10000000000002</v>
      </c>
      <c r="I400" s="58">
        <v>591.70000000000005</v>
      </c>
      <c r="J400" s="58">
        <v>8.391</v>
      </c>
      <c r="K400" s="58">
        <v>6.9</v>
      </c>
      <c r="L400" s="58">
        <v>1684.4</v>
      </c>
      <c r="M400" s="58">
        <v>238406</v>
      </c>
      <c r="N400" s="58">
        <v>66.400000000000006</v>
      </c>
      <c r="O400" s="58">
        <v>1106</v>
      </c>
      <c r="P400" s="58">
        <v>8.3000000000000007</v>
      </c>
      <c r="Q400" s="58">
        <v>8.6999999999999993</v>
      </c>
      <c r="R400" s="58">
        <v>24.1</v>
      </c>
      <c r="S400" s="58">
        <v>26.86</v>
      </c>
      <c r="T400" s="59" t="s">
        <v>544</v>
      </c>
      <c r="U400" s="58">
        <v>23.52</v>
      </c>
      <c r="V400" s="59" t="s">
        <v>544</v>
      </c>
      <c r="W400" s="58">
        <v>-69.7</v>
      </c>
      <c r="X400" s="58">
        <v>37.299999999999997</v>
      </c>
      <c r="Y400" s="58">
        <v>-15.3</v>
      </c>
      <c r="Z400" s="58">
        <v>105.1</v>
      </c>
      <c r="AA400" s="58">
        <v>106.9</v>
      </c>
      <c r="AB400" s="58">
        <v>107.3</v>
      </c>
      <c r="AC400" s="58">
        <v>1.1913199999999999</v>
      </c>
      <c r="AD400" s="58">
        <v>72.7</v>
      </c>
      <c r="AE400" s="58">
        <v>-61.7</v>
      </c>
      <c r="AF400" s="58">
        <v>100.484262</v>
      </c>
      <c r="AG400" s="58">
        <v>18.45</v>
      </c>
      <c r="AH400" s="58">
        <v>71</v>
      </c>
      <c r="AI400" s="58">
        <v>37.299999999999997</v>
      </c>
      <c r="AJ400" s="58">
        <v>10.8</v>
      </c>
      <c r="AK400" s="58">
        <v>35.4</v>
      </c>
      <c r="AL400" s="58">
        <v>-21.2</v>
      </c>
      <c r="AM400" s="58">
        <v>71.410200000000003</v>
      </c>
      <c r="AN400" s="58">
        <v>96.136600000000001</v>
      </c>
      <c r="AO400" s="58">
        <v>30.6</v>
      </c>
      <c r="AP400" s="58">
        <v>33.799999999999997</v>
      </c>
      <c r="AQ400" s="58">
        <v>95.1</v>
      </c>
      <c r="AR400" s="58">
        <v>-36.799999999999997</v>
      </c>
      <c r="AS400" s="58">
        <v>-21.3</v>
      </c>
      <c r="AT400" s="58">
        <v>75.099999999999994</v>
      </c>
      <c r="AU400" s="58">
        <v>96.51</v>
      </c>
      <c r="AV400" s="58">
        <v>82.5</v>
      </c>
      <c r="AW400" s="58">
        <v>104.5</v>
      </c>
      <c r="AX400" s="58">
        <v>36.200000000000003</v>
      </c>
      <c r="AY400" s="58">
        <v>38.9</v>
      </c>
      <c r="AZ400" s="58">
        <v>53.1</v>
      </c>
      <c r="BA400" s="58">
        <v>55.2</v>
      </c>
      <c r="BB400" s="58">
        <v>51.6</v>
      </c>
      <c r="BC400" s="58">
        <v>83</v>
      </c>
      <c r="BD400" s="58">
        <v>106.4</v>
      </c>
      <c r="BE400" s="58">
        <v>-23.6</v>
      </c>
      <c r="BF400" s="59" t="s">
        <v>544</v>
      </c>
      <c r="BG400" s="58">
        <v>6.52</v>
      </c>
      <c r="BH400" s="58">
        <v>4.5199999999999996</v>
      </c>
      <c r="BI400" s="58">
        <v>105.4</v>
      </c>
      <c r="BJ400" s="58">
        <v>72.6845</v>
      </c>
      <c r="BK400" s="58">
        <v>72.6845</v>
      </c>
      <c r="BL400" s="58">
        <v>28.52</v>
      </c>
      <c r="BM400" s="58">
        <v>25.3</v>
      </c>
      <c r="BN400" s="58">
        <v>-33.799999999999997</v>
      </c>
      <c r="BO400" s="58">
        <v>-39.200000000000003</v>
      </c>
      <c r="BP400" s="58">
        <v>55.8</v>
      </c>
      <c r="BQ400" s="59" t="s">
        <v>544</v>
      </c>
      <c r="BR400" s="59" t="s">
        <v>544</v>
      </c>
      <c r="BS400" s="59" t="s">
        <v>544</v>
      </c>
      <c r="BT400" s="58">
        <v>-7</v>
      </c>
      <c r="BU400" s="58">
        <v>2.9</v>
      </c>
      <c r="BV400" s="59" t="s">
        <v>544</v>
      </c>
      <c r="BW400" s="59" t="s">
        <v>544</v>
      </c>
      <c r="BX400" s="58">
        <v>-21.6</v>
      </c>
      <c r="BY400" s="58">
        <v>-31.7</v>
      </c>
      <c r="BZ400" s="58">
        <v>-37.799999999999997</v>
      </c>
      <c r="CA400" s="59" t="s">
        <v>544</v>
      </c>
      <c r="CB400" s="58">
        <v>-31</v>
      </c>
      <c r="CC400" s="58">
        <v>-17.100000000000001</v>
      </c>
      <c r="CD400" s="58">
        <v>-39.299999999999997</v>
      </c>
      <c r="CE400" s="58">
        <v>38050</v>
      </c>
      <c r="CF400" s="58">
        <v>1407388</v>
      </c>
      <c r="CG400" s="58">
        <v>118.8</v>
      </c>
      <c r="CH400" s="58">
        <v>110.4</v>
      </c>
      <c r="CI400" s="58">
        <v>121.3</v>
      </c>
      <c r="CJ400" s="58">
        <v>121.1</v>
      </c>
      <c r="CK400" s="58">
        <v>-10.9</v>
      </c>
      <c r="CL400" s="58">
        <v>-27.7</v>
      </c>
      <c r="CM400" s="58">
        <v>-7</v>
      </c>
      <c r="CN400" s="58">
        <v>67.3</v>
      </c>
      <c r="CO400" s="58">
        <v>68.900000000000006</v>
      </c>
      <c r="CP400" s="59" t="s">
        <v>544</v>
      </c>
      <c r="CQ400" s="58">
        <v>114.213027954</v>
      </c>
      <c r="CR400" s="58">
        <v>14.74</v>
      </c>
      <c r="CS400" s="58">
        <v>101.3</v>
      </c>
      <c r="CT400" s="58">
        <v>110.4</v>
      </c>
      <c r="CU400" s="58">
        <v>71.700900000000004</v>
      </c>
      <c r="CV400" s="59" t="s">
        <v>544</v>
      </c>
      <c r="CW400" s="58">
        <v>3.94</v>
      </c>
      <c r="CX400" s="58">
        <v>148.6</v>
      </c>
      <c r="CY400" s="58">
        <v>135.9</v>
      </c>
      <c r="CZ400" s="59" t="s">
        <v>544</v>
      </c>
      <c r="DA400" s="58">
        <v>-17.899999999999999</v>
      </c>
      <c r="DB400" s="58">
        <v>99.9</v>
      </c>
      <c r="DC400" s="59" t="s">
        <v>544</v>
      </c>
      <c r="DD400" s="58">
        <v>49.9</v>
      </c>
      <c r="DE400" s="59" t="s">
        <v>544</v>
      </c>
      <c r="DF400" s="59" t="s">
        <v>544</v>
      </c>
      <c r="DG400" s="58">
        <v>69.400000000000006</v>
      </c>
      <c r="DH400" s="58">
        <v>33.1</v>
      </c>
      <c r="DI400" s="58">
        <v>35.6</v>
      </c>
      <c r="DJ400" s="59" t="s">
        <v>544</v>
      </c>
      <c r="DK400" s="59" t="s">
        <v>544</v>
      </c>
      <c r="DL400" s="59" t="s">
        <v>544</v>
      </c>
      <c r="DM400" s="59" t="s">
        <v>544</v>
      </c>
      <c r="DN400" s="58">
        <v>5.2916210000000001</v>
      </c>
      <c r="DO400" s="59" t="s">
        <v>544</v>
      </c>
      <c r="DP400" s="59" t="s">
        <v>544</v>
      </c>
      <c r="DQ400" s="1">
        <v>67.099999999999994</v>
      </c>
    </row>
    <row r="401" spans="1:121">
      <c r="A401" s="3">
        <v>34043</v>
      </c>
      <c r="B401" s="59" t="s">
        <v>544</v>
      </c>
      <c r="C401" s="58">
        <v>81.900000000000006</v>
      </c>
      <c r="D401" s="58">
        <v>75</v>
      </c>
      <c r="E401" s="58">
        <v>89.3</v>
      </c>
      <c r="F401" s="58">
        <v>53.6</v>
      </c>
      <c r="G401" s="58">
        <v>1.188517</v>
      </c>
      <c r="H401" s="58">
        <v>305.3</v>
      </c>
      <c r="I401" s="58">
        <v>599.20000000000005</v>
      </c>
      <c r="J401" s="58">
        <v>7.9779999999999998</v>
      </c>
      <c r="K401" s="58">
        <v>6.7</v>
      </c>
      <c r="L401" s="58">
        <v>1684.2</v>
      </c>
      <c r="M401" s="58">
        <v>364201</v>
      </c>
      <c r="N401" s="58">
        <v>66.5</v>
      </c>
      <c r="O401" s="58">
        <v>1249</v>
      </c>
      <c r="P401" s="58">
        <v>8.4</v>
      </c>
      <c r="Q401" s="58">
        <v>8.5</v>
      </c>
      <c r="R401" s="58">
        <v>23.8</v>
      </c>
      <c r="S401" s="58">
        <v>24.97</v>
      </c>
      <c r="T401" s="59" t="s">
        <v>544</v>
      </c>
      <c r="U401" s="58">
        <v>21.63</v>
      </c>
      <c r="V401" s="59" t="s">
        <v>544</v>
      </c>
      <c r="W401" s="58">
        <v>-67.8</v>
      </c>
      <c r="X401" s="58">
        <v>36.4</v>
      </c>
      <c r="Y401" s="58">
        <v>-11.7</v>
      </c>
      <c r="Z401" s="58">
        <v>105.2</v>
      </c>
      <c r="AA401" s="58">
        <v>106.8</v>
      </c>
      <c r="AB401" s="58">
        <v>107.1</v>
      </c>
      <c r="AC401" s="58">
        <v>1.188517</v>
      </c>
      <c r="AD401" s="58">
        <v>72.7</v>
      </c>
      <c r="AE401" s="58">
        <v>-61</v>
      </c>
      <c r="AF401" s="58">
        <v>100.605327</v>
      </c>
      <c r="AG401" s="58">
        <v>18.84</v>
      </c>
      <c r="AH401" s="58">
        <v>71.099999999999994</v>
      </c>
      <c r="AI401" s="58">
        <v>36.4</v>
      </c>
      <c r="AJ401" s="58">
        <v>11</v>
      </c>
      <c r="AK401" s="58">
        <v>31.2</v>
      </c>
      <c r="AL401" s="58">
        <v>-20.5</v>
      </c>
      <c r="AM401" s="58">
        <v>71.551500000000004</v>
      </c>
      <c r="AN401" s="58">
        <v>96.183599999999998</v>
      </c>
      <c r="AO401" s="58">
        <v>16.5</v>
      </c>
      <c r="AP401" s="58">
        <v>71.3</v>
      </c>
      <c r="AQ401" s="58">
        <v>95.8</v>
      </c>
      <c r="AR401" s="58">
        <v>-29.4</v>
      </c>
      <c r="AS401" s="58">
        <v>-22.6</v>
      </c>
      <c r="AT401" s="58">
        <v>74.599999999999994</v>
      </c>
      <c r="AU401" s="58">
        <v>96.3</v>
      </c>
      <c r="AV401" s="58">
        <v>82.6</v>
      </c>
      <c r="AW401" s="58">
        <v>102.8</v>
      </c>
      <c r="AX401" s="58">
        <v>36.799999999999997</v>
      </c>
      <c r="AY401" s="58">
        <v>39.5</v>
      </c>
      <c r="AZ401" s="58">
        <v>53.2</v>
      </c>
      <c r="BA401" s="58">
        <v>55.8</v>
      </c>
      <c r="BB401" s="58">
        <v>51.4</v>
      </c>
      <c r="BC401" s="58">
        <v>83</v>
      </c>
      <c r="BD401" s="58">
        <v>106.8</v>
      </c>
      <c r="BE401" s="58">
        <v>-14.5</v>
      </c>
      <c r="BF401" s="59" t="s">
        <v>544</v>
      </c>
      <c r="BG401" s="58">
        <v>6.51</v>
      </c>
      <c r="BH401" s="58">
        <v>4.32</v>
      </c>
      <c r="BI401" s="58">
        <v>109.3</v>
      </c>
      <c r="BJ401" s="58">
        <v>72.489800000000002</v>
      </c>
      <c r="BK401" s="58">
        <v>72.489800000000002</v>
      </c>
      <c r="BL401" s="58">
        <v>26.22</v>
      </c>
      <c r="BM401" s="58">
        <v>23.34</v>
      </c>
      <c r="BN401" s="58">
        <v>-35.5</v>
      </c>
      <c r="BO401" s="58">
        <v>-41.3</v>
      </c>
      <c r="BP401" s="58">
        <v>56.4</v>
      </c>
      <c r="BQ401" s="59" t="s">
        <v>544</v>
      </c>
      <c r="BR401" s="59" t="s">
        <v>544</v>
      </c>
      <c r="BS401" s="59" t="s">
        <v>544</v>
      </c>
      <c r="BT401" s="58">
        <v>-6.2</v>
      </c>
      <c r="BU401" s="58">
        <v>6.9</v>
      </c>
      <c r="BV401" s="59" t="s">
        <v>544</v>
      </c>
      <c r="BW401" s="59" t="s">
        <v>544</v>
      </c>
      <c r="BX401" s="58">
        <v>-13.7</v>
      </c>
      <c r="BY401" s="58">
        <v>-25.7</v>
      </c>
      <c r="BZ401" s="58">
        <v>-35</v>
      </c>
      <c r="CA401" s="59" t="s">
        <v>544</v>
      </c>
      <c r="CB401" s="58">
        <v>-33.200000000000003</v>
      </c>
      <c r="CC401" s="58">
        <v>-23</v>
      </c>
      <c r="CD401" s="58">
        <v>-39.700000000000003</v>
      </c>
      <c r="CE401" s="58">
        <v>37995</v>
      </c>
      <c r="CF401" s="58">
        <v>1418980</v>
      </c>
      <c r="CG401" s="58">
        <v>124.5</v>
      </c>
      <c r="CH401" s="58">
        <v>120.8</v>
      </c>
      <c r="CI401" s="58">
        <v>123.8</v>
      </c>
      <c r="CJ401" s="58">
        <v>127.1</v>
      </c>
      <c r="CK401" s="58">
        <v>-7.7</v>
      </c>
      <c r="CL401" s="58">
        <v>-25.5</v>
      </c>
      <c r="CM401" s="58">
        <v>-6.2</v>
      </c>
      <c r="CN401" s="58">
        <v>65.900000000000006</v>
      </c>
      <c r="CO401" s="58">
        <v>67.099999999999994</v>
      </c>
      <c r="CP401" s="59" t="s">
        <v>544</v>
      </c>
      <c r="CQ401" s="58">
        <v>139.10310363799999</v>
      </c>
      <c r="CR401" s="58">
        <v>14.69</v>
      </c>
      <c r="CS401" s="58">
        <v>102</v>
      </c>
      <c r="CT401" s="58">
        <v>109.6</v>
      </c>
      <c r="CU401" s="58">
        <v>71.554000000000002</v>
      </c>
      <c r="CV401" s="59" t="s">
        <v>544</v>
      </c>
      <c r="CW401" s="58">
        <v>4.3499999999999996</v>
      </c>
      <c r="CX401" s="58">
        <v>155.1</v>
      </c>
      <c r="CY401" s="58">
        <v>148</v>
      </c>
      <c r="CZ401" s="59" t="s">
        <v>544</v>
      </c>
      <c r="DA401" s="58">
        <v>-15</v>
      </c>
      <c r="DB401" s="58">
        <v>99.1</v>
      </c>
      <c r="DC401" s="59" t="s">
        <v>544</v>
      </c>
      <c r="DD401" s="58">
        <v>50.1</v>
      </c>
      <c r="DE401" s="59" t="s">
        <v>544</v>
      </c>
      <c r="DF401" s="59" t="s">
        <v>544</v>
      </c>
      <c r="DG401" s="58">
        <v>66.599999999999994</v>
      </c>
      <c r="DH401" s="58">
        <v>33</v>
      </c>
      <c r="DI401" s="58">
        <v>35.6</v>
      </c>
      <c r="DJ401" s="59" t="s">
        <v>544</v>
      </c>
      <c r="DK401" s="59" t="s">
        <v>544</v>
      </c>
      <c r="DL401" s="59" t="s">
        <v>544</v>
      </c>
      <c r="DM401" s="59" t="s">
        <v>544</v>
      </c>
      <c r="DN401" s="58">
        <v>5.570875</v>
      </c>
      <c r="DO401" s="59" t="s">
        <v>544</v>
      </c>
      <c r="DP401" s="59" t="s">
        <v>544</v>
      </c>
      <c r="DQ401" s="1">
        <v>67.2</v>
      </c>
    </row>
    <row r="402" spans="1:121">
      <c r="A402" s="3">
        <v>34074</v>
      </c>
      <c r="B402" s="59" t="s">
        <v>544</v>
      </c>
      <c r="C402" s="58">
        <v>81.599999999999994</v>
      </c>
      <c r="D402" s="58">
        <v>75.400000000000006</v>
      </c>
      <c r="E402" s="58">
        <v>88.2</v>
      </c>
      <c r="F402" s="58">
        <v>53.8</v>
      </c>
      <c r="G402" s="58">
        <v>1.226089</v>
      </c>
      <c r="H402" s="58">
        <v>307.89999999999998</v>
      </c>
      <c r="I402" s="58">
        <v>604.5</v>
      </c>
      <c r="J402" s="58">
        <v>7.9240000000000004</v>
      </c>
      <c r="K402" s="58">
        <v>6.7</v>
      </c>
      <c r="L402" s="58">
        <v>1627.2</v>
      </c>
      <c r="M402" s="58">
        <v>339769</v>
      </c>
      <c r="N402" s="58">
        <v>66</v>
      </c>
      <c r="O402" s="58">
        <v>1249</v>
      </c>
      <c r="P402" s="58">
        <v>8.5</v>
      </c>
      <c r="Q402" s="58">
        <v>7.1</v>
      </c>
      <c r="R402" s="58">
        <v>25.3</v>
      </c>
      <c r="S402" s="58">
        <v>24.98</v>
      </c>
      <c r="T402" s="59" t="s">
        <v>544</v>
      </c>
      <c r="U402" s="58">
        <v>22.81</v>
      </c>
      <c r="V402" s="59" t="s">
        <v>544</v>
      </c>
      <c r="W402" s="58">
        <v>-69</v>
      </c>
      <c r="X402" s="58">
        <v>37</v>
      </c>
      <c r="Y402" s="58">
        <v>-13.5</v>
      </c>
      <c r="Z402" s="58">
        <v>104.9</v>
      </c>
      <c r="AA402" s="58">
        <v>106.8</v>
      </c>
      <c r="AB402" s="58">
        <v>107.2</v>
      </c>
      <c r="AC402" s="58">
        <v>1.226089</v>
      </c>
      <c r="AD402" s="58">
        <v>72.099999999999994</v>
      </c>
      <c r="AE402" s="58">
        <v>-62.6</v>
      </c>
      <c r="AF402" s="58">
        <v>101.21802700000001</v>
      </c>
      <c r="AG402" s="58">
        <v>18.78</v>
      </c>
      <c r="AH402" s="58">
        <v>71.5</v>
      </c>
      <c r="AI402" s="58">
        <v>37</v>
      </c>
      <c r="AJ402" s="58">
        <v>9.3000000000000007</v>
      </c>
      <c r="AK402" s="58">
        <v>32.9</v>
      </c>
      <c r="AL402" s="58">
        <v>-23.7</v>
      </c>
      <c r="AM402" s="58">
        <v>71.735399999999998</v>
      </c>
      <c r="AN402" s="58">
        <v>96.290199999999999</v>
      </c>
      <c r="AO402" s="58">
        <v>14.7</v>
      </c>
      <c r="AP402" s="58">
        <v>98.4</v>
      </c>
      <c r="AQ402" s="58">
        <v>95.3</v>
      </c>
      <c r="AR402" s="58">
        <v>-24.1</v>
      </c>
      <c r="AS402" s="58">
        <v>-20.399999999999999</v>
      </c>
      <c r="AT402" s="58">
        <v>75</v>
      </c>
      <c r="AU402" s="58">
        <v>96.4</v>
      </c>
      <c r="AV402" s="58">
        <v>82</v>
      </c>
      <c r="AW402" s="58">
        <v>102.5</v>
      </c>
      <c r="AX402" s="58">
        <v>36.9</v>
      </c>
      <c r="AY402" s="58">
        <v>39.5</v>
      </c>
      <c r="AZ402" s="58">
        <v>53.3</v>
      </c>
      <c r="BA402" s="58">
        <v>55.7</v>
      </c>
      <c r="BB402" s="58">
        <v>51.6</v>
      </c>
      <c r="BC402" s="58">
        <v>83</v>
      </c>
      <c r="BD402" s="58">
        <v>106.6</v>
      </c>
      <c r="BE402" s="58">
        <v>-15.3</v>
      </c>
      <c r="BF402" s="59" t="s">
        <v>544</v>
      </c>
      <c r="BG402" s="58">
        <v>7.13</v>
      </c>
      <c r="BH402" s="58">
        <v>5.17</v>
      </c>
      <c r="BI402" s="58">
        <v>109</v>
      </c>
      <c r="BJ402" s="58">
        <v>74.073400000000007</v>
      </c>
      <c r="BK402" s="58">
        <v>74.073400000000007</v>
      </c>
      <c r="BL402" s="58">
        <v>26.31</v>
      </c>
      <c r="BM402" s="58">
        <v>24.65</v>
      </c>
      <c r="BN402" s="58">
        <v>-34.4</v>
      </c>
      <c r="BO402" s="58">
        <v>-42.2</v>
      </c>
      <c r="BP402" s="58">
        <v>55.7</v>
      </c>
      <c r="BQ402" s="59" t="s">
        <v>544</v>
      </c>
      <c r="BR402" s="59" t="s">
        <v>544</v>
      </c>
      <c r="BS402" s="59" t="s">
        <v>544</v>
      </c>
      <c r="BT402" s="58">
        <v>-6.9</v>
      </c>
      <c r="BU402" s="58">
        <v>11.2</v>
      </c>
      <c r="BV402" s="59" t="s">
        <v>544</v>
      </c>
      <c r="BW402" s="59" t="s">
        <v>544</v>
      </c>
      <c r="BX402" s="58">
        <v>-15.6</v>
      </c>
      <c r="BY402" s="58">
        <v>-21.1</v>
      </c>
      <c r="BZ402" s="58">
        <v>-36.9</v>
      </c>
      <c r="CA402" s="59" t="s">
        <v>544</v>
      </c>
      <c r="CB402" s="58">
        <v>-25.1</v>
      </c>
      <c r="CC402" s="58">
        <v>-11.4</v>
      </c>
      <c r="CD402" s="58">
        <v>-30.1</v>
      </c>
      <c r="CE402" s="58">
        <v>37934</v>
      </c>
      <c r="CF402" s="58">
        <v>1423565</v>
      </c>
      <c r="CG402" s="58">
        <v>122.5</v>
      </c>
      <c r="CH402" s="58">
        <v>124.5</v>
      </c>
      <c r="CI402" s="58">
        <v>116.8</v>
      </c>
      <c r="CJ402" s="58">
        <v>126.4</v>
      </c>
      <c r="CK402" s="58">
        <v>-6.3</v>
      </c>
      <c r="CL402" s="58">
        <v>-26.5</v>
      </c>
      <c r="CM402" s="58">
        <v>-6.9</v>
      </c>
      <c r="CN402" s="58">
        <v>67.2</v>
      </c>
      <c r="CO402" s="58">
        <v>68.400000000000006</v>
      </c>
      <c r="CP402" s="59" t="s">
        <v>544</v>
      </c>
      <c r="CQ402" s="58">
        <v>56.501213073999999</v>
      </c>
      <c r="CR402" s="58">
        <v>14.48</v>
      </c>
      <c r="CS402" s="58">
        <v>101.7</v>
      </c>
      <c r="CT402" s="58">
        <v>109.5</v>
      </c>
      <c r="CU402" s="58">
        <v>73.1511</v>
      </c>
      <c r="CV402" s="59" t="s">
        <v>544</v>
      </c>
      <c r="CW402" s="58">
        <v>4.1399999999999997</v>
      </c>
      <c r="CX402" s="58">
        <v>152.19999999999999</v>
      </c>
      <c r="CY402" s="58">
        <v>152.1</v>
      </c>
      <c r="CZ402" s="59" t="s">
        <v>544</v>
      </c>
      <c r="DA402" s="58">
        <v>-11.7</v>
      </c>
      <c r="DB402" s="58">
        <v>97.7</v>
      </c>
      <c r="DC402" s="59" t="s">
        <v>544</v>
      </c>
      <c r="DD402" s="58">
        <v>50.3</v>
      </c>
      <c r="DE402" s="59" t="s">
        <v>544</v>
      </c>
      <c r="DF402" s="59" t="s">
        <v>544</v>
      </c>
      <c r="DG402" s="58">
        <v>66.2</v>
      </c>
      <c r="DH402" s="58">
        <v>33.200000000000003</v>
      </c>
      <c r="DI402" s="58">
        <v>34.200000000000003</v>
      </c>
      <c r="DJ402" s="59" t="s">
        <v>544</v>
      </c>
      <c r="DK402" s="59" t="s">
        <v>544</v>
      </c>
      <c r="DL402" s="59" t="s">
        <v>544</v>
      </c>
      <c r="DM402" s="59" t="s">
        <v>544</v>
      </c>
      <c r="DN402" s="58">
        <v>5.8985500000000002</v>
      </c>
      <c r="DO402" s="59" t="s">
        <v>544</v>
      </c>
      <c r="DP402" s="59" t="s">
        <v>544</v>
      </c>
      <c r="DQ402" s="1">
        <v>66.7</v>
      </c>
    </row>
    <row r="403" spans="1:121">
      <c r="A403" s="3">
        <v>34104</v>
      </c>
      <c r="B403" s="59" t="s">
        <v>544</v>
      </c>
      <c r="C403" s="58">
        <v>80.8</v>
      </c>
      <c r="D403" s="58">
        <v>74.099999999999994</v>
      </c>
      <c r="E403" s="58">
        <v>88.2</v>
      </c>
      <c r="F403" s="58">
        <v>55</v>
      </c>
      <c r="G403" s="58">
        <v>1.2167749999999999</v>
      </c>
      <c r="H403" s="58">
        <v>311.2</v>
      </c>
      <c r="I403" s="58">
        <v>607.4</v>
      </c>
      <c r="J403" s="58">
        <v>7.5090000000000003</v>
      </c>
      <c r="K403" s="58">
        <v>6.8</v>
      </c>
      <c r="L403" s="58">
        <v>1631.9</v>
      </c>
      <c r="M403" s="58">
        <v>282038</v>
      </c>
      <c r="N403" s="58">
        <v>66.099999999999994</v>
      </c>
      <c r="O403" s="58">
        <v>1152</v>
      </c>
      <c r="P403" s="58">
        <v>8.6999999999999993</v>
      </c>
      <c r="Q403" s="58">
        <v>7.7</v>
      </c>
      <c r="R403" s="58">
        <v>25.3</v>
      </c>
      <c r="S403" s="58">
        <v>24.63</v>
      </c>
      <c r="T403" s="59" t="s">
        <v>544</v>
      </c>
      <c r="U403" s="58">
        <v>21.74</v>
      </c>
      <c r="V403" s="59" t="s">
        <v>544</v>
      </c>
      <c r="W403" s="58">
        <v>-70.400000000000006</v>
      </c>
      <c r="X403" s="58">
        <v>37.700000000000003</v>
      </c>
      <c r="Y403" s="58">
        <v>-13.5</v>
      </c>
      <c r="Z403" s="58">
        <v>104</v>
      </c>
      <c r="AA403" s="58">
        <v>105.8</v>
      </c>
      <c r="AB403" s="58">
        <v>106.2</v>
      </c>
      <c r="AC403" s="58">
        <v>1.2167749999999999</v>
      </c>
      <c r="AD403" s="58">
        <v>72</v>
      </c>
      <c r="AE403" s="58">
        <v>-64.400000000000006</v>
      </c>
      <c r="AF403" s="58">
        <v>101.463415</v>
      </c>
      <c r="AG403" s="58">
        <v>18.579999999999998</v>
      </c>
      <c r="AH403" s="58">
        <v>71.5</v>
      </c>
      <c r="AI403" s="58">
        <v>37.700000000000003</v>
      </c>
      <c r="AJ403" s="58">
        <v>9.6</v>
      </c>
      <c r="AK403" s="58">
        <v>32.700000000000003</v>
      </c>
      <c r="AL403" s="58">
        <v>-20.399999999999999</v>
      </c>
      <c r="AM403" s="58">
        <v>71.953199999999995</v>
      </c>
      <c r="AN403" s="58">
        <v>96.443899999999999</v>
      </c>
      <c r="AO403" s="58">
        <v>18.5</v>
      </c>
      <c r="AP403" s="58">
        <v>99.4</v>
      </c>
      <c r="AQ403" s="58">
        <v>93.8</v>
      </c>
      <c r="AR403" s="58">
        <v>-14</v>
      </c>
      <c r="AS403" s="58">
        <v>-20.8</v>
      </c>
      <c r="AT403" s="58">
        <v>74.8</v>
      </c>
      <c r="AU403" s="58">
        <v>95.44</v>
      </c>
      <c r="AV403" s="58">
        <v>81.8</v>
      </c>
      <c r="AW403" s="58">
        <v>102.2</v>
      </c>
      <c r="AX403" s="58">
        <v>36.4</v>
      </c>
      <c r="AY403" s="58">
        <v>39.1</v>
      </c>
      <c r="AZ403" s="58">
        <v>53.1</v>
      </c>
      <c r="BA403" s="58">
        <v>56.1</v>
      </c>
      <c r="BB403" s="58">
        <v>51.1</v>
      </c>
      <c r="BC403" s="58">
        <v>83</v>
      </c>
      <c r="BD403" s="58">
        <v>106.3</v>
      </c>
      <c r="BE403" s="58">
        <v>-16.399999999999999</v>
      </c>
      <c r="BF403" s="59" t="s">
        <v>544</v>
      </c>
      <c r="BG403" s="58">
        <v>6.78</v>
      </c>
      <c r="BH403" s="58">
        <v>4.4400000000000004</v>
      </c>
      <c r="BI403" s="58">
        <v>109.5</v>
      </c>
      <c r="BJ403" s="58">
        <v>74.649199999999993</v>
      </c>
      <c r="BK403" s="58">
        <v>74.649199999999993</v>
      </c>
      <c r="BL403" s="58">
        <v>26.38</v>
      </c>
      <c r="BM403" s="58">
        <v>23.71</v>
      </c>
      <c r="BN403" s="58">
        <v>-31.7</v>
      </c>
      <c r="BO403" s="58">
        <v>-41.7</v>
      </c>
      <c r="BP403" s="58">
        <v>56.6</v>
      </c>
      <c r="BQ403" s="59" t="s">
        <v>544</v>
      </c>
      <c r="BR403" s="59" t="s">
        <v>544</v>
      </c>
      <c r="BS403" s="59" t="s">
        <v>544</v>
      </c>
      <c r="BT403" s="58">
        <v>-10.1</v>
      </c>
      <c r="BU403" s="58">
        <v>7.9</v>
      </c>
      <c r="BV403" s="59" t="s">
        <v>544</v>
      </c>
      <c r="BW403" s="59" t="s">
        <v>544</v>
      </c>
      <c r="BX403" s="58">
        <v>-19.2</v>
      </c>
      <c r="BY403" s="58">
        <v>-23.7</v>
      </c>
      <c r="BZ403" s="58">
        <v>-37.200000000000003</v>
      </c>
      <c r="CA403" s="59" t="s">
        <v>544</v>
      </c>
      <c r="CB403" s="58">
        <v>-26.6</v>
      </c>
      <c r="CC403" s="58">
        <v>-8.4</v>
      </c>
      <c r="CD403" s="58">
        <v>-32.299999999999997</v>
      </c>
      <c r="CE403" s="58">
        <v>37864</v>
      </c>
      <c r="CF403" s="58">
        <v>1431159</v>
      </c>
      <c r="CG403" s="58">
        <v>120</v>
      </c>
      <c r="CH403" s="58">
        <v>124.7</v>
      </c>
      <c r="CI403" s="58">
        <v>115.3</v>
      </c>
      <c r="CJ403" s="58">
        <v>121.7</v>
      </c>
      <c r="CK403" s="58">
        <v>-6.8</v>
      </c>
      <c r="CL403" s="58">
        <v>-29.1</v>
      </c>
      <c r="CM403" s="58">
        <v>-10.1</v>
      </c>
      <c r="CN403" s="58">
        <v>66.900000000000006</v>
      </c>
      <c r="CO403" s="58">
        <v>69.099999999999994</v>
      </c>
      <c r="CP403" s="59" t="s">
        <v>544</v>
      </c>
      <c r="CQ403" s="58">
        <v>120.823997498</v>
      </c>
      <c r="CR403" s="58">
        <v>14.35</v>
      </c>
      <c r="CS403" s="58">
        <v>101</v>
      </c>
      <c r="CT403" s="58">
        <v>108.2</v>
      </c>
      <c r="CU403" s="58">
        <v>73.767700000000005</v>
      </c>
      <c r="CV403" s="59" t="s">
        <v>544</v>
      </c>
      <c r="CW403" s="58">
        <v>4.4000000000000004</v>
      </c>
      <c r="CX403" s="58">
        <v>148.6</v>
      </c>
      <c r="CY403" s="58">
        <v>151.69999999999999</v>
      </c>
      <c r="CZ403" s="59" t="s">
        <v>544</v>
      </c>
      <c r="DA403" s="58">
        <v>-15.8</v>
      </c>
      <c r="DB403" s="58">
        <v>95.3</v>
      </c>
      <c r="DC403" s="59" t="s">
        <v>544</v>
      </c>
      <c r="DD403" s="58">
        <v>50.2</v>
      </c>
      <c r="DE403" s="59" t="s">
        <v>544</v>
      </c>
      <c r="DF403" s="59" t="s">
        <v>544</v>
      </c>
      <c r="DG403" s="58">
        <v>70.599999999999994</v>
      </c>
      <c r="DH403" s="58">
        <v>34.1</v>
      </c>
      <c r="DI403" s="58">
        <v>35.299999999999997</v>
      </c>
      <c r="DJ403" s="59" t="s">
        <v>544</v>
      </c>
      <c r="DK403" s="59" t="s">
        <v>544</v>
      </c>
      <c r="DL403" s="59" t="s">
        <v>544</v>
      </c>
      <c r="DM403" s="59" t="s">
        <v>544</v>
      </c>
      <c r="DN403" s="58">
        <v>6.1030170000000004</v>
      </c>
      <c r="DO403" s="59" t="s">
        <v>544</v>
      </c>
      <c r="DP403" s="59" t="s">
        <v>544</v>
      </c>
      <c r="DQ403" s="1">
        <v>66.7</v>
      </c>
    </row>
    <row r="404" spans="1:121">
      <c r="A404" s="3">
        <v>34135</v>
      </c>
      <c r="B404" s="59" t="s">
        <v>544</v>
      </c>
      <c r="C404" s="58">
        <v>81.599999999999994</v>
      </c>
      <c r="D404" s="58">
        <v>73.900000000000006</v>
      </c>
      <c r="E404" s="58">
        <v>90.1</v>
      </c>
      <c r="F404" s="58">
        <v>54.2</v>
      </c>
      <c r="G404" s="58">
        <v>1.1832780000000001</v>
      </c>
      <c r="H404" s="58">
        <v>316.2</v>
      </c>
      <c r="I404" s="58">
        <v>614.79999999999995</v>
      </c>
      <c r="J404" s="58">
        <v>7.6050000000000004</v>
      </c>
      <c r="K404" s="58">
        <v>6.8</v>
      </c>
      <c r="L404" s="58">
        <v>1697.6</v>
      </c>
      <c r="M404" s="58">
        <v>286140</v>
      </c>
      <c r="N404" s="58">
        <v>65.599999999999994</v>
      </c>
      <c r="O404" s="58">
        <v>1304</v>
      </c>
      <c r="P404" s="58">
        <v>8.8000000000000007</v>
      </c>
      <c r="Q404" s="58">
        <v>8.1999999999999993</v>
      </c>
      <c r="R404" s="58">
        <v>21.5</v>
      </c>
      <c r="S404" s="58">
        <v>24.46</v>
      </c>
      <c r="T404" s="59" t="s">
        <v>544</v>
      </c>
      <c r="U404" s="58">
        <v>21.43</v>
      </c>
      <c r="V404" s="59" t="s">
        <v>544</v>
      </c>
      <c r="W404" s="58">
        <v>-68.599999999999994</v>
      </c>
      <c r="X404" s="58">
        <v>37.4</v>
      </c>
      <c r="Y404" s="58">
        <v>-9.4</v>
      </c>
      <c r="Z404" s="58">
        <v>103.2</v>
      </c>
      <c r="AA404" s="58">
        <v>104.7</v>
      </c>
      <c r="AB404" s="58">
        <v>105</v>
      </c>
      <c r="AC404" s="58">
        <v>1.1832780000000001</v>
      </c>
      <c r="AD404" s="58">
        <v>71.8</v>
      </c>
      <c r="AE404" s="58">
        <v>-60.9</v>
      </c>
      <c r="AF404" s="58">
        <v>101.3382</v>
      </c>
      <c r="AG404" s="58">
        <v>17.63</v>
      </c>
      <c r="AH404" s="58">
        <v>71.900000000000006</v>
      </c>
      <c r="AI404" s="58">
        <v>37.4</v>
      </c>
      <c r="AJ404" s="58">
        <v>10.8</v>
      </c>
      <c r="AK404" s="58">
        <v>27.1</v>
      </c>
      <c r="AL404" s="58">
        <v>-16.8</v>
      </c>
      <c r="AM404" s="58">
        <v>72.200100000000006</v>
      </c>
      <c r="AN404" s="58">
        <v>96.638300000000001</v>
      </c>
      <c r="AO404" s="58">
        <v>19.100000000000001</v>
      </c>
      <c r="AP404" s="58">
        <v>99.3</v>
      </c>
      <c r="AQ404" s="58">
        <v>92.6</v>
      </c>
      <c r="AR404" s="58">
        <v>-7.6</v>
      </c>
      <c r="AS404" s="58">
        <v>-22.5</v>
      </c>
      <c r="AT404" s="58">
        <v>74.099999999999994</v>
      </c>
      <c r="AU404" s="58">
        <v>94.23</v>
      </c>
      <c r="AV404" s="58">
        <v>82.1</v>
      </c>
      <c r="AW404" s="58">
        <v>102.5</v>
      </c>
      <c r="AX404" s="58">
        <v>35.1</v>
      </c>
      <c r="AY404" s="58">
        <v>38</v>
      </c>
      <c r="AZ404" s="58">
        <v>52.7</v>
      </c>
      <c r="BA404" s="58">
        <v>54.6</v>
      </c>
      <c r="BB404" s="58">
        <v>51.5</v>
      </c>
      <c r="BC404" s="58">
        <v>83.1</v>
      </c>
      <c r="BD404" s="58">
        <v>106.6</v>
      </c>
      <c r="BE404" s="58">
        <v>-10.6</v>
      </c>
      <c r="BF404" s="59" t="s">
        <v>544</v>
      </c>
      <c r="BG404" s="58">
        <v>6.95</v>
      </c>
      <c r="BH404" s="58">
        <v>4.34</v>
      </c>
      <c r="BI404" s="58">
        <v>108.1</v>
      </c>
      <c r="BJ404" s="58">
        <v>73.920199999999994</v>
      </c>
      <c r="BK404" s="58">
        <v>73.920199999999994</v>
      </c>
      <c r="BL404" s="58">
        <v>26.14</v>
      </c>
      <c r="BM404" s="58">
        <v>23.5</v>
      </c>
      <c r="BN404" s="58">
        <v>-24.7</v>
      </c>
      <c r="BO404" s="58">
        <v>-39.6</v>
      </c>
      <c r="BP404" s="58">
        <v>54.7</v>
      </c>
      <c r="BQ404" s="59" t="s">
        <v>544</v>
      </c>
      <c r="BR404" s="59" t="s">
        <v>544</v>
      </c>
      <c r="BS404" s="59" t="s">
        <v>544</v>
      </c>
      <c r="BT404" s="58">
        <v>-10.5</v>
      </c>
      <c r="BU404" s="58">
        <v>9.4</v>
      </c>
      <c r="BV404" s="59" t="s">
        <v>544</v>
      </c>
      <c r="BW404" s="59" t="s">
        <v>544</v>
      </c>
      <c r="BX404" s="58">
        <v>-20.2</v>
      </c>
      <c r="BY404" s="58">
        <v>-22.2</v>
      </c>
      <c r="BZ404" s="58">
        <v>-33.799999999999997</v>
      </c>
      <c r="CA404" s="59" t="s">
        <v>544</v>
      </c>
      <c r="CB404" s="58">
        <v>-26.8</v>
      </c>
      <c r="CC404" s="58">
        <v>-17.7</v>
      </c>
      <c r="CD404" s="58">
        <v>-38.4</v>
      </c>
      <c r="CE404" s="58">
        <v>37837</v>
      </c>
      <c r="CF404" s="58">
        <v>1443875</v>
      </c>
      <c r="CG404" s="58">
        <v>120.5</v>
      </c>
      <c r="CH404" s="58">
        <v>129.4</v>
      </c>
      <c r="CI404" s="58">
        <v>113.2</v>
      </c>
      <c r="CJ404" s="58">
        <v>122.3</v>
      </c>
      <c r="CK404" s="58">
        <v>-8.3000000000000007</v>
      </c>
      <c r="CL404" s="58">
        <v>-31.4</v>
      </c>
      <c r="CM404" s="58">
        <v>-10.5</v>
      </c>
      <c r="CN404" s="58">
        <v>66</v>
      </c>
      <c r="CO404" s="58">
        <v>67.599999999999994</v>
      </c>
      <c r="CP404" s="59" t="s">
        <v>544</v>
      </c>
      <c r="CQ404" s="58">
        <v>88.193756104000002</v>
      </c>
      <c r="CR404" s="58">
        <v>12.16</v>
      </c>
      <c r="CS404" s="58">
        <v>101</v>
      </c>
      <c r="CT404" s="58">
        <v>106.2</v>
      </c>
      <c r="CU404" s="58">
        <v>73.151700000000005</v>
      </c>
      <c r="CV404" s="59" t="s">
        <v>544</v>
      </c>
      <c r="CW404" s="58">
        <v>4.5999999999999996</v>
      </c>
      <c r="CX404" s="58">
        <v>149</v>
      </c>
      <c r="CY404" s="58">
        <v>157.1</v>
      </c>
      <c r="CZ404" s="59" t="s">
        <v>544</v>
      </c>
      <c r="DA404" s="58">
        <v>-18.3</v>
      </c>
      <c r="DB404" s="58">
        <v>97.5</v>
      </c>
      <c r="DC404" s="59" t="s">
        <v>544</v>
      </c>
      <c r="DD404" s="58">
        <v>50</v>
      </c>
      <c r="DE404" s="59" t="s">
        <v>544</v>
      </c>
      <c r="DF404" s="59" t="s">
        <v>544</v>
      </c>
      <c r="DG404" s="58">
        <v>67.900000000000006</v>
      </c>
      <c r="DH404" s="58">
        <v>33.5</v>
      </c>
      <c r="DI404" s="58">
        <v>33.9</v>
      </c>
      <c r="DJ404" s="59" t="s">
        <v>544</v>
      </c>
      <c r="DK404" s="59" t="s">
        <v>544</v>
      </c>
      <c r="DL404" s="59" t="s">
        <v>544</v>
      </c>
      <c r="DM404" s="59" t="s">
        <v>544</v>
      </c>
      <c r="DN404" s="58">
        <v>6.3471659999999996</v>
      </c>
      <c r="DO404" s="59" t="s">
        <v>544</v>
      </c>
      <c r="DP404" s="59" t="s">
        <v>544</v>
      </c>
      <c r="DQ404" s="1">
        <v>66.2</v>
      </c>
    </row>
    <row r="405" spans="1:121">
      <c r="A405" s="3">
        <v>34165</v>
      </c>
      <c r="B405" s="59" t="s">
        <v>544</v>
      </c>
      <c r="C405" s="58">
        <v>82.1</v>
      </c>
      <c r="D405" s="58">
        <v>73.7</v>
      </c>
      <c r="E405" s="58">
        <v>91.4</v>
      </c>
      <c r="F405" s="58">
        <v>54.8</v>
      </c>
      <c r="G405" s="58">
        <v>1.140495</v>
      </c>
      <c r="H405" s="58">
        <v>315.89999999999998</v>
      </c>
      <c r="I405" s="58">
        <v>621.20000000000005</v>
      </c>
      <c r="J405" s="58">
        <v>7.2359999999999998</v>
      </c>
      <c r="K405" s="58">
        <v>6.6</v>
      </c>
      <c r="L405" s="58">
        <v>1803.2</v>
      </c>
      <c r="M405" s="58">
        <v>267233</v>
      </c>
      <c r="N405" s="58">
        <v>64.3</v>
      </c>
      <c r="O405" s="58">
        <v>1284</v>
      </c>
      <c r="P405" s="58">
        <v>9.1</v>
      </c>
      <c r="Q405" s="58">
        <v>9.6</v>
      </c>
      <c r="R405" s="58">
        <v>20.399999999999999</v>
      </c>
      <c r="S405" s="58">
        <v>24.61</v>
      </c>
      <c r="T405" s="59" t="s">
        <v>544</v>
      </c>
      <c r="U405" s="58">
        <v>22.15</v>
      </c>
      <c r="V405" s="59" t="s">
        <v>544</v>
      </c>
      <c r="W405" s="58">
        <v>-71.3</v>
      </c>
      <c r="X405" s="58">
        <v>37.1</v>
      </c>
      <c r="Y405" s="58">
        <v>-9.9</v>
      </c>
      <c r="Z405" s="58">
        <v>102.8</v>
      </c>
      <c r="AA405" s="58">
        <v>104.1</v>
      </c>
      <c r="AB405" s="58">
        <v>103.8</v>
      </c>
      <c r="AC405" s="58">
        <v>1.140495</v>
      </c>
      <c r="AD405" s="58">
        <v>70.3</v>
      </c>
      <c r="AE405" s="58">
        <v>-63.8</v>
      </c>
      <c r="AF405" s="58">
        <v>100.846433</v>
      </c>
      <c r="AG405" s="58">
        <v>16.809999999999999</v>
      </c>
      <c r="AH405" s="58">
        <v>72</v>
      </c>
      <c r="AI405" s="58">
        <v>37.1</v>
      </c>
      <c r="AJ405" s="58">
        <v>12.1</v>
      </c>
      <c r="AK405" s="58">
        <v>25.4</v>
      </c>
      <c r="AL405" s="58">
        <v>-17.3</v>
      </c>
      <c r="AM405" s="58">
        <v>72.473500000000001</v>
      </c>
      <c r="AN405" s="58">
        <v>96.869500000000002</v>
      </c>
      <c r="AO405" s="58">
        <v>23.4</v>
      </c>
      <c r="AP405" s="58">
        <v>94.6</v>
      </c>
      <c r="AQ405" s="58">
        <v>92.9</v>
      </c>
      <c r="AR405" s="58">
        <v>24.3</v>
      </c>
      <c r="AS405" s="58">
        <v>-23.5</v>
      </c>
      <c r="AT405" s="58">
        <v>73.099999999999994</v>
      </c>
      <c r="AU405" s="58">
        <v>93.62</v>
      </c>
      <c r="AV405" s="58">
        <v>82.8</v>
      </c>
      <c r="AW405" s="58">
        <v>103</v>
      </c>
      <c r="AX405" s="58">
        <v>32.799999999999997</v>
      </c>
      <c r="AY405" s="58">
        <v>36.4</v>
      </c>
      <c r="AZ405" s="58">
        <v>54.8</v>
      </c>
      <c r="BA405" s="58">
        <v>59.4</v>
      </c>
      <c r="BB405" s="58">
        <v>51.6</v>
      </c>
      <c r="BC405" s="58">
        <v>83.3</v>
      </c>
      <c r="BD405" s="58">
        <v>106.6</v>
      </c>
      <c r="BE405" s="58">
        <v>-18.100000000000001</v>
      </c>
      <c r="BF405" s="59" t="s">
        <v>544</v>
      </c>
      <c r="BG405" s="58">
        <v>6.79</v>
      </c>
      <c r="BH405" s="58">
        <v>4.99</v>
      </c>
      <c r="BI405" s="58">
        <v>106.4</v>
      </c>
      <c r="BJ405" s="58">
        <v>72.333399999999997</v>
      </c>
      <c r="BK405" s="58">
        <v>72.333399999999997</v>
      </c>
      <c r="BL405" s="58">
        <v>26.15</v>
      </c>
      <c r="BM405" s="58">
        <v>23.94</v>
      </c>
      <c r="BN405" s="58">
        <v>-23</v>
      </c>
      <c r="BO405" s="58">
        <v>-40.299999999999997</v>
      </c>
      <c r="BP405" s="58">
        <v>52.7</v>
      </c>
      <c r="BQ405" s="59" t="s">
        <v>544</v>
      </c>
      <c r="BR405" s="59" t="s">
        <v>544</v>
      </c>
      <c r="BS405" s="59" t="s">
        <v>544</v>
      </c>
      <c r="BT405" s="58">
        <v>-11.1</v>
      </c>
      <c r="BU405" s="58">
        <v>12.5</v>
      </c>
      <c r="BV405" s="59" t="s">
        <v>544</v>
      </c>
      <c r="BW405" s="59" t="s">
        <v>544</v>
      </c>
      <c r="BX405" s="58">
        <v>-11.8</v>
      </c>
      <c r="BY405" s="58">
        <v>-20.8</v>
      </c>
      <c r="BZ405" s="58">
        <v>-34</v>
      </c>
      <c r="CA405" s="59" t="s">
        <v>544</v>
      </c>
      <c r="CB405" s="58">
        <v>-24.9</v>
      </c>
      <c r="CC405" s="58">
        <v>-20.6</v>
      </c>
      <c r="CD405" s="58">
        <v>-38.1</v>
      </c>
      <c r="CE405" s="58">
        <v>37810</v>
      </c>
      <c r="CF405" s="58">
        <v>1451018</v>
      </c>
      <c r="CG405" s="58">
        <v>127.1</v>
      </c>
      <c r="CH405" s="58">
        <v>144</v>
      </c>
      <c r="CI405" s="58">
        <v>115.2</v>
      </c>
      <c r="CJ405" s="58">
        <v>128.4</v>
      </c>
      <c r="CK405" s="58">
        <v>-6.2</v>
      </c>
      <c r="CL405" s="58">
        <v>-28.8</v>
      </c>
      <c r="CM405" s="58">
        <v>-11.1</v>
      </c>
      <c r="CN405" s="58">
        <v>65.8</v>
      </c>
      <c r="CO405" s="58">
        <v>67.7</v>
      </c>
      <c r="CP405" s="59" t="s">
        <v>544</v>
      </c>
      <c r="CQ405" s="58">
        <v>97.813919067</v>
      </c>
      <c r="CR405" s="58">
        <v>12.84</v>
      </c>
      <c r="CS405" s="58">
        <v>102</v>
      </c>
      <c r="CT405" s="58">
        <v>104</v>
      </c>
      <c r="CU405" s="58">
        <v>71.614699999999999</v>
      </c>
      <c r="CV405" s="59" t="s">
        <v>544</v>
      </c>
      <c r="CW405" s="58">
        <v>4.5</v>
      </c>
      <c r="CX405" s="58">
        <v>156.80000000000001</v>
      </c>
      <c r="CY405" s="58">
        <v>174.6</v>
      </c>
      <c r="CZ405" s="59" t="s">
        <v>544</v>
      </c>
      <c r="DA405" s="58">
        <v>-19.600000000000001</v>
      </c>
      <c r="DB405" s="58">
        <v>97.3</v>
      </c>
      <c r="DC405" s="59" t="s">
        <v>544</v>
      </c>
      <c r="DD405" s="58">
        <v>50.1</v>
      </c>
      <c r="DE405" s="59" t="s">
        <v>544</v>
      </c>
      <c r="DF405" s="59" t="s">
        <v>544</v>
      </c>
      <c r="DG405" s="58">
        <v>70.599999999999994</v>
      </c>
      <c r="DH405" s="58">
        <v>32.6</v>
      </c>
      <c r="DI405" s="58">
        <v>33.4</v>
      </c>
      <c r="DJ405" s="59" t="s">
        <v>544</v>
      </c>
      <c r="DK405" s="59" t="s">
        <v>544</v>
      </c>
      <c r="DL405" s="59" t="s">
        <v>544</v>
      </c>
      <c r="DM405" s="59" t="s">
        <v>544</v>
      </c>
      <c r="DN405" s="58">
        <v>6.5269149999999998</v>
      </c>
      <c r="DO405" s="59" t="s">
        <v>544</v>
      </c>
      <c r="DP405" s="59" t="s">
        <v>544</v>
      </c>
      <c r="DQ405" s="1">
        <v>64.7</v>
      </c>
    </row>
    <row r="406" spans="1:121">
      <c r="A406" s="3">
        <v>34196</v>
      </c>
      <c r="B406" s="59" t="s">
        <v>544</v>
      </c>
      <c r="C406" s="58">
        <v>84</v>
      </c>
      <c r="D406" s="58">
        <v>75.8</v>
      </c>
      <c r="E406" s="58">
        <v>93.1</v>
      </c>
      <c r="F406" s="58">
        <v>54.5</v>
      </c>
      <c r="G406" s="58">
        <v>1.1532500000000001</v>
      </c>
      <c r="H406" s="58">
        <v>319.2</v>
      </c>
      <c r="I406" s="58">
        <v>621.4</v>
      </c>
      <c r="J406" s="58">
        <v>6.6109999999999998</v>
      </c>
      <c r="K406" s="58">
        <v>6.4</v>
      </c>
      <c r="L406" s="58">
        <v>1944.9</v>
      </c>
      <c r="M406" s="58">
        <v>210452</v>
      </c>
      <c r="N406" s="58">
        <v>67</v>
      </c>
      <c r="O406" s="58">
        <v>1237</v>
      </c>
      <c r="P406" s="58">
        <v>9.1999999999999993</v>
      </c>
      <c r="Q406" s="58">
        <v>10.5</v>
      </c>
      <c r="R406" s="58">
        <v>16.899999999999999</v>
      </c>
      <c r="S406" s="58">
        <v>25.04</v>
      </c>
      <c r="T406" s="59" t="s">
        <v>544</v>
      </c>
      <c r="U406" s="58">
        <v>22.53</v>
      </c>
      <c r="V406" s="59" t="s">
        <v>544</v>
      </c>
      <c r="W406" s="58">
        <v>-69.400000000000006</v>
      </c>
      <c r="X406" s="58">
        <v>37.200000000000003</v>
      </c>
      <c r="Y406" s="58">
        <v>-5.8</v>
      </c>
      <c r="Z406" s="58">
        <v>104.5</v>
      </c>
      <c r="AA406" s="58">
        <v>105.5</v>
      </c>
      <c r="AB406" s="58">
        <v>104.8</v>
      </c>
      <c r="AC406" s="58">
        <v>1.1532500000000001</v>
      </c>
      <c r="AD406" s="58">
        <v>73.099999999999994</v>
      </c>
      <c r="AE406" s="58">
        <v>-60.6</v>
      </c>
      <c r="AF406" s="58">
        <v>101.215067</v>
      </c>
      <c r="AG406" s="58">
        <v>16.84</v>
      </c>
      <c r="AH406" s="58">
        <v>72.2</v>
      </c>
      <c r="AI406" s="58">
        <v>37.200000000000003</v>
      </c>
      <c r="AJ406" s="58">
        <v>13.3</v>
      </c>
      <c r="AK406" s="58">
        <v>21.3</v>
      </c>
      <c r="AL406" s="58">
        <v>-12.8</v>
      </c>
      <c r="AM406" s="58">
        <v>72.770300000000006</v>
      </c>
      <c r="AN406" s="58">
        <v>97.132900000000006</v>
      </c>
      <c r="AO406" s="58">
        <v>20.9</v>
      </c>
      <c r="AP406" s="58">
        <v>97.6</v>
      </c>
      <c r="AQ406" s="58">
        <v>92.8</v>
      </c>
      <c r="AR406" s="58">
        <v>26.8</v>
      </c>
      <c r="AS406" s="58">
        <v>-21.6</v>
      </c>
      <c r="AT406" s="58">
        <v>76.3</v>
      </c>
      <c r="AU406" s="58">
        <v>95.08</v>
      </c>
      <c r="AV406" s="58">
        <v>82.5</v>
      </c>
      <c r="AW406" s="58">
        <v>103.7</v>
      </c>
      <c r="AX406" s="58">
        <v>33.1</v>
      </c>
      <c r="AY406" s="58">
        <v>36.5</v>
      </c>
      <c r="AZ406" s="58">
        <v>54.7</v>
      </c>
      <c r="BA406" s="58">
        <v>59.8</v>
      </c>
      <c r="BB406" s="58">
        <v>51.1</v>
      </c>
      <c r="BC406" s="58">
        <v>83.2</v>
      </c>
      <c r="BD406" s="58">
        <v>106.8</v>
      </c>
      <c r="BE406" s="58">
        <v>-11.9</v>
      </c>
      <c r="BF406" s="59" t="s">
        <v>544</v>
      </c>
      <c r="BG406" s="58">
        <v>6.72</v>
      </c>
      <c r="BH406" s="58">
        <v>4.55</v>
      </c>
      <c r="BI406" s="58">
        <v>110.9</v>
      </c>
      <c r="BJ406" s="58">
        <v>72.305000000000007</v>
      </c>
      <c r="BK406" s="58">
        <v>72.305000000000007</v>
      </c>
      <c r="BL406" s="58">
        <v>26.83</v>
      </c>
      <c r="BM406" s="58">
        <v>24.75</v>
      </c>
      <c r="BN406" s="58">
        <v>-15.9</v>
      </c>
      <c r="BO406" s="58">
        <v>-35.200000000000003</v>
      </c>
      <c r="BP406" s="58">
        <v>56.9</v>
      </c>
      <c r="BQ406" s="59" t="s">
        <v>544</v>
      </c>
      <c r="BR406" s="59" t="s">
        <v>544</v>
      </c>
      <c r="BS406" s="59" t="s">
        <v>544</v>
      </c>
      <c r="BT406" s="58">
        <v>-12.1</v>
      </c>
      <c r="BU406" s="58">
        <v>11.1</v>
      </c>
      <c r="BV406" s="59" t="s">
        <v>544</v>
      </c>
      <c r="BW406" s="59" t="s">
        <v>544</v>
      </c>
      <c r="BX406" s="58">
        <v>-10</v>
      </c>
      <c r="BY406" s="58">
        <v>-16.899999999999999</v>
      </c>
      <c r="BZ406" s="58">
        <v>-28.6</v>
      </c>
      <c r="CA406" s="59" t="s">
        <v>544</v>
      </c>
      <c r="CB406" s="58">
        <v>-21.9</v>
      </c>
      <c r="CC406" s="58">
        <v>-19.399999999999999</v>
      </c>
      <c r="CD406" s="58">
        <v>-29</v>
      </c>
      <c r="CE406" s="58">
        <v>37788</v>
      </c>
      <c r="CF406" s="58">
        <v>1455054</v>
      </c>
      <c r="CG406" s="58">
        <v>125.6</v>
      </c>
      <c r="CH406" s="58">
        <v>139.6</v>
      </c>
      <c r="CI406" s="58">
        <v>120.8</v>
      </c>
      <c r="CJ406" s="58">
        <v>122.3</v>
      </c>
      <c r="CK406" s="58">
        <v>-4.3</v>
      </c>
      <c r="CL406" s="58">
        <v>-30.3</v>
      </c>
      <c r="CM406" s="58">
        <v>-12.1</v>
      </c>
      <c r="CN406" s="58">
        <v>66.400000000000006</v>
      </c>
      <c r="CO406" s="58">
        <v>68.2</v>
      </c>
      <c r="CP406" s="59" t="s">
        <v>544</v>
      </c>
      <c r="CQ406" s="58">
        <v>123.00511932400001</v>
      </c>
      <c r="CR406" s="58">
        <v>14.98</v>
      </c>
      <c r="CS406" s="58">
        <v>104.1</v>
      </c>
      <c r="CT406" s="58">
        <v>104.9</v>
      </c>
      <c r="CU406" s="58">
        <v>71.638999999999996</v>
      </c>
      <c r="CV406" s="59" t="s">
        <v>544</v>
      </c>
      <c r="CW406" s="58">
        <v>4.76</v>
      </c>
      <c r="CX406" s="58">
        <v>154.69999999999999</v>
      </c>
      <c r="CY406" s="58">
        <v>169.1</v>
      </c>
      <c r="CZ406" s="59" t="s">
        <v>544</v>
      </c>
      <c r="DA406" s="58">
        <v>-14.3</v>
      </c>
      <c r="DB406" s="58">
        <v>97.8</v>
      </c>
      <c r="DC406" s="59" t="s">
        <v>544</v>
      </c>
      <c r="DD406" s="58">
        <v>49.9</v>
      </c>
      <c r="DE406" s="59" t="s">
        <v>544</v>
      </c>
      <c r="DF406" s="59" t="s">
        <v>544</v>
      </c>
      <c r="DG406" s="58">
        <v>69.3</v>
      </c>
      <c r="DH406" s="58">
        <v>32.6</v>
      </c>
      <c r="DI406" s="58">
        <v>35.5</v>
      </c>
      <c r="DJ406" s="59" t="s">
        <v>544</v>
      </c>
      <c r="DK406" s="59" t="s">
        <v>544</v>
      </c>
      <c r="DL406" s="59" t="s">
        <v>544</v>
      </c>
      <c r="DM406" s="59" t="s">
        <v>544</v>
      </c>
      <c r="DN406" s="58">
        <v>6.6877040000000001</v>
      </c>
      <c r="DO406" s="59" t="s">
        <v>544</v>
      </c>
      <c r="DP406" s="59" t="s">
        <v>544</v>
      </c>
      <c r="DQ406" s="1">
        <v>67.5</v>
      </c>
    </row>
    <row r="407" spans="1:121">
      <c r="A407" s="3">
        <v>34227</v>
      </c>
      <c r="B407" s="59" t="s">
        <v>544</v>
      </c>
      <c r="C407" s="58">
        <v>84</v>
      </c>
      <c r="D407" s="58">
        <v>75.5</v>
      </c>
      <c r="E407" s="58">
        <v>93.4</v>
      </c>
      <c r="F407" s="58">
        <v>56.7</v>
      </c>
      <c r="G407" s="58">
        <v>1.207489</v>
      </c>
      <c r="H407" s="58">
        <v>322.39999999999998</v>
      </c>
      <c r="I407" s="58">
        <v>624.70000000000005</v>
      </c>
      <c r="J407" s="58">
        <v>6.625</v>
      </c>
      <c r="K407" s="58">
        <v>6.2</v>
      </c>
      <c r="L407" s="58">
        <v>1915.7</v>
      </c>
      <c r="M407" s="58">
        <v>255602</v>
      </c>
      <c r="N407" s="58">
        <v>66.3</v>
      </c>
      <c r="O407" s="58">
        <v>1331</v>
      </c>
      <c r="P407" s="58">
        <v>9.4</v>
      </c>
      <c r="Q407" s="58">
        <v>9.1</v>
      </c>
      <c r="R407" s="58">
        <v>19.5</v>
      </c>
      <c r="S407" s="58">
        <v>25.41</v>
      </c>
      <c r="T407" s="59" t="s">
        <v>544</v>
      </c>
      <c r="U407" s="58">
        <v>22.11</v>
      </c>
      <c r="V407" s="59" t="s">
        <v>544</v>
      </c>
      <c r="W407" s="58">
        <v>-70.5</v>
      </c>
      <c r="X407" s="58">
        <v>38.6</v>
      </c>
      <c r="Y407" s="58">
        <v>-4.8</v>
      </c>
      <c r="Z407" s="58">
        <v>106</v>
      </c>
      <c r="AA407" s="58">
        <v>107.4</v>
      </c>
      <c r="AB407" s="58">
        <v>106.7</v>
      </c>
      <c r="AC407" s="58">
        <v>1.207489</v>
      </c>
      <c r="AD407" s="58">
        <v>72.599999999999994</v>
      </c>
      <c r="AE407" s="58">
        <v>-60</v>
      </c>
      <c r="AF407" s="58">
        <v>101.965602</v>
      </c>
      <c r="AG407" s="58">
        <v>16.14</v>
      </c>
      <c r="AH407" s="58">
        <v>72.2</v>
      </c>
      <c r="AI407" s="58">
        <v>38.6</v>
      </c>
      <c r="AJ407" s="58">
        <v>13.3</v>
      </c>
      <c r="AK407" s="58">
        <v>24</v>
      </c>
      <c r="AL407" s="58">
        <v>-11.7</v>
      </c>
      <c r="AM407" s="58">
        <v>73.075800000000001</v>
      </c>
      <c r="AN407" s="58">
        <v>97.408799999999999</v>
      </c>
      <c r="AO407" s="58">
        <v>23.6</v>
      </c>
      <c r="AP407" s="58">
        <v>94.5</v>
      </c>
      <c r="AQ407" s="58">
        <v>92.6</v>
      </c>
      <c r="AR407" s="58">
        <v>29.6</v>
      </c>
      <c r="AS407" s="58">
        <v>-20</v>
      </c>
      <c r="AT407" s="58">
        <v>77.099999999999994</v>
      </c>
      <c r="AU407" s="58">
        <v>96.88</v>
      </c>
      <c r="AV407" s="58">
        <v>81.5</v>
      </c>
      <c r="AW407" s="58">
        <v>102.9</v>
      </c>
      <c r="AX407" s="58">
        <v>32.1</v>
      </c>
      <c r="AY407" s="58">
        <v>35.6</v>
      </c>
      <c r="AZ407" s="58">
        <v>54.1</v>
      </c>
      <c r="BA407" s="58">
        <v>60</v>
      </c>
      <c r="BB407" s="58">
        <v>50</v>
      </c>
      <c r="BC407" s="58">
        <v>83</v>
      </c>
      <c r="BD407" s="58">
        <v>104.9</v>
      </c>
      <c r="BE407" s="58">
        <v>-11.7</v>
      </c>
      <c r="BF407" s="59" t="s">
        <v>544</v>
      </c>
      <c r="BG407" s="58">
        <v>6.84</v>
      </c>
      <c r="BH407" s="58">
        <v>4.7300000000000004</v>
      </c>
      <c r="BI407" s="58">
        <v>109.5</v>
      </c>
      <c r="BJ407" s="58">
        <v>75.131100000000004</v>
      </c>
      <c r="BK407" s="58">
        <v>75.131100000000004</v>
      </c>
      <c r="BL407" s="58">
        <v>27.13</v>
      </c>
      <c r="BM407" s="58">
        <v>24.49</v>
      </c>
      <c r="BN407" s="58">
        <v>-15.6</v>
      </c>
      <c r="BO407" s="58">
        <v>-35.799999999999997</v>
      </c>
      <c r="BP407" s="58">
        <v>55.7</v>
      </c>
      <c r="BQ407" s="59" t="s">
        <v>544</v>
      </c>
      <c r="BR407" s="59" t="s">
        <v>544</v>
      </c>
      <c r="BS407" s="59" t="s">
        <v>544</v>
      </c>
      <c r="BT407" s="58">
        <v>-13.1</v>
      </c>
      <c r="BU407" s="58">
        <v>17.8</v>
      </c>
      <c r="BV407" s="59" t="s">
        <v>544</v>
      </c>
      <c r="BW407" s="59" t="s">
        <v>544</v>
      </c>
      <c r="BX407" s="58">
        <v>-15.5</v>
      </c>
      <c r="BY407" s="58">
        <v>-19.100000000000001</v>
      </c>
      <c r="BZ407" s="58">
        <v>-28.2</v>
      </c>
      <c r="CA407" s="59" t="s">
        <v>544</v>
      </c>
      <c r="CB407" s="58">
        <v>-17.899999999999999</v>
      </c>
      <c r="CC407" s="58">
        <v>-19.2</v>
      </c>
      <c r="CD407" s="58">
        <v>-25.4</v>
      </c>
      <c r="CE407" s="58">
        <v>37778</v>
      </c>
      <c r="CF407" s="58">
        <v>1473259</v>
      </c>
      <c r="CG407" s="58">
        <v>122</v>
      </c>
      <c r="CH407" s="58">
        <v>134.9</v>
      </c>
      <c r="CI407" s="58">
        <v>113.5</v>
      </c>
      <c r="CJ407" s="58">
        <v>122.5</v>
      </c>
      <c r="CK407" s="58">
        <v>-2.9</v>
      </c>
      <c r="CL407" s="58">
        <v>-34.1</v>
      </c>
      <c r="CM407" s="58">
        <v>-13.1</v>
      </c>
      <c r="CN407" s="58">
        <v>66.400000000000006</v>
      </c>
      <c r="CO407" s="58">
        <v>67.5</v>
      </c>
      <c r="CP407" s="59" t="s">
        <v>544</v>
      </c>
      <c r="CQ407" s="58">
        <v>170.838653564</v>
      </c>
      <c r="CR407" s="58">
        <v>16.239999999999998</v>
      </c>
      <c r="CS407" s="58">
        <v>104.4</v>
      </c>
      <c r="CT407" s="58">
        <v>108.1</v>
      </c>
      <c r="CU407" s="58">
        <v>74.414599999999993</v>
      </c>
      <c r="CV407" s="59" t="s">
        <v>544</v>
      </c>
      <c r="CW407" s="58">
        <v>4.96</v>
      </c>
      <c r="CX407" s="58">
        <v>150.30000000000001</v>
      </c>
      <c r="CY407" s="58">
        <v>163.19999999999999</v>
      </c>
      <c r="CZ407" s="59" t="s">
        <v>544</v>
      </c>
      <c r="DA407" s="58">
        <v>-17.3</v>
      </c>
      <c r="DB407" s="58">
        <v>98.7</v>
      </c>
      <c r="DC407" s="59" t="s">
        <v>544</v>
      </c>
      <c r="DD407" s="58">
        <v>49.5</v>
      </c>
      <c r="DE407" s="59" t="s">
        <v>544</v>
      </c>
      <c r="DF407" s="59" t="s">
        <v>544</v>
      </c>
      <c r="DG407" s="58">
        <v>74.099999999999994</v>
      </c>
      <c r="DH407" s="58">
        <v>36</v>
      </c>
      <c r="DI407" s="58">
        <v>35.5</v>
      </c>
      <c r="DJ407" s="59" t="s">
        <v>544</v>
      </c>
      <c r="DK407" s="59" t="s">
        <v>544</v>
      </c>
      <c r="DL407" s="59" t="s">
        <v>544</v>
      </c>
      <c r="DM407" s="59" t="s">
        <v>544</v>
      </c>
      <c r="DN407" s="58">
        <v>6.8894149999999996</v>
      </c>
      <c r="DO407" s="59" t="s">
        <v>544</v>
      </c>
      <c r="DP407" s="59" t="s">
        <v>544</v>
      </c>
      <c r="DQ407" s="1">
        <v>67.2</v>
      </c>
    </row>
    <row r="408" spans="1:121">
      <c r="A408" s="3">
        <v>34257</v>
      </c>
      <c r="B408" s="59" t="s">
        <v>544</v>
      </c>
      <c r="C408" s="58">
        <v>84.2</v>
      </c>
      <c r="D408" s="58">
        <v>75.099999999999994</v>
      </c>
      <c r="E408" s="58">
        <v>94.5</v>
      </c>
      <c r="F408" s="58">
        <v>56.1</v>
      </c>
      <c r="G408" s="58">
        <v>1.194113</v>
      </c>
      <c r="H408" s="58">
        <v>326.7</v>
      </c>
      <c r="I408" s="58">
        <v>628.6</v>
      </c>
      <c r="J408" s="58">
        <v>6.6379999999999999</v>
      </c>
      <c r="K408" s="58">
        <v>6</v>
      </c>
      <c r="L408" s="58">
        <v>2069</v>
      </c>
      <c r="M408" s="58">
        <v>252567</v>
      </c>
      <c r="N408" s="58">
        <v>66.7</v>
      </c>
      <c r="O408" s="58">
        <v>1270</v>
      </c>
      <c r="P408" s="58">
        <v>9.6</v>
      </c>
      <c r="Q408" s="58">
        <v>8.1</v>
      </c>
      <c r="R408" s="58">
        <v>18</v>
      </c>
      <c r="S408" s="58">
        <v>25.48</v>
      </c>
      <c r="T408" s="59" t="s">
        <v>544</v>
      </c>
      <c r="U408" s="58">
        <v>21.78</v>
      </c>
      <c r="V408" s="59" t="s">
        <v>544</v>
      </c>
      <c r="W408" s="58">
        <v>-70.900000000000006</v>
      </c>
      <c r="X408" s="58">
        <v>38.799999999999997</v>
      </c>
      <c r="Y408" s="58">
        <v>-2.9</v>
      </c>
      <c r="Z408" s="58">
        <v>106.3</v>
      </c>
      <c r="AA408" s="58">
        <v>107.5</v>
      </c>
      <c r="AB408" s="58">
        <v>106.6</v>
      </c>
      <c r="AC408" s="58">
        <v>1.194113</v>
      </c>
      <c r="AD408" s="58">
        <v>72.7</v>
      </c>
      <c r="AE408" s="58">
        <v>-58.2</v>
      </c>
      <c r="AF408" s="58">
        <v>101.96319</v>
      </c>
      <c r="AG408" s="58">
        <v>16.64</v>
      </c>
      <c r="AH408" s="58">
        <v>72.5</v>
      </c>
      <c r="AI408" s="58">
        <v>38.799999999999997</v>
      </c>
      <c r="AJ408" s="58">
        <v>13.5</v>
      </c>
      <c r="AK408" s="58">
        <v>21.1</v>
      </c>
      <c r="AL408" s="58">
        <v>-10.4</v>
      </c>
      <c r="AM408" s="58">
        <v>73.391000000000005</v>
      </c>
      <c r="AN408" s="58">
        <v>97.698300000000003</v>
      </c>
      <c r="AO408" s="58">
        <v>18</v>
      </c>
      <c r="AP408" s="58">
        <v>95</v>
      </c>
      <c r="AQ408" s="58">
        <v>92.8</v>
      </c>
      <c r="AR408" s="58">
        <v>31.1</v>
      </c>
      <c r="AS408" s="58">
        <v>-23.8</v>
      </c>
      <c r="AT408" s="58">
        <v>76.5</v>
      </c>
      <c r="AU408" s="58">
        <v>97.33</v>
      </c>
      <c r="AV408" s="58">
        <v>81.599999999999994</v>
      </c>
      <c r="AW408" s="58">
        <v>102.5</v>
      </c>
      <c r="AX408" s="58">
        <v>33.299999999999997</v>
      </c>
      <c r="AY408" s="58">
        <v>36.5</v>
      </c>
      <c r="AZ408" s="58">
        <v>53.2</v>
      </c>
      <c r="BA408" s="58">
        <v>59.6</v>
      </c>
      <c r="BB408" s="58">
        <v>48.9</v>
      </c>
      <c r="BC408" s="58">
        <v>83.1</v>
      </c>
      <c r="BD408" s="58">
        <v>105.7</v>
      </c>
      <c r="BE408" s="58">
        <v>-8.4</v>
      </c>
      <c r="BF408" s="59" t="s">
        <v>544</v>
      </c>
      <c r="BG408" s="58">
        <v>7.08</v>
      </c>
      <c r="BH408" s="58">
        <v>4.95</v>
      </c>
      <c r="BI408" s="58">
        <v>110.7</v>
      </c>
      <c r="BJ408" s="58">
        <v>75.613600000000005</v>
      </c>
      <c r="BK408" s="58">
        <v>75.613600000000005</v>
      </c>
      <c r="BL408" s="58">
        <v>27.32</v>
      </c>
      <c r="BM408" s="58">
        <v>24.08</v>
      </c>
      <c r="BN408" s="58">
        <v>-9.9</v>
      </c>
      <c r="BO408" s="58">
        <v>-31</v>
      </c>
      <c r="BP408" s="58">
        <v>55.7</v>
      </c>
      <c r="BQ408" s="59" t="s">
        <v>544</v>
      </c>
      <c r="BR408" s="59" t="s">
        <v>544</v>
      </c>
      <c r="BS408" s="59" t="s">
        <v>544</v>
      </c>
      <c r="BT408" s="58">
        <v>-12.5</v>
      </c>
      <c r="BU408" s="58">
        <v>15.8</v>
      </c>
      <c r="BV408" s="59" t="s">
        <v>544</v>
      </c>
      <c r="BW408" s="59" t="s">
        <v>544</v>
      </c>
      <c r="BX408" s="58">
        <v>-23.2</v>
      </c>
      <c r="BY408" s="58">
        <v>-17.8</v>
      </c>
      <c r="BZ408" s="58">
        <v>-25.1</v>
      </c>
      <c r="CA408" s="59" t="s">
        <v>544</v>
      </c>
      <c r="CB408" s="58">
        <v>-23.7</v>
      </c>
      <c r="CC408" s="58">
        <v>-23.2</v>
      </c>
      <c r="CD408" s="58">
        <v>-28.8</v>
      </c>
      <c r="CE408" s="58">
        <v>37739</v>
      </c>
      <c r="CF408" s="58">
        <v>1487099</v>
      </c>
      <c r="CG408" s="58">
        <v>133.6</v>
      </c>
      <c r="CH408" s="58">
        <v>149.69999999999999</v>
      </c>
      <c r="CI408" s="58">
        <v>123.7</v>
      </c>
      <c r="CJ408" s="58">
        <v>133.80000000000001</v>
      </c>
      <c r="CK408" s="58">
        <v>-6.2</v>
      </c>
      <c r="CL408" s="58">
        <v>-29.7</v>
      </c>
      <c r="CM408" s="58">
        <v>-12.5</v>
      </c>
      <c r="CN408" s="58">
        <v>66.5</v>
      </c>
      <c r="CO408" s="58">
        <v>68</v>
      </c>
      <c r="CP408" s="59" t="s">
        <v>544</v>
      </c>
      <c r="CQ408" s="58">
        <v>103.007637024</v>
      </c>
      <c r="CR408" s="58">
        <v>14.9</v>
      </c>
      <c r="CS408" s="58">
        <v>104.9</v>
      </c>
      <c r="CT408" s="58">
        <v>108.1</v>
      </c>
      <c r="CU408" s="58">
        <v>74.927800000000005</v>
      </c>
      <c r="CV408" s="59" t="s">
        <v>544</v>
      </c>
      <c r="CW408" s="58">
        <v>4.96</v>
      </c>
      <c r="CX408" s="58">
        <v>164.6</v>
      </c>
      <c r="CY408" s="58">
        <v>180.9</v>
      </c>
      <c r="CZ408" s="59" t="s">
        <v>544</v>
      </c>
      <c r="DA408" s="58">
        <v>-16</v>
      </c>
      <c r="DB408" s="58">
        <v>96.7</v>
      </c>
      <c r="DC408" s="59" t="s">
        <v>544</v>
      </c>
      <c r="DD408" s="58">
        <v>49.9</v>
      </c>
      <c r="DE408" s="59" t="s">
        <v>544</v>
      </c>
      <c r="DF408" s="59" t="s">
        <v>544</v>
      </c>
      <c r="DG408" s="58">
        <v>72.2</v>
      </c>
      <c r="DH408" s="58">
        <v>35.299999999999997</v>
      </c>
      <c r="DI408" s="58">
        <v>35.299999999999997</v>
      </c>
      <c r="DJ408" s="59" t="s">
        <v>544</v>
      </c>
      <c r="DK408" s="59" t="s">
        <v>544</v>
      </c>
      <c r="DL408" s="59" t="s">
        <v>544</v>
      </c>
      <c r="DM408" s="59" t="s">
        <v>544</v>
      </c>
      <c r="DN408" s="58">
        <v>6.9923820000000001</v>
      </c>
      <c r="DO408" s="59" t="s">
        <v>544</v>
      </c>
      <c r="DP408" s="59" t="s">
        <v>544</v>
      </c>
      <c r="DQ408" s="1">
        <v>67.2</v>
      </c>
    </row>
    <row r="409" spans="1:121">
      <c r="A409" s="3">
        <v>34288</v>
      </c>
      <c r="B409" s="59" t="s">
        <v>544</v>
      </c>
      <c r="C409" s="58">
        <v>85</v>
      </c>
      <c r="D409" s="58">
        <v>76.599999999999994</v>
      </c>
      <c r="E409" s="58">
        <v>94.2</v>
      </c>
      <c r="F409" s="58">
        <v>56.1</v>
      </c>
      <c r="G409" s="58">
        <v>1.150315</v>
      </c>
      <c r="H409" s="58">
        <v>354.1</v>
      </c>
      <c r="I409" s="58">
        <v>637.79999999999995</v>
      </c>
      <c r="J409" s="58">
        <v>6.3109999999999999</v>
      </c>
      <c r="K409" s="58">
        <v>6</v>
      </c>
      <c r="L409" s="58">
        <v>2057.8000000000002</v>
      </c>
      <c r="M409" s="58">
        <v>229204</v>
      </c>
      <c r="N409" s="58">
        <v>66.2</v>
      </c>
      <c r="O409" s="58">
        <v>1414</v>
      </c>
      <c r="P409" s="58">
        <v>9.6</v>
      </c>
      <c r="Q409" s="58">
        <v>8.6999999999999993</v>
      </c>
      <c r="R409" s="58">
        <v>17.100000000000001</v>
      </c>
      <c r="S409" s="58">
        <v>25.76</v>
      </c>
      <c r="T409" s="59" t="s">
        <v>544</v>
      </c>
      <c r="U409" s="58">
        <v>23.03</v>
      </c>
      <c r="V409" s="59" t="s">
        <v>544</v>
      </c>
      <c r="W409" s="58">
        <v>-68.400000000000006</v>
      </c>
      <c r="X409" s="58">
        <v>39.299999999999997</v>
      </c>
      <c r="Y409" s="58">
        <v>-1.7</v>
      </c>
      <c r="Z409" s="58">
        <v>104.9</v>
      </c>
      <c r="AA409" s="58">
        <v>105.7</v>
      </c>
      <c r="AB409" s="58">
        <v>104.5</v>
      </c>
      <c r="AC409" s="58">
        <v>1.150315</v>
      </c>
      <c r="AD409" s="58">
        <v>72.099999999999994</v>
      </c>
      <c r="AE409" s="58">
        <v>-55.5</v>
      </c>
      <c r="AF409" s="58">
        <v>101.46520099999999</v>
      </c>
      <c r="AG409" s="58">
        <v>15.24</v>
      </c>
      <c r="AH409" s="58">
        <v>72.599999999999994</v>
      </c>
      <c r="AI409" s="58">
        <v>39.299999999999997</v>
      </c>
      <c r="AJ409" s="58">
        <v>13.4</v>
      </c>
      <c r="AK409" s="58">
        <v>22.2</v>
      </c>
      <c r="AL409" s="58">
        <v>-5.3</v>
      </c>
      <c r="AM409" s="58">
        <v>73.733999999999995</v>
      </c>
      <c r="AN409" s="58">
        <v>98.025499999999994</v>
      </c>
      <c r="AO409" s="58">
        <v>54</v>
      </c>
      <c r="AP409" s="58">
        <v>47.3</v>
      </c>
      <c r="AQ409" s="58">
        <v>92.3</v>
      </c>
      <c r="AR409" s="58">
        <v>19.600000000000001</v>
      </c>
      <c r="AS409" s="58">
        <v>-22.5</v>
      </c>
      <c r="AT409" s="58">
        <v>78.900000000000006</v>
      </c>
      <c r="AU409" s="58">
        <v>95.59</v>
      </c>
      <c r="AV409" s="58">
        <v>82</v>
      </c>
      <c r="AW409" s="58">
        <v>102.1</v>
      </c>
      <c r="AX409" s="58">
        <v>30.9</v>
      </c>
      <c r="AY409" s="58">
        <v>34.700000000000003</v>
      </c>
      <c r="AZ409" s="58">
        <v>54.4</v>
      </c>
      <c r="BA409" s="58">
        <v>62.8</v>
      </c>
      <c r="BB409" s="58">
        <v>48.5</v>
      </c>
      <c r="BC409" s="58">
        <v>83.2</v>
      </c>
      <c r="BD409" s="58">
        <v>106.5</v>
      </c>
      <c r="BE409" s="58">
        <v>-5.8</v>
      </c>
      <c r="BF409" s="59" t="s">
        <v>544</v>
      </c>
      <c r="BG409" s="58">
        <v>6.96</v>
      </c>
      <c r="BH409" s="58">
        <v>4.55</v>
      </c>
      <c r="BI409" s="58">
        <v>103.3</v>
      </c>
      <c r="BJ409" s="58">
        <v>74.687700000000007</v>
      </c>
      <c r="BK409" s="58">
        <v>74.687700000000007</v>
      </c>
      <c r="BL409" s="58">
        <v>27.22</v>
      </c>
      <c r="BM409" s="58">
        <v>25.05</v>
      </c>
      <c r="BN409" s="58">
        <v>-12.2</v>
      </c>
      <c r="BO409" s="58">
        <v>-33.799999999999997</v>
      </c>
      <c r="BP409" s="58">
        <v>54.4</v>
      </c>
      <c r="BQ409" s="59" t="s">
        <v>544</v>
      </c>
      <c r="BR409" s="59" t="s">
        <v>544</v>
      </c>
      <c r="BS409" s="59" t="s">
        <v>544</v>
      </c>
      <c r="BT409" s="58">
        <v>-14.8</v>
      </c>
      <c r="BU409" s="58">
        <v>16.2</v>
      </c>
      <c r="BV409" s="59" t="s">
        <v>544</v>
      </c>
      <c r="BW409" s="59" t="s">
        <v>544</v>
      </c>
      <c r="BX409" s="58">
        <v>-16.5</v>
      </c>
      <c r="BY409" s="58">
        <v>-19.8</v>
      </c>
      <c r="BZ409" s="58">
        <v>-24</v>
      </c>
      <c r="CA409" s="59" t="s">
        <v>544</v>
      </c>
      <c r="CB409" s="58">
        <v>-26.5</v>
      </c>
      <c r="CC409" s="58">
        <v>-25.6</v>
      </c>
      <c r="CD409" s="58">
        <v>-27.1</v>
      </c>
      <c r="CE409" s="58">
        <v>37716</v>
      </c>
      <c r="CF409" s="58">
        <v>1494710</v>
      </c>
      <c r="CG409" s="58">
        <v>133.6</v>
      </c>
      <c r="CH409" s="58">
        <v>156.4</v>
      </c>
      <c r="CI409" s="58">
        <v>123.2</v>
      </c>
      <c r="CJ409" s="58">
        <v>130.69999999999999</v>
      </c>
      <c r="CK409" s="58">
        <v>-3.8</v>
      </c>
      <c r="CL409" s="58">
        <v>-31.9</v>
      </c>
      <c r="CM409" s="58">
        <v>-14.8</v>
      </c>
      <c r="CN409" s="58">
        <v>63.3</v>
      </c>
      <c r="CO409" s="58">
        <v>67</v>
      </c>
      <c r="CP409" s="59" t="s">
        <v>544</v>
      </c>
      <c r="CQ409" s="58">
        <v>93.767662048000005</v>
      </c>
      <c r="CR409" s="58">
        <v>14.83</v>
      </c>
      <c r="CS409" s="58">
        <v>104.2</v>
      </c>
      <c r="CT409" s="58">
        <v>105.8</v>
      </c>
      <c r="CU409" s="58">
        <v>74.047399999999996</v>
      </c>
      <c r="CV409" s="59" t="s">
        <v>544</v>
      </c>
      <c r="CW409" s="58">
        <v>4.91</v>
      </c>
      <c r="CX409" s="58">
        <v>164.5</v>
      </c>
      <c r="CY409" s="58">
        <v>188.8</v>
      </c>
      <c r="CZ409" s="59" t="s">
        <v>544</v>
      </c>
      <c r="DA409" s="58">
        <v>-34.5</v>
      </c>
      <c r="DB409" s="58">
        <v>101.9</v>
      </c>
      <c r="DC409" s="59" t="s">
        <v>544</v>
      </c>
      <c r="DD409" s="58">
        <v>49.9</v>
      </c>
      <c r="DE409" s="59" t="s">
        <v>544</v>
      </c>
      <c r="DF409" s="59" t="s">
        <v>544</v>
      </c>
      <c r="DG409" s="58">
        <v>70</v>
      </c>
      <c r="DH409" s="58">
        <v>36</v>
      </c>
      <c r="DI409" s="58">
        <v>35.200000000000003</v>
      </c>
      <c r="DJ409" s="59" t="s">
        <v>544</v>
      </c>
      <c r="DK409" s="59" t="s">
        <v>544</v>
      </c>
      <c r="DL409" s="59" t="s">
        <v>544</v>
      </c>
      <c r="DM409" s="59" t="s">
        <v>544</v>
      </c>
      <c r="DN409" s="58">
        <v>7.1241060000000003</v>
      </c>
      <c r="DO409" s="59" t="s">
        <v>544</v>
      </c>
      <c r="DP409" s="59" t="s">
        <v>544</v>
      </c>
      <c r="DQ409" s="1">
        <v>66.599999999999994</v>
      </c>
    </row>
    <row r="410" spans="1:121">
      <c r="A410" s="3">
        <v>34318</v>
      </c>
      <c r="B410" s="59" t="s">
        <v>544</v>
      </c>
      <c r="C410" s="58">
        <v>85.8</v>
      </c>
      <c r="D410" s="58">
        <v>76.7</v>
      </c>
      <c r="E410" s="58">
        <v>95.9</v>
      </c>
      <c r="F410" s="58">
        <v>58.2</v>
      </c>
      <c r="G410" s="58">
        <v>1.143394</v>
      </c>
      <c r="H410" s="58">
        <v>360.9</v>
      </c>
      <c r="I410" s="58">
        <v>650.1</v>
      </c>
      <c r="J410" s="58">
        <v>6.1079999999999997</v>
      </c>
      <c r="K410" s="58">
        <v>5.9</v>
      </c>
      <c r="L410" s="58">
        <v>2266.6999999999998</v>
      </c>
      <c r="M410" s="58">
        <v>230336</v>
      </c>
      <c r="N410" s="58">
        <v>66.900000000000006</v>
      </c>
      <c r="O410" s="58">
        <v>1509</v>
      </c>
      <c r="P410" s="58">
        <v>9.6</v>
      </c>
      <c r="Q410" s="58">
        <v>11.7</v>
      </c>
      <c r="R410" s="58">
        <v>14.2</v>
      </c>
      <c r="S410" s="58">
        <v>26.41</v>
      </c>
      <c r="T410" s="59" t="s">
        <v>544</v>
      </c>
      <c r="U410" s="58">
        <v>22.3</v>
      </c>
      <c r="V410" s="59" t="s">
        <v>544</v>
      </c>
      <c r="W410" s="58">
        <v>-66.2</v>
      </c>
      <c r="X410" s="58">
        <v>41.9</v>
      </c>
      <c r="Y410" s="58">
        <v>1</v>
      </c>
      <c r="Z410" s="58">
        <v>104.2</v>
      </c>
      <c r="AA410" s="58">
        <v>104.8</v>
      </c>
      <c r="AB410" s="58">
        <v>103.5</v>
      </c>
      <c r="AC410" s="58">
        <v>1.143394</v>
      </c>
      <c r="AD410" s="58">
        <v>72.7</v>
      </c>
      <c r="AE410" s="58">
        <v>-55.4</v>
      </c>
      <c r="AF410" s="58">
        <v>101.58730199999999</v>
      </c>
      <c r="AG410" s="58">
        <v>13.56</v>
      </c>
      <c r="AH410" s="58">
        <v>72.599999999999994</v>
      </c>
      <c r="AI410" s="58">
        <v>41.9</v>
      </c>
      <c r="AJ410" s="58">
        <v>17.2</v>
      </c>
      <c r="AK410" s="58">
        <v>17.5</v>
      </c>
      <c r="AL410" s="58">
        <v>-5.5</v>
      </c>
      <c r="AM410" s="58">
        <v>74.118899999999996</v>
      </c>
      <c r="AN410" s="58">
        <v>98.408500000000004</v>
      </c>
      <c r="AO410" s="58">
        <v>34.6</v>
      </c>
      <c r="AP410" s="58">
        <v>42.3</v>
      </c>
      <c r="AQ410" s="58">
        <v>93</v>
      </c>
      <c r="AR410" s="58">
        <v>29.6</v>
      </c>
      <c r="AS410" s="58">
        <v>-22.5</v>
      </c>
      <c r="AT410" s="58">
        <v>79</v>
      </c>
      <c r="AU410" s="58">
        <v>95.08</v>
      </c>
      <c r="AV410" s="58">
        <v>82.1</v>
      </c>
      <c r="AW410" s="58">
        <v>100.3</v>
      </c>
      <c r="AX410" s="58">
        <v>27.4</v>
      </c>
      <c r="AY410" s="58">
        <v>32.1</v>
      </c>
      <c r="AZ410" s="58">
        <v>56.3</v>
      </c>
      <c r="BA410" s="58">
        <v>65.5</v>
      </c>
      <c r="BB410" s="58">
        <v>50</v>
      </c>
      <c r="BC410" s="58">
        <v>83.5</v>
      </c>
      <c r="BD410" s="58">
        <v>105</v>
      </c>
      <c r="BE410" s="58">
        <v>1</v>
      </c>
      <c r="BF410" s="59" t="s">
        <v>544</v>
      </c>
      <c r="BG410" s="58">
        <v>6.9</v>
      </c>
      <c r="BH410" s="58">
        <v>4.16</v>
      </c>
      <c r="BI410" s="58">
        <v>106.1</v>
      </c>
      <c r="BJ410" s="58">
        <v>75.042299999999997</v>
      </c>
      <c r="BK410" s="58">
        <v>75.042299999999997</v>
      </c>
      <c r="BL410" s="58">
        <v>28.02</v>
      </c>
      <c r="BM410" s="58">
        <v>24.56</v>
      </c>
      <c r="BN410" s="58">
        <v>-2.4</v>
      </c>
      <c r="BO410" s="58">
        <v>-28.6</v>
      </c>
      <c r="BP410" s="58">
        <v>56.1</v>
      </c>
      <c r="BQ410" s="59" t="s">
        <v>544</v>
      </c>
      <c r="BR410" s="59" t="s">
        <v>544</v>
      </c>
      <c r="BS410" s="59" t="s">
        <v>544</v>
      </c>
      <c r="BT410" s="58">
        <v>-14.6</v>
      </c>
      <c r="BU410" s="58">
        <v>16.3</v>
      </c>
      <c r="BV410" s="59" t="s">
        <v>544</v>
      </c>
      <c r="BW410" s="59" t="s">
        <v>544</v>
      </c>
      <c r="BX410" s="58">
        <v>-17.7</v>
      </c>
      <c r="BY410" s="58">
        <v>-18.899999999999999</v>
      </c>
      <c r="BZ410" s="58">
        <v>-21.1</v>
      </c>
      <c r="CA410" s="59" t="s">
        <v>544</v>
      </c>
      <c r="CB410" s="58">
        <v>-23.7</v>
      </c>
      <c r="CC410" s="58">
        <v>-26.7</v>
      </c>
      <c r="CD410" s="58">
        <v>-29.7</v>
      </c>
      <c r="CE410" s="58">
        <v>37742</v>
      </c>
      <c r="CF410" s="58">
        <v>1526709</v>
      </c>
      <c r="CG410" s="58">
        <v>130.19999999999999</v>
      </c>
      <c r="CH410" s="58">
        <v>154.1</v>
      </c>
      <c r="CI410" s="58">
        <v>123.7</v>
      </c>
      <c r="CJ410" s="58">
        <v>123.2</v>
      </c>
      <c r="CK410" s="58">
        <v>-4.3</v>
      </c>
      <c r="CL410" s="58">
        <v>-30.2</v>
      </c>
      <c r="CM410" s="58">
        <v>-14.6</v>
      </c>
      <c r="CN410" s="58">
        <v>65.599999999999994</v>
      </c>
      <c r="CO410" s="58">
        <v>68.2</v>
      </c>
      <c r="CP410" s="59" t="s">
        <v>544</v>
      </c>
      <c r="CQ410" s="58">
        <v>39.29359436</v>
      </c>
      <c r="CR410" s="58">
        <v>15.22</v>
      </c>
      <c r="CS410" s="58">
        <v>103.7</v>
      </c>
      <c r="CT410" s="58">
        <v>104.9</v>
      </c>
      <c r="CU410" s="58">
        <v>74.4041</v>
      </c>
      <c r="CV410" s="59" t="s">
        <v>544</v>
      </c>
      <c r="CW410" s="58">
        <v>5.16</v>
      </c>
      <c r="CX410" s="58">
        <v>160.1</v>
      </c>
      <c r="CY410" s="58">
        <v>185.7</v>
      </c>
      <c r="CZ410" s="59" t="s">
        <v>544</v>
      </c>
      <c r="DA410" s="58">
        <v>-21.9</v>
      </c>
      <c r="DB410" s="58">
        <v>100.1</v>
      </c>
      <c r="DC410" s="59" t="s">
        <v>544</v>
      </c>
      <c r="DD410" s="58">
        <v>49.4</v>
      </c>
      <c r="DE410" s="59" t="s">
        <v>544</v>
      </c>
      <c r="DF410" s="59" t="s">
        <v>544</v>
      </c>
      <c r="DG410" s="58">
        <v>73.2</v>
      </c>
      <c r="DH410" s="58">
        <v>37.700000000000003</v>
      </c>
      <c r="DI410" s="58">
        <v>36.200000000000003</v>
      </c>
      <c r="DJ410" s="59" t="s">
        <v>544</v>
      </c>
      <c r="DK410" s="59" t="s">
        <v>544</v>
      </c>
      <c r="DL410" s="59" t="s">
        <v>544</v>
      </c>
      <c r="DM410" s="59" t="s">
        <v>544</v>
      </c>
      <c r="DN410" s="58">
        <v>6.9624379999999997</v>
      </c>
      <c r="DO410" s="59" t="s">
        <v>544</v>
      </c>
      <c r="DP410" s="59" t="s">
        <v>544</v>
      </c>
      <c r="DQ410" s="1">
        <v>67.400000000000006</v>
      </c>
    </row>
    <row r="411" spans="1:121">
      <c r="A411" s="3">
        <v>34349</v>
      </c>
      <c r="B411" s="59" t="s">
        <v>544</v>
      </c>
      <c r="C411" s="58">
        <v>85.7</v>
      </c>
      <c r="D411" s="58">
        <v>76.2</v>
      </c>
      <c r="E411" s="58">
        <v>96.5</v>
      </c>
      <c r="F411" s="58">
        <v>55.4</v>
      </c>
      <c r="G411" s="58">
        <v>1.1221669999999999</v>
      </c>
      <c r="H411" s="58">
        <v>344</v>
      </c>
      <c r="I411" s="58">
        <v>653.20000000000005</v>
      </c>
      <c r="J411" s="58">
        <v>5.8920000000000003</v>
      </c>
      <c r="K411" s="58">
        <v>5.8</v>
      </c>
      <c r="L411" s="58">
        <v>2177.5</v>
      </c>
      <c r="M411" s="58">
        <v>249211</v>
      </c>
      <c r="N411" s="58">
        <v>66.7</v>
      </c>
      <c r="O411" s="58">
        <v>1372</v>
      </c>
      <c r="P411" s="58">
        <v>9.6999999999999993</v>
      </c>
      <c r="Q411" s="58">
        <v>14.3</v>
      </c>
      <c r="R411" s="58">
        <v>10.8</v>
      </c>
      <c r="S411" s="58">
        <v>25.68</v>
      </c>
      <c r="T411" s="59" t="s">
        <v>544</v>
      </c>
      <c r="U411" s="58">
        <v>22.3</v>
      </c>
      <c r="V411" s="59" t="s">
        <v>544</v>
      </c>
      <c r="W411" s="58">
        <v>-63.3</v>
      </c>
      <c r="X411" s="58">
        <v>38.299999999999997</v>
      </c>
      <c r="Y411" s="58">
        <v>5.4</v>
      </c>
      <c r="Z411" s="58">
        <v>103.1</v>
      </c>
      <c r="AA411" s="58">
        <v>104.7</v>
      </c>
      <c r="AB411" s="58">
        <v>103.3</v>
      </c>
      <c r="AC411" s="58">
        <v>1.1221669999999999</v>
      </c>
      <c r="AD411" s="58">
        <v>73</v>
      </c>
      <c r="AE411" s="58">
        <v>-53.8</v>
      </c>
      <c r="AF411" s="58">
        <v>101.334951</v>
      </c>
      <c r="AG411" s="58">
        <v>14.27</v>
      </c>
      <c r="AH411" s="58">
        <v>73</v>
      </c>
      <c r="AI411" s="58">
        <v>38.299999999999997</v>
      </c>
      <c r="AJ411" s="58">
        <v>20.100000000000001</v>
      </c>
      <c r="AK411" s="58">
        <v>15.7</v>
      </c>
      <c r="AL411" s="58">
        <v>-4.9000000000000004</v>
      </c>
      <c r="AM411" s="58">
        <v>74.552400000000006</v>
      </c>
      <c r="AN411" s="58">
        <v>98.856300000000005</v>
      </c>
      <c r="AO411" s="58">
        <v>11.3</v>
      </c>
      <c r="AP411" s="58">
        <v>43.5</v>
      </c>
      <c r="AQ411" s="58">
        <v>92.6</v>
      </c>
      <c r="AR411" s="58">
        <v>37.200000000000003</v>
      </c>
      <c r="AS411" s="58">
        <v>-22.6</v>
      </c>
      <c r="AT411" s="58">
        <v>81.400000000000006</v>
      </c>
      <c r="AU411" s="58">
        <v>94.43</v>
      </c>
      <c r="AV411" s="58">
        <v>82.3</v>
      </c>
      <c r="AW411" s="58">
        <v>101.3</v>
      </c>
      <c r="AX411" s="58">
        <v>28.3</v>
      </c>
      <c r="AY411" s="58">
        <v>33</v>
      </c>
      <c r="AZ411" s="58">
        <v>57.1</v>
      </c>
      <c r="BA411" s="58">
        <v>65.599999999999994</v>
      </c>
      <c r="BB411" s="58">
        <v>51.3</v>
      </c>
      <c r="BC411" s="58">
        <v>83.6</v>
      </c>
      <c r="BD411" s="58">
        <v>104.6</v>
      </c>
      <c r="BE411" s="58">
        <v>4.2</v>
      </c>
      <c r="BF411" s="59" t="s">
        <v>544</v>
      </c>
      <c r="BG411" s="58">
        <v>6.93</v>
      </c>
      <c r="BH411" s="58">
        <v>4.99</v>
      </c>
      <c r="BI411" s="58">
        <v>117.8</v>
      </c>
      <c r="BJ411" s="58">
        <v>76.247900000000001</v>
      </c>
      <c r="BK411" s="58">
        <v>76.247900000000001</v>
      </c>
      <c r="BL411" s="58">
        <v>27.41</v>
      </c>
      <c r="BM411" s="58">
        <v>24.64</v>
      </c>
      <c r="BN411" s="58">
        <v>-2</v>
      </c>
      <c r="BO411" s="58">
        <v>-27.6</v>
      </c>
      <c r="BP411" s="58">
        <v>53.9</v>
      </c>
      <c r="BQ411" s="59" t="s">
        <v>544</v>
      </c>
      <c r="BR411" s="59" t="s">
        <v>544</v>
      </c>
      <c r="BS411" s="58">
        <v>97</v>
      </c>
      <c r="BT411" s="58">
        <v>-13</v>
      </c>
      <c r="BU411" s="58">
        <v>16.7</v>
      </c>
      <c r="BV411" s="59" t="s">
        <v>544</v>
      </c>
      <c r="BW411" s="59" t="s">
        <v>544</v>
      </c>
      <c r="BX411" s="58">
        <v>-21.1</v>
      </c>
      <c r="BY411" s="58">
        <v>-18.3</v>
      </c>
      <c r="BZ411" s="58">
        <v>-20.5</v>
      </c>
      <c r="CA411" s="59" t="s">
        <v>544</v>
      </c>
      <c r="CB411" s="58">
        <v>-23.7</v>
      </c>
      <c r="CC411" s="58">
        <v>-26</v>
      </c>
      <c r="CD411" s="58">
        <v>-28.2</v>
      </c>
      <c r="CE411" s="58">
        <v>37814</v>
      </c>
      <c r="CF411" s="58">
        <v>1527654</v>
      </c>
      <c r="CG411" s="58">
        <v>144</v>
      </c>
      <c r="CH411" s="58">
        <v>168.8</v>
      </c>
      <c r="CI411" s="58">
        <v>134.6</v>
      </c>
      <c r="CJ411" s="58">
        <v>139.1</v>
      </c>
      <c r="CK411" s="58">
        <v>-3.4</v>
      </c>
      <c r="CL411" s="58">
        <v>-30.6</v>
      </c>
      <c r="CM411" s="58">
        <v>-13</v>
      </c>
      <c r="CN411" s="58">
        <v>70.2</v>
      </c>
      <c r="CO411" s="58">
        <v>71.3</v>
      </c>
      <c r="CP411" s="59" t="s">
        <v>544</v>
      </c>
      <c r="CQ411" s="58">
        <v>94.051582335999996</v>
      </c>
      <c r="CR411" s="58">
        <v>17.91</v>
      </c>
      <c r="CS411" s="58">
        <v>103</v>
      </c>
      <c r="CT411" s="58">
        <v>103.3</v>
      </c>
      <c r="CU411" s="58">
        <v>75.660399999999996</v>
      </c>
      <c r="CV411" s="58">
        <v>10.25</v>
      </c>
      <c r="CW411" s="58">
        <v>6.27</v>
      </c>
      <c r="CX411" s="58">
        <v>176.9</v>
      </c>
      <c r="CY411" s="58">
        <v>203</v>
      </c>
      <c r="CZ411" s="59" t="s">
        <v>544</v>
      </c>
      <c r="DA411" s="58">
        <v>-4.7</v>
      </c>
      <c r="DB411" s="58">
        <v>97.9</v>
      </c>
      <c r="DC411" s="59" t="s">
        <v>544</v>
      </c>
      <c r="DD411" s="58">
        <v>51.5</v>
      </c>
      <c r="DE411" s="59" t="s">
        <v>544</v>
      </c>
      <c r="DF411" s="59" t="s">
        <v>544</v>
      </c>
      <c r="DG411" s="58">
        <v>67.7</v>
      </c>
      <c r="DH411" s="58">
        <v>32.9</v>
      </c>
      <c r="DI411" s="58">
        <v>34</v>
      </c>
      <c r="DJ411" s="59" t="s">
        <v>544</v>
      </c>
      <c r="DK411" s="59" t="s">
        <v>544</v>
      </c>
      <c r="DL411" s="59" t="s">
        <v>544</v>
      </c>
      <c r="DM411" s="59" t="s">
        <v>544</v>
      </c>
      <c r="DN411" s="58">
        <v>6.9601860000000002</v>
      </c>
      <c r="DO411" s="59" t="s">
        <v>544</v>
      </c>
      <c r="DP411" s="59" t="s">
        <v>544</v>
      </c>
      <c r="DQ411" s="1">
        <v>67.099999999999994</v>
      </c>
    </row>
    <row r="412" spans="1:121">
      <c r="A412" s="3">
        <v>34380</v>
      </c>
      <c r="B412" s="59" t="s">
        <v>544</v>
      </c>
      <c r="C412" s="58">
        <v>88.1</v>
      </c>
      <c r="D412" s="58">
        <v>79.099999999999994</v>
      </c>
      <c r="E412" s="58">
        <v>98.2</v>
      </c>
      <c r="F412" s="58">
        <v>57.2</v>
      </c>
      <c r="G412" s="58">
        <v>1.127731</v>
      </c>
      <c r="H412" s="58">
        <v>340.9</v>
      </c>
      <c r="I412" s="58">
        <v>653.9</v>
      </c>
      <c r="J412" s="58">
        <v>5.91</v>
      </c>
      <c r="K412" s="58">
        <v>6.1</v>
      </c>
      <c r="L412" s="58">
        <v>2091.6</v>
      </c>
      <c r="M412" s="58">
        <v>243597</v>
      </c>
      <c r="N412" s="58">
        <v>67.7</v>
      </c>
      <c r="O412" s="58">
        <v>1542</v>
      </c>
      <c r="P412" s="58">
        <v>9.6999999999999993</v>
      </c>
      <c r="Q412" s="58">
        <v>16.3</v>
      </c>
      <c r="R412" s="58">
        <v>8.5</v>
      </c>
      <c r="S412" s="58">
        <v>26.48</v>
      </c>
      <c r="T412" s="59" t="s">
        <v>544</v>
      </c>
      <c r="U412" s="58">
        <v>22.89</v>
      </c>
      <c r="V412" s="59" t="s">
        <v>544</v>
      </c>
      <c r="W412" s="58">
        <v>-60.1</v>
      </c>
      <c r="X412" s="58">
        <v>40.1</v>
      </c>
      <c r="Y412" s="58">
        <v>9.4</v>
      </c>
      <c r="Z412" s="58">
        <v>103</v>
      </c>
      <c r="AA412" s="58">
        <v>104.6</v>
      </c>
      <c r="AB412" s="58">
        <v>103.5</v>
      </c>
      <c r="AC412" s="58">
        <v>1.127731</v>
      </c>
      <c r="AD412" s="58">
        <v>73.8</v>
      </c>
      <c r="AE412" s="58">
        <v>-49.7</v>
      </c>
      <c r="AF412" s="58">
        <v>101.21065400000001</v>
      </c>
      <c r="AG412" s="58">
        <v>13.77</v>
      </c>
      <c r="AH412" s="58">
        <v>73.099999999999994</v>
      </c>
      <c r="AI412" s="58">
        <v>40.1</v>
      </c>
      <c r="AJ412" s="58">
        <v>21.2</v>
      </c>
      <c r="AK412" s="58">
        <v>12.9</v>
      </c>
      <c r="AL412" s="58">
        <v>-0.1</v>
      </c>
      <c r="AM412" s="58">
        <v>75.0334</v>
      </c>
      <c r="AN412" s="58">
        <v>99.366600000000005</v>
      </c>
      <c r="AO412" s="58">
        <v>32.6</v>
      </c>
      <c r="AP412" s="58">
        <v>31.7</v>
      </c>
      <c r="AQ412" s="58">
        <v>93.6</v>
      </c>
      <c r="AR412" s="58">
        <v>44</v>
      </c>
      <c r="AS412" s="58">
        <v>-22.5</v>
      </c>
      <c r="AT412" s="58">
        <v>83.6</v>
      </c>
      <c r="AU412" s="58">
        <v>94.06</v>
      </c>
      <c r="AV412" s="58">
        <v>82.4</v>
      </c>
      <c r="AW412" s="58">
        <v>101.1</v>
      </c>
      <c r="AX412" s="58">
        <v>27.9</v>
      </c>
      <c r="AY412" s="58">
        <v>32.799999999999997</v>
      </c>
      <c r="AZ412" s="58">
        <v>58.4</v>
      </c>
      <c r="BA412" s="58">
        <v>65.400000000000006</v>
      </c>
      <c r="BB412" s="58">
        <v>53.6</v>
      </c>
      <c r="BC412" s="58">
        <v>83.6</v>
      </c>
      <c r="BD412" s="58">
        <v>105.6</v>
      </c>
      <c r="BE412" s="58">
        <v>10.199999999999999</v>
      </c>
      <c r="BF412" s="59" t="s">
        <v>544</v>
      </c>
      <c r="BG412" s="58">
        <v>6.98</v>
      </c>
      <c r="BH412" s="58">
        <v>4.66</v>
      </c>
      <c r="BI412" s="58">
        <v>108.7</v>
      </c>
      <c r="BJ412" s="58">
        <v>77.494399999999999</v>
      </c>
      <c r="BK412" s="58">
        <v>77.494399999999999</v>
      </c>
      <c r="BL412" s="58">
        <v>27.96</v>
      </c>
      <c r="BM412" s="58">
        <v>25.22</v>
      </c>
      <c r="BN412" s="58">
        <v>1.1000000000000001</v>
      </c>
      <c r="BO412" s="58">
        <v>-22</v>
      </c>
      <c r="BP412" s="58">
        <v>57.2</v>
      </c>
      <c r="BQ412" s="59" t="s">
        <v>544</v>
      </c>
      <c r="BR412" s="59" t="s">
        <v>544</v>
      </c>
      <c r="BS412" s="58">
        <v>97.5</v>
      </c>
      <c r="BT412" s="58">
        <v>-14.7</v>
      </c>
      <c r="BU412" s="58">
        <v>15.8</v>
      </c>
      <c r="BV412" s="59" t="s">
        <v>544</v>
      </c>
      <c r="BW412" s="59" t="s">
        <v>544</v>
      </c>
      <c r="BX412" s="58">
        <v>-15.1</v>
      </c>
      <c r="BY412" s="58">
        <v>-15.3</v>
      </c>
      <c r="BZ412" s="58">
        <v>-14.5</v>
      </c>
      <c r="CA412" s="59" t="s">
        <v>544</v>
      </c>
      <c r="CB412" s="58">
        <v>-20.3</v>
      </c>
      <c r="CC412" s="58">
        <v>-25.2</v>
      </c>
      <c r="CD412" s="58">
        <v>-30.9</v>
      </c>
      <c r="CE412" s="58">
        <v>37846</v>
      </c>
      <c r="CF412" s="58">
        <v>1532454</v>
      </c>
      <c r="CG412" s="58">
        <v>133.1</v>
      </c>
      <c r="CH412" s="58">
        <v>160.30000000000001</v>
      </c>
      <c r="CI412" s="58">
        <v>125.4</v>
      </c>
      <c r="CJ412" s="58">
        <v>125.5</v>
      </c>
      <c r="CK412" s="58">
        <v>-1.9</v>
      </c>
      <c r="CL412" s="58">
        <v>-31.8</v>
      </c>
      <c r="CM412" s="58">
        <v>-14.7</v>
      </c>
      <c r="CN412" s="58">
        <v>67.400000000000006</v>
      </c>
      <c r="CO412" s="58">
        <v>70.2</v>
      </c>
      <c r="CP412" s="59" t="s">
        <v>544</v>
      </c>
      <c r="CQ412" s="58">
        <v>46.185100554999998</v>
      </c>
      <c r="CR412" s="58">
        <v>19.920000000000002</v>
      </c>
      <c r="CS412" s="58">
        <v>103</v>
      </c>
      <c r="CT412" s="58">
        <v>103.1</v>
      </c>
      <c r="CU412" s="58">
        <v>76.995999999999995</v>
      </c>
      <c r="CV412" s="58">
        <v>9.6199999999999992</v>
      </c>
      <c r="CW412" s="58">
        <v>6.04</v>
      </c>
      <c r="CX412" s="58">
        <v>163.19999999999999</v>
      </c>
      <c r="CY412" s="58">
        <v>192.4</v>
      </c>
      <c r="CZ412" s="59" t="s">
        <v>544</v>
      </c>
      <c r="DA412" s="58">
        <v>-15.8</v>
      </c>
      <c r="DB412" s="58">
        <v>99.5</v>
      </c>
      <c r="DC412" s="59" t="s">
        <v>544</v>
      </c>
      <c r="DD412" s="58">
        <v>51.6</v>
      </c>
      <c r="DE412" s="59" t="s">
        <v>544</v>
      </c>
      <c r="DF412" s="59" t="s">
        <v>544</v>
      </c>
      <c r="DG412" s="58">
        <v>72.099999999999994</v>
      </c>
      <c r="DH412" s="58">
        <v>34.5</v>
      </c>
      <c r="DI412" s="58">
        <v>35.5</v>
      </c>
      <c r="DJ412" s="59" t="s">
        <v>544</v>
      </c>
      <c r="DK412" s="59" t="s">
        <v>544</v>
      </c>
      <c r="DL412" s="59" t="s">
        <v>544</v>
      </c>
      <c r="DM412" s="59" t="s">
        <v>544</v>
      </c>
      <c r="DN412" s="58">
        <v>6.984839</v>
      </c>
      <c r="DO412" s="59" t="s">
        <v>544</v>
      </c>
      <c r="DP412" s="59" t="s">
        <v>544</v>
      </c>
      <c r="DQ412" s="1">
        <v>68.099999999999994</v>
      </c>
    </row>
    <row r="413" spans="1:121">
      <c r="A413" s="3">
        <v>34408</v>
      </c>
      <c r="B413" s="59" t="s">
        <v>544</v>
      </c>
      <c r="C413" s="58">
        <v>89.5</v>
      </c>
      <c r="D413" s="58">
        <v>80.099999999999994</v>
      </c>
      <c r="E413" s="58">
        <v>100.1</v>
      </c>
      <c r="F413" s="58">
        <v>59.1</v>
      </c>
      <c r="G413" s="58">
        <v>1.156274</v>
      </c>
      <c r="H413" s="58">
        <v>336.5</v>
      </c>
      <c r="I413" s="58">
        <v>662</v>
      </c>
      <c r="J413" s="58">
        <v>5.8440000000000003</v>
      </c>
      <c r="K413" s="58">
        <v>6.3</v>
      </c>
      <c r="L413" s="58">
        <v>2133.1</v>
      </c>
      <c r="M413" s="58">
        <v>372668</v>
      </c>
      <c r="N413" s="58">
        <v>67.2</v>
      </c>
      <c r="O413" s="58">
        <v>1565</v>
      </c>
      <c r="P413" s="58">
        <v>9.6999999999999993</v>
      </c>
      <c r="Q413" s="58">
        <v>16.899999999999999</v>
      </c>
      <c r="R413" s="58">
        <v>8.8000000000000007</v>
      </c>
      <c r="S413" s="58">
        <v>27.09</v>
      </c>
      <c r="T413" s="59" t="s">
        <v>544</v>
      </c>
      <c r="U413" s="58">
        <v>24.11</v>
      </c>
      <c r="V413" s="59" t="s">
        <v>544</v>
      </c>
      <c r="W413" s="58">
        <v>-56</v>
      </c>
      <c r="X413" s="58">
        <v>42.9</v>
      </c>
      <c r="Y413" s="58">
        <v>9.5</v>
      </c>
      <c r="Z413" s="58">
        <v>104.1</v>
      </c>
      <c r="AA413" s="58">
        <v>105.8</v>
      </c>
      <c r="AB413" s="58">
        <v>105</v>
      </c>
      <c r="AC413" s="58">
        <v>1.156274</v>
      </c>
      <c r="AD413" s="58">
        <v>74</v>
      </c>
      <c r="AE413" s="58">
        <v>-48</v>
      </c>
      <c r="AF413" s="58">
        <v>101.456311</v>
      </c>
      <c r="AG413" s="58">
        <v>13.77</v>
      </c>
      <c r="AH413" s="58">
        <v>73.3</v>
      </c>
      <c r="AI413" s="58">
        <v>42.9</v>
      </c>
      <c r="AJ413" s="58">
        <v>22.9</v>
      </c>
      <c r="AK413" s="58">
        <v>12</v>
      </c>
      <c r="AL413" s="58">
        <v>2.2999999999999998</v>
      </c>
      <c r="AM413" s="58">
        <v>75.536100000000005</v>
      </c>
      <c r="AN413" s="58">
        <v>99.9054</v>
      </c>
      <c r="AO413" s="58">
        <v>27</v>
      </c>
      <c r="AP413" s="58">
        <v>59.9</v>
      </c>
      <c r="AQ413" s="58">
        <v>93.5</v>
      </c>
      <c r="AR413" s="58">
        <v>61.7</v>
      </c>
      <c r="AS413" s="58">
        <v>-18.2</v>
      </c>
      <c r="AT413" s="58">
        <v>86.9</v>
      </c>
      <c r="AU413" s="58">
        <v>95.2</v>
      </c>
      <c r="AV413" s="58">
        <v>82.3</v>
      </c>
      <c r="AW413" s="58">
        <v>101.7</v>
      </c>
      <c r="AX413" s="58">
        <v>27.2</v>
      </c>
      <c r="AY413" s="58">
        <v>32.4</v>
      </c>
      <c r="AZ413" s="58">
        <v>59.3</v>
      </c>
      <c r="BA413" s="58">
        <v>66.400000000000006</v>
      </c>
      <c r="BB413" s="58">
        <v>54.4</v>
      </c>
      <c r="BC413" s="58">
        <v>83.6</v>
      </c>
      <c r="BD413" s="58">
        <v>106.2</v>
      </c>
      <c r="BE413" s="58">
        <v>10.6</v>
      </c>
      <c r="BF413" s="59" t="s">
        <v>544</v>
      </c>
      <c r="BG413" s="58">
        <v>7.52</v>
      </c>
      <c r="BH413" s="58">
        <v>4.6100000000000003</v>
      </c>
      <c r="BI413" s="58">
        <v>122.9</v>
      </c>
      <c r="BJ413" s="58">
        <v>79.340299999999999</v>
      </c>
      <c r="BK413" s="58">
        <v>79.340299999999999</v>
      </c>
      <c r="BL413" s="58">
        <v>28.63</v>
      </c>
      <c r="BM413" s="58">
        <v>26.26</v>
      </c>
      <c r="BN413" s="58">
        <v>6.4</v>
      </c>
      <c r="BO413" s="58">
        <v>-17.100000000000001</v>
      </c>
      <c r="BP413" s="58">
        <v>56</v>
      </c>
      <c r="BQ413" s="59" t="s">
        <v>544</v>
      </c>
      <c r="BR413" s="59" t="s">
        <v>544</v>
      </c>
      <c r="BS413" s="58">
        <v>97.7</v>
      </c>
      <c r="BT413" s="58">
        <v>-12.8</v>
      </c>
      <c r="BU413" s="58">
        <v>12.7</v>
      </c>
      <c r="BV413" s="59" t="s">
        <v>544</v>
      </c>
      <c r="BW413" s="59" t="s">
        <v>544</v>
      </c>
      <c r="BX413" s="58">
        <v>-13.8</v>
      </c>
      <c r="BY413" s="58">
        <v>-9.9</v>
      </c>
      <c r="BZ413" s="58">
        <v>-11</v>
      </c>
      <c r="CA413" s="59" t="s">
        <v>544</v>
      </c>
      <c r="CB413" s="58">
        <v>-13.1</v>
      </c>
      <c r="CC413" s="58">
        <v>-23.3</v>
      </c>
      <c r="CD413" s="58">
        <v>-32</v>
      </c>
      <c r="CE413" s="58">
        <v>37820</v>
      </c>
      <c r="CF413" s="58">
        <v>1547832</v>
      </c>
      <c r="CG413" s="58">
        <v>136.4</v>
      </c>
      <c r="CH413" s="58">
        <v>175.2</v>
      </c>
      <c r="CI413" s="58">
        <v>121.8</v>
      </c>
      <c r="CJ413" s="58">
        <v>128.6</v>
      </c>
      <c r="CK413" s="58">
        <v>-2.2999999999999998</v>
      </c>
      <c r="CL413" s="58">
        <v>-31.6</v>
      </c>
      <c r="CM413" s="58">
        <v>-12.8</v>
      </c>
      <c r="CN413" s="58">
        <v>68.2</v>
      </c>
      <c r="CO413" s="58">
        <v>70.599999999999994</v>
      </c>
      <c r="CP413" s="59" t="s">
        <v>544</v>
      </c>
      <c r="CQ413" s="58">
        <v>104.71058654799999</v>
      </c>
      <c r="CR413" s="58">
        <v>21.54</v>
      </c>
      <c r="CS413" s="58">
        <v>103.5</v>
      </c>
      <c r="CT413" s="58">
        <v>105</v>
      </c>
      <c r="CU413" s="58">
        <v>78.851699999999994</v>
      </c>
      <c r="CV413" s="58">
        <v>9.48</v>
      </c>
      <c r="CW413" s="58">
        <v>6.09</v>
      </c>
      <c r="CX413" s="58">
        <v>166.9</v>
      </c>
      <c r="CY413" s="58">
        <v>209.9</v>
      </c>
      <c r="CZ413" s="59" t="s">
        <v>544</v>
      </c>
      <c r="DA413" s="58">
        <v>-14.1</v>
      </c>
      <c r="DB413" s="58">
        <v>98.7</v>
      </c>
      <c r="DC413" s="59" t="s">
        <v>544</v>
      </c>
      <c r="DD413" s="58">
        <v>51.5</v>
      </c>
      <c r="DE413" s="59" t="s">
        <v>544</v>
      </c>
      <c r="DF413" s="59" t="s">
        <v>544</v>
      </c>
      <c r="DG413" s="58">
        <v>72.5</v>
      </c>
      <c r="DH413" s="58">
        <v>38.5</v>
      </c>
      <c r="DI413" s="58">
        <v>35</v>
      </c>
      <c r="DJ413" s="59" t="s">
        <v>544</v>
      </c>
      <c r="DK413" s="59" t="s">
        <v>544</v>
      </c>
      <c r="DL413" s="59" t="s">
        <v>544</v>
      </c>
      <c r="DM413" s="59" t="s">
        <v>544</v>
      </c>
      <c r="DN413" s="58">
        <v>7.2912660000000002</v>
      </c>
      <c r="DO413" s="59" t="s">
        <v>544</v>
      </c>
      <c r="DP413" s="59" t="s">
        <v>544</v>
      </c>
      <c r="DQ413" s="1">
        <v>67.8</v>
      </c>
    </row>
    <row r="414" spans="1:121">
      <c r="A414" s="3">
        <v>34439</v>
      </c>
      <c r="B414" s="59" t="s">
        <v>544</v>
      </c>
      <c r="C414" s="58">
        <v>91.4</v>
      </c>
      <c r="D414" s="58">
        <v>81.8</v>
      </c>
      <c r="E414" s="58">
        <v>102</v>
      </c>
      <c r="F414" s="58">
        <v>58.9</v>
      </c>
      <c r="G414" s="58">
        <v>1.151626</v>
      </c>
      <c r="H414" s="58">
        <v>341.6</v>
      </c>
      <c r="I414" s="58">
        <v>666</v>
      </c>
      <c r="J414" s="58">
        <v>5.6059999999999999</v>
      </c>
      <c r="K414" s="58">
        <v>6.5</v>
      </c>
      <c r="L414" s="58">
        <v>2246</v>
      </c>
      <c r="M414" s="58">
        <v>288821</v>
      </c>
      <c r="N414" s="58">
        <v>68.099999999999994</v>
      </c>
      <c r="O414" s="58">
        <v>1519</v>
      </c>
      <c r="P414" s="58">
        <v>9.8000000000000007</v>
      </c>
      <c r="Q414" s="58">
        <v>17.3</v>
      </c>
      <c r="R414" s="58">
        <v>8.1</v>
      </c>
      <c r="S414" s="58">
        <v>27.19</v>
      </c>
      <c r="T414" s="59" t="s">
        <v>544</v>
      </c>
      <c r="U414" s="58">
        <v>23.18</v>
      </c>
      <c r="V414" s="59" t="s">
        <v>544</v>
      </c>
      <c r="W414" s="58">
        <v>-54.7</v>
      </c>
      <c r="X414" s="58">
        <v>42.1</v>
      </c>
      <c r="Y414" s="58">
        <v>15.1</v>
      </c>
      <c r="Z414" s="58">
        <v>103.6</v>
      </c>
      <c r="AA414" s="58">
        <v>105.2</v>
      </c>
      <c r="AB414" s="58">
        <v>104.6</v>
      </c>
      <c r="AC414" s="58">
        <v>1.151626</v>
      </c>
      <c r="AD414" s="58">
        <v>74.5</v>
      </c>
      <c r="AE414" s="58">
        <v>-44.6</v>
      </c>
      <c r="AF414" s="58">
        <v>101.33171900000001</v>
      </c>
      <c r="AG414" s="58">
        <v>15.09</v>
      </c>
      <c r="AH414" s="58">
        <v>73.5</v>
      </c>
      <c r="AI414" s="58">
        <v>42.1</v>
      </c>
      <c r="AJ414" s="58">
        <v>26.7</v>
      </c>
      <c r="AK414" s="58">
        <v>11.1</v>
      </c>
      <c r="AL414" s="58">
        <v>3</v>
      </c>
      <c r="AM414" s="58">
        <v>76.031800000000004</v>
      </c>
      <c r="AN414" s="58">
        <v>100.4344</v>
      </c>
      <c r="AO414" s="58">
        <v>24.7</v>
      </c>
      <c r="AP414" s="58">
        <v>87.9</v>
      </c>
      <c r="AQ414" s="58">
        <v>93.1</v>
      </c>
      <c r="AR414" s="58">
        <v>78.5</v>
      </c>
      <c r="AS414" s="58">
        <v>-16.399999999999999</v>
      </c>
      <c r="AT414" s="58">
        <v>89.5</v>
      </c>
      <c r="AU414" s="58">
        <v>94.73</v>
      </c>
      <c r="AV414" s="58">
        <v>82.4</v>
      </c>
      <c r="AW414" s="58">
        <v>102.1</v>
      </c>
      <c r="AX414" s="58">
        <v>29.9</v>
      </c>
      <c r="AY414" s="58">
        <v>34.700000000000003</v>
      </c>
      <c r="AZ414" s="58">
        <v>59.9</v>
      </c>
      <c r="BA414" s="58">
        <v>66.900000000000006</v>
      </c>
      <c r="BB414" s="58">
        <v>55</v>
      </c>
      <c r="BC414" s="58">
        <v>83.6</v>
      </c>
      <c r="BD414" s="58">
        <v>106.2</v>
      </c>
      <c r="BE414" s="58">
        <v>16.600000000000001</v>
      </c>
      <c r="BF414" s="59" t="s">
        <v>544</v>
      </c>
      <c r="BG414" s="58">
        <v>7.29</v>
      </c>
      <c r="BH414" s="58">
        <v>4.58</v>
      </c>
      <c r="BI414" s="58">
        <v>117.1</v>
      </c>
      <c r="BJ414" s="58">
        <v>80.884</v>
      </c>
      <c r="BK414" s="58">
        <v>80.884</v>
      </c>
      <c r="BL414" s="58">
        <v>28.98</v>
      </c>
      <c r="BM414" s="58">
        <v>25.42</v>
      </c>
      <c r="BN414" s="58">
        <v>20.9</v>
      </c>
      <c r="BO414" s="58">
        <v>-7.6</v>
      </c>
      <c r="BP414" s="58">
        <v>57.5</v>
      </c>
      <c r="BQ414" s="59" t="s">
        <v>544</v>
      </c>
      <c r="BR414" s="59" t="s">
        <v>544</v>
      </c>
      <c r="BS414" s="58">
        <v>96.9</v>
      </c>
      <c r="BT414" s="58">
        <v>-13.7</v>
      </c>
      <c r="BU414" s="58">
        <v>14.9</v>
      </c>
      <c r="BV414" s="59" t="s">
        <v>544</v>
      </c>
      <c r="BW414" s="59" t="s">
        <v>544</v>
      </c>
      <c r="BX414" s="58">
        <v>-17.5</v>
      </c>
      <c r="BY414" s="58">
        <v>-8</v>
      </c>
      <c r="BZ414" s="58">
        <v>-5.0999999999999996</v>
      </c>
      <c r="CA414" s="59" t="s">
        <v>544</v>
      </c>
      <c r="CB414" s="58">
        <v>-3</v>
      </c>
      <c r="CC414" s="58">
        <v>-16.100000000000001</v>
      </c>
      <c r="CD414" s="58">
        <v>-21.9</v>
      </c>
      <c r="CE414" s="58">
        <v>37777</v>
      </c>
      <c r="CF414" s="58">
        <v>1556261</v>
      </c>
      <c r="CG414" s="58">
        <v>137.30000000000001</v>
      </c>
      <c r="CH414" s="58">
        <v>168</v>
      </c>
      <c r="CI414" s="58">
        <v>121</v>
      </c>
      <c r="CJ414" s="58">
        <v>135.30000000000001</v>
      </c>
      <c r="CK414" s="58">
        <v>-2</v>
      </c>
      <c r="CL414" s="58">
        <v>-32.9</v>
      </c>
      <c r="CM414" s="58">
        <v>-13.7</v>
      </c>
      <c r="CN414" s="58">
        <v>67</v>
      </c>
      <c r="CO414" s="58">
        <v>70</v>
      </c>
      <c r="CP414" s="59" t="s">
        <v>544</v>
      </c>
      <c r="CQ414" s="58">
        <v>74.111930846999996</v>
      </c>
      <c r="CR414" s="58">
        <v>20.2</v>
      </c>
      <c r="CS414" s="58">
        <v>102.8</v>
      </c>
      <c r="CT414" s="58">
        <v>104.7</v>
      </c>
      <c r="CU414" s="58">
        <v>80.456100000000006</v>
      </c>
      <c r="CV414" s="58">
        <v>10.050000000000001</v>
      </c>
      <c r="CW414" s="58">
        <v>6.56</v>
      </c>
      <c r="CX414" s="58">
        <v>167.8</v>
      </c>
      <c r="CY414" s="58">
        <v>200.7</v>
      </c>
      <c r="CZ414" s="59" t="s">
        <v>544</v>
      </c>
      <c r="DA414" s="58">
        <v>-13.8</v>
      </c>
      <c r="DB414" s="58">
        <v>99.6</v>
      </c>
      <c r="DC414" s="59" t="s">
        <v>544</v>
      </c>
      <c r="DD414" s="58">
        <v>51.6</v>
      </c>
      <c r="DE414" s="59" t="s">
        <v>544</v>
      </c>
      <c r="DF414" s="59" t="s">
        <v>544</v>
      </c>
      <c r="DG414" s="58">
        <v>73</v>
      </c>
      <c r="DH414" s="58">
        <v>37.4</v>
      </c>
      <c r="DI414" s="58">
        <v>35.700000000000003</v>
      </c>
      <c r="DJ414" s="59" t="s">
        <v>544</v>
      </c>
      <c r="DK414" s="59" t="s">
        <v>544</v>
      </c>
      <c r="DL414" s="59" t="s">
        <v>544</v>
      </c>
      <c r="DM414" s="59" t="s">
        <v>544</v>
      </c>
      <c r="DN414" s="58">
        <v>7.6310250000000002</v>
      </c>
      <c r="DO414" s="59" t="s">
        <v>544</v>
      </c>
      <c r="DP414" s="59" t="s">
        <v>544</v>
      </c>
      <c r="DQ414" s="1">
        <v>68.599999999999994</v>
      </c>
    </row>
    <row r="415" spans="1:121">
      <c r="A415" s="3">
        <v>34469</v>
      </c>
      <c r="B415" s="59" t="s">
        <v>544</v>
      </c>
      <c r="C415" s="58">
        <v>91.6</v>
      </c>
      <c r="D415" s="58">
        <v>82.4</v>
      </c>
      <c r="E415" s="58">
        <v>102</v>
      </c>
      <c r="F415" s="58">
        <v>58.1</v>
      </c>
      <c r="G415" s="58">
        <v>1.1798729999999999</v>
      </c>
      <c r="H415" s="58">
        <v>344.6</v>
      </c>
      <c r="I415" s="58">
        <v>661.5</v>
      </c>
      <c r="J415" s="58">
        <v>5.1909999999999998</v>
      </c>
      <c r="K415" s="58">
        <v>6.7</v>
      </c>
      <c r="L415" s="58">
        <v>2127.6999999999998</v>
      </c>
      <c r="M415" s="58">
        <v>305228</v>
      </c>
      <c r="N415" s="58">
        <v>67.8</v>
      </c>
      <c r="O415" s="58">
        <v>1477</v>
      </c>
      <c r="P415" s="58">
        <v>9.8000000000000007</v>
      </c>
      <c r="Q415" s="58">
        <v>16.8</v>
      </c>
      <c r="R415" s="58">
        <v>8.4</v>
      </c>
      <c r="S415" s="58">
        <v>28.42</v>
      </c>
      <c r="T415" s="59" t="s">
        <v>544</v>
      </c>
      <c r="U415" s="58">
        <v>24.49</v>
      </c>
      <c r="V415" s="59" t="s">
        <v>544</v>
      </c>
      <c r="W415" s="58">
        <v>-52.3</v>
      </c>
      <c r="X415" s="58">
        <v>40.9</v>
      </c>
      <c r="Y415" s="58">
        <v>14</v>
      </c>
      <c r="Z415" s="58">
        <v>104.5</v>
      </c>
      <c r="AA415" s="58">
        <v>106.1</v>
      </c>
      <c r="AB415" s="58">
        <v>105.5</v>
      </c>
      <c r="AC415" s="58">
        <v>1.1798729999999999</v>
      </c>
      <c r="AD415" s="58">
        <v>74.5</v>
      </c>
      <c r="AE415" s="58">
        <v>-40.299999999999997</v>
      </c>
      <c r="AF415" s="58">
        <v>101.085645</v>
      </c>
      <c r="AG415" s="58">
        <v>16.420000000000002</v>
      </c>
      <c r="AH415" s="58">
        <v>73.599999999999994</v>
      </c>
      <c r="AI415" s="58">
        <v>40.9</v>
      </c>
      <c r="AJ415" s="58">
        <v>26</v>
      </c>
      <c r="AK415" s="58">
        <v>10.8</v>
      </c>
      <c r="AL415" s="58">
        <v>9.1999999999999993</v>
      </c>
      <c r="AM415" s="58">
        <v>76.498000000000005</v>
      </c>
      <c r="AN415" s="58">
        <v>100.9239</v>
      </c>
      <c r="AO415" s="58">
        <v>21.6</v>
      </c>
      <c r="AP415" s="58">
        <v>96.2</v>
      </c>
      <c r="AQ415" s="58">
        <v>94</v>
      </c>
      <c r="AR415" s="58">
        <v>86.4</v>
      </c>
      <c r="AS415" s="58">
        <v>-13.3</v>
      </c>
      <c r="AT415" s="58">
        <v>91.6</v>
      </c>
      <c r="AU415" s="58">
        <v>95.63</v>
      </c>
      <c r="AV415" s="58">
        <v>82.7</v>
      </c>
      <c r="AW415" s="58">
        <v>102.4</v>
      </c>
      <c r="AX415" s="58">
        <v>32.4</v>
      </c>
      <c r="AY415" s="58">
        <v>37.4</v>
      </c>
      <c r="AZ415" s="58">
        <v>63.6</v>
      </c>
      <c r="BA415" s="58">
        <v>73</v>
      </c>
      <c r="BB415" s="58">
        <v>57</v>
      </c>
      <c r="BC415" s="58">
        <v>83.6</v>
      </c>
      <c r="BD415" s="58">
        <v>106</v>
      </c>
      <c r="BE415" s="58">
        <v>17</v>
      </c>
      <c r="BF415" s="59" t="s">
        <v>544</v>
      </c>
      <c r="BG415" s="58">
        <v>7.16</v>
      </c>
      <c r="BH415" s="58">
        <v>4.45</v>
      </c>
      <c r="BI415" s="58">
        <v>116.3</v>
      </c>
      <c r="BJ415" s="58">
        <v>82.816299999999998</v>
      </c>
      <c r="BK415" s="58">
        <v>82.816299999999998</v>
      </c>
      <c r="BL415" s="58">
        <v>30.08</v>
      </c>
      <c r="BM415" s="58">
        <v>26.92</v>
      </c>
      <c r="BN415" s="58">
        <v>18.8</v>
      </c>
      <c r="BO415" s="58">
        <v>-7.9</v>
      </c>
      <c r="BP415" s="58">
        <v>56.9</v>
      </c>
      <c r="BQ415" s="59" t="s">
        <v>544</v>
      </c>
      <c r="BR415" s="59" t="s">
        <v>544</v>
      </c>
      <c r="BS415" s="58">
        <v>95.9</v>
      </c>
      <c r="BT415" s="58">
        <v>-10.4</v>
      </c>
      <c r="BU415" s="58">
        <v>15.5</v>
      </c>
      <c r="BV415" s="59" t="s">
        <v>544</v>
      </c>
      <c r="BW415" s="59" t="s">
        <v>544</v>
      </c>
      <c r="BX415" s="58">
        <v>-16</v>
      </c>
      <c r="BY415" s="58">
        <v>-6.1</v>
      </c>
      <c r="BZ415" s="58">
        <v>-5.5</v>
      </c>
      <c r="CA415" s="59" t="s">
        <v>544</v>
      </c>
      <c r="CB415" s="58">
        <v>16</v>
      </c>
      <c r="CC415" s="58">
        <v>-5.2</v>
      </c>
      <c r="CD415" s="58">
        <v>-21.3</v>
      </c>
      <c r="CE415" s="58">
        <v>37804</v>
      </c>
      <c r="CF415" s="58">
        <v>1562664</v>
      </c>
      <c r="CG415" s="58">
        <v>136.5</v>
      </c>
      <c r="CH415" s="58">
        <v>165.6</v>
      </c>
      <c r="CI415" s="58">
        <v>123.8</v>
      </c>
      <c r="CJ415" s="58">
        <v>132.1</v>
      </c>
      <c r="CK415" s="58">
        <v>-2.8</v>
      </c>
      <c r="CL415" s="58">
        <v>-30</v>
      </c>
      <c r="CM415" s="58">
        <v>-10.4</v>
      </c>
      <c r="CN415" s="58">
        <v>67.2</v>
      </c>
      <c r="CO415" s="58">
        <v>69.3</v>
      </c>
      <c r="CP415" s="59" t="s">
        <v>544</v>
      </c>
      <c r="CQ415" s="58">
        <v>59.126010895</v>
      </c>
      <c r="CR415" s="58">
        <v>16.23</v>
      </c>
      <c r="CS415" s="58">
        <v>103</v>
      </c>
      <c r="CT415" s="58">
        <v>106.5</v>
      </c>
      <c r="CU415" s="58">
        <v>82.391199999999998</v>
      </c>
      <c r="CV415" s="58">
        <v>9.83</v>
      </c>
      <c r="CW415" s="58">
        <v>6.23</v>
      </c>
      <c r="CX415" s="58">
        <v>166.6</v>
      </c>
      <c r="CY415" s="58">
        <v>197.4</v>
      </c>
      <c r="CZ415" s="59" t="s">
        <v>544</v>
      </c>
      <c r="DA415" s="58">
        <v>-10.4</v>
      </c>
      <c r="DB415" s="58">
        <v>99.3</v>
      </c>
      <c r="DC415" s="59" t="s">
        <v>544</v>
      </c>
      <c r="DD415" s="58">
        <v>51.8</v>
      </c>
      <c r="DE415" s="59" t="s">
        <v>544</v>
      </c>
      <c r="DF415" s="59" t="s">
        <v>544</v>
      </c>
      <c r="DG415" s="58">
        <v>71.900000000000006</v>
      </c>
      <c r="DH415" s="58">
        <v>35.799999999999997</v>
      </c>
      <c r="DI415" s="58">
        <v>35.4</v>
      </c>
      <c r="DJ415" s="59" t="s">
        <v>544</v>
      </c>
      <c r="DK415" s="59" t="s">
        <v>544</v>
      </c>
      <c r="DL415" s="59" t="s">
        <v>544</v>
      </c>
      <c r="DM415" s="59" t="s">
        <v>544</v>
      </c>
      <c r="DN415" s="58">
        <v>7.8937080000000002</v>
      </c>
      <c r="DO415" s="59" t="s">
        <v>544</v>
      </c>
      <c r="DP415" s="59" t="s">
        <v>544</v>
      </c>
      <c r="DQ415" s="1">
        <v>68.3</v>
      </c>
    </row>
    <row r="416" spans="1:121">
      <c r="A416" s="3">
        <v>34500</v>
      </c>
      <c r="B416" s="59" t="s">
        <v>544</v>
      </c>
      <c r="C416" s="58">
        <v>92.5</v>
      </c>
      <c r="D416" s="58">
        <v>83.1</v>
      </c>
      <c r="E416" s="58">
        <v>103</v>
      </c>
      <c r="F416" s="58">
        <v>59.7</v>
      </c>
      <c r="G416" s="58">
        <v>1.201044</v>
      </c>
      <c r="H416" s="58">
        <v>350.5</v>
      </c>
      <c r="I416" s="58">
        <v>664.5</v>
      </c>
      <c r="J416" s="58">
        <v>5.07</v>
      </c>
      <c r="K416" s="58">
        <v>7.1</v>
      </c>
      <c r="L416" s="58">
        <v>2025.3</v>
      </c>
      <c r="M416" s="58">
        <v>303772</v>
      </c>
      <c r="N416" s="58">
        <v>68.2</v>
      </c>
      <c r="O416" s="58">
        <v>1542</v>
      </c>
      <c r="P416" s="58">
        <v>9.6999999999999993</v>
      </c>
      <c r="Q416" s="58">
        <v>16.2</v>
      </c>
      <c r="R416" s="58">
        <v>7.6</v>
      </c>
      <c r="S416" s="58">
        <v>28.35</v>
      </c>
      <c r="T416" s="59" t="s">
        <v>544</v>
      </c>
      <c r="U416" s="58">
        <v>23.99</v>
      </c>
      <c r="V416" s="59" t="s">
        <v>544</v>
      </c>
      <c r="W416" s="58">
        <v>-50.7</v>
      </c>
      <c r="X416" s="58">
        <v>42.8</v>
      </c>
      <c r="Y416" s="58">
        <v>12.3</v>
      </c>
      <c r="Z416" s="58">
        <v>105</v>
      </c>
      <c r="AA416" s="58">
        <v>106.5</v>
      </c>
      <c r="AB416" s="58">
        <v>105.8</v>
      </c>
      <c r="AC416" s="58">
        <v>1.201044</v>
      </c>
      <c r="AD416" s="58">
        <v>74.7</v>
      </c>
      <c r="AE416" s="58">
        <v>-36.9</v>
      </c>
      <c r="AF416" s="58">
        <v>100.721154</v>
      </c>
      <c r="AG416" s="58">
        <v>17.11</v>
      </c>
      <c r="AH416" s="58">
        <v>73.8</v>
      </c>
      <c r="AI416" s="58">
        <v>42.8</v>
      </c>
      <c r="AJ416" s="58">
        <v>27.2</v>
      </c>
      <c r="AK416" s="58">
        <v>9.8000000000000007</v>
      </c>
      <c r="AL416" s="58">
        <v>6.5</v>
      </c>
      <c r="AM416" s="58">
        <v>76.926199999999994</v>
      </c>
      <c r="AN416" s="58">
        <v>101.3627</v>
      </c>
      <c r="AO416" s="58">
        <v>19.2</v>
      </c>
      <c r="AP416" s="58">
        <v>99.1</v>
      </c>
      <c r="AQ416" s="58">
        <v>93.8</v>
      </c>
      <c r="AR416" s="58">
        <v>83.4</v>
      </c>
      <c r="AS416" s="58">
        <v>-10.3</v>
      </c>
      <c r="AT416" s="58">
        <v>93.5</v>
      </c>
      <c r="AU416" s="58">
        <v>96.27</v>
      </c>
      <c r="AV416" s="58">
        <v>83.2</v>
      </c>
      <c r="AW416" s="58">
        <v>100.5</v>
      </c>
      <c r="AX416" s="58">
        <v>34.299999999999997</v>
      </c>
      <c r="AY416" s="58">
        <v>39.6</v>
      </c>
      <c r="AZ416" s="58">
        <v>67.099999999999994</v>
      </c>
      <c r="BA416" s="58">
        <v>78.099999999999994</v>
      </c>
      <c r="BB416" s="58">
        <v>59.4</v>
      </c>
      <c r="BC416" s="58">
        <v>83.6</v>
      </c>
      <c r="BD416" s="58">
        <v>105.9</v>
      </c>
      <c r="BE416" s="58">
        <v>17.5</v>
      </c>
      <c r="BF416" s="59" t="s">
        <v>544</v>
      </c>
      <c r="BG416" s="58">
        <v>7.11</v>
      </c>
      <c r="BH416" s="58">
        <v>4.47</v>
      </c>
      <c r="BI416" s="58">
        <v>117.7</v>
      </c>
      <c r="BJ416" s="58">
        <v>83.470500000000001</v>
      </c>
      <c r="BK416" s="58">
        <v>83.470500000000001</v>
      </c>
      <c r="BL416" s="58">
        <v>30.09</v>
      </c>
      <c r="BM416" s="58">
        <v>26.04</v>
      </c>
      <c r="BN416" s="58">
        <v>21.6</v>
      </c>
      <c r="BO416" s="58">
        <v>-3.7</v>
      </c>
      <c r="BP416" s="58">
        <v>57.1</v>
      </c>
      <c r="BQ416" s="59" t="s">
        <v>544</v>
      </c>
      <c r="BR416" s="59" t="s">
        <v>544</v>
      </c>
      <c r="BS416" s="58">
        <v>96.3</v>
      </c>
      <c r="BT416" s="58">
        <v>-11.4</v>
      </c>
      <c r="BU416" s="58">
        <v>17.399999999999999</v>
      </c>
      <c r="BV416" s="59" t="s">
        <v>544</v>
      </c>
      <c r="BW416" s="59" t="s">
        <v>544</v>
      </c>
      <c r="BX416" s="58">
        <v>-15.9</v>
      </c>
      <c r="BY416" s="58">
        <v>-3.8</v>
      </c>
      <c r="BZ416" s="58">
        <v>-2.2000000000000002</v>
      </c>
      <c r="CA416" s="59" t="s">
        <v>544</v>
      </c>
      <c r="CB416" s="58">
        <v>37</v>
      </c>
      <c r="CC416" s="58">
        <v>10.5</v>
      </c>
      <c r="CD416" s="58">
        <v>-16.600000000000001</v>
      </c>
      <c r="CE416" s="58">
        <v>37824</v>
      </c>
      <c r="CF416" s="58">
        <v>1577457</v>
      </c>
      <c r="CG416" s="58">
        <v>132.5</v>
      </c>
      <c r="CH416" s="58">
        <v>163.30000000000001</v>
      </c>
      <c r="CI416" s="58">
        <v>116.6</v>
      </c>
      <c r="CJ416" s="58">
        <v>130.19999999999999</v>
      </c>
      <c r="CK416" s="58">
        <v>-0.2</v>
      </c>
      <c r="CL416" s="58">
        <v>-29.9</v>
      </c>
      <c r="CM416" s="58">
        <v>-11.4</v>
      </c>
      <c r="CN416" s="58">
        <v>67.5</v>
      </c>
      <c r="CO416" s="58">
        <v>69.599999999999994</v>
      </c>
      <c r="CP416" s="59" t="s">
        <v>544</v>
      </c>
      <c r="CQ416" s="58">
        <v>81.186195373999993</v>
      </c>
      <c r="CR416" s="58">
        <v>17.41</v>
      </c>
      <c r="CS416" s="58">
        <v>103.3</v>
      </c>
      <c r="CT416" s="58">
        <v>107.3</v>
      </c>
      <c r="CU416" s="58">
        <v>83.057000000000002</v>
      </c>
      <c r="CV416" s="58">
        <v>9.7899999999999991</v>
      </c>
      <c r="CW416" s="58">
        <v>6.49</v>
      </c>
      <c r="CX416" s="58">
        <v>161.5</v>
      </c>
      <c r="CY416" s="58">
        <v>194.4</v>
      </c>
      <c r="CZ416" s="59" t="s">
        <v>544</v>
      </c>
      <c r="DA416" s="58">
        <v>-13</v>
      </c>
      <c r="DB416" s="58">
        <v>99.8</v>
      </c>
      <c r="DC416" s="59" t="s">
        <v>544</v>
      </c>
      <c r="DD416" s="58">
        <v>51.7</v>
      </c>
      <c r="DE416" s="59" t="s">
        <v>544</v>
      </c>
      <c r="DF416" s="59" t="s">
        <v>544</v>
      </c>
      <c r="DG416" s="58">
        <v>73.400000000000006</v>
      </c>
      <c r="DH416" s="58">
        <v>38.799999999999997</v>
      </c>
      <c r="DI416" s="58">
        <v>36.6</v>
      </c>
      <c r="DJ416" s="59" t="s">
        <v>544</v>
      </c>
      <c r="DK416" s="59" t="s">
        <v>544</v>
      </c>
      <c r="DL416" s="59" t="s">
        <v>544</v>
      </c>
      <c r="DM416" s="59" t="s">
        <v>544</v>
      </c>
      <c r="DN416" s="58">
        <v>8.2075949999999995</v>
      </c>
      <c r="DO416" s="59" t="s">
        <v>544</v>
      </c>
      <c r="DP416" s="59" t="s">
        <v>544</v>
      </c>
      <c r="DQ416" s="1">
        <v>68.8</v>
      </c>
    </row>
    <row r="417" spans="1:121">
      <c r="A417" s="3">
        <v>34530</v>
      </c>
      <c r="B417" s="59" t="s">
        <v>544</v>
      </c>
      <c r="C417" s="58">
        <v>92</v>
      </c>
      <c r="D417" s="58">
        <v>82.9</v>
      </c>
      <c r="E417" s="58">
        <v>102.2</v>
      </c>
      <c r="F417" s="58">
        <v>59.3</v>
      </c>
      <c r="G417" s="58">
        <v>1.2468269999999999</v>
      </c>
      <c r="H417" s="58">
        <v>347.1</v>
      </c>
      <c r="I417" s="58">
        <v>658.9</v>
      </c>
      <c r="J417" s="58">
        <v>4.9710000000000001</v>
      </c>
      <c r="K417" s="58">
        <v>6.9</v>
      </c>
      <c r="L417" s="58">
        <v>2146.6</v>
      </c>
      <c r="M417" s="58">
        <v>254177</v>
      </c>
      <c r="N417" s="58">
        <v>68</v>
      </c>
      <c r="O417" s="58">
        <v>1727</v>
      </c>
      <c r="P417" s="58">
        <v>9.6999999999999993</v>
      </c>
      <c r="Q417" s="58">
        <v>18.8</v>
      </c>
      <c r="R417" s="58">
        <v>8.4</v>
      </c>
      <c r="S417" s="58">
        <v>27.04</v>
      </c>
      <c r="T417" s="59" t="s">
        <v>544</v>
      </c>
      <c r="U417" s="58">
        <v>24.17</v>
      </c>
      <c r="V417" s="59" t="s">
        <v>544</v>
      </c>
      <c r="W417" s="58">
        <v>-48.5</v>
      </c>
      <c r="X417" s="58">
        <v>41.3</v>
      </c>
      <c r="Y417" s="58">
        <v>13.5</v>
      </c>
      <c r="Z417" s="58">
        <v>106</v>
      </c>
      <c r="AA417" s="58">
        <v>107.5</v>
      </c>
      <c r="AB417" s="58">
        <v>107.3</v>
      </c>
      <c r="AC417" s="58">
        <v>1.2468269999999999</v>
      </c>
      <c r="AD417" s="58">
        <v>74.3</v>
      </c>
      <c r="AE417" s="58">
        <v>-35.9</v>
      </c>
      <c r="AF417" s="58">
        <v>101.085645</v>
      </c>
      <c r="AG417" s="58">
        <v>18.12</v>
      </c>
      <c r="AH417" s="58">
        <v>73.900000000000006</v>
      </c>
      <c r="AI417" s="58">
        <v>41.3</v>
      </c>
      <c r="AJ417" s="58">
        <v>27.2</v>
      </c>
      <c r="AK417" s="58">
        <v>10.199999999999999</v>
      </c>
      <c r="AL417" s="58">
        <v>3.7</v>
      </c>
      <c r="AM417" s="58">
        <v>77.314099999999996</v>
      </c>
      <c r="AN417" s="58">
        <v>101.74809999999999</v>
      </c>
      <c r="AO417" s="58">
        <v>19.3</v>
      </c>
      <c r="AP417" s="58">
        <v>98.7</v>
      </c>
      <c r="AQ417" s="58">
        <v>94.5</v>
      </c>
      <c r="AR417" s="58">
        <v>80.599999999999994</v>
      </c>
      <c r="AS417" s="58">
        <v>-8.6</v>
      </c>
      <c r="AT417" s="58">
        <v>95.2</v>
      </c>
      <c r="AU417" s="58">
        <v>97.42</v>
      </c>
      <c r="AV417" s="58">
        <v>83</v>
      </c>
      <c r="AW417" s="58">
        <v>101.2</v>
      </c>
      <c r="AX417" s="58">
        <v>35.700000000000003</v>
      </c>
      <c r="AY417" s="58">
        <v>41.7</v>
      </c>
      <c r="AZ417" s="58">
        <v>72.5</v>
      </c>
      <c r="BA417" s="58">
        <v>87.1</v>
      </c>
      <c r="BB417" s="58">
        <v>62.4</v>
      </c>
      <c r="BC417" s="58">
        <v>83.7</v>
      </c>
      <c r="BD417" s="58">
        <v>104.6</v>
      </c>
      <c r="BE417" s="58">
        <v>15</v>
      </c>
      <c r="BF417" s="59" t="s">
        <v>544</v>
      </c>
      <c r="BG417" s="58">
        <v>7.42</v>
      </c>
      <c r="BH417" s="58">
        <v>4.6900000000000004</v>
      </c>
      <c r="BI417" s="58">
        <v>115.9</v>
      </c>
      <c r="BJ417" s="58">
        <v>86.154200000000003</v>
      </c>
      <c r="BK417" s="58">
        <v>86.154200000000003</v>
      </c>
      <c r="BL417" s="58">
        <v>28.77</v>
      </c>
      <c r="BM417" s="58">
        <v>26.51</v>
      </c>
      <c r="BN417" s="58">
        <v>22.8</v>
      </c>
      <c r="BO417" s="58">
        <v>2.7</v>
      </c>
      <c r="BP417" s="58">
        <v>57.3</v>
      </c>
      <c r="BQ417" s="59" t="s">
        <v>544</v>
      </c>
      <c r="BR417" s="59" t="s">
        <v>544</v>
      </c>
      <c r="BS417" s="58">
        <v>95.6</v>
      </c>
      <c r="BT417" s="58">
        <v>-8.3000000000000007</v>
      </c>
      <c r="BU417" s="58">
        <v>16.2</v>
      </c>
      <c r="BV417" s="59" t="s">
        <v>544</v>
      </c>
      <c r="BW417" s="59" t="s">
        <v>544</v>
      </c>
      <c r="BX417" s="58">
        <v>-27.4</v>
      </c>
      <c r="BY417" s="58">
        <v>-6.1</v>
      </c>
      <c r="BZ417" s="58">
        <v>-1.3</v>
      </c>
      <c r="CA417" s="59" t="s">
        <v>544</v>
      </c>
      <c r="CB417" s="58">
        <v>33.9</v>
      </c>
      <c r="CC417" s="58">
        <v>7.9</v>
      </c>
      <c r="CD417" s="58">
        <v>-19</v>
      </c>
      <c r="CE417" s="58">
        <v>37819</v>
      </c>
      <c r="CF417" s="58">
        <v>1587514</v>
      </c>
      <c r="CG417" s="58">
        <v>130.4</v>
      </c>
      <c r="CH417" s="58">
        <v>156.1</v>
      </c>
      <c r="CI417" s="58">
        <v>121.2</v>
      </c>
      <c r="CJ417" s="58">
        <v>124.7</v>
      </c>
      <c r="CK417" s="58">
        <v>2.2999999999999998</v>
      </c>
      <c r="CL417" s="58">
        <v>-30.4</v>
      </c>
      <c r="CM417" s="58">
        <v>-8.3000000000000007</v>
      </c>
      <c r="CN417" s="58">
        <v>68.099999999999994</v>
      </c>
      <c r="CO417" s="58">
        <v>70.400000000000006</v>
      </c>
      <c r="CP417" s="59" t="s">
        <v>544</v>
      </c>
      <c r="CQ417" s="58">
        <v>95.348503113000007</v>
      </c>
      <c r="CR417" s="58">
        <v>20.61</v>
      </c>
      <c r="CS417" s="58">
        <v>103.5</v>
      </c>
      <c r="CT417" s="58">
        <v>109.3</v>
      </c>
      <c r="CU417" s="58">
        <v>85.781899999999993</v>
      </c>
      <c r="CV417" s="58">
        <v>10.15</v>
      </c>
      <c r="CW417" s="58">
        <v>6.44</v>
      </c>
      <c r="CX417" s="58">
        <v>158.6</v>
      </c>
      <c r="CY417" s="58">
        <v>185.4</v>
      </c>
      <c r="CZ417" s="59" t="s">
        <v>544</v>
      </c>
      <c r="DA417" s="58">
        <v>-12.7</v>
      </c>
      <c r="DB417" s="58">
        <v>100.3</v>
      </c>
      <c r="DC417" s="59" t="s">
        <v>544</v>
      </c>
      <c r="DD417" s="58">
        <v>51.6</v>
      </c>
      <c r="DE417" s="59" t="s">
        <v>544</v>
      </c>
      <c r="DF417" s="59" t="s">
        <v>544</v>
      </c>
      <c r="DG417" s="58">
        <v>75.7</v>
      </c>
      <c r="DH417" s="58">
        <v>36.700000000000003</v>
      </c>
      <c r="DI417" s="58">
        <v>36.9</v>
      </c>
      <c r="DJ417" s="59" t="s">
        <v>544</v>
      </c>
      <c r="DK417" s="59" t="s">
        <v>544</v>
      </c>
      <c r="DL417" s="59" t="s">
        <v>544</v>
      </c>
      <c r="DM417" s="59" t="s">
        <v>544</v>
      </c>
      <c r="DN417" s="58">
        <v>8.3227049999999991</v>
      </c>
      <c r="DO417" s="59" t="s">
        <v>544</v>
      </c>
      <c r="DP417" s="59" t="s">
        <v>544</v>
      </c>
      <c r="DQ417" s="1">
        <v>68.5</v>
      </c>
    </row>
    <row r="418" spans="1:121">
      <c r="A418" s="3">
        <v>34561</v>
      </c>
      <c r="B418" s="59" t="s">
        <v>544</v>
      </c>
      <c r="C418" s="58">
        <v>93.4</v>
      </c>
      <c r="D418" s="58">
        <v>85.6</v>
      </c>
      <c r="E418" s="58">
        <v>102</v>
      </c>
      <c r="F418" s="58">
        <v>58.8</v>
      </c>
      <c r="G418" s="58">
        <v>1.2505219999999999</v>
      </c>
      <c r="H418" s="58">
        <v>347.7</v>
      </c>
      <c r="I418" s="58">
        <v>654.9</v>
      </c>
      <c r="J418" s="58">
        <v>5</v>
      </c>
      <c r="K418" s="58">
        <v>7.1</v>
      </c>
      <c r="L418" s="58">
        <v>2212.9</v>
      </c>
      <c r="M418" s="58">
        <v>199537</v>
      </c>
      <c r="N418" s="58">
        <v>68.099999999999994</v>
      </c>
      <c r="O418" s="58">
        <v>1564</v>
      </c>
      <c r="P418" s="58">
        <v>9.6</v>
      </c>
      <c r="Q418" s="58">
        <v>21.1</v>
      </c>
      <c r="R418" s="58">
        <v>6.8</v>
      </c>
      <c r="S418" s="58">
        <v>28.85</v>
      </c>
      <c r="T418" s="59" t="s">
        <v>544</v>
      </c>
      <c r="U418" s="58">
        <v>24.05</v>
      </c>
      <c r="V418" s="59" t="s">
        <v>544</v>
      </c>
      <c r="W418" s="58">
        <v>-47.7</v>
      </c>
      <c r="X418" s="58">
        <v>41</v>
      </c>
      <c r="Y418" s="58">
        <v>12.1</v>
      </c>
      <c r="Z418" s="58">
        <v>106.6</v>
      </c>
      <c r="AA418" s="58">
        <v>108</v>
      </c>
      <c r="AB418" s="58">
        <v>107.7</v>
      </c>
      <c r="AC418" s="58">
        <v>1.2505219999999999</v>
      </c>
      <c r="AD418" s="58">
        <v>74.7</v>
      </c>
      <c r="AE418" s="58">
        <v>-31.6</v>
      </c>
      <c r="AF418" s="58">
        <v>101.45278500000001</v>
      </c>
      <c r="AG418" s="58">
        <v>16.91</v>
      </c>
      <c r="AH418" s="58">
        <v>74.2</v>
      </c>
      <c r="AI418" s="58">
        <v>41</v>
      </c>
      <c r="AJ418" s="58">
        <v>26.6</v>
      </c>
      <c r="AK418" s="58">
        <v>10.4</v>
      </c>
      <c r="AL418" s="58">
        <v>4.5999999999999996</v>
      </c>
      <c r="AM418" s="58">
        <v>77.669799999999995</v>
      </c>
      <c r="AN418" s="58">
        <v>102.0908</v>
      </c>
      <c r="AO418" s="58">
        <v>19.7</v>
      </c>
      <c r="AP418" s="58">
        <v>99.4</v>
      </c>
      <c r="AQ418" s="58">
        <v>94.6</v>
      </c>
      <c r="AR418" s="58">
        <v>87.9</v>
      </c>
      <c r="AS418" s="58">
        <v>-8.1999999999999993</v>
      </c>
      <c r="AT418" s="58">
        <v>97.1</v>
      </c>
      <c r="AU418" s="58">
        <v>97.88</v>
      </c>
      <c r="AV418" s="58">
        <v>82.7</v>
      </c>
      <c r="AW418" s="58">
        <v>99.7</v>
      </c>
      <c r="AX418" s="58">
        <v>34.4</v>
      </c>
      <c r="AY418" s="58">
        <v>40.4</v>
      </c>
      <c r="AZ418" s="58">
        <v>71.900000000000006</v>
      </c>
      <c r="BA418" s="58">
        <v>85.5</v>
      </c>
      <c r="BB418" s="58">
        <v>62.4</v>
      </c>
      <c r="BC418" s="58">
        <v>83.7</v>
      </c>
      <c r="BD418" s="58">
        <v>104.2</v>
      </c>
      <c r="BE418" s="58">
        <v>13.1</v>
      </c>
      <c r="BF418" s="59" t="s">
        <v>544</v>
      </c>
      <c r="BG418" s="58">
        <v>7.55</v>
      </c>
      <c r="BH418" s="58">
        <v>4.66</v>
      </c>
      <c r="BI418" s="58">
        <v>118.7</v>
      </c>
      <c r="BJ418" s="58">
        <v>86.438199999999995</v>
      </c>
      <c r="BK418" s="58">
        <v>86.438199999999995</v>
      </c>
      <c r="BL418" s="58">
        <v>30.66</v>
      </c>
      <c r="BM418" s="58">
        <v>26.32</v>
      </c>
      <c r="BN418" s="58">
        <v>15.3</v>
      </c>
      <c r="BO418" s="58">
        <v>2.9</v>
      </c>
      <c r="BP418" s="58">
        <v>56</v>
      </c>
      <c r="BQ418" s="59" t="s">
        <v>544</v>
      </c>
      <c r="BR418" s="59" t="s">
        <v>544</v>
      </c>
      <c r="BS418" s="58">
        <v>97</v>
      </c>
      <c r="BT418" s="58">
        <v>-8.1</v>
      </c>
      <c r="BU418" s="58">
        <v>19.399999999999999</v>
      </c>
      <c r="BV418" s="59" t="s">
        <v>544</v>
      </c>
      <c r="BW418" s="59" t="s">
        <v>544</v>
      </c>
      <c r="BX418" s="58">
        <v>-21.7</v>
      </c>
      <c r="BY418" s="58">
        <v>-3.5</v>
      </c>
      <c r="BZ418" s="58">
        <v>2.2000000000000002</v>
      </c>
      <c r="CA418" s="59" t="s">
        <v>544</v>
      </c>
      <c r="CB418" s="58">
        <v>30.5</v>
      </c>
      <c r="CC418" s="58">
        <v>12.9</v>
      </c>
      <c r="CD418" s="58">
        <v>-12.6</v>
      </c>
      <c r="CE418" s="58">
        <v>37870</v>
      </c>
      <c r="CF418" s="58">
        <v>1596678</v>
      </c>
      <c r="CG418" s="58">
        <v>133.80000000000001</v>
      </c>
      <c r="CH418" s="58">
        <v>157.5</v>
      </c>
      <c r="CI418" s="58">
        <v>129.4</v>
      </c>
      <c r="CJ418" s="58">
        <v>125.1</v>
      </c>
      <c r="CK418" s="58">
        <v>1.8</v>
      </c>
      <c r="CL418" s="58">
        <v>-28</v>
      </c>
      <c r="CM418" s="58">
        <v>-8.1</v>
      </c>
      <c r="CN418" s="58">
        <v>67.8</v>
      </c>
      <c r="CO418" s="58">
        <v>70.2</v>
      </c>
      <c r="CP418" s="59" t="s">
        <v>544</v>
      </c>
      <c r="CQ418" s="58">
        <v>68.054725646999998</v>
      </c>
      <c r="CR418" s="58">
        <v>18.59</v>
      </c>
      <c r="CS418" s="58">
        <v>104.1</v>
      </c>
      <c r="CT418" s="58">
        <v>110</v>
      </c>
      <c r="CU418" s="58">
        <v>86.053700000000006</v>
      </c>
      <c r="CV418" s="58">
        <v>9.8000000000000007</v>
      </c>
      <c r="CW418" s="58">
        <v>6.89</v>
      </c>
      <c r="CX418" s="58">
        <v>162.6</v>
      </c>
      <c r="CY418" s="58">
        <v>186.8</v>
      </c>
      <c r="CZ418" s="59" t="s">
        <v>544</v>
      </c>
      <c r="DA418" s="58">
        <v>-10.6</v>
      </c>
      <c r="DB418" s="58">
        <v>98.8</v>
      </c>
      <c r="DC418" s="59" t="s">
        <v>544</v>
      </c>
      <c r="DD418" s="58">
        <v>52.3</v>
      </c>
      <c r="DE418" s="59" t="s">
        <v>544</v>
      </c>
      <c r="DF418" s="59" t="s">
        <v>544</v>
      </c>
      <c r="DG418" s="58">
        <v>73.2</v>
      </c>
      <c r="DH418" s="58">
        <v>35.9</v>
      </c>
      <c r="DI418" s="58">
        <v>34.4</v>
      </c>
      <c r="DJ418" s="59" t="s">
        <v>544</v>
      </c>
      <c r="DK418" s="59" t="s">
        <v>544</v>
      </c>
      <c r="DL418" s="59" t="s">
        <v>544</v>
      </c>
      <c r="DM418" s="59" t="s">
        <v>544</v>
      </c>
      <c r="DN418" s="58">
        <v>8.5464280000000006</v>
      </c>
      <c r="DO418" s="59" t="s">
        <v>544</v>
      </c>
      <c r="DP418" s="59" t="s">
        <v>544</v>
      </c>
      <c r="DQ418" s="1">
        <v>68.5</v>
      </c>
    </row>
    <row r="419" spans="1:121">
      <c r="A419" s="3">
        <v>34592</v>
      </c>
      <c r="B419" s="59" t="s">
        <v>544</v>
      </c>
      <c r="C419" s="58">
        <v>95.5</v>
      </c>
      <c r="D419" s="58">
        <v>87.5</v>
      </c>
      <c r="E419" s="58">
        <v>104.2</v>
      </c>
      <c r="F419" s="58">
        <v>61.4</v>
      </c>
      <c r="G419" s="58">
        <v>1.2625569999999999</v>
      </c>
      <c r="H419" s="58">
        <v>350.1</v>
      </c>
      <c r="I419" s="58">
        <v>652.6</v>
      </c>
      <c r="J419" s="58">
        <v>5.0730000000000004</v>
      </c>
      <c r="K419" s="58">
        <v>7.5</v>
      </c>
      <c r="L419" s="58">
        <v>2011.8</v>
      </c>
      <c r="M419" s="58">
        <v>255486</v>
      </c>
      <c r="N419" s="58">
        <v>68.7</v>
      </c>
      <c r="O419" s="58">
        <v>1660</v>
      </c>
      <c r="P419" s="58">
        <v>9.5</v>
      </c>
      <c r="Q419" s="58">
        <v>18.3</v>
      </c>
      <c r="R419" s="58">
        <v>6.7</v>
      </c>
      <c r="S419" s="58">
        <v>28.44</v>
      </c>
      <c r="T419" s="59" t="s">
        <v>544</v>
      </c>
      <c r="U419" s="58">
        <v>24.7</v>
      </c>
      <c r="V419" s="59" t="s">
        <v>544</v>
      </c>
      <c r="W419" s="58">
        <v>-44.3</v>
      </c>
      <c r="X419" s="58">
        <v>44.2</v>
      </c>
      <c r="Y419" s="58">
        <v>15.8</v>
      </c>
      <c r="Z419" s="58">
        <v>106.4</v>
      </c>
      <c r="AA419" s="58">
        <v>107.8</v>
      </c>
      <c r="AB419" s="58">
        <v>107.4</v>
      </c>
      <c r="AC419" s="58">
        <v>1.2625569999999999</v>
      </c>
      <c r="AD419" s="58">
        <v>75.3</v>
      </c>
      <c r="AE419" s="58">
        <v>-27</v>
      </c>
      <c r="AF419" s="58">
        <v>101.45102799999999</v>
      </c>
      <c r="AG419" s="58">
        <v>16.04</v>
      </c>
      <c r="AH419" s="58">
        <v>74.2</v>
      </c>
      <c r="AI419" s="58">
        <v>44.2</v>
      </c>
      <c r="AJ419" s="58">
        <v>25.8</v>
      </c>
      <c r="AK419" s="58">
        <v>9</v>
      </c>
      <c r="AL419" s="58">
        <v>5</v>
      </c>
      <c r="AM419" s="58">
        <v>77.989400000000003</v>
      </c>
      <c r="AN419" s="58">
        <v>102.3856</v>
      </c>
      <c r="AO419" s="58">
        <v>19.5</v>
      </c>
      <c r="AP419" s="58">
        <v>98.4</v>
      </c>
      <c r="AQ419" s="58">
        <v>94.1</v>
      </c>
      <c r="AR419" s="58">
        <v>79.7</v>
      </c>
      <c r="AS419" s="58">
        <v>-8</v>
      </c>
      <c r="AT419" s="58">
        <v>98.8</v>
      </c>
      <c r="AU419" s="58">
        <v>97.72</v>
      </c>
      <c r="AV419" s="58">
        <v>82.8</v>
      </c>
      <c r="AW419" s="58">
        <v>100.8</v>
      </c>
      <c r="AX419" s="58">
        <v>32.799999999999997</v>
      </c>
      <c r="AY419" s="58">
        <v>39.799999999999997</v>
      </c>
      <c r="AZ419" s="58">
        <v>75.900000000000006</v>
      </c>
      <c r="BA419" s="58">
        <v>90.7</v>
      </c>
      <c r="BB419" s="58">
        <v>65.599999999999994</v>
      </c>
      <c r="BC419" s="58">
        <v>83.9</v>
      </c>
      <c r="BD419" s="58">
        <v>105</v>
      </c>
      <c r="BE419" s="58">
        <v>16.100000000000001</v>
      </c>
      <c r="BF419" s="59" t="s">
        <v>544</v>
      </c>
      <c r="BG419" s="58">
        <v>7.71</v>
      </c>
      <c r="BH419" s="58">
        <v>4.88</v>
      </c>
      <c r="BI419" s="58">
        <v>118.1</v>
      </c>
      <c r="BJ419" s="58">
        <v>86.833100000000002</v>
      </c>
      <c r="BK419" s="58">
        <v>86.833100000000002</v>
      </c>
      <c r="BL419" s="58">
        <v>30.19</v>
      </c>
      <c r="BM419" s="58">
        <v>27.19</v>
      </c>
      <c r="BN419" s="58">
        <v>23.9</v>
      </c>
      <c r="BO419" s="58">
        <v>9.5</v>
      </c>
      <c r="BP419" s="58">
        <v>57.9</v>
      </c>
      <c r="BQ419" s="59" t="s">
        <v>544</v>
      </c>
      <c r="BR419" s="59" t="s">
        <v>544</v>
      </c>
      <c r="BS419" s="58">
        <v>97.5</v>
      </c>
      <c r="BT419" s="58">
        <v>-9</v>
      </c>
      <c r="BU419" s="58">
        <v>17.3</v>
      </c>
      <c r="BV419" s="59" t="s">
        <v>544</v>
      </c>
      <c r="BW419" s="59" t="s">
        <v>544</v>
      </c>
      <c r="BX419" s="58">
        <v>-18.399999999999999</v>
      </c>
      <c r="BY419" s="58">
        <v>0.9</v>
      </c>
      <c r="BZ419" s="58">
        <v>7</v>
      </c>
      <c r="CA419" s="59" t="s">
        <v>544</v>
      </c>
      <c r="CB419" s="58">
        <v>37.299999999999997</v>
      </c>
      <c r="CC419" s="58">
        <v>6.4</v>
      </c>
      <c r="CD419" s="58">
        <v>-22.9</v>
      </c>
      <c r="CE419" s="58">
        <v>37904</v>
      </c>
      <c r="CF419" s="58">
        <v>1610327</v>
      </c>
      <c r="CG419" s="58">
        <v>132</v>
      </c>
      <c r="CH419" s="58">
        <v>164.7</v>
      </c>
      <c r="CI419" s="58">
        <v>121.5</v>
      </c>
      <c r="CJ419" s="58">
        <v>123.8</v>
      </c>
      <c r="CK419" s="58">
        <v>0.6</v>
      </c>
      <c r="CL419" s="58">
        <v>-26.3</v>
      </c>
      <c r="CM419" s="58">
        <v>-9</v>
      </c>
      <c r="CN419" s="58">
        <v>66.8</v>
      </c>
      <c r="CO419" s="58">
        <v>68</v>
      </c>
      <c r="CP419" s="59" t="s">
        <v>544</v>
      </c>
      <c r="CQ419" s="58">
        <v>46.682769774999997</v>
      </c>
      <c r="CR419" s="58">
        <v>17.399999999999999</v>
      </c>
      <c r="CS419" s="58">
        <v>103.9</v>
      </c>
      <c r="CT419" s="58">
        <v>109.9</v>
      </c>
      <c r="CU419" s="58">
        <v>86.456500000000005</v>
      </c>
      <c r="CV419" s="58">
        <v>9.4</v>
      </c>
      <c r="CW419" s="58">
        <v>6.37</v>
      </c>
      <c r="CX419" s="58">
        <v>160.1</v>
      </c>
      <c r="CY419" s="58">
        <v>194.9</v>
      </c>
      <c r="CZ419" s="59" t="s">
        <v>544</v>
      </c>
      <c r="DA419" s="58">
        <v>-10.9</v>
      </c>
      <c r="DB419" s="58">
        <v>98.4</v>
      </c>
      <c r="DC419" s="59" t="s">
        <v>544</v>
      </c>
      <c r="DD419" s="58">
        <v>51.6</v>
      </c>
      <c r="DE419" s="59" t="s">
        <v>544</v>
      </c>
      <c r="DF419" s="59" t="s">
        <v>544</v>
      </c>
      <c r="DG419" s="58">
        <v>74.599999999999994</v>
      </c>
      <c r="DH419" s="58">
        <v>38.700000000000003</v>
      </c>
      <c r="DI419" s="58">
        <v>36.4</v>
      </c>
      <c r="DJ419" s="59" t="s">
        <v>544</v>
      </c>
      <c r="DK419" s="59" t="s">
        <v>544</v>
      </c>
      <c r="DL419" s="59" t="s">
        <v>544</v>
      </c>
      <c r="DM419" s="59" t="s">
        <v>544</v>
      </c>
      <c r="DN419" s="58">
        <v>8.8524960000000004</v>
      </c>
      <c r="DO419" s="59" t="s">
        <v>544</v>
      </c>
      <c r="DP419" s="59" t="s">
        <v>544</v>
      </c>
      <c r="DQ419" s="1">
        <v>69.5</v>
      </c>
    </row>
    <row r="420" spans="1:121">
      <c r="A420" s="3">
        <v>34622</v>
      </c>
      <c r="B420" s="59" t="s">
        <v>544</v>
      </c>
      <c r="C420" s="58">
        <v>97</v>
      </c>
      <c r="D420" s="58">
        <v>88.9</v>
      </c>
      <c r="E420" s="58">
        <v>105.8</v>
      </c>
      <c r="F420" s="58">
        <v>62</v>
      </c>
      <c r="G420" s="58">
        <v>1.286343</v>
      </c>
      <c r="H420" s="58">
        <v>355.3</v>
      </c>
      <c r="I420" s="58">
        <v>648.1</v>
      </c>
      <c r="J420" s="58">
        <v>5.22</v>
      </c>
      <c r="K420" s="58">
        <v>7.5</v>
      </c>
      <c r="L420" s="58">
        <v>2071.6</v>
      </c>
      <c r="M420" s="58">
        <v>246818</v>
      </c>
      <c r="N420" s="58">
        <v>70.3</v>
      </c>
      <c r="O420" s="58">
        <v>1576</v>
      </c>
      <c r="P420" s="58">
        <v>9.4</v>
      </c>
      <c r="Q420" s="58">
        <v>17.7</v>
      </c>
      <c r="R420" s="58">
        <v>6.4</v>
      </c>
      <c r="S420" s="58">
        <v>28.27</v>
      </c>
      <c r="T420" s="59" t="s">
        <v>544</v>
      </c>
      <c r="U420" s="58">
        <v>24.82</v>
      </c>
      <c r="V420" s="59" t="s">
        <v>544</v>
      </c>
      <c r="W420" s="58">
        <v>-42.3</v>
      </c>
      <c r="X420" s="58">
        <v>44.4</v>
      </c>
      <c r="Y420" s="58">
        <v>16.100000000000001</v>
      </c>
      <c r="Z420" s="58">
        <v>106.7</v>
      </c>
      <c r="AA420" s="58">
        <v>108.1</v>
      </c>
      <c r="AB420" s="58">
        <v>107.9</v>
      </c>
      <c r="AC420" s="58">
        <v>1.286343</v>
      </c>
      <c r="AD420" s="58">
        <v>76.900000000000006</v>
      </c>
      <c r="AE420" s="58">
        <v>-23.2</v>
      </c>
      <c r="AF420" s="58">
        <v>101.44752699999999</v>
      </c>
      <c r="AG420" s="58">
        <v>16.55</v>
      </c>
      <c r="AH420" s="58">
        <v>74.2</v>
      </c>
      <c r="AI420" s="58">
        <v>44.4</v>
      </c>
      <c r="AJ420" s="58">
        <v>28.7</v>
      </c>
      <c r="AK420" s="58">
        <v>8.3000000000000007</v>
      </c>
      <c r="AL420" s="58">
        <v>8.3000000000000007</v>
      </c>
      <c r="AM420" s="58">
        <v>78.246300000000005</v>
      </c>
      <c r="AN420" s="58">
        <v>102.59780000000001</v>
      </c>
      <c r="AO420" s="58">
        <v>15.6</v>
      </c>
      <c r="AP420" s="58">
        <v>98.5</v>
      </c>
      <c r="AQ420" s="58">
        <v>95.5</v>
      </c>
      <c r="AR420" s="58">
        <v>74.599999999999994</v>
      </c>
      <c r="AS420" s="58">
        <v>-4.7</v>
      </c>
      <c r="AT420" s="58">
        <v>102.3</v>
      </c>
      <c r="AU420" s="58">
        <v>98.23</v>
      </c>
      <c r="AV420" s="58">
        <v>83.1</v>
      </c>
      <c r="AW420" s="58">
        <v>99.8</v>
      </c>
      <c r="AX420" s="58">
        <v>33.299999999999997</v>
      </c>
      <c r="AY420" s="58">
        <v>40.200000000000003</v>
      </c>
      <c r="AZ420" s="58">
        <v>76.3</v>
      </c>
      <c r="BA420" s="58">
        <v>86.6</v>
      </c>
      <c r="BB420" s="58">
        <v>69.099999999999994</v>
      </c>
      <c r="BC420" s="58">
        <v>84.2</v>
      </c>
      <c r="BD420" s="58">
        <v>104.7</v>
      </c>
      <c r="BE420" s="58">
        <v>20.6</v>
      </c>
      <c r="BF420" s="59" t="s">
        <v>544</v>
      </c>
      <c r="BG420" s="58">
        <v>7.48</v>
      </c>
      <c r="BH420" s="58">
        <v>4.41</v>
      </c>
      <c r="BI420" s="58">
        <v>122.4</v>
      </c>
      <c r="BJ420" s="58">
        <v>88.245900000000006</v>
      </c>
      <c r="BK420" s="58">
        <v>88.245900000000006</v>
      </c>
      <c r="BL420" s="58">
        <v>30.24</v>
      </c>
      <c r="BM420" s="58">
        <v>27.05</v>
      </c>
      <c r="BN420" s="58">
        <v>29.5</v>
      </c>
      <c r="BO420" s="58">
        <v>14.5</v>
      </c>
      <c r="BP420" s="58">
        <v>59.2</v>
      </c>
      <c r="BQ420" s="59" t="s">
        <v>544</v>
      </c>
      <c r="BR420" s="59" t="s">
        <v>544</v>
      </c>
      <c r="BS420" s="58">
        <v>97.9</v>
      </c>
      <c r="BT420" s="58">
        <v>-7.2</v>
      </c>
      <c r="BU420" s="58">
        <v>20.399999999999999</v>
      </c>
      <c r="BV420" s="59" t="s">
        <v>544</v>
      </c>
      <c r="BW420" s="59" t="s">
        <v>544</v>
      </c>
      <c r="BX420" s="58">
        <v>-19.3</v>
      </c>
      <c r="BY420" s="58">
        <v>3.6</v>
      </c>
      <c r="BZ420" s="58">
        <v>11</v>
      </c>
      <c r="CA420" s="59" t="s">
        <v>544</v>
      </c>
      <c r="CB420" s="58">
        <v>47.8</v>
      </c>
      <c r="CC420" s="58">
        <v>19.7</v>
      </c>
      <c r="CD420" s="58">
        <v>-10.5</v>
      </c>
      <c r="CE420" s="58">
        <v>37920</v>
      </c>
      <c r="CF420" s="58">
        <v>1621581</v>
      </c>
      <c r="CG420" s="58">
        <v>136</v>
      </c>
      <c r="CH420" s="58">
        <v>166</v>
      </c>
      <c r="CI420" s="58">
        <v>125.2</v>
      </c>
      <c r="CJ420" s="58">
        <v>129.6</v>
      </c>
      <c r="CK420" s="58">
        <v>6.9</v>
      </c>
      <c r="CL420" s="58">
        <v>-26.4</v>
      </c>
      <c r="CM420" s="58">
        <v>-7.2</v>
      </c>
      <c r="CN420" s="58">
        <v>68.5</v>
      </c>
      <c r="CO420" s="58">
        <v>71.5</v>
      </c>
      <c r="CP420" s="59" t="s">
        <v>544</v>
      </c>
      <c r="CQ420" s="58">
        <v>73.983863830999994</v>
      </c>
      <c r="CR420" s="58">
        <v>19.600000000000001</v>
      </c>
      <c r="CS420" s="58">
        <v>103.9</v>
      </c>
      <c r="CT420" s="58">
        <v>110.6</v>
      </c>
      <c r="CU420" s="58">
        <v>87.869900000000001</v>
      </c>
      <c r="CV420" s="58">
        <v>11.16</v>
      </c>
      <c r="CW420" s="58">
        <v>7.1</v>
      </c>
      <c r="CX420" s="58">
        <v>164.9</v>
      </c>
      <c r="CY420" s="58">
        <v>195.9</v>
      </c>
      <c r="CZ420" s="59" t="s">
        <v>544</v>
      </c>
      <c r="DA420" s="58">
        <v>-9.3000000000000007</v>
      </c>
      <c r="DB420" s="58">
        <v>100.2</v>
      </c>
      <c r="DC420" s="59" t="s">
        <v>544</v>
      </c>
      <c r="DD420" s="58">
        <v>51.6</v>
      </c>
      <c r="DE420" s="59" t="s">
        <v>544</v>
      </c>
      <c r="DF420" s="59" t="s">
        <v>544</v>
      </c>
      <c r="DG420" s="58">
        <v>76.3</v>
      </c>
      <c r="DH420" s="58">
        <v>39.6</v>
      </c>
      <c r="DI420" s="58">
        <v>37.200000000000003</v>
      </c>
      <c r="DJ420" s="59" t="s">
        <v>544</v>
      </c>
      <c r="DK420" s="59" t="s">
        <v>544</v>
      </c>
      <c r="DL420" s="59" t="s">
        <v>544</v>
      </c>
      <c r="DM420" s="59" t="s">
        <v>544</v>
      </c>
      <c r="DN420" s="58">
        <v>9.2661119999999997</v>
      </c>
      <c r="DO420" s="59" t="s">
        <v>544</v>
      </c>
      <c r="DP420" s="59" t="s">
        <v>544</v>
      </c>
      <c r="DQ420" s="1">
        <v>70.8</v>
      </c>
    </row>
    <row r="421" spans="1:121">
      <c r="A421" s="3">
        <v>34653</v>
      </c>
      <c r="B421" s="59" t="s">
        <v>544</v>
      </c>
      <c r="C421" s="58">
        <v>97.6</v>
      </c>
      <c r="D421" s="58">
        <v>89.9</v>
      </c>
      <c r="E421" s="58">
        <v>106</v>
      </c>
      <c r="F421" s="58">
        <v>62.2</v>
      </c>
      <c r="G421" s="58">
        <v>1.270354</v>
      </c>
      <c r="H421" s="58">
        <v>374.4</v>
      </c>
      <c r="I421" s="58">
        <v>642.70000000000005</v>
      </c>
      <c r="J421" s="58">
        <v>5.2089999999999996</v>
      </c>
      <c r="K421" s="58">
        <v>7.5</v>
      </c>
      <c r="L421" s="58">
        <v>2048.3000000000002</v>
      </c>
      <c r="M421" s="58">
        <v>245965</v>
      </c>
      <c r="N421" s="58">
        <v>70.5</v>
      </c>
      <c r="O421" s="58">
        <v>1317</v>
      </c>
      <c r="P421" s="58">
        <v>9.3000000000000007</v>
      </c>
      <c r="Q421" s="58">
        <v>17</v>
      </c>
      <c r="R421" s="58">
        <v>6.6</v>
      </c>
      <c r="S421" s="58">
        <v>28.63</v>
      </c>
      <c r="T421" s="59" t="s">
        <v>544</v>
      </c>
      <c r="U421" s="58">
        <v>24.98</v>
      </c>
      <c r="V421" s="59" t="s">
        <v>544</v>
      </c>
      <c r="W421" s="58">
        <v>-36.4</v>
      </c>
      <c r="X421" s="58">
        <v>45.7</v>
      </c>
      <c r="Y421" s="58">
        <v>17.899999999999999</v>
      </c>
      <c r="Z421" s="58">
        <v>106.4</v>
      </c>
      <c r="AA421" s="58">
        <v>107.6</v>
      </c>
      <c r="AB421" s="58">
        <v>107</v>
      </c>
      <c r="AC421" s="58">
        <v>1.270354</v>
      </c>
      <c r="AD421" s="58">
        <v>77</v>
      </c>
      <c r="AE421" s="58">
        <v>-20.6</v>
      </c>
      <c r="AF421" s="58">
        <v>101.20048</v>
      </c>
      <c r="AG421" s="58">
        <v>17.41</v>
      </c>
      <c r="AH421" s="58">
        <v>74.3</v>
      </c>
      <c r="AI421" s="58">
        <v>45.7</v>
      </c>
      <c r="AJ421" s="58">
        <v>30.8</v>
      </c>
      <c r="AK421" s="58">
        <v>8.3000000000000007</v>
      </c>
      <c r="AL421" s="58">
        <v>15.7</v>
      </c>
      <c r="AM421" s="58">
        <v>78.414900000000003</v>
      </c>
      <c r="AN421" s="58">
        <v>102.6943</v>
      </c>
      <c r="AO421" s="58">
        <v>8.1999999999999993</v>
      </c>
      <c r="AP421" s="58">
        <v>93.1</v>
      </c>
      <c r="AQ421" s="58">
        <v>93.9</v>
      </c>
      <c r="AR421" s="58">
        <v>74.5</v>
      </c>
      <c r="AS421" s="58">
        <v>-5.4</v>
      </c>
      <c r="AT421" s="58">
        <v>102.4</v>
      </c>
      <c r="AU421" s="58">
        <v>98.04</v>
      </c>
      <c r="AV421" s="58">
        <v>83.4</v>
      </c>
      <c r="AW421" s="58">
        <v>101.5</v>
      </c>
      <c r="AX421" s="58">
        <v>34.1</v>
      </c>
      <c r="AY421" s="58">
        <v>41.1</v>
      </c>
      <c r="AZ421" s="58">
        <v>77.5</v>
      </c>
      <c r="BA421" s="58">
        <v>84.6</v>
      </c>
      <c r="BB421" s="58">
        <v>72.599999999999994</v>
      </c>
      <c r="BC421" s="58">
        <v>84.5</v>
      </c>
      <c r="BD421" s="58">
        <v>104.7</v>
      </c>
      <c r="BE421" s="58">
        <v>27.2</v>
      </c>
      <c r="BF421" s="59" t="s">
        <v>544</v>
      </c>
      <c r="BG421" s="58">
        <v>7.28</v>
      </c>
      <c r="BH421" s="58">
        <v>4.3499999999999996</v>
      </c>
      <c r="BI421" s="58">
        <v>126.3</v>
      </c>
      <c r="BJ421" s="58">
        <v>87.558099999999996</v>
      </c>
      <c r="BK421" s="58">
        <v>87.558099999999996</v>
      </c>
      <c r="BL421" s="58">
        <v>30.06</v>
      </c>
      <c r="BM421" s="58">
        <v>27.29</v>
      </c>
      <c r="BN421" s="58">
        <v>35.799999999999997</v>
      </c>
      <c r="BO421" s="58">
        <v>21.5</v>
      </c>
      <c r="BP421" s="58">
        <v>58.4</v>
      </c>
      <c r="BQ421" s="59" t="s">
        <v>544</v>
      </c>
      <c r="BR421" s="59" t="s">
        <v>544</v>
      </c>
      <c r="BS421" s="58">
        <v>96.7</v>
      </c>
      <c r="BT421" s="58">
        <v>-8</v>
      </c>
      <c r="BU421" s="58">
        <v>14.6</v>
      </c>
      <c r="BV421" s="59" t="s">
        <v>544</v>
      </c>
      <c r="BW421" s="59" t="s">
        <v>544</v>
      </c>
      <c r="BX421" s="58">
        <v>-23.1</v>
      </c>
      <c r="BY421" s="58">
        <v>0.7</v>
      </c>
      <c r="BZ421" s="58">
        <v>15.6</v>
      </c>
      <c r="CA421" s="59" t="s">
        <v>544</v>
      </c>
      <c r="CB421" s="58">
        <v>42.6</v>
      </c>
      <c r="CC421" s="58">
        <v>11.6</v>
      </c>
      <c r="CD421" s="58">
        <v>-22.4</v>
      </c>
      <c r="CE421" s="58">
        <v>37938</v>
      </c>
      <c r="CF421" s="58">
        <v>1633773</v>
      </c>
      <c r="CG421" s="58">
        <v>146.69999999999999</v>
      </c>
      <c r="CH421" s="58">
        <v>178.5</v>
      </c>
      <c r="CI421" s="58">
        <v>129.80000000000001</v>
      </c>
      <c r="CJ421" s="58">
        <v>144.6</v>
      </c>
      <c r="CK421" s="58">
        <v>-1.1000000000000001</v>
      </c>
      <c r="CL421" s="58">
        <v>-28.2</v>
      </c>
      <c r="CM421" s="58">
        <v>-8</v>
      </c>
      <c r="CN421" s="58">
        <v>68.3</v>
      </c>
      <c r="CO421" s="58">
        <v>71.2</v>
      </c>
      <c r="CP421" s="59" t="s">
        <v>544</v>
      </c>
      <c r="CQ421" s="58">
        <v>114.620666504</v>
      </c>
      <c r="CR421" s="58">
        <v>21.37</v>
      </c>
      <c r="CS421" s="58">
        <v>104</v>
      </c>
      <c r="CT421" s="58">
        <v>109.8</v>
      </c>
      <c r="CU421" s="58">
        <v>87.209000000000003</v>
      </c>
      <c r="CV421" s="58">
        <v>10.98</v>
      </c>
      <c r="CW421" s="58">
        <v>6.65</v>
      </c>
      <c r="CX421" s="58">
        <v>177.2</v>
      </c>
      <c r="CY421" s="58">
        <v>209.9</v>
      </c>
      <c r="CZ421" s="59" t="s">
        <v>544</v>
      </c>
      <c r="DA421" s="58">
        <v>-6.6</v>
      </c>
      <c r="DB421" s="58">
        <v>96</v>
      </c>
      <c r="DC421" s="59" t="s">
        <v>544</v>
      </c>
      <c r="DD421" s="58">
        <v>51.7</v>
      </c>
      <c r="DE421" s="59" t="s">
        <v>544</v>
      </c>
      <c r="DF421" s="59" t="s">
        <v>544</v>
      </c>
      <c r="DG421" s="58">
        <v>76.900000000000006</v>
      </c>
      <c r="DH421" s="58">
        <v>40.200000000000003</v>
      </c>
      <c r="DI421" s="58">
        <v>37.799999999999997</v>
      </c>
      <c r="DJ421" s="59" t="s">
        <v>544</v>
      </c>
      <c r="DK421" s="59" t="s">
        <v>544</v>
      </c>
      <c r="DL421" s="59" t="s">
        <v>544</v>
      </c>
      <c r="DM421" s="59" t="s">
        <v>544</v>
      </c>
      <c r="DN421" s="58">
        <v>9.6035380000000004</v>
      </c>
      <c r="DO421" s="59" t="s">
        <v>544</v>
      </c>
      <c r="DP421" s="59" t="s">
        <v>544</v>
      </c>
      <c r="DQ421" s="1">
        <v>71.2</v>
      </c>
    </row>
    <row r="422" spans="1:121">
      <c r="A422" s="3">
        <v>34683</v>
      </c>
      <c r="B422" s="59" t="s">
        <v>544</v>
      </c>
      <c r="C422" s="58">
        <v>96.9</v>
      </c>
      <c r="D422" s="58">
        <v>89.2</v>
      </c>
      <c r="E422" s="58">
        <v>105.3</v>
      </c>
      <c r="F422" s="58">
        <v>64.7</v>
      </c>
      <c r="G422" s="58">
        <v>1.2446919999999999</v>
      </c>
      <c r="H422" s="58">
        <v>378.8</v>
      </c>
      <c r="I422" s="58">
        <v>630.5</v>
      </c>
      <c r="J422" s="58">
        <v>5.399</v>
      </c>
      <c r="K422" s="58">
        <v>7.5</v>
      </c>
      <c r="L422" s="58">
        <v>2106.6</v>
      </c>
      <c r="M422" s="58">
        <v>243944</v>
      </c>
      <c r="N422" s="58">
        <v>70.7</v>
      </c>
      <c r="O422" s="58">
        <v>1976</v>
      </c>
      <c r="P422" s="58">
        <v>9.3000000000000007</v>
      </c>
      <c r="Q422" s="58">
        <v>25.3</v>
      </c>
      <c r="R422" s="58">
        <v>6.6</v>
      </c>
      <c r="S422" s="58">
        <v>29.65</v>
      </c>
      <c r="T422" s="59" t="s">
        <v>544</v>
      </c>
      <c r="U422" s="58">
        <v>26.27</v>
      </c>
      <c r="V422" s="59" t="s">
        <v>544</v>
      </c>
      <c r="W422" s="58">
        <v>-32.200000000000003</v>
      </c>
      <c r="X422" s="58">
        <v>46.7</v>
      </c>
      <c r="Y422" s="58">
        <v>21.7</v>
      </c>
      <c r="Z422" s="58">
        <v>106.6</v>
      </c>
      <c r="AA422" s="58">
        <v>107.5</v>
      </c>
      <c r="AB422" s="58">
        <v>106.7</v>
      </c>
      <c r="AC422" s="58">
        <v>1.2446919999999999</v>
      </c>
      <c r="AD422" s="58">
        <v>77.099999999999994</v>
      </c>
      <c r="AE422" s="58">
        <v>-19.399999999999999</v>
      </c>
      <c r="AF422" s="58">
        <v>100.715137</v>
      </c>
      <c r="AG422" s="58">
        <v>16.04</v>
      </c>
      <c r="AH422" s="58">
        <v>74.3</v>
      </c>
      <c r="AI422" s="58">
        <v>46.7</v>
      </c>
      <c r="AJ422" s="58">
        <v>33.799999999999997</v>
      </c>
      <c r="AK422" s="58">
        <v>8.3000000000000007</v>
      </c>
      <c r="AL422" s="58">
        <v>7.5</v>
      </c>
      <c r="AM422" s="58">
        <v>78.479500000000002</v>
      </c>
      <c r="AN422" s="58">
        <v>102.65470000000001</v>
      </c>
      <c r="AO422" s="58">
        <v>-1.4</v>
      </c>
      <c r="AP422" s="58">
        <v>78.3</v>
      </c>
      <c r="AQ422" s="58">
        <v>93.8</v>
      </c>
      <c r="AR422" s="58">
        <v>75</v>
      </c>
      <c r="AS422" s="58">
        <v>-7.5</v>
      </c>
      <c r="AT422" s="58">
        <v>101.8</v>
      </c>
      <c r="AU422" s="58">
        <v>97.77</v>
      </c>
      <c r="AV422" s="58">
        <v>84.1</v>
      </c>
      <c r="AW422" s="58">
        <v>101.3</v>
      </c>
      <c r="AX422" s="58">
        <v>32.9</v>
      </c>
      <c r="AY422" s="58">
        <v>40.1</v>
      </c>
      <c r="AZ422" s="58">
        <v>77.2</v>
      </c>
      <c r="BA422" s="58">
        <v>81.5</v>
      </c>
      <c r="BB422" s="58">
        <v>74.099999999999994</v>
      </c>
      <c r="BC422" s="58">
        <v>84.7</v>
      </c>
      <c r="BD422" s="58">
        <v>104.9</v>
      </c>
      <c r="BE422" s="58">
        <v>23</v>
      </c>
      <c r="BF422" s="59" t="s">
        <v>544</v>
      </c>
      <c r="BG422" s="58">
        <v>7.38</v>
      </c>
      <c r="BH422" s="58">
        <v>4.8099999999999996</v>
      </c>
      <c r="BI422" s="58">
        <v>122.4</v>
      </c>
      <c r="BJ422" s="58">
        <v>86.838999999999999</v>
      </c>
      <c r="BK422" s="58">
        <v>86.838999999999999</v>
      </c>
      <c r="BL422" s="58">
        <v>31.07</v>
      </c>
      <c r="BM422" s="58">
        <v>28.65</v>
      </c>
      <c r="BN422" s="58">
        <v>26.4</v>
      </c>
      <c r="BO422" s="58">
        <v>16.3</v>
      </c>
      <c r="BP422" s="58">
        <v>58.4</v>
      </c>
      <c r="BQ422" s="59" t="s">
        <v>544</v>
      </c>
      <c r="BR422" s="59" t="s">
        <v>544</v>
      </c>
      <c r="BS422" s="58">
        <v>98.7</v>
      </c>
      <c r="BT422" s="58">
        <v>-8.1</v>
      </c>
      <c r="BU422" s="58">
        <v>16</v>
      </c>
      <c r="BV422" s="59" t="s">
        <v>544</v>
      </c>
      <c r="BW422" s="59" t="s">
        <v>544</v>
      </c>
      <c r="BX422" s="58">
        <v>-21</v>
      </c>
      <c r="BY422" s="58">
        <v>0.7</v>
      </c>
      <c r="BZ422" s="58">
        <v>13.7</v>
      </c>
      <c r="CA422" s="59" t="s">
        <v>544</v>
      </c>
      <c r="CB422" s="58">
        <v>33</v>
      </c>
      <c r="CC422" s="58">
        <v>-5.5</v>
      </c>
      <c r="CD422" s="58">
        <v>-23.6</v>
      </c>
      <c r="CE422" s="58">
        <v>37958</v>
      </c>
      <c r="CF422" s="58">
        <v>1641723</v>
      </c>
      <c r="CG422" s="58">
        <v>143</v>
      </c>
      <c r="CH422" s="58">
        <v>174.9</v>
      </c>
      <c r="CI422" s="58">
        <v>118.2</v>
      </c>
      <c r="CJ422" s="58">
        <v>147.69999999999999</v>
      </c>
      <c r="CK422" s="58">
        <v>-2.7</v>
      </c>
      <c r="CL422" s="58">
        <v>-28.8</v>
      </c>
      <c r="CM422" s="58">
        <v>-8.1</v>
      </c>
      <c r="CN422" s="58">
        <v>69.599999999999994</v>
      </c>
      <c r="CO422" s="58">
        <v>71.900000000000006</v>
      </c>
      <c r="CP422" s="59" t="s">
        <v>544</v>
      </c>
      <c r="CQ422" s="58">
        <v>113.427284241</v>
      </c>
      <c r="CR422" s="58">
        <v>18.670000000000002</v>
      </c>
      <c r="CS422" s="58">
        <v>104.6</v>
      </c>
      <c r="CT422" s="58">
        <v>109.4</v>
      </c>
      <c r="CU422" s="58">
        <v>86.502700000000004</v>
      </c>
      <c r="CV422" s="58">
        <v>10.15</v>
      </c>
      <c r="CW422" s="58">
        <v>6.43</v>
      </c>
      <c r="CX422" s="58">
        <v>172.5</v>
      </c>
      <c r="CY422" s="58">
        <v>205.3</v>
      </c>
      <c r="CZ422" s="59" t="s">
        <v>544</v>
      </c>
      <c r="DA422" s="58">
        <v>-4.5999999999999996</v>
      </c>
      <c r="DB422" s="58">
        <v>97.5</v>
      </c>
      <c r="DC422" s="59" t="s">
        <v>544</v>
      </c>
      <c r="DD422" s="58">
        <v>51.6</v>
      </c>
      <c r="DE422" s="59" t="s">
        <v>544</v>
      </c>
      <c r="DF422" s="59" t="s">
        <v>544</v>
      </c>
      <c r="DG422" s="58">
        <v>78</v>
      </c>
      <c r="DH422" s="58">
        <v>41.1</v>
      </c>
      <c r="DI422" s="58">
        <v>37.799999999999997</v>
      </c>
      <c r="DJ422" s="59" t="s">
        <v>544</v>
      </c>
      <c r="DK422" s="59" t="s">
        <v>544</v>
      </c>
      <c r="DL422" s="59" t="s">
        <v>544</v>
      </c>
      <c r="DM422" s="59" t="s">
        <v>544</v>
      </c>
      <c r="DN422" s="58">
        <v>9.608174</v>
      </c>
      <c r="DO422" s="59" t="s">
        <v>544</v>
      </c>
      <c r="DP422" s="59" t="s">
        <v>544</v>
      </c>
      <c r="DQ422" s="1">
        <v>71.2</v>
      </c>
    </row>
    <row r="423" spans="1:121">
      <c r="A423" s="3">
        <v>34714</v>
      </c>
      <c r="B423" s="59" t="s">
        <v>544</v>
      </c>
      <c r="C423" s="58">
        <v>96.2</v>
      </c>
      <c r="D423" s="58">
        <v>89.1</v>
      </c>
      <c r="E423" s="58">
        <v>103.9</v>
      </c>
      <c r="F423" s="58">
        <v>60.1</v>
      </c>
      <c r="G423" s="58">
        <v>1.278527</v>
      </c>
      <c r="H423" s="58">
        <v>355.9</v>
      </c>
      <c r="I423" s="58">
        <v>973.9</v>
      </c>
      <c r="J423" s="58">
        <v>5.1589999999999998</v>
      </c>
      <c r="K423" s="58">
        <v>7.6</v>
      </c>
      <c r="L423" s="58">
        <v>2021.3</v>
      </c>
      <c r="M423" s="58">
        <v>246560</v>
      </c>
      <c r="N423" s="58">
        <v>69.400000000000006</v>
      </c>
      <c r="O423" s="58">
        <v>1649</v>
      </c>
      <c r="P423" s="58">
        <v>9.1999999999999993</v>
      </c>
      <c r="Q423" s="58">
        <v>27.2</v>
      </c>
      <c r="R423" s="58">
        <v>6.1</v>
      </c>
      <c r="S423" s="58">
        <v>29.53</v>
      </c>
      <c r="T423" s="59" t="s">
        <v>544</v>
      </c>
      <c r="U423" s="58">
        <v>24.37</v>
      </c>
      <c r="V423" s="59" t="s">
        <v>544</v>
      </c>
      <c r="W423" s="58">
        <v>-31.8</v>
      </c>
      <c r="X423" s="58">
        <v>43</v>
      </c>
      <c r="Y423" s="58">
        <v>13.7</v>
      </c>
      <c r="Z423" s="58">
        <v>107.2</v>
      </c>
      <c r="AA423" s="58">
        <v>108</v>
      </c>
      <c r="AB423" s="58">
        <v>107.4</v>
      </c>
      <c r="AC423" s="58">
        <v>1.278527</v>
      </c>
      <c r="AD423" s="58">
        <v>74.7</v>
      </c>
      <c r="AE423" s="58">
        <v>-18.7</v>
      </c>
      <c r="AF423" s="58">
        <v>100.831354</v>
      </c>
      <c r="AG423" s="58">
        <v>16.649999999999999</v>
      </c>
      <c r="AH423" s="58">
        <v>74.400000000000006</v>
      </c>
      <c r="AI423" s="58">
        <v>43</v>
      </c>
      <c r="AJ423" s="58">
        <v>31.7</v>
      </c>
      <c r="AK423" s="58">
        <v>8.3000000000000007</v>
      </c>
      <c r="AL423" s="58">
        <v>10.8</v>
      </c>
      <c r="AM423" s="58">
        <v>78.444999999999993</v>
      </c>
      <c r="AN423" s="58">
        <v>102.4858</v>
      </c>
      <c r="AO423" s="58">
        <v>16.899999999999999</v>
      </c>
      <c r="AP423" s="58">
        <v>36.799999999999997</v>
      </c>
      <c r="AQ423" s="58">
        <v>92.5</v>
      </c>
      <c r="AR423" s="58">
        <v>76.599999999999994</v>
      </c>
      <c r="AS423" s="58">
        <v>-6.5</v>
      </c>
      <c r="AT423" s="58">
        <v>102.5</v>
      </c>
      <c r="AU423" s="58">
        <v>98.93</v>
      </c>
      <c r="AV423" s="58">
        <v>84.1</v>
      </c>
      <c r="AW423" s="58">
        <v>104.5</v>
      </c>
      <c r="AX423" s="58">
        <v>34</v>
      </c>
      <c r="AY423" s="58">
        <v>41.4</v>
      </c>
      <c r="AZ423" s="58">
        <v>79.900000000000006</v>
      </c>
      <c r="BA423" s="58">
        <v>81.099999999999994</v>
      </c>
      <c r="BB423" s="58">
        <v>79</v>
      </c>
      <c r="BC423" s="58">
        <v>85</v>
      </c>
      <c r="BD423" s="58">
        <v>106</v>
      </c>
      <c r="BE423" s="58">
        <v>16</v>
      </c>
      <c r="BF423" s="59" t="s">
        <v>544</v>
      </c>
      <c r="BG423" s="58">
        <v>7.43</v>
      </c>
      <c r="BH423" s="58">
        <v>5.07</v>
      </c>
      <c r="BI423" s="58">
        <v>108.2</v>
      </c>
      <c r="BJ423" s="58">
        <v>88.945700000000002</v>
      </c>
      <c r="BK423" s="58">
        <v>88.945700000000002</v>
      </c>
      <c r="BL423" s="58">
        <v>31.24</v>
      </c>
      <c r="BM423" s="58">
        <v>26.8</v>
      </c>
      <c r="BN423" s="58">
        <v>26.4</v>
      </c>
      <c r="BO423" s="58">
        <v>17.5</v>
      </c>
      <c r="BP423" s="58">
        <v>57.1</v>
      </c>
      <c r="BQ423" s="59" t="s">
        <v>544</v>
      </c>
      <c r="BR423" s="59" t="s">
        <v>544</v>
      </c>
      <c r="BS423" s="58">
        <v>95.9</v>
      </c>
      <c r="BT423" s="58">
        <v>-13</v>
      </c>
      <c r="BU423" s="58">
        <v>15.1</v>
      </c>
      <c r="BV423" s="59" t="s">
        <v>544</v>
      </c>
      <c r="BW423" s="59" t="s">
        <v>544</v>
      </c>
      <c r="BX423" s="58">
        <v>-23.1</v>
      </c>
      <c r="BY423" s="58">
        <v>-2.1</v>
      </c>
      <c r="BZ423" s="58">
        <v>12.7</v>
      </c>
      <c r="CA423" s="59" t="s">
        <v>544</v>
      </c>
      <c r="CB423" s="58">
        <v>32</v>
      </c>
      <c r="CC423" s="58">
        <v>-8</v>
      </c>
      <c r="CD423" s="58">
        <v>-18.7</v>
      </c>
      <c r="CE423" s="58">
        <v>37923</v>
      </c>
      <c r="CF423" s="58">
        <v>1617841</v>
      </c>
      <c r="CG423" s="58">
        <v>144.9</v>
      </c>
      <c r="CH423" s="58">
        <v>161.30000000000001</v>
      </c>
      <c r="CI423" s="58">
        <v>130.1</v>
      </c>
      <c r="CJ423" s="58">
        <v>149</v>
      </c>
      <c r="CK423" s="58">
        <v>-5.9</v>
      </c>
      <c r="CL423" s="58">
        <v>-32.1</v>
      </c>
      <c r="CM423" s="58">
        <v>-13</v>
      </c>
      <c r="CN423" s="58">
        <v>68.900000000000006</v>
      </c>
      <c r="CO423" s="58">
        <v>72.3</v>
      </c>
      <c r="CP423" s="58">
        <v>75.099999999999994</v>
      </c>
      <c r="CQ423" s="58">
        <v>107.056976318</v>
      </c>
      <c r="CR423" s="58">
        <v>16.61</v>
      </c>
      <c r="CS423" s="58">
        <v>104.7</v>
      </c>
      <c r="CT423" s="58">
        <v>110.5</v>
      </c>
      <c r="CU423" s="58">
        <v>88.573800000000006</v>
      </c>
      <c r="CV423" s="58">
        <v>10.02</v>
      </c>
      <c r="CW423" s="58">
        <v>6.51</v>
      </c>
      <c r="CX423" s="58">
        <v>174.6</v>
      </c>
      <c r="CY423" s="58">
        <v>189.2</v>
      </c>
      <c r="CZ423" s="59" t="s">
        <v>544</v>
      </c>
      <c r="DA423" s="58">
        <v>-12.5</v>
      </c>
      <c r="DB423" s="58">
        <v>99.9</v>
      </c>
      <c r="DC423" s="59" t="s">
        <v>544</v>
      </c>
      <c r="DD423" s="58">
        <v>51.4</v>
      </c>
      <c r="DE423" s="59" t="s">
        <v>544</v>
      </c>
      <c r="DF423" s="59" t="s">
        <v>544</v>
      </c>
      <c r="DG423" s="58">
        <v>73.8</v>
      </c>
      <c r="DH423" s="58">
        <v>36.9</v>
      </c>
      <c r="DI423" s="58">
        <v>38.6</v>
      </c>
      <c r="DJ423" s="59" t="s">
        <v>544</v>
      </c>
      <c r="DK423" s="59" t="s">
        <v>544</v>
      </c>
      <c r="DL423" s="59" t="s">
        <v>544</v>
      </c>
      <c r="DM423" s="59" t="s">
        <v>544</v>
      </c>
      <c r="DN423" s="58">
        <v>9.5917919999999999</v>
      </c>
      <c r="DO423" s="59" t="s">
        <v>544</v>
      </c>
      <c r="DP423" s="59" t="s">
        <v>544</v>
      </c>
      <c r="DQ423" s="1">
        <v>69.8</v>
      </c>
    </row>
    <row r="424" spans="1:121">
      <c r="A424" s="3">
        <v>34745</v>
      </c>
      <c r="B424" s="59" t="s">
        <v>544</v>
      </c>
      <c r="C424" s="58">
        <v>96.7</v>
      </c>
      <c r="D424" s="58">
        <v>91</v>
      </c>
      <c r="E424" s="58">
        <v>102.6</v>
      </c>
      <c r="F424" s="58">
        <v>61.1</v>
      </c>
      <c r="G424" s="58">
        <v>1.302837</v>
      </c>
      <c r="H424" s="58">
        <v>355.1</v>
      </c>
      <c r="I424" s="58">
        <v>972.6</v>
      </c>
      <c r="J424" s="58">
        <v>5.0990000000000002</v>
      </c>
      <c r="K424" s="58">
        <v>7.4</v>
      </c>
      <c r="L424" s="58">
        <v>2102.1999999999998</v>
      </c>
      <c r="M424" s="58">
        <v>241142</v>
      </c>
      <c r="N424" s="58">
        <v>70.3</v>
      </c>
      <c r="O424" s="58">
        <v>1708</v>
      </c>
      <c r="P424" s="58">
        <v>9.1999999999999993</v>
      </c>
      <c r="Q424" s="58">
        <v>23.6</v>
      </c>
      <c r="R424" s="58">
        <v>4.5</v>
      </c>
      <c r="S424" s="58">
        <v>30</v>
      </c>
      <c r="T424" s="59" t="s">
        <v>544</v>
      </c>
      <c r="U424" s="58">
        <v>25.83</v>
      </c>
      <c r="V424" s="59" t="s">
        <v>544</v>
      </c>
      <c r="W424" s="58">
        <v>-30.3</v>
      </c>
      <c r="X424" s="58">
        <v>44.2</v>
      </c>
      <c r="Y424" s="58">
        <v>12.2</v>
      </c>
      <c r="Z424" s="58">
        <v>108.4</v>
      </c>
      <c r="AA424" s="58">
        <v>109.3</v>
      </c>
      <c r="AB424" s="58">
        <v>108.7</v>
      </c>
      <c r="AC424" s="58">
        <v>1.302837</v>
      </c>
      <c r="AD424" s="58">
        <v>77.099999999999994</v>
      </c>
      <c r="AE424" s="58">
        <v>-13.7</v>
      </c>
      <c r="AF424" s="58">
        <v>101.070155</v>
      </c>
      <c r="AG424" s="58">
        <v>17.27</v>
      </c>
      <c r="AH424" s="58">
        <v>74.7</v>
      </c>
      <c r="AI424" s="58">
        <v>44.2</v>
      </c>
      <c r="AJ424" s="58">
        <v>27.7</v>
      </c>
      <c r="AK424" s="58">
        <v>8</v>
      </c>
      <c r="AL424" s="58">
        <v>8.9</v>
      </c>
      <c r="AM424" s="58">
        <v>78.342799999999997</v>
      </c>
      <c r="AN424" s="58">
        <v>102.2291</v>
      </c>
      <c r="AO424" s="58">
        <v>14</v>
      </c>
      <c r="AP424" s="58">
        <v>51.5</v>
      </c>
      <c r="AQ424" s="58">
        <v>92.3</v>
      </c>
      <c r="AR424" s="58">
        <v>67.3</v>
      </c>
      <c r="AS424" s="58">
        <v>-8.5</v>
      </c>
      <c r="AT424" s="58">
        <v>102</v>
      </c>
      <c r="AU424" s="58">
        <v>100.05</v>
      </c>
      <c r="AV424" s="58">
        <v>83.9</v>
      </c>
      <c r="AW424" s="58">
        <v>103.6</v>
      </c>
      <c r="AX424" s="58">
        <v>34.9</v>
      </c>
      <c r="AY424" s="58">
        <v>42</v>
      </c>
      <c r="AZ424" s="58">
        <v>78.8</v>
      </c>
      <c r="BA424" s="58">
        <v>80.599999999999994</v>
      </c>
      <c r="BB424" s="58">
        <v>77.599999999999994</v>
      </c>
      <c r="BC424" s="58">
        <v>85</v>
      </c>
      <c r="BD424" s="58">
        <v>105.9</v>
      </c>
      <c r="BE424" s="58">
        <v>15</v>
      </c>
      <c r="BF424" s="59" t="s">
        <v>544</v>
      </c>
      <c r="BG424" s="58">
        <v>7.61</v>
      </c>
      <c r="BH424" s="58">
        <v>4.8899999999999997</v>
      </c>
      <c r="BI424" s="58">
        <v>126.8</v>
      </c>
      <c r="BJ424" s="58">
        <v>90.034000000000006</v>
      </c>
      <c r="BK424" s="58">
        <v>90.034000000000006</v>
      </c>
      <c r="BL424" s="58">
        <v>31.65</v>
      </c>
      <c r="BM424" s="58">
        <v>28.52</v>
      </c>
      <c r="BN424" s="58">
        <v>19.5</v>
      </c>
      <c r="BO424" s="58">
        <v>14</v>
      </c>
      <c r="BP424" s="58">
        <v>58.2</v>
      </c>
      <c r="BQ424" s="59" t="s">
        <v>544</v>
      </c>
      <c r="BR424" s="59" t="s">
        <v>544</v>
      </c>
      <c r="BS424" s="58">
        <v>99.3</v>
      </c>
      <c r="BT424" s="58">
        <v>-13.5</v>
      </c>
      <c r="BU424" s="58">
        <v>12.8</v>
      </c>
      <c r="BV424" s="59" t="s">
        <v>544</v>
      </c>
      <c r="BW424" s="59" t="s">
        <v>544</v>
      </c>
      <c r="BX424" s="58">
        <v>-18.100000000000001</v>
      </c>
      <c r="BY424" s="58">
        <v>-1.2</v>
      </c>
      <c r="BZ424" s="58">
        <v>11.9</v>
      </c>
      <c r="CA424" s="59" t="s">
        <v>544</v>
      </c>
      <c r="CB424" s="58">
        <v>26</v>
      </c>
      <c r="CC424" s="58">
        <v>-6.9</v>
      </c>
      <c r="CD424" s="58">
        <v>-21.5</v>
      </c>
      <c r="CE424" s="58">
        <v>37926</v>
      </c>
      <c r="CF424" s="58">
        <v>1625364</v>
      </c>
      <c r="CG424" s="58">
        <v>137.9</v>
      </c>
      <c r="CH424" s="58">
        <v>175.3</v>
      </c>
      <c r="CI424" s="58">
        <v>118.3</v>
      </c>
      <c r="CJ424" s="58">
        <v>135.1</v>
      </c>
      <c r="CK424" s="58">
        <v>-9.1</v>
      </c>
      <c r="CL424" s="58">
        <v>-30</v>
      </c>
      <c r="CM424" s="58">
        <v>-13.5</v>
      </c>
      <c r="CN424" s="58">
        <v>70.3</v>
      </c>
      <c r="CO424" s="58">
        <v>73</v>
      </c>
      <c r="CP424" s="58">
        <v>76.900000000000006</v>
      </c>
      <c r="CQ424" s="58">
        <v>133.159225464</v>
      </c>
      <c r="CR424" s="58">
        <v>16.02</v>
      </c>
      <c r="CS424" s="58">
        <v>105.5</v>
      </c>
      <c r="CT424" s="58">
        <v>112.3</v>
      </c>
      <c r="CU424" s="58">
        <v>89.724999999999994</v>
      </c>
      <c r="CV424" s="58">
        <v>9.77</v>
      </c>
      <c r="CW424" s="58">
        <v>6.31</v>
      </c>
      <c r="CX424" s="58">
        <v>165.7</v>
      </c>
      <c r="CY424" s="58">
        <v>205.1</v>
      </c>
      <c r="CZ424" s="59" t="s">
        <v>544</v>
      </c>
      <c r="DA424" s="58">
        <v>-6.4</v>
      </c>
      <c r="DB424" s="58">
        <v>96.8</v>
      </c>
      <c r="DC424" s="59" t="s">
        <v>544</v>
      </c>
      <c r="DD424" s="58">
        <v>51.4</v>
      </c>
      <c r="DE424" s="59" t="s">
        <v>544</v>
      </c>
      <c r="DF424" s="59" t="s">
        <v>544</v>
      </c>
      <c r="DG424" s="58">
        <v>75.2</v>
      </c>
      <c r="DH424" s="58">
        <v>38.6</v>
      </c>
      <c r="DI424" s="58">
        <v>38.700000000000003</v>
      </c>
      <c r="DJ424" s="59" t="s">
        <v>544</v>
      </c>
      <c r="DK424" s="59" t="s">
        <v>544</v>
      </c>
      <c r="DL424" s="59" t="s">
        <v>544</v>
      </c>
      <c r="DM424" s="59" t="s">
        <v>544</v>
      </c>
      <c r="DN424" s="58">
        <v>9.7752839999999992</v>
      </c>
      <c r="DO424" s="59" t="s">
        <v>544</v>
      </c>
      <c r="DP424" s="59" t="s">
        <v>544</v>
      </c>
      <c r="DQ424" s="1">
        <v>70.8</v>
      </c>
    </row>
    <row r="425" spans="1:121">
      <c r="A425" s="3">
        <v>34773</v>
      </c>
      <c r="B425" s="59" t="s">
        <v>544</v>
      </c>
      <c r="C425" s="58">
        <v>94.1</v>
      </c>
      <c r="D425" s="58">
        <v>88.4</v>
      </c>
      <c r="E425" s="58">
        <v>100.1</v>
      </c>
      <c r="F425" s="58">
        <v>61.2</v>
      </c>
      <c r="G425" s="58">
        <v>1.391866</v>
      </c>
      <c r="H425" s="58">
        <v>349.3</v>
      </c>
      <c r="I425" s="58">
        <v>968.8</v>
      </c>
      <c r="J425" s="58">
        <v>5.07</v>
      </c>
      <c r="K425" s="58">
        <v>7.3</v>
      </c>
      <c r="L425" s="58">
        <v>1922.6</v>
      </c>
      <c r="M425" s="58">
        <v>360744</v>
      </c>
      <c r="N425" s="58">
        <v>69.5</v>
      </c>
      <c r="O425" s="58">
        <v>1981</v>
      </c>
      <c r="P425" s="58">
        <v>9.1999999999999993</v>
      </c>
      <c r="Q425" s="58">
        <v>20.6</v>
      </c>
      <c r="R425" s="58">
        <v>5.2</v>
      </c>
      <c r="S425" s="58">
        <v>29.26</v>
      </c>
      <c r="T425" s="59" t="s">
        <v>544</v>
      </c>
      <c r="U425" s="58">
        <v>26.77</v>
      </c>
      <c r="V425" s="59" t="s">
        <v>544</v>
      </c>
      <c r="W425" s="58">
        <v>-31.9</v>
      </c>
      <c r="X425" s="58">
        <v>44.3</v>
      </c>
      <c r="Y425" s="58">
        <v>8.8000000000000007</v>
      </c>
      <c r="Z425" s="58">
        <v>111.8</v>
      </c>
      <c r="AA425" s="58">
        <v>112.9</v>
      </c>
      <c r="AB425" s="58">
        <v>112.6</v>
      </c>
      <c r="AC425" s="58">
        <v>1.391866</v>
      </c>
      <c r="AD425" s="58">
        <v>75.900000000000006</v>
      </c>
      <c r="AE425" s="58">
        <v>-16</v>
      </c>
      <c r="AF425" s="58">
        <v>101.92307700000001</v>
      </c>
      <c r="AG425" s="58">
        <v>17.239999999999998</v>
      </c>
      <c r="AH425" s="58">
        <v>74.8</v>
      </c>
      <c r="AI425" s="58">
        <v>44.3</v>
      </c>
      <c r="AJ425" s="58">
        <v>22.6</v>
      </c>
      <c r="AK425" s="58">
        <v>9.3000000000000007</v>
      </c>
      <c r="AL425" s="58">
        <v>3</v>
      </c>
      <c r="AM425" s="58">
        <v>78.198599999999999</v>
      </c>
      <c r="AN425" s="58">
        <v>101.91840000000001</v>
      </c>
      <c r="AO425" s="58">
        <v>20.100000000000001</v>
      </c>
      <c r="AP425" s="58">
        <v>66.900000000000006</v>
      </c>
      <c r="AQ425" s="58">
        <v>90.3</v>
      </c>
      <c r="AR425" s="58">
        <v>30.8</v>
      </c>
      <c r="AS425" s="58">
        <v>-5.2</v>
      </c>
      <c r="AT425" s="58">
        <v>102.8</v>
      </c>
      <c r="AU425" s="58">
        <v>103.46</v>
      </c>
      <c r="AV425" s="58">
        <v>83.1</v>
      </c>
      <c r="AW425" s="58">
        <v>103</v>
      </c>
      <c r="AX425" s="58">
        <v>34.799999999999997</v>
      </c>
      <c r="AY425" s="58">
        <v>42</v>
      </c>
      <c r="AZ425" s="58">
        <v>79.3</v>
      </c>
      <c r="BA425" s="58">
        <v>82.9</v>
      </c>
      <c r="BB425" s="58">
        <v>76.7</v>
      </c>
      <c r="BC425" s="58">
        <v>84.8</v>
      </c>
      <c r="BD425" s="58">
        <v>103.5</v>
      </c>
      <c r="BE425" s="58">
        <v>12.7</v>
      </c>
      <c r="BF425" s="59" t="s">
        <v>544</v>
      </c>
      <c r="BG425" s="58">
        <v>8.0500000000000007</v>
      </c>
      <c r="BH425" s="58">
        <v>4.9800000000000004</v>
      </c>
      <c r="BI425" s="58">
        <v>120.5</v>
      </c>
      <c r="BJ425" s="58">
        <v>92.291799999999995</v>
      </c>
      <c r="BK425" s="58">
        <v>92.291799999999995</v>
      </c>
      <c r="BL425" s="58">
        <v>31.01</v>
      </c>
      <c r="BM425" s="58">
        <v>28.93</v>
      </c>
      <c r="BN425" s="58">
        <v>17.7</v>
      </c>
      <c r="BO425" s="58">
        <v>11.8</v>
      </c>
      <c r="BP425" s="58">
        <v>57.8</v>
      </c>
      <c r="BQ425" s="59" t="s">
        <v>544</v>
      </c>
      <c r="BR425" s="59" t="s">
        <v>544</v>
      </c>
      <c r="BS425" s="58">
        <v>99.3</v>
      </c>
      <c r="BT425" s="58">
        <v>-18.600000000000001</v>
      </c>
      <c r="BU425" s="58">
        <v>7.6</v>
      </c>
      <c r="BV425" s="59" t="s">
        <v>544</v>
      </c>
      <c r="BW425" s="59" t="s">
        <v>544</v>
      </c>
      <c r="BX425" s="58">
        <v>-26</v>
      </c>
      <c r="BY425" s="58">
        <v>-6.3</v>
      </c>
      <c r="BZ425" s="58">
        <v>7.4</v>
      </c>
      <c r="CA425" s="59" t="s">
        <v>544</v>
      </c>
      <c r="CB425" s="58">
        <v>31.3</v>
      </c>
      <c r="CC425" s="58">
        <v>5.4</v>
      </c>
      <c r="CD425" s="58">
        <v>-19.5</v>
      </c>
      <c r="CE425" s="58">
        <v>37943</v>
      </c>
      <c r="CF425" s="58">
        <v>1631086</v>
      </c>
      <c r="CG425" s="58">
        <v>133.6</v>
      </c>
      <c r="CH425" s="58">
        <v>155.30000000000001</v>
      </c>
      <c r="CI425" s="58">
        <v>122</v>
      </c>
      <c r="CJ425" s="58">
        <v>132.30000000000001</v>
      </c>
      <c r="CK425" s="58">
        <v>-11.9</v>
      </c>
      <c r="CL425" s="58">
        <v>-34</v>
      </c>
      <c r="CM425" s="58">
        <v>-18.600000000000001</v>
      </c>
      <c r="CN425" s="58">
        <v>68.900000000000006</v>
      </c>
      <c r="CO425" s="58">
        <v>72</v>
      </c>
      <c r="CP425" s="58">
        <v>77.400000000000006</v>
      </c>
      <c r="CQ425" s="58">
        <v>98.761924743999998</v>
      </c>
      <c r="CR425" s="58">
        <v>13.84</v>
      </c>
      <c r="CS425" s="58">
        <v>108.8</v>
      </c>
      <c r="CT425" s="58">
        <v>116</v>
      </c>
      <c r="CU425" s="58">
        <v>92.062399999999997</v>
      </c>
      <c r="CV425" s="58">
        <v>9.4600000000000009</v>
      </c>
      <c r="CW425" s="58">
        <v>6.06</v>
      </c>
      <c r="CX425" s="58">
        <v>160.5</v>
      </c>
      <c r="CY425" s="58">
        <v>181.3</v>
      </c>
      <c r="CZ425" s="59" t="s">
        <v>544</v>
      </c>
      <c r="DA425" s="58">
        <v>-20.399999999999999</v>
      </c>
      <c r="DB425" s="58">
        <v>100.5</v>
      </c>
      <c r="DC425" s="59" t="s">
        <v>544</v>
      </c>
      <c r="DD425" s="58">
        <v>51.1</v>
      </c>
      <c r="DE425" s="59" t="s">
        <v>544</v>
      </c>
      <c r="DF425" s="59" t="s">
        <v>544</v>
      </c>
      <c r="DG425" s="58">
        <v>76.099999999999994</v>
      </c>
      <c r="DH425" s="58">
        <v>39.200000000000003</v>
      </c>
      <c r="DI425" s="58">
        <v>38.5</v>
      </c>
      <c r="DJ425" s="59" t="s">
        <v>544</v>
      </c>
      <c r="DK425" s="59" t="s">
        <v>544</v>
      </c>
      <c r="DL425" s="59" t="s">
        <v>544</v>
      </c>
      <c r="DM425" s="59" t="s">
        <v>544</v>
      </c>
      <c r="DN425" s="58">
        <v>10.450718999999999</v>
      </c>
      <c r="DO425" s="59" t="s">
        <v>544</v>
      </c>
      <c r="DP425" s="59" t="s">
        <v>544</v>
      </c>
      <c r="DQ425" s="1">
        <v>70</v>
      </c>
    </row>
    <row r="426" spans="1:121">
      <c r="A426" s="3">
        <v>34804</v>
      </c>
      <c r="B426" s="59" t="s">
        <v>544</v>
      </c>
      <c r="C426" s="58">
        <v>92.8</v>
      </c>
      <c r="D426" s="58">
        <v>88.7</v>
      </c>
      <c r="E426" s="58">
        <v>97.1</v>
      </c>
      <c r="F426" s="58">
        <v>60.3</v>
      </c>
      <c r="G426" s="58">
        <v>1.4176599999999999</v>
      </c>
      <c r="H426" s="58">
        <v>353.5</v>
      </c>
      <c r="I426" s="58">
        <v>970.4</v>
      </c>
      <c r="J426" s="58">
        <v>4.6779999999999999</v>
      </c>
      <c r="K426" s="58">
        <v>7.1</v>
      </c>
      <c r="L426" s="58">
        <v>2015.9</v>
      </c>
      <c r="M426" s="58">
        <v>297329</v>
      </c>
      <c r="N426" s="58">
        <v>69.7</v>
      </c>
      <c r="O426" s="58">
        <v>1795</v>
      </c>
      <c r="P426" s="58">
        <v>9.3000000000000007</v>
      </c>
      <c r="Q426" s="58">
        <v>14.2</v>
      </c>
      <c r="R426" s="58">
        <v>7.8</v>
      </c>
      <c r="S426" s="58">
        <v>29.7</v>
      </c>
      <c r="T426" s="59" t="s">
        <v>544</v>
      </c>
      <c r="U426" s="58">
        <v>25.09</v>
      </c>
      <c r="V426" s="59" t="s">
        <v>544</v>
      </c>
      <c r="W426" s="58">
        <v>-33.6</v>
      </c>
      <c r="X426" s="58">
        <v>42.3</v>
      </c>
      <c r="Y426" s="58">
        <v>3.7</v>
      </c>
      <c r="Z426" s="58">
        <v>111.7</v>
      </c>
      <c r="AA426" s="58">
        <v>112.8</v>
      </c>
      <c r="AB426" s="58">
        <v>112.5</v>
      </c>
      <c r="AC426" s="58">
        <v>1.4176599999999999</v>
      </c>
      <c r="AD426" s="58">
        <v>76.3</v>
      </c>
      <c r="AE426" s="58">
        <v>-16.600000000000001</v>
      </c>
      <c r="AF426" s="58">
        <v>102.045728</v>
      </c>
      <c r="AG426" s="58">
        <v>18.82</v>
      </c>
      <c r="AH426" s="58">
        <v>74.8</v>
      </c>
      <c r="AI426" s="58">
        <v>42.3</v>
      </c>
      <c r="AJ426" s="58">
        <v>16.5</v>
      </c>
      <c r="AK426" s="58">
        <v>12.9</v>
      </c>
      <c r="AL426" s="58">
        <v>2.8</v>
      </c>
      <c r="AM426" s="58">
        <v>78.038700000000006</v>
      </c>
      <c r="AN426" s="58">
        <v>101.5877</v>
      </c>
      <c r="AO426" s="58">
        <v>21.4</v>
      </c>
      <c r="AP426" s="58">
        <v>90.6</v>
      </c>
      <c r="AQ426" s="58">
        <v>89.5</v>
      </c>
      <c r="AR426" s="58">
        <v>11.1</v>
      </c>
      <c r="AS426" s="58">
        <v>-6.6</v>
      </c>
      <c r="AT426" s="58">
        <v>105</v>
      </c>
      <c r="AU426" s="58">
        <v>103.44</v>
      </c>
      <c r="AV426" s="58">
        <v>82.9</v>
      </c>
      <c r="AW426" s="58">
        <v>102.6</v>
      </c>
      <c r="AX426" s="58">
        <v>37.299999999999997</v>
      </c>
      <c r="AY426" s="58">
        <v>44.1</v>
      </c>
      <c r="AZ426" s="58">
        <v>79.400000000000006</v>
      </c>
      <c r="BA426" s="58">
        <v>82.2</v>
      </c>
      <c r="BB426" s="58">
        <v>77.599999999999994</v>
      </c>
      <c r="BC426" s="58">
        <v>84.7</v>
      </c>
      <c r="BD426" s="58">
        <v>105.5</v>
      </c>
      <c r="BE426" s="58">
        <v>5.5</v>
      </c>
      <c r="BF426" s="59" t="s">
        <v>544</v>
      </c>
      <c r="BG426" s="58">
        <v>7.44</v>
      </c>
      <c r="BH426" s="58">
        <v>4.62</v>
      </c>
      <c r="BI426" s="58">
        <v>120.9</v>
      </c>
      <c r="BJ426" s="58">
        <v>92.816500000000005</v>
      </c>
      <c r="BK426" s="58">
        <v>92.816500000000005</v>
      </c>
      <c r="BL426" s="58">
        <v>31.51</v>
      </c>
      <c r="BM426" s="58">
        <v>27.59</v>
      </c>
      <c r="BN426" s="58">
        <v>6.5</v>
      </c>
      <c r="BO426" s="58">
        <v>5.2</v>
      </c>
      <c r="BP426" s="58">
        <v>58.1</v>
      </c>
      <c r="BQ426" s="59" t="s">
        <v>544</v>
      </c>
      <c r="BR426" s="59" t="s">
        <v>544</v>
      </c>
      <c r="BS426" s="58">
        <v>97.7</v>
      </c>
      <c r="BT426" s="58">
        <v>-19.600000000000001</v>
      </c>
      <c r="BU426" s="58">
        <v>10.199999999999999</v>
      </c>
      <c r="BV426" s="59" t="s">
        <v>544</v>
      </c>
      <c r="BW426" s="59" t="s">
        <v>544</v>
      </c>
      <c r="BX426" s="58">
        <v>-20.8</v>
      </c>
      <c r="BY426" s="58">
        <v>-10.1</v>
      </c>
      <c r="BZ426" s="58">
        <v>3.3</v>
      </c>
      <c r="CA426" s="59" t="s">
        <v>544</v>
      </c>
      <c r="CB426" s="58">
        <v>36.299999999999997</v>
      </c>
      <c r="CC426" s="58">
        <v>6.6</v>
      </c>
      <c r="CD426" s="58">
        <v>-23.9</v>
      </c>
      <c r="CE426" s="58">
        <v>37989</v>
      </c>
      <c r="CF426" s="58">
        <v>1638528</v>
      </c>
      <c r="CG426" s="58">
        <v>134</v>
      </c>
      <c r="CH426" s="58">
        <v>159.6</v>
      </c>
      <c r="CI426" s="58">
        <v>119.2</v>
      </c>
      <c r="CJ426" s="58">
        <v>133.4</v>
      </c>
      <c r="CK426" s="58">
        <v>-14.6</v>
      </c>
      <c r="CL426" s="58">
        <v>-36.1</v>
      </c>
      <c r="CM426" s="58">
        <v>-19.600000000000001</v>
      </c>
      <c r="CN426" s="58">
        <v>68.099999999999994</v>
      </c>
      <c r="CO426" s="58">
        <v>71</v>
      </c>
      <c r="CP426" s="58">
        <v>76.900000000000006</v>
      </c>
      <c r="CQ426" s="58">
        <v>78.158233643000003</v>
      </c>
      <c r="CR426" s="58">
        <v>18.46</v>
      </c>
      <c r="CS426" s="58">
        <v>108.8</v>
      </c>
      <c r="CT426" s="58">
        <v>115.7</v>
      </c>
      <c r="CU426" s="58">
        <v>92.603200000000001</v>
      </c>
      <c r="CV426" s="58">
        <v>9.76</v>
      </c>
      <c r="CW426" s="58">
        <v>6.16</v>
      </c>
      <c r="CX426" s="58">
        <v>160.69999999999999</v>
      </c>
      <c r="CY426" s="58">
        <v>186.1</v>
      </c>
      <c r="CZ426" s="59" t="s">
        <v>544</v>
      </c>
      <c r="DA426" s="58">
        <v>-24.8</v>
      </c>
      <c r="DB426" s="58">
        <v>99.7</v>
      </c>
      <c r="DC426" s="59" t="s">
        <v>544</v>
      </c>
      <c r="DD426" s="58">
        <v>51.4</v>
      </c>
      <c r="DE426" s="59" t="s">
        <v>544</v>
      </c>
      <c r="DF426" s="59" t="s">
        <v>544</v>
      </c>
      <c r="DG426" s="58">
        <v>76.099999999999994</v>
      </c>
      <c r="DH426" s="58">
        <v>36.299999999999997</v>
      </c>
      <c r="DI426" s="58">
        <v>38.6</v>
      </c>
      <c r="DJ426" s="59" t="s">
        <v>544</v>
      </c>
      <c r="DK426" s="59" t="s">
        <v>544</v>
      </c>
      <c r="DL426" s="59" t="s">
        <v>544</v>
      </c>
      <c r="DM426" s="59" t="s">
        <v>544</v>
      </c>
      <c r="DN426" s="58">
        <v>11.094429999999999</v>
      </c>
      <c r="DO426" s="59" t="s">
        <v>544</v>
      </c>
      <c r="DP426" s="59" t="s">
        <v>544</v>
      </c>
      <c r="DQ426" s="1">
        <v>70.400000000000006</v>
      </c>
    </row>
    <row r="427" spans="1:121">
      <c r="A427" s="3">
        <v>34834</v>
      </c>
      <c r="B427" s="59" t="s">
        <v>544</v>
      </c>
      <c r="C427" s="58">
        <v>92.6</v>
      </c>
      <c r="D427" s="58">
        <v>87.9</v>
      </c>
      <c r="E427" s="58">
        <v>97.5</v>
      </c>
      <c r="F427" s="58">
        <v>61.6</v>
      </c>
      <c r="G427" s="58">
        <v>1.386115</v>
      </c>
      <c r="H427" s="58">
        <v>358.3</v>
      </c>
      <c r="I427" s="58">
        <v>978.4</v>
      </c>
      <c r="J427" s="58">
        <v>4.5940000000000003</v>
      </c>
      <c r="K427" s="58">
        <v>6.9</v>
      </c>
      <c r="L427" s="58">
        <v>2092.1999999999998</v>
      </c>
      <c r="M427" s="58">
        <v>321607</v>
      </c>
      <c r="N427" s="58">
        <v>70.2</v>
      </c>
      <c r="O427" s="58">
        <v>1795</v>
      </c>
      <c r="P427" s="58">
        <v>9.3000000000000007</v>
      </c>
      <c r="Q427" s="58">
        <v>12.4</v>
      </c>
      <c r="R427" s="58">
        <v>8.4</v>
      </c>
      <c r="S427" s="58">
        <v>29.89</v>
      </c>
      <c r="T427" s="59" t="s">
        <v>544</v>
      </c>
      <c r="U427" s="58">
        <v>25.72</v>
      </c>
      <c r="V427" s="59" t="s">
        <v>544</v>
      </c>
      <c r="W427" s="58">
        <v>-32.5</v>
      </c>
      <c r="X427" s="58">
        <v>42.8</v>
      </c>
      <c r="Y427" s="58">
        <v>6.3</v>
      </c>
      <c r="Z427" s="58">
        <v>110.5</v>
      </c>
      <c r="AA427" s="58">
        <v>111.4</v>
      </c>
      <c r="AB427" s="58">
        <v>110.8</v>
      </c>
      <c r="AC427" s="58">
        <v>1.386115</v>
      </c>
      <c r="AD427" s="58">
        <v>76.8</v>
      </c>
      <c r="AE427" s="58">
        <v>-15.4</v>
      </c>
      <c r="AF427" s="58">
        <v>102.286402</v>
      </c>
      <c r="AG427" s="58">
        <v>18.68</v>
      </c>
      <c r="AH427" s="58">
        <v>75</v>
      </c>
      <c r="AI427" s="58">
        <v>42.8</v>
      </c>
      <c r="AJ427" s="58">
        <v>16.600000000000001</v>
      </c>
      <c r="AK427" s="58">
        <v>12.7</v>
      </c>
      <c r="AL427" s="58">
        <v>4.7</v>
      </c>
      <c r="AM427" s="58">
        <v>77.944400000000002</v>
      </c>
      <c r="AN427" s="58">
        <v>101.3432</v>
      </c>
      <c r="AO427" s="58">
        <v>21.6</v>
      </c>
      <c r="AP427" s="58">
        <v>95.6</v>
      </c>
      <c r="AQ427" s="58">
        <v>87.7</v>
      </c>
      <c r="AR427" s="58">
        <v>11.5</v>
      </c>
      <c r="AS427" s="58">
        <v>-7.6</v>
      </c>
      <c r="AT427" s="58">
        <v>105</v>
      </c>
      <c r="AU427" s="58">
        <v>102.26</v>
      </c>
      <c r="AV427" s="58">
        <v>82.9</v>
      </c>
      <c r="AW427" s="58">
        <v>102</v>
      </c>
      <c r="AX427" s="58">
        <v>37.1</v>
      </c>
      <c r="AY427" s="58">
        <v>43.6</v>
      </c>
      <c r="AZ427" s="58">
        <v>77.400000000000006</v>
      </c>
      <c r="BA427" s="58">
        <v>81</v>
      </c>
      <c r="BB427" s="58">
        <v>74.900000000000006</v>
      </c>
      <c r="BC427" s="58">
        <v>84.8</v>
      </c>
      <c r="BD427" s="58">
        <v>103.8</v>
      </c>
      <c r="BE427" s="58">
        <v>6.3</v>
      </c>
      <c r="BF427" s="59" t="s">
        <v>544</v>
      </c>
      <c r="BG427" s="58">
        <v>7.52</v>
      </c>
      <c r="BH427" s="58">
        <v>5.07</v>
      </c>
      <c r="BI427" s="58">
        <v>119.6</v>
      </c>
      <c r="BJ427" s="58">
        <v>91.76</v>
      </c>
      <c r="BK427" s="58">
        <v>91.76</v>
      </c>
      <c r="BL427" s="58">
        <v>31.72</v>
      </c>
      <c r="BM427" s="58">
        <v>27.95</v>
      </c>
      <c r="BN427" s="58">
        <v>3.7</v>
      </c>
      <c r="BO427" s="58">
        <v>4</v>
      </c>
      <c r="BP427" s="58">
        <v>58.9</v>
      </c>
      <c r="BQ427" s="59" t="s">
        <v>544</v>
      </c>
      <c r="BR427" s="59" t="s">
        <v>544</v>
      </c>
      <c r="BS427" s="58">
        <v>99.5</v>
      </c>
      <c r="BT427" s="58">
        <v>-22.8</v>
      </c>
      <c r="BU427" s="58">
        <v>7.4</v>
      </c>
      <c r="BV427" s="59" t="s">
        <v>544</v>
      </c>
      <c r="BW427" s="59" t="s">
        <v>544</v>
      </c>
      <c r="BX427" s="58">
        <v>-21.7</v>
      </c>
      <c r="BY427" s="58">
        <v>-10.8</v>
      </c>
      <c r="BZ427" s="58">
        <v>2.6</v>
      </c>
      <c r="CA427" s="59" t="s">
        <v>544</v>
      </c>
      <c r="CB427" s="58">
        <v>28.3</v>
      </c>
      <c r="CC427" s="58">
        <v>11.7</v>
      </c>
      <c r="CD427" s="58">
        <v>-25.6</v>
      </c>
      <c r="CE427" s="58">
        <v>37933</v>
      </c>
      <c r="CF427" s="58">
        <v>1642421</v>
      </c>
      <c r="CG427" s="58">
        <v>129.5</v>
      </c>
      <c r="CH427" s="58">
        <v>158.9</v>
      </c>
      <c r="CI427" s="58">
        <v>118.4</v>
      </c>
      <c r="CJ427" s="58">
        <v>123.7</v>
      </c>
      <c r="CK427" s="58">
        <v>-19.5</v>
      </c>
      <c r="CL427" s="58">
        <v>-37.9</v>
      </c>
      <c r="CM427" s="58">
        <v>-22.8</v>
      </c>
      <c r="CN427" s="58">
        <v>67</v>
      </c>
      <c r="CO427" s="58">
        <v>69.2</v>
      </c>
      <c r="CP427" s="58">
        <v>78.400000000000006</v>
      </c>
      <c r="CQ427" s="58">
        <v>57.678234099999997</v>
      </c>
      <c r="CR427" s="58">
        <v>14.19</v>
      </c>
      <c r="CS427" s="58">
        <v>107.5</v>
      </c>
      <c r="CT427" s="58">
        <v>114.6</v>
      </c>
      <c r="CU427" s="58">
        <v>91.598699999999994</v>
      </c>
      <c r="CV427" s="58">
        <v>9.7100000000000009</v>
      </c>
      <c r="CW427" s="58">
        <v>5.8</v>
      </c>
      <c r="CX427" s="58">
        <v>155</v>
      </c>
      <c r="CY427" s="58">
        <v>185</v>
      </c>
      <c r="CZ427" s="59" t="s">
        <v>544</v>
      </c>
      <c r="DA427" s="58">
        <v>-24.1</v>
      </c>
      <c r="DB427" s="58">
        <v>100.2</v>
      </c>
      <c r="DC427" s="59" t="s">
        <v>544</v>
      </c>
      <c r="DD427" s="58">
        <v>51.4</v>
      </c>
      <c r="DE427" s="59" t="s">
        <v>544</v>
      </c>
      <c r="DF427" s="59" t="s">
        <v>544</v>
      </c>
      <c r="DG427" s="58">
        <v>82.9</v>
      </c>
      <c r="DH427" s="58">
        <v>37.200000000000003</v>
      </c>
      <c r="DI427" s="58">
        <v>38.5</v>
      </c>
      <c r="DJ427" s="59" t="s">
        <v>544</v>
      </c>
      <c r="DK427" s="59" t="s">
        <v>544</v>
      </c>
      <c r="DL427" s="59" t="s">
        <v>544</v>
      </c>
      <c r="DM427" s="59" t="s">
        <v>544</v>
      </c>
      <c r="DN427" s="58">
        <v>11.548562</v>
      </c>
      <c r="DO427" s="59" t="s">
        <v>544</v>
      </c>
      <c r="DP427" s="59" t="s">
        <v>544</v>
      </c>
      <c r="DQ427" s="1">
        <v>70.8</v>
      </c>
    </row>
    <row r="428" spans="1:121">
      <c r="A428" s="3">
        <v>34865</v>
      </c>
      <c r="B428" s="59" t="s">
        <v>544</v>
      </c>
      <c r="C428" s="58">
        <v>91.1</v>
      </c>
      <c r="D428" s="58">
        <v>86.8</v>
      </c>
      <c r="E428" s="58">
        <v>95.6</v>
      </c>
      <c r="F428" s="58">
        <v>59.4</v>
      </c>
      <c r="G428" s="58">
        <v>1.3973089999999999</v>
      </c>
      <c r="H428" s="58">
        <v>360.8</v>
      </c>
      <c r="I428" s="58">
        <v>979.4</v>
      </c>
      <c r="J428" s="58">
        <v>4.5279999999999996</v>
      </c>
      <c r="K428" s="58">
        <v>6.8</v>
      </c>
      <c r="L428" s="58">
        <v>2083.9</v>
      </c>
      <c r="M428" s="58">
        <v>326766</v>
      </c>
      <c r="N428" s="58">
        <v>69.5</v>
      </c>
      <c r="O428" s="58">
        <v>1757</v>
      </c>
      <c r="P428" s="58">
        <v>9.4</v>
      </c>
      <c r="Q428" s="58">
        <v>11.5</v>
      </c>
      <c r="R428" s="58">
        <v>9</v>
      </c>
      <c r="S428" s="58">
        <v>30.23</v>
      </c>
      <c r="T428" s="59" t="s">
        <v>544</v>
      </c>
      <c r="U428" s="58">
        <v>26.99</v>
      </c>
      <c r="V428" s="59" t="s">
        <v>544</v>
      </c>
      <c r="W428" s="58">
        <v>-33.700000000000003</v>
      </c>
      <c r="X428" s="58">
        <v>42.5</v>
      </c>
      <c r="Y428" s="58">
        <v>6.9</v>
      </c>
      <c r="Z428" s="58">
        <v>110.3</v>
      </c>
      <c r="AA428" s="58">
        <v>111.2</v>
      </c>
      <c r="AB428" s="58">
        <v>110.4</v>
      </c>
      <c r="AC428" s="58">
        <v>1.3973089999999999</v>
      </c>
      <c r="AD428" s="58">
        <v>75.900000000000006</v>
      </c>
      <c r="AE428" s="58">
        <v>-17.899999999999999</v>
      </c>
      <c r="AF428" s="58">
        <v>102.657005</v>
      </c>
      <c r="AG428" s="58">
        <v>17.350000000000001</v>
      </c>
      <c r="AH428" s="58">
        <v>75.099999999999994</v>
      </c>
      <c r="AI428" s="58">
        <v>42.5</v>
      </c>
      <c r="AJ428" s="58">
        <v>16</v>
      </c>
      <c r="AK428" s="58">
        <v>14.7</v>
      </c>
      <c r="AL428" s="58">
        <v>-5.7</v>
      </c>
      <c r="AM428" s="58">
        <v>77.856499999999997</v>
      </c>
      <c r="AN428" s="58">
        <v>101.10720000000001</v>
      </c>
      <c r="AO428" s="58">
        <v>22.2</v>
      </c>
      <c r="AP428" s="58">
        <v>96.3</v>
      </c>
      <c r="AQ428" s="58">
        <v>86.4</v>
      </c>
      <c r="AR428" s="58">
        <v>6</v>
      </c>
      <c r="AS428" s="58">
        <v>-8.3000000000000007</v>
      </c>
      <c r="AT428" s="58">
        <v>103.9</v>
      </c>
      <c r="AU428" s="58">
        <v>102.15</v>
      </c>
      <c r="AV428" s="58">
        <v>82.8</v>
      </c>
      <c r="AW428" s="58">
        <v>101.8</v>
      </c>
      <c r="AX428" s="58">
        <v>34.9</v>
      </c>
      <c r="AY428" s="58">
        <v>41.7</v>
      </c>
      <c r="AZ428" s="58">
        <v>77.2</v>
      </c>
      <c r="BA428" s="58">
        <v>79.7</v>
      </c>
      <c r="BB428" s="58">
        <v>75.400000000000006</v>
      </c>
      <c r="BC428" s="58">
        <v>84.9</v>
      </c>
      <c r="BD428" s="58">
        <v>104.2</v>
      </c>
      <c r="BE428" s="58">
        <v>6.6</v>
      </c>
      <c r="BF428" s="59" t="s">
        <v>544</v>
      </c>
      <c r="BG428" s="58">
        <v>7.65</v>
      </c>
      <c r="BH428" s="58">
        <v>4.38</v>
      </c>
      <c r="BI428" s="58">
        <v>117.9</v>
      </c>
      <c r="BJ428" s="58">
        <v>92.714500000000001</v>
      </c>
      <c r="BK428" s="58">
        <v>92.714500000000001</v>
      </c>
      <c r="BL428" s="58">
        <v>32.51</v>
      </c>
      <c r="BM428" s="58">
        <v>29.19</v>
      </c>
      <c r="BN428" s="58">
        <v>3.9</v>
      </c>
      <c r="BO428" s="58">
        <v>4.5</v>
      </c>
      <c r="BP428" s="58">
        <v>58.4</v>
      </c>
      <c r="BQ428" s="59" t="s">
        <v>544</v>
      </c>
      <c r="BR428" s="59" t="s">
        <v>544</v>
      </c>
      <c r="BS428" s="58">
        <v>99.3</v>
      </c>
      <c r="BT428" s="58">
        <v>-24.3</v>
      </c>
      <c r="BU428" s="58">
        <v>1.4</v>
      </c>
      <c r="BV428" s="59" t="s">
        <v>544</v>
      </c>
      <c r="BW428" s="59" t="s">
        <v>544</v>
      </c>
      <c r="BX428" s="58">
        <v>-23.7</v>
      </c>
      <c r="BY428" s="58">
        <v>-14.8</v>
      </c>
      <c r="BZ428" s="58">
        <v>0</v>
      </c>
      <c r="CA428" s="59" t="s">
        <v>544</v>
      </c>
      <c r="CB428" s="58">
        <v>24.8</v>
      </c>
      <c r="CC428" s="58">
        <v>18.899999999999999</v>
      </c>
      <c r="CD428" s="58">
        <v>-19.899999999999999</v>
      </c>
      <c r="CE428" s="58">
        <v>37949</v>
      </c>
      <c r="CF428" s="58">
        <v>1657499</v>
      </c>
      <c r="CG428" s="58">
        <v>130.19999999999999</v>
      </c>
      <c r="CH428" s="58">
        <v>151.30000000000001</v>
      </c>
      <c r="CI428" s="58">
        <v>115.5</v>
      </c>
      <c r="CJ428" s="58">
        <v>131.80000000000001</v>
      </c>
      <c r="CK428" s="58">
        <v>-23.4</v>
      </c>
      <c r="CL428" s="58">
        <v>-37.799999999999997</v>
      </c>
      <c r="CM428" s="58">
        <v>-24.3</v>
      </c>
      <c r="CN428" s="58">
        <v>65.5</v>
      </c>
      <c r="CO428" s="58">
        <v>68.400000000000006</v>
      </c>
      <c r="CP428" s="58">
        <v>75.2</v>
      </c>
      <c r="CQ428" s="58">
        <v>79.876220703000001</v>
      </c>
      <c r="CR428" s="58">
        <v>14.21</v>
      </c>
      <c r="CS428" s="58">
        <v>107</v>
      </c>
      <c r="CT428" s="58">
        <v>114.8</v>
      </c>
      <c r="CU428" s="58">
        <v>92.552000000000007</v>
      </c>
      <c r="CV428" s="58">
        <v>8.7799999999999994</v>
      </c>
      <c r="CW428" s="58">
        <v>5.6</v>
      </c>
      <c r="CX428" s="58">
        <v>155.69999999999999</v>
      </c>
      <c r="CY428" s="58">
        <v>176.1</v>
      </c>
      <c r="CZ428" s="59" t="s">
        <v>544</v>
      </c>
      <c r="DA428" s="58">
        <v>-24.7</v>
      </c>
      <c r="DB428" s="58">
        <v>100.9</v>
      </c>
      <c r="DC428" s="59" t="s">
        <v>544</v>
      </c>
      <c r="DD428" s="58">
        <v>51.5</v>
      </c>
      <c r="DE428" s="59" t="s">
        <v>544</v>
      </c>
      <c r="DF428" s="59" t="s">
        <v>544</v>
      </c>
      <c r="DG428" s="58">
        <v>73.900000000000006</v>
      </c>
      <c r="DH428" s="58">
        <v>37</v>
      </c>
      <c r="DI428" s="58">
        <v>38.5</v>
      </c>
      <c r="DJ428" s="59" t="s">
        <v>544</v>
      </c>
      <c r="DK428" s="59" t="s">
        <v>544</v>
      </c>
      <c r="DL428" s="59" t="s">
        <v>544</v>
      </c>
      <c r="DM428" s="59" t="s">
        <v>544</v>
      </c>
      <c r="DN428" s="58">
        <v>12.043639000000001</v>
      </c>
      <c r="DO428" s="59" t="s">
        <v>544</v>
      </c>
      <c r="DP428" s="59" t="s">
        <v>544</v>
      </c>
      <c r="DQ428" s="1">
        <v>70</v>
      </c>
    </row>
    <row r="429" spans="1:121">
      <c r="A429" s="3">
        <v>34895</v>
      </c>
      <c r="B429" s="59" t="s">
        <v>544</v>
      </c>
      <c r="C429" s="58">
        <v>89.9</v>
      </c>
      <c r="D429" s="58">
        <v>85.6</v>
      </c>
      <c r="E429" s="58">
        <v>94.4</v>
      </c>
      <c r="F429" s="58">
        <v>61.3</v>
      </c>
      <c r="G429" s="58">
        <v>1.408957</v>
      </c>
      <c r="H429" s="58">
        <v>361.6</v>
      </c>
      <c r="I429" s="58">
        <v>983.1</v>
      </c>
      <c r="J429" s="58">
        <v>4.5599999999999996</v>
      </c>
      <c r="K429" s="58">
        <v>6.9</v>
      </c>
      <c r="L429" s="58">
        <v>2218.6999999999998</v>
      </c>
      <c r="M429" s="58">
        <v>268387</v>
      </c>
      <c r="N429" s="58">
        <v>69.3</v>
      </c>
      <c r="O429" s="58">
        <v>1897</v>
      </c>
      <c r="P429" s="58">
        <v>9.4</v>
      </c>
      <c r="Q429" s="58">
        <v>13.4</v>
      </c>
      <c r="R429" s="58">
        <v>10.3</v>
      </c>
      <c r="S429" s="58">
        <v>29.57</v>
      </c>
      <c r="T429" s="59" t="s">
        <v>544</v>
      </c>
      <c r="U429" s="58">
        <v>25.82</v>
      </c>
      <c r="V429" s="59" t="s">
        <v>544</v>
      </c>
      <c r="W429" s="58">
        <v>-33.4</v>
      </c>
      <c r="X429" s="58">
        <v>43.3</v>
      </c>
      <c r="Y429" s="58">
        <v>6.6</v>
      </c>
      <c r="Z429" s="58">
        <v>110.3</v>
      </c>
      <c r="AA429" s="58">
        <v>111.2</v>
      </c>
      <c r="AB429" s="58">
        <v>110.5</v>
      </c>
      <c r="AC429" s="58">
        <v>1.408957</v>
      </c>
      <c r="AD429" s="58">
        <v>75.7</v>
      </c>
      <c r="AE429" s="58">
        <v>-21.9</v>
      </c>
      <c r="AF429" s="58">
        <v>103.27669899999999</v>
      </c>
      <c r="AG429" s="58">
        <v>16.079999999999998</v>
      </c>
      <c r="AH429" s="58">
        <v>75.099999999999994</v>
      </c>
      <c r="AI429" s="58">
        <v>43.3</v>
      </c>
      <c r="AJ429" s="58">
        <v>14.8</v>
      </c>
      <c r="AK429" s="58">
        <v>15.8</v>
      </c>
      <c r="AL429" s="58">
        <v>-1.8</v>
      </c>
      <c r="AM429" s="58">
        <v>77.779200000000003</v>
      </c>
      <c r="AN429" s="58">
        <v>100.8853</v>
      </c>
      <c r="AO429" s="58">
        <v>19.2</v>
      </c>
      <c r="AP429" s="58">
        <v>98.9</v>
      </c>
      <c r="AQ429" s="58">
        <v>85</v>
      </c>
      <c r="AR429" s="58">
        <v>9.8000000000000007</v>
      </c>
      <c r="AS429" s="58">
        <v>-7.5</v>
      </c>
      <c r="AT429" s="58">
        <v>104</v>
      </c>
      <c r="AU429" s="58">
        <v>102.47</v>
      </c>
      <c r="AV429" s="58">
        <v>82.5</v>
      </c>
      <c r="AW429" s="58">
        <v>102</v>
      </c>
      <c r="AX429" s="58">
        <v>32.799999999999997</v>
      </c>
      <c r="AY429" s="58">
        <v>39.9</v>
      </c>
      <c r="AZ429" s="58">
        <v>77</v>
      </c>
      <c r="BA429" s="58">
        <v>79.3</v>
      </c>
      <c r="BB429" s="58">
        <v>75.3</v>
      </c>
      <c r="BC429" s="58">
        <v>85</v>
      </c>
      <c r="BD429" s="58">
        <v>105.5</v>
      </c>
      <c r="BE429" s="58">
        <v>11.1</v>
      </c>
      <c r="BF429" s="59" t="s">
        <v>544</v>
      </c>
      <c r="BG429" s="58">
        <v>7.96</v>
      </c>
      <c r="BH429" s="58">
        <v>5.5</v>
      </c>
      <c r="BI429" s="58">
        <v>118.3</v>
      </c>
      <c r="BJ429" s="58">
        <v>94.013400000000004</v>
      </c>
      <c r="BK429" s="58">
        <v>94.013400000000004</v>
      </c>
      <c r="BL429" s="58">
        <v>31.17</v>
      </c>
      <c r="BM429" s="58">
        <v>28.12</v>
      </c>
      <c r="BN429" s="58">
        <v>2.2999999999999998</v>
      </c>
      <c r="BO429" s="58">
        <v>4.8</v>
      </c>
      <c r="BP429" s="58">
        <v>58.1</v>
      </c>
      <c r="BQ429" s="59" t="s">
        <v>544</v>
      </c>
      <c r="BR429" s="59" t="s">
        <v>544</v>
      </c>
      <c r="BS429" s="58">
        <v>98.2</v>
      </c>
      <c r="BT429" s="58">
        <v>-28.2</v>
      </c>
      <c r="BU429" s="58">
        <v>2</v>
      </c>
      <c r="BV429" s="59" t="s">
        <v>544</v>
      </c>
      <c r="BW429" s="59" t="s">
        <v>544</v>
      </c>
      <c r="BX429" s="58">
        <v>-23.9</v>
      </c>
      <c r="BY429" s="58">
        <v>-20</v>
      </c>
      <c r="BZ429" s="58">
        <v>-2.1</v>
      </c>
      <c r="CA429" s="59" t="s">
        <v>544</v>
      </c>
      <c r="CB429" s="58">
        <v>22.2</v>
      </c>
      <c r="CC429" s="58">
        <v>16.399999999999999</v>
      </c>
      <c r="CD429" s="58">
        <v>-8.6</v>
      </c>
      <c r="CE429" s="58">
        <v>37964</v>
      </c>
      <c r="CF429" s="58">
        <v>1656742</v>
      </c>
      <c r="CG429" s="58">
        <v>132.19999999999999</v>
      </c>
      <c r="CH429" s="58">
        <v>147.6</v>
      </c>
      <c r="CI429" s="58">
        <v>123.8</v>
      </c>
      <c r="CJ429" s="58">
        <v>131.5</v>
      </c>
      <c r="CK429" s="58">
        <v>-26.9</v>
      </c>
      <c r="CL429" s="58">
        <v>-41.6</v>
      </c>
      <c r="CM429" s="58">
        <v>-28.2</v>
      </c>
      <c r="CN429" s="58">
        <v>66.099999999999994</v>
      </c>
      <c r="CO429" s="58">
        <v>69.8</v>
      </c>
      <c r="CP429" s="58">
        <v>75.2</v>
      </c>
      <c r="CQ429" s="58">
        <v>58.487239838000001</v>
      </c>
      <c r="CR429" s="58">
        <v>14.2</v>
      </c>
      <c r="CS429" s="58">
        <v>106.3</v>
      </c>
      <c r="CT429" s="58">
        <v>115.9</v>
      </c>
      <c r="CU429" s="58">
        <v>93.805899999999994</v>
      </c>
      <c r="CV429" s="58">
        <v>9.27</v>
      </c>
      <c r="CW429" s="58">
        <v>5.89</v>
      </c>
      <c r="CX429" s="58">
        <v>158.4</v>
      </c>
      <c r="CY429" s="58">
        <v>172</v>
      </c>
      <c r="CZ429" s="59" t="s">
        <v>544</v>
      </c>
      <c r="DA429" s="58">
        <v>-24.3</v>
      </c>
      <c r="DB429" s="58">
        <v>99.2</v>
      </c>
      <c r="DC429" s="59" t="s">
        <v>544</v>
      </c>
      <c r="DD429" s="58">
        <v>50.8</v>
      </c>
      <c r="DE429" s="59" t="s">
        <v>544</v>
      </c>
      <c r="DF429" s="59" t="s">
        <v>544</v>
      </c>
      <c r="DG429" s="58">
        <v>82.1</v>
      </c>
      <c r="DH429" s="58">
        <v>38</v>
      </c>
      <c r="DI429" s="58">
        <v>36.9</v>
      </c>
      <c r="DJ429" s="59" t="s">
        <v>544</v>
      </c>
      <c r="DK429" s="59" t="s">
        <v>544</v>
      </c>
      <c r="DL429" s="59" t="s">
        <v>544</v>
      </c>
      <c r="DM429" s="59" t="s">
        <v>544</v>
      </c>
      <c r="DN429" s="58">
        <v>12.154719</v>
      </c>
      <c r="DO429" s="59" t="s">
        <v>544</v>
      </c>
      <c r="DP429" s="59" t="s">
        <v>544</v>
      </c>
      <c r="DQ429" s="1">
        <v>69.8</v>
      </c>
    </row>
    <row r="430" spans="1:121">
      <c r="A430" s="3">
        <v>34926</v>
      </c>
      <c r="B430" s="59" t="s">
        <v>544</v>
      </c>
      <c r="C430" s="58">
        <v>89.5</v>
      </c>
      <c r="D430" s="58">
        <v>85.1</v>
      </c>
      <c r="E430" s="58">
        <v>94.1</v>
      </c>
      <c r="F430" s="58">
        <v>58.5</v>
      </c>
      <c r="G430" s="58">
        <v>1.354535</v>
      </c>
      <c r="H430" s="58">
        <v>360.8</v>
      </c>
      <c r="I430" s="58">
        <v>986.6</v>
      </c>
      <c r="J430" s="58">
        <v>4.4640000000000004</v>
      </c>
      <c r="K430" s="58">
        <v>6.7</v>
      </c>
      <c r="L430" s="58">
        <v>2238.3000000000002</v>
      </c>
      <c r="M430" s="58">
        <v>216764</v>
      </c>
      <c r="N430" s="58">
        <v>68.400000000000006</v>
      </c>
      <c r="O430" s="58">
        <v>1823</v>
      </c>
      <c r="P430" s="58">
        <v>9.5</v>
      </c>
      <c r="Q430" s="58">
        <v>14.4</v>
      </c>
      <c r="R430" s="58">
        <v>10.5</v>
      </c>
      <c r="S430" s="58">
        <v>28.95</v>
      </c>
      <c r="T430" s="59" t="s">
        <v>544</v>
      </c>
      <c r="U430" s="58">
        <v>24.94</v>
      </c>
      <c r="V430" s="59" t="s">
        <v>544</v>
      </c>
      <c r="W430" s="58">
        <v>-34.5</v>
      </c>
      <c r="X430" s="58">
        <v>41.8</v>
      </c>
      <c r="Y430" s="58">
        <v>8.1</v>
      </c>
      <c r="Z430" s="58">
        <v>108.8</v>
      </c>
      <c r="AA430" s="58">
        <v>109.5</v>
      </c>
      <c r="AB430" s="58">
        <v>108.5</v>
      </c>
      <c r="AC430" s="58">
        <v>1.354535</v>
      </c>
      <c r="AD430" s="58">
        <v>75</v>
      </c>
      <c r="AE430" s="58">
        <v>-20.6</v>
      </c>
      <c r="AF430" s="58">
        <v>103.015682</v>
      </c>
      <c r="AG430" s="58">
        <v>16.260000000000002</v>
      </c>
      <c r="AH430" s="58">
        <v>75.3</v>
      </c>
      <c r="AI430" s="58">
        <v>41.8</v>
      </c>
      <c r="AJ430" s="58">
        <v>14.8</v>
      </c>
      <c r="AK430" s="58">
        <v>16.3</v>
      </c>
      <c r="AL430" s="58">
        <v>-1.3</v>
      </c>
      <c r="AM430" s="58">
        <v>77.697400000000002</v>
      </c>
      <c r="AN430" s="58">
        <v>100.65770000000001</v>
      </c>
      <c r="AO430" s="58">
        <v>19.399999999999999</v>
      </c>
      <c r="AP430" s="58">
        <v>99</v>
      </c>
      <c r="AQ430" s="58">
        <v>84</v>
      </c>
      <c r="AR430" s="58">
        <v>14.1</v>
      </c>
      <c r="AS430" s="58">
        <v>-9.6999999999999993</v>
      </c>
      <c r="AT430" s="58">
        <v>102.9</v>
      </c>
      <c r="AU430" s="58">
        <v>101.05</v>
      </c>
      <c r="AV430" s="58">
        <v>83</v>
      </c>
      <c r="AW430" s="58">
        <v>102.2</v>
      </c>
      <c r="AX430" s="58">
        <v>33.4</v>
      </c>
      <c r="AY430" s="58">
        <v>40.5</v>
      </c>
      <c r="AZ430" s="58">
        <v>76.8</v>
      </c>
      <c r="BA430" s="58">
        <v>80.5</v>
      </c>
      <c r="BB430" s="58">
        <v>74.2</v>
      </c>
      <c r="BC430" s="58">
        <v>85.3</v>
      </c>
      <c r="BD430" s="58">
        <v>104.5</v>
      </c>
      <c r="BE430" s="58">
        <v>12.2</v>
      </c>
      <c r="BF430" s="59" t="s">
        <v>544</v>
      </c>
      <c r="BG430" s="58">
        <v>7.59</v>
      </c>
      <c r="BH430" s="58">
        <v>4.4800000000000004</v>
      </c>
      <c r="BI430" s="58">
        <v>117.5</v>
      </c>
      <c r="BJ430" s="58">
        <v>93.150499999999994</v>
      </c>
      <c r="BK430" s="58">
        <v>93.150499999999994</v>
      </c>
      <c r="BL430" s="58">
        <v>31.28</v>
      </c>
      <c r="BM430" s="58">
        <v>27.28</v>
      </c>
      <c r="BN430" s="58">
        <v>0.5</v>
      </c>
      <c r="BO430" s="58">
        <v>1.8</v>
      </c>
      <c r="BP430" s="58">
        <v>57.6</v>
      </c>
      <c r="BQ430" s="59" t="s">
        <v>544</v>
      </c>
      <c r="BR430" s="59" t="s">
        <v>544</v>
      </c>
      <c r="BS430" s="58">
        <v>98.5</v>
      </c>
      <c r="BT430" s="58">
        <v>-31.1</v>
      </c>
      <c r="BU430" s="58">
        <v>-5.2</v>
      </c>
      <c r="BV430" s="59" t="s">
        <v>544</v>
      </c>
      <c r="BW430" s="59" t="s">
        <v>544</v>
      </c>
      <c r="BX430" s="58">
        <v>-25.2</v>
      </c>
      <c r="BY430" s="58">
        <v>-16.5</v>
      </c>
      <c r="BZ430" s="58">
        <v>-4</v>
      </c>
      <c r="CA430" s="59" t="s">
        <v>544</v>
      </c>
      <c r="CB430" s="58">
        <v>3.5</v>
      </c>
      <c r="CC430" s="58">
        <v>13.8</v>
      </c>
      <c r="CD430" s="58">
        <v>-11.1</v>
      </c>
      <c r="CE430" s="58">
        <v>37957</v>
      </c>
      <c r="CF430" s="58">
        <v>1664920</v>
      </c>
      <c r="CG430" s="58">
        <v>130.9</v>
      </c>
      <c r="CH430" s="58">
        <v>153</v>
      </c>
      <c r="CI430" s="58">
        <v>119.9</v>
      </c>
      <c r="CJ430" s="58">
        <v>128.9</v>
      </c>
      <c r="CK430" s="58">
        <v>-29.1</v>
      </c>
      <c r="CL430" s="58">
        <v>-45.3</v>
      </c>
      <c r="CM430" s="58">
        <v>-31.1</v>
      </c>
      <c r="CN430" s="58">
        <v>64.7</v>
      </c>
      <c r="CO430" s="58">
        <v>67.5</v>
      </c>
      <c r="CP430" s="58">
        <v>75.5</v>
      </c>
      <c r="CQ430" s="58">
        <v>81.352516174000002</v>
      </c>
      <c r="CR430" s="58">
        <v>14.13</v>
      </c>
      <c r="CS430" s="58">
        <v>104.9</v>
      </c>
      <c r="CT430" s="58">
        <v>114.3</v>
      </c>
      <c r="CU430" s="58">
        <v>92.882900000000006</v>
      </c>
      <c r="CV430" s="58">
        <v>9.27</v>
      </c>
      <c r="CW430" s="58">
        <v>5.73</v>
      </c>
      <c r="CX430" s="58">
        <v>156.9</v>
      </c>
      <c r="CY430" s="58">
        <v>178.3</v>
      </c>
      <c r="CZ430" s="59" t="s">
        <v>544</v>
      </c>
      <c r="DA430" s="58">
        <v>-25.6</v>
      </c>
      <c r="DB430" s="58">
        <v>100.4</v>
      </c>
      <c r="DC430" s="59" t="s">
        <v>544</v>
      </c>
      <c r="DD430" s="58">
        <v>50.8</v>
      </c>
      <c r="DE430" s="59" t="s">
        <v>544</v>
      </c>
      <c r="DF430" s="59" t="s">
        <v>544</v>
      </c>
      <c r="DG430" s="58">
        <v>74.7</v>
      </c>
      <c r="DH430" s="58">
        <v>36.799999999999997</v>
      </c>
      <c r="DI430" s="58">
        <v>36.9</v>
      </c>
      <c r="DJ430" s="59" t="s">
        <v>544</v>
      </c>
      <c r="DK430" s="59" t="s">
        <v>544</v>
      </c>
      <c r="DL430" s="59" t="s">
        <v>544</v>
      </c>
      <c r="DM430" s="59" t="s">
        <v>544</v>
      </c>
      <c r="DN430" s="58">
        <v>12.377101</v>
      </c>
      <c r="DO430" s="59" t="s">
        <v>544</v>
      </c>
      <c r="DP430" s="59" t="s">
        <v>544</v>
      </c>
      <c r="DQ430" s="1">
        <v>69</v>
      </c>
    </row>
    <row r="431" spans="1:121">
      <c r="A431" s="3">
        <v>34957</v>
      </c>
      <c r="B431" s="59" t="s">
        <v>544</v>
      </c>
      <c r="C431" s="58">
        <v>89.4</v>
      </c>
      <c r="D431" s="58">
        <v>85.2</v>
      </c>
      <c r="E431" s="58">
        <v>93.8</v>
      </c>
      <c r="F431" s="58">
        <v>60.6</v>
      </c>
      <c r="G431" s="58">
        <v>1.3389409999999999</v>
      </c>
      <c r="H431" s="58">
        <v>364</v>
      </c>
      <c r="I431" s="58">
        <v>992.8</v>
      </c>
      <c r="J431" s="58">
        <v>4.1950000000000003</v>
      </c>
      <c r="K431" s="58">
        <v>6.6</v>
      </c>
      <c r="L431" s="58">
        <v>2187</v>
      </c>
      <c r="M431" s="58">
        <v>272191</v>
      </c>
      <c r="N431" s="58">
        <v>69.7</v>
      </c>
      <c r="O431" s="58">
        <v>1948</v>
      </c>
      <c r="P431" s="58">
        <v>9.6</v>
      </c>
      <c r="Q431" s="58">
        <v>13.1</v>
      </c>
      <c r="R431" s="58">
        <v>12.8</v>
      </c>
      <c r="S431" s="58">
        <v>32.36</v>
      </c>
      <c r="T431" s="59" t="s">
        <v>544</v>
      </c>
      <c r="U431" s="58">
        <v>26.95</v>
      </c>
      <c r="V431" s="59" t="s">
        <v>544</v>
      </c>
      <c r="W431" s="58">
        <v>-36.1</v>
      </c>
      <c r="X431" s="58">
        <v>43.2</v>
      </c>
      <c r="Y431" s="58">
        <v>6.5</v>
      </c>
      <c r="Z431" s="58">
        <v>108.8</v>
      </c>
      <c r="AA431" s="58">
        <v>109.3</v>
      </c>
      <c r="AB431" s="58">
        <v>108.1</v>
      </c>
      <c r="AC431" s="58">
        <v>1.3389409999999999</v>
      </c>
      <c r="AD431" s="58">
        <v>75.900000000000006</v>
      </c>
      <c r="AE431" s="58">
        <v>-27</v>
      </c>
      <c r="AF431" s="58">
        <v>102.76775000000001</v>
      </c>
      <c r="AG431" s="58">
        <v>16.690000000000001</v>
      </c>
      <c r="AH431" s="58">
        <v>75.400000000000006</v>
      </c>
      <c r="AI431" s="58">
        <v>43.2</v>
      </c>
      <c r="AJ431" s="58">
        <v>15.3</v>
      </c>
      <c r="AK431" s="58">
        <v>19.5</v>
      </c>
      <c r="AL431" s="58">
        <v>-5.8</v>
      </c>
      <c r="AM431" s="58">
        <v>77.605699999999999</v>
      </c>
      <c r="AN431" s="58">
        <v>100.4174</v>
      </c>
      <c r="AO431" s="58">
        <v>19.3</v>
      </c>
      <c r="AP431" s="58">
        <v>97.8</v>
      </c>
      <c r="AQ431" s="58">
        <v>82.7</v>
      </c>
      <c r="AR431" s="58">
        <v>17.399999999999999</v>
      </c>
      <c r="AS431" s="58">
        <v>-10.3</v>
      </c>
      <c r="AT431" s="58">
        <v>101.5</v>
      </c>
      <c r="AU431" s="58">
        <v>101.04</v>
      </c>
      <c r="AV431" s="58">
        <v>83.2</v>
      </c>
      <c r="AW431" s="58">
        <v>102.5</v>
      </c>
      <c r="AX431" s="58">
        <v>34</v>
      </c>
      <c r="AY431" s="58">
        <v>40.700000000000003</v>
      </c>
      <c r="AZ431" s="58">
        <v>75.2</v>
      </c>
      <c r="BA431" s="58">
        <v>79.3</v>
      </c>
      <c r="BB431" s="58">
        <v>72.400000000000006</v>
      </c>
      <c r="BC431" s="58">
        <v>85.4</v>
      </c>
      <c r="BD431" s="58">
        <v>104.1</v>
      </c>
      <c r="BE431" s="58">
        <v>14.9</v>
      </c>
      <c r="BF431" s="59" t="s">
        <v>544</v>
      </c>
      <c r="BG431" s="58">
        <v>7.79</v>
      </c>
      <c r="BH431" s="58">
        <v>5.27</v>
      </c>
      <c r="BI431" s="58">
        <v>115.1</v>
      </c>
      <c r="BJ431" s="58">
        <v>92.915199999999999</v>
      </c>
      <c r="BK431" s="58">
        <v>92.915199999999999</v>
      </c>
      <c r="BL431" s="58">
        <v>33.869999999999997</v>
      </c>
      <c r="BM431" s="58">
        <v>29.45</v>
      </c>
      <c r="BN431" s="58">
        <v>5.6</v>
      </c>
      <c r="BO431" s="58">
        <v>5.5</v>
      </c>
      <c r="BP431" s="58">
        <v>59.4</v>
      </c>
      <c r="BQ431" s="59" t="s">
        <v>544</v>
      </c>
      <c r="BR431" s="59" t="s">
        <v>544</v>
      </c>
      <c r="BS431" s="58">
        <v>97.9</v>
      </c>
      <c r="BT431" s="58">
        <v>-33.200000000000003</v>
      </c>
      <c r="BU431" s="58">
        <v>-5.0999999999999996</v>
      </c>
      <c r="BV431" s="59" t="s">
        <v>544</v>
      </c>
      <c r="BW431" s="59" t="s">
        <v>544</v>
      </c>
      <c r="BX431" s="58">
        <v>-23.8</v>
      </c>
      <c r="BY431" s="58">
        <v>-20.8</v>
      </c>
      <c r="BZ431" s="58">
        <v>-2.8</v>
      </c>
      <c r="CA431" s="59" t="s">
        <v>544</v>
      </c>
      <c r="CB431" s="58">
        <v>3.6</v>
      </c>
      <c r="CC431" s="58">
        <v>10.1</v>
      </c>
      <c r="CD431" s="58">
        <v>-16.899999999999999</v>
      </c>
      <c r="CE431" s="58">
        <v>37962</v>
      </c>
      <c r="CF431" s="58">
        <v>1681438</v>
      </c>
      <c r="CG431" s="58">
        <v>134.9</v>
      </c>
      <c r="CH431" s="58">
        <v>153</v>
      </c>
      <c r="CI431" s="58">
        <v>126.9</v>
      </c>
      <c r="CJ431" s="58">
        <v>132.30000000000001</v>
      </c>
      <c r="CK431" s="58">
        <v>-31.8</v>
      </c>
      <c r="CL431" s="58">
        <v>-46.5</v>
      </c>
      <c r="CM431" s="58">
        <v>-33.200000000000003</v>
      </c>
      <c r="CN431" s="58">
        <v>64</v>
      </c>
      <c r="CO431" s="58">
        <v>65.400000000000006</v>
      </c>
      <c r="CP431" s="58">
        <v>76.8</v>
      </c>
      <c r="CQ431" s="58">
        <v>86.260765075999998</v>
      </c>
      <c r="CR431" s="58">
        <v>12.05</v>
      </c>
      <c r="CS431" s="58">
        <v>104.9</v>
      </c>
      <c r="CT431" s="58">
        <v>114.1</v>
      </c>
      <c r="CU431" s="58">
        <v>92.593400000000003</v>
      </c>
      <c r="CV431" s="58">
        <v>8.6300000000000008</v>
      </c>
      <c r="CW431" s="58">
        <v>5.58</v>
      </c>
      <c r="CX431" s="58">
        <v>161.69999999999999</v>
      </c>
      <c r="CY431" s="58">
        <v>178.3</v>
      </c>
      <c r="CZ431" s="59" t="s">
        <v>544</v>
      </c>
      <c r="DA431" s="58">
        <v>-25.4</v>
      </c>
      <c r="DB431" s="58">
        <v>101.6</v>
      </c>
      <c r="DC431" s="59" t="s">
        <v>544</v>
      </c>
      <c r="DD431" s="58">
        <v>51.2</v>
      </c>
      <c r="DE431" s="59" t="s">
        <v>544</v>
      </c>
      <c r="DF431" s="59" t="s">
        <v>544</v>
      </c>
      <c r="DG431" s="58">
        <v>78.3</v>
      </c>
      <c r="DH431" s="58">
        <v>38</v>
      </c>
      <c r="DI431" s="58">
        <v>38.9</v>
      </c>
      <c r="DJ431" s="59" t="s">
        <v>544</v>
      </c>
      <c r="DK431" s="59" t="s">
        <v>544</v>
      </c>
      <c r="DL431" s="59" t="s">
        <v>544</v>
      </c>
      <c r="DM431" s="59" t="s">
        <v>544</v>
      </c>
      <c r="DN431" s="58">
        <v>12.468423</v>
      </c>
      <c r="DO431" s="59" t="s">
        <v>544</v>
      </c>
      <c r="DP431" s="59" t="s">
        <v>544</v>
      </c>
      <c r="DQ431" s="1">
        <v>70.400000000000006</v>
      </c>
    </row>
    <row r="432" spans="1:121">
      <c r="A432" s="3">
        <v>34987</v>
      </c>
      <c r="B432" s="59" t="s">
        <v>544</v>
      </c>
      <c r="C432" s="58">
        <v>88.3</v>
      </c>
      <c r="D432" s="58">
        <v>83.9</v>
      </c>
      <c r="E432" s="58">
        <v>93</v>
      </c>
      <c r="F432" s="58">
        <v>58</v>
      </c>
      <c r="G432" s="58">
        <v>1.3826639999999999</v>
      </c>
      <c r="H432" s="58">
        <v>368.8</v>
      </c>
      <c r="I432" s="58">
        <v>999.8</v>
      </c>
      <c r="J432" s="58">
        <v>4.0940000000000003</v>
      </c>
      <c r="K432" s="58">
        <v>6.6</v>
      </c>
      <c r="L432" s="58">
        <v>2167.9</v>
      </c>
      <c r="M432" s="58">
        <v>267454</v>
      </c>
      <c r="N432" s="58">
        <v>68</v>
      </c>
      <c r="O432" s="58">
        <v>1878</v>
      </c>
      <c r="P432" s="58">
        <v>9.6999999999999993</v>
      </c>
      <c r="Q432" s="58">
        <v>11.2</v>
      </c>
      <c r="R432" s="58">
        <v>14.4</v>
      </c>
      <c r="S432" s="58">
        <v>30.42</v>
      </c>
      <c r="T432" s="59" t="s">
        <v>544</v>
      </c>
      <c r="U432" s="58">
        <v>26.31</v>
      </c>
      <c r="V432" s="59" t="s">
        <v>544</v>
      </c>
      <c r="W432" s="58">
        <v>-36.299999999999997</v>
      </c>
      <c r="X432" s="58">
        <v>41.8</v>
      </c>
      <c r="Y432" s="58">
        <v>6.1</v>
      </c>
      <c r="Z432" s="58">
        <v>110.2</v>
      </c>
      <c r="AA432" s="58">
        <v>110.8</v>
      </c>
      <c r="AB432" s="58">
        <v>109.7</v>
      </c>
      <c r="AC432" s="58">
        <v>1.3826639999999999</v>
      </c>
      <c r="AD432" s="58">
        <v>74.3</v>
      </c>
      <c r="AE432" s="58">
        <v>-25.2</v>
      </c>
      <c r="AF432" s="58">
        <v>103.030303</v>
      </c>
      <c r="AG432" s="58">
        <v>16.190000000000001</v>
      </c>
      <c r="AH432" s="58">
        <v>75.400000000000006</v>
      </c>
      <c r="AI432" s="58">
        <v>41.8</v>
      </c>
      <c r="AJ432" s="58">
        <v>12.6</v>
      </c>
      <c r="AK432" s="58">
        <v>20.100000000000001</v>
      </c>
      <c r="AL432" s="58">
        <v>-8</v>
      </c>
      <c r="AM432" s="58">
        <v>77.505600000000001</v>
      </c>
      <c r="AN432" s="58">
        <v>100.1662</v>
      </c>
      <c r="AO432" s="58">
        <v>15.3</v>
      </c>
      <c r="AP432" s="58">
        <v>97.7</v>
      </c>
      <c r="AQ432" s="58">
        <v>81.3</v>
      </c>
      <c r="AR432" s="58">
        <v>9.8000000000000007</v>
      </c>
      <c r="AS432" s="58">
        <v>-10.5</v>
      </c>
      <c r="AT432" s="58">
        <v>101.4</v>
      </c>
      <c r="AU432" s="58">
        <v>102.65</v>
      </c>
      <c r="AV432" s="58">
        <v>82.7</v>
      </c>
      <c r="AW432" s="58">
        <v>104</v>
      </c>
      <c r="AX432" s="58">
        <v>32.799999999999997</v>
      </c>
      <c r="AY432" s="58">
        <v>39.700000000000003</v>
      </c>
      <c r="AZ432" s="58">
        <v>75.3</v>
      </c>
      <c r="BA432" s="58">
        <v>80.3</v>
      </c>
      <c r="BB432" s="58">
        <v>71.900000000000006</v>
      </c>
      <c r="BC432" s="58">
        <v>85.1</v>
      </c>
      <c r="BD432" s="58">
        <v>105.6</v>
      </c>
      <c r="BE432" s="58">
        <v>13.6</v>
      </c>
      <c r="BF432" s="59" t="s">
        <v>544</v>
      </c>
      <c r="BG432" s="58">
        <v>7.77</v>
      </c>
      <c r="BH432" s="58">
        <v>5.19</v>
      </c>
      <c r="BI432" s="58">
        <v>116.7</v>
      </c>
      <c r="BJ432" s="58">
        <v>94.600999999999999</v>
      </c>
      <c r="BK432" s="58">
        <v>94.600999999999999</v>
      </c>
      <c r="BL432" s="58">
        <v>32.299999999999997</v>
      </c>
      <c r="BM432" s="58">
        <v>28.6</v>
      </c>
      <c r="BN432" s="58">
        <v>0.1</v>
      </c>
      <c r="BO432" s="58">
        <v>1.6</v>
      </c>
      <c r="BP432" s="58">
        <v>56.8</v>
      </c>
      <c r="BQ432" s="59" t="s">
        <v>544</v>
      </c>
      <c r="BR432" s="59" t="s">
        <v>544</v>
      </c>
      <c r="BS432" s="58">
        <v>97.5</v>
      </c>
      <c r="BT432" s="58">
        <v>-37.5</v>
      </c>
      <c r="BU432" s="58">
        <v>-6.1</v>
      </c>
      <c r="BV432" s="59" t="s">
        <v>544</v>
      </c>
      <c r="BW432" s="59" t="s">
        <v>544</v>
      </c>
      <c r="BX432" s="58">
        <v>-21.2</v>
      </c>
      <c r="BY432" s="58">
        <v>-24.6</v>
      </c>
      <c r="BZ432" s="58">
        <v>-5.5</v>
      </c>
      <c r="CA432" s="59" t="s">
        <v>544</v>
      </c>
      <c r="CB432" s="58">
        <v>-0.7</v>
      </c>
      <c r="CC432" s="58">
        <v>6.5</v>
      </c>
      <c r="CD432" s="58">
        <v>-23.6</v>
      </c>
      <c r="CE432" s="58">
        <v>38006</v>
      </c>
      <c r="CF432" s="58">
        <v>1687708</v>
      </c>
      <c r="CG432" s="58">
        <v>129.1</v>
      </c>
      <c r="CH432" s="58">
        <v>153.30000000000001</v>
      </c>
      <c r="CI432" s="58">
        <v>116.5</v>
      </c>
      <c r="CJ432" s="58">
        <v>127.3</v>
      </c>
      <c r="CK432" s="58">
        <v>-34.6</v>
      </c>
      <c r="CL432" s="58">
        <v>-49</v>
      </c>
      <c r="CM432" s="58">
        <v>-37.5</v>
      </c>
      <c r="CN432" s="58">
        <v>63.2</v>
      </c>
      <c r="CO432" s="58">
        <v>64.8</v>
      </c>
      <c r="CP432" s="58">
        <v>73</v>
      </c>
      <c r="CQ432" s="58">
        <v>75.796798706000004</v>
      </c>
      <c r="CR432" s="58">
        <v>15.34</v>
      </c>
      <c r="CS432" s="58">
        <v>105.9</v>
      </c>
      <c r="CT432" s="58">
        <v>116.3</v>
      </c>
      <c r="CU432" s="58">
        <v>94.246499999999997</v>
      </c>
      <c r="CV432" s="58">
        <v>8.52</v>
      </c>
      <c r="CW432" s="58">
        <v>5.47</v>
      </c>
      <c r="CX432" s="58">
        <v>154.69999999999999</v>
      </c>
      <c r="CY432" s="58">
        <v>178.4</v>
      </c>
      <c r="CZ432" s="59" t="s">
        <v>544</v>
      </c>
      <c r="DA432" s="58">
        <v>-26.3</v>
      </c>
      <c r="DB432" s="58">
        <v>96.8</v>
      </c>
      <c r="DC432" s="59" t="s">
        <v>544</v>
      </c>
      <c r="DD432" s="58">
        <v>50.8</v>
      </c>
      <c r="DE432" s="59" t="s">
        <v>544</v>
      </c>
      <c r="DF432" s="59" t="s">
        <v>544</v>
      </c>
      <c r="DG432" s="58">
        <v>74.900000000000006</v>
      </c>
      <c r="DH432" s="58">
        <v>36.1</v>
      </c>
      <c r="DI432" s="58">
        <v>38.299999999999997</v>
      </c>
      <c r="DJ432" s="59" t="s">
        <v>544</v>
      </c>
      <c r="DK432" s="59" t="s">
        <v>544</v>
      </c>
      <c r="DL432" s="59" t="s">
        <v>544</v>
      </c>
      <c r="DM432" s="59" t="s">
        <v>544</v>
      </c>
      <c r="DN432" s="58">
        <v>12.824514000000001</v>
      </c>
      <c r="DO432" s="59" t="s">
        <v>544</v>
      </c>
      <c r="DP432" s="59" t="s">
        <v>544</v>
      </c>
      <c r="DQ432" s="1">
        <v>68.599999999999994</v>
      </c>
    </row>
    <row r="433" spans="1:121">
      <c r="A433" s="3">
        <v>35018</v>
      </c>
      <c r="B433" s="59" t="s">
        <v>544</v>
      </c>
      <c r="C433" s="58">
        <v>88.5</v>
      </c>
      <c r="D433" s="58">
        <v>83.5</v>
      </c>
      <c r="E433" s="58">
        <v>93.7</v>
      </c>
      <c r="F433" s="58">
        <v>59.2</v>
      </c>
      <c r="G433" s="58">
        <v>1.37975</v>
      </c>
      <c r="H433" s="58">
        <v>391.3</v>
      </c>
      <c r="I433" s="58">
        <v>1008.9</v>
      </c>
      <c r="J433" s="58">
        <v>4.0090000000000003</v>
      </c>
      <c r="K433" s="58">
        <v>6.3</v>
      </c>
      <c r="L433" s="58">
        <v>2242.8000000000002</v>
      </c>
      <c r="M433" s="58">
        <v>262242</v>
      </c>
      <c r="N433" s="58">
        <v>68.5</v>
      </c>
      <c r="O433" s="58">
        <v>1939</v>
      </c>
      <c r="P433" s="58">
        <v>9.6999999999999993</v>
      </c>
      <c r="Q433" s="58">
        <v>8.6999999999999993</v>
      </c>
      <c r="R433" s="58">
        <v>14.8</v>
      </c>
      <c r="S433" s="58">
        <v>30.96</v>
      </c>
      <c r="T433" s="59" t="s">
        <v>544</v>
      </c>
      <c r="U433" s="58">
        <v>25.7</v>
      </c>
      <c r="V433" s="59" t="s">
        <v>544</v>
      </c>
      <c r="W433" s="58">
        <v>-40.799999999999997</v>
      </c>
      <c r="X433" s="58">
        <v>41.4</v>
      </c>
      <c r="Y433" s="58">
        <v>4.4000000000000004</v>
      </c>
      <c r="Z433" s="58">
        <v>109.8</v>
      </c>
      <c r="AA433" s="58">
        <v>110.4</v>
      </c>
      <c r="AB433" s="58">
        <v>109.3</v>
      </c>
      <c r="AC433" s="58">
        <v>1.37975</v>
      </c>
      <c r="AD433" s="58">
        <v>75</v>
      </c>
      <c r="AE433" s="58">
        <v>-26.7</v>
      </c>
      <c r="AF433" s="58">
        <v>102.909091</v>
      </c>
      <c r="AG433" s="58">
        <v>16.91</v>
      </c>
      <c r="AH433" s="58">
        <v>75.5</v>
      </c>
      <c r="AI433" s="58">
        <v>41.4</v>
      </c>
      <c r="AJ433" s="58">
        <v>14.5</v>
      </c>
      <c r="AK433" s="58">
        <v>20.8</v>
      </c>
      <c r="AL433" s="58">
        <v>-5</v>
      </c>
      <c r="AM433" s="58">
        <v>77.403999999999996</v>
      </c>
      <c r="AN433" s="58">
        <v>99.913300000000007</v>
      </c>
      <c r="AO433" s="58">
        <v>21.2</v>
      </c>
      <c r="AP433" s="58">
        <v>80.3</v>
      </c>
      <c r="AQ433" s="58">
        <v>80.900000000000006</v>
      </c>
      <c r="AR433" s="58">
        <v>-6.5</v>
      </c>
      <c r="AS433" s="58">
        <v>-10.5</v>
      </c>
      <c r="AT433" s="58">
        <v>101.4</v>
      </c>
      <c r="AU433" s="58">
        <v>102.34</v>
      </c>
      <c r="AV433" s="58">
        <v>82.7</v>
      </c>
      <c r="AW433" s="58">
        <v>102</v>
      </c>
      <c r="AX433" s="58">
        <v>33.9</v>
      </c>
      <c r="AY433" s="58">
        <v>40.9</v>
      </c>
      <c r="AZ433" s="58">
        <v>76.900000000000006</v>
      </c>
      <c r="BA433" s="58">
        <v>81.3</v>
      </c>
      <c r="BB433" s="58">
        <v>73.900000000000006</v>
      </c>
      <c r="BC433" s="58">
        <v>85.1</v>
      </c>
      <c r="BD433" s="58">
        <v>104.5</v>
      </c>
      <c r="BE433" s="58">
        <v>9.1</v>
      </c>
      <c r="BF433" s="59" t="s">
        <v>544</v>
      </c>
      <c r="BG433" s="58">
        <v>8.02</v>
      </c>
      <c r="BH433" s="58">
        <v>5.27</v>
      </c>
      <c r="BI433" s="58">
        <v>121</v>
      </c>
      <c r="BJ433" s="58">
        <v>95.191900000000004</v>
      </c>
      <c r="BK433" s="58">
        <v>95.191900000000004</v>
      </c>
      <c r="BL433" s="58">
        <v>31.92</v>
      </c>
      <c r="BM433" s="58">
        <v>27.91</v>
      </c>
      <c r="BN433" s="58">
        <v>2</v>
      </c>
      <c r="BO433" s="58">
        <v>3.4</v>
      </c>
      <c r="BP433" s="58">
        <v>58.1</v>
      </c>
      <c r="BQ433" s="59" t="s">
        <v>544</v>
      </c>
      <c r="BR433" s="59" t="s">
        <v>544</v>
      </c>
      <c r="BS433" s="58">
        <v>98.3</v>
      </c>
      <c r="BT433" s="58">
        <v>-37.9</v>
      </c>
      <c r="BU433" s="58">
        <v>-5.9</v>
      </c>
      <c r="BV433" s="59" t="s">
        <v>544</v>
      </c>
      <c r="BW433" s="59" t="s">
        <v>544</v>
      </c>
      <c r="BX433" s="58">
        <v>-20.9</v>
      </c>
      <c r="BY433" s="58">
        <v>-27</v>
      </c>
      <c r="BZ433" s="58">
        <v>-4.4000000000000004</v>
      </c>
      <c r="CA433" s="59" t="s">
        <v>544</v>
      </c>
      <c r="CB433" s="58">
        <v>-11.5</v>
      </c>
      <c r="CC433" s="58">
        <v>0.1</v>
      </c>
      <c r="CD433" s="58">
        <v>-24.5</v>
      </c>
      <c r="CE433" s="58">
        <v>38003</v>
      </c>
      <c r="CF433" s="58">
        <v>1702330</v>
      </c>
      <c r="CG433" s="58">
        <v>137.6</v>
      </c>
      <c r="CH433" s="58">
        <v>154</v>
      </c>
      <c r="CI433" s="58">
        <v>144.4</v>
      </c>
      <c r="CJ433" s="58">
        <v>122.9</v>
      </c>
      <c r="CK433" s="58">
        <v>-35.6</v>
      </c>
      <c r="CL433" s="58">
        <v>-49.8</v>
      </c>
      <c r="CM433" s="58">
        <v>-37.9</v>
      </c>
      <c r="CN433" s="58">
        <v>64.2</v>
      </c>
      <c r="CO433" s="58">
        <v>66.2</v>
      </c>
      <c r="CP433" s="58">
        <v>73.8</v>
      </c>
      <c r="CQ433" s="58">
        <v>74.949226378999995</v>
      </c>
      <c r="CR433" s="58">
        <v>16.37</v>
      </c>
      <c r="CS433" s="58">
        <v>105.2</v>
      </c>
      <c r="CT433" s="58">
        <v>116.3</v>
      </c>
      <c r="CU433" s="58">
        <v>94.8262</v>
      </c>
      <c r="CV433" s="58">
        <v>8.56</v>
      </c>
      <c r="CW433" s="58">
        <v>5.67</v>
      </c>
      <c r="CX433" s="58">
        <v>165</v>
      </c>
      <c r="CY433" s="58">
        <v>179.3</v>
      </c>
      <c r="CZ433" s="59" t="s">
        <v>544</v>
      </c>
      <c r="DA433" s="58">
        <v>-24</v>
      </c>
      <c r="DB433" s="58">
        <v>101.6</v>
      </c>
      <c r="DC433" s="59" t="s">
        <v>544</v>
      </c>
      <c r="DD433" s="58">
        <v>51</v>
      </c>
      <c r="DE433" s="59" t="s">
        <v>544</v>
      </c>
      <c r="DF433" s="59" t="s">
        <v>544</v>
      </c>
      <c r="DG433" s="58">
        <v>81.900000000000006</v>
      </c>
      <c r="DH433" s="58">
        <v>37.5</v>
      </c>
      <c r="DI433" s="58">
        <v>38.6</v>
      </c>
      <c r="DJ433" s="59" t="s">
        <v>544</v>
      </c>
      <c r="DK433" s="59" t="s">
        <v>544</v>
      </c>
      <c r="DL433" s="59" t="s">
        <v>544</v>
      </c>
      <c r="DM433" s="59" t="s">
        <v>544</v>
      </c>
      <c r="DN433" s="58">
        <v>13.188129999999999</v>
      </c>
      <c r="DO433" s="59" t="s">
        <v>544</v>
      </c>
      <c r="DP433" s="59" t="s">
        <v>544</v>
      </c>
      <c r="DQ433" s="1">
        <v>69</v>
      </c>
    </row>
    <row r="434" spans="1:121">
      <c r="A434" s="3">
        <v>35048</v>
      </c>
      <c r="B434" s="59" t="s">
        <v>544</v>
      </c>
      <c r="C434" s="58">
        <v>87.2</v>
      </c>
      <c r="D434" s="58">
        <v>82.7</v>
      </c>
      <c r="E434" s="58">
        <v>92</v>
      </c>
      <c r="F434" s="58">
        <v>60.1</v>
      </c>
      <c r="G434" s="58">
        <v>1.358039</v>
      </c>
      <c r="H434" s="58">
        <v>405</v>
      </c>
      <c r="I434" s="58">
        <v>1011.3</v>
      </c>
      <c r="J434" s="58">
        <v>3.9380000000000002</v>
      </c>
      <c r="K434" s="58">
        <v>6.1</v>
      </c>
      <c r="L434" s="58">
        <v>2253.9</v>
      </c>
      <c r="M434" s="58">
        <v>232875</v>
      </c>
      <c r="N434" s="58">
        <v>68.599999999999994</v>
      </c>
      <c r="O434" s="58">
        <v>2174</v>
      </c>
      <c r="P434" s="58">
        <v>9.9</v>
      </c>
      <c r="Q434" s="58">
        <v>13</v>
      </c>
      <c r="R434" s="58">
        <v>13.5</v>
      </c>
      <c r="S434" s="58">
        <v>31.49</v>
      </c>
      <c r="T434" s="59" t="s">
        <v>544</v>
      </c>
      <c r="U434" s="58">
        <v>26.87</v>
      </c>
      <c r="V434" s="59" t="s">
        <v>544</v>
      </c>
      <c r="W434" s="58">
        <v>-40.700000000000003</v>
      </c>
      <c r="X434" s="58">
        <v>44.2</v>
      </c>
      <c r="Y434" s="58">
        <v>7.4</v>
      </c>
      <c r="Z434" s="58">
        <v>108.7</v>
      </c>
      <c r="AA434" s="58">
        <v>109.2</v>
      </c>
      <c r="AB434" s="58">
        <v>108.1</v>
      </c>
      <c r="AC434" s="58">
        <v>1.358039</v>
      </c>
      <c r="AD434" s="58">
        <v>74.5</v>
      </c>
      <c r="AE434" s="58">
        <v>-30.3</v>
      </c>
      <c r="AF434" s="58">
        <v>102.536232</v>
      </c>
      <c r="AG434" s="58">
        <v>18.239999999999998</v>
      </c>
      <c r="AH434" s="58">
        <v>75.400000000000006</v>
      </c>
      <c r="AI434" s="58">
        <v>44.2</v>
      </c>
      <c r="AJ434" s="58">
        <v>14.6</v>
      </c>
      <c r="AK434" s="58">
        <v>20.9</v>
      </c>
      <c r="AL434" s="58">
        <v>-6.4</v>
      </c>
      <c r="AM434" s="58">
        <v>77.303799999999995</v>
      </c>
      <c r="AN434" s="58">
        <v>99.662000000000006</v>
      </c>
      <c r="AO434" s="58">
        <v>28</v>
      </c>
      <c r="AP434" s="58">
        <v>48.9</v>
      </c>
      <c r="AQ434" s="58">
        <v>79.8</v>
      </c>
      <c r="AR434" s="58">
        <v>-9.1</v>
      </c>
      <c r="AS434" s="58">
        <v>-11.8</v>
      </c>
      <c r="AT434" s="58">
        <v>99.8</v>
      </c>
      <c r="AU434" s="58">
        <v>101.6</v>
      </c>
      <c r="AV434" s="58">
        <v>83</v>
      </c>
      <c r="AW434" s="58">
        <v>102.1</v>
      </c>
      <c r="AX434" s="58">
        <v>35.9</v>
      </c>
      <c r="AY434" s="58">
        <v>42.4</v>
      </c>
      <c r="AZ434" s="58">
        <v>75.7</v>
      </c>
      <c r="BA434" s="58">
        <v>79.7</v>
      </c>
      <c r="BB434" s="58">
        <v>72.900000000000006</v>
      </c>
      <c r="BC434" s="58">
        <v>85.1</v>
      </c>
      <c r="BD434" s="58">
        <v>104.5</v>
      </c>
      <c r="BE434" s="58">
        <v>10.1</v>
      </c>
      <c r="BF434" s="59" t="s">
        <v>544</v>
      </c>
      <c r="BG434" s="58">
        <v>7.84</v>
      </c>
      <c r="BH434" s="58">
        <v>5.2</v>
      </c>
      <c r="BI434" s="58">
        <v>105.4</v>
      </c>
      <c r="BJ434" s="58">
        <v>94.727099999999993</v>
      </c>
      <c r="BK434" s="58">
        <v>94.727099999999993</v>
      </c>
      <c r="BL434" s="58">
        <v>33</v>
      </c>
      <c r="BM434" s="58">
        <v>29.09</v>
      </c>
      <c r="BN434" s="58">
        <v>-0.2</v>
      </c>
      <c r="BO434" s="58">
        <v>4</v>
      </c>
      <c r="BP434" s="58">
        <v>60.3</v>
      </c>
      <c r="BQ434" s="59" t="s">
        <v>544</v>
      </c>
      <c r="BR434" s="59" t="s">
        <v>544</v>
      </c>
      <c r="BS434" s="58">
        <v>98.6</v>
      </c>
      <c r="BT434" s="58">
        <v>-38.200000000000003</v>
      </c>
      <c r="BU434" s="58">
        <v>-9.3000000000000007</v>
      </c>
      <c r="BV434" s="59" t="s">
        <v>544</v>
      </c>
      <c r="BW434" s="59" t="s">
        <v>544</v>
      </c>
      <c r="BX434" s="58">
        <v>-20.7</v>
      </c>
      <c r="BY434" s="58">
        <v>-29.7</v>
      </c>
      <c r="BZ434" s="58">
        <v>-7.7</v>
      </c>
      <c r="CA434" s="59" t="s">
        <v>544</v>
      </c>
      <c r="CB434" s="58">
        <v>-20.3</v>
      </c>
      <c r="CC434" s="58">
        <v>-1.5</v>
      </c>
      <c r="CD434" s="58">
        <v>-20.5</v>
      </c>
      <c r="CE434" s="58">
        <v>38034</v>
      </c>
      <c r="CF434" s="58">
        <v>1722760</v>
      </c>
      <c r="CG434" s="58">
        <v>122.6</v>
      </c>
      <c r="CH434" s="58">
        <v>162.30000000000001</v>
      </c>
      <c r="CI434" s="58">
        <v>109.7</v>
      </c>
      <c r="CJ434" s="58">
        <v>112.9</v>
      </c>
      <c r="CK434" s="58">
        <v>-36.299999999999997</v>
      </c>
      <c r="CL434" s="58">
        <v>-52.2</v>
      </c>
      <c r="CM434" s="58">
        <v>-38.200000000000003</v>
      </c>
      <c r="CN434" s="58">
        <v>62.1</v>
      </c>
      <c r="CO434" s="58">
        <v>64.3</v>
      </c>
      <c r="CP434" s="58">
        <v>77.900000000000006</v>
      </c>
      <c r="CQ434" s="58">
        <v>58.761466980000002</v>
      </c>
      <c r="CR434" s="58">
        <v>13.24</v>
      </c>
      <c r="CS434" s="58">
        <v>104.3</v>
      </c>
      <c r="CT434" s="58">
        <v>114.9</v>
      </c>
      <c r="CU434" s="58">
        <v>94.390699999999995</v>
      </c>
      <c r="CV434" s="58">
        <v>10.029999999999999</v>
      </c>
      <c r="CW434" s="58">
        <v>6.32</v>
      </c>
      <c r="CX434" s="58">
        <v>146.9</v>
      </c>
      <c r="CY434" s="58">
        <v>189.3</v>
      </c>
      <c r="CZ434" s="59" t="s">
        <v>544</v>
      </c>
      <c r="DA434" s="58">
        <v>-28.3</v>
      </c>
      <c r="DB434" s="58">
        <v>104</v>
      </c>
      <c r="DC434" s="59" t="s">
        <v>544</v>
      </c>
      <c r="DD434" s="58">
        <v>51.3</v>
      </c>
      <c r="DE434" s="59" t="s">
        <v>544</v>
      </c>
      <c r="DF434" s="59" t="s">
        <v>544</v>
      </c>
      <c r="DG434" s="58">
        <v>76.7</v>
      </c>
      <c r="DH434" s="58">
        <v>39.5</v>
      </c>
      <c r="DI434" s="58">
        <v>40.9</v>
      </c>
      <c r="DJ434" s="59" t="s">
        <v>544</v>
      </c>
      <c r="DK434" s="59" t="s">
        <v>544</v>
      </c>
      <c r="DL434" s="59" t="s">
        <v>544</v>
      </c>
      <c r="DM434" s="59" t="s">
        <v>544</v>
      </c>
      <c r="DN434" s="58">
        <v>13.171779000000001</v>
      </c>
      <c r="DO434" s="59" t="s">
        <v>544</v>
      </c>
      <c r="DP434" s="59" t="s">
        <v>544</v>
      </c>
      <c r="DQ434" s="1">
        <v>69</v>
      </c>
    </row>
    <row r="435" spans="1:121">
      <c r="A435" s="3">
        <v>35079</v>
      </c>
      <c r="B435" s="59" t="s">
        <v>544</v>
      </c>
      <c r="C435" s="58">
        <v>85.2</v>
      </c>
      <c r="D435" s="58">
        <v>80.2</v>
      </c>
      <c r="E435" s="58">
        <v>90.6</v>
      </c>
      <c r="F435" s="58">
        <v>58.6</v>
      </c>
      <c r="G435" s="58">
        <v>1.3385769999999999</v>
      </c>
      <c r="H435" s="58">
        <v>383.2</v>
      </c>
      <c r="I435" s="58">
        <v>1019.7</v>
      </c>
      <c r="J435" s="58">
        <v>3.617</v>
      </c>
      <c r="K435" s="58">
        <v>5.9</v>
      </c>
      <c r="L435" s="58">
        <v>2470.1</v>
      </c>
      <c r="M435" s="58">
        <v>275607</v>
      </c>
      <c r="N435" s="58">
        <v>68.8</v>
      </c>
      <c r="O435" s="58">
        <v>1868</v>
      </c>
      <c r="P435" s="58">
        <v>10</v>
      </c>
      <c r="Q435" s="58">
        <v>13.3</v>
      </c>
      <c r="R435" s="58">
        <v>13.9</v>
      </c>
      <c r="S435" s="58">
        <v>31.37</v>
      </c>
      <c r="T435" s="59" t="s">
        <v>544</v>
      </c>
      <c r="U435" s="58">
        <v>28.25</v>
      </c>
      <c r="V435" s="59" t="s">
        <v>544</v>
      </c>
      <c r="W435" s="58">
        <v>-41.5</v>
      </c>
      <c r="X435" s="58">
        <v>42.1</v>
      </c>
      <c r="Y435" s="58">
        <v>3.3</v>
      </c>
      <c r="Z435" s="58">
        <v>108</v>
      </c>
      <c r="AA435" s="58">
        <v>108.4</v>
      </c>
      <c r="AB435" s="58">
        <v>107.1</v>
      </c>
      <c r="AC435" s="58">
        <v>1.3385769999999999</v>
      </c>
      <c r="AD435" s="58">
        <v>73.5</v>
      </c>
      <c r="AE435" s="58">
        <v>-32.6</v>
      </c>
      <c r="AF435" s="58">
        <v>102.163462</v>
      </c>
      <c r="AG435" s="58">
        <v>18.14</v>
      </c>
      <c r="AH435" s="58">
        <v>75.400000000000006</v>
      </c>
      <c r="AI435" s="58">
        <v>42.1</v>
      </c>
      <c r="AJ435" s="58">
        <v>14.4</v>
      </c>
      <c r="AK435" s="58">
        <v>21</v>
      </c>
      <c r="AL435" s="58">
        <v>-10</v>
      </c>
      <c r="AM435" s="58">
        <v>77.218299999999999</v>
      </c>
      <c r="AN435" s="58">
        <v>99.429500000000004</v>
      </c>
      <c r="AO435" s="58">
        <v>28.9</v>
      </c>
      <c r="AP435" s="58">
        <v>25.1</v>
      </c>
      <c r="AQ435" s="58">
        <v>80</v>
      </c>
      <c r="AR435" s="58">
        <v>8.4</v>
      </c>
      <c r="AS435" s="58">
        <v>-14.3</v>
      </c>
      <c r="AT435" s="58">
        <v>97.6</v>
      </c>
      <c r="AU435" s="58">
        <v>101.12</v>
      </c>
      <c r="AV435" s="58">
        <v>83.2</v>
      </c>
      <c r="AW435" s="58">
        <v>101.7</v>
      </c>
      <c r="AX435" s="58">
        <v>35.4</v>
      </c>
      <c r="AY435" s="58">
        <v>41.6</v>
      </c>
      <c r="AZ435" s="58">
        <v>74.099999999999994</v>
      </c>
      <c r="BA435" s="58">
        <v>79.5</v>
      </c>
      <c r="BB435" s="58">
        <v>70.3</v>
      </c>
      <c r="BC435" s="58">
        <v>85.1</v>
      </c>
      <c r="BD435" s="58">
        <v>104.4</v>
      </c>
      <c r="BE435" s="58">
        <v>5.6</v>
      </c>
      <c r="BF435" s="59" t="s">
        <v>544</v>
      </c>
      <c r="BG435" s="58">
        <v>7.89</v>
      </c>
      <c r="BH435" s="58">
        <v>5.73</v>
      </c>
      <c r="BI435" s="58">
        <v>97.8</v>
      </c>
      <c r="BJ435" s="58">
        <v>94.789299999999997</v>
      </c>
      <c r="BK435" s="58">
        <v>94.789299999999997</v>
      </c>
      <c r="BL435" s="58">
        <v>33.14</v>
      </c>
      <c r="BM435" s="58">
        <v>30.4</v>
      </c>
      <c r="BN435" s="58">
        <v>-5.0999999999999996</v>
      </c>
      <c r="BO435" s="58">
        <v>-1.2</v>
      </c>
      <c r="BP435" s="58">
        <v>58.6</v>
      </c>
      <c r="BQ435" s="59" t="s">
        <v>544</v>
      </c>
      <c r="BR435" s="59" t="s">
        <v>544</v>
      </c>
      <c r="BS435" s="58">
        <v>97.3</v>
      </c>
      <c r="BT435" s="58">
        <v>-40.4</v>
      </c>
      <c r="BU435" s="58">
        <v>-11.9</v>
      </c>
      <c r="BV435" s="59" t="s">
        <v>544</v>
      </c>
      <c r="BW435" s="59" t="s">
        <v>544</v>
      </c>
      <c r="BX435" s="58">
        <v>-22.6</v>
      </c>
      <c r="BY435" s="58">
        <v>-35.299999999999997</v>
      </c>
      <c r="BZ435" s="58">
        <v>-12.3</v>
      </c>
      <c r="CA435" s="59" t="s">
        <v>544</v>
      </c>
      <c r="CB435" s="58">
        <v>-26.4</v>
      </c>
      <c r="CC435" s="58">
        <v>-18.3</v>
      </c>
      <c r="CD435" s="58">
        <v>-21.7</v>
      </c>
      <c r="CE435" s="58">
        <v>38013</v>
      </c>
      <c r="CF435" s="58">
        <v>1722498</v>
      </c>
      <c r="CG435" s="58">
        <v>128.30000000000001</v>
      </c>
      <c r="CH435" s="58">
        <v>139.9</v>
      </c>
      <c r="CI435" s="58">
        <v>107.6</v>
      </c>
      <c r="CJ435" s="58">
        <v>140.1</v>
      </c>
      <c r="CK435" s="58">
        <v>-39.1</v>
      </c>
      <c r="CL435" s="58">
        <v>-53.5</v>
      </c>
      <c r="CM435" s="58">
        <v>-40.4</v>
      </c>
      <c r="CN435" s="58">
        <v>60.8</v>
      </c>
      <c r="CO435" s="58">
        <v>63.6</v>
      </c>
      <c r="CP435" s="58">
        <v>76</v>
      </c>
      <c r="CQ435" s="58">
        <v>76.963348389000004</v>
      </c>
      <c r="CR435" s="58">
        <v>12.76</v>
      </c>
      <c r="CS435" s="58">
        <v>103.4</v>
      </c>
      <c r="CT435" s="58">
        <v>114.3</v>
      </c>
      <c r="CU435" s="58">
        <v>94.428700000000006</v>
      </c>
      <c r="CV435" s="58">
        <v>8.75</v>
      </c>
      <c r="CW435" s="58">
        <v>5.73</v>
      </c>
      <c r="CX435" s="58">
        <v>154</v>
      </c>
      <c r="CY435" s="58">
        <v>163.4</v>
      </c>
      <c r="CZ435" s="59" t="s">
        <v>544</v>
      </c>
      <c r="DA435" s="58">
        <v>-29</v>
      </c>
      <c r="DB435" s="58">
        <v>102.6</v>
      </c>
      <c r="DC435" s="59" t="s">
        <v>544</v>
      </c>
      <c r="DD435" s="58">
        <v>50.8</v>
      </c>
      <c r="DE435" s="59" t="s">
        <v>544</v>
      </c>
      <c r="DF435" s="59" t="s">
        <v>544</v>
      </c>
      <c r="DG435" s="58">
        <v>75.3</v>
      </c>
      <c r="DH435" s="58">
        <v>36.5</v>
      </c>
      <c r="DI435" s="58">
        <v>38.700000000000003</v>
      </c>
      <c r="DJ435" s="59" t="s">
        <v>544</v>
      </c>
      <c r="DK435" s="59" t="s">
        <v>544</v>
      </c>
      <c r="DL435" s="59" t="s">
        <v>544</v>
      </c>
      <c r="DM435" s="59" t="s">
        <v>544</v>
      </c>
      <c r="DN435" s="58">
        <v>12.788525999999999</v>
      </c>
      <c r="DO435" s="59" t="s">
        <v>544</v>
      </c>
      <c r="DP435" s="59" t="s">
        <v>544</v>
      </c>
      <c r="DQ435" s="1">
        <v>69.3</v>
      </c>
    </row>
    <row r="436" spans="1:121">
      <c r="A436" s="3">
        <v>35110</v>
      </c>
      <c r="B436" s="59" t="s">
        <v>544</v>
      </c>
      <c r="C436" s="58">
        <v>85.2</v>
      </c>
      <c r="D436" s="58">
        <v>79.5</v>
      </c>
      <c r="E436" s="58">
        <v>91.3</v>
      </c>
      <c r="F436" s="58">
        <v>57.9</v>
      </c>
      <c r="G436" s="58">
        <v>1.3341639999999999</v>
      </c>
      <c r="H436" s="58">
        <v>386.3</v>
      </c>
      <c r="I436" s="58">
        <v>1027.9000000000001</v>
      </c>
      <c r="J436" s="58">
        <v>3.3490000000000002</v>
      </c>
      <c r="K436" s="58">
        <v>6.2</v>
      </c>
      <c r="L436" s="58">
        <v>2473.6</v>
      </c>
      <c r="M436" s="58">
        <v>266700</v>
      </c>
      <c r="N436" s="58">
        <v>68.3</v>
      </c>
      <c r="O436" s="58">
        <v>2068</v>
      </c>
      <c r="P436" s="58">
        <v>10.199999999999999</v>
      </c>
      <c r="Q436" s="58">
        <v>13.3</v>
      </c>
      <c r="R436" s="58">
        <v>14.7</v>
      </c>
      <c r="S436" s="58">
        <v>31.09</v>
      </c>
      <c r="T436" s="59" t="s">
        <v>544</v>
      </c>
      <c r="U436" s="58">
        <v>25.66</v>
      </c>
      <c r="V436" s="59" t="s">
        <v>544</v>
      </c>
      <c r="W436" s="58">
        <v>-42.6</v>
      </c>
      <c r="X436" s="58">
        <v>43.3</v>
      </c>
      <c r="Y436" s="58">
        <v>3</v>
      </c>
      <c r="Z436" s="58">
        <v>108</v>
      </c>
      <c r="AA436" s="58">
        <v>108.3</v>
      </c>
      <c r="AB436" s="58">
        <v>107</v>
      </c>
      <c r="AC436" s="58">
        <v>1.3341639999999999</v>
      </c>
      <c r="AD436" s="58">
        <v>72.599999999999994</v>
      </c>
      <c r="AE436" s="58">
        <v>-37.700000000000003</v>
      </c>
      <c r="AF436" s="58">
        <v>102.283654</v>
      </c>
      <c r="AG436" s="58">
        <v>17.850000000000001</v>
      </c>
      <c r="AH436" s="58">
        <v>75.599999999999994</v>
      </c>
      <c r="AI436" s="58">
        <v>43.3</v>
      </c>
      <c r="AJ436" s="58">
        <v>14.8</v>
      </c>
      <c r="AK436" s="58">
        <v>21.4</v>
      </c>
      <c r="AL436" s="58">
        <v>-11.6</v>
      </c>
      <c r="AM436" s="58">
        <v>77.170900000000003</v>
      </c>
      <c r="AN436" s="58">
        <v>99.245800000000003</v>
      </c>
      <c r="AO436" s="58">
        <v>45.2</v>
      </c>
      <c r="AP436" s="58">
        <v>20.8</v>
      </c>
      <c r="AQ436" s="58">
        <v>80.400000000000006</v>
      </c>
      <c r="AR436" s="58">
        <v>19.5</v>
      </c>
      <c r="AS436" s="58">
        <v>-16</v>
      </c>
      <c r="AT436" s="58">
        <v>95.9</v>
      </c>
      <c r="AU436" s="58">
        <v>101.15</v>
      </c>
      <c r="AV436" s="58">
        <v>83</v>
      </c>
      <c r="AW436" s="58">
        <v>101.2</v>
      </c>
      <c r="AX436" s="58">
        <v>34.9</v>
      </c>
      <c r="AY436" s="58">
        <v>41.3</v>
      </c>
      <c r="AZ436" s="58">
        <v>74.5</v>
      </c>
      <c r="BA436" s="58">
        <v>82.6</v>
      </c>
      <c r="BB436" s="58">
        <v>69</v>
      </c>
      <c r="BC436" s="58">
        <v>85.1</v>
      </c>
      <c r="BD436" s="58">
        <v>104.2</v>
      </c>
      <c r="BE436" s="58">
        <v>0.9</v>
      </c>
      <c r="BF436" s="59" t="s">
        <v>544</v>
      </c>
      <c r="BG436" s="58">
        <v>7.96</v>
      </c>
      <c r="BH436" s="58">
        <v>5.6</v>
      </c>
      <c r="BI436" s="58">
        <v>89.1</v>
      </c>
      <c r="BJ436" s="58">
        <v>94.883499999999998</v>
      </c>
      <c r="BK436" s="58">
        <v>94.883499999999998</v>
      </c>
      <c r="BL436" s="58">
        <v>32.54</v>
      </c>
      <c r="BM436" s="58">
        <v>28.2</v>
      </c>
      <c r="BN436" s="58">
        <v>-5.7</v>
      </c>
      <c r="BO436" s="58">
        <v>-5.2</v>
      </c>
      <c r="BP436" s="58">
        <v>58.1</v>
      </c>
      <c r="BQ436" s="59" t="s">
        <v>544</v>
      </c>
      <c r="BR436" s="59" t="s">
        <v>544</v>
      </c>
      <c r="BS436" s="58">
        <v>97.1</v>
      </c>
      <c r="BT436" s="58">
        <v>-38.4</v>
      </c>
      <c r="BU436" s="58">
        <v>-12.8</v>
      </c>
      <c r="BV436" s="59" t="s">
        <v>544</v>
      </c>
      <c r="BW436" s="59" t="s">
        <v>544</v>
      </c>
      <c r="BX436" s="58">
        <v>-21.8</v>
      </c>
      <c r="BY436" s="58">
        <v>-37.1</v>
      </c>
      <c r="BZ436" s="58">
        <v>-13</v>
      </c>
      <c r="CA436" s="59" t="s">
        <v>544</v>
      </c>
      <c r="CB436" s="58">
        <v>-29.1</v>
      </c>
      <c r="CC436" s="58">
        <v>-13.7</v>
      </c>
      <c r="CD436" s="58">
        <v>-19.8</v>
      </c>
      <c r="CE436" s="58">
        <v>37980</v>
      </c>
      <c r="CF436" s="58">
        <v>1731006</v>
      </c>
      <c r="CG436" s="58">
        <v>122.7</v>
      </c>
      <c r="CH436" s="58">
        <v>151.4</v>
      </c>
      <c r="CI436" s="58">
        <v>108.7</v>
      </c>
      <c r="CJ436" s="58">
        <v>119.8</v>
      </c>
      <c r="CK436" s="58">
        <v>-36.799999999999997</v>
      </c>
      <c r="CL436" s="58">
        <v>-52.8</v>
      </c>
      <c r="CM436" s="58">
        <v>-38.4</v>
      </c>
      <c r="CN436" s="58">
        <v>57.8</v>
      </c>
      <c r="CO436" s="58">
        <v>61.5</v>
      </c>
      <c r="CP436" s="58">
        <v>72.5</v>
      </c>
      <c r="CQ436" s="58">
        <v>123.00717926</v>
      </c>
      <c r="CR436" s="58">
        <v>14.32</v>
      </c>
      <c r="CS436" s="58">
        <v>103.4</v>
      </c>
      <c r="CT436" s="58">
        <v>114.5</v>
      </c>
      <c r="CU436" s="58">
        <v>94.534099999999995</v>
      </c>
      <c r="CV436" s="58">
        <v>8.56</v>
      </c>
      <c r="CW436" s="58">
        <v>5.82</v>
      </c>
      <c r="CX436" s="58">
        <v>147.4</v>
      </c>
      <c r="CY436" s="58">
        <v>177</v>
      </c>
      <c r="CZ436" s="59" t="s">
        <v>544</v>
      </c>
      <c r="DA436" s="58">
        <v>-41.1</v>
      </c>
      <c r="DB436" s="58">
        <v>105.3</v>
      </c>
      <c r="DC436" s="59" t="s">
        <v>544</v>
      </c>
      <c r="DD436" s="58">
        <v>51</v>
      </c>
      <c r="DE436" s="59" t="s">
        <v>544</v>
      </c>
      <c r="DF436" s="59" t="s">
        <v>544</v>
      </c>
      <c r="DG436" s="58">
        <v>72.400000000000006</v>
      </c>
      <c r="DH436" s="58">
        <v>38.5</v>
      </c>
      <c r="DI436" s="58">
        <v>38.799999999999997</v>
      </c>
      <c r="DJ436" s="59" t="s">
        <v>544</v>
      </c>
      <c r="DK436" s="59" t="s">
        <v>544</v>
      </c>
      <c r="DL436" s="59" t="s">
        <v>544</v>
      </c>
      <c r="DM436" s="59" t="s">
        <v>544</v>
      </c>
      <c r="DN436" s="58">
        <v>12.309419999999999</v>
      </c>
      <c r="DO436" s="59" t="s">
        <v>544</v>
      </c>
      <c r="DP436" s="59" t="s">
        <v>544</v>
      </c>
      <c r="DQ436" s="1">
        <v>68.7</v>
      </c>
    </row>
    <row r="437" spans="1:121">
      <c r="A437" s="3">
        <v>35139</v>
      </c>
      <c r="B437" s="59" t="s">
        <v>544</v>
      </c>
      <c r="C437" s="58">
        <v>84.2</v>
      </c>
      <c r="D437" s="58">
        <v>77.7</v>
      </c>
      <c r="E437" s="58">
        <v>91.3</v>
      </c>
      <c r="F437" s="58">
        <v>60.1</v>
      </c>
      <c r="G437" s="58">
        <v>1.323796</v>
      </c>
      <c r="H437" s="58">
        <v>386.1</v>
      </c>
      <c r="I437" s="58">
        <v>1032.0999999999999</v>
      </c>
      <c r="J437" s="58">
        <v>3.355</v>
      </c>
      <c r="K437" s="58">
        <v>6.4</v>
      </c>
      <c r="L437" s="58">
        <v>2485.9</v>
      </c>
      <c r="M437" s="58">
        <v>375378</v>
      </c>
      <c r="N437" s="58">
        <v>68.5</v>
      </c>
      <c r="O437" s="58">
        <v>2154</v>
      </c>
      <c r="P437" s="58">
        <v>10.3</v>
      </c>
      <c r="Q437" s="58">
        <v>11.3</v>
      </c>
      <c r="R437" s="58">
        <v>17.2</v>
      </c>
      <c r="S437" s="58">
        <v>30.72</v>
      </c>
      <c r="T437" s="59" t="s">
        <v>544</v>
      </c>
      <c r="U437" s="58">
        <v>26.5</v>
      </c>
      <c r="V437" s="59" t="s">
        <v>544</v>
      </c>
      <c r="W437" s="58">
        <v>-44</v>
      </c>
      <c r="X437" s="58">
        <v>45.1</v>
      </c>
      <c r="Y437" s="58">
        <v>2.9</v>
      </c>
      <c r="Z437" s="58">
        <v>107.3</v>
      </c>
      <c r="AA437" s="58">
        <v>107.6</v>
      </c>
      <c r="AB437" s="58">
        <v>106.3</v>
      </c>
      <c r="AC437" s="58">
        <v>1.323796</v>
      </c>
      <c r="AD437" s="58">
        <v>74</v>
      </c>
      <c r="AE437" s="58">
        <v>-39</v>
      </c>
      <c r="AF437" s="58">
        <v>102.035928</v>
      </c>
      <c r="AG437" s="58">
        <v>19.809999999999999</v>
      </c>
      <c r="AH437" s="58">
        <v>75.8</v>
      </c>
      <c r="AI437" s="58">
        <v>45.1</v>
      </c>
      <c r="AJ437" s="58">
        <v>13</v>
      </c>
      <c r="AK437" s="58">
        <v>22.2</v>
      </c>
      <c r="AL437" s="58">
        <v>-16.399999999999999</v>
      </c>
      <c r="AM437" s="58">
        <v>77.177300000000002</v>
      </c>
      <c r="AN437" s="58">
        <v>99.130799999999994</v>
      </c>
      <c r="AO437" s="58">
        <v>47.6</v>
      </c>
      <c r="AP437" s="58">
        <v>39.700000000000003</v>
      </c>
      <c r="AQ437" s="58">
        <v>80.599999999999994</v>
      </c>
      <c r="AR437" s="58">
        <v>31.5</v>
      </c>
      <c r="AS437" s="58">
        <v>-14.4</v>
      </c>
      <c r="AT437" s="58">
        <v>95.3</v>
      </c>
      <c r="AU437" s="58">
        <v>100.68</v>
      </c>
      <c r="AV437" s="58">
        <v>83.4</v>
      </c>
      <c r="AW437" s="58">
        <v>101</v>
      </c>
      <c r="AX437" s="58">
        <v>37.700000000000003</v>
      </c>
      <c r="AY437" s="58">
        <v>43.5</v>
      </c>
      <c r="AZ437" s="58">
        <v>73.7</v>
      </c>
      <c r="BA437" s="58">
        <v>81.400000000000006</v>
      </c>
      <c r="BB437" s="58">
        <v>68.3</v>
      </c>
      <c r="BC437" s="58">
        <v>85.2</v>
      </c>
      <c r="BD437" s="58">
        <v>103.7</v>
      </c>
      <c r="BE437" s="58">
        <v>3.7</v>
      </c>
      <c r="BF437" s="59" t="s">
        <v>544</v>
      </c>
      <c r="BG437" s="58">
        <v>7.92</v>
      </c>
      <c r="BH437" s="58">
        <v>5.22</v>
      </c>
      <c r="BI437" s="58">
        <v>97.3</v>
      </c>
      <c r="BJ437" s="58">
        <v>94.853300000000004</v>
      </c>
      <c r="BK437" s="58">
        <v>94.853300000000004</v>
      </c>
      <c r="BL437" s="58">
        <v>32.26</v>
      </c>
      <c r="BM437" s="58">
        <v>29.22</v>
      </c>
      <c r="BN437" s="58">
        <v>-10.4</v>
      </c>
      <c r="BO437" s="58">
        <v>-7.9</v>
      </c>
      <c r="BP437" s="58">
        <v>58.3</v>
      </c>
      <c r="BQ437" s="59" t="s">
        <v>544</v>
      </c>
      <c r="BR437" s="59" t="s">
        <v>544</v>
      </c>
      <c r="BS437" s="58">
        <v>96.8</v>
      </c>
      <c r="BT437" s="58">
        <v>-38.6</v>
      </c>
      <c r="BU437" s="58">
        <v>-15.1</v>
      </c>
      <c r="BV437" s="59" t="s">
        <v>544</v>
      </c>
      <c r="BW437" s="59" t="s">
        <v>544</v>
      </c>
      <c r="BX437" s="58">
        <v>-18.399999999999999</v>
      </c>
      <c r="BY437" s="58">
        <v>-37.6</v>
      </c>
      <c r="BZ437" s="58">
        <v>-16.899999999999999</v>
      </c>
      <c r="CA437" s="59" t="s">
        <v>544</v>
      </c>
      <c r="CB437" s="58">
        <v>-26.1</v>
      </c>
      <c r="CC437" s="58">
        <v>-7.7</v>
      </c>
      <c r="CD437" s="58">
        <v>-26.8</v>
      </c>
      <c r="CE437" s="58">
        <v>37921</v>
      </c>
      <c r="CF437" s="58">
        <v>1745591</v>
      </c>
      <c r="CG437" s="58">
        <v>118.8</v>
      </c>
      <c r="CH437" s="58">
        <v>162.9</v>
      </c>
      <c r="CI437" s="58">
        <v>103.6</v>
      </c>
      <c r="CJ437" s="58">
        <v>108.7</v>
      </c>
      <c r="CK437" s="58">
        <v>-35.4</v>
      </c>
      <c r="CL437" s="58">
        <v>-52.6</v>
      </c>
      <c r="CM437" s="58">
        <v>-38.6</v>
      </c>
      <c r="CN437" s="58">
        <v>56</v>
      </c>
      <c r="CO437" s="58">
        <v>58.5</v>
      </c>
      <c r="CP437" s="58">
        <v>77.099999999999994</v>
      </c>
      <c r="CQ437" s="58">
        <v>136.39912414599999</v>
      </c>
      <c r="CR437" s="58">
        <v>13.12</v>
      </c>
      <c r="CS437" s="58">
        <v>102.9</v>
      </c>
      <c r="CT437" s="58">
        <v>113.6</v>
      </c>
      <c r="CU437" s="58">
        <v>94.515100000000004</v>
      </c>
      <c r="CV437" s="58">
        <v>9.3699999999999992</v>
      </c>
      <c r="CW437" s="58">
        <v>6.04</v>
      </c>
      <c r="CX437" s="58">
        <v>142.80000000000001</v>
      </c>
      <c r="CY437" s="58">
        <v>190.8</v>
      </c>
      <c r="CZ437" s="59" t="s">
        <v>544</v>
      </c>
      <c r="DA437" s="58">
        <v>-39.9</v>
      </c>
      <c r="DB437" s="58">
        <v>107.1</v>
      </c>
      <c r="DC437" s="59" t="s">
        <v>544</v>
      </c>
      <c r="DD437" s="58">
        <v>51.1</v>
      </c>
      <c r="DE437" s="59" t="s">
        <v>544</v>
      </c>
      <c r="DF437" s="59" t="s">
        <v>544</v>
      </c>
      <c r="DG437" s="58">
        <v>76.2</v>
      </c>
      <c r="DH437" s="58">
        <v>40.4</v>
      </c>
      <c r="DI437" s="58">
        <v>39.6</v>
      </c>
      <c r="DJ437" s="59" t="s">
        <v>544</v>
      </c>
      <c r="DK437" s="59" t="s">
        <v>544</v>
      </c>
      <c r="DL437" s="59" t="s">
        <v>544</v>
      </c>
      <c r="DM437" s="59" t="s">
        <v>544</v>
      </c>
      <c r="DN437" s="58">
        <v>12.106657999999999</v>
      </c>
      <c r="DO437" s="59" t="s">
        <v>544</v>
      </c>
      <c r="DP437" s="59" t="s">
        <v>544</v>
      </c>
      <c r="DQ437" s="1">
        <v>68.8</v>
      </c>
    </row>
    <row r="438" spans="1:121">
      <c r="A438" s="3">
        <v>35170</v>
      </c>
      <c r="B438" s="59" t="s">
        <v>544</v>
      </c>
      <c r="C438" s="58">
        <v>85.6</v>
      </c>
      <c r="D438" s="58">
        <v>80</v>
      </c>
      <c r="E438" s="58">
        <v>91.6</v>
      </c>
      <c r="F438" s="58">
        <v>59.8</v>
      </c>
      <c r="G438" s="58">
        <v>1.2980879999999999</v>
      </c>
      <c r="H438" s="58">
        <v>391.2</v>
      </c>
      <c r="I438" s="58">
        <v>1042.2</v>
      </c>
      <c r="J438" s="58">
        <v>3.331</v>
      </c>
      <c r="K438" s="58">
        <v>6.4</v>
      </c>
      <c r="L438" s="58">
        <v>2505.3000000000002</v>
      </c>
      <c r="M438" s="58">
        <v>421201</v>
      </c>
      <c r="N438" s="58">
        <v>68.400000000000006</v>
      </c>
      <c r="O438" s="58">
        <v>2185</v>
      </c>
      <c r="P438" s="58">
        <v>10.3</v>
      </c>
      <c r="Q438" s="58">
        <v>9.1999999999999993</v>
      </c>
      <c r="R438" s="58">
        <v>17.7</v>
      </c>
      <c r="S438" s="58">
        <v>30.95</v>
      </c>
      <c r="T438" s="59" t="s">
        <v>544</v>
      </c>
      <c r="U438" s="58">
        <v>26.67</v>
      </c>
      <c r="V438" s="59" t="s">
        <v>544</v>
      </c>
      <c r="W438" s="58">
        <v>-44.1</v>
      </c>
      <c r="X438" s="58">
        <v>44.4</v>
      </c>
      <c r="Y438" s="58">
        <v>3.3</v>
      </c>
      <c r="Z438" s="58">
        <v>106.5</v>
      </c>
      <c r="AA438" s="58">
        <v>106.5</v>
      </c>
      <c r="AB438" s="58">
        <v>105.1</v>
      </c>
      <c r="AC438" s="58">
        <v>1.2980879999999999</v>
      </c>
      <c r="AD438" s="58">
        <v>74.7</v>
      </c>
      <c r="AE438" s="58">
        <v>-38.5</v>
      </c>
      <c r="AF438" s="58">
        <v>101.789976</v>
      </c>
      <c r="AG438" s="58">
        <v>21.2</v>
      </c>
      <c r="AH438" s="58">
        <v>76</v>
      </c>
      <c r="AI438" s="58">
        <v>44.4</v>
      </c>
      <c r="AJ438" s="58">
        <v>11.8</v>
      </c>
      <c r="AK438" s="58">
        <v>22</v>
      </c>
      <c r="AL438" s="58">
        <v>-11.5</v>
      </c>
      <c r="AM438" s="58">
        <v>77.239699999999999</v>
      </c>
      <c r="AN438" s="58">
        <v>99.087100000000007</v>
      </c>
      <c r="AO438" s="58">
        <v>26.4</v>
      </c>
      <c r="AP438" s="58">
        <v>86.2</v>
      </c>
      <c r="AQ438" s="58">
        <v>82.4</v>
      </c>
      <c r="AR438" s="58">
        <v>44.9</v>
      </c>
      <c r="AS438" s="58">
        <v>-16.600000000000001</v>
      </c>
      <c r="AT438" s="58">
        <v>94.5</v>
      </c>
      <c r="AU438" s="58">
        <v>99.72</v>
      </c>
      <c r="AV438" s="58">
        <v>83.6</v>
      </c>
      <c r="AW438" s="58">
        <v>101</v>
      </c>
      <c r="AX438" s="58">
        <v>40.299999999999997</v>
      </c>
      <c r="AY438" s="58">
        <v>45.9</v>
      </c>
      <c r="AZ438" s="58">
        <v>75.3</v>
      </c>
      <c r="BA438" s="58">
        <v>87.1</v>
      </c>
      <c r="BB438" s="58">
        <v>67.099999999999994</v>
      </c>
      <c r="BC438" s="58">
        <v>85.2</v>
      </c>
      <c r="BD438" s="58">
        <v>103</v>
      </c>
      <c r="BE438" s="58">
        <v>1.5</v>
      </c>
      <c r="BF438" s="59" t="s">
        <v>544</v>
      </c>
      <c r="BG438" s="58">
        <v>7.95</v>
      </c>
      <c r="BH438" s="58">
        <v>5.25</v>
      </c>
      <c r="BI438" s="58">
        <v>112.8</v>
      </c>
      <c r="BJ438" s="58">
        <v>94.439499999999995</v>
      </c>
      <c r="BK438" s="58">
        <v>94.439499999999995</v>
      </c>
      <c r="BL438" s="58">
        <v>33.020000000000003</v>
      </c>
      <c r="BM438" s="58">
        <v>29.14</v>
      </c>
      <c r="BN438" s="58">
        <v>-9.1999999999999993</v>
      </c>
      <c r="BO438" s="58">
        <v>-8</v>
      </c>
      <c r="BP438" s="58">
        <v>58</v>
      </c>
      <c r="BQ438" s="59" t="s">
        <v>544</v>
      </c>
      <c r="BR438" s="59" t="s">
        <v>544</v>
      </c>
      <c r="BS438" s="58">
        <v>98.7</v>
      </c>
      <c r="BT438" s="58">
        <v>-35.700000000000003</v>
      </c>
      <c r="BU438" s="58">
        <v>-9.3000000000000007</v>
      </c>
      <c r="BV438" s="59" t="s">
        <v>544</v>
      </c>
      <c r="BW438" s="59" t="s">
        <v>544</v>
      </c>
      <c r="BX438" s="58">
        <v>-15.7</v>
      </c>
      <c r="BY438" s="58">
        <v>-31.8</v>
      </c>
      <c r="BZ438" s="58">
        <v>-14.5</v>
      </c>
      <c r="CA438" s="59" t="s">
        <v>544</v>
      </c>
      <c r="CB438" s="58">
        <v>-21.4</v>
      </c>
      <c r="CC438" s="58">
        <v>-14.2</v>
      </c>
      <c r="CD438" s="58">
        <v>-25.4</v>
      </c>
      <c r="CE438" s="58">
        <v>38000</v>
      </c>
      <c r="CF438" s="58">
        <v>1757622</v>
      </c>
      <c r="CG438" s="58">
        <v>118.1</v>
      </c>
      <c r="CH438" s="58">
        <v>162.1</v>
      </c>
      <c r="CI438" s="58">
        <v>109</v>
      </c>
      <c r="CJ438" s="58">
        <v>102.7</v>
      </c>
      <c r="CK438" s="58">
        <v>-32.5</v>
      </c>
      <c r="CL438" s="58">
        <v>-49.5</v>
      </c>
      <c r="CM438" s="58">
        <v>-35.700000000000003</v>
      </c>
      <c r="CN438" s="58">
        <v>63.2</v>
      </c>
      <c r="CO438" s="58">
        <v>65.2</v>
      </c>
      <c r="CP438" s="58">
        <v>76.900000000000006</v>
      </c>
      <c r="CQ438" s="58">
        <v>69.279289246000005</v>
      </c>
      <c r="CR438" s="58">
        <v>13.53</v>
      </c>
      <c r="CS438" s="58">
        <v>102.2</v>
      </c>
      <c r="CT438" s="58">
        <v>112.4</v>
      </c>
      <c r="CU438" s="58">
        <v>94.105999999999995</v>
      </c>
      <c r="CV438" s="58">
        <v>9</v>
      </c>
      <c r="CW438" s="58">
        <v>5.85</v>
      </c>
      <c r="CX438" s="58">
        <v>142.1</v>
      </c>
      <c r="CY438" s="58">
        <v>190.1</v>
      </c>
      <c r="CZ438" s="59" t="s">
        <v>544</v>
      </c>
      <c r="DA438" s="58">
        <v>-7.9</v>
      </c>
      <c r="DB438" s="58">
        <v>101.1</v>
      </c>
      <c r="DC438" s="59" t="s">
        <v>544</v>
      </c>
      <c r="DD438" s="58">
        <v>51.6</v>
      </c>
      <c r="DE438" s="59" t="s">
        <v>544</v>
      </c>
      <c r="DF438" s="59" t="s">
        <v>544</v>
      </c>
      <c r="DG438" s="58">
        <v>75.900000000000006</v>
      </c>
      <c r="DH438" s="58">
        <v>39.9</v>
      </c>
      <c r="DI438" s="58">
        <v>40.200000000000003</v>
      </c>
      <c r="DJ438" s="59" t="s">
        <v>544</v>
      </c>
      <c r="DK438" s="59" t="s">
        <v>544</v>
      </c>
      <c r="DL438" s="59" t="s">
        <v>544</v>
      </c>
      <c r="DM438" s="59" t="s">
        <v>544</v>
      </c>
      <c r="DN438" s="58">
        <v>11.745402</v>
      </c>
      <c r="DO438" s="59" t="s">
        <v>544</v>
      </c>
      <c r="DP438" s="59" t="s">
        <v>544</v>
      </c>
      <c r="DQ438" s="1">
        <v>68.8</v>
      </c>
    </row>
    <row r="439" spans="1:121">
      <c r="A439" s="3">
        <v>35200</v>
      </c>
      <c r="B439" s="59" t="s">
        <v>544</v>
      </c>
      <c r="C439" s="58">
        <v>85.4</v>
      </c>
      <c r="D439" s="58">
        <v>79.099999999999994</v>
      </c>
      <c r="E439" s="58">
        <v>92.1</v>
      </c>
      <c r="F439" s="58">
        <v>59.9</v>
      </c>
      <c r="G439" s="58">
        <v>1.27593</v>
      </c>
      <c r="H439" s="58">
        <v>392.5</v>
      </c>
      <c r="I439" s="58">
        <v>1044.2</v>
      </c>
      <c r="J439" s="58">
        <v>3.2890000000000001</v>
      </c>
      <c r="K439" s="58">
        <v>6.5</v>
      </c>
      <c r="L439" s="58">
        <v>2542.8000000000002</v>
      </c>
      <c r="M439" s="58">
        <v>338790</v>
      </c>
      <c r="N439" s="58">
        <v>68.900000000000006</v>
      </c>
      <c r="O439" s="58">
        <v>2137</v>
      </c>
      <c r="P439" s="58">
        <v>10.3</v>
      </c>
      <c r="Q439" s="58">
        <v>8.1</v>
      </c>
      <c r="R439" s="58">
        <v>17.600000000000001</v>
      </c>
      <c r="S439" s="58">
        <v>31.28</v>
      </c>
      <c r="T439" s="59" t="s">
        <v>544</v>
      </c>
      <c r="U439" s="58">
        <v>25.73</v>
      </c>
      <c r="V439" s="59" t="s">
        <v>544</v>
      </c>
      <c r="W439" s="58">
        <v>-42.6</v>
      </c>
      <c r="X439" s="58">
        <v>45.4</v>
      </c>
      <c r="Y439" s="58">
        <v>5.8</v>
      </c>
      <c r="Z439" s="58">
        <v>105.5</v>
      </c>
      <c r="AA439" s="58">
        <v>105.5</v>
      </c>
      <c r="AB439" s="58">
        <v>104</v>
      </c>
      <c r="AC439" s="58">
        <v>1.27593</v>
      </c>
      <c r="AD439" s="58">
        <v>75.5</v>
      </c>
      <c r="AE439" s="58">
        <v>-38.4</v>
      </c>
      <c r="AF439" s="58">
        <v>101.909308</v>
      </c>
      <c r="AG439" s="58">
        <v>19.32</v>
      </c>
      <c r="AH439" s="58">
        <v>76.099999999999994</v>
      </c>
      <c r="AI439" s="58">
        <v>45.4</v>
      </c>
      <c r="AJ439" s="58">
        <v>12.5</v>
      </c>
      <c r="AK439" s="58">
        <v>20.3</v>
      </c>
      <c r="AL439" s="58">
        <v>-14.1</v>
      </c>
      <c r="AM439" s="58">
        <v>77.347300000000004</v>
      </c>
      <c r="AN439" s="58">
        <v>99.100399999999993</v>
      </c>
      <c r="AO439" s="58">
        <v>22.3</v>
      </c>
      <c r="AP439" s="58">
        <v>94.8</v>
      </c>
      <c r="AQ439" s="58">
        <v>82</v>
      </c>
      <c r="AR439" s="58">
        <v>54.8</v>
      </c>
      <c r="AS439" s="58">
        <v>-18.3</v>
      </c>
      <c r="AT439" s="58">
        <v>93.9</v>
      </c>
      <c r="AU439" s="58">
        <v>98.78</v>
      </c>
      <c r="AV439" s="58">
        <v>83.5</v>
      </c>
      <c r="AW439" s="58">
        <v>100.8</v>
      </c>
      <c r="AX439" s="58">
        <v>37.9</v>
      </c>
      <c r="AY439" s="58">
        <v>44</v>
      </c>
      <c r="AZ439" s="58">
        <v>75.900000000000006</v>
      </c>
      <c r="BA439" s="58">
        <v>88.4</v>
      </c>
      <c r="BB439" s="58">
        <v>67.2</v>
      </c>
      <c r="BC439" s="58">
        <v>85.2</v>
      </c>
      <c r="BD439" s="58">
        <v>102.4</v>
      </c>
      <c r="BE439" s="58">
        <v>4.5999999999999996</v>
      </c>
      <c r="BF439" s="59" t="s">
        <v>544</v>
      </c>
      <c r="BG439" s="58">
        <v>8.1300000000000008</v>
      </c>
      <c r="BH439" s="58">
        <v>5.26</v>
      </c>
      <c r="BI439" s="58">
        <v>114.6</v>
      </c>
      <c r="BJ439" s="58">
        <v>93.903199999999998</v>
      </c>
      <c r="BK439" s="58">
        <v>93.903199999999998</v>
      </c>
      <c r="BL439" s="58">
        <v>32.97</v>
      </c>
      <c r="BM439" s="58">
        <v>28.34</v>
      </c>
      <c r="BN439" s="58">
        <v>-9.9</v>
      </c>
      <c r="BO439" s="58">
        <v>-10.199999999999999</v>
      </c>
      <c r="BP439" s="58">
        <v>57.9</v>
      </c>
      <c r="BQ439" s="59" t="s">
        <v>544</v>
      </c>
      <c r="BR439" s="59" t="s">
        <v>544</v>
      </c>
      <c r="BS439" s="58">
        <v>97.2</v>
      </c>
      <c r="BT439" s="58">
        <v>-36.1</v>
      </c>
      <c r="BU439" s="58">
        <v>-3.2</v>
      </c>
      <c r="BV439" s="59" t="s">
        <v>544</v>
      </c>
      <c r="BW439" s="59" t="s">
        <v>544</v>
      </c>
      <c r="BX439" s="58">
        <v>-21.6</v>
      </c>
      <c r="BY439" s="58">
        <v>-32.299999999999997</v>
      </c>
      <c r="BZ439" s="58">
        <v>-14.1</v>
      </c>
      <c r="CA439" s="59" t="s">
        <v>544</v>
      </c>
      <c r="CB439" s="58">
        <v>-26.8</v>
      </c>
      <c r="CC439" s="58">
        <v>-14.8</v>
      </c>
      <c r="CD439" s="58">
        <v>-24.5</v>
      </c>
      <c r="CE439" s="58">
        <v>38056</v>
      </c>
      <c r="CF439" s="58">
        <v>1762529</v>
      </c>
      <c r="CG439" s="58">
        <v>122.6</v>
      </c>
      <c r="CH439" s="58">
        <v>164.9</v>
      </c>
      <c r="CI439" s="58">
        <v>105.5</v>
      </c>
      <c r="CJ439" s="58">
        <v>115.1</v>
      </c>
      <c r="CK439" s="58">
        <v>-31.4</v>
      </c>
      <c r="CL439" s="58">
        <v>-47.9</v>
      </c>
      <c r="CM439" s="58">
        <v>-36.1</v>
      </c>
      <c r="CN439" s="58">
        <v>64.3</v>
      </c>
      <c r="CO439" s="58">
        <v>66.099999999999994</v>
      </c>
      <c r="CP439" s="58">
        <v>74.5</v>
      </c>
      <c r="CQ439" s="58">
        <v>127.698417664</v>
      </c>
      <c r="CR439" s="58">
        <v>13.41</v>
      </c>
      <c r="CS439" s="58">
        <v>101.6</v>
      </c>
      <c r="CT439" s="58">
        <v>111</v>
      </c>
      <c r="CU439" s="58">
        <v>93.612200000000001</v>
      </c>
      <c r="CV439" s="58">
        <v>8.3800000000000008</v>
      </c>
      <c r="CW439" s="58">
        <v>5.38</v>
      </c>
      <c r="CX439" s="58">
        <v>148</v>
      </c>
      <c r="CY439" s="58">
        <v>193.7</v>
      </c>
      <c r="CZ439" s="59" t="s">
        <v>544</v>
      </c>
      <c r="DA439" s="58">
        <v>-5.5</v>
      </c>
      <c r="DB439" s="58">
        <v>105.3</v>
      </c>
      <c r="DC439" s="59" t="s">
        <v>544</v>
      </c>
      <c r="DD439" s="58">
        <v>51.5</v>
      </c>
      <c r="DE439" s="59" t="s">
        <v>544</v>
      </c>
      <c r="DF439" s="59" t="s">
        <v>544</v>
      </c>
      <c r="DG439" s="58">
        <v>73.5</v>
      </c>
      <c r="DH439" s="58">
        <v>41</v>
      </c>
      <c r="DI439" s="58">
        <v>39.700000000000003</v>
      </c>
      <c r="DJ439" s="59" t="s">
        <v>544</v>
      </c>
      <c r="DK439" s="59" t="s">
        <v>544</v>
      </c>
      <c r="DL439" s="59" t="s">
        <v>544</v>
      </c>
      <c r="DM439" s="59" t="s">
        <v>544</v>
      </c>
      <c r="DN439" s="58">
        <v>11.231680000000001</v>
      </c>
      <c r="DO439" s="59" t="s">
        <v>544</v>
      </c>
      <c r="DP439" s="59" t="s">
        <v>544</v>
      </c>
      <c r="DQ439" s="1">
        <v>69.400000000000006</v>
      </c>
    </row>
    <row r="440" spans="1:121">
      <c r="A440" s="3">
        <v>35231</v>
      </c>
      <c r="B440" s="59" t="s">
        <v>544</v>
      </c>
      <c r="C440" s="58">
        <v>84.8</v>
      </c>
      <c r="D440" s="58">
        <v>78</v>
      </c>
      <c r="E440" s="58">
        <v>92.2</v>
      </c>
      <c r="F440" s="58">
        <v>61</v>
      </c>
      <c r="G440" s="58">
        <v>1.2800320000000001</v>
      </c>
      <c r="H440" s="58">
        <v>397.8</v>
      </c>
      <c r="I440" s="58">
        <v>1047.9000000000001</v>
      </c>
      <c r="J440" s="58">
        <v>3.3839999999999999</v>
      </c>
      <c r="K440" s="58">
        <v>6.6</v>
      </c>
      <c r="L440" s="58">
        <v>2561.4</v>
      </c>
      <c r="M440" s="58">
        <v>316540</v>
      </c>
      <c r="N440" s="58">
        <v>69.3</v>
      </c>
      <c r="O440" s="58">
        <v>2087</v>
      </c>
      <c r="P440" s="58">
        <v>10.3</v>
      </c>
      <c r="Q440" s="58">
        <v>9.3000000000000007</v>
      </c>
      <c r="R440" s="58">
        <v>17.899999999999999</v>
      </c>
      <c r="S440" s="58">
        <v>30.49</v>
      </c>
      <c r="T440" s="59" t="s">
        <v>544</v>
      </c>
      <c r="U440" s="58">
        <v>27.16</v>
      </c>
      <c r="V440" s="59" t="s">
        <v>544</v>
      </c>
      <c r="W440" s="58">
        <v>-44.5</v>
      </c>
      <c r="X440" s="58">
        <v>43.8</v>
      </c>
      <c r="Y440" s="58">
        <v>5.2</v>
      </c>
      <c r="Z440" s="58">
        <v>105.6</v>
      </c>
      <c r="AA440" s="58">
        <v>105.6</v>
      </c>
      <c r="AB440" s="58">
        <v>104.3</v>
      </c>
      <c r="AC440" s="58">
        <v>1.2800320000000001</v>
      </c>
      <c r="AD440" s="58">
        <v>75.599999999999994</v>
      </c>
      <c r="AE440" s="58">
        <v>-40.799999999999997</v>
      </c>
      <c r="AF440" s="58">
        <v>102.403846</v>
      </c>
      <c r="AG440" s="58">
        <v>18.579999999999998</v>
      </c>
      <c r="AH440" s="58">
        <v>76.2</v>
      </c>
      <c r="AI440" s="58">
        <v>43.8</v>
      </c>
      <c r="AJ440" s="58">
        <v>14.3</v>
      </c>
      <c r="AK440" s="58">
        <v>20.3</v>
      </c>
      <c r="AL440" s="58">
        <v>-13.8</v>
      </c>
      <c r="AM440" s="58">
        <v>77.492000000000004</v>
      </c>
      <c r="AN440" s="58">
        <v>99.160200000000003</v>
      </c>
      <c r="AO440" s="58">
        <v>20.5</v>
      </c>
      <c r="AP440" s="58">
        <v>97.5</v>
      </c>
      <c r="AQ440" s="58">
        <v>80.5</v>
      </c>
      <c r="AR440" s="58">
        <v>65.099999999999994</v>
      </c>
      <c r="AS440" s="58">
        <v>-19.7</v>
      </c>
      <c r="AT440" s="58">
        <v>93</v>
      </c>
      <c r="AU440" s="58">
        <v>99.07</v>
      </c>
      <c r="AV440" s="58">
        <v>83.2</v>
      </c>
      <c r="AW440" s="58">
        <v>99.3</v>
      </c>
      <c r="AX440" s="58">
        <v>37.200000000000003</v>
      </c>
      <c r="AY440" s="58">
        <v>42.8</v>
      </c>
      <c r="AZ440" s="58">
        <v>71.7</v>
      </c>
      <c r="BA440" s="58">
        <v>82.7</v>
      </c>
      <c r="BB440" s="58">
        <v>64.099999999999994</v>
      </c>
      <c r="BC440" s="58">
        <v>85.1</v>
      </c>
      <c r="BD440" s="58">
        <v>101.8</v>
      </c>
      <c r="BE440" s="58">
        <v>-0.4</v>
      </c>
      <c r="BF440" s="59" t="s">
        <v>544</v>
      </c>
      <c r="BG440" s="58">
        <v>8.2100000000000009</v>
      </c>
      <c r="BH440" s="58">
        <v>5.62</v>
      </c>
      <c r="BI440" s="58">
        <v>118</v>
      </c>
      <c r="BJ440" s="58">
        <v>94.503100000000003</v>
      </c>
      <c r="BK440" s="58">
        <v>94.503100000000003</v>
      </c>
      <c r="BL440" s="58">
        <v>32.39</v>
      </c>
      <c r="BM440" s="58">
        <v>29.49</v>
      </c>
      <c r="BN440" s="58">
        <v>-9.8000000000000007</v>
      </c>
      <c r="BO440" s="58">
        <v>-12.2</v>
      </c>
      <c r="BP440" s="58">
        <v>58.9</v>
      </c>
      <c r="BQ440" s="59" t="s">
        <v>544</v>
      </c>
      <c r="BR440" s="59" t="s">
        <v>544</v>
      </c>
      <c r="BS440" s="58">
        <v>97.1</v>
      </c>
      <c r="BT440" s="58">
        <v>-38</v>
      </c>
      <c r="BU440" s="58">
        <v>-6.7</v>
      </c>
      <c r="BV440" s="59" t="s">
        <v>544</v>
      </c>
      <c r="BW440" s="59" t="s">
        <v>544</v>
      </c>
      <c r="BX440" s="58">
        <v>-23</v>
      </c>
      <c r="BY440" s="58">
        <v>-32.9</v>
      </c>
      <c r="BZ440" s="58">
        <v>-14.8</v>
      </c>
      <c r="CA440" s="59" t="s">
        <v>544</v>
      </c>
      <c r="CB440" s="58">
        <v>-25.7</v>
      </c>
      <c r="CC440" s="58">
        <v>-17</v>
      </c>
      <c r="CD440" s="58">
        <v>-19.899999999999999</v>
      </c>
      <c r="CE440" s="58">
        <v>38016</v>
      </c>
      <c r="CF440" s="58">
        <v>1769552</v>
      </c>
      <c r="CG440" s="58">
        <v>125.1</v>
      </c>
      <c r="CH440" s="58">
        <v>161.5</v>
      </c>
      <c r="CI440" s="58">
        <v>110.7</v>
      </c>
      <c r="CJ440" s="58">
        <v>118.4</v>
      </c>
      <c r="CK440" s="58">
        <v>-34</v>
      </c>
      <c r="CL440" s="58">
        <v>-51.6</v>
      </c>
      <c r="CM440" s="58">
        <v>-38</v>
      </c>
      <c r="CN440" s="58">
        <v>64.400000000000006</v>
      </c>
      <c r="CO440" s="58">
        <v>66.099999999999994</v>
      </c>
      <c r="CP440" s="58">
        <v>78.099999999999994</v>
      </c>
      <c r="CQ440" s="58">
        <v>104.27190399200001</v>
      </c>
      <c r="CR440" s="58">
        <v>12.64</v>
      </c>
      <c r="CS440" s="58">
        <v>101.6</v>
      </c>
      <c r="CT440" s="58">
        <v>111.2</v>
      </c>
      <c r="CU440" s="58">
        <v>94.177800000000005</v>
      </c>
      <c r="CV440" s="58">
        <v>9</v>
      </c>
      <c r="CW440" s="58">
        <v>5.98</v>
      </c>
      <c r="CX440" s="58">
        <v>151</v>
      </c>
      <c r="CY440" s="58">
        <v>189.7</v>
      </c>
      <c r="CZ440" s="59" t="s">
        <v>544</v>
      </c>
      <c r="DA440" s="58">
        <v>-14</v>
      </c>
      <c r="DB440" s="58">
        <v>103.7</v>
      </c>
      <c r="DC440" s="59" t="s">
        <v>544</v>
      </c>
      <c r="DD440" s="58">
        <v>51.1</v>
      </c>
      <c r="DE440" s="59" t="s">
        <v>544</v>
      </c>
      <c r="DF440" s="59" t="s">
        <v>544</v>
      </c>
      <c r="DG440" s="58">
        <v>81.2</v>
      </c>
      <c r="DH440" s="58">
        <v>38.799999999999997</v>
      </c>
      <c r="DI440" s="58">
        <v>41.7</v>
      </c>
      <c r="DJ440" s="59" t="s">
        <v>544</v>
      </c>
      <c r="DK440" s="59" t="s">
        <v>544</v>
      </c>
      <c r="DL440" s="59" t="s">
        <v>544</v>
      </c>
      <c r="DM440" s="59" t="s">
        <v>544</v>
      </c>
      <c r="DN440" s="58">
        <v>10.602541</v>
      </c>
      <c r="DO440" s="59" t="s">
        <v>544</v>
      </c>
      <c r="DP440" s="59" t="s">
        <v>544</v>
      </c>
      <c r="DQ440" s="1">
        <v>69.8</v>
      </c>
    </row>
    <row r="441" spans="1:121">
      <c r="A441" s="3">
        <v>35261</v>
      </c>
      <c r="B441" s="59" t="s">
        <v>544</v>
      </c>
      <c r="C441" s="58">
        <v>86.2</v>
      </c>
      <c r="D441" s="58">
        <v>79.2</v>
      </c>
      <c r="E441" s="58">
        <v>93.9</v>
      </c>
      <c r="F441" s="58">
        <v>60.7</v>
      </c>
      <c r="G441" s="58">
        <v>1.3009010000000001</v>
      </c>
      <c r="H441" s="58">
        <v>397</v>
      </c>
      <c r="I441" s="58">
        <v>1054.9000000000001</v>
      </c>
      <c r="J441" s="58">
        <v>3.3820000000000001</v>
      </c>
      <c r="K441" s="58">
        <v>6.5</v>
      </c>
      <c r="L441" s="58">
        <v>2473.4</v>
      </c>
      <c r="M441" s="58">
        <v>304959</v>
      </c>
      <c r="N441" s="58">
        <v>68.599999999999994</v>
      </c>
      <c r="O441" s="58">
        <v>2298</v>
      </c>
      <c r="P441" s="58">
        <v>10.4</v>
      </c>
      <c r="Q441" s="58">
        <v>12.3</v>
      </c>
      <c r="R441" s="58">
        <v>14.5</v>
      </c>
      <c r="S441" s="58">
        <v>32.43</v>
      </c>
      <c r="T441" s="59" t="s">
        <v>544</v>
      </c>
      <c r="U441" s="58">
        <v>26.44</v>
      </c>
      <c r="V441" s="59" t="s">
        <v>544</v>
      </c>
      <c r="W441" s="58">
        <v>-43.8</v>
      </c>
      <c r="X441" s="58">
        <v>45.9</v>
      </c>
      <c r="Y441" s="58">
        <v>6.4</v>
      </c>
      <c r="Z441" s="58">
        <v>106.1</v>
      </c>
      <c r="AA441" s="58">
        <v>106.1</v>
      </c>
      <c r="AB441" s="58">
        <v>104.9</v>
      </c>
      <c r="AC441" s="58">
        <v>1.3009010000000001</v>
      </c>
      <c r="AD441" s="58">
        <v>75.099999999999994</v>
      </c>
      <c r="AE441" s="58">
        <v>-38.9</v>
      </c>
      <c r="AF441" s="58">
        <v>102.536232</v>
      </c>
      <c r="AG441" s="58">
        <v>19.71</v>
      </c>
      <c r="AH441" s="58">
        <v>76.2</v>
      </c>
      <c r="AI441" s="58">
        <v>45.9</v>
      </c>
      <c r="AJ441" s="58">
        <v>13.6</v>
      </c>
      <c r="AK441" s="58">
        <v>17.7</v>
      </c>
      <c r="AL441" s="58">
        <v>-12.3</v>
      </c>
      <c r="AM441" s="58">
        <v>77.672399999999996</v>
      </c>
      <c r="AN441" s="58">
        <v>99.264499999999998</v>
      </c>
      <c r="AO441" s="58">
        <v>19.8</v>
      </c>
      <c r="AP441" s="58">
        <v>98.5</v>
      </c>
      <c r="AQ441" s="58">
        <v>81.400000000000006</v>
      </c>
      <c r="AR441" s="58">
        <v>66.400000000000006</v>
      </c>
      <c r="AS441" s="58">
        <v>-19.600000000000001</v>
      </c>
      <c r="AT441" s="58">
        <v>94.6</v>
      </c>
      <c r="AU441" s="58">
        <v>99.78</v>
      </c>
      <c r="AV441" s="58">
        <v>82.9</v>
      </c>
      <c r="AW441" s="58">
        <v>100.6</v>
      </c>
      <c r="AX441" s="58">
        <v>38.9</v>
      </c>
      <c r="AY441" s="58">
        <v>44</v>
      </c>
      <c r="AZ441" s="58">
        <v>70.400000000000006</v>
      </c>
      <c r="BA441" s="58">
        <v>81.599999999999994</v>
      </c>
      <c r="BB441" s="58">
        <v>62.6</v>
      </c>
      <c r="BC441" s="58">
        <v>84.8</v>
      </c>
      <c r="BD441" s="58">
        <v>102</v>
      </c>
      <c r="BE441" s="58">
        <v>4.4000000000000004</v>
      </c>
      <c r="BF441" s="59" t="s">
        <v>544</v>
      </c>
      <c r="BG441" s="58">
        <v>8.17</v>
      </c>
      <c r="BH441" s="58">
        <v>5.41</v>
      </c>
      <c r="BI441" s="58">
        <v>114.3</v>
      </c>
      <c r="BJ441" s="58">
        <v>95.693700000000007</v>
      </c>
      <c r="BK441" s="58">
        <v>95.693700000000007</v>
      </c>
      <c r="BL441" s="58">
        <v>34.46</v>
      </c>
      <c r="BM441" s="58">
        <v>29.22</v>
      </c>
      <c r="BN441" s="58">
        <v>-7.4</v>
      </c>
      <c r="BO441" s="58">
        <v>-9.8000000000000007</v>
      </c>
      <c r="BP441" s="58">
        <v>57.6</v>
      </c>
      <c r="BQ441" s="59" t="s">
        <v>544</v>
      </c>
      <c r="BR441" s="59" t="s">
        <v>544</v>
      </c>
      <c r="BS441" s="58">
        <v>97.6</v>
      </c>
      <c r="BT441" s="58">
        <v>-39</v>
      </c>
      <c r="BU441" s="58">
        <v>-8.6999999999999993</v>
      </c>
      <c r="BV441" s="59" t="s">
        <v>544</v>
      </c>
      <c r="BW441" s="59" t="s">
        <v>544</v>
      </c>
      <c r="BX441" s="58">
        <v>-12.1</v>
      </c>
      <c r="BY441" s="58">
        <v>-23.4</v>
      </c>
      <c r="BZ441" s="58">
        <v>-14</v>
      </c>
      <c r="CA441" s="59" t="s">
        <v>544</v>
      </c>
      <c r="CB441" s="58">
        <v>-24.1</v>
      </c>
      <c r="CC441" s="58">
        <v>-21.1</v>
      </c>
      <c r="CD441" s="58">
        <v>-22.3</v>
      </c>
      <c r="CE441" s="58">
        <v>38014</v>
      </c>
      <c r="CF441" s="58">
        <v>1775165</v>
      </c>
      <c r="CG441" s="58">
        <v>123.1</v>
      </c>
      <c r="CH441" s="58">
        <v>155</v>
      </c>
      <c r="CI441" s="58">
        <v>108.7</v>
      </c>
      <c r="CJ441" s="58">
        <v>118.7</v>
      </c>
      <c r="CK441" s="58">
        <v>-33.6</v>
      </c>
      <c r="CL441" s="58">
        <v>-49.9</v>
      </c>
      <c r="CM441" s="58">
        <v>-39</v>
      </c>
      <c r="CN441" s="58">
        <v>63.2</v>
      </c>
      <c r="CO441" s="58">
        <v>64.599999999999994</v>
      </c>
      <c r="CP441" s="58">
        <v>76.400000000000006</v>
      </c>
      <c r="CQ441" s="58">
        <v>100.25531768800001</v>
      </c>
      <c r="CR441" s="58">
        <v>13.11</v>
      </c>
      <c r="CS441" s="58">
        <v>101.8</v>
      </c>
      <c r="CT441" s="58">
        <v>112</v>
      </c>
      <c r="CU441" s="58">
        <v>95.356200000000001</v>
      </c>
      <c r="CV441" s="58">
        <v>8.98</v>
      </c>
      <c r="CW441" s="58">
        <v>5.6</v>
      </c>
      <c r="CX441" s="58">
        <v>148.80000000000001</v>
      </c>
      <c r="CY441" s="58">
        <v>182.2</v>
      </c>
      <c r="CZ441" s="59" t="s">
        <v>544</v>
      </c>
      <c r="DA441" s="58">
        <v>-16.899999999999999</v>
      </c>
      <c r="DB441" s="58">
        <v>103.1</v>
      </c>
      <c r="DC441" s="59" t="s">
        <v>544</v>
      </c>
      <c r="DD441" s="58">
        <v>51.1</v>
      </c>
      <c r="DE441" s="59" t="s">
        <v>544</v>
      </c>
      <c r="DF441" s="59" t="s">
        <v>544</v>
      </c>
      <c r="DG441" s="58">
        <v>75.099999999999994</v>
      </c>
      <c r="DH441" s="58">
        <v>41.7</v>
      </c>
      <c r="DI441" s="58">
        <v>41</v>
      </c>
      <c r="DJ441" s="59" t="s">
        <v>544</v>
      </c>
      <c r="DK441" s="59" t="s">
        <v>544</v>
      </c>
      <c r="DL441" s="59" t="s">
        <v>544</v>
      </c>
      <c r="DM441" s="59" t="s">
        <v>544</v>
      </c>
      <c r="DN441" s="58">
        <v>10.245386999999999</v>
      </c>
      <c r="DO441" s="59" t="s">
        <v>544</v>
      </c>
      <c r="DP441" s="59" t="s">
        <v>544</v>
      </c>
      <c r="DQ441" s="1">
        <v>69</v>
      </c>
    </row>
    <row r="442" spans="1:121">
      <c r="A442" s="3">
        <v>35292</v>
      </c>
      <c r="B442" s="59" t="s">
        <v>544</v>
      </c>
      <c r="C442" s="58">
        <v>87.3</v>
      </c>
      <c r="D442" s="58">
        <v>80.099999999999994</v>
      </c>
      <c r="E442" s="58">
        <v>95.1</v>
      </c>
      <c r="F442" s="58">
        <v>60.9</v>
      </c>
      <c r="G442" s="58">
        <v>1.3193779999999999</v>
      </c>
      <c r="H442" s="58">
        <v>397.2</v>
      </c>
      <c r="I442" s="58">
        <v>1060.3</v>
      </c>
      <c r="J442" s="58">
        <v>3.294</v>
      </c>
      <c r="K442" s="58">
        <v>6.3</v>
      </c>
      <c r="L442" s="58">
        <v>2543.8000000000002</v>
      </c>
      <c r="M442" s="58">
        <v>228316</v>
      </c>
      <c r="N442" s="58">
        <v>69.5</v>
      </c>
      <c r="O442" s="58">
        <v>2074</v>
      </c>
      <c r="P442" s="58">
        <v>10.4</v>
      </c>
      <c r="Q442" s="58">
        <v>13.7</v>
      </c>
      <c r="R442" s="58">
        <v>12.9</v>
      </c>
      <c r="S442" s="58">
        <v>30.98</v>
      </c>
      <c r="T442" s="59" t="s">
        <v>544</v>
      </c>
      <c r="U442" s="58">
        <v>26.09</v>
      </c>
      <c r="V442" s="59" t="s">
        <v>544</v>
      </c>
      <c r="W442" s="58">
        <v>-45</v>
      </c>
      <c r="X442" s="58">
        <v>45.9</v>
      </c>
      <c r="Y442" s="58">
        <v>6.9</v>
      </c>
      <c r="Z442" s="58">
        <v>106.8</v>
      </c>
      <c r="AA442" s="58">
        <v>106.9</v>
      </c>
      <c r="AB442" s="58">
        <v>105.7</v>
      </c>
      <c r="AC442" s="58">
        <v>1.3193779999999999</v>
      </c>
      <c r="AD442" s="58">
        <v>76</v>
      </c>
      <c r="AE442" s="58">
        <v>-36.6</v>
      </c>
      <c r="AF442" s="58">
        <v>102.542373</v>
      </c>
      <c r="AG442" s="58">
        <v>20.61</v>
      </c>
      <c r="AH442" s="58">
        <v>76.3</v>
      </c>
      <c r="AI442" s="58">
        <v>45.9</v>
      </c>
      <c r="AJ442" s="58">
        <v>16.5</v>
      </c>
      <c r="AK442" s="58">
        <v>15.4</v>
      </c>
      <c r="AL442" s="58">
        <v>-9</v>
      </c>
      <c r="AM442" s="58">
        <v>77.876000000000005</v>
      </c>
      <c r="AN442" s="58">
        <v>99.397199999999998</v>
      </c>
      <c r="AO442" s="58">
        <v>20</v>
      </c>
      <c r="AP442" s="58">
        <v>97.8</v>
      </c>
      <c r="AQ442" s="58">
        <v>80.2</v>
      </c>
      <c r="AR442" s="58">
        <v>62.2</v>
      </c>
      <c r="AS442" s="58">
        <v>-18.899999999999999</v>
      </c>
      <c r="AT442" s="58">
        <v>95.1</v>
      </c>
      <c r="AU442" s="58">
        <v>100.6</v>
      </c>
      <c r="AV442" s="58">
        <v>82.7</v>
      </c>
      <c r="AW442" s="58">
        <v>99.8</v>
      </c>
      <c r="AX442" s="58">
        <v>40.299999999999997</v>
      </c>
      <c r="AY442" s="58">
        <v>45.2</v>
      </c>
      <c r="AZ442" s="58">
        <v>70.3</v>
      </c>
      <c r="BA442" s="58">
        <v>81.400000000000006</v>
      </c>
      <c r="BB442" s="58">
        <v>62.5</v>
      </c>
      <c r="BC442" s="58">
        <v>84.6</v>
      </c>
      <c r="BD442" s="58">
        <v>101.7</v>
      </c>
      <c r="BE442" s="58">
        <v>7.2</v>
      </c>
      <c r="BF442" s="59" t="s">
        <v>544</v>
      </c>
      <c r="BG442" s="58">
        <v>8.7200000000000006</v>
      </c>
      <c r="BH442" s="58">
        <v>6.07</v>
      </c>
      <c r="BI442" s="58">
        <v>115.2</v>
      </c>
      <c r="BJ442" s="58">
        <v>96.701499999999996</v>
      </c>
      <c r="BK442" s="58">
        <v>96.701499999999996</v>
      </c>
      <c r="BL442" s="58">
        <v>33.17</v>
      </c>
      <c r="BM442" s="58">
        <v>28.51</v>
      </c>
      <c r="BN442" s="58">
        <v>-6.7</v>
      </c>
      <c r="BO442" s="58">
        <v>-8.6</v>
      </c>
      <c r="BP442" s="58">
        <v>58.7</v>
      </c>
      <c r="BQ442" s="59" t="s">
        <v>544</v>
      </c>
      <c r="BR442" s="59" t="s">
        <v>544</v>
      </c>
      <c r="BS442" s="58">
        <v>97.6</v>
      </c>
      <c r="BT442" s="58">
        <v>-38.6</v>
      </c>
      <c r="BU442" s="58">
        <v>-6.7</v>
      </c>
      <c r="BV442" s="59" t="s">
        <v>544</v>
      </c>
      <c r="BW442" s="59" t="s">
        <v>544</v>
      </c>
      <c r="BX442" s="58">
        <v>-16.399999999999999</v>
      </c>
      <c r="BY442" s="58">
        <v>-24.6</v>
      </c>
      <c r="BZ442" s="58">
        <v>-10.4</v>
      </c>
      <c r="CA442" s="59" t="s">
        <v>544</v>
      </c>
      <c r="CB442" s="58">
        <v>-26.4</v>
      </c>
      <c r="CC442" s="58">
        <v>-5.4</v>
      </c>
      <c r="CD442" s="58">
        <v>-5.7</v>
      </c>
      <c r="CE442" s="58">
        <v>37975</v>
      </c>
      <c r="CF442" s="58">
        <v>1783935</v>
      </c>
      <c r="CG442" s="58">
        <v>126.6</v>
      </c>
      <c r="CH442" s="58">
        <v>167.7</v>
      </c>
      <c r="CI442" s="58">
        <v>108.9</v>
      </c>
      <c r="CJ442" s="58">
        <v>120.2</v>
      </c>
      <c r="CK442" s="58">
        <v>-33.9</v>
      </c>
      <c r="CL442" s="58">
        <v>-50.6</v>
      </c>
      <c r="CM442" s="58">
        <v>-38.6</v>
      </c>
      <c r="CN442" s="58">
        <v>64.099999999999994</v>
      </c>
      <c r="CO442" s="58">
        <v>65.900000000000006</v>
      </c>
      <c r="CP442" s="58">
        <v>76.599999999999994</v>
      </c>
      <c r="CQ442" s="58">
        <v>53.115158080999997</v>
      </c>
      <c r="CR442" s="58">
        <v>15.84</v>
      </c>
      <c r="CS442" s="58">
        <v>102.4</v>
      </c>
      <c r="CT442" s="58">
        <v>113.2</v>
      </c>
      <c r="CU442" s="58">
        <v>96.377700000000004</v>
      </c>
      <c r="CV442" s="58">
        <v>8.27</v>
      </c>
      <c r="CW442" s="58">
        <v>5.53</v>
      </c>
      <c r="CX442" s="58">
        <v>153.1</v>
      </c>
      <c r="CY442" s="58">
        <v>197.2</v>
      </c>
      <c r="CZ442" s="59" t="s">
        <v>544</v>
      </c>
      <c r="DA442" s="58">
        <v>-17.3</v>
      </c>
      <c r="DB442" s="58">
        <v>103.9</v>
      </c>
      <c r="DC442" s="59" t="s">
        <v>544</v>
      </c>
      <c r="DD442" s="58">
        <v>51.3</v>
      </c>
      <c r="DE442" s="59" t="s">
        <v>544</v>
      </c>
      <c r="DF442" s="59" t="s">
        <v>544</v>
      </c>
      <c r="DG442" s="58">
        <v>75.599999999999994</v>
      </c>
      <c r="DH442" s="58">
        <v>41.1</v>
      </c>
      <c r="DI442" s="58">
        <v>40.6</v>
      </c>
      <c r="DJ442" s="59" t="s">
        <v>544</v>
      </c>
      <c r="DK442" s="59" t="s">
        <v>544</v>
      </c>
      <c r="DL442" s="59" t="s">
        <v>544</v>
      </c>
      <c r="DM442" s="59" t="s">
        <v>544</v>
      </c>
      <c r="DN442" s="58">
        <v>10.071075</v>
      </c>
      <c r="DO442" s="59" t="s">
        <v>544</v>
      </c>
      <c r="DP442" s="59" t="s">
        <v>544</v>
      </c>
      <c r="DQ442" s="1">
        <v>69.900000000000006</v>
      </c>
    </row>
    <row r="443" spans="1:121">
      <c r="A443" s="3">
        <v>35323</v>
      </c>
      <c r="B443" s="59" t="s">
        <v>544</v>
      </c>
      <c r="C443" s="58">
        <v>88.8</v>
      </c>
      <c r="D443" s="58">
        <v>81.5</v>
      </c>
      <c r="E443" s="58">
        <v>96.7</v>
      </c>
      <c r="F443" s="58">
        <v>60.8</v>
      </c>
      <c r="G443" s="58">
        <v>1.29864</v>
      </c>
      <c r="H443" s="58">
        <v>405.5</v>
      </c>
      <c r="I443" s="58">
        <v>1068.0999999999999</v>
      </c>
      <c r="J443" s="58">
        <v>3.1190000000000002</v>
      </c>
      <c r="K443" s="58">
        <v>6.2</v>
      </c>
      <c r="L443" s="58">
        <v>2651.9</v>
      </c>
      <c r="M443" s="58">
        <v>328624</v>
      </c>
      <c r="N443" s="58">
        <v>70.099999999999994</v>
      </c>
      <c r="O443" s="58">
        <v>2211</v>
      </c>
      <c r="P443" s="58">
        <v>10.5</v>
      </c>
      <c r="Q443" s="58">
        <v>11.6</v>
      </c>
      <c r="R443" s="58">
        <v>12.9</v>
      </c>
      <c r="S443" s="58">
        <v>32.29</v>
      </c>
      <c r="T443" s="59" t="s">
        <v>544</v>
      </c>
      <c r="U443" s="58">
        <v>26.9</v>
      </c>
      <c r="V443" s="59" t="s">
        <v>544</v>
      </c>
      <c r="W443" s="58">
        <v>-42.2</v>
      </c>
      <c r="X443" s="58">
        <v>45.2</v>
      </c>
      <c r="Y443" s="58">
        <v>9.3000000000000007</v>
      </c>
      <c r="Z443" s="58">
        <v>106</v>
      </c>
      <c r="AA443" s="58">
        <v>106</v>
      </c>
      <c r="AB443" s="58">
        <v>104.8</v>
      </c>
      <c r="AC443" s="58">
        <v>1.29864</v>
      </c>
      <c r="AD443" s="58">
        <v>76.400000000000006</v>
      </c>
      <c r="AE443" s="58">
        <v>-36</v>
      </c>
      <c r="AF443" s="58">
        <v>101.92307700000001</v>
      </c>
      <c r="AG443" s="58">
        <v>23.08</v>
      </c>
      <c r="AH443" s="58">
        <v>76.400000000000006</v>
      </c>
      <c r="AI443" s="58">
        <v>45.2</v>
      </c>
      <c r="AJ443" s="58">
        <v>17.8</v>
      </c>
      <c r="AK443" s="58">
        <v>17</v>
      </c>
      <c r="AL443" s="58">
        <v>-1.7</v>
      </c>
      <c r="AM443" s="58">
        <v>78.093199999999996</v>
      </c>
      <c r="AN443" s="58">
        <v>99.545699999999997</v>
      </c>
      <c r="AO443" s="58">
        <v>18.899999999999999</v>
      </c>
      <c r="AP443" s="58">
        <v>97.6</v>
      </c>
      <c r="AQ443" s="58">
        <v>80.599999999999994</v>
      </c>
      <c r="AR443" s="58">
        <v>71</v>
      </c>
      <c r="AS443" s="58">
        <v>-18.7</v>
      </c>
      <c r="AT443" s="58">
        <v>96.1</v>
      </c>
      <c r="AU443" s="58">
        <v>99.88</v>
      </c>
      <c r="AV443" s="58">
        <v>83.2</v>
      </c>
      <c r="AW443" s="58">
        <v>100</v>
      </c>
      <c r="AX443" s="58">
        <v>44</v>
      </c>
      <c r="AY443" s="58">
        <v>48.1</v>
      </c>
      <c r="AZ443" s="58">
        <v>69.3</v>
      </c>
      <c r="BA443" s="58">
        <v>80</v>
      </c>
      <c r="BB443" s="58">
        <v>61.9</v>
      </c>
      <c r="BC443" s="58">
        <v>84.8</v>
      </c>
      <c r="BD443" s="58">
        <v>102.1</v>
      </c>
      <c r="BE443" s="58">
        <v>5.6</v>
      </c>
      <c r="BF443" s="59" t="s">
        <v>544</v>
      </c>
      <c r="BG443" s="58">
        <v>8.33</v>
      </c>
      <c r="BH443" s="58">
        <v>4.97</v>
      </c>
      <c r="BI443" s="58">
        <v>116.5</v>
      </c>
      <c r="BJ443" s="58">
        <v>96.2072</v>
      </c>
      <c r="BK443" s="58">
        <v>96.2072</v>
      </c>
      <c r="BL443" s="58">
        <v>34.22</v>
      </c>
      <c r="BM443" s="58">
        <v>29.62</v>
      </c>
      <c r="BN443" s="58">
        <v>4.4000000000000004</v>
      </c>
      <c r="BO443" s="58">
        <v>-0.6</v>
      </c>
      <c r="BP443" s="58">
        <v>59.5</v>
      </c>
      <c r="BQ443" s="59" t="s">
        <v>544</v>
      </c>
      <c r="BR443" s="59" t="s">
        <v>544</v>
      </c>
      <c r="BS443" s="58">
        <v>98</v>
      </c>
      <c r="BT443" s="58">
        <v>-36.9</v>
      </c>
      <c r="BU443" s="58">
        <v>-8</v>
      </c>
      <c r="BV443" s="59" t="s">
        <v>544</v>
      </c>
      <c r="BW443" s="59" t="s">
        <v>544</v>
      </c>
      <c r="BX443" s="58">
        <v>-13.9</v>
      </c>
      <c r="BY443" s="58">
        <v>-21.5</v>
      </c>
      <c r="BZ443" s="58">
        <v>-6.6</v>
      </c>
      <c r="CA443" s="59" t="s">
        <v>544</v>
      </c>
      <c r="CB443" s="58">
        <v>-23.5</v>
      </c>
      <c r="CC443" s="58">
        <v>-8.4</v>
      </c>
      <c r="CD443" s="58">
        <v>-8.8000000000000007</v>
      </c>
      <c r="CE443" s="58">
        <v>37951</v>
      </c>
      <c r="CF443" s="58">
        <v>1794043</v>
      </c>
      <c r="CG443" s="58">
        <v>122.5</v>
      </c>
      <c r="CH443" s="58">
        <v>170.1</v>
      </c>
      <c r="CI443" s="58">
        <v>106.2</v>
      </c>
      <c r="CJ443" s="58">
        <v>111.5</v>
      </c>
      <c r="CK443" s="58">
        <v>-34</v>
      </c>
      <c r="CL443" s="58">
        <v>-51.7</v>
      </c>
      <c r="CM443" s="58">
        <v>-36.9</v>
      </c>
      <c r="CN443" s="58">
        <v>63.7</v>
      </c>
      <c r="CO443" s="58">
        <v>66.400000000000006</v>
      </c>
      <c r="CP443" s="58">
        <v>77.7</v>
      </c>
      <c r="CQ443" s="58">
        <v>81.139694214000002</v>
      </c>
      <c r="CR443" s="58">
        <v>13.58</v>
      </c>
      <c r="CS443" s="58">
        <v>101.8</v>
      </c>
      <c r="CT443" s="58">
        <v>112</v>
      </c>
      <c r="CU443" s="58">
        <v>95.872900000000001</v>
      </c>
      <c r="CV443" s="58">
        <v>8.77</v>
      </c>
      <c r="CW443" s="58">
        <v>5.69</v>
      </c>
      <c r="CX443" s="58">
        <v>148.19999999999999</v>
      </c>
      <c r="CY443" s="58">
        <v>200.4</v>
      </c>
      <c r="CZ443" s="59" t="s">
        <v>544</v>
      </c>
      <c r="DA443" s="58">
        <v>-19</v>
      </c>
      <c r="DB443" s="58">
        <v>106</v>
      </c>
      <c r="DC443" s="59" t="s">
        <v>544</v>
      </c>
      <c r="DD443" s="58">
        <v>52.2</v>
      </c>
      <c r="DE443" s="59" t="s">
        <v>544</v>
      </c>
      <c r="DF443" s="59" t="s">
        <v>544</v>
      </c>
      <c r="DG443" s="58">
        <v>76.099999999999994</v>
      </c>
      <c r="DH443" s="58">
        <v>39.200000000000003</v>
      </c>
      <c r="DI443" s="58">
        <v>43.5</v>
      </c>
      <c r="DJ443" s="59" t="s">
        <v>544</v>
      </c>
      <c r="DK443" s="59" t="s">
        <v>544</v>
      </c>
      <c r="DL443" s="59" t="s">
        <v>544</v>
      </c>
      <c r="DM443" s="59" t="s">
        <v>544</v>
      </c>
      <c r="DN443" s="58">
        <v>10.29</v>
      </c>
      <c r="DO443" s="59" t="s">
        <v>544</v>
      </c>
      <c r="DP443" s="59" t="s">
        <v>544</v>
      </c>
      <c r="DQ443" s="1">
        <v>70.5</v>
      </c>
    </row>
    <row r="444" spans="1:121">
      <c r="A444" s="3">
        <v>35353</v>
      </c>
      <c r="B444" s="59" t="s">
        <v>544</v>
      </c>
      <c r="C444" s="58">
        <v>89.9</v>
      </c>
      <c r="D444" s="58">
        <v>82.5</v>
      </c>
      <c r="E444" s="58">
        <v>98</v>
      </c>
      <c r="F444" s="58">
        <v>61.6</v>
      </c>
      <c r="G444" s="58">
        <v>1.2800549999999999</v>
      </c>
      <c r="H444" s="58">
        <v>409.4</v>
      </c>
      <c r="I444" s="58">
        <v>1072.5</v>
      </c>
      <c r="J444" s="58">
        <v>3.121</v>
      </c>
      <c r="K444" s="58">
        <v>6</v>
      </c>
      <c r="L444" s="58">
        <v>2659.3</v>
      </c>
      <c r="M444" s="58">
        <v>285918</v>
      </c>
      <c r="N444" s="58">
        <v>69</v>
      </c>
      <c r="O444" s="58">
        <v>2327</v>
      </c>
      <c r="P444" s="58">
        <v>10.6</v>
      </c>
      <c r="Q444" s="58">
        <v>9.8000000000000007</v>
      </c>
      <c r="R444" s="58">
        <v>13.5</v>
      </c>
      <c r="S444" s="58">
        <v>34.14</v>
      </c>
      <c r="T444" s="59" t="s">
        <v>544</v>
      </c>
      <c r="U444" s="58">
        <v>27.77</v>
      </c>
      <c r="V444" s="59" t="s">
        <v>544</v>
      </c>
      <c r="W444" s="58">
        <v>-39.700000000000003</v>
      </c>
      <c r="X444" s="58">
        <v>47.3</v>
      </c>
      <c r="Y444" s="58">
        <v>9.1</v>
      </c>
      <c r="Z444" s="58">
        <v>105.2</v>
      </c>
      <c r="AA444" s="58">
        <v>105.2</v>
      </c>
      <c r="AB444" s="58">
        <v>103.9</v>
      </c>
      <c r="AC444" s="58">
        <v>1.2800549999999999</v>
      </c>
      <c r="AD444" s="58">
        <v>75.3</v>
      </c>
      <c r="AE444" s="58">
        <v>-34.200000000000003</v>
      </c>
      <c r="AF444" s="58">
        <v>101.43198099999999</v>
      </c>
      <c r="AG444" s="58">
        <v>24.27</v>
      </c>
      <c r="AH444" s="58">
        <v>76.599999999999994</v>
      </c>
      <c r="AI444" s="58">
        <v>47.3</v>
      </c>
      <c r="AJ444" s="58">
        <v>18.399999999999999</v>
      </c>
      <c r="AK444" s="58">
        <v>15.3</v>
      </c>
      <c r="AL444" s="58">
        <v>-3.4</v>
      </c>
      <c r="AM444" s="58">
        <v>78.311099999999996</v>
      </c>
      <c r="AN444" s="58">
        <v>99.693799999999996</v>
      </c>
      <c r="AO444" s="58">
        <v>18.8</v>
      </c>
      <c r="AP444" s="58">
        <v>94.5</v>
      </c>
      <c r="AQ444" s="58">
        <v>80.400000000000006</v>
      </c>
      <c r="AR444" s="58">
        <v>76.2</v>
      </c>
      <c r="AS444" s="58">
        <v>-18.899999999999999</v>
      </c>
      <c r="AT444" s="58">
        <v>96.7</v>
      </c>
      <c r="AU444" s="58">
        <v>99.09</v>
      </c>
      <c r="AV444" s="58">
        <v>84</v>
      </c>
      <c r="AW444" s="58">
        <v>100.8</v>
      </c>
      <c r="AX444" s="58">
        <v>46.6</v>
      </c>
      <c r="AY444" s="58">
        <v>49.9</v>
      </c>
      <c r="AZ444" s="58">
        <v>66.8</v>
      </c>
      <c r="BA444" s="58">
        <v>75.400000000000006</v>
      </c>
      <c r="BB444" s="58">
        <v>60.8</v>
      </c>
      <c r="BC444" s="58">
        <v>85.1</v>
      </c>
      <c r="BD444" s="58">
        <v>101.4</v>
      </c>
      <c r="BE444" s="58">
        <v>9.6999999999999993</v>
      </c>
      <c r="BF444" s="59" t="s">
        <v>544</v>
      </c>
      <c r="BG444" s="58">
        <v>8.06</v>
      </c>
      <c r="BH444" s="58">
        <v>5.56</v>
      </c>
      <c r="BI444" s="58">
        <v>112.4</v>
      </c>
      <c r="BJ444" s="58">
        <v>95.5578</v>
      </c>
      <c r="BK444" s="58">
        <v>95.5578</v>
      </c>
      <c r="BL444" s="58">
        <v>35.65</v>
      </c>
      <c r="BM444" s="58">
        <v>30.44</v>
      </c>
      <c r="BN444" s="58">
        <v>1.6</v>
      </c>
      <c r="BO444" s="58">
        <v>-1.3</v>
      </c>
      <c r="BP444" s="58">
        <v>58.2</v>
      </c>
      <c r="BQ444" s="59" t="s">
        <v>544</v>
      </c>
      <c r="BR444" s="59" t="s">
        <v>544</v>
      </c>
      <c r="BS444" s="58">
        <v>97.1</v>
      </c>
      <c r="BT444" s="58">
        <v>-36.9</v>
      </c>
      <c r="BU444" s="58">
        <v>-12.5</v>
      </c>
      <c r="BV444" s="59" t="s">
        <v>544</v>
      </c>
      <c r="BW444" s="59" t="s">
        <v>544</v>
      </c>
      <c r="BX444" s="58">
        <v>-12.9</v>
      </c>
      <c r="BY444" s="58">
        <v>-20.6</v>
      </c>
      <c r="BZ444" s="58">
        <v>-2.6</v>
      </c>
      <c r="CA444" s="59" t="s">
        <v>544</v>
      </c>
      <c r="CB444" s="58">
        <v>-22.3</v>
      </c>
      <c r="CC444" s="58">
        <v>-10.3</v>
      </c>
      <c r="CD444" s="58">
        <v>-20</v>
      </c>
      <c r="CE444" s="58">
        <v>37929</v>
      </c>
      <c r="CF444" s="58">
        <v>1802508</v>
      </c>
      <c r="CG444" s="58">
        <v>120.9</v>
      </c>
      <c r="CH444" s="58">
        <v>156.5</v>
      </c>
      <c r="CI444" s="58">
        <v>110.2</v>
      </c>
      <c r="CJ444" s="58">
        <v>111.3</v>
      </c>
      <c r="CK444" s="58">
        <v>-34.5</v>
      </c>
      <c r="CL444" s="58">
        <v>-51.9</v>
      </c>
      <c r="CM444" s="58">
        <v>-36.9</v>
      </c>
      <c r="CN444" s="58">
        <v>63.5</v>
      </c>
      <c r="CO444" s="58">
        <v>66.099999999999994</v>
      </c>
      <c r="CP444" s="58">
        <v>78.400000000000006</v>
      </c>
      <c r="CQ444" s="58">
        <v>80.009750366000006</v>
      </c>
      <c r="CR444" s="58">
        <v>12.9</v>
      </c>
      <c r="CS444" s="58">
        <v>101.3</v>
      </c>
      <c r="CT444" s="58">
        <v>110.6</v>
      </c>
      <c r="CU444" s="58">
        <v>95.21</v>
      </c>
      <c r="CV444" s="58">
        <v>8.52</v>
      </c>
      <c r="CW444" s="58">
        <v>5.26</v>
      </c>
      <c r="CX444" s="58">
        <v>146.6</v>
      </c>
      <c r="CY444" s="58">
        <v>184.7</v>
      </c>
      <c r="CZ444" s="59" t="s">
        <v>544</v>
      </c>
      <c r="DA444" s="58">
        <v>-20.8</v>
      </c>
      <c r="DB444" s="58">
        <v>103.6</v>
      </c>
      <c r="DC444" s="59" t="s">
        <v>544</v>
      </c>
      <c r="DD444" s="58">
        <v>52.8</v>
      </c>
      <c r="DE444" s="59" t="s">
        <v>544</v>
      </c>
      <c r="DF444" s="59" t="s">
        <v>544</v>
      </c>
      <c r="DG444" s="58">
        <v>75.8</v>
      </c>
      <c r="DH444" s="58">
        <v>42.3</v>
      </c>
      <c r="DI444" s="58">
        <v>43</v>
      </c>
      <c r="DJ444" s="59" t="s">
        <v>544</v>
      </c>
      <c r="DK444" s="59" t="s">
        <v>544</v>
      </c>
      <c r="DL444" s="59" t="s">
        <v>544</v>
      </c>
      <c r="DM444" s="59" t="s">
        <v>544</v>
      </c>
      <c r="DN444" s="58">
        <v>10.702417000000001</v>
      </c>
      <c r="DO444" s="59" t="s">
        <v>544</v>
      </c>
      <c r="DP444" s="59" t="s">
        <v>544</v>
      </c>
      <c r="DQ444" s="1">
        <v>69.5</v>
      </c>
    </row>
    <row r="445" spans="1:121">
      <c r="A445" s="3">
        <v>35384</v>
      </c>
      <c r="B445" s="59" t="s">
        <v>544</v>
      </c>
      <c r="C445" s="58">
        <v>89.1</v>
      </c>
      <c r="D445" s="58">
        <v>81.7</v>
      </c>
      <c r="E445" s="58">
        <v>97.2</v>
      </c>
      <c r="F445" s="58">
        <v>61.1</v>
      </c>
      <c r="G445" s="58">
        <v>1.293874</v>
      </c>
      <c r="H445" s="58">
        <v>430.4</v>
      </c>
      <c r="I445" s="58">
        <v>1077</v>
      </c>
      <c r="J445" s="58">
        <v>3.1909999999999998</v>
      </c>
      <c r="K445" s="58">
        <v>5.9</v>
      </c>
      <c r="L445" s="58">
        <v>2845.5</v>
      </c>
      <c r="M445" s="58">
        <v>260066</v>
      </c>
      <c r="N445" s="58">
        <v>70.099999999999994</v>
      </c>
      <c r="O445" s="58">
        <v>2024</v>
      </c>
      <c r="P445" s="58">
        <v>10.7</v>
      </c>
      <c r="Q445" s="58">
        <v>10.5</v>
      </c>
      <c r="R445" s="58">
        <v>14.6</v>
      </c>
      <c r="S445" s="58">
        <v>32.83</v>
      </c>
      <c r="T445" s="59" t="s">
        <v>544</v>
      </c>
      <c r="U445" s="58">
        <v>27.23</v>
      </c>
      <c r="V445" s="59" t="s">
        <v>544</v>
      </c>
      <c r="W445" s="58">
        <v>-40.6</v>
      </c>
      <c r="X445" s="58">
        <v>46.8</v>
      </c>
      <c r="Y445" s="58">
        <v>12.2</v>
      </c>
      <c r="Z445" s="58">
        <v>105</v>
      </c>
      <c r="AA445" s="58">
        <v>105.1</v>
      </c>
      <c r="AB445" s="58">
        <v>104</v>
      </c>
      <c r="AC445" s="58">
        <v>1.293874</v>
      </c>
      <c r="AD445" s="58">
        <v>76.099999999999994</v>
      </c>
      <c r="AE445" s="58">
        <v>-34.799999999999997</v>
      </c>
      <c r="AF445" s="58">
        <v>101.19331699999999</v>
      </c>
      <c r="AG445" s="58">
        <v>23.1</v>
      </c>
      <c r="AH445" s="58">
        <v>76.599999999999994</v>
      </c>
      <c r="AI445" s="58">
        <v>46.8</v>
      </c>
      <c r="AJ445" s="58">
        <v>18.100000000000001</v>
      </c>
      <c r="AK445" s="58">
        <v>16.3</v>
      </c>
      <c r="AL445" s="58">
        <v>-4.7</v>
      </c>
      <c r="AM445" s="58">
        <v>78.519599999999997</v>
      </c>
      <c r="AN445" s="58">
        <v>99.828500000000005</v>
      </c>
      <c r="AO445" s="58">
        <v>25</v>
      </c>
      <c r="AP445" s="58">
        <v>76.400000000000006</v>
      </c>
      <c r="AQ445" s="58">
        <v>79.099999999999994</v>
      </c>
      <c r="AR445" s="58">
        <v>74.599999999999994</v>
      </c>
      <c r="AS445" s="58">
        <v>-18.399999999999999</v>
      </c>
      <c r="AT445" s="58">
        <v>96.6</v>
      </c>
      <c r="AU445" s="58">
        <v>99.35</v>
      </c>
      <c r="AV445" s="58">
        <v>84</v>
      </c>
      <c r="AW445" s="58">
        <v>100.2</v>
      </c>
      <c r="AX445" s="58">
        <v>44.5</v>
      </c>
      <c r="AY445" s="58">
        <v>48.3</v>
      </c>
      <c r="AZ445" s="58">
        <v>67.7</v>
      </c>
      <c r="BA445" s="58">
        <v>74.2</v>
      </c>
      <c r="BB445" s="58">
        <v>63.2</v>
      </c>
      <c r="BC445" s="58">
        <v>85</v>
      </c>
      <c r="BD445" s="58">
        <v>102.4</v>
      </c>
      <c r="BE445" s="58">
        <v>11.2</v>
      </c>
      <c r="BF445" s="59" t="s">
        <v>544</v>
      </c>
      <c r="BG445" s="58">
        <v>8.75</v>
      </c>
      <c r="BH445" s="58">
        <v>5.64</v>
      </c>
      <c r="BI445" s="58">
        <v>111.9</v>
      </c>
      <c r="BJ445" s="58">
        <v>96.054699999999997</v>
      </c>
      <c r="BK445" s="58">
        <v>96.054699999999997</v>
      </c>
      <c r="BL445" s="58">
        <v>34.64</v>
      </c>
      <c r="BM445" s="58">
        <v>29.98</v>
      </c>
      <c r="BN445" s="58">
        <v>4.4000000000000004</v>
      </c>
      <c r="BO445" s="58">
        <v>0.2</v>
      </c>
      <c r="BP445" s="58">
        <v>60.2</v>
      </c>
      <c r="BQ445" s="59" t="s">
        <v>544</v>
      </c>
      <c r="BR445" s="59" t="s">
        <v>544</v>
      </c>
      <c r="BS445" s="58">
        <v>97.2</v>
      </c>
      <c r="BT445" s="58">
        <v>-40.6</v>
      </c>
      <c r="BU445" s="58">
        <v>-17.899999999999999</v>
      </c>
      <c r="BV445" s="59" t="s">
        <v>544</v>
      </c>
      <c r="BW445" s="59" t="s">
        <v>544</v>
      </c>
      <c r="BX445" s="58">
        <v>-15.3</v>
      </c>
      <c r="BY445" s="58">
        <v>-22.4</v>
      </c>
      <c r="BZ445" s="58">
        <v>-3.8</v>
      </c>
      <c r="CA445" s="59" t="s">
        <v>544</v>
      </c>
      <c r="CB445" s="58">
        <v>-23.9</v>
      </c>
      <c r="CC445" s="58">
        <v>-10</v>
      </c>
      <c r="CD445" s="58">
        <v>-19.7</v>
      </c>
      <c r="CE445" s="58">
        <v>37937</v>
      </c>
      <c r="CF445" s="58">
        <v>1816604</v>
      </c>
      <c r="CG445" s="58">
        <v>119</v>
      </c>
      <c r="CH445" s="58">
        <v>155.19999999999999</v>
      </c>
      <c r="CI445" s="58">
        <v>108.1</v>
      </c>
      <c r="CJ445" s="58">
        <v>109.3</v>
      </c>
      <c r="CK445" s="58">
        <v>-39.9</v>
      </c>
      <c r="CL445" s="58">
        <v>-55.7</v>
      </c>
      <c r="CM445" s="58">
        <v>-40.6</v>
      </c>
      <c r="CN445" s="58">
        <v>63.2</v>
      </c>
      <c r="CO445" s="58">
        <v>65.7</v>
      </c>
      <c r="CP445" s="58">
        <v>75.599999999999994</v>
      </c>
      <c r="CQ445" s="58">
        <v>100.17250061</v>
      </c>
      <c r="CR445" s="58">
        <v>13.59</v>
      </c>
      <c r="CS445" s="58">
        <v>101.2</v>
      </c>
      <c r="CT445" s="58">
        <v>110.5</v>
      </c>
      <c r="CU445" s="58">
        <v>95.691699999999997</v>
      </c>
      <c r="CV445" s="58">
        <v>8.52</v>
      </c>
      <c r="CW445" s="58">
        <v>5.51</v>
      </c>
      <c r="CX445" s="58">
        <v>144.6</v>
      </c>
      <c r="CY445" s="58">
        <v>183.5</v>
      </c>
      <c r="CZ445" s="59" t="s">
        <v>544</v>
      </c>
      <c r="DA445" s="58">
        <v>-22.4</v>
      </c>
      <c r="DB445" s="58">
        <v>102.7</v>
      </c>
      <c r="DC445" s="59" t="s">
        <v>544</v>
      </c>
      <c r="DD445" s="58">
        <v>52.7</v>
      </c>
      <c r="DE445" s="59" t="s">
        <v>544</v>
      </c>
      <c r="DF445" s="59" t="s">
        <v>544</v>
      </c>
      <c r="DG445" s="58">
        <v>74.3</v>
      </c>
      <c r="DH445" s="58">
        <v>41.9</v>
      </c>
      <c r="DI445" s="58">
        <v>45.3</v>
      </c>
      <c r="DJ445" s="59" t="s">
        <v>544</v>
      </c>
      <c r="DK445" s="59" t="s">
        <v>544</v>
      </c>
      <c r="DL445" s="59" t="s">
        <v>544</v>
      </c>
      <c r="DM445" s="59" t="s">
        <v>544</v>
      </c>
      <c r="DN445" s="58">
        <v>11.093643</v>
      </c>
      <c r="DO445" s="59" t="s">
        <v>544</v>
      </c>
      <c r="DP445" s="59" t="s">
        <v>544</v>
      </c>
      <c r="DQ445" s="1">
        <v>70.5</v>
      </c>
    </row>
    <row r="446" spans="1:121">
      <c r="A446" s="3">
        <v>35414</v>
      </c>
      <c r="B446" s="59" t="s">
        <v>544</v>
      </c>
      <c r="C446" s="58">
        <v>89.1</v>
      </c>
      <c r="D446" s="58">
        <v>81.7</v>
      </c>
      <c r="E446" s="58">
        <v>97</v>
      </c>
      <c r="F446" s="58">
        <v>61</v>
      </c>
      <c r="G446" s="58">
        <v>1.2603040000000001</v>
      </c>
      <c r="H446" s="58">
        <v>456.8</v>
      </c>
      <c r="I446" s="58">
        <v>1084</v>
      </c>
      <c r="J446" s="58">
        <v>3.2309999999999999</v>
      </c>
      <c r="K446" s="58">
        <v>5.8</v>
      </c>
      <c r="L446" s="58">
        <v>2888.7</v>
      </c>
      <c r="M446" s="58">
        <v>232997</v>
      </c>
      <c r="N446" s="58">
        <v>69.900000000000006</v>
      </c>
      <c r="O446" s="58">
        <v>2097</v>
      </c>
      <c r="P446" s="58">
        <v>10.8</v>
      </c>
      <c r="Q446" s="58">
        <v>15.1</v>
      </c>
      <c r="R446" s="58">
        <v>11.6</v>
      </c>
      <c r="S446" s="58">
        <v>33.549999999999997</v>
      </c>
      <c r="T446" s="59" t="s">
        <v>544</v>
      </c>
      <c r="U446" s="58">
        <v>28.87</v>
      </c>
      <c r="V446" s="59" t="s">
        <v>544</v>
      </c>
      <c r="W446" s="58">
        <v>-41.6</v>
      </c>
      <c r="X446" s="58">
        <v>46.3</v>
      </c>
      <c r="Y446" s="58">
        <v>11.1</v>
      </c>
      <c r="Z446" s="58">
        <v>103.9</v>
      </c>
      <c r="AA446" s="58">
        <v>103.8</v>
      </c>
      <c r="AB446" s="58">
        <v>102.6</v>
      </c>
      <c r="AC446" s="58">
        <v>1.2603040000000001</v>
      </c>
      <c r="AD446" s="58">
        <v>76.3</v>
      </c>
      <c r="AE446" s="58">
        <v>-35.299999999999997</v>
      </c>
      <c r="AF446" s="58">
        <v>100.59171600000001</v>
      </c>
      <c r="AG446" s="58">
        <v>24.04</v>
      </c>
      <c r="AH446" s="58">
        <v>76.599999999999994</v>
      </c>
      <c r="AI446" s="58">
        <v>46.3</v>
      </c>
      <c r="AJ446" s="58">
        <v>19.100000000000001</v>
      </c>
      <c r="AK446" s="58">
        <v>13.4</v>
      </c>
      <c r="AL446" s="58">
        <v>-4</v>
      </c>
      <c r="AM446" s="58">
        <v>78.729299999999995</v>
      </c>
      <c r="AN446" s="58">
        <v>99.963399999999993</v>
      </c>
      <c r="AO446" s="58">
        <v>23.6</v>
      </c>
      <c r="AP446" s="58">
        <v>54.2</v>
      </c>
      <c r="AQ446" s="58">
        <v>79.5</v>
      </c>
      <c r="AR446" s="58">
        <v>69.3</v>
      </c>
      <c r="AS446" s="58">
        <v>-18.5</v>
      </c>
      <c r="AT446" s="58">
        <v>96.8</v>
      </c>
      <c r="AU446" s="58">
        <v>98.34</v>
      </c>
      <c r="AV446" s="58">
        <v>84.7</v>
      </c>
      <c r="AW446" s="58">
        <v>101.9</v>
      </c>
      <c r="AX446" s="58">
        <v>46.2</v>
      </c>
      <c r="AY446" s="58">
        <v>49.6</v>
      </c>
      <c r="AZ446" s="58">
        <v>67.400000000000006</v>
      </c>
      <c r="BA446" s="58">
        <v>73.099999999999994</v>
      </c>
      <c r="BB446" s="58">
        <v>63.4</v>
      </c>
      <c r="BC446" s="58">
        <v>85.2</v>
      </c>
      <c r="BD446" s="58">
        <v>101.5</v>
      </c>
      <c r="BE446" s="58">
        <v>8.3000000000000007</v>
      </c>
      <c r="BF446" s="59" t="s">
        <v>544</v>
      </c>
      <c r="BG446" s="58">
        <v>8.77</v>
      </c>
      <c r="BH446" s="58">
        <v>5.4</v>
      </c>
      <c r="BI446" s="58">
        <v>113.9</v>
      </c>
      <c r="BJ446" s="58">
        <v>95.060199999999995</v>
      </c>
      <c r="BK446" s="58">
        <v>95.060199999999995</v>
      </c>
      <c r="BL446" s="58">
        <v>35.61</v>
      </c>
      <c r="BM446" s="58">
        <v>30.96</v>
      </c>
      <c r="BN446" s="58">
        <v>-1.5</v>
      </c>
      <c r="BO446" s="58">
        <v>-1.5</v>
      </c>
      <c r="BP446" s="58">
        <v>59.7</v>
      </c>
      <c r="BQ446" s="59" t="s">
        <v>544</v>
      </c>
      <c r="BR446" s="59" t="s">
        <v>544</v>
      </c>
      <c r="BS446" s="58">
        <v>96.6</v>
      </c>
      <c r="BT446" s="58">
        <v>-39.299999999999997</v>
      </c>
      <c r="BU446" s="58">
        <v>-20.399999999999999</v>
      </c>
      <c r="BV446" s="59" t="s">
        <v>544</v>
      </c>
      <c r="BW446" s="59" t="s">
        <v>544</v>
      </c>
      <c r="BX446" s="58">
        <v>-13.8</v>
      </c>
      <c r="BY446" s="58">
        <v>-22.7</v>
      </c>
      <c r="BZ446" s="58">
        <v>-4</v>
      </c>
      <c r="CA446" s="59" t="s">
        <v>544</v>
      </c>
      <c r="CB446" s="58">
        <v>-23.4</v>
      </c>
      <c r="CC446" s="58">
        <v>-20.5</v>
      </c>
      <c r="CD446" s="58">
        <v>-16.399999999999999</v>
      </c>
      <c r="CE446" s="58">
        <v>37925</v>
      </c>
      <c r="CF446" s="58">
        <v>1853112</v>
      </c>
      <c r="CG446" s="58">
        <v>120.5</v>
      </c>
      <c r="CH446" s="58">
        <v>151.69999999999999</v>
      </c>
      <c r="CI446" s="58">
        <v>103.9</v>
      </c>
      <c r="CJ446" s="58">
        <v>118.4</v>
      </c>
      <c r="CK446" s="58">
        <v>-42</v>
      </c>
      <c r="CL446" s="58">
        <v>-51.7</v>
      </c>
      <c r="CM446" s="58">
        <v>-39.299999999999997</v>
      </c>
      <c r="CN446" s="58">
        <v>62</v>
      </c>
      <c r="CO446" s="58">
        <v>64</v>
      </c>
      <c r="CP446" s="58">
        <v>75</v>
      </c>
      <c r="CQ446" s="58">
        <v>80.475776671999995</v>
      </c>
      <c r="CR446" s="58">
        <v>13.28</v>
      </c>
      <c r="CS446" s="58">
        <v>100.5</v>
      </c>
      <c r="CT446" s="58">
        <v>108.6</v>
      </c>
      <c r="CU446" s="58">
        <v>94.700599999999994</v>
      </c>
      <c r="CV446" s="58">
        <v>9.3800000000000008</v>
      </c>
      <c r="CW446" s="58">
        <v>5.61</v>
      </c>
      <c r="CX446" s="58">
        <v>146.4</v>
      </c>
      <c r="CY446" s="58">
        <v>179.5</v>
      </c>
      <c r="CZ446" s="59" t="s">
        <v>544</v>
      </c>
      <c r="DA446" s="58">
        <v>-20.8</v>
      </c>
      <c r="DB446" s="58">
        <v>105.5</v>
      </c>
      <c r="DC446" s="59" t="s">
        <v>544</v>
      </c>
      <c r="DD446" s="58">
        <v>52.9</v>
      </c>
      <c r="DE446" s="59" t="s">
        <v>544</v>
      </c>
      <c r="DF446" s="59" t="s">
        <v>544</v>
      </c>
      <c r="DG446" s="58">
        <v>73.7</v>
      </c>
      <c r="DH446" s="58">
        <v>41.2</v>
      </c>
      <c r="DI446" s="58">
        <v>44.7</v>
      </c>
      <c r="DJ446" s="59" t="s">
        <v>544</v>
      </c>
      <c r="DK446" s="59" t="s">
        <v>544</v>
      </c>
      <c r="DL446" s="59" t="s">
        <v>544</v>
      </c>
      <c r="DM446" s="59" t="s">
        <v>544</v>
      </c>
      <c r="DN446" s="58">
        <v>10.989611999999999</v>
      </c>
      <c r="DO446" s="59" t="s">
        <v>544</v>
      </c>
      <c r="DP446" s="59" t="s">
        <v>544</v>
      </c>
      <c r="DQ446" s="1">
        <v>70.5</v>
      </c>
    </row>
    <row r="447" spans="1:121">
      <c r="A447" s="3">
        <v>35445</v>
      </c>
      <c r="B447" s="59" t="s">
        <v>544</v>
      </c>
      <c r="C447" s="58">
        <v>89.3</v>
      </c>
      <c r="D447" s="58">
        <v>81.3</v>
      </c>
      <c r="E447" s="58">
        <v>98</v>
      </c>
      <c r="F447" s="58">
        <v>61.9</v>
      </c>
      <c r="G447" s="58">
        <v>1.219462</v>
      </c>
      <c r="H447" s="58">
        <v>421.7</v>
      </c>
      <c r="I447" s="58">
        <v>1095.4000000000001</v>
      </c>
      <c r="J447" s="58">
        <v>3.137</v>
      </c>
      <c r="K447" s="58">
        <v>5.8</v>
      </c>
      <c r="L447" s="58">
        <v>3035.2</v>
      </c>
      <c r="M447" s="58">
        <v>266069</v>
      </c>
      <c r="N447" s="58">
        <v>69.2</v>
      </c>
      <c r="O447" s="58">
        <v>1985</v>
      </c>
      <c r="P447" s="58">
        <v>11.3</v>
      </c>
      <c r="Q447" s="58">
        <v>19.5</v>
      </c>
      <c r="R447" s="58">
        <v>8.1999999999999993</v>
      </c>
      <c r="S447" s="58">
        <v>32.700000000000003</v>
      </c>
      <c r="T447" s="59" t="s">
        <v>544</v>
      </c>
      <c r="U447" s="58">
        <v>29.57</v>
      </c>
      <c r="V447" s="59" t="s">
        <v>544</v>
      </c>
      <c r="W447" s="58">
        <v>-37.9</v>
      </c>
      <c r="X447" s="58">
        <v>48.2</v>
      </c>
      <c r="Y447" s="58">
        <v>15.3</v>
      </c>
      <c r="Z447" s="58">
        <v>103.8</v>
      </c>
      <c r="AA447" s="58">
        <v>103.5</v>
      </c>
      <c r="AB447" s="58">
        <v>102</v>
      </c>
      <c r="AC447" s="58">
        <v>1.219462</v>
      </c>
      <c r="AD447" s="58">
        <v>73.900000000000006</v>
      </c>
      <c r="AE447" s="58">
        <v>-32.5</v>
      </c>
      <c r="AF447" s="58">
        <v>100</v>
      </c>
      <c r="AG447" s="58">
        <v>23.61</v>
      </c>
      <c r="AH447" s="58">
        <v>77</v>
      </c>
      <c r="AI447" s="58">
        <v>48.2</v>
      </c>
      <c r="AJ447" s="58">
        <v>22.5</v>
      </c>
      <c r="AK447" s="58">
        <v>12</v>
      </c>
      <c r="AL447" s="58">
        <v>1.1000000000000001</v>
      </c>
      <c r="AM447" s="58">
        <v>78.947900000000004</v>
      </c>
      <c r="AN447" s="58">
        <v>100.108</v>
      </c>
      <c r="AO447" s="58">
        <v>27.4</v>
      </c>
      <c r="AP447" s="58">
        <v>27</v>
      </c>
      <c r="AQ447" s="58">
        <v>80.8</v>
      </c>
      <c r="AR447" s="58">
        <v>70.8</v>
      </c>
      <c r="AS447" s="58">
        <v>-16.100000000000001</v>
      </c>
      <c r="AT447" s="58">
        <v>99.1</v>
      </c>
      <c r="AU447" s="58">
        <v>97.2</v>
      </c>
      <c r="AV447" s="58">
        <v>85.4</v>
      </c>
      <c r="AW447" s="58">
        <v>102</v>
      </c>
      <c r="AX447" s="58">
        <v>46.1</v>
      </c>
      <c r="AY447" s="58">
        <v>49.9</v>
      </c>
      <c r="AZ447" s="58">
        <v>69.099999999999994</v>
      </c>
      <c r="BA447" s="58">
        <v>75</v>
      </c>
      <c r="BB447" s="58">
        <v>65</v>
      </c>
      <c r="BC447" s="58">
        <v>85.5</v>
      </c>
      <c r="BD447" s="58">
        <v>102.1</v>
      </c>
      <c r="BE447" s="58">
        <v>15.4</v>
      </c>
      <c r="BF447" s="59" t="s">
        <v>544</v>
      </c>
      <c r="BG447" s="58">
        <v>9.2799999999999994</v>
      </c>
      <c r="BH447" s="58">
        <v>6.35</v>
      </c>
      <c r="BI447" s="58">
        <v>90.1</v>
      </c>
      <c r="BJ447" s="58">
        <v>93.6892</v>
      </c>
      <c r="BK447" s="58">
        <v>93.6892</v>
      </c>
      <c r="BL447" s="58">
        <v>34.9</v>
      </c>
      <c r="BM447" s="58">
        <v>32.18</v>
      </c>
      <c r="BN447" s="58">
        <v>5.0999999999999996</v>
      </c>
      <c r="BO447" s="58">
        <v>-1.7</v>
      </c>
      <c r="BP447" s="58">
        <v>59</v>
      </c>
      <c r="BQ447" s="59" t="s">
        <v>544</v>
      </c>
      <c r="BR447" s="59" t="s">
        <v>544</v>
      </c>
      <c r="BS447" s="58">
        <v>97</v>
      </c>
      <c r="BT447" s="58">
        <v>-36.5</v>
      </c>
      <c r="BU447" s="58">
        <v>-16.2</v>
      </c>
      <c r="BV447" s="59" t="s">
        <v>544</v>
      </c>
      <c r="BW447" s="59" t="s">
        <v>544</v>
      </c>
      <c r="BX447" s="58">
        <v>-11.7</v>
      </c>
      <c r="BY447" s="58">
        <v>-25.7</v>
      </c>
      <c r="BZ447" s="58">
        <v>-3</v>
      </c>
      <c r="CA447" s="59" t="s">
        <v>544</v>
      </c>
      <c r="CB447" s="58">
        <v>-26.5</v>
      </c>
      <c r="CC447" s="58">
        <v>-14.4</v>
      </c>
      <c r="CD447" s="58">
        <v>-7.9</v>
      </c>
      <c r="CE447" s="58">
        <v>37841</v>
      </c>
      <c r="CF447" s="58">
        <v>1849416</v>
      </c>
      <c r="CG447" s="58">
        <v>111.5</v>
      </c>
      <c r="CH447" s="58">
        <v>141.69999999999999</v>
      </c>
      <c r="CI447" s="58">
        <v>93.9</v>
      </c>
      <c r="CJ447" s="58">
        <v>110.9</v>
      </c>
      <c r="CK447" s="58">
        <v>-35.700000000000003</v>
      </c>
      <c r="CL447" s="58">
        <v>-48.8</v>
      </c>
      <c r="CM447" s="58">
        <v>-36.5</v>
      </c>
      <c r="CN447" s="58">
        <v>58.7</v>
      </c>
      <c r="CO447" s="58">
        <v>62</v>
      </c>
      <c r="CP447" s="58">
        <v>75.8</v>
      </c>
      <c r="CQ447" s="58">
        <v>86.682220459000007</v>
      </c>
      <c r="CR447" s="58">
        <v>16.079999999999998</v>
      </c>
      <c r="CS447" s="58">
        <v>101</v>
      </c>
      <c r="CT447" s="58">
        <v>107.7</v>
      </c>
      <c r="CU447" s="58">
        <v>93.310100000000006</v>
      </c>
      <c r="CV447" s="58">
        <v>8.52</v>
      </c>
      <c r="CW447" s="58">
        <v>5.37</v>
      </c>
      <c r="CX447" s="58">
        <v>135.6</v>
      </c>
      <c r="CY447" s="58">
        <v>167.7</v>
      </c>
      <c r="CZ447" s="59" t="s">
        <v>544</v>
      </c>
      <c r="DA447" s="58">
        <v>-29.7</v>
      </c>
      <c r="DB447" s="58">
        <v>106.4</v>
      </c>
      <c r="DC447" s="59" t="s">
        <v>544</v>
      </c>
      <c r="DD447" s="58">
        <v>53.4</v>
      </c>
      <c r="DE447" s="59" t="s">
        <v>544</v>
      </c>
      <c r="DF447" s="59" t="s">
        <v>544</v>
      </c>
      <c r="DG447" s="58">
        <v>74.2</v>
      </c>
      <c r="DH447" s="58">
        <v>43</v>
      </c>
      <c r="DI447" s="58">
        <v>44</v>
      </c>
      <c r="DJ447" s="58">
        <v>76.436175266999996</v>
      </c>
      <c r="DK447" s="59" t="s">
        <v>544</v>
      </c>
      <c r="DL447" s="59" t="s">
        <v>544</v>
      </c>
      <c r="DM447" s="59" t="s">
        <v>544</v>
      </c>
      <c r="DN447" s="58">
        <v>10.6639</v>
      </c>
      <c r="DO447" s="59" t="s">
        <v>544</v>
      </c>
      <c r="DP447" s="59" t="s">
        <v>544</v>
      </c>
      <c r="DQ447" s="1">
        <v>69.599999999999994</v>
      </c>
    </row>
    <row r="448" spans="1:121">
      <c r="A448" s="3">
        <v>35476</v>
      </c>
      <c r="B448" s="59" t="s">
        <v>544</v>
      </c>
      <c r="C448" s="58">
        <v>89.9</v>
      </c>
      <c r="D448" s="58">
        <v>82.8</v>
      </c>
      <c r="E448" s="58">
        <v>97.6</v>
      </c>
      <c r="F448" s="58">
        <v>62</v>
      </c>
      <c r="G448" s="58">
        <v>1.167405</v>
      </c>
      <c r="H448" s="58">
        <v>423.5</v>
      </c>
      <c r="I448" s="58">
        <v>1097.7</v>
      </c>
      <c r="J448" s="58">
        <v>3.1850000000000001</v>
      </c>
      <c r="K448" s="58">
        <v>5.6</v>
      </c>
      <c r="L448" s="58">
        <v>3259.6</v>
      </c>
      <c r="M448" s="58">
        <v>259584</v>
      </c>
      <c r="N448" s="58">
        <v>70.2</v>
      </c>
      <c r="O448" s="58">
        <v>2240</v>
      </c>
      <c r="P448" s="58">
        <v>11.2</v>
      </c>
      <c r="Q448" s="58">
        <v>18.399999999999999</v>
      </c>
      <c r="R448" s="58">
        <v>8.1</v>
      </c>
      <c r="S448" s="58">
        <v>34</v>
      </c>
      <c r="T448" s="59" t="s">
        <v>544</v>
      </c>
      <c r="U448" s="58">
        <v>29.31</v>
      </c>
      <c r="V448" s="59" t="s">
        <v>544</v>
      </c>
      <c r="W448" s="58">
        <v>-33.1</v>
      </c>
      <c r="X448" s="58">
        <v>48.4</v>
      </c>
      <c r="Y448" s="58">
        <v>14</v>
      </c>
      <c r="Z448" s="58">
        <v>103.2</v>
      </c>
      <c r="AA448" s="58">
        <v>102.6</v>
      </c>
      <c r="AB448" s="58">
        <v>100.7</v>
      </c>
      <c r="AC448" s="58">
        <v>1.167405</v>
      </c>
      <c r="AD448" s="58">
        <v>75.7</v>
      </c>
      <c r="AE448" s="58">
        <v>-28.9</v>
      </c>
      <c r="AF448" s="58">
        <v>99.534884000000005</v>
      </c>
      <c r="AG448" s="58">
        <v>20.92</v>
      </c>
      <c r="AH448" s="58">
        <v>77.099999999999994</v>
      </c>
      <c r="AI448" s="58">
        <v>48.4</v>
      </c>
      <c r="AJ448" s="58">
        <v>20.2</v>
      </c>
      <c r="AK448" s="58">
        <v>11.4</v>
      </c>
      <c r="AL448" s="58">
        <v>-0.1</v>
      </c>
      <c r="AM448" s="58">
        <v>79.162700000000001</v>
      </c>
      <c r="AN448" s="58">
        <v>100.2466</v>
      </c>
      <c r="AO448" s="58">
        <v>20.8</v>
      </c>
      <c r="AP448" s="58">
        <v>46.7</v>
      </c>
      <c r="AQ448" s="58">
        <v>81.2</v>
      </c>
      <c r="AR448" s="58">
        <v>62.3</v>
      </c>
      <c r="AS448" s="58">
        <v>-18</v>
      </c>
      <c r="AT448" s="58">
        <v>99</v>
      </c>
      <c r="AU448" s="58">
        <v>96.17</v>
      </c>
      <c r="AV448" s="58">
        <v>85.8</v>
      </c>
      <c r="AW448" s="58">
        <v>102.7</v>
      </c>
      <c r="AX448" s="58">
        <v>41</v>
      </c>
      <c r="AY448" s="58">
        <v>46</v>
      </c>
      <c r="AZ448" s="58">
        <v>71.5</v>
      </c>
      <c r="BA448" s="58">
        <v>80.599999999999994</v>
      </c>
      <c r="BB448" s="58">
        <v>65.099999999999994</v>
      </c>
      <c r="BC448" s="58">
        <v>85.6</v>
      </c>
      <c r="BD448" s="58">
        <v>102.6</v>
      </c>
      <c r="BE448" s="58">
        <v>16.7</v>
      </c>
      <c r="BF448" s="59" t="s">
        <v>544</v>
      </c>
      <c r="BG448" s="58">
        <v>9.0399999999999991</v>
      </c>
      <c r="BH448" s="58">
        <v>5.4</v>
      </c>
      <c r="BI448" s="58">
        <v>104</v>
      </c>
      <c r="BJ448" s="58">
        <v>91.962900000000005</v>
      </c>
      <c r="BK448" s="58">
        <v>91.962900000000005</v>
      </c>
      <c r="BL448" s="58">
        <v>36.08</v>
      </c>
      <c r="BM448" s="58">
        <v>31.86</v>
      </c>
      <c r="BN448" s="58">
        <v>12.4</v>
      </c>
      <c r="BO448" s="58">
        <v>4.3</v>
      </c>
      <c r="BP448" s="58">
        <v>59.4</v>
      </c>
      <c r="BQ448" s="59" t="s">
        <v>544</v>
      </c>
      <c r="BR448" s="59" t="s">
        <v>544</v>
      </c>
      <c r="BS448" s="58">
        <v>95.8</v>
      </c>
      <c r="BT448" s="58">
        <v>-37.4</v>
      </c>
      <c r="BU448" s="58">
        <v>-9.8000000000000007</v>
      </c>
      <c r="BV448" s="59" t="s">
        <v>544</v>
      </c>
      <c r="BW448" s="59" t="s">
        <v>544</v>
      </c>
      <c r="BX448" s="58">
        <v>-19.3</v>
      </c>
      <c r="BY448" s="58">
        <v>-21.8</v>
      </c>
      <c r="BZ448" s="58">
        <v>-1.8</v>
      </c>
      <c r="CA448" s="59" t="s">
        <v>544</v>
      </c>
      <c r="CB448" s="58">
        <v>-29</v>
      </c>
      <c r="CC448" s="58">
        <v>-21.8</v>
      </c>
      <c r="CD448" s="58">
        <v>-11.6</v>
      </c>
      <c r="CE448" s="58">
        <v>37881</v>
      </c>
      <c r="CF448" s="58">
        <v>1861755</v>
      </c>
      <c r="CG448" s="58">
        <v>122.9</v>
      </c>
      <c r="CH448" s="58">
        <v>153</v>
      </c>
      <c r="CI448" s="58">
        <v>111</v>
      </c>
      <c r="CJ448" s="58">
        <v>117.4</v>
      </c>
      <c r="CK448" s="58">
        <v>-33.5</v>
      </c>
      <c r="CL448" s="58">
        <v>-48.3</v>
      </c>
      <c r="CM448" s="58">
        <v>-37.4</v>
      </c>
      <c r="CN448" s="58">
        <v>61.3</v>
      </c>
      <c r="CO448" s="58">
        <v>64.099999999999994</v>
      </c>
      <c r="CP448" s="58">
        <v>73.3</v>
      </c>
      <c r="CQ448" s="58">
        <v>56.295875549000002</v>
      </c>
      <c r="CR448" s="58">
        <v>16.48</v>
      </c>
      <c r="CS448" s="58">
        <v>101.4</v>
      </c>
      <c r="CT448" s="58">
        <v>105.6</v>
      </c>
      <c r="CU448" s="58">
        <v>91.560299999999998</v>
      </c>
      <c r="CV448" s="58">
        <v>9.07</v>
      </c>
      <c r="CW448" s="58">
        <v>5.82</v>
      </c>
      <c r="CX448" s="58">
        <v>149.69999999999999</v>
      </c>
      <c r="CY448" s="58">
        <v>181.4</v>
      </c>
      <c r="CZ448" s="59" t="s">
        <v>544</v>
      </c>
      <c r="DA448" s="58">
        <v>-18.2</v>
      </c>
      <c r="DB448" s="58">
        <v>102.4</v>
      </c>
      <c r="DC448" s="59" t="s">
        <v>544</v>
      </c>
      <c r="DD448" s="58">
        <v>53.2</v>
      </c>
      <c r="DE448" s="59" t="s">
        <v>544</v>
      </c>
      <c r="DF448" s="59" t="s">
        <v>544</v>
      </c>
      <c r="DG448" s="58">
        <v>72.400000000000006</v>
      </c>
      <c r="DH448" s="58">
        <v>42.4</v>
      </c>
      <c r="DI448" s="58">
        <v>44.2</v>
      </c>
      <c r="DJ448" s="58">
        <v>79.170087374999994</v>
      </c>
      <c r="DK448" s="59" t="s">
        <v>544</v>
      </c>
      <c r="DL448" s="59" t="s">
        <v>544</v>
      </c>
      <c r="DM448" s="59" t="s">
        <v>544</v>
      </c>
      <c r="DN448" s="58">
        <v>10.432299</v>
      </c>
      <c r="DO448" s="59" t="s">
        <v>544</v>
      </c>
      <c r="DP448" s="59" t="s">
        <v>544</v>
      </c>
      <c r="DQ448" s="1">
        <v>70.599999999999994</v>
      </c>
    </row>
    <row r="449" spans="1:121">
      <c r="A449" s="3">
        <v>35504</v>
      </c>
      <c r="B449" s="59" t="s">
        <v>544</v>
      </c>
      <c r="C449" s="58">
        <v>90.1</v>
      </c>
      <c r="D449" s="58">
        <v>83.2</v>
      </c>
      <c r="E449" s="58">
        <v>97.6</v>
      </c>
      <c r="F449" s="58">
        <v>64</v>
      </c>
      <c r="G449" s="58">
        <v>1.1529830000000001</v>
      </c>
      <c r="H449" s="58">
        <v>423.6</v>
      </c>
      <c r="I449" s="58">
        <v>1099.5</v>
      </c>
      <c r="J449" s="58">
        <v>3.262</v>
      </c>
      <c r="K449" s="58">
        <v>5.7</v>
      </c>
      <c r="L449" s="58">
        <v>3429.1</v>
      </c>
      <c r="M449" s="58">
        <v>343427</v>
      </c>
      <c r="N449" s="58">
        <v>71.099999999999994</v>
      </c>
      <c r="O449" s="58">
        <v>2193</v>
      </c>
      <c r="P449" s="58">
        <v>11.2</v>
      </c>
      <c r="Q449" s="58">
        <v>17.7</v>
      </c>
      <c r="R449" s="58">
        <v>9.1</v>
      </c>
      <c r="S449" s="58">
        <v>34.68</v>
      </c>
      <c r="T449" s="59" t="s">
        <v>544</v>
      </c>
      <c r="U449" s="58">
        <v>29.39</v>
      </c>
      <c r="V449" s="59" t="s">
        <v>544</v>
      </c>
      <c r="W449" s="58">
        <v>-34.6</v>
      </c>
      <c r="X449" s="58">
        <v>50</v>
      </c>
      <c r="Y449" s="58">
        <v>14</v>
      </c>
      <c r="Z449" s="58">
        <v>103.2</v>
      </c>
      <c r="AA449" s="58">
        <v>102.4</v>
      </c>
      <c r="AB449" s="58">
        <v>100.4</v>
      </c>
      <c r="AC449" s="58">
        <v>1.1529830000000001</v>
      </c>
      <c r="AD449" s="58">
        <v>76.7</v>
      </c>
      <c r="AE449" s="58">
        <v>-27</v>
      </c>
      <c r="AF449" s="58">
        <v>99.767442000000003</v>
      </c>
      <c r="AG449" s="58">
        <v>19.559999999999999</v>
      </c>
      <c r="AH449" s="58">
        <v>77</v>
      </c>
      <c r="AI449" s="58">
        <v>50</v>
      </c>
      <c r="AJ449" s="58">
        <v>20</v>
      </c>
      <c r="AK449" s="58">
        <v>10.9</v>
      </c>
      <c r="AL449" s="58">
        <v>-1.6</v>
      </c>
      <c r="AM449" s="58">
        <v>79.375</v>
      </c>
      <c r="AN449" s="58">
        <v>100.3805</v>
      </c>
      <c r="AO449" s="58">
        <v>8.6</v>
      </c>
      <c r="AP449" s="58">
        <v>80.2</v>
      </c>
      <c r="AQ449" s="58">
        <v>81.5</v>
      </c>
      <c r="AR449" s="58">
        <v>65.7</v>
      </c>
      <c r="AS449" s="58">
        <v>-17.5</v>
      </c>
      <c r="AT449" s="58">
        <v>99.8</v>
      </c>
      <c r="AU449" s="58">
        <v>96.06</v>
      </c>
      <c r="AV449" s="58">
        <v>85.9</v>
      </c>
      <c r="AW449" s="58">
        <v>103.4</v>
      </c>
      <c r="AX449" s="58">
        <v>39.299999999999997</v>
      </c>
      <c r="AY449" s="58">
        <v>45</v>
      </c>
      <c r="AZ449" s="58">
        <v>74.7</v>
      </c>
      <c r="BA449" s="58">
        <v>87.4</v>
      </c>
      <c r="BB449" s="58">
        <v>65.8</v>
      </c>
      <c r="BC449" s="58">
        <v>85.8</v>
      </c>
      <c r="BD449" s="58">
        <v>102.1</v>
      </c>
      <c r="BE449" s="58">
        <v>15.7</v>
      </c>
      <c r="BF449" s="59" t="s">
        <v>544</v>
      </c>
      <c r="BG449" s="58">
        <v>8.9</v>
      </c>
      <c r="BH449" s="58">
        <v>5.92</v>
      </c>
      <c r="BI449" s="58">
        <v>104.9</v>
      </c>
      <c r="BJ449" s="58">
        <v>91.230099999999993</v>
      </c>
      <c r="BK449" s="58">
        <v>91.230099999999993</v>
      </c>
      <c r="BL449" s="58">
        <v>36.85</v>
      </c>
      <c r="BM449" s="58">
        <v>31.92</v>
      </c>
      <c r="BN449" s="58">
        <v>12.2</v>
      </c>
      <c r="BO449" s="58">
        <v>4.5999999999999996</v>
      </c>
      <c r="BP449" s="58">
        <v>60.4</v>
      </c>
      <c r="BQ449" s="59" t="s">
        <v>544</v>
      </c>
      <c r="BR449" s="59" t="s">
        <v>544</v>
      </c>
      <c r="BS449" s="58">
        <v>96</v>
      </c>
      <c r="BT449" s="58">
        <v>-36.200000000000003</v>
      </c>
      <c r="BU449" s="58">
        <v>-18.100000000000001</v>
      </c>
      <c r="BV449" s="59" t="s">
        <v>544</v>
      </c>
      <c r="BW449" s="59" t="s">
        <v>544</v>
      </c>
      <c r="BX449" s="58">
        <v>-19.5</v>
      </c>
      <c r="BY449" s="58">
        <v>-21.4</v>
      </c>
      <c r="BZ449" s="58">
        <v>-1.3</v>
      </c>
      <c r="CA449" s="59" t="s">
        <v>544</v>
      </c>
      <c r="CB449" s="58">
        <v>-28.9</v>
      </c>
      <c r="CC449" s="58">
        <v>-13.6</v>
      </c>
      <c r="CD449" s="58">
        <v>-19.5</v>
      </c>
      <c r="CE449" s="58">
        <v>37905</v>
      </c>
      <c r="CF449" s="58">
        <v>1873536</v>
      </c>
      <c r="CG449" s="58">
        <v>112.7</v>
      </c>
      <c r="CH449" s="58">
        <v>140.19999999999999</v>
      </c>
      <c r="CI449" s="58">
        <v>101</v>
      </c>
      <c r="CJ449" s="58">
        <v>108.4</v>
      </c>
      <c r="CK449" s="58">
        <v>-37.5</v>
      </c>
      <c r="CL449" s="58">
        <v>-50.4</v>
      </c>
      <c r="CM449" s="58">
        <v>-36.200000000000003</v>
      </c>
      <c r="CN449" s="58">
        <v>63.2</v>
      </c>
      <c r="CO449" s="58">
        <v>64.900000000000006</v>
      </c>
      <c r="CP449" s="58">
        <v>78.099999999999994</v>
      </c>
      <c r="CQ449" s="58">
        <v>47.050636292</v>
      </c>
      <c r="CR449" s="58">
        <v>18.71</v>
      </c>
      <c r="CS449" s="58">
        <v>101.8</v>
      </c>
      <c r="CT449" s="58">
        <v>105.1</v>
      </c>
      <c r="CU449" s="58">
        <v>90.861800000000002</v>
      </c>
      <c r="CV449" s="58">
        <v>8.4499999999999993</v>
      </c>
      <c r="CW449" s="58">
        <v>5.59</v>
      </c>
      <c r="CX449" s="58">
        <v>137.4</v>
      </c>
      <c r="CY449" s="58">
        <v>166.4</v>
      </c>
      <c r="CZ449" s="59" t="s">
        <v>544</v>
      </c>
      <c r="DA449" s="58">
        <v>-6.7</v>
      </c>
      <c r="DB449" s="58">
        <v>102.1</v>
      </c>
      <c r="DC449" s="59" t="s">
        <v>544</v>
      </c>
      <c r="DD449" s="58">
        <v>52.9</v>
      </c>
      <c r="DE449" s="59" t="s">
        <v>544</v>
      </c>
      <c r="DF449" s="59" t="s">
        <v>544</v>
      </c>
      <c r="DG449" s="58">
        <v>76.900000000000006</v>
      </c>
      <c r="DH449" s="58">
        <v>44.6</v>
      </c>
      <c r="DI449" s="58">
        <v>44.9</v>
      </c>
      <c r="DJ449" s="58">
        <v>68.472685267000003</v>
      </c>
      <c r="DK449" s="59" t="s">
        <v>544</v>
      </c>
      <c r="DL449" s="59" t="s">
        <v>544</v>
      </c>
      <c r="DM449" s="59" t="s">
        <v>544</v>
      </c>
      <c r="DN449" s="58">
        <v>10.967758999999999</v>
      </c>
      <c r="DO449" s="59" t="s">
        <v>544</v>
      </c>
      <c r="DP449" s="59" t="s">
        <v>544</v>
      </c>
      <c r="DQ449" s="1">
        <v>71.400000000000006</v>
      </c>
    </row>
    <row r="450" spans="1:121">
      <c r="A450" s="3">
        <v>35535</v>
      </c>
      <c r="B450" s="59" t="s">
        <v>544</v>
      </c>
      <c r="C450" s="58">
        <v>90.6</v>
      </c>
      <c r="D450" s="58">
        <v>84.2</v>
      </c>
      <c r="E450" s="58">
        <v>97.4</v>
      </c>
      <c r="F450" s="58">
        <v>64.7</v>
      </c>
      <c r="G450" s="58">
        <v>1.1430400000000001</v>
      </c>
      <c r="H450" s="58">
        <v>425.3</v>
      </c>
      <c r="I450" s="58">
        <v>1106.8</v>
      </c>
      <c r="J450" s="58">
        <v>3.2290000000000001</v>
      </c>
      <c r="K450" s="58">
        <v>5.9</v>
      </c>
      <c r="L450" s="58">
        <v>3438.1</v>
      </c>
      <c r="M450" s="58">
        <v>350773</v>
      </c>
      <c r="N450" s="58">
        <v>70.7</v>
      </c>
      <c r="O450" s="58">
        <v>2234</v>
      </c>
      <c r="P450" s="58">
        <v>11.2</v>
      </c>
      <c r="Q450" s="58">
        <v>13.9</v>
      </c>
      <c r="R450" s="58">
        <v>8.5</v>
      </c>
      <c r="S450" s="58">
        <v>33.56</v>
      </c>
      <c r="T450" s="59" t="s">
        <v>544</v>
      </c>
      <c r="U450" s="58">
        <v>28.04</v>
      </c>
      <c r="V450" s="59" t="s">
        <v>544</v>
      </c>
      <c r="W450" s="58">
        <v>-32.200000000000003</v>
      </c>
      <c r="X450" s="58">
        <v>51.6</v>
      </c>
      <c r="Y450" s="58">
        <v>13.7</v>
      </c>
      <c r="Z450" s="58">
        <v>102.3</v>
      </c>
      <c r="AA450" s="58">
        <v>101.5</v>
      </c>
      <c r="AB450" s="58">
        <v>99.5</v>
      </c>
      <c r="AC450" s="58">
        <v>1.1430400000000001</v>
      </c>
      <c r="AD450" s="58">
        <v>76.400000000000006</v>
      </c>
      <c r="AE450" s="58">
        <v>-23.5</v>
      </c>
      <c r="AF450" s="58">
        <v>100.11641400000001</v>
      </c>
      <c r="AG450" s="58">
        <v>17.78</v>
      </c>
      <c r="AH450" s="58">
        <v>77</v>
      </c>
      <c r="AI450" s="58">
        <v>51.6</v>
      </c>
      <c r="AJ450" s="58">
        <v>18.2</v>
      </c>
      <c r="AK450" s="58">
        <v>10.1</v>
      </c>
      <c r="AL450" s="58">
        <v>9.8000000000000007</v>
      </c>
      <c r="AM450" s="58">
        <v>79.581299999999999</v>
      </c>
      <c r="AN450" s="58">
        <v>100.5055</v>
      </c>
      <c r="AO450" s="58">
        <v>18.2</v>
      </c>
      <c r="AP450" s="58">
        <v>93.8</v>
      </c>
      <c r="AQ450" s="58">
        <v>80.5</v>
      </c>
      <c r="AR450" s="58">
        <v>73</v>
      </c>
      <c r="AS450" s="58">
        <v>-17.5</v>
      </c>
      <c r="AT450" s="58">
        <v>101</v>
      </c>
      <c r="AU450" s="58">
        <v>95.74</v>
      </c>
      <c r="AV450" s="58">
        <v>85.7</v>
      </c>
      <c r="AW450" s="58">
        <v>102.1</v>
      </c>
      <c r="AX450" s="58">
        <v>36.799999999999997</v>
      </c>
      <c r="AY450" s="58">
        <v>42.8</v>
      </c>
      <c r="AZ450" s="58">
        <v>74.3</v>
      </c>
      <c r="BA450" s="58">
        <v>89.3</v>
      </c>
      <c r="BB450" s="58">
        <v>63.9</v>
      </c>
      <c r="BC450" s="58">
        <v>85.9</v>
      </c>
      <c r="BD450" s="58">
        <v>102.2</v>
      </c>
      <c r="BE450" s="58">
        <v>14.3</v>
      </c>
      <c r="BF450" s="59" t="s">
        <v>544</v>
      </c>
      <c r="BG450" s="58">
        <v>8.5299999999999994</v>
      </c>
      <c r="BH450" s="58">
        <v>6.71</v>
      </c>
      <c r="BI450" s="58">
        <v>106.2</v>
      </c>
      <c r="BJ450" s="58">
        <v>91.0304</v>
      </c>
      <c r="BK450" s="58">
        <v>91.0304</v>
      </c>
      <c r="BL450" s="58">
        <v>35.1</v>
      </c>
      <c r="BM450" s="58">
        <v>30.67</v>
      </c>
      <c r="BN450" s="58">
        <v>13.3</v>
      </c>
      <c r="BO450" s="58">
        <v>9</v>
      </c>
      <c r="BP450" s="58">
        <v>59.4</v>
      </c>
      <c r="BQ450" s="59" t="s">
        <v>544</v>
      </c>
      <c r="BR450" s="59" t="s">
        <v>544</v>
      </c>
      <c r="BS450" s="58">
        <v>97.2</v>
      </c>
      <c r="BT450" s="58">
        <v>-39.700000000000003</v>
      </c>
      <c r="BU450" s="58">
        <v>-23.4</v>
      </c>
      <c r="BV450" s="59" t="s">
        <v>544</v>
      </c>
      <c r="BW450" s="59" t="s">
        <v>544</v>
      </c>
      <c r="BX450" s="58">
        <v>-21.1</v>
      </c>
      <c r="BY450" s="58">
        <v>-19.8</v>
      </c>
      <c r="BZ450" s="58">
        <v>1.7</v>
      </c>
      <c r="CA450" s="59" t="s">
        <v>544</v>
      </c>
      <c r="CB450" s="58">
        <v>-22.5</v>
      </c>
      <c r="CC450" s="58">
        <v>-6.7</v>
      </c>
      <c r="CD450" s="58">
        <v>-6.1</v>
      </c>
      <c r="CE450" s="58">
        <v>37931</v>
      </c>
      <c r="CF450" s="58">
        <v>1881727</v>
      </c>
      <c r="CG450" s="58">
        <v>108.9</v>
      </c>
      <c r="CH450" s="58">
        <v>136.30000000000001</v>
      </c>
      <c r="CI450" s="58">
        <v>103.7</v>
      </c>
      <c r="CJ450" s="58">
        <v>98.8</v>
      </c>
      <c r="CK450" s="58">
        <v>-38.9</v>
      </c>
      <c r="CL450" s="58">
        <v>-50.8</v>
      </c>
      <c r="CM450" s="58">
        <v>-39.700000000000003</v>
      </c>
      <c r="CN450" s="58">
        <v>62</v>
      </c>
      <c r="CO450" s="58">
        <v>62.9</v>
      </c>
      <c r="CP450" s="58">
        <v>78.099999999999994</v>
      </c>
      <c r="CQ450" s="58">
        <v>101.568061829</v>
      </c>
      <c r="CR450" s="58">
        <v>22.14</v>
      </c>
      <c r="CS450" s="58">
        <v>101.2</v>
      </c>
      <c r="CT450" s="58">
        <v>103.7</v>
      </c>
      <c r="CU450" s="58">
        <v>90.639099999999999</v>
      </c>
      <c r="CV450" s="58">
        <v>7.9</v>
      </c>
      <c r="CW450" s="58">
        <v>5.22</v>
      </c>
      <c r="CX450" s="58">
        <v>133.1</v>
      </c>
      <c r="CY450" s="58">
        <v>162.19999999999999</v>
      </c>
      <c r="CZ450" s="59" t="s">
        <v>544</v>
      </c>
      <c r="DA450" s="58">
        <v>-13.7</v>
      </c>
      <c r="DB450" s="58">
        <v>103.3</v>
      </c>
      <c r="DC450" s="59" t="s">
        <v>544</v>
      </c>
      <c r="DD450" s="58">
        <v>52.8</v>
      </c>
      <c r="DE450" s="59" t="s">
        <v>544</v>
      </c>
      <c r="DF450" s="59" t="s">
        <v>544</v>
      </c>
      <c r="DG450" s="58">
        <v>76.400000000000006</v>
      </c>
      <c r="DH450" s="58">
        <v>47</v>
      </c>
      <c r="DI450" s="58">
        <v>44.1</v>
      </c>
      <c r="DJ450" s="58">
        <v>73.402762473999999</v>
      </c>
      <c r="DK450" s="59" t="s">
        <v>544</v>
      </c>
      <c r="DL450" s="59" t="s">
        <v>544</v>
      </c>
      <c r="DM450" s="59" t="s">
        <v>544</v>
      </c>
      <c r="DN450" s="58">
        <v>11.143735</v>
      </c>
      <c r="DO450" s="59" t="s">
        <v>544</v>
      </c>
      <c r="DP450" s="59" t="s">
        <v>544</v>
      </c>
      <c r="DQ450" s="1">
        <v>71.099999999999994</v>
      </c>
    </row>
    <row r="451" spans="1:121">
      <c r="A451" s="3">
        <v>35565</v>
      </c>
      <c r="B451" s="59" t="s">
        <v>544</v>
      </c>
      <c r="C451" s="58">
        <v>91</v>
      </c>
      <c r="D451" s="58">
        <v>85</v>
      </c>
      <c r="E451" s="58">
        <v>97.5</v>
      </c>
      <c r="F451" s="58">
        <v>63.7</v>
      </c>
      <c r="G451" s="58">
        <v>1.1483289999999999</v>
      </c>
      <c r="H451" s="58">
        <v>429.8</v>
      </c>
      <c r="I451" s="58">
        <v>1111.3</v>
      </c>
      <c r="J451" s="58">
        <v>3.1749999999999998</v>
      </c>
      <c r="K451" s="58">
        <v>5.8</v>
      </c>
      <c r="L451" s="58">
        <v>3547.8</v>
      </c>
      <c r="M451" s="58">
        <v>292660</v>
      </c>
      <c r="N451" s="58">
        <v>69.900000000000006</v>
      </c>
      <c r="O451" s="58">
        <v>2306</v>
      </c>
      <c r="P451" s="58">
        <v>11.4</v>
      </c>
      <c r="Q451" s="58">
        <v>12.7</v>
      </c>
      <c r="R451" s="58">
        <v>10.5</v>
      </c>
      <c r="S451" s="58">
        <v>35.619999999999997</v>
      </c>
      <c r="T451" s="59" t="s">
        <v>544</v>
      </c>
      <c r="U451" s="58">
        <v>29.91</v>
      </c>
      <c r="V451" s="59" t="s">
        <v>544</v>
      </c>
      <c r="W451" s="58">
        <v>-31.7</v>
      </c>
      <c r="X451" s="58">
        <v>49.4</v>
      </c>
      <c r="Y451" s="58">
        <v>10</v>
      </c>
      <c r="Z451" s="58">
        <v>102</v>
      </c>
      <c r="AA451" s="58">
        <v>101.4</v>
      </c>
      <c r="AB451" s="58">
        <v>99.4</v>
      </c>
      <c r="AC451" s="58">
        <v>1.1483289999999999</v>
      </c>
      <c r="AD451" s="58">
        <v>75.599999999999994</v>
      </c>
      <c r="AE451" s="58">
        <v>-24.6</v>
      </c>
      <c r="AF451" s="58">
        <v>99.884124999999997</v>
      </c>
      <c r="AG451" s="58">
        <v>19.25</v>
      </c>
      <c r="AH451" s="58">
        <v>77.3</v>
      </c>
      <c r="AI451" s="58">
        <v>49.4</v>
      </c>
      <c r="AJ451" s="58">
        <v>18.3</v>
      </c>
      <c r="AK451" s="58">
        <v>10.3</v>
      </c>
      <c r="AL451" s="58">
        <v>-1.2</v>
      </c>
      <c r="AM451" s="58">
        <v>79.769900000000007</v>
      </c>
      <c r="AN451" s="58">
        <v>100.6067</v>
      </c>
      <c r="AO451" s="58">
        <v>18.7</v>
      </c>
      <c r="AP451" s="58">
        <v>97.8</v>
      </c>
      <c r="AQ451" s="58">
        <v>80.099999999999994</v>
      </c>
      <c r="AR451" s="58">
        <v>70.099999999999994</v>
      </c>
      <c r="AS451" s="58">
        <v>-16.7</v>
      </c>
      <c r="AT451" s="58">
        <v>101.1</v>
      </c>
      <c r="AU451" s="58">
        <v>95.79</v>
      </c>
      <c r="AV451" s="58">
        <v>86</v>
      </c>
      <c r="AW451" s="58">
        <v>102.9</v>
      </c>
      <c r="AX451" s="58">
        <v>39.1</v>
      </c>
      <c r="AY451" s="58">
        <v>45.4</v>
      </c>
      <c r="AZ451" s="58">
        <v>77.900000000000006</v>
      </c>
      <c r="BA451" s="58">
        <v>96.6</v>
      </c>
      <c r="BB451" s="58">
        <v>65</v>
      </c>
      <c r="BC451" s="58">
        <v>86.1</v>
      </c>
      <c r="BD451" s="58">
        <v>103.1</v>
      </c>
      <c r="BE451" s="58">
        <v>3.7</v>
      </c>
      <c r="BF451" s="59" t="s">
        <v>544</v>
      </c>
      <c r="BG451" s="58">
        <v>9.86</v>
      </c>
      <c r="BH451" s="58">
        <v>6.32</v>
      </c>
      <c r="BI451" s="58">
        <v>105.9</v>
      </c>
      <c r="BJ451" s="58">
        <v>90.8279</v>
      </c>
      <c r="BK451" s="58">
        <v>90.8279</v>
      </c>
      <c r="BL451" s="58">
        <v>37.869999999999997</v>
      </c>
      <c r="BM451" s="58">
        <v>33.07</v>
      </c>
      <c r="BN451" s="58">
        <v>7.5</v>
      </c>
      <c r="BO451" s="58">
        <v>6.3</v>
      </c>
      <c r="BP451" s="58">
        <v>58.9</v>
      </c>
      <c r="BQ451" s="59" t="s">
        <v>544</v>
      </c>
      <c r="BR451" s="59" t="s">
        <v>544</v>
      </c>
      <c r="BS451" s="58">
        <v>95.7</v>
      </c>
      <c r="BT451" s="58">
        <v>-40.700000000000003</v>
      </c>
      <c r="BU451" s="58">
        <v>-22.7</v>
      </c>
      <c r="BV451" s="59" t="s">
        <v>544</v>
      </c>
      <c r="BW451" s="59" t="s">
        <v>544</v>
      </c>
      <c r="BX451" s="58">
        <v>-18.8</v>
      </c>
      <c r="BY451" s="58">
        <v>-21.9</v>
      </c>
      <c r="BZ451" s="58">
        <v>2.5</v>
      </c>
      <c r="CA451" s="59" t="s">
        <v>544</v>
      </c>
      <c r="CB451" s="58">
        <v>-21.4</v>
      </c>
      <c r="CC451" s="58">
        <v>-6.7</v>
      </c>
      <c r="CD451" s="58">
        <v>-8.5</v>
      </c>
      <c r="CE451" s="58">
        <v>37937</v>
      </c>
      <c r="CF451" s="58">
        <v>1890414</v>
      </c>
      <c r="CG451" s="58">
        <v>114.1</v>
      </c>
      <c r="CH451" s="58">
        <v>140.5</v>
      </c>
      <c r="CI451" s="58">
        <v>105.7</v>
      </c>
      <c r="CJ451" s="58">
        <v>107.5</v>
      </c>
      <c r="CK451" s="58">
        <v>-37.5</v>
      </c>
      <c r="CL451" s="58">
        <v>-52.9</v>
      </c>
      <c r="CM451" s="58">
        <v>-40.700000000000003</v>
      </c>
      <c r="CN451" s="58">
        <v>62.2</v>
      </c>
      <c r="CO451" s="58">
        <v>63.2</v>
      </c>
      <c r="CP451" s="58">
        <v>78</v>
      </c>
      <c r="CQ451" s="58">
        <v>76.708152771000002</v>
      </c>
      <c r="CR451" s="58">
        <v>18.45</v>
      </c>
      <c r="CS451" s="58">
        <v>101.3</v>
      </c>
      <c r="CT451" s="58">
        <v>103</v>
      </c>
      <c r="CU451" s="58">
        <v>90.496499999999997</v>
      </c>
      <c r="CV451" s="58">
        <v>8.75</v>
      </c>
      <c r="CW451" s="58">
        <v>5.84</v>
      </c>
      <c r="CX451" s="58">
        <v>139.9</v>
      </c>
      <c r="CY451" s="58">
        <v>167.6</v>
      </c>
      <c r="CZ451" s="59" t="s">
        <v>544</v>
      </c>
      <c r="DA451" s="58">
        <v>-20.8</v>
      </c>
      <c r="DB451" s="58">
        <v>103.4</v>
      </c>
      <c r="DC451" s="59" t="s">
        <v>544</v>
      </c>
      <c r="DD451" s="58">
        <v>52.8</v>
      </c>
      <c r="DE451" s="59" t="s">
        <v>544</v>
      </c>
      <c r="DF451" s="59" t="s">
        <v>544</v>
      </c>
      <c r="DG451" s="58">
        <v>76.900000000000006</v>
      </c>
      <c r="DH451" s="58">
        <v>44.1</v>
      </c>
      <c r="DI451" s="58">
        <v>45.5</v>
      </c>
      <c r="DJ451" s="58">
        <v>71.560993689</v>
      </c>
      <c r="DK451" s="59" t="s">
        <v>544</v>
      </c>
      <c r="DL451" s="59" t="s">
        <v>544</v>
      </c>
      <c r="DM451" s="59" t="s">
        <v>544</v>
      </c>
      <c r="DN451" s="58">
        <v>11.458363</v>
      </c>
      <c r="DO451" s="59" t="s">
        <v>544</v>
      </c>
      <c r="DP451" s="59" t="s">
        <v>544</v>
      </c>
      <c r="DQ451" s="1">
        <v>70.2</v>
      </c>
    </row>
    <row r="452" spans="1:121">
      <c r="A452" s="3">
        <v>35596</v>
      </c>
      <c r="B452" s="59" t="s">
        <v>544</v>
      </c>
      <c r="C452" s="58">
        <v>91.2</v>
      </c>
      <c r="D452" s="58">
        <v>85.1</v>
      </c>
      <c r="E452" s="58">
        <v>97.7</v>
      </c>
      <c r="F452" s="58">
        <v>64.900000000000006</v>
      </c>
      <c r="G452" s="58">
        <v>1.1325510000000001</v>
      </c>
      <c r="H452" s="58">
        <v>436.9</v>
      </c>
      <c r="I452" s="58">
        <v>1113</v>
      </c>
      <c r="J452" s="58">
        <v>3.137</v>
      </c>
      <c r="K452" s="58">
        <v>5.7</v>
      </c>
      <c r="L452" s="58">
        <v>3785.8</v>
      </c>
      <c r="M452" s="58">
        <v>344194</v>
      </c>
      <c r="N452" s="58">
        <v>72.3</v>
      </c>
      <c r="O452" s="58">
        <v>2617</v>
      </c>
      <c r="P452" s="58">
        <v>11.5</v>
      </c>
      <c r="Q452" s="58">
        <v>12.9</v>
      </c>
      <c r="R452" s="58">
        <v>9.1999999999999993</v>
      </c>
      <c r="S452" s="58">
        <v>35.130000000000003</v>
      </c>
      <c r="T452" s="59" t="s">
        <v>544</v>
      </c>
      <c r="U452" s="58">
        <v>29.96</v>
      </c>
      <c r="V452" s="59" t="s">
        <v>544</v>
      </c>
      <c r="W452" s="58">
        <v>-30.8</v>
      </c>
      <c r="X452" s="58">
        <v>50.8</v>
      </c>
      <c r="Y452" s="58">
        <v>13.2</v>
      </c>
      <c r="Z452" s="58">
        <v>101.1</v>
      </c>
      <c r="AA452" s="58">
        <v>100.5</v>
      </c>
      <c r="AB452" s="58">
        <v>98.4</v>
      </c>
      <c r="AC452" s="58">
        <v>1.1325510000000001</v>
      </c>
      <c r="AD452" s="58">
        <v>77.8</v>
      </c>
      <c r="AE452" s="58">
        <v>-20.7</v>
      </c>
      <c r="AF452" s="58">
        <v>100.232288</v>
      </c>
      <c r="AG452" s="58">
        <v>17.8</v>
      </c>
      <c r="AH452" s="58">
        <v>77.400000000000006</v>
      </c>
      <c r="AI452" s="58">
        <v>50.8</v>
      </c>
      <c r="AJ452" s="58">
        <v>17.899999999999999</v>
      </c>
      <c r="AK452" s="58">
        <v>10.1</v>
      </c>
      <c r="AL452" s="58">
        <v>7.7</v>
      </c>
      <c r="AM452" s="58">
        <v>79.957099999999997</v>
      </c>
      <c r="AN452" s="58">
        <v>100.705</v>
      </c>
      <c r="AO452" s="58">
        <v>19.899999999999999</v>
      </c>
      <c r="AP452" s="58">
        <v>97.1</v>
      </c>
      <c r="AQ452" s="58">
        <v>80.099999999999994</v>
      </c>
      <c r="AR452" s="58">
        <v>68.099999999999994</v>
      </c>
      <c r="AS452" s="58">
        <v>-18.8</v>
      </c>
      <c r="AT452" s="58">
        <v>101</v>
      </c>
      <c r="AU452" s="58">
        <v>95</v>
      </c>
      <c r="AV452" s="58">
        <v>86.1</v>
      </c>
      <c r="AW452" s="58">
        <v>102.5</v>
      </c>
      <c r="AX452" s="58">
        <v>36.5</v>
      </c>
      <c r="AY452" s="58">
        <v>42.7</v>
      </c>
      <c r="AZ452" s="58">
        <v>74.7</v>
      </c>
      <c r="BA452" s="58">
        <v>89.7</v>
      </c>
      <c r="BB452" s="58">
        <v>64.3</v>
      </c>
      <c r="BC452" s="58">
        <v>86.2</v>
      </c>
      <c r="BD452" s="58">
        <v>103.4</v>
      </c>
      <c r="BE452" s="58">
        <v>10.7</v>
      </c>
      <c r="BF452" s="59" t="s">
        <v>544</v>
      </c>
      <c r="BG452" s="58">
        <v>8.93</v>
      </c>
      <c r="BH452" s="58">
        <v>5.68</v>
      </c>
      <c r="BI452" s="58">
        <v>107.1</v>
      </c>
      <c r="BJ452" s="58">
        <v>89.686300000000003</v>
      </c>
      <c r="BK452" s="58">
        <v>89.686300000000003</v>
      </c>
      <c r="BL452" s="58">
        <v>37.74</v>
      </c>
      <c r="BM452" s="58">
        <v>32.54</v>
      </c>
      <c r="BN452" s="58">
        <v>13.6</v>
      </c>
      <c r="BO452" s="58">
        <v>11.3</v>
      </c>
      <c r="BP452" s="58">
        <v>62</v>
      </c>
      <c r="BQ452" s="59" t="s">
        <v>544</v>
      </c>
      <c r="BR452" s="59" t="s">
        <v>544</v>
      </c>
      <c r="BS452" s="58">
        <v>97.3</v>
      </c>
      <c r="BT452" s="58">
        <v>-39.1</v>
      </c>
      <c r="BU452" s="58">
        <v>-16.600000000000001</v>
      </c>
      <c r="BV452" s="59" t="s">
        <v>544</v>
      </c>
      <c r="BW452" s="59" t="s">
        <v>544</v>
      </c>
      <c r="BX452" s="58">
        <v>-24.8</v>
      </c>
      <c r="BY452" s="58">
        <v>-19</v>
      </c>
      <c r="BZ452" s="58">
        <v>4.3</v>
      </c>
      <c r="CA452" s="59" t="s">
        <v>544</v>
      </c>
      <c r="CB452" s="58">
        <v>-24.3</v>
      </c>
      <c r="CC452" s="58">
        <v>-15.4</v>
      </c>
      <c r="CD452" s="58">
        <v>-6.4</v>
      </c>
      <c r="CE452" s="58">
        <v>37946</v>
      </c>
      <c r="CF452" s="58">
        <v>1904708</v>
      </c>
      <c r="CG452" s="58">
        <v>112.9</v>
      </c>
      <c r="CH452" s="58">
        <v>134.80000000000001</v>
      </c>
      <c r="CI452" s="58">
        <v>107.2</v>
      </c>
      <c r="CJ452" s="58">
        <v>106.4</v>
      </c>
      <c r="CK452" s="58">
        <v>-37</v>
      </c>
      <c r="CL452" s="58">
        <v>-52.2</v>
      </c>
      <c r="CM452" s="58">
        <v>-39.1</v>
      </c>
      <c r="CN452" s="58">
        <v>62.4</v>
      </c>
      <c r="CO452" s="58">
        <v>63.4</v>
      </c>
      <c r="CP452" s="58">
        <v>77.5</v>
      </c>
      <c r="CQ452" s="58">
        <v>100.661979675</v>
      </c>
      <c r="CR452" s="58">
        <v>21.23</v>
      </c>
      <c r="CS452" s="58">
        <v>101.1</v>
      </c>
      <c r="CT452" s="58">
        <v>101</v>
      </c>
      <c r="CU452" s="58">
        <v>89.411000000000001</v>
      </c>
      <c r="CV452" s="58">
        <v>8.14</v>
      </c>
      <c r="CW452" s="58">
        <v>5.22</v>
      </c>
      <c r="CX452" s="58">
        <v>138.6</v>
      </c>
      <c r="CY452" s="58">
        <v>160.9</v>
      </c>
      <c r="CZ452" s="59" t="s">
        <v>544</v>
      </c>
      <c r="DA452" s="58">
        <v>-20.9</v>
      </c>
      <c r="DB452" s="58">
        <v>101.7</v>
      </c>
      <c r="DC452" s="59" t="s">
        <v>544</v>
      </c>
      <c r="DD452" s="58">
        <v>52.5</v>
      </c>
      <c r="DE452" s="59" t="s">
        <v>544</v>
      </c>
      <c r="DF452" s="59" t="s">
        <v>544</v>
      </c>
      <c r="DG452" s="58">
        <v>76.400000000000006</v>
      </c>
      <c r="DH452" s="58">
        <v>45.1</v>
      </c>
      <c r="DI452" s="58">
        <v>47.8</v>
      </c>
      <c r="DJ452" s="58">
        <v>78.658884207</v>
      </c>
      <c r="DK452" s="59" t="s">
        <v>544</v>
      </c>
      <c r="DL452" s="59" t="s">
        <v>544</v>
      </c>
      <c r="DM452" s="59" t="s">
        <v>544</v>
      </c>
      <c r="DN452" s="58">
        <v>11.453296999999999</v>
      </c>
      <c r="DO452" s="59" t="s">
        <v>544</v>
      </c>
      <c r="DP452" s="59" t="s">
        <v>544</v>
      </c>
      <c r="DQ452" s="1">
        <v>73</v>
      </c>
    </row>
    <row r="453" spans="1:121">
      <c r="A453" s="3">
        <v>35626</v>
      </c>
      <c r="B453" s="59" t="s">
        <v>544</v>
      </c>
      <c r="C453" s="58">
        <v>92.3</v>
      </c>
      <c r="D453" s="58">
        <v>86.1</v>
      </c>
      <c r="E453" s="58">
        <v>98.8</v>
      </c>
      <c r="F453" s="58">
        <v>64.8</v>
      </c>
      <c r="G453" s="58">
        <v>1.091896</v>
      </c>
      <c r="H453" s="58">
        <v>436.3</v>
      </c>
      <c r="I453" s="58">
        <v>1119</v>
      </c>
      <c r="J453" s="58">
        <v>3.145</v>
      </c>
      <c r="K453" s="58">
        <v>5.6</v>
      </c>
      <c r="L453" s="58">
        <v>4438.8999999999996</v>
      </c>
      <c r="M453" s="58">
        <v>326394</v>
      </c>
      <c r="N453" s="58">
        <v>73.3</v>
      </c>
      <c r="O453" s="58">
        <v>2272</v>
      </c>
      <c r="P453" s="58">
        <v>11.5</v>
      </c>
      <c r="Q453" s="58">
        <v>16.600000000000001</v>
      </c>
      <c r="R453" s="58">
        <v>6.9</v>
      </c>
      <c r="S453" s="58">
        <v>36.49</v>
      </c>
      <c r="T453" s="59" t="s">
        <v>544</v>
      </c>
      <c r="U453" s="58">
        <v>30.87</v>
      </c>
      <c r="V453" s="59" t="s">
        <v>544</v>
      </c>
      <c r="W453" s="58">
        <v>-23.8</v>
      </c>
      <c r="X453" s="58">
        <v>50.9</v>
      </c>
      <c r="Y453" s="58">
        <v>14.1</v>
      </c>
      <c r="Z453" s="58">
        <v>99.4</v>
      </c>
      <c r="AA453" s="58">
        <v>98.8</v>
      </c>
      <c r="AB453" s="58">
        <v>96.7</v>
      </c>
      <c r="AC453" s="58">
        <v>1.091896</v>
      </c>
      <c r="AD453" s="58">
        <v>78.8</v>
      </c>
      <c r="AE453" s="58">
        <v>-17.899999999999999</v>
      </c>
      <c r="AF453" s="58">
        <v>99.654377999999994</v>
      </c>
      <c r="AG453" s="58">
        <v>18.559999999999999</v>
      </c>
      <c r="AH453" s="58">
        <v>77.7</v>
      </c>
      <c r="AI453" s="58">
        <v>50.9</v>
      </c>
      <c r="AJ453" s="58">
        <v>21.8</v>
      </c>
      <c r="AK453" s="58">
        <v>9.3000000000000007</v>
      </c>
      <c r="AL453" s="58">
        <v>3.8</v>
      </c>
      <c r="AM453" s="58">
        <v>80.140699999999995</v>
      </c>
      <c r="AN453" s="58">
        <v>100.7975</v>
      </c>
      <c r="AO453" s="58">
        <v>19</v>
      </c>
      <c r="AP453" s="58">
        <v>97.8</v>
      </c>
      <c r="AQ453" s="58">
        <v>78.599999999999994</v>
      </c>
      <c r="AR453" s="58">
        <v>66.900000000000006</v>
      </c>
      <c r="AS453" s="58">
        <v>-18.899999999999999</v>
      </c>
      <c r="AT453" s="58">
        <v>101.4</v>
      </c>
      <c r="AU453" s="58">
        <v>93.37</v>
      </c>
      <c r="AV453" s="58">
        <v>87</v>
      </c>
      <c r="AW453" s="58">
        <v>102.9</v>
      </c>
      <c r="AX453" s="58">
        <v>36.9</v>
      </c>
      <c r="AY453" s="58">
        <v>42.4</v>
      </c>
      <c r="AZ453" s="58">
        <v>70.8</v>
      </c>
      <c r="BA453" s="58">
        <v>82.2</v>
      </c>
      <c r="BB453" s="58">
        <v>62.9</v>
      </c>
      <c r="BC453" s="58">
        <v>86.4</v>
      </c>
      <c r="BD453" s="58">
        <v>103.4</v>
      </c>
      <c r="BE453" s="58">
        <v>16.600000000000001</v>
      </c>
      <c r="BF453" s="59" t="s">
        <v>544</v>
      </c>
      <c r="BG453" s="58">
        <v>9.0399999999999991</v>
      </c>
      <c r="BH453" s="58">
        <v>6.52</v>
      </c>
      <c r="BI453" s="58">
        <v>107.9</v>
      </c>
      <c r="BJ453" s="58">
        <v>87.623400000000004</v>
      </c>
      <c r="BK453" s="58">
        <v>87.623400000000004</v>
      </c>
      <c r="BL453" s="58">
        <v>38.869999999999997</v>
      </c>
      <c r="BM453" s="58">
        <v>33.75</v>
      </c>
      <c r="BN453" s="58">
        <v>17.399999999999999</v>
      </c>
      <c r="BO453" s="58">
        <v>15.1</v>
      </c>
      <c r="BP453" s="58">
        <v>63.1</v>
      </c>
      <c r="BQ453" s="59" t="s">
        <v>544</v>
      </c>
      <c r="BR453" s="59" t="s">
        <v>544</v>
      </c>
      <c r="BS453" s="58">
        <v>95.5</v>
      </c>
      <c r="BT453" s="58">
        <v>-42.3</v>
      </c>
      <c r="BU453" s="58">
        <v>-25.3</v>
      </c>
      <c r="BV453" s="59" t="s">
        <v>544</v>
      </c>
      <c r="BW453" s="59" t="s">
        <v>544</v>
      </c>
      <c r="BX453" s="58">
        <v>-20.9</v>
      </c>
      <c r="BY453" s="58">
        <v>-14.7</v>
      </c>
      <c r="BZ453" s="58">
        <v>7.6</v>
      </c>
      <c r="CA453" s="59" t="s">
        <v>544</v>
      </c>
      <c r="CB453" s="58">
        <v>-24</v>
      </c>
      <c r="CC453" s="58">
        <v>-13.7</v>
      </c>
      <c r="CD453" s="58">
        <v>-10.5</v>
      </c>
      <c r="CE453" s="58">
        <v>37972</v>
      </c>
      <c r="CF453" s="58">
        <v>1907525</v>
      </c>
      <c r="CG453" s="58">
        <v>110.6</v>
      </c>
      <c r="CH453" s="58">
        <v>139.5</v>
      </c>
      <c r="CI453" s="58">
        <v>104.1</v>
      </c>
      <c r="CJ453" s="58">
        <v>101</v>
      </c>
      <c r="CK453" s="58">
        <v>-42.1</v>
      </c>
      <c r="CL453" s="58">
        <v>-55.7</v>
      </c>
      <c r="CM453" s="58">
        <v>-42.3</v>
      </c>
      <c r="CN453" s="58">
        <v>61.1</v>
      </c>
      <c r="CO453" s="58">
        <v>61.8</v>
      </c>
      <c r="CP453" s="58">
        <v>77.900000000000006</v>
      </c>
      <c r="CQ453" s="58">
        <v>69.247375488000003</v>
      </c>
      <c r="CR453" s="58">
        <v>21.27</v>
      </c>
      <c r="CS453" s="58">
        <v>100.8</v>
      </c>
      <c r="CT453" s="58">
        <v>97.7</v>
      </c>
      <c r="CU453" s="58">
        <v>87.371300000000005</v>
      </c>
      <c r="CV453" s="58">
        <v>7.93</v>
      </c>
      <c r="CW453" s="58">
        <v>5.36</v>
      </c>
      <c r="CX453" s="58">
        <v>135.80000000000001</v>
      </c>
      <c r="CY453" s="58">
        <v>166.6</v>
      </c>
      <c r="CZ453" s="59" t="s">
        <v>544</v>
      </c>
      <c r="DA453" s="58">
        <v>-20.9</v>
      </c>
      <c r="DB453" s="58">
        <v>101.1</v>
      </c>
      <c r="DC453" s="59" t="s">
        <v>544</v>
      </c>
      <c r="DD453" s="58">
        <v>52.5</v>
      </c>
      <c r="DE453" s="59" t="s">
        <v>544</v>
      </c>
      <c r="DF453" s="59" t="s">
        <v>544</v>
      </c>
      <c r="DG453" s="58">
        <v>76.599999999999994</v>
      </c>
      <c r="DH453" s="58">
        <v>45</v>
      </c>
      <c r="DI453" s="58">
        <v>48.5</v>
      </c>
      <c r="DJ453" s="58">
        <v>64.184652787000005</v>
      </c>
      <c r="DK453" s="59" t="s">
        <v>544</v>
      </c>
      <c r="DL453" s="59" t="s">
        <v>544</v>
      </c>
      <c r="DM453" s="59" t="s">
        <v>544</v>
      </c>
      <c r="DN453" s="58">
        <v>11.649794999999999</v>
      </c>
      <c r="DO453" s="59" t="s">
        <v>544</v>
      </c>
      <c r="DP453" s="59" t="s">
        <v>544</v>
      </c>
      <c r="DQ453" s="1">
        <v>73.8</v>
      </c>
    </row>
    <row r="454" spans="1:121">
      <c r="A454" s="3">
        <v>35657</v>
      </c>
      <c r="B454" s="59" t="s">
        <v>544</v>
      </c>
      <c r="C454" s="58">
        <v>93</v>
      </c>
      <c r="D454" s="58">
        <v>86.9</v>
      </c>
      <c r="E454" s="58">
        <v>99.5</v>
      </c>
      <c r="F454" s="58">
        <v>65.3</v>
      </c>
      <c r="G454" s="58">
        <v>1.0631520000000001</v>
      </c>
      <c r="H454" s="58">
        <v>435.7</v>
      </c>
      <c r="I454" s="58">
        <v>1123</v>
      </c>
      <c r="J454" s="58">
        <v>3.2650000000000001</v>
      </c>
      <c r="K454" s="58">
        <v>5.7</v>
      </c>
      <c r="L454" s="58">
        <v>3906</v>
      </c>
      <c r="M454" s="58">
        <v>243320</v>
      </c>
      <c r="N454" s="58">
        <v>70.900000000000006</v>
      </c>
      <c r="O454" s="58">
        <v>2291</v>
      </c>
      <c r="P454" s="58">
        <v>11.6</v>
      </c>
      <c r="Q454" s="58">
        <v>21.7</v>
      </c>
      <c r="R454" s="58">
        <v>6.9</v>
      </c>
      <c r="S454" s="58">
        <v>36.090000000000003</v>
      </c>
      <c r="T454" s="59" t="s">
        <v>544</v>
      </c>
      <c r="U454" s="58">
        <v>31.01</v>
      </c>
      <c r="V454" s="59" t="s">
        <v>544</v>
      </c>
      <c r="W454" s="58">
        <v>-24.4</v>
      </c>
      <c r="X454" s="58">
        <v>52.9</v>
      </c>
      <c r="Y454" s="58">
        <v>14.8</v>
      </c>
      <c r="Z454" s="58">
        <v>99.2</v>
      </c>
      <c r="AA454" s="58">
        <v>98.4</v>
      </c>
      <c r="AB454" s="58">
        <v>96.3</v>
      </c>
      <c r="AC454" s="58">
        <v>1.0631520000000001</v>
      </c>
      <c r="AD454" s="58">
        <v>76.2</v>
      </c>
      <c r="AE454" s="58">
        <v>-18.600000000000001</v>
      </c>
      <c r="AF454" s="58">
        <v>99.086758000000003</v>
      </c>
      <c r="AG454" s="58">
        <v>18.82</v>
      </c>
      <c r="AH454" s="58">
        <v>77.900000000000006</v>
      </c>
      <c r="AI454" s="58">
        <v>52.9</v>
      </c>
      <c r="AJ454" s="58">
        <v>24.5</v>
      </c>
      <c r="AK454" s="58">
        <v>9.3000000000000007</v>
      </c>
      <c r="AL454" s="58">
        <v>0.3</v>
      </c>
      <c r="AM454" s="58">
        <v>80.3249</v>
      </c>
      <c r="AN454" s="58">
        <v>100.88979999999999</v>
      </c>
      <c r="AO454" s="58">
        <v>18.3</v>
      </c>
      <c r="AP454" s="58">
        <v>99.2</v>
      </c>
      <c r="AQ454" s="58">
        <v>80.5</v>
      </c>
      <c r="AR454" s="58">
        <v>66.3</v>
      </c>
      <c r="AS454" s="58">
        <v>-17.8</v>
      </c>
      <c r="AT454" s="58">
        <v>102</v>
      </c>
      <c r="AU454" s="58">
        <v>92.96</v>
      </c>
      <c r="AV454" s="58">
        <v>87.7</v>
      </c>
      <c r="AW454" s="58">
        <v>105.7</v>
      </c>
      <c r="AX454" s="58">
        <v>37.6</v>
      </c>
      <c r="AY454" s="58">
        <v>43.1</v>
      </c>
      <c r="AZ454" s="58">
        <v>71.3</v>
      </c>
      <c r="BA454" s="58">
        <v>81.8</v>
      </c>
      <c r="BB454" s="58">
        <v>64</v>
      </c>
      <c r="BC454" s="58">
        <v>86.7</v>
      </c>
      <c r="BD454" s="58">
        <v>103.9</v>
      </c>
      <c r="BE454" s="58">
        <v>18.399999999999999</v>
      </c>
      <c r="BF454" s="59" t="s">
        <v>544</v>
      </c>
      <c r="BG454" s="58">
        <v>9.3800000000000008</v>
      </c>
      <c r="BH454" s="58">
        <v>6.54</v>
      </c>
      <c r="BI454" s="58">
        <v>105</v>
      </c>
      <c r="BJ454" s="58">
        <v>87.251099999999994</v>
      </c>
      <c r="BK454" s="58">
        <v>87.251099999999994</v>
      </c>
      <c r="BL454" s="58">
        <v>38.35</v>
      </c>
      <c r="BM454" s="58">
        <v>33.590000000000003</v>
      </c>
      <c r="BN454" s="58">
        <v>20.5</v>
      </c>
      <c r="BO454" s="58">
        <v>17.600000000000001</v>
      </c>
      <c r="BP454" s="58">
        <v>59.9</v>
      </c>
      <c r="BQ454" s="59" t="s">
        <v>544</v>
      </c>
      <c r="BR454" s="59" t="s">
        <v>544</v>
      </c>
      <c r="BS454" s="58">
        <v>93.3</v>
      </c>
      <c r="BT454" s="58">
        <v>-38</v>
      </c>
      <c r="BU454" s="58">
        <v>-24.3</v>
      </c>
      <c r="BV454" s="59" t="s">
        <v>544</v>
      </c>
      <c r="BW454" s="59" t="s">
        <v>544</v>
      </c>
      <c r="BX454" s="58">
        <v>-26.7</v>
      </c>
      <c r="BY454" s="58">
        <v>-15</v>
      </c>
      <c r="BZ454" s="58">
        <v>9.6999999999999993</v>
      </c>
      <c r="CA454" s="59" t="s">
        <v>544</v>
      </c>
      <c r="CB454" s="58">
        <v>-18.5</v>
      </c>
      <c r="CC454" s="58">
        <v>-2.4</v>
      </c>
      <c r="CD454" s="58">
        <v>5</v>
      </c>
      <c r="CE454" s="58">
        <v>38020</v>
      </c>
      <c r="CF454" s="58">
        <v>1915178</v>
      </c>
      <c r="CG454" s="58">
        <v>113.4</v>
      </c>
      <c r="CH454" s="58">
        <v>136.19999999999999</v>
      </c>
      <c r="CI454" s="58">
        <v>105.1</v>
      </c>
      <c r="CJ454" s="58">
        <v>108.4</v>
      </c>
      <c r="CK454" s="58">
        <v>-38.6</v>
      </c>
      <c r="CL454" s="58">
        <v>-51.2</v>
      </c>
      <c r="CM454" s="58">
        <v>-38</v>
      </c>
      <c r="CN454" s="58">
        <v>61.7</v>
      </c>
      <c r="CO454" s="58">
        <v>62.9</v>
      </c>
      <c r="CP454" s="58">
        <v>76.599999999999994</v>
      </c>
      <c r="CQ454" s="58">
        <v>118.193557739</v>
      </c>
      <c r="CR454" s="58">
        <v>26.11</v>
      </c>
      <c r="CS454" s="58">
        <v>100.9</v>
      </c>
      <c r="CT454" s="58">
        <v>97.1</v>
      </c>
      <c r="CU454" s="58">
        <v>87.0124</v>
      </c>
      <c r="CV454" s="58">
        <v>8.15</v>
      </c>
      <c r="CW454" s="58">
        <v>5.26</v>
      </c>
      <c r="CX454" s="58">
        <v>139.30000000000001</v>
      </c>
      <c r="CY454" s="58">
        <v>162.69999999999999</v>
      </c>
      <c r="CZ454" s="59" t="s">
        <v>544</v>
      </c>
      <c r="DA454" s="58">
        <v>-24.2</v>
      </c>
      <c r="DB454" s="58">
        <v>100.5</v>
      </c>
      <c r="DC454" s="59" t="s">
        <v>544</v>
      </c>
      <c r="DD454" s="58">
        <v>53.7</v>
      </c>
      <c r="DE454" s="59" t="s">
        <v>544</v>
      </c>
      <c r="DF454" s="59" t="s">
        <v>544</v>
      </c>
      <c r="DG454" s="58">
        <v>75.400000000000006</v>
      </c>
      <c r="DH454" s="58">
        <v>47.5</v>
      </c>
      <c r="DI454" s="58">
        <v>47.3</v>
      </c>
      <c r="DJ454" s="58">
        <v>63.19101843</v>
      </c>
      <c r="DK454" s="59" t="s">
        <v>544</v>
      </c>
      <c r="DL454" s="59" t="s">
        <v>544</v>
      </c>
      <c r="DM454" s="59" t="s">
        <v>544</v>
      </c>
      <c r="DN454" s="58">
        <v>11.639511000000001</v>
      </c>
      <c r="DO454" s="59" t="s">
        <v>544</v>
      </c>
      <c r="DP454" s="59" t="s">
        <v>544</v>
      </c>
      <c r="DQ454" s="1">
        <v>71.400000000000006</v>
      </c>
    </row>
    <row r="455" spans="1:121">
      <c r="A455" s="3">
        <v>35688</v>
      </c>
      <c r="B455" s="59" t="s">
        <v>544</v>
      </c>
      <c r="C455" s="58">
        <v>94.3</v>
      </c>
      <c r="D455" s="58">
        <v>88.4</v>
      </c>
      <c r="E455" s="58">
        <v>100.6</v>
      </c>
      <c r="F455" s="58">
        <v>66.7</v>
      </c>
      <c r="G455" s="58">
        <v>1.094049</v>
      </c>
      <c r="H455" s="58">
        <v>437.3</v>
      </c>
      <c r="I455" s="58">
        <v>1125.9000000000001</v>
      </c>
      <c r="J455" s="58">
        <v>3.31</v>
      </c>
      <c r="K455" s="58">
        <v>5.6</v>
      </c>
      <c r="L455" s="58">
        <v>4167.8999999999996</v>
      </c>
      <c r="M455" s="58">
        <v>277608</v>
      </c>
      <c r="N455" s="58">
        <v>71.599999999999994</v>
      </c>
      <c r="O455" s="58">
        <v>2343</v>
      </c>
      <c r="P455" s="58">
        <v>11.7</v>
      </c>
      <c r="Q455" s="58">
        <v>17.7</v>
      </c>
      <c r="R455" s="58">
        <v>7.4</v>
      </c>
      <c r="S455" s="58">
        <v>38.54</v>
      </c>
      <c r="T455" s="59" t="s">
        <v>544</v>
      </c>
      <c r="U455" s="58">
        <v>30.81</v>
      </c>
      <c r="V455" s="59" t="s">
        <v>544</v>
      </c>
      <c r="W455" s="58">
        <v>-23.4</v>
      </c>
      <c r="X455" s="58">
        <v>54.3</v>
      </c>
      <c r="Y455" s="58">
        <v>18.3</v>
      </c>
      <c r="Z455" s="58">
        <v>100.3</v>
      </c>
      <c r="AA455" s="58">
        <v>99.6</v>
      </c>
      <c r="AB455" s="58">
        <v>97.8</v>
      </c>
      <c r="AC455" s="58">
        <v>1.094049</v>
      </c>
      <c r="AD455" s="58">
        <v>76.8</v>
      </c>
      <c r="AE455" s="58">
        <v>-14.9</v>
      </c>
      <c r="AF455" s="58">
        <v>99.655171999999993</v>
      </c>
      <c r="AG455" s="58">
        <v>18.579999999999998</v>
      </c>
      <c r="AH455" s="58">
        <v>78</v>
      </c>
      <c r="AI455" s="58">
        <v>54.3</v>
      </c>
      <c r="AJ455" s="58">
        <v>22.9</v>
      </c>
      <c r="AK455" s="58">
        <v>10.5</v>
      </c>
      <c r="AL455" s="58">
        <v>7.3</v>
      </c>
      <c r="AM455" s="58">
        <v>80.506399999999999</v>
      </c>
      <c r="AN455" s="58">
        <v>100.9776</v>
      </c>
      <c r="AO455" s="58">
        <v>16.399999999999999</v>
      </c>
      <c r="AP455" s="58">
        <v>99.9</v>
      </c>
      <c r="AQ455" s="58">
        <v>79.900000000000006</v>
      </c>
      <c r="AR455" s="58">
        <v>71.900000000000006</v>
      </c>
      <c r="AS455" s="58">
        <v>-17.2</v>
      </c>
      <c r="AT455" s="58">
        <v>103.2</v>
      </c>
      <c r="AU455" s="58">
        <v>94.29</v>
      </c>
      <c r="AV455" s="58">
        <v>87</v>
      </c>
      <c r="AW455" s="58">
        <v>104.2</v>
      </c>
      <c r="AX455" s="58">
        <v>37.700000000000003</v>
      </c>
      <c r="AY455" s="58">
        <v>42.9</v>
      </c>
      <c r="AZ455" s="58">
        <v>70.2</v>
      </c>
      <c r="BA455" s="58">
        <v>81.900000000000006</v>
      </c>
      <c r="BB455" s="58">
        <v>62.1</v>
      </c>
      <c r="BC455" s="58">
        <v>86.7</v>
      </c>
      <c r="BD455" s="58">
        <v>103.3</v>
      </c>
      <c r="BE455" s="58">
        <v>24.3</v>
      </c>
      <c r="BF455" s="59" t="s">
        <v>544</v>
      </c>
      <c r="BG455" s="58">
        <v>9.24</v>
      </c>
      <c r="BH455" s="58">
        <v>5.79</v>
      </c>
      <c r="BI455" s="58">
        <v>106.5</v>
      </c>
      <c r="BJ455" s="58">
        <v>89.818200000000004</v>
      </c>
      <c r="BK455" s="58">
        <v>89.818200000000004</v>
      </c>
      <c r="BL455" s="58">
        <v>40.74</v>
      </c>
      <c r="BM455" s="58">
        <v>33.549999999999997</v>
      </c>
      <c r="BN455" s="58">
        <v>20.100000000000001</v>
      </c>
      <c r="BO455" s="58">
        <v>19.100000000000001</v>
      </c>
      <c r="BP455" s="58">
        <v>60.8</v>
      </c>
      <c r="BQ455" s="59" t="s">
        <v>544</v>
      </c>
      <c r="BR455" s="59" t="s">
        <v>544</v>
      </c>
      <c r="BS455" s="58">
        <v>95.1</v>
      </c>
      <c r="BT455" s="58">
        <v>-39</v>
      </c>
      <c r="BU455" s="58">
        <v>-26.4</v>
      </c>
      <c r="BV455" s="59" t="s">
        <v>544</v>
      </c>
      <c r="BW455" s="59" t="s">
        <v>544</v>
      </c>
      <c r="BX455" s="58">
        <v>-23.4</v>
      </c>
      <c r="BY455" s="58">
        <v>-11.7</v>
      </c>
      <c r="BZ455" s="58">
        <v>12.8</v>
      </c>
      <c r="CA455" s="59" t="s">
        <v>544</v>
      </c>
      <c r="CB455" s="58">
        <v>-16.100000000000001</v>
      </c>
      <c r="CC455" s="58">
        <v>-0.1</v>
      </c>
      <c r="CD455" s="58">
        <v>-6.7</v>
      </c>
      <c r="CE455" s="58">
        <v>38000</v>
      </c>
      <c r="CF455" s="58">
        <v>1926453</v>
      </c>
      <c r="CG455" s="58">
        <v>110.8</v>
      </c>
      <c r="CH455" s="58">
        <v>133.80000000000001</v>
      </c>
      <c r="CI455" s="58">
        <v>105.1</v>
      </c>
      <c r="CJ455" s="58">
        <v>103.6</v>
      </c>
      <c r="CK455" s="58">
        <v>-39.200000000000003</v>
      </c>
      <c r="CL455" s="58">
        <v>-51.4</v>
      </c>
      <c r="CM455" s="58">
        <v>-39</v>
      </c>
      <c r="CN455" s="58">
        <v>61.2</v>
      </c>
      <c r="CO455" s="58">
        <v>61.2</v>
      </c>
      <c r="CP455" s="58">
        <v>77</v>
      </c>
      <c r="CQ455" s="58">
        <v>64.007202148000005</v>
      </c>
      <c r="CR455" s="58">
        <v>29.26</v>
      </c>
      <c r="CS455" s="58">
        <v>100.9</v>
      </c>
      <c r="CT455" s="58">
        <v>99.5</v>
      </c>
      <c r="CU455" s="58">
        <v>89.549199999999999</v>
      </c>
      <c r="CV455" s="58">
        <v>8.5</v>
      </c>
      <c r="CW455" s="58">
        <v>5.52</v>
      </c>
      <c r="CX455" s="58">
        <v>136.4</v>
      </c>
      <c r="CY455" s="58">
        <v>160.19999999999999</v>
      </c>
      <c r="CZ455" s="59" t="s">
        <v>544</v>
      </c>
      <c r="DA455" s="58">
        <v>-21.7</v>
      </c>
      <c r="DB455" s="58">
        <v>99.4</v>
      </c>
      <c r="DC455" s="59" t="s">
        <v>544</v>
      </c>
      <c r="DD455" s="58">
        <v>53.4</v>
      </c>
      <c r="DE455" s="59" t="s">
        <v>544</v>
      </c>
      <c r="DF455" s="59" t="s">
        <v>544</v>
      </c>
      <c r="DG455" s="58">
        <v>78</v>
      </c>
      <c r="DH455" s="58">
        <v>48.9</v>
      </c>
      <c r="DI455" s="58">
        <v>48.2</v>
      </c>
      <c r="DJ455" s="58">
        <v>67.090282629000001</v>
      </c>
      <c r="DK455" s="59" t="s">
        <v>544</v>
      </c>
      <c r="DL455" s="59" t="s">
        <v>544</v>
      </c>
      <c r="DM455" s="59" t="s">
        <v>544</v>
      </c>
      <c r="DN455" s="58">
        <v>11.829523</v>
      </c>
      <c r="DO455" s="59" t="s">
        <v>544</v>
      </c>
      <c r="DP455" s="59" t="s">
        <v>544</v>
      </c>
      <c r="DQ455" s="1">
        <v>72</v>
      </c>
    </row>
    <row r="456" spans="1:121">
      <c r="A456" s="3">
        <v>35718</v>
      </c>
      <c r="B456" s="59" t="s">
        <v>544</v>
      </c>
      <c r="C456" s="58">
        <v>94.8</v>
      </c>
      <c r="D456" s="58">
        <v>89.4</v>
      </c>
      <c r="E456" s="58">
        <v>100.5</v>
      </c>
      <c r="F456" s="58">
        <v>66.2</v>
      </c>
      <c r="G456" s="58">
        <v>1.113632</v>
      </c>
      <c r="H456" s="58">
        <v>438.2</v>
      </c>
      <c r="I456" s="58">
        <v>1127.8</v>
      </c>
      <c r="J456" s="58">
        <v>3.577</v>
      </c>
      <c r="K456" s="58">
        <v>5.6</v>
      </c>
      <c r="L456" s="58">
        <v>3726.7</v>
      </c>
      <c r="M456" s="58">
        <v>308505</v>
      </c>
      <c r="N456" s="58">
        <v>72.599999999999994</v>
      </c>
      <c r="O456" s="58">
        <v>2399</v>
      </c>
      <c r="P456" s="58">
        <v>11.8</v>
      </c>
      <c r="Q456" s="58">
        <v>12.7</v>
      </c>
      <c r="R456" s="58">
        <v>8.8000000000000007</v>
      </c>
      <c r="S456" s="58">
        <v>37.33</v>
      </c>
      <c r="T456" s="59" t="s">
        <v>544</v>
      </c>
      <c r="U456" s="58">
        <v>31.82</v>
      </c>
      <c r="V456" s="59" t="s">
        <v>544</v>
      </c>
      <c r="W456" s="58">
        <v>-22.5</v>
      </c>
      <c r="X456" s="58">
        <v>52.9</v>
      </c>
      <c r="Y456" s="58">
        <v>15.3</v>
      </c>
      <c r="Z456" s="58">
        <v>100.6</v>
      </c>
      <c r="AA456" s="58">
        <v>100</v>
      </c>
      <c r="AB456" s="58">
        <v>98.6</v>
      </c>
      <c r="AC456" s="58">
        <v>1.113632</v>
      </c>
      <c r="AD456" s="58">
        <v>78</v>
      </c>
      <c r="AE456" s="58">
        <v>-12.2</v>
      </c>
      <c r="AF456" s="58">
        <v>99.884793000000002</v>
      </c>
      <c r="AG456" s="58">
        <v>20.13</v>
      </c>
      <c r="AH456" s="58">
        <v>78.099999999999994</v>
      </c>
      <c r="AI456" s="58">
        <v>52.9</v>
      </c>
      <c r="AJ456" s="58">
        <v>21.8</v>
      </c>
      <c r="AK456" s="58">
        <v>10.4</v>
      </c>
      <c r="AL456" s="58">
        <v>8.6</v>
      </c>
      <c r="AM456" s="58">
        <v>80.671999999999997</v>
      </c>
      <c r="AN456" s="58">
        <v>101.0442</v>
      </c>
      <c r="AO456" s="58">
        <v>13.7</v>
      </c>
      <c r="AP456" s="58">
        <v>97.9</v>
      </c>
      <c r="AQ456" s="58">
        <v>80.400000000000006</v>
      </c>
      <c r="AR456" s="58">
        <v>78.099999999999994</v>
      </c>
      <c r="AS456" s="58">
        <v>-14.9</v>
      </c>
      <c r="AT456" s="58">
        <v>103.8</v>
      </c>
      <c r="AU456" s="58">
        <v>95.15</v>
      </c>
      <c r="AV456" s="58">
        <v>87</v>
      </c>
      <c r="AW456" s="58">
        <v>104.2</v>
      </c>
      <c r="AX456" s="58">
        <v>40.299999999999997</v>
      </c>
      <c r="AY456" s="58">
        <v>45</v>
      </c>
      <c r="AZ456" s="58">
        <v>69.099999999999994</v>
      </c>
      <c r="BA456" s="58">
        <v>79.7</v>
      </c>
      <c r="BB456" s="58">
        <v>61.8</v>
      </c>
      <c r="BC456" s="58">
        <v>86.8</v>
      </c>
      <c r="BD456" s="58">
        <v>103.2</v>
      </c>
      <c r="BE456" s="58">
        <v>21.8</v>
      </c>
      <c r="BF456" s="59" t="s">
        <v>544</v>
      </c>
      <c r="BG456" s="58">
        <v>9.56</v>
      </c>
      <c r="BH456" s="58">
        <v>6.59</v>
      </c>
      <c r="BI456" s="58">
        <v>105.6</v>
      </c>
      <c r="BJ456" s="58">
        <v>91.433099999999996</v>
      </c>
      <c r="BK456" s="58">
        <v>91.433099999999996</v>
      </c>
      <c r="BL456" s="58">
        <v>39.1</v>
      </c>
      <c r="BM456" s="58">
        <v>34.619999999999997</v>
      </c>
      <c r="BN456" s="58">
        <v>17.399999999999999</v>
      </c>
      <c r="BO456" s="58">
        <v>19.100000000000001</v>
      </c>
      <c r="BP456" s="58">
        <v>61.8</v>
      </c>
      <c r="BQ456" s="59" t="s">
        <v>544</v>
      </c>
      <c r="BR456" s="59" t="s">
        <v>544</v>
      </c>
      <c r="BS456" s="58">
        <v>97.2</v>
      </c>
      <c r="BT456" s="58">
        <v>-38.6</v>
      </c>
      <c r="BU456" s="58">
        <v>-23</v>
      </c>
      <c r="BV456" s="59" t="s">
        <v>544</v>
      </c>
      <c r="BW456" s="59" t="s">
        <v>544</v>
      </c>
      <c r="BX456" s="58">
        <v>-18.899999999999999</v>
      </c>
      <c r="BY456" s="58">
        <v>-13.5</v>
      </c>
      <c r="BZ456" s="58">
        <v>13.7</v>
      </c>
      <c r="CA456" s="59" t="s">
        <v>544</v>
      </c>
      <c r="CB456" s="58">
        <v>-13.8</v>
      </c>
      <c r="CC456" s="58">
        <v>13.5</v>
      </c>
      <c r="CD456" s="58">
        <v>6.8</v>
      </c>
      <c r="CE456" s="58">
        <v>38014</v>
      </c>
      <c r="CF456" s="58">
        <v>1931273</v>
      </c>
      <c r="CG456" s="58">
        <v>111.3</v>
      </c>
      <c r="CH456" s="58">
        <v>137.6</v>
      </c>
      <c r="CI456" s="58">
        <v>108.9</v>
      </c>
      <c r="CJ456" s="58">
        <v>99.4</v>
      </c>
      <c r="CK456" s="58">
        <v>-36.700000000000003</v>
      </c>
      <c r="CL456" s="58">
        <v>-51.6</v>
      </c>
      <c r="CM456" s="58">
        <v>-38.6</v>
      </c>
      <c r="CN456" s="58">
        <v>61.2</v>
      </c>
      <c r="CO456" s="58">
        <v>61.5</v>
      </c>
      <c r="CP456" s="58">
        <v>78.5</v>
      </c>
      <c r="CQ456" s="58">
        <v>72.829292296999995</v>
      </c>
      <c r="CR456" s="58">
        <v>22.42</v>
      </c>
      <c r="CS456" s="58">
        <v>100.8</v>
      </c>
      <c r="CT456" s="58">
        <v>100.3</v>
      </c>
      <c r="CU456" s="58">
        <v>91.161199999999994</v>
      </c>
      <c r="CV456" s="58">
        <v>8.44</v>
      </c>
      <c r="CW456" s="58">
        <v>5.37</v>
      </c>
      <c r="CX456" s="58">
        <v>136.9</v>
      </c>
      <c r="CY456" s="58">
        <v>164.8</v>
      </c>
      <c r="CZ456" s="59" t="s">
        <v>544</v>
      </c>
      <c r="DA456" s="58">
        <v>-21.1</v>
      </c>
      <c r="DB456" s="58">
        <v>102.8</v>
      </c>
      <c r="DC456" s="59" t="s">
        <v>544</v>
      </c>
      <c r="DD456" s="58">
        <v>53.6</v>
      </c>
      <c r="DE456" s="59" t="s">
        <v>544</v>
      </c>
      <c r="DF456" s="59" t="s">
        <v>544</v>
      </c>
      <c r="DG456" s="58">
        <v>78</v>
      </c>
      <c r="DH456" s="58">
        <v>46.9</v>
      </c>
      <c r="DI456" s="58">
        <v>48.4</v>
      </c>
      <c r="DJ456" s="58">
        <v>80.884381344999994</v>
      </c>
      <c r="DK456" s="59" t="s">
        <v>544</v>
      </c>
      <c r="DL456" s="59" t="s">
        <v>544</v>
      </c>
      <c r="DM456" s="59" t="s">
        <v>544</v>
      </c>
      <c r="DN456" s="58">
        <v>11.990195999999999</v>
      </c>
      <c r="DO456" s="59" t="s">
        <v>544</v>
      </c>
      <c r="DP456" s="59" t="s">
        <v>544</v>
      </c>
      <c r="DQ456" s="1">
        <v>73</v>
      </c>
    </row>
    <row r="457" spans="1:121">
      <c r="A457" s="3">
        <v>35749</v>
      </c>
      <c r="B457" s="59" t="s">
        <v>544</v>
      </c>
      <c r="C457" s="58">
        <v>95.2</v>
      </c>
      <c r="D457" s="58">
        <v>89.6</v>
      </c>
      <c r="E457" s="58">
        <v>101.1</v>
      </c>
      <c r="F457" s="58">
        <v>65.7</v>
      </c>
      <c r="G457" s="58">
        <v>1.129097</v>
      </c>
      <c r="H457" s="58">
        <v>457.4</v>
      </c>
      <c r="I457" s="58">
        <v>1132.2</v>
      </c>
      <c r="J457" s="58">
        <v>3.738</v>
      </c>
      <c r="K457" s="58">
        <v>5.6</v>
      </c>
      <c r="L457" s="58">
        <v>3949.1</v>
      </c>
      <c r="M457" s="58">
        <v>250698</v>
      </c>
      <c r="N457" s="58">
        <v>72.8</v>
      </c>
      <c r="O457" s="58">
        <v>2294</v>
      </c>
      <c r="P457" s="58">
        <v>11.7</v>
      </c>
      <c r="Q457" s="58">
        <v>11.4</v>
      </c>
      <c r="R457" s="58">
        <v>9.1999999999999993</v>
      </c>
      <c r="S457" s="58">
        <v>37.25</v>
      </c>
      <c r="T457" s="59" t="s">
        <v>544</v>
      </c>
      <c r="U457" s="58">
        <v>31.18</v>
      </c>
      <c r="V457" s="59" t="s">
        <v>544</v>
      </c>
      <c r="W457" s="58">
        <v>-22.1</v>
      </c>
      <c r="X457" s="58">
        <v>51.2</v>
      </c>
      <c r="Y457" s="58">
        <v>13.3</v>
      </c>
      <c r="Z457" s="58">
        <v>100.8</v>
      </c>
      <c r="AA457" s="58">
        <v>100.5</v>
      </c>
      <c r="AB457" s="58">
        <v>99.4</v>
      </c>
      <c r="AC457" s="58">
        <v>1.129097</v>
      </c>
      <c r="AD457" s="58">
        <v>78.3</v>
      </c>
      <c r="AE457" s="58">
        <v>-12</v>
      </c>
      <c r="AF457" s="58">
        <v>100.23121399999999</v>
      </c>
      <c r="AG457" s="58">
        <v>19.309999999999999</v>
      </c>
      <c r="AH457" s="58">
        <v>78.2</v>
      </c>
      <c r="AI457" s="58">
        <v>51.2</v>
      </c>
      <c r="AJ457" s="58">
        <v>22.4</v>
      </c>
      <c r="AK457" s="58">
        <v>10</v>
      </c>
      <c r="AL457" s="58">
        <v>3.1</v>
      </c>
      <c r="AM457" s="58">
        <v>80.819999999999993</v>
      </c>
      <c r="AN457" s="58">
        <v>101.08799999999999</v>
      </c>
      <c r="AO457" s="58">
        <v>7.4</v>
      </c>
      <c r="AP457" s="58">
        <v>93</v>
      </c>
      <c r="AQ457" s="58">
        <v>80.2</v>
      </c>
      <c r="AR457" s="58">
        <v>68.3</v>
      </c>
      <c r="AS457" s="58">
        <v>-14.5</v>
      </c>
      <c r="AT457" s="58">
        <v>104</v>
      </c>
      <c r="AU457" s="58">
        <v>96.02</v>
      </c>
      <c r="AV457" s="58">
        <v>86.8</v>
      </c>
      <c r="AW457" s="58">
        <v>103.7</v>
      </c>
      <c r="AX457" s="58">
        <v>38.700000000000003</v>
      </c>
      <c r="AY457" s="58">
        <v>43.5</v>
      </c>
      <c r="AZ457" s="58">
        <v>68.7</v>
      </c>
      <c r="BA457" s="58">
        <v>80.099999999999994</v>
      </c>
      <c r="BB457" s="58">
        <v>60.8</v>
      </c>
      <c r="BC457" s="58">
        <v>86.9</v>
      </c>
      <c r="BD457" s="58">
        <v>102.2</v>
      </c>
      <c r="BE457" s="58">
        <v>18.3</v>
      </c>
      <c r="BF457" s="59" t="s">
        <v>544</v>
      </c>
      <c r="BG457" s="58">
        <v>9.52</v>
      </c>
      <c r="BH457" s="58">
        <v>6.61</v>
      </c>
      <c r="BI457" s="58">
        <v>104.6</v>
      </c>
      <c r="BJ457" s="58">
        <v>93.043199999999999</v>
      </c>
      <c r="BK457" s="58">
        <v>93.043199999999999</v>
      </c>
      <c r="BL457" s="58">
        <v>39.39</v>
      </c>
      <c r="BM457" s="58">
        <v>34.119999999999997</v>
      </c>
      <c r="BN457" s="58">
        <v>18.2</v>
      </c>
      <c r="BO457" s="58">
        <v>21.2</v>
      </c>
      <c r="BP457" s="58">
        <v>62.6</v>
      </c>
      <c r="BQ457" s="59" t="s">
        <v>544</v>
      </c>
      <c r="BR457" s="59" t="s">
        <v>544</v>
      </c>
      <c r="BS457" s="58">
        <v>94.8</v>
      </c>
      <c r="BT457" s="58">
        <v>-36.700000000000003</v>
      </c>
      <c r="BU457" s="58">
        <v>-29.1</v>
      </c>
      <c r="BV457" s="59" t="s">
        <v>544</v>
      </c>
      <c r="BW457" s="59" t="s">
        <v>544</v>
      </c>
      <c r="BX457" s="58">
        <v>-24.2</v>
      </c>
      <c r="BY457" s="58">
        <v>-12.1</v>
      </c>
      <c r="BZ457" s="58">
        <v>15.6</v>
      </c>
      <c r="CA457" s="59" t="s">
        <v>544</v>
      </c>
      <c r="CB457" s="58">
        <v>-15.3</v>
      </c>
      <c r="CC457" s="58">
        <v>7.6</v>
      </c>
      <c r="CD457" s="58">
        <v>5.8</v>
      </c>
      <c r="CE457" s="58">
        <v>38012</v>
      </c>
      <c r="CF457" s="58">
        <v>1941419</v>
      </c>
      <c r="CG457" s="58">
        <v>106.6</v>
      </c>
      <c r="CH457" s="58">
        <v>123.5</v>
      </c>
      <c r="CI457" s="58">
        <v>104.4</v>
      </c>
      <c r="CJ457" s="58">
        <v>99.7</v>
      </c>
      <c r="CK457" s="58">
        <v>-37.200000000000003</v>
      </c>
      <c r="CL457" s="58">
        <v>-50.9</v>
      </c>
      <c r="CM457" s="58">
        <v>-36.700000000000003</v>
      </c>
      <c r="CN457" s="58">
        <v>60.7</v>
      </c>
      <c r="CO457" s="58">
        <v>60.3</v>
      </c>
      <c r="CP457" s="58">
        <v>80.2</v>
      </c>
      <c r="CQ457" s="58">
        <v>68.688087463000002</v>
      </c>
      <c r="CR457" s="58">
        <v>37.799999999999997</v>
      </c>
      <c r="CS457" s="58">
        <v>100.7</v>
      </c>
      <c r="CT457" s="58">
        <v>100.8</v>
      </c>
      <c r="CU457" s="58">
        <v>92.7303</v>
      </c>
      <c r="CV457" s="58">
        <v>8.02</v>
      </c>
      <c r="CW457" s="58">
        <v>5.38</v>
      </c>
      <c r="CX457" s="58">
        <v>131.6</v>
      </c>
      <c r="CY457" s="58">
        <v>148.1</v>
      </c>
      <c r="CZ457" s="59" t="s">
        <v>544</v>
      </c>
      <c r="DA457" s="58">
        <v>-18.899999999999999</v>
      </c>
      <c r="DB457" s="58">
        <v>104.1</v>
      </c>
      <c r="DC457" s="59" t="s">
        <v>544</v>
      </c>
      <c r="DD457" s="58">
        <v>53.3</v>
      </c>
      <c r="DE457" s="59" t="s">
        <v>544</v>
      </c>
      <c r="DF457" s="59" t="s">
        <v>544</v>
      </c>
      <c r="DG457" s="58">
        <v>78.8</v>
      </c>
      <c r="DH457" s="58">
        <v>45.3</v>
      </c>
      <c r="DI457" s="58">
        <v>51.2</v>
      </c>
      <c r="DJ457" s="58">
        <v>94.563682365000005</v>
      </c>
      <c r="DK457" s="59" t="s">
        <v>544</v>
      </c>
      <c r="DL457" s="59" t="s">
        <v>544</v>
      </c>
      <c r="DM457" s="59" t="s">
        <v>544</v>
      </c>
      <c r="DN457" s="58">
        <v>12.113947</v>
      </c>
      <c r="DO457" s="59" t="s">
        <v>544</v>
      </c>
      <c r="DP457" s="59" t="s">
        <v>544</v>
      </c>
      <c r="DQ457" s="1">
        <v>73.400000000000006</v>
      </c>
    </row>
    <row r="458" spans="1:121">
      <c r="A458" s="3">
        <v>35779</v>
      </c>
      <c r="B458" s="59" t="s">
        <v>544</v>
      </c>
      <c r="C458" s="58">
        <v>95.6</v>
      </c>
      <c r="D458" s="58">
        <v>90.5</v>
      </c>
      <c r="E458" s="58">
        <v>101.1</v>
      </c>
      <c r="F458" s="58">
        <v>66.900000000000006</v>
      </c>
      <c r="G458" s="58">
        <v>1.0996619999999999</v>
      </c>
      <c r="H458" s="58">
        <v>465</v>
      </c>
      <c r="I458" s="58">
        <v>1139.3</v>
      </c>
      <c r="J458" s="58">
        <v>3.73</v>
      </c>
      <c r="K458" s="58">
        <v>5.3</v>
      </c>
      <c r="L458" s="58">
        <v>4249.7</v>
      </c>
      <c r="M458" s="58">
        <v>264956</v>
      </c>
      <c r="N458" s="58">
        <v>73.8</v>
      </c>
      <c r="O458" s="58">
        <v>2300</v>
      </c>
      <c r="P458" s="58">
        <v>11.7</v>
      </c>
      <c r="Q458" s="58">
        <v>19.2</v>
      </c>
      <c r="R458" s="58">
        <v>7.5</v>
      </c>
      <c r="S458" s="58">
        <v>39.130000000000003</v>
      </c>
      <c r="T458" s="59" t="s">
        <v>544</v>
      </c>
      <c r="U458" s="58">
        <v>30.79</v>
      </c>
      <c r="V458" s="59" t="s">
        <v>544</v>
      </c>
      <c r="W458" s="58">
        <v>-18.7</v>
      </c>
      <c r="X458" s="58">
        <v>53.9</v>
      </c>
      <c r="Y458" s="58">
        <v>13.2</v>
      </c>
      <c r="Z458" s="58">
        <v>100.6</v>
      </c>
      <c r="AA458" s="58">
        <v>100.7</v>
      </c>
      <c r="AB458" s="58">
        <v>99.8</v>
      </c>
      <c r="AC458" s="58">
        <v>1.0996619999999999</v>
      </c>
      <c r="AD458" s="58">
        <v>78.599999999999994</v>
      </c>
      <c r="AE458" s="58">
        <v>-10.3</v>
      </c>
      <c r="AF458" s="58">
        <v>100.115607</v>
      </c>
      <c r="AG458" s="58">
        <v>17.420000000000002</v>
      </c>
      <c r="AH458" s="58">
        <v>78.3</v>
      </c>
      <c r="AI458" s="58">
        <v>53.9</v>
      </c>
      <c r="AJ458" s="58">
        <v>25.3</v>
      </c>
      <c r="AK458" s="58">
        <v>9.5</v>
      </c>
      <c r="AL458" s="58">
        <v>6.4</v>
      </c>
      <c r="AM458" s="58">
        <v>80.959400000000002</v>
      </c>
      <c r="AN458" s="58">
        <v>101.1202</v>
      </c>
      <c r="AO458" s="58">
        <v>6.3</v>
      </c>
      <c r="AP458" s="58">
        <v>73.400000000000006</v>
      </c>
      <c r="AQ458" s="58">
        <v>81.7</v>
      </c>
      <c r="AR458" s="58">
        <v>61.9</v>
      </c>
      <c r="AS458" s="58">
        <v>-13.2</v>
      </c>
      <c r="AT458" s="58">
        <v>105.5</v>
      </c>
      <c r="AU458" s="58">
        <v>96.16</v>
      </c>
      <c r="AV458" s="58">
        <v>86.7</v>
      </c>
      <c r="AW458" s="58">
        <v>104</v>
      </c>
      <c r="AX458" s="58">
        <v>35</v>
      </c>
      <c r="AY458" s="58">
        <v>40.200000000000003</v>
      </c>
      <c r="AZ458" s="58">
        <v>67.400000000000006</v>
      </c>
      <c r="BA458" s="58">
        <v>81</v>
      </c>
      <c r="BB458" s="58">
        <v>57.9</v>
      </c>
      <c r="BC458" s="58">
        <v>86.8</v>
      </c>
      <c r="BD458" s="58">
        <v>103.2</v>
      </c>
      <c r="BE458" s="58">
        <v>20.5</v>
      </c>
      <c r="BF458" s="59" t="s">
        <v>544</v>
      </c>
      <c r="BG458" s="58">
        <v>9.0399999999999991</v>
      </c>
      <c r="BH458" s="58">
        <v>6.43</v>
      </c>
      <c r="BI458" s="58">
        <v>104.2</v>
      </c>
      <c r="BJ458" s="58">
        <v>93.825500000000005</v>
      </c>
      <c r="BK458" s="58">
        <v>93.825500000000005</v>
      </c>
      <c r="BL458" s="58">
        <v>40.83</v>
      </c>
      <c r="BM458" s="58">
        <v>33.75</v>
      </c>
      <c r="BN458" s="58">
        <v>24.2</v>
      </c>
      <c r="BO458" s="58">
        <v>25.7</v>
      </c>
      <c r="BP458" s="58">
        <v>63.2</v>
      </c>
      <c r="BQ458" s="59" t="s">
        <v>544</v>
      </c>
      <c r="BR458" s="59" t="s">
        <v>544</v>
      </c>
      <c r="BS458" s="58">
        <v>94.4</v>
      </c>
      <c r="BT458" s="58">
        <v>-36.4</v>
      </c>
      <c r="BU458" s="58">
        <v>-20.3</v>
      </c>
      <c r="BV458" s="59" t="s">
        <v>544</v>
      </c>
      <c r="BW458" s="59" t="s">
        <v>544</v>
      </c>
      <c r="BX458" s="58">
        <v>-20</v>
      </c>
      <c r="BY458" s="58">
        <v>-10.8</v>
      </c>
      <c r="BZ458" s="58">
        <v>16</v>
      </c>
      <c r="CA458" s="59" t="s">
        <v>544</v>
      </c>
      <c r="CB458" s="58">
        <v>-16.5</v>
      </c>
      <c r="CC458" s="58">
        <v>7.8</v>
      </c>
      <c r="CD458" s="58">
        <v>-2.2000000000000002</v>
      </c>
      <c r="CE458" s="58">
        <v>37973</v>
      </c>
      <c r="CF458" s="58">
        <v>1968088</v>
      </c>
      <c r="CG458" s="58">
        <v>110.2</v>
      </c>
      <c r="CH458" s="58">
        <v>130.1</v>
      </c>
      <c r="CI458" s="58">
        <v>106</v>
      </c>
      <c r="CJ458" s="58">
        <v>103.3</v>
      </c>
      <c r="CK458" s="58">
        <v>-34.6</v>
      </c>
      <c r="CL458" s="58">
        <v>-50.3</v>
      </c>
      <c r="CM458" s="58">
        <v>-36.4</v>
      </c>
      <c r="CN458" s="58">
        <v>60.9</v>
      </c>
      <c r="CO458" s="58">
        <v>61.2</v>
      </c>
      <c r="CP458" s="58">
        <v>78.599999999999994</v>
      </c>
      <c r="CQ458" s="58">
        <v>88.882820128999995</v>
      </c>
      <c r="CR458" s="58">
        <v>28.21</v>
      </c>
      <c r="CS458" s="58">
        <v>100.9</v>
      </c>
      <c r="CT458" s="58">
        <v>100.2</v>
      </c>
      <c r="CU458" s="58">
        <v>93.517899999999997</v>
      </c>
      <c r="CV458" s="58">
        <v>7.82</v>
      </c>
      <c r="CW458" s="58">
        <v>5.05</v>
      </c>
      <c r="CX458" s="58">
        <v>136</v>
      </c>
      <c r="CY458" s="58">
        <v>156.30000000000001</v>
      </c>
      <c r="CZ458" s="59" t="s">
        <v>544</v>
      </c>
      <c r="DA458" s="58">
        <v>-20.2</v>
      </c>
      <c r="DB458" s="58">
        <v>101.8</v>
      </c>
      <c r="DC458" s="59" t="s">
        <v>544</v>
      </c>
      <c r="DD458" s="58">
        <v>53.1</v>
      </c>
      <c r="DE458" s="59" t="s">
        <v>544</v>
      </c>
      <c r="DF458" s="59" t="s">
        <v>544</v>
      </c>
      <c r="DG458" s="58">
        <v>77.599999999999994</v>
      </c>
      <c r="DH458" s="58">
        <v>48.3</v>
      </c>
      <c r="DI458" s="58">
        <v>49.8</v>
      </c>
      <c r="DJ458" s="58">
        <v>106.246367384</v>
      </c>
      <c r="DK458" s="59" t="s">
        <v>544</v>
      </c>
      <c r="DL458" s="59" t="s">
        <v>544</v>
      </c>
      <c r="DM458" s="59" t="s">
        <v>544</v>
      </c>
      <c r="DN458" s="58">
        <v>11.483794</v>
      </c>
      <c r="DO458" s="59" t="s">
        <v>544</v>
      </c>
      <c r="DP458" s="59" t="s">
        <v>544</v>
      </c>
      <c r="DQ458" s="1">
        <v>74.099999999999994</v>
      </c>
    </row>
    <row r="459" spans="1:121">
      <c r="A459" s="3">
        <v>35810</v>
      </c>
      <c r="B459" s="59" t="s">
        <v>544</v>
      </c>
      <c r="C459" s="58">
        <v>94.9</v>
      </c>
      <c r="D459" s="58">
        <v>89.6</v>
      </c>
      <c r="E459" s="58">
        <v>100.5</v>
      </c>
      <c r="F459" s="58">
        <v>67.8</v>
      </c>
      <c r="G459" s="58">
        <v>1.076865</v>
      </c>
      <c r="H459" s="58">
        <v>443.2</v>
      </c>
      <c r="I459" s="58">
        <v>1138.9000000000001</v>
      </c>
      <c r="J459" s="58">
        <v>3.5720000000000001</v>
      </c>
      <c r="K459" s="58">
        <v>5.0999999999999996</v>
      </c>
      <c r="L459" s="58">
        <v>4440.3999999999996</v>
      </c>
      <c r="M459" s="58">
        <v>261646</v>
      </c>
      <c r="N459" s="58">
        <v>74.599999999999994</v>
      </c>
      <c r="O459" s="58">
        <v>2220</v>
      </c>
      <c r="P459" s="58">
        <v>11.7</v>
      </c>
      <c r="Q459" s="58">
        <v>23.2</v>
      </c>
      <c r="R459" s="58">
        <v>5.3</v>
      </c>
      <c r="S459" s="58">
        <v>38.58</v>
      </c>
      <c r="T459" s="59" t="s">
        <v>544</v>
      </c>
      <c r="U459" s="58">
        <v>34.74</v>
      </c>
      <c r="V459" s="59" t="s">
        <v>544</v>
      </c>
      <c r="W459" s="58">
        <v>-18.600000000000001</v>
      </c>
      <c r="X459" s="58">
        <v>52.6</v>
      </c>
      <c r="Y459" s="58">
        <v>13.1</v>
      </c>
      <c r="Z459" s="58">
        <v>100</v>
      </c>
      <c r="AA459" s="58">
        <v>100.1</v>
      </c>
      <c r="AB459" s="58">
        <v>99.5</v>
      </c>
      <c r="AC459" s="58">
        <v>1.076865</v>
      </c>
      <c r="AD459" s="58">
        <v>79.2</v>
      </c>
      <c r="AE459" s="58">
        <v>-9.4</v>
      </c>
      <c r="AF459" s="58">
        <v>100.23121399999999</v>
      </c>
      <c r="AG459" s="58">
        <v>15.51</v>
      </c>
      <c r="AH459" s="58">
        <v>77.900000000000006</v>
      </c>
      <c r="AI459" s="58">
        <v>52.6</v>
      </c>
      <c r="AJ459" s="58">
        <v>25</v>
      </c>
      <c r="AK459" s="58">
        <v>7.8</v>
      </c>
      <c r="AL459" s="58">
        <v>6.4</v>
      </c>
      <c r="AM459" s="58">
        <v>81.086600000000004</v>
      </c>
      <c r="AN459" s="58">
        <v>101.1365</v>
      </c>
      <c r="AO459" s="58">
        <v>8.1999999999999993</v>
      </c>
      <c r="AP459" s="58">
        <v>48</v>
      </c>
      <c r="AQ459" s="58">
        <v>80.7</v>
      </c>
      <c r="AR459" s="58">
        <v>49.9</v>
      </c>
      <c r="AS459" s="58">
        <v>-12.3</v>
      </c>
      <c r="AT459" s="58">
        <v>106.6</v>
      </c>
      <c r="AU459" s="58">
        <v>95.9</v>
      </c>
      <c r="AV459" s="58">
        <v>86.5</v>
      </c>
      <c r="AW459" s="58">
        <v>104.1</v>
      </c>
      <c r="AX459" s="58">
        <v>30.8</v>
      </c>
      <c r="AY459" s="58">
        <v>36.5</v>
      </c>
      <c r="AZ459" s="58">
        <v>65.900000000000006</v>
      </c>
      <c r="BA459" s="58">
        <v>79.7</v>
      </c>
      <c r="BB459" s="58">
        <v>56.3</v>
      </c>
      <c r="BC459" s="58">
        <v>86.8</v>
      </c>
      <c r="BD459" s="58">
        <v>103.7</v>
      </c>
      <c r="BE459" s="58">
        <v>18.2</v>
      </c>
      <c r="BF459" s="59" t="s">
        <v>544</v>
      </c>
      <c r="BG459" s="58">
        <v>9.67</v>
      </c>
      <c r="BH459" s="58">
        <v>5.88</v>
      </c>
      <c r="BI459" s="58">
        <v>102.9</v>
      </c>
      <c r="BJ459" s="58">
        <v>93.939099999999996</v>
      </c>
      <c r="BK459" s="58">
        <v>93.939099999999996</v>
      </c>
      <c r="BL459" s="58">
        <v>41.01</v>
      </c>
      <c r="BM459" s="58">
        <v>37.659999999999997</v>
      </c>
      <c r="BN459" s="58">
        <v>21.3</v>
      </c>
      <c r="BO459" s="58">
        <v>23.7</v>
      </c>
      <c r="BP459" s="58">
        <v>63.6</v>
      </c>
      <c r="BQ459" s="59" t="s">
        <v>544</v>
      </c>
      <c r="BR459" s="59" t="s">
        <v>544</v>
      </c>
      <c r="BS459" s="58">
        <v>95.5</v>
      </c>
      <c r="BT459" s="58">
        <v>-39.700000000000003</v>
      </c>
      <c r="BU459" s="58">
        <v>-20.8</v>
      </c>
      <c r="BV459" s="59" t="s">
        <v>544</v>
      </c>
      <c r="BW459" s="59" t="s">
        <v>544</v>
      </c>
      <c r="BX459" s="58">
        <v>-18.5</v>
      </c>
      <c r="BY459" s="58">
        <v>-15.9</v>
      </c>
      <c r="BZ459" s="58">
        <v>13.7</v>
      </c>
      <c r="CA459" s="59" t="s">
        <v>544</v>
      </c>
      <c r="CB459" s="58">
        <v>-14.6</v>
      </c>
      <c r="CC459" s="58">
        <v>8.4</v>
      </c>
      <c r="CD459" s="58">
        <v>4.0999999999999996</v>
      </c>
      <c r="CE459" s="58">
        <v>38023</v>
      </c>
      <c r="CF459" s="58">
        <v>1972545</v>
      </c>
      <c r="CG459" s="58">
        <v>107.6</v>
      </c>
      <c r="CH459" s="58">
        <v>130.4</v>
      </c>
      <c r="CI459" s="58">
        <v>114.2</v>
      </c>
      <c r="CJ459" s="58">
        <v>89.8</v>
      </c>
      <c r="CK459" s="58">
        <v>-33.9</v>
      </c>
      <c r="CL459" s="58">
        <v>-51.3</v>
      </c>
      <c r="CM459" s="58">
        <v>-39.700000000000003</v>
      </c>
      <c r="CN459" s="58">
        <v>60.1</v>
      </c>
      <c r="CO459" s="58">
        <v>60</v>
      </c>
      <c r="CP459" s="58">
        <v>81.3</v>
      </c>
      <c r="CQ459" s="58">
        <v>49.256679535000004</v>
      </c>
      <c r="CR459" s="58">
        <v>26.58</v>
      </c>
      <c r="CS459" s="58">
        <v>100.9</v>
      </c>
      <c r="CT459" s="58">
        <v>98.9</v>
      </c>
      <c r="CU459" s="58">
        <v>93.693799999999996</v>
      </c>
      <c r="CV459" s="58">
        <v>7.41</v>
      </c>
      <c r="CW459" s="58">
        <v>4.84</v>
      </c>
      <c r="CX459" s="58">
        <v>133</v>
      </c>
      <c r="CY459" s="58">
        <v>156.80000000000001</v>
      </c>
      <c r="CZ459" s="59" t="s">
        <v>544</v>
      </c>
      <c r="DA459" s="58">
        <v>-22.2</v>
      </c>
      <c r="DB459" s="58">
        <v>101.7</v>
      </c>
      <c r="DC459" s="59" t="s">
        <v>544</v>
      </c>
      <c r="DD459" s="58">
        <v>52.2</v>
      </c>
      <c r="DE459" s="59" t="s">
        <v>544</v>
      </c>
      <c r="DF459" s="59" t="s">
        <v>544</v>
      </c>
      <c r="DG459" s="58">
        <v>84.8</v>
      </c>
      <c r="DH459" s="58">
        <v>47.2</v>
      </c>
      <c r="DI459" s="58">
        <v>47.5</v>
      </c>
      <c r="DJ459" s="58">
        <v>97.823584529000001</v>
      </c>
      <c r="DK459" s="59" t="s">
        <v>544</v>
      </c>
      <c r="DL459" s="59" t="s">
        <v>544</v>
      </c>
      <c r="DM459" s="59" t="s">
        <v>544</v>
      </c>
      <c r="DN459" s="58">
        <v>10.966225</v>
      </c>
      <c r="DO459" s="59" t="s">
        <v>544</v>
      </c>
      <c r="DP459" s="59" t="s">
        <v>544</v>
      </c>
      <c r="DQ459" s="1">
        <v>74.900000000000006</v>
      </c>
    </row>
    <row r="460" spans="1:121">
      <c r="A460" s="3">
        <v>35841</v>
      </c>
      <c r="B460" s="59" t="s">
        <v>544</v>
      </c>
      <c r="C460" s="58">
        <v>95.2</v>
      </c>
      <c r="D460" s="58">
        <v>91</v>
      </c>
      <c r="E460" s="58">
        <v>99.4</v>
      </c>
      <c r="F460" s="58">
        <v>67.2</v>
      </c>
      <c r="G460" s="58">
        <v>1.0788139999999999</v>
      </c>
      <c r="H460" s="58">
        <v>447.1</v>
      </c>
      <c r="I460" s="58">
        <v>1144.5</v>
      </c>
      <c r="J460" s="58">
        <v>3.5129999999999999</v>
      </c>
      <c r="K460" s="58">
        <v>5</v>
      </c>
      <c r="L460" s="58">
        <v>4709.8</v>
      </c>
      <c r="M460" s="58">
        <v>280249</v>
      </c>
      <c r="N460" s="58">
        <v>74.3</v>
      </c>
      <c r="O460" s="58">
        <v>2262</v>
      </c>
      <c r="P460" s="58">
        <v>11.6</v>
      </c>
      <c r="Q460" s="58">
        <v>20.399999999999999</v>
      </c>
      <c r="R460" s="58">
        <v>5.4</v>
      </c>
      <c r="S460" s="58">
        <v>38.51</v>
      </c>
      <c r="T460" s="59" t="s">
        <v>544</v>
      </c>
      <c r="U460" s="58">
        <v>32.47</v>
      </c>
      <c r="V460" s="59" t="s">
        <v>544</v>
      </c>
      <c r="W460" s="58">
        <v>-20.100000000000001</v>
      </c>
      <c r="X460" s="58">
        <v>52.6</v>
      </c>
      <c r="Y460" s="58">
        <v>13.1</v>
      </c>
      <c r="Z460" s="58">
        <v>99.7</v>
      </c>
      <c r="AA460" s="58">
        <v>99.5</v>
      </c>
      <c r="AB460" s="58">
        <v>98.7</v>
      </c>
      <c r="AC460" s="58">
        <v>1.0788139999999999</v>
      </c>
      <c r="AD460" s="58">
        <v>79</v>
      </c>
      <c r="AE460" s="58">
        <v>-10</v>
      </c>
      <c r="AF460" s="58">
        <v>100.69686400000001</v>
      </c>
      <c r="AG460" s="58">
        <v>14.37</v>
      </c>
      <c r="AH460" s="58">
        <v>77.900000000000006</v>
      </c>
      <c r="AI460" s="58">
        <v>52.6</v>
      </c>
      <c r="AJ460" s="58">
        <v>22.3</v>
      </c>
      <c r="AK460" s="58">
        <v>7.8</v>
      </c>
      <c r="AL460" s="58">
        <v>6.4</v>
      </c>
      <c r="AM460" s="58">
        <v>81.197900000000004</v>
      </c>
      <c r="AN460" s="58">
        <v>101.1322</v>
      </c>
      <c r="AO460" s="58">
        <v>0.3</v>
      </c>
      <c r="AP460" s="58">
        <v>69</v>
      </c>
      <c r="AQ460" s="58">
        <v>81.099999999999994</v>
      </c>
      <c r="AR460" s="58">
        <v>40.700000000000003</v>
      </c>
      <c r="AS460" s="58">
        <v>-11.6</v>
      </c>
      <c r="AT460" s="58">
        <v>106.8</v>
      </c>
      <c r="AU460" s="58">
        <v>95.75</v>
      </c>
      <c r="AV460" s="58">
        <v>85.9</v>
      </c>
      <c r="AW460" s="58">
        <v>103.2</v>
      </c>
      <c r="AX460" s="58">
        <v>29.2</v>
      </c>
      <c r="AY460" s="58">
        <v>35.1</v>
      </c>
      <c r="AZ460" s="58">
        <v>66</v>
      </c>
      <c r="BA460" s="58">
        <v>80.099999999999994</v>
      </c>
      <c r="BB460" s="58">
        <v>56.3</v>
      </c>
      <c r="BC460" s="58">
        <v>86.7</v>
      </c>
      <c r="BD460" s="58">
        <v>102.8</v>
      </c>
      <c r="BE460" s="58">
        <v>18.600000000000001</v>
      </c>
      <c r="BF460" s="59" t="s">
        <v>544</v>
      </c>
      <c r="BG460" s="58">
        <v>9.2100000000000009</v>
      </c>
      <c r="BH460" s="58">
        <v>5.83</v>
      </c>
      <c r="BI460" s="58">
        <v>100.7</v>
      </c>
      <c r="BJ460" s="58">
        <v>93.066199999999995</v>
      </c>
      <c r="BK460" s="58">
        <v>93.066199999999995</v>
      </c>
      <c r="BL460" s="58">
        <v>40.85</v>
      </c>
      <c r="BM460" s="58">
        <v>35.14</v>
      </c>
      <c r="BN460" s="58">
        <v>17.2</v>
      </c>
      <c r="BO460" s="58">
        <v>22.3</v>
      </c>
      <c r="BP460" s="58">
        <v>64.599999999999994</v>
      </c>
      <c r="BQ460" s="59" t="s">
        <v>544</v>
      </c>
      <c r="BR460" s="59" t="s">
        <v>544</v>
      </c>
      <c r="BS460" s="58">
        <v>96.1</v>
      </c>
      <c r="BT460" s="58">
        <v>-40.200000000000003</v>
      </c>
      <c r="BU460" s="58">
        <v>-19</v>
      </c>
      <c r="BV460" s="59" t="s">
        <v>544</v>
      </c>
      <c r="BW460" s="59" t="s">
        <v>544</v>
      </c>
      <c r="BX460" s="58">
        <v>-17.3</v>
      </c>
      <c r="BY460" s="58">
        <v>-13.8</v>
      </c>
      <c r="BZ460" s="58">
        <v>14.7</v>
      </c>
      <c r="CA460" s="59" t="s">
        <v>544</v>
      </c>
      <c r="CB460" s="58">
        <v>-19.600000000000001</v>
      </c>
      <c r="CC460" s="58">
        <v>6.6</v>
      </c>
      <c r="CD460" s="58">
        <v>18.399999999999999</v>
      </c>
      <c r="CE460" s="58">
        <v>38083</v>
      </c>
      <c r="CF460" s="58">
        <v>1981988</v>
      </c>
      <c r="CG460" s="58">
        <v>111.8</v>
      </c>
      <c r="CH460" s="58">
        <v>133.6</v>
      </c>
      <c r="CI460" s="58">
        <v>105.7</v>
      </c>
      <c r="CJ460" s="58">
        <v>105.6</v>
      </c>
      <c r="CK460" s="58">
        <v>-34.5</v>
      </c>
      <c r="CL460" s="58">
        <v>-51.5</v>
      </c>
      <c r="CM460" s="58">
        <v>-40.200000000000003</v>
      </c>
      <c r="CN460" s="58">
        <v>62.2</v>
      </c>
      <c r="CO460" s="58">
        <v>62.5</v>
      </c>
      <c r="CP460" s="58">
        <v>80.599999999999994</v>
      </c>
      <c r="CQ460" s="58">
        <v>32.466571807999998</v>
      </c>
      <c r="CR460" s="58">
        <v>26.9</v>
      </c>
      <c r="CS460" s="58">
        <v>100.8</v>
      </c>
      <c r="CT460" s="58">
        <v>98.3</v>
      </c>
      <c r="CU460" s="58">
        <v>92.838399999999993</v>
      </c>
      <c r="CV460" s="58">
        <v>7.38</v>
      </c>
      <c r="CW460" s="58">
        <v>4.6100000000000003</v>
      </c>
      <c r="CX460" s="58">
        <v>138.5</v>
      </c>
      <c r="CY460" s="58">
        <v>161</v>
      </c>
      <c r="CZ460" s="59" t="s">
        <v>544</v>
      </c>
      <c r="DA460" s="58">
        <v>-18.8</v>
      </c>
      <c r="DB460" s="58">
        <v>100.8</v>
      </c>
      <c r="DC460" s="59" t="s">
        <v>544</v>
      </c>
      <c r="DD460" s="58">
        <v>51.9</v>
      </c>
      <c r="DE460" s="59" t="s">
        <v>544</v>
      </c>
      <c r="DF460" s="59" t="s">
        <v>544</v>
      </c>
      <c r="DG460" s="58">
        <v>82</v>
      </c>
      <c r="DH460" s="58">
        <v>48.2</v>
      </c>
      <c r="DI460" s="58">
        <v>49.5</v>
      </c>
      <c r="DJ460" s="58">
        <v>85.675712332000003</v>
      </c>
      <c r="DK460" s="59" t="s">
        <v>544</v>
      </c>
      <c r="DL460" s="59" t="s">
        <v>544</v>
      </c>
      <c r="DM460" s="59" t="s">
        <v>544</v>
      </c>
      <c r="DN460" s="58">
        <v>10.534878000000001</v>
      </c>
      <c r="DO460" s="59" t="s">
        <v>544</v>
      </c>
      <c r="DP460" s="59" t="s">
        <v>544</v>
      </c>
      <c r="DQ460" s="1">
        <v>74.7</v>
      </c>
    </row>
    <row r="461" spans="1:121">
      <c r="A461" s="3">
        <v>35869</v>
      </c>
      <c r="B461" s="59" t="s">
        <v>544</v>
      </c>
      <c r="C461" s="58">
        <v>96</v>
      </c>
      <c r="D461" s="58">
        <v>92.5</v>
      </c>
      <c r="E461" s="58">
        <v>99.6</v>
      </c>
      <c r="F461" s="58">
        <v>68.599999999999994</v>
      </c>
      <c r="G461" s="58">
        <v>1.070541</v>
      </c>
      <c r="H461" s="58">
        <v>449.5</v>
      </c>
      <c r="I461" s="58">
        <v>1150.5999999999999</v>
      </c>
      <c r="J461" s="58">
        <v>3.5230000000000001</v>
      </c>
      <c r="K461" s="58">
        <v>4.9000000000000004</v>
      </c>
      <c r="L461" s="58">
        <v>5102.3999999999996</v>
      </c>
      <c r="M461" s="58">
        <v>435821</v>
      </c>
      <c r="N461" s="58">
        <v>75.400000000000006</v>
      </c>
      <c r="O461" s="58">
        <v>2577</v>
      </c>
      <c r="P461" s="58">
        <v>11.5</v>
      </c>
      <c r="Q461" s="58">
        <v>19.7</v>
      </c>
      <c r="R461" s="58">
        <v>6.2</v>
      </c>
      <c r="S461" s="58">
        <v>37.619999999999997</v>
      </c>
      <c r="T461" s="59" t="s">
        <v>544</v>
      </c>
      <c r="U461" s="58">
        <v>31.22</v>
      </c>
      <c r="V461" s="59" t="s">
        <v>544</v>
      </c>
      <c r="W461" s="58">
        <v>-16.600000000000001</v>
      </c>
      <c r="X461" s="58">
        <v>54.1</v>
      </c>
      <c r="Y461" s="58">
        <v>13.9</v>
      </c>
      <c r="Z461" s="58">
        <v>99.3</v>
      </c>
      <c r="AA461" s="58">
        <v>98.9</v>
      </c>
      <c r="AB461" s="58">
        <v>97.9</v>
      </c>
      <c r="AC461" s="58">
        <v>1.070541</v>
      </c>
      <c r="AD461" s="58">
        <v>80</v>
      </c>
      <c r="AE461" s="58">
        <v>-5.9</v>
      </c>
      <c r="AF461" s="58">
        <v>101.28504700000001</v>
      </c>
      <c r="AG461" s="58">
        <v>13.46</v>
      </c>
      <c r="AH461" s="58">
        <v>77.900000000000006</v>
      </c>
      <c r="AI461" s="58">
        <v>54.1</v>
      </c>
      <c r="AJ461" s="58">
        <v>22.3</v>
      </c>
      <c r="AK461" s="58">
        <v>7.9</v>
      </c>
      <c r="AL461" s="58">
        <v>10.199999999999999</v>
      </c>
      <c r="AM461" s="58">
        <v>81.284000000000006</v>
      </c>
      <c r="AN461" s="58">
        <v>101.096</v>
      </c>
      <c r="AO461" s="58">
        <v>5.9</v>
      </c>
      <c r="AP461" s="58">
        <v>82.9</v>
      </c>
      <c r="AQ461" s="58">
        <v>81.8</v>
      </c>
      <c r="AR461" s="58">
        <v>51</v>
      </c>
      <c r="AS461" s="58">
        <v>-10.199999999999999</v>
      </c>
      <c r="AT461" s="58">
        <v>108.1</v>
      </c>
      <c r="AU461" s="58">
        <v>95.27</v>
      </c>
      <c r="AV461" s="58">
        <v>85.5</v>
      </c>
      <c r="AW461" s="58">
        <v>103.2</v>
      </c>
      <c r="AX461" s="58">
        <v>27.4</v>
      </c>
      <c r="AY461" s="58">
        <v>33.4</v>
      </c>
      <c r="AZ461" s="58">
        <v>64.5</v>
      </c>
      <c r="BA461" s="58">
        <v>77.099999999999994</v>
      </c>
      <c r="BB461" s="58">
        <v>55.7</v>
      </c>
      <c r="BC461" s="58">
        <v>86.7</v>
      </c>
      <c r="BD461" s="58">
        <v>102.8</v>
      </c>
      <c r="BE461" s="58">
        <v>14.7</v>
      </c>
      <c r="BF461" s="59" t="s">
        <v>544</v>
      </c>
      <c r="BG461" s="58">
        <v>9.4499999999999993</v>
      </c>
      <c r="BH461" s="58">
        <v>7.21</v>
      </c>
      <c r="BI461" s="58">
        <v>103.8</v>
      </c>
      <c r="BJ461" s="58">
        <v>92.253100000000003</v>
      </c>
      <c r="BK461" s="58">
        <v>92.253100000000003</v>
      </c>
      <c r="BL461" s="58">
        <v>39.950000000000003</v>
      </c>
      <c r="BM461" s="58">
        <v>34.47</v>
      </c>
      <c r="BN461" s="58">
        <v>16.899999999999999</v>
      </c>
      <c r="BO461" s="58">
        <v>22.1</v>
      </c>
      <c r="BP461" s="58">
        <v>66</v>
      </c>
      <c r="BQ461" s="59" t="s">
        <v>544</v>
      </c>
      <c r="BR461" s="59" t="s">
        <v>544</v>
      </c>
      <c r="BS461" s="58">
        <v>98.4</v>
      </c>
      <c r="BT461" s="58">
        <v>-36.700000000000003</v>
      </c>
      <c r="BU461" s="58">
        <v>-18</v>
      </c>
      <c r="BV461" s="59" t="s">
        <v>544</v>
      </c>
      <c r="BW461" s="59" t="s">
        <v>544</v>
      </c>
      <c r="BX461" s="58">
        <v>-19.100000000000001</v>
      </c>
      <c r="BY461" s="58">
        <v>-7.5</v>
      </c>
      <c r="BZ461" s="58">
        <v>15.7</v>
      </c>
      <c r="CA461" s="59" t="s">
        <v>544</v>
      </c>
      <c r="CB461" s="58">
        <v>-3.7</v>
      </c>
      <c r="CC461" s="58">
        <v>14.1</v>
      </c>
      <c r="CD461" s="58">
        <v>22.1</v>
      </c>
      <c r="CE461" s="58">
        <v>38157</v>
      </c>
      <c r="CF461" s="58">
        <v>2001058</v>
      </c>
      <c r="CG461" s="58">
        <v>112.5</v>
      </c>
      <c r="CH461" s="58">
        <v>132.19999999999999</v>
      </c>
      <c r="CI461" s="58">
        <v>107.5</v>
      </c>
      <c r="CJ461" s="58">
        <v>106.5</v>
      </c>
      <c r="CK461" s="58">
        <v>-34.700000000000003</v>
      </c>
      <c r="CL461" s="58">
        <v>-50.5</v>
      </c>
      <c r="CM461" s="58">
        <v>-36.700000000000003</v>
      </c>
      <c r="CN461" s="58">
        <v>59.8</v>
      </c>
      <c r="CO461" s="58">
        <v>59.9</v>
      </c>
      <c r="CP461" s="58">
        <v>85.1</v>
      </c>
      <c r="CQ461" s="58">
        <v>79.800811768000003</v>
      </c>
      <c r="CR461" s="58">
        <v>20.85</v>
      </c>
      <c r="CS461" s="58">
        <v>100.6</v>
      </c>
      <c r="CT461" s="58">
        <v>97.7</v>
      </c>
      <c r="CU461" s="58">
        <v>92.005700000000004</v>
      </c>
      <c r="CV461" s="58">
        <v>7.54</v>
      </c>
      <c r="CW461" s="58">
        <v>5.03</v>
      </c>
      <c r="CX461" s="58">
        <v>139.80000000000001</v>
      </c>
      <c r="CY461" s="58">
        <v>159.80000000000001</v>
      </c>
      <c r="CZ461" s="59" t="s">
        <v>544</v>
      </c>
      <c r="DA461" s="58">
        <v>-19.5</v>
      </c>
      <c r="DB461" s="58">
        <v>102.1</v>
      </c>
      <c r="DC461" s="59" t="s">
        <v>544</v>
      </c>
      <c r="DD461" s="58">
        <v>51.6</v>
      </c>
      <c r="DE461" s="59" t="s">
        <v>544</v>
      </c>
      <c r="DF461" s="59" t="s">
        <v>544</v>
      </c>
      <c r="DG461" s="58">
        <v>84.1</v>
      </c>
      <c r="DH461" s="58">
        <v>50.2</v>
      </c>
      <c r="DI461" s="58">
        <v>50</v>
      </c>
      <c r="DJ461" s="58">
        <v>87.248871608000002</v>
      </c>
      <c r="DK461" s="59" t="s">
        <v>544</v>
      </c>
      <c r="DL461" s="59" t="s">
        <v>544</v>
      </c>
      <c r="DM461" s="59" t="s">
        <v>544</v>
      </c>
      <c r="DN461" s="58">
        <v>10.456030999999999</v>
      </c>
      <c r="DO461" s="59" t="s">
        <v>544</v>
      </c>
      <c r="DP461" s="59" t="s">
        <v>544</v>
      </c>
      <c r="DQ461" s="1">
        <v>75.7</v>
      </c>
    </row>
    <row r="462" spans="1:121">
      <c r="A462" s="3">
        <v>35900</v>
      </c>
      <c r="B462" s="59" t="s">
        <v>544</v>
      </c>
      <c r="C462" s="58">
        <v>95.8</v>
      </c>
      <c r="D462" s="58">
        <v>92</v>
      </c>
      <c r="E462" s="58">
        <v>99.8</v>
      </c>
      <c r="F462" s="58">
        <v>68.400000000000006</v>
      </c>
      <c r="G462" s="58">
        <v>1.0794900000000001</v>
      </c>
      <c r="H462" s="58">
        <v>456.7</v>
      </c>
      <c r="I462" s="58">
        <v>1160.9000000000001</v>
      </c>
      <c r="J462" s="58">
        <v>3.633</v>
      </c>
      <c r="K462" s="58">
        <v>4.9000000000000004</v>
      </c>
      <c r="L462" s="58">
        <v>5107.3999999999996</v>
      </c>
      <c r="M462" s="58">
        <v>299220</v>
      </c>
      <c r="N462" s="58">
        <v>74.8</v>
      </c>
      <c r="O462" s="58">
        <v>2424</v>
      </c>
      <c r="P462" s="58">
        <v>11.3</v>
      </c>
      <c r="Q462" s="58">
        <v>17.3</v>
      </c>
      <c r="R462" s="58">
        <v>6.7</v>
      </c>
      <c r="S462" s="58">
        <v>39.68</v>
      </c>
      <c r="T462" s="59" t="s">
        <v>544</v>
      </c>
      <c r="U462" s="58">
        <v>34.26</v>
      </c>
      <c r="V462" s="59" t="s">
        <v>544</v>
      </c>
      <c r="W462" s="58">
        <v>-18.3</v>
      </c>
      <c r="X462" s="58">
        <v>54.4</v>
      </c>
      <c r="Y462" s="58">
        <v>15.9</v>
      </c>
      <c r="Z462" s="58">
        <v>99.8</v>
      </c>
      <c r="AA462" s="58">
        <v>99.2</v>
      </c>
      <c r="AB462" s="58">
        <v>98.2</v>
      </c>
      <c r="AC462" s="58">
        <v>1.0794900000000001</v>
      </c>
      <c r="AD462" s="58">
        <v>79.2</v>
      </c>
      <c r="AE462" s="58">
        <v>-8.4</v>
      </c>
      <c r="AF462" s="58">
        <v>101.641266</v>
      </c>
      <c r="AG462" s="58">
        <v>13.81</v>
      </c>
      <c r="AH462" s="58">
        <v>78</v>
      </c>
      <c r="AI462" s="58">
        <v>54.4</v>
      </c>
      <c r="AJ462" s="58">
        <v>19.7</v>
      </c>
      <c r="AK462" s="58">
        <v>8.3000000000000007</v>
      </c>
      <c r="AL462" s="58">
        <v>5.5</v>
      </c>
      <c r="AM462" s="58">
        <v>81.326300000000003</v>
      </c>
      <c r="AN462" s="58">
        <v>101.0051</v>
      </c>
      <c r="AO462" s="58">
        <v>16.8</v>
      </c>
      <c r="AP462" s="58">
        <v>94.9</v>
      </c>
      <c r="AQ462" s="58">
        <v>82.1</v>
      </c>
      <c r="AR462" s="58">
        <v>63.6</v>
      </c>
      <c r="AS462" s="58">
        <v>-10.8</v>
      </c>
      <c r="AT462" s="58">
        <v>108.9</v>
      </c>
      <c r="AU462" s="58">
        <v>95.65</v>
      </c>
      <c r="AV462" s="58">
        <v>85.1</v>
      </c>
      <c r="AW462" s="58">
        <v>103.5</v>
      </c>
      <c r="AX462" s="58">
        <v>28.6</v>
      </c>
      <c r="AY462" s="58">
        <v>34.200000000000003</v>
      </c>
      <c r="AZ462" s="58">
        <v>63.6</v>
      </c>
      <c r="BA462" s="58">
        <v>75</v>
      </c>
      <c r="BB462" s="58">
        <v>55.7</v>
      </c>
      <c r="BC462" s="58">
        <v>86.6</v>
      </c>
      <c r="BD462" s="58">
        <v>103.6</v>
      </c>
      <c r="BE462" s="58">
        <v>20.2</v>
      </c>
      <c r="BF462" s="59" t="s">
        <v>544</v>
      </c>
      <c r="BG462" s="58">
        <v>9.6</v>
      </c>
      <c r="BH462" s="58">
        <v>6</v>
      </c>
      <c r="BI462" s="58">
        <v>100.8</v>
      </c>
      <c r="BJ462" s="58">
        <v>92.724800000000002</v>
      </c>
      <c r="BK462" s="58">
        <v>92.724800000000002</v>
      </c>
      <c r="BL462" s="58">
        <v>42.33</v>
      </c>
      <c r="BM462" s="58">
        <v>37.11</v>
      </c>
      <c r="BN462" s="58">
        <v>19.5</v>
      </c>
      <c r="BO462" s="58">
        <v>23.4</v>
      </c>
      <c r="BP462" s="58">
        <v>65.2</v>
      </c>
      <c r="BQ462" s="59" t="s">
        <v>544</v>
      </c>
      <c r="BR462" s="59" t="s">
        <v>544</v>
      </c>
      <c r="BS462" s="58">
        <v>95.3</v>
      </c>
      <c r="BT462" s="58">
        <v>-35.6</v>
      </c>
      <c r="BU462" s="58">
        <v>-16.2</v>
      </c>
      <c r="BV462" s="59" t="s">
        <v>544</v>
      </c>
      <c r="BW462" s="59" t="s">
        <v>544</v>
      </c>
      <c r="BX462" s="58">
        <v>-17.2</v>
      </c>
      <c r="BY462" s="58">
        <v>-10.7</v>
      </c>
      <c r="BZ462" s="58">
        <v>14.9</v>
      </c>
      <c r="CA462" s="59" t="s">
        <v>544</v>
      </c>
      <c r="CB462" s="58">
        <v>-2.5</v>
      </c>
      <c r="CC462" s="58">
        <v>13.5</v>
      </c>
      <c r="CD462" s="58">
        <v>14.4</v>
      </c>
      <c r="CE462" s="58">
        <v>38227</v>
      </c>
      <c r="CF462" s="58">
        <v>2018059</v>
      </c>
      <c r="CG462" s="58">
        <v>112.1</v>
      </c>
      <c r="CH462" s="58">
        <v>123.9</v>
      </c>
      <c r="CI462" s="58">
        <v>106.2</v>
      </c>
      <c r="CJ462" s="58">
        <v>111</v>
      </c>
      <c r="CK462" s="58">
        <v>-35.1</v>
      </c>
      <c r="CL462" s="58">
        <v>-48.7</v>
      </c>
      <c r="CM462" s="58">
        <v>-35.6</v>
      </c>
      <c r="CN462" s="58">
        <v>60.1</v>
      </c>
      <c r="CO462" s="58">
        <v>60.8</v>
      </c>
      <c r="CP462" s="58">
        <v>82.5</v>
      </c>
      <c r="CQ462" s="58">
        <v>42.082004546999997</v>
      </c>
      <c r="CR462" s="58">
        <v>25.13</v>
      </c>
      <c r="CS462" s="58">
        <v>100.7</v>
      </c>
      <c r="CT462" s="58">
        <v>98.6</v>
      </c>
      <c r="CU462" s="58">
        <v>92.451300000000003</v>
      </c>
      <c r="CV462" s="58">
        <v>8.19</v>
      </c>
      <c r="CW462" s="58">
        <v>5.23</v>
      </c>
      <c r="CX462" s="58">
        <v>139.30000000000001</v>
      </c>
      <c r="CY462" s="58">
        <v>150</v>
      </c>
      <c r="CZ462" s="59" t="s">
        <v>544</v>
      </c>
      <c r="DA462" s="58">
        <v>-22.5</v>
      </c>
      <c r="DB462" s="58">
        <v>102.7</v>
      </c>
      <c r="DC462" s="59" t="s">
        <v>544</v>
      </c>
      <c r="DD462" s="58">
        <v>52</v>
      </c>
      <c r="DE462" s="59" t="s">
        <v>544</v>
      </c>
      <c r="DF462" s="59" t="s">
        <v>544</v>
      </c>
      <c r="DG462" s="58">
        <v>82.5</v>
      </c>
      <c r="DH462" s="58">
        <v>51.3</v>
      </c>
      <c r="DI462" s="58">
        <v>50</v>
      </c>
      <c r="DJ462" s="58">
        <v>78.904416643999994</v>
      </c>
      <c r="DK462" s="59" t="s">
        <v>544</v>
      </c>
      <c r="DL462" s="59" t="s">
        <v>544</v>
      </c>
      <c r="DM462" s="59" t="s">
        <v>544</v>
      </c>
      <c r="DN462" s="58">
        <v>10.449826</v>
      </c>
      <c r="DO462" s="59" t="s">
        <v>544</v>
      </c>
      <c r="DP462" s="59" t="s">
        <v>544</v>
      </c>
      <c r="DQ462" s="1">
        <v>75</v>
      </c>
    </row>
    <row r="463" spans="1:121">
      <c r="A463" s="3">
        <v>35930</v>
      </c>
      <c r="B463" s="59" t="s">
        <v>544</v>
      </c>
      <c r="C463" s="58">
        <v>95.1</v>
      </c>
      <c r="D463" s="58">
        <v>91.1</v>
      </c>
      <c r="E463" s="58">
        <v>99.4</v>
      </c>
      <c r="F463" s="58">
        <v>67.400000000000006</v>
      </c>
      <c r="G463" s="58">
        <v>1.1023559999999999</v>
      </c>
      <c r="H463" s="58">
        <v>456.4</v>
      </c>
      <c r="I463" s="58">
        <v>1160.5</v>
      </c>
      <c r="J463" s="58">
        <v>3.6269999999999998</v>
      </c>
      <c r="K463" s="58">
        <v>5</v>
      </c>
      <c r="L463" s="58">
        <v>5569.1</v>
      </c>
      <c r="M463" s="58">
        <v>318830</v>
      </c>
      <c r="N463" s="58">
        <v>75.2</v>
      </c>
      <c r="O463" s="58">
        <v>2329</v>
      </c>
      <c r="P463" s="58">
        <v>11.2</v>
      </c>
      <c r="Q463" s="58">
        <v>12.9</v>
      </c>
      <c r="R463" s="58">
        <v>7.1</v>
      </c>
      <c r="S463" s="58">
        <v>38.29</v>
      </c>
      <c r="T463" s="59" t="s">
        <v>544</v>
      </c>
      <c r="U463" s="58">
        <v>30.82</v>
      </c>
      <c r="V463" s="59" t="s">
        <v>544</v>
      </c>
      <c r="W463" s="58">
        <v>-16.3</v>
      </c>
      <c r="X463" s="58">
        <v>52.9</v>
      </c>
      <c r="Y463" s="58">
        <v>10.3</v>
      </c>
      <c r="Z463" s="58">
        <v>101</v>
      </c>
      <c r="AA463" s="58">
        <v>100.5</v>
      </c>
      <c r="AB463" s="58">
        <v>99.6</v>
      </c>
      <c r="AC463" s="58">
        <v>1.1023559999999999</v>
      </c>
      <c r="AD463" s="58">
        <v>79.7</v>
      </c>
      <c r="AE463" s="58">
        <v>-9.6999999999999993</v>
      </c>
      <c r="AF463" s="58">
        <v>101.88457</v>
      </c>
      <c r="AG463" s="58">
        <v>14.51</v>
      </c>
      <c r="AH463" s="58">
        <v>78.400000000000006</v>
      </c>
      <c r="AI463" s="58">
        <v>52.9</v>
      </c>
      <c r="AJ463" s="58">
        <v>18.2</v>
      </c>
      <c r="AK463" s="58">
        <v>8.6999999999999993</v>
      </c>
      <c r="AL463" s="58">
        <v>1.1000000000000001</v>
      </c>
      <c r="AM463" s="58">
        <v>81.318700000000007</v>
      </c>
      <c r="AN463" s="58">
        <v>100.85209999999999</v>
      </c>
      <c r="AO463" s="58">
        <v>18</v>
      </c>
      <c r="AP463" s="58">
        <v>98.3</v>
      </c>
      <c r="AQ463" s="58">
        <v>82.9</v>
      </c>
      <c r="AR463" s="58">
        <v>64.2</v>
      </c>
      <c r="AS463" s="58">
        <v>-10.9</v>
      </c>
      <c r="AT463" s="58">
        <v>108.5</v>
      </c>
      <c r="AU463" s="58">
        <v>96.99</v>
      </c>
      <c r="AV463" s="58">
        <v>84.5</v>
      </c>
      <c r="AW463" s="58">
        <v>102.6</v>
      </c>
      <c r="AX463" s="58">
        <v>28.5</v>
      </c>
      <c r="AY463" s="58">
        <v>34.1</v>
      </c>
      <c r="AZ463" s="58">
        <v>62.8</v>
      </c>
      <c r="BA463" s="58">
        <v>73.900000000000006</v>
      </c>
      <c r="BB463" s="58">
        <v>55</v>
      </c>
      <c r="BC463" s="58">
        <v>86.4</v>
      </c>
      <c r="BD463" s="58">
        <v>103.3</v>
      </c>
      <c r="BE463" s="58">
        <v>12.6</v>
      </c>
      <c r="BF463" s="59" t="s">
        <v>544</v>
      </c>
      <c r="BG463" s="58">
        <v>10.119999999999999</v>
      </c>
      <c r="BH463" s="58">
        <v>6.61</v>
      </c>
      <c r="BI463" s="58">
        <v>102.5</v>
      </c>
      <c r="BJ463" s="58">
        <v>95.339399999999998</v>
      </c>
      <c r="BK463" s="58">
        <v>95.339399999999998</v>
      </c>
      <c r="BL463" s="58">
        <v>40.74</v>
      </c>
      <c r="BM463" s="58">
        <v>33.590000000000003</v>
      </c>
      <c r="BN463" s="58">
        <v>16.899999999999999</v>
      </c>
      <c r="BO463" s="58">
        <v>22.8</v>
      </c>
      <c r="BP463" s="58">
        <v>65.900000000000006</v>
      </c>
      <c r="BQ463" s="59" t="s">
        <v>544</v>
      </c>
      <c r="BR463" s="59" t="s">
        <v>544</v>
      </c>
      <c r="BS463" s="58">
        <v>95.7</v>
      </c>
      <c r="BT463" s="58">
        <v>-35.200000000000003</v>
      </c>
      <c r="BU463" s="58">
        <v>-18.2</v>
      </c>
      <c r="BV463" s="59" t="s">
        <v>544</v>
      </c>
      <c r="BW463" s="59" t="s">
        <v>544</v>
      </c>
      <c r="BX463" s="58">
        <v>-19.899999999999999</v>
      </c>
      <c r="BY463" s="58">
        <v>-12.9</v>
      </c>
      <c r="BZ463" s="58">
        <v>13.7</v>
      </c>
      <c r="CA463" s="59" t="s">
        <v>544</v>
      </c>
      <c r="CB463" s="58">
        <v>4</v>
      </c>
      <c r="CC463" s="58">
        <v>15.7</v>
      </c>
      <c r="CD463" s="58">
        <v>3.6</v>
      </c>
      <c r="CE463" s="58">
        <v>38294</v>
      </c>
      <c r="CF463" s="58">
        <v>2028190</v>
      </c>
      <c r="CG463" s="58">
        <v>109.7</v>
      </c>
      <c r="CH463" s="58">
        <v>130.30000000000001</v>
      </c>
      <c r="CI463" s="58">
        <v>107.2</v>
      </c>
      <c r="CJ463" s="58">
        <v>100.9</v>
      </c>
      <c r="CK463" s="58">
        <v>-32.700000000000003</v>
      </c>
      <c r="CL463" s="58">
        <v>-47.4</v>
      </c>
      <c r="CM463" s="58">
        <v>-35.200000000000003</v>
      </c>
      <c r="CN463" s="58">
        <v>61</v>
      </c>
      <c r="CO463" s="58">
        <v>62.4</v>
      </c>
      <c r="CP463" s="58">
        <v>82.9</v>
      </c>
      <c r="CQ463" s="58">
        <v>103.61316680900001</v>
      </c>
      <c r="CR463" s="58">
        <v>26.66</v>
      </c>
      <c r="CS463" s="58">
        <v>100.8</v>
      </c>
      <c r="CT463" s="58">
        <v>101.2</v>
      </c>
      <c r="CU463" s="58">
        <v>95.040400000000005</v>
      </c>
      <c r="CV463" s="58">
        <v>8.89</v>
      </c>
      <c r="CW463" s="58">
        <v>5.87</v>
      </c>
      <c r="CX463" s="58">
        <v>136.80000000000001</v>
      </c>
      <c r="CY463" s="58">
        <v>158.19999999999999</v>
      </c>
      <c r="CZ463" s="59" t="s">
        <v>544</v>
      </c>
      <c r="DA463" s="58">
        <v>-19.600000000000001</v>
      </c>
      <c r="DB463" s="58">
        <v>102.6</v>
      </c>
      <c r="DC463" s="59" t="s">
        <v>544</v>
      </c>
      <c r="DD463" s="58">
        <v>51.6</v>
      </c>
      <c r="DE463" s="59" t="s">
        <v>544</v>
      </c>
      <c r="DF463" s="59" t="s">
        <v>544</v>
      </c>
      <c r="DG463" s="58">
        <v>81.7</v>
      </c>
      <c r="DH463" s="58">
        <v>49.4</v>
      </c>
      <c r="DI463" s="58">
        <v>51.4</v>
      </c>
      <c r="DJ463" s="58">
        <v>85.100300371000003</v>
      </c>
      <c r="DK463" s="59" t="s">
        <v>544</v>
      </c>
      <c r="DL463" s="59" t="s">
        <v>544</v>
      </c>
      <c r="DM463" s="59" t="s">
        <v>544</v>
      </c>
      <c r="DN463" s="58">
        <v>10.093062</v>
      </c>
      <c r="DO463" s="59" t="s">
        <v>544</v>
      </c>
      <c r="DP463" s="59" t="s">
        <v>544</v>
      </c>
      <c r="DQ463" s="1">
        <v>75.400000000000006</v>
      </c>
    </row>
    <row r="464" spans="1:121">
      <c r="A464" s="3">
        <v>35961</v>
      </c>
      <c r="B464" s="59" t="s">
        <v>544</v>
      </c>
      <c r="C464" s="58">
        <v>94.5</v>
      </c>
      <c r="D464" s="58">
        <v>90.5</v>
      </c>
      <c r="E464" s="58">
        <v>98.7</v>
      </c>
      <c r="F464" s="58">
        <v>67.5</v>
      </c>
      <c r="G464" s="58">
        <v>1.0912949999999999</v>
      </c>
      <c r="H464" s="58">
        <v>463.5</v>
      </c>
      <c r="I464" s="58">
        <v>1166.2</v>
      </c>
      <c r="J464" s="58">
        <v>3.5609999999999999</v>
      </c>
      <c r="K464" s="58">
        <v>4.8</v>
      </c>
      <c r="L464" s="58">
        <v>5897.4</v>
      </c>
      <c r="M464" s="58">
        <v>343477</v>
      </c>
      <c r="N464" s="58">
        <v>74.5</v>
      </c>
      <c r="O464" s="58">
        <v>2178</v>
      </c>
      <c r="P464" s="58">
        <v>11</v>
      </c>
      <c r="Q464" s="58">
        <v>13.5</v>
      </c>
      <c r="R464" s="58">
        <v>10.199999999999999</v>
      </c>
      <c r="S464" s="58">
        <v>38.21</v>
      </c>
      <c r="T464" s="59" t="s">
        <v>544</v>
      </c>
      <c r="U464" s="58">
        <v>32.96</v>
      </c>
      <c r="V464" s="59" t="s">
        <v>544</v>
      </c>
      <c r="W464" s="58">
        <v>-19.100000000000001</v>
      </c>
      <c r="X464" s="58">
        <v>53.1</v>
      </c>
      <c r="Y464" s="58">
        <v>8.9</v>
      </c>
      <c r="Z464" s="58">
        <v>100.8</v>
      </c>
      <c r="AA464" s="58">
        <v>100.4</v>
      </c>
      <c r="AB464" s="58">
        <v>99.8</v>
      </c>
      <c r="AC464" s="58">
        <v>1.0912949999999999</v>
      </c>
      <c r="AD464" s="58">
        <v>79.3</v>
      </c>
      <c r="AE464" s="58">
        <v>-8.6</v>
      </c>
      <c r="AF464" s="58">
        <v>102.85714299999999</v>
      </c>
      <c r="AG464" s="58">
        <v>13.06</v>
      </c>
      <c r="AH464" s="58">
        <v>78.400000000000006</v>
      </c>
      <c r="AI464" s="58">
        <v>53.1</v>
      </c>
      <c r="AJ464" s="58">
        <v>17.899999999999999</v>
      </c>
      <c r="AK464" s="58">
        <v>9.5</v>
      </c>
      <c r="AL464" s="58">
        <v>1.1000000000000001</v>
      </c>
      <c r="AM464" s="58">
        <v>81.266199999999998</v>
      </c>
      <c r="AN464" s="58">
        <v>100.6434</v>
      </c>
      <c r="AO464" s="58">
        <v>18.100000000000001</v>
      </c>
      <c r="AP464" s="58">
        <v>98.2</v>
      </c>
      <c r="AQ464" s="58">
        <v>83.3</v>
      </c>
      <c r="AR464" s="58">
        <v>68.7</v>
      </c>
      <c r="AS464" s="58">
        <v>-9.6</v>
      </c>
      <c r="AT464" s="58">
        <v>108.8</v>
      </c>
      <c r="AU464" s="58">
        <v>97.01</v>
      </c>
      <c r="AV464" s="58">
        <v>84.1</v>
      </c>
      <c r="AW464" s="58">
        <v>101.9</v>
      </c>
      <c r="AX464" s="58">
        <v>26.6</v>
      </c>
      <c r="AY464" s="58">
        <v>32.1</v>
      </c>
      <c r="AZ464" s="58">
        <v>60.3</v>
      </c>
      <c r="BA464" s="58">
        <v>70.3</v>
      </c>
      <c r="BB464" s="58">
        <v>53.3</v>
      </c>
      <c r="BC464" s="58">
        <v>86.3</v>
      </c>
      <c r="BD464" s="58">
        <v>101.9</v>
      </c>
      <c r="BE464" s="58">
        <v>6.7</v>
      </c>
      <c r="BF464" s="59" t="s">
        <v>544</v>
      </c>
      <c r="BG464" s="58">
        <v>9.2899999999999991</v>
      </c>
      <c r="BH464" s="58">
        <v>6.59</v>
      </c>
      <c r="BI464" s="58">
        <v>103.4</v>
      </c>
      <c r="BJ464" s="58">
        <v>95.874799999999993</v>
      </c>
      <c r="BK464" s="58">
        <v>95.874799999999993</v>
      </c>
      <c r="BL464" s="58">
        <v>41.17</v>
      </c>
      <c r="BM464" s="58">
        <v>36.31</v>
      </c>
      <c r="BN464" s="58">
        <v>13.6</v>
      </c>
      <c r="BO464" s="58">
        <v>19.8</v>
      </c>
      <c r="BP464" s="58">
        <v>65</v>
      </c>
      <c r="BQ464" s="59" t="s">
        <v>544</v>
      </c>
      <c r="BR464" s="59" t="s">
        <v>544</v>
      </c>
      <c r="BS464" s="58">
        <v>94.5</v>
      </c>
      <c r="BT464" s="58">
        <v>-33.1</v>
      </c>
      <c r="BU464" s="58">
        <v>-19.7</v>
      </c>
      <c r="BV464" s="59" t="s">
        <v>544</v>
      </c>
      <c r="BW464" s="59" t="s">
        <v>544</v>
      </c>
      <c r="BX464" s="58">
        <v>-22.7</v>
      </c>
      <c r="BY464" s="58">
        <v>-15.4</v>
      </c>
      <c r="BZ464" s="58">
        <v>12.1</v>
      </c>
      <c r="CA464" s="59" t="s">
        <v>544</v>
      </c>
      <c r="CB464" s="58">
        <v>10.5</v>
      </c>
      <c r="CC464" s="58">
        <v>17.100000000000001</v>
      </c>
      <c r="CD464" s="58">
        <v>16.100000000000001</v>
      </c>
      <c r="CE464" s="58">
        <v>38365</v>
      </c>
      <c r="CF464" s="58">
        <v>2030276</v>
      </c>
      <c r="CG464" s="58">
        <v>110.5</v>
      </c>
      <c r="CH464" s="58">
        <v>130.6</v>
      </c>
      <c r="CI464" s="58">
        <v>117.1</v>
      </c>
      <c r="CJ464" s="58">
        <v>94</v>
      </c>
      <c r="CK464" s="58">
        <v>-31.2</v>
      </c>
      <c r="CL464" s="58">
        <v>-47.2</v>
      </c>
      <c r="CM464" s="58">
        <v>-33.1</v>
      </c>
      <c r="CN464" s="58">
        <v>60.5</v>
      </c>
      <c r="CO464" s="58">
        <v>61.4</v>
      </c>
      <c r="CP464" s="58">
        <v>84.1</v>
      </c>
      <c r="CQ464" s="58">
        <v>73.613227843999994</v>
      </c>
      <c r="CR464" s="58">
        <v>23.47</v>
      </c>
      <c r="CS464" s="58">
        <v>100.7</v>
      </c>
      <c r="CT464" s="58">
        <v>101</v>
      </c>
      <c r="CU464" s="58">
        <v>95.575000000000003</v>
      </c>
      <c r="CV464" s="58">
        <v>8.6199999999999992</v>
      </c>
      <c r="CW464" s="58">
        <v>5.64</v>
      </c>
      <c r="CX464" s="58">
        <v>137.80000000000001</v>
      </c>
      <c r="CY464" s="58">
        <v>158.5</v>
      </c>
      <c r="CZ464" s="59" t="s">
        <v>544</v>
      </c>
      <c r="DA464" s="58">
        <v>-19.899999999999999</v>
      </c>
      <c r="DB464" s="58">
        <v>102.7</v>
      </c>
      <c r="DC464" s="59" t="s">
        <v>544</v>
      </c>
      <c r="DD464" s="58">
        <v>51.4</v>
      </c>
      <c r="DE464" s="59" t="s">
        <v>544</v>
      </c>
      <c r="DF464" s="59" t="s">
        <v>544</v>
      </c>
      <c r="DG464" s="58">
        <v>82.3</v>
      </c>
      <c r="DH464" s="58">
        <v>48.3</v>
      </c>
      <c r="DI464" s="58">
        <v>54.6</v>
      </c>
      <c r="DJ464" s="58">
        <v>84.131198892</v>
      </c>
      <c r="DK464" s="59" t="s">
        <v>544</v>
      </c>
      <c r="DL464" s="59" t="s">
        <v>544</v>
      </c>
      <c r="DM464" s="59" t="s">
        <v>544</v>
      </c>
      <c r="DN464" s="58">
        <v>9.8680109999999992</v>
      </c>
      <c r="DO464" s="59" t="s">
        <v>544</v>
      </c>
      <c r="DP464" s="59" t="s">
        <v>544</v>
      </c>
      <c r="DQ464" s="1">
        <v>74.8</v>
      </c>
    </row>
    <row r="465" spans="1:121">
      <c r="A465" s="3">
        <v>35991</v>
      </c>
      <c r="B465" s="59" t="s">
        <v>544</v>
      </c>
      <c r="C465" s="58">
        <v>94.7</v>
      </c>
      <c r="D465" s="58">
        <v>90.7</v>
      </c>
      <c r="E465" s="58">
        <v>98.8</v>
      </c>
      <c r="F465" s="58">
        <v>67.599999999999994</v>
      </c>
      <c r="G465" s="58">
        <v>1.088139</v>
      </c>
      <c r="H465" s="58">
        <v>457</v>
      </c>
      <c r="I465" s="58">
        <v>1169.4000000000001</v>
      </c>
      <c r="J465" s="58">
        <v>3.5409999999999999</v>
      </c>
      <c r="K465" s="58">
        <v>4.7</v>
      </c>
      <c r="L465" s="58">
        <v>5873.9</v>
      </c>
      <c r="M465" s="58">
        <v>323079</v>
      </c>
      <c r="N465" s="58">
        <v>76.099999999999994</v>
      </c>
      <c r="O465" s="58">
        <v>2619</v>
      </c>
      <c r="P465" s="58">
        <v>10.9</v>
      </c>
      <c r="Q465" s="58">
        <v>12.7</v>
      </c>
      <c r="R465" s="58">
        <v>7.1</v>
      </c>
      <c r="S465" s="58">
        <v>39.58</v>
      </c>
      <c r="T465" s="59" t="s">
        <v>544</v>
      </c>
      <c r="U465" s="58">
        <v>32.94</v>
      </c>
      <c r="V465" s="59" t="s">
        <v>544</v>
      </c>
      <c r="W465" s="58">
        <v>-19.899999999999999</v>
      </c>
      <c r="X465" s="58">
        <v>52.4</v>
      </c>
      <c r="Y465" s="58">
        <v>6.8</v>
      </c>
      <c r="Z465" s="58">
        <v>100.7</v>
      </c>
      <c r="AA465" s="58">
        <v>100</v>
      </c>
      <c r="AB465" s="58">
        <v>99.5</v>
      </c>
      <c r="AC465" s="58">
        <v>1.088139</v>
      </c>
      <c r="AD465" s="58">
        <v>80.8</v>
      </c>
      <c r="AE465" s="58">
        <v>-10</v>
      </c>
      <c r="AF465" s="58">
        <v>103.229665</v>
      </c>
      <c r="AG465" s="58">
        <v>12.52</v>
      </c>
      <c r="AH465" s="58">
        <v>78.5</v>
      </c>
      <c r="AI465" s="58">
        <v>52.4</v>
      </c>
      <c r="AJ465" s="58">
        <v>17.100000000000001</v>
      </c>
      <c r="AK465" s="58">
        <v>8.6</v>
      </c>
      <c r="AL465" s="58">
        <v>3.7</v>
      </c>
      <c r="AM465" s="58">
        <v>81.173900000000003</v>
      </c>
      <c r="AN465" s="58">
        <v>100.3857</v>
      </c>
      <c r="AO465" s="58">
        <v>18.899999999999999</v>
      </c>
      <c r="AP465" s="58">
        <v>97.2</v>
      </c>
      <c r="AQ465" s="58">
        <v>84.1</v>
      </c>
      <c r="AR465" s="58">
        <v>68.400000000000006</v>
      </c>
      <c r="AS465" s="58">
        <v>-5.9</v>
      </c>
      <c r="AT465" s="58">
        <v>109.4</v>
      </c>
      <c r="AU465" s="58">
        <v>96.81</v>
      </c>
      <c r="AV465" s="58">
        <v>83.8</v>
      </c>
      <c r="AW465" s="58">
        <v>101.3</v>
      </c>
      <c r="AX465" s="58">
        <v>26.5</v>
      </c>
      <c r="AY465" s="58">
        <v>31.9</v>
      </c>
      <c r="AZ465" s="58">
        <v>59.7</v>
      </c>
      <c r="BA465" s="58">
        <v>68.8</v>
      </c>
      <c r="BB465" s="58">
        <v>53.3</v>
      </c>
      <c r="BC465" s="58">
        <v>86.2</v>
      </c>
      <c r="BD465" s="58">
        <v>102.4</v>
      </c>
      <c r="BE465" s="58">
        <v>6.8</v>
      </c>
      <c r="BF465" s="59" t="s">
        <v>544</v>
      </c>
      <c r="BG465" s="58">
        <v>9.66</v>
      </c>
      <c r="BH465" s="58">
        <v>6.68</v>
      </c>
      <c r="BI465" s="58">
        <v>103.4</v>
      </c>
      <c r="BJ465" s="58">
        <v>95.778199999999998</v>
      </c>
      <c r="BK465" s="58">
        <v>95.778199999999998</v>
      </c>
      <c r="BL465" s="58">
        <v>42.16</v>
      </c>
      <c r="BM465" s="58">
        <v>36.01</v>
      </c>
      <c r="BN465" s="58">
        <v>8.9</v>
      </c>
      <c r="BO465" s="58">
        <v>18.600000000000001</v>
      </c>
      <c r="BP465" s="58">
        <v>67.7</v>
      </c>
      <c r="BQ465" s="59" t="s">
        <v>544</v>
      </c>
      <c r="BR465" s="59" t="s">
        <v>544</v>
      </c>
      <c r="BS465" s="58">
        <v>96.8</v>
      </c>
      <c r="BT465" s="58">
        <v>-30.3</v>
      </c>
      <c r="BU465" s="58">
        <v>-16</v>
      </c>
      <c r="BV465" s="59" t="s">
        <v>544</v>
      </c>
      <c r="BW465" s="59" t="s">
        <v>544</v>
      </c>
      <c r="BX465" s="58">
        <v>-16.7</v>
      </c>
      <c r="BY465" s="58">
        <v>-13.6</v>
      </c>
      <c r="BZ465" s="58">
        <v>11.2</v>
      </c>
      <c r="CA465" s="59" t="s">
        <v>544</v>
      </c>
      <c r="CB465" s="58">
        <v>38.700000000000003</v>
      </c>
      <c r="CC465" s="58">
        <v>35.700000000000003</v>
      </c>
      <c r="CD465" s="58">
        <v>28</v>
      </c>
      <c r="CE465" s="58">
        <v>38444</v>
      </c>
      <c r="CF465" s="58">
        <v>2035190</v>
      </c>
      <c r="CG465" s="58">
        <v>115.9</v>
      </c>
      <c r="CH465" s="58">
        <v>139.5</v>
      </c>
      <c r="CI465" s="58">
        <v>114.7</v>
      </c>
      <c r="CJ465" s="58">
        <v>104.4</v>
      </c>
      <c r="CK465" s="58">
        <v>-28.7</v>
      </c>
      <c r="CL465" s="58">
        <v>-47.1</v>
      </c>
      <c r="CM465" s="58">
        <v>-30.3</v>
      </c>
      <c r="CN465" s="58">
        <v>61.7</v>
      </c>
      <c r="CO465" s="58">
        <v>62.6</v>
      </c>
      <c r="CP465" s="58">
        <v>82.5</v>
      </c>
      <c r="CQ465" s="58">
        <v>103.734008789</v>
      </c>
      <c r="CR465" s="58">
        <v>25.25</v>
      </c>
      <c r="CS465" s="58">
        <v>100.6</v>
      </c>
      <c r="CT465" s="58">
        <v>100.9</v>
      </c>
      <c r="CU465" s="58">
        <v>95.500200000000007</v>
      </c>
      <c r="CV465" s="58">
        <v>8.0399999999999991</v>
      </c>
      <c r="CW465" s="58">
        <v>4.96</v>
      </c>
      <c r="CX465" s="58">
        <v>144.5</v>
      </c>
      <c r="CY465" s="58">
        <v>169.5</v>
      </c>
      <c r="CZ465" s="59" t="s">
        <v>544</v>
      </c>
      <c r="DA465" s="58">
        <v>-18.3</v>
      </c>
      <c r="DB465" s="58">
        <v>105.2</v>
      </c>
      <c r="DC465" s="59" t="s">
        <v>544</v>
      </c>
      <c r="DD465" s="58">
        <v>51.6</v>
      </c>
      <c r="DE465" s="59" t="s">
        <v>544</v>
      </c>
      <c r="DF465" s="59" t="s">
        <v>544</v>
      </c>
      <c r="DG465" s="58">
        <v>85.6</v>
      </c>
      <c r="DH465" s="58">
        <v>48.8</v>
      </c>
      <c r="DI465" s="58">
        <v>53.5</v>
      </c>
      <c r="DJ465" s="58">
        <v>101.115455013</v>
      </c>
      <c r="DK465" s="59" t="s">
        <v>544</v>
      </c>
      <c r="DL465" s="59" t="s">
        <v>544</v>
      </c>
      <c r="DM465" s="59" t="s">
        <v>544</v>
      </c>
      <c r="DN465" s="58">
        <v>9.6784090000000003</v>
      </c>
      <c r="DO465" s="59" t="s">
        <v>544</v>
      </c>
      <c r="DP465" s="59" t="s">
        <v>544</v>
      </c>
      <c r="DQ465" s="1">
        <v>76.400000000000006</v>
      </c>
    </row>
    <row r="466" spans="1:121">
      <c r="A466" s="3">
        <v>36022</v>
      </c>
      <c r="B466" s="59" t="s">
        <v>544</v>
      </c>
      <c r="C466" s="58">
        <v>94</v>
      </c>
      <c r="D466" s="58">
        <v>90.5</v>
      </c>
      <c r="E466" s="58">
        <v>97.6</v>
      </c>
      <c r="F466" s="58">
        <v>65.5</v>
      </c>
      <c r="G466" s="58">
        <v>1.093534</v>
      </c>
      <c r="H466" s="58">
        <v>465.4</v>
      </c>
      <c r="I466" s="58">
        <v>1181.3</v>
      </c>
      <c r="J466" s="58">
        <v>3.4969999999999999</v>
      </c>
      <c r="K466" s="58">
        <v>4.4000000000000004</v>
      </c>
      <c r="L466" s="58">
        <v>4833.8999999999996</v>
      </c>
      <c r="M466" s="58">
        <v>256002</v>
      </c>
      <c r="N466" s="58">
        <v>74.5</v>
      </c>
      <c r="O466" s="58">
        <v>2202</v>
      </c>
      <c r="P466" s="58">
        <v>10.8</v>
      </c>
      <c r="Q466" s="58">
        <v>17.8</v>
      </c>
      <c r="R466" s="58">
        <v>8.5</v>
      </c>
      <c r="S466" s="58">
        <v>37.57</v>
      </c>
      <c r="T466" s="59" t="s">
        <v>544</v>
      </c>
      <c r="U466" s="58">
        <v>32.28</v>
      </c>
      <c r="V466" s="59" t="s">
        <v>544</v>
      </c>
      <c r="W466" s="58">
        <v>-24.1</v>
      </c>
      <c r="X466" s="58">
        <v>51.2</v>
      </c>
      <c r="Y466" s="58">
        <v>3.5</v>
      </c>
      <c r="Z466" s="58">
        <v>101.3</v>
      </c>
      <c r="AA466" s="58">
        <v>100.8</v>
      </c>
      <c r="AB466" s="58">
        <v>100.3</v>
      </c>
      <c r="AC466" s="58">
        <v>1.093534</v>
      </c>
      <c r="AD466" s="58">
        <v>79.3</v>
      </c>
      <c r="AE466" s="58">
        <v>-13.6</v>
      </c>
      <c r="AF466" s="58">
        <v>103.855422</v>
      </c>
      <c r="AG466" s="58">
        <v>12.15</v>
      </c>
      <c r="AH466" s="58">
        <v>78.5</v>
      </c>
      <c r="AI466" s="58">
        <v>51.2</v>
      </c>
      <c r="AJ466" s="58">
        <v>16.7</v>
      </c>
      <c r="AK466" s="58">
        <v>11.1</v>
      </c>
      <c r="AL466" s="58">
        <v>-4.7</v>
      </c>
      <c r="AM466" s="58">
        <v>81.057100000000005</v>
      </c>
      <c r="AN466" s="58">
        <v>100.0981</v>
      </c>
      <c r="AO466" s="58">
        <v>18.600000000000001</v>
      </c>
      <c r="AP466" s="58">
        <v>97.9</v>
      </c>
      <c r="AQ466" s="58">
        <v>84.4</v>
      </c>
      <c r="AR466" s="58">
        <v>58.1</v>
      </c>
      <c r="AS466" s="58">
        <v>-7.2</v>
      </c>
      <c r="AT466" s="58">
        <v>108.5</v>
      </c>
      <c r="AU466" s="58">
        <v>97.52</v>
      </c>
      <c r="AV466" s="58">
        <v>83.1</v>
      </c>
      <c r="AW466" s="58">
        <v>101.7</v>
      </c>
      <c r="AX466" s="58">
        <v>25.7</v>
      </c>
      <c r="AY466" s="58">
        <v>31</v>
      </c>
      <c r="AZ466" s="58">
        <v>58.2</v>
      </c>
      <c r="BA466" s="58">
        <v>66.2</v>
      </c>
      <c r="BB466" s="58">
        <v>52.6</v>
      </c>
      <c r="BC466" s="58">
        <v>86.1</v>
      </c>
      <c r="BD466" s="58">
        <v>101.5</v>
      </c>
      <c r="BE466" s="58">
        <v>4.5</v>
      </c>
      <c r="BF466" s="59" t="s">
        <v>544</v>
      </c>
      <c r="BG466" s="58">
        <v>10.18</v>
      </c>
      <c r="BH466" s="58">
        <v>7.53</v>
      </c>
      <c r="BI466" s="58">
        <v>101.9</v>
      </c>
      <c r="BJ466" s="58">
        <v>97.226699999999994</v>
      </c>
      <c r="BK466" s="58">
        <v>97.226699999999994</v>
      </c>
      <c r="BL466" s="58">
        <v>39.97</v>
      </c>
      <c r="BM466" s="58">
        <v>35.17</v>
      </c>
      <c r="BN466" s="58">
        <v>6.4</v>
      </c>
      <c r="BO466" s="58">
        <v>14.4</v>
      </c>
      <c r="BP466" s="58">
        <v>65.8</v>
      </c>
      <c r="BQ466" s="59" t="s">
        <v>544</v>
      </c>
      <c r="BR466" s="59" t="s">
        <v>544</v>
      </c>
      <c r="BS466" s="58">
        <v>95.6</v>
      </c>
      <c r="BT466" s="58">
        <v>-29.2</v>
      </c>
      <c r="BU466" s="58">
        <v>-18.7</v>
      </c>
      <c r="BV466" s="59" t="s">
        <v>544</v>
      </c>
      <c r="BW466" s="59" t="s">
        <v>544</v>
      </c>
      <c r="BX466" s="58">
        <v>-11.4</v>
      </c>
      <c r="BY466" s="58">
        <v>-13.1</v>
      </c>
      <c r="BZ466" s="58">
        <v>7.7</v>
      </c>
      <c r="CA466" s="59" t="s">
        <v>544</v>
      </c>
      <c r="CB466" s="58">
        <v>31.7</v>
      </c>
      <c r="CC466" s="58">
        <v>31.8</v>
      </c>
      <c r="CD466" s="58">
        <v>18.2</v>
      </c>
      <c r="CE466" s="58">
        <v>38541</v>
      </c>
      <c r="CF466" s="58">
        <v>2042511</v>
      </c>
      <c r="CG466" s="58">
        <v>109.4</v>
      </c>
      <c r="CH466" s="58">
        <v>126.9</v>
      </c>
      <c r="CI466" s="58">
        <v>107.1</v>
      </c>
      <c r="CJ466" s="58">
        <v>102.1</v>
      </c>
      <c r="CK466" s="58">
        <v>-28.1</v>
      </c>
      <c r="CL466" s="58">
        <v>-46.8</v>
      </c>
      <c r="CM466" s="58">
        <v>-29.2</v>
      </c>
      <c r="CN466" s="58">
        <v>62.5</v>
      </c>
      <c r="CO466" s="58">
        <v>63.2</v>
      </c>
      <c r="CP466" s="58">
        <v>81.2</v>
      </c>
      <c r="CQ466" s="58">
        <v>87.883407593000001</v>
      </c>
      <c r="CR466" s="58">
        <v>25.53</v>
      </c>
      <c r="CS466" s="58">
        <v>100.6</v>
      </c>
      <c r="CT466" s="58">
        <v>102.1</v>
      </c>
      <c r="CU466" s="58">
        <v>96.926599999999993</v>
      </c>
      <c r="CV466" s="58">
        <v>8.2799999999999994</v>
      </c>
      <c r="CW466" s="58">
        <v>5.36</v>
      </c>
      <c r="CX466" s="58">
        <v>136.5</v>
      </c>
      <c r="CY466" s="58">
        <v>154.1</v>
      </c>
      <c r="CZ466" s="59" t="s">
        <v>544</v>
      </c>
      <c r="DA466" s="58">
        <v>-19.5</v>
      </c>
      <c r="DB466" s="58">
        <v>107.6</v>
      </c>
      <c r="DC466" s="59" t="s">
        <v>544</v>
      </c>
      <c r="DD466" s="58">
        <v>51.3</v>
      </c>
      <c r="DE466" s="59" t="s">
        <v>544</v>
      </c>
      <c r="DF466" s="59" t="s">
        <v>544</v>
      </c>
      <c r="DG466" s="58">
        <v>80</v>
      </c>
      <c r="DH466" s="58">
        <v>47</v>
      </c>
      <c r="DI466" s="58">
        <v>54.1</v>
      </c>
      <c r="DJ466" s="58">
        <v>114.563274319</v>
      </c>
      <c r="DK466" s="59" t="s">
        <v>544</v>
      </c>
      <c r="DL466" s="59" t="s">
        <v>544</v>
      </c>
      <c r="DM466" s="59" t="s">
        <v>544</v>
      </c>
      <c r="DN466" s="58">
        <v>9.8218720000000008</v>
      </c>
      <c r="DO466" s="59" t="s">
        <v>544</v>
      </c>
      <c r="DP466" s="59" t="s">
        <v>544</v>
      </c>
      <c r="DQ466" s="1">
        <v>74.7</v>
      </c>
    </row>
    <row r="467" spans="1:121">
      <c r="A467" s="3">
        <v>36053</v>
      </c>
      <c r="B467" s="59" t="s">
        <v>544</v>
      </c>
      <c r="C467" s="58">
        <v>92.2</v>
      </c>
      <c r="D467" s="58">
        <v>89.8</v>
      </c>
      <c r="E467" s="58">
        <v>94.7</v>
      </c>
      <c r="F467" s="58">
        <v>67.5</v>
      </c>
      <c r="G467" s="58">
        <v>1.1504239999999999</v>
      </c>
      <c r="H467" s="58">
        <v>466.9</v>
      </c>
      <c r="I467" s="58">
        <v>1184.7</v>
      </c>
      <c r="J467" s="58">
        <v>3.4889999999999999</v>
      </c>
      <c r="K467" s="58">
        <v>4.0999999999999996</v>
      </c>
      <c r="L467" s="58">
        <v>4474.5</v>
      </c>
      <c r="M467" s="58">
        <v>302567</v>
      </c>
      <c r="N467" s="58">
        <v>73.900000000000006</v>
      </c>
      <c r="O467" s="58">
        <v>2187</v>
      </c>
      <c r="P467" s="58">
        <v>10.7</v>
      </c>
      <c r="Q467" s="58">
        <v>11.8</v>
      </c>
      <c r="R467" s="58">
        <v>11.7</v>
      </c>
      <c r="S467" s="58">
        <v>36.99</v>
      </c>
      <c r="T467" s="59" t="s">
        <v>544</v>
      </c>
      <c r="U467" s="58">
        <v>30.94</v>
      </c>
      <c r="V467" s="59" t="s">
        <v>544</v>
      </c>
      <c r="W467" s="58">
        <v>-27.8</v>
      </c>
      <c r="X467" s="58">
        <v>53.2</v>
      </c>
      <c r="Y467" s="58">
        <v>0.1</v>
      </c>
      <c r="Z467" s="58">
        <v>102.1</v>
      </c>
      <c r="AA467" s="58">
        <v>102.1</v>
      </c>
      <c r="AB467" s="58">
        <v>102.1</v>
      </c>
      <c r="AC467" s="58">
        <v>1.1504239999999999</v>
      </c>
      <c r="AD467" s="58">
        <v>78.7</v>
      </c>
      <c r="AE467" s="58">
        <v>-15.8</v>
      </c>
      <c r="AF467" s="58">
        <v>104.49574699999999</v>
      </c>
      <c r="AG467" s="58">
        <v>13.63</v>
      </c>
      <c r="AH467" s="58">
        <v>78.5</v>
      </c>
      <c r="AI467" s="58">
        <v>53.2</v>
      </c>
      <c r="AJ467" s="58">
        <v>11.5</v>
      </c>
      <c r="AK467" s="58">
        <v>17.899999999999999</v>
      </c>
      <c r="AL467" s="58">
        <v>0.2</v>
      </c>
      <c r="AM467" s="58">
        <v>80.948700000000002</v>
      </c>
      <c r="AN467" s="58">
        <v>99.8215</v>
      </c>
      <c r="AO467" s="58">
        <v>21.4</v>
      </c>
      <c r="AP467" s="58">
        <v>94.1</v>
      </c>
      <c r="AQ467" s="58">
        <v>84.4</v>
      </c>
      <c r="AR467" s="58">
        <v>22.8</v>
      </c>
      <c r="AS467" s="58">
        <v>-7.1</v>
      </c>
      <c r="AT467" s="58">
        <v>107.8</v>
      </c>
      <c r="AU467" s="58">
        <v>98.99</v>
      </c>
      <c r="AV467" s="58">
        <v>82.2</v>
      </c>
      <c r="AW467" s="58">
        <v>98.8</v>
      </c>
      <c r="AX467" s="58">
        <v>28</v>
      </c>
      <c r="AY467" s="58">
        <v>32.799999999999997</v>
      </c>
      <c r="AZ467" s="58">
        <v>57.7</v>
      </c>
      <c r="BA467" s="58">
        <v>64.900000000000006</v>
      </c>
      <c r="BB467" s="58">
        <v>52.7</v>
      </c>
      <c r="BC467" s="58">
        <v>86</v>
      </c>
      <c r="BD467" s="58">
        <v>101.9</v>
      </c>
      <c r="BE467" s="58">
        <v>0.1</v>
      </c>
      <c r="BF467" s="59" t="s">
        <v>544</v>
      </c>
      <c r="BG467" s="58">
        <v>9.76</v>
      </c>
      <c r="BH467" s="58">
        <v>6.28</v>
      </c>
      <c r="BI467" s="58">
        <v>101.7</v>
      </c>
      <c r="BJ467" s="58">
        <v>101.00700000000001</v>
      </c>
      <c r="BK467" s="58">
        <v>101.00700000000001</v>
      </c>
      <c r="BL467" s="58">
        <v>39.81</v>
      </c>
      <c r="BM467" s="58">
        <v>33.97</v>
      </c>
      <c r="BN467" s="58">
        <v>-7.7</v>
      </c>
      <c r="BO467" s="58">
        <v>7.6</v>
      </c>
      <c r="BP467" s="58">
        <v>64.8</v>
      </c>
      <c r="BQ467" s="59" t="s">
        <v>544</v>
      </c>
      <c r="BR467" s="59" t="s">
        <v>544</v>
      </c>
      <c r="BS467" s="58">
        <v>95.6</v>
      </c>
      <c r="BT467" s="58">
        <v>-30.5</v>
      </c>
      <c r="BU467" s="58">
        <v>-19.5</v>
      </c>
      <c r="BV467" s="59" t="s">
        <v>544</v>
      </c>
      <c r="BW467" s="59" t="s">
        <v>544</v>
      </c>
      <c r="BX467" s="58">
        <v>-14.6</v>
      </c>
      <c r="BY467" s="58">
        <v>-15.7</v>
      </c>
      <c r="BZ467" s="58">
        <v>3.7</v>
      </c>
      <c r="CA467" s="59" t="s">
        <v>544</v>
      </c>
      <c r="CB467" s="58">
        <v>24.6</v>
      </c>
      <c r="CC467" s="58">
        <v>40.4</v>
      </c>
      <c r="CD467" s="58">
        <v>25.8</v>
      </c>
      <c r="CE467" s="58">
        <v>38612</v>
      </c>
      <c r="CF467" s="58">
        <v>2056548</v>
      </c>
      <c r="CG467" s="58">
        <v>115.9</v>
      </c>
      <c r="CH467" s="58">
        <v>128.4</v>
      </c>
      <c r="CI467" s="58">
        <v>116.4</v>
      </c>
      <c r="CJ467" s="58">
        <v>108.9</v>
      </c>
      <c r="CK467" s="58">
        <v>-29.3</v>
      </c>
      <c r="CL467" s="58">
        <v>-46.5</v>
      </c>
      <c r="CM467" s="58">
        <v>-30.5</v>
      </c>
      <c r="CN467" s="58">
        <v>61.9</v>
      </c>
      <c r="CO467" s="58">
        <v>62.2</v>
      </c>
      <c r="CP467" s="58">
        <v>82.5</v>
      </c>
      <c r="CQ467" s="58">
        <v>155.457199097</v>
      </c>
      <c r="CR467" s="58">
        <v>45.63</v>
      </c>
      <c r="CS467" s="58">
        <v>100.6</v>
      </c>
      <c r="CT467" s="58">
        <v>104</v>
      </c>
      <c r="CU467" s="58">
        <v>100.78019999999999</v>
      </c>
      <c r="CV467" s="58">
        <v>8.11</v>
      </c>
      <c r="CW467" s="58">
        <v>5.32</v>
      </c>
      <c r="CX467" s="58">
        <v>144.69999999999999</v>
      </c>
      <c r="CY467" s="58">
        <v>156</v>
      </c>
      <c r="CZ467" s="59" t="s">
        <v>544</v>
      </c>
      <c r="DA467" s="58">
        <v>-20.2</v>
      </c>
      <c r="DB467" s="58">
        <v>105.1</v>
      </c>
      <c r="DC467" s="59" t="s">
        <v>544</v>
      </c>
      <c r="DD467" s="58">
        <v>51.1</v>
      </c>
      <c r="DE467" s="59" t="s">
        <v>544</v>
      </c>
      <c r="DF467" s="59" t="s">
        <v>544</v>
      </c>
      <c r="DG467" s="58">
        <v>85.1</v>
      </c>
      <c r="DH467" s="58">
        <v>49.8</v>
      </c>
      <c r="DI467" s="58">
        <v>52.5</v>
      </c>
      <c r="DJ467" s="58">
        <v>142.27057000900001</v>
      </c>
      <c r="DK467" s="59" t="s">
        <v>544</v>
      </c>
      <c r="DL467" s="59" t="s">
        <v>544</v>
      </c>
      <c r="DM467" s="59" t="s">
        <v>544</v>
      </c>
      <c r="DN467" s="58">
        <v>10.233988999999999</v>
      </c>
      <c r="DO467" s="59" t="s">
        <v>544</v>
      </c>
      <c r="DP467" s="59" t="s">
        <v>544</v>
      </c>
      <c r="DQ467" s="1">
        <v>74.2</v>
      </c>
    </row>
    <row r="468" spans="1:121">
      <c r="A468" s="3">
        <v>36083</v>
      </c>
      <c r="B468" s="59" t="s">
        <v>544</v>
      </c>
      <c r="C468" s="58">
        <v>90.6</v>
      </c>
      <c r="D468" s="58">
        <v>87.5</v>
      </c>
      <c r="E468" s="58">
        <v>93.7</v>
      </c>
      <c r="F468" s="58">
        <v>65</v>
      </c>
      <c r="G468" s="58">
        <v>1.1934929999999999</v>
      </c>
      <c r="H468" s="58">
        <v>474.9</v>
      </c>
      <c r="I468" s="58">
        <v>1193.4000000000001</v>
      </c>
      <c r="J468" s="58">
        <v>3.5670000000000002</v>
      </c>
      <c r="K468" s="58">
        <v>4.0999999999999996</v>
      </c>
      <c r="L468" s="58">
        <v>4671.1000000000004</v>
      </c>
      <c r="M468" s="58">
        <v>327296</v>
      </c>
      <c r="N468" s="58">
        <v>74.400000000000006</v>
      </c>
      <c r="O468" s="58">
        <v>2164</v>
      </c>
      <c r="P468" s="58">
        <v>10.6</v>
      </c>
      <c r="Q468" s="58">
        <v>6.8</v>
      </c>
      <c r="R468" s="58">
        <v>17.8</v>
      </c>
      <c r="S468" s="58">
        <v>38</v>
      </c>
      <c r="T468" s="59" t="s">
        <v>544</v>
      </c>
      <c r="U468" s="58">
        <v>31.68</v>
      </c>
      <c r="V468" s="59" t="s">
        <v>544</v>
      </c>
      <c r="W468" s="58">
        <v>-32.9</v>
      </c>
      <c r="X468" s="58">
        <v>51</v>
      </c>
      <c r="Y468" s="58">
        <v>-3.6</v>
      </c>
      <c r="Z468" s="58">
        <v>102.7</v>
      </c>
      <c r="AA468" s="58">
        <v>102.8</v>
      </c>
      <c r="AB468" s="58">
        <v>103</v>
      </c>
      <c r="AC468" s="58">
        <v>1.1934929999999999</v>
      </c>
      <c r="AD468" s="58">
        <v>79.099999999999994</v>
      </c>
      <c r="AE468" s="58">
        <v>-19.2</v>
      </c>
      <c r="AF468" s="58">
        <v>105.159705</v>
      </c>
      <c r="AG468" s="58">
        <v>12.9</v>
      </c>
      <c r="AH468" s="58">
        <v>78.599999999999994</v>
      </c>
      <c r="AI468" s="58">
        <v>51</v>
      </c>
      <c r="AJ468" s="58">
        <v>10.1</v>
      </c>
      <c r="AK468" s="58">
        <v>20.399999999999999</v>
      </c>
      <c r="AL468" s="58">
        <v>-8.8000000000000007</v>
      </c>
      <c r="AM468" s="58">
        <v>80.873699999999999</v>
      </c>
      <c r="AN468" s="58">
        <v>99.586500000000001</v>
      </c>
      <c r="AO468" s="58">
        <v>34.1</v>
      </c>
      <c r="AP468" s="58">
        <v>77</v>
      </c>
      <c r="AQ468" s="58">
        <v>84.7</v>
      </c>
      <c r="AR468" s="58">
        <v>-6.2</v>
      </c>
      <c r="AS468" s="58">
        <v>-5.0999999999999996</v>
      </c>
      <c r="AT468" s="58">
        <v>105.9</v>
      </c>
      <c r="AU468" s="58">
        <v>99.89</v>
      </c>
      <c r="AV468" s="58">
        <v>81.599999999999994</v>
      </c>
      <c r="AW468" s="58">
        <v>96.9</v>
      </c>
      <c r="AX468" s="58">
        <v>27.2</v>
      </c>
      <c r="AY468" s="58">
        <v>32.1</v>
      </c>
      <c r="AZ468" s="58">
        <v>57.3</v>
      </c>
      <c r="BA468" s="58">
        <v>65.900000000000006</v>
      </c>
      <c r="BB468" s="58">
        <v>51.3</v>
      </c>
      <c r="BC468" s="58">
        <v>85.7</v>
      </c>
      <c r="BD468" s="58">
        <v>101.3</v>
      </c>
      <c r="BE468" s="58">
        <v>-2.2000000000000002</v>
      </c>
      <c r="BF468" s="59" t="s">
        <v>544</v>
      </c>
      <c r="BG468" s="58">
        <v>9.66</v>
      </c>
      <c r="BH468" s="58">
        <v>5.88</v>
      </c>
      <c r="BI468" s="58">
        <v>100.3</v>
      </c>
      <c r="BJ468" s="58">
        <v>103.3043</v>
      </c>
      <c r="BK468" s="58">
        <v>103.3043</v>
      </c>
      <c r="BL468" s="58">
        <v>40.229999999999997</v>
      </c>
      <c r="BM468" s="58">
        <v>34.74</v>
      </c>
      <c r="BN468" s="58">
        <v>-2.2000000000000002</v>
      </c>
      <c r="BO468" s="58">
        <v>7.6</v>
      </c>
      <c r="BP468" s="58">
        <v>66.7</v>
      </c>
      <c r="BQ468" s="59" t="s">
        <v>544</v>
      </c>
      <c r="BR468" s="59" t="s">
        <v>544</v>
      </c>
      <c r="BS468" s="58">
        <v>96</v>
      </c>
      <c r="BT468" s="58">
        <v>-28.7</v>
      </c>
      <c r="BU468" s="58">
        <v>-16.8</v>
      </c>
      <c r="BV468" s="59" t="s">
        <v>544</v>
      </c>
      <c r="BW468" s="59" t="s">
        <v>544</v>
      </c>
      <c r="BX468" s="58">
        <v>-19.899999999999999</v>
      </c>
      <c r="BY468" s="58">
        <v>-19</v>
      </c>
      <c r="BZ468" s="58">
        <v>-0.4</v>
      </c>
      <c r="CA468" s="59" t="s">
        <v>544</v>
      </c>
      <c r="CB468" s="58">
        <v>49.3</v>
      </c>
      <c r="CC468" s="58">
        <v>46.9</v>
      </c>
      <c r="CD468" s="58">
        <v>23.1</v>
      </c>
      <c r="CE468" s="58">
        <v>38678</v>
      </c>
      <c r="CF468" s="58">
        <v>2066342</v>
      </c>
      <c r="CG468" s="58">
        <v>109.3</v>
      </c>
      <c r="CH468" s="58">
        <v>121.9</v>
      </c>
      <c r="CI468" s="58">
        <v>99.3</v>
      </c>
      <c r="CJ468" s="58">
        <v>111.5</v>
      </c>
      <c r="CK468" s="58">
        <v>-29.1</v>
      </c>
      <c r="CL468" s="58">
        <v>-44.6</v>
      </c>
      <c r="CM468" s="58">
        <v>-28.7</v>
      </c>
      <c r="CN468" s="58">
        <v>64.400000000000006</v>
      </c>
      <c r="CO468" s="58">
        <v>66.599999999999994</v>
      </c>
      <c r="CP468" s="58">
        <v>81.5</v>
      </c>
      <c r="CQ468" s="58">
        <v>77.707427979000002</v>
      </c>
      <c r="CR468" s="58">
        <v>54.01</v>
      </c>
      <c r="CS468" s="58">
        <v>100.7</v>
      </c>
      <c r="CT468" s="58">
        <v>105.3</v>
      </c>
      <c r="CU468" s="58">
        <v>103.1692</v>
      </c>
      <c r="CV468" s="58">
        <v>8.02</v>
      </c>
      <c r="CW468" s="58">
        <v>5.1100000000000003</v>
      </c>
      <c r="CX468" s="58">
        <v>136.6</v>
      </c>
      <c r="CY468" s="58">
        <v>148.4</v>
      </c>
      <c r="CZ468" s="59" t="s">
        <v>544</v>
      </c>
      <c r="DA468" s="58">
        <v>-20.8</v>
      </c>
      <c r="DB468" s="58">
        <v>103.2</v>
      </c>
      <c r="DC468" s="59" t="s">
        <v>544</v>
      </c>
      <c r="DD468" s="58">
        <v>50.9</v>
      </c>
      <c r="DE468" s="59" t="s">
        <v>544</v>
      </c>
      <c r="DF468" s="59" t="s">
        <v>544</v>
      </c>
      <c r="DG468" s="58">
        <v>80.3</v>
      </c>
      <c r="DH468" s="58">
        <v>48.3</v>
      </c>
      <c r="DI468" s="58">
        <v>53.1</v>
      </c>
      <c r="DJ468" s="58">
        <v>117.84673127400001</v>
      </c>
      <c r="DK468" s="59" t="s">
        <v>544</v>
      </c>
      <c r="DL468" s="59" t="s">
        <v>544</v>
      </c>
      <c r="DM468" s="59" t="s">
        <v>544</v>
      </c>
      <c r="DN468" s="58">
        <v>10.868625</v>
      </c>
      <c r="DO468" s="59" t="s">
        <v>544</v>
      </c>
      <c r="DP468" s="59" t="s">
        <v>544</v>
      </c>
      <c r="DQ468" s="1">
        <v>74.7</v>
      </c>
    </row>
    <row r="469" spans="1:121">
      <c r="A469" s="3">
        <v>36114</v>
      </c>
      <c r="B469" s="59" t="s">
        <v>544</v>
      </c>
      <c r="C469" s="58">
        <v>91.2</v>
      </c>
      <c r="D469" s="58">
        <v>88.7</v>
      </c>
      <c r="E469" s="58">
        <v>93.8</v>
      </c>
      <c r="F469" s="58">
        <v>64.400000000000006</v>
      </c>
      <c r="G469" s="58">
        <v>1.1629609999999999</v>
      </c>
      <c r="H469" s="58">
        <v>501.4</v>
      </c>
      <c r="I469" s="58">
        <v>1202.5</v>
      </c>
      <c r="J469" s="58">
        <v>3.6339999999999999</v>
      </c>
      <c r="K469" s="58">
        <v>4.0999999999999996</v>
      </c>
      <c r="L469" s="58">
        <v>5022.7</v>
      </c>
      <c r="M469" s="58">
        <v>297152</v>
      </c>
      <c r="N469" s="58">
        <v>73.3</v>
      </c>
      <c r="O469" s="58">
        <v>2051</v>
      </c>
      <c r="P469" s="58">
        <v>10.6</v>
      </c>
      <c r="Q469" s="58">
        <v>7</v>
      </c>
      <c r="R469" s="58">
        <v>20.100000000000001</v>
      </c>
      <c r="S469" s="58">
        <v>37.83</v>
      </c>
      <c r="T469" s="59" t="s">
        <v>544</v>
      </c>
      <c r="U469" s="58">
        <v>29.98</v>
      </c>
      <c r="V469" s="59" t="s">
        <v>544</v>
      </c>
      <c r="W469" s="58">
        <v>-33.700000000000003</v>
      </c>
      <c r="X469" s="58">
        <v>49.5</v>
      </c>
      <c r="Y469" s="58">
        <v>-0.1</v>
      </c>
      <c r="Z469" s="58">
        <v>101.9</v>
      </c>
      <c r="AA469" s="58">
        <v>101.8</v>
      </c>
      <c r="AB469" s="58">
        <v>101.5</v>
      </c>
      <c r="AC469" s="58">
        <v>1.1629609999999999</v>
      </c>
      <c r="AD469" s="58">
        <v>78</v>
      </c>
      <c r="AE469" s="58">
        <v>-21</v>
      </c>
      <c r="AF469" s="58">
        <v>105.418719</v>
      </c>
      <c r="AG469" s="58">
        <v>11.44</v>
      </c>
      <c r="AH469" s="58">
        <v>78.599999999999994</v>
      </c>
      <c r="AI469" s="58">
        <v>49.5</v>
      </c>
      <c r="AJ469" s="58">
        <v>9.9</v>
      </c>
      <c r="AK469" s="58">
        <v>22.7</v>
      </c>
      <c r="AL469" s="58">
        <v>-10.1</v>
      </c>
      <c r="AM469" s="58">
        <v>80.857799999999997</v>
      </c>
      <c r="AN469" s="58">
        <v>99.424800000000005</v>
      </c>
      <c r="AO469" s="58">
        <v>48.2</v>
      </c>
      <c r="AP469" s="58">
        <v>51.7</v>
      </c>
      <c r="AQ469" s="58">
        <v>85.4</v>
      </c>
      <c r="AR469" s="58">
        <v>-17.899999999999999</v>
      </c>
      <c r="AS469" s="58">
        <v>-4</v>
      </c>
      <c r="AT469" s="58">
        <v>106</v>
      </c>
      <c r="AU469" s="58">
        <v>98.66</v>
      </c>
      <c r="AV469" s="58">
        <v>81.5</v>
      </c>
      <c r="AW469" s="58">
        <v>97.3</v>
      </c>
      <c r="AX469" s="58">
        <v>24.8</v>
      </c>
      <c r="AY469" s="58">
        <v>30.2</v>
      </c>
      <c r="AZ469" s="58">
        <v>57.9</v>
      </c>
      <c r="BA469" s="58">
        <v>67.599999999999994</v>
      </c>
      <c r="BB469" s="58">
        <v>51.2</v>
      </c>
      <c r="BC469" s="58">
        <v>85.7</v>
      </c>
      <c r="BD469" s="58">
        <v>101.1</v>
      </c>
      <c r="BE469" s="58">
        <v>-1.5</v>
      </c>
      <c r="BF469" s="59" t="s">
        <v>544</v>
      </c>
      <c r="BG469" s="58">
        <v>9.32</v>
      </c>
      <c r="BH469" s="58">
        <v>5.99</v>
      </c>
      <c r="BI469" s="58">
        <v>99</v>
      </c>
      <c r="BJ469" s="58">
        <v>101.116</v>
      </c>
      <c r="BK469" s="58">
        <v>101.116</v>
      </c>
      <c r="BL469" s="58">
        <v>39.97</v>
      </c>
      <c r="BM469" s="58">
        <v>33.01</v>
      </c>
      <c r="BN469" s="58">
        <v>-8</v>
      </c>
      <c r="BO469" s="58">
        <v>6.9</v>
      </c>
      <c r="BP469" s="58">
        <v>65.5</v>
      </c>
      <c r="BQ469" s="59" t="s">
        <v>544</v>
      </c>
      <c r="BR469" s="59" t="s">
        <v>544</v>
      </c>
      <c r="BS469" s="58">
        <v>98.3</v>
      </c>
      <c r="BT469" s="58">
        <v>-26.7</v>
      </c>
      <c r="BU469" s="58">
        <v>-16.399999999999999</v>
      </c>
      <c r="BV469" s="59" t="s">
        <v>544</v>
      </c>
      <c r="BW469" s="59" t="s">
        <v>544</v>
      </c>
      <c r="BX469" s="58">
        <v>-14.5</v>
      </c>
      <c r="BY469" s="58">
        <v>-16.399999999999999</v>
      </c>
      <c r="BZ469" s="58">
        <v>-0.8</v>
      </c>
      <c r="CA469" s="59" t="s">
        <v>544</v>
      </c>
      <c r="CB469" s="58">
        <v>45.7</v>
      </c>
      <c r="CC469" s="58">
        <v>36.4</v>
      </c>
      <c r="CD469" s="58">
        <v>29.2</v>
      </c>
      <c r="CE469" s="58">
        <v>38691</v>
      </c>
      <c r="CF469" s="58">
        <v>2084853</v>
      </c>
      <c r="CG469" s="58">
        <v>112.4</v>
      </c>
      <c r="CH469" s="58">
        <v>123</v>
      </c>
      <c r="CI469" s="58">
        <v>115.1</v>
      </c>
      <c r="CJ469" s="58">
        <v>104.6</v>
      </c>
      <c r="CK469" s="58">
        <v>-26.8</v>
      </c>
      <c r="CL469" s="58">
        <v>-42</v>
      </c>
      <c r="CM469" s="58">
        <v>-26.7</v>
      </c>
      <c r="CN469" s="58">
        <v>61.2</v>
      </c>
      <c r="CO469" s="58">
        <v>62.3</v>
      </c>
      <c r="CP469" s="58">
        <v>82.9</v>
      </c>
      <c r="CQ469" s="58">
        <v>127.060058594</v>
      </c>
      <c r="CR469" s="58">
        <v>39.9</v>
      </c>
      <c r="CS469" s="58">
        <v>100.6</v>
      </c>
      <c r="CT469" s="58">
        <v>103.6</v>
      </c>
      <c r="CU469" s="58">
        <v>101.0026</v>
      </c>
      <c r="CV469" s="58">
        <v>7.84</v>
      </c>
      <c r="CW469" s="58">
        <v>4.92</v>
      </c>
      <c r="CX469" s="58">
        <v>140.6</v>
      </c>
      <c r="CY469" s="58">
        <v>149.80000000000001</v>
      </c>
      <c r="CZ469" s="59" t="s">
        <v>544</v>
      </c>
      <c r="DA469" s="58">
        <v>-24.1</v>
      </c>
      <c r="DB469" s="58">
        <v>103.7</v>
      </c>
      <c r="DC469" s="59" t="s">
        <v>544</v>
      </c>
      <c r="DD469" s="58">
        <v>50.8</v>
      </c>
      <c r="DE469" s="59" t="s">
        <v>544</v>
      </c>
      <c r="DF469" s="59" t="s">
        <v>544</v>
      </c>
      <c r="DG469" s="58">
        <v>81.8</v>
      </c>
      <c r="DH469" s="58">
        <v>45.3</v>
      </c>
      <c r="DI469" s="58">
        <v>51.6</v>
      </c>
      <c r="DJ469" s="58">
        <v>96.137759841000005</v>
      </c>
      <c r="DK469" s="59" t="s">
        <v>544</v>
      </c>
      <c r="DL469" s="59" t="s">
        <v>544</v>
      </c>
      <c r="DM469" s="59" t="s">
        <v>544</v>
      </c>
      <c r="DN469" s="58">
        <v>11.395937</v>
      </c>
      <c r="DO469" s="59" t="s">
        <v>544</v>
      </c>
      <c r="DP469" s="59" t="s">
        <v>544</v>
      </c>
      <c r="DQ469" s="1">
        <v>73.7</v>
      </c>
    </row>
    <row r="470" spans="1:121">
      <c r="A470" s="3">
        <v>36144</v>
      </c>
      <c r="B470" s="59" t="s">
        <v>544</v>
      </c>
      <c r="C470" s="58">
        <v>91</v>
      </c>
      <c r="D470" s="58">
        <v>88.2</v>
      </c>
      <c r="E470" s="58">
        <v>93.8</v>
      </c>
      <c r="F470" s="58">
        <v>66.3</v>
      </c>
      <c r="G470" s="58">
        <v>1.172053</v>
      </c>
      <c r="H470" s="58">
        <v>513.4</v>
      </c>
      <c r="I470" s="58">
        <v>1226.2</v>
      </c>
      <c r="J470" s="58">
        <v>3.3690000000000002</v>
      </c>
      <c r="K470" s="58">
        <v>3.9</v>
      </c>
      <c r="L470" s="58">
        <v>5002.3999999999996</v>
      </c>
      <c r="M470" s="58">
        <v>290648</v>
      </c>
      <c r="N470" s="58">
        <v>73.7</v>
      </c>
      <c r="O470" s="58">
        <v>2615</v>
      </c>
      <c r="P470" s="58">
        <v>10.8</v>
      </c>
      <c r="Q470" s="58">
        <v>11</v>
      </c>
      <c r="R470" s="58">
        <v>15.7</v>
      </c>
      <c r="S470" s="58">
        <v>36.549999999999997</v>
      </c>
      <c r="T470" s="59" t="s">
        <v>544</v>
      </c>
      <c r="U470" s="58">
        <v>31.96</v>
      </c>
      <c r="V470" s="59" t="s">
        <v>544</v>
      </c>
      <c r="W470" s="58">
        <v>-34.6</v>
      </c>
      <c r="X470" s="58">
        <v>53.8</v>
      </c>
      <c r="Y470" s="58">
        <v>-1.6</v>
      </c>
      <c r="Z470" s="58">
        <v>101.7</v>
      </c>
      <c r="AA470" s="58">
        <v>101.7</v>
      </c>
      <c r="AB470" s="58">
        <v>101.6</v>
      </c>
      <c r="AC470" s="58">
        <v>1.172053</v>
      </c>
      <c r="AD470" s="58">
        <v>78.099999999999994</v>
      </c>
      <c r="AE470" s="58">
        <v>-22.4</v>
      </c>
      <c r="AF470" s="58">
        <v>105.69306899999999</v>
      </c>
      <c r="AG470" s="58">
        <v>10.16</v>
      </c>
      <c r="AH470" s="58">
        <v>78.599999999999994</v>
      </c>
      <c r="AI470" s="58">
        <v>53.8</v>
      </c>
      <c r="AJ470" s="58">
        <v>11.9</v>
      </c>
      <c r="AK470" s="58">
        <v>21.6</v>
      </c>
      <c r="AL470" s="58">
        <v>-12.4</v>
      </c>
      <c r="AM470" s="58">
        <v>80.902699999999996</v>
      </c>
      <c r="AN470" s="58">
        <v>99.337999999999994</v>
      </c>
      <c r="AO470" s="58">
        <v>32.700000000000003</v>
      </c>
      <c r="AP470" s="58">
        <v>48.6</v>
      </c>
      <c r="AQ470" s="58">
        <v>86.3</v>
      </c>
      <c r="AR470" s="58">
        <v>-24.9</v>
      </c>
      <c r="AS470" s="58">
        <v>-4.2</v>
      </c>
      <c r="AT470" s="58">
        <v>105.6</v>
      </c>
      <c r="AU470" s="58">
        <v>99.01</v>
      </c>
      <c r="AV470" s="58">
        <v>81</v>
      </c>
      <c r="AW470" s="58">
        <v>97.4</v>
      </c>
      <c r="AX470" s="58">
        <v>21.7</v>
      </c>
      <c r="AY470" s="58">
        <v>27.3</v>
      </c>
      <c r="AZ470" s="58">
        <v>56.7</v>
      </c>
      <c r="BA470" s="58">
        <v>66.900000000000006</v>
      </c>
      <c r="BB470" s="58">
        <v>49.7</v>
      </c>
      <c r="BC470" s="58">
        <v>85.6</v>
      </c>
      <c r="BD470" s="58">
        <v>101.7</v>
      </c>
      <c r="BE470" s="58">
        <v>-3.4</v>
      </c>
      <c r="BF470" s="59" t="s">
        <v>544</v>
      </c>
      <c r="BG470" s="58">
        <v>9.8699999999999992</v>
      </c>
      <c r="BH470" s="58">
        <v>6.8</v>
      </c>
      <c r="BI470" s="58">
        <v>96.5</v>
      </c>
      <c r="BJ470" s="58">
        <v>101.7774</v>
      </c>
      <c r="BK470" s="58">
        <v>101.7774</v>
      </c>
      <c r="BL470" s="58">
        <v>39.04</v>
      </c>
      <c r="BM470" s="58">
        <v>35.46</v>
      </c>
      <c r="BN470" s="58">
        <v>-10.1</v>
      </c>
      <c r="BO470" s="58">
        <v>2.9</v>
      </c>
      <c r="BP470" s="58">
        <v>66.7</v>
      </c>
      <c r="BQ470" s="59" t="s">
        <v>544</v>
      </c>
      <c r="BR470" s="59" t="s">
        <v>544</v>
      </c>
      <c r="BS470" s="58">
        <v>96.4</v>
      </c>
      <c r="BT470" s="58">
        <v>-25.6</v>
      </c>
      <c r="BU470" s="58">
        <v>-14.3</v>
      </c>
      <c r="BV470" s="59" t="s">
        <v>544</v>
      </c>
      <c r="BW470" s="59" t="s">
        <v>544</v>
      </c>
      <c r="BX470" s="58">
        <v>-13.5</v>
      </c>
      <c r="BY470" s="58">
        <v>-14.1</v>
      </c>
      <c r="BZ470" s="58">
        <v>-2.9</v>
      </c>
      <c r="CA470" s="59" t="s">
        <v>544</v>
      </c>
      <c r="CB470" s="58">
        <v>34.4</v>
      </c>
      <c r="CC470" s="58">
        <v>33.299999999999997</v>
      </c>
      <c r="CD470" s="58">
        <v>28.2</v>
      </c>
      <c r="CE470" s="58">
        <v>38710</v>
      </c>
      <c r="CF470" s="58">
        <v>2118593</v>
      </c>
      <c r="CG470" s="58">
        <v>106.7</v>
      </c>
      <c r="CH470" s="58">
        <v>125.6</v>
      </c>
      <c r="CI470" s="58">
        <v>100.1</v>
      </c>
      <c r="CJ470" s="58">
        <v>102.4</v>
      </c>
      <c r="CK470" s="58">
        <v>-26.6</v>
      </c>
      <c r="CL470" s="58">
        <v>-42.5</v>
      </c>
      <c r="CM470" s="58">
        <v>-25.6</v>
      </c>
      <c r="CN470" s="58">
        <v>59.3</v>
      </c>
      <c r="CO470" s="58">
        <v>59.8</v>
      </c>
      <c r="CP470" s="58">
        <v>81.599999999999994</v>
      </c>
      <c r="CQ470" s="58">
        <v>127.40773010300001</v>
      </c>
      <c r="CR470" s="58">
        <v>41.63</v>
      </c>
      <c r="CS470" s="58">
        <v>100.4</v>
      </c>
      <c r="CT470" s="58">
        <v>103.5</v>
      </c>
      <c r="CU470" s="58">
        <v>101.70650000000001</v>
      </c>
      <c r="CV470" s="58">
        <v>7.86</v>
      </c>
      <c r="CW470" s="58">
        <v>5.1100000000000003</v>
      </c>
      <c r="CX470" s="58">
        <v>133.6</v>
      </c>
      <c r="CY470" s="58">
        <v>153.19999999999999</v>
      </c>
      <c r="CZ470" s="59" t="s">
        <v>544</v>
      </c>
      <c r="DA470" s="58">
        <v>-23.9</v>
      </c>
      <c r="DB470" s="58">
        <v>102.3</v>
      </c>
      <c r="DC470" s="59" t="s">
        <v>544</v>
      </c>
      <c r="DD470" s="58">
        <v>50.2</v>
      </c>
      <c r="DE470" s="59" t="s">
        <v>544</v>
      </c>
      <c r="DF470" s="59" t="s">
        <v>544</v>
      </c>
      <c r="DG470" s="58">
        <v>79.099999999999994</v>
      </c>
      <c r="DH470" s="58">
        <v>52</v>
      </c>
      <c r="DI470" s="58">
        <v>53.3</v>
      </c>
      <c r="DJ470" s="58">
        <v>91.265821181999996</v>
      </c>
      <c r="DK470" s="59" t="s">
        <v>544</v>
      </c>
      <c r="DL470" s="59" t="s">
        <v>544</v>
      </c>
      <c r="DM470" s="59" t="s">
        <v>544</v>
      </c>
      <c r="DN470" s="58">
        <v>11.312635999999999</v>
      </c>
      <c r="DO470" s="59" t="s">
        <v>544</v>
      </c>
      <c r="DP470" s="59" t="s">
        <v>544</v>
      </c>
      <c r="DQ470" s="1">
        <v>74</v>
      </c>
    </row>
    <row r="471" spans="1:121">
      <c r="A471" s="3">
        <v>36175</v>
      </c>
      <c r="B471" s="59" t="s">
        <v>544</v>
      </c>
      <c r="C471" s="58">
        <v>89.6</v>
      </c>
      <c r="D471" s="58">
        <v>86.3</v>
      </c>
      <c r="E471" s="58">
        <v>93.1</v>
      </c>
      <c r="F471" s="58">
        <v>65.400000000000006</v>
      </c>
      <c r="G471" s="58">
        <v>1.1607799999999999</v>
      </c>
      <c r="H471" s="58">
        <v>504.3</v>
      </c>
      <c r="I471" s="58">
        <v>1242.2</v>
      </c>
      <c r="J471" s="58">
        <v>3.1320000000000001</v>
      </c>
      <c r="K471" s="58">
        <v>3.7</v>
      </c>
      <c r="L471" s="58">
        <v>5160</v>
      </c>
      <c r="M471" s="58">
        <v>273341</v>
      </c>
      <c r="N471" s="58">
        <v>75</v>
      </c>
      <c r="O471" s="58">
        <v>1841</v>
      </c>
      <c r="P471" s="58">
        <v>10.7</v>
      </c>
      <c r="Q471" s="58">
        <v>12.5</v>
      </c>
      <c r="R471" s="58">
        <v>15.5</v>
      </c>
      <c r="S471" s="58">
        <v>37.090000000000003</v>
      </c>
      <c r="T471" s="59" t="s">
        <v>544</v>
      </c>
      <c r="U471" s="58">
        <v>33.43</v>
      </c>
      <c r="V471" s="59" t="s">
        <v>544</v>
      </c>
      <c r="W471" s="58">
        <v>-34.4</v>
      </c>
      <c r="X471" s="58">
        <v>50.4</v>
      </c>
      <c r="Y471" s="58">
        <v>-3.9</v>
      </c>
      <c r="Z471" s="58">
        <v>100.9</v>
      </c>
      <c r="AA471" s="58">
        <v>100.8</v>
      </c>
      <c r="AB471" s="58">
        <v>100.9</v>
      </c>
      <c r="AC471" s="58">
        <v>1.1607799999999999</v>
      </c>
      <c r="AD471" s="58">
        <v>79.900000000000006</v>
      </c>
      <c r="AE471" s="58">
        <v>-24.4</v>
      </c>
      <c r="AF471" s="58">
        <v>105.452292</v>
      </c>
      <c r="AG471" s="58">
        <v>11.19</v>
      </c>
      <c r="AH471" s="58">
        <v>78</v>
      </c>
      <c r="AI471" s="58">
        <v>50.4</v>
      </c>
      <c r="AJ471" s="58">
        <v>12.3</v>
      </c>
      <c r="AK471" s="58">
        <v>20</v>
      </c>
      <c r="AL471" s="58">
        <v>-10.3</v>
      </c>
      <c r="AM471" s="58">
        <v>80.998800000000003</v>
      </c>
      <c r="AN471" s="58">
        <v>99.314300000000003</v>
      </c>
      <c r="AO471" s="58">
        <v>14</v>
      </c>
      <c r="AP471" s="58">
        <v>45</v>
      </c>
      <c r="AQ471" s="58">
        <v>87</v>
      </c>
      <c r="AR471" s="58">
        <v>-25.1</v>
      </c>
      <c r="AS471" s="58">
        <v>-3.7</v>
      </c>
      <c r="AT471" s="58">
        <v>105.9</v>
      </c>
      <c r="AU471" s="58">
        <v>98.41</v>
      </c>
      <c r="AV471" s="58">
        <v>80.8</v>
      </c>
      <c r="AW471" s="58">
        <v>96.6</v>
      </c>
      <c r="AX471" s="58">
        <v>23.2</v>
      </c>
      <c r="AY471" s="58">
        <v>28.4</v>
      </c>
      <c r="AZ471" s="58">
        <v>55.3</v>
      </c>
      <c r="BA471" s="58">
        <v>64.599999999999994</v>
      </c>
      <c r="BB471" s="58">
        <v>48.9</v>
      </c>
      <c r="BC471" s="58">
        <v>85.2</v>
      </c>
      <c r="BD471" s="58">
        <v>100.6</v>
      </c>
      <c r="BE471" s="58">
        <v>-2.9</v>
      </c>
      <c r="BF471" s="59" t="s">
        <v>544</v>
      </c>
      <c r="BG471" s="58">
        <v>9.43</v>
      </c>
      <c r="BH471" s="58">
        <v>5.09</v>
      </c>
      <c r="BI471" s="58">
        <v>105.7</v>
      </c>
      <c r="BJ471" s="58">
        <v>101.4594</v>
      </c>
      <c r="BK471" s="58">
        <v>101.4594</v>
      </c>
      <c r="BL471" s="58">
        <v>39.94</v>
      </c>
      <c r="BM471" s="58">
        <v>34.840000000000003</v>
      </c>
      <c r="BN471" s="58">
        <v>-9.3000000000000007</v>
      </c>
      <c r="BO471" s="58">
        <v>2.2000000000000002</v>
      </c>
      <c r="BP471" s="58">
        <v>65</v>
      </c>
      <c r="BQ471" s="59" t="s">
        <v>544</v>
      </c>
      <c r="BR471" s="59" t="s">
        <v>544</v>
      </c>
      <c r="BS471" s="58">
        <v>96.5</v>
      </c>
      <c r="BT471" s="58">
        <v>-24.1</v>
      </c>
      <c r="BU471" s="58">
        <v>-16.3</v>
      </c>
      <c r="BV471" s="59" t="s">
        <v>544</v>
      </c>
      <c r="BW471" s="59" t="s">
        <v>544</v>
      </c>
      <c r="BX471" s="58">
        <v>-15.8</v>
      </c>
      <c r="BY471" s="58">
        <v>-21</v>
      </c>
      <c r="BZ471" s="58">
        <v>-5.6</v>
      </c>
      <c r="CA471" s="59" t="s">
        <v>544</v>
      </c>
      <c r="CB471" s="58">
        <v>27.7</v>
      </c>
      <c r="CC471" s="58">
        <v>42.3</v>
      </c>
      <c r="CD471" s="58">
        <v>24.8</v>
      </c>
      <c r="CE471" s="58">
        <v>38753</v>
      </c>
      <c r="CF471" s="58">
        <v>2135185</v>
      </c>
      <c r="CG471" s="58">
        <v>115.5</v>
      </c>
      <c r="CH471" s="58">
        <v>132.5</v>
      </c>
      <c r="CI471" s="58">
        <v>113.9</v>
      </c>
      <c r="CJ471" s="58">
        <v>108</v>
      </c>
      <c r="CK471" s="58">
        <v>-27.4</v>
      </c>
      <c r="CL471" s="58">
        <v>-42.6</v>
      </c>
      <c r="CM471" s="58">
        <v>-24.1</v>
      </c>
      <c r="CN471" s="58">
        <v>63</v>
      </c>
      <c r="CO471" s="58">
        <v>63.2</v>
      </c>
      <c r="CP471" s="58">
        <v>84.4</v>
      </c>
      <c r="CQ471" s="58">
        <v>111.26028442400001</v>
      </c>
      <c r="CR471" s="58">
        <v>32.49</v>
      </c>
      <c r="CS471" s="58">
        <v>100.1</v>
      </c>
      <c r="CT471" s="58">
        <v>102</v>
      </c>
      <c r="CU471" s="58">
        <v>101.45829999999999</v>
      </c>
      <c r="CV471" s="58">
        <v>7.8</v>
      </c>
      <c r="CW471" s="58">
        <v>4.97</v>
      </c>
      <c r="CX471" s="58">
        <v>145.1</v>
      </c>
      <c r="CY471" s="58">
        <v>162</v>
      </c>
      <c r="CZ471" s="59" t="s">
        <v>544</v>
      </c>
      <c r="DA471" s="58">
        <v>-12.9</v>
      </c>
      <c r="DB471" s="58">
        <v>102.2</v>
      </c>
      <c r="DC471" s="59" t="s">
        <v>544</v>
      </c>
      <c r="DD471" s="58">
        <v>50.1</v>
      </c>
      <c r="DE471" s="59" t="s">
        <v>544</v>
      </c>
      <c r="DF471" s="59" t="s">
        <v>544</v>
      </c>
      <c r="DG471" s="58">
        <v>83</v>
      </c>
      <c r="DH471" s="58">
        <v>45.5</v>
      </c>
      <c r="DI471" s="58">
        <v>50.9</v>
      </c>
      <c r="DJ471" s="58">
        <v>96.686493962</v>
      </c>
      <c r="DK471" s="59" t="s">
        <v>544</v>
      </c>
      <c r="DL471" s="59" t="s">
        <v>544</v>
      </c>
      <c r="DM471" s="59" t="s">
        <v>544</v>
      </c>
      <c r="DN471" s="58">
        <v>11.111435</v>
      </c>
      <c r="DO471" s="59" t="s">
        <v>544</v>
      </c>
      <c r="DP471" s="59" t="s">
        <v>544</v>
      </c>
      <c r="DQ471" s="1">
        <v>75.2</v>
      </c>
    </row>
    <row r="472" spans="1:121">
      <c r="A472" s="3">
        <v>36206</v>
      </c>
      <c r="B472" s="59" t="s">
        <v>544</v>
      </c>
      <c r="C472" s="58">
        <v>88</v>
      </c>
      <c r="D472" s="58">
        <v>84.6</v>
      </c>
      <c r="E472" s="58">
        <v>91.5</v>
      </c>
      <c r="F472" s="58">
        <v>65.5</v>
      </c>
      <c r="G472" s="58">
        <v>1.120765</v>
      </c>
      <c r="H472" s="58">
        <v>506.4</v>
      </c>
      <c r="I472" s="58">
        <v>1245.5</v>
      </c>
      <c r="J472" s="58">
        <v>3.093</v>
      </c>
      <c r="K472" s="58">
        <v>3.9</v>
      </c>
      <c r="L472" s="58">
        <v>4911.8</v>
      </c>
      <c r="M472" s="58">
        <v>269260</v>
      </c>
      <c r="N472" s="58">
        <v>73.5</v>
      </c>
      <c r="O472" s="58">
        <v>2004</v>
      </c>
      <c r="P472" s="58">
        <v>10.7</v>
      </c>
      <c r="Q472" s="58">
        <v>11.4</v>
      </c>
      <c r="R472" s="58">
        <v>15</v>
      </c>
      <c r="S472" s="58">
        <v>38.64</v>
      </c>
      <c r="T472" s="59" t="s">
        <v>544</v>
      </c>
      <c r="U472" s="58">
        <v>32.770000000000003</v>
      </c>
      <c r="V472" s="59" t="s">
        <v>544</v>
      </c>
      <c r="W472" s="58">
        <v>-37.4</v>
      </c>
      <c r="X472" s="58">
        <v>52.4</v>
      </c>
      <c r="Y472" s="58">
        <v>-7</v>
      </c>
      <c r="Z472" s="58">
        <v>99.9</v>
      </c>
      <c r="AA472" s="58">
        <v>99.9</v>
      </c>
      <c r="AB472" s="58">
        <v>100</v>
      </c>
      <c r="AC472" s="58">
        <v>1.120765</v>
      </c>
      <c r="AD472" s="58">
        <v>77.900000000000006</v>
      </c>
      <c r="AE472" s="58">
        <v>-27.1</v>
      </c>
      <c r="AF472" s="58">
        <v>105.445545</v>
      </c>
      <c r="AG472" s="58">
        <v>10.43</v>
      </c>
      <c r="AH472" s="58">
        <v>78</v>
      </c>
      <c r="AI472" s="58">
        <v>52.4</v>
      </c>
      <c r="AJ472" s="58">
        <v>12</v>
      </c>
      <c r="AK472" s="58">
        <v>24.1</v>
      </c>
      <c r="AL472" s="58">
        <v>-10.8</v>
      </c>
      <c r="AM472" s="58">
        <v>81.129800000000003</v>
      </c>
      <c r="AN472" s="58">
        <v>99.333600000000004</v>
      </c>
      <c r="AO472" s="58">
        <v>39.299999999999997</v>
      </c>
      <c r="AP472" s="58">
        <v>31.4</v>
      </c>
      <c r="AQ472" s="58">
        <v>87.1</v>
      </c>
      <c r="AR472" s="58">
        <v>-6.6</v>
      </c>
      <c r="AS472" s="58">
        <v>-1.5</v>
      </c>
      <c r="AT472" s="58">
        <v>105.9</v>
      </c>
      <c r="AU472" s="58">
        <v>97.57</v>
      </c>
      <c r="AV472" s="58">
        <v>80.7</v>
      </c>
      <c r="AW472" s="58">
        <v>98</v>
      </c>
      <c r="AX472" s="58">
        <v>22.3</v>
      </c>
      <c r="AY472" s="58">
        <v>27.4</v>
      </c>
      <c r="AZ472" s="58">
        <v>53.7</v>
      </c>
      <c r="BA472" s="58">
        <v>61.1</v>
      </c>
      <c r="BB472" s="58">
        <v>48.5</v>
      </c>
      <c r="BC472" s="58">
        <v>85.2</v>
      </c>
      <c r="BD472" s="58">
        <v>100.7</v>
      </c>
      <c r="BE472" s="58">
        <v>-5.4</v>
      </c>
      <c r="BF472" s="59" t="s">
        <v>544</v>
      </c>
      <c r="BG472" s="58">
        <v>10.029999999999999</v>
      </c>
      <c r="BH472" s="58">
        <v>6.18</v>
      </c>
      <c r="BI472" s="58">
        <v>93.7</v>
      </c>
      <c r="BJ472" s="58">
        <v>100.03700000000001</v>
      </c>
      <c r="BK472" s="58">
        <v>100.03700000000001</v>
      </c>
      <c r="BL472" s="58">
        <v>40.61</v>
      </c>
      <c r="BM472" s="58">
        <v>35.21</v>
      </c>
      <c r="BN472" s="58">
        <v>-14.9</v>
      </c>
      <c r="BO472" s="58">
        <v>-4.5</v>
      </c>
      <c r="BP472" s="58">
        <v>64.8</v>
      </c>
      <c r="BQ472" s="59" t="s">
        <v>544</v>
      </c>
      <c r="BR472" s="59" t="s">
        <v>544</v>
      </c>
      <c r="BS472" s="58">
        <v>97.1</v>
      </c>
      <c r="BT472" s="58">
        <v>-21.8</v>
      </c>
      <c r="BU472" s="58">
        <v>-12.9</v>
      </c>
      <c r="BV472" s="59" t="s">
        <v>544</v>
      </c>
      <c r="BW472" s="59" t="s">
        <v>544</v>
      </c>
      <c r="BX472" s="58">
        <v>-20.7</v>
      </c>
      <c r="BY472" s="58">
        <v>-23.4</v>
      </c>
      <c r="BZ472" s="58">
        <v>-9.9</v>
      </c>
      <c r="CA472" s="59" t="s">
        <v>544</v>
      </c>
      <c r="CB472" s="58">
        <v>33</v>
      </c>
      <c r="CC472" s="58">
        <v>37.799999999999997</v>
      </c>
      <c r="CD472" s="58">
        <v>38</v>
      </c>
      <c r="CE472" s="58">
        <v>38772</v>
      </c>
      <c r="CF472" s="58">
        <v>2143669</v>
      </c>
      <c r="CG472" s="58">
        <v>115.5</v>
      </c>
      <c r="CH472" s="58">
        <v>129</v>
      </c>
      <c r="CI472" s="58">
        <v>107.5</v>
      </c>
      <c r="CJ472" s="58">
        <v>115.3</v>
      </c>
      <c r="CK472" s="58">
        <v>-27.4</v>
      </c>
      <c r="CL472" s="58">
        <v>-41.7</v>
      </c>
      <c r="CM472" s="58">
        <v>-21.8</v>
      </c>
      <c r="CN472" s="58">
        <v>60.8</v>
      </c>
      <c r="CO472" s="58">
        <v>62.1</v>
      </c>
      <c r="CP472" s="58">
        <v>79.599999999999994</v>
      </c>
      <c r="CQ472" s="58">
        <v>104.85598754900001</v>
      </c>
      <c r="CR472" s="58">
        <v>37.64</v>
      </c>
      <c r="CS472" s="58">
        <v>99.9</v>
      </c>
      <c r="CT472" s="58">
        <v>99.8</v>
      </c>
      <c r="CU472" s="58">
        <v>100.0393</v>
      </c>
      <c r="CV472" s="58">
        <v>7.21</v>
      </c>
      <c r="CW472" s="58">
        <v>4.46</v>
      </c>
      <c r="CX472" s="58">
        <v>145.1</v>
      </c>
      <c r="CY472" s="58">
        <v>157.80000000000001</v>
      </c>
      <c r="CZ472" s="59" t="s">
        <v>544</v>
      </c>
      <c r="DA472" s="58">
        <v>-26.1</v>
      </c>
      <c r="DB472" s="58">
        <v>104.6</v>
      </c>
      <c r="DC472" s="59" t="s">
        <v>544</v>
      </c>
      <c r="DD472" s="58">
        <v>49.8</v>
      </c>
      <c r="DE472" s="59" t="s">
        <v>544</v>
      </c>
      <c r="DF472" s="59" t="s">
        <v>544</v>
      </c>
      <c r="DG472" s="58">
        <v>79.3</v>
      </c>
      <c r="DH472" s="58">
        <v>49.3</v>
      </c>
      <c r="DI472" s="58">
        <v>52.8</v>
      </c>
      <c r="DJ472" s="58">
        <v>80.483260595000004</v>
      </c>
      <c r="DK472" s="59" t="s">
        <v>544</v>
      </c>
      <c r="DL472" s="59" t="s">
        <v>544</v>
      </c>
      <c r="DM472" s="59" t="s">
        <v>544</v>
      </c>
      <c r="DN472" s="58">
        <v>10.915742</v>
      </c>
      <c r="DO472" s="59" t="s">
        <v>544</v>
      </c>
      <c r="DP472" s="59" t="s">
        <v>544</v>
      </c>
      <c r="DQ472" s="1">
        <v>73.8</v>
      </c>
    </row>
    <row r="473" spans="1:121">
      <c r="A473" s="3">
        <v>36234</v>
      </c>
      <c r="B473" s="59" t="s">
        <v>544</v>
      </c>
      <c r="C473" s="58">
        <v>89</v>
      </c>
      <c r="D473" s="58">
        <v>85.6</v>
      </c>
      <c r="E473" s="58">
        <v>92.6</v>
      </c>
      <c r="F473" s="58">
        <v>65.900000000000006</v>
      </c>
      <c r="G473" s="58">
        <v>1.0882959999999999</v>
      </c>
      <c r="H473" s="58">
        <v>505.1</v>
      </c>
      <c r="I473" s="58">
        <v>1253.4000000000001</v>
      </c>
      <c r="J473" s="58">
        <v>3.0470000000000002</v>
      </c>
      <c r="K473" s="58">
        <v>4</v>
      </c>
      <c r="L473" s="58">
        <v>4884.2</v>
      </c>
      <c r="M473" s="58">
        <v>429896</v>
      </c>
      <c r="N473" s="58">
        <v>74</v>
      </c>
      <c r="O473" s="58">
        <v>2437</v>
      </c>
      <c r="P473" s="58">
        <v>10.6</v>
      </c>
      <c r="Q473" s="58">
        <v>10</v>
      </c>
      <c r="R473" s="58">
        <v>13.6</v>
      </c>
      <c r="S473" s="58">
        <v>36.64</v>
      </c>
      <c r="T473" s="59" t="s">
        <v>544</v>
      </c>
      <c r="U473" s="58">
        <v>32</v>
      </c>
      <c r="V473" s="59" t="s">
        <v>544</v>
      </c>
      <c r="W473" s="58">
        <v>-39.299999999999997</v>
      </c>
      <c r="X473" s="58">
        <v>52.3</v>
      </c>
      <c r="Y473" s="58">
        <v>-1</v>
      </c>
      <c r="Z473" s="58">
        <v>99.2</v>
      </c>
      <c r="AA473" s="58">
        <v>99.3</v>
      </c>
      <c r="AB473" s="58">
        <v>99.2</v>
      </c>
      <c r="AC473" s="58">
        <v>1.0882959999999999</v>
      </c>
      <c r="AD473" s="58">
        <v>78.900000000000006</v>
      </c>
      <c r="AE473" s="58">
        <v>-27.9</v>
      </c>
      <c r="AF473" s="58">
        <v>104.791155</v>
      </c>
      <c r="AG473" s="58">
        <v>12.89</v>
      </c>
      <c r="AH473" s="58">
        <v>78.3</v>
      </c>
      <c r="AI473" s="58">
        <v>52.3</v>
      </c>
      <c r="AJ473" s="58">
        <v>12.7</v>
      </c>
      <c r="AK473" s="58">
        <v>22.4</v>
      </c>
      <c r="AL473" s="58">
        <v>-7</v>
      </c>
      <c r="AM473" s="58">
        <v>81.290400000000005</v>
      </c>
      <c r="AN473" s="58">
        <v>99.388999999999996</v>
      </c>
      <c r="AO473" s="58">
        <v>10.7</v>
      </c>
      <c r="AP473" s="58">
        <v>78.3</v>
      </c>
      <c r="AQ473" s="58">
        <v>87.7</v>
      </c>
      <c r="AR473" s="58">
        <v>9.1999999999999993</v>
      </c>
      <c r="AS473" s="58">
        <v>-4.7</v>
      </c>
      <c r="AT473" s="58">
        <v>104.9</v>
      </c>
      <c r="AU473" s="58">
        <v>96.87</v>
      </c>
      <c r="AV473" s="58">
        <v>81.2</v>
      </c>
      <c r="AW473" s="58">
        <v>97.3</v>
      </c>
      <c r="AX473" s="58">
        <v>26.9</v>
      </c>
      <c r="AY473" s="58">
        <v>31</v>
      </c>
      <c r="AZ473" s="58">
        <v>52.6</v>
      </c>
      <c r="BA473" s="58">
        <v>59.1</v>
      </c>
      <c r="BB473" s="58">
        <v>48.1</v>
      </c>
      <c r="BC473" s="58">
        <v>85.3</v>
      </c>
      <c r="BD473" s="58">
        <v>100.9</v>
      </c>
      <c r="BE473" s="58">
        <v>-5.4</v>
      </c>
      <c r="BF473" s="59" t="s">
        <v>544</v>
      </c>
      <c r="BG473" s="58">
        <v>9.67</v>
      </c>
      <c r="BH473" s="58">
        <v>5.84</v>
      </c>
      <c r="BI473" s="58">
        <v>105.1</v>
      </c>
      <c r="BJ473" s="58">
        <v>98.651399999999995</v>
      </c>
      <c r="BK473" s="58">
        <v>98.651399999999995</v>
      </c>
      <c r="BL473" s="58">
        <v>39.630000000000003</v>
      </c>
      <c r="BM473" s="58">
        <v>35.07</v>
      </c>
      <c r="BN473" s="58">
        <v>-15.7</v>
      </c>
      <c r="BO473" s="58">
        <v>-6.6</v>
      </c>
      <c r="BP473" s="58">
        <v>64.8</v>
      </c>
      <c r="BQ473" s="59" t="s">
        <v>544</v>
      </c>
      <c r="BR473" s="59" t="s">
        <v>544</v>
      </c>
      <c r="BS473" s="58">
        <v>98.1</v>
      </c>
      <c r="BT473" s="58">
        <v>-23.8</v>
      </c>
      <c r="BU473" s="58">
        <v>-14</v>
      </c>
      <c r="BV473" s="59" t="s">
        <v>544</v>
      </c>
      <c r="BW473" s="59" t="s">
        <v>544</v>
      </c>
      <c r="BX473" s="58">
        <v>-10.199999999999999</v>
      </c>
      <c r="BY473" s="58">
        <v>-20.9</v>
      </c>
      <c r="BZ473" s="58">
        <v>-8.6999999999999993</v>
      </c>
      <c r="CA473" s="59" t="s">
        <v>544</v>
      </c>
      <c r="CB473" s="58">
        <v>18.5</v>
      </c>
      <c r="CC473" s="58">
        <v>37.700000000000003</v>
      </c>
      <c r="CD473" s="58">
        <v>34.1</v>
      </c>
      <c r="CE473" s="58">
        <v>38793</v>
      </c>
      <c r="CF473" s="58">
        <v>2165826</v>
      </c>
      <c r="CG473" s="58">
        <v>108.8</v>
      </c>
      <c r="CH473" s="58">
        <v>122.4</v>
      </c>
      <c r="CI473" s="58">
        <v>109.4</v>
      </c>
      <c r="CJ473" s="58">
        <v>101.1</v>
      </c>
      <c r="CK473" s="58">
        <v>-24.2</v>
      </c>
      <c r="CL473" s="58">
        <v>-42.7</v>
      </c>
      <c r="CM473" s="58">
        <v>-23.8</v>
      </c>
      <c r="CN473" s="58">
        <v>65.7</v>
      </c>
      <c r="CO473" s="58">
        <v>66.7</v>
      </c>
      <c r="CP473" s="58">
        <v>80.599999999999994</v>
      </c>
      <c r="CQ473" s="58">
        <v>65.630912781000006</v>
      </c>
      <c r="CR473" s="58">
        <v>35.299999999999997</v>
      </c>
      <c r="CS473" s="58">
        <v>100</v>
      </c>
      <c r="CT473" s="58">
        <v>98.2</v>
      </c>
      <c r="CU473" s="58">
        <v>98.650199999999998</v>
      </c>
      <c r="CV473" s="58">
        <v>7.75</v>
      </c>
      <c r="CW473" s="58">
        <v>4.74</v>
      </c>
      <c r="CX473" s="58">
        <v>136.9</v>
      </c>
      <c r="CY473" s="58">
        <v>149.80000000000001</v>
      </c>
      <c r="CZ473" s="59" t="s">
        <v>544</v>
      </c>
      <c r="DA473" s="58">
        <v>0</v>
      </c>
      <c r="DB473" s="58">
        <v>103.8</v>
      </c>
      <c r="DC473" s="59" t="s">
        <v>544</v>
      </c>
      <c r="DD473" s="58">
        <v>50.4</v>
      </c>
      <c r="DE473" s="59" t="s">
        <v>544</v>
      </c>
      <c r="DF473" s="59" t="s">
        <v>544</v>
      </c>
      <c r="DG473" s="58">
        <v>79.400000000000006</v>
      </c>
      <c r="DH473" s="58">
        <v>48.5</v>
      </c>
      <c r="DI473" s="58">
        <v>54.4</v>
      </c>
      <c r="DJ473" s="58">
        <v>64.852567269000005</v>
      </c>
      <c r="DK473" s="59" t="s">
        <v>544</v>
      </c>
      <c r="DL473" s="59" t="s">
        <v>544</v>
      </c>
      <c r="DM473" s="59" t="s">
        <v>544</v>
      </c>
      <c r="DN473" s="58">
        <v>11.180925</v>
      </c>
      <c r="DO473" s="59" t="s">
        <v>544</v>
      </c>
      <c r="DP473" s="59" t="s">
        <v>544</v>
      </c>
      <c r="DQ473" s="1">
        <v>74.3</v>
      </c>
    </row>
    <row r="474" spans="1:121">
      <c r="A474" s="3">
        <v>36265</v>
      </c>
      <c r="B474" s="59" t="s">
        <v>544</v>
      </c>
      <c r="C474" s="58">
        <v>88.9</v>
      </c>
      <c r="D474" s="58">
        <v>85.1</v>
      </c>
      <c r="E474" s="58">
        <v>92.8</v>
      </c>
      <c r="F474" s="58">
        <v>66.3</v>
      </c>
      <c r="G474" s="58">
        <v>1.070441</v>
      </c>
      <c r="H474" s="58">
        <v>512.79999999999995</v>
      </c>
      <c r="I474" s="58">
        <v>1259.9000000000001</v>
      </c>
      <c r="J474" s="58">
        <v>2.6960000000000002</v>
      </c>
      <c r="K474" s="58">
        <v>3.9</v>
      </c>
      <c r="L474" s="58">
        <v>5393.1</v>
      </c>
      <c r="M474" s="58">
        <v>368130</v>
      </c>
      <c r="N474" s="58">
        <v>74.400000000000006</v>
      </c>
      <c r="O474" s="58">
        <v>2291</v>
      </c>
      <c r="P474" s="58">
        <v>10.6</v>
      </c>
      <c r="Q474" s="58">
        <v>9</v>
      </c>
      <c r="R474" s="58">
        <v>15</v>
      </c>
      <c r="S474" s="58">
        <v>38.81</v>
      </c>
      <c r="T474" s="59" t="s">
        <v>544</v>
      </c>
      <c r="U474" s="58">
        <v>32.909999999999997</v>
      </c>
      <c r="V474" s="59" t="s">
        <v>544</v>
      </c>
      <c r="W474" s="58">
        <v>-38.200000000000003</v>
      </c>
      <c r="X474" s="58">
        <v>53.8</v>
      </c>
      <c r="Y474" s="58">
        <v>-2.2000000000000002</v>
      </c>
      <c r="Z474" s="58">
        <v>99</v>
      </c>
      <c r="AA474" s="58">
        <v>99</v>
      </c>
      <c r="AB474" s="58">
        <v>98.7</v>
      </c>
      <c r="AC474" s="58">
        <v>1.070441</v>
      </c>
      <c r="AD474" s="58">
        <v>79.2</v>
      </c>
      <c r="AE474" s="58">
        <v>-28.4</v>
      </c>
      <c r="AF474" s="58">
        <v>104.14634100000001</v>
      </c>
      <c r="AG474" s="58">
        <v>15.5</v>
      </c>
      <c r="AH474" s="58">
        <v>78.8</v>
      </c>
      <c r="AI474" s="58">
        <v>53.8</v>
      </c>
      <c r="AJ474" s="58">
        <v>11.9</v>
      </c>
      <c r="AK474" s="58">
        <v>21</v>
      </c>
      <c r="AL474" s="58">
        <v>-15</v>
      </c>
      <c r="AM474" s="58">
        <v>81.480099999999993</v>
      </c>
      <c r="AN474" s="58">
        <v>99.480099999999993</v>
      </c>
      <c r="AO474" s="58">
        <v>14.5</v>
      </c>
      <c r="AP474" s="58">
        <v>96.1</v>
      </c>
      <c r="AQ474" s="58">
        <v>88.8</v>
      </c>
      <c r="AR474" s="58">
        <v>30.3</v>
      </c>
      <c r="AS474" s="58">
        <v>-6.2</v>
      </c>
      <c r="AT474" s="58">
        <v>103.5</v>
      </c>
      <c r="AU474" s="58">
        <v>96.3</v>
      </c>
      <c r="AV474" s="58">
        <v>81.8</v>
      </c>
      <c r="AW474" s="58">
        <v>99.4</v>
      </c>
      <c r="AX474" s="58">
        <v>31.7</v>
      </c>
      <c r="AY474" s="58">
        <v>35.1</v>
      </c>
      <c r="AZ474" s="58">
        <v>52.8</v>
      </c>
      <c r="BA474" s="58">
        <v>57.8</v>
      </c>
      <c r="BB474" s="58">
        <v>49.3</v>
      </c>
      <c r="BC474" s="58">
        <v>85.3</v>
      </c>
      <c r="BD474" s="58">
        <v>99</v>
      </c>
      <c r="BE474" s="58">
        <v>-10</v>
      </c>
      <c r="BF474" s="59" t="s">
        <v>544</v>
      </c>
      <c r="BG474" s="58">
        <v>10.3</v>
      </c>
      <c r="BH474" s="58">
        <v>6.42</v>
      </c>
      <c r="BI474" s="58">
        <v>102.6</v>
      </c>
      <c r="BJ474" s="58">
        <v>97.221599999999995</v>
      </c>
      <c r="BK474" s="58">
        <v>97.221599999999995</v>
      </c>
      <c r="BL474" s="58">
        <v>41.26</v>
      </c>
      <c r="BM474" s="58">
        <v>35.69</v>
      </c>
      <c r="BN474" s="58">
        <v>-16.2</v>
      </c>
      <c r="BO474" s="58">
        <v>-5.8</v>
      </c>
      <c r="BP474" s="58">
        <v>66.3</v>
      </c>
      <c r="BQ474" s="59" t="s">
        <v>544</v>
      </c>
      <c r="BR474" s="59" t="s">
        <v>544</v>
      </c>
      <c r="BS474" s="58">
        <v>94.5</v>
      </c>
      <c r="BT474" s="58">
        <v>-18.899999999999999</v>
      </c>
      <c r="BU474" s="58">
        <v>-9.6999999999999993</v>
      </c>
      <c r="BV474" s="59" t="s">
        <v>544</v>
      </c>
      <c r="BW474" s="59" t="s">
        <v>544</v>
      </c>
      <c r="BX474" s="58">
        <v>-19.600000000000001</v>
      </c>
      <c r="BY474" s="58">
        <v>-17.2</v>
      </c>
      <c r="BZ474" s="58">
        <v>-8.1999999999999993</v>
      </c>
      <c r="CA474" s="59" t="s">
        <v>544</v>
      </c>
      <c r="CB474" s="58">
        <v>0.4</v>
      </c>
      <c r="CC474" s="58">
        <v>27</v>
      </c>
      <c r="CD474" s="58">
        <v>38.299999999999997</v>
      </c>
      <c r="CE474" s="58">
        <v>38654</v>
      </c>
      <c r="CF474" s="58">
        <v>2178773</v>
      </c>
      <c r="CG474" s="58">
        <v>111.7</v>
      </c>
      <c r="CH474" s="58">
        <v>125.6</v>
      </c>
      <c r="CI474" s="58">
        <v>110.3</v>
      </c>
      <c r="CJ474" s="58">
        <v>105.6</v>
      </c>
      <c r="CK474" s="58">
        <v>-18.899999999999999</v>
      </c>
      <c r="CL474" s="58">
        <v>-40.299999999999997</v>
      </c>
      <c r="CM474" s="58">
        <v>-18.899999999999999</v>
      </c>
      <c r="CN474" s="58">
        <v>66</v>
      </c>
      <c r="CO474" s="58">
        <v>66.2</v>
      </c>
      <c r="CP474" s="58">
        <v>80.3</v>
      </c>
      <c r="CQ474" s="58">
        <v>95.329208374000004</v>
      </c>
      <c r="CR474" s="58">
        <v>26.31</v>
      </c>
      <c r="CS474" s="58">
        <v>100.4</v>
      </c>
      <c r="CT474" s="58">
        <v>97.3</v>
      </c>
      <c r="CU474" s="58">
        <v>97.226299999999995</v>
      </c>
      <c r="CV474" s="58">
        <v>7.6</v>
      </c>
      <c r="CW474" s="58">
        <v>4.9000000000000004</v>
      </c>
      <c r="CX474" s="58">
        <v>140.6</v>
      </c>
      <c r="CY474" s="58">
        <v>153.80000000000001</v>
      </c>
      <c r="CZ474" s="59" t="s">
        <v>544</v>
      </c>
      <c r="DA474" s="58">
        <v>-7.3</v>
      </c>
      <c r="DB474" s="58">
        <v>101.7</v>
      </c>
      <c r="DC474" s="59" t="s">
        <v>544</v>
      </c>
      <c r="DD474" s="58">
        <v>53.4</v>
      </c>
      <c r="DE474" s="59" t="s">
        <v>544</v>
      </c>
      <c r="DF474" s="59" t="s">
        <v>544</v>
      </c>
      <c r="DG474" s="58">
        <v>78.599999999999994</v>
      </c>
      <c r="DH474" s="58">
        <v>50.5</v>
      </c>
      <c r="DI474" s="58">
        <v>52.9</v>
      </c>
      <c r="DJ474" s="58">
        <v>63.056656246000003</v>
      </c>
      <c r="DK474" s="59" t="s">
        <v>544</v>
      </c>
      <c r="DL474" s="59" t="s">
        <v>544</v>
      </c>
      <c r="DM474" s="59" t="s">
        <v>544</v>
      </c>
      <c r="DN474" s="58">
        <v>11.212685</v>
      </c>
      <c r="DO474" s="59" t="s">
        <v>544</v>
      </c>
      <c r="DP474" s="59" t="s">
        <v>544</v>
      </c>
      <c r="DQ474" s="1">
        <v>74.8</v>
      </c>
    </row>
    <row r="475" spans="1:121">
      <c r="A475" s="3">
        <v>36295</v>
      </c>
      <c r="B475" s="59" t="s">
        <v>544</v>
      </c>
      <c r="C475" s="58">
        <v>89.1</v>
      </c>
      <c r="D475" s="58">
        <v>84.7</v>
      </c>
      <c r="E475" s="58">
        <v>93.8</v>
      </c>
      <c r="F475" s="58">
        <v>66.7</v>
      </c>
      <c r="G475" s="58">
        <v>1.06281</v>
      </c>
      <c r="H475" s="58">
        <v>524.70000000000005</v>
      </c>
      <c r="I475" s="58">
        <v>1269</v>
      </c>
      <c r="J475" s="58">
        <v>2.5790000000000002</v>
      </c>
      <c r="K475" s="58">
        <v>4</v>
      </c>
      <c r="L475" s="58">
        <v>5069.8</v>
      </c>
      <c r="M475" s="58">
        <v>333676</v>
      </c>
      <c r="N475" s="58">
        <v>75.099999999999994</v>
      </c>
      <c r="O475" s="58">
        <v>2124</v>
      </c>
      <c r="P475" s="58">
        <v>10.5</v>
      </c>
      <c r="Q475" s="58">
        <v>9.1999999999999993</v>
      </c>
      <c r="R475" s="58">
        <v>16</v>
      </c>
      <c r="S475" s="58">
        <v>38.619999999999997</v>
      </c>
      <c r="T475" s="59" t="s">
        <v>544</v>
      </c>
      <c r="U475" s="58">
        <v>34.49</v>
      </c>
      <c r="V475" s="59" t="s">
        <v>544</v>
      </c>
      <c r="W475" s="58">
        <v>-41.8</v>
      </c>
      <c r="X475" s="58">
        <v>53.1</v>
      </c>
      <c r="Y475" s="58">
        <v>0.2</v>
      </c>
      <c r="Z475" s="58">
        <v>98.6</v>
      </c>
      <c r="AA475" s="58">
        <v>98.5</v>
      </c>
      <c r="AB475" s="58">
        <v>98.1</v>
      </c>
      <c r="AC475" s="58">
        <v>1.06281</v>
      </c>
      <c r="AD475" s="58">
        <v>79.5</v>
      </c>
      <c r="AE475" s="58">
        <v>-31.8</v>
      </c>
      <c r="AF475" s="58">
        <v>103.888214</v>
      </c>
      <c r="AG475" s="58">
        <v>15.67</v>
      </c>
      <c r="AH475" s="58">
        <v>78.7</v>
      </c>
      <c r="AI475" s="58">
        <v>53.1</v>
      </c>
      <c r="AJ475" s="58">
        <v>13.1</v>
      </c>
      <c r="AK475" s="58">
        <v>19.600000000000001</v>
      </c>
      <c r="AL475" s="58">
        <v>-10.8</v>
      </c>
      <c r="AM475" s="58">
        <v>81.710700000000003</v>
      </c>
      <c r="AN475" s="58">
        <v>99.621099999999998</v>
      </c>
      <c r="AO475" s="58">
        <v>16.899999999999999</v>
      </c>
      <c r="AP475" s="58">
        <v>97.8</v>
      </c>
      <c r="AQ475" s="58">
        <v>88.4</v>
      </c>
      <c r="AR475" s="58">
        <v>45.1</v>
      </c>
      <c r="AS475" s="58">
        <v>-7.1</v>
      </c>
      <c r="AT475" s="58">
        <v>103.1</v>
      </c>
      <c r="AU475" s="58">
        <v>96.04</v>
      </c>
      <c r="AV475" s="58">
        <v>81.900000000000006</v>
      </c>
      <c r="AW475" s="58">
        <v>97.7</v>
      </c>
      <c r="AX475" s="58">
        <v>32.299999999999997</v>
      </c>
      <c r="AY475" s="58">
        <v>35.700000000000003</v>
      </c>
      <c r="AZ475" s="58">
        <v>53.1</v>
      </c>
      <c r="BA475" s="58">
        <v>57.3</v>
      </c>
      <c r="BB475" s="58">
        <v>50.2</v>
      </c>
      <c r="BC475" s="58">
        <v>85.4</v>
      </c>
      <c r="BD475" s="58">
        <v>100.7</v>
      </c>
      <c r="BE475" s="58">
        <v>-1.6</v>
      </c>
      <c r="BF475" s="59" t="s">
        <v>544</v>
      </c>
      <c r="BG475" s="58">
        <v>10.48</v>
      </c>
      <c r="BH475" s="58">
        <v>6.67</v>
      </c>
      <c r="BI475" s="58">
        <v>102.7</v>
      </c>
      <c r="BJ475" s="58">
        <v>96.796899999999994</v>
      </c>
      <c r="BK475" s="58">
        <v>96.796899999999994</v>
      </c>
      <c r="BL475" s="58">
        <v>41.03</v>
      </c>
      <c r="BM475" s="58">
        <v>37.53</v>
      </c>
      <c r="BN475" s="58">
        <v>-10.1</v>
      </c>
      <c r="BO475" s="58">
        <v>-3.2</v>
      </c>
      <c r="BP475" s="58">
        <v>66.400000000000006</v>
      </c>
      <c r="BQ475" s="59" t="s">
        <v>544</v>
      </c>
      <c r="BR475" s="59" t="s">
        <v>544</v>
      </c>
      <c r="BS475" s="58">
        <v>94.8</v>
      </c>
      <c r="BT475" s="58">
        <v>-20.6</v>
      </c>
      <c r="BU475" s="58">
        <v>-13.9</v>
      </c>
      <c r="BV475" s="59" t="s">
        <v>544</v>
      </c>
      <c r="BW475" s="59" t="s">
        <v>544</v>
      </c>
      <c r="BX475" s="58">
        <v>-19.3</v>
      </c>
      <c r="BY475" s="58">
        <v>-18.3</v>
      </c>
      <c r="BZ475" s="58">
        <v>-8.4</v>
      </c>
      <c r="CA475" s="59" t="s">
        <v>544</v>
      </c>
      <c r="CB475" s="58">
        <v>2</v>
      </c>
      <c r="CC475" s="58">
        <v>28.1</v>
      </c>
      <c r="CD475" s="58">
        <v>22.4</v>
      </c>
      <c r="CE475" s="58">
        <v>38774</v>
      </c>
      <c r="CF475" s="58">
        <v>2189412</v>
      </c>
      <c r="CG475" s="58">
        <v>113.3</v>
      </c>
      <c r="CH475" s="58">
        <v>126.6</v>
      </c>
      <c r="CI475" s="58">
        <v>111.5</v>
      </c>
      <c r="CJ475" s="58">
        <v>107.8</v>
      </c>
      <c r="CK475" s="58">
        <v>-21.1</v>
      </c>
      <c r="CL475" s="58">
        <v>-38.9</v>
      </c>
      <c r="CM475" s="58">
        <v>-20.6</v>
      </c>
      <c r="CN475" s="58">
        <v>64.599999999999994</v>
      </c>
      <c r="CO475" s="58">
        <v>64.3</v>
      </c>
      <c r="CP475" s="58">
        <v>81.599999999999994</v>
      </c>
      <c r="CQ475" s="58">
        <v>87.841438292999996</v>
      </c>
      <c r="CR475" s="58">
        <v>24.85</v>
      </c>
      <c r="CS475" s="58">
        <v>100.1</v>
      </c>
      <c r="CT475" s="58">
        <v>96.7</v>
      </c>
      <c r="CU475" s="58">
        <v>96.783000000000001</v>
      </c>
      <c r="CV475" s="58">
        <v>7.73</v>
      </c>
      <c r="CW475" s="58">
        <v>5.14</v>
      </c>
      <c r="CX475" s="58">
        <v>142.69999999999999</v>
      </c>
      <c r="CY475" s="58">
        <v>155.1</v>
      </c>
      <c r="CZ475" s="59" t="s">
        <v>544</v>
      </c>
      <c r="DA475" s="58">
        <v>-8.3000000000000007</v>
      </c>
      <c r="DB475" s="58">
        <v>103.2</v>
      </c>
      <c r="DC475" s="59" t="s">
        <v>544</v>
      </c>
      <c r="DD475" s="58">
        <v>52.9</v>
      </c>
      <c r="DE475" s="59" t="s">
        <v>544</v>
      </c>
      <c r="DF475" s="59" t="s">
        <v>544</v>
      </c>
      <c r="DG475" s="58">
        <v>80.2</v>
      </c>
      <c r="DH475" s="58">
        <v>48.4</v>
      </c>
      <c r="DI475" s="58">
        <v>54.6</v>
      </c>
      <c r="DJ475" s="58">
        <v>70.384175823000007</v>
      </c>
      <c r="DK475" s="59" t="s">
        <v>544</v>
      </c>
      <c r="DL475" s="59" t="s">
        <v>544</v>
      </c>
      <c r="DM475" s="59" t="s">
        <v>544</v>
      </c>
      <c r="DN475" s="58">
        <v>11.304344</v>
      </c>
      <c r="DO475" s="59" t="s">
        <v>544</v>
      </c>
      <c r="DP475" s="59" t="s">
        <v>544</v>
      </c>
      <c r="DQ475" s="1">
        <v>75.3</v>
      </c>
    </row>
    <row r="476" spans="1:121">
      <c r="A476" s="3">
        <v>36326</v>
      </c>
      <c r="B476" s="59" t="s">
        <v>544</v>
      </c>
      <c r="C476" s="58">
        <v>90.9</v>
      </c>
      <c r="D476" s="58">
        <v>85.9</v>
      </c>
      <c r="E476" s="58">
        <v>96.3</v>
      </c>
      <c r="F476" s="58">
        <v>68.7</v>
      </c>
      <c r="G476" s="58">
        <v>1.037755</v>
      </c>
      <c r="H476" s="58">
        <v>535</v>
      </c>
      <c r="I476" s="58">
        <v>1279.5</v>
      </c>
      <c r="J476" s="58">
        <v>2.6269999999999998</v>
      </c>
      <c r="K476" s="58">
        <v>4.4000000000000004</v>
      </c>
      <c r="L476" s="58">
        <v>5378.5</v>
      </c>
      <c r="M476" s="58">
        <v>363223</v>
      </c>
      <c r="N476" s="58">
        <v>75</v>
      </c>
      <c r="O476" s="58">
        <v>2276</v>
      </c>
      <c r="P476" s="58">
        <v>10.5</v>
      </c>
      <c r="Q476" s="58">
        <v>8.6999999999999993</v>
      </c>
      <c r="R476" s="58">
        <v>13.4</v>
      </c>
      <c r="S476" s="58">
        <v>40.03</v>
      </c>
      <c r="T476" s="59" t="s">
        <v>544</v>
      </c>
      <c r="U476" s="58">
        <v>33.32</v>
      </c>
      <c r="V476" s="59" t="s">
        <v>544</v>
      </c>
      <c r="W476" s="58">
        <v>-37.6</v>
      </c>
      <c r="X476" s="58">
        <v>54.7</v>
      </c>
      <c r="Y476" s="58">
        <v>5.8</v>
      </c>
      <c r="Z476" s="58">
        <v>97.8</v>
      </c>
      <c r="AA476" s="58">
        <v>97.5</v>
      </c>
      <c r="AB476" s="58">
        <v>97</v>
      </c>
      <c r="AC476" s="58">
        <v>1.037755</v>
      </c>
      <c r="AD476" s="58">
        <v>79.8</v>
      </c>
      <c r="AE476" s="58">
        <v>-28.4</v>
      </c>
      <c r="AF476" s="58">
        <v>103.757576</v>
      </c>
      <c r="AG476" s="58">
        <v>16.13</v>
      </c>
      <c r="AH476" s="58">
        <v>78.7</v>
      </c>
      <c r="AI476" s="58">
        <v>54.7</v>
      </c>
      <c r="AJ476" s="58">
        <v>14.8</v>
      </c>
      <c r="AK476" s="58">
        <v>15.6</v>
      </c>
      <c r="AL476" s="58">
        <v>-0.8</v>
      </c>
      <c r="AM476" s="58">
        <v>81.974400000000003</v>
      </c>
      <c r="AN476" s="58">
        <v>99.802700000000002</v>
      </c>
      <c r="AO476" s="58">
        <v>17.5</v>
      </c>
      <c r="AP476" s="58">
        <v>98.4</v>
      </c>
      <c r="AQ476" s="58">
        <v>88.3</v>
      </c>
      <c r="AR476" s="58">
        <v>56.4</v>
      </c>
      <c r="AS476" s="58">
        <v>-7.8</v>
      </c>
      <c r="AT476" s="58">
        <v>103.7</v>
      </c>
      <c r="AU476" s="58">
        <v>95.06</v>
      </c>
      <c r="AV476" s="58">
        <v>82.6</v>
      </c>
      <c r="AW476" s="58">
        <v>98.7</v>
      </c>
      <c r="AX476" s="58">
        <v>32.9</v>
      </c>
      <c r="AY476" s="58">
        <v>36.1</v>
      </c>
      <c r="AZ476" s="58">
        <v>52.6</v>
      </c>
      <c r="BA476" s="58">
        <v>56.4</v>
      </c>
      <c r="BB476" s="58">
        <v>49.9</v>
      </c>
      <c r="BC476" s="58">
        <v>85.5</v>
      </c>
      <c r="BD476" s="58">
        <v>101</v>
      </c>
      <c r="BE476" s="58">
        <v>7.7</v>
      </c>
      <c r="BF476" s="59" t="s">
        <v>544</v>
      </c>
      <c r="BG476" s="58">
        <v>10.92</v>
      </c>
      <c r="BH476" s="58">
        <v>7.76</v>
      </c>
      <c r="BI476" s="58">
        <v>102.3</v>
      </c>
      <c r="BJ476" s="58">
        <v>94.972700000000003</v>
      </c>
      <c r="BK476" s="58">
        <v>94.972700000000003</v>
      </c>
      <c r="BL476" s="58">
        <v>42.38</v>
      </c>
      <c r="BM476" s="58">
        <v>36.380000000000003</v>
      </c>
      <c r="BN476" s="58">
        <v>-1.8</v>
      </c>
      <c r="BO476" s="58">
        <v>2.5</v>
      </c>
      <c r="BP476" s="58">
        <v>66</v>
      </c>
      <c r="BQ476" s="59" t="s">
        <v>544</v>
      </c>
      <c r="BR476" s="59" t="s">
        <v>544</v>
      </c>
      <c r="BS476" s="58">
        <v>95.4</v>
      </c>
      <c r="BT476" s="58">
        <v>-21.3</v>
      </c>
      <c r="BU476" s="58">
        <v>-11.7</v>
      </c>
      <c r="BV476" s="59" t="s">
        <v>544</v>
      </c>
      <c r="BW476" s="59" t="s">
        <v>544</v>
      </c>
      <c r="BX476" s="58">
        <v>-16.2</v>
      </c>
      <c r="BY476" s="58">
        <v>-13.8</v>
      </c>
      <c r="BZ476" s="58">
        <v>-3.2</v>
      </c>
      <c r="CA476" s="59" t="s">
        <v>544</v>
      </c>
      <c r="CB476" s="58">
        <v>-2</v>
      </c>
      <c r="CC476" s="58">
        <v>26.7</v>
      </c>
      <c r="CD476" s="58">
        <v>21.6</v>
      </c>
      <c r="CE476" s="58">
        <v>38982</v>
      </c>
      <c r="CF476" s="58">
        <v>2193242</v>
      </c>
      <c r="CG476" s="58">
        <v>109.1</v>
      </c>
      <c r="CH476" s="58">
        <v>120</v>
      </c>
      <c r="CI476" s="58">
        <v>102.6</v>
      </c>
      <c r="CJ476" s="58">
        <v>108.9</v>
      </c>
      <c r="CK476" s="58">
        <v>-20</v>
      </c>
      <c r="CL476" s="58">
        <v>-41.4</v>
      </c>
      <c r="CM476" s="58">
        <v>-21.3</v>
      </c>
      <c r="CN476" s="58">
        <v>66</v>
      </c>
      <c r="CO476" s="58">
        <v>66.5</v>
      </c>
      <c r="CP476" s="58">
        <v>86.6</v>
      </c>
      <c r="CQ476" s="58">
        <v>131.98173522900001</v>
      </c>
      <c r="CR476" s="58">
        <v>26.17</v>
      </c>
      <c r="CS476" s="58">
        <v>100.1</v>
      </c>
      <c r="CT476" s="58">
        <v>95.1</v>
      </c>
      <c r="CU476" s="58">
        <v>94.977800000000002</v>
      </c>
      <c r="CV476" s="58">
        <v>8</v>
      </c>
      <c r="CW476" s="58">
        <v>5.08</v>
      </c>
      <c r="CX476" s="58">
        <v>137.4</v>
      </c>
      <c r="CY476" s="58">
        <v>147</v>
      </c>
      <c r="CZ476" s="59" t="s">
        <v>544</v>
      </c>
      <c r="DA476" s="58">
        <v>-9.6</v>
      </c>
      <c r="DB476" s="58">
        <v>104.5</v>
      </c>
      <c r="DC476" s="59" t="s">
        <v>544</v>
      </c>
      <c r="DD476" s="58">
        <v>53.5</v>
      </c>
      <c r="DE476" s="59" t="s">
        <v>544</v>
      </c>
      <c r="DF476" s="59" t="s">
        <v>544</v>
      </c>
      <c r="DG476" s="58">
        <v>84.7</v>
      </c>
      <c r="DH476" s="58">
        <v>51.6</v>
      </c>
      <c r="DI476" s="58">
        <v>54.3</v>
      </c>
      <c r="DJ476" s="58">
        <v>71.519326911999997</v>
      </c>
      <c r="DK476" s="59" t="s">
        <v>544</v>
      </c>
      <c r="DL476" s="59" t="s">
        <v>544</v>
      </c>
      <c r="DM476" s="59" t="s">
        <v>544</v>
      </c>
      <c r="DN476" s="58">
        <v>11.235322</v>
      </c>
      <c r="DO476" s="59" t="s">
        <v>544</v>
      </c>
      <c r="DP476" s="59" t="s">
        <v>544</v>
      </c>
      <c r="DQ476" s="1">
        <v>75.3</v>
      </c>
    </row>
    <row r="477" spans="1:121">
      <c r="A477" s="3">
        <v>36356</v>
      </c>
      <c r="B477" s="59" t="s">
        <v>544</v>
      </c>
      <c r="C477" s="58">
        <v>90.9</v>
      </c>
      <c r="D477" s="58">
        <v>85.7</v>
      </c>
      <c r="E477" s="58">
        <v>96.4</v>
      </c>
      <c r="F477" s="58">
        <v>69.2</v>
      </c>
      <c r="G477" s="58">
        <v>1.0352680000000001</v>
      </c>
      <c r="H477" s="58">
        <v>530.20000000000005</v>
      </c>
      <c r="I477" s="58">
        <v>1281</v>
      </c>
      <c r="J477" s="58">
        <v>2.6760000000000002</v>
      </c>
      <c r="K477" s="58">
        <v>4.7</v>
      </c>
      <c r="L477" s="58">
        <v>5101.8999999999996</v>
      </c>
      <c r="M477" s="58">
        <v>341045</v>
      </c>
      <c r="N477" s="58">
        <v>75.599999999999994</v>
      </c>
      <c r="O477" s="58">
        <v>2289</v>
      </c>
      <c r="P477" s="58">
        <v>10.5</v>
      </c>
      <c r="Q477" s="58">
        <v>12.5</v>
      </c>
      <c r="R477" s="58">
        <v>14.2</v>
      </c>
      <c r="S477" s="58">
        <v>41.02</v>
      </c>
      <c r="T477" s="59" t="s">
        <v>544</v>
      </c>
      <c r="U477" s="58">
        <v>34.340000000000003</v>
      </c>
      <c r="V477" s="59" t="s">
        <v>544</v>
      </c>
      <c r="W477" s="58">
        <v>-35.299999999999997</v>
      </c>
      <c r="X477" s="58">
        <v>56.1</v>
      </c>
      <c r="Y477" s="58">
        <v>4.5999999999999996</v>
      </c>
      <c r="Z477" s="58">
        <v>97.9</v>
      </c>
      <c r="AA477" s="58">
        <v>97.5</v>
      </c>
      <c r="AB477" s="58">
        <v>96.8</v>
      </c>
      <c r="AC477" s="58">
        <v>1.0352680000000001</v>
      </c>
      <c r="AD477" s="58">
        <v>80.3</v>
      </c>
      <c r="AE477" s="58">
        <v>-27.2</v>
      </c>
      <c r="AF477" s="58">
        <v>103.125</v>
      </c>
      <c r="AG477" s="58">
        <v>19.03</v>
      </c>
      <c r="AH477" s="58">
        <v>78.900000000000006</v>
      </c>
      <c r="AI477" s="58">
        <v>56.1</v>
      </c>
      <c r="AJ477" s="58">
        <v>14.8</v>
      </c>
      <c r="AK477" s="58">
        <v>14.9</v>
      </c>
      <c r="AL477" s="58">
        <v>-11.2</v>
      </c>
      <c r="AM477" s="58">
        <v>82.250200000000007</v>
      </c>
      <c r="AN477" s="58">
        <v>99.998900000000006</v>
      </c>
      <c r="AO477" s="58">
        <v>15.9</v>
      </c>
      <c r="AP477" s="58">
        <v>99.5</v>
      </c>
      <c r="AQ477" s="58">
        <v>89</v>
      </c>
      <c r="AR477" s="58">
        <v>74.3</v>
      </c>
      <c r="AS477" s="58">
        <v>-8.1</v>
      </c>
      <c r="AT477" s="58">
        <v>99.8</v>
      </c>
      <c r="AU477" s="58">
        <v>95.05</v>
      </c>
      <c r="AV477" s="58">
        <v>83.3</v>
      </c>
      <c r="AW477" s="58">
        <v>97.7</v>
      </c>
      <c r="AX477" s="58">
        <v>37.200000000000003</v>
      </c>
      <c r="AY477" s="58">
        <v>39.5</v>
      </c>
      <c r="AZ477" s="58">
        <v>51.9</v>
      </c>
      <c r="BA477" s="58">
        <v>51.9</v>
      </c>
      <c r="BB477" s="58">
        <v>51.9</v>
      </c>
      <c r="BC477" s="58">
        <v>85.7</v>
      </c>
      <c r="BD477" s="58">
        <v>100.9</v>
      </c>
      <c r="BE477" s="58">
        <v>1</v>
      </c>
      <c r="BF477" s="59" t="s">
        <v>544</v>
      </c>
      <c r="BG477" s="58">
        <v>10.57</v>
      </c>
      <c r="BH477" s="58">
        <v>7.13</v>
      </c>
      <c r="BI477" s="58">
        <v>103.4</v>
      </c>
      <c r="BJ477" s="58">
        <v>94.923699999999997</v>
      </c>
      <c r="BK477" s="58">
        <v>94.923699999999997</v>
      </c>
      <c r="BL477" s="58">
        <v>43.89</v>
      </c>
      <c r="BM477" s="58">
        <v>37.340000000000003</v>
      </c>
      <c r="BN477" s="58">
        <v>-4.4000000000000004</v>
      </c>
      <c r="BO477" s="58">
        <v>0.3</v>
      </c>
      <c r="BP477" s="58">
        <v>66.2</v>
      </c>
      <c r="BQ477" s="59" t="s">
        <v>544</v>
      </c>
      <c r="BR477" s="59" t="s">
        <v>544</v>
      </c>
      <c r="BS477" s="58">
        <v>95.1</v>
      </c>
      <c r="BT477" s="58">
        <v>-20.399999999999999</v>
      </c>
      <c r="BU477" s="58">
        <v>-14.7</v>
      </c>
      <c r="BV477" s="59" t="s">
        <v>544</v>
      </c>
      <c r="BW477" s="59" t="s">
        <v>544</v>
      </c>
      <c r="BX477" s="58">
        <v>-13.4</v>
      </c>
      <c r="BY477" s="58">
        <v>-11.9</v>
      </c>
      <c r="BZ477" s="58">
        <v>-4</v>
      </c>
      <c r="CA477" s="59" t="s">
        <v>544</v>
      </c>
      <c r="CB477" s="58">
        <v>8.4</v>
      </c>
      <c r="CC477" s="58">
        <v>27.4</v>
      </c>
      <c r="CD477" s="58">
        <v>28</v>
      </c>
      <c r="CE477" s="58">
        <v>39045</v>
      </c>
      <c r="CF477" s="58">
        <v>2197589</v>
      </c>
      <c r="CG477" s="58">
        <v>112</v>
      </c>
      <c r="CH477" s="58">
        <v>130.69999999999999</v>
      </c>
      <c r="CI477" s="58">
        <v>110.1</v>
      </c>
      <c r="CJ477" s="58">
        <v>103.7</v>
      </c>
      <c r="CK477" s="58">
        <v>-18.899999999999999</v>
      </c>
      <c r="CL477" s="58">
        <v>-37.5</v>
      </c>
      <c r="CM477" s="58">
        <v>-20.399999999999999</v>
      </c>
      <c r="CN477" s="58">
        <v>67</v>
      </c>
      <c r="CO477" s="58">
        <v>68</v>
      </c>
      <c r="CP477" s="58">
        <v>84.2</v>
      </c>
      <c r="CQ477" s="58">
        <v>102.22409057599999</v>
      </c>
      <c r="CR477" s="58">
        <v>21.59</v>
      </c>
      <c r="CS477" s="58">
        <v>100.2</v>
      </c>
      <c r="CT477" s="58">
        <v>95.1</v>
      </c>
      <c r="CU477" s="58">
        <v>94.9358</v>
      </c>
      <c r="CV477" s="58">
        <v>7.66</v>
      </c>
      <c r="CW477" s="58">
        <v>5.18</v>
      </c>
      <c r="CX477" s="58">
        <v>141</v>
      </c>
      <c r="CY477" s="58">
        <v>160</v>
      </c>
      <c r="CZ477" s="59" t="s">
        <v>544</v>
      </c>
      <c r="DA477" s="58">
        <v>-9</v>
      </c>
      <c r="DB477" s="58">
        <v>104</v>
      </c>
      <c r="DC477" s="59" t="s">
        <v>544</v>
      </c>
      <c r="DD477" s="58">
        <v>54.4</v>
      </c>
      <c r="DE477" s="59" t="s">
        <v>544</v>
      </c>
      <c r="DF477" s="59" t="s">
        <v>544</v>
      </c>
      <c r="DG477" s="58">
        <v>82.5</v>
      </c>
      <c r="DH477" s="58">
        <v>51.2</v>
      </c>
      <c r="DI477" s="58">
        <v>55.2</v>
      </c>
      <c r="DJ477" s="58">
        <v>72.258517459999993</v>
      </c>
      <c r="DK477" s="59" t="s">
        <v>544</v>
      </c>
      <c r="DL477" s="59" t="s">
        <v>544</v>
      </c>
      <c r="DM477" s="59" t="s">
        <v>544</v>
      </c>
      <c r="DN477" s="58">
        <v>11.527495</v>
      </c>
      <c r="DO477" s="59" t="s">
        <v>544</v>
      </c>
      <c r="DP477" s="59" t="s">
        <v>544</v>
      </c>
      <c r="DQ477" s="1">
        <v>75.900000000000006</v>
      </c>
    </row>
    <row r="478" spans="1:121">
      <c r="A478" s="3">
        <v>36387</v>
      </c>
      <c r="B478" s="59" t="s">
        <v>544</v>
      </c>
      <c r="C478" s="58">
        <v>91.9</v>
      </c>
      <c r="D478" s="58">
        <v>86.9</v>
      </c>
      <c r="E478" s="58">
        <v>97.1</v>
      </c>
      <c r="F478" s="58">
        <v>72.2</v>
      </c>
      <c r="G478" s="58">
        <v>1.0603549999999999</v>
      </c>
      <c r="H478" s="58">
        <v>529.4</v>
      </c>
      <c r="I478" s="58">
        <v>1284.3</v>
      </c>
      <c r="J478" s="58">
        <v>2.6949999999999998</v>
      </c>
      <c r="K478" s="58">
        <v>4.9000000000000004</v>
      </c>
      <c r="L478" s="58">
        <v>5270.8</v>
      </c>
      <c r="M478" s="58">
        <v>262766</v>
      </c>
      <c r="N478" s="58">
        <v>76.2</v>
      </c>
      <c r="O478" s="58">
        <v>2223</v>
      </c>
      <c r="P478" s="58">
        <v>10.5</v>
      </c>
      <c r="Q478" s="58">
        <v>14.6</v>
      </c>
      <c r="R478" s="58">
        <v>10.1</v>
      </c>
      <c r="S478" s="58">
        <v>39.950000000000003</v>
      </c>
      <c r="T478" s="59" t="s">
        <v>544</v>
      </c>
      <c r="U478" s="58">
        <v>36.590000000000003</v>
      </c>
      <c r="V478" s="59" t="s">
        <v>544</v>
      </c>
      <c r="W478" s="58">
        <v>-33.5</v>
      </c>
      <c r="X478" s="58">
        <v>60.3</v>
      </c>
      <c r="Y478" s="58">
        <v>6.6</v>
      </c>
      <c r="Z478" s="58">
        <v>98.1</v>
      </c>
      <c r="AA478" s="58">
        <v>97.9</v>
      </c>
      <c r="AB478" s="58">
        <v>97.4</v>
      </c>
      <c r="AC478" s="58">
        <v>1.0603549999999999</v>
      </c>
      <c r="AD478" s="58">
        <v>80.8</v>
      </c>
      <c r="AE478" s="58">
        <v>-25.5</v>
      </c>
      <c r="AF478" s="58">
        <v>102.628435</v>
      </c>
      <c r="AG478" s="58">
        <v>20.6</v>
      </c>
      <c r="AH478" s="58">
        <v>78.900000000000006</v>
      </c>
      <c r="AI478" s="58">
        <v>60.3</v>
      </c>
      <c r="AJ478" s="58">
        <v>16.100000000000001</v>
      </c>
      <c r="AK478" s="58">
        <v>13.5</v>
      </c>
      <c r="AL478" s="58">
        <v>-5.6</v>
      </c>
      <c r="AM478" s="58">
        <v>82.5441</v>
      </c>
      <c r="AN478" s="58">
        <v>100.21729999999999</v>
      </c>
      <c r="AO478" s="58">
        <v>16.600000000000001</v>
      </c>
      <c r="AP478" s="58">
        <v>99.5</v>
      </c>
      <c r="AQ478" s="58">
        <v>88.9</v>
      </c>
      <c r="AR478" s="58">
        <v>74</v>
      </c>
      <c r="AS478" s="58">
        <v>-8.6</v>
      </c>
      <c r="AT478" s="58">
        <v>100.4</v>
      </c>
      <c r="AU478" s="58">
        <v>95.59</v>
      </c>
      <c r="AV478" s="58">
        <v>83.7</v>
      </c>
      <c r="AW478" s="58">
        <v>103.4</v>
      </c>
      <c r="AX478" s="58">
        <v>39.9</v>
      </c>
      <c r="AY478" s="58">
        <v>42.1</v>
      </c>
      <c r="AZ478" s="58">
        <v>53.3</v>
      </c>
      <c r="BA478" s="58">
        <v>54</v>
      </c>
      <c r="BB478" s="58">
        <v>52.8</v>
      </c>
      <c r="BC478" s="58">
        <v>85.8</v>
      </c>
      <c r="BD478" s="58">
        <v>99.3</v>
      </c>
      <c r="BE478" s="58">
        <v>5.6</v>
      </c>
      <c r="BF478" s="59" t="s">
        <v>544</v>
      </c>
      <c r="BG478" s="58">
        <v>10.45</v>
      </c>
      <c r="BH478" s="58">
        <v>7.18</v>
      </c>
      <c r="BI478" s="58">
        <v>102</v>
      </c>
      <c r="BJ478" s="58">
        <v>96.262600000000006</v>
      </c>
      <c r="BK478" s="58">
        <v>96.262600000000006</v>
      </c>
      <c r="BL478" s="58">
        <v>42.15</v>
      </c>
      <c r="BM478" s="58">
        <v>38.67</v>
      </c>
      <c r="BN478" s="58">
        <v>-1.3</v>
      </c>
      <c r="BO478" s="58">
        <v>1.1000000000000001</v>
      </c>
      <c r="BP478" s="58">
        <v>67.7</v>
      </c>
      <c r="BQ478" s="59" t="s">
        <v>544</v>
      </c>
      <c r="BR478" s="59" t="s">
        <v>544</v>
      </c>
      <c r="BS478" s="58">
        <v>96.4</v>
      </c>
      <c r="BT478" s="58">
        <v>-21.8</v>
      </c>
      <c r="BU478" s="58">
        <v>-15.6</v>
      </c>
      <c r="BV478" s="59" t="s">
        <v>544</v>
      </c>
      <c r="BW478" s="59" t="s">
        <v>544</v>
      </c>
      <c r="BX478" s="58">
        <v>-14</v>
      </c>
      <c r="BY478" s="58">
        <v>-10.5</v>
      </c>
      <c r="BZ478" s="58">
        <v>-0.7</v>
      </c>
      <c r="CA478" s="59" t="s">
        <v>544</v>
      </c>
      <c r="CB478" s="58">
        <v>5.9</v>
      </c>
      <c r="CC478" s="58">
        <v>30.6</v>
      </c>
      <c r="CD478" s="58">
        <v>27.7</v>
      </c>
      <c r="CE478" s="58">
        <v>39168</v>
      </c>
      <c r="CF478" s="58">
        <v>2204878</v>
      </c>
      <c r="CG478" s="58">
        <v>109</v>
      </c>
      <c r="CH478" s="58">
        <v>129</v>
      </c>
      <c r="CI478" s="58">
        <v>105.3</v>
      </c>
      <c r="CJ478" s="58">
        <v>101.6</v>
      </c>
      <c r="CK478" s="58">
        <v>-19.899999999999999</v>
      </c>
      <c r="CL478" s="58">
        <v>-39.6</v>
      </c>
      <c r="CM478" s="58">
        <v>-21.8</v>
      </c>
      <c r="CN478" s="58">
        <v>65.099999999999994</v>
      </c>
      <c r="CO478" s="58">
        <v>65.599999999999994</v>
      </c>
      <c r="CP478" s="58">
        <v>84.9</v>
      </c>
      <c r="CQ478" s="58">
        <v>118.178726196</v>
      </c>
      <c r="CR478" s="58">
        <v>26.52</v>
      </c>
      <c r="CS478" s="58">
        <v>100.1</v>
      </c>
      <c r="CT478" s="58">
        <v>95.6</v>
      </c>
      <c r="CU478" s="58">
        <v>96.322100000000006</v>
      </c>
      <c r="CV478" s="58">
        <v>7.96</v>
      </c>
      <c r="CW478" s="58">
        <v>4.99</v>
      </c>
      <c r="CX478" s="58">
        <v>137.1</v>
      </c>
      <c r="CY478" s="58">
        <v>157.9</v>
      </c>
      <c r="CZ478" s="59" t="s">
        <v>544</v>
      </c>
      <c r="DA478" s="58">
        <v>-13.5</v>
      </c>
      <c r="DB478" s="58">
        <v>103.9</v>
      </c>
      <c r="DC478" s="59" t="s">
        <v>544</v>
      </c>
      <c r="DD478" s="58">
        <v>55.1</v>
      </c>
      <c r="DE478" s="59" t="s">
        <v>544</v>
      </c>
      <c r="DF478" s="59" t="s">
        <v>544</v>
      </c>
      <c r="DG478" s="58">
        <v>84.7</v>
      </c>
      <c r="DH478" s="58">
        <v>56.9</v>
      </c>
      <c r="DI478" s="58">
        <v>57.5</v>
      </c>
      <c r="DJ478" s="58">
        <v>61.760261810000003</v>
      </c>
      <c r="DK478" s="59" t="s">
        <v>544</v>
      </c>
      <c r="DL478" s="59" t="s">
        <v>544</v>
      </c>
      <c r="DM478" s="59" t="s">
        <v>544</v>
      </c>
      <c r="DN478" s="58">
        <v>11.91151</v>
      </c>
      <c r="DO478" s="59" t="s">
        <v>544</v>
      </c>
      <c r="DP478" s="59" t="s">
        <v>544</v>
      </c>
      <c r="DQ478" s="1">
        <v>76.599999999999994</v>
      </c>
    </row>
    <row r="479" spans="1:121">
      <c r="A479" s="3">
        <v>36418</v>
      </c>
      <c r="B479" s="59" t="s">
        <v>544</v>
      </c>
      <c r="C479" s="58">
        <v>93.4</v>
      </c>
      <c r="D479" s="58">
        <v>88</v>
      </c>
      <c r="E479" s="58">
        <v>99.1</v>
      </c>
      <c r="F479" s="58">
        <v>71.099999999999994</v>
      </c>
      <c r="G479" s="58">
        <v>1.0500769999999999</v>
      </c>
      <c r="H479" s="58">
        <v>535.29999999999995</v>
      </c>
      <c r="I479" s="58">
        <v>1287.2</v>
      </c>
      <c r="J479" s="58">
        <v>2.7269999999999999</v>
      </c>
      <c r="K479" s="58">
        <v>5</v>
      </c>
      <c r="L479" s="58">
        <v>5149.8</v>
      </c>
      <c r="M479" s="58">
        <v>308979</v>
      </c>
      <c r="N479" s="58">
        <v>76.099999999999994</v>
      </c>
      <c r="O479" s="58">
        <v>2115</v>
      </c>
      <c r="P479" s="58">
        <v>10.5</v>
      </c>
      <c r="Q479" s="58">
        <v>11.5</v>
      </c>
      <c r="R479" s="58">
        <v>11.7</v>
      </c>
      <c r="S479" s="58">
        <v>40.659999999999997</v>
      </c>
      <c r="T479" s="59" t="s">
        <v>544</v>
      </c>
      <c r="U479" s="58">
        <v>34.24</v>
      </c>
      <c r="V479" s="59" t="s">
        <v>544</v>
      </c>
      <c r="W479" s="58">
        <v>-33.799999999999997</v>
      </c>
      <c r="X479" s="58">
        <v>59.2</v>
      </c>
      <c r="Y479" s="58">
        <v>7</v>
      </c>
      <c r="Z479" s="58">
        <v>97.2</v>
      </c>
      <c r="AA479" s="58">
        <v>97</v>
      </c>
      <c r="AB479" s="58">
        <v>96.6</v>
      </c>
      <c r="AC479" s="58">
        <v>1.0500769999999999</v>
      </c>
      <c r="AD479" s="58">
        <v>80.599999999999994</v>
      </c>
      <c r="AE479" s="58">
        <v>-22.8</v>
      </c>
      <c r="AF479" s="58">
        <v>101.893491</v>
      </c>
      <c r="AG479" s="58">
        <v>23.15</v>
      </c>
      <c r="AH479" s="58">
        <v>78.8</v>
      </c>
      <c r="AI479" s="58">
        <v>59.2</v>
      </c>
      <c r="AJ479" s="58">
        <v>16.899999999999999</v>
      </c>
      <c r="AK479" s="58">
        <v>14.2</v>
      </c>
      <c r="AL479" s="58">
        <v>0.4</v>
      </c>
      <c r="AM479" s="58">
        <v>82.850300000000004</v>
      </c>
      <c r="AN479" s="58">
        <v>100.4509</v>
      </c>
      <c r="AO479" s="58">
        <v>15.4</v>
      </c>
      <c r="AP479" s="58">
        <v>98.7</v>
      </c>
      <c r="AQ479" s="58">
        <v>88.5</v>
      </c>
      <c r="AR479" s="58">
        <v>80.7</v>
      </c>
      <c r="AS479" s="58">
        <v>-9</v>
      </c>
      <c r="AT479" s="58">
        <v>100.3</v>
      </c>
      <c r="AU479" s="58">
        <v>94.89</v>
      </c>
      <c r="AV479" s="58">
        <v>84.4</v>
      </c>
      <c r="AW479" s="58">
        <v>100.4</v>
      </c>
      <c r="AX479" s="58">
        <v>44.6</v>
      </c>
      <c r="AY479" s="58">
        <v>46.2</v>
      </c>
      <c r="AZ479" s="58">
        <v>54.4</v>
      </c>
      <c r="BA479" s="58">
        <v>53.9</v>
      </c>
      <c r="BB479" s="58">
        <v>54.8</v>
      </c>
      <c r="BC479" s="58">
        <v>86.1</v>
      </c>
      <c r="BD479" s="58">
        <v>99.6</v>
      </c>
      <c r="BE479" s="58">
        <v>3.9</v>
      </c>
      <c r="BF479" s="59" t="s">
        <v>544</v>
      </c>
      <c r="BG479" s="58">
        <v>10.87</v>
      </c>
      <c r="BH479" s="58">
        <v>6.79</v>
      </c>
      <c r="BI479" s="58">
        <v>102</v>
      </c>
      <c r="BJ479" s="58">
        <v>95.196200000000005</v>
      </c>
      <c r="BK479" s="58">
        <v>95.196200000000005</v>
      </c>
      <c r="BL479" s="58">
        <v>43.11</v>
      </c>
      <c r="BM479" s="58">
        <v>37.340000000000003</v>
      </c>
      <c r="BN479" s="58">
        <v>0.9</v>
      </c>
      <c r="BO479" s="58">
        <v>4</v>
      </c>
      <c r="BP479" s="58">
        <v>66.599999999999994</v>
      </c>
      <c r="BQ479" s="59" t="s">
        <v>544</v>
      </c>
      <c r="BR479" s="59" t="s">
        <v>544</v>
      </c>
      <c r="BS479" s="58">
        <v>93</v>
      </c>
      <c r="BT479" s="58">
        <v>-20.7</v>
      </c>
      <c r="BU479" s="58">
        <v>-17.2</v>
      </c>
      <c r="BV479" s="59" t="s">
        <v>544</v>
      </c>
      <c r="BW479" s="59" t="s">
        <v>544</v>
      </c>
      <c r="BX479" s="58">
        <v>-16.899999999999999</v>
      </c>
      <c r="BY479" s="58">
        <v>-4.2</v>
      </c>
      <c r="BZ479" s="58">
        <v>3.8</v>
      </c>
      <c r="CA479" s="59" t="s">
        <v>544</v>
      </c>
      <c r="CB479" s="58">
        <v>2.2000000000000002</v>
      </c>
      <c r="CC479" s="58">
        <v>34.4</v>
      </c>
      <c r="CD479" s="58">
        <v>18.2</v>
      </c>
      <c r="CE479" s="58">
        <v>39197</v>
      </c>
      <c r="CF479" s="58">
        <v>2217952</v>
      </c>
      <c r="CG479" s="58">
        <v>106</v>
      </c>
      <c r="CH479" s="58">
        <v>119.3</v>
      </c>
      <c r="CI479" s="58">
        <v>101.1</v>
      </c>
      <c r="CJ479" s="58">
        <v>103.2</v>
      </c>
      <c r="CK479" s="58">
        <v>-20.100000000000001</v>
      </c>
      <c r="CL479" s="58">
        <v>-37.1</v>
      </c>
      <c r="CM479" s="58">
        <v>-20.7</v>
      </c>
      <c r="CN479" s="58">
        <v>66.2</v>
      </c>
      <c r="CO479" s="58">
        <v>66.7</v>
      </c>
      <c r="CP479" s="58">
        <v>84.1</v>
      </c>
      <c r="CQ479" s="58">
        <v>106.54348754900001</v>
      </c>
      <c r="CR479" s="58">
        <v>25</v>
      </c>
      <c r="CS479" s="58">
        <v>100</v>
      </c>
      <c r="CT479" s="58">
        <v>93.7</v>
      </c>
      <c r="CU479" s="58">
        <v>95.322500000000005</v>
      </c>
      <c r="CV479" s="58">
        <v>7.99</v>
      </c>
      <c r="CW479" s="58">
        <v>4.9400000000000004</v>
      </c>
      <c r="CX479" s="58">
        <v>133.30000000000001</v>
      </c>
      <c r="CY479" s="58">
        <v>145.9</v>
      </c>
      <c r="CZ479" s="59" t="s">
        <v>544</v>
      </c>
      <c r="DA479" s="58">
        <v>-12.4</v>
      </c>
      <c r="DB479" s="58">
        <v>102.1</v>
      </c>
      <c r="DC479" s="59" t="s">
        <v>544</v>
      </c>
      <c r="DD479" s="58">
        <v>55.5</v>
      </c>
      <c r="DE479" s="59" t="s">
        <v>544</v>
      </c>
      <c r="DF479" s="59" t="s">
        <v>544</v>
      </c>
      <c r="DG479" s="58">
        <v>83.5</v>
      </c>
      <c r="DH479" s="58">
        <v>55.5</v>
      </c>
      <c r="DI479" s="58">
        <v>56.6</v>
      </c>
      <c r="DJ479" s="58">
        <v>66.793655345999994</v>
      </c>
      <c r="DK479" s="59" t="s">
        <v>544</v>
      </c>
      <c r="DL479" s="59" t="s">
        <v>544</v>
      </c>
      <c r="DM479" s="59" t="s">
        <v>544</v>
      </c>
      <c r="DN479" s="58">
        <v>12.671932999999999</v>
      </c>
      <c r="DO479" s="59" t="s">
        <v>544</v>
      </c>
      <c r="DP479" s="59" t="s">
        <v>544</v>
      </c>
      <c r="DQ479" s="1">
        <v>76.3</v>
      </c>
    </row>
    <row r="480" spans="1:121">
      <c r="A480" s="3">
        <v>36448</v>
      </c>
      <c r="B480" s="59" t="s">
        <v>544</v>
      </c>
      <c r="C480" s="58">
        <v>94.6</v>
      </c>
      <c r="D480" s="58">
        <v>88.9</v>
      </c>
      <c r="E480" s="58">
        <v>100.7</v>
      </c>
      <c r="F480" s="58">
        <v>71.599999999999994</v>
      </c>
      <c r="G480" s="58">
        <v>1.0706329999999999</v>
      </c>
      <c r="H480" s="58">
        <v>536.20000000000005</v>
      </c>
      <c r="I480" s="58">
        <v>1291.4000000000001</v>
      </c>
      <c r="J480" s="58">
        <v>3.3759999999999999</v>
      </c>
      <c r="K480" s="58">
        <v>5.3</v>
      </c>
      <c r="L480" s="58">
        <v>5525.4</v>
      </c>
      <c r="M480" s="58">
        <v>292985</v>
      </c>
      <c r="N480" s="58">
        <v>76.8</v>
      </c>
      <c r="O480" s="58">
        <v>2035</v>
      </c>
      <c r="P480" s="58">
        <v>10.5</v>
      </c>
      <c r="Q480" s="58">
        <v>10.4</v>
      </c>
      <c r="R480" s="58">
        <v>13.1</v>
      </c>
      <c r="S480" s="58">
        <v>41.31</v>
      </c>
      <c r="T480" s="59" t="s">
        <v>544</v>
      </c>
      <c r="U480" s="58">
        <v>34.58</v>
      </c>
      <c r="V480" s="59" t="s">
        <v>544</v>
      </c>
      <c r="W480" s="58">
        <v>-33.700000000000003</v>
      </c>
      <c r="X480" s="58">
        <v>58</v>
      </c>
      <c r="Y480" s="58">
        <v>9.5</v>
      </c>
      <c r="Z480" s="58">
        <v>97.6</v>
      </c>
      <c r="AA480" s="58">
        <v>97.5</v>
      </c>
      <c r="AB480" s="58">
        <v>97.1</v>
      </c>
      <c r="AC480" s="58">
        <v>1.0706329999999999</v>
      </c>
      <c r="AD480" s="58">
        <v>81.2</v>
      </c>
      <c r="AE480" s="58">
        <v>-22.1</v>
      </c>
      <c r="AF480" s="58">
        <v>101.648999</v>
      </c>
      <c r="AG480" s="58">
        <v>22.18</v>
      </c>
      <c r="AH480" s="58">
        <v>79</v>
      </c>
      <c r="AI480" s="58">
        <v>58</v>
      </c>
      <c r="AJ480" s="58">
        <v>18.8</v>
      </c>
      <c r="AK480" s="58">
        <v>12.2</v>
      </c>
      <c r="AL480" s="58">
        <v>0.4</v>
      </c>
      <c r="AM480" s="58">
        <v>83.166899999999998</v>
      </c>
      <c r="AN480" s="58">
        <v>100.6974</v>
      </c>
      <c r="AO480" s="58">
        <v>12.9</v>
      </c>
      <c r="AP480" s="58">
        <v>98.4</v>
      </c>
      <c r="AQ480" s="58">
        <v>88.5</v>
      </c>
      <c r="AR480" s="58">
        <v>82.4</v>
      </c>
      <c r="AS480" s="58">
        <v>-8.6999999999999993</v>
      </c>
      <c r="AT480" s="58">
        <v>104.7</v>
      </c>
      <c r="AU480" s="58">
        <v>95.48</v>
      </c>
      <c r="AV480" s="58">
        <v>85</v>
      </c>
      <c r="AW480" s="58">
        <v>99.5</v>
      </c>
      <c r="AX480" s="58">
        <v>43.3</v>
      </c>
      <c r="AY480" s="58">
        <v>45.1</v>
      </c>
      <c r="AZ480" s="58">
        <v>54.7</v>
      </c>
      <c r="BA480" s="58">
        <v>54.2</v>
      </c>
      <c r="BB480" s="58">
        <v>55.1</v>
      </c>
      <c r="BC480" s="58">
        <v>86.4</v>
      </c>
      <c r="BD480" s="58">
        <v>100.6</v>
      </c>
      <c r="BE480" s="58">
        <v>9.6999999999999993</v>
      </c>
      <c r="BF480" s="59" t="s">
        <v>544</v>
      </c>
      <c r="BG480" s="58">
        <v>10.94</v>
      </c>
      <c r="BH480" s="58">
        <v>7.28</v>
      </c>
      <c r="BI480" s="58">
        <v>103.2</v>
      </c>
      <c r="BJ480" s="58">
        <v>96.492099999999994</v>
      </c>
      <c r="BK480" s="58">
        <v>96.492099999999994</v>
      </c>
      <c r="BL480" s="58">
        <v>42.94</v>
      </c>
      <c r="BM480" s="58">
        <v>37.39</v>
      </c>
      <c r="BN480" s="58">
        <v>5.3</v>
      </c>
      <c r="BO480" s="58">
        <v>6.2</v>
      </c>
      <c r="BP480" s="58">
        <v>68.3</v>
      </c>
      <c r="BQ480" s="59" t="s">
        <v>544</v>
      </c>
      <c r="BR480" s="59" t="s">
        <v>544</v>
      </c>
      <c r="BS480" s="58">
        <v>96.1</v>
      </c>
      <c r="BT480" s="58">
        <v>-19.399999999999999</v>
      </c>
      <c r="BU480" s="58">
        <v>-22.2</v>
      </c>
      <c r="BV480" s="59" t="s">
        <v>544</v>
      </c>
      <c r="BW480" s="59" t="s">
        <v>544</v>
      </c>
      <c r="BX480" s="58">
        <v>-12.1</v>
      </c>
      <c r="BY480" s="58">
        <v>-2.8</v>
      </c>
      <c r="BZ480" s="58">
        <v>7.1</v>
      </c>
      <c r="CA480" s="59" t="s">
        <v>544</v>
      </c>
      <c r="CB480" s="58">
        <v>9.5</v>
      </c>
      <c r="CC480" s="58">
        <v>35.4</v>
      </c>
      <c r="CD480" s="58">
        <v>20.7</v>
      </c>
      <c r="CE480" s="58">
        <v>39244</v>
      </c>
      <c r="CF480" s="58">
        <v>2226855</v>
      </c>
      <c r="CG480" s="58">
        <v>107.7</v>
      </c>
      <c r="CH480" s="58">
        <v>111.5</v>
      </c>
      <c r="CI480" s="58">
        <v>103.9</v>
      </c>
      <c r="CJ480" s="58">
        <v>109</v>
      </c>
      <c r="CK480" s="58">
        <v>-21.8</v>
      </c>
      <c r="CL480" s="58">
        <v>-37.4</v>
      </c>
      <c r="CM480" s="58">
        <v>-19.399999999999999</v>
      </c>
      <c r="CN480" s="58">
        <v>63.7</v>
      </c>
      <c r="CO480" s="58">
        <v>63.8</v>
      </c>
      <c r="CP480" s="58">
        <v>83.9</v>
      </c>
      <c r="CQ480" s="58">
        <v>104.137901306</v>
      </c>
      <c r="CR480" s="58">
        <v>27.67</v>
      </c>
      <c r="CS480" s="58">
        <v>100</v>
      </c>
      <c r="CT480" s="58">
        <v>94.6</v>
      </c>
      <c r="CU480" s="58">
        <v>96.603899999999996</v>
      </c>
      <c r="CV480" s="58">
        <v>7.61</v>
      </c>
      <c r="CW480" s="58">
        <v>5.07</v>
      </c>
      <c r="CX480" s="58">
        <v>135.30000000000001</v>
      </c>
      <c r="CY480" s="58">
        <v>136.4</v>
      </c>
      <c r="CZ480" s="59" t="s">
        <v>544</v>
      </c>
      <c r="DA480" s="58">
        <v>-13.2</v>
      </c>
      <c r="DB480" s="58">
        <v>104</v>
      </c>
      <c r="DC480" s="59" t="s">
        <v>544</v>
      </c>
      <c r="DD480" s="58">
        <v>55.3</v>
      </c>
      <c r="DE480" s="59" t="s">
        <v>544</v>
      </c>
      <c r="DF480" s="59" t="s">
        <v>544</v>
      </c>
      <c r="DG480" s="58">
        <v>86.9</v>
      </c>
      <c r="DH480" s="58">
        <v>53.6</v>
      </c>
      <c r="DI480" s="58">
        <v>56.6</v>
      </c>
      <c r="DJ480" s="58">
        <v>64.927470606</v>
      </c>
      <c r="DK480" s="59" t="s">
        <v>544</v>
      </c>
      <c r="DL480" s="59" t="s">
        <v>544</v>
      </c>
      <c r="DM480" s="59" t="s">
        <v>544</v>
      </c>
      <c r="DN480" s="58">
        <v>13.387876</v>
      </c>
      <c r="DO480" s="59" t="s">
        <v>544</v>
      </c>
      <c r="DP480" s="59" t="s">
        <v>544</v>
      </c>
      <c r="DQ480" s="1">
        <v>77.099999999999994</v>
      </c>
    </row>
    <row r="481" spans="1:121">
      <c r="A481" s="3">
        <v>36479</v>
      </c>
      <c r="B481" s="59" t="s">
        <v>544</v>
      </c>
      <c r="C481" s="58">
        <v>95.7</v>
      </c>
      <c r="D481" s="58">
        <v>90</v>
      </c>
      <c r="E481" s="58">
        <v>101.7</v>
      </c>
      <c r="F481" s="58">
        <v>72.599999999999994</v>
      </c>
      <c r="G481" s="58">
        <v>1.0338229999999999</v>
      </c>
      <c r="H481" s="58">
        <v>564.29999999999995</v>
      </c>
      <c r="I481" s="58">
        <v>1299.9000000000001</v>
      </c>
      <c r="J481" s="58">
        <v>3.468</v>
      </c>
      <c r="K481" s="58">
        <v>5</v>
      </c>
      <c r="L481" s="58">
        <v>5896</v>
      </c>
      <c r="M481" s="58">
        <v>274378</v>
      </c>
      <c r="N481" s="58">
        <v>76.900000000000006</v>
      </c>
      <c r="O481" s="58">
        <v>2171</v>
      </c>
      <c r="P481" s="58">
        <v>10.4</v>
      </c>
      <c r="Q481" s="58">
        <v>10.199999999999999</v>
      </c>
      <c r="R481" s="58">
        <v>13.4</v>
      </c>
      <c r="S481" s="58">
        <v>43.27</v>
      </c>
      <c r="T481" s="59" t="s">
        <v>544</v>
      </c>
      <c r="U481" s="58">
        <v>35.520000000000003</v>
      </c>
      <c r="V481" s="59" t="s">
        <v>544</v>
      </c>
      <c r="W481" s="58">
        <v>-29.6</v>
      </c>
      <c r="X481" s="58">
        <v>59.9</v>
      </c>
      <c r="Y481" s="58">
        <v>10.5</v>
      </c>
      <c r="Z481" s="58">
        <v>96.6</v>
      </c>
      <c r="AA481" s="58">
        <v>96.5</v>
      </c>
      <c r="AB481" s="58">
        <v>95.8</v>
      </c>
      <c r="AC481" s="58">
        <v>1.0338229999999999</v>
      </c>
      <c r="AD481" s="58">
        <v>81.099999999999994</v>
      </c>
      <c r="AE481" s="58">
        <v>-20.100000000000001</v>
      </c>
      <c r="AF481" s="58">
        <v>100.46511599999999</v>
      </c>
      <c r="AG481" s="58">
        <v>24.84</v>
      </c>
      <c r="AH481" s="58">
        <v>79.2</v>
      </c>
      <c r="AI481" s="58">
        <v>59.9</v>
      </c>
      <c r="AJ481" s="58">
        <v>19.600000000000001</v>
      </c>
      <c r="AK481" s="58">
        <v>11.7</v>
      </c>
      <c r="AL481" s="58">
        <v>3.4</v>
      </c>
      <c r="AM481" s="58">
        <v>83.487899999999996</v>
      </c>
      <c r="AN481" s="58">
        <v>100.94970000000001</v>
      </c>
      <c r="AO481" s="58">
        <v>24.9</v>
      </c>
      <c r="AP481" s="58">
        <v>76.3</v>
      </c>
      <c r="AQ481" s="58">
        <v>88.4</v>
      </c>
      <c r="AR481" s="58">
        <v>84.5</v>
      </c>
      <c r="AS481" s="58">
        <v>-8.1999999999999993</v>
      </c>
      <c r="AT481" s="58">
        <v>105.6</v>
      </c>
      <c r="AU481" s="58">
        <v>94.3</v>
      </c>
      <c r="AV481" s="58">
        <v>86.3</v>
      </c>
      <c r="AW481" s="58">
        <v>100.1</v>
      </c>
      <c r="AX481" s="58">
        <v>46.9</v>
      </c>
      <c r="AY481" s="58">
        <v>48.4</v>
      </c>
      <c r="AZ481" s="58">
        <v>55.8</v>
      </c>
      <c r="BA481" s="58">
        <v>55.2</v>
      </c>
      <c r="BB481" s="58">
        <v>56.2</v>
      </c>
      <c r="BC481" s="58">
        <v>86.5</v>
      </c>
      <c r="BD481" s="58">
        <v>101.2</v>
      </c>
      <c r="BE481" s="58">
        <v>13.7</v>
      </c>
      <c r="BF481" s="59" t="s">
        <v>544</v>
      </c>
      <c r="BG481" s="58">
        <v>11.66</v>
      </c>
      <c r="BH481" s="58">
        <v>7.34</v>
      </c>
      <c r="BI481" s="58">
        <v>101.4</v>
      </c>
      <c r="BJ481" s="58">
        <v>94.035300000000007</v>
      </c>
      <c r="BK481" s="58">
        <v>94.035300000000007</v>
      </c>
      <c r="BL481" s="58">
        <v>45.86</v>
      </c>
      <c r="BM481" s="58">
        <v>38.65</v>
      </c>
      <c r="BN481" s="58">
        <v>10.1</v>
      </c>
      <c r="BO481" s="58">
        <v>9.9</v>
      </c>
      <c r="BP481" s="58">
        <v>67.599999999999994</v>
      </c>
      <c r="BQ481" s="59" t="s">
        <v>544</v>
      </c>
      <c r="BR481" s="59" t="s">
        <v>544</v>
      </c>
      <c r="BS481" s="58">
        <v>96.3</v>
      </c>
      <c r="BT481" s="58">
        <v>-20.2</v>
      </c>
      <c r="BU481" s="58">
        <v>-16.899999999999999</v>
      </c>
      <c r="BV481" s="59" t="s">
        <v>544</v>
      </c>
      <c r="BW481" s="59" t="s">
        <v>544</v>
      </c>
      <c r="BX481" s="58">
        <v>-7.8</v>
      </c>
      <c r="BY481" s="58">
        <v>-0.6</v>
      </c>
      <c r="BZ481" s="58">
        <v>8.8000000000000007</v>
      </c>
      <c r="CA481" s="59" t="s">
        <v>544</v>
      </c>
      <c r="CB481" s="58">
        <v>20</v>
      </c>
      <c r="CC481" s="58">
        <v>32.4</v>
      </c>
      <c r="CD481" s="58">
        <v>22.9</v>
      </c>
      <c r="CE481" s="58">
        <v>39321</v>
      </c>
      <c r="CF481" s="58">
        <v>2244571</v>
      </c>
      <c r="CG481" s="58">
        <v>100.4</v>
      </c>
      <c r="CH481" s="58">
        <v>115</v>
      </c>
      <c r="CI481" s="58">
        <v>95.6</v>
      </c>
      <c r="CJ481" s="58">
        <v>96.8</v>
      </c>
      <c r="CK481" s="58">
        <v>-20.8</v>
      </c>
      <c r="CL481" s="58">
        <v>-38.200000000000003</v>
      </c>
      <c r="CM481" s="58">
        <v>-20.2</v>
      </c>
      <c r="CN481" s="58">
        <v>64.7</v>
      </c>
      <c r="CO481" s="58">
        <v>65.400000000000006</v>
      </c>
      <c r="CP481" s="58">
        <v>85.7</v>
      </c>
      <c r="CQ481" s="58">
        <v>139.886062622</v>
      </c>
      <c r="CR481" s="58">
        <v>22.17</v>
      </c>
      <c r="CS481" s="58">
        <v>100</v>
      </c>
      <c r="CT481" s="58">
        <v>92.5</v>
      </c>
      <c r="CU481" s="58">
        <v>94.1798</v>
      </c>
      <c r="CV481" s="58">
        <v>7.59</v>
      </c>
      <c r="CW481" s="58">
        <v>4.74</v>
      </c>
      <c r="CX481" s="58">
        <v>125.9</v>
      </c>
      <c r="CY481" s="58">
        <v>140.69999999999999</v>
      </c>
      <c r="CZ481" s="59" t="s">
        <v>544</v>
      </c>
      <c r="DA481" s="58">
        <v>-22.3</v>
      </c>
      <c r="DB481" s="58">
        <v>106.5</v>
      </c>
      <c r="DC481" s="59" t="s">
        <v>544</v>
      </c>
      <c r="DD481" s="58">
        <v>55.3</v>
      </c>
      <c r="DE481" s="59" t="s">
        <v>544</v>
      </c>
      <c r="DF481" s="59" t="s">
        <v>544</v>
      </c>
      <c r="DG481" s="58">
        <v>84.7</v>
      </c>
      <c r="DH481" s="58">
        <v>55.4</v>
      </c>
      <c r="DI481" s="58">
        <v>57.1</v>
      </c>
      <c r="DJ481" s="58">
        <v>67.651133118999994</v>
      </c>
      <c r="DK481" s="59" t="s">
        <v>544</v>
      </c>
      <c r="DL481" s="59" t="s">
        <v>544</v>
      </c>
      <c r="DM481" s="59" t="s">
        <v>544</v>
      </c>
      <c r="DN481" s="58">
        <v>14.236046</v>
      </c>
      <c r="DO481" s="59" t="s">
        <v>544</v>
      </c>
      <c r="DP481" s="59" t="s">
        <v>544</v>
      </c>
      <c r="DQ481" s="1">
        <v>77</v>
      </c>
    </row>
    <row r="482" spans="1:121">
      <c r="A482" s="3">
        <v>36509</v>
      </c>
      <c r="B482" s="59" t="s">
        <v>544</v>
      </c>
      <c r="C482" s="58">
        <v>96.8</v>
      </c>
      <c r="D482" s="58">
        <v>91</v>
      </c>
      <c r="E482" s="58">
        <v>102.9</v>
      </c>
      <c r="F482" s="58">
        <v>72.900000000000006</v>
      </c>
      <c r="G482" s="58">
        <v>1.0110140000000001</v>
      </c>
      <c r="H482" s="58">
        <v>557.6</v>
      </c>
      <c r="I482" s="58">
        <v>1288.8</v>
      </c>
      <c r="J482" s="58">
        <v>3.4460000000000002</v>
      </c>
      <c r="K482" s="58">
        <v>5.2</v>
      </c>
      <c r="L482" s="58">
        <v>6958.1</v>
      </c>
      <c r="M482" s="58">
        <v>284497</v>
      </c>
      <c r="N482" s="58">
        <v>77.099999999999994</v>
      </c>
      <c r="O482" s="58">
        <v>2670</v>
      </c>
      <c r="P482" s="58">
        <v>10.3</v>
      </c>
      <c r="Q482" s="58">
        <v>16.100000000000001</v>
      </c>
      <c r="R482" s="58">
        <v>9.6</v>
      </c>
      <c r="S482" s="58">
        <v>41.14</v>
      </c>
      <c r="T482" s="59" t="s">
        <v>544</v>
      </c>
      <c r="U482" s="58">
        <v>35.25</v>
      </c>
      <c r="V482" s="59" t="s">
        <v>544</v>
      </c>
      <c r="W482" s="58">
        <v>-26.7</v>
      </c>
      <c r="X482" s="58">
        <v>60.8</v>
      </c>
      <c r="Y482" s="58">
        <v>11.4</v>
      </c>
      <c r="Z482" s="58">
        <v>95.8</v>
      </c>
      <c r="AA482" s="58">
        <v>95.4</v>
      </c>
      <c r="AB482" s="58">
        <v>94.6</v>
      </c>
      <c r="AC482" s="58">
        <v>1.0110140000000001</v>
      </c>
      <c r="AD482" s="58">
        <v>81.3</v>
      </c>
      <c r="AE482" s="58">
        <v>-15.4</v>
      </c>
      <c r="AF482" s="58">
        <v>99.2</v>
      </c>
      <c r="AG482" s="58">
        <v>25.7</v>
      </c>
      <c r="AH482" s="58">
        <v>79.3</v>
      </c>
      <c r="AI482" s="58">
        <v>60.8</v>
      </c>
      <c r="AJ482" s="58">
        <v>22.9</v>
      </c>
      <c r="AK482" s="58">
        <v>9.9</v>
      </c>
      <c r="AL482" s="58">
        <v>-4.3</v>
      </c>
      <c r="AM482" s="58">
        <v>83.807400000000001</v>
      </c>
      <c r="AN482" s="58">
        <v>101.2007</v>
      </c>
      <c r="AO482" s="58">
        <v>21.2</v>
      </c>
      <c r="AP482" s="58">
        <v>63.7</v>
      </c>
      <c r="AQ482" s="58">
        <v>88.3</v>
      </c>
      <c r="AR482" s="58">
        <v>84.4</v>
      </c>
      <c r="AS482" s="58">
        <v>-6.4</v>
      </c>
      <c r="AT482" s="58">
        <v>107.1</v>
      </c>
      <c r="AU482" s="58">
        <v>93.28</v>
      </c>
      <c r="AV482" s="58">
        <v>87.8</v>
      </c>
      <c r="AW482" s="58">
        <v>102.8</v>
      </c>
      <c r="AX482" s="58">
        <v>48.3</v>
      </c>
      <c r="AY482" s="58">
        <v>49.7</v>
      </c>
      <c r="AZ482" s="58">
        <v>56.7</v>
      </c>
      <c r="BA482" s="58">
        <v>55.8</v>
      </c>
      <c r="BB482" s="58">
        <v>57.3</v>
      </c>
      <c r="BC482" s="58">
        <v>87</v>
      </c>
      <c r="BD482" s="58">
        <v>101.4</v>
      </c>
      <c r="BE482" s="58">
        <v>13</v>
      </c>
      <c r="BF482" s="59" t="s">
        <v>544</v>
      </c>
      <c r="BG482" s="58">
        <v>11.17</v>
      </c>
      <c r="BH482" s="58">
        <v>6.75</v>
      </c>
      <c r="BI482" s="58">
        <v>101.4</v>
      </c>
      <c r="BJ482" s="58">
        <v>92.215100000000007</v>
      </c>
      <c r="BK482" s="58">
        <v>92.215100000000007</v>
      </c>
      <c r="BL482" s="58">
        <v>43.77</v>
      </c>
      <c r="BM482" s="58">
        <v>38.07</v>
      </c>
      <c r="BN482" s="58">
        <v>9.5</v>
      </c>
      <c r="BO482" s="58">
        <v>12.1</v>
      </c>
      <c r="BP482" s="58">
        <v>67.3</v>
      </c>
      <c r="BQ482" s="59" t="s">
        <v>544</v>
      </c>
      <c r="BR482" s="59" t="s">
        <v>544</v>
      </c>
      <c r="BS482" s="58">
        <v>96.5</v>
      </c>
      <c r="BT482" s="58">
        <v>-22.7</v>
      </c>
      <c r="BU482" s="58">
        <v>-19.7</v>
      </c>
      <c r="BV482" s="59" t="s">
        <v>544</v>
      </c>
      <c r="BW482" s="59" t="s">
        <v>544</v>
      </c>
      <c r="BX482" s="58">
        <v>-5.8</v>
      </c>
      <c r="BY482" s="58">
        <v>-0.3</v>
      </c>
      <c r="BZ482" s="58">
        <v>11.6</v>
      </c>
      <c r="CA482" s="59" t="s">
        <v>544</v>
      </c>
      <c r="CB482" s="58">
        <v>21.8</v>
      </c>
      <c r="CC482" s="58">
        <v>33.6</v>
      </c>
      <c r="CD482" s="58">
        <v>29.1</v>
      </c>
      <c r="CE482" s="58">
        <v>39483</v>
      </c>
      <c r="CF482" s="58">
        <v>2272536</v>
      </c>
      <c r="CG482" s="58">
        <v>100.9</v>
      </c>
      <c r="CH482" s="58">
        <v>107.7</v>
      </c>
      <c r="CI482" s="58">
        <v>109.8</v>
      </c>
      <c r="CJ482" s="58">
        <v>89.5</v>
      </c>
      <c r="CK482" s="58">
        <v>-22.9</v>
      </c>
      <c r="CL482" s="58">
        <v>-39.700000000000003</v>
      </c>
      <c r="CM482" s="58">
        <v>-22.7</v>
      </c>
      <c r="CN482" s="58">
        <v>62.9</v>
      </c>
      <c r="CO482" s="58">
        <v>63.5</v>
      </c>
      <c r="CP482" s="58">
        <v>86.1</v>
      </c>
      <c r="CQ482" s="58">
        <v>52.089286803999997</v>
      </c>
      <c r="CR482" s="58">
        <v>24.4</v>
      </c>
      <c r="CS482" s="58">
        <v>99.8</v>
      </c>
      <c r="CT482" s="58">
        <v>90.9</v>
      </c>
      <c r="CU482" s="58">
        <v>92.429199999999994</v>
      </c>
      <c r="CV482" s="58">
        <v>6.76</v>
      </c>
      <c r="CW482" s="58">
        <v>4.38</v>
      </c>
      <c r="CX482" s="58">
        <v>126.8</v>
      </c>
      <c r="CY482" s="58">
        <v>131.69999999999999</v>
      </c>
      <c r="CZ482" s="59" t="s">
        <v>544</v>
      </c>
      <c r="DA482" s="58">
        <v>-23.2</v>
      </c>
      <c r="DB482" s="58">
        <v>105.8</v>
      </c>
      <c r="DC482" s="59" t="s">
        <v>544</v>
      </c>
      <c r="DD482" s="58">
        <v>56.3</v>
      </c>
      <c r="DE482" s="59" t="s">
        <v>544</v>
      </c>
      <c r="DF482" s="59" t="s">
        <v>544</v>
      </c>
      <c r="DG482" s="58">
        <v>84.1</v>
      </c>
      <c r="DH482" s="58">
        <v>55.5</v>
      </c>
      <c r="DI482" s="58">
        <v>56.5</v>
      </c>
      <c r="DJ482" s="58">
        <v>60.430988925999998</v>
      </c>
      <c r="DK482" s="59" t="s">
        <v>544</v>
      </c>
      <c r="DL482" s="59" t="s">
        <v>544</v>
      </c>
      <c r="DM482" s="59" t="s">
        <v>544</v>
      </c>
      <c r="DN482" s="58">
        <v>14.70467</v>
      </c>
      <c r="DO482" s="59" t="s">
        <v>544</v>
      </c>
      <c r="DP482" s="59" t="s">
        <v>544</v>
      </c>
      <c r="DQ482" s="1">
        <v>77.099999999999994</v>
      </c>
    </row>
    <row r="483" spans="1:121">
      <c r="A483" s="3">
        <v>36540</v>
      </c>
      <c r="B483" s="59" t="s">
        <v>544</v>
      </c>
      <c r="C483" s="58">
        <v>96.2</v>
      </c>
      <c r="D483" s="58">
        <v>90</v>
      </c>
      <c r="E483" s="58">
        <v>102.9</v>
      </c>
      <c r="F483" s="58">
        <v>70.099999999999994</v>
      </c>
      <c r="G483" s="58">
        <v>1.013695</v>
      </c>
      <c r="H483" s="58">
        <v>559.70000000000005</v>
      </c>
      <c r="I483" s="58">
        <v>1298.5</v>
      </c>
      <c r="J483" s="58">
        <v>3.343</v>
      </c>
      <c r="K483" s="58">
        <v>5.5</v>
      </c>
      <c r="L483" s="58">
        <v>6835.6</v>
      </c>
      <c r="M483" s="58">
        <v>234310</v>
      </c>
      <c r="N483" s="58">
        <v>76.400000000000006</v>
      </c>
      <c r="O483" s="58">
        <v>2051</v>
      </c>
      <c r="P483" s="58">
        <v>10.199999999999999</v>
      </c>
      <c r="Q483" s="58">
        <v>19.899999999999999</v>
      </c>
      <c r="R483" s="58">
        <v>5.9</v>
      </c>
      <c r="S483" s="58">
        <v>42.86</v>
      </c>
      <c r="T483" s="59" t="s">
        <v>544</v>
      </c>
      <c r="U483" s="58">
        <v>38.44</v>
      </c>
      <c r="V483" s="59" t="s">
        <v>544</v>
      </c>
      <c r="W483" s="58">
        <v>-26.7</v>
      </c>
      <c r="X483" s="58">
        <v>57.8</v>
      </c>
      <c r="Y483" s="58">
        <v>12</v>
      </c>
      <c r="Z483" s="58">
        <v>95.9</v>
      </c>
      <c r="AA483" s="58">
        <v>95.4</v>
      </c>
      <c r="AB483" s="58">
        <v>94.6</v>
      </c>
      <c r="AC483" s="58">
        <v>1.013695</v>
      </c>
      <c r="AD483" s="58">
        <v>80.8</v>
      </c>
      <c r="AE483" s="58">
        <v>-17.399999999999999</v>
      </c>
      <c r="AF483" s="58">
        <v>98.864925999999997</v>
      </c>
      <c r="AG483" s="58">
        <v>25.63</v>
      </c>
      <c r="AH483" s="58">
        <v>79.400000000000006</v>
      </c>
      <c r="AI483" s="58">
        <v>57.8</v>
      </c>
      <c r="AJ483" s="58">
        <v>25.4</v>
      </c>
      <c r="AK483" s="58">
        <v>7.9</v>
      </c>
      <c r="AL483" s="58">
        <v>-1.8</v>
      </c>
      <c r="AM483" s="58">
        <v>84.120599999999996</v>
      </c>
      <c r="AN483" s="58">
        <v>101.4449</v>
      </c>
      <c r="AO483" s="58">
        <v>17.3</v>
      </c>
      <c r="AP483" s="58">
        <v>44.6</v>
      </c>
      <c r="AQ483" s="58">
        <v>87.9</v>
      </c>
      <c r="AR483" s="58">
        <v>89.6</v>
      </c>
      <c r="AS483" s="58">
        <v>-5.9</v>
      </c>
      <c r="AT483" s="58">
        <v>106.8</v>
      </c>
      <c r="AU483" s="58">
        <v>93.34</v>
      </c>
      <c r="AV483" s="58">
        <v>88.3</v>
      </c>
      <c r="AW483" s="58">
        <v>102.6</v>
      </c>
      <c r="AX483" s="58">
        <v>48.9</v>
      </c>
      <c r="AY483" s="58">
        <v>50.4</v>
      </c>
      <c r="AZ483" s="58">
        <v>57.8</v>
      </c>
      <c r="BA483" s="58">
        <v>55</v>
      </c>
      <c r="BB483" s="58">
        <v>59.7</v>
      </c>
      <c r="BC483" s="58">
        <v>87.2</v>
      </c>
      <c r="BD483" s="58">
        <v>100.9</v>
      </c>
      <c r="BE483" s="58">
        <v>11.2</v>
      </c>
      <c r="BF483" s="58">
        <v>63.7</v>
      </c>
      <c r="BG483" s="58">
        <v>10.71</v>
      </c>
      <c r="BH483" s="58">
        <v>6.59</v>
      </c>
      <c r="BI483" s="58">
        <v>101.5</v>
      </c>
      <c r="BJ483" s="58">
        <v>92.307100000000005</v>
      </c>
      <c r="BK483" s="58">
        <v>92.307100000000005</v>
      </c>
      <c r="BL483" s="58">
        <v>45.41</v>
      </c>
      <c r="BM483" s="58">
        <v>41.51</v>
      </c>
      <c r="BN483" s="58">
        <v>6.5</v>
      </c>
      <c r="BO483" s="58">
        <v>10.3</v>
      </c>
      <c r="BP483" s="58">
        <v>68.5</v>
      </c>
      <c r="BQ483" s="59" t="s">
        <v>544</v>
      </c>
      <c r="BR483" s="59" t="s">
        <v>544</v>
      </c>
      <c r="BS483" s="58">
        <v>96.4</v>
      </c>
      <c r="BT483" s="58">
        <v>-22.6</v>
      </c>
      <c r="BU483" s="58">
        <v>-22.6</v>
      </c>
      <c r="BV483" s="59" t="s">
        <v>544</v>
      </c>
      <c r="BW483" s="59" t="s">
        <v>544</v>
      </c>
      <c r="BX483" s="58">
        <v>-14.2</v>
      </c>
      <c r="BY483" s="58">
        <v>-0.9</v>
      </c>
      <c r="BZ483" s="58">
        <v>11.6</v>
      </c>
      <c r="CA483" s="59" t="s">
        <v>544</v>
      </c>
      <c r="CB483" s="58">
        <v>31.4</v>
      </c>
      <c r="CC483" s="58">
        <v>32</v>
      </c>
      <c r="CD483" s="58">
        <v>27.6</v>
      </c>
      <c r="CE483" s="58">
        <v>39649</v>
      </c>
      <c r="CF483" s="58">
        <v>2280457</v>
      </c>
      <c r="CG483" s="58">
        <v>105.9</v>
      </c>
      <c r="CH483" s="58">
        <v>118.6</v>
      </c>
      <c r="CI483" s="58">
        <v>104.2</v>
      </c>
      <c r="CJ483" s="58">
        <v>100.7</v>
      </c>
      <c r="CK483" s="58">
        <v>-25.9</v>
      </c>
      <c r="CL483" s="58">
        <v>-39.700000000000003</v>
      </c>
      <c r="CM483" s="58">
        <v>-22.6</v>
      </c>
      <c r="CN483" s="58">
        <v>61.8</v>
      </c>
      <c r="CO483" s="58">
        <v>63.2</v>
      </c>
      <c r="CP483" s="58">
        <v>84.5</v>
      </c>
      <c r="CQ483" s="58">
        <v>73.233993530000006</v>
      </c>
      <c r="CR483" s="58">
        <v>33.29</v>
      </c>
      <c r="CS483" s="58">
        <v>99.9</v>
      </c>
      <c r="CT483" s="58">
        <v>91.1</v>
      </c>
      <c r="CU483" s="58">
        <v>92.458699999999993</v>
      </c>
      <c r="CV483" s="58">
        <v>7.91</v>
      </c>
      <c r="CW483" s="58">
        <v>5.13</v>
      </c>
      <c r="CX483" s="58">
        <v>132.9</v>
      </c>
      <c r="CY483" s="58">
        <v>144.80000000000001</v>
      </c>
      <c r="CZ483" s="59" t="s">
        <v>544</v>
      </c>
      <c r="DA483" s="58">
        <v>-26</v>
      </c>
      <c r="DB483" s="58">
        <v>105.9</v>
      </c>
      <c r="DC483" s="59" t="s">
        <v>544</v>
      </c>
      <c r="DD483" s="58">
        <v>57.4</v>
      </c>
      <c r="DE483" s="59" t="s">
        <v>544</v>
      </c>
      <c r="DF483" s="59" t="s">
        <v>544</v>
      </c>
      <c r="DG483" s="58">
        <v>83.2</v>
      </c>
      <c r="DH483" s="58">
        <v>53.6</v>
      </c>
      <c r="DI483" s="58">
        <v>58.3</v>
      </c>
      <c r="DJ483" s="58">
        <v>63.439159539999999</v>
      </c>
      <c r="DK483" s="58">
        <v>63.9</v>
      </c>
      <c r="DL483" s="58">
        <v>77.400000000000006</v>
      </c>
      <c r="DM483" s="59" t="s">
        <v>544</v>
      </c>
      <c r="DN483" s="58">
        <v>14.838276</v>
      </c>
      <c r="DO483" s="59" t="s">
        <v>544</v>
      </c>
      <c r="DP483" s="59" t="s">
        <v>544</v>
      </c>
      <c r="DQ483" s="1">
        <v>76.5</v>
      </c>
    </row>
    <row r="484" spans="1:121">
      <c r="A484" s="3">
        <v>36571</v>
      </c>
      <c r="B484" s="59" t="s">
        <v>544</v>
      </c>
      <c r="C484" s="58">
        <v>97.8</v>
      </c>
      <c r="D484" s="58">
        <v>92.7</v>
      </c>
      <c r="E484" s="58">
        <v>103.2</v>
      </c>
      <c r="F484" s="58">
        <v>74.400000000000006</v>
      </c>
      <c r="G484" s="58">
        <v>0.98342399999999996</v>
      </c>
      <c r="H484" s="58">
        <v>564.4</v>
      </c>
      <c r="I484" s="58">
        <v>1301.4000000000001</v>
      </c>
      <c r="J484" s="58">
        <v>3.5369999999999999</v>
      </c>
      <c r="K484" s="58">
        <v>5.5</v>
      </c>
      <c r="L484" s="58">
        <v>7644.6</v>
      </c>
      <c r="M484" s="58">
        <v>273186</v>
      </c>
      <c r="N484" s="58">
        <v>78.2</v>
      </c>
      <c r="O484" s="58">
        <v>2076</v>
      </c>
      <c r="P484" s="58">
        <v>10.1</v>
      </c>
      <c r="Q484" s="58">
        <v>20.399999999999999</v>
      </c>
      <c r="R484" s="58">
        <v>4.0999999999999996</v>
      </c>
      <c r="S484" s="58">
        <v>43.29</v>
      </c>
      <c r="T484" s="59" t="s">
        <v>544</v>
      </c>
      <c r="U484" s="58">
        <v>36.56</v>
      </c>
      <c r="V484" s="59" t="s">
        <v>544</v>
      </c>
      <c r="W484" s="58">
        <v>-23.2</v>
      </c>
      <c r="X484" s="58">
        <v>61.8</v>
      </c>
      <c r="Y484" s="58">
        <v>11.8</v>
      </c>
      <c r="Z484" s="58">
        <v>95.2</v>
      </c>
      <c r="AA484" s="58">
        <v>94.5</v>
      </c>
      <c r="AB484" s="58">
        <v>93.5</v>
      </c>
      <c r="AC484" s="58">
        <v>0.98342399999999996</v>
      </c>
      <c r="AD484" s="58">
        <v>82.2</v>
      </c>
      <c r="AE484" s="58">
        <v>-13.1</v>
      </c>
      <c r="AF484" s="58">
        <v>97.869955000000004</v>
      </c>
      <c r="AG484" s="58">
        <v>28.03</v>
      </c>
      <c r="AH484" s="58">
        <v>79.400000000000006</v>
      </c>
      <c r="AI484" s="58">
        <v>61.8</v>
      </c>
      <c r="AJ484" s="58">
        <v>26.1</v>
      </c>
      <c r="AK484" s="58">
        <v>7</v>
      </c>
      <c r="AL484" s="58">
        <v>11.5</v>
      </c>
      <c r="AM484" s="58">
        <v>84.426699999999997</v>
      </c>
      <c r="AN484" s="58">
        <v>101.6814</v>
      </c>
      <c r="AO484" s="58">
        <v>13.5</v>
      </c>
      <c r="AP484" s="58">
        <v>56.7</v>
      </c>
      <c r="AQ484" s="58">
        <v>87.2</v>
      </c>
      <c r="AR484" s="58">
        <v>85.5</v>
      </c>
      <c r="AS484" s="58">
        <v>-3.8</v>
      </c>
      <c r="AT484" s="58">
        <v>109.1</v>
      </c>
      <c r="AU484" s="58">
        <v>92.61</v>
      </c>
      <c r="AV484" s="58">
        <v>89.3</v>
      </c>
      <c r="AW484" s="58">
        <v>105</v>
      </c>
      <c r="AX484" s="58">
        <v>52.4</v>
      </c>
      <c r="AY484" s="58">
        <v>53.2</v>
      </c>
      <c r="AZ484" s="58">
        <v>57.5</v>
      </c>
      <c r="BA484" s="58">
        <v>53.6</v>
      </c>
      <c r="BB484" s="58">
        <v>60.2</v>
      </c>
      <c r="BC484" s="58">
        <v>87.3</v>
      </c>
      <c r="BD484" s="58">
        <v>101.8</v>
      </c>
      <c r="BE484" s="58">
        <v>8.6</v>
      </c>
      <c r="BF484" s="58">
        <v>64.8</v>
      </c>
      <c r="BG484" s="58">
        <v>11.72</v>
      </c>
      <c r="BH484" s="58">
        <v>7.36</v>
      </c>
      <c r="BI484" s="58">
        <v>107.7</v>
      </c>
      <c r="BJ484" s="58">
        <v>90.999600000000001</v>
      </c>
      <c r="BK484" s="58">
        <v>90.999600000000001</v>
      </c>
      <c r="BL484" s="58">
        <v>46.17</v>
      </c>
      <c r="BM484" s="58">
        <v>39.68</v>
      </c>
      <c r="BN484" s="58">
        <v>13.7</v>
      </c>
      <c r="BO484" s="58">
        <v>15.4</v>
      </c>
      <c r="BP484" s="58">
        <v>69.7</v>
      </c>
      <c r="BQ484" s="59" t="s">
        <v>544</v>
      </c>
      <c r="BR484" s="59" t="s">
        <v>544</v>
      </c>
      <c r="BS484" s="58">
        <v>97.4</v>
      </c>
      <c r="BT484" s="58">
        <v>-26.5</v>
      </c>
      <c r="BU484" s="58">
        <v>-26.1</v>
      </c>
      <c r="BV484" s="59" t="s">
        <v>544</v>
      </c>
      <c r="BW484" s="59" t="s">
        <v>544</v>
      </c>
      <c r="BX484" s="58">
        <v>-4</v>
      </c>
      <c r="BY484" s="58">
        <v>1.2</v>
      </c>
      <c r="BZ484" s="58">
        <v>14.5</v>
      </c>
      <c r="CA484" s="59" t="s">
        <v>544</v>
      </c>
      <c r="CB484" s="58">
        <v>31.2</v>
      </c>
      <c r="CC484" s="58">
        <v>38.4</v>
      </c>
      <c r="CD484" s="58">
        <v>25.7</v>
      </c>
      <c r="CE484" s="58">
        <v>39712</v>
      </c>
      <c r="CF484" s="58">
        <v>2292759</v>
      </c>
      <c r="CG484" s="58">
        <v>102.7</v>
      </c>
      <c r="CH484" s="58">
        <v>107.6</v>
      </c>
      <c r="CI484" s="58">
        <v>99.5</v>
      </c>
      <c r="CJ484" s="58">
        <v>102.8</v>
      </c>
      <c r="CK484" s="58">
        <v>-28.7</v>
      </c>
      <c r="CL484" s="58">
        <v>-40.5</v>
      </c>
      <c r="CM484" s="58">
        <v>-26.5</v>
      </c>
      <c r="CN484" s="58">
        <v>62.4</v>
      </c>
      <c r="CO484" s="58">
        <v>62.3</v>
      </c>
      <c r="CP484" s="58">
        <v>89.3</v>
      </c>
      <c r="CQ484" s="58">
        <v>97.358421325999998</v>
      </c>
      <c r="CR484" s="58">
        <v>32.07</v>
      </c>
      <c r="CS484" s="58">
        <v>99.7</v>
      </c>
      <c r="CT484" s="58">
        <v>89.8</v>
      </c>
      <c r="CU484" s="58">
        <v>91.125100000000003</v>
      </c>
      <c r="CV484" s="58">
        <v>6.99</v>
      </c>
      <c r="CW484" s="58">
        <v>4.51</v>
      </c>
      <c r="CX484" s="58">
        <v>128.6</v>
      </c>
      <c r="CY484" s="58">
        <v>131.4</v>
      </c>
      <c r="CZ484" s="59" t="s">
        <v>544</v>
      </c>
      <c r="DA484" s="58">
        <v>-17.5</v>
      </c>
      <c r="DB484" s="58">
        <v>105.5</v>
      </c>
      <c r="DC484" s="59" t="s">
        <v>544</v>
      </c>
      <c r="DD484" s="58">
        <v>57.7</v>
      </c>
      <c r="DE484" s="59" t="s">
        <v>544</v>
      </c>
      <c r="DF484" s="59" t="s">
        <v>544</v>
      </c>
      <c r="DG484" s="58">
        <v>88.8</v>
      </c>
      <c r="DH484" s="58">
        <v>57.7</v>
      </c>
      <c r="DI484" s="58">
        <v>57.1</v>
      </c>
      <c r="DJ484" s="58">
        <v>58.779430306000002</v>
      </c>
      <c r="DK484" s="58">
        <v>65.2</v>
      </c>
      <c r="DL484" s="58">
        <v>78.2</v>
      </c>
      <c r="DM484" s="59" t="s">
        <v>544</v>
      </c>
      <c r="DN484" s="58">
        <v>14.643231999999999</v>
      </c>
      <c r="DO484" s="59" t="s">
        <v>544</v>
      </c>
      <c r="DP484" s="59" t="s">
        <v>544</v>
      </c>
      <c r="DQ484" s="1">
        <v>78.400000000000006</v>
      </c>
    </row>
    <row r="485" spans="1:121">
      <c r="A485" s="3">
        <v>36600</v>
      </c>
      <c r="B485" s="59" t="s">
        <v>544</v>
      </c>
      <c r="C485" s="58">
        <v>97.1</v>
      </c>
      <c r="D485" s="58">
        <v>91.8</v>
      </c>
      <c r="E485" s="58">
        <v>102.8</v>
      </c>
      <c r="F485" s="58">
        <v>76.099999999999994</v>
      </c>
      <c r="G485" s="58">
        <v>0.96434299999999995</v>
      </c>
      <c r="H485" s="58">
        <v>560.20000000000005</v>
      </c>
      <c r="I485" s="58">
        <v>1299.9000000000001</v>
      </c>
      <c r="J485" s="58">
        <v>3.7469999999999999</v>
      </c>
      <c r="K485" s="58">
        <v>5.3</v>
      </c>
      <c r="L485" s="58">
        <v>7599.4</v>
      </c>
      <c r="M485" s="58">
        <v>386127</v>
      </c>
      <c r="N485" s="58">
        <v>78.400000000000006</v>
      </c>
      <c r="O485" s="58">
        <v>2485</v>
      </c>
      <c r="P485" s="58">
        <v>10.1</v>
      </c>
      <c r="Q485" s="58">
        <v>19.7</v>
      </c>
      <c r="R485" s="58">
        <v>5.5</v>
      </c>
      <c r="S485" s="58">
        <v>45.08</v>
      </c>
      <c r="T485" s="59" t="s">
        <v>544</v>
      </c>
      <c r="U485" s="58">
        <v>39.54</v>
      </c>
      <c r="V485" s="59" t="s">
        <v>544</v>
      </c>
      <c r="W485" s="58">
        <v>-18.5</v>
      </c>
      <c r="X485" s="58">
        <v>65.599999999999994</v>
      </c>
      <c r="Y485" s="58">
        <v>10.1</v>
      </c>
      <c r="Z485" s="58">
        <v>94.3</v>
      </c>
      <c r="AA485" s="58">
        <v>93.5</v>
      </c>
      <c r="AB485" s="58">
        <v>92.4</v>
      </c>
      <c r="AC485" s="58">
        <v>0.96434299999999995</v>
      </c>
      <c r="AD485" s="58">
        <v>82.4</v>
      </c>
      <c r="AE485" s="58">
        <v>-7.8</v>
      </c>
      <c r="AF485" s="58">
        <v>97.330366999999995</v>
      </c>
      <c r="AG485" s="58">
        <v>27.49</v>
      </c>
      <c r="AH485" s="58">
        <v>79.599999999999994</v>
      </c>
      <c r="AI485" s="58">
        <v>65.599999999999994</v>
      </c>
      <c r="AJ485" s="58">
        <v>23.9</v>
      </c>
      <c r="AK485" s="58">
        <v>5.4</v>
      </c>
      <c r="AL485" s="58">
        <v>9.1999999999999993</v>
      </c>
      <c r="AM485" s="58">
        <v>84.710999999999999</v>
      </c>
      <c r="AN485" s="58">
        <v>101.8927</v>
      </c>
      <c r="AO485" s="58">
        <v>10.6</v>
      </c>
      <c r="AP485" s="58">
        <v>76.400000000000006</v>
      </c>
      <c r="AQ485" s="58">
        <v>87.7</v>
      </c>
      <c r="AR485" s="58">
        <v>83.7</v>
      </c>
      <c r="AS485" s="58">
        <v>-4.3</v>
      </c>
      <c r="AT485" s="58">
        <v>109.3</v>
      </c>
      <c r="AU485" s="58">
        <v>91.78</v>
      </c>
      <c r="AV485" s="58">
        <v>89.7</v>
      </c>
      <c r="AW485" s="58">
        <v>106.4</v>
      </c>
      <c r="AX485" s="58">
        <v>53.1</v>
      </c>
      <c r="AY485" s="58">
        <v>53.7</v>
      </c>
      <c r="AZ485" s="58">
        <v>56.9</v>
      </c>
      <c r="BA485" s="58">
        <v>54</v>
      </c>
      <c r="BB485" s="58">
        <v>59</v>
      </c>
      <c r="BC485" s="58">
        <v>87.5</v>
      </c>
      <c r="BD485" s="58">
        <v>101.2</v>
      </c>
      <c r="BE485" s="58">
        <v>7.6</v>
      </c>
      <c r="BF485" s="58">
        <v>64.900000000000006</v>
      </c>
      <c r="BG485" s="58">
        <v>11.95</v>
      </c>
      <c r="BH485" s="58">
        <v>8.67</v>
      </c>
      <c r="BI485" s="58">
        <v>101.4</v>
      </c>
      <c r="BJ485" s="58">
        <v>89.531000000000006</v>
      </c>
      <c r="BK485" s="58">
        <v>89.531000000000006</v>
      </c>
      <c r="BL485" s="58">
        <v>47.79</v>
      </c>
      <c r="BM485" s="58">
        <v>43.06</v>
      </c>
      <c r="BN485" s="58">
        <v>15.2</v>
      </c>
      <c r="BO485" s="58">
        <v>16.7</v>
      </c>
      <c r="BP485" s="58">
        <v>70.3</v>
      </c>
      <c r="BQ485" s="59" t="s">
        <v>544</v>
      </c>
      <c r="BR485" s="59" t="s">
        <v>544</v>
      </c>
      <c r="BS485" s="58">
        <v>96.5</v>
      </c>
      <c r="BT485" s="58">
        <v>-25</v>
      </c>
      <c r="BU485" s="58">
        <v>-25.8</v>
      </c>
      <c r="BV485" s="59" t="s">
        <v>544</v>
      </c>
      <c r="BW485" s="59" t="s">
        <v>544</v>
      </c>
      <c r="BX485" s="58">
        <v>-15.2</v>
      </c>
      <c r="BY485" s="58">
        <v>-2.5</v>
      </c>
      <c r="BZ485" s="58">
        <v>16.399999999999999</v>
      </c>
      <c r="CA485" s="59" t="s">
        <v>544</v>
      </c>
      <c r="CB485" s="58">
        <v>35.1</v>
      </c>
      <c r="CC485" s="58">
        <v>48.3</v>
      </c>
      <c r="CD485" s="58">
        <v>24.3</v>
      </c>
      <c r="CE485" s="58">
        <v>39782</v>
      </c>
      <c r="CF485" s="58">
        <v>2335590</v>
      </c>
      <c r="CG485" s="58">
        <v>106.8</v>
      </c>
      <c r="CH485" s="58">
        <v>115.3</v>
      </c>
      <c r="CI485" s="58">
        <v>105.1</v>
      </c>
      <c r="CJ485" s="58">
        <v>103.7</v>
      </c>
      <c r="CK485" s="58">
        <v>-26.9</v>
      </c>
      <c r="CL485" s="58">
        <v>-40</v>
      </c>
      <c r="CM485" s="58">
        <v>-25</v>
      </c>
      <c r="CN485" s="58">
        <v>62.9</v>
      </c>
      <c r="CO485" s="58">
        <v>61.6</v>
      </c>
      <c r="CP485" s="58">
        <v>86.6</v>
      </c>
      <c r="CQ485" s="58">
        <v>96.091506957999997</v>
      </c>
      <c r="CR485" s="58">
        <v>29.17</v>
      </c>
      <c r="CS485" s="58">
        <v>99.4</v>
      </c>
      <c r="CT485" s="58">
        <v>88.1</v>
      </c>
      <c r="CU485" s="58">
        <v>89.682000000000002</v>
      </c>
      <c r="CV485" s="58">
        <v>7.45</v>
      </c>
      <c r="CW485" s="58">
        <v>4.53</v>
      </c>
      <c r="CX485" s="58">
        <v>133.80000000000001</v>
      </c>
      <c r="CY485" s="58">
        <v>140.9</v>
      </c>
      <c r="CZ485" s="59" t="s">
        <v>544</v>
      </c>
      <c r="DA485" s="58">
        <v>-13.6</v>
      </c>
      <c r="DB485" s="58">
        <v>105</v>
      </c>
      <c r="DC485" s="59" t="s">
        <v>544</v>
      </c>
      <c r="DD485" s="58">
        <v>59.3</v>
      </c>
      <c r="DE485" s="59" t="s">
        <v>544</v>
      </c>
      <c r="DF485" s="59" t="s">
        <v>544</v>
      </c>
      <c r="DG485" s="58">
        <v>86.6</v>
      </c>
      <c r="DH485" s="58">
        <v>61.4</v>
      </c>
      <c r="DI485" s="58">
        <v>59.9</v>
      </c>
      <c r="DJ485" s="58">
        <v>61.339330932999999</v>
      </c>
      <c r="DK485" s="58">
        <v>65.3</v>
      </c>
      <c r="DL485" s="58">
        <v>78.5</v>
      </c>
      <c r="DM485" s="59" t="s">
        <v>544</v>
      </c>
      <c r="DN485" s="58">
        <v>15.070017</v>
      </c>
      <c r="DO485" s="59" t="s">
        <v>544</v>
      </c>
      <c r="DP485" s="59" t="s">
        <v>544</v>
      </c>
      <c r="DQ485" s="1">
        <v>78.5</v>
      </c>
    </row>
    <row r="486" spans="1:121">
      <c r="A486" s="3">
        <v>36631</v>
      </c>
      <c r="B486" s="59" t="s">
        <v>544</v>
      </c>
      <c r="C486" s="58">
        <v>98</v>
      </c>
      <c r="D486" s="58">
        <v>93.8</v>
      </c>
      <c r="E486" s="58">
        <v>102.5</v>
      </c>
      <c r="F486" s="58">
        <v>76.8</v>
      </c>
      <c r="G486" s="58">
        <v>0.94694999999999996</v>
      </c>
      <c r="H486" s="58">
        <v>571.4</v>
      </c>
      <c r="I486" s="58">
        <v>1302.4000000000001</v>
      </c>
      <c r="J486" s="58">
        <v>3.9249999999999998</v>
      </c>
      <c r="K486" s="58">
        <v>5.2</v>
      </c>
      <c r="L486" s="58">
        <v>7414.7</v>
      </c>
      <c r="M486" s="58">
        <v>275491</v>
      </c>
      <c r="N486" s="58">
        <v>79.3</v>
      </c>
      <c r="O486" s="58">
        <v>2243</v>
      </c>
      <c r="P486" s="58">
        <v>9.6</v>
      </c>
      <c r="Q486" s="58">
        <v>18.2</v>
      </c>
      <c r="R486" s="58">
        <v>7</v>
      </c>
      <c r="S486" s="58">
        <v>44.37</v>
      </c>
      <c r="T486" s="59" t="s">
        <v>544</v>
      </c>
      <c r="U486" s="58">
        <v>38.11</v>
      </c>
      <c r="V486" s="59" t="s">
        <v>544</v>
      </c>
      <c r="W486" s="58">
        <v>-17.399999999999999</v>
      </c>
      <c r="X486" s="58">
        <v>63.3</v>
      </c>
      <c r="Y486" s="58">
        <v>13.6</v>
      </c>
      <c r="Z486" s="58">
        <v>93.3</v>
      </c>
      <c r="AA486" s="58">
        <v>92.7</v>
      </c>
      <c r="AB486" s="58">
        <v>91.4</v>
      </c>
      <c r="AC486" s="58">
        <v>0.94694999999999996</v>
      </c>
      <c r="AD486" s="58">
        <v>83</v>
      </c>
      <c r="AE486" s="58">
        <v>-9.5</v>
      </c>
      <c r="AF486" s="58">
        <v>97.884186999999997</v>
      </c>
      <c r="AG486" s="58">
        <v>23.15</v>
      </c>
      <c r="AH486" s="58">
        <v>79.5</v>
      </c>
      <c r="AI486" s="58">
        <v>63.3</v>
      </c>
      <c r="AJ486" s="58">
        <v>22.4</v>
      </c>
      <c r="AK486" s="58">
        <v>6.3</v>
      </c>
      <c r="AL486" s="58">
        <v>1.6</v>
      </c>
      <c r="AM486" s="58">
        <v>84.977000000000004</v>
      </c>
      <c r="AN486" s="58">
        <v>102.08320000000001</v>
      </c>
      <c r="AO486" s="58">
        <v>11.7</v>
      </c>
      <c r="AP486" s="58">
        <v>96.9</v>
      </c>
      <c r="AQ486" s="58">
        <v>86.2</v>
      </c>
      <c r="AR486" s="58">
        <v>83</v>
      </c>
      <c r="AS486" s="58">
        <v>-4.8</v>
      </c>
      <c r="AT486" s="58">
        <v>109.1</v>
      </c>
      <c r="AU486" s="58">
        <v>91.02</v>
      </c>
      <c r="AV486" s="58">
        <v>89.5</v>
      </c>
      <c r="AW486" s="58">
        <v>105.7</v>
      </c>
      <c r="AX486" s="58">
        <v>46.1</v>
      </c>
      <c r="AY486" s="58">
        <v>47.7</v>
      </c>
      <c r="AZ486" s="58">
        <v>55.9</v>
      </c>
      <c r="BA486" s="58">
        <v>53.9</v>
      </c>
      <c r="BB486" s="58">
        <v>57.3</v>
      </c>
      <c r="BC486" s="58">
        <v>87.8</v>
      </c>
      <c r="BD486" s="58">
        <v>102.7</v>
      </c>
      <c r="BE486" s="58">
        <v>10.8</v>
      </c>
      <c r="BF486" s="58">
        <v>65.5</v>
      </c>
      <c r="BG486" s="58">
        <v>11.17</v>
      </c>
      <c r="BH486" s="58">
        <v>7.19</v>
      </c>
      <c r="BI486" s="58">
        <v>100.6</v>
      </c>
      <c r="BJ486" s="58">
        <v>88.265600000000006</v>
      </c>
      <c r="BK486" s="58">
        <v>88.265600000000006</v>
      </c>
      <c r="BL486" s="58">
        <v>47.41</v>
      </c>
      <c r="BM486" s="58">
        <v>41.62</v>
      </c>
      <c r="BN486" s="58">
        <v>13.7</v>
      </c>
      <c r="BO486" s="58">
        <v>17.3</v>
      </c>
      <c r="BP486" s="58">
        <v>71.8</v>
      </c>
      <c r="BQ486" s="59" t="s">
        <v>544</v>
      </c>
      <c r="BR486" s="59" t="s">
        <v>544</v>
      </c>
      <c r="BS486" s="58">
        <v>97.4</v>
      </c>
      <c r="BT486" s="58">
        <v>-26.4</v>
      </c>
      <c r="BU486" s="58">
        <v>-29.5</v>
      </c>
      <c r="BV486" s="59" t="s">
        <v>544</v>
      </c>
      <c r="BW486" s="59" t="s">
        <v>544</v>
      </c>
      <c r="BX486" s="58">
        <v>-6.2</v>
      </c>
      <c r="BY486" s="58">
        <v>-1.1000000000000001</v>
      </c>
      <c r="BZ486" s="58">
        <v>16.8</v>
      </c>
      <c r="CA486" s="59" t="s">
        <v>544</v>
      </c>
      <c r="CB486" s="58">
        <v>35.1</v>
      </c>
      <c r="CC486" s="58">
        <v>36.299999999999997</v>
      </c>
      <c r="CD486" s="58">
        <v>11.9</v>
      </c>
      <c r="CE486" s="58">
        <v>39810</v>
      </c>
      <c r="CF486" s="58">
        <v>2350030</v>
      </c>
      <c r="CG486" s="58">
        <v>103.9</v>
      </c>
      <c r="CH486" s="58">
        <v>113.6</v>
      </c>
      <c r="CI486" s="58">
        <v>105</v>
      </c>
      <c r="CJ486" s="58">
        <v>97.9</v>
      </c>
      <c r="CK486" s="58">
        <v>-30.6</v>
      </c>
      <c r="CL486" s="58">
        <v>-43.1</v>
      </c>
      <c r="CM486" s="58">
        <v>-26.4</v>
      </c>
      <c r="CN486" s="58">
        <v>62.4</v>
      </c>
      <c r="CO486" s="58">
        <v>61</v>
      </c>
      <c r="CP486" s="58">
        <v>93.9</v>
      </c>
      <c r="CQ486" s="58">
        <v>69.447952271000005</v>
      </c>
      <c r="CR486" s="58">
        <v>28.42</v>
      </c>
      <c r="CS486" s="58">
        <v>99.2</v>
      </c>
      <c r="CT486" s="58">
        <v>86.4</v>
      </c>
      <c r="CU486" s="58">
        <v>88.428399999999996</v>
      </c>
      <c r="CV486" s="58">
        <v>6.91</v>
      </c>
      <c r="CW486" s="58">
        <v>4.1500000000000004</v>
      </c>
      <c r="CX486" s="58">
        <v>130.30000000000001</v>
      </c>
      <c r="CY486" s="58">
        <v>138.9</v>
      </c>
      <c r="CZ486" s="59" t="s">
        <v>544</v>
      </c>
      <c r="DA486" s="58">
        <v>-23.9</v>
      </c>
      <c r="DB486" s="58">
        <v>103.9</v>
      </c>
      <c r="DC486" s="59" t="s">
        <v>544</v>
      </c>
      <c r="DD486" s="58">
        <v>58.2</v>
      </c>
      <c r="DE486" s="59" t="s">
        <v>544</v>
      </c>
      <c r="DF486" s="59" t="s">
        <v>544</v>
      </c>
      <c r="DG486" s="58">
        <v>93.7</v>
      </c>
      <c r="DH486" s="58">
        <v>59.6</v>
      </c>
      <c r="DI486" s="58">
        <v>59.5</v>
      </c>
      <c r="DJ486" s="58">
        <v>64.762404322999998</v>
      </c>
      <c r="DK486" s="58">
        <v>65.900000000000006</v>
      </c>
      <c r="DL486" s="58">
        <v>79.2</v>
      </c>
      <c r="DM486" s="59" t="s">
        <v>544</v>
      </c>
      <c r="DN486" s="58">
        <v>15.284602</v>
      </c>
      <c r="DO486" s="59" t="s">
        <v>544</v>
      </c>
      <c r="DP486" s="59" t="s">
        <v>544</v>
      </c>
      <c r="DQ486" s="1">
        <v>79.5</v>
      </c>
    </row>
    <row r="487" spans="1:121">
      <c r="A487" s="3">
        <v>36661</v>
      </c>
      <c r="B487" s="59" t="s">
        <v>544</v>
      </c>
      <c r="C487" s="58">
        <v>98.4</v>
      </c>
      <c r="D487" s="58">
        <v>94.4</v>
      </c>
      <c r="E487" s="58">
        <v>102.6</v>
      </c>
      <c r="F487" s="58">
        <v>77</v>
      </c>
      <c r="G487" s="58">
        <v>0.905968</v>
      </c>
      <c r="H487" s="58">
        <v>561.6</v>
      </c>
      <c r="I487" s="58">
        <v>1294.5</v>
      </c>
      <c r="J487" s="58">
        <v>4.3620000000000001</v>
      </c>
      <c r="K487" s="58">
        <v>5.4</v>
      </c>
      <c r="L487" s="58">
        <v>7109.7</v>
      </c>
      <c r="M487" s="58">
        <v>351647</v>
      </c>
      <c r="N487" s="58">
        <v>81.2</v>
      </c>
      <c r="O487" s="58">
        <v>2525</v>
      </c>
      <c r="P487" s="58">
        <v>9.5</v>
      </c>
      <c r="Q487" s="58">
        <v>17.5</v>
      </c>
      <c r="R487" s="58">
        <v>7</v>
      </c>
      <c r="S487" s="58">
        <v>46.38</v>
      </c>
      <c r="T487" s="59" t="s">
        <v>544</v>
      </c>
      <c r="U487" s="58">
        <v>41.73</v>
      </c>
      <c r="V487" s="59" t="s">
        <v>544</v>
      </c>
      <c r="W487" s="58">
        <v>-15</v>
      </c>
      <c r="X487" s="58">
        <v>64.5</v>
      </c>
      <c r="Y487" s="58">
        <v>13.1</v>
      </c>
      <c r="Z487" s="58">
        <v>92.2</v>
      </c>
      <c r="AA487" s="58">
        <v>91.5</v>
      </c>
      <c r="AB487" s="58">
        <v>90.1</v>
      </c>
      <c r="AC487" s="58">
        <v>0.905968</v>
      </c>
      <c r="AD487" s="58">
        <v>85.2</v>
      </c>
      <c r="AE487" s="58">
        <v>-6.8</v>
      </c>
      <c r="AF487" s="58">
        <v>96.714129</v>
      </c>
      <c r="AG487" s="58">
        <v>27.81</v>
      </c>
      <c r="AH487" s="58">
        <v>79.599999999999994</v>
      </c>
      <c r="AI487" s="58">
        <v>64.5</v>
      </c>
      <c r="AJ487" s="58">
        <v>23</v>
      </c>
      <c r="AK487" s="58">
        <v>7</v>
      </c>
      <c r="AL487" s="58">
        <v>13</v>
      </c>
      <c r="AM487" s="58">
        <v>85.218800000000002</v>
      </c>
      <c r="AN487" s="58">
        <v>102.2461</v>
      </c>
      <c r="AO487" s="58">
        <v>16.100000000000001</v>
      </c>
      <c r="AP487" s="58">
        <v>98</v>
      </c>
      <c r="AQ487" s="58">
        <v>86.1</v>
      </c>
      <c r="AR487" s="58">
        <v>81</v>
      </c>
      <c r="AS487" s="58">
        <v>-1.7</v>
      </c>
      <c r="AT487" s="58">
        <v>110.9</v>
      </c>
      <c r="AU487" s="58">
        <v>90.06</v>
      </c>
      <c r="AV487" s="58">
        <v>91</v>
      </c>
      <c r="AW487" s="58">
        <v>107.6</v>
      </c>
      <c r="AX487" s="58">
        <v>53.4</v>
      </c>
      <c r="AY487" s="58">
        <v>53.9</v>
      </c>
      <c r="AZ487" s="58">
        <v>56.5</v>
      </c>
      <c r="BA487" s="58">
        <v>54.7</v>
      </c>
      <c r="BB487" s="58">
        <v>57.7</v>
      </c>
      <c r="BC487" s="58">
        <v>88.2</v>
      </c>
      <c r="BD487" s="58">
        <v>103.8</v>
      </c>
      <c r="BE487" s="58">
        <v>12.1</v>
      </c>
      <c r="BF487" s="58">
        <v>67.599999999999994</v>
      </c>
      <c r="BG487" s="58">
        <v>11.42</v>
      </c>
      <c r="BH487" s="58">
        <v>7.5</v>
      </c>
      <c r="BI487" s="58">
        <v>100.7</v>
      </c>
      <c r="BJ487" s="58">
        <v>86.544300000000007</v>
      </c>
      <c r="BK487" s="58">
        <v>86.544300000000007</v>
      </c>
      <c r="BL487" s="58">
        <v>49.16</v>
      </c>
      <c r="BM487" s="58">
        <v>45.17</v>
      </c>
      <c r="BN487" s="58">
        <v>12.6</v>
      </c>
      <c r="BO487" s="58">
        <v>17.7</v>
      </c>
      <c r="BP487" s="58">
        <v>73.2</v>
      </c>
      <c r="BQ487" s="59" t="s">
        <v>544</v>
      </c>
      <c r="BR487" s="59" t="s">
        <v>544</v>
      </c>
      <c r="BS487" s="58">
        <v>97.7</v>
      </c>
      <c r="BT487" s="58">
        <v>-25.9</v>
      </c>
      <c r="BU487" s="58">
        <v>-32.5</v>
      </c>
      <c r="BV487" s="59" t="s">
        <v>544</v>
      </c>
      <c r="BW487" s="59" t="s">
        <v>544</v>
      </c>
      <c r="BX487" s="58">
        <v>-8.4</v>
      </c>
      <c r="BY487" s="58">
        <v>2</v>
      </c>
      <c r="BZ487" s="58">
        <v>17.5</v>
      </c>
      <c r="CA487" s="59" t="s">
        <v>544</v>
      </c>
      <c r="CB487" s="58">
        <v>59.8</v>
      </c>
      <c r="CC487" s="58">
        <v>49.1</v>
      </c>
      <c r="CD487" s="58">
        <v>29.1</v>
      </c>
      <c r="CE487" s="58">
        <v>39854</v>
      </c>
      <c r="CF487" s="58">
        <v>2364800</v>
      </c>
      <c r="CG487" s="58">
        <v>102.8</v>
      </c>
      <c r="CH487" s="58">
        <v>104.1</v>
      </c>
      <c r="CI487" s="58">
        <v>101.7</v>
      </c>
      <c r="CJ487" s="58">
        <v>103.1</v>
      </c>
      <c r="CK487" s="58">
        <v>-31.4</v>
      </c>
      <c r="CL487" s="58">
        <v>-44.1</v>
      </c>
      <c r="CM487" s="58">
        <v>-25.9</v>
      </c>
      <c r="CN487" s="58">
        <v>62.6</v>
      </c>
      <c r="CO487" s="58">
        <v>62.4</v>
      </c>
      <c r="CP487" s="58">
        <v>91.8</v>
      </c>
      <c r="CQ487" s="58">
        <v>135.28713989299999</v>
      </c>
      <c r="CR487" s="58">
        <v>24.95</v>
      </c>
      <c r="CS487" s="58">
        <v>98.8</v>
      </c>
      <c r="CT487" s="58">
        <v>84.6</v>
      </c>
      <c r="CU487" s="58">
        <v>86.708699999999993</v>
      </c>
      <c r="CV487" s="58">
        <v>6.77</v>
      </c>
      <c r="CW487" s="58">
        <v>4.1100000000000003</v>
      </c>
      <c r="CX487" s="58">
        <v>128.80000000000001</v>
      </c>
      <c r="CY487" s="58">
        <v>127.4</v>
      </c>
      <c r="CZ487" s="59" t="s">
        <v>544</v>
      </c>
      <c r="DA487" s="58">
        <v>-21.7</v>
      </c>
      <c r="DB487" s="58">
        <v>102.7</v>
      </c>
      <c r="DC487" s="59" t="s">
        <v>544</v>
      </c>
      <c r="DD487" s="58">
        <v>58.7</v>
      </c>
      <c r="DE487" s="59" t="s">
        <v>544</v>
      </c>
      <c r="DF487" s="59" t="s">
        <v>544</v>
      </c>
      <c r="DG487" s="58">
        <v>90.2</v>
      </c>
      <c r="DH487" s="58">
        <v>60.5</v>
      </c>
      <c r="DI487" s="58">
        <v>61.6</v>
      </c>
      <c r="DJ487" s="58">
        <v>86.848915544999997</v>
      </c>
      <c r="DK487" s="58">
        <v>68.2</v>
      </c>
      <c r="DL487" s="58">
        <v>79.8</v>
      </c>
      <c r="DM487" s="59" t="s">
        <v>544</v>
      </c>
      <c r="DN487" s="58">
        <v>15.902995000000001</v>
      </c>
      <c r="DO487" s="59" t="s">
        <v>544</v>
      </c>
      <c r="DP487" s="59" t="s">
        <v>544</v>
      </c>
      <c r="DQ487" s="1">
        <v>81.400000000000006</v>
      </c>
    </row>
    <row r="488" spans="1:121">
      <c r="A488" s="3">
        <v>36692</v>
      </c>
      <c r="B488" s="59" t="s">
        <v>544</v>
      </c>
      <c r="C488" s="58">
        <v>96.9</v>
      </c>
      <c r="D488" s="58">
        <v>92.8</v>
      </c>
      <c r="E488" s="58">
        <v>101.2</v>
      </c>
      <c r="F488" s="58">
        <v>78.599999999999994</v>
      </c>
      <c r="G488" s="58">
        <v>0.94917700000000005</v>
      </c>
      <c r="H488" s="58">
        <v>561</v>
      </c>
      <c r="I488" s="58">
        <v>1288.3</v>
      </c>
      <c r="J488" s="58">
        <v>4.5019999999999998</v>
      </c>
      <c r="K488" s="58">
        <v>5.2</v>
      </c>
      <c r="L488" s="58">
        <v>6898.2</v>
      </c>
      <c r="M488" s="58">
        <v>292878</v>
      </c>
      <c r="N488" s="58">
        <v>79.400000000000006</v>
      </c>
      <c r="O488" s="58">
        <v>2224</v>
      </c>
      <c r="P488" s="58">
        <v>9.5</v>
      </c>
      <c r="Q488" s="58">
        <v>15.6</v>
      </c>
      <c r="R488" s="58">
        <v>7.3</v>
      </c>
      <c r="S488" s="58">
        <v>46.02</v>
      </c>
      <c r="T488" s="59" t="s">
        <v>544</v>
      </c>
      <c r="U488" s="58">
        <v>39.81</v>
      </c>
      <c r="V488" s="59" t="s">
        <v>544</v>
      </c>
      <c r="W488" s="58">
        <v>-15.9</v>
      </c>
      <c r="X488" s="58">
        <v>66.3</v>
      </c>
      <c r="Y488" s="58">
        <v>14.7</v>
      </c>
      <c r="Z488" s="58">
        <v>93.6</v>
      </c>
      <c r="AA488" s="58">
        <v>93</v>
      </c>
      <c r="AB488" s="58">
        <v>91.9</v>
      </c>
      <c r="AC488" s="58">
        <v>0.94917700000000005</v>
      </c>
      <c r="AD488" s="58">
        <v>82.7</v>
      </c>
      <c r="AE488" s="58">
        <v>-6.3</v>
      </c>
      <c r="AF488" s="58">
        <v>96.714129</v>
      </c>
      <c r="AG488" s="58">
        <v>30.48</v>
      </c>
      <c r="AH488" s="58">
        <v>79.8</v>
      </c>
      <c r="AI488" s="58">
        <v>66.3</v>
      </c>
      <c r="AJ488" s="58">
        <v>20.8</v>
      </c>
      <c r="AK488" s="58">
        <v>8.1</v>
      </c>
      <c r="AL488" s="58">
        <v>1.4</v>
      </c>
      <c r="AM488" s="58">
        <v>85.422799999999995</v>
      </c>
      <c r="AN488" s="58">
        <v>102.3653</v>
      </c>
      <c r="AO488" s="58">
        <v>16</v>
      </c>
      <c r="AP488" s="58">
        <v>98.8</v>
      </c>
      <c r="AQ488" s="58">
        <v>86.1</v>
      </c>
      <c r="AR488" s="58">
        <v>77.099999999999994</v>
      </c>
      <c r="AS488" s="58">
        <v>-5.0999999999999996</v>
      </c>
      <c r="AT488" s="58">
        <v>109.1</v>
      </c>
      <c r="AU488" s="58">
        <v>91.69</v>
      </c>
      <c r="AV488" s="58">
        <v>91.4</v>
      </c>
      <c r="AW488" s="58">
        <v>108.4</v>
      </c>
      <c r="AX488" s="58">
        <v>56.9</v>
      </c>
      <c r="AY488" s="58">
        <v>56.6</v>
      </c>
      <c r="AZ488" s="58">
        <v>55.4</v>
      </c>
      <c r="BA488" s="58">
        <v>52.4</v>
      </c>
      <c r="BB488" s="58">
        <v>57.4</v>
      </c>
      <c r="BC488" s="58">
        <v>88.2</v>
      </c>
      <c r="BD488" s="58">
        <v>103.6</v>
      </c>
      <c r="BE488" s="58">
        <v>19.5</v>
      </c>
      <c r="BF488" s="58">
        <v>66.400000000000006</v>
      </c>
      <c r="BG488" s="58">
        <v>11.96</v>
      </c>
      <c r="BH488" s="58">
        <v>7.22</v>
      </c>
      <c r="BI488" s="58">
        <v>96.4</v>
      </c>
      <c r="BJ488" s="58">
        <v>89.778499999999994</v>
      </c>
      <c r="BK488" s="58">
        <v>89.778499999999994</v>
      </c>
      <c r="BL488" s="58">
        <v>49.86</v>
      </c>
      <c r="BM488" s="58">
        <v>43.59</v>
      </c>
      <c r="BN488" s="58">
        <v>10.6</v>
      </c>
      <c r="BO488" s="58">
        <v>18.899999999999999</v>
      </c>
      <c r="BP488" s="58">
        <v>71.599999999999994</v>
      </c>
      <c r="BQ488" s="59" t="s">
        <v>544</v>
      </c>
      <c r="BR488" s="59" t="s">
        <v>544</v>
      </c>
      <c r="BS488" s="58">
        <v>96.4</v>
      </c>
      <c r="BT488" s="58">
        <v>-27.8</v>
      </c>
      <c r="BU488" s="58">
        <v>-34.200000000000003</v>
      </c>
      <c r="BV488" s="59" t="s">
        <v>544</v>
      </c>
      <c r="BW488" s="59" t="s">
        <v>544</v>
      </c>
      <c r="BX488" s="58">
        <v>-17.7</v>
      </c>
      <c r="BY488" s="58">
        <v>-6.1</v>
      </c>
      <c r="BZ488" s="58">
        <v>16.5</v>
      </c>
      <c r="CA488" s="59" t="s">
        <v>544</v>
      </c>
      <c r="CB488" s="58">
        <v>32</v>
      </c>
      <c r="CC488" s="58">
        <v>35.6</v>
      </c>
      <c r="CD488" s="58">
        <v>12.5</v>
      </c>
      <c r="CE488" s="58">
        <v>39894</v>
      </c>
      <c r="CF488" s="58">
        <v>2335654</v>
      </c>
      <c r="CG488" s="58">
        <v>97.1</v>
      </c>
      <c r="CH488" s="58">
        <v>103.6</v>
      </c>
      <c r="CI488" s="58">
        <v>97.7</v>
      </c>
      <c r="CJ488" s="58">
        <v>93.2</v>
      </c>
      <c r="CK488" s="58">
        <v>-33.200000000000003</v>
      </c>
      <c r="CL488" s="58">
        <v>-40.6</v>
      </c>
      <c r="CM488" s="58">
        <v>-27.8</v>
      </c>
      <c r="CN488" s="58">
        <v>60.3</v>
      </c>
      <c r="CO488" s="58">
        <v>58.6</v>
      </c>
      <c r="CP488" s="58">
        <v>90.1</v>
      </c>
      <c r="CQ488" s="58">
        <v>58.290115356000001</v>
      </c>
      <c r="CR488" s="58">
        <v>24.07</v>
      </c>
      <c r="CS488" s="58">
        <v>98.8</v>
      </c>
      <c r="CT488" s="58">
        <v>87.4</v>
      </c>
      <c r="CU488" s="58">
        <v>89.952699999999993</v>
      </c>
      <c r="CV488" s="58">
        <v>6.84</v>
      </c>
      <c r="CW488" s="58">
        <v>3.95</v>
      </c>
      <c r="CX488" s="58">
        <v>121.7</v>
      </c>
      <c r="CY488" s="58">
        <v>126.8</v>
      </c>
      <c r="CZ488" s="59" t="s">
        <v>544</v>
      </c>
      <c r="DA488" s="58">
        <v>-24.3</v>
      </c>
      <c r="DB488" s="58">
        <v>102.2</v>
      </c>
      <c r="DC488" s="59" t="s">
        <v>544</v>
      </c>
      <c r="DD488" s="58">
        <v>61</v>
      </c>
      <c r="DE488" s="59" t="s">
        <v>544</v>
      </c>
      <c r="DF488" s="59" t="s">
        <v>544</v>
      </c>
      <c r="DG488" s="58">
        <v>95.5</v>
      </c>
      <c r="DH488" s="58">
        <v>61.4</v>
      </c>
      <c r="DI488" s="58">
        <v>62.4</v>
      </c>
      <c r="DJ488" s="58">
        <v>88.239028318999999</v>
      </c>
      <c r="DK488" s="58">
        <v>66.8</v>
      </c>
      <c r="DL488" s="58">
        <v>79.900000000000006</v>
      </c>
      <c r="DM488" s="59" t="s">
        <v>544</v>
      </c>
      <c r="DN488" s="58">
        <v>16.740611000000001</v>
      </c>
      <c r="DO488" s="59" t="s">
        <v>544</v>
      </c>
      <c r="DP488" s="59" t="s">
        <v>544</v>
      </c>
      <c r="DQ488" s="1">
        <v>79.599999999999994</v>
      </c>
    </row>
    <row r="489" spans="1:121">
      <c r="A489" s="3">
        <v>36722</v>
      </c>
      <c r="B489" s="59" t="s">
        <v>544</v>
      </c>
      <c r="C489" s="58">
        <v>96.4</v>
      </c>
      <c r="D489" s="58">
        <v>92.5</v>
      </c>
      <c r="E489" s="58">
        <v>100.4</v>
      </c>
      <c r="F489" s="58">
        <v>78.599999999999994</v>
      </c>
      <c r="G489" s="58">
        <v>0.93965699999999996</v>
      </c>
      <c r="H489" s="58">
        <v>556.5</v>
      </c>
      <c r="I489" s="58">
        <v>1282</v>
      </c>
      <c r="J489" s="58">
        <v>4.5830000000000002</v>
      </c>
      <c r="K489" s="58">
        <v>5.3</v>
      </c>
      <c r="L489" s="58">
        <v>7190.4</v>
      </c>
      <c r="M489" s="58">
        <v>276542</v>
      </c>
      <c r="N489" s="58">
        <v>80.8</v>
      </c>
      <c r="O489" s="58">
        <v>2461</v>
      </c>
      <c r="P489" s="58">
        <v>9.5</v>
      </c>
      <c r="Q489" s="58">
        <v>17.899999999999999</v>
      </c>
      <c r="R489" s="58">
        <v>5.2</v>
      </c>
      <c r="S489" s="58">
        <v>47.9</v>
      </c>
      <c r="T489" s="59" t="s">
        <v>544</v>
      </c>
      <c r="U489" s="58">
        <v>41.51</v>
      </c>
      <c r="V489" s="59" t="s">
        <v>544</v>
      </c>
      <c r="W489" s="58">
        <v>-14</v>
      </c>
      <c r="X489" s="58">
        <v>67.2</v>
      </c>
      <c r="Y489" s="58">
        <v>13.7</v>
      </c>
      <c r="Z489" s="58">
        <v>93.4</v>
      </c>
      <c r="AA489" s="58">
        <v>92.6</v>
      </c>
      <c r="AB489" s="58">
        <v>91.5</v>
      </c>
      <c r="AC489" s="58">
        <v>0.93965699999999996</v>
      </c>
      <c r="AD489" s="58">
        <v>84.5</v>
      </c>
      <c r="AE489" s="58">
        <v>-6.3</v>
      </c>
      <c r="AF489" s="58">
        <v>96.510360000000006</v>
      </c>
      <c r="AG489" s="58">
        <v>28.89</v>
      </c>
      <c r="AH489" s="58">
        <v>79.8</v>
      </c>
      <c r="AI489" s="58">
        <v>67.2</v>
      </c>
      <c r="AJ489" s="58">
        <v>20.5</v>
      </c>
      <c r="AK489" s="58">
        <v>8.5</v>
      </c>
      <c r="AL489" s="58">
        <v>2.9</v>
      </c>
      <c r="AM489" s="58">
        <v>85.595100000000002</v>
      </c>
      <c r="AN489" s="58">
        <v>102.4483</v>
      </c>
      <c r="AO489" s="58">
        <v>19.3</v>
      </c>
      <c r="AP489" s="58">
        <v>94.9</v>
      </c>
      <c r="AQ489" s="58">
        <v>85.1</v>
      </c>
      <c r="AR489" s="58">
        <v>71.900000000000006</v>
      </c>
      <c r="AS489" s="58">
        <v>-4.5</v>
      </c>
      <c r="AT489" s="58">
        <v>110.5</v>
      </c>
      <c r="AU489" s="58">
        <v>91.35</v>
      </c>
      <c r="AV489" s="58">
        <v>91.8</v>
      </c>
      <c r="AW489" s="58">
        <v>108</v>
      </c>
      <c r="AX489" s="58">
        <v>54.7</v>
      </c>
      <c r="AY489" s="58">
        <v>54.7</v>
      </c>
      <c r="AZ489" s="58">
        <v>54.9</v>
      </c>
      <c r="BA489" s="58">
        <v>50.5</v>
      </c>
      <c r="BB489" s="58">
        <v>58</v>
      </c>
      <c r="BC489" s="58">
        <v>88.4</v>
      </c>
      <c r="BD489" s="58">
        <v>105</v>
      </c>
      <c r="BE489" s="58">
        <v>18.3</v>
      </c>
      <c r="BF489" s="58">
        <v>67.400000000000006</v>
      </c>
      <c r="BG489" s="58">
        <v>11.22</v>
      </c>
      <c r="BH489" s="58">
        <v>8.2200000000000006</v>
      </c>
      <c r="BI489" s="58">
        <v>97.4</v>
      </c>
      <c r="BJ489" s="58">
        <v>89.182000000000002</v>
      </c>
      <c r="BK489" s="58">
        <v>89.182000000000002</v>
      </c>
      <c r="BL489" s="58">
        <v>50.49</v>
      </c>
      <c r="BM489" s="58">
        <v>45.05</v>
      </c>
      <c r="BN489" s="58">
        <v>9.4</v>
      </c>
      <c r="BO489" s="58">
        <v>17.7</v>
      </c>
      <c r="BP489" s="58">
        <v>73.5</v>
      </c>
      <c r="BQ489" s="59" t="s">
        <v>544</v>
      </c>
      <c r="BR489" s="59" t="s">
        <v>544</v>
      </c>
      <c r="BS489" s="58">
        <v>96.5</v>
      </c>
      <c r="BT489" s="58">
        <v>-27.7</v>
      </c>
      <c r="BU489" s="58">
        <v>-37.200000000000003</v>
      </c>
      <c r="BV489" s="59" t="s">
        <v>544</v>
      </c>
      <c r="BW489" s="59" t="s">
        <v>544</v>
      </c>
      <c r="BX489" s="58">
        <v>-13.9</v>
      </c>
      <c r="BY489" s="58">
        <v>-9.1</v>
      </c>
      <c r="BZ489" s="58">
        <v>15.3</v>
      </c>
      <c r="CA489" s="59" t="s">
        <v>544</v>
      </c>
      <c r="CB489" s="58">
        <v>38.6</v>
      </c>
      <c r="CC489" s="58">
        <v>38.4</v>
      </c>
      <c r="CD489" s="58">
        <v>18.899999999999999</v>
      </c>
      <c r="CE489" s="58">
        <v>39895</v>
      </c>
      <c r="CF489" s="58">
        <v>2336768</v>
      </c>
      <c r="CG489" s="58">
        <v>98.3</v>
      </c>
      <c r="CH489" s="58">
        <v>104</v>
      </c>
      <c r="CI489" s="58">
        <v>94.8</v>
      </c>
      <c r="CJ489" s="58">
        <v>98.5</v>
      </c>
      <c r="CK489" s="58">
        <v>-35.299999999999997</v>
      </c>
      <c r="CL489" s="58">
        <v>-42.6</v>
      </c>
      <c r="CM489" s="58">
        <v>-27.7</v>
      </c>
      <c r="CN489" s="58">
        <v>59.5</v>
      </c>
      <c r="CO489" s="58">
        <v>57.4</v>
      </c>
      <c r="CP489" s="58">
        <v>91.7</v>
      </c>
      <c r="CQ489" s="58">
        <v>75.235763550000001</v>
      </c>
      <c r="CR489" s="58">
        <v>21.42</v>
      </c>
      <c r="CS489" s="58">
        <v>98.8</v>
      </c>
      <c r="CT489" s="58">
        <v>87</v>
      </c>
      <c r="CU489" s="58">
        <v>89.352800000000002</v>
      </c>
      <c r="CV489" s="58">
        <v>6.69</v>
      </c>
      <c r="CW489" s="58">
        <v>4.03</v>
      </c>
      <c r="CX489" s="58">
        <v>123.4</v>
      </c>
      <c r="CY489" s="58">
        <v>127.5</v>
      </c>
      <c r="CZ489" s="59" t="s">
        <v>544</v>
      </c>
      <c r="DA489" s="58">
        <v>-25.5</v>
      </c>
      <c r="DB489" s="58">
        <v>107.4</v>
      </c>
      <c r="DC489" s="59" t="s">
        <v>544</v>
      </c>
      <c r="DD489" s="58">
        <v>61.3</v>
      </c>
      <c r="DE489" s="59" t="s">
        <v>544</v>
      </c>
      <c r="DF489" s="59" t="s">
        <v>544</v>
      </c>
      <c r="DG489" s="58">
        <v>91.2</v>
      </c>
      <c r="DH489" s="58">
        <v>63.9</v>
      </c>
      <c r="DI489" s="58">
        <v>63.6</v>
      </c>
      <c r="DJ489" s="58">
        <v>65.281751712000002</v>
      </c>
      <c r="DK489" s="58">
        <v>68</v>
      </c>
      <c r="DL489" s="58">
        <v>80.099999999999994</v>
      </c>
      <c r="DM489" s="59" t="s">
        <v>544</v>
      </c>
      <c r="DN489" s="58">
        <v>17.292555</v>
      </c>
      <c r="DO489" s="59" t="s">
        <v>544</v>
      </c>
      <c r="DP489" s="59" t="s">
        <v>544</v>
      </c>
      <c r="DQ489" s="1">
        <v>80.900000000000006</v>
      </c>
    </row>
    <row r="490" spans="1:121">
      <c r="A490" s="3">
        <v>36753</v>
      </c>
      <c r="B490" s="59" t="s">
        <v>544</v>
      </c>
      <c r="C490" s="58">
        <v>96.7</v>
      </c>
      <c r="D490" s="58">
        <v>93.4</v>
      </c>
      <c r="E490" s="58">
        <v>100.1</v>
      </c>
      <c r="F490" s="58">
        <v>79</v>
      </c>
      <c r="G490" s="58">
        <v>0.904057</v>
      </c>
      <c r="H490" s="58">
        <v>547.79999999999995</v>
      </c>
      <c r="I490" s="58">
        <v>1279.4000000000001</v>
      </c>
      <c r="J490" s="58">
        <v>4.7770000000000001</v>
      </c>
      <c r="K490" s="58">
        <v>5.2</v>
      </c>
      <c r="L490" s="58">
        <v>7216.5</v>
      </c>
      <c r="M490" s="58">
        <v>251320</v>
      </c>
      <c r="N490" s="58">
        <v>81.5</v>
      </c>
      <c r="O490" s="58">
        <v>2361</v>
      </c>
      <c r="P490" s="58">
        <v>9.5</v>
      </c>
      <c r="Q490" s="58">
        <v>21.4</v>
      </c>
      <c r="R490" s="58">
        <v>5.2</v>
      </c>
      <c r="S490" s="58">
        <v>46.66</v>
      </c>
      <c r="T490" s="59" t="s">
        <v>544</v>
      </c>
      <c r="U490" s="58">
        <v>43.33</v>
      </c>
      <c r="V490" s="59" t="s">
        <v>544</v>
      </c>
      <c r="W490" s="58">
        <v>-13.6</v>
      </c>
      <c r="X490" s="58">
        <v>68.5</v>
      </c>
      <c r="Y490" s="58">
        <v>14.7</v>
      </c>
      <c r="Z490" s="58">
        <v>92.3</v>
      </c>
      <c r="AA490" s="58">
        <v>91.4</v>
      </c>
      <c r="AB490" s="58">
        <v>90</v>
      </c>
      <c r="AC490" s="58">
        <v>0.904057</v>
      </c>
      <c r="AD490" s="58">
        <v>85</v>
      </c>
      <c r="AE490" s="58">
        <v>-3.5</v>
      </c>
      <c r="AF490" s="58">
        <v>95.896327999999997</v>
      </c>
      <c r="AG490" s="58">
        <v>31.63</v>
      </c>
      <c r="AH490" s="58">
        <v>79.8</v>
      </c>
      <c r="AI490" s="58">
        <v>68.5</v>
      </c>
      <c r="AJ490" s="58">
        <v>19.600000000000001</v>
      </c>
      <c r="AK490" s="58">
        <v>8.1</v>
      </c>
      <c r="AL490" s="58">
        <v>2.7</v>
      </c>
      <c r="AM490" s="58">
        <v>85.715900000000005</v>
      </c>
      <c r="AN490" s="58">
        <v>102.47150000000001</v>
      </c>
      <c r="AO490" s="58">
        <v>16.399999999999999</v>
      </c>
      <c r="AP490" s="58">
        <v>98.5</v>
      </c>
      <c r="AQ490" s="58">
        <v>84.1</v>
      </c>
      <c r="AR490" s="58">
        <v>67.7</v>
      </c>
      <c r="AS490" s="58">
        <v>-3.4</v>
      </c>
      <c r="AT490" s="58">
        <v>111.2</v>
      </c>
      <c r="AU490" s="58">
        <v>90.03</v>
      </c>
      <c r="AV490" s="58">
        <v>92.5</v>
      </c>
      <c r="AW490" s="58">
        <v>110.1</v>
      </c>
      <c r="AX490" s="58">
        <v>57.1</v>
      </c>
      <c r="AY490" s="58">
        <v>56.6</v>
      </c>
      <c r="AZ490" s="58">
        <v>54.3</v>
      </c>
      <c r="BA490" s="58">
        <v>49</v>
      </c>
      <c r="BB490" s="58">
        <v>57.9</v>
      </c>
      <c r="BC490" s="58">
        <v>88.8</v>
      </c>
      <c r="BD490" s="58">
        <v>106.3</v>
      </c>
      <c r="BE490" s="58">
        <v>15.8</v>
      </c>
      <c r="BF490" s="58">
        <v>68.5</v>
      </c>
      <c r="BG490" s="58">
        <v>11.29</v>
      </c>
      <c r="BH490" s="58">
        <v>7.42</v>
      </c>
      <c r="BI490" s="58">
        <v>97.5</v>
      </c>
      <c r="BJ490" s="58">
        <v>86.728099999999998</v>
      </c>
      <c r="BK490" s="58">
        <v>86.728099999999998</v>
      </c>
      <c r="BL490" s="58">
        <v>49.76</v>
      </c>
      <c r="BM490" s="58">
        <v>46.66</v>
      </c>
      <c r="BN490" s="58">
        <v>8.5</v>
      </c>
      <c r="BO490" s="58">
        <v>16.7</v>
      </c>
      <c r="BP490" s="58">
        <v>74</v>
      </c>
      <c r="BQ490" s="59" t="s">
        <v>544</v>
      </c>
      <c r="BR490" s="59" t="s">
        <v>544</v>
      </c>
      <c r="BS490" s="58">
        <v>96.9</v>
      </c>
      <c r="BT490" s="58">
        <v>-29.1</v>
      </c>
      <c r="BU490" s="58">
        <v>-38.299999999999997</v>
      </c>
      <c r="BV490" s="59" t="s">
        <v>544</v>
      </c>
      <c r="BW490" s="59" t="s">
        <v>544</v>
      </c>
      <c r="BX490" s="58">
        <v>-12.2</v>
      </c>
      <c r="BY490" s="58">
        <v>-5.5</v>
      </c>
      <c r="BZ490" s="58">
        <v>16</v>
      </c>
      <c r="CA490" s="59" t="s">
        <v>544</v>
      </c>
      <c r="CB490" s="58">
        <v>59.8</v>
      </c>
      <c r="CC490" s="58">
        <v>52.5</v>
      </c>
      <c r="CD490" s="58">
        <v>17</v>
      </c>
      <c r="CE490" s="58">
        <v>39907</v>
      </c>
      <c r="CF490" s="58">
        <v>2345824</v>
      </c>
      <c r="CG490" s="58">
        <v>93.3</v>
      </c>
      <c r="CH490" s="58">
        <v>99.5</v>
      </c>
      <c r="CI490" s="58">
        <v>94.9</v>
      </c>
      <c r="CJ490" s="58">
        <v>88.7</v>
      </c>
      <c r="CK490" s="58">
        <v>-37.200000000000003</v>
      </c>
      <c r="CL490" s="58">
        <v>-43</v>
      </c>
      <c r="CM490" s="58">
        <v>-29.1</v>
      </c>
      <c r="CN490" s="58">
        <v>59.6</v>
      </c>
      <c r="CO490" s="58">
        <v>57.4</v>
      </c>
      <c r="CP490" s="58">
        <v>92.2</v>
      </c>
      <c r="CQ490" s="58">
        <v>76.062927246000001</v>
      </c>
      <c r="CR490" s="58">
        <v>21.35</v>
      </c>
      <c r="CS490" s="58">
        <v>98.7</v>
      </c>
      <c r="CT490" s="58">
        <v>84.9</v>
      </c>
      <c r="CU490" s="58">
        <v>86.927199999999999</v>
      </c>
      <c r="CV490" s="58">
        <v>6.55</v>
      </c>
      <c r="CW490" s="58">
        <v>3.96</v>
      </c>
      <c r="CX490" s="58">
        <v>117</v>
      </c>
      <c r="CY490" s="58">
        <v>122.3</v>
      </c>
      <c r="CZ490" s="59" t="s">
        <v>544</v>
      </c>
      <c r="DA490" s="58">
        <v>-22.8</v>
      </c>
      <c r="DB490" s="58">
        <v>106.1</v>
      </c>
      <c r="DC490" s="59" t="s">
        <v>544</v>
      </c>
      <c r="DD490" s="58">
        <v>61.3</v>
      </c>
      <c r="DE490" s="59" t="s">
        <v>544</v>
      </c>
      <c r="DF490" s="59" t="s">
        <v>544</v>
      </c>
      <c r="DG490" s="58">
        <v>90.3</v>
      </c>
      <c r="DH490" s="58">
        <v>62.5</v>
      </c>
      <c r="DI490" s="58">
        <v>64.5</v>
      </c>
      <c r="DJ490" s="58">
        <v>54.130279448000003</v>
      </c>
      <c r="DK490" s="58">
        <v>69.099999999999994</v>
      </c>
      <c r="DL490" s="58">
        <v>80.599999999999994</v>
      </c>
      <c r="DM490" s="59" t="s">
        <v>544</v>
      </c>
      <c r="DN490" s="58">
        <v>18.082152000000001</v>
      </c>
      <c r="DO490" s="59" t="s">
        <v>544</v>
      </c>
      <c r="DP490" s="59" t="s">
        <v>544</v>
      </c>
      <c r="DQ490" s="1">
        <v>81.7</v>
      </c>
    </row>
    <row r="491" spans="1:121">
      <c r="A491" s="3">
        <v>36784</v>
      </c>
      <c r="B491" s="59" t="s">
        <v>544</v>
      </c>
      <c r="C491" s="58">
        <v>96.2</v>
      </c>
      <c r="D491" s="58">
        <v>93.5</v>
      </c>
      <c r="E491" s="58">
        <v>99.1</v>
      </c>
      <c r="F491" s="58">
        <v>78.599999999999994</v>
      </c>
      <c r="G491" s="58">
        <v>0.87211399999999994</v>
      </c>
      <c r="H491" s="58">
        <v>545.70000000000005</v>
      </c>
      <c r="I491" s="58">
        <v>1278.5</v>
      </c>
      <c r="J491" s="58">
        <v>4.8529999999999998</v>
      </c>
      <c r="K491" s="58">
        <v>5.3</v>
      </c>
      <c r="L491" s="58">
        <v>6798.1</v>
      </c>
      <c r="M491" s="58">
        <v>270393</v>
      </c>
      <c r="N491" s="58">
        <v>81.7</v>
      </c>
      <c r="O491" s="58">
        <v>2354</v>
      </c>
      <c r="P491" s="58">
        <v>9.4</v>
      </c>
      <c r="Q491" s="58">
        <v>16.100000000000001</v>
      </c>
      <c r="R491" s="58">
        <v>8.1</v>
      </c>
      <c r="S491" s="58">
        <v>47.3</v>
      </c>
      <c r="T491" s="59" t="s">
        <v>544</v>
      </c>
      <c r="U491" s="58">
        <v>42.61</v>
      </c>
      <c r="V491" s="59" t="s">
        <v>544</v>
      </c>
      <c r="W491" s="58">
        <v>-13.9</v>
      </c>
      <c r="X491" s="58">
        <v>68.099999999999994</v>
      </c>
      <c r="Y491" s="58">
        <v>15.6</v>
      </c>
      <c r="Z491" s="58">
        <v>91.5</v>
      </c>
      <c r="AA491" s="58">
        <v>90.5</v>
      </c>
      <c r="AB491" s="58">
        <v>88.9</v>
      </c>
      <c r="AC491" s="58">
        <v>0.87211399999999994</v>
      </c>
      <c r="AD491" s="58">
        <v>85</v>
      </c>
      <c r="AE491" s="58">
        <v>-3.8</v>
      </c>
      <c r="AF491" s="58">
        <v>94.591729000000001</v>
      </c>
      <c r="AG491" s="58">
        <v>33.36</v>
      </c>
      <c r="AH491" s="58">
        <v>80.2</v>
      </c>
      <c r="AI491" s="58">
        <v>68.099999999999994</v>
      </c>
      <c r="AJ491" s="58">
        <v>16.899999999999999</v>
      </c>
      <c r="AK491" s="58">
        <v>10</v>
      </c>
      <c r="AL491" s="58">
        <v>8.1999999999999993</v>
      </c>
      <c r="AM491" s="58">
        <v>85.771100000000004</v>
      </c>
      <c r="AN491" s="58">
        <v>102.4187</v>
      </c>
      <c r="AO491" s="58">
        <v>15.3</v>
      </c>
      <c r="AP491" s="58">
        <v>98.3</v>
      </c>
      <c r="AQ491" s="58">
        <v>83.9</v>
      </c>
      <c r="AR491" s="58">
        <v>40.799999999999997</v>
      </c>
      <c r="AS491" s="58">
        <v>-6.4</v>
      </c>
      <c r="AT491" s="58">
        <v>109.8</v>
      </c>
      <c r="AU491" s="58">
        <v>89.01</v>
      </c>
      <c r="AV491" s="58">
        <v>94.2</v>
      </c>
      <c r="AW491" s="58">
        <v>111.8</v>
      </c>
      <c r="AX491" s="58">
        <v>62.2</v>
      </c>
      <c r="AY491" s="58">
        <v>61.1</v>
      </c>
      <c r="AZ491" s="58">
        <v>55.3</v>
      </c>
      <c r="BA491" s="58">
        <v>49.8</v>
      </c>
      <c r="BB491" s="58">
        <v>59.1</v>
      </c>
      <c r="BC491" s="58">
        <v>89.2</v>
      </c>
      <c r="BD491" s="58">
        <v>106.9</v>
      </c>
      <c r="BE491" s="58">
        <v>22.5</v>
      </c>
      <c r="BF491" s="58">
        <v>68.599999999999994</v>
      </c>
      <c r="BG491" s="58">
        <v>12.33</v>
      </c>
      <c r="BH491" s="58">
        <v>7.31</v>
      </c>
      <c r="BI491" s="58">
        <v>95.4</v>
      </c>
      <c r="BJ491" s="58">
        <v>85.022199999999998</v>
      </c>
      <c r="BK491" s="58">
        <v>85.022199999999998</v>
      </c>
      <c r="BL491" s="58">
        <v>50.5</v>
      </c>
      <c r="BM491" s="58">
        <v>45.77</v>
      </c>
      <c r="BN491" s="58">
        <v>10.9</v>
      </c>
      <c r="BO491" s="58">
        <v>18.100000000000001</v>
      </c>
      <c r="BP491" s="58">
        <v>74.599999999999994</v>
      </c>
      <c r="BQ491" s="59" t="s">
        <v>544</v>
      </c>
      <c r="BR491" s="59" t="s">
        <v>544</v>
      </c>
      <c r="BS491" s="58">
        <v>95.8</v>
      </c>
      <c r="BT491" s="58">
        <v>-26.6</v>
      </c>
      <c r="BU491" s="58">
        <v>-40.299999999999997</v>
      </c>
      <c r="BV491" s="59" t="s">
        <v>544</v>
      </c>
      <c r="BW491" s="59" t="s">
        <v>544</v>
      </c>
      <c r="BX491" s="58">
        <v>-15.8</v>
      </c>
      <c r="BY491" s="58">
        <v>-10.9</v>
      </c>
      <c r="BZ491" s="58">
        <v>16.100000000000001</v>
      </c>
      <c r="CA491" s="59" t="s">
        <v>544</v>
      </c>
      <c r="CB491" s="58">
        <v>29.4</v>
      </c>
      <c r="CC491" s="58">
        <v>31.6</v>
      </c>
      <c r="CD491" s="58">
        <v>-3.6</v>
      </c>
      <c r="CE491" s="58">
        <v>39896</v>
      </c>
      <c r="CF491" s="58">
        <v>2364517</v>
      </c>
      <c r="CG491" s="58">
        <v>96.5</v>
      </c>
      <c r="CH491" s="58">
        <v>93</v>
      </c>
      <c r="CI491" s="58">
        <v>93.1</v>
      </c>
      <c r="CJ491" s="58">
        <v>101.2</v>
      </c>
      <c r="CK491" s="58">
        <v>-37.200000000000003</v>
      </c>
      <c r="CL491" s="58">
        <v>-41.9</v>
      </c>
      <c r="CM491" s="58">
        <v>-26.6</v>
      </c>
      <c r="CN491" s="58">
        <v>60.9</v>
      </c>
      <c r="CO491" s="58">
        <v>60</v>
      </c>
      <c r="CP491" s="58">
        <v>91.1</v>
      </c>
      <c r="CQ491" s="58">
        <v>68.369323730000005</v>
      </c>
      <c r="CR491" s="58">
        <v>17.79</v>
      </c>
      <c r="CS491" s="58">
        <v>98.7</v>
      </c>
      <c r="CT491" s="58">
        <v>83.2</v>
      </c>
      <c r="CU491" s="58">
        <v>85.123099999999994</v>
      </c>
      <c r="CV491" s="58">
        <v>6.94</v>
      </c>
      <c r="CW491" s="58">
        <v>3.84</v>
      </c>
      <c r="CX491" s="58">
        <v>120.9</v>
      </c>
      <c r="CY491" s="58">
        <v>114.1</v>
      </c>
      <c r="CZ491" s="59" t="s">
        <v>544</v>
      </c>
      <c r="DA491" s="58">
        <v>-20</v>
      </c>
      <c r="DB491" s="58">
        <v>105.2</v>
      </c>
      <c r="DC491" s="59" t="s">
        <v>544</v>
      </c>
      <c r="DD491" s="58">
        <v>64.599999999999994</v>
      </c>
      <c r="DE491" s="59" t="s">
        <v>544</v>
      </c>
      <c r="DF491" s="59" t="s">
        <v>544</v>
      </c>
      <c r="DG491" s="58">
        <v>89.8</v>
      </c>
      <c r="DH491" s="58">
        <v>63.1</v>
      </c>
      <c r="DI491" s="58">
        <v>65.099999999999994</v>
      </c>
      <c r="DJ491" s="58">
        <v>60.950298398999998</v>
      </c>
      <c r="DK491" s="58">
        <v>69.2</v>
      </c>
      <c r="DL491" s="58">
        <v>80.5</v>
      </c>
      <c r="DM491" s="59" t="s">
        <v>544</v>
      </c>
      <c r="DN491" s="58">
        <v>18.435354</v>
      </c>
      <c r="DO491" s="59" t="s">
        <v>544</v>
      </c>
      <c r="DP491" s="59" t="s">
        <v>544</v>
      </c>
      <c r="DQ491" s="1">
        <v>81.8</v>
      </c>
    </row>
    <row r="492" spans="1:121">
      <c r="A492" s="3">
        <v>36814</v>
      </c>
      <c r="B492" s="59" t="s">
        <v>544</v>
      </c>
      <c r="C492" s="58">
        <v>96.2</v>
      </c>
      <c r="D492" s="58">
        <v>93.6</v>
      </c>
      <c r="E492" s="58">
        <v>98.9</v>
      </c>
      <c r="F492" s="58">
        <v>78.8</v>
      </c>
      <c r="G492" s="58">
        <v>0.855159</v>
      </c>
      <c r="H492" s="58">
        <v>548.9</v>
      </c>
      <c r="I492" s="58">
        <v>1276.7</v>
      </c>
      <c r="J492" s="58">
        <v>5.0410000000000004</v>
      </c>
      <c r="K492" s="58">
        <v>5.2</v>
      </c>
      <c r="L492" s="58">
        <v>7077.4</v>
      </c>
      <c r="M492" s="58">
        <v>259474</v>
      </c>
      <c r="N492" s="58">
        <v>81.3</v>
      </c>
      <c r="O492" s="58">
        <v>2454</v>
      </c>
      <c r="P492" s="58">
        <v>9.4</v>
      </c>
      <c r="Q492" s="58">
        <v>13.2</v>
      </c>
      <c r="R492" s="58">
        <v>9.6999999999999993</v>
      </c>
      <c r="S492" s="58">
        <v>52.13</v>
      </c>
      <c r="T492" s="59" t="s">
        <v>544</v>
      </c>
      <c r="U492" s="58">
        <v>44.63</v>
      </c>
      <c r="V492" s="59" t="s">
        <v>544</v>
      </c>
      <c r="W492" s="58">
        <v>-14.3</v>
      </c>
      <c r="X492" s="58">
        <v>68.7</v>
      </c>
      <c r="Y492" s="58">
        <v>13.4</v>
      </c>
      <c r="Z492" s="58">
        <v>90.9</v>
      </c>
      <c r="AA492" s="58">
        <v>89.9</v>
      </c>
      <c r="AB492" s="58">
        <v>88.3</v>
      </c>
      <c r="AC492" s="58">
        <v>0.855159</v>
      </c>
      <c r="AD492" s="58">
        <v>84.5</v>
      </c>
      <c r="AE492" s="58">
        <v>-3.2</v>
      </c>
      <c r="AF492" s="58">
        <v>94.514768000000004</v>
      </c>
      <c r="AG492" s="58">
        <v>31.3</v>
      </c>
      <c r="AH492" s="58">
        <v>80.400000000000006</v>
      </c>
      <c r="AI492" s="58">
        <v>68.7</v>
      </c>
      <c r="AJ492" s="58">
        <v>15.8</v>
      </c>
      <c r="AK492" s="58">
        <v>11.6</v>
      </c>
      <c r="AL492" s="58">
        <v>5.5</v>
      </c>
      <c r="AM492" s="58">
        <v>85.757599999999996</v>
      </c>
      <c r="AN492" s="58">
        <v>102.2861</v>
      </c>
      <c r="AO492" s="58">
        <v>15.8</v>
      </c>
      <c r="AP492" s="58">
        <v>96.1</v>
      </c>
      <c r="AQ492" s="58">
        <v>84</v>
      </c>
      <c r="AR492" s="58">
        <v>20.399999999999999</v>
      </c>
      <c r="AS492" s="58">
        <v>-8.6</v>
      </c>
      <c r="AT492" s="58">
        <v>110.1</v>
      </c>
      <c r="AU492" s="58">
        <v>88.37</v>
      </c>
      <c r="AV492" s="58">
        <v>94.9</v>
      </c>
      <c r="AW492" s="58">
        <v>114.3</v>
      </c>
      <c r="AX492" s="58">
        <v>61.3</v>
      </c>
      <c r="AY492" s="58">
        <v>60.1</v>
      </c>
      <c r="AZ492" s="58">
        <v>54</v>
      </c>
      <c r="BA492" s="58">
        <v>49.8</v>
      </c>
      <c r="BB492" s="58">
        <v>56.9</v>
      </c>
      <c r="BC492" s="58">
        <v>89.6</v>
      </c>
      <c r="BD492" s="58">
        <v>107.6</v>
      </c>
      <c r="BE492" s="58">
        <v>13.7</v>
      </c>
      <c r="BF492" s="58">
        <v>69.400000000000006</v>
      </c>
      <c r="BG492" s="58">
        <v>12.66</v>
      </c>
      <c r="BH492" s="58">
        <v>7.99</v>
      </c>
      <c r="BI492" s="58">
        <v>92.9</v>
      </c>
      <c r="BJ492" s="58">
        <v>84.000500000000002</v>
      </c>
      <c r="BK492" s="58">
        <v>84.000500000000002</v>
      </c>
      <c r="BL492" s="58">
        <v>54.83</v>
      </c>
      <c r="BM492" s="58">
        <v>47.95</v>
      </c>
      <c r="BN492" s="58">
        <v>12.6</v>
      </c>
      <c r="BO492" s="58">
        <v>19.3</v>
      </c>
      <c r="BP492" s="58">
        <v>74.099999999999994</v>
      </c>
      <c r="BQ492" s="59" t="s">
        <v>544</v>
      </c>
      <c r="BR492" s="59" t="s">
        <v>544</v>
      </c>
      <c r="BS492" s="58">
        <v>96.5</v>
      </c>
      <c r="BT492" s="58">
        <v>-28</v>
      </c>
      <c r="BU492" s="58">
        <v>-38.5</v>
      </c>
      <c r="BV492" s="59" t="s">
        <v>544</v>
      </c>
      <c r="BW492" s="59" t="s">
        <v>544</v>
      </c>
      <c r="BX492" s="58">
        <v>-18.2</v>
      </c>
      <c r="BY492" s="58">
        <v>-13.2</v>
      </c>
      <c r="BZ492" s="58">
        <v>16.600000000000001</v>
      </c>
      <c r="CA492" s="59" t="s">
        <v>544</v>
      </c>
      <c r="CB492" s="58">
        <v>20.100000000000001</v>
      </c>
      <c r="CC492" s="58">
        <v>30.2</v>
      </c>
      <c r="CD492" s="58">
        <v>-2.1</v>
      </c>
      <c r="CE492" s="58">
        <v>39935</v>
      </c>
      <c r="CF492" s="58">
        <v>2368244</v>
      </c>
      <c r="CG492" s="58">
        <v>96</v>
      </c>
      <c r="CH492" s="58">
        <v>95.7</v>
      </c>
      <c r="CI492" s="58">
        <v>98.9</v>
      </c>
      <c r="CJ492" s="58">
        <v>93.7</v>
      </c>
      <c r="CK492" s="58">
        <v>-37.700000000000003</v>
      </c>
      <c r="CL492" s="58">
        <v>-43.6</v>
      </c>
      <c r="CM492" s="58">
        <v>-28</v>
      </c>
      <c r="CN492" s="58">
        <v>59.7</v>
      </c>
      <c r="CO492" s="58">
        <v>58.8</v>
      </c>
      <c r="CP492" s="58">
        <v>91.4</v>
      </c>
      <c r="CQ492" s="58">
        <v>84.144096375000004</v>
      </c>
      <c r="CR492" s="58">
        <v>21.44</v>
      </c>
      <c r="CS492" s="58">
        <v>98.6</v>
      </c>
      <c r="CT492" s="58">
        <v>82</v>
      </c>
      <c r="CU492" s="58">
        <v>84.197299999999998</v>
      </c>
      <c r="CV492" s="58">
        <v>6.08</v>
      </c>
      <c r="CW492" s="58">
        <v>3.63</v>
      </c>
      <c r="CX492" s="58">
        <v>120.4</v>
      </c>
      <c r="CY492" s="58">
        <v>117.5</v>
      </c>
      <c r="CZ492" s="59" t="s">
        <v>544</v>
      </c>
      <c r="DA492" s="58">
        <v>-23.9</v>
      </c>
      <c r="DB492" s="58">
        <v>105.4</v>
      </c>
      <c r="DC492" s="59" t="s">
        <v>544</v>
      </c>
      <c r="DD492" s="58">
        <v>63.8</v>
      </c>
      <c r="DE492" s="59" t="s">
        <v>544</v>
      </c>
      <c r="DF492" s="59" t="s">
        <v>544</v>
      </c>
      <c r="DG492" s="58">
        <v>90</v>
      </c>
      <c r="DH492" s="58">
        <v>65.7</v>
      </c>
      <c r="DI492" s="58">
        <v>65.2</v>
      </c>
      <c r="DJ492" s="58">
        <v>68.986722749999998</v>
      </c>
      <c r="DK492" s="58">
        <v>70.099999999999994</v>
      </c>
      <c r="DL492" s="58">
        <v>80.7</v>
      </c>
      <c r="DM492" s="59" t="s">
        <v>544</v>
      </c>
      <c r="DN492" s="58">
        <v>18.649362</v>
      </c>
      <c r="DO492" s="59" t="s">
        <v>544</v>
      </c>
      <c r="DP492" s="59" t="s">
        <v>544</v>
      </c>
      <c r="DQ492" s="1">
        <v>81.5</v>
      </c>
    </row>
    <row r="493" spans="1:121">
      <c r="A493" s="3">
        <v>36845</v>
      </c>
      <c r="B493" s="59" t="s">
        <v>544</v>
      </c>
      <c r="C493" s="58">
        <v>96</v>
      </c>
      <c r="D493" s="58">
        <v>93.2</v>
      </c>
      <c r="E493" s="58">
        <v>98.9</v>
      </c>
      <c r="F493" s="58">
        <v>79.099999999999994</v>
      </c>
      <c r="G493" s="58">
        <v>0.85638599999999998</v>
      </c>
      <c r="H493" s="58">
        <v>570.79999999999995</v>
      </c>
      <c r="I493" s="58">
        <v>1279.0999999999999</v>
      </c>
      <c r="J493" s="58">
        <v>5.0919999999999996</v>
      </c>
      <c r="K493" s="58">
        <v>5.2</v>
      </c>
      <c r="L493" s="58">
        <v>6372.3</v>
      </c>
      <c r="M493" s="58">
        <v>266114</v>
      </c>
      <c r="N493" s="58">
        <v>81.900000000000006</v>
      </c>
      <c r="O493" s="58">
        <v>2433</v>
      </c>
      <c r="P493" s="58">
        <v>9.3000000000000007</v>
      </c>
      <c r="Q493" s="58">
        <v>10.4</v>
      </c>
      <c r="R493" s="58">
        <v>10.8</v>
      </c>
      <c r="S493" s="58">
        <v>50.01</v>
      </c>
      <c r="T493" s="59" t="s">
        <v>544</v>
      </c>
      <c r="U493" s="58">
        <v>44.91</v>
      </c>
      <c r="V493" s="59" t="s">
        <v>544</v>
      </c>
      <c r="W493" s="58">
        <v>-12.9</v>
      </c>
      <c r="X493" s="58">
        <v>68.5</v>
      </c>
      <c r="Y493" s="58">
        <v>13</v>
      </c>
      <c r="Z493" s="58">
        <v>91.1</v>
      </c>
      <c r="AA493" s="58">
        <v>90</v>
      </c>
      <c r="AB493" s="58">
        <v>88.4</v>
      </c>
      <c r="AC493" s="58">
        <v>0.85638599999999998</v>
      </c>
      <c r="AD493" s="58">
        <v>85</v>
      </c>
      <c r="AE493" s="58">
        <v>-2</v>
      </c>
      <c r="AF493" s="58">
        <v>94.111462000000003</v>
      </c>
      <c r="AG493" s="58">
        <v>32.880000000000003</v>
      </c>
      <c r="AH493" s="58">
        <v>80.5</v>
      </c>
      <c r="AI493" s="58">
        <v>68.5</v>
      </c>
      <c r="AJ493" s="58">
        <v>15.1</v>
      </c>
      <c r="AK493" s="58">
        <v>11.8</v>
      </c>
      <c r="AL493" s="58">
        <v>5.7</v>
      </c>
      <c r="AM493" s="58">
        <v>85.685199999999995</v>
      </c>
      <c r="AN493" s="58">
        <v>102.086</v>
      </c>
      <c r="AO493" s="58">
        <v>7.2</v>
      </c>
      <c r="AP493" s="58">
        <v>94.9</v>
      </c>
      <c r="AQ493" s="58">
        <v>84</v>
      </c>
      <c r="AR493" s="58">
        <v>8.6999999999999993</v>
      </c>
      <c r="AS493" s="58">
        <v>-6.4</v>
      </c>
      <c r="AT493" s="58">
        <v>110.3</v>
      </c>
      <c r="AU493" s="58">
        <v>88.69</v>
      </c>
      <c r="AV493" s="58">
        <v>95.3</v>
      </c>
      <c r="AW493" s="58">
        <v>114.7</v>
      </c>
      <c r="AX493" s="58">
        <v>62.8</v>
      </c>
      <c r="AY493" s="58">
        <v>61.2</v>
      </c>
      <c r="AZ493" s="58">
        <v>53.1</v>
      </c>
      <c r="BA493" s="58">
        <v>49.1</v>
      </c>
      <c r="BB493" s="58">
        <v>55.9</v>
      </c>
      <c r="BC493" s="58">
        <v>89.6</v>
      </c>
      <c r="BD493" s="58">
        <v>106.9</v>
      </c>
      <c r="BE493" s="58">
        <v>10.9</v>
      </c>
      <c r="BF493" s="58">
        <v>69.599999999999994</v>
      </c>
      <c r="BG493" s="58">
        <v>12.58</v>
      </c>
      <c r="BH493" s="58">
        <v>7.98</v>
      </c>
      <c r="BI493" s="58">
        <v>96.8</v>
      </c>
      <c r="BJ493" s="58">
        <v>84.772199999999998</v>
      </c>
      <c r="BK493" s="58">
        <v>84.772199999999998</v>
      </c>
      <c r="BL493" s="58">
        <v>53.24</v>
      </c>
      <c r="BM493" s="58">
        <v>48.43</v>
      </c>
      <c r="BN493" s="58">
        <v>10.8</v>
      </c>
      <c r="BO493" s="58">
        <v>19.100000000000001</v>
      </c>
      <c r="BP493" s="58">
        <v>74.5</v>
      </c>
      <c r="BQ493" s="59" t="s">
        <v>544</v>
      </c>
      <c r="BR493" s="59" t="s">
        <v>544</v>
      </c>
      <c r="BS493" s="58">
        <v>96.5</v>
      </c>
      <c r="BT493" s="58">
        <v>-30.8</v>
      </c>
      <c r="BU493" s="58">
        <v>-40.799999999999997</v>
      </c>
      <c r="BV493" s="59" t="s">
        <v>544</v>
      </c>
      <c r="BW493" s="59" t="s">
        <v>544</v>
      </c>
      <c r="BX493" s="58">
        <v>-18.600000000000001</v>
      </c>
      <c r="BY493" s="58">
        <v>-12</v>
      </c>
      <c r="BZ493" s="58">
        <v>15.9</v>
      </c>
      <c r="CA493" s="59" t="s">
        <v>544</v>
      </c>
      <c r="CB493" s="58">
        <v>36.200000000000003</v>
      </c>
      <c r="CC493" s="58">
        <v>39.299999999999997</v>
      </c>
      <c r="CD493" s="58">
        <v>9.1999999999999993</v>
      </c>
      <c r="CE493" s="58">
        <v>39901</v>
      </c>
      <c r="CF493" s="58">
        <v>2378440</v>
      </c>
      <c r="CG493" s="58">
        <v>96.5</v>
      </c>
      <c r="CH493" s="58">
        <v>92.3</v>
      </c>
      <c r="CI493" s="58">
        <v>98.1</v>
      </c>
      <c r="CJ493" s="58">
        <v>97.3</v>
      </c>
      <c r="CK493" s="58">
        <v>-39.299999999999997</v>
      </c>
      <c r="CL493" s="58">
        <v>-43.5</v>
      </c>
      <c r="CM493" s="58">
        <v>-30.8</v>
      </c>
      <c r="CN493" s="58">
        <v>59.8</v>
      </c>
      <c r="CO493" s="58">
        <v>58.2</v>
      </c>
      <c r="CP493" s="58">
        <v>93.4</v>
      </c>
      <c r="CQ493" s="58">
        <v>91.131141662999994</v>
      </c>
      <c r="CR493" s="58">
        <v>22.44</v>
      </c>
      <c r="CS493" s="58">
        <v>98.5</v>
      </c>
      <c r="CT493" s="58">
        <v>82.6</v>
      </c>
      <c r="CU493" s="58">
        <v>84.948999999999998</v>
      </c>
      <c r="CV493" s="58">
        <v>6.33</v>
      </c>
      <c r="CW493" s="58">
        <v>3.59</v>
      </c>
      <c r="CX493" s="58">
        <v>120.8</v>
      </c>
      <c r="CY493" s="58">
        <v>113.4</v>
      </c>
      <c r="CZ493" s="59" t="s">
        <v>544</v>
      </c>
      <c r="DA493" s="58">
        <v>-18.3</v>
      </c>
      <c r="DB493" s="58">
        <v>104</v>
      </c>
      <c r="DC493" s="59" t="s">
        <v>544</v>
      </c>
      <c r="DD493" s="58">
        <v>64.3</v>
      </c>
      <c r="DE493" s="59" t="s">
        <v>544</v>
      </c>
      <c r="DF493" s="59" t="s">
        <v>544</v>
      </c>
      <c r="DG493" s="58">
        <v>92.3</v>
      </c>
      <c r="DH493" s="58">
        <v>66.099999999999994</v>
      </c>
      <c r="DI493" s="58">
        <v>64.7</v>
      </c>
      <c r="DJ493" s="58">
        <v>109.09805617799999</v>
      </c>
      <c r="DK493" s="58">
        <v>70.3</v>
      </c>
      <c r="DL493" s="58">
        <v>81</v>
      </c>
      <c r="DM493" s="59" t="s">
        <v>544</v>
      </c>
      <c r="DN493" s="58">
        <v>18.274284000000002</v>
      </c>
      <c r="DO493" s="59" t="s">
        <v>544</v>
      </c>
      <c r="DP493" s="59" t="s">
        <v>544</v>
      </c>
      <c r="DQ493" s="1">
        <v>82.2</v>
      </c>
    </row>
    <row r="494" spans="1:121">
      <c r="A494" s="3">
        <v>36875</v>
      </c>
      <c r="B494" s="59" t="s">
        <v>544</v>
      </c>
      <c r="C494" s="58">
        <v>95.7</v>
      </c>
      <c r="D494" s="58">
        <v>93.3</v>
      </c>
      <c r="E494" s="58">
        <v>98.2</v>
      </c>
      <c r="F494" s="58">
        <v>80.3</v>
      </c>
      <c r="G494" s="58">
        <v>0.897316</v>
      </c>
      <c r="H494" s="58">
        <v>574.6</v>
      </c>
      <c r="I494" s="58">
        <v>1275.8</v>
      </c>
      <c r="J494" s="58">
        <v>4.9390000000000001</v>
      </c>
      <c r="K494" s="58">
        <v>4.9000000000000004</v>
      </c>
      <c r="L494" s="58">
        <v>6433.6</v>
      </c>
      <c r="M494" s="58">
        <v>240861</v>
      </c>
      <c r="N494" s="58">
        <v>82.6</v>
      </c>
      <c r="O494" s="58">
        <v>2568</v>
      </c>
      <c r="P494" s="58">
        <v>9.3000000000000007</v>
      </c>
      <c r="Q494" s="58">
        <v>14.1</v>
      </c>
      <c r="R494" s="58">
        <v>10.1</v>
      </c>
      <c r="S494" s="58">
        <v>49.84</v>
      </c>
      <c r="T494" s="59" t="s">
        <v>544</v>
      </c>
      <c r="U494" s="58">
        <v>46.56</v>
      </c>
      <c r="V494" s="59" t="s">
        <v>544</v>
      </c>
      <c r="W494" s="58">
        <v>-12.4</v>
      </c>
      <c r="X494" s="58">
        <v>71.099999999999994</v>
      </c>
      <c r="Y494" s="58">
        <v>11.4</v>
      </c>
      <c r="Z494" s="58">
        <v>92.4</v>
      </c>
      <c r="AA494" s="58">
        <v>91.4</v>
      </c>
      <c r="AB494" s="58">
        <v>90.2</v>
      </c>
      <c r="AC494" s="58">
        <v>0.897316</v>
      </c>
      <c r="AD494" s="58">
        <v>85.6</v>
      </c>
      <c r="AE494" s="58">
        <v>-4.5</v>
      </c>
      <c r="AF494" s="58">
        <v>95.503212000000005</v>
      </c>
      <c r="AG494" s="58">
        <v>25.48</v>
      </c>
      <c r="AH494" s="58">
        <v>80.599999999999994</v>
      </c>
      <c r="AI494" s="58">
        <v>71.099999999999994</v>
      </c>
      <c r="AJ494" s="58">
        <v>16.5</v>
      </c>
      <c r="AK494" s="58">
        <v>12.2</v>
      </c>
      <c r="AL494" s="58">
        <v>-2</v>
      </c>
      <c r="AM494" s="58">
        <v>85.547799999999995</v>
      </c>
      <c r="AN494" s="58">
        <v>101.81140000000001</v>
      </c>
      <c r="AO494" s="58">
        <v>4.8</v>
      </c>
      <c r="AP494" s="58">
        <v>83.9</v>
      </c>
      <c r="AQ494" s="58">
        <v>84.4</v>
      </c>
      <c r="AR494" s="58">
        <v>-0.1</v>
      </c>
      <c r="AS494" s="58">
        <v>-6</v>
      </c>
      <c r="AT494" s="58">
        <v>110</v>
      </c>
      <c r="AU494" s="58">
        <v>90.38</v>
      </c>
      <c r="AV494" s="58">
        <v>93.7</v>
      </c>
      <c r="AW494" s="58">
        <v>114.5</v>
      </c>
      <c r="AX494" s="58">
        <v>50.4</v>
      </c>
      <c r="AY494" s="58">
        <v>51</v>
      </c>
      <c r="AZ494" s="58">
        <v>54.3</v>
      </c>
      <c r="BA494" s="58">
        <v>49.7</v>
      </c>
      <c r="BB494" s="58">
        <v>57.5</v>
      </c>
      <c r="BC494" s="58">
        <v>89.4</v>
      </c>
      <c r="BD494" s="58">
        <v>105.1</v>
      </c>
      <c r="BE494" s="58">
        <v>10.4</v>
      </c>
      <c r="BF494" s="58">
        <v>69.7</v>
      </c>
      <c r="BG494" s="58">
        <v>12.83</v>
      </c>
      <c r="BH494" s="58">
        <v>8.74</v>
      </c>
      <c r="BI494" s="58">
        <v>96.3</v>
      </c>
      <c r="BJ494" s="58">
        <v>87.821200000000005</v>
      </c>
      <c r="BK494" s="58">
        <v>87.821200000000005</v>
      </c>
      <c r="BL494" s="58">
        <v>52.3</v>
      </c>
      <c r="BM494" s="58">
        <v>49.23</v>
      </c>
      <c r="BN494" s="58">
        <v>6.1</v>
      </c>
      <c r="BO494" s="58">
        <v>16.899999999999999</v>
      </c>
      <c r="BP494" s="58">
        <v>75.400000000000006</v>
      </c>
      <c r="BQ494" s="59" t="s">
        <v>544</v>
      </c>
      <c r="BR494" s="59" t="s">
        <v>544</v>
      </c>
      <c r="BS494" s="58">
        <v>97.4</v>
      </c>
      <c r="BT494" s="58">
        <v>-29.2</v>
      </c>
      <c r="BU494" s="58">
        <v>-39.1</v>
      </c>
      <c r="BV494" s="59" t="s">
        <v>544</v>
      </c>
      <c r="BW494" s="59" t="s">
        <v>544</v>
      </c>
      <c r="BX494" s="58">
        <v>-13.1</v>
      </c>
      <c r="BY494" s="58">
        <v>-16.2</v>
      </c>
      <c r="BZ494" s="58">
        <v>13.9</v>
      </c>
      <c r="CA494" s="59" t="s">
        <v>544</v>
      </c>
      <c r="CB494" s="58">
        <v>28.8</v>
      </c>
      <c r="CC494" s="58">
        <v>37.299999999999997</v>
      </c>
      <c r="CD494" s="58">
        <v>5.5</v>
      </c>
      <c r="CE494" s="58">
        <v>39914</v>
      </c>
      <c r="CF494" s="58">
        <v>2386848</v>
      </c>
      <c r="CG494" s="58">
        <v>99.6</v>
      </c>
      <c r="CH494" s="58">
        <v>82.7</v>
      </c>
      <c r="CI494" s="58">
        <v>112.4</v>
      </c>
      <c r="CJ494" s="58">
        <v>97.5</v>
      </c>
      <c r="CK494" s="58">
        <v>-39.4</v>
      </c>
      <c r="CL494" s="58">
        <v>-43.5</v>
      </c>
      <c r="CM494" s="58">
        <v>-29.2</v>
      </c>
      <c r="CN494" s="58">
        <v>58.9</v>
      </c>
      <c r="CO494" s="58">
        <v>57.5</v>
      </c>
      <c r="CP494" s="58">
        <v>91.4</v>
      </c>
      <c r="CQ494" s="58">
        <v>91.888473511000001</v>
      </c>
      <c r="CR494" s="58">
        <v>25.3</v>
      </c>
      <c r="CS494" s="58">
        <v>98.5</v>
      </c>
      <c r="CT494" s="58">
        <v>85.3</v>
      </c>
      <c r="CU494" s="58">
        <v>87.957099999999997</v>
      </c>
      <c r="CV494" s="58">
        <v>5.91</v>
      </c>
      <c r="CW494" s="58">
        <v>3.35</v>
      </c>
      <c r="CX494" s="58">
        <v>125</v>
      </c>
      <c r="CY494" s="58">
        <v>101.6</v>
      </c>
      <c r="CZ494" s="59" t="s">
        <v>544</v>
      </c>
      <c r="DA494" s="58">
        <v>-22.7</v>
      </c>
      <c r="DB494" s="58">
        <v>103.1</v>
      </c>
      <c r="DC494" s="59" t="s">
        <v>544</v>
      </c>
      <c r="DD494" s="58">
        <v>63.4</v>
      </c>
      <c r="DE494" s="59" t="s">
        <v>544</v>
      </c>
      <c r="DF494" s="59" t="s">
        <v>544</v>
      </c>
      <c r="DG494" s="58">
        <v>90.7</v>
      </c>
      <c r="DH494" s="58">
        <v>69</v>
      </c>
      <c r="DI494" s="58">
        <v>66.400000000000006</v>
      </c>
      <c r="DJ494" s="58">
        <v>103.238270112</v>
      </c>
      <c r="DK494" s="58">
        <v>70.2</v>
      </c>
      <c r="DL494" s="58">
        <v>80.900000000000006</v>
      </c>
      <c r="DM494" s="59" t="s">
        <v>544</v>
      </c>
      <c r="DN494" s="58">
        <v>17.885225999999999</v>
      </c>
      <c r="DO494" s="59" t="s">
        <v>544</v>
      </c>
      <c r="DP494" s="59" t="s">
        <v>544</v>
      </c>
      <c r="DQ494" s="1">
        <v>82.7</v>
      </c>
    </row>
    <row r="495" spans="1:121">
      <c r="A495" s="3">
        <v>36906</v>
      </c>
      <c r="B495" s="59" t="s">
        <v>544</v>
      </c>
      <c r="C495" s="58">
        <v>94.8</v>
      </c>
      <c r="D495" s="58">
        <v>92.2</v>
      </c>
      <c r="E495" s="58">
        <v>97.5</v>
      </c>
      <c r="F495" s="58">
        <v>77.599999999999994</v>
      </c>
      <c r="G495" s="58">
        <v>0.93828199999999995</v>
      </c>
      <c r="H495" s="58">
        <v>559.1</v>
      </c>
      <c r="I495" s="58">
        <v>1285.3</v>
      </c>
      <c r="J495" s="58">
        <v>4.7709999999999999</v>
      </c>
      <c r="K495" s="58">
        <v>4.8</v>
      </c>
      <c r="L495" s="58">
        <v>6795.1</v>
      </c>
      <c r="M495" s="58">
        <v>242242</v>
      </c>
      <c r="N495" s="58">
        <v>82.3</v>
      </c>
      <c r="O495" s="58">
        <v>2685</v>
      </c>
      <c r="P495" s="58">
        <v>9.3000000000000007</v>
      </c>
      <c r="Q495" s="58">
        <v>18.100000000000001</v>
      </c>
      <c r="R495" s="58">
        <v>7.5</v>
      </c>
      <c r="S495" s="58">
        <v>50.21</v>
      </c>
      <c r="T495" s="59" t="s">
        <v>544</v>
      </c>
      <c r="U495" s="58">
        <v>43.67</v>
      </c>
      <c r="V495" s="59" t="s">
        <v>544</v>
      </c>
      <c r="W495" s="58">
        <v>-14.2</v>
      </c>
      <c r="X495" s="58">
        <v>66.3</v>
      </c>
      <c r="Y495" s="58">
        <v>12.2</v>
      </c>
      <c r="Z495" s="58">
        <v>93.7</v>
      </c>
      <c r="AA495" s="58">
        <v>92.9</v>
      </c>
      <c r="AB495" s="58">
        <v>91.8</v>
      </c>
      <c r="AC495" s="58">
        <v>0.93828199999999995</v>
      </c>
      <c r="AD495" s="58">
        <v>84.9</v>
      </c>
      <c r="AE495" s="58">
        <v>-5.4</v>
      </c>
      <c r="AF495" s="58">
        <v>96.116505000000004</v>
      </c>
      <c r="AG495" s="58">
        <v>25.79</v>
      </c>
      <c r="AH495" s="58">
        <v>80.5</v>
      </c>
      <c r="AI495" s="58">
        <v>66.3</v>
      </c>
      <c r="AJ495" s="58">
        <v>17</v>
      </c>
      <c r="AK495" s="58">
        <v>11.4</v>
      </c>
      <c r="AL495" s="58">
        <v>0.9</v>
      </c>
      <c r="AM495" s="58">
        <v>85.345100000000002</v>
      </c>
      <c r="AN495" s="58">
        <v>101.4619</v>
      </c>
      <c r="AO495" s="58">
        <v>10.5</v>
      </c>
      <c r="AP495" s="58">
        <v>56.5</v>
      </c>
      <c r="AQ495" s="58">
        <v>85.2</v>
      </c>
      <c r="AR495" s="58">
        <v>-4.4000000000000004</v>
      </c>
      <c r="AS495" s="58">
        <v>-4.7</v>
      </c>
      <c r="AT495" s="58">
        <v>106.9</v>
      </c>
      <c r="AU495" s="58">
        <v>92.26</v>
      </c>
      <c r="AV495" s="58">
        <v>92.9</v>
      </c>
      <c r="AW495" s="58">
        <v>112.9</v>
      </c>
      <c r="AX495" s="58">
        <v>50.7</v>
      </c>
      <c r="AY495" s="58">
        <v>51.4</v>
      </c>
      <c r="AZ495" s="58">
        <v>54.7</v>
      </c>
      <c r="BA495" s="58">
        <v>49.6</v>
      </c>
      <c r="BB495" s="58">
        <v>58.3</v>
      </c>
      <c r="BC495" s="58">
        <v>89.2</v>
      </c>
      <c r="BD495" s="58">
        <v>105.9</v>
      </c>
      <c r="BE495" s="58">
        <v>19.399999999999999</v>
      </c>
      <c r="BF495" s="58">
        <v>69.599999999999994</v>
      </c>
      <c r="BG495" s="58">
        <v>12.73</v>
      </c>
      <c r="BH495" s="58">
        <v>7.95</v>
      </c>
      <c r="BI495" s="58">
        <v>93.3</v>
      </c>
      <c r="BJ495" s="58">
        <v>91.311000000000007</v>
      </c>
      <c r="BK495" s="58">
        <v>91.311000000000007</v>
      </c>
      <c r="BL495" s="58">
        <v>53.58</v>
      </c>
      <c r="BM495" s="58">
        <v>47.42</v>
      </c>
      <c r="BN495" s="58">
        <v>4.4000000000000004</v>
      </c>
      <c r="BO495" s="58">
        <v>13.8</v>
      </c>
      <c r="BP495" s="58">
        <v>76.2</v>
      </c>
      <c r="BQ495" s="58">
        <v>89.2</v>
      </c>
      <c r="BR495" s="58">
        <v>75.900000000000006</v>
      </c>
      <c r="BS495" s="58">
        <v>99.7</v>
      </c>
      <c r="BT495" s="58">
        <v>-28.3</v>
      </c>
      <c r="BU495" s="58">
        <v>-36.299999999999997</v>
      </c>
      <c r="BV495" s="58">
        <v>101.4</v>
      </c>
      <c r="BW495" s="59" t="s">
        <v>544</v>
      </c>
      <c r="BX495" s="58">
        <v>-10.1</v>
      </c>
      <c r="BY495" s="58">
        <v>-15.2</v>
      </c>
      <c r="BZ495" s="58">
        <v>10.9</v>
      </c>
      <c r="CA495" s="58">
        <v>16.2</v>
      </c>
      <c r="CB495" s="58">
        <v>38.700000000000003</v>
      </c>
      <c r="CC495" s="58">
        <v>49.4</v>
      </c>
      <c r="CD495" s="58">
        <v>21</v>
      </c>
      <c r="CE495" s="58">
        <v>39766</v>
      </c>
      <c r="CF495" s="58">
        <v>2392257</v>
      </c>
      <c r="CG495" s="58">
        <v>96.3</v>
      </c>
      <c r="CH495" s="58">
        <v>98.1</v>
      </c>
      <c r="CI495" s="58">
        <v>88.3</v>
      </c>
      <c r="CJ495" s="58">
        <v>102.2</v>
      </c>
      <c r="CK495" s="58">
        <v>-37.9</v>
      </c>
      <c r="CL495" s="58">
        <v>-42.7</v>
      </c>
      <c r="CM495" s="58">
        <v>-28.3</v>
      </c>
      <c r="CN495" s="58">
        <v>58.1</v>
      </c>
      <c r="CO495" s="58">
        <v>58</v>
      </c>
      <c r="CP495" s="58">
        <v>91.3</v>
      </c>
      <c r="CQ495" s="58">
        <v>109.331420898</v>
      </c>
      <c r="CR495" s="58">
        <v>23.68</v>
      </c>
      <c r="CS495" s="58">
        <v>98.3</v>
      </c>
      <c r="CT495" s="58">
        <v>88.4</v>
      </c>
      <c r="CU495" s="58">
        <v>91.439899999999994</v>
      </c>
      <c r="CV495" s="58">
        <v>6.04</v>
      </c>
      <c r="CW495" s="58">
        <v>3.36</v>
      </c>
      <c r="CX495" s="58">
        <v>120.6</v>
      </c>
      <c r="CY495" s="58">
        <v>120.7</v>
      </c>
      <c r="CZ495" s="59" t="s">
        <v>544</v>
      </c>
      <c r="DA495" s="58">
        <v>-24.1</v>
      </c>
      <c r="DB495" s="58">
        <v>103.7</v>
      </c>
      <c r="DC495" s="59" t="s">
        <v>544</v>
      </c>
      <c r="DD495" s="58">
        <v>62.9</v>
      </c>
      <c r="DE495" s="59" t="s">
        <v>544</v>
      </c>
      <c r="DF495" s="59" t="s">
        <v>544</v>
      </c>
      <c r="DG495" s="58">
        <v>90.1</v>
      </c>
      <c r="DH495" s="58">
        <v>63.6</v>
      </c>
      <c r="DI495" s="58">
        <v>66.900000000000006</v>
      </c>
      <c r="DJ495" s="58">
        <v>100.328983095</v>
      </c>
      <c r="DK495" s="58">
        <v>70.2</v>
      </c>
      <c r="DL495" s="58">
        <v>80.3</v>
      </c>
      <c r="DM495" s="58">
        <v>85.5</v>
      </c>
      <c r="DN495" s="58">
        <v>16.629418999999999</v>
      </c>
      <c r="DO495" s="59" t="s">
        <v>544</v>
      </c>
      <c r="DP495" s="59" t="s">
        <v>544</v>
      </c>
      <c r="DQ495" s="1">
        <v>82.5</v>
      </c>
    </row>
    <row r="496" spans="1:121">
      <c r="A496" s="3">
        <v>36937</v>
      </c>
      <c r="B496" s="59" t="s">
        <v>544</v>
      </c>
      <c r="C496" s="58">
        <v>93.6</v>
      </c>
      <c r="D496" s="58">
        <v>91.5</v>
      </c>
      <c r="E496" s="58">
        <v>95.7</v>
      </c>
      <c r="F496" s="58">
        <v>78</v>
      </c>
      <c r="G496" s="58">
        <v>0.921705</v>
      </c>
      <c r="H496" s="58">
        <v>569.1</v>
      </c>
      <c r="I496" s="58">
        <v>1296.5999999999999</v>
      </c>
      <c r="J496" s="58">
        <v>4.7560000000000002</v>
      </c>
      <c r="K496" s="58">
        <v>4.8</v>
      </c>
      <c r="L496" s="58">
        <v>6208.2</v>
      </c>
      <c r="M496" s="58">
        <v>236150</v>
      </c>
      <c r="N496" s="58">
        <v>83.2</v>
      </c>
      <c r="O496" s="58">
        <v>2473</v>
      </c>
      <c r="P496" s="58">
        <v>9.3000000000000007</v>
      </c>
      <c r="Q496" s="58">
        <v>14.9</v>
      </c>
      <c r="R496" s="58">
        <v>8.8000000000000007</v>
      </c>
      <c r="S496" s="58">
        <v>51.23</v>
      </c>
      <c r="T496" s="59" t="s">
        <v>544</v>
      </c>
      <c r="U496" s="58">
        <v>43.61</v>
      </c>
      <c r="V496" s="59" t="s">
        <v>544</v>
      </c>
      <c r="W496" s="58">
        <v>-14.2</v>
      </c>
      <c r="X496" s="58">
        <v>67</v>
      </c>
      <c r="Y496" s="58">
        <v>9.6999999999999993</v>
      </c>
      <c r="Z496" s="58">
        <v>93.7</v>
      </c>
      <c r="AA496" s="58">
        <v>92.7</v>
      </c>
      <c r="AB496" s="58">
        <v>91.6</v>
      </c>
      <c r="AC496" s="58">
        <v>0.921705</v>
      </c>
      <c r="AD496" s="58">
        <v>86.4</v>
      </c>
      <c r="AE496" s="58">
        <v>-6.1</v>
      </c>
      <c r="AF496" s="58">
        <v>95.918367000000003</v>
      </c>
      <c r="AG496" s="58">
        <v>27.9</v>
      </c>
      <c r="AH496" s="58">
        <v>80.900000000000006</v>
      </c>
      <c r="AI496" s="58">
        <v>67</v>
      </c>
      <c r="AJ496" s="58">
        <v>13.9</v>
      </c>
      <c r="AK496" s="58">
        <v>11.9</v>
      </c>
      <c r="AL496" s="58">
        <v>1.7</v>
      </c>
      <c r="AM496" s="58">
        <v>85.080799999999996</v>
      </c>
      <c r="AN496" s="58">
        <v>101.0424</v>
      </c>
      <c r="AO496" s="58">
        <v>11.6</v>
      </c>
      <c r="AP496" s="58">
        <v>58.2</v>
      </c>
      <c r="AQ496" s="58">
        <v>85</v>
      </c>
      <c r="AR496" s="58">
        <v>-6.1</v>
      </c>
      <c r="AS496" s="58">
        <v>-5.4</v>
      </c>
      <c r="AT496" s="58">
        <v>104.3</v>
      </c>
      <c r="AU496" s="58">
        <v>91.79</v>
      </c>
      <c r="AV496" s="58">
        <v>93.2</v>
      </c>
      <c r="AW496" s="58">
        <v>111.1</v>
      </c>
      <c r="AX496" s="58">
        <v>53.6</v>
      </c>
      <c r="AY496" s="58">
        <v>53.6</v>
      </c>
      <c r="AZ496" s="58">
        <v>53.6</v>
      </c>
      <c r="BA496" s="58">
        <v>48.3</v>
      </c>
      <c r="BB496" s="58">
        <v>57.3</v>
      </c>
      <c r="BC496" s="58">
        <v>89.3</v>
      </c>
      <c r="BD496" s="58">
        <v>106</v>
      </c>
      <c r="BE496" s="58">
        <v>16.7</v>
      </c>
      <c r="BF496" s="58">
        <v>68.7</v>
      </c>
      <c r="BG496" s="58">
        <v>12.74</v>
      </c>
      <c r="BH496" s="58">
        <v>8.77</v>
      </c>
      <c r="BI496" s="58">
        <v>95.7</v>
      </c>
      <c r="BJ496" s="58">
        <v>90.565700000000007</v>
      </c>
      <c r="BK496" s="58">
        <v>90.565700000000007</v>
      </c>
      <c r="BL496" s="58">
        <v>54.1</v>
      </c>
      <c r="BM496" s="58">
        <v>47.15</v>
      </c>
      <c r="BN496" s="58">
        <v>-1.7</v>
      </c>
      <c r="BO496" s="58">
        <v>10.6</v>
      </c>
      <c r="BP496" s="58">
        <v>76.900000000000006</v>
      </c>
      <c r="BQ496" s="58">
        <v>90.2</v>
      </c>
      <c r="BR496" s="58">
        <v>76.900000000000006</v>
      </c>
      <c r="BS496" s="58">
        <v>97.1</v>
      </c>
      <c r="BT496" s="58">
        <v>-26.6</v>
      </c>
      <c r="BU496" s="58">
        <v>-39.1</v>
      </c>
      <c r="BV496" s="58">
        <v>102.6</v>
      </c>
      <c r="BW496" s="59" t="s">
        <v>544</v>
      </c>
      <c r="BX496" s="58">
        <v>-19.3</v>
      </c>
      <c r="BY496" s="58">
        <v>-17.7</v>
      </c>
      <c r="BZ496" s="58">
        <v>8.6999999999999993</v>
      </c>
      <c r="CA496" s="58">
        <v>16.5</v>
      </c>
      <c r="CB496" s="58">
        <v>19.7</v>
      </c>
      <c r="CC496" s="58">
        <v>39.4</v>
      </c>
      <c r="CD496" s="58">
        <v>8</v>
      </c>
      <c r="CE496" s="58">
        <v>39759</v>
      </c>
      <c r="CF496" s="58">
        <v>2406897</v>
      </c>
      <c r="CG496" s="58">
        <v>96.3</v>
      </c>
      <c r="CH496" s="58">
        <v>90.7</v>
      </c>
      <c r="CI496" s="58">
        <v>108.3</v>
      </c>
      <c r="CJ496" s="58">
        <v>88.8</v>
      </c>
      <c r="CK496" s="58">
        <v>-38</v>
      </c>
      <c r="CL496" s="58">
        <v>-43.6</v>
      </c>
      <c r="CM496" s="58">
        <v>-26.6</v>
      </c>
      <c r="CN496" s="58">
        <v>61.5</v>
      </c>
      <c r="CO496" s="58">
        <v>61.2</v>
      </c>
      <c r="CP496" s="58">
        <v>93.3</v>
      </c>
      <c r="CQ496" s="58">
        <v>134.36819457999999</v>
      </c>
      <c r="CR496" s="58">
        <v>18.829999999999998</v>
      </c>
      <c r="CS496" s="58">
        <v>98.6</v>
      </c>
      <c r="CT496" s="58">
        <v>88</v>
      </c>
      <c r="CU496" s="58">
        <v>90.708299999999994</v>
      </c>
      <c r="CV496" s="58">
        <v>6.58</v>
      </c>
      <c r="CW496" s="58">
        <v>3.72</v>
      </c>
      <c r="CX496" s="58">
        <v>120.8</v>
      </c>
      <c r="CY496" s="58">
        <v>111.8</v>
      </c>
      <c r="CZ496" s="59" t="s">
        <v>544</v>
      </c>
      <c r="DA496" s="58">
        <v>-21.2</v>
      </c>
      <c r="DB496" s="58">
        <v>101.5</v>
      </c>
      <c r="DC496" s="59" t="s">
        <v>544</v>
      </c>
      <c r="DD496" s="58">
        <v>64.599999999999994</v>
      </c>
      <c r="DE496" s="59" t="s">
        <v>544</v>
      </c>
      <c r="DF496" s="59" t="s">
        <v>544</v>
      </c>
      <c r="DG496" s="58">
        <v>91.1</v>
      </c>
      <c r="DH496" s="58">
        <v>65.599999999999994</v>
      </c>
      <c r="DI496" s="58">
        <v>67.900000000000006</v>
      </c>
      <c r="DJ496" s="58">
        <v>100.83939426800001</v>
      </c>
      <c r="DK496" s="58">
        <v>68.900000000000006</v>
      </c>
      <c r="DL496" s="58">
        <v>80.3</v>
      </c>
      <c r="DM496" s="58">
        <v>86.4</v>
      </c>
      <c r="DN496" s="58">
        <v>15.482723</v>
      </c>
      <c r="DO496" s="59" t="s">
        <v>544</v>
      </c>
      <c r="DP496" s="59" t="s">
        <v>544</v>
      </c>
      <c r="DQ496" s="1">
        <v>83.4</v>
      </c>
    </row>
    <row r="497" spans="1:121">
      <c r="A497" s="3">
        <v>36965</v>
      </c>
      <c r="B497" s="59" t="s">
        <v>544</v>
      </c>
      <c r="C497" s="58">
        <v>92</v>
      </c>
      <c r="D497" s="58">
        <v>90.2</v>
      </c>
      <c r="E497" s="58">
        <v>93.9</v>
      </c>
      <c r="F497" s="58">
        <v>77.3</v>
      </c>
      <c r="G497" s="58">
        <v>0.90952299999999997</v>
      </c>
      <c r="H497" s="58">
        <v>569.1</v>
      </c>
      <c r="I497" s="58">
        <v>1304.7</v>
      </c>
      <c r="J497" s="58">
        <v>4.7089999999999996</v>
      </c>
      <c r="K497" s="58">
        <v>4.7</v>
      </c>
      <c r="L497" s="58">
        <v>5830</v>
      </c>
      <c r="M497" s="58">
        <v>356024</v>
      </c>
      <c r="N497" s="58">
        <v>82.1</v>
      </c>
      <c r="O497" s="58">
        <v>3040</v>
      </c>
      <c r="P497" s="58">
        <v>9.3000000000000007</v>
      </c>
      <c r="Q497" s="58">
        <v>13.3</v>
      </c>
      <c r="R497" s="58">
        <v>10.1</v>
      </c>
      <c r="S497" s="58">
        <v>49.17</v>
      </c>
      <c r="T497" s="59" t="s">
        <v>544</v>
      </c>
      <c r="U497" s="58">
        <v>40.94</v>
      </c>
      <c r="V497" s="59" t="s">
        <v>544</v>
      </c>
      <c r="W497" s="58">
        <v>-17.7</v>
      </c>
      <c r="X497" s="58">
        <v>65.2</v>
      </c>
      <c r="Y497" s="58">
        <v>6.3</v>
      </c>
      <c r="Z497" s="58">
        <v>93.6</v>
      </c>
      <c r="AA497" s="58">
        <v>92.5</v>
      </c>
      <c r="AB497" s="58">
        <v>91.6</v>
      </c>
      <c r="AC497" s="58">
        <v>0.90952299999999997</v>
      </c>
      <c r="AD497" s="58">
        <v>84.6</v>
      </c>
      <c r="AE497" s="58">
        <v>-9.6</v>
      </c>
      <c r="AF497" s="58">
        <v>96.232507999999996</v>
      </c>
      <c r="AG497" s="58">
        <v>25.03</v>
      </c>
      <c r="AH497" s="58">
        <v>80.900000000000006</v>
      </c>
      <c r="AI497" s="58">
        <v>65.2</v>
      </c>
      <c r="AJ497" s="58">
        <v>13.2</v>
      </c>
      <c r="AK497" s="58">
        <v>15.7</v>
      </c>
      <c r="AL497" s="58">
        <v>-1.1000000000000001</v>
      </c>
      <c r="AM497" s="58">
        <v>84.770799999999994</v>
      </c>
      <c r="AN497" s="58">
        <v>100.5719</v>
      </c>
      <c r="AO497" s="58">
        <v>16.3</v>
      </c>
      <c r="AP497" s="58">
        <v>67.099999999999994</v>
      </c>
      <c r="AQ497" s="58">
        <v>84.3</v>
      </c>
      <c r="AR497" s="58">
        <v>-10.4</v>
      </c>
      <c r="AS497" s="58">
        <v>-4.9000000000000004</v>
      </c>
      <c r="AT497" s="58">
        <v>100.9</v>
      </c>
      <c r="AU497" s="58">
        <v>91.96</v>
      </c>
      <c r="AV497" s="58">
        <v>92.7</v>
      </c>
      <c r="AW497" s="58">
        <v>109.7</v>
      </c>
      <c r="AX497" s="58">
        <v>50.2</v>
      </c>
      <c r="AY497" s="58">
        <v>50.5</v>
      </c>
      <c r="AZ497" s="58">
        <v>51.9</v>
      </c>
      <c r="BA497" s="58">
        <v>47.5</v>
      </c>
      <c r="BB497" s="58">
        <v>55</v>
      </c>
      <c r="BC497" s="58">
        <v>89.4</v>
      </c>
      <c r="BD497" s="58">
        <v>106.2</v>
      </c>
      <c r="BE497" s="58">
        <v>6.6</v>
      </c>
      <c r="BF497" s="58">
        <v>68.400000000000006</v>
      </c>
      <c r="BG497" s="58">
        <v>13.07</v>
      </c>
      <c r="BH497" s="58">
        <v>7.39</v>
      </c>
      <c r="BI497" s="58">
        <v>87.9</v>
      </c>
      <c r="BJ497" s="58">
        <v>90.854299999999995</v>
      </c>
      <c r="BK497" s="58">
        <v>90.854299999999995</v>
      </c>
      <c r="BL497" s="58">
        <v>52.36</v>
      </c>
      <c r="BM497" s="58">
        <v>44.37</v>
      </c>
      <c r="BN497" s="58">
        <v>-5.7</v>
      </c>
      <c r="BO497" s="58">
        <v>8.3000000000000007</v>
      </c>
      <c r="BP497" s="58">
        <v>75.8</v>
      </c>
      <c r="BQ497" s="58">
        <v>89.7</v>
      </c>
      <c r="BR497" s="58">
        <v>77.099999999999994</v>
      </c>
      <c r="BS497" s="58">
        <v>98</v>
      </c>
      <c r="BT497" s="58">
        <v>-30.4</v>
      </c>
      <c r="BU497" s="58">
        <v>-44.3</v>
      </c>
      <c r="BV497" s="58">
        <v>101.3</v>
      </c>
      <c r="BW497" s="59" t="s">
        <v>544</v>
      </c>
      <c r="BX497" s="58">
        <v>-17.100000000000001</v>
      </c>
      <c r="BY497" s="58">
        <v>-21</v>
      </c>
      <c r="BZ497" s="58">
        <v>4.3</v>
      </c>
      <c r="CA497" s="58">
        <v>16.8</v>
      </c>
      <c r="CB497" s="58">
        <v>27</v>
      </c>
      <c r="CC497" s="58">
        <v>45.7</v>
      </c>
      <c r="CD497" s="58">
        <v>4.9000000000000004</v>
      </c>
      <c r="CE497" s="58">
        <v>39750</v>
      </c>
      <c r="CF497" s="58">
        <v>2425585</v>
      </c>
      <c r="CG497" s="58">
        <v>95.2</v>
      </c>
      <c r="CH497" s="58">
        <v>90.7</v>
      </c>
      <c r="CI497" s="58">
        <v>95.3</v>
      </c>
      <c r="CJ497" s="58">
        <v>97.5</v>
      </c>
      <c r="CK497" s="58">
        <v>-40.700000000000003</v>
      </c>
      <c r="CL497" s="58">
        <v>-47.8</v>
      </c>
      <c r="CM497" s="58">
        <v>-30.4</v>
      </c>
      <c r="CN497" s="58">
        <v>61.9</v>
      </c>
      <c r="CO497" s="58">
        <v>61</v>
      </c>
      <c r="CP497" s="58">
        <v>91.1</v>
      </c>
      <c r="CQ497" s="58">
        <v>180.830444336</v>
      </c>
      <c r="CR497" s="58">
        <v>22.69</v>
      </c>
      <c r="CS497" s="58">
        <v>98.4</v>
      </c>
      <c r="CT497" s="58">
        <v>87.9</v>
      </c>
      <c r="CU497" s="58">
        <v>90.979299999999995</v>
      </c>
      <c r="CV497" s="58">
        <v>6.63</v>
      </c>
      <c r="CW497" s="58">
        <v>3.59</v>
      </c>
      <c r="CX497" s="58">
        <v>119.6</v>
      </c>
      <c r="CY497" s="58">
        <v>111.8</v>
      </c>
      <c r="CZ497" s="59" t="s">
        <v>544</v>
      </c>
      <c r="DA497" s="58">
        <v>-21.4</v>
      </c>
      <c r="DB497" s="58">
        <v>101.1</v>
      </c>
      <c r="DC497" s="59" t="s">
        <v>544</v>
      </c>
      <c r="DD497" s="58">
        <v>64.5</v>
      </c>
      <c r="DE497" s="59" t="s">
        <v>544</v>
      </c>
      <c r="DF497" s="59" t="s">
        <v>544</v>
      </c>
      <c r="DG497" s="58">
        <v>92.6</v>
      </c>
      <c r="DH497" s="58">
        <v>63.3</v>
      </c>
      <c r="DI497" s="58">
        <v>68.599999999999994</v>
      </c>
      <c r="DJ497" s="58">
        <v>113.615647555</v>
      </c>
      <c r="DK497" s="58">
        <v>68.8</v>
      </c>
      <c r="DL497" s="58">
        <v>79.900000000000006</v>
      </c>
      <c r="DM497" s="58">
        <v>85.9</v>
      </c>
      <c r="DN497" s="58">
        <v>14.412386</v>
      </c>
      <c r="DO497" s="59" t="s">
        <v>544</v>
      </c>
      <c r="DP497" s="59" t="s">
        <v>544</v>
      </c>
      <c r="DQ497" s="1">
        <v>82</v>
      </c>
    </row>
    <row r="498" spans="1:121">
      <c r="A498" s="3">
        <v>36996</v>
      </c>
      <c r="B498" s="59" t="s">
        <v>544</v>
      </c>
      <c r="C498" s="58">
        <v>91.1</v>
      </c>
      <c r="D498" s="58">
        <v>89.2</v>
      </c>
      <c r="E498" s="58">
        <v>93</v>
      </c>
      <c r="F498" s="58">
        <v>74.599999999999994</v>
      </c>
      <c r="G498" s="58">
        <v>0.89200000000000002</v>
      </c>
      <c r="H498" s="58">
        <v>578.6</v>
      </c>
      <c r="I498" s="58">
        <v>1311.8</v>
      </c>
      <c r="J498" s="58">
        <v>4.6820000000000004</v>
      </c>
      <c r="K498" s="58">
        <v>4.8</v>
      </c>
      <c r="L498" s="58">
        <v>6264.5</v>
      </c>
      <c r="M498" s="58">
        <v>295013</v>
      </c>
      <c r="N498" s="58">
        <v>80.5</v>
      </c>
      <c r="O498" s="58">
        <v>2628</v>
      </c>
      <c r="P498" s="58">
        <v>9.3000000000000007</v>
      </c>
      <c r="Q498" s="58">
        <v>9.3000000000000007</v>
      </c>
      <c r="R498" s="58">
        <v>14.8</v>
      </c>
      <c r="S498" s="58">
        <v>51</v>
      </c>
      <c r="T498" s="59" t="s">
        <v>544</v>
      </c>
      <c r="U498" s="58">
        <v>43.99</v>
      </c>
      <c r="V498" s="59" t="s">
        <v>544</v>
      </c>
      <c r="W498" s="58">
        <v>-22.3</v>
      </c>
      <c r="X498" s="58">
        <v>63.1</v>
      </c>
      <c r="Y498" s="58">
        <v>3.2</v>
      </c>
      <c r="Z498" s="58">
        <v>93.2</v>
      </c>
      <c r="AA498" s="58">
        <v>91.9</v>
      </c>
      <c r="AB498" s="58">
        <v>91.1</v>
      </c>
      <c r="AC498" s="58">
        <v>0.89200000000000002</v>
      </c>
      <c r="AD498" s="58">
        <v>83.2</v>
      </c>
      <c r="AE498" s="58">
        <v>-15.5</v>
      </c>
      <c r="AF498" s="58">
        <v>95.931477999999998</v>
      </c>
      <c r="AG498" s="58">
        <v>26.02</v>
      </c>
      <c r="AH498" s="58">
        <v>81.2</v>
      </c>
      <c r="AI498" s="58">
        <v>63.1</v>
      </c>
      <c r="AJ498" s="58">
        <v>10.3</v>
      </c>
      <c r="AK498" s="58">
        <v>17.2</v>
      </c>
      <c r="AL498" s="58">
        <v>-12.1</v>
      </c>
      <c r="AM498" s="58">
        <v>84.437200000000004</v>
      </c>
      <c r="AN498" s="58">
        <v>100.0767</v>
      </c>
      <c r="AO498" s="58">
        <v>19.100000000000001</v>
      </c>
      <c r="AP498" s="58">
        <v>87.1</v>
      </c>
      <c r="AQ498" s="58">
        <v>82.6</v>
      </c>
      <c r="AR498" s="58">
        <v>-4.5</v>
      </c>
      <c r="AS498" s="58">
        <v>-4.7</v>
      </c>
      <c r="AT498" s="58">
        <v>101.7</v>
      </c>
      <c r="AU498" s="58">
        <v>91.7</v>
      </c>
      <c r="AV498" s="58">
        <v>93.1</v>
      </c>
      <c r="AW498" s="58">
        <v>111.3</v>
      </c>
      <c r="AX498" s="58">
        <v>51.3</v>
      </c>
      <c r="AY498" s="58">
        <v>51.3</v>
      </c>
      <c r="AZ498" s="58">
        <v>51</v>
      </c>
      <c r="BA498" s="58">
        <v>46.5</v>
      </c>
      <c r="BB498" s="58">
        <v>54.2</v>
      </c>
      <c r="BC498" s="58">
        <v>89.5</v>
      </c>
      <c r="BD498" s="58">
        <v>105.8</v>
      </c>
      <c r="BE498" s="58">
        <v>-3.6</v>
      </c>
      <c r="BF498" s="58">
        <v>67.7</v>
      </c>
      <c r="BG498" s="58">
        <v>13.7</v>
      </c>
      <c r="BH498" s="58">
        <v>9.5</v>
      </c>
      <c r="BI498" s="58">
        <v>87</v>
      </c>
      <c r="BJ498" s="58">
        <v>90.423000000000002</v>
      </c>
      <c r="BK498" s="58">
        <v>90.423000000000002</v>
      </c>
      <c r="BL498" s="58">
        <v>53.94</v>
      </c>
      <c r="BM498" s="58">
        <v>47.35</v>
      </c>
      <c r="BN498" s="58">
        <v>-10.199999999999999</v>
      </c>
      <c r="BO498" s="58">
        <v>4.5999999999999996</v>
      </c>
      <c r="BP498" s="58">
        <v>74.5</v>
      </c>
      <c r="BQ498" s="58">
        <v>88.3</v>
      </c>
      <c r="BR498" s="58">
        <v>75.3</v>
      </c>
      <c r="BS498" s="58">
        <v>97.3</v>
      </c>
      <c r="BT498" s="58">
        <v>-31.5</v>
      </c>
      <c r="BU498" s="58">
        <v>-42.1</v>
      </c>
      <c r="BV498" s="58">
        <v>100.7</v>
      </c>
      <c r="BW498" s="59" t="s">
        <v>544</v>
      </c>
      <c r="BX498" s="58">
        <v>-19.600000000000001</v>
      </c>
      <c r="BY498" s="58">
        <v>-20.399999999999999</v>
      </c>
      <c r="BZ498" s="58">
        <v>1.1000000000000001</v>
      </c>
      <c r="CA498" s="58">
        <v>16.600000000000001</v>
      </c>
      <c r="CB498" s="58">
        <v>19.399999999999999</v>
      </c>
      <c r="CC498" s="58">
        <v>41.9</v>
      </c>
      <c r="CD498" s="58">
        <v>21.5</v>
      </c>
      <c r="CE498" s="58">
        <v>39768</v>
      </c>
      <c r="CF498" s="58">
        <v>2430772</v>
      </c>
      <c r="CG498" s="58">
        <v>97.7</v>
      </c>
      <c r="CH498" s="58">
        <v>90.6</v>
      </c>
      <c r="CI498" s="58">
        <v>99.3</v>
      </c>
      <c r="CJ498" s="58">
        <v>100.1</v>
      </c>
      <c r="CK498" s="58">
        <v>-43</v>
      </c>
      <c r="CL498" s="58">
        <v>-44.7</v>
      </c>
      <c r="CM498" s="58">
        <v>-31.5</v>
      </c>
      <c r="CN498" s="58">
        <v>61</v>
      </c>
      <c r="CO498" s="58">
        <v>60.1</v>
      </c>
      <c r="CP498" s="58">
        <v>90</v>
      </c>
      <c r="CQ498" s="58">
        <v>92.082717896000005</v>
      </c>
      <c r="CR498" s="58">
        <v>28.78</v>
      </c>
      <c r="CS498" s="58">
        <v>98.4</v>
      </c>
      <c r="CT498" s="58">
        <v>87</v>
      </c>
      <c r="CU498" s="58">
        <v>90.557699999999997</v>
      </c>
      <c r="CV498" s="58">
        <v>6.62</v>
      </c>
      <c r="CW498" s="58">
        <v>3.65</v>
      </c>
      <c r="CX498" s="58">
        <v>122.8</v>
      </c>
      <c r="CY498" s="58">
        <v>111.8</v>
      </c>
      <c r="CZ498" s="59" t="s">
        <v>544</v>
      </c>
      <c r="DA498" s="58">
        <v>-22.9</v>
      </c>
      <c r="DB498" s="58">
        <v>104.1</v>
      </c>
      <c r="DC498" s="59" t="s">
        <v>544</v>
      </c>
      <c r="DD498" s="58">
        <v>65.400000000000006</v>
      </c>
      <c r="DE498" s="59" t="s">
        <v>544</v>
      </c>
      <c r="DF498" s="59" t="s">
        <v>544</v>
      </c>
      <c r="DG498" s="58">
        <v>89.2</v>
      </c>
      <c r="DH498" s="58">
        <v>60.5</v>
      </c>
      <c r="DI498" s="58">
        <v>66.400000000000006</v>
      </c>
      <c r="DJ498" s="58">
        <v>110.316952126</v>
      </c>
      <c r="DK498" s="58">
        <v>68.3</v>
      </c>
      <c r="DL498" s="58">
        <v>79.400000000000006</v>
      </c>
      <c r="DM498" s="58">
        <v>84.7</v>
      </c>
      <c r="DN498" s="58">
        <v>13.737590000000001</v>
      </c>
      <c r="DO498" s="59" t="s">
        <v>544</v>
      </c>
      <c r="DP498" s="59" t="s">
        <v>544</v>
      </c>
      <c r="DQ498" s="1">
        <v>80.599999999999994</v>
      </c>
    </row>
    <row r="499" spans="1:121">
      <c r="A499" s="3">
        <v>37026</v>
      </c>
      <c r="B499" s="59" t="s">
        <v>544</v>
      </c>
      <c r="C499" s="58">
        <v>88.8</v>
      </c>
      <c r="D499" s="58">
        <v>86.5</v>
      </c>
      <c r="E499" s="58">
        <v>91.2</v>
      </c>
      <c r="F499" s="58">
        <v>77.099999999999994</v>
      </c>
      <c r="G499" s="58">
        <v>0.87416400000000005</v>
      </c>
      <c r="H499" s="58">
        <v>581.20000000000005</v>
      </c>
      <c r="I499" s="58">
        <v>1314.7</v>
      </c>
      <c r="J499" s="58">
        <v>4.6369999999999996</v>
      </c>
      <c r="K499" s="58">
        <v>5.0999999999999996</v>
      </c>
      <c r="L499" s="58">
        <v>6123.3</v>
      </c>
      <c r="M499" s="58">
        <v>330325</v>
      </c>
      <c r="N499" s="58">
        <v>81.400000000000006</v>
      </c>
      <c r="O499" s="58">
        <v>2731</v>
      </c>
      <c r="P499" s="58">
        <v>9.1999999999999993</v>
      </c>
      <c r="Q499" s="58">
        <v>8.3000000000000007</v>
      </c>
      <c r="R499" s="58">
        <v>17.899999999999999</v>
      </c>
      <c r="S499" s="58">
        <v>48.77</v>
      </c>
      <c r="T499" s="59" t="s">
        <v>544</v>
      </c>
      <c r="U499" s="58">
        <v>41.3</v>
      </c>
      <c r="V499" s="59" t="s">
        <v>544</v>
      </c>
      <c r="W499" s="58">
        <v>-22</v>
      </c>
      <c r="X499" s="58">
        <v>67.400000000000006</v>
      </c>
      <c r="Y499" s="58">
        <v>0.7</v>
      </c>
      <c r="Z499" s="58">
        <v>92.4</v>
      </c>
      <c r="AA499" s="58">
        <v>91</v>
      </c>
      <c r="AB499" s="58">
        <v>90</v>
      </c>
      <c r="AC499" s="58">
        <v>0.87416400000000005</v>
      </c>
      <c r="AD499" s="58">
        <v>84.5</v>
      </c>
      <c r="AE499" s="58">
        <v>-16.8</v>
      </c>
      <c r="AF499" s="58">
        <v>95.329087000000001</v>
      </c>
      <c r="AG499" s="58">
        <v>28.44</v>
      </c>
      <c r="AH499" s="58">
        <v>81.7</v>
      </c>
      <c r="AI499" s="58">
        <v>67.400000000000006</v>
      </c>
      <c r="AJ499" s="58">
        <v>11.9</v>
      </c>
      <c r="AK499" s="58">
        <v>22.3</v>
      </c>
      <c r="AL499" s="58">
        <v>-1.7</v>
      </c>
      <c r="AM499" s="58">
        <v>84.108999999999995</v>
      </c>
      <c r="AN499" s="58">
        <v>99.591200000000001</v>
      </c>
      <c r="AO499" s="58">
        <v>15.4</v>
      </c>
      <c r="AP499" s="58">
        <v>98</v>
      </c>
      <c r="AQ499" s="58">
        <v>81.3</v>
      </c>
      <c r="AR499" s="58">
        <v>-4.3</v>
      </c>
      <c r="AS499" s="58">
        <v>-7</v>
      </c>
      <c r="AT499" s="58">
        <v>100.2</v>
      </c>
      <c r="AU499" s="58">
        <v>90.69</v>
      </c>
      <c r="AV499" s="58">
        <v>93.8</v>
      </c>
      <c r="AW499" s="58">
        <v>111.2</v>
      </c>
      <c r="AX499" s="58">
        <v>54</v>
      </c>
      <c r="AY499" s="58">
        <v>53.6</v>
      </c>
      <c r="AZ499" s="58">
        <v>51.5</v>
      </c>
      <c r="BA499" s="58">
        <v>47.1</v>
      </c>
      <c r="BB499" s="58">
        <v>54.5</v>
      </c>
      <c r="BC499" s="58">
        <v>89.7</v>
      </c>
      <c r="BD499" s="58">
        <v>109.9</v>
      </c>
      <c r="BE499" s="58">
        <v>-3.4</v>
      </c>
      <c r="BF499" s="58">
        <v>67.3</v>
      </c>
      <c r="BG499" s="58">
        <v>11.27</v>
      </c>
      <c r="BH499" s="58">
        <v>7</v>
      </c>
      <c r="BI499" s="58">
        <v>91.5</v>
      </c>
      <c r="BJ499" s="58">
        <v>88.734300000000005</v>
      </c>
      <c r="BK499" s="58">
        <v>88.734300000000005</v>
      </c>
      <c r="BL499" s="58">
        <v>52.99</v>
      </c>
      <c r="BM499" s="58">
        <v>45.1</v>
      </c>
      <c r="BN499" s="58">
        <v>-23.2</v>
      </c>
      <c r="BO499" s="58">
        <v>-4.4000000000000004</v>
      </c>
      <c r="BP499" s="58">
        <v>75</v>
      </c>
      <c r="BQ499" s="58">
        <v>90</v>
      </c>
      <c r="BR499" s="58">
        <v>75.900000000000006</v>
      </c>
      <c r="BS499" s="58">
        <v>97.3</v>
      </c>
      <c r="BT499" s="58">
        <v>-36</v>
      </c>
      <c r="BU499" s="58">
        <v>-37</v>
      </c>
      <c r="BV499" s="58">
        <v>102.1</v>
      </c>
      <c r="BW499" s="59" t="s">
        <v>544</v>
      </c>
      <c r="BX499" s="58">
        <v>-26.3</v>
      </c>
      <c r="BY499" s="58">
        <v>-28.4</v>
      </c>
      <c r="BZ499" s="58">
        <v>-2.4</v>
      </c>
      <c r="CA499" s="58">
        <v>16.399999999999999</v>
      </c>
      <c r="CB499" s="58">
        <v>10.4</v>
      </c>
      <c r="CC499" s="58">
        <v>35.9</v>
      </c>
      <c r="CD499" s="58">
        <v>13.3</v>
      </c>
      <c r="CE499" s="58">
        <v>39766</v>
      </c>
      <c r="CF499" s="58">
        <v>2434851</v>
      </c>
      <c r="CG499" s="58">
        <v>99.8</v>
      </c>
      <c r="CH499" s="58">
        <v>91.5</v>
      </c>
      <c r="CI499" s="58">
        <v>104.8</v>
      </c>
      <c r="CJ499" s="58">
        <v>99.9</v>
      </c>
      <c r="CK499" s="58">
        <v>-45.6</v>
      </c>
      <c r="CL499" s="58">
        <v>-47.4</v>
      </c>
      <c r="CM499" s="58">
        <v>-36</v>
      </c>
      <c r="CN499" s="58">
        <v>61</v>
      </c>
      <c r="CO499" s="58">
        <v>60</v>
      </c>
      <c r="CP499" s="58">
        <v>88</v>
      </c>
      <c r="CQ499" s="58">
        <v>73.977577209000003</v>
      </c>
      <c r="CR499" s="58">
        <v>20.65</v>
      </c>
      <c r="CS499" s="58">
        <v>98.3</v>
      </c>
      <c r="CT499" s="58">
        <v>85.6</v>
      </c>
      <c r="CU499" s="58">
        <v>88.885499999999993</v>
      </c>
      <c r="CV499" s="58">
        <v>6.62</v>
      </c>
      <c r="CW499" s="58">
        <v>3.79</v>
      </c>
      <c r="CX499" s="58">
        <v>125.7</v>
      </c>
      <c r="CY499" s="58">
        <v>113</v>
      </c>
      <c r="CZ499" s="59" t="s">
        <v>544</v>
      </c>
      <c r="DA499" s="58">
        <v>-25.1</v>
      </c>
      <c r="DB499" s="58">
        <v>102.8</v>
      </c>
      <c r="DC499" s="59" t="s">
        <v>544</v>
      </c>
      <c r="DD499" s="58">
        <v>66.900000000000006</v>
      </c>
      <c r="DE499" s="59" t="s">
        <v>544</v>
      </c>
      <c r="DF499" s="59" t="s">
        <v>544</v>
      </c>
      <c r="DG499" s="58">
        <v>87.6</v>
      </c>
      <c r="DH499" s="58">
        <v>64.400000000000006</v>
      </c>
      <c r="DI499" s="58">
        <v>66.099999999999994</v>
      </c>
      <c r="DJ499" s="58">
        <v>85.222448256000007</v>
      </c>
      <c r="DK499" s="58">
        <v>67.7</v>
      </c>
      <c r="DL499" s="58">
        <v>79.2</v>
      </c>
      <c r="DM499" s="58">
        <v>85.3</v>
      </c>
      <c r="DN499" s="58">
        <v>12.708022</v>
      </c>
      <c r="DO499" s="59" t="s">
        <v>544</v>
      </c>
      <c r="DP499" s="59" t="s">
        <v>544</v>
      </c>
      <c r="DQ499" s="1">
        <v>81.5</v>
      </c>
    </row>
    <row r="500" spans="1:121">
      <c r="A500" s="3">
        <v>37057</v>
      </c>
      <c r="B500" s="59" t="s">
        <v>544</v>
      </c>
      <c r="C500" s="58">
        <v>87.8</v>
      </c>
      <c r="D500" s="58">
        <v>85.9</v>
      </c>
      <c r="E500" s="58">
        <v>89.8</v>
      </c>
      <c r="F500" s="58">
        <v>77.3</v>
      </c>
      <c r="G500" s="58">
        <v>0.85316700000000001</v>
      </c>
      <c r="H500" s="58">
        <v>587.20000000000005</v>
      </c>
      <c r="I500" s="58">
        <v>1327.5</v>
      </c>
      <c r="J500" s="58">
        <v>4.4539999999999997</v>
      </c>
      <c r="K500" s="58">
        <v>5</v>
      </c>
      <c r="L500" s="58">
        <v>6058.4</v>
      </c>
      <c r="M500" s="58">
        <v>302643</v>
      </c>
      <c r="N500" s="58">
        <v>81.8</v>
      </c>
      <c r="O500" s="58">
        <v>2665</v>
      </c>
      <c r="P500" s="58">
        <v>9.3000000000000007</v>
      </c>
      <c r="Q500" s="58">
        <v>6.8</v>
      </c>
      <c r="R500" s="58">
        <v>19.2</v>
      </c>
      <c r="S500" s="58">
        <v>49.68</v>
      </c>
      <c r="T500" s="59" t="s">
        <v>544</v>
      </c>
      <c r="U500" s="58">
        <v>42.86</v>
      </c>
      <c r="V500" s="59" t="s">
        <v>544</v>
      </c>
      <c r="W500" s="58">
        <v>-26.8</v>
      </c>
      <c r="X500" s="58">
        <v>68.3</v>
      </c>
      <c r="Y500" s="58">
        <v>-1.1000000000000001</v>
      </c>
      <c r="Z500" s="58">
        <v>91.9</v>
      </c>
      <c r="AA500" s="58">
        <v>90.1</v>
      </c>
      <c r="AB500" s="58">
        <v>89.1</v>
      </c>
      <c r="AC500" s="58">
        <v>0.85316700000000001</v>
      </c>
      <c r="AD500" s="58">
        <v>84.4</v>
      </c>
      <c r="AE500" s="58">
        <v>-20.2</v>
      </c>
      <c r="AF500" s="58">
        <v>95.329087000000001</v>
      </c>
      <c r="AG500" s="58">
        <v>28</v>
      </c>
      <c r="AH500" s="58">
        <v>81.8</v>
      </c>
      <c r="AI500" s="58">
        <v>68.3</v>
      </c>
      <c r="AJ500" s="58">
        <v>10</v>
      </c>
      <c r="AK500" s="58">
        <v>25</v>
      </c>
      <c r="AL500" s="58">
        <v>-13.4</v>
      </c>
      <c r="AM500" s="58">
        <v>83.801900000000003</v>
      </c>
      <c r="AN500" s="58">
        <v>99.133700000000005</v>
      </c>
      <c r="AO500" s="58">
        <v>15.6</v>
      </c>
      <c r="AP500" s="58">
        <v>98.8</v>
      </c>
      <c r="AQ500" s="58">
        <v>81</v>
      </c>
      <c r="AR500" s="58">
        <v>-8.1</v>
      </c>
      <c r="AS500" s="58">
        <v>-8.5</v>
      </c>
      <c r="AT500" s="58">
        <v>97.6</v>
      </c>
      <c r="AU500" s="58">
        <v>89.93</v>
      </c>
      <c r="AV500" s="58">
        <v>94.3</v>
      </c>
      <c r="AW500" s="58">
        <v>110.2</v>
      </c>
      <c r="AX500" s="58">
        <v>52.8</v>
      </c>
      <c r="AY500" s="58">
        <v>52.4</v>
      </c>
      <c r="AZ500" s="58">
        <v>50.3</v>
      </c>
      <c r="BA500" s="58">
        <v>46.8</v>
      </c>
      <c r="BB500" s="58">
        <v>52.7</v>
      </c>
      <c r="BC500" s="58">
        <v>89.7</v>
      </c>
      <c r="BD500" s="58">
        <v>107.1</v>
      </c>
      <c r="BE500" s="58">
        <v>-5.8</v>
      </c>
      <c r="BF500" s="58">
        <v>67.2</v>
      </c>
      <c r="BG500" s="58">
        <v>12.54</v>
      </c>
      <c r="BH500" s="58">
        <v>7.3</v>
      </c>
      <c r="BI500" s="58">
        <v>91.1</v>
      </c>
      <c r="BJ500" s="58">
        <v>87.379900000000006</v>
      </c>
      <c r="BK500" s="58">
        <v>87.379900000000006</v>
      </c>
      <c r="BL500" s="58">
        <v>54.05</v>
      </c>
      <c r="BM500" s="58">
        <v>46.69</v>
      </c>
      <c r="BN500" s="58">
        <v>-20.7</v>
      </c>
      <c r="BO500" s="58">
        <v>-5.8</v>
      </c>
      <c r="BP500" s="58">
        <v>75.2</v>
      </c>
      <c r="BQ500" s="58">
        <v>88.7</v>
      </c>
      <c r="BR500" s="58">
        <v>75</v>
      </c>
      <c r="BS500" s="58">
        <v>96.8</v>
      </c>
      <c r="BT500" s="58">
        <v>-34.299999999999997</v>
      </c>
      <c r="BU500" s="58">
        <v>-41.8</v>
      </c>
      <c r="BV500" s="58">
        <v>101.3</v>
      </c>
      <c r="BW500" s="59" t="s">
        <v>544</v>
      </c>
      <c r="BX500" s="58">
        <v>-22</v>
      </c>
      <c r="BY500" s="58">
        <v>-29.6</v>
      </c>
      <c r="BZ500" s="58">
        <v>-6.7</v>
      </c>
      <c r="CA500" s="58">
        <v>15.8</v>
      </c>
      <c r="CB500" s="58">
        <v>-9.6</v>
      </c>
      <c r="CC500" s="58">
        <v>27.5</v>
      </c>
      <c r="CD500" s="58">
        <v>2.4</v>
      </c>
      <c r="CE500" s="58">
        <v>39708</v>
      </c>
      <c r="CF500" s="58">
        <v>2410756</v>
      </c>
      <c r="CG500" s="58">
        <v>100</v>
      </c>
      <c r="CH500" s="58">
        <v>95.9</v>
      </c>
      <c r="CI500" s="58">
        <v>107.5</v>
      </c>
      <c r="CJ500" s="58">
        <v>95.6</v>
      </c>
      <c r="CK500" s="58">
        <v>-46.9</v>
      </c>
      <c r="CL500" s="58">
        <v>-47.2</v>
      </c>
      <c r="CM500" s="58">
        <v>-34.299999999999997</v>
      </c>
      <c r="CN500" s="58">
        <v>61.1</v>
      </c>
      <c r="CO500" s="58">
        <v>60.2</v>
      </c>
      <c r="CP500" s="58">
        <v>88.4</v>
      </c>
      <c r="CQ500" s="58">
        <v>69.789833068999997</v>
      </c>
      <c r="CR500" s="58">
        <v>20.05</v>
      </c>
      <c r="CS500" s="58">
        <v>98.2</v>
      </c>
      <c r="CT500" s="58">
        <v>84.4</v>
      </c>
      <c r="CU500" s="58">
        <v>87.536199999999994</v>
      </c>
      <c r="CV500" s="58">
        <v>6.18</v>
      </c>
      <c r="CW500" s="58">
        <v>3.67</v>
      </c>
      <c r="CX500" s="58">
        <v>125.8</v>
      </c>
      <c r="CY500" s="58">
        <v>118.5</v>
      </c>
      <c r="CZ500" s="59" t="s">
        <v>544</v>
      </c>
      <c r="DA500" s="58">
        <v>-23.3</v>
      </c>
      <c r="DB500" s="58">
        <v>101.7</v>
      </c>
      <c r="DC500" s="59" t="s">
        <v>544</v>
      </c>
      <c r="DD500" s="58">
        <v>66.400000000000006</v>
      </c>
      <c r="DE500" s="59" t="s">
        <v>544</v>
      </c>
      <c r="DF500" s="59" t="s">
        <v>544</v>
      </c>
      <c r="DG500" s="58">
        <v>87</v>
      </c>
      <c r="DH500" s="58">
        <v>66.2</v>
      </c>
      <c r="DI500" s="58">
        <v>65.599999999999994</v>
      </c>
      <c r="DJ500" s="58">
        <v>74.400964990999995</v>
      </c>
      <c r="DK500" s="58">
        <v>67.599999999999994</v>
      </c>
      <c r="DL500" s="58">
        <v>78.8</v>
      </c>
      <c r="DM500" s="58">
        <v>85</v>
      </c>
      <c r="DN500" s="58">
        <v>11.541309999999999</v>
      </c>
      <c r="DO500" s="59" t="s">
        <v>544</v>
      </c>
      <c r="DP500" s="59" t="s">
        <v>544</v>
      </c>
      <c r="DQ500" s="1">
        <v>81.900000000000006</v>
      </c>
    </row>
    <row r="501" spans="1:121">
      <c r="A501" s="3">
        <v>37087</v>
      </c>
      <c r="B501" s="59" t="s">
        <v>544</v>
      </c>
      <c r="C501" s="58">
        <v>87.4</v>
      </c>
      <c r="D501" s="58">
        <v>84.3</v>
      </c>
      <c r="E501" s="58">
        <v>90.5</v>
      </c>
      <c r="F501" s="58">
        <v>74.900000000000006</v>
      </c>
      <c r="G501" s="58">
        <v>0.86066399999999998</v>
      </c>
      <c r="H501" s="58">
        <v>580.70000000000005</v>
      </c>
      <c r="I501" s="58">
        <v>1328</v>
      </c>
      <c r="J501" s="58">
        <v>4.4669999999999996</v>
      </c>
      <c r="K501" s="58">
        <v>5</v>
      </c>
      <c r="L501" s="58">
        <v>5861.2</v>
      </c>
      <c r="M501" s="58">
        <v>277252</v>
      </c>
      <c r="N501" s="58">
        <v>79.400000000000006</v>
      </c>
      <c r="O501" s="58">
        <v>2760</v>
      </c>
      <c r="P501" s="58">
        <v>9.3000000000000007</v>
      </c>
      <c r="Q501" s="58">
        <v>10.7</v>
      </c>
      <c r="R501" s="58">
        <v>16.7</v>
      </c>
      <c r="S501" s="58">
        <v>50.92</v>
      </c>
      <c r="T501" s="59" t="s">
        <v>544</v>
      </c>
      <c r="U501" s="58">
        <v>42.15</v>
      </c>
      <c r="V501" s="59" t="s">
        <v>544</v>
      </c>
      <c r="W501" s="58">
        <v>-26.7</v>
      </c>
      <c r="X501" s="58">
        <v>64.400000000000006</v>
      </c>
      <c r="Y501" s="58">
        <v>-0.9</v>
      </c>
      <c r="Z501" s="58">
        <v>91.9</v>
      </c>
      <c r="AA501" s="58">
        <v>90.3</v>
      </c>
      <c r="AB501" s="58">
        <v>89.4</v>
      </c>
      <c r="AC501" s="58">
        <v>0.86066399999999998</v>
      </c>
      <c r="AD501" s="58">
        <v>82.3</v>
      </c>
      <c r="AE501" s="58">
        <v>-21.5</v>
      </c>
      <c r="AF501" s="58">
        <v>96.555436</v>
      </c>
      <c r="AG501" s="58">
        <v>24.99</v>
      </c>
      <c r="AH501" s="58">
        <v>81.7</v>
      </c>
      <c r="AI501" s="58">
        <v>64.400000000000006</v>
      </c>
      <c r="AJ501" s="58">
        <v>10.8</v>
      </c>
      <c r="AK501" s="58">
        <v>22.6</v>
      </c>
      <c r="AL501" s="58">
        <v>-15.9</v>
      </c>
      <c r="AM501" s="58">
        <v>83.541899999999998</v>
      </c>
      <c r="AN501" s="58">
        <v>98.734999999999999</v>
      </c>
      <c r="AO501" s="58">
        <v>14.7</v>
      </c>
      <c r="AP501" s="58">
        <v>98.7</v>
      </c>
      <c r="AQ501" s="58">
        <v>81.2</v>
      </c>
      <c r="AR501" s="58">
        <v>-1.9</v>
      </c>
      <c r="AS501" s="58">
        <v>-10.4</v>
      </c>
      <c r="AT501" s="58">
        <v>95</v>
      </c>
      <c r="AU501" s="58">
        <v>90.57</v>
      </c>
      <c r="AV501" s="58">
        <v>93</v>
      </c>
      <c r="AW501" s="58">
        <v>109.3</v>
      </c>
      <c r="AX501" s="58">
        <v>49.4</v>
      </c>
      <c r="AY501" s="58">
        <v>49.5</v>
      </c>
      <c r="AZ501" s="58">
        <v>49.9</v>
      </c>
      <c r="BA501" s="58">
        <v>48.5</v>
      </c>
      <c r="BB501" s="58">
        <v>50.9</v>
      </c>
      <c r="BC501" s="58">
        <v>89.6</v>
      </c>
      <c r="BD501" s="58">
        <v>106.6</v>
      </c>
      <c r="BE501" s="58">
        <v>-5.6</v>
      </c>
      <c r="BF501" s="58">
        <v>66.400000000000006</v>
      </c>
      <c r="BG501" s="58">
        <v>13.08</v>
      </c>
      <c r="BH501" s="58">
        <v>8.98</v>
      </c>
      <c r="BI501" s="58">
        <v>89.9</v>
      </c>
      <c r="BJ501" s="58">
        <v>88.627600000000001</v>
      </c>
      <c r="BK501" s="58">
        <v>88.627600000000001</v>
      </c>
      <c r="BL501" s="58">
        <v>54.38</v>
      </c>
      <c r="BM501" s="58">
        <v>45.98</v>
      </c>
      <c r="BN501" s="58">
        <v>-17.7</v>
      </c>
      <c r="BO501" s="58">
        <v>-8.1</v>
      </c>
      <c r="BP501" s="58">
        <v>72.7</v>
      </c>
      <c r="BQ501" s="58">
        <v>84.5</v>
      </c>
      <c r="BR501" s="58">
        <v>73.3</v>
      </c>
      <c r="BS501" s="58">
        <v>96.9</v>
      </c>
      <c r="BT501" s="58">
        <v>-33.4</v>
      </c>
      <c r="BU501" s="58">
        <v>-40.5</v>
      </c>
      <c r="BV501" s="58">
        <v>98.8</v>
      </c>
      <c r="BW501" s="59" t="s">
        <v>544</v>
      </c>
      <c r="BX501" s="58">
        <v>-26.2</v>
      </c>
      <c r="BY501" s="58">
        <v>-25.9</v>
      </c>
      <c r="BZ501" s="58">
        <v>-7.6</v>
      </c>
      <c r="CA501" s="58">
        <v>15.3</v>
      </c>
      <c r="CB501" s="58">
        <v>-15.8</v>
      </c>
      <c r="CC501" s="58">
        <v>22.9</v>
      </c>
      <c r="CD501" s="58">
        <v>12.6</v>
      </c>
      <c r="CE501" s="58">
        <v>39670</v>
      </c>
      <c r="CF501" s="58">
        <v>2400782</v>
      </c>
      <c r="CG501" s="58">
        <v>90.5</v>
      </c>
      <c r="CH501" s="58">
        <v>79.400000000000006</v>
      </c>
      <c r="CI501" s="58">
        <v>92.5</v>
      </c>
      <c r="CJ501" s="58">
        <v>94.7</v>
      </c>
      <c r="CK501" s="58">
        <v>-43.2</v>
      </c>
      <c r="CL501" s="58">
        <v>-48.5</v>
      </c>
      <c r="CM501" s="58">
        <v>-33.4</v>
      </c>
      <c r="CN501" s="58">
        <v>60.5</v>
      </c>
      <c r="CO501" s="58">
        <v>59.5</v>
      </c>
      <c r="CP501" s="58">
        <v>88.3</v>
      </c>
      <c r="CQ501" s="58">
        <v>106.677406311</v>
      </c>
      <c r="CR501" s="58">
        <v>19.510000000000002</v>
      </c>
      <c r="CS501" s="58">
        <v>97.9</v>
      </c>
      <c r="CT501" s="58">
        <v>84.8</v>
      </c>
      <c r="CU501" s="58">
        <v>88.698899999999995</v>
      </c>
      <c r="CV501" s="58">
        <v>6.52</v>
      </c>
      <c r="CW501" s="58">
        <v>3.75</v>
      </c>
      <c r="CX501" s="58">
        <v>114.1</v>
      </c>
      <c r="CY501" s="58">
        <v>98.3</v>
      </c>
      <c r="CZ501" s="59" t="s">
        <v>544</v>
      </c>
      <c r="DA501" s="58">
        <v>-20.6</v>
      </c>
      <c r="DB501" s="58">
        <v>103.1</v>
      </c>
      <c r="DC501" s="59" t="s">
        <v>544</v>
      </c>
      <c r="DD501" s="58">
        <v>64.900000000000006</v>
      </c>
      <c r="DE501" s="59" t="s">
        <v>544</v>
      </c>
      <c r="DF501" s="59" t="s">
        <v>544</v>
      </c>
      <c r="DG501" s="58">
        <v>86.8</v>
      </c>
      <c r="DH501" s="58">
        <v>62</v>
      </c>
      <c r="DI501" s="58">
        <v>65.7</v>
      </c>
      <c r="DJ501" s="58">
        <v>100.332521915</v>
      </c>
      <c r="DK501" s="58">
        <v>66.8</v>
      </c>
      <c r="DL501" s="58">
        <v>78.400000000000006</v>
      </c>
      <c r="DM501" s="58">
        <v>83.5</v>
      </c>
      <c r="DN501" s="58">
        <v>10.817879</v>
      </c>
      <c r="DO501" s="59" t="s">
        <v>544</v>
      </c>
      <c r="DP501" s="59" t="s">
        <v>544</v>
      </c>
      <c r="DQ501" s="1">
        <v>79.400000000000006</v>
      </c>
    </row>
    <row r="502" spans="1:121">
      <c r="A502" s="3">
        <v>37118</v>
      </c>
      <c r="B502" s="59" t="s">
        <v>544</v>
      </c>
      <c r="C502" s="58">
        <v>87.2</v>
      </c>
      <c r="D502" s="58">
        <v>83.8</v>
      </c>
      <c r="E502" s="58">
        <v>90.7</v>
      </c>
      <c r="F502" s="58">
        <v>75.7</v>
      </c>
      <c r="G502" s="58">
        <v>0.90048300000000003</v>
      </c>
      <c r="H502" s="58">
        <v>579.4</v>
      </c>
      <c r="I502" s="58">
        <v>1333.5</v>
      </c>
      <c r="J502" s="58">
        <v>4.3540000000000001</v>
      </c>
      <c r="K502" s="58">
        <v>4.8</v>
      </c>
      <c r="L502" s="58">
        <v>5188.2</v>
      </c>
      <c r="M502" s="58">
        <v>256418</v>
      </c>
      <c r="N502" s="58">
        <v>81.3</v>
      </c>
      <c r="O502" s="58">
        <v>2648</v>
      </c>
      <c r="P502" s="58">
        <v>9.3000000000000007</v>
      </c>
      <c r="Q502" s="58">
        <v>11.8</v>
      </c>
      <c r="R502" s="58">
        <v>17.2</v>
      </c>
      <c r="S502" s="58">
        <v>50.01</v>
      </c>
      <c r="T502" s="59" t="s">
        <v>544</v>
      </c>
      <c r="U502" s="58">
        <v>40.71</v>
      </c>
      <c r="V502" s="59" t="s">
        <v>544</v>
      </c>
      <c r="W502" s="58">
        <v>-28.9</v>
      </c>
      <c r="X502" s="58">
        <v>64.599999999999994</v>
      </c>
      <c r="Y502" s="58">
        <v>1.9</v>
      </c>
      <c r="Z502" s="58">
        <v>93.1</v>
      </c>
      <c r="AA502" s="58">
        <v>91.8</v>
      </c>
      <c r="AB502" s="58">
        <v>91.1</v>
      </c>
      <c r="AC502" s="58">
        <v>0.90048300000000003</v>
      </c>
      <c r="AD502" s="58">
        <v>84.5</v>
      </c>
      <c r="AE502" s="58">
        <v>-23.5</v>
      </c>
      <c r="AF502" s="58">
        <v>96.959826000000007</v>
      </c>
      <c r="AG502" s="58">
        <v>25.74</v>
      </c>
      <c r="AH502" s="58">
        <v>81.8</v>
      </c>
      <c r="AI502" s="58">
        <v>64.599999999999994</v>
      </c>
      <c r="AJ502" s="58">
        <v>10.3</v>
      </c>
      <c r="AK502" s="58">
        <v>23.4</v>
      </c>
      <c r="AL502" s="58">
        <v>-12.2</v>
      </c>
      <c r="AM502" s="58">
        <v>83.346699999999998</v>
      </c>
      <c r="AN502" s="58">
        <v>98.415599999999998</v>
      </c>
      <c r="AO502" s="58">
        <v>14.4</v>
      </c>
      <c r="AP502" s="58">
        <v>98.6</v>
      </c>
      <c r="AQ502" s="58">
        <v>79.5</v>
      </c>
      <c r="AR502" s="58">
        <v>11.4</v>
      </c>
      <c r="AS502" s="58">
        <v>-11.9</v>
      </c>
      <c r="AT502" s="58">
        <v>93.1</v>
      </c>
      <c r="AU502" s="58">
        <v>92.17</v>
      </c>
      <c r="AV502" s="58">
        <v>92</v>
      </c>
      <c r="AW502" s="58">
        <v>108.7</v>
      </c>
      <c r="AX502" s="58">
        <v>50.7</v>
      </c>
      <c r="AY502" s="58">
        <v>50.4</v>
      </c>
      <c r="AZ502" s="58">
        <v>49.2</v>
      </c>
      <c r="BA502" s="58">
        <v>48.5</v>
      </c>
      <c r="BB502" s="58">
        <v>49.7</v>
      </c>
      <c r="BC502" s="58">
        <v>89.3</v>
      </c>
      <c r="BD502" s="58">
        <v>106.4</v>
      </c>
      <c r="BE502" s="58">
        <v>-1.1000000000000001</v>
      </c>
      <c r="BF502" s="58">
        <v>66.5</v>
      </c>
      <c r="BG502" s="58">
        <v>12.55</v>
      </c>
      <c r="BH502" s="58">
        <v>8.65</v>
      </c>
      <c r="BI502" s="58">
        <v>92.3</v>
      </c>
      <c r="BJ502" s="58">
        <v>91.305300000000003</v>
      </c>
      <c r="BK502" s="58">
        <v>91.305300000000003</v>
      </c>
      <c r="BL502" s="58">
        <v>54.28</v>
      </c>
      <c r="BM502" s="58">
        <v>44.79</v>
      </c>
      <c r="BN502" s="58">
        <v>-20.3</v>
      </c>
      <c r="BO502" s="58">
        <v>-10.3</v>
      </c>
      <c r="BP502" s="58">
        <v>75.3</v>
      </c>
      <c r="BQ502" s="58">
        <v>90.7</v>
      </c>
      <c r="BR502" s="58">
        <v>77</v>
      </c>
      <c r="BS502" s="58">
        <v>96.8</v>
      </c>
      <c r="BT502" s="58">
        <v>-36.9</v>
      </c>
      <c r="BU502" s="58">
        <v>-44.7</v>
      </c>
      <c r="BV502" s="58">
        <v>102</v>
      </c>
      <c r="BW502" s="59" t="s">
        <v>544</v>
      </c>
      <c r="BX502" s="58">
        <v>-25.4</v>
      </c>
      <c r="BY502" s="58">
        <v>-21.2</v>
      </c>
      <c r="BZ502" s="58">
        <v>-9</v>
      </c>
      <c r="CA502" s="58">
        <v>13.9</v>
      </c>
      <c r="CB502" s="58">
        <v>-19.600000000000001</v>
      </c>
      <c r="CC502" s="58">
        <v>12.6</v>
      </c>
      <c r="CD502" s="58">
        <v>8.1</v>
      </c>
      <c r="CE502" s="58">
        <v>39691</v>
      </c>
      <c r="CF502" s="58">
        <v>2398296</v>
      </c>
      <c r="CG502" s="58">
        <v>95.2</v>
      </c>
      <c r="CH502" s="58">
        <v>82.3</v>
      </c>
      <c r="CI502" s="58">
        <v>99.6</v>
      </c>
      <c r="CJ502" s="58">
        <v>98.3</v>
      </c>
      <c r="CK502" s="58">
        <v>-48.2</v>
      </c>
      <c r="CL502" s="58">
        <v>-50.2</v>
      </c>
      <c r="CM502" s="58">
        <v>-36.9</v>
      </c>
      <c r="CN502" s="58">
        <v>60.2</v>
      </c>
      <c r="CO502" s="58">
        <v>58.9</v>
      </c>
      <c r="CP502" s="58">
        <v>90.8</v>
      </c>
      <c r="CQ502" s="58">
        <v>88.275070189999994</v>
      </c>
      <c r="CR502" s="58">
        <v>20.56</v>
      </c>
      <c r="CS502" s="58">
        <v>98</v>
      </c>
      <c r="CT502" s="58">
        <v>87.3</v>
      </c>
      <c r="CU502" s="58">
        <v>91.510900000000007</v>
      </c>
      <c r="CV502" s="58">
        <v>5.98</v>
      </c>
      <c r="CW502" s="58">
        <v>3.46</v>
      </c>
      <c r="CX502" s="58">
        <v>120.3</v>
      </c>
      <c r="CY502" s="58">
        <v>101.9</v>
      </c>
      <c r="CZ502" s="59" t="s">
        <v>544</v>
      </c>
      <c r="DA502" s="58">
        <v>-23.3</v>
      </c>
      <c r="DB502" s="58">
        <v>103.9</v>
      </c>
      <c r="DC502" s="59" t="s">
        <v>544</v>
      </c>
      <c r="DD502" s="58">
        <v>64.599999999999994</v>
      </c>
      <c r="DE502" s="59" t="s">
        <v>544</v>
      </c>
      <c r="DF502" s="59" t="s">
        <v>544</v>
      </c>
      <c r="DG502" s="58">
        <v>89.5</v>
      </c>
      <c r="DH502" s="58">
        <v>61.4</v>
      </c>
      <c r="DI502" s="58">
        <v>67.5</v>
      </c>
      <c r="DJ502" s="58">
        <v>84.815754425999998</v>
      </c>
      <c r="DK502" s="58">
        <v>66.599999999999994</v>
      </c>
      <c r="DL502" s="58">
        <v>78.8</v>
      </c>
      <c r="DM502" s="58">
        <v>85.6</v>
      </c>
      <c r="DN502" s="58">
        <v>10.445029999999999</v>
      </c>
      <c r="DO502" s="59" t="s">
        <v>544</v>
      </c>
      <c r="DP502" s="59" t="s">
        <v>544</v>
      </c>
      <c r="DQ502" s="1">
        <v>81.599999999999994</v>
      </c>
    </row>
    <row r="503" spans="1:121">
      <c r="A503" s="3">
        <v>37149</v>
      </c>
      <c r="B503" s="59" t="s">
        <v>544</v>
      </c>
      <c r="C503" s="58">
        <v>84.3</v>
      </c>
      <c r="D503" s="58">
        <v>81.5</v>
      </c>
      <c r="E503" s="58">
        <v>87.3</v>
      </c>
      <c r="F503" s="58">
        <v>73.2</v>
      </c>
      <c r="G503" s="58">
        <v>0.91109499999999999</v>
      </c>
      <c r="H503" s="58">
        <v>593.9</v>
      </c>
      <c r="I503" s="58">
        <v>1346.8</v>
      </c>
      <c r="J503" s="58">
        <v>3.9830000000000001</v>
      </c>
      <c r="K503" s="58">
        <v>4.8</v>
      </c>
      <c r="L503" s="58">
        <v>4308.2</v>
      </c>
      <c r="M503" s="58">
        <v>257918</v>
      </c>
      <c r="N503" s="58">
        <v>80.5</v>
      </c>
      <c r="O503" s="58">
        <v>2549</v>
      </c>
      <c r="P503" s="58">
        <v>9.4</v>
      </c>
      <c r="Q503" s="58">
        <v>6.7</v>
      </c>
      <c r="R503" s="58">
        <v>24.6</v>
      </c>
      <c r="S503" s="58">
        <v>49.44</v>
      </c>
      <c r="T503" s="59" t="s">
        <v>544</v>
      </c>
      <c r="U503" s="58">
        <v>41.29</v>
      </c>
      <c r="V503" s="59" t="s">
        <v>544</v>
      </c>
      <c r="W503" s="58">
        <v>-32.4</v>
      </c>
      <c r="X503" s="58">
        <v>62.2</v>
      </c>
      <c r="Y503" s="58">
        <v>-4.9000000000000004</v>
      </c>
      <c r="Z503" s="58">
        <v>93.1</v>
      </c>
      <c r="AA503" s="58">
        <v>92</v>
      </c>
      <c r="AB503" s="58">
        <v>91.5</v>
      </c>
      <c r="AC503" s="58">
        <v>0.91109499999999999</v>
      </c>
      <c r="AD503" s="58">
        <v>83.5</v>
      </c>
      <c r="AE503" s="58">
        <v>-28.8</v>
      </c>
      <c r="AF503" s="58">
        <v>97.273719</v>
      </c>
      <c r="AG503" s="58">
        <v>25.84</v>
      </c>
      <c r="AH503" s="58">
        <v>81.900000000000006</v>
      </c>
      <c r="AI503" s="58">
        <v>62.2</v>
      </c>
      <c r="AJ503" s="58">
        <v>7.5</v>
      </c>
      <c r="AK503" s="58">
        <v>32.4</v>
      </c>
      <c r="AL503" s="58">
        <v>-15.9</v>
      </c>
      <c r="AM503" s="58">
        <v>83.223799999999997</v>
      </c>
      <c r="AN503" s="58">
        <v>98.184200000000004</v>
      </c>
      <c r="AO503" s="58">
        <v>21.8</v>
      </c>
      <c r="AP503" s="58">
        <v>90.8</v>
      </c>
      <c r="AQ503" s="58">
        <v>78.900000000000006</v>
      </c>
      <c r="AR503" s="58">
        <v>13.7</v>
      </c>
      <c r="AS503" s="58">
        <v>-10.9</v>
      </c>
      <c r="AT503" s="58">
        <v>90.5</v>
      </c>
      <c r="AU503" s="58">
        <v>92.49</v>
      </c>
      <c r="AV503" s="58">
        <v>91.6</v>
      </c>
      <c r="AW503" s="58">
        <v>106.9</v>
      </c>
      <c r="AX503" s="58">
        <v>50.4</v>
      </c>
      <c r="AY503" s="58">
        <v>50</v>
      </c>
      <c r="AZ503" s="58">
        <v>47.9</v>
      </c>
      <c r="BA503" s="58">
        <v>46.7</v>
      </c>
      <c r="BB503" s="58">
        <v>48.7</v>
      </c>
      <c r="BC503" s="58">
        <v>89.1</v>
      </c>
      <c r="BD503" s="58">
        <v>105</v>
      </c>
      <c r="BE503" s="58">
        <v>-7.9</v>
      </c>
      <c r="BF503" s="58">
        <v>65.400000000000006</v>
      </c>
      <c r="BG503" s="58">
        <v>12.24</v>
      </c>
      <c r="BH503" s="58">
        <v>8.3800000000000008</v>
      </c>
      <c r="BI503" s="58">
        <v>91.7</v>
      </c>
      <c r="BJ503" s="58">
        <v>92.212000000000003</v>
      </c>
      <c r="BK503" s="58">
        <v>92.212000000000003</v>
      </c>
      <c r="BL503" s="58">
        <v>52.54</v>
      </c>
      <c r="BM503" s="58">
        <v>44.67</v>
      </c>
      <c r="BN503" s="58">
        <v>-31.7</v>
      </c>
      <c r="BO503" s="58">
        <v>-18.899999999999999</v>
      </c>
      <c r="BP503" s="58">
        <v>74.900000000000006</v>
      </c>
      <c r="BQ503" s="58">
        <v>88.1</v>
      </c>
      <c r="BR503" s="58">
        <v>77</v>
      </c>
      <c r="BS503" s="58">
        <v>96.2</v>
      </c>
      <c r="BT503" s="58">
        <v>-41.7</v>
      </c>
      <c r="BU503" s="58">
        <v>-43</v>
      </c>
      <c r="BV503" s="58">
        <v>99.4</v>
      </c>
      <c r="BW503" s="59" t="s">
        <v>544</v>
      </c>
      <c r="BX503" s="58">
        <v>-26.7</v>
      </c>
      <c r="BY503" s="58">
        <v>-32.799999999999997</v>
      </c>
      <c r="BZ503" s="58">
        <v>-16.100000000000001</v>
      </c>
      <c r="CA503" s="58">
        <v>12</v>
      </c>
      <c r="CB503" s="58">
        <v>-12.9</v>
      </c>
      <c r="CC503" s="58">
        <v>12.1</v>
      </c>
      <c r="CD503" s="58">
        <v>9.1</v>
      </c>
      <c r="CE503" s="58">
        <v>39668</v>
      </c>
      <c r="CF503" s="58">
        <v>2405631</v>
      </c>
      <c r="CG503" s="58">
        <v>89.9</v>
      </c>
      <c r="CH503" s="58">
        <v>81.599999999999994</v>
      </c>
      <c r="CI503" s="58">
        <v>91.7</v>
      </c>
      <c r="CJ503" s="58">
        <v>92.8</v>
      </c>
      <c r="CK503" s="58">
        <v>-50.4</v>
      </c>
      <c r="CL503" s="58">
        <v>-51.7</v>
      </c>
      <c r="CM503" s="58">
        <v>-41.7</v>
      </c>
      <c r="CN503" s="58">
        <v>58.7</v>
      </c>
      <c r="CO503" s="58">
        <v>56.2</v>
      </c>
      <c r="CP503" s="58">
        <v>87</v>
      </c>
      <c r="CQ503" s="58">
        <v>248.30523681599999</v>
      </c>
      <c r="CR503" s="58">
        <v>27.75</v>
      </c>
      <c r="CS503" s="58">
        <v>97.8</v>
      </c>
      <c r="CT503" s="58">
        <v>87.5</v>
      </c>
      <c r="CU503" s="58">
        <v>92.531099999999995</v>
      </c>
      <c r="CV503" s="58">
        <v>5.82</v>
      </c>
      <c r="CW503" s="58">
        <v>3.38</v>
      </c>
      <c r="CX503" s="58">
        <v>113.5</v>
      </c>
      <c r="CY503" s="58">
        <v>101</v>
      </c>
      <c r="CZ503" s="59" t="s">
        <v>544</v>
      </c>
      <c r="DA503" s="58">
        <v>-24.6</v>
      </c>
      <c r="DB503" s="58">
        <v>103.4</v>
      </c>
      <c r="DC503" s="59" t="s">
        <v>544</v>
      </c>
      <c r="DD503" s="58">
        <v>65.5</v>
      </c>
      <c r="DE503" s="59" t="s">
        <v>544</v>
      </c>
      <c r="DF503" s="59" t="s">
        <v>544</v>
      </c>
      <c r="DG503" s="58">
        <v>85.3</v>
      </c>
      <c r="DH503" s="58">
        <v>60.4</v>
      </c>
      <c r="DI503" s="58">
        <v>69.400000000000006</v>
      </c>
      <c r="DJ503" s="58">
        <v>179.951395265</v>
      </c>
      <c r="DK503" s="58">
        <v>65.8</v>
      </c>
      <c r="DL503" s="58">
        <v>78.099999999999994</v>
      </c>
      <c r="DM503" s="58">
        <v>84.6</v>
      </c>
      <c r="DN503" s="58">
        <v>10.187844999999999</v>
      </c>
      <c r="DO503" s="59" t="s">
        <v>544</v>
      </c>
      <c r="DP503" s="59" t="s">
        <v>544</v>
      </c>
      <c r="DQ503" s="1">
        <v>80.5</v>
      </c>
    </row>
    <row r="504" spans="1:121">
      <c r="A504" s="3">
        <v>37179</v>
      </c>
      <c r="B504" s="59" t="s">
        <v>544</v>
      </c>
      <c r="C504" s="58">
        <v>83.9</v>
      </c>
      <c r="D504" s="58">
        <v>80.2</v>
      </c>
      <c r="E504" s="58">
        <v>87.7</v>
      </c>
      <c r="F504" s="58">
        <v>72.3</v>
      </c>
      <c r="G504" s="58">
        <v>0.90586500000000003</v>
      </c>
      <c r="H504" s="58">
        <v>590.70000000000005</v>
      </c>
      <c r="I504" s="58">
        <v>1348.4</v>
      </c>
      <c r="J504" s="58">
        <v>3.6</v>
      </c>
      <c r="K504" s="58">
        <v>4.5999999999999996</v>
      </c>
      <c r="L504" s="58">
        <v>4559.1000000000004</v>
      </c>
      <c r="M504" s="58">
        <v>284317</v>
      </c>
      <c r="N504" s="58">
        <v>78.900000000000006</v>
      </c>
      <c r="O504" s="58">
        <v>2916</v>
      </c>
      <c r="P504" s="58">
        <v>9.5</v>
      </c>
      <c r="Q504" s="58">
        <v>5</v>
      </c>
      <c r="R504" s="58">
        <v>31.1</v>
      </c>
      <c r="S504" s="58">
        <v>50.64</v>
      </c>
      <c r="T504" s="59" t="s">
        <v>544</v>
      </c>
      <c r="U504" s="58">
        <v>40.340000000000003</v>
      </c>
      <c r="V504" s="59" t="s">
        <v>544</v>
      </c>
      <c r="W504" s="58">
        <v>-36.700000000000003</v>
      </c>
      <c r="X504" s="58">
        <v>62.2</v>
      </c>
      <c r="Y504" s="58">
        <v>-9.8000000000000007</v>
      </c>
      <c r="Z504" s="58">
        <v>93</v>
      </c>
      <c r="AA504" s="58">
        <v>91.8</v>
      </c>
      <c r="AB504" s="58">
        <v>91.3</v>
      </c>
      <c r="AC504" s="58">
        <v>0.90586500000000003</v>
      </c>
      <c r="AD504" s="58">
        <v>82.1</v>
      </c>
      <c r="AE504" s="58">
        <v>-33.200000000000003</v>
      </c>
      <c r="AF504" s="58">
        <v>98.451327000000006</v>
      </c>
      <c r="AG504" s="58">
        <v>21.03</v>
      </c>
      <c r="AH504" s="58">
        <v>81.900000000000006</v>
      </c>
      <c r="AI504" s="58">
        <v>62.2</v>
      </c>
      <c r="AJ504" s="58">
        <v>7.9</v>
      </c>
      <c r="AK504" s="58">
        <v>35</v>
      </c>
      <c r="AL504" s="58">
        <v>-16.899999999999999</v>
      </c>
      <c r="AM504" s="58">
        <v>83.202399999999997</v>
      </c>
      <c r="AN504" s="58">
        <v>98.074700000000007</v>
      </c>
      <c r="AO504" s="58">
        <v>16.600000000000001</v>
      </c>
      <c r="AP504" s="58">
        <v>96.2</v>
      </c>
      <c r="AQ504" s="58">
        <v>79.8</v>
      </c>
      <c r="AR504" s="58">
        <v>9.8000000000000007</v>
      </c>
      <c r="AS504" s="58">
        <v>-11.6</v>
      </c>
      <c r="AT504" s="58">
        <v>84.5</v>
      </c>
      <c r="AU504" s="58">
        <v>92.4</v>
      </c>
      <c r="AV504" s="58">
        <v>90.4</v>
      </c>
      <c r="AW504" s="58">
        <v>105.5</v>
      </c>
      <c r="AX504" s="58">
        <v>42</v>
      </c>
      <c r="AY504" s="58">
        <v>42.8</v>
      </c>
      <c r="AZ504" s="58">
        <v>46.5</v>
      </c>
      <c r="BA504" s="58">
        <v>45.1</v>
      </c>
      <c r="BB504" s="58">
        <v>47.6</v>
      </c>
      <c r="BC504" s="58">
        <v>89</v>
      </c>
      <c r="BD504" s="58">
        <v>103.1</v>
      </c>
      <c r="BE504" s="58">
        <v>-15.2</v>
      </c>
      <c r="BF504" s="58">
        <v>66.400000000000006</v>
      </c>
      <c r="BG504" s="58">
        <v>12.51</v>
      </c>
      <c r="BH504" s="58">
        <v>8.58</v>
      </c>
      <c r="BI504" s="58">
        <v>92</v>
      </c>
      <c r="BJ504" s="58">
        <v>92.259</v>
      </c>
      <c r="BK504" s="58">
        <v>92.259</v>
      </c>
      <c r="BL504" s="58">
        <v>53.69</v>
      </c>
      <c r="BM504" s="58">
        <v>44.36</v>
      </c>
      <c r="BN504" s="58">
        <v>-27</v>
      </c>
      <c r="BO504" s="58">
        <v>-18.8</v>
      </c>
      <c r="BP504" s="58">
        <v>72.2</v>
      </c>
      <c r="BQ504" s="58">
        <v>87.2</v>
      </c>
      <c r="BR504" s="58">
        <v>73.599999999999994</v>
      </c>
      <c r="BS504" s="58">
        <v>94.9</v>
      </c>
      <c r="BT504" s="58">
        <v>-38.6</v>
      </c>
      <c r="BU504" s="58">
        <v>-43.3</v>
      </c>
      <c r="BV504" s="58">
        <v>99</v>
      </c>
      <c r="BW504" s="59" t="s">
        <v>544</v>
      </c>
      <c r="BX504" s="58">
        <v>-32.9</v>
      </c>
      <c r="BY504" s="58">
        <v>-27.6</v>
      </c>
      <c r="BZ504" s="58">
        <v>-17.600000000000001</v>
      </c>
      <c r="CA504" s="58">
        <v>11</v>
      </c>
      <c r="CB504" s="58">
        <v>-18.7</v>
      </c>
      <c r="CC504" s="58">
        <v>26.1</v>
      </c>
      <c r="CD504" s="58">
        <v>2.6</v>
      </c>
      <c r="CE504" s="58">
        <v>39665</v>
      </c>
      <c r="CF504" s="58">
        <v>2409027</v>
      </c>
      <c r="CG504" s="58">
        <v>90.3</v>
      </c>
      <c r="CH504" s="58">
        <v>79.8</v>
      </c>
      <c r="CI504" s="58">
        <v>99.8</v>
      </c>
      <c r="CJ504" s="58">
        <v>87.6</v>
      </c>
      <c r="CK504" s="58">
        <v>-48.6</v>
      </c>
      <c r="CL504" s="58">
        <v>-51.5</v>
      </c>
      <c r="CM504" s="58">
        <v>-38.6</v>
      </c>
      <c r="CN504" s="58">
        <v>60.2</v>
      </c>
      <c r="CO504" s="58">
        <v>59.3</v>
      </c>
      <c r="CP504" s="58">
        <v>85.4</v>
      </c>
      <c r="CQ504" s="58">
        <v>276.72369384799998</v>
      </c>
      <c r="CR504" s="58">
        <v>41.95</v>
      </c>
      <c r="CS504" s="58">
        <v>97.7</v>
      </c>
      <c r="CT504" s="58">
        <v>87.5</v>
      </c>
      <c r="CU504" s="58">
        <v>92.45</v>
      </c>
      <c r="CV504" s="58">
        <v>6.32</v>
      </c>
      <c r="CW504" s="58">
        <v>3.46</v>
      </c>
      <c r="CX504" s="58">
        <v>114</v>
      </c>
      <c r="CY504" s="58">
        <v>98.8</v>
      </c>
      <c r="CZ504" s="59" t="s">
        <v>544</v>
      </c>
      <c r="DA504" s="58">
        <v>-24.4</v>
      </c>
      <c r="DB504" s="58">
        <v>100.6</v>
      </c>
      <c r="DC504" s="59" t="s">
        <v>544</v>
      </c>
      <c r="DD504" s="58">
        <v>63.4</v>
      </c>
      <c r="DE504" s="59" t="s">
        <v>544</v>
      </c>
      <c r="DF504" s="59" t="s">
        <v>544</v>
      </c>
      <c r="DG504" s="58">
        <v>83.9</v>
      </c>
      <c r="DH504" s="58">
        <v>59</v>
      </c>
      <c r="DI504" s="58">
        <v>64.2</v>
      </c>
      <c r="DJ504" s="58">
        <v>170.98264342900001</v>
      </c>
      <c r="DK504" s="58">
        <v>66.8</v>
      </c>
      <c r="DL504" s="58">
        <v>77.7</v>
      </c>
      <c r="DM504" s="58">
        <v>83.1</v>
      </c>
      <c r="DN504" s="58">
        <v>10.439099000000001</v>
      </c>
      <c r="DO504" s="59" t="s">
        <v>544</v>
      </c>
      <c r="DP504" s="59" t="s">
        <v>544</v>
      </c>
      <c r="DQ504" s="1">
        <v>79.099999999999994</v>
      </c>
    </row>
    <row r="505" spans="1:121">
      <c r="A505" s="3">
        <v>37210</v>
      </c>
      <c r="B505" s="59" t="s">
        <v>544</v>
      </c>
      <c r="C505" s="58">
        <v>84.7</v>
      </c>
      <c r="D505" s="58">
        <v>80.3</v>
      </c>
      <c r="E505" s="58">
        <v>89.3</v>
      </c>
      <c r="F505" s="58">
        <v>72.3</v>
      </c>
      <c r="G505" s="58">
        <v>0.88830900000000002</v>
      </c>
      <c r="H505" s="58">
        <v>611.1</v>
      </c>
      <c r="I505" s="58">
        <v>1347.8</v>
      </c>
      <c r="J505" s="58">
        <v>3.3860000000000001</v>
      </c>
      <c r="K505" s="58">
        <v>4.5</v>
      </c>
      <c r="L505" s="58">
        <v>4989.8999999999996</v>
      </c>
      <c r="M505" s="58">
        <v>277242</v>
      </c>
      <c r="N505" s="58">
        <v>78.099999999999994</v>
      </c>
      <c r="O505" s="58">
        <v>2594</v>
      </c>
      <c r="P505" s="58">
        <v>9.6</v>
      </c>
      <c r="Q505" s="58">
        <v>4.5</v>
      </c>
      <c r="R505" s="58">
        <v>30.2</v>
      </c>
      <c r="S505" s="58">
        <v>48.69</v>
      </c>
      <c r="T505" s="59" t="s">
        <v>544</v>
      </c>
      <c r="U505" s="58">
        <v>39.89</v>
      </c>
      <c r="V505" s="59" t="s">
        <v>544</v>
      </c>
      <c r="W505" s="58">
        <v>-40.4</v>
      </c>
      <c r="X505" s="58">
        <v>62.9</v>
      </c>
      <c r="Y505" s="58">
        <v>-5.6</v>
      </c>
      <c r="Z505" s="58">
        <v>92.6</v>
      </c>
      <c r="AA505" s="58">
        <v>91.1</v>
      </c>
      <c r="AB505" s="58">
        <v>90.4</v>
      </c>
      <c r="AC505" s="58">
        <v>0.88830900000000002</v>
      </c>
      <c r="AD505" s="58">
        <v>81.400000000000006</v>
      </c>
      <c r="AE505" s="58">
        <v>-34.9</v>
      </c>
      <c r="AF505" s="58">
        <v>98.669623000000001</v>
      </c>
      <c r="AG505" s="58">
        <v>19.11</v>
      </c>
      <c r="AH505" s="58">
        <v>81.8</v>
      </c>
      <c r="AI505" s="58">
        <v>62.9</v>
      </c>
      <c r="AJ505" s="58">
        <v>8.6999999999999993</v>
      </c>
      <c r="AK505" s="58">
        <v>33.1</v>
      </c>
      <c r="AL505" s="58">
        <v>-20.2</v>
      </c>
      <c r="AM505" s="58">
        <v>83.290899999999993</v>
      </c>
      <c r="AN505" s="58">
        <v>98.096599999999995</v>
      </c>
      <c r="AO505" s="58">
        <v>23.2</v>
      </c>
      <c r="AP505" s="58">
        <v>81.099999999999994</v>
      </c>
      <c r="AQ505" s="58">
        <v>81.099999999999994</v>
      </c>
      <c r="AR505" s="58">
        <v>13.1</v>
      </c>
      <c r="AS505" s="58">
        <v>-13.8</v>
      </c>
      <c r="AT505" s="58">
        <v>81</v>
      </c>
      <c r="AU505" s="58">
        <v>91.58</v>
      </c>
      <c r="AV505" s="58">
        <v>90.3</v>
      </c>
      <c r="AW505" s="58">
        <v>105.4</v>
      </c>
      <c r="AX505" s="58">
        <v>37.299999999999997</v>
      </c>
      <c r="AY505" s="58">
        <v>39.1</v>
      </c>
      <c r="AZ505" s="58">
        <v>47.9</v>
      </c>
      <c r="BA505" s="58">
        <v>47</v>
      </c>
      <c r="BB505" s="58">
        <v>48.5</v>
      </c>
      <c r="BC505" s="58">
        <v>89.1</v>
      </c>
      <c r="BD505" s="58">
        <v>105.4</v>
      </c>
      <c r="BE505" s="58">
        <v>-11.8</v>
      </c>
      <c r="BF505" s="58">
        <v>66.2</v>
      </c>
      <c r="BG505" s="58">
        <v>12.53</v>
      </c>
      <c r="BH505" s="58">
        <v>8.66</v>
      </c>
      <c r="BI505" s="58">
        <v>90.3</v>
      </c>
      <c r="BJ505" s="58">
        <v>90.679699999999997</v>
      </c>
      <c r="BK505" s="58">
        <v>90.679699999999997</v>
      </c>
      <c r="BL505" s="58">
        <v>51.49</v>
      </c>
      <c r="BM505" s="58">
        <v>43.9</v>
      </c>
      <c r="BN505" s="58">
        <v>-22.6</v>
      </c>
      <c r="BO505" s="58">
        <v>-17.899999999999999</v>
      </c>
      <c r="BP505" s="58">
        <v>71.5</v>
      </c>
      <c r="BQ505" s="58">
        <v>85.1</v>
      </c>
      <c r="BR505" s="58">
        <v>72.8</v>
      </c>
      <c r="BS505" s="58">
        <v>97.8</v>
      </c>
      <c r="BT505" s="58">
        <v>-35.6</v>
      </c>
      <c r="BU505" s="58">
        <v>-39.1</v>
      </c>
      <c r="BV505" s="58">
        <v>97.7</v>
      </c>
      <c r="BW505" s="59" t="s">
        <v>544</v>
      </c>
      <c r="BX505" s="58">
        <v>-28.9</v>
      </c>
      <c r="BY505" s="58">
        <v>-25.8</v>
      </c>
      <c r="BZ505" s="58">
        <v>-16.8</v>
      </c>
      <c r="CA505" s="58">
        <v>9.6</v>
      </c>
      <c r="CB505" s="58">
        <v>-26.9</v>
      </c>
      <c r="CC505" s="58">
        <v>7.2</v>
      </c>
      <c r="CD505" s="58">
        <v>-3.9</v>
      </c>
      <c r="CE505" s="58">
        <v>39698</v>
      </c>
      <c r="CF505" s="58">
        <v>2415717</v>
      </c>
      <c r="CG505" s="58">
        <v>93.3</v>
      </c>
      <c r="CH505" s="58">
        <v>72.5</v>
      </c>
      <c r="CI505" s="58">
        <v>99.7</v>
      </c>
      <c r="CJ505" s="58">
        <v>98.7</v>
      </c>
      <c r="CK505" s="58">
        <v>-47.3</v>
      </c>
      <c r="CL505" s="58">
        <v>-46.8</v>
      </c>
      <c r="CM505" s="58">
        <v>-35.6</v>
      </c>
      <c r="CN505" s="58">
        <v>59.1</v>
      </c>
      <c r="CO505" s="58">
        <v>57.6</v>
      </c>
      <c r="CP505" s="58">
        <v>84.1</v>
      </c>
      <c r="CQ505" s="58">
        <v>177.75169372600001</v>
      </c>
      <c r="CR505" s="58">
        <v>40.549999999999997</v>
      </c>
      <c r="CS505" s="58">
        <v>97.8</v>
      </c>
      <c r="CT505" s="58">
        <v>86.5</v>
      </c>
      <c r="CU505" s="58">
        <v>90.944100000000006</v>
      </c>
      <c r="CV505" s="58">
        <v>6.08</v>
      </c>
      <c r="CW505" s="58">
        <v>3.15</v>
      </c>
      <c r="CX505" s="58">
        <v>118</v>
      </c>
      <c r="CY505" s="58">
        <v>90</v>
      </c>
      <c r="CZ505" s="59" t="s">
        <v>544</v>
      </c>
      <c r="DA505" s="58">
        <v>-27</v>
      </c>
      <c r="DB505" s="58">
        <v>103.6</v>
      </c>
      <c r="DC505" s="59" t="s">
        <v>544</v>
      </c>
      <c r="DD505" s="58">
        <v>62.3</v>
      </c>
      <c r="DE505" s="59" t="s">
        <v>544</v>
      </c>
      <c r="DF505" s="59" t="s">
        <v>544</v>
      </c>
      <c r="DG505" s="58">
        <v>83.8</v>
      </c>
      <c r="DH505" s="58">
        <v>60.7</v>
      </c>
      <c r="DI505" s="58">
        <v>64.400000000000006</v>
      </c>
      <c r="DJ505" s="58">
        <v>126.100607853</v>
      </c>
      <c r="DK505" s="58">
        <v>66.7</v>
      </c>
      <c r="DL505" s="58">
        <v>77.599999999999994</v>
      </c>
      <c r="DM505" s="58">
        <v>82.2</v>
      </c>
      <c r="DN505" s="58">
        <v>10.604067000000001</v>
      </c>
      <c r="DO505" s="59" t="s">
        <v>544</v>
      </c>
      <c r="DP505" s="59" t="s">
        <v>544</v>
      </c>
      <c r="DQ505" s="1">
        <v>78.099999999999994</v>
      </c>
    </row>
    <row r="506" spans="1:121">
      <c r="A506" s="3">
        <v>37240</v>
      </c>
      <c r="B506" s="59" t="s">
        <v>544</v>
      </c>
      <c r="C506" s="58">
        <v>86</v>
      </c>
      <c r="D506" s="58">
        <v>81.3</v>
      </c>
      <c r="E506" s="58">
        <v>91.1</v>
      </c>
      <c r="F506" s="58">
        <v>75.5</v>
      </c>
      <c r="G506" s="58">
        <v>0.89237200000000005</v>
      </c>
      <c r="H506" s="58">
        <v>601.6</v>
      </c>
      <c r="I506" s="58">
        <v>1332.8</v>
      </c>
      <c r="J506" s="58">
        <v>3.3450000000000002</v>
      </c>
      <c r="K506" s="58">
        <v>4.7</v>
      </c>
      <c r="L506" s="58">
        <v>5160.1000000000004</v>
      </c>
      <c r="M506" s="58">
        <v>226174</v>
      </c>
      <c r="N506" s="58">
        <v>78.7</v>
      </c>
      <c r="O506" s="58">
        <v>2589</v>
      </c>
      <c r="P506" s="58">
        <v>9.6</v>
      </c>
      <c r="Q506" s="58">
        <v>10.5</v>
      </c>
      <c r="R506" s="58">
        <v>22.4</v>
      </c>
      <c r="S506" s="58">
        <v>51.99</v>
      </c>
      <c r="T506" s="59" t="s">
        <v>544</v>
      </c>
      <c r="U506" s="58">
        <v>39.08</v>
      </c>
      <c r="V506" s="59" t="s">
        <v>544</v>
      </c>
      <c r="W506" s="58">
        <v>-39</v>
      </c>
      <c r="X506" s="58">
        <v>66.400000000000006</v>
      </c>
      <c r="Y506" s="58">
        <v>-2.5</v>
      </c>
      <c r="Z506" s="58">
        <v>92.9</v>
      </c>
      <c r="AA506" s="58">
        <v>91.3</v>
      </c>
      <c r="AB506" s="58">
        <v>90.6</v>
      </c>
      <c r="AC506" s="58">
        <v>0.89237200000000005</v>
      </c>
      <c r="AD506" s="58">
        <v>82</v>
      </c>
      <c r="AE506" s="58">
        <v>-34.700000000000003</v>
      </c>
      <c r="AF506" s="58">
        <v>98.888889000000006</v>
      </c>
      <c r="AG506" s="58">
        <v>18.68</v>
      </c>
      <c r="AH506" s="58">
        <v>82</v>
      </c>
      <c r="AI506" s="58">
        <v>66.400000000000006</v>
      </c>
      <c r="AJ506" s="58">
        <v>14.4</v>
      </c>
      <c r="AK506" s="58">
        <v>27.6</v>
      </c>
      <c r="AL506" s="58">
        <v>-12.8</v>
      </c>
      <c r="AM506" s="58">
        <v>83.477900000000005</v>
      </c>
      <c r="AN506" s="58">
        <v>98.236199999999997</v>
      </c>
      <c r="AO506" s="58">
        <v>40.799999999999997</v>
      </c>
      <c r="AP506" s="58">
        <v>51.7</v>
      </c>
      <c r="AQ506" s="58">
        <v>82.1</v>
      </c>
      <c r="AR506" s="58">
        <v>25.8</v>
      </c>
      <c r="AS506" s="58">
        <v>-14.1</v>
      </c>
      <c r="AT506" s="58">
        <v>82.5</v>
      </c>
      <c r="AU506" s="58">
        <v>91.82</v>
      </c>
      <c r="AV506" s="58">
        <v>90.3</v>
      </c>
      <c r="AW506" s="58">
        <v>105.3</v>
      </c>
      <c r="AX506" s="58">
        <v>37</v>
      </c>
      <c r="AY506" s="58">
        <v>38.799999999999997</v>
      </c>
      <c r="AZ506" s="58">
        <v>48</v>
      </c>
      <c r="BA506" s="58">
        <v>47.1</v>
      </c>
      <c r="BB506" s="58">
        <v>48.7</v>
      </c>
      <c r="BC506" s="58">
        <v>89.2</v>
      </c>
      <c r="BD506" s="58">
        <v>105.2</v>
      </c>
      <c r="BE506" s="58">
        <v>-2.1</v>
      </c>
      <c r="BF506" s="58">
        <v>65.2</v>
      </c>
      <c r="BG506" s="58">
        <v>12.56</v>
      </c>
      <c r="BH506" s="58">
        <v>9.7200000000000006</v>
      </c>
      <c r="BI506" s="58">
        <v>91.6</v>
      </c>
      <c r="BJ506" s="58">
        <v>91.171499999999995</v>
      </c>
      <c r="BK506" s="58">
        <v>91.171499999999995</v>
      </c>
      <c r="BL506" s="58">
        <v>53.77</v>
      </c>
      <c r="BM506" s="58">
        <v>42.94</v>
      </c>
      <c r="BN506" s="58">
        <v>-16.600000000000001</v>
      </c>
      <c r="BO506" s="58">
        <v>-14.4</v>
      </c>
      <c r="BP506" s="58">
        <v>72.2</v>
      </c>
      <c r="BQ506" s="58">
        <v>86</v>
      </c>
      <c r="BR506" s="58">
        <v>73.599999999999994</v>
      </c>
      <c r="BS506" s="58">
        <v>96.1</v>
      </c>
      <c r="BT506" s="58">
        <v>-34.299999999999997</v>
      </c>
      <c r="BU506" s="58">
        <v>-40</v>
      </c>
      <c r="BV506" s="58">
        <v>97.9</v>
      </c>
      <c r="BW506" s="59" t="s">
        <v>544</v>
      </c>
      <c r="BX506" s="58">
        <v>-29.5</v>
      </c>
      <c r="BY506" s="58">
        <v>-27.3</v>
      </c>
      <c r="BZ506" s="58">
        <v>-12</v>
      </c>
      <c r="CA506" s="58">
        <v>7.1</v>
      </c>
      <c r="CB506" s="58">
        <v>-20.399999999999999</v>
      </c>
      <c r="CC506" s="58">
        <v>7.3</v>
      </c>
      <c r="CD506" s="58">
        <v>2.4</v>
      </c>
      <c r="CE506" s="58">
        <v>39706</v>
      </c>
      <c r="CF506" s="58">
        <v>2426914</v>
      </c>
      <c r="CG506" s="58">
        <v>87.2</v>
      </c>
      <c r="CH506" s="58">
        <v>66</v>
      </c>
      <c r="CI506" s="58">
        <v>99.4</v>
      </c>
      <c r="CJ506" s="58">
        <v>87.8</v>
      </c>
      <c r="CK506" s="58">
        <v>-43.9</v>
      </c>
      <c r="CL506" s="58">
        <v>-49</v>
      </c>
      <c r="CM506" s="58">
        <v>-34.299999999999997</v>
      </c>
      <c r="CN506" s="58">
        <v>57.8</v>
      </c>
      <c r="CO506" s="58">
        <v>59.3</v>
      </c>
      <c r="CP506" s="58">
        <v>85.6</v>
      </c>
      <c r="CQ506" s="58">
        <v>108.119812012</v>
      </c>
      <c r="CR506" s="58">
        <v>30.71</v>
      </c>
      <c r="CS506" s="58">
        <v>97.6</v>
      </c>
      <c r="CT506" s="58">
        <v>87.3</v>
      </c>
      <c r="CU506" s="58">
        <v>91.319500000000005</v>
      </c>
      <c r="CV506" s="58">
        <v>5.37</v>
      </c>
      <c r="CW506" s="58">
        <v>2.9</v>
      </c>
      <c r="CX506" s="58">
        <v>110.3</v>
      </c>
      <c r="CY506" s="58">
        <v>82</v>
      </c>
      <c r="CZ506" s="59" t="s">
        <v>544</v>
      </c>
      <c r="DA506" s="58">
        <v>-22.9</v>
      </c>
      <c r="DB506" s="58">
        <v>105</v>
      </c>
      <c r="DC506" s="59" t="s">
        <v>544</v>
      </c>
      <c r="DD506" s="58">
        <v>61.7</v>
      </c>
      <c r="DE506" s="59" t="s">
        <v>544</v>
      </c>
      <c r="DF506" s="59" t="s">
        <v>544</v>
      </c>
      <c r="DG506" s="58">
        <v>86.3</v>
      </c>
      <c r="DH506" s="58">
        <v>63.9</v>
      </c>
      <c r="DI506" s="58">
        <v>65</v>
      </c>
      <c r="DJ506" s="58">
        <v>108.08823224699999</v>
      </c>
      <c r="DK506" s="58">
        <v>65.099999999999994</v>
      </c>
      <c r="DL506" s="58">
        <v>77.2</v>
      </c>
      <c r="DM506" s="58">
        <v>82.5</v>
      </c>
      <c r="DN506" s="58">
        <v>10.179328999999999</v>
      </c>
      <c r="DO506" s="59" t="s">
        <v>544</v>
      </c>
      <c r="DP506" s="59" t="s">
        <v>544</v>
      </c>
      <c r="DQ506" s="1">
        <v>78.599999999999994</v>
      </c>
    </row>
    <row r="507" spans="1:121">
      <c r="A507" s="3">
        <v>37271</v>
      </c>
      <c r="B507" s="59" t="s">
        <v>544</v>
      </c>
      <c r="C507" s="58">
        <v>84.8</v>
      </c>
      <c r="D507" s="58">
        <v>80.599999999999994</v>
      </c>
      <c r="E507" s="58">
        <v>89.1</v>
      </c>
      <c r="F507" s="58">
        <v>74</v>
      </c>
      <c r="G507" s="58">
        <v>0.88328600000000002</v>
      </c>
      <c r="H507" s="58">
        <v>520</v>
      </c>
      <c r="I507" s="58">
        <v>1269</v>
      </c>
      <c r="J507" s="58">
        <v>3.339</v>
      </c>
      <c r="K507" s="58">
        <v>4.9000000000000004</v>
      </c>
      <c r="L507" s="58">
        <v>5107.6000000000004</v>
      </c>
      <c r="M507" s="58">
        <v>243400</v>
      </c>
      <c r="N507" s="58">
        <v>79</v>
      </c>
      <c r="O507" s="58">
        <v>2723</v>
      </c>
      <c r="P507" s="58">
        <v>9.6</v>
      </c>
      <c r="Q507" s="58">
        <v>11.5</v>
      </c>
      <c r="R507" s="58">
        <v>21.3</v>
      </c>
      <c r="S507" s="58">
        <v>48.2</v>
      </c>
      <c r="T507" s="59" t="s">
        <v>544</v>
      </c>
      <c r="U507" s="58">
        <v>37.04</v>
      </c>
      <c r="V507" s="59" t="s">
        <v>544</v>
      </c>
      <c r="W507" s="58">
        <v>-36.6</v>
      </c>
      <c r="X507" s="58">
        <v>64.099999999999994</v>
      </c>
      <c r="Y507" s="58">
        <v>-5.6</v>
      </c>
      <c r="Z507" s="58">
        <v>92.8</v>
      </c>
      <c r="AA507" s="58">
        <v>91.1</v>
      </c>
      <c r="AB507" s="58">
        <v>90.3</v>
      </c>
      <c r="AC507" s="58">
        <v>0.88328600000000002</v>
      </c>
      <c r="AD507" s="58">
        <v>81.599999999999994</v>
      </c>
      <c r="AE507" s="58">
        <v>-34.200000000000003</v>
      </c>
      <c r="AF507" s="58">
        <v>98.560354000000004</v>
      </c>
      <c r="AG507" s="58">
        <v>20.03</v>
      </c>
      <c r="AH507" s="58">
        <v>82.1</v>
      </c>
      <c r="AI507" s="58">
        <v>64.099999999999994</v>
      </c>
      <c r="AJ507" s="58">
        <v>14.6</v>
      </c>
      <c r="AK507" s="58">
        <v>26.3</v>
      </c>
      <c r="AL507" s="58">
        <v>-18.5</v>
      </c>
      <c r="AM507" s="58">
        <v>83.731899999999996</v>
      </c>
      <c r="AN507" s="58">
        <v>98.456000000000003</v>
      </c>
      <c r="AO507" s="58">
        <v>22.1</v>
      </c>
      <c r="AP507" s="58">
        <v>48.8</v>
      </c>
      <c r="AQ507" s="58">
        <v>79.7</v>
      </c>
      <c r="AR507" s="58">
        <v>35.9</v>
      </c>
      <c r="AS507" s="58">
        <v>-15.4</v>
      </c>
      <c r="AT507" s="58">
        <v>82.7</v>
      </c>
      <c r="AU507" s="58">
        <v>91.61</v>
      </c>
      <c r="AV507" s="58">
        <v>90.5</v>
      </c>
      <c r="AW507" s="58">
        <v>105.7</v>
      </c>
      <c r="AX507" s="58">
        <v>38.200000000000003</v>
      </c>
      <c r="AY507" s="58">
        <v>39.9</v>
      </c>
      <c r="AZ507" s="58">
        <v>48.6</v>
      </c>
      <c r="BA507" s="58">
        <v>47.4</v>
      </c>
      <c r="BB507" s="58">
        <v>49.5</v>
      </c>
      <c r="BC507" s="58">
        <v>89.2</v>
      </c>
      <c r="BD507" s="58">
        <v>107.6</v>
      </c>
      <c r="BE507" s="58">
        <v>-5.2</v>
      </c>
      <c r="BF507" s="58">
        <v>66.599999999999994</v>
      </c>
      <c r="BG507" s="58">
        <v>12.09</v>
      </c>
      <c r="BH507" s="58">
        <v>8.9</v>
      </c>
      <c r="BI507" s="58">
        <v>89.4</v>
      </c>
      <c r="BJ507" s="58">
        <v>90.866100000000003</v>
      </c>
      <c r="BK507" s="58">
        <v>90.866100000000003</v>
      </c>
      <c r="BL507" s="58">
        <v>51.49</v>
      </c>
      <c r="BM507" s="58">
        <v>40.770000000000003</v>
      </c>
      <c r="BN507" s="58">
        <v>-20.2</v>
      </c>
      <c r="BO507" s="58">
        <v>-17.5</v>
      </c>
      <c r="BP507" s="58">
        <v>72.900000000000006</v>
      </c>
      <c r="BQ507" s="58">
        <v>83.7</v>
      </c>
      <c r="BR507" s="58">
        <v>74</v>
      </c>
      <c r="BS507" s="58">
        <v>94.3</v>
      </c>
      <c r="BT507" s="58">
        <v>-39.5</v>
      </c>
      <c r="BU507" s="58">
        <v>-50.4</v>
      </c>
      <c r="BV507" s="58">
        <v>97.2</v>
      </c>
      <c r="BW507" s="59" t="s">
        <v>544</v>
      </c>
      <c r="BX507" s="58">
        <v>-29.5</v>
      </c>
      <c r="BY507" s="58">
        <v>-28.9</v>
      </c>
      <c r="BZ507" s="58">
        <v>-15.1</v>
      </c>
      <c r="CA507" s="58">
        <v>3.9</v>
      </c>
      <c r="CB507" s="58">
        <v>-15.1</v>
      </c>
      <c r="CC507" s="58">
        <v>7.1</v>
      </c>
      <c r="CD507" s="58">
        <v>-26.1</v>
      </c>
      <c r="CE507" s="58">
        <v>39726</v>
      </c>
      <c r="CF507" s="58">
        <v>2423687</v>
      </c>
      <c r="CG507" s="58">
        <v>90.5</v>
      </c>
      <c r="CH507" s="58">
        <v>79.5</v>
      </c>
      <c r="CI507" s="58">
        <v>99.5</v>
      </c>
      <c r="CJ507" s="58">
        <v>88.5</v>
      </c>
      <c r="CK507" s="58">
        <v>-50.9</v>
      </c>
      <c r="CL507" s="58">
        <v>-52.4</v>
      </c>
      <c r="CM507" s="58">
        <v>-39.5</v>
      </c>
      <c r="CN507" s="58">
        <v>65.099999999999994</v>
      </c>
      <c r="CO507" s="58">
        <v>65.7</v>
      </c>
      <c r="CP507" s="58">
        <v>85.9</v>
      </c>
      <c r="CQ507" s="58">
        <v>95.479484557999996</v>
      </c>
      <c r="CR507" s="58">
        <v>28.34</v>
      </c>
      <c r="CS507" s="58">
        <v>97.4</v>
      </c>
      <c r="CT507" s="58">
        <v>87.2</v>
      </c>
      <c r="CU507" s="58">
        <v>90.994299999999996</v>
      </c>
      <c r="CV507" s="58">
        <v>6.28</v>
      </c>
      <c r="CW507" s="58">
        <v>3.57</v>
      </c>
      <c r="CX507" s="58">
        <v>114.4</v>
      </c>
      <c r="CY507" s="58">
        <v>98.6</v>
      </c>
      <c r="CZ507" s="59" t="s">
        <v>544</v>
      </c>
      <c r="DA507" s="58">
        <v>-6.4</v>
      </c>
      <c r="DB507" s="58">
        <v>102.9</v>
      </c>
      <c r="DC507" s="59" t="s">
        <v>544</v>
      </c>
      <c r="DD507" s="58">
        <v>63</v>
      </c>
      <c r="DE507" s="59" t="s">
        <v>544</v>
      </c>
      <c r="DF507" s="59" t="s">
        <v>544</v>
      </c>
      <c r="DG507" s="58">
        <v>84.4</v>
      </c>
      <c r="DH507" s="58">
        <v>61.5</v>
      </c>
      <c r="DI507" s="58">
        <v>67.5</v>
      </c>
      <c r="DJ507" s="58">
        <v>107.059495419</v>
      </c>
      <c r="DK507" s="58">
        <v>66.8</v>
      </c>
      <c r="DL507" s="58">
        <v>77.8</v>
      </c>
      <c r="DM507" s="58">
        <v>83.2</v>
      </c>
      <c r="DN507" s="58">
        <v>10.018153</v>
      </c>
      <c r="DO507" s="59" t="s">
        <v>544</v>
      </c>
      <c r="DP507" s="59" t="s">
        <v>544</v>
      </c>
      <c r="DQ507" s="1">
        <v>79</v>
      </c>
    </row>
    <row r="508" spans="1:121">
      <c r="A508" s="3">
        <v>37302</v>
      </c>
      <c r="B508" s="59" t="s">
        <v>544</v>
      </c>
      <c r="C508" s="58">
        <v>86.2</v>
      </c>
      <c r="D508" s="58">
        <v>78.900000000000006</v>
      </c>
      <c r="E508" s="58">
        <v>94.2</v>
      </c>
      <c r="F508" s="58">
        <v>73.599999999999994</v>
      </c>
      <c r="G508" s="58">
        <v>0.870035</v>
      </c>
      <c r="H508" s="58">
        <v>519.4</v>
      </c>
      <c r="I508" s="58">
        <v>1266.3</v>
      </c>
      <c r="J508" s="58">
        <v>3.3570000000000002</v>
      </c>
      <c r="K508" s="58">
        <v>4.9000000000000004</v>
      </c>
      <c r="L508" s="58">
        <v>5039.1000000000004</v>
      </c>
      <c r="M508" s="58">
        <v>233281</v>
      </c>
      <c r="N508" s="58">
        <v>79.2</v>
      </c>
      <c r="O508" s="58">
        <v>2991</v>
      </c>
      <c r="P508" s="58">
        <v>9.6</v>
      </c>
      <c r="Q508" s="58">
        <v>13.8</v>
      </c>
      <c r="R508" s="58">
        <v>16.100000000000001</v>
      </c>
      <c r="S508" s="58">
        <v>49.74</v>
      </c>
      <c r="T508" s="59" t="s">
        <v>544</v>
      </c>
      <c r="U508" s="58">
        <v>38.43</v>
      </c>
      <c r="V508" s="59" t="s">
        <v>544</v>
      </c>
      <c r="W508" s="58">
        <v>-32.9</v>
      </c>
      <c r="X508" s="58">
        <v>64.8</v>
      </c>
      <c r="Y508" s="58">
        <v>0.6</v>
      </c>
      <c r="Z508" s="58">
        <v>92.5</v>
      </c>
      <c r="AA508" s="58">
        <v>90.8</v>
      </c>
      <c r="AB508" s="58">
        <v>89.8</v>
      </c>
      <c r="AC508" s="58">
        <v>0.870035</v>
      </c>
      <c r="AD508" s="58">
        <v>82.2</v>
      </c>
      <c r="AE508" s="58">
        <v>-33</v>
      </c>
      <c r="AF508" s="58">
        <v>98.125688999999994</v>
      </c>
      <c r="AG508" s="58">
        <v>20.54</v>
      </c>
      <c r="AH508" s="58">
        <v>82.3</v>
      </c>
      <c r="AI508" s="58">
        <v>64.8</v>
      </c>
      <c r="AJ508" s="58">
        <v>19.899999999999999</v>
      </c>
      <c r="AK508" s="58">
        <v>18.2</v>
      </c>
      <c r="AL508" s="58">
        <v>-27.4</v>
      </c>
      <c r="AM508" s="58">
        <v>84.025700000000001</v>
      </c>
      <c r="AN508" s="58">
        <v>98.723699999999994</v>
      </c>
      <c r="AO508" s="58">
        <v>8.3000000000000007</v>
      </c>
      <c r="AP508" s="58">
        <v>60</v>
      </c>
      <c r="AQ508" s="58">
        <v>80.8</v>
      </c>
      <c r="AR508" s="58">
        <v>50.2</v>
      </c>
      <c r="AS508" s="58">
        <v>-16.100000000000001</v>
      </c>
      <c r="AT508" s="58">
        <v>84.9</v>
      </c>
      <c r="AU508" s="58">
        <v>91.17</v>
      </c>
      <c r="AV508" s="58">
        <v>90.8</v>
      </c>
      <c r="AW508" s="58">
        <v>105.9</v>
      </c>
      <c r="AX508" s="58">
        <v>39.5</v>
      </c>
      <c r="AY508" s="58">
        <v>41</v>
      </c>
      <c r="AZ508" s="58">
        <v>48.7</v>
      </c>
      <c r="BA508" s="58">
        <v>46.9</v>
      </c>
      <c r="BB508" s="58">
        <v>49.9</v>
      </c>
      <c r="BC508" s="58">
        <v>89</v>
      </c>
      <c r="BD508" s="58">
        <v>105.6</v>
      </c>
      <c r="BE508" s="58">
        <v>-1.1000000000000001</v>
      </c>
      <c r="BF508" s="58">
        <v>67.400000000000006</v>
      </c>
      <c r="BG508" s="58">
        <v>12.38</v>
      </c>
      <c r="BH508" s="58">
        <v>8.51</v>
      </c>
      <c r="BI508" s="58">
        <v>94.2</v>
      </c>
      <c r="BJ508" s="58">
        <v>90.119100000000003</v>
      </c>
      <c r="BK508" s="58">
        <v>90.119100000000003</v>
      </c>
      <c r="BL508" s="58">
        <v>54.02</v>
      </c>
      <c r="BM508" s="58">
        <v>43.42</v>
      </c>
      <c r="BN508" s="58">
        <v>0.6</v>
      </c>
      <c r="BO508" s="58">
        <v>-7.9</v>
      </c>
      <c r="BP508" s="58">
        <v>72.2</v>
      </c>
      <c r="BQ508" s="58">
        <v>83.6</v>
      </c>
      <c r="BR508" s="58">
        <v>72.900000000000006</v>
      </c>
      <c r="BS508" s="58">
        <v>94.1</v>
      </c>
      <c r="BT508" s="58">
        <v>-38.299999999999997</v>
      </c>
      <c r="BU508" s="58">
        <v>-44</v>
      </c>
      <c r="BV508" s="58">
        <v>97.3</v>
      </c>
      <c r="BW508" s="59" t="s">
        <v>544</v>
      </c>
      <c r="BX508" s="58">
        <v>-37.799999999999997</v>
      </c>
      <c r="BY508" s="58">
        <v>-25.6</v>
      </c>
      <c r="BZ508" s="58">
        <v>-9.1</v>
      </c>
      <c r="CA508" s="58">
        <v>1.2</v>
      </c>
      <c r="CB508" s="58">
        <v>-11</v>
      </c>
      <c r="CC508" s="58">
        <v>2.5</v>
      </c>
      <c r="CD508" s="58">
        <v>-37.700000000000003</v>
      </c>
      <c r="CE508" s="58">
        <v>39706</v>
      </c>
      <c r="CF508" s="58">
        <v>2417380</v>
      </c>
      <c r="CG508" s="58">
        <v>93.8</v>
      </c>
      <c r="CH508" s="58">
        <v>76.2</v>
      </c>
      <c r="CI508" s="58">
        <v>101.8</v>
      </c>
      <c r="CJ508" s="58">
        <v>96.1</v>
      </c>
      <c r="CK508" s="58">
        <v>-48.5</v>
      </c>
      <c r="CL508" s="58">
        <v>-49.5</v>
      </c>
      <c r="CM508" s="58">
        <v>-38.299999999999997</v>
      </c>
      <c r="CN508" s="58">
        <v>60.9</v>
      </c>
      <c r="CO508" s="58">
        <v>59.8</v>
      </c>
      <c r="CP508" s="58">
        <v>83.3</v>
      </c>
      <c r="CQ508" s="58">
        <v>86.479423522999994</v>
      </c>
      <c r="CR508" s="58">
        <v>25.33</v>
      </c>
      <c r="CS508" s="58">
        <v>97.5</v>
      </c>
      <c r="CT508" s="58">
        <v>86.6</v>
      </c>
      <c r="CU508" s="58">
        <v>90.242900000000006</v>
      </c>
      <c r="CV508" s="58">
        <v>6.43</v>
      </c>
      <c r="CW508" s="58">
        <v>3.57</v>
      </c>
      <c r="CX508" s="58">
        <v>118.6</v>
      </c>
      <c r="CY508" s="58">
        <v>94.8</v>
      </c>
      <c r="CZ508" s="59" t="s">
        <v>544</v>
      </c>
      <c r="DA508" s="58">
        <v>-26.1</v>
      </c>
      <c r="DB508" s="58">
        <v>100</v>
      </c>
      <c r="DC508" s="59" t="s">
        <v>544</v>
      </c>
      <c r="DD508" s="58">
        <v>63.4</v>
      </c>
      <c r="DE508" s="59" t="s">
        <v>544</v>
      </c>
      <c r="DF508" s="59" t="s">
        <v>544</v>
      </c>
      <c r="DG508" s="58">
        <v>81.900000000000006</v>
      </c>
      <c r="DH508" s="58">
        <v>61</v>
      </c>
      <c r="DI508" s="58">
        <v>65.599999999999994</v>
      </c>
      <c r="DJ508" s="58">
        <v>90.388514731000001</v>
      </c>
      <c r="DK508" s="58">
        <v>68</v>
      </c>
      <c r="DL508" s="58">
        <v>78.099999999999994</v>
      </c>
      <c r="DM508" s="58">
        <v>83</v>
      </c>
      <c r="DN508" s="58">
        <v>10.028036999999999</v>
      </c>
      <c r="DO508" s="59" t="s">
        <v>544</v>
      </c>
      <c r="DP508" s="59" t="s">
        <v>544</v>
      </c>
      <c r="DQ508" s="1">
        <v>79.2</v>
      </c>
    </row>
    <row r="509" spans="1:121">
      <c r="A509" s="3">
        <v>37330</v>
      </c>
      <c r="B509" s="59" t="s">
        <v>544</v>
      </c>
      <c r="C509" s="58">
        <v>88</v>
      </c>
      <c r="D509" s="58">
        <v>78.8</v>
      </c>
      <c r="E509" s="58">
        <v>98.2</v>
      </c>
      <c r="F509" s="58">
        <v>75.099999999999994</v>
      </c>
      <c r="G509" s="58">
        <v>0.87580000000000002</v>
      </c>
      <c r="H509" s="58">
        <v>516.70000000000005</v>
      </c>
      <c r="I509" s="58">
        <v>1270.4000000000001</v>
      </c>
      <c r="J509" s="58">
        <v>3.391</v>
      </c>
      <c r="K509" s="58">
        <v>5.2</v>
      </c>
      <c r="L509" s="58">
        <v>5397.3</v>
      </c>
      <c r="M509" s="58">
        <v>321840</v>
      </c>
      <c r="N509" s="58">
        <v>79.5</v>
      </c>
      <c r="O509" s="58">
        <v>3199</v>
      </c>
      <c r="P509" s="58">
        <v>9.6</v>
      </c>
      <c r="Q509" s="58">
        <v>18.899999999999999</v>
      </c>
      <c r="R509" s="58">
        <v>12.8</v>
      </c>
      <c r="S509" s="58">
        <v>50.27</v>
      </c>
      <c r="T509" s="59" t="s">
        <v>544</v>
      </c>
      <c r="U509" s="58">
        <v>38.85</v>
      </c>
      <c r="V509" s="59" t="s">
        <v>544</v>
      </c>
      <c r="W509" s="58">
        <v>-33.799999999999997</v>
      </c>
      <c r="X509" s="58">
        <v>67.3</v>
      </c>
      <c r="Y509" s="58">
        <v>3.3</v>
      </c>
      <c r="Z509" s="58">
        <v>92.4</v>
      </c>
      <c r="AA509" s="58">
        <v>90.8</v>
      </c>
      <c r="AB509" s="58">
        <v>89.8</v>
      </c>
      <c r="AC509" s="58">
        <v>0.87580000000000002</v>
      </c>
      <c r="AD509" s="58">
        <v>82.6</v>
      </c>
      <c r="AE509" s="58">
        <v>-33.4</v>
      </c>
      <c r="AF509" s="58">
        <v>97.592997999999994</v>
      </c>
      <c r="AG509" s="58">
        <v>24</v>
      </c>
      <c r="AH509" s="58">
        <v>82.5</v>
      </c>
      <c r="AI509" s="58">
        <v>67.3</v>
      </c>
      <c r="AJ509" s="58">
        <v>26.6</v>
      </c>
      <c r="AK509" s="58">
        <v>13.6</v>
      </c>
      <c r="AL509" s="58">
        <v>-14.9</v>
      </c>
      <c r="AM509" s="58">
        <v>84.294600000000003</v>
      </c>
      <c r="AN509" s="58">
        <v>98.963200000000001</v>
      </c>
      <c r="AO509" s="58">
        <v>13.7</v>
      </c>
      <c r="AP509" s="58">
        <v>64.8</v>
      </c>
      <c r="AQ509" s="58">
        <v>80.599999999999994</v>
      </c>
      <c r="AR509" s="58">
        <v>71.2</v>
      </c>
      <c r="AS509" s="58">
        <v>-15.8</v>
      </c>
      <c r="AT509" s="58">
        <v>86.8</v>
      </c>
      <c r="AU509" s="58">
        <v>91.22</v>
      </c>
      <c r="AV509" s="58">
        <v>91.3</v>
      </c>
      <c r="AW509" s="58">
        <v>105.4</v>
      </c>
      <c r="AX509" s="58">
        <v>46.6</v>
      </c>
      <c r="AY509" s="58">
        <v>47.2</v>
      </c>
      <c r="AZ509" s="58">
        <v>50.2</v>
      </c>
      <c r="BA509" s="58">
        <v>48.7</v>
      </c>
      <c r="BB509" s="58">
        <v>51.3</v>
      </c>
      <c r="BC509" s="58">
        <v>89.2</v>
      </c>
      <c r="BD509" s="58">
        <v>105.4</v>
      </c>
      <c r="BE509" s="58">
        <v>5.6</v>
      </c>
      <c r="BF509" s="58">
        <v>67.7</v>
      </c>
      <c r="BG509" s="58">
        <v>13.28</v>
      </c>
      <c r="BH509" s="58">
        <v>8.35</v>
      </c>
      <c r="BI509" s="58">
        <v>90.5</v>
      </c>
      <c r="BJ509" s="58">
        <v>90.272900000000007</v>
      </c>
      <c r="BK509" s="58">
        <v>90.272900000000007</v>
      </c>
      <c r="BL509" s="58">
        <v>54.07</v>
      </c>
      <c r="BM509" s="58">
        <v>42.83</v>
      </c>
      <c r="BN509" s="58">
        <v>15.9</v>
      </c>
      <c r="BO509" s="58">
        <v>0.4</v>
      </c>
      <c r="BP509" s="58">
        <v>72.8</v>
      </c>
      <c r="BQ509" s="58">
        <v>83.6</v>
      </c>
      <c r="BR509" s="58">
        <v>71.900000000000006</v>
      </c>
      <c r="BS509" s="58">
        <v>94.2</v>
      </c>
      <c r="BT509" s="58">
        <v>-40</v>
      </c>
      <c r="BU509" s="58">
        <v>-46.1</v>
      </c>
      <c r="BV509" s="58">
        <v>97.3</v>
      </c>
      <c r="BW509" s="59" t="s">
        <v>544</v>
      </c>
      <c r="BX509" s="58">
        <v>-32.799999999999997</v>
      </c>
      <c r="BY509" s="58">
        <v>-25.5</v>
      </c>
      <c r="BZ509" s="58">
        <v>-4.2</v>
      </c>
      <c r="CA509" s="58">
        <v>-1</v>
      </c>
      <c r="CB509" s="58">
        <v>-3.4</v>
      </c>
      <c r="CC509" s="58">
        <v>2.6</v>
      </c>
      <c r="CD509" s="58">
        <v>-42.8</v>
      </c>
      <c r="CE509" s="58">
        <v>39676</v>
      </c>
      <c r="CF509" s="58">
        <v>2410717</v>
      </c>
      <c r="CG509" s="58">
        <v>101.4</v>
      </c>
      <c r="CH509" s="58">
        <v>76.5</v>
      </c>
      <c r="CI509" s="58">
        <v>101.6</v>
      </c>
      <c r="CJ509" s="58">
        <v>114.5</v>
      </c>
      <c r="CK509" s="58">
        <v>-49.4</v>
      </c>
      <c r="CL509" s="58">
        <v>-48.6</v>
      </c>
      <c r="CM509" s="58">
        <v>-40</v>
      </c>
      <c r="CN509" s="58">
        <v>59.1</v>
      </c>
      <c r="CO509" s="58">
        <v>57.9</v>
      </c>
      <c r="CP509" s="58">
        <v>83.6</v>
      </c>
      <c r="CQ509" s="58">
        <v>73.089767456000004</v>
      </c>
      <c r="CR509" s="58">
        <v>24.15</v>
      </c>
      <c r="CS509" s="58">
        <v>97.4</v>
      </c>
      <c r="CT509" s="58">
        <v>86.5</v>
      </c>
      <c r="CU509" s="58">
        <v>90.416499999999999</v>
      </c>
      <c r="CV509" s="58">
        <v>5.66</v>
      </c>
      <c r="CW509" s="58">
        <v>3.31</v>
      </c>
      <c r="CX509" s="58">
        <v>128.30000000000001</v>
      </c>
      <c r="CY509" s="58">
        <v>95.1</v>
      </c>
      <c r="CZ509" s="59" t="s">
        <v>544</v>
      </c>
      <c r="DA509" s="58">
        <v>-26.5</v>
      </c>
      <c r="DB509" s="58">
        <v>101.5</v>
      </c>
      <c r="DC509" s="59" t="s">
        <v>544</v>
      </c>
      <c r="DD509" s="58">
        <v>64.599999999999994</v>
      </c>
      <c r="DE509" s="59" t="s">
        <v>544</v>
      </c>
      <c r="DF509" s="59" t="s">
        <v>544</v>
      </c>
      <c r="DG509" s="58">
        <v>82.6</v>
      </c>
      <c r="DH509" s="58">
        <v>64.2</v>
      </c>
      <c r="DI509" s="58">
        <v>64</v>
      </c>
      <c r="DJ509" s="58">
        <v>79.066784919</v>
      </c>
      <c r="DK509" s="58">
        <v>67.900000000000006</v>
      </c>
      <c r="DL509" s="58">
        <v>78.400000000000006</v>
      </c>
      <c r="DM509" s="58">
        <v>82.8</v>
      </c>
      <c r="DN509" s="58">
        <v>10.733117</v>
      </c>
      <c r="DO509" s="59" t="s">
        <v>544</v>
      </c>
      <c r="DP509" s="59" t="s">
        <v>544</v>
      </c>
      <c r="DQ509" s="1">
        <v>79.400000000000006</v>
      </c>
    </row>
    <row r="510" spans="1:121">
      <c r="A510" s="3">
        <v>37361</v>
      </c>
      <c r="B510" s="59" t="s">
        <v>544</v>
      </c>
      <c r="C510" s="58">
        <v>87.4</v>
      </c>
      <c r="D510" s="58">
        <v>78.2</v>
      </c>
      <c r="E510" s="58">
        <v>97.7</v>
      </c>
      <c r="F510" s="58">
        <v>75.3</v>
      </c>
      <c r="G510" s="58">
        <v>0.88584300000000005</v>
      </c>
      <c r="H510" s="58">
        <v>525.70000000000005</v>
      </c>
      <c r="I510" s="58">
        <v>1271.0999999999999</v>
      </c>
      <c r="J510" s="58">
        <v>3.407</v>
      </c>
      <c r="K510" s="58">
        <v>5.2</v>
      </c>
      <c r="L510" s="58">
        <v>5041.2</v>
      </c>
      <c r="M510" s="58">
        <v>304326</v>
      </c>
      <c r="N510" s="58">
        <v>79.5</v>
      </c>
      <c r="O510" s="58">
        <v>3344</v>
      </c>
      <c r="P510" s="58">
        <v>9.5</v>
      </c>
      <c r="Q510" s="58">
        <v>16.100000000000001</v>
      </c>
      <c r="R510" s="58">
        <v>11.5</v>
      </c>
      <c r="S510" s="58">
        <v>50.72</v>
      </c>
      <c r="T510" s="59" t="s">
        <v>544</v>
      </c>
      <c r="U510" s="58">
        <v>40.340000000000003</v>
      </c>
      <c r="V510" s="59" t="s">
        <v>544</v>
      </c>
      <c r="W510" s="58">
        <v>-33.200000000000003</v>
      </c>
      <c r="X510" s="58">
        <v>66.7</v>
      </c>
      <c r="Y510" s="58">
        <v>8.6999999999999993</v>
      </c>
      <c r="Z510" s="58">
        <v>92.5</v>
      </c>
      <c r="AA510" s="58">
        <v>90.7</v>
      </c>
      <c r="AB510" s="58">
        <v>89.7</v>
      </c>
      <c r="AC510" s="58">
        <v>0.88584300000000005</v>
      </c>
      <c r="AD510" s="58">
        <v>82.5</v>
      </c>
      <c r="AE510" s="58">
        <v>-33.6</v>
      </c>
      <c r="AF510" s="58">
        <v>97.489082999999994</v>
      </c>
      <c r="AG510" s="58">
        <v>25.95</v>
      </c>
      <c r="AH510" s="58">
        <v>82.6</v>
      </c>
      <c r="AI510" s="58">
        <v>66.7</v>
      </c>
      <c r="AJ510" s="58">
        <v>26.8</v>
      </c>
      <c r="AK510" s="58">
        <v>14.5</v>
      </c>
      <c r="AL510" s="58">
        <v>-8.6999999999999993</v>
      </c>
      <c r="AM510" s="58">
        <v>84.490899999999996</v>
      </c>
      <c r="AN510" s="58">
        <v>99.118300000000005</v>
      </c>
      <c r="AO510" s="58">
        <v>16.600000000000001</v>
      </c>
      <c r="AP510" s="58">
        <v>86.5</v>
      </c>
      <c r="AQ510" s="58">
        <v>80.2</v>
      </c>
      <c r="AR510" s="58">
        <v>70.599999999999994</v>
      </c>
      <c r="AS510" s="58">
        <v>-15.9</v>
      </c>
      <c r="AT510" s="58">
        <v>87.1</v>
      </c>
      <c r="AU510" s="58">
        <v>91.38</v>
      </c>
      <c r="AV510" s="58">
        <v>91.3</v>
      </c>
      <c r="AW510" s="58">
        <v>104.9</v>
      </c>
      <c r="AX510" s="58">
        <v>49.9</v>
      </c>
      <c r="AY510" s="58">
        <v>49.9</v>
      </c>
      <c r="AZ510" s="58">
        <v>50.2</v>
      </c>
      <c r="BA510" s="58">
        <v>48.9</v>
      </c>
      <c r="BB510" s="58">
        <v>51.2</v>
      </c>
      <c r="BC510" s="58">
        <v>89.2</v>
      </c>
      <c r="BD510" s="58">
        <v>104.3</v>
      </c>
      <c r="BE510" s="58">
        <v>14.1</v>
      </c>
      <c r="BF510" s="58">
        <v>68.7</v>
      </c>
      <c r="BG510" s="58">
        <v>12.24</v>
      </c>
      <c r="BH510" s="58">
        <v>9.82</v>
      </c>
      <c r="BI510" s="58">
        <v>89</v>
      </c>
      <c r="BJ510" s="58">
        <v>90.602999999999994</v>
      </c>
      <c r="BK510" s="58">
        <v>90.602999999999994</v>
      </c>
      <c r="BL510" s="58">
        <v>54.07</v>
      </c>
      <c r="BM510" s="58">
        <v>44.3</v>
      </c>
      <c r="BN510" s="58">
        <v>18.600000000000001</v>
      </c>
      <c r="BO510" s="58">
        <v>2.4</v>
      </c>
      <c r="BP510" s="58">
        <v>73.3</v>
      </c>
      <c r="BQ510" s="58">
        <v>83.7</v>
      </c>
      <c r="BR510" s="58">
        <v>72.8</v>
      </c>
      <c r="BS510" s="58">
        <v>95.3</v>
      </c>
      <c r="BT510" s="58">
        <v>-39.200000000000003</v>
      </c>
      <c r="BU510" s="58">
        <v>-46.9</v>
      </c>
      <c r="BV510" s="58">
        <v>96.3</v>
      </c>
      <c r="BW510" s="59" t="s">
        <v>544</v>
      </c>
      <c r="BX510" s="58">
        <v>-33</v>
      </c>
      <c r="BY510" s="58">
        <v>-31.9</v>
      </c>
      <c r="BZ510" s="58">
        <v>-3.7</v>
      </c>
      <c r="CA510" s="58">
        <v>-2.2000000000000002</v>
      </c>
      <c r="CB510" s="58">
        <v>-5.8</v>
      </c>
      <c r="CC510" s="58">
        <v>2.1</v>
      </c>
      <c r="CD510" s="58">
        <v>-55.4</v>
      </c>
      <c r="CE510" s="58">
        <v>39674</v>
      </c>
      <c r="CF510" s="58">
        <v>2417511</v>
      </c>
      <c r="CG510" s="58">
        <v>91.8</v>
      </c>
      <c r="CH510" s="58">
        <v>79.599999999999994</v>
      </c>
      <c r="CI510" s="58">
        <v>97.8</v>
      </c>
      <c r="CJ510" s="58">
        <v>92.9</v>
      </c>
      <c r="CK510" s="58">
        <v>-49.8</v>
      </c>
      <c r="CL510" s="58">
        <v>-52.2</v>
      </c>
      <c r="CM510" s="58">
        <v>-39.200000000000003</v>
      </c>
      <c r="CN510" s="58">
        <v>58.4</v>
      </c>
      <c r="CO510" s="58">
        <v>57.2</v>
      </c>
      <c r="CP510" s="58">
        <v>84.4</v>
      </c>
      <c r="CQ510" s="58">
        <v>106.962791443</v>
      </c>
      <c r="CR510" s="58">
        <v>20.010000000000002</v>
      </c>
      <c r="CS510" s="58">
        <v>97.2</v>
      </c>
      <c r="CT510" s="58">
        <v>86.8</v>
      </c>
      <c r="CU510" s="58">
        <v>90.755399999999995</v>
      </c>
      <c r="CV510" s="58">
        <v>6.22</v>
      </c>
      <c r="CW510" s="58">
        <v>3.51</v>
      </c>
      <c r="CX510" s="58">
        <v>116.1</v>
      </c>
      <c r="CY510" s="58">
        <v>99</v>
      </c>
      <c r="CZ510" s="59" t="s">
        <v>544</v>
      </c>
      <c r="DA510" s="58">
        <v>-33.1</v>
      </c>
      <c r="DB510" s="58">
        <v>104.3</v>
      </c>
      <c r="DC510" s="59" t="s">
        <v>544</v>
      </c>
      <c r="DD510" s="58">
        <v>65.8</v>
      </c>
      <c r="DE510" s="59" t="s">
        <v>544</v>
      </c>
      <c r="DF510" s="59" t="s">
        <v>544</v>
      </c>
      <c r="DG510" s="58">
        <v>83.7</v>
      </c>
      <c r="DH510" s="58">
        <v>63</v>
      </c>
      <c r="DI510" s="58">
        <v>65.400000000000006</v>
      </c>
      <c r="DJ510" s="58">
        <v>84.063590551999994</v>
      </c>
      <c r="DK510" s="58">
        <v>69.400000000000006</v>
      </c>
      <c r="DL510" s="58">
        <v>78.8</v>
      </c>
      <c r="DM510" s="58">
        <v>82.6</v>
      </c>
      <c r="DN510" s="58">
        <v>11.068467</v>
      </c>
      <c r="DO510" s="59" t="s">
        <v>544</v>
      </c>
      <c r="DP510" s="59" t="s">
        <v>544</v>
      </c>
      <c r="DQ510" s="1">
        <v>79.5</v>
      </c>
    </row>
    <row r="511" spans="1:121">
      <c r="A511" s="3">
        <v>37391</v>
      </c>
      <c r="B511" s="59" t="s">
        <v>544</v>
      </c>
      <c r="C511" s="58">
        <v>88.7</v>
      </c>
      <c r="D511" s="58">
        <v>79.2</v>
      </c>
      <c r="E511" s="58">
        <v>99.4</v>
      </c>
      <c r="F511" s="58">
        <v>77.400000000000006</v>
      </c>
      <c r="G511" s="58">
        <v>0.91700000000000004</v>
      </c>
      <c r="H511" s="58">
        <v>531.4</v>
      </c>
      <c r="I511" s="58">
        <v>1279</v>
      </c>
      <c r="J511" s="58">
        <v>3.4670000000000001</v>
      </c>
      <c r="K511" s="58">
        <v>5.2</v>
      </c>
      <c r="L511" s="58">
        <v>4818.3</v>
      </c>
      <c r="M511" s="58">
        <v>282632</v>
      </c>
      <c r="N511" s="58">
        <v>78.599999999999994</v>
      </c>
      <c r="O511" s="58">
        <v>3147</v>
      </c>
      <c r="P511" s="58">
        <v>9.6999999999999993</v>
      </c>
      <c r="Q511" s="58">
        <v>15.6</v>
      </c>
      <c r="R511" s="58">
        <v>13.3</v>
      </c>
      <c r="S511" s="58">
        <v>49.79</v>
      </c>
      <c r="T511" s="59" t="s">
        <v>544</v>
      </c>
      <c r="U511" s="58">
        <v>37.47</v>
      </c>
      <c r="V511" s="59" t="s">
        <v>544</v>
      </c>
      <c r="W511" s="58">
        <v>-30.7</v>
      </c>
      <c r="X511" s="58">
        <v>71.599999999999994</v>
      </c>
      <c r="Y511" s="58">
        <v>8.4</v>
      </c>
      <c r="Z511" s="58">
        <v>93</v>
      </c>
      <c r="AA511" s="58">
        <v>91.5</v>
      </c>
      <c r="AB511" s="58">
        <v>90.7</v>
      </c>
      <c r="AC511" s="58">
        <v>0.91700000000000004</v>
      </c>
      <c r="AD511" s="58">
        <v>81.900000000000006</v>
      </c>
      <c r="AE511" s="58">
        <v>-30.9</v>
      </c>
      <c r="AF511" s="58">
        <v>97.914379999999994</v>
      </c>
      <c r="AG511" s="58">
        <v>25.55</v>
      </c>
      <c r="AH511" s="58">
        <v>82.5</v>
      </c>
      <c r="AI511" s="58">
        <v>71.599999999999994</v>
      </c>
      <c r="AJ511" s="58">
        <v>28.8</v>
      </c>
      <c r="AK511" s="58">
        <v>11.5</v>
      </c>
      <c r="AL511" s="58">
        <v>-7.9</v>
      </c>
      <c r="AM511" s="58">
        <v>84.604799999999997</v>
      </c>
      <c r="AN511" s="58">
        <v>99.177700000000002</v>
      </c>
      <c r="AO511" s="58">
        <v>18.8</v>
      </c>
      <c r="AP511" s="58">
        <v>94</v>
      </c>
      <c r="AQ511" s="58">
        <v>78.900000000000006</v>
      </c>
      <c r="AR511" s="58">
        <v>66.3</v>
      </c>
      <c r="AS511" s="58">
        <v>-16.5</v>
      </c>
      <c r="AT511" s="58">
        <v>85.8</v>
      </c>
      <c r="AU511" s="58">
        <v>92.39</v>
      </c>
      <c r="AV511" s="58">
        <v>90.8</v>
      </c>
      <c r="AW511" s="58">
        <v>104.7</v>
      </c>
      <c r="AX511" s="58">
        <v>50.1</v>
      </c>
      <c r="AY511" s="58">
        <v>50.2</v>
      </c>
      <c r="AZ511" s="58">
        <v>50.4</v>
      </c>
      <c r="BA511" s="58">
        <v>49.3</v>
      </c>
      <c r="BB511" s="58">
        <v>51.2</v>
      </c>
      <c r="BC511" s="58">
        <v>89.1</v>
      </c>
      <c r="BD511" s="58">
        <v>104.1</v>
      </c>
      <c r="BE511" s="58">
        <v>10</v>
      </c>
      <c r="BF511" s="58">
        <v>68.2</v>
      </c>
      <c r="BG511" s="58">
        <v>12.8</v>
      </c>
      <c r="BH511" s="58">
        <v>8.98</v>
      </c>
      <c r="BI511" s="58">
        <v>87.5</v>
      </c>
      <c r="BJ511" s="58">
        <v>92.714699999999993</v>
      </c>
      <c r="BK511" s="58">
        <v>92.714699999999993</v>
      </c>
      <c r="BL511" s="58">
        <v>51.49</v>
      </c>
      <c r="BM511" s="58">
        <v>40.58</v>
      </c>
      <c r="BN511" s="58">
        <v>19.899999999999999</v>
      </c>
      <c r="BO511" s="58">
        <v>2.4</v>
      </c>
      <c r="BP511" s="58">
        <v>71.7</v>
      </c>
      <c r="BQ511" s="58">
        <v>81.2</v>
      </c>
      <c r="BR511" s="58">
        <v>71.2</v>
      </c>
      <c r="BS511" s="58">
        <v>94.7</v>
      </c>
      <c r="BT511" s="58">
        <v>-42.1</v>
      </c>
      <c r="BU511" s="58">
        <v>-53.1</v>
      </c>
      <c r="BV511" s="58">
        <v>95.9</v>
      </c>
      <c r="BW511" s="59" t="s">
        <v>544</v>
      </c>
      <c r="BX511" s="58">
        <v>-36.5</v>
      </c>
      <c r="BY511" s="58">
        <v>-27.8</v>
      </c>
      <c r="BZ511" s="58">
        <v>0.1</v>
      </c>
      <c r="CA511" s="58">
        <v>-2.7</v>
      </c>
      <c r="CB511" s="58">
        <v>2.9</v>
      </c>
      <c r="CC511" s="58">
        <v>2.2000000000000002</v>
      </c>
      <c r="CD511" s="58">
        <v>-41.3</v>
      </c>
      <c r="CE511" s="58">
        <v>39608</v>
      </c>
      <c r="CF511" s="58">
        <v>2417633</v>
      </c>
      <c r="CG511" s="58">
        <v>86</v>
      </c>
      <c r="CH511" s="58">
        <v>75.8</v>
      </c>
      <c r="CI511" s="58">
        <v>93.3</v>
      </c>
      <c r="CJ511" s="58">
        <v>84.9</v>
      </c>
      <c r="CK511" s="58">
        <v>-50.2</v>
      </c>
      <c r="CL511" s="58">
        <v>-53.2</v>
      </c>
      <c r="CM511" s="58">
        <v>-42.1</v>
      </c>
      <c r="CN511" s="58">
        <v>57.3</v>
      </c>
      <c r="CO511" s="58">
        <v>56.3</v>
      </c>
      <c r="CP511" s="58">
        <v>83.2</v>
      </c>
      <c r="CQ511" s="58">
        <v>80.444557189999998</v>
      </c>
      <c r="CR511" s="58">
        <v>25.14</v>
      </c>
      <c r="CS511" s="58">
        <v>97</v>
      </c>
      <c r="CT511" s="58">
        <v>88.2</v>
      </c>
      <c r="CU511" s="58">
        <v>92.904899999999998</v>
      </c>
      <c r="CV511" s="58">
        <v>5.8</v>
      </c>
      <c r="CW511" s="58">
        <v>3.38</v>
      </c>
      <c r="CX511" s="58">
        <v>108.9</v>
      </c>
      <c r="CY511" s="58">
        <v>94.4</v>
      </c>
      <c r="CZ511" s="59" t="s">
        <v>544</v>
      </c>
      <c r="DA511" s="58">
        <v>-30.8</v>
      </c>
      <c r="DB511" s="58">
        <v>104.5</v>
      </c>
      <c r="DC511" s="59" t="s">
        <v>544</v>
      </c>
      <c r="DD511" s="58">
        <v>65.099999999999994</v>
      </c>
      <c r="DE511" s="59" t="s">
        <v>544</v>
      </c>
      <c r="DF511" s="59" t="s">
        <v>544</v>
      </c>
      <c r="DG511" s="58">
        <v>81.8</v>
      </c>
      <c r="DH511" s="58">
        <v>71</v>
      </c>
      <c r="DI511" s="58">
        <v>64.400000000000006</v>
      </c>
      <c r="DJ511" s="58">
        <v>79.519223620999995</v>
      </c>
      <c r="DK511" s="58">
        <v>68.5</v>
      </c>
      <c r="DL511" s="58">
        <v>79.5</v>
      </c>
      <c r="DM511" s="58">
        <v>82.1</v>
      </c>
      <c r="DN511" s="58">
        <v>11.375361</v>
      </c>
      <c r="DO511" s="59" t="s">
        <v>544</v>
      </c>
      <c r="DP511" s="59" t="s">
        <v>544</v>
      </c>
      <c r="DQ511" s="1">
        <v>78.7</v>
      </c>
    </row>
    <row r="512" spans="1:121">
      <c r="A512" s="3">
        <v>37422</v>
      </c>
      <c r="B512" s="59" t="s">
        <v>544</v>
      </c>
      <c r="C512" s="58">
        <v>88.4</v>
      </c>
      <c r="D512" s="58">
        <v>79</v>
      </c>
      <c r="E512" s="58">
        <v>99</v>
      </c>
      <c r="F512" s="58">
        <v>76.599999999999994</v>
      </c>
      <c r="G512" s="58">
        <v>0.95543999999999996</v>
      </c>
      <c r="H512" s="58">
        <v>544.6</v>
      </c>
      <c r="I512" s="58">
        <v>1291.9000000000001</v>
      </c>
      <c r="J512" s="58">
        <v>3.464</v>
      </c>
      <c r="K512" s="58">
        <v>5</v>
      </c>
      <c r="L512" s="58">
        <v>4382.6000000000004</v>
      </c>
      <c r="M512" s="58">
        <v>308450</v>
      </c>
      <c r="N512" s="58">
        <v>80.8</v>
      </c>
      <c r="O512" s="58">
        <v>2879</v>
      </c>
      <c r="P512" s="58">
        <v>9.8000000000000007</v>
      </c>
      <c r="Q512" s="58">
        <v>13.6</v>
      </c>
      <c r="R512" s="58">
        <v>12.3</v>
      </c>
      <c r="S512" s="58">
        <v>51.88</v>
      </c>
      <c r="T512" s="59" t="s">
        <v>544</v>
      </c>
      <c r="U512" s="58">
        <v>40.65</v>
      </c>
      <c r="V512" s="59" t="s">
        <v>544</v>
      </c>
      <c r="W512" s="58">
        <v>-29.2</v>
      </c>
      <c r="X512" s="58">
        <v>68.400000000000006</v>
      </c>
      <c r="Y512" s="58">
        <v>8.4</v>
      </c>
      <c r="Z512" s="58">
        <v>93.8</v>
      </c>
      <c r="AA512" s="58">
        <v>92.4</v>
      </c>
      <c r="AB512" s="58">
        <v>92.1</v>
      </c>
      <c r="AC512" s="58">
        <v>0.95543999999999996</v>
      </c>
      <c r="AD512" s="58">
        <v>83.3</v>
      </c>
      <c r="AE512" s="58">
        <v>-32.200000000000003</v>
      </c>
      <c r="AF512" s="58">
        <v>99.001109999999997</v>
      </c>
      <c r="AG512" s="58">
        <v>24.37</v>
      </c>
      <c r="AH512" s="58">
        <v>82.5</v>
      </c>
      <c r="AI512" s="58">
        <v>68.400000000000006</v>
      </c>
      <c r="AJ512" s="58">
        <v>26.9</v>
      </c>
      <c r="AK512" s="58">
        <v>11.1</v>
      </c>
      <c r="AL512" s="58">
        <v>-9.4</v>
      </c>
      <c r="AM512" s="58">
        <v>84.638900000000007</v>
      </c>
      <c r="AN512" s="58">
        <v>99.144599999999997</v>
      </c>
      <c r="AO512" s="58">
        <v>17.5</v>
      </c>
      <c r="AP512" s="58">
        <v>97.3</v>
      </c>
      <c r="AQ512" s="58">
        <v>78.8</v>
      </c>
      <c r="AR512" s="58">
        <v>69.599999999999994</v>
      </c>
      <c r="AS512" s="58">
        <v>-15.6</v>
      </c>
      <c r="AT512" s="58">
        <v>85.1</v>
      </c>
      <c r="AU512" s="58">
        <v>93.73</v>
      </c>
      <c r="AV512" s="58">
        <v>90.2</v>
      </c>
      <c r="AW512" s="58">
        <v>104.1</v>
      </c>
      <c r="AX512" s="58">
        <v>48.2</v>
      </c>
      <c r="AY512" s="58">
        <v>48.8</v>
      </c>
      <c r="AZ512" s="58">
        <v>52</v>
      </c>
      <c r="BA512" s="58">
        <v>50.6</v>
      </c>
      <c r="BB512" s="58">
        <v>53</v>
      </c>
      <c r="BC512" s="58">
        <v>89.1</v>
      </c>
      <c r="BD512" s="58">
        <v>103.3</v>
      </c>
      <c r="BE512" s="58">
        <v>7.7</v>
      </c>
      <c r="BF512" s="58">
        <v>69.400000000000006</v>
      </c>
      <c r="BG512" s="58">
        <v>12.25</v>
      </c>
      <c r="BH512" s="58">
        <v>9.4700000000000006</v>
      </c>
      <c r="BI512" s="58">
        <v>86.5</v>
      </c>
      <c r="BJ512" s="58">
        <v>95.543899999999994</v>
      </c>
      <c r="BK512" s="58">
        <v>95.543899999999994</v>
      </c>
      <c r="BL512" s="58">
        <v>55.95</v>
      </c>
      <c r="BM512" s="58">
        <v>45.36</v>
      </c>
      <c r="BN512" s="58">
        <v>18.3</v>
      </c>
      <c r="BO512" s="58">
        <v>4.4000000000000004</v>
      </c>
      <c r="BP512" s="58">
        <v>75.400000000000006</v>
      </c>
      <c r="BQ512" s="58">
        <v>85.3</v>
      </c>
      <c r="BR512" s="58">
        <v>73.400000000000006</v>
      </c>
      <c r="BS512" s="58">
        <v>93.7</v>
      </c>
      <c r="BT512" s="58">
        <v>-40.9</v>
      </c>
      <c r="BU512" s="58">
        <v>-49.9</v>
      </c>
      <c r="BV512" s="58">
        <v>96.8</v>
      </c>
      <c r="BW512" s="59" t="s">
        <v>544</v>
      </c>
      <c r="BX512" s="58">
        <v>-41.4</v>
      </c>
      <c r="BY512" s="58">
        <v>-30.8</v>
      </c>
      <c r="BZ512" s="58">
        <v>1</v>
      </c>
      <c r="CA512" s="58">
        <v>-2.7</v>
      </c>
      <c r="CB512" s="58">
        <v>8.3000000000000007</v>
      </c>
      <c r="CC512" s="58">
        <v>3.2</v>
      </c>
      <c r="CD512" s="58">
        <v>-48.9</v>
      </c>
      <c r="CE512" s="58">
        <v>39526</v>
      </c>
      <c r="CF512" s="58">
        <v>2409831</v>
      </c>
      <c r="CG512" s="58">
        <v>88.1</v>
      </c>
      <c r="CH512" s="58">
        <v>73.599999999999994</v>
      </c>
      <c r="CI512" s="58">
        <v>97</v>
      </c>
      <c r="CJ512" s="58">
        <v>87.9</v>
      </c>
      <c r="CK512" s="58">
        <v>-53.1</v>
      </c>
      <c r="CL512" s="58">
        <v>-51.1</v>
      </c>
      <c r="CM512" s="58">
        <v>-40.9</v>
      </c>
      <c r="CN512" s="58">
        <v>57.6</v>
      </c>
      <c r="CO512" s="58">
        <v>56.1</v>
      </c>
      <c r="CP512" s="58">
        <v>86.9</v>
      </c>
      <c r="CQ512" s="58">
        <v>120.435379028</v>
      </c>
      <c r="CR512" s="58">
        <v>27</v>
      </c>
      <c r="CS512" s="58">
        <v>96.9</v>
      </c>
      <c r="CT512" s="58">
        <v>90.2</v>
      </c>
      <c r="CU512" s="58">
        <v>95.745199999999997</v>
      </c>
      <c r="CV512" s="58">
        <v>5.67</v>
      </c>
      <c r="CW512" s="58">
        <v>3.4</v>
      </c>
      <c r="CX512" s="58">
        <v>111.5</v>
      </c>
      <c r="CY512" s="58">
        <v>91.6</v>
      </c>
      <c r="CZ512" s="59" t="s">
        <v>544</v>
      </c>
      <c r="DA512" s="58">
        <v>-28.5</v>
      </c>
      <c r="DB512" s="58">
        <v>102.4</v>
      </c>
      <c r="DC512" s="59" t="s">
        <v>544</v>
      </c>
      <c r="DD512" s="58">
        <v>64.5</v>
      </c>
      <c r="DE512" s="59" t="s">
        <v>544</v>
      </c>
      <c r="DF512" s="59" t="s">
        <v>544</v>
      </c>
      <c r="DG512" s="58">
        <v>85.7</v>
      </c>
      <c r="DH512" s="58">
        <v>65.900000000000006</v>
      </c>
      <c r="DI512" s="58">
        <v>65.400000000000006</v>
      </c>
      <c r="DJ512" s="58">
        <v>94.988257279999999</v>
      </c>
      <c r="DK512" s="58">
        <v>69.900000000000006</v>
      </c>
      <c r="DL512" s="58">
        <v>79.400000000000006</v>
      </c>
      <c r="DM512" s="58">
        <v>82.7</v>
      </c>
      <c r="DN512" s="58">
        <v>11.353691</v>
      </c>
      <c r="DO512" s="59" t="s">
        <v>544</v>
      </c>
      <c r="DP512" s="59" t="s">
        <v>544</v>
      </c>
      <c r="DQ512" s="1">
        <v>80.900000000000006</v>
      </c>
    </row>
    <row r="513" spans="1:121">
      <c r="A513" s="3">
        <v>37452</v>
      </c>
      <c r="B513" s="59" t="s">
        <v>544</v>
      </c>
      <c r="C513" s="58">
        <v>87.4</v>
      </c>
      <c r="D513" s="58">
        <v>78.7</v>
      </c>
      <c r="E513" s="58">
        <v>96.9</v>
      </c>
      <c r="F513" s="58">
        <v>75.5</v>
      </c>
      <c r="G513" s="58">
        <v>0.99218300000000004</v>
      </c>
      <c r="H513" s="58">
        <v>539.70000000000005</v>
      </c>
      <c r="I513" s="58">
        <v>1295.3</v>
      </c>
      <c r="J513" s="58">
        <v>3.41</v>
      </c>
      <c r="K513" s="58">
        <v>4.9000000000000004</v>
      </c>
      <c r="L513" s="58">
        <v>3700.1</v>
      </c>
      <c r="M513" s="58">
        <v>282560</v>
      </c>
      <c r="N513" s="58">
        <v>79.3</v>
      </c>
      <c r="O513" s="58">
        <v>3303</v>
      </c>
      <c r="P513" s="58">
        <v>9.8000000000000007</v>
      </c>
      <c r="Q513" s="58">
        <v>12.5</v>
      </c>
      <c r="R513" s="58">
        <v>12.1</v>
      </c>
      <c r="S513" s="58">
        <v>50.59</v>
      </c>
      <c r="T513" s="59" t="s">
        <v>544</v>
      </c>
      <c r="U513" s="58">
        <v>38.369999999999997</v>
      </c>
      <c r="V513" s="59" t="s">
        <v>544</v>
      </c>
      <c r="W513" s="58">
        <v>-30</v>
      </c>
      <c r="X513" s="58">
        <v>66.900000000000006</v>
      </c>
      <c r="Y513" s="58">
        <v>8.6</v>
      </c>
      <c r="Z513" s="58">
        <v>94.2</v>
      </c>
      <c r="AA513" s="58">
        <v>93.2</v>
      </c>
      <c r="AB513" s="58">
        <v>93.2</v>
      </c>
      <c r="AC513" s="58">
        <v>0.99218300000000004</v>
      </c>
      <c r="AD513" s="58">
        <v>82.1</v>
      </c>
      <c r="AE513" s="58">
        <v>-32.6</v>
      </c>
      <c r="AF513" s="58">
        <v>99.553072999999998</v>
      </c>
      <c r="AG513" s="58">
        <v>25.86</v>
      </c>
      <c r="AH513" s="58">
        <v>82.7</v>
      </c>
      <c r="AI513" s="58">
        <v>66.900000000000006</v>
      </c>
      <c r="AJ513" s="58">
        <v>24.8</v>
      </c>
      <c r="AK513" s="58">
        <v>13.3</v>
      </c>
      <c r="AL513" s="58">
        <v>-1.2</v>
      </c>
      <c r="AM513" s="58">
        <v>84.609499999999997</v>
      </c>
      <c r="AN513" s="58">
        <v>99.0381</v>
      </c>
      <c r="AO513" s="58">
        <v>15.5</v>
      </c>
      <c r="AP513" s="58">
        <v>98.1</v>
      </c>
      <c r="AQ513" s="58">
        <v>78.599999999999994</v>
      </c>
      <c r="AR513" s="58">
        <v>69.099999999999994</v>
      </c>
      <c r="AS513" s="58">
        <v>-15.3</v>
      </c>
      <c r="AT513" s="58">
        <v>84.3</v>
      </c>
      <c r="AU513" s="58">
        <v>94.68</v>
      </c>
      <c r="AV513" s="58">
        <v>89.6</v>
      </c>
      <c r="AW513" s="58">
        <v>102.8</v>
      </c>
      <c r="AX513" s="58">
        <v>50.1</v>
      </c>
      <c r="AY513" s="58">
        <v>50.6</v>
      </c>
      <c r="AZ513" s="58">
        <v>53.4</v>
      </c>
      <c r="BA513" s="58">
        <v>53.9</v>
      </c>
      <c r="BB513" s="58">
        <v>53</v>
      </c>
      <c r="BC513" s="58">
        <v>89</v>
      </c>
      <c r="BD513" s="58">
        <v>102.5</v>
      </c>
      <c r="BE513" s="58">
        <v>8.6</v>
      </c>
      <c r="BF513" s="58">
        <v>70</v>
      </c>
      <c r="BG513" s="58">
        <v>12.12</v>
      </c>
      <c r="BH513" s="58">
        <v>9.24</v>
      </c>
      <c r="BI513" s="58">
        <v>85.3</v>
      </c>
      <c r="BJ513" s="58">
        <v>97.642600000000002</v>
      </c>
      <c r="BK513" s="58">
        <v>97.642600000000002</v>
      </c>
      <c r="BL513" s="58">
        <v>53.21</v>
      </c>
      <c r="BM513" s="58">
        <v>41.66</v>
      </c>
      <c r="BN513" s="58">
        <v>11.6</v>
      </c>
      <c r="BO513" s="58">
        <v>-0.2</v>
      </c>
      <c r="BP513" s="58">
        <v>72.599999999999994</v>
      </c>
      <c r="BQ513" s="58">
        <v>82.4</v>
      </c>
      <c r="BR513" s="58">
        <v>72.8</v>
      </c>
      <c r="BS513" s="58">
        <v>95.2</v>
      </c>
      <c r="BT513" s="58">
        <v>-41.3</v>
      </c>
      <c r="BU513" s="58">
        <v>-50</v>
      </c>
      <c r="BV513" s="58">
        <v>95.5</v>
      </c>
      <c r="BW513" s="59" t="s">
        <v>544</v>
      </c>
      <c r="BX513" s="58">
        <v>-43.5</v>
      </c>
      <c r="BY513" s="58">
        <v>-30.2</v>
      </c>
      <c r="BZ513" s="58">
        <v>-1.7</v>
      </c>
      <c r="CA513" s="58">
        <v>-2.6</v>
      </c>
      <c r="CB513" s="58">
        <v>12.4</v>
      </c>
      <c r="CC513" s="58">
        <v>7.7</v>
      </c>
      <c r="CD513" s="58">
        <v>-42.5</v>
      </c>
      <c r="CE513" s="58">
        <v>39534</v>
      </c>
      <c r="CF513" s="58">
        <v>2404055</v>
      </c>
      <c r="CG513" s="58">
        <v>85.1</v>
      </c>
      <c r="CH513" s="58">
        <v>67.400000000000006</v>
      </c>
      <c r="CI513" s="58">
        <v>90.8</v>
      </c>
      <c r="CJ513" s="58">
        <v>89.5</v>
      </c>
      <c r="CK513" s="58">
        <v>-52.6</v>
      </c>
      <c r="CL513" s="58">
        <v>-51.5</v>
      </c>
      <c r="CM513" s="58">
        <v>-41.3</v>
      </c>
      <c r="CN513" s="58">
        <v>58.4</v>
      </c>
      <c r="CO513" s="58">
        <v>56.8</v>
      </c>
      <c r="CP513" s="58">
        <v>84.5</v>
      </c>
      <c r="CQ513" s="58">
        <v>124.33026123</v>
      </c>
      <c r="CR513" s="58">
        <v>36.6</v>
      </c>
      <c r="CS513" s="58">
        <v>96.8</v>
      </c>
      <c r="CT513" s="58">
        <v>91.2</v>
      </c>
      <c r="CU513" s="58">
        <v>97.847899999999996</v>
      </c>
      <c r="CV513" s="58">
        <v>5.81</v>
      </c>
      <c r="CW513" s="58">
        <v>3.35</v>
      </c>
      <c r="CX513" s="58">
        <v>107.8</v>
      </c>
      <c r="CY513" s="58">
        <v>83.9</v>
      </c>
      <c r="CZ513" s="59" t="s">
        <v>544</v>
      </c>
      <c r="DA513" s="58">
        <v>-28.2</v>
      </c>
      <c r="DB513" s="58">
        <v>102.3</v>
      </c>
      <c r="DC513" s="59" t="s">
        <v>544</v>
      </c>
      <c r="DD513" s="58">
        <v>64.5</v>
      </c>
      <c r="DE513" s="59" t="s">
        <v>544</v>
      </c>
      <c r="DF513" s="59" t="s">
        <v>544</v>
      </c>
      <c r="DG513" s="58">
        <v>84.3</v>
      </c>
      <c r="DH513" s="58">
        <v>64.5</v>
      </c>
      <c r="DI513" s="58">
        <v>66.400000000000006</v>
      </c>
      <c r="DJ513" s="58">
        <v>100.50946181899999</v>
      </c>
      <c r="DK513" s="58">
        <v>70.3</v>
      </c>
      <c r="DL513" s="58">
        <v>79.7</v>
      </c>
      <c r="DM513" s="58">
        <v>82.4</v>
      </c>
      <c r="DN513" s="58">
        <v>11.675406000000001</v>
      </c>
      <c r="DO513" s="59" t="s">
        <v>544</v>
      </c>
      <c r="DP513" s="59" t="s">
        <v>544</v>
      </c>
      <c r="DQ513" s="1">
        <v>79.400000000000006</v>
      </c>
    </row>
    <row r="514" spans="1:121">
      <c r="A514" s="3">
        <v>37483</v>
      </c>
      <c r="B514" s="59" t="s">
        <v>544</v>
      </c>
      <c r="C514" s="58">
        <v>86.7</v>
      </c>
      <c r="D514" s="58">
        <v>78.599999999999994</v>
      </c>
      <c r="E514" s="58">
        <v>95.7</v>
      </c>
      <c r="F514" s="58">
        <v>77.099999999999994</v>
      </c>
      <c r="G514" s="58">
        <v>0.97775900000000004</v>
      </c>
      <c r="H514" s="58">
        <v>534.5</v>
      </c>
      <c r="I514" s="58">
        <v>1295.4000000000001</v>
      </c>
      <c r="J514" s="58">
        <v>3.3519999999999999</v>
      </c>
      <c r="K514" s="58">
        <v>4.5999999999999996</v>
      </c>
      <c r="L514" s="58">
        <v>3712.9</v>
      </c>
      <c r="M514" s="58">
        <v>244287</v>
      </c>
      <c r="N514" s="58">
        <v>81.2</v>
      </c>
      <c r="O514" s="58">
        <v>3310</v>
      </c>
      <c r="P514" s="58">
        <v>9.8000000000000007</v>
      </c>
      <c r="Q514" s="58">
        <v>14.3</v>
      </c>
      <c r="R514" s="58">
        <v>12.3</v>
      </c>
      <c r="S514" s="58">
        <v>51.62</v>
      </c>
      <c r="T514" s="59" t="s">
        <v>544</v>
      </c>
      <c r="U514" s="58">
        <v>39.67</v>
      </c>
      <c r="V514" s="59" t="s">
        <v>544</v>
      </c>
      <c r="W514" s="58">
        <v>-31.3</v>
      </c>
      <c r="X514" s="58">
        <v>69.099999999999994</v>
      </c>
      <c r="Y514" s="58">
        <v>7</v>
      </c>
      <c r="Z514" s="58">
        <v>93.7</v>
      </c>
      <c r="AA514" s="58">
        <v>92.7</v>
      </c>
      <c r="AB514" s="58">
        <v>92.7</v>
      </c>
      <c r="AC514" s="58">
        <v>0.97775900000000004</v>
      </c>
      <c r="AD514" s="58">
        <v>83.8</v>
      </c>
      <c r="AE514" s="58">
        <v>-33.5</v>
      </c>
      <c r="AF514" s="58">
        <v>99.110122000000004</v>
      </c>
      <c r="AG514" s="58">
        <v>26.62</v>
      </c>
      <c r="AH514" s="58">
        <v>82.7</v>
      </c>
      <c r="AI514" s="58">
        <v>69.099999999999994</v>
      </c>
      <c r="AJ514" s="58">
        <v>22</v>
      </c>
      <c r="AK514" s="58">
        <v>14.3</v>
      </c>
      <c r="AL514" s="58">
        <v>-8</v>
      </c>
      <c r="AM514" s="58">
        <v>84.537499999999994</v>
      </c>
      <c r="AN514" s="58">
        <v>98.8827</v>
      </c>
      <c r="AO514" s="58">
        <v>19.8</v>
      </c>
      <c r="AP514" s="58">
        <v>93.5</v>
      </c>
      <c r="AQ514" s="58">
        <v>79.2</v>
      </c>
      <c r="AR514" s="58">
        <v>43.4</v>
      </c>
      <c r="AS514" s="58">
        <v>-16.5</v>
      </c>
      <c r="AT514" s="58">
        <v>83.6</v>
      </c>
      <c r="AU514" s="58">
        <v>94.38</v>
      </c>
      <c r="AV514" s="58">
        <v>89.8</v>
      </c>
      <c r="AW514" s="58">
        <v>102.7</v>
      </c>
      <c r="AX514" s="58">
        <v>51.8</v>
      </c>
      <c r="AY514" s="58">
        <v>52</v>
      </c>
      <c r="AZ514" s="58">
        <v>53.2</v>
      </c>
      <c r="BA514" s="58">
        <v>55.1</v>
      </c>
      <c r="BB514" s="58">
        <v>51.9</v>
      </c>
      <c r="BC514" s="58">
        <v>89.1</v>
      </c>
      <c r="BD514" s="58">
        <v>100</v>
      </c>
      <c r="BE514" s="58">
        <v>4.0999999999999996</v>
      </c>
      <c r="BF514" s="58">
        <v>69.900000000000006</v>
      </c>
      <c r="BG514" s="58">
        <v>12.27</v>
      </c>
      <c r="BH514" s="58">
        <v>9.14</v>
      </c>
      <c r="BI514" s="58">
        <v>86.7</v>
      </c>
      <c r="BJ514" s="58">
        <v>97.082599999999999</v>
      </c>
      <c r="BK514" s="58">
        <v>97.082599999999999</v>
      </c>
      <c r="BL514" s="58">
        <v>55.99</v>
      </c>
      <c r="BM514" s="58">
        <v>44.45</v>
      </c>
      <c r="BN514" s="58">
        <v>11.5</v>
      </c>
      <c r="BO514" s="58">
        <v>-1</v>
      </c>
      <c r="BP514" s="58">
        <v>75.400000000000006</v>
      </c>
      <c r="BQ514" s="58">
        <v>86.4</v>
      </c>
      <c r="BR514" s="58">
        <v>76.2</v>
      </c>
      <c r="BS514" s="58">
        <v>94.7</v>
      </c>
      <c r="BT514" s="58">
        <v>-37.9</v>
      </c>
      <c r="BU514" s="58">
        <v>-40.4</v>
      </c>
      <c r="BV514" s="58">
        <v>98.1</v>
      </c>
      <c r="BW514" s="59" t="s">
        <v>544</v>
      </c>
      <c r="BX514" s="58">
        <v>-38.4</v>
      </c>
      <c r="BY514" s="58">
        <v>-32.1</v>
      </c>
      <c r="BZ514" s="58">
        <v>-4.8</v>
      </c>
      <c r="CA514" s="58">
        <v>-2.4</v>
      </c>
      <c r="CB514" s="58">
        <v>7.8</v>
      </c>
      <c r="CC514" s="58">
        <v>6.8</v>
      </c>
      <c r="CD514" s="58">
        <v>-42.5</v>
      </c>
      <c r="CE514" s="58">
        <v>39466</v>
      </c>
      <c r="CF514" s="58">
        <v>2404420</v>
      </c>
      <c r="CG514" s="58">
        <v>84.8</v>
      </c>
      <c r="CH514" s="58">
        <v>72.5</v>
      </c>
      <c r="CI514" s="58">
        <v>92.5</v>
      </c>
      <c r="CJ514" s="58">
        <v>84.6</v>
      </c>
      <c r="CK514" s="58">
        <v>-49.2</v>
      </c>
      <c r="CL514" s="58">
        <v>-52</v>
      </c>
      <c r="CM514" s="58">
        <v>-37.9</v>
      </c>
      <c r="CN514" s="58">
        <v>59.5</v>
      </c>
      <c r="CO514" s="58">
        <v>59.4</v>
      </c>
      <c r="CP514" s="58">
        <v>87.5</v>
      </c>
      <c r="CQ514" s="58">
        <v>107.22740173299999</v>
      </c>
      <c r="CR514" s="58">
        <v>50.1</v>
      </c>
      <c r="CS514" s="58">
        <v>96.5</v>
      </c>
      <c r="CT514" s="58">
        <v>90.4</v>
      </c>
      <c r="CU514" s="58">
        <v>97.3202</v>
      </c>
      <c r="CV514" s="58">
        <v>5.26</v>
      </c>
      <c r="CW514" s="58">
        <v>3.13</v>
      </c>
      <c r="CX514" s="58">
        <v>107.4</v>
      </c>
      <c r="CY514" s="58">
        <v>90.1</v>
      </c>
      <c r="CZ514" s="59" t="s">
        <v>544</v>
      </c>
      <c r="DA514" s="58">
        <v>-23.4</v>
      </c>
      <c r="DB514" s="58">
        <v>104.3</v>
      </c>
      <c r="DC514" s="59" t="s">
        <v>544</v>
      </c>
      <c r="DD514" s="58">
        <v>64.7</v>
      </c>
      <c r="DE514" s="59" t="s">
        <v>544</v>
      </c>
      <c r="DF514" s="59" t="s">
        <v>544</v>
      </c>
      <c r="DG514" s="58">
        <v>86</v>
      </c>
      <c r="DH514" s="58">
        <v>68.400000000000006</v>
      </c>
      <c r="DI514" s="58">
        <v>69.2</v>
      </c>
      <c r="DJ514" s="58">
        <v>107.262858773</v>
      </c>
      <c r="DK514" s="58">
        <v>70.400000000000006</v>
      </c>
      <c r="DL514" s="58">
        <v>79.900000000000006</v>
      </c>
      <c r="DM514" s="58">
        <v>84.4</v>
      </c>
      <c r="DN514" s="58">
        <v>11.926007999999999</v>
      </c>
      <c r="DO514" s="59" t="s">
        <v>544</v>
      </c>
      <c r="DP514" s="59" t="s">
        <v>544</v>
      </c>
      <c r="DQ514" s="1">
        <v>81.3</v>
      </c>
    </row>
    <row r="515" spans="1:121">
      <c r="A515" s="3">
        <v>37514</v>
      </c>
      <c r="B515" s="59" t="s">
        <v>544</v>
      </c>
      <c r="C515" s="58">
        <v>86.3</v>
      </c>
      <c r="D515" s="58">
        <v>78.400000000000006</v>
      </c>
      <c r="E515" s="58">
        <v>95.1</v>
      </c>
      <c r="F515" s="58">
        <v>76.099999999999994</v>
      </c>
      <c r="G515" s="58">
        <v>0.98079499999999997</v>
      </c>
      <c r="H515" s="58">
        <v>549.6</v>
      </c>
      <c r="I515" s="58">
        <v>1299.9000000000001</v>
      </c>
      <c r="J515" s="58">
        <v>3.31</v>
      </c>
      <c r="K515" s="58">
        <v>4.4000000000000004</v>
      </c>
      <c r="L515" s="58">
        <v>2769</v>
      </c>
      <c r="M515" s="58">
        <v>266005</v>
      </c>
      <c r="N515" s="58">
        <v>80.400000000000006</v>
      </c>
      <c r="O515" s="58">
        <v>3233</v>
      </c>
      <c r="P515" s="58">
        <v>9.9</v>
      </c>
      <c r="Q515" s="58">
        <v>14.1</v>
      </c>
      <c r="R515" s="58">
        <v>15.1</v>
      </c>
      <c r="S515" s="58">
        <v>52.98</v>
      </c>
      <c r="T515" s="59" t="s">
        <v>544</v>
      </c>
      <c r="U515" s="58">
        <v>39.51</v>
      </c>
      <c r="V515" s="59" t="s">
        <v>544</v>
      </c>
      <c r="W515" s="58">
        <v>-31.7</v>
      </c>
      <c r="X515" s="58">
        <v>67.8</v>
      </c>
      <c r="Y515" s="58">
        <v>6.4</v>
      </c>
      <c r="Z515" s="58">
        <v>93.7</v>
      </c>
      <c r="AA515" s="58">
        <v>92.7</v>
      </c>
      <c r="AB515" s="58">
        <v>92.7</v>
      </c>
      <c r="AC515" s="58">
        <v>0.98079499999999997</v>
      </c>
      <c r="AD515" s="58">
        <v>83.1</v>
      </c>
      <c r="AE515" s="58">
        <v>-33.9</v>
      </c>
      <c r="AF515" s="58">
        <v>98.781837999999993</v>
      </c>
      <c r="AG515" s="58">
        <v>28.37</v>
      </c>
      <c r="AH515" s="58">
        <v>82.7</v>
      </c>
      <c r="AI515" s="58">
        <v>67.8</v>
      </c>
      <c r="AJ515" s="58">
        <v>21</v>
      </c>
      <c r="AK515" s="58">
        <v>17.8</v>
      </c>
      <c r="AL515" s="58">
        <v>-18.5</v>
      </c>
      <c r="AM515" s="58">
        <v>84.4405</v>
      </c>
      <c r="AN515" s="58">
        <v>98.698800000000006</v>
      </c>
      <c r="AO515" s="58">
        <v>16.399999999999999</v>
      </c>
      <c r="AP515" s="58">
        <v>96.4</v>
      </c>
      <c r="AQ515" s="58">
        <v>79.8</v>
      </c>
      <c r="AR515" s="58">
        <v>39.5</v>
      </c>
      <c r="AS515" s="58">
        <v>-15.1</v>
      </c>
      <c r="AT515" s="58">
        <v>85.1</v>
      </c>
      <c r="AU515" s="58">
        <v>94.44</v>
      </c>
      <c r="AV515" s="58">
        <v>90.2</v>
      </c>
      <c r="AW515" s="58">
        <v>103</v>
      </c>
      <c r="AX515" s="58">
        <v>54.8</v>
      </c>
      <c r="AY515" s="58">
        <v>54.8</v>
      </c>
      <c r="AZ515" s="58">
        <v>54.6</v>
      </c>
      <c r="BA515" s="58">
        <v>57.7</v>
      </c>
      <c r="BB515" s="58">
        <v>52.4</v>
      </c>
      <c r="BC515" s="58">
        <v>89.1</v>
      </c>
      <c r="BD515" s="58">
        <v>103.8</v>
      </c>
      <c r="BE515" s="58">
        <v>4.5</v>
      </c>
      <c r="BF515" s="58">
        <v>70.599999999999994</v>
      </c>
      <c r="BG515" s="58">
        <v>11.7</v>
      </c>
      <c r="BH515" s="58">
        <v>9.77</v>
      </c>
      <c r="BI515" s="58">
        <v>87.1</v>
      </c>
      <c r="BJ515" s="58">
        <v>97.376099999999994</v>
      </c>
      <c r="BK515" s="58">
        <v>97.376099999999994</v>
      </c>
      <c r="BL515" s="58">
        <v>56.47</v>
      </c>
      <c r="BM515" s="58">
        <v>44.18</v>
      </c>
      <c r="BN515" s="58">
        <v>6.7</v>
      </c>
      <c r="BO515" s="58">
        <v>-0.2</v>
      </c>
      <c r="BP515" s="58">
        <v>73.900000000000006</v>
      </c>
      <c r="BQ515" s="58">
        <v>85.3</v>
      </c>
      <c r="BR515" s="58">
        <v>75</v>
      </c>
      <c r="BS515" s="58">
        <v>95.6</v>
      </c>
      <c r="BT515" s="58">
        <v>-39.9</v>
      </c>
      <c r="BU515" s="58">
        <v>-36.9</v>
      </c>
      <c r="BV515" s="58">
        <v>97.6</v>
      </c>
      <c r="BW515" s="59" t="s">
        <v>544</v>
      </c>
      <c r="BX515" s="58">
        <v>-47.7</v>
      </c>
      <c r="BY515" s="58">
        <v>-36</v>
      </c>
      <c r="BZ515" s="58">
        <v>-3.9</v>
      </c>
      <c r="CA515" s="58">
        <v>-2.8</v>
      </c>
      <c r="CB515" s="58">
        <v>11.3</v>
      </c>
      <c r="CC515" s="58">
        <v>8</v>
      </c>
      <c r="CD515" s="58">
        <v>-43.2</v>
      </c>
      <c r="CE515" s="58">
        <v>39437</v>
      </c>
      <c r="CF515" s="58">
        <v>2412007</v>
      </c>
      <c r="CG515" s="58">
        <v>87.3</v>
      </c>
      <c r="CH515" s="58">
        <v>70.7</v>
      </c>
      <c r="CI515" s="58">
        <v>98.1</v>
      </c>
      <c r="CJ515" s="58">
        <v>86.6</v>
      </c>
      <c r="CK515" s="58">
        <v>-47</v>
      </c>
      <c r="CL515" s="58">
        <v>-50.7</v>
      </c>
      <c r="CM515" s="58">
        <v>-39.9</v>
      </c>
      <c r="CN515" s="58">
        <v>59.5</v>
      </c>
      <c r="CO515" s="58">
        <v>58.3</v>
      </c>
      <c r="CP515" s="58">
        <v>85.5</v>
      </c>
      <c r="CQ515" s="58">
        <v>115.53994751</v>
      </c>
      <c r="CR515" s="58">
        <v>50.66</v>
      </c>
      <c r="CS515" s="58">
        <v>96.4</v>
      </c>
      <c r="CT515" s="58">
        <v>90.6</v>
      </c>
      <c r="CU515" s="58">
        <v>97.577500000000001</v>
      </c>
      <c r="CV515" s="58">
        <v>5.42</v>
      </c>
      <c r="CW515" s="58">
        <v>3.15</v>
      </c>
      <c r="CX515" s="58">
        <v>110.6</v>
      </c>
      <c r="CY515" s="58">
        <v>87.9</v>
      </c>
      <c r="CZ515" s="59" t="s">
        <v>544</v>
      </c>
      <c r="DA515" s="58">
        <v>-26</v>
      </c>
      <c r="DB515" s="58">
        <v>104.7</v>
      </c>
      <c r="DC515" s="59" t="s">
        <v>544</v>
      </c>
      <c r="DD515" s="58">
        <v>65.3</v>
      </c>
      <c r="DE515" s="59" t="s">
        <v>544</v>
      </c>
      <c r="DF515" s="59" t="s">
        <v>544</v>
      </c>
      <c r="DG515" s="58">
        <v>83.4</v>
      </c>
      <c r="DH515" s="58">
        <v>64.5</v>
      </c>
      <c r="DI515" s="58">
        <v>68</v>
      </c>
      <c r="DJ515" s="58">
        <v>123.05198342</v>
      </c>
      <c r="DK515" s="58">
        <v>71.2</v>
      </c>
      <c r="DL515" s="58">
        <v>80.3</v>
      </c>
      <c r="DM515" s="58">
        <v>83.9</v>
      </c>
      <c r="DN515" s="58">
        <v>12.289486999999999</v>
      </c>
      <c r="DO515" s="59" t="s">
        <v>544</v>
      </c>
      <c r="DP515" s="59" t="s">
        <v>544</v>
      </c>
      <c r="DQ515" s="1">
        <v>80.2</v>
      </c>
    </row>
    <row r="516" spans="1:121">
      <c r="A516" s="3">
        <v>37544</v>
      </c>
      <c r="B516" s="59" t="s">
        <v>544</v>
      </c>
      <c r="C516" s="58">
        <v>86.2</v>
      </c>
      <c r="D516" s="58">
        <v>79.7</v>
      </c>
      <c r="E516" s="58">
        <v>93.2</v>
      </c>
      <c r="F516" s="58">
        <v>75.7</v>
      </c>
      <c r="G516" s="58">
        <v>0.98110900000000001</v>
      </c>
      <c r="H516" s="58">
        <v>550.79999999999995</v>
      </c>
      <c r="I516" s="58">
        <v>1310.8</v>
      </c>
      <c r="J516" s="58">
        <v>3.2610000000000001</v>
      </c>
      <c r="K516" s="58">
        <v>4.5</v>
      </c>
      <c r="L516" s="58">
        <v>3152.9</v>
      </c>
      <c r="M516" s="58">
        <v>281057</v>
      </c>
      <c r="N516" s="58">
        <v>79.3</v>
      </c>
      <c r="O516" s="58">
        <v>3250</v>
      </c>
      <c r="P516" s="58">
        <v>10</v>
      </c>
      <c r="Q516" s="58">
        <v>9.1</v>
      </c>
      <c r="R516" s="58">
        <v>17.600000000000001</v>
      </c>
      <c r="S516" s="58">
        <v>52.33</v>
      </c>
      <c r="T516" s="59" t="s">
        <v>544</v>
      </c>
      <c r="U516" s="58">
        <v>39.74</v>
      </c>
      <c r="V516" s="59" t="s">
        <v>544</v>
      </c>
      <c r="W516" s="58">
        <v>-29.4</v>
      </c>
      <c r="X516" s="58">
        <v>66.7</v>
      </c>
      <c r="Y516" s="58">
        <v>6.9</v>
      </c>
      <c r="Z516" s="58">
        <v>93.7</v>
      </c>
      <c r="AA516" s="58">
        <v>92.7</v>
      </c>
      <c r="AB516" s="58">
        <v>92.8</v>
      </c>
      <c r="AC516" s="58">
        <v>0.98110900000000001</v>
      </c>
      <c r="AD516" s="58">
        <v>82.3</v>
      </c>
      <c r="AE516" s="58">
        <v>-32.200000000000003</v>
      </c>
      <c r="AF516" s="58">
        <v>98.671096000000006</v>
      </c>
      <c r="AG516" s="58">
        <v>27.52</v>
      </c>
      <c r="AH516" s="58">
        <v>82.8</v>
      </c>
      <c r="AI516" s="58">
        <v>66.7</v>
      </c>
      <c r="AJ516" s="58">
        <v>16.600000000000001</v>
      </c>
      <c r="AK516" s="58">
        <v>20.7</v>
      </c>
      <c r="AL516" s="58">
        <v>-7.6</v>
      </c>
      <c r="AM516" s="58">
        <v>84.339399999999998</v>
      </c>
      <c r="AN516" s="58">
        <v>98.510800000000003</v>
      </c>
      <c r="AO516" s="58">
        <v>16.399999999999999</v>
      </c>
      <c r="AP516" s="58">
        <v>96.7</v>
      </c>
      <c r="AQ516" s="58">
        <v>77.599999999999994</v>
      </c>
      <c r="AR516" s="58">
        <v>23.4</v>
      </c>
      <c r="AS516" s="58">
        <v>-17.7</v>
      </c>
      <c r="AT516" s="58">
        <v>81.7</v>
      </c>
      <c r="AU516" s="58">
        <v>94.67</v>
      </c>
      <c r="AV516" s="58">
        <v>90.3</v>
      </c>
      <c r="AW516" s="58">
        <v>103.3</v>
      </c>
      <c r="AX516" s="58">
        <v>53.3</v>
      </c>
      <c r="AY516" s="58">
        <v>53.4</v>
      </c>
      <c r="AZ516" s="58">
        <v>54.4</v>
      </c>
      <c r="BA516" s="58">
        <v>57.5</v>
      </c>
      <c r="BB516" s="58">
        <v>52.2</v>
      </c>
      <c r="BC516" s="58">
        <v>89.1</v>
      </c>
      <c r="BD516" s="58">
        <v>102.1</v>
      </c>
      <c r="BE516" s="58">
        <v>7.9</v>
      </c>
      <c r="BF516" s="58">
        <v>70.599999999999994</v>
      </c>
      <c r="BG516" s="58">
        <v>11.84</v>
      </c>
      <c r="BH516" s="58">
        <v>8.8699999999999992</v>
      </c>
      <c r="BI516" s="58">
        <v>84.6</v>
      </c>
      <c r="BJ516" s="58">
        <v>97.820800000000006</v>
      </c>
      <c r="BK516" s="58">
        <v>97.820800000000006</v>
      </c>
      <c r="BL516" s="58">
        <v>55.28</v>
      </c>
      <c r="BM516" s="58">
        <v>44.08</v>
      </c>
      <c r="BN516" s="58">
        <v>0</v>
      </c>
      <c r="BO516" s="58">
        <v>-4.5</v>
      </c>
      <c r="BP516" s="58">
        <v>72.599999999999994</v>
      </c>
      <c r="BQ516" s="58">
        <v>85.8</v>
      </c>
      <c r="BR516" s="58">
        <v>74.400000000000006</v>
      </c>
      <c r="BS516" s="58">
        <v>95.4</v>
      </c>
      <c r="BT516" s="58">
        <v>-44</v>
      </c>
      <c r="BU516" s="58">
        <v>-41.6</v>
      </c>
      <c r="BV516" s="58">
        <v>96.5</v>
      </c>
      <c r="BW516" s="59" t="s">
        <v>544</v>
      </c>
      <c r="BX516" s="58">
        <v>-43.7</v>
      </c>
      <c r="BY516" s="58">
        <v>-33.700000000000003</v>
      </c>
      <c r="BZ516" s="58">
        <v>-5.0999999999999996</v>
      </c>
      <c r="CA516" s="58">
        <v>-2.7</v>
      </c>
      <c r="CB516" s="58">
        <v>1.5</v>
      </c>
      <c r="CC516" s="58">
        <v>-7.4</v>
      </c>
      <c r="CD516" s="58">
        <v>-45.3</v>
      </c>
      <c r="CE516" s="58">
        <v>39391</v>
      </c>
      <c r="CF516" s="58">
        <v>2412271</v>
      </c>
      <c r="CG516" s="58">
        <v>83</v>
      </c>
      <c r="CH516" s="58">
        <v>69.5</v>
      </c>
      <c r="CI516" s="58">
        <v>91.8</v>
      </c>
      <c r="CJ516" s="58">
        <v>82.5</v>
      </c>
      <c r="CK516" s="58">
        <v>-50.5</v>
      </c>
      <c r="CL516" s="58">
        <v>-52.8</v>
      </c>
      <c r="CM516" s="58">
        <v>-44</v>
      </c>
      <c r="CN516" s="58">
        <v>59</v>
      </c>
      <c r="CO516" s="58">
        <v>57.4</v>
      </c>
      <c r="CP516" s="58">
        <v>85.2</v>
      </c>
      <c r="CQ516" s="58">
        <v>96.346488953000005</v>
      </c>
      <c r="CR516" s="58">
        <v>58.66</v>
      </c>
      <c r="CS516" s="58">
        <v>96.3</v>
      </c>
      <c r="CT516" s="58">
        <v>90.7</v>
      </c>
      <c r="CU516" s="58">
        <v>98.064400000000006</v>
      </c>
      <c r="CV516" s="58">
        <v>5.5</v>
      </c>
      <c r="CW516" s="58">
        <v>2.99</v>
      </c>
      <c r="CX516" s="58">
        <v>105.2</v>
      </c>
      <c r="CY516" s="58">
        <v>86.4</v>
      </c>
      <c r="CZ516" s="59" t="s">
        <v>544</v>
      </c>
      <c r="DA516" s="58">
        <v>-27.1</v>
      </c>
      <c r="DB516" s="58">
        <v>105.8</v>
      </c>
      <c r="DC516" s="59" t="s">
        <v>544</v>
      </c>
      <c r="DD516" s="58">
        <v>65.599999999999994</v>
      </c>
      <c r="DE516" s="59" t="s">
        <v>544</v>
      </c>
      <c r="DF516" s="59" t="s">
        <v>544</v>
      </c>
      <c r="DG516" s="58">
        <v>83.7</v>
      </c>
      <c r="DH516" s="58">
        <v>65</v>
      </c>
      <c r="DI516" s="58">
        <v>66.599999999999994</v>
      </c>
      <c r="DJ516" s="58">
        <v>117.730145401</v>
      </c>
      <c r="DK516" s="58">
        <v>70.8</v>
      </c>
      <c r="DL516" s="58">
        <v>80.5</v>
      </c>
      <c r="DM516" s="58">
        <v>82.7</v>
      </c>
      <c r="DN516" s="58">
        <v>12.512423</v>
      </c>
      <c r="DO516" s="59" t="s">
        <v>544</v>
      </c>
      <c r="DP516" s="59" t="s">
        <v>544</v>
      </c>
      <c r="DQ516" s="1">
        <v>79.599999999999994</v>
      </c>
    </row>
    <row r="517" spans="1:121">
      <c r="A517" s="3">
        <v>37575</v>
      </c>
      <c r="B517" s="59" t="s">
        <v>544</v>
      </c>
      <c r="C517" s="58">
        <v>84.6</v>
      </c>
      <c r="D517" s="58">
        <v>78.599999999999994</v>
      </c>
      <c r="E517" s="58">
        <v>90.9</v>
      </c>
      <c r="F517" s="58">
        <v>76.900000000000006</v>
      </c>
      <c r="G517" s="58">
        <v>1.0013620000000001</v>
      </c>
      <c r="H517" s="58">
        <v>582.6</v>
      </c>
      <c r="I517" s="58">
        <v>1321</v>
      </c>
      <c r="J517" s="58">
        <v>3.1240000000000001</v>
      </c>
      <c r="K517" s="58">
        <v>4.5</v>
      </c>
      <c r="L517" s="58">
        <v>3320.3</v>
      </c>
      <c r="M517" s="58">
        <v>256564</v>
      </c>
      <c r="N517" s="58">
        <v>81</v>
      </c>
      <c r="O517" s="58">
        <v>3266</v>
      </c>
      <c r="P517" s="58">
        <v>10.1</v>
      </c>
      <c r="Q517" s="58">
        <v>7.9</v>
      </c>
      <c r="R517" s="58">
        <v>19.2</v>
      </c>
      <c r="S517" s="58">
        <v>54.11</v>
      </c>
      <c r="T517" s="59" t="s">
        <v>544</v>
      </c>
      <c r="U517" s="58">
        <v>40.44</v>
      </c>
      <c r="V517" s="59" t="s">
        <v>544</v>
      </c>
      <c r="W517" s="58">
        <v>-31</v>
      </c>
      <c r="X517" s="58">
        <v>69.5</v>
      </c>
      <c r="Y517" s="58">
        <v>5.6</v>
      </c>
      <c r="Z517" s="58">
        <v>94</v>
      </c>
      <c r="AA517" s="58">
        <v>93</v>
      </c>
      <c r="AB517" s="58">
        <v>93</v>
      </c>
      <c r="AC517" s="58">
        <v>1.0013620000000001</v>
      </c>
      <c r="AD517" s="58">
        <v>83.6</v>
      </c>
      <c r="AE517" s="58">
        <v>-29.8</v>
      </c>
      <c r="AF517" s="58">
        <v>99.664053999999993</v>
      </c>
      <c r="AG517" s="58">
        <v>24.25</v>
      </c>
      <c r="AH517" s="58">
        <v>82.6</v>
      </c>
      <c r="AI517" s="58">
        <v>69.5</v>
      </c>
      <c r="AJ517" s="58">
        <v>12.9</v>
      </c>
      <c r="AK517" s="58">
        <v>23.5</v>
      </c>
      <c r="AL517" s="58">
        <v>-6.6</v>
      </c>
      <c r="AM517" s="58">
        <v>84.268299999999996</v>
      </c>
      <c r="AN517" s="58">
        <v>98.3583</v>
      </c>
      <c r="AO517" s="58">
        <v>21.7</v>
      </c>
      <c r="AP517" s="58">
        <v>84.7</v>
      </c>
      <c r="AQ517" s="58">
        <v>76.5</v>
      </c>
      <c r="AR517" s="58">
        <v>4.2</v>
      </c>
      <c r="AS517" s="58">
        <v>-23.6</v>
      </c>
      <c r="AT517" s="58">
        <v>80.400000000000006</v>
      </c>
      <c r="AU517" s="58">
        <v>95.25</v>
      </c>
      <c r="AV517" s="58">
        <v>89.4</v>
      </c>
      <c r="AW517" s="58">
        <v>102.8</v>
      </c>
      <c r="AX517" s="58">
        <v>48.2</v>
      </c>
      <c r="AY517" s="58">
        <v>49.3</v>
      </c>
      <c r="AZ517" s="58">
        <v>55.1</v>
      </c>
      <c r="BA517" s="58">
        <v>57.5</v>
      </c>
      <c r="BB517" s="58">
        <v>53.5</v>
      </c>
      <c r="BC517" s="58">
        <v>89.1</v>
      </c>
      <c r="BD517" s="58">
        <v>101.6</v>
      </c>
      <c r="BE517" s="58">
        <v>4.4000000000000004</v>
      </c>
      <c r="BF517" s="58">
        <v>71.599999999999994</v>
      </c>
      <c r="BG517" s="58">
        <v>11.56</v>
      </c>
      <c r="BH517" s="58">
        <v>9.3699999999999992</v>
      </c>
      <c r="BI517" s="58">
        <v>85.8</v>
      </c>
      <c r="BJ517" s="58">
        <v>98.606200000000001</v>
      </c>
      <c r="BK517" s="58">
        <v>98.606200000000001</v>
      </c>
      <c r="BL517" s="58">
        <v>57.05</v>
      </c>
      <c r="BM517" s="58">
        <v>44.03</v>
      </c>
      <c r="BN517" s="58">
        <v>-2</v>
      </c>
      <c r="BO517" s="58">
        <v>-4.2</v>
      </c>
      <c r="BP517" s="58">
        <v>75.3</v>
      </c>
      <c r="BQ517" s="58">
        <v>84.3</v>
      </c>
      <c r="BR517" s="58">
        <v>74.3</v>
      </c>
      <c r="BS517" s="58">
        <v>94.5</v>
      </c>
      <c r="BT517" s="58">
        <v>-48.1</v>
      </c>
      <c r="BU517" s="58">
        <v>-48.9</v>
      </c>
      <c r="BV517" s="58">
        <v>96.3</v>
      </c>
      <c r="BW517" s="59" t="s">
        <v>544</v>
      </c>
      <c r="BX517" s="58">
        <v>-40.9</v>
      </c>
      <c r="BY517" s="58">
        <v>-37.6</v>
      </c>
      <c r="BZ517" s="58">
        <v>-9.4</v>
      </c>
      <c r="CA517" s="58">
        <v>-2.9</v>
      </c>
      <c r="CB517" s="58">
        <v>-25.7</v>
      </c>
      <c r="CC517" s="58">
        <v>-24.5</v>
      </c>
      <c r="CD517" s="58">
        <v>-55.4</v>
      </c>
      <c r="CE517" s="58">
        <v>39344</v>
      </c>
      <c r="CF517" s="58">
        <v>2412432</v>
      </c>
      <c r="CG517" s="58">
        <v>86.3</v>
      </c>
      <c r="CH517" s="58">
        <v>81.599999999999994</v>
      </c>
      <c r="CI517" s="58">
        <v>96.6</v>
      </c>
      <c r="CJ517" s="58">
        <v>79.900000000000006</v>
      </c>
      <c r="CK517" s="58">
        <v>-52.4</v>
      </c>
      <c r="CL517" s="58">
        <v>-57.9</v>
      </c>
      <c r="CM517" s="58">
        <v>-48.1</v>
      </c>
      <c r="CN517" s="58">
        <v>59.7</v>
      </c>
      <c r="CO517" s="58">
        <v>59</v>
      </c>
      <c r="CP517" s="58">
        <v>85.7</v>
      </c>
      <c r="CQ517" s="58">
        <v>103.236793518</v>
      </c>
      <c r="CR517" s="58">
        <v>48</v>
      </c>
      <c r="CS517" s="58">
        <v>96.2</v>
      </c>
      <c r="CT517" s="58">
        <v>91.5</v>
      </c>
      <c r="CU517" s="58">
        <v>98.835999999999999</v>
      </c>
      <c r="CV517" s="58">
        <v>5.54</v>
      </c>
      <c r="CW517" s="58">
        <v>3.18</v>
      </c>
      <c r="CX517" s="58">
        <v>109.4</v>
      </c>
      <c r="CY517" s="58">
        <v>101.5</v>
      </c>
      <c r="CZ517" s="59" t="s">
        <v>544</v>
      </c>
      <c r="DA517" s="58">
        <v>-25</v>
      </c>
      <c r="DB517" s="58">
        <v>102.5</v>
      </c>
      <c r="DC517" s="59" t="s">
        <v>544</v>
      </c>
      <c r="DD517" s="58">
        <v>64.099999999999994</v>
      </c>
      <c r="DE517" s="59" t="s">
        <v>544</v>
      </c>
      <c r="DF517" s="59" t="s">
        <v>544</v>
      </c>
      <c r="DG517" s="58">
        <v>84.1</v>
      </c>
      <c r="DH517" s="58">
        <v>66.599999999999994</v>
      </c>
      <c r="DI517" s="58">
        <v>67.7</v>
      </c>
      <c r="DJ517" s="58">
        <v>122.60851975</v>
      </c>
      <c r="DK517" s="58">
        <v>72.2</v>
      </c>
      <c r="DL517" s="58">
        <v>80.900000000000006</v>
      </c>
      <c r="DM517" s="58">
        <v>83.6</v>
      </c>
      <c r="DN517" s="58">
        <v>12.827893</v>
      </c>
      <c r="DO517" s="59" t="s">
        <v>544</v>
      </c>
      <c r="DP517" s="59" t="s">
        <v>544</v>
      </c>
      <c r="DQ517" s="1">
        <v>81</v>
      </c>
    </row>
    <row r="518" spans="1:121">
      <c r="A518" s="3">
        <v>37605</v>
      </c>
      <c r="B518" s="59" t="s">
        <v>544</v>
      </c>
      <c r="C518" s="58">
        <v>83.9</v>
      </c>
      <c r="D518" s="58">
        <v>78</v>
      </c>
      <c r="E518" s="58">
        <v>90.4</v>
      </c>
      <c r="F518" s="58">
        <v>74.3</v>
      </c>
      <c r="G518" s="58">
        <v>1.0182549999999999</v>
      </c>
      <c r="H518" s="58">
        <v>583.5</v>
      </c>
      <c r="I518" s="58">
        <v>1338.2</v>
      </c>
      <c r="J518" s="58">
        <v>2.9409999999999998</v>
      </c>
      <c r="K518" s="58">
        <v>4.3</v>
      </c>
      <c r="L518" s="58">
        <v>2892.6</v>
      </c>
      <c r="M518" s="58">
        <v>228496</v>
      </c>
      <c r="N518" s="58">
        <v>79.400000000000006</v>
      </c>
      <c r="O518" s="58">
        <v>2934</v>
      </c>
      <c r="P518" s="58">
        <v>10.199999999999999</v>
      </c>
      <c r="Q518" s="58">
        <v>8.5</v>
      </c>
      <c r="R518" s="58">
        <v>18.899999999999999</v>
      </c>
      <c r="S518" s="58">
        <v>52.42</v>
      </c>
      <c r="T518" s="59" t="s">
        <v>544</v>
      </c>
      <c r="U518" s="58">
        <v>40.89</v>
      </c>
      <c r="V518" s="59" t="s">
        <v>544</v>
      </c>
      <c r="W518" s="58">
        <v>-32</v>
      </c>
      <c r="X518" s="58">
        <v>65</v>
      </c>
      <c r="Y518" s="58">
        <v>6.7</v>
      </c>
      <c r="Z518" s="58">
        <v>94.4</v>
      </c>
      <c r="AA518" s="58">
        <v>93.4</v>
      </c>
      <c r="AB518" s="58">
        <v>93.4</v>
      </c>
      <c r="AC518" s="58">
        <v>1.0182549999999999</v>
      </c>
      <c r="AD518" s="58">
        <v>81.7</v>
      </c>
      <c r="AE518" s="58">
        <v>-31.8</v>
      </c>
      <c r="AF518" s="58">
        <v>98.998887999999994</v>
      </c>
      <c r="AG518" s="58">
        <v>28.32</v>
      </c>
      <c r="AH518" s="58">
        <v>82.8</v>
      </c>
      <c r="AI518" s="58">
        <v>65</v>
      </c>
      <c r="AJ518" s="58">
        <v>17</v>
      </c>
      <c r="AK518" s="58">
        <v>23.5</v>
      </c>
      <c r="AL518" s="58">
        <v>-7.3</v>
      </c>
      <c r="AM518" s="58">
        <v>84.252300000000005</v>
      </c>
      <c r="AN518" s="58">
        <v>98.270499999999998</v>
      </c>
      <c r="AO518" s="58">
        <v>17.399999999999999</v>
      </c>
      <c r="AP518" s="58">
        <v>78.7</v>
      </c>
      <c r="AQ518" s="58">
        <v>75.599999999999994</v>
      </c>
      <c r="AR518" s="58">
        <v>0.6</v>
      </c>
      <c r="AS518" s="58">
        <v>-24.9</v>
      </c>
      <c r="AT518" s="58">
        <v>78.099999999999994</v>
      </c>
      <c r="AU518" s="58">
        <v>95.68</v>
      </c>
      <c r="AV518" s="58">
        <v>90.3</v>
      </c>
      <c r="AW518" s="58">
        <v>102.7</v>
      </c>
      <c r="AX518" s="58">
        <v>53.1</v>
      </c>
      <c r="AY518" s="58">
        <v>53.4</v>
      </c>
      <c r="AZ518" s="58">
        <v>54.9</v>
      </c>
      <c r="BA518" s="58">
        <v>56.9</v>
      </c>
      <c r="BB518" s="58">
        <v>53.6</v>
      </c>
      <c r="BC518" s="58">
        <v>89.2</v>
      </c>
      <c r="BD518" s="58">
        <v>101.1</v>
      </c>
      <c r="BE518" s="58">
        <v>12.5</v>
      </c>
      <c r="BF518" s="58">
        <v>70.400000000000006</v>
      </c>
      <c r="BG518" s="58">
        <v>12.94</v>
      </c>
      <c r="BH518" s="58">
        <v>10.029999999999999</v>
      </c>
      <c r="BI518" s="58">
        <v>81.599999999999994</v>
      </c>
      <c r="BJ518" s="58">
        <v>99.611800000000002</v>
      </c>
      <c r="BK518" s="58">
        <v>99.611800000000002</v>
      </c>
      <c r="BL518" s="58">
        <v>55.34</v>
      </c>
      <c r="BM518" s="58">
        <v>44.61</v>
      </c>
      <c r="BN518" s="58">
        <v>3.8</v>
      </c>
      <c r="BO518" s="58">
        <v>-2.8</v>
      </c>
      <c r="BP518" s="58">
        <v>73.400000000000006</v>
      </c>
      <c r="BQ518" s="58">
        <v>85.8</v>
      </c>
      <c r="BR518" s="58">
        <v>76.400000000000006</v>
      </c>
      <c r="BS518" s="58">
        <v>94.2</v>
      </c>
      <c r="BT518" s="58">
        <v>-49.1</v>
      </c>
      <c r="BU518" s="58">
        <v>-47.4</v>
      </c>
      <c r="BV518" s="58">
        <v>96.3</v>
      </c>
      <c r="BW518" s="59" t="s">
        <v>544</v>
      </c>
      <c r="BX518" s="58">
        <v>-45.1</v>
      </c>
      <c r="BY518" s="58">
        <v>-44</v>
      </c>
      <c r="BZ518" s="58">
        <v>-9.5</v>
      </c>
      <c r="CA518" s="58">
        <v>-2.9</v>
      </c>
      <c r="CB518" s="58">
        <v>-26.5</v>
      </c>
      <c r="CC518" s="58">
        <v>-21.4</v>
      </c>
      <c r="CD518" s="58">
        <v>-42</v>
      </c>
      <c r="CE518" s="58">
        <v>39329</v>
      </c>
      <c r="CF518" s="58">
        <v>2411607</v>
      </c>
      <c r="CG518" s="58">
        <v>86.5</v>
      </c>
      <c r="CH518" s="58">
        <v>76.3</v>
      </c>
      <c r="CI518" s="58">
        <v>90.2</v>
      </c>
      <c r="CJ518" s="58">
        <v>88.5</v>
      </c>
      <c r="CK518" s="58">
        <v>-53.8</v>
      </c>
      <c r="CL518" s="58">
        <v>-60</v>
      </c>
      <c r="CM518" s="58">
        <v>-49.1</v>
      </c>
      <c r="CN518" s="58">
        <v>60.2</v>
      </c>
      <c r="CO518" s="58">
        <v>59.5</v>
      </c>
      <c r="CP518" s="58">
        <v>83.9</v>
      </c>
      <c r="CQ518" s="58">
        <v>128.241455078</v>
      </c>
      <c r="CR518" s="58">
        <v>37.630000000000003</v>
      </c>
      <c r="CS518" s="58">
        <v>96.1</v>
      </c>
      <c r="CT518" s="58">
        <v>92.4</v>
      </c>
      <c r="CU518" s="58">
        <v>99.923100000000005</v>
      </c>
      <c r="CV518" s="58">
        <v>6.77</v>
      </c>
      <c r="CW518" s="58">
        <v>4.49</v>
      </c>
      <c r="CX518" s="58">
        <v>109.5</v>
      </c>
      <c r="CY518" s="58">
        <v>94.9</v>
      </c>
      <c r="CZ518" s="59" t="s">
        <v>544</v>
      </c>
      <c r="DA518" s="58">
        <v>-19.2</v>
      </c>
      <c r="DB518" s="58">
        <v>102.1</v>
      </c>
      <c r="DC518" s="59" t="s">
        <v>544</v>
      </c>
      <c r="DD518" s="58">
        <v>64.3</v>
      </c>
      <c r="DE518" s="59" t="s">
        <v>544</v>
      </c>
      <c r="DF518" s="59" t="s">
        <v>544</v>
      </c>
      <c r="DG518" s="58">
        <v>84.2</v>
      </c>
      <c r="DH518" s="58">
        <v>61.2</v>
      </c>
      <c r="DI518" s="58">
        <v>70.099999999999994</v>
      </c>
      <c r="DJ518" s="58">
        <v>118.666450416</v>
      </c>
      <c r="DK518" s="58">
        <v>71.3</v>
      </c>
      <c r="DL518" s="58">
        <v>79.5</v>
      </c>
      <c r="DM518" s="58">
        <v>83.9</v>
      </c>
      <c r="DN518" s="58">
        <v>12.528146</v>
      </c>
      <c r="DO518" s="59" t="s">
        <v>544</v>
      </c>
      <c r="DP518" s="59" t="s">
        <v>544</v>
      </c>
      <c r="DQ518" s="1">
        <v>79.599999999999994</v>
      </c>
    </row>
    <row r="519" spans="1:121">
      <c r="A519" s="3">
        <v>37636</v>
      </c>
      <c r="B519" s="59" t="s">
        <v>544</v>
      </c>
      <c r="C519" s="58">
        <v>84.3</v>
      </c>
      <c r="D519" s="58">
        <v>78.8</v>
      </c>
      <c r="E519" s="58">
        <v>90.2</v>
      </c>
      <c r="F519" s="58">
        <v>76.400000000000006</v>
      </c>
      <c r="G519" s="58">
        <v>1.0621860000000001</v>
      </c>
      <c r="H519" s="58">
        <v>574</v>
      </c>
      <c r="I519" s="58">
        <v>1334.3</v>
      </c>
      <c r="J519" s="58">
        <v>2.8319999999999999</v>
      </c>
      <c r="K519" s="58">
        <v>4.2</v>
      </c>
      <c r="L519" s="58">
        <v>2747.8</v>
      </c>
      <c r="M519" s="58">
        <v>237778</v>
      </c>
      <c r="N519" s="58">
        <v>80.2</v>
      </c>
      <c r="O519" s="58">
        <v>3245</v>
      </c>
      <c r="P519" s="58">
        <v>10.4</v>
      </c>
      <c r="Q519" s="58">
        <v>10.8</v>
      </c>
      <c r="R519" s="58">
        <v>13.8</v>
      </c>
      <c r="S519" s="58">
        <v>50.83</v>
      </c>
      <c r="T519" s="59" t="s">
        <v>544</v>
      </c>
      <c r="U519" s="58">
        <v>41.99</v>
      </c>
      <c r="V519" s="59" t="s">
        <v>544</v>
      </c>
      <c r="W519" s="58">
        <v>-30.4</v>
      </c>
      <c r="X519" s="58">
        <v>68.8</v>
      </c>
      <c r="Y519" s="58">
        <v>7</v>
      </c>
      <c r="Z519" s="58">
        <v>95.4</v>
      </c>
      <c r="AA519" s="58">
        <v>94.7</v>
      </c>
      <c r="AB519" s="58">
        <v>94.9</v>
      </c>
      <c r="AC519" s="58">
        <v>1.0621860000000001</v>
      </c>
      <c r="AD519" s="58">
        <v>82.6</v>
      </c>
      <c r="AE519" s="58">
        <v>-32.1</v>
      </c>
      <c r="AF519" s="58">
        <v>98.891352999999995</v>
      </c>
      <c r="AG519" s="58">
        <v>30.81</v>
      </c>
      <c r="AH519" s="58">
        <v>83.2</v>
      </c>
      <c r="AI519" s="58">
        <v>68.8</v>
      </c>
      <c r="AJ519" s="58">
        <v>15.8</v>
      </c>
      <c r="AK519" s="58">
        <v>19.3</v>
      </c>
      <c r="AL519" s="58">
        <v>-4.5999999999999996</v>
      </c>
      <c r="AM519" s="58">
        <v>84.299899999999994</v>
      </c>
      <c r="AN519" s="58">
        <v>98.256699999999995</v>
      </c>
      <c r="AO519" s="58">
        <v>23.6</v>
      </c>
      <c r="AP519" s="58">
        <v>51.6</v>
      </c>
      <c r="AQ519" s="58">
        <v>77.099999999999994</v>
      </c>
      <c r="AR519" s="58">
        <v>14</v>
      </c>
      <c r="AS519" s="58">
        <v>-23.4</v>
      </c>
      <c r="AT519" s="58">
        <v>79.8</v>
      </c>
      <c r="AU519" s="58">
        <v>97.04</v>
      </c>
      <c r="AV519" s="58">
        <v>90.5</v>
      </c>
      <c r="AW519" s="58">
        <v>102.3</v>
      </c>
      <c r="AX519" s="58">
        <v>59</v>
      </c>
      <c r="AY519" s="58">
        <v>58.6</v>
      </c>
      <c r="AZ519" s="58">
        <v>56.4</v>
      </c>
      <c r="BA519" s="58">
        <v>57.4</v>
      </c>
      <c r="BB519" s="58">
        <v>55.8</v>
      </c>
      <c r="BC519" s="58">
        <v>89.4</v>
      </c>
      <c r="BD519" s="58">
        <v>103.7</v>
      </c>
      <c r="BE519" s="58">
        <v>5.2</v>
      </c>
      <c r="BF519" s="58">
        <v>71.900000000000006</v>
      </c>
      <c r="BG519" s="58">
        <v>12.48</v>
      </c>
      <c r="BH519" s="58">
        <v>9.9499999999999993</v>
      </c>
      <c r="BI519" s="58">
        <v>83.2</v>
      </c>
      <c r="BJ519" s="58">
        <v>102.55289999999999</v>
      </c>
      <c r="BK519" s="58">
        <v>102.55289999999999</v>
      </c>
      <c r="BL519" s="58">
        <v>54.7</v>
      </c>
      <c r="BM519" s="58">
        <v>45.87</v>
      </c>
      <c r="BN519" s="58">
        <v>-4.7</v>
      </c>
      <c r="BO519" s="58">
        <v>-9.4</v>
      </c>
      <c r="BP519" s="58">
        <v>74.900000000000006</v>
      </c>
      <c r="BQ519" s="58">
        <v>82.3</v>
      </c>
      <c r="BR519" s="58">
        <v>72.599999999999994</v>
      </c>
      <c r="BS519" s="58">
        <v>93.3</v>
      </c>
      <c r="BT519" s="58">
        <v>-47.3</v>
      </c>
      <c r="BU519" s="58">
        <v>-48.6</v>
      </c>
      <c r="BV519" s="58">
        <v>95</v>
      </c>
      <c r="BW519" s="59" t="s">
        <v>544</v>
      </c>
      <c r="BX519" s="58">
        <v>-41</v>
      </c>
      <c r="BY519" s="58">
        <v>-37.799999999999997</v>
      </c>
      <c r="BZ519" s="58">
        <v>-10.9</v>
      </c>
      <c r="CA519" s="58">
        <v>-3.1</v>
      </c>
      <c r="CB519" s="58">
        <v>-29.2</v>
      </c>
      <c r="CC519" s="58">
        <v>-19.399999999999999</v>
      </c>
      <c r="CD519" s="58">
        <v>-31.2</v>
      </c>
      <c r="CE519" s="58">
        <v>39255</v>
      </c>
      <c r="CF519" s="58">
        <v>2406237</v>
      </c>
      <c r="CG519" s="58">
        <v>81</v>
      </c>
      <c r="CH519" s="58">
        <v>68.599999999999994</v>
      </c>
      <c r="CI519" s="58">
        <v>91.8</v>
      </c>
      <c r="CJ519" s="58">
        <v>78.099999999999994</v>
      </c>
      <c r="CK519" s="58">
        <v>-52.7</v>
      </c>
      <c r="CL519" s="58">
        <v>-57.2</v>
      </c>
      <c r="CM519" s="58">
        <v>-47.3</v>
      </c>
      <c r="CN519" s="58">
        <v>60</v>
      </c>
      <c r="CO519" s="58">
        <v>59.5</v>
      </c>
      <c r="CP519" s="58">
        <v>85.7</v>
      </c>
      <c r="CQ519" s="58">
        <v>84.128318786999998</v>
      </c>
      <c r="CR519" s="58">
        <v>51.13</v>
      </c>
      <c r="CS519" s="58">
        <v>96.1</v>
      </c>
      <c r="CT519" s="58">
        <v>94.7</v>
      </c>
      <c r="CU519" s="58">
        <v>102.8086</v>
      </c>
      <c r="CV519" s="58">
        <v>7.77</v>
      </c>
      <c r="CW519" s="58">
        <v>5.43</v>
      </c>
      <c r="CX519" s="58">
        <v>102.6</v>
      </c>
      <c r="CY519" s="58">
        <v>85.3</v>
      </c>
      <c r="CZ519" s="59" t="s">
        <v>544</v>
      </c>
      <c r="DA519" s="58">
        <v>-27.6</v>
      </c>
      <c r="DB519" s="58">
        <v>105.3</v>
      </c>
      <c r="DC519" s="59" t="s">
        <v>544</v>
      </c>
      <c r="DD519" s="58">
        <v>67.400000000000006</v>
      </c>
      <c r="DE519" s="59" t="s">
        <v>544</v>
      </c>
      <c r="DF519" s="59" t="s">
        <v>544</v>
      </c>
      <c r="DG519" s="58">
        <v>84.8</v>
      </c>
      <c r="DH519" s="58">
        <v>65.599999999999994</v>
      </c>
      <c r="DI519" s="58">
        <v>66.2</v>
      </c>
      <c r="DJ519" s="58">
        <v>126.975089443</v>
      </c>
      <c r="DK519" s="58">
        <v>72.7</v>
      </c>
      <c r="DL519" s="58">
        <v>80.599999999999994</v>
      </c>
      <c r="DM519" s="58">
        <v>82.3</v>
      </c>
      <c r="DN519" s="58">
        <v>12.281351000000001</v>
      </c>
      <c r="DO519" s="59" t="s">
        <v>544</v>
      </c>
      <c r="DP519" s="59" t="s">
        <v>544</v>
      </c>
      <c r="DQ519" s="1">
        <v>80.2</v>
      </c>
    </row>
    <row r="520" spans="1:121">
      <c r="A520" s="3">
        <v>37667</v>
      </c>
      <c r="B520" s="59" t="s">
        <v>544</v>
      </c>
      <c r="C520" s="58">
        <v>85.2</v>
      </c>
      <c r="D520" s="58">
        <v>79.599999999999994</v>
      </c>
      <c r="E520" s="58">
        <v>91.2</v>
      </c>
      <c r="F520" s="58">
        <v>76.3</v>
      </c>
      <c r="G520" s="58">
        <v>1.0772949999999999</v>
      </c>
      <c r="H520" s="58">
        <v>579.5</v>
      </c>
      <c r="I520" s="58">
        <v>1345.9</v>
      </c>
      <c r="J520" s="58">
        <v>2.6869999999999998</v>
      </c>
      <c r="K520" s="58">
        <v>4</v>
      </c>
      <c r="L520" s="58">
        <v>2547.1</v>
      </c>
      <c r="M520" s="58">
        <v>230417</v>
      </c>
      <c r="N520" s="58">
        <v>80.099999999999994</v>
      </c>
      <c r="O520" s="58">
        <v>3106</v>
      </c>
      <c r="P520" s="58">
        <v>10.5</v>
      </c>
      <c r="Q520" s="58">
        <v>13.1</v>
      </c>
      <c r="R520" s="58">
        <v>13.2</v>
      </c>
      <c r="S520" s="58">
        <v>51.56</v>
      </c>
      <c r="T520" s="59" t="s">
        <v>544</v>
      </c>
      <c r="U520" s="58">
        <v>41.28</v>
      </c>
      <c r="V520" s="59" t="s">
        <v>544</v>
      </c>
      <c r="W520" s="58">
        <v>-26.7</v>
      </c>
      <c r="X520" s="58">
        <v>66.7</v>
      </c>
      <c r="Y520" s="58">
        <v>4.5999999999999996</v>
      </c>
      <c r="Z520" s="58">
        <v>95.9</v>
      </c>
      <c r="AA520" s="58">
        <v>95.3</v>
      </c>
      <c r="AB520" s="58">
        <v>95.6</v>
      </c>
      <c r="AC520" s="58">
        <v>1.0772949999999999</v>
      </c>
      <c r="AD520" s="58">
        <v>82.7</v>
      </c>
      <c r="AE520" s="58">
        <v>-28</v>
      </c>
      <c r="AF520" s="58">
        <v>98.783186000000001</v>
      </c>
      <c r="AG520" s="58">
        <v>32.659999999999997</v>
      </c>
      <c r="AH520" s="58">
        <v>83.3</v>
      </c>
      <c r="AI520" s="58">
        <v>66.7</v>
      </c>
      <c r="AJ520" s="58">
        <v>16.899999999999999</v>
      </c>
      <c r="AK520" s="58">
        <v>17.600000000000001</v>
      </c>
      <c r="AL520" s="58">
        <v>-8.6999999999999993</v>
      </c>
      <c r="AM520" s="58">
        <v>84.392899999999997</v>
      </c>
      <c r="AN520" s="58">
        <v>98.295599999999993</v>
      </c>
      <c r="AO520" s="58">
        <v>29.8</v>
      </c>
      <c r="AP520" s="58">
        <v>37.1</v>
      </c>
      <c r="AQ520" s="58">
        <v>77.400000000000006</v>
      </c>
      <c r="AR520" s="58">
        <v>15</v>
      </c>
      <c r="AS520" s="58">
        <v>-24.6</v>
      </c>
      <c r="AT520" s="58">
        <v>80.900000000000006</v>
      </c>
      <c r="AU520" s="58">
        <v>97.72</v>
      </c>
      <c r="AV520" s="58">
        <v>90.6</v>
      </c>
      <c r="AW520" s="58">
        <v>102.1</v>
      </c>
      <c r="AX520" s="58">
        <v>63.4</v>
      </c>
      <c r="AY520" s="58">
        <v>62.5</v>
      </c>
      <c r="AZ520" s="58">
        <v>58.1</v>
      </c>
      <c r="BA520" s="58">
        <v>58.4</v>
      </c>
      <c r="BB520" s="58">
        <v>57.8</v>
      </c>
      <c r="BC520" s="58">
        <v>89.4</v>
      </c>
      <c r="BD520" s="58">
        <v>102.8</v>
      </c>
      <c r="BE520" s="58">
        <v>5.3</v>
      </c>
      <c r="BF520" s="58">
        <v>71.599999999999994</v>
      </c>
      <c r="BG520" s="58">
        <v>12.55</v>
      </c>
      <c r="BH520" s="58">
        <v>8.24</v>
      </c>
      <c r="BI520" s="58">
        <v>78.5</v>
      </c>
      <c r="BJ520" s="58">
        <v>103.9941</v>
      </c>
      <c r="BK520" s="58">
        <v>103.9941</v>
      </c>
      <c r="BL520" s="58">
        <v>55.4</v>
      </c>
      <c r="BM520" s="58">
        <v>45</v>
      </c>
      <c r="BN520" s="58">
        <v>-6</v>
      </c>
      <c r="BO520" s="58">
        <v>-8.5</v>
      </c>
      <c r="BP520" s="58">
        <v>75.599999999999994</v>
      </c>
      <c r="BQ520" s="58">
        <v>86.5</v>
      </c>
      <c r="BR520" s="58">
        <v>73.900000000000006</v>
      </c>
      <c r="BS520" s="58">
        <v>93.8</v>
      </c>
      <c r="BT520" s="58">
        <v>-47</v>
      </c>
      <c r="BU520" s="58">
        <v>-46.9</v>
      </c>
      <c r="BV520" s="58">
        <v>95.6</v>
      </c>
      <c r="BW520" s="59" t="s">
        <v>544</v>
      </c>
      <c r="BX520" s="58">
        <v>-33.6</v>
      </c>
      <c r="BY520" s="58">
        <v>-38.9</v>
      </c>
      <c r="BZ520" s="58">
        <v>-9</v>
      </c>
      <c r="CA520" s="58">
        <v>-3.2</v>
      </c>
      <c r="CB520" s="58">
        <v>-25.9</v>
      </c>
      <c r="CC520" s="58">
        <v>-20.9</v>
      </c>
      <c r="CD520" s="58">
        <v>-30.6</v>
      </c>
      <c r="CE520" s="58">
        <v>39250</v>
      </c>
      <c r="CF520" s="58">
        <v>2406875</v>
      </c>
      <c r="CG520" s="58">
        <v>79.599999999999994</v>
      </c>
      <c r="CH520" s="58">
        <v>67</v>
      </c>
      <c r="CI520" s="58">
        <v>88.2</v>
      </c>
      <c r="CJ520" s="58">
        <v>78.900000000000006</v>
      </c>
      <c r="CK520" s="58">
        <v>-51.1</v>
      </c>
      <c r="CL520" s="58">
        <v>-57.8</v>
      </c>
      <c r="CM520" s="58">
        <v>-47</v>
      </c>
      <c r="CN520" s="58">
        <v>58.7</v>
      </c>
      <c r="CO520" s="58">
        <v>58</v>
      </c>
      <c r="CP520" s="58">
        <v>88.5</v>
      </c>
      <c r="CQ520" s="58">
        <v>230.90956115700001</v>
      </c>
      <c r="CR520" s="58">
        <v>46.68</v>
      </c>
      <c r="CS520" s="58">
        <v>96.1</v>
      </c>
      <c r="CT520" s="58">
        <v>95.9</v>
      </c>
      <c r="CU520" s="58">
        <v>104.2221</v>
      </c>
      <c r="CV520" s="58">
        <v>6.42</v>
      </c>
      <c r="CW520" s="58">
        <v>4.25</v>
      </c>
      <c r="CX520" s="58">
        <v>101.3</v>
      </c>
      <c r="CY520" s="58">
        <v>83.6</v>
      </c>
      <c r="CZ520" s="59" t="s">
        <v>544</v>
      </c>
      <c r="DA520" s="58">
        <v>-29.3</v>
      </c>
      <c r="DB520" s="58">
        <v>107.6</v>
      </c>
      <c r="DC520" s="59" t="s">
        <v>544</v>
      </c>
      <c r="DD520" s="58">
        <v>68.8</v>
      </c>
      <c r="DE520" s="59" t="s">
        <v>544</v>
      </c>
      <c r="DF520" s="59" t="s">
        <v>544</v>
      </c>
      <c r="DG520" s="58">
        <v>87.7</v>
      </c>
      <c r="DH520" s="58">
        <v>63.6</v>
      </c>
      <c r="DI520" s="58">
        <v>65.099999999999994</v>
      </c>
      <c r="DJ520" s="58">
        <v>135.409001872</v>
      </c>
      <c r="DK520" s="58">
        <v>72.2</v>
      </c>
      <c r="DL520" s="58">
        <v>81.3</v>
      </c>
      <c r="DM520" s="58">
        <v>82.4</v>
      </c>
      <c r="DN520" s="58">
        <v>11.915799</v>
      </c>
      <c r="DO520" s="59" t="s">
        <v>544</v>
      </c>
      <c r="DP520" s="59" t="s">
        <v>544</v>
      </c>
      <c r="DQ520" s="1">
        <v>80.2</v>
      </c>
    </row>
    <row r="521" spans="1:121">
      <c r="A521" s="3">
        <v>37695</v>
      </c>
      <c r="B521" s="59" t="s">
        <v>544</v>
      </c>
      <c r="C521" s="58">
        <v>85</v>
      </c>
      <c r="D521" s="58">
        <v>79.099999999999994</v>
      </c>
      <c r="E521" s="58">
        <v>91.2</v>
      </c>
      <c r="F521" s="58">
        <v>74.599999999999994</v>
      </c>
      <c r="G521" s="58">
        <v>1.0806519999999999</v>
      </c>
      <c r="H521" s="58">
        <v>586.5</v>
      </c>
      <c r="I521" s="58">
        <v>1353.6</v>
      </c>
      <c r="J521" s="58">
        <v>2.5299999999999998</v>
      </c>
      <c r="K521" s="58">
        <v>4</v>
      </c>
      <c r="L521" s="58">
        <v>2423.9</v>
      </c>
      <c r="M521" s="58">
        <v>318659</v>
      </c>
      <c r="N521" s="58">
        <v>80.3</v>
      </c>
      <c r="O521" s="58">
        <v>3396</v>
      </c>
      <c r="P521" s="58">
        <v>10.5</v>
      </c>
      <c r="Q521" s="58">
        <v>12.2</v>
      </c>
      <c r="R521" s="58">
        <v>14.7</v>
      </c>
      <c r="S521" s="58">
        <v>50.27</v>
      </c>
      <c r="T521" s="59" t="s">
        <v>544</v>
      </c>
      <c r="U521" s="58">
        <v>41.47</v>
      </c>
      <c r="V521" s="59" t="s">
        <v>544</v>
      </c>
      <c r="W521" s="58">
        <v>-29.2</v>
      </c>
      <c r="X521" s="58">
        <v>66.8</v>
      </c>
      <c r="Y521" s="58">
        <v>2.1</v>
      </c>
      <c r="Z521" s="58">
        <v>96.1</v>
      </c>
      <c r="AA521" s="58">
        <v>95.7</v>
      </c>
      <c r="AB521" s="58">
        <v>95.9</v>
      </c>
      <c r="AC521" s="58">
        <v>1.0806519999999999</v>
      </c>
      <c r="AD521" s="58">
        <v>83.2</v>
      </c>
      <c r="AE521" s="58">
        <v>-30.3</v>
      </c>
      <c r="AF521" s="58">
        <v>99.222222000000002</v>
      </c>
      <c r="AG521" s="58">
        <v>30.17</v>
      </c>
      <c r="AH521" s="58">
        <v>83.5</v>
      </c>
      <c r="AI521" s="58">
        <v>66.8</v>
      </c>
      <c r="AJ521" s="58">
        <v>15.2</v>
      </c>
      <c r="AK521" s="58">
        <v>19.100000000000001</v>
      </c>
      <c r="AL521" s="58">
        <v>-11.4</v>
      </c>
      <c r="AM521" s="58">
        <v>84.509900000000002</v>
      </c>
      <c r="AN521" s="58">
        <v>98.362099999999998</v>
      </c>
      <c r="AO521" s="58">
        <v>22.9</v>
      </c>
      <c r="AP521" s="58">
        <v>50.6</v>
      </c>
      <c r="AQ521" s="58">
        <v>78.400000000000006</v>
      </c>
      <c r="AR521" s="58">
        <v>17.7</v>
      </c>
      <c r="AS521" s="58">
        <v>-24.4</v>
      </c>
      <c r="AT521" s="58">
        <v>81.2</v>
      </c>
      <c r="AU521" s="58">
        <v>98.15</v>
      </c>
      <c r="AV521" s="58">
        <v>89.9</v>
      </c>
      <c r="AW521" s="58">
        <v>101.7</v>
      </c>
      <c r="AX521" s="58">
        <v>58.5</v>
      </c>
      <c r="AY521" s="58">
        <v>58.3</v>
      </c>
      <c r="AZ521" s="58">
        <v>57.2</v>
      </c>
      <c r="BA521" s="58">
        <v>55.6</v>
      </c>
      <c r="BB521" s="58">
        <v>58.3</v>
      </c>
      <c r="BC521" s="58">
        <v>89.2</v>
      </c>
      <c r="BD521" s="58">
        <v>102.9</v>
      </c>
      <c r="BE521" s="58">
        <v>2.6</v>
      </c>
      <c r="BF521" s="58">
        <v>71.7</v>
      </c>
      <c r="BG521" s="58">
        <v>12.76</v>
      </c>
      <c r="BH521" s="58">
        <v>10.28</v>
      </c>
      <c r="BI521" s="58">
        <v>86.5</v>
      </c>
      <c r="BJ521" s="58">
        <v>104.69289999999999</v>
      </c>
      <c r="BK521" s="58">
        <v>104.69289999999999</v>
      </c>
      <c r="BL521" s="58">
        <v>54.25</v>
      </c>
      <c r="BM521" s="58">
        <v>45.69</v>
      </c>
      <c r="BN521" s="58">
        <v>-5.3</v>
      </c>
      <c r="BO521" s="58">
        <v>-10.199999999999999</v>
      </c>
      <c r="BP521" s="58">
        <v>74.5</v>
      </c>
      <c r="BQ521" s="58">
        <v>85.2</v>
      </c>
      <c r="BR521" s="58">
        <v>74.3</v>
      </c>
      <c r="BS521" s="58">
        <v>93.3</v>
      </c>
      <c r="BT521" s="58">
        <v>-44</v>
      </c>
      <c r="BU521" s="58">
        <v>-49.8</v>
      </c>
      <c r="BV521" s="58">
        <v>95.3</v>
      </c>
      <c r="BW521" s="59" t="s">
        <v>544</v>
      </c>
      <c r="BX521" s="58">
        <v>-34.200000000000003</v>
      </c>
      <c r="BY521" s="58">
        <v>-36.200000000000003</v>
      </c>
      <c r="BZ521" s="58">
        <v>-11</v>
      </c>
      <c r="CA521" s="58">
        <v>-3.5</v>
      </c>
      <c r="CB521" s="58">
        <v>-28.6</v>
      </c>
      <c r="CC521" s="58">
        <v>-21.4</v>
      </c>
      <c r="CD521" s="58">
        <v>-26.6</v>
      </c>
      <c r="CE521" s="58">
        <v>39171</v>
      </c>
      <c r="CF521" s="58">
        <v>2404140</v>
      </c>
      <c r="CG521" s="58">
        <v>81.8</v>
      </c>
      <c r="CH521" s="58">
        <v>73.099999999999994</v>
      </c>
      <c r="CI521" s="58">
        <v>88.7</v>
      </c>
      <c r="CJ521" s="58">
        <v>80.3</v>
      </c>
      <c r="CK521" s="58">
        <v>-49.3</v>
      </c>
      <c r="CL521" s="58">
        <v>-56.4</v>
      </c>
      <c r="CM521" s="58">
        <v>-44</v>
      </c>
      <c r="CN521" s="58">
        <v>58.8</v>
      </c>
      <c r="CO521" s="58">
        <v>58.5</v>
      </c>
      <c r="CP521" s="58">
        <v>83.4</v>
      </c>
      <c r="CQ521" s="58">
        <v>230.06301879899999</v>
      </c>
      <c r="CR521" s="58">
        <v>46.91</v>
      </c>
      <c r="CS521" s="58">
        <v>96</v>
      </c>
      <c r="CT521" s="58">
        <v>96.5</v>
      </c>
      <c r="CU521" s="58">
        <v>104.9374</v>
      </c>
      <c r="CV521" s="58">
        <v>6.19</v>
      </c>
      <c r="CW521" s="58">
        <v>4</v>
      </c>
      <c r="CX521" s="58">
        <v>103.9</v>
      </c>
      <c r="CY521" s="58">
        <v>91.2</v>
      </c>
      <c r="CZ521" s="59" t="s">
        <v>544</v>
      </c>
      <c r="DA521" s="58">
        <v>-27.5</v>
      </c>
      <c r="DB521" s="58">
        <v>108.1</v>
      </c>
      <c r="DC521" s="59" t="s">
        <v>544</v>
      </c>
      <c r="DD521" s="58">
        <v>69.400000000000006</v>
      </c>
      <c r="DE521" s="59" t="s">
        <v>544</v>
      </c>
      <c r="DF521" s="59" t="s">
        <v>544</v>
      </c>
      <c r="DG521" s="58">
        <v>82.1</v>
      </c>
      <c r="DH521" s="58">
        <v>63.4</v>
      </c>
      <c r="DI521" s="58">
        <v>67</v>
      </c>
      <c r="DJ521" s="58">
        <v>168.08279195700001</v>
      </c>
      <c r="DK521" s="58">
        <v>72.900000000000006</v>
      </c>
      <c r="DL521" s="58">
        <v>81.7</v>
      </c>
      <c r="DM521" s="58">
        <v>82.7</v>
      </c>
      <c r="DN521" s="58">
        <v>12.298975</v>
      </c>
      <c r="DO521" s="59" t="s">
        <v>544</v>
      </c>
      <c r="DP521" s="59" t="s">
        <v>544</v>
      </c>
      <c r="DQ521" s="1">
        <v>80</v>
      </c>
    </row>
    <row r="522" spans="1:121">
      <c r="A522" s="3">
        <v>37726</v>
      </c>
      <c r="B522" s="59" t="s">
        <v>544</v>
      </c>
      <c r="C522" s="58">
        <v>85.3</v>
      </c>
      <c r="D522" s="58">
        <v>79.7</v>
      </c>
      <c r="E522" s="58">
        <v>91.2</v>
      </c>
      <c r="F522" s="58">
        <v>74.8</v>
      </c>
      <c r="G522" s="58">
        <v>1.0847599999999999</v>
      </c>
      <c r="H522" s="58">
        <v>594.5</v>
      </c>
      <c r="I522" s="58">
        <v>1358.7</v>
      </c>
      <c r="J522" s="58">
        <v>2.5329999999999999</v>
      </c>
      <c r="K522" s="58">
        <v>4.2</v>
      </c>
      <c r="L522" s="58">
        <v>2942</v>
      </c>
      <c r="M522" s="58">
        <v>287350</v>
      </c>
      <c r="N522" s="58">
        <v>79.599999999999994</v>
      </c>
      <c r="O522" s="58">
        <v>3610</v>
      </c>
      <c r="P522" s="58">
        <v>10.6</v>
      </c>
      <c r="Q522" s="58">
        <v>10.6</v>
      </c>
      <c r="R522" s="58">
        <v>14.1</v>
      </c>
      <c r="S522" s="58">
        <v>49.9</v>
      </c>
      <c r="T522" s="59" t="s">
        <v>544</v>
      </c>
      <c r="U522" s="58">
        <v>40.31</v>
      </c>
      <c r="V522" s="59" t="s">
        <v>544</v>
      </c>
      <c r="W522" s="58">
        <v>-32.1</v>
      </c>
      <c r="X522" s="58">
        <v>66.7</v>
      </c>
      <c r="Y522" s="58">
        <v>2.1</v>
      </c>
      <c r="Z522" s="58">
        <v>96.2</v>
      </c>
      <c r="AA522" s="58">
        <v>95.6</v>
      </c>
      <c r="AB522" s="58">
        <v>95.6</v>
      </c>
      <c r="AC522" s="58">
        <v>1.0847599999999999</v>
      </c>
      <c r="AD522" s="58">
        <v>82.6</v>
      </c>
      <c r="AE522" s="58">
        <v>-31.6</v>
      </c>
      <c r="AF522" s="58">
        <v>100.677201</v>
      </c>
      <c r="AG522" s="58">
        <v>25.03</v>
      </c>
      <c r="AH522" s="58">
        <v>83.3</v>
      </c>
      <c r="AI522" s="58">
        <v>66.7</v>
      </c>
      <c r="AJ522" s="58">
        <v>14.8</v>
      </c>
      <c r="AK522" s="58">
        <v>19.5</v>
      </c>
      <c r="AL522" s="58">
        <v>-8.5</v>
      </c>
      <c r="AM522" s="58">
        <v>84.659800000000004</v>
      </c>
      <c r="AN522" s="58">
        <v>98.466200000000001</v>
      </c>
      <c r="AO522" s="58">
        <v>16.8</v>
      </c>
      <c r="AP522" s="58">
        <v>82.3</v>
      </c>
      <c r="AQ522" s="58">
        <v>78.7</v>
      </c>
      <c r="AR522" s="58">
        <v>18.399999999999999</v>
      </c>
      <c r="AS522" s="58">
        <v>-22.5</v>
      </c>
      <c r="AT522" s="58">
        <v>84.9</v>
      </c>
      <c r="AU522" s="58">
        <v>98.39</v>
      </c>
      <c r="AV522" s="58">
        <v>88.2</v>
      </c>
      <c r="AW522" s="58">
        <v>101.5</v>
      </c>
      <c r="AX522" s="58">
        <v>49.6</v>
      </c>
      <c r="AY522" s="58">
        <v>50.7</v>
      </c>
      <c r="AZ522" s="58">
        <v>56.6</v>
      </c>
      <c r="BA522" s="58">
        <v>56.1</v>
      </c>
      <c r="BB522" s="58">
        <v>57</v>
      </c>
      <c r="BC522" s="58">
        <v>89</v>
      </c>
      <c r="BD522" s="58">
        <v>102.2</v>
      </c>
      <c r="BE522" s="58">
        <v>-0.3</v>
      </c>
      <c r="BF522" s="58">
        <v>71.900000000000006</v>
      </c>
      <c r="BG522" s="58">
        <v>12.67</v>
      </c>
      <c r="BH522" s="58">
        <v>9.99</v>
      </c>
      <c r="BI522" s="58">
        <v>85.6</v>
      </c>
      <c r="BJ522" s="58">
        <v>104.83920000000001</v>
      </c>
      <c r="BK522" s="58">
        <v>104.83920000000001</v>
      </c>
      <c r="BL522" s="58">
        <v>53.41</v>
      </c>
      <c r="BM522" s="58">
        <v>44.22</v>
      </c>
      <c r="BN522" s="58">
        <v>-8.5</v>
      </c>
      <c r="BO522" s="58">
        <v>-11.2</v>
      </c>
      <c r="BP522" s="58">
        <v>73.400000000000006</v>
      </c>
      <c r="BQ522" s="58">
        <v>83.9</v>
      </c>
      <c r="BR522" s="58">
        <v>73.8</v>
      </c>
      <c r="BS522" s="58">
        <v>93.8</v>
      </c>
      <c r="BT522" s="58">
        <v>-45.2</v>
      </c>
      <c r="BU522" s="58">
        <v>-38.200000000000003</v>
      </c>
      <c r="BV522" s="58">
        <v>95.9</v>
      </c>
      <c r="BW522" s="59" t="s">
        <v>544</v>
      </c>
      <c r="BX522" s="58">
        <v>-32.9</v>
      </c>
      <c r="BY522" s="58">
        <v>-33.299999999999997</v>
      </c>
      <c r="BZ522" s="58">
        <v>-10.7</v>
      </c>
      <c r="CA522" s="58">
        <v>-2.5</v>
      </c>
      <c r="CB522" s="58">
        <v>-21.9</v>
      </c>
      <c r="CC522" s="58">
        <v>-15.5</v>
      </c>
      <c r="CD522" s="58">
        <v>-32.299999999999997</v>
      </c>
      <c r="CE522" s="58">
        <v>39058</v>
      </c>
      <c r="CF522" s="58">
        <v>2405428</v>
      </c>
      <c r="CG522" s="58">
        <v>79.599999999999994</v>
      </c>
      <c r="CH522" s="58">
        <v>68.900000000000006</v>
      </c>
      <c r="CI522" s="58">
        <v>86.6</v>
      </c>
      <c r="CJ522" s="58">
        <v>79.099999999999994</v>
      </c>
      <c r="CK522" s="58">
        <v>-47</v>
      </c>
      <c r="CL522" s="58">
        <v>-51.5</v>
      </c>
      <c r="CM522" s="58">
        <v>-45.2</v>
      </c>
      <c r="CN522" s="58">
        <v>59.6</v>
      </c>
      <c r="CO522" s="58">
        <v>58.1</v>
      </c>
      <c r="CP522" s="58">
        <v>84.5</v>
      </c>
      <c r="CQ522" s="58">
        <v>155.81582641599999</v>
      </c>
      <c r="CR522" s="58">
        <v>47.28</v>
      </c>
      <c r="CS522" s="58">
        <v>95.8</v>
      </c>
      <c r="CT522" s="58">
        <v>97</v>
      </c>
      <c r="CU522" s="58">
        <v>105.0664</v>
      </c>
      <c r="CV522" s="58">
        <v>5.7</v>
      </c>
      <c r="CW522" s="58">
        <v>3.68</v>
      </c>
      <c r="CX522" s="58">
        <v>101</v>
      </c>
      <c r="CY522" s="58">
        <v>85.8</v>
      </c>
      <c r="CZ522" s="59" t="s">
        <v>544</v>
      </c>
      <c r="DA522" s="58">
        <v>-20</v>
      </c>
      <c r="DB522" s="58">
        <v>108.2</v>
      </c>
      <c r="DC522" s="59" t="s">
        <v>544</v>
      </c>
      <c r="DD522" s="58">
        <v>67.099999999999994</v>
      </c>
      <c r="DE522" s="59" t="s">
        <v>544</v>
      </c>
      <c r="DF522" s="59" t="s">
        <v>544</v>
      </c>
      <c r="DG522" s="58">
        <v>82.9</v>
      </c>
      <c r="DH522" s="58">
        <v>64.099999999999994</v>
      </c>
      <c r="DI522" s="58">
        <v>67.099999999999994</v>
      </c>
      <c r="DJ522" s="58">
        <v>135.37003144299999</v>
      </c>
      <c r="DK522" s="58">
        <v>72.900000000000006</v>
      </c>
      <c r="DL522" s="58">
        <v>81.400000000000006</v>
      </c>
      <c r="DM522" s="58">
        <v>83</v>
      </c>
      <c r="DN522" s="58">
        <v>12.399939</v>
      </c>
      <c r="DO522" s="59" t="s">
        <v>544</v>
      </c>
      <c r="DP522" s="59" t="s">
        <v>544</v>
      </c>
      <c r="DQ522" s="1">
        <v>79.8</v>
      </c>
    </row>
    <row r="523" spans="1:121">
      <c r="A523" s="3">
        <v>37756</v>
      </c>
      <c r="B523" s="59" t="s">
        <v>544</v>
      </c>
      <c r="C523" s="58">
        <v>85.5</v>
      </c>
      <c r="D523" s="58">
        <v>79.599999999999994</v>
      </c>
      <c r="E523" s="58">
        <v>91.8</v>
      </c>
      <c r="F523" s="58">
        <v>73</v>
      </c>
      <c r="G523" s="58">
        <v>1.1581809999999999</v>
      </c>
      <c r="H523" s="58">
        <v>600.70000000000005</v>
      </c>
      <c r="I523" s="58">
        <v>1367.9</v>
      </c>
      <c r="J523" s="58">
        <v>2.4009999999999998</v>
      </c>
      <c r="K523" s="58">
        <v>3.8</v>
      </c>
      <c r="L523" s="58">
        <v>2982.7</v>
      </c>
      <c r="M523" s="58">
        <v>304953</v>
      </c>
      <c r="N523" s="58">
        <v>79.099999999999994</v>
      </c>
      <c r="O523" s="58">
        <v>3363</v>
      </c>
      <c r="P523" s="58">
        <v>10.6</v>
      </c>
      <c r="Q523" s="58">
        <v>9.1999999999999993</v>
      </c>
      <c r="R523" s="58">
        <v>17.8</v>
      </c>
      <c r="S523" s="58">
        <v>50.23</v>
      </c>
      <c r="T523" s="59" t="s">
        <v>544</v>
      </c>
      <c r="U523" s="58">
        <v>39.58</v>
      </c>
      <c r="V523" s="59" t="s">
        <v>544</v>
      </c>
      <c r="W523" s="58">
        <v>-33.4</v>
      </c>
      <c r="X523" s="58">
        <v>63.8</v>
      </c>
      <c r="Y523" s="58">
        <v>2.1</v>
      </c>
      <c r="Z523" s="58">
        <v>97.9</v>
      </c>
      <c r="AA523" s="58">
        <v>97.5</v>
      </c>
      <c r="AB523" s="58">
        <v>97.5</v>
      </c>
      <c r="AC523" s="58">
        <v>1.1581809999999999</v>
      </c>
      <c r="AD523" s="58">
        <v>82.1</v>
      </c>
      <c r="AE523" s="58">
        <v>-31.9</v>
      </c>
      <c r="AF523" s="58">
        <v>101.716247</v>
      </c>
      <c r="AG523" s="58">
        <v>25.71</v>
      </c>
      <c r="AH523" s="58">
        <v>83.2</v>
      </c>
      <c r="AI523" s="58">
        <v>63.8</v>
      </c>
      <c r="AJ523" s="58">
        <v>14.6</v>
      </c>
      <c r="AK523" s="58">
        <v>19.8</v>
      </c>
      <c r="AL523" s="58">
        <v>-11.7</v>
      </c>
      <c r="AM523" s="58">
        <v>84.865899999999996</v>
      </c>
      <c r="AN523" s="58">
        <v>98.634799999999998</v>
      </c>
      <c r="AO523" s="58">
        <v>16.399999999999999</v>
      </c>
      <c r="AP523" s="58">
        <v>96.5</v>
      </c>
      <c r="AQ523" s="58">
        <v>78.599999999999994</v>
      </c>
      <c r="AR523" s="58">
        <v>18.7</v>
      </c>
      <c r="AS523" s="58">
        <v>-22.4</v>
      </c>
      <c r="AT523" s="58">
        <v>83.5</v>
      </c>
      <c r="AU523" s="58">
        <v>100.42</v>
      </c>
      <c r="AV523" s="58">
        <v>87.1</v>
      </c>
      <c r="AW523" s="58">
        <v>100.6</v>
      </c>
      <c r="AX523" s="58">
        <v>50.4</v>
      </c>
      <c r="AY523" s="58">
        <v>51.6</v>
      </c>
      <c r="AZ523" s="58">
        <v>57.8</v>
      </c>
      <c r="BA523" s="58">
        <v>57.4</v>
      </c>
      <c r="BB523" s="58">
        <v>58.2</v>
      </c>
      <c r="BC523" s="58">
        <v>88.7</v>
      </c>
      <c r="BD523" s="58">
        <v>100.8</v>
      </c>
      <c r="BE523" s="58">
        <v>3.1</v>
      </c>
      <c r="BF523" s="58">
        <v>72</v>
      </c>
      <c r="BG523" s="58">
        <v>11.63</v>
      </c>
      <c r="BH523" s="58">
        <v>8.51</v>
      </c>
      <c r="BI523" s="58">
        <v>83.9</v>
      </c>
      <c r="BJ523" s="58">
        <v>108.6797</v>
      </c>
      <c r="BK523" s="58">
        <v>108.6797</v>
      </c>
      <c r="BL523" s="58">
        <v>54.48</v>
      </c>
      <c r="BM523" s="58">
        <v>43.82</v>
      </c>
      <c r="BN523" s="58">
        <v>-3</v>
      </c>
      <c r="BO523" s="58">
        <v>-9.3000000000000007</v>
      </c>
      <c r="BP523" s="58">
        <v>73.2</v>
      </c>
      <c r="BQ523" s="58">
        <v>85.6</v>
      </c>
      <c r="BR523" s="58">
        <v>72.2</v>
      </c>
      <c r="BS523" s="58">
        <v>93.9</v>
      </c>
      <c r="BT523" s="58">
        <v>-44</v>
      </c>
      <c r="BU523" s="58">
        <v>-36.5</v>
      </c>
      <c r="BV523" s="58">
        <v>95.3</v>
      </c>
      <c r="BW523" s="59" t="s">
        <v>544</v>
      </c>
      <c r="BX523" s="58">
        <v>-27.6</v>
      </c>
      <c r="BY523" s="58">
        <v>-34.200000000000003</v>
      </c>
      <c r="BZ523" s="58">
        <v>-11.1</v>
      </c>
      <c r="CA523" s="58">
        <v>-0.8</v>
      </c>
      <c r="CB523" s="58">
        <v>-28.2</v>
      </c>
      <c r="CC523" s="58">
        <v>-12.6</v>
      </c>
      <c r="CD523" s="58">
        <v>-39.9</v>
      </c>
      <c r="CE523" s="58">
        <v>39001</v>
      </c>
      <c r="CF523" s="58">
        <v>2401906</v>
      </c>
      <c r="CG523" s="58">
        <v>77.5</v>
      </c>
      <c r="CH523" s="58">
        <v>64.3</v>
      </c>
      <c r="CI523" s="58">
        <v>82.6</v>
      </c>
      <c r="CJ523" s="58">
        <v>80</v>
      </c>
      <c r="CK523" s="58">
        <v>-45</v>
      </c>
      <c r="CL523" s="58">
        <v>-53.8</v>
      </c>
      <c r="CM523" s="58">
        <v>-44</v>
      </c>
      <c r="CN523" s="58">
        <v>61.3</v>
      </c>
      <c r="CO523" s="58">
        <v>60.8</v>
      </c>
      <c r="CP523" s="58">
        <v>85.3</v>
      </c>
      <c r="CQ523" s="58">
        <v>120.439682007</v>
      </c>
      <c r="CR523" s="58">
        <v>34.78</v>
      </c>
      <c r="CS523" s="58">
        <v>95.8</v>
      </c>
      <c r="CT523" s="58">
        <v>100.9</v>
      </c>
      <c r="CU523" s="58">
        <v>109.01900000000001</v>
      </c>
      <c r="CV523" s="58">
        <v>6.21</v>
      </c>
      <c r="CW523" s="58">
        <v>3.49</v>
      </c>
      <c r="CX523" s="58">
        <v>98.6</v>
      </c>
      <c r="CY523" s="58">
        <v>80.3</v>
      </c>
      <c r="CZ523" s="59" t="s">
        <v>544</v>
      </c>
      <c r="DA523" s="58">
        <v>-23.9</v>
      </c>
      <c r="DB523" s="58">
        <v>106.7</v>
      </c>
      <c r="DC523" s="59" t="s">
        <v>544</v>
      </c>
      <c r="DD523" s="58">
        <v>65.900000000000006</v>
      </c>
      <c r="DE523" s="59" t="s">
        <v>544</v>
      </c>
      <c r="DF523" s="59" t="s">
        <v>544</v>
      </c>
      <c r="DG523" s="58">
        <v>84.1</v>
      </c>
      <c r="DH523" s="58">
        <v>60.5</v>
      </c>
      <c r="DI523" s="58">
        <v>63.1</v>
      </c>
      <c r="DJ523" s="58">
        <v>106.690539511</v>
      </c>
      <c r="DK523" s="58">
        <v>72.7</v>
      </c>
      <c r="DL523" s="58">
        <v>81.2</v>
      </c>
      <c r="DM523" s="58">
        <v>81.2</v>
      </c>
      <c r="DN523" s="58">
        <v>12.650209</v>
      </c>
      <c r="DO523" s="59" t="s">
        <v>544</v>
      </c>
      <c r="DP523" s="59" t="s">
        <v>544</v>
      </c>
      <c r="DQ523" s="1">
        <v>79.099999999999994</v>
      </c>
    </row>
    <row r="524" spans="1:121">
      <c r="A524" s="3">
        <v>37787</v>
      </c>
      <c r="B524" s="59" t="s">
        <v>544</v>
      </c>
      <c r="C524" s="58">
        <v>86.3</v>
      </c>
      <c r="D524" s="58">
        <v>79.599999999999994</v>
      </c>
      <c r="E524" s="58">
        <v>93.5</v>
      </c>
      <c r="F524" s="58">
        <v>75.900000000000006</v>
      </c>
      <c r="G524" s="58">
        <v>1.1662809999999999</v>
      </c>
      <c r="H524" s="58">
        <v>617.5</v>
      </c>
      <c r="I524" s="58">
        <v>1379.2</v>
      </c>
      <c r="J524" s="58">
        <v>2.1520000000000001</v>
      </c>
      <c r="K524" s="58">
        <v>3.6</v>
      </c>
      <c r="L524" s="58">
        <v>3220.6</v>
      </c>
      <c r="M524" s="58">
        <v>299174</v>
      </c>
      <c r="N524" s="58">
        <v>78.599999999999994</v>
      </c>
      <c r="O524" s="58">
        <v>3233</v>
      </c>
      <c r="P524" s="58">
        <v>10.6</v>
      </c>
      <c r="Q524" s="58">
        <v>9.3000000000000007</v>
      </c>
      <c r="R524" s="58">
        <v>18.3</v>
      </c>
      <c r="S524" s="58">
        <v>50.81</v>
      </c>
      <c r="T524" s="59" t="s">
        <v>544</v>
      </c>
      <c r="U524" s="58">
        <v>41.07</v>
      </c>
      <c r="V524" s="59" t="s">
        <v>544</v>
      </c>
      <c r="W524" s="58">
        <v>-33.5</v>
      </c>
      <c r="X524" s="58">
        <v>67.7</v>
      </c>
      <c r="Y524" s="58">
        <v>2.6</v>
      </c>
      <c r="Z524" s="58">
        <v>98.1</v>
      </c>
      <c r="AA524" s="58">
        <v>97.9</v>
      </c>
      <c r="AB524" s="58">
        <v>97.9</v>
      </c>
      <c r="AC524" s="58">
        <v>1.1662809999999999</v>
      </c>
      <c r="AD524" s="58">
        <v>81.7</v>
      </c>
      <c r="AE524" s="58">
        <v>-32.299999999999997</v>
      </c>
      <c r="AF524" s="58">
        <v>101.603666</v>
      </c>
      <c r="AG524" s="58">
        <v>27.57</v>
      </c>
      <c r="AH524" s="58">
        <v>83.4</v>
      </c>
      <c r="AI524" s="58">
        <v>67.7</v>
      </c>
      <c r="AJ524" s="58">
        <v>16.7</v>
      </c>
      <c r="AK524" s="58">
        <v>18.899999999999999</v>
      </c>
      <c r="AL524" s="58">
        <v>-11.2</v>
      </c>
      <c r="AM524" s="58">
        <v>85.149600000000007</v>
      </c>
      <c r="AN524" s="58">
        <v>98.892399999999995</v>
      </c>
      <c r="AO524" s="58">
        <v>15.5</v>
      </c>
      <c r="AP524" s="58">
        <v>99</v>
      </c>
      <c r="AQ524" s="58">
        <v>80.2</v>
      </c>
      <c r="AR524" s="58">
        <v>21.3</v>
      </c>
      <c r="AS524" s="58">
        <v>-19</v>
      </c>
      <c r="AT524" s="58">
        <v>86.8</v>
      </c>
      <c r="AU524" s="58">
        <v>100.63</v>
      </c>
      <c r="AV524" s="58">
        <v>87.4</v>
      </c>
      <c r="AW524" s="58">
        <v>97.9</v>
      </c>
      <c r="AX524" s="58">
        <v>53.9</v>
      </c>
      <c r="AY524" s="58">
        <v>54.4</v>
      </c>
      <c r="AZ524" s="58">
        <v>57.2</v>
      </c>
      <c r="BA524" s="58">
        <v>55.1</v>
      </c>
      <c r="BB524" s="58">
        <v>58.7</v>
      </c>
      <c r="BC524" s="58">
        <v>88.6</v>
      </c>
      <c r="BD524" s="58">
        <v>98.3</v>
      </c>
      <c r="BE524" s="58">
        <v>2.2999999999999998</v>
      </c>
      <c r="BF524" s="58">
        <v>71.7</v>
      </c>
      <c r="BG524" s="58">
        <v>11.6</v>
      </c>
      <c r="BH524" s="58">
        <v>8.7200000000000006</v>
      </c>
      <c r="BI524" s="58">
        <v>85.4</v>
      </c>
      <c r="BJ524" s="58">
        <v>109.10429999999999</v>
      </c>
      <c r="BK524" s="58">
        <v>109.10429999999999</v>
      </c>
      <c r="BL524" s="58">
        <v>54.73</v>
      </c>
      <c r="BM524" s="58">
        <v>44.66</v>
      </c>
      <c r="BN524" s="58">
        <v>3.1</v>
      </c>
      <c r="BO524" s="58">
        <v>-6.6</v>
      </c>
      <c r="BP524" s="58">
        <v>71.5</v>
      </c>
      <c r="BQ524" s="58">
        <v>83.8</v>
      </c>
      <c r="BR524" s="58">
        <v>71.099999999999994</v>
      </c>
      <c r="BS524" s="58">
        <v>93.7</v>
      </c>
      <c r="BT524" s="58">
        <v>-40.299999999999997</v>
      </c>
      <c r="BU524" s="58">
        <v>-36.9</v>
      </c>
      <c r="BV524" s="58">
        <v>94.8</v>
      </c>
      <c r="BW524" s="59" t="s">
        <v>544</v>
      </c>
      <c r="BX524" s="58">
        <v>-28.5</v>
      </c>
      <c r="BY524" s="58">
        <v>-27.9</v>
      </c>
      <c r="BZ524" s="58">
        <v>-10</v>
      </c>
      <c r="CA524" s="58">
        <v>0.8</v>
      </c>
      <c r="CB524" s="58">
        <v>-15.3</v>
      </c>
      <c r="CC524" s="58">
        <v>-4</v>
      </c>
      <c r="CD524" s="58">
        <v>-29.7</v>
      </c>
      <c r="CE524" s="58">
        <v>39073</v>
      </c>
      <c r="CF524" s="58">
        <v>2406346</v>
      </c>
      <c r="CG524" s="58">
        <v>79.400000000000006</v>
      </c>
      <c r="CH524" s="58">
        <v>67.599999999999994</v>
      </c>
      <c r="CI524" s="58">
        <v>87.4</v>
      </c>
      <c r="CJ524" s="58">
        <v>78.8</v>
      </c>
      <c r="CK524" s="58">
        <v>-42.2</v>
      </c>
      <c r="CL524" s="58">
        <v>-54.1</v>
      </c>
      <c r="CM524" s="58">
        <v>-40.299999999999997</v>
      </c>
      <c r="CN524" s="58">
        <v>61.5</v>
      </c>
      <c r="CO524" s="58">
        <v>61.3</v>
      </c>
      <c r="CP524" s="58">
        <v>82.6</v>
      </c>
      <c r="CQ524" s="58">
        <v>78.666076660000002</v>
      </c>
      <c r="CR524" s="58">
        <v>32.229999999999997</v>
      </c>
      <c r="CS524" s="58">
        <v>95.8</v>
      </c>
      <c r="CT524" s="58">
        <v>101.4</v>
      </c>
      <c r="CU524" s="58">
        <v>109.37860000000001</v>
      </c>
      <c r="CV524" s="58">
        <v>6.01</v>
      </c>
      <c r="CW524" s="58">
        <v>3.46</v>
      </c>
      <c r="CX524" s="58">
        <v>101</v>
      </c>
      <c r="CY524" s="58">
        <v>84.3</v>
      </c>
      <c r="CZ524" s="59" t="s">
        <v>544</v>
      </c>
      <c r="DA524" s="58">
        <v>-23.4</v>
      </c>
      <c r="DB524" s="58">
        <v>107.9</v>
      </c>
      <c r="DC524" s="59" t="s">
        <v>544</v>
      </c>
      <c r="DD524" s="58">
        <v>66.3</v>
      </c>
      <c r="DE524" s="59" t="s">
        <v>544</v>
      </c>
      <c r="DF524" s="59" t="s">
        <v>544</v>
      </c>
      <c r="DG524" s="58">
        <v>85</v>
      </c>
      <c r="DH524" s="58">
        <v>65.8</v>
      </c>
      <c r="DI524" s="58">
        <v>62.2</v>
      </c>
      <c r="DJ524" s="58">
        <v>90.115144256999997</v>
      </c>
      <c r="DK524" s="58">
        <v>72.900000000000006</v>
      </c>
      <c r="DL524" s="58">
        <v>81.3</v>
      </c>
      <c r="DM524" s="58">
        <v>81</v>
      </c>
      <c r="DN524" s="58">
        <v>12.697061</v>
      </c>
      <c r="DO524" s="59" t="s">
        <v>544</v>
      </c>
      <c r="DP524" s="59" t="s">
        <v>544</v>
      </c>
      <c r="DQ524" s="1">
        <v>78.7</v>
      </c>
    </row>
    <row r="525" spans="1:121">
      <c r="A525" s="3">
        <v>37817</v>
      </c>
      <c r="B525" s="59" t="s">
        <v>544</v>
      </c>
      <c r="C525" s="58">
        <v>87.1</v>
      </c>
      <c r="D525" s="58">
        <v>79.5</v>
      </c>
      <c r="E525" s="58">
        <v>95.5</v>
      </c>
      <c r="F525" s="58">
        <v>75</v>
      </c>
      <c r="G525" s="58">
        <v>1.1371830000000001</v>
      </c>
      <c r="H525" s="58">
        <v>605</v>
      </c>
      <c r="I525" s="58">
        <v>1373</v>
      </c>
      <c r="J525" s="58">
        <v>2.13</v>
      </c>
      <c r="K525" s="58">
        <v>4</v>
      </c>
      <c r="L525" s="58">
        <v>3487.9</v>
      </c>
      <c r="M525" s="58">
        <v>288084</v>
      </c>
      <c r="N525" s="58">
        <v>80.599999999999994</v>
      </c>
      <c r="O525" s="58">
        <v>3584</v>
      </c>
      <c r="P525" s="58">
        <v>10.6</v>
      </c>
      <c r="Q525" s="58">
        <v>9.5</v>
      </c>
      <c r="R525" s="58">
        <v>18.5</v>
      </c>
      <c r="S525" s="58">
        <v>51.73</v>
      </c>
      <c r="T525" s="59" t="s">
        <v>544</v>
      </c>
      <c r="U525" s="58">
        <v>39.93</v>
      </c>
      <c r="V525" s="59" t="s">
        <v>544</v>
      </c>
      <c r="W525" s="58">
        <v>-32.9</v>
      </c>
      <c r="X525" s="58">
        <v>67</v>
      </c>
      <c r="Y525" s="58">
        <v>2.1</v>
      </c>
      <c r="Z525" s="58">
        <v>97.4</v>
      </c>
      <c r="AA525" s="58">
        <v>97.2</v>
      </c>
      <c r="AB525" s="58">
        <v>97</v>
      </c>
      <c r="AC525" s="58">
        <v>1.1371830000000001</v>
      </c>
      <c r="AD525" s="58">
        <v>83.3</v>
      </c>
      <c r="AE525" s="58">
        <v>-34.700000000000003</v>
      </c>
      <c r="AF525" s="58">
        <v>101.487414</v>
      </c>
      <c r="AG525" s="58">
        <v>28.5</v>
      </c>
      <c r="AH525" s="58">
        <v>83.3</v>
      </c>
      <c r="AI525" s="58">
        <v>67</v>
      </c>
      <c r="AJ525" s="58">
        <v>18.600000000000001</v>
      </c>
      <c r="AK525" s="58">
        <v>15.1</v>
      </c>
      <c r="AL525" s="58">
        <v>-10.5</v>
      </c>
      <c r="AM525" s="58">
        <v>85.486500000000007</v>
      </c>
      <c r="AN525" s="58">
        <v>99.210499999999996</v>
      </c>
      <c r="AO525" s="58">
        <v>14.7</v>
      </c>
      <c r="AP525" s="58">
        <v>99.2</v>
      </c>
      <c r="AQ525" s="58">
        <v>79.2</v>
      </c>
      <c r="AR525" s="58">
        <v>41.9</v>
      </c>
      <c r="AS525" s="58">
        <v>-17.7</v>
      </c>
      <c r="AT525" s="58">
        <v>87.6</v>
      </c>
      <c r="AU525" s="58">
        <v>99.94</v>
      </c>
      <c r="AV525" s="58">
        <v>87.4</v>
      </c>
      <c r="AW525" s="58">
        <v>97.7</v>
      </c>
      <c r="AX525" s="58">
        <v>55.5</v>
      </c>
      <c r="AY525" s="58">
        <v>55.7</v>
      </c>
      <c r="AZ525" s="58">
        <v>56.6</v>
      </c>
      <c r="BA525" s="58">
        <v>53.6</v>
      </c>
      <c r="BB525" s="58">
        <v>58.7</v>
      </c>
      <c r="BC525" s="58">
        <v>88.6</v>
      </c>
      <c r="BD525" s="58">
        <v>99.9</v>
      </c>
      <c r="BE525" s="58">
        <v>-0.2</v>
      </c>
      <c r="BF525" s="58">
        <v>72.900000000000006</v>
      </c>
      <c r="BG525" s="58">
        <v>12.4</v>
      </c>
      <c r="BH525" s="58">
        <v>9.27</v>
      </c>
      <c r="BI525" s="58">
        <v>85.4</v>
      </c>
      <c r="BJ525" s="58">
        <v>107.5305</v>
      </c>
      <c r="BK525" s="58">
        <v>107.5305</v>
      </c>
      <c r="BL525" s="58">
        <v>55.65</v>
      </c>
      <c r="BM525" s="58">
        <v>43.3</v>
      </c>
      <c r="BN525" s="58">
        <v>5.0999999999999996</v>
      </c>
      <c r="BO525" s="58">
        <v>-3.2</v>
      </c>
      <c r="BP525" s="58">
        <v>74.5</v>
      </c>
      <c r="BQ525" s="58">
        <v>86.3</v>
      </c>
      <c r="BR525" s="58">
        <v>75.599999999999994</v>
      </c>
      <c r="BS525" s="58">
        <v>93.6</v>
      </c>
      <c r="BT525" s="58">
        <v>-41.6</v>
      </c>
      <c r="BU525" s="58">
        <v>-36.1</v>
      </c>
      <c r="BV525" s="58">
        <v>96.6</v>
      </c>
      <c r="BW525" s="59" t="s">
        <v>544</v>
      </c>
      <c r="BX525" s="58">
        <v>-31</v>
      </c>
      <c r="BY525" s="58">
        <v>-26</v>
      </c>
      <c r="BZ525" s="58">
        <v>-6.9</v>
      </c>
      <c r="CA525" s="58">
        <v>2.2999999999999998</v>
      </c>
      <c r="CB525" s="58">
        <v>-12.7</v>
      </c>
      <c r="CC525" s="58">
        <v>-2.6</v>
      </c>
      <c r="CD525" s="58">
        <v>-33.9</v>
      </c>
      <c r="CE525" s="58">
        <v>39131</v>
      </c>
      <c r="CF525" s="58">
        <v>2397269</v>
      </c>
      <c r="CG525" s="58">
        <v>81.2</v>
      </c>
      <c r="CH525" s="58">
        <v>68.3</v>
      </c>
      <c r="CI525" s="58">
        <v>89.9</v>
      </c>
      <c r="CJ525" s="58">
        <v>80.5</v>
      </c>
      <c r="CK525" s="58">
        <v>-44.3</v>
      </c>
      <c r="CL525" s="58">
        <v>-54.1</v>
      </c>
      <c r="CM525" s="58">
        <v>-41.6</v>
      </c>
      <c r="CN525" s="58">
        <v>61.8</v>
      </c>
      <c r="CO525" s="58">
        <v>61.9</v>
      </c>
      <c r="CP525" s="58">
        <v>85.1</v>
      </c>
      <c r="CQ525" s="58">
        <v>59.337749481000003</v>
      </c>
      <c r="CR525" s="58">
        <v>31.09</v>
      </c>
      <c r="CS525" s="58">
        <v>95.6</v>
      </c>
      <c r="CT525" s="58">
        <v>100.1</v>
      </c>
      <c r="CU525" s="58">
        <v>107.7556</v>
      </c>
      <c r="CV525" s="58">
        <v>5.24</v>
      </c>
      <c r="CW525" s="58">
        <v>3.25</v>
      </c>
      <c r="CX525" s="58">
        <v>103.2</v>
      </c>
      <c r="CY525" s="58">
        <v>85.1</v>
      </c>
      <c r="CZ525" s="59" t="s">
        <v>544</v>
      </c>
      <c r="DA525" s="58">
        <v>-24</v>
      </c>
      <c r="DB525" s="58">
        <v>104.3</v>
      </c>
      <c r="DC525" s="59" t="s">
        <v>544</v>
      </c>
      <c r="DD525" s="58">
        <v>66.5</v>
      </c>
      <c r="DE525" s="59" t="s">
        <v>544</v>
      </c>
      <c r="DF525" s="59" t="s">
        <v>544</v>
      </c>
      <c r="DG525" s="58">
        <v>83.5</v>
      </c>
      <c r="DH525" s="58">
        <v>63.4</v>
      </c>
      <c r="DI525" s="58">
        <v>68.400000000000006</v>
      </c>
      <c r="DJ525" s="58">
        <v>79.523507819000002</v>
      </c>
      <c r="DK525" s="58">
        <v>73.900000000000006</v>
      </c>
      <c r="DL525" s="58">
        <v>81.900000000000006</v>
      </c>
      <c r="DM525" s="58">
        <v>83.6</v>
      </c>
      <c r="DN525" s="58">
        <v>13.053398</v>
      </c>
      <c r="DO525" s="59" t="s">
        <v>544</v>
      </c>
      <c r="DP525" s="59" t="s">
        <v>544</v>
      </c>
      <c r="DQ525" s="1">
        <v>80.599999999999994</v>
      </c>
    </row>
    <row r="526" spans="1:121">
      <c r="A526" s="3">
        <v>37848</v>
      </c>
      <c r="B526" s="59" t="s">
        <v>544</v>
      </c>
      <c r="C526" s="58">
        <v>89.6</v>
      </c>
      <c r="D526" s="58">
        <v>81.400000000000006</v>
      </c>
      <c r="E526" s="58">
        <v>98.6</v>
      </c>
      <c r="F526" s="58">
        <v>75.3</v>
      </c>
      <c r="G526" s="58">
        <v>1.1138669999999999</v>
      </c>
      <c r="H526" s="58">
        <v>607.20000000000005</v>
      </c>
      <c r="I526" s="58">
        <v>1382</v>
      </c>
      <c r="J526" s="58">
        <v>2.14</v>
      </c>
      <c r="K526" s="58">
        <v>4.0999999999999996</v>
      </c>
      <c r="L526" s="58">
        <v>3484.6</v>
      </c>
      <c r="M526" s="58">
        <v>228001</v>
      </c>
      <c r="N526" s="58">
        <v>78.7</v>
      </c>
      <c r="O526" s="58">
        <v>3021</v>
      </c>
      <c r="P526" s="58">
        <v>10.5</v>
      </c>
      <c r="Q526" s="58">
        <v>13.8</v>
      </c>
      <c r="R526" s="58">
        <v>12.1</v>
      </c>
      <c r="S526" s="58">
        <v>52.45</v>
      </c>
      <c r="T526" s="59" t="s">
        <v>544</v>
      </c>
      <c r="U526" s="58">
        <v>40.22</v>
      </c>
      <c r="V526" s="59" t="s">
        <v>544</v>
      </c>
      <c r="W526" s="58">
        <v>-32.6</v>
      </c>
      <c r="X526" s="58">
        <v>68.599999999999994</v>
      </c>
      <c r="Y526" s="58">
        <v>4</v>
      </c>
      <c r="Z526" s="58">
        <v>96.9</v>
      </c>
      <c r="AA526" s="58">
        <v>96.6</v>
      </c>
      <c r="AB526" s="58">
        <v>96.3</v>
      </c>
      <c r="AC526" s="58">
        <v>1.1138669999999999</v>
      </c>
      <c r="AD526" s="58">
        <v>81.400000000000006</v>
      </c>
      <c r="AE526" s="58">
        <v>-31.7</v>
      </c>
      <c r="AF526" s="58">
        <v>101.02389100000001</v>
      </c>
      <c r="AG526" s="58">
        <v>29.72</v>
      </c>
      <c r="AH526" s="58">
        <v>83.5</v>
      </c>
      <c r="AI526" s="58">
        <v>68.599999999999994</v>
      </c>
      <c r="AJ526" s="58">
        <v>22.9</v>
      </c>
      <c r="AK526" s="58">
        <v>12.4</v>
      </c>
      <c r="AL526" s="58">
        <v>-5.0999999999999996</v>
      </c>
      <c r="AM526" s="58">
        <v>85.848699999999994</v>
      </c>
      <c r="AN526" s="58">
        <v>99.556399999999996</v>
      </c>
      <c r="AO526" s="58">
        <v>14.7</v>
      </c>
      <c r="AP526" s="58">
        <v>98</v>
      </c>
      <c r="AQ526" s="58">
        <v>80.7</v>
      </c>
      <c r="AR526" s="58">
        <v>52.5</v>
      </c>
      <c r="AS526" s="58">
        <v>-19</v>
      </c>
      <c r="AT526" s="58">
        <v>90.4</v>
      </c>
      <c r="AU526" s="58">
        <v>99.24</v>
      </c>
      <c r="AV526" s="58">
        <v>87.8</v>
      </c>
      <c r="AW526" s="58">
        <v>96.2</v>
      </c>
      <c r="AX526" s="58">
        <v>57.6</v>
      </c>
      <c r="AY526" s="58">
        <v>57.6</v>
      </c>
      <c r="AZ526" s="58">
        <v>57.2</v>
      </c>
      <c r="BA526" s="58">
        <v>53.9</v>
      </c>
      <c r="BB526" s="58">
        <v>59.5</v>
      </c>
      <c r="BC526" s="58">
        <v>88.8</v>
      </c>
      <c r="BD526" s="58">
        <v>100.9</v>
      </c>
      <c r="BE526" s="58">
        <v>3.4</v>
      </c>
      <c r="BF526" s="58">
        <v>71.900000000000006</v>
      </c>
      <c r="BG526" s="58">
        <v>12.01</v>
      </c>
      <c r="BH526" s="58">
        <v>9.31</v>
      </c>
      <c r="BI526" s="58">
        <v>83</v>
      </c>
      <c r="BJ526" s="58">
        <v>106.2522</v>
      </c>
      <c r="BK526" s="58">
        <v>106.2522</v>
      </c>
      <c r="BL526" s="58">
        <v>55.89</v>
      </c>
      <c r="BM526" s="58">
        <v>43.97</v>
      </c>
      <c r="BN526" s="58">
        <v>11.8</v>
      </c>
      <c r="BO526" s="58">
        <v>-0.4</v>
      </c>
      <c r="BP526" s="58">
        <v>72.5</v>
      </c>
      <c r="BQ526" s="58">
        <v>84</v>
      </c>
      <c r="BR526" s="58">
        <v>72.099999999999994</v>
      </c>
      <c r="BS526" s="58">
        <v>93.3</v>
      </c>
      <c r="BT526" s="58">
        <v>-38.799999999999997</v>
      </c>
      <c r="BU526" s="58">
        <v>-27.5</v>
      </c>
      <c r="BV526" s="58">
        <v>93.6</v>
      </c>
      <c r="BW526" s="59" t="s">
        <v>544</v>
      </c>
      <c r="BX526" s="58">
        <v>-27.6</v>
      </c>
      <c r="BY526" s="58">
        <v>-17.5</v>
      </c>
      <c r="BZ526" s="58">
        <v>-1.1000000000000001</v>
      </c>
      <c r="CA526" s="58">
        <v>3.3</v>
      </c>
      <c r="CB526" s="58">
        <v>-9.1999999999999993</v>
      </c>
      <c r="CC526" s="58">
        <v>-5.9</v>
      </c>
      <c r="CD526" s="58">
        <v>-33.200000000000003</v>
      </c>
      <c r="CE526" s="58">
        <v>39063</v>
      </c>
      <c r="CF526" s="58">
        <v>2398695</v>
      </c>
      <c r="CG526" s="58">
        <v>78.400000000000006</v>
      </c>
      <c r="CH526" s="58">
        <v>69.599999999999994</v>
      </c>
      <c r="CI526" s="58">
        <v>87.1</v>
      </c>
      <c r="CJ526" s="58">
        <v>75.599999999999994</v>
      </c>
      <c r="CK526" s="58">
        <v>-41.2</v>
      </c>
      <c r="CL526" s="58">
        <v>-50.6</v>
      </c>
      <c r="CM526" s="58">
        <v>-38.799999999999997</v>
      </c>
      <c r="CN526" s="58">
        <v>61.6</v>
      </c>
      <c r="CO526" s="58">
        <v>61.7</v>
      </c>
      <c r="CP526" s="58">
        <v>83.1</v>
      </c>
      <c r="CQ526" s="58">
        <v>59.890293120999999</v>
      </c>
      <c r="CR526" s="58">
        <v>26.87</v>
      </c>
      <c r="CS526" s="58">
        <v>95.5</v>
      </c>
      <c r="CT526" s="58">
        <v>99</v>
      </c>
      <c r="CU526" s="58">
        <v>106.51739999999999</v>
      </c>
      <c r="CV526" s="58">
        <v>5.27</v>
      </c>
      <c r="CW526" s="58">
        <v>3.22</v>
      </c>
      <c r="CX526" s="58">
        <v>99.8</v>
      </c>
      <c r="CY526" s="58">
        <v>86.9</v>
      </c>
      <c r="CZ526" s="59" t="s">
        <v>544</v>
      </c>
      <c r="DA526" s="58">
        <v>-21</v>
      </c>
      <c r="DB526" s="58">
        <v>106.6</v>
      </c>
      <c r="DC526" s="59" t="s">
        <v>544</v>
      </c>
      <c r="DD526" s="58">
        <v>67.3</v>
      </c>
      <c r="DE526" s="59" t="s">
        <v>544</v>
      </c>
      <c r="DF526" s="59" t="s">
        <v>544</v>
      </c>
      <c r="DG526" s="58">
        <v>81.599999999999994</v>
      </c>
      <c r="DH526" s="58">
        <v>66</v>
      </c>
      <c r="DI526" s="58">
        <v>64</v>
      </c>
      <c r="DJ526" s="58">
        <v>68.732457069000006</v>
      </c>
      <c r="DK526" s="58">
        <v>72.5</v>
      </c>
      <c r="DL526" s="58">
        <v>81.900000000000006</v>
      </c>
      <c r="DM526" s="58">
        <v>81</v>
      </c>
      <c r="DN526" s="58">
        <v>13.564128</v>
      </c>
      <c r="DO526" s="59" t="s">
        <v>544</v>
      </c>
      <c r="DP526" s="59" t="s">
        <v>544</v>
      </c>
      <c r="DQ526" s="1">
        <v>78.599999999999994</v>
      </c>
    </row>
    <row r="527" spans="1:121">
      <c r="A527" s="3">
        <v>37879</v>
      </c>
      <c r="B527" s="59" t="s">
        <v>544</v>
      </c>
      <c r="C527" s="58">
        <v>90.5</v>
      </c>
      <c r="D527" s="58">
        <v>81.099999999999994</v>
      </c>
      <c r="E527" s="58">
        <v>101</v>
      </c>
      <c r="F527" s="58">
        <v>76.8</v>
      </c>
      <c r="G527" s="58">
        <v>1.1221730000000001</v>
      </c>
      <c r="H527" s="58">
        <v>617.29999999999995</v>
      </c>
      <c r="I527" s="58">
        <v>1376.7</v>
      </c>
      <c r="J527" s="58">
        <v>2.1469999999999998</v>
      </c>
      <c r="K527" s="58">
        <v>4.2</v>
      </c>
      <c r="L527" s="58">
        <v>3256.8</v>
      </c>
      <c r="M527" s="58">
        <v>285208</v>
      </c>
      <c r="N527" s="58">
        <v>78.5</v>
      </c>
      <c r="O527" s="58">
        <v>3266</v>
      </c>
      <c r="P527" s="58">
        <v>10.5</v>
      </c>
      <c r="Q527" s="58">
        <v>17.100000000000001</v>
      </c>
      <c r="R527" s="58">
        <v>11.3</v>
      </c>
      <c r="S527" s="58">
        <v>53.64</v>
      </c>
      <c r="T527" s="59" t="s">
        <v>544</v>
      </c>
      <c r="U527" s="58">
        <v>39.83</v>
      </c>
      <c r="V527" s="59" t="s">
        <v>544</v>
      </c>
      <c r="W527" s="58">
        <v>-33.799999999999997</v>
      </c>
      <c r="X527" s="58">
        <v>69.3</v>
      </c>
      <c r="Y527" s="58">
        <v>8</v>
      </c>
      <c r="Z527" s="58">
        <v>96.8</v>
      </c>
      <c r="AA527" s="58">
        <v>96.5</v>
      </c>
      <c r="AB527" s="58">
        <v>96.3</v>
      </c>
      <c r="AC527" s="58">
        <v>1.1221730000000001</v>
      </c>
      <c r="AD527" s="58">
        <v>81.3</v>
      </c>
      <c r="AE527" s="58">
        <v>-32</v>
      </c>
      <c r="AF527" s="58">
        <v>101.252847</v>
      </c>
      <c r="AG527" s="58">
        <v>27.04</v>
      </c>
      <c r="AH527" s="58">
        <v>83.6</v>
      </c>
      <c r="AI527" s="58">
        <v>69.3</v>
      </c>
      <c r="AJ527" s="58">
        <v>25.9</v>
      </c>
      <c r="AK527" s="58">
        <v>12.6</v>
      </c>
      <c r="AL527" s="58">
        <v>-11.5</v>
      </c>
      <c r="AM527" s="58">
        <v>86.197699999999998</v>
      </c>
      <c r="AN527" s="58">
        <v>99.885199999999998</v>
      </c>
      <c r="AO527" s="58">
        <v>13.6</v>
      </c>
      <c r="AP527" s="58">
        <v>98.9</v>
      </c>
      <c r="AQ527" s="58">
        <v>80.5</v>
      </c>
      <c r="AR527" s="58">
        <v>60.9</v>
      </c>
      <c r="AS527" s="58">
        <v>-19</v>
      </c>
      <c r="AT527" s="58">
        <v>92.7</v>
      </c>
      <c r="AU527" s="58">
        <v>99.17</v>
      </c>
      <c r="AV527" s="58">
        <v>87.6</v>
      </c>
      <c r="AW527" s="58">
        <v>96.5</v>
      </c>
      <c r="AX527" s="58">
        <v>52.4</v>
      </c>
      <c r="AY527" s="58">
        <v>53.4</v>
      </c>
      <c r="AZ527" s="58">
        <v>58.6</v>
      </c>
      <c r="BA527" s="58">
        <v>56.3</v>
      </c>
      <c r="BB527" s="58">
        <v>60.2</v>
      </c>
      <c r="BC527" s="58">
        <v>88.8</v>
      </c>
      <c r="BD527" s="58">
        <v>100.2</v>
      </c>
      <c r="BE527" s="58">
        <v>5.0999999999999996</v>
      </c>
      <c r="BF527" s="58">
        <v>74.400000000000006</v>
      </c>
      <c r="BG527" s="58">
        <v>12.32</v>
      </c>
      <c r="BH527" s="58">
        <v>9.09</v>
      </c>
      <c r="BI527" s="58">
        <v>83.3</v>
      </c>
      <c r="BJ527" s="58">
        <v>106.20950000000001</v>
      </c>
      <c r="BK527" s="58">
        <v>106.20950000000001</v>
      </c>
      <c r="BL527" s="58">
        <v>57.94</v>
      </c>
      <c r="BM527" s="58">
        <v>43.77</v>
      </c>
      <c r="BN527" s="58">
        <v>25.6</v>
      </c>
      <c r="BO527" s="58">
        <v>6.2</v>
      </c>
      <c r="BP527" s="58">
        <v>72.400000000000006</v>
      </c>
      <c r="BQ527" s="58">
        <v>84</v>
      </c>
      <c r="BR527" s="58">
        <v>72.8</v>
      </c>
      <c r="BS527" s="58">
        <v>94</v>
      </c>
      <c r="BT527" s="58">
        <v>-38.1</v>
      </c>
      <c r="BU527" s="58">
        <v>-36.700000000000003</v>
      </c>
      <c r="BV527" s="58">
        <v>94.5</v>
      </c>
      <c r="BW527" s="59" t="s">
        <v>544</v>
      </c>
      <c r="BX527" s="58">
        <v>-23.3</v>
      </c>
      <c r="BY527" s="58">
        <v>-15.7</v>
      </c>
      <c r="BZ527" s="58">
        <v>0.6</v>
      </c>
      <c r="CA527" s="58">
        <v>3.8</v>
      </c>
      <c r="CB527" s="58">
        <v>-10.6</v>
      </c>
      <c r="CC527" s="58">
        <v>-0.8</v>
      </c>
      <c r="CD527" s="58">
        <v>-31.6</v>
      </c>
      <c r="CE527" s="58">
        <v>39054</v>
      </c>
      <c r="CF527" s="58">
        <v>2412140</v>
      </c>
      <c r="CG527" s="58">
        <v>78.099999999999994</v>
      </c>
      <c r="CH527" s="58">
        <v>68.099999999999994</v>
      </c>
      <c r="CI527" s="58">
        <v>85.5</v>
      </c>
      <c r="CJ527" s="58">
        <v>76.900000000000006</v>
      </c>
      <c r="CK527" s="58">
        <v>-41.1</v>
      </c>
      <c r="CL527" s="58">
        <v>-52</v>
      </c>
      <c r="CM527" s="58">
        <v>-38.1</v>
      </c>
      <c r="CN527" s="58">
        <v>62.3</v>
      </c>
      <c r="CO527" s="58">
        <v>62.6</v>
      </c>
      <c r="CP527" s="58">
        <v>86.6</v>
      </c>
      <c r="CQ527" s="58">
        <v>89.456359863000003</v>
      </c>
      <c r="CR527" s="58">
        <v>25.55</v>
      </c>
      <c r="CS527" s="58">
        <v>95.5</v>
      </c>
      <c r="CT527" s="58">
        <v>98.8</v>
      </c>
      <c r="CU527" s="58">
        <v>106.4539</v>
      </c>
      <c r="CV527" s="58">
        <v>5.19</v>
      </c>
      <c r="CW527" s="58">
        <v>3.16</v>
      </c>
      <c r="CX527" s="58">
        <v>99.3</v>
      </c>
      <c r="CY527" s="58">
        <v>85</v>
      </c>
      <c r="CZ527" s="59" t="s">
        <v>544</v>
      </c>
      <c r="DA527" s="58">
        <v>-24.8</v>
      </c>
      <c r="DB527" s="58">
        <v>104.9</v>
      </c>
      <c r="DC527" s="59" t="s">
        <v>544</v>
      </c>
      <c r="DD527" s="58">
        <v>66.900000000000006</v>
      </c>
      <c r="DE527" s="59" t="s">
        <v>544</v>
      </c>
      <c r="DF527" s="59" t="s">
        <v>544</v>
      </c>
      <c r="DG527" s="58">
        <v>85.9</v>
      </c>
      <c r="DH527" s="58">
        <v>65.8</v>
      </c>
      <c r="DI527" s="58">
        <v>65.099999999999994</v>
      </c>
      <c r="DJ527" s="58">
        <v>81.423265928999996</v>
      </c>
      <c r="DK527" s="58">
        <v>75.3</v>
      </c>
      <c r="DL527" s="58">
        <v>82.6</v>
      </c>
      <c r="DM527" s="58">
        <v>82.1</v>
      </c>
      <c r="DN527" s="58">
        <v>14.445816000000001</v>
      </c>
      <c r="DO527" s="59" t="s">
        <v>544</v>
      </c>
      <c r="DP527" s="59" t="s">
        <v>544</v>
      </c>
      <c r="DQ527" s="1">
        <v>78.400000000000006</v>
      </c>
    </row>
    <row r="528" spans="1:121">
      <c r="A528" s="3">
        <v>37909</v>
      </c>
      <c r="B528" s="59" t="s">
        <v>544</v>
      </c>
      <c r="C528" s="58">
        <v>91.8</v>
      </c>
      <c r="D528" s="58">
        <v>82.5</v>
      </c>
      <c r="E528" s="58">
        <v>102.2</v>
      </c>
      <c r="F528" s="58">
        <v>77.8</v>
      </c>
      <c r="G528" s="58">
        <v>1.1691910000000001</v>
      </c>
      <c r="H528" s="58">
        <v>620.70000000000005</v>
      </c>
      <c r="I528" s="58">
        <v>1378.4</v>
      </c>
      <c r="J528" s="58">
        <v>2.1440000000000001</v>
      </c>
      <c r="K528" s="58">
        <v>4.2</v>
      </c>
      <c r="L528" s="58">
        <v>3656</v>
      </c>
      <c r="M528" s="58">
        <v>269124</v>
      </c>
      <c r="N528" s="58">
        <v>80.599999999999994</v>
      </c>
      <c r="O528" s="58">
        <v>3461</v>
      </c>
      <c r="P528" s="58">
        <v>10.5</v>
      </c>
      <c r="Q528" s="58">
        <v>14.1</v>
      </c>
      <c r="R528" s="58">
        <v>13.6</v>
      </c>
      <c r="S528" s="58">
        <v>51.77</v>
      </c>
      <c r="T528" s="59" t="s">
        <v>544</v>
      </c>
      <c r="U528" s="58">
        <v>40.619999999999997</v>
      </c>
      <c r="V528" s="59" t="s">
        <v>544</v>
      </c>
      <c r="W528" s="58">
        <v>-32.4</v>
      </c>
      <c r="X528" s="58">
        <v>69.5</v>
      </c>
      <c r="Y528" s="58">
        <v>12.7</v>
      </c>
      <c r="Z528" s="58">
        <v>97.4</v>
      </c>
      <c r="AA528" s="58">
        <v>97.2</v>
      </c>
      <c r="AB528" s="58">
        <v>97.2</v>
      </c>
      <c r="AC528" s="58">
        <v>1.1691910000000001</v>
      </c>
      <c r="AD528" s="58">
        <v>83.3</v>
      </c>
      <c r="AE528" s="58">
        <v>-30.2</v>
      </c>
      <c r="AF528" s="58">
        <v>101.254276</v>
      </c>
      <c r="AG528" s="58">
        <v>29.44</v>
      </c>
      <c r="AH528" s="58">
        <v>83.9</v>
      </c>
      <c r="AI528" s="58">
        <v>69.5</v>
      </c>
      <c r="AJ528" s="58">
        <v>26.1</v>
      </c>
      <c r="AK528" s="58">
        <v>12.1</v>
      </c>
      <c r="AL528" s="58">
        <v>-4</v>
      </c>
      <c r="AM528" s="58">
        <v>86.511099999999999</v>
      </c>
      <c r="AN528" s="58">
        <v>100.1711</v>
      </c>
      <c r="AO528" s="58">
        <v>15.6</v>
      </c>
      <c r="AP528" s="58">
        <v>98.1</v>
      </c>
      <c r="AQ528" s="58">
        <v>80.099999999999994</v>
      </c>
      <c r="AR528" s="58">
        <v>60.3</v>
      </c>
      <c r="AS528" s="58">
        <v>-18.3</v>
      </c>
      <c r="AT528" s="58">
        <v>93.1</v>
      </c>
      <c r="AU528" s="58">
        <v>100.16</v>
      </c>
      <c r="AV528" s="58">
        <v>87.7</v>
      </c>
      <c r="AW528" s="58">
        <v>95.1</v>
      </c>
      <c r="AX528" s="58">
        <v>56.3</v>
      </c>
      <c r="AY528" s="58">
        <v>57.2</v>
      </c>
      <c r="AZ528" s="58">
        <v>61.8</v>
      </c>
      <c r="BA528" s="58">
        <v>58.8</v>
      </c>
      <c r="BB528" s="58">
        <v>63.9</v>
      </c>
      <c r="BC528" s="58">
        <v>88.8</v>
      </c>
      <c r="BD528" s="58">
        <v>100.3</v>
      </c>
      <c r="BE528" s="58">
        <v>13</v>
      </c>
      <c r="BF528" s="58">
        <v>75.7</v>
      </c>
      <c r="BG528" s="58">
        <v>11.88</v>
      </c>
      <c r="BH528" s="58">
        <v>9.49</v>
      </c>
      <c r="BI528" s="58">
        <v>82.5</v>
      </c>
      <c r="BJ528" s="58">
        <v>108.36069999999999</v>
      </c>
      <c r="BK528" s="58">
        <v>108.36069999999999</v>
      </c>
      <c r="BL528" s="58">
        <v>54.81</v>
      </c>
      <c r="BM528" s="58">
        <v>44.18</v>
      </c>
      <c r="BN528" s="58">
        <v>29.7</v>
      </c>
      <c r="BO528" s="58">
        <v>11</v>
      </c>
      <c r="BP528" s="58">
        <v>74.3</v>
      </c>
      <c r="BQ528" s="58">
        <v>83.9</v>
      </c>
      <c r="BR528" s="58">
        <v>73.099999999999994</v>
      </c>
      <c r="BS528" s="58">
        <v>94.8</v>
      </c>
      <c r="BT528" s="58">
        <v>-39.9</v>
      </c>
      <c r="BU528" s="58">
        <v>-39</v>
      </c>
      <c r="BV528" s="58">
        <v>95.8</v>
      </c>
      <c r="BW528" s="59" t="s">
        <v>544</v>
      </c>
      <c r="BX528" s="58">
        <v>-19.600000000000001</v>
      </c>
      <c r="BY528" s="58">
        <v>-13.9</v>
      </c>
      <c r="BZ528" s="58">
        <v>4.2</v>
      </c>
      <c r="CA528" s="58">
        <v>3.8</v>
      </c>
      <c r="CB528" s="58">
        <v>-10.5</v>
      </c>
      <c r="CC528" s="58">
        <v>-6.9</v>
      </c>
      <c r="CD528" s="58">
        <v>-30.9</v>
      </c>
      <c r="CE528" s="58">
        <v>39082</v>
      </c>
      <c r="CF528" s="58">
        <v>2404862</v>
      </c>
      <c r="CG528" s="58">
        <v>78.599999999999994</v>
      </c>
      <c r="CH528" s="58">
        <v>70.599999999999994</v>
      </c>
      <c r="CI528" s="58">
        <v>89.5</v>
      </c>
      <c r="CJ528" s="58">
        <v>73.3</v>
      </c>
      <c r="CK528" s="58">
        <v>-42.6</v>
      </c>
      <c r="CL528" s="58">
        <v>-50.9</v>
      </c>
      <c r="CM528" s="58">
        <v>-39.9</v>
      </c>
      <c r="CN528" s="58">
        <v>62.5</v>
      </c>
      <c r="CO528" s="58">
        <v>63</v>
      </c>
      <c r="CP528" s="58">
        <v>87.8</v>
      </c>
      <c r="CQ528" s="58">
        <v>87.126708984000004</v>
      </c>
      <c r="CR528" s="58">
        <v>33.39</v>
      </c>
      <c r="CS528" s="58">
        <v>95.4</v>
      </c>
      <c r="CT528" s="58">
        <v>100.2</v>
      </c>
      <c r="CU528" s="58">
        <v>108.6444</v>
      </c>
      <c r="CV528" s="58">
        <v>5.25</v>
      </c>
      <c r="CW528" s="58">
        <v>3.31</v>
      </c>
      <c r="CX528" s="58">
        <v>99.9</v>
      </c>
      <c r="CY528" s="58">
        <v>88.1</v>
      </c>
      <c r="CZ528" s="59" t="s">
        <v>544</v>
      </c>
      <c r="DA528" s="58">
        <v>-20.6</v>
      </c>
      <c r="DB528" s="58">
        <v>106.2</v>
      </c>
      <c r="DC528" s="59" t="s">
        <v>544</v>
      </c>
      <c r="DD528" s="58">
        <v>67</v>
      </c>
      <c r="DE528" s="59" t="s">
        <v>544</v>
      </c>
      <c r="DF528" s="59" t="s">
        <v>544</v>
      </c>
      <c r="DG528" s="58">
        <v>87.6</v>
      </c>
      <c r="DH528" s="58">
        <v>65.599999999999994</v>
      </c>
      <c r="DI528" s="58">
        <v>66</v>
      </c>
      <c r="DJ528" s="58">
        <v>76.393748247999994</v>
      </c>
      <c r="DK528" s="58">
        <v>76.400000000000006</v>
      </c>
      <c r="DL528" s="58">
        <v>83.5</v>
      </c>
      <c r="DM528" s="58">
        <v>83.1</v>
      </c>
      <c r="DN528" s="58">
        <v>15.428502999999999</v>
      </c>
      <c r="DO528" s="59" t="s">
        <v>544</v>
      </c>
      <c r="DP528" s="59" t="s">
        <v>544</v>
      </c>
      <c r="DQ528" s="1">
        <v>80.8</v>
      </c>
    </row>
    <row r="529" spans="1:121">
      <c r="A529" s="3">
        <v>37940</v>
      </c>
      <c r="B529" s="59" t="s">
        <v>544</v>
      </c>
      <c r="C529" s="58">
        <v>93.5</v>
      </c>
      <c r="D529" s="58">
        <v>83.7</v>
      </c>
      <c r="E529" s="58">
        <v>104.4</v>
      </c>
      <c r="F529" s="58">
        <v>78.099999999999994</v>
      </c>
      <c r="G529" s="58">
        <v>1.1701950000000001</v>
      </c>
      <c r="H529" s="58">
        <v>643.20000000000005</v>
      </c>
      <c r="I529" s="58">
        <v>1385.7</v>
      </c>
      <c r="J529" s="58">
        <v>2.1589999999999998</v>
      </c>
      <c r="K529" s="58">
        <v>4.4000000000000004</v>
      </c>
      <c r="L529" s="58">
        <v>3746</v>
      </c>
      <c r="M529" s="58">
        <v>256205</v>
      </c>
      <c r="N529" s="58">
        <v>81.5</v>
      </c>
      <c r="O529" s="58">
        <v>2899</v>
      </c>
      <c r="P529" s="58">
        <v>10.5</v>
      </c>
      <c r="Q529" s="58">
        <v>13</v>
      </c>
      <c r="R529" s="58">
        <v>14.3</v>
      </c>
      <c r="S529" s="58">
        <v>54.29</v>
      </c>
      <c r="T529" s="59" t="s">
        <v>544</v>
      </c>
      <c r="U529" s="58">
        <v>42.6</v>
      </c>
      <c r="V529" s="59" t="s">
        <v>544</v>
      </c>
      <c r="W529" s="58">
        <v>-27.6</v>
      </c>
      <c r="X529" s="58">
        <v>69.3</v>
      </c>
      <c r="Y529" s="58">
        <v>12.5</v>
      </c>
      <c r="Z529" s="58">
        <v>97.3</v>
      </c>
      <c r="AA529" s="58">
        <v>97.2</v>
      </c>
      <c r="AB529" s="58">
        <v>97.2</v>
      </c>
      <c r="AC529" s="58">
        <v>1.1701950000000001</v>
      </c>
      <c r="AD529" s="58">
        <v>83.9</v>
      </c>
      <c r="AE529" s="58">
        <v>-26.7</v>
      </c>
      <c r="AF529" s="58">
        <v>101.254276</v>
      </c>
      <c r="AG529" s="58">
        <v>28.95</v>
      </c>
      <c r="AH529" s="58">
        <v>83.7</v>
      </c>
      <c r="AI529" s="58">
        <v>69.3</v>
      </c>
      <c r="AJ529" s="58">
        <v>30.6</v>
      </c>
      <c r="AK529" s="58">
        <v>12.3</v>
      </c>
      <c r="AL529" s="58">
        <v>-1.2</v>
      </c>
      <c r="AM529" s="58">
        <v>86.762600000000006</v>
      </c>
      <c r="AN529" s="58">
        <v>100.3836</v>
      </c>
      <c r="AO529" s="58">
        <v>10.8</v>
      </c>
      <c r="AP529" s="58">
        <v>98.2</v>
      </c>
      <c r="AQ529" s="58">
        <v>81.3</v>
      </c>
      <c r="AR529" s="58">
        <v>67.2</v>
      </c>
      <c r="AS529" s="58">
        <v>-15.3</v>
      </c>
      <c r="AT529" s="58">
        <v>95.8</v>
      </c>
      <c r="AU529" s="58">
        <v>100.25</v>
      </c>
      <c r="AV529" s="58">
        <v>87.9</v>
      </c>
      <c r="AW529" s="58">
        <v>96.2</v>
      </c>
      <c r="AX529" s="58">
        <v>56.8</v>
      </c>
      <c r="AY529" s="58">
        <v>57.9</v>
      </c>
      <c r="AZ529" s="58">
        <v>63.7</v>
      </c>
      <c r="BA529" s="58">
        <v>60.5</v>
      </c>
      <c r="BB529" s="58">
        <v>65.900000000000006</v>
      </c>
      <c r="BC529" s="58">
        <v>88.9</v>
      </c>
      <c r="BD529" s="58">
        <v>99.5</v>
      </c>
      <c r="BE529" s="58">
        <v>18.7</v>
      </c>
      <c r="BF529" s="58">
        <v>76</v>
      </c>
      <c r="BG529" s="58">
        <v>11.61</v>
      </c>
      <c r="BH529" s="58">
        <v>9.69</v>
      </c>
      <c r="BI529" s="58">
        <v>82</v>
      </c>
      <c r="BJ529" s="58">
        <v>108.4045</v>
      </c>
      <c r="BK529" s="58">
        <v>108.4045</v>
      </c>
      <c r="BL529" s="58">
        <v>57.52</v>
      </c>
      <c r="BM529" s="58">
        <v>46.25</v>
      </c>
      <c r="BN529" s="58">
        <v>35.6</v>
      </c>
      <c r="BO529" s="58">
        <v>17.399999999999999</v>
      </c>
      <c r="BP529" s="58">
        <v>77.099999999999994</v>
      </c>
      <c r="BQ529" s="58">
        <v>86.6</v>
      </c>
      <c r="BR529" s="58">
        <v>76.099999999999994</v>
      </c>
      <c r="BS529" s="58">
        <v>93.7</v>
      </c>
      <c r="BT529" s="58">
        <v>-36.9</v>
      </c>
      <c r="BU529" s="58">
        <v>-36.799999999999997</v>
      </c>
      <c r="BV529" s="58">
        <v>95.9</v>
      </c>
      <c r="BW529" s="59" t="s">
        <v>544</v>
      </c>
      <c r="BX529" s="58">
        <v>-18.3</v>
      </c>
      <c r="BY529" s="58">
        <v>-9.6</v>
      </c>
      <c r="BZ529" s="58">
        <v>7.8</v>
      </c>
      <c r="CA529" s="58">
        <v>3.8</v>
      </c>
      <c r="CB529" s="58">
        <v>0.3</v>
      </c>
      <c r="CC529" s="58">
        <v>-0.9</v>
      </c>
      <c r="CD529" s="58">
        <v>-25.8</v>
      </c>
      <c r="CE529" s="58">
        <v>39081</v>
      </c>
      <c r="CF529" s="58">
        <v>2414465</v>
      </c>
      <c r="CG529" s="58">
        <v>79.3</v>
      </c>
      <c r="CH529" s="58">
        <v>72.900000000000006</v>
      </c>
      <c r="CI529" s="58">
        <v>85.3</v>
      </c>
      <c r="CJ529" s="58">
        <v>77.599999999999994</v>
      </c>
      <c r="CK529" s="58">
        <v>-42.2</v>
      </c>
      <c r="CL529" s="58">
        <v>-52.4</v>
      </c>
      <c r="CM529" s="58">
        <v>-36.9</v>
      </c>
      <c r="CN529" s="58">
        <v>63.3</v>
      </c>
      <c r="CO529" s="58">
        <v>64.099999999999994</v>
      </c>
      <c r="CP529" s="58">
        <v>90</v>
      </c>
      <c r="CQ529" s="58">
        <v>106.287780762</v>
      </c>
      <c r="CR529" s="58">
        <v>24.22</v>
      </c>
      <c r="CS529" s="58">
        <v>95.4</v>
      </c>
      <c r="CT529" s="58">
        <v>100.2</v>
      </c>
      <c r="CU529" s="58">
        <v>108.6991</v>
      </c>
      <c r="CV529" s="58">
        <v>5.43</v>
      </c>
      <c r="CW529" s="58">
        <v>3.39</v>
      </c>
      <c r="CX529" s="58">
        <v>100.9</v>
      </c>
      <c r="CY529" s="58">
        <v>91</v>
      </c>
      <c r="CZ529" s="59" t="s">
        <v>544</v>
      </c>
      <c r="DA529" s="58">
        <v>-22</v>
      </c>
      <c r="DB529" s="58">
        <v>104.2</v>
      </c>
      <c r="DC529" s="59" t="s">
        <v>544</v>
      </c>
      <c r="DD529" s="58">
        <v>66.7</v>
      </c>
      <c r="DE529" s="59" t="s">
        <v>544</v>
      </c>
      <c r="DF529" s="59" t="s">
        <v>544</v>
      </c>
      <c r="DG529" s="58">
        <v>88.3</v>
      </c>
      <c r="DH529" s="58">
        <v>65.7</v>
      </c>
      <c r="DI529" s="58">
        <v>68.900000000000006</v>
      </c>
      <c r="DJ529" s="58">
        <v>73.037563243999998</v>
      </c>
      <c r="DK529" s="58">
        <v>77</v>
      </c>
      <c r="DL529" s="58">
        <v>83.5</v>
      </c>
      <c r="DM529" s="58">
        <v>83.9</v>
      </c>
      <c r="DN529" s="58">
        <v>16.116837</v>
      </c>
      <c r="DO529" s="59" t="s">
        <v>544</v>
      </c>
      <c r="DP529" s="59" t="s">
        <v>544</v>
      </c>
      <c r="DQ529" s="1">
        <v>81.599999999999994</v>
      </c>
    </row>
    <row r="530" spans="1:121">
      <c r="A530" s="3">
        <v>37970</v>
      </c>
      <c r="B530" s="59" t="s">
        <v>544</v>
      </c>
      <c r="C530" s="58">
        <v>93.7</v>
      </c>
      <c r="D530" s="58">
        <v>84.5</v>
      </c>
      <c r="E530" s="58">
        <v>103.9</v>
      </c>
      <c r="F530" s="58">
        <v>80</v>
      </c>
      <c r="G530" s="58">
        <v>1.2285619999999999</v>
      </c>
      <c r="H530" s="58">
        <v>631.9</v>
      </c>
      <c r="I530" s="58">
        <v>1383.2</v>
      </c>
      <c r="J530" s="58">
        <v>2.1459999999999999</v>
      </c>
      <c r="K530" s="58">
        <v>4.3</v>
      </c>
      <c r="L530" s="58">
        <v>3965.2</v>
      </c>
      <c r="M530" s="58">
        <v>231985</v>
      </c>
      <c r="N530" s="58">
        <v>81.7</v>
      </c>
      <c r="O530" s="58">
        <v>3136</v>
      </c>
      <c r="P530" s="58">
        <v>10.5</v>
      </c>
      <c r="Q530" s="58">
        <v>14.3</v>
      </c>
      <c r="R530" s="58">
        <v>13.1</v>
      </c>
      <c r="S530" s="58">
        <v>54.65</v>
      </c>
      <c r="T530" s="59" t="s">
        <v>544</v>
      </c>
      <c r="U530" s="58">
        <v>42.07</v>
      </c>
      <c r="V530" s="59" t="s">
        <v>544</v>
      </c>
      <c r="W530" s="58">
        <v>-29.6</v>
      </c>
      <c r="X530" s="58">
        <v>73.099999999999994</v>
      </c>
      <c r="Y530" s="58">
        <v>10.9</v>
      </c>
      <c r="Z530" s="58">
        <v>98.2</v>
      </c>
      <c r="AA530" s="58">
        <v>98.4</v>
      </c>
      <c r="AB530" s="58">
        <v>98.6</v>
      </c>
      <c r="AC530" s="58">
        <v>1.2285619999999999</v>
      </c>
      <c r="AD530" s="58">
        <v>84.1</v>
      </c>
      <c r="AE530" s="58">
        <v>-27.8</v>
      </c>
      <c r="AF530" s="58">
        <v>101.489118</v>
      </c>
      <c r="AG530" s="58">
        <v>29.74</v>
      </c>
      <c r="AH530" s="58">
        <v>83.6</v>
      </c>
      <c r="AI530" s="58">
        <v>73.099999999999994</v>
      </c>
      <c r="AJ530" s="58">
        <v>30.7</v>
      </c>
      <c r="AK530" s="58">
        <v>9.9</v>
      </c>
      <c r="AL530" s="58">
        <v>-0.1</v>
      </c>
      <c r="AM530" s="58">
        <v>86.940700000000007</v>
      </c>
      <c r="AN530" s="58">
        <v>100.5094</v>
      </c>
      <c r="AO530" s="58">
        <v>4.3</v>
      </c>
      <c r="AP530" s="58">
        <v>94.7</v>
      </c>
      <c r="AQ530" s="58">
        <v>82.3</v>
      </c>
      <c r="AR530" s="58">
        <v>73.400000000000006</v>
      </c>
      <c r="AS530" s="58">
        <v>-16.399999999999999</v>
      </c>
      <c r="AT530" s="58">
        <v>93.9</v>
      </c>
      <c r="AU530" s="58">
        <v>101.85</v>
      </c>
      <c r="AV530" s="58">
        <v>87.7</v>
      </c>
      <c r="AW530" s="58">
        <v>92.5</v>
      </c>
      <c r="AX530" s="58">
        <v>58.6</v>
      </c>
      <c r="AY530" s="58">
        <v>59.7</v>
      </c>
      <c r="AZ530" s="58">
        <v>65.2</v>
      </c>
      <c r="BA530" s="58">
        <v>61.8</v>
      </c>
      <c r="BB530" s="58">
        <v>67.599999999999994</v>
      </c>
      <c r="BC530" s="58">
        <v>88.8</v>
      </c>
      <c r="BD530" s="58">
        <v>99.1</v>
      </c>
      <c r="BE530" s="58">
        <v>16.2</v>
      </c>
      <c r="BF530" s="58">
        <v>77.400000000000006</v>
      </c>
      <c r="BG530" s="58">
        <v>12.31</v>
      </c>
      <c r="BH530" s="58">
        <v>9.16</v>
      </c>
      <c r="BI530" s="58">
        <v>84.2</v>
      </c>
      <c r="BJ530" s="58">
        <v>111.675</v>
      </c>
      <c r="BK530" s="58">
        <v>111.675</v>
      </c>
      <c r="BL530" s="58">
        <v>58.22</v>
      </c>
      <c r="BM530" s="58">
        <v>45.18</v>
      </c>
      <c r="BN530" s="58">
        <v>29.8</v>
      </c>
      <c r="BO530" s="58">
        <v>15.9</v>
      </c>
      <c r="BP530" s="58">
        <v>76.599999999999994</v>
      </c>
      <c r="BQ530" s="58">
        <v>88.3</v>
      </c>
      <c r="BR530" s="58">
        <v>78.099999999999994</v>
      </c>
      <c r="BS530" s="58">
        <v>92.8</v>
      </c>
      <c r="BT530" s="58">
        <v>-33.700000000000003</v>
      </c>
      <c r="BU530" s="58">
        <v>-39.6</v>
      </c>
      <c r="BV530" s="58">
        <v>97.6</v>
      </c>
      <c r="BW530" s="59" t="s">
        <v>544</v>
      </c>
      <c r="BX530" s="58">
        <v>-25.6</v>
      </c>
      <c r="BY530" s="58">
        <v>-11.4</v>
      </c>
      <c r="BZ530" s="58">
        <v>10</v>
      </c>
      <c r="CA530" s="58">
        <v>3.9</v>
      </c>
      <c r="CB530" s="58">
        <v>-1.6</v>
      </c>
      <c r="CC530" s="58">
        <v>-8.1999999999999993</v>
      </c>
      <c r="CD530" s="58">
        <v>-32.200000000000003</v>
      </c>
      <c r="CE530" s="58">
        <v>39105</v>
      </c>
      <c r="CF530" s="58">
        <v>2411114</v>
      </c>
      <c r="CG530" s="58">
        <v>75.7</v>
      </c>
      <c r="CH530" s="58">
        <v>72.400000000000006</v>
      </c>
      <c r="CI530" s="58">
        <v>87.6</v>
      </c>
      <c r="CJ530" s="58">
        <v>67</v>
      </c>
      <c r="CK530" s="58">
        <v>-40.5</v>
      </c>
      <c r="CL530" s="58">
        <v>-49</v>
      </c>
      <c r="CM530" s="58">
        <v>-33.700000000000003</v>
      </c>
      <c r="CN530" s="58">
        <v>63.9</v>
      </c>
      <c r="CO530" s="58">
        <v>63.9</v>
      </c>
      <c r="CP530" s="58">
        <v>87.4</v>
      </c>
      <c r="CQ530" s="58">
        <v>61.571720122999999</v>
      </c>
      <c r="CR530" s="58">
        <v>25.38</v>
      </c>
      <c r="CS530" s="58">
        <v>95.2</v>
      </c>
      <c r="CT530" s="58">
        <v>102.6</v>
      </c>
      <c r="CU530" s="58">
        <v>111.9558</v>
      </c>
      <c r="CV530" s="58">
        <v>6.3</v>
      </c>
      <c r="CW530" s="58">
        <v>4.1900000000000004</v>
      </c>
      <c r="CX530" s="58">
        <v>96.1</v>
      </c>
      <c r="CY530" s="58">
        <v>90.3</v>
      </c>
      <c r="CZ530" s="59" t="s">
        <v>544</v>
      </c>
      <c r="DA530" s="58">
        <v>-12.1</v>
      </c>
      <c r="DB530" s="58">
        <v>102.3</v>
      </c>
      <c r="DC530" s="59" t="s">
        <v>544</v>
      </c>
      <c r="DD530" s="58">
        <v>66.7</v>
      </c>
      <c r="DE530" s="59" t="s">
        <v>544</v>
      </c>
      <c r="DF530" s="59" t="s">
        <v>544</v>
      </c>
      <c r="DG530" s="58">
        <v>86.9</v>
      </c>
      <c r="DH530" s="58">
        <v>69</v>
      </c>
      <c r="DI530" s="58">
        <v>71.400000000000006</v>
      </c>
      <c r="DJ530" s="58">
        <v>70.663462207999999</v>
      </c>
      <c r="DK530" s="58">
        <v>78.5</v>
      </c>
      <c r="DL530" s="58">
        <v>84.4</v>
      </c>
      <c r="DM530" s="58">
        <v>86</v>
      </c>
      <c r="DN530" s="58">
        <v>16.033321000000001</v>
      </c>
      <c r="DO530" s="59" t="s">
        <v>544</v>
      </c>
      <c r="DP530" s="59" t="s">
        <v>544</v>
      </c>
      <c r="DQ530" s="1">
        <v>82</v>
      </c>
    </row>
    <row r="531" spans="1:121">
      <c r="A531" s="3">
        <v>38001</v>
      </c>
      <c r="B531" s="59" t="s">
        <v>544</v>
      </c>
      <c r="C531" s="58">
        <v>94.2</v>
      </c>
      <c r="D531" s="58">
        <v>85.7</v>
      </c>
      <c r="E531" s="58">
        <v>103.5</v>
      </c>
      <c r="F531" s="58">
        <v>78.2</v>
      </c>
      <c r="G531" s="58">
        <v>1.2613190000000001</v>
      </c>
      <c r="H531" s="58">
        <v>640.5</v>
      </c>
      <c r="I531" s="58">
        <v>1385.5</v>
      </c>
      <c r="J531" s="58">
        <v>2.089</v>
      </c>
      <c r="K531" s="58">
        <v>4.2</v>
      </c>
      <c r="L531" s="58">
        <v>4058.6</v>
      </c>
      <c r="M531" s="58">
        <v>208212</v>
      </c>
      <c r="N531" s="58">
        <v>81.099999999999994</v>
      </c>
      <c r="O531" s="58">
        <v>3030</v>
      </c>
      <c r="P531" s="58">
        <v>10.3</v>
      </c>
      <c r="Q531" s="58">
        <v>22.1</v>
      </c>
      <c r="R531" s="58">
        <v>9.4</v>
      </c>
      <c r="S531" s="58">
        <v>53.98</v>
      </c>
      <c r="T531" s="59" t="s">
        <v>544</v>
      </c>
      <c r="U531" s="58">
        <v>41.87</v>
      </c>
      <c r="V531" s="59" t="s">
        <v>544</v>
      </c>
      <c r="W531" s="58">
        <v>-27.8</v>
      </c>
      <c r="X531" s="58">
        <v>70.599999999999994</v>
      </c>
      <c r="Y531" s="58">
        <v>10.6</v>
      </c>
      <c r="Z531" s="58">
        <v>98.8</v>
      </c>
      <c r="AA531" s="58">
        <v>99</v>
      </c>
      <c r="AB531" s="58">
        <v>99.2</v>
      </c>
      <c r="AC531" s="58">
        <v>1.2613190000000001</v>
      </c>
      <c r="AD531" s="58">
        <v>84</v>
      </c>
      <c r="AE531" s="58">
        <v>-26</v>
      </c>
      <c r="AF531" s="58">
        <v>101.372998</v>
      </c>
      <c r="AG531" s="58">
        <v>30.98</v>
      </c>
      <c r="AH531" s="58">
        <v>84.2</v>
      </c>
      <c r="AI531" s="58">
        <v>70.599999999999994</v>
      </c>
      <c r="AJ531" s="58">
        <v>35.4</v>
      </c>
      <c r="AK531" s="58">
        <v>8.8000000000000007</v>
      </c>
      <c r="AL531" s="58">
        <v>5.2</v>
      </c>
      <c r="AM531" s="58">
        <v>87.068299999999994</v>
      </c>
      <c r="AN531" s="58">
        <v>100.57510000000001</v>
      </c>
      <c r="AO531" s="58">
        <v>7.9</v>
      </c>
      <c r="AP531" s="58">
        <v>72.099999999999994</v>
      </c>
      <c r="AQ531" s="58">
        <v>81.599999999999994</v>
      </c>
      <c r="AR531" s="58">
        <v>72.900000000000006</v>
      </c>
      <c r="AS531" s="58">
        <v>-18.600000000000001</v>
      </c>
      <c r="AT531" s="58">
        <v>91.8</v>
      </c>
      <c r="AU531" s="58">
        <v>102.46</v>
      </c>
      <c r="AV531" s="58">
        <v>87.7</v>
      </c>
      <c r="AW531" s="58">
        <v>96.9</v>
      </c>
      <c r="AX531" s="58">
        <v>61.7</v>
      </c>
      <c r="AY531" s="58">
        <v>62.9</v>
      </c>
      <c r="AZ531" s="58">
        <v>69.599999999999994</v>
      </c>
      <c r="BA531" s="58">
        <v>65.5</v>
      </c>
      <c r="BB531" s="58">
        <v>72.400000000000006</v>
      </c>
      <c r="BC531" s="58">
        <v>88.8</v>
      </c>
      <c r="BD531" s="58">
        <v>99.8</v>
      </c>
      <c r="BE531" s="58">
        <v>13.6</v>
      </c>
      <c r="BF531" s="58">
        <v>77</v>
      </c>
      <c r="BG531" s="58">
        <v>11.87</v>
      </c>
      <c r="BH531" s="58">
        <v>8.84</v>
      </c>
      <c r="BI531" s="58">
        <v>79.3</v>
      </c>
      <c r="BJ531" s="58">
        <v>112.94499999999999</v>
      </c>
      <c r="BK531" s="58">
        <v>112.94499999999999</v>
      </c>
      <c r="BL531" s="58">
        <v>58</v>
      </c>
      <c r="BM531" s="58">
        <v>45.67</v>
      </c>
      <c r="BN531" s="58">
        <v>32.9</v>
      </c>
      <c r="BO531" s="58">
        <v>18.899999999999999</v>
      </c>
      <c r="BP531" s="58">
        <v>75</v>
      </c>
      <c r="BQ531" s="58">
        <v>85</v>
      </c>
      <c r="BR531" s="58">
        <v>74.3</v>
      </c>
      <c r="BS531" s="58">
        <v>94.3</v>
      </c>
      <c r="BT531" s="58">
        <v>-37.6</v>
      </c>
      <c r="BU531" s="58">
        <v>-36.1</v>
      </c>
      <c r="BV531" s="58">
        <v>96</v>
      </c>
      <c r="BW531" s="59" t="s">
        <v>544</v>
      </c>
      <c r="BX531" s="58">
        <v>-23.2</v>
      </c>
      <c r="BY531" s="58">
        <v>-7.6</v>
      </c>
      <c r="BZ531" s="58">
        <v>11.4</v>
      </c>
      <c r="CA531" s="58">
        <v>4.0999999999999996</v>
      </c>
      <c r="CB531" s="58">
        <v>-5.8</v>
      </c>
      <c r="CC531" s="58">
        <v>-14.5</v>
      </c>
      <c r="CD531" s="58">
        <v>-41.7</v>
      </c>
      <c r="CE531" s="58">
        <v>39176</v>
      </c>
      <c r="CF531" s="58">
        <v>2403405</v>
      </c>
      <c r="CG531" s="58">
        <v>75.400000000000006</v>
      </c>
      <c r="CH531" s="58">
        <v>57.9</v>
      </c>
      <c r="CI531" s="58">
        <v>76.3</v>
      </c>
      <c r="CJ531" s="58">
        <v>83.8</v>
      </c>
      <c r="CK531" s="58">
        <v>-40.5</v>
      </c>
      <c r="CL531" s="58">
        <v>-47.9</v>
      </c>
      <c r="CM531" s="58">
        <v>-37.6</v>
      </c>
      <c r="CN531" s="58">
        <v>63.7</v>
      </c>
      <c r="CO531" s="58">
        <v>64.099999999999994</v>
      </c>
      <c r="CP531" s="58">
        <v>87.7</v>
      </c>
      <c r="CQ531" s="58">
        <v>59.477985382</v>
      </c>
      <c r="CR531" s="58">
        <v>22.33</v>
      </c>
      <c r="CS531" s="58">
        <v>95.3</v>
      </c>
      <c r="CT531" s="58">
        <v>103.7</v>
      </c>
      <c r="CU531" s="58">
        <v>113.20189999999999</v>
      </c>
      <c r="CV531" s="58">
        <v>7.01</v>
      </c>
      <c r="CW531" s="58">
        <v>5.07</v>
      </c>
      <c r="CX531" s="58">
        <v>95.7</v>
      </c>
      <c r="CY531" s="58">
        <v>72.2</v>
      </c>
      <c r="CZ531" s="59" t="s">
        <v>544</v>
      </c>
      <c r="DA531" s="58">
        <v>-18.7</v>
      </c>
      <c r="DB531" s="58">
        <v>110.8</v>
      </c>
      <c r="DC531" s="59" t="s">
        <v>544</v>
      </c>
      <c r="DD531" s="58">
        <v>67.3</v>
      </c>
      <c r="DE531" s="59" t="s">
        <v>544</v>
      </c>
      <c r="DF531" s="59" t="s">
        <v>544</v>
      </c>
      <c r="DG531" s="58">
        <v>86.1</v>
      </c>
      <c r="DH531" s="58">
        <v>66.7</v>
      </c>
      <c r="DI531" s="58">
        <v>66.900000000000006</v>
      </c>
      <c r="DJ531" s="58">
        <v>72.163361795</v>
      </c>
      <c r="DK531" s="58">
        <v>78.5</v>
      </c>
      <c r="DL531" s="58">
        <v>84.8</v>
      </c>
      <c r="DM531" s="58">
        <v>83.6</v>
      </c>
      <c r="DN531" s="58">
        <v>15.555066999999999</v>
      </c>
      <c r="DO531" s="59" t="s">
        <v>544</v>
      </c>
      <c r="DP531" s="59" t="s">
        <v>544</v>
      </c>
      <c r="DQ531" s="1">
        <v>81.3</v>
      </c>
    </row>
    <row r="532" spans="1:121">
      <c r="A532" s="3">
        <v>38032</v>
      </c>
      <c r="B532" s="59" t="s">
        <v>544</v>
      </c>
      <c r="C532" s="58">
        <v>92.6</v>
      </c>
      <c r="D532" s="58">
        <v>84.6</v>
      </c>
      <c r="E532" s="58">
        <v>101.4</v>
      </c>
      <c r="F532" s="58">
        <v>78.900000000000006</v>
      </c>
      <c r="G532" s="58">
        <v>1.264645</v>
      </c>
      <c r="H532" s="58">
        <v>645.29999999999995</v>
      </c>
      <c r="I532" s="58">
        <v>1390.8</v>
      </c>
      <c r="J532" s="58">
        <v>2.0710000000000002</v>
      </c>
      <c r="K532" s="58">
        <v>4.0999999999999996</v>
      </c>
      <c r="L532" s="58">
        <v>4018.2</v>
      </c>
      <c r="M532" s="58">
        <v>224092</v>
      </c>
      <c r="N532" s="58">
        <v>81.8</v>
      </c>
      <c r="O532" s="58">
        <v>3082</v>
      </c>
      <c r="P532" s="58">
        <v>10.3</v>
      </c>
      <c r="Q532" s="58">
        <v>24.6</v>
      </c>
      <c r="R532" s="58">
        <v>7.9</v>
      </c>
      <c r="S532" s="58">
        <v>54.62</v>
      </c>
      <c r="T532" s="59" t="s">
        <v>544</v>
      </c>
      <c r="U532" s="58">
        <v>42.98</v>
      </c>
      <c r="V532" s="59" t="s">
        <v>544</v>
      </c>
      <c r="W532" s="58">
        <v>-26.8</v>
      </c>
      <c r="X532" s="58">
        <v>70.3</v>
      </c>
      <c r="Y532" s="58">
        <v>11.9</v>
      </c>
      <c r="Z532" s="58">
        <v>98.6</v>
      </c>
      <c r="AA532" s="58">
        <v>99</v>
      </c>
      <c r="AB532" s="58">
        <v>99.1</v>
      </c>
      <c r="AC532" s="58">
        <v>1.264645</v>
      </c>
      <c r="AD532" s="58">
        <v>83.8</v>
      </c>
      <c r="AE532" s="58">
        <v>-25.8</v>
      </c>
      <c r="AF532" s="58">
        <v>101.37142900000001</v>
      </c>
      <c r="AG532" s="58">
        <v>30.79</v>
      </c>
      <c r="AH532" s="58">
        <v>84.2</v>
      </c>
      <c r="AI532" s="58">
        <v>70.3</v>
      </c>
      <c r="AJ532" s="58">
        <v>31.6</v>
      </c>
      <c r="AK532" s="58">
        <v>9.1</v>
      </c>
      <c r="AL532" s="58">
        <v>-0.6</v>
      </c>
      <c r="AM532" s="58">
        <v>87.1738</v>
      </c>
      <c r="AN532" s="58">
        <v>100.6135</v>
      </c>
      <c r="AO532" s="58">
        <v>15.4</v>
      </c>
      <c r="AP532" s="58">
        <v>50.3</v>
      </c>
      <c r="AQ532" s="58">
        <v>82.7</v>
      </c>
      <c r="AR532" s="58">
        <v>69.900000000000006</v>
      </c>
      <c r="AS532" s="58">
        <v>-15.7</v>
      </c>
      <c r="AT532" s="58">
        <v>95.6</v>
      </c>
      <c r="AU532" s="58">
        <v>102.43</v>
      </c>
      <c r="AV532" s="58">
        <v>87.6</v>
      </c>
      <c r="AW532" s="58">
        <v>95.5</v>
      </c>
      <c r="AX532" s="58">
        <v>61.5</v>
      </c>
      <c r="AY532" s="58">
        <v>63.2</v>
      </c>
      <c r="AZ532" s="58">
        <v>72.2</v>
      </c>
      <c r="BA532" s="58">
        <v>67.400000000000006</v>
      </c>
      <c r="BB532" s="58">
        <v>75.5</v>
      </c>
      <c r="BC532" s="58">
        <v>88.8</v>
      </c>
      <c r="BD532" s="58">
        <v>98.6</v>
      </c>
      <c r="BE532" s="58">
        <v>15.6</v>
      </c>
      <c r="BF532" s="58">
        <v>78.5</v>
      </c>
      <c r="BG532" s="58">
        <v>12.71</v>
      </c>
      <c r="BH532" s="58">
        <v>9.4499999999999993</v>
      </c>
      <c r="BI532" s="58">
        <v>82.8</v>
      </c>
      <c r="BJ532" s="58">
        <v>112.8279</v>
      </c>
      <c r="BK532" s="58">
        <v>112.8279</v>
      </c>
      <c r="BL532" s="58">
        <v>58.69</v>
      </c>
      <c r="BM532" s="58">
        <v>46.44</v>
      </c>
      <c r="BN532" s="58">
        <v>27.7</v>
      </c>
      <c r="BO532" s="58">
        <v>14.1</v>
      </c>
      <c r="BP532" s="58">
        <v>75.099999999999994</v>
      </c>
      <c r="BQ532" s="58">
        <v>86.7</v>
      </c>
      <c r="BR532" s="58">
        <v>78</v>
      </c>
      <c r="BS532" s="58">
        <v>95</v>
      </c>
      <c r="BT532" s="58">
        <v>-34.700000000000003</v>
      </c>
      <c r="BU532" s="58">
        <v>-35.5</v>
      </c>
      <c r="BV532" s="58">
        <v>96.3</v>
      </c>
      <c r="BW532" s="59" t="s">
        <v>544</v>
      </c>
      <c r="BX532" s="58">
        <v>-28.5</v>
      </c>
      <c r="BY532" s="58">
        <v>-13.3</v>
      </c>
      <c r="BZ532" s="58">
        <v>7.5</v>
      </c>
      <c r="CA532" s="58">
        <v>4.4000000000000004</v>
      </c>
      <c r="CB532" s="58">
        <v>2</v>
      </c>
      <c r="CC532" s="58">
        <v>-0.3</v>
      </c>
      <c r="CD532" s="58">
        <v>-25.7</v>
      </c>
      <c r="CE532" s="58">
        <v>39193</v>
      </c>
      <c r="CF532" s="58">
        <v>2397153</v>
      </c>
      <c r="CG532" s="58">
        <v>81.599999999999994</v>
      </c>
      <c r="CH532" s="58">
        <v>71.8</v>
      </c>
      <c r="CI532" s="58">
        <v>80</v>
      </c>
      <c r="CJ532" s="58">
        <v>88.1</v>
      </c>
      <c r="CK532" s="58">
        <v>-39.6</v>
      </c>
      <c r="CL532" s="58">
        <v>-47.4</v>
      </c>
      <c r="CM532" s="58">
        <v>-34.700000000000003</v>
      </c>
      <c r="CN532" s="58">
        <v>62.7</v>
      </c>
      <c r="CO532" s="58">
        <v>62.4</v>
      </c>
      <c r="CP532" s="58">
        <v>89.3</v>
      </c>
      <c r="CQ532" s="58">
        <v>83.925865173000005</v>
      </c>
      <c r="CR532" s="58">
        <v>22.93</v>
      </c>
      <c r="CS532" s="58">
        <v>95.2</v>
      </c>
      <c r="CT532" s="58">
        <v>103.5</v>
      </c>
      <c r="CU532" s="58">
        <v>113.14919999999999</v>
      </c>
      <c r="CV532" s="58">
        <v>6.5</v>
      </c>
      <c r="CW532" s="58">
        <v>4.43</v>
      </c>
      <c r="CX532" s="58">
        <v>103.7</v>
      </c>
      <c r="CY532" s="58">
        <v>89.7</v>
      </c>
      <c r="CZ532" s="59" t="s">
        <v>544</v>
      </c>
      <c r="DA532" s="58">
        <v>-16.8</v>
      </c>
      <c r="DB532" s="58">
        <v>110.4</v>
      </c>
      <c r="DC532" s="59" t="s">
        <v>544</v>
      </c>
      <c r="DD532" s="58">
        <v>67.099999999999994</v>
      </c>
      <c r="DE532" s="59" t="s">
        <v>544</v>
      </c>
      <c r="DF532" s="59" t="s">
        <v>544</v>
      </c>
      <c r="DG532" s="58">
        <v>89.4</v>
      </c>
      <c r="DH532" s="58">
        <v>65.3</v>
      </c>
      <c r="DI532" s="58">
        <v>72</v>
      </c>
      <c r="DJ532" s="58">
        <v>70.934179490999995</v>
      </c>
      <c r="DK532" s="58">
        <v>79.900000000000006</v>
      </c>
      <c r="DL532" s="58">
        <v>85.3</v>
      </c>
      <c r="DM532" s="58">
        <v>85.4</v>
      </c>
      <c r="DN532" s="58">
        <v>15.591619</v>
      </c>
      <c r="DO532" s="59" t="s">
        <v>544</v>
      </c>
      <c r="DP532" s="59" t="s">
        <v>544</v>
      </c>
      <c r="DQ532" s="1">
        <v>81.7</v>
      </c>
    </row>
    <row r="533" spans="1:121">
      <c r="A533" s="3">
        <v>38061</v>
      </c>
      <c r="B533" s="59" t="s">
        <v>544</v>
      </c>
      <c r="C533" s="58">
        <v>91.8</v>
      </c>
      <c r="D533" s="58">
        <v>84.3</v>
      </c>
      <c r="E533" s="58">
        <v>100</v>
      </c>
      <c r="F533" s="58">
        <v>80.099999999999994</v>
      </c>
      <c r="G533" s="58">
        <v>1.2261649999999999</v>
      </c>
      <c r="H533" s="58">
        <v>646.79999999999995</v>
      </c>
      <c r="I533" s="58">
        <v>1396.4</v>
      </c>
      <c r="J533" s="58">
        <v>2.0289999999999999</v>
      </c>
      <c r="K533" s="58">
        <v>3.9</v>
      </c>
      <c r="L533" s="58">
        <v>3856.7</v>
      </c>
      <c r="M533" s="58">
        <v>332963</v>
      </c>
      <c r="N533" s="58">
        <v>81.400000000000006</v>
      </c>
      <c r="O533" s="58">
        <v>3755</v>
      </c>
      <c r="P533" s="58">
        <v>10.4</v>
      </c>
      <c r="Q533" s="58">
        <v>21.9</v>
      </c>
      <c r="R533" s="58">
        <v>8.1999999999999993</v>
      </c>
      <c r="S533" s="58">
        <v>55.44</v>
      </c>
      <c r="T533" s="59" t="s">
        <v>544</v>
      </c>
      <c r="U533" s="58">
        <v>41.9</v>
      </c>
      <c r="V533" s="59" t="s">
        <v>544</v>
      </c>
      <c r="W533" s="58">
        <v>-24.4</v>
      </c>
      <c r="X533" s="58">
        <v>72</v>
      </c>
      <c r="Y533" s="58">
        <v>13.9</v>
      </c>
      <c r="Z533" s="58">
        <v>98.3</v>
      </c>
      <c r="AA533" s="58">
        <v>98.3</v>
      </c>
      <c r="AB533" s="58">
        <v>98.2</v>
      </c>
      <c r="AC533" s="58">
        <v>1.2261649999999999</v>
      </c>
      <c r="AD533" s="58">
        <v>83.8</v>
      </c>
      <c r="AE533" s="58">
        <v>-25.1</v>
      </c>
      <c r="AF533" s="58">
        <v>100.677966</v>
      </c>
      <c r="AG533" s="58">
        <v>33.42</v>
      </c>
      <c r="AH533" s="58">
        <v>84.4</v>
      </c>
      <c r="AI533" s="58">
        <v>72</v>
      </c>
      <c r="AJ533" s="58">
        <v>26.9</v>
      </c>
      <c r="AK533" s="58">
        <v>9.1</v>
      </c>
      <c r="AL533" s="58">
        <v>-0.8</v>
      </c>
      <c r="AM533" s="58">
        <v>87.259200000000007</v>
      </c>
      <c r="AN533" s="58">
        <v>100.6271</v>
      </c>
      <c r="AO533" s="58">
        <v>16.5</v>
      </c>
      <c r="AP533" s="58">
        <v>53</v>
      </c>
      <c r="AQ533" s="58">
        <v>81.3</v>
      </c>
      <c r="AR533" s="58">
        <v>57.6</v>
      </c>
      <c r="AS533" s="58">
        <v>-17.2</v>
      </c>
      <c r="AT533" s="58">
        <v>93.2</v>
      </c>
      <c r="AU533" s="58">
        <v>101.13</v>
      </c>
      <c r="AV533" s="58">
        <v>88.4</v>
      </c>
      <c r="AW533" s="58">
        <v>97.1</v>
      </c>
      <c r="AX533" s="58">
        <v>66.099999999999994</v>
      </c>
      <c r="AY533" s="58">
        <v>67.400000000000006</v>
      </c>
      <c r="AZ533" s="58">
        <v>74.599999999999994</v>
      </c>
      <c r="BA533" s="58">
        <v>72.3</v>
      </c>
      <c r="BB533" s="58">
        <v>76.3</v>
      </c>
      <c r="BC533" s="58">
        <v>89.1</v>
      </c>
      <c r="BD533" s="58">
        <v>99.2</v>
      </c>
      <c r="BE533" s="58">
        <v>21.5</v>
      </c>
      <c r="BF533" s="58">
        <v>79.2</v>
      </c>
      <c r="BG533" s="58">
        <v>11.81</v>
      </c>
      <c r="BH533" s="58">
        <v>10.42</v>
      </c>
      <c r="BI533" s="58">
        <v>82.6</v>
      </c>
      <c r="BJ533" s="58">
        <v>110.5676</v>
      </c>
      <c r="BK533" s="58">
        <v>110.5676</v>
      </c>
      <c r="BL533" s="58">
        <v>58.78</v>
      </c>
      <c r="BM533" s="58">
        <v>45.26</v>
      </c>
      <c r="BN533" s="58">
        <v>27.6</v>
      </c>
      <c r="BO533" s="58">
        <v>13.9</v>
      </c>
      <c r="BP533" s="58">
        <v>75.5</v>
      </c>
      <c r="BQ533" s="58">
        <v>87.4</v>
      </c>
      <c r="BR533" s="58">
        <v>76.8</v>
      </c>
      <c r="BS533" s="58">
        <v>95.4</v>
      </c>
      <c r="BT533" s="58">
        <v>-36.6</v>
      </c>
      <c r="BU533" s="58">
        <v>-48.4</v>
      </c>
      <c r="BV533" s="58">
        <v>96.1</v>
      </c>
      <c r="BW533" s="59" t="s">
        <v>544</v>
      </c>
      <c r="BX533" s="58">
        <v>-32.1</v>
      </c>
      <c r="BY533" s="58">
        <v>-13.3</v>
      </c>
      <c r="BZ533" s="58">
        <v>5.3</v>
      </c>
      <c r="CA533" s="58">
        <v>4.8</v>
      </c>
      <c r="CB533" s="58">
        <v>-12</v>
      </c>
      <c r="CC533" s="58">
        <v>-7.5</v>
      </c>
      <c r="CD533" s="58">
        <v>-25</v>
      </c>
      <c r="CE533" s="58">
        <v>39236</v>
      </c>
      <c r="CF533" s="58">
        <v>2405299</v>
      </c>
      <c r="CG533" s="58">
        <v>74</v>
      </c>
      <c r="CH533" s="58">
        <v>64</v>
      </c>
      <c r="CI533" s="58">
        <v>89.1</v>
      </c>
      <c r="CJ533" s="58">
        <v>66.2</v>
      </c>
      <c r="CK533" s="58">
        <v>-44.4</v>
      </c>
      <c r="CL533" s="58">
        <v>-49.2</v>
      </c>
      <c r="CM533" s="58">
        <v>-36.6</v>
      </c>
      <c r="CN533" s="58">
        <v>61.1</v>
      </c>
      <c r="CO533" s="58">
        <v>60.2</v>
      </c>
      <c r="CP533" s="58">
        <v>88.3</v>
      </c>
      <c r="CQ533" s="58">
        <v>117.338806152</v>
      </c>
      <c r="CR533" s="58">
        <v>20.21</v>
      </c>
      <c r="CS533" s="58">
        <v>95.4</v>
      </c>
      <c r="CT533" s="58">
        <v>102.3</v>
      </c>
      <c r="CU533" s="58">
        <v>110.86190000000001</v>
      </c>
      <c r="CV533" s="58">
        <v>6.05</v>
      </c>
      <c r="CW533" s="58">
        <v>4.07</v>
      </c>
      <c r="CX533" s="58">
        <v>94.1</v>
      </c>
      <c r="CY533" s="58">
        <v>79.900000000000006</v>
      </c>
      <c r="CZ533" s="59" t="s">
        <v>544</v>
      </c>
      <c r="DA533" s="58">
        <v>-22.9</v>
      </c>
      <c r="DB533" s="58">
        <v>109</v>
      </c>
      <c r="DC533" s="59" t="s">
        <v>544</v>
      </c>
      <c r="DD533" s="58">
        <v>67.900000000000006</v>
      </c>
      <c r="DE533" s="59" t="s">
        <v>544</v>
      </c>
      <c r="DF533" s="59" t="s">
        <v>544</v>
      </c>
      <c r="DG533" s="58">
        <v>88.4</v>
      </c>
      <c r="DH533" s="58">
        <v>68.900000000000006</v>
      </c>
      <c r="DI533" s="58">
        <v>69.599999999999994</v>
      </c>
      <c r="DJ533" s="58">
        <v>78.067617089999999</v>
      </c>
      <c r="DK533" s="58">
        <v>80.599999999999994</v>
      </c>
      <c r="DL533" s="58">
        <v>85.2</v>
      </c>
      <c r="DM533" s="58">
        <v>84.6</v>
      </c>
      <c r="DN533" s="58">
        <v>16.286936000000001</v>
      </c>
      <c r="DO533" s="59" t="s">
        <v>544</v>
      </c>
      <c r="DP533" s="59" t="s">
        <v>544</v>
      </c>
      <c r="DQ533" s="1">
        <v>81.2</v>
      </c>
    </row>
    <row r="534" spans="1:121">
      <c r="A534" s="3">
        <v>38092</v>
      </c>
      <c r="B534" s="59" t="s">
        <v>544</v>
      </c>
      <c r="C534" s="58">
        <v>92.5</v>
      </c>
      <c r="D534" s="58">
        <v>86</v>
      </c>
      <c r="E534" s="58">
        <v>99.4</v>
      </c>
      <c r="F534" s="58">
        <v>81.099999999999994</v>
      </c>
      <c r="G534" s="58">
        <v>1.1985399999999999</v>
      </c>
      <c r="H534" s="58">
        <v>652.70000000000005</v>
      </c>
      <c r="I534" s="58">
        <v>1396.5</v>
      </c>
      <c r="J534" s="58">
        <v>2.0489999999999999</v>
      </c>
      <c r="K534" s="58">
        <v>4.0999999999999996</v>
      </c>
      <c r="L534" s="58">
        <v>3985.2</v>
      </c>
      <c r="M534" s="58">
        <v>297126</v>
      </c>
      <c r="N534" s="58">
        <v>82.4</v>
      </c>
      <c r="O534" s="58">
        <v>3496</v>
      </c>
      <c r="P534" s="58">
        <v>10.4</v>
      </c>
      <c r="Q534" s="58">
        <v>18.899999999999999</v>
      </c>
      <c r="R534" s="58">
        <v>8.3000000000000007</v>
      </c>
      <c r="S534" s="58">
        <v>56.62</v>
      </c>
      <c r="T534" s="59" t="s">
        <v>544</v>
      </c>
      <c r="U534" s="58">
        <v>42.38</v>
      </c>
      <c r="V534" s="59" t="s">
        <v>544</v>
      </c>
      <c r="W534" s="58">
        <v>-18.8</v>
      </c>
      <c r="X534" s="58">
        <v>74</v>
      </c>
      <c r="Y534" s="58">
        <v>14.7</v>
      </c>
      <c r="Z534" s="58">
        <v>97.8</v>
      </c>
      <c r="AA534" s="58">
        <v>97.6</v>
      </c>
      <c r="AB534" s="58">
        <v>97.3</v>
      </c>
      <c r="AC534" s="58">
        <v>1.1985399999999999</v>
      </c>
      <c r="AD534" s="58">
        <v>84.6</v>
      </c>
      <c r="AE534" s="58">
        <v>-19.7</v>
      </c>
      <c r="AF534" s="58">
        <v>100.449438</v>
      </c>
      <c r="AG534" s="58">
        <v>33.36</v>
      </c>
      <c r="AH534" s="58">
        <v>84.7</v>
      </c>
      <c r="AI534" s="58">
        <v>74</v>
      </c>
      <c r="AJ534" s="58">
        <v>25.4</v>
      </c>
      <c r="AK534" s="58">
        <v>9.4</v>
      </c>
      <c r="AL534" s="58">
        <v>3.1</v>
      </c>
      <c r="AM534" s="58">
        <v>87.334299999999999</v>
      </c>
      <c r="AN534" s="58">
        <v>100.627</v>
      </c>
      <c r="AO534" s="58">
        <v>15.7</v>
      </c>
      <c r="AP534" s="58">
        <v>80.3</v>
      </c>
      <c r="AQ534" s="58">
        <v>80.099999999999994</v>
      </c>
      <c r="AR534" s="58">
        <v>49.7</v>
      </c>
      <c r="AS534" s="58">
        <v>-17.600000000000001</v>
      </c>
      <c r="AT534" s="58">
        <v>93.5</v>
      </c>
      <c r="AU534" s="58">
        <v>100.05</v>
      </c>
      <c r="AV534" s="58">
        <v>88.7</v>
      </c>
      <c r="AW534" s="58">
        <v>96.7</v>
      </c>
      <c r="AX534" s="58">
        <v>66.900000000000006</v>
      </c>
      <c r="AY534" s="58">
        <v>68.2</v>
      </c>
      <c r="AZ534" s="58">
        <v>74.8</v>
      </c>
      <c r="BA534" s="58">
        <v>72.8</v>
      </c>
      <c r="BB534" s="58">
        <v>76.2</v>
      </c>
      <c r="BC534" s="58">
        <v>89.2</v>
      </c>
      <c r="BD534" s="58">
        <v>99.9</v>
      </c>
      <c r="BE534" s="58">
        <v>20.399999999999999</v>
      </c>
      <c r="BF534" s="58">
        <v>79.900000000000006</v>
      </c>
      <c r="BG534" s="58">
        <v>12.76</v>
      </c>
      <c r="BH534" s="58">
        <v>9.92</v>
      </c>
      <c r="BI534" s="58">
        <v>79.8</v>
      </c>
      <c r="BJ534" s="58">
        <v>108.7503</v>
      </c>
      <c r="BK534" s="58">
        <v>108.7503</v>
      </c>
      <c r="BL534" s="58">
        <v>61.12</v>
      </c>
      <c r="BM534" s="58">
        <v>46.56</v>
      </c>
      <c r="BN534" s="58">
        <v>26.8</v>
      </c>
      <c r="BO534" s="58">
        <v>15.3</v>
      </c>
      <c r="BP534" s="58">
        <v>76.400000000000006</v>
      </c>
      <c r="BQ534" s="58">
        <v>88.2</v>
      </c>
      <c r="BR534" s="58">
        <v>78.400000000000006</v>
      </c>
      <c r="BS534" s="58">
        <v>96.2</v>
      </c>
      <c r="BT534" s="58">
        <v>-39.4</v>
      </c>
      <c r="BU534" s="58">
        <v>-38.700000000000003</v>
      </c>
      <c r="BV534" s="58">
        <v>97.2</v>
      </c>
      <c r="BW534" s="59" t="s">
        <v>544</v>
      </c>
      <c r="BX534" s="58">
        <v>-27.3</v>
      </c>
      <c r="BY534" s="58">
        <v>-7.5</v>
      </c>
      <c r="BZ534" s="58">
        <v>6.7</v>
      </c>
      <c r="CA534" s="58">
        <v>4.7</v>
      </c>
      <c r="CB534" s="58">
        <v>-8.1999999999999993</v>
      </c>
      <c r="CC534" s="58">
        <v>0.3</v>
      </c>
      <c r="CD534" s="58">
        <v>-26.9</v>
      </c>
      <c r="CE534" s="58">
        <v>39303</v>
      </c>
      <c r="CF534" s="58">
        <v>2420084</v>
      </c>
      <c r="CG534" s="58">
        <v>74</v>
      </c>
      <c r="CH534" s="58">
        <v>61.4</v>
      </c>
      <c r="CI534" s="58">
        <v>86.6</v>
      </c>
      <c r="CJ534" s="58">
        <v>69.8</v>
      </c>
      <c r="CK534" s="58">
        <v>-40.9</v>
      </c>
      <c r="CL534" s="58">
        <v>-49.7</v>
      </c>
      <c r="CM534" s="58">
        <v>-39.4</v>
      </c>
      <c r="CN534" s="58">
        <v>63</v>
      </c>
      <c r="CO534" s="58">
        <v>64.5</v>
      </c>
      <c r="CP534" s="58">
        <v>89.8</v>
      </c>
      <c r="CQ534" s="58">
        <v>104.879600525</v>
      </c>
      <c r="CR534" s="58">
        <v>23.2</v>
      </c>
      <c r="CS534" s="58">
        <v>95.6</v>
      </c>
      <c r="CT534" s="58">
        <v>100.8</v>
      </c>
      <c r="CU534" s="58">
        <v>109.04810000000001</v>
      </c>
      <c r="CV534" s="58">
        <v>5.31</v>
      </c>
      <c r="CW534" s="58">
        <v>3.41</v>
      </c>
      <c r="CX534" s="58">
        <v>94.1</v>
      </c>
      <c r="CY534" s="58">
        <v>76.599999999999994</v>
      </c>
      <c r="CZ534" s="59" t="s">
        <v>544</v>
      </c>
      <c r="DA534" s="58">
        <v>-26.5</v>
      </c>
      <c r="DB534" s="58">
        <v>108.3</v>
      </c>
      <c r="DC534" s="59" t="s">
        <v>544</v>
      </c>
      <c r="DD534" s="58">
        <v>68.900000000000006</v>
      </c>
      <c r="DE534" s="59" t="s">
        <v>544</v>
      </c>
      <c r="DF534" s="59" t="s">
        <v>544</v>
      </c>
      <c r="DG534" s="58">
        <v>88.5</v>
      </c>
      <c r="DH534" s="58">
        <v>70.5</v>
      </c>
      <c r="DI534" s="58">
        <v>71.7</v>
      </c>
      <c r="DJ534" s="58">
        <v>75.788196436000007</v>
      </c>
      <c r="DK534" s="58">
        <v>81.599999999999994</v>
      </c>
      <c r="DL534" s="58">
        <v>85.8</v>
      </c>
      <c r="DM534" s="58">
        <v>86.3</v>
      </c>
      <c r="DN534" s="58">
        <v>16.9878</v>
      </c>
      <c r="DO534" s="59" t="s">
        <v>544</v>
      </c>
      <c r="DP534" s="59" t="s">
        <v>544</v>
      </c>
      <c r="DQ534" s="1">
        <v>82.4</v>
      </c>
    </row>
    <row r="535" spans="1:121">
      <c r="A535" s="3">
        <v>38122</v>
      </c>
      <c r="B535" s="59" t="s">
        <v>544</v>
      </c>
      <c r="C535" s="58">
        <v>92.3</v>
      </c>
      <c r="D535" s="58">
        <v>86</v>
      </c>
      <c r="E535" s="58">
        <v>99</v>
      </c>
      <c r="F535" s="58">
        <v>81.400000000000006</v>
      </c>
      <c r="G535" s="58">
        <v>1.2007239999999999</v>
      </c>
      <c r="H535" s="58">
        <v>649.79999999999995</v>
      </c>
      <c r="I535" s="58">
        <v>1398.7</v>
      </c>
      <c r="J535" s="58">
        <v>2.0859999999999999</v>
      </c>
      <c r="K535" s="58">
        <v>4.3</v>
      </c>
      <c r="L535" s="58">
        <v>3921.4</v>
      </c>
      <c r="M535" s="58">
        <v>282562</v>
      </c>
      <c r="N535" s="58">
        <v>83.2</v>
      </c>
      <c r="O535" s="58">
        <v>3131</v>
      </c>
      <c r="P535" s="58">
        <v>10.5</v>
      </c>
      <c r="Q535" s="58">
        <v>15.8</v>
      </c>
      <c r="R535" s="58">
        <v>9.1</v>
      </c>
      <c r="S535" s="58">
        <v>59.37</v>
      </c>
      <c r="T535" s="59" t="s">
        <v>544</v>
      </c>
      <c r="U535" s="58">
        <v>43.56</v>
      </c>
      <c r="V535" s="59" t="s">
        <v>544</v>
      </c>
      <c r="W535" s="58">
        <v>-19.8</v>
      </c>
      <c r="X535" s="58">
        <v>75.8</v>
      </c>
      <c r="Y535" s="58">
        <v>15.8</v>
      </c>
      <c r="Z535" s="58">
        <v>98</v>
      </c>
      <c r="AA535" s="58">
        <v>97.7</v>
      </c>
      <c r="AB535" s="58">
        <v>97.8</v>
      </c>
      <c r="AC535" s="58">
        <v>1.2007239999999999</v>
      </c>
      <c r="AD535" s="58">
        <v>85.5</v>
      </c>
      <c r="AE535" s="58">
        <v>-19.899999999999999</v>
      </c>
      <c r="AF535" s="58">
        <v>100</v>
      </c>
      <c r="AG535" s="58">
        <v>37.590000000000003</v>
      </c>
      <c r="AH535" s="58">
        <v>84.9</v>
      </c>
      <c r="AI535" s="58">
        <v>75.8</v>
      </c>
      <c r="AJ535" s="58">
        <v>24.3</v>
      </c>
      <c r="AK535" s="58">
        <v>9.6999999999999993</v>
      </c>
      <c r="AL535" s="58">
        <v>2.2000000000000002</v>
      </c>
      <c r="AM535" s="58">
        <v>87.396900000000002</v>
      </c>
      <c r="AN535" s="58">
        <v>100.61069999999999</v>
      </c>
      <c r="AO535" s="58">
        <v>14.9</v>
      </c>
      <c r="AP535" s="58">
        <v>97.1</v>
      </c>
      <c r="AQ535" s="58">
        <v>80.099999999999994</v>
      </c>
      <c r="AR535" s="58">
        <v>46.4</v>
      </c>
      <c r="AS535" s="58">
        <v>-18.5</v>
      </c>
      <c r="AT535" s="58">
        <v>93.4</v>
      </c>
      <c r="AU535" s="58">
        <v>100.84</v>
      </c>
      <c r="AV535" s="58">
        <v>89.3</v>
      </c>
      <c r="AW535" s="58">
        <v>97.6</v>
      </c>
      <c r="AX535" s="58">
        <v>73.8</v>
      </c>
      <c r="AY535" s="58">
        <v>73.599999999999994</v>
      </c>
      <c r="AZ535" s="58">
        <v>72.2</v>
      </c>
      <c r="BA535" s="58">
        <v>71.099999999999994</v>
      </c>
      <c r="BB535" s="58">
        <v>72.900000000000006</v>
      </c>
      <c r="BC535" s="58">
        <v>89.5</v>
      </c>
      <c r="BD535" s="58">
        <v>100.3</v>
      </c>
      <c r="BE535" s="58">
        <v>23.1</v>
      </c>
      <c r="BF535" s="58">
        <v>80.2</v>
      </c>
      <c r="BG535" s="58">
        <v>12.68</v>
      </c>
      <c r="BH535" s="58">
        <v>10.64</v>
      </c>
      <c r="BI535" s="58">
        <v>80.2</v>
      </c>
      <c r="BJ535" s="58">
        <v>109.9821</v>
      </c>
      <c r="BK535" s="58">
        <v>109.9821</v>
      </c>
      <c r="BL535" s="58">
        <v>62.84</v>
      </c>
      <c r="BM535" s="58">
        <v>47.2</v>
      </c>
      <c r="BN535" s="58">
        <v>22.7</v>
      </c>
      <c r="BO535" s="58">
        <v>14.5</v>
      </c>
      <c r="BP535" s="58">
        <v>78.599999999999994</v>
      </c>
      <c r="BQ535" s="58">
        <v>87.7</v>
      </c>
      <c r="BR535" s="58">
        <v>79.5</v>
      </c>
      <c r="BS535" s="58">
        <v>93.8</v>
      </c>
      <c r="BT535" s="58">
        <v>-39.9</v>
      </c>
      <c r="BU535" s="58">
        <v>-42.1</v>
      </c>
      <c r="BV535" s="58">
        <v>95.9</v>
      </c>
      <c r="BW535" s="59" t="s">
        <v>544</v>
      </c>
      <c r="BX535" s="58">
        <v>-30.7</v>
      </c>
      <c r="BY535" s="58">
        <v>-10</v>
      </c>
      <c r="BZ535" s="58">
        <v>7.7</v>
      </c>
      <c r="CA535" s="58">
        <v>4.4000000000000004</v>
      </c>
      <c r="CB535" s="58">
        <v>-18</v>
      </c>
      <c r="CC535" s="58">
        <v>-10</v>
      </c>
      <c r="CD535" s="58">
        <v>-41.1</v>
      </c>
      <c r="CE535" s="58">
        <v>39250</v>
      </c>
      <c r="CF535" s="58">
        <v>2410144</v>
      </c>
      <c r="CG535" s="58">
        <v>71</v>
      </c>
      <c r="CH535" s="58">
        <v>65.3</v>
      </c>
      <c r="CI535" s="58">
        <v>83.7</v>
      </c>
      <c r="CJ535" s="58">
        <v>63</v>
      </c>
      <c r="CK535" s="58">
        <v>-42.4</v>
      </c>
      <c r="CL535" s="58">
        <v>-48.9</v>
      </c>
      <c r="CM535" s="58">
        <v>-39.9</v>
      </c>
      <c r="CN535" s="58">
        <v>61.7</v>
      </c>
      <c r="CO535" s="58">
        <v>62.1</v>
      </c>
      <c r="CP535" s="58">
        <v>88.5</v>
      </c>
      <c r="CQ535" s="58">
        <v>126.787467957</v>
      </c>
      <c r="CR535" s="58">
        <v>24.21</v>
      </c>
      <c r="CS535" s="58">
        <v>95.5</v>
      </c>
      <c r="CT535" s="58">
        <v>101.5</v>
      </c>
      <c r="CU535" s="58">
        <v>110.28189999999999</v>
      </c>
      <c r="CV535" s="58">
        <v>5</v>
      </c>
      <c r="CW535" s="58">
        <v>3.09</v>
      </c>
      <c r="CX535" s="58">
        <v>89.1</v>
      </c>
      <c r="CY535" s="58">
        <v>80.400000000000006</v>
      </c>
      <c r="CZ535" s="59" t="s">
        <v>544</v>
      </c>
      <c r="DA535" s="58">
        <v>-26</v>
      </c>
      <c r="DB535" s="58">
        <v>108.8</v>
      </c>
      <c r="DC535" s="59" t="s">
        <v>544</v>
      </c>
      <c r="DD535" s="58">
        <v>70.8</v>
      </c>
      <c r="DE535" s="59" t="s">
        <v>544</v>
      </c>
      <c r="DF535" s="59" t="s">
        <v>544</v>
      </c>
      <c r="DG535" s="58">
        <v>86.7</v>
      </c>
      <c r="DH535" s="58">
        <v>73</v>
      </c>
      <c r="DI535" s="58">
        <v>74</v>
      </c>
      <c r="DJ535" s="58">
        <v>90.656075009999995</v>
      </c>
      <c r="DK535" s="58">
        <v>81.400000000000006</v>
      </c>
      <c r="DL535" s="58">
        <v>86</v>
      </c>
      <c r="DM535" s="58">
        <v>85.9</v>
      </c>
      <c r="DN535" s="58">
        <v>17.337838000000001</v>
      </c>
      <c r="DO535" s="59" t="s">
        <v>544</v>
      </c>
      <c r="DP535" s="59" t="s">
        <v>544</v>
      </c>
      <c r="DQ535" s="1">
        <v>83.3</v>
      </c>
    </row>
    <row r="536" spans="1:121">
      <c r="A536" s="3">
        <v>38153</v>
      </c>
      <c r="B536" s="59" t="s">
        <v>544</v>
      </c>
      <c r="C536" s="58">
        <v>92.2</v>
      </c>
      <c r="D536" s="58">
        <v>86</v>
      </c>
      <c r="E536" s="58">
        <v>98.8</v>
      </c>
      <c r="F536" s="58">
        <v>80.5</v>
      </c>
      <c r="G536" s="58">
        <v>1.213832</v>
      </c>
      <c r="H536" s="58">
        <v>653.5</v>
      </c>
      <c r="I536" s="58">
        <v>1395.6</v>
      </c>
      <c r="J536" s="58">
        <v>2.113</v>
      </c>
      <c r="K536" s="58">
        <v>4.3</v>
      </c>
      <c r="L536" s="58">
        <v>4052.7</v>
      </c>
      <c r="M536" s="58">
        <v>311162</v>
      </c>
      <c r="N536" s="58">
        <v>82.9</v>
      </c>
      <c r="O536" s="58">
        <v>3445</v>
      </c>
      <c r="P536" s="58">
        <v>10.5</v>
      </c>
      <c r="Q536" s="58">
        <v>14.5</v>
      </c>
      <c r="R536" s="58">
        <v>10.6</v>
      </c>
      <c r="S536" s="58">
        <v>57.02</v>
      </c>
      <c r="T536" s="59" t="s">
        <v>544</v>
      </c>
      <c r="U536" s="58">
        <v>44.05</v>
      </c>
      <c r="V536" s="59" t="s">
        <v>544</v>
      </c>
      <c r="W536" s="58">
        <v>-17</v>
      </c>
      <c r="X536" s="58">
        <v>73.7</v>
      </c>
      <c r="Y536" s="58">
        <v>15.6</v>
      </c>
      <c r="Z536" s="58">
        <v>97.7</v>
      </c>
      <c r="AA536" s="58">
        <v>97.5</v>
      </c>
      <c r="AB536" s="58">
        <v>97.6</v>
      </c>
      <c r="AC536" s="58">
        <v>1.213832</v>
      </c>
      <c r="AD536" s="58">
        <v>84.9</v>
      </c>
      <c r="AE536" s="58">
        <v>-18.3</v>
      </c>
      <c r="AF536" s="58">
        <v>100.33669999999999</v>
      </c>
      <c r="AG536" s="58">
        <v>35.44</v>
      </c>
      <c r="AH536" s="58">
        <v>84.9</v>
      </c>
      <c r="AI536" s="58">
        <v>73.7</v>
      </c>
      <c r="AJ536" s="58">
        <v>24.5</v>
      </c>
      <c r="AK536" s="58">
        <v>10.5</v>
      </c>
      <c r="AL536" s="58">
        <v>2.8</v>
      </c>
      <c r="AM536" s="58">
        <v>87.448300000000003</v>
      </c>
      <c r="AN536" s="58">
        <v>100.5797</v>
      </c>
      <c r="AO536" s="58">
        <v>16.5</v>
      </c>
      <c r="AP536" s="58">
        <v>98.3</v>
      </c>
      <c r="AQ536" s="58">
        <v>80</v>
      </c>
      <c r="AR536" s="58">
        <v>47.4</v>
      </c>
      <c r="AS536" s="58">
        <v>-16.7</v>
      </c>
      <c r="AT536" s="58">
        <v>93.1</v>
      </c>
      <c r="AU536" s="58">
        <v>100.79</v>
      </c>
      <c r="AV536" s="58">
        <v>89.2</v>
      </c>
      <c r="AW536" s="58">
        <v>99</v>
      </c>
      <c r="AX536" s="58">
        <v>71.2</v>
      </c>
      <c r="AY536" s="58">
        <v>71.3</v>
      </c>
      <c r="AZ536" s="58">
        <v>71.7</v>
      </c>
      <c r="BA536" s="58">
        <v>68.5</v>
      </c>
      <c r="BB536" s="58">
        <v>73.900000000000006</v>
      </c>
      <c r="BC536" s="58">
        <v>89.4</v>
      </c>
      <c r="BD536" s="58">
        <v>99.6</v>
      </c>
      <c r="BE536" s="58">
        <v>17.899999999999999</v>
      </c>
      <c r="BF536" s="58">
        <v>81.599999999999994</v>
      </c>
      <c r="BG536" s="58">
        <v>12.49</v>
      </c>
      <c r="BH536" s="58">
        <v>10.76</v>
      </c>
      <c r="BI536" s="58">
        <v>79.2</v>
      </c>
      <c r="BJ536" s="58">
        <v>110.0334</v>
      </c>
      <c r="BK536" s="58">
        <v>110.0334</v>
      </c>
      <c r="BL536" s="58">
        <v>60.1</v>
      </c>
      <c r="BM536" s="58">
        <v>46.96</v>
      </c>
      <c r="BN536" s="58">
        <v>20.9</v>
      </c>
      <c r="BO536" s="58">
        <v>13.1</v>
      </c>
      <c r="BP536" s="58">
        <v>76.8</v>
      </c>
      <c r="BQ536" s="58">
        <v>87.3</v>
      </c>
      <c r="BR536" s="58">
        <v>79.8</v>
      </c>
      <c r="BS536" s="58">
        <v>95.2</v>
      </c>
      <c r="BT536" s="58">
        <v>-40.299999999999997</v>
      </c>
      <c r="BU536" s="58">
        <v>-41.2</v>
      </c>
      <c r="BV536" s="58">
        <v>97.2</v>
      </c>
      <c r="BW536" s="59" t="s">
        <v>544</v>
      </c>
      <c r="BX536" s="58">
        <v>-35.799999999999997</v>
      </c>
      <c r="BY536" s="58">
        <v>-11.9</v>
      </c>
      <c r="BZ536" s="58">
        <v>7.4</v>
      </c>
      <c r="CA536" s="58">
        <v>3.9</v>
      </c>
      <c r="CB536" s="58">
        <v>-12</v>
      </c>
      <c r="CC536" s="58">
        <v>-6.5</v>
      </c>
      <c r="CD536" s="58">
        <v>-24.5</v>
      </c>
      <c r="CE536" s="58">
        <v>39277</v>
      </c>
      <c r="CF536" s="58">
        <v>2396941</v>
      </c>
      <c r="CG536" s="58">
        <v>74.400000000000006</v>
      </c>
      <c r="CH536" s="58">
        <v>63.7</v>
      </c>
      <c r="CI536" s="58">
        <v>86.1</v>
      </c>
      <c r="CJ536" s="58">
        <v>70</v>
      </c>
      <c r="CK536" s="58">
        <v>-42.4</v>
      </c>
      <c r="CL536" s="58">
        <v>-49.8</v>
      </c>
      <c r="CM536" s="58">
        <v>-40.299999999999997</v>
      </c>
      <c r="CN536" s="58">
        <v>62</v>
      </c>
      <c r="CO536" s="58">
        <v>62.6</v>
      </c>
      <c r="CP536" s="58">
        <v>89.1</v>
      </c>
      <c r="CQ536" s="58">
        <v>104.788963318</v>
      </c>
      <c r="CR536" s="58">
        <v>24.24</v>
      </c>
      <c r="CS536" s="58">
        <v>95.4</v>
      </c>
      <c r="CT536" s="58">
        <v>101.1</v>
      </c>
      <c r="CU536" s="58">
        <v>110.38590000000001</v>
      </c>
      <c r="CV536" s="58">
        <v>5.05</v>
      </c>
      <c r="CW536" s="58">
        <v>2.94</v>
      </c>
      <c r="CX536" s="58">
        <v>93.3</v>
      </c>
      <c r="CY536" s="58">
        <v>78.400000000000006</v>
      </c>
      <c r="CZ536" s="59" t="s">
        <v>544</v>
      </c>
      <c r="DA536" s="58">
        <v>-25.6</v>
      </c>
      <c r="DB536" s="58">
        <v>108.1</v>
      </c>
      <c r="DC536" s="59" t="s">
        <v>544</v>
      </c>
      <c r="DD536" s="58">
        <v>69.599999999999994</v>
      </c>
      <c r="DE536" s="59" t="s">
        <v>544</v>
      </c>
      <c r="DF536" s="59" t="s">
        <v>544</v>
      </c>
      <c r="DG536" s="58">
        <v>88.3</v>
      </c>
      <c r="DH536" s="58">
        <v>71.099999999999994</v>
      </c>
      <c r="DI536" s="58">
        <v>74.8</v>
      </c>
      <c r="DJ536" s="58">
        <v>76.637868562999998</v>
      </c>
      <c r="DK536" s="58">
        <v>83.4</v>
      </c>
      <c r="DL536" s="58">
        <v>86.4</v>
      </c>
      <c r="DM536" s="58">
        <v>87.1</v>
      </c>
      <c r="DN536" s="58">
        <v>17.836359999999999</v>
      </c>
      <c r="DO536" s="59" t="s">
        <v>544</v>
      </c>
      <c r="DP536" s="59" t="s">
        <v>544</v>
      </c>
      <c r="DQ536" s="1">
        <v>82.7</v>
      </c>
    </row>
    <row r="537" spans="1:121">
      <c r="A537" s="3">
        <v>38183</v>
      </c>
      <c r="B537" s="59" t="s">
        <v>544</v>
      </c>
      <c r="C537" s="58">
        <v>92.2</v>
      </c>
      <c r="D537" s="58">
        <v>86</v>
      </c>
      <c r="E537" s="58">
        <v>98.9</v>
      </c>
      <c r="F537" s="58">
        <v>81.400000000000006</v>
      </c>
      <c r="G537" s="58">
        <v>1.226586</v>
      </c>
      <c r="H537" s="58">
        <v>644.79999999999995</v>
      </c>
      <c r="I537" s="58">
        <v>1398</v>
      </c>
      <c r="J537" s="58">
        <v>2.1160000000000001</v>
      </c>
      <c r="K537" s="58">
        <v>4.2</v>
      </c>
      <c r="L537" s="58">
        <v>3895.6</v>
      </c>
      <c r="M537" s="58">
        <v>267620</v>
      </c>
      <c r="N537" s="58">
        <v>83.8</v>
      </c>
      <c r="O537" s="58">
        <v>3409</v>
      </c>
      <c r="P537" s="58">
        <v>10.6</v>
      </c>
      <c r="Q537" s="58">
        <v>14.6</v>
      </c>
      <c r="R537" s="58">
        <v>10.3</v>
      </c>
      <c r="S537" s="58">
        <v>57.86</v>
      </c>
      <c r="T537" s="59" t="s">
        <v>544</v>
      </c>
      <c r="U537" s="58">
        <v>45.63</v>
      </c>
      <c r="V537" s="59" t="s">
        <v>544</v>
      </c>
      <c r="W537" s="58">
        <v>-11</v>
      </c>
      <c r="X537" s="58">
        <v>75</v>
      </c>
      <c r="Y537" s="58">
        <v>17.5</v>
      </c>
      <c r="Z537" s="58">
        <v>98.1</v>
      </c>
      <c r="AA537" s="58">
        <v>97.7</v>
      </c>
      <c r="AB537" s="58">
        <v>97.8</v>
      </c>
      <c r="AC537" s="58">
        <v>1.226586</v>
      </c>
      <c r="AD537" s="58">
        <v>85.7</v>
      </c>
      <c r="AE537" s="58">
        <v>-15.7</v>
      </c>
      <c r="AF537" s="58">
        <v>100.223964</v>
      </c>
      <c r="AG537" s="58">
        <v>38.229999999999997</v>
      </c>
      <c r="AH537" s="58">
        <v>84.9</v>
      </c>
      <c r="AI537" s="58">
        <v>75</v>
      </c>
      <c r="AJ537" s="58">
        <v>24.7</v>
      </c>
      <c r="AK537" s="58">
        <v>9.5</v>
      </c>
      <c r="AL537" s="58">
        <v>5.7</v>
      </c>
      <c r="AM537" s="58">
        <v>87.496700000000004</v>
      </c>
      <c r="AN537" s="58">
        <v>100.54340000000001</v>
      </c>
      <c r="AO537" s="58">
        <v>17.8</v>
      </c>
      <c r="AP537" s="58">
        <v>95.8</v>
      </c>
      <c r="AQ537" s="58">
        <v>78.8</v>
      </c>
      <c r="AR537" s="58">
        <v>48.4</v>
      </c>
      <c r="AS537" s="58">
        <v>-18.899999999999999</v>
      </c>
      <c r="AT537" s="58">
        <v>93.7</v>
      </c>
      <c r="AU537" s="58">
        <v>101.01</v>
      </c>
      <c r="AV537" s="58">
        <v>89.3</v>
      </c>
      <c r="AW537" s="58">
        <v>98.7</v>
      </c>
      <c r="AX537" s="58">
        <v>75</v>
      </c>
      <c r="AY537" s="58">
        <v>74.3</v>
      </c>
      <c r="AZ537" s="58">
        <v>71</v>
      </c>
      <c r="BA537" s="58">
        <v>64</v>
      </c>
      <c r="BB537" s="58">
        <v>75.8</v>
      </c>
      <c r="BC537" s="58">
        <v>89.4</v>
      </c>
      <c r="BD537" s="58">
        <v>100.2</v>
      </c>
      <c r="BE537" s="58">
        <v>23.8</v>
      </c>
      <c r="BF537" s="58">
        <v>81.2</v>
      </c>
      <c r="BG537" s="58">
        <v>11.82</v>
      </c>
      <c r="BH537" s="58">
        <v>10.43</v>
      </c>
      <c r="BI537" s="58">
        <v>79.2</v>
      </c>
      <c r="BJ537" s="58">
        <v>110.4974</v>
      </c>
      <c r="BK537" s="58">
        <v>110.4974</v>
      </c>
      <c r="BL537" s="58">
        <v>61.38</v>
      </c>
      <c r="BM537" s="58">
        <v>49.02</v>
      </c>
      <c r="BN537" s="58">
        <v>23.3</v>
      </c>
      <c r="BO537" s="58">
        <v>14.1</v>
      </c>
      <c r="BP537" s="58">
        <v>78.400000000000006</v>
      </c>
      <c r="BQ537" s="58">
        <v>88.3</v>
      </c>
      <c r="BR537" s="58">
        <v>79.400000000000006</v>
      </c>
      <c r="BS537" s="58">
        <v>95.2</v>
      </c>
      <c r="BT537" s="58">
        <v>-40.299999999999997</v>
      </c>
      <c r="BU537" s="58">
        <v>-41.3</v>
      </c>
      <c r="BV537" s="58">
        <v>97.8</v>
      </c>
      <c r="BW537" s="59" t="s">
        <v>544</v>
      </c>
      <c r="BX537" s="58">
        <v>-33.6</v>
      </c>
      <c r="BY537" s="58">
        <v>-11.7</v>
      </c>
      <c r="BZ537" s="58">
        <v>8</v>
      </c>
      <c r="CA537" s="58">
        <v>3.4</v>
      </c>
      <c r="CB537" s="58">
        <v>-20.5</v>
      </c>
      <c r="CC537" s="58">
        <v>-14</v>
      </c>
      <c r="CD537" s="58">
        <v>-37.4</v>
      </c>
      <c r="CE537" s="58">
        <v>39248</v>
      </c>
      <c r="CF537" s="58">
        <v>2391964</v>
      </c>
      <c r="CG537" s="58">
        <v>71.2</v>
      </c>
      <c r="CH537" s="58">
        <v>61.5</v>
      </c>
      <c r="CI537" s="58">
        <v>81.599999999999994</v>
      </c>
      <c r="CJ537" s="58">
        <v>67.2</v>
      </c>
      <c r="CK537" s="58">
        <v>-42.5</v>
      </c>
      <c r="CL537" s="58">
        <v>-49.2</v>
      </c>
      <c r="CM537" s="58">
        <v>-40.299999999999997</v>
      </c>
      <c r="CN537" s="58">
        <v>61.5</v>
      </c>
      <c r="CO537" s="58">
        <v>61.8</v>
      </c>
      <c r="CP537" s="58">
        <v>89.6</v>
      </c>
      <c r="CQ537" s="58">
        <v>57.157733917000002</v>
      </c>
      <c r="CR537" s="58">
        <v>19.95</v>
      </c>
      <c r="CS537" s="58">
        <v>95.4</v>
      </c>
      <c r="CT537" s="58">
        <v>101.9</v>
      </c>
      <c r="CU537" s="58">
        <v>110.7936</v>
      </c>
      <c r="CV537" s="58">
        <v>4.58</v>
      </c>
      <c r="CW537" s="58">
        <v>2.69</v>
      </c>
      <c r="CX537" s="58">
        <v>89.1</v>
      </c>
      <c r="CY537" s="58">
        <v>75.7</v>
      </c>
      <c r="CZ537" s="59" t="s">
        <v>544</v>
      </c>
      <c r="DA537" s="58">
        <v>-26.1</v>
      </c>
      <c r="DB537" s="58">
        <v>106.7</v>
      </c>
      <c r="DC537" s="59" t="s">
        <v>544</v>
      </c>
      <c r="DD537" s="58">
        <v>70.400000000000006</v>
      </c>
      <c r="DE537" s="59" t="s">
        <v>544</v>
      </c>
      <c r="DF537" s="59" t="s">
        <v>544</v>
      </c>
      <c r="DG537" s="58">
        <v>87.6</v>
      </c>
      <c r="DH537" s="58">
        <v>72.3</v>
      </c>
      <c r="DI537" s="58">
        <v>73.7</v>
      </c>
      <c r="DJ537" s="58">
        <v>73.676353485999996</v>
      </c>
      <c r="DK537" s="58">
        <v>82.6</v>
      </c>
      <c r="DL537" s="58">
        <v>86.8</v>
      </c>
      <c r="DM537" s="58">
        <v>87.2</v>
      </c>
      <c r="DN537" s="58">
        <v>18.019729000000002</v>
      </c>
      <c r="DO537" s="59" t="s">
        <v>544</v>
      </c>
      <c r="DP537" s="59" t="s">
        <v>544</v>
      </c>
      <c r="DQ537" s="1">
        <v>83.7</v>
      </c>
    </row>
    <row r="538" spans="1:121">
      <c r="A538" s="3">
        <v>38214</v>
      </c>
      <c r="B538" s="59" t="s">
        <v>544</v>
      </c>
      <c r="C538" s="58">
        <v>92.8</v>
      </c>
      <c r="D538" s="58">
        <v>87.3</v>
      </c>
      <c r="E538" s="58">
        <v>98.7</v>
      </c>
      <c r="F538" s="58">
        <v>79.900000000000006</v>
      </c>
      <c r="G538" s="58">
        <v>1.217595</v>
      </c>
      <c r="H538" s="58">
        <v>646.4</v>
      </c>
      <c r="I538" s="58">
        <v>1402.4</v>
      </c>
      <c r="J538" s="58">
        <v>2.1139999999999999</v>
      </c>
      <c r="K538" s="58">
        <v>4.0999999999999996</v>
      </c>
      <c r="L538" s="58">
        <v>3785.2</v>
      </c>
      <c r="M538" s="58">
        <v>220862</v>
      </c>
      <c r="N538" s="58">
        <v>83</v>
      </c>
      <c r="O538" s="58">
        <v>3141</v>
      </c>
      <c r="P538" s="58">
        <v>10.6</v>
      </c>
      <c r="Q538" s="58">
        <v>16.899999999999999</v>
      </c>
      <c r="R538" s="58">
        <v>8.1</v>
      </c>
      <c r="S538" s="58">
        <v>56.52</v>
      </c>
      <c r="T538" s="59" t="s">
        <v>544</v>
      </c>
      <c r="U538" s="58">
        <v>44.47</v>
      </c>
      <c r="V538" s="59" t="s">
        <v>544</v>
      </c>
      <c r="W538" s="58">
        <v>-12.5</v>
      </c>
      <c r="X538" s="58">
        <v>72.900000000000006</v>
      </c>
      <c r="Y538" s="58">
        <v>19</v>
      </c>
      <c r="Z538" s="58">
        <v>98.2</v>
      </c>
      <c r="AA538" s="58">
        <v>97.6</v>
      </c>
      <c r="AB538" s="58">
        <v>97.8</v>
      </c>
      <c r="AC538" s="58">
        <v>1.217595</v>
      </c>
      <c r="AD538" s="58">
        <v>84.9</v>
      </c>
      <c r="AE538" s="58">
        <v>-15.9</v>
      </c>
      <c r="AF538" s="58">
        <v>99.556540999999996</v>
      </c>
      <c r="AG538" s="58">
        <v>42.22</v>
      </c>
      <c r="AH538" s="58">
        <v>85.2</v>
      </c>
      <c r="AI538" s="58">
        <v>72.900000000000006</v>
      </c>
      <c r="AJ538" s="58">
        <v>22.6</v>
      </c>
      <c r="AK538" s="58">
        <v>10.4</v>
      </c>
      <c r="AL538" s="58">
        <v>2.2999999999999998</v>
      </c>
      <c r="AM538" s="58">
        <v>87.540700000000001</v>
      </c>
      <c r="AN538" s="58">
        <v>100.5003</v>
      </c>
      <c r="AO538" s="58">
        <v>13.9</v>
      </c>
      <c r="AP538" s="58">
        <v>98.7</v>
      </c>
      <c r="AQ538" s="58">
        <v>78.900000000000006</v>
      </c>
      <c r="AR538" s="58">
        <v>45.3</v>
      </c>
      <c r="AS538" s="58">
        <v>-17.8</v>
      </c>
      <c r="AT538" s="58">
        <v>93.3</v>
      </c>
      <c r="AU538" s="58">
        <v>100.78</v>
      </c>
      <c r="AV538" s="58">
        <v>90</v>
      </c>
      <c r="AW538" s="58">
        <v>96.4</v>
      </c>
      <c r="AX538" s="58">
        <v>82.2</v>
      </c>
      <c r="AY538" s="58">
        <v>80</v>
      </c>
      <c r="AZ538" s="58">
        <v>68.400000000000006</v>
      </c>
      <c r="BA538" s="58">
        <v>58.1</v>
      </c>
      <c r="BB538" s="58">
        <v>75.5</v>
      </c>
      <c r="BC538" s="58">
        <v>89.8</v>
      </c>
      <c r="BD538" s="58">
        <v>99.4</v>
      </c>
      <c r="BE538" s="58">
        <v>21.7</v>
      </c>
      <c r="BF538" s="58">
        <v>80.7</v>
      </c>
      <c r="BG538" s="58">
        <v>12.34</v>
      </c>
      <c r="BH538" s="58">
        <v>9.99</v>
      </c>
      <c r="BI538" s="58">
        <v>77.900000000000006</v>
      </c>
      <c r="BJ538" s="58">
        <v>110.33450000000001</v>
      </c>
      <c r="BK538" s="58">
        <v>110.33450000000001</v>
      </c>
      <c r="BL538" s="58">
        <v>60.55</v>
      </c>
      <c r="BM538" s="58">
        <v>47.84</v>
      </c>
      <c r="BN538" s="58">
        <v>16.8</v>
      </c>
      <c r="BO538" s="58">
        <v>11</v>
      </c>
      <c r="BP538" s="58">
        <v>78.3</v>
      </c>
      <c r="BQ538" s="58">
        <v>88.1</v>
      </c>
      <c r="BR538" s="58">
        <v>78.8</v>
      </c>
      <c r="BS538" s="58">
        <v>94.7</v>
      </c>
      <c r="BT538" s="58">
        <v>-42.2</v>
      </c>
      <c r="BU538" s="58">
        <v>-43.1</v>
      </c>
      <c r="BV538" s="58">
        <v>96.8</v>
      </c>
      <c r="BW538" s="59" t="s">
        <v>544</v>
      </c>
      <c r="BX538" s="58">
        <v>-31.8</v>
      </c>
      <c r="BY538" s="58">
        <v>-7.3</v>
      </c>
      <c r="BZ538" s="58">
        <v>8.6</v>
      </c>
      <c r="CA538" s="58">
        <v>2.5</v>
      </c>
      <c r="CB538" s="58">
        <v>-18.399999999999999</v>
      </c>
      <c r="CC538" s="58">
        <v>-19.5</v>
      </c>
      <c r="CD538" s="58">
        <v>-27.8</v>
      </c>
      <c r="CE538" s="58">
        <v>39257</v>
      </c>
      <c r="CF538" s="58">
        <v>2386621</v>
      </c>
      <c r="CG538" s="58">
        <v>74.3</v>
      </c>
      <c r="CH538" s="58">
        <v>61.6</v>
      </c>
      <c r="CI538" s="58">
        <v>83.6</v>
      </c>
      <c r="CJ538" s="58">
        <v>72.8</v>
      </c>
      <c r="CK538" s="58">
        <v>-45.3</v>
      </c>
      <c r="CL538" s="58">
        <v>-49.3</v>
      </c>
      <c r="CM538" s="58">
        <v>-42.2</v>
      </c>
      <c r="CN538" s="58">
        <v>61.3</v>
      </c>
      <c r="CO538" s="58">
        <v>60.9</v>
      </c>
      <c r="CP538" s="58">
        <v>88.1</v>
      </c>
      <c r="CQ538" s="58">
        <v>60.641838073999999</v>
      </c>
      <c r="CR538" s="58">
        <v>19.940000000000001</v>
      </c>
      <c r="CS538" s="58">
        <v>95.5</v>
      </c>
      <c r="CT538" s="58">
        <v>102</v>
      </c>
      <c r="CU538" s="58">
        <v>110.622</v>
      </c>
      <c r="CV538" s="58">
        <v>4.6500000000000004</v>
      </c>
      <c r="CW538" s="58">
        <v>2.77</v>
      </c>
      <c r="CX538" s="58">
        <v>92.8</v>
      </c>
      <c r="CY538" s="58">
        <v>75.7</v>
      </c>
      <c r="CZ538" s="59" t="s">
        <v>544</v>
      </c>
      <c r="DA538" s="58">
        <v>-24.1</v>
      </c>
      <c r="DB538" s="58">
        <v>107.5</v>
      </c>
      <c r="DC538" s="59" t="s">
        <v>544</v>
      </c>
      <c r="DD538" s="58">
        <v>71.400000000000006</v>
      </c>
      <c r="DE538" s="59" t="s">
        <v>544</v>
      </c>
      <c r="DF538" s="59" t="s">
        <v>544</v>
      </c>
      <c r="DG538" s="58">
        <v>86.6</v>
      </c>
      <c r="DH538" s="58">
        <v>69.099999999999994</v>
      </c>
      <c r="DI538" s="58">
        <v>72.7</v>
      </c>
      <c r="DJ538" s="58">
        <v>68.808059572999994</v>
      </c>
      <c r="DK538" s="58">
        <v>82.1</v>
      </c>
      <c r="DL538" s="58">
        <v>86.6</v>
      </c>
      <c r="DM538" s="58">
        <v>86.1</v>
      </c>
      <c r="DN538" s="58">
        <v>18.282337999999999</v>
      </c>
      <c r="DO538" s="59" t="s">
        <v>544</v>
      </c>
      <c r="DP538" s="59" t="s">
        <v>544</v>
      </c>
      <c r="DQ538" s="1">
        <v>82.9</v>
      </c>
    </row>
    <row r="539" spans="1:121">
      <c r="A539" s="3">
        <v>38245</v>
      </c>
      <c r="B539" s="59" t="s">
        <v>544</v>
      </c>
      <c r="C539" s="58">
        <v>93.1</v>
      </c>
      <c r="D539" s="58">
        <v>87.5</v>
      </c>
      <c r="E539" s="58">
        <v>99</v>
      </c>
      <c r="F539" s="58">
        <v>81.3</v>
      </c>
      <c r="G539" s="58">
        <v>1.2217819999999999</v>
      </c>
      <c r="H539" s="58">
        <v>660.7</v>
      </c>
      <c r="I539" s="58">
        <v>1409</v>
      </c>
      <c r="J539" s="58">
        <v>2.1190000000000002</v>
      </c>
      <c r="K539" s="58">
        <v>4</v>
      </c>
      <c r="L539" s="58">
        <v>3892.9</v>
      </c>
      <c r="M539" s="58">
        <v>274538</v>
      </c>
      <c r="N539" s="58">
        <v>82.9</v>
      </c>
      <c r="O539" s="58">
        <v>3241</v>
      </c>
      <c r="P539" s="58">
        <v>10.7</v>
      </c>
      <c r="Q539" s="58">
        <v>18.399999999999999</v>
      </c>
      <c r="R539" s="58">
        <v>10.9</v>
      </c>
      <c r="S539" s="58">
        <v>56.83</v>
      </c>
      <c r="T539" s="59" t="s">
        <v>544</v>
      </c>
      <c r="U539" s="58">
        <v>45.57</v>
      </c>
      <c r="V539" s="59" t="s">
        <v>544</v>
      </c>
      <c r="W539" s="58">
        <v>-13.9</v>
      </c>
      <c r="X539" s="58">
        <v>75.8</v>
      </c>
      <c r="Y539" s="58">
        <v>17.5</v>
      </c>
      <c r="Z539" s="58">
        <v>98.2</v>
      </c>
      <c r="AA539" s="58">
        <v>97.5</v>
      </c>
      <c r="AB539" s="58">
        <v>97.7</v>
      </c>
      <c r="AC539" s="58">
        <v>1.2217819999999999</v>
      </c>
      <c r="AD539" s="58">
        <v>85</v>
      </c>
      <c r="AE539" s="58">
        <v>-15</v>
      </c>
      <c r="AF539" s="58">
        <v>99.446290000000005</v>
      </c>
      <c r="AG539" s="58">
        <v>43.32</v>
      </c>
      <c r="AH539" s="58">
        <v>85.2</v>
      </c>
      <c r="AI539" s="58">
        <v>75.8</v>
      </c>
      <c r="AJ539" s="58">
        <v>22</v>
      </c>
      <c r="AK539" s="58">
        <v>13.2</v>
      </c>
      <c r="AL539" s="58">
        <v>-2.9</v>
      </c>
      <c r="AM539" s="58">
        <v>87.576899999999995</v>
      </c>
      <c r="AN539" s="58">
        <v>100.44629999999999</v>
      </c>
      <c r="AO539" s="58">
        <v>12.9</v>
      </c>
      <c r="AP539" s="58">
        <v>99.7</v>
      </c>
      <c r="AQ539" s="58">
        <v>80</v>
      </c>
      <c r="AR539" s="58">
        <v>38.4</v>
      </c>
      <c r="AS539" s="58">
        <v>-16.2</v>
      </c>
      <c r="AT539" s="58">
        <v>95.1</v>
      </c>
      <c r="AU539" s="58">
        <v>101.03</v>
      </c>
      <c r="AV539" s="58">
        <v>90.1</v>
      </c>
      <c r="AW539" s="58">
        <v>98.3</v>
      </c>
      <c r="AX539" s="58">
        <v>81.599999999999994</v>
      </c>
      <c r="AY539" s="58">
        <v>79.400000000000006</v>
      </c>
      <c r="AZ539" s="58">
        <v>68.099999999999994</v>
      </c>
      <c r="BA539" s="58">
        <v>57.3</v>
      </c>
      <c r="BB539" s="58">
        <v>75.599999999999994</v>
      </c>
      <c r="BC539" s="58">
        <v>89.7</v>
      </c>
      <c r="BD539" s="58">
        <v>99.8</v>
      </c>
      <c r="BE539" s="58">
        <v>20.9</v>
      </c>
      <c r="BF539" s="58">
        <v>81.5</v>
      </c>
      <c r="BG539" s="58">
        <v>12.67</v>
      </c>
      <c r="BH539" s="58">
        <v>10.51</v>
      </c>
      <c r="BI539" s="58">
        <v>77.8</v>
      </c>
      <c r="BJ539" s="58">
        <v>110.6759</v>
      </c>
      <c r="BK539" s="58">
        <v>110.6759</v>
      </c>
      <c r="BL539" s="58">
        <v>60.39</v>
      </c>
      <c r="BM539" s="58">
        <v>49.12</v>
      </c>
      <c r="BN539" s="58">
        <v>20.2</v>
      </c>
      <c r="BO539" s="58">
        <v>15.1</v>
      </c>
      <c r="BP539" s="58">
        <v>77.5</v>
      </c>
      <c r="BQ539" s="58">
        <v>89.5</v>
      </c>
      <c r="BR539" s="58">
        <v>79.400000000000006</v>
      </c>
      <c r="BS539" s="58">
        <v>95</v>
      </c>
      <c r="BT539" s="58">
        <v>-39.4</v>
      </c>
      <c r="BU539" s="58">
        <v>-41</v>
      </c>
      <c r="BV539" s="58">
        <v>97.7</v>
      </c>
      <c r="BW539" s="59" t="s">
        <v>544</v>
      </c>
      <c r="BX539" s="58">
        <v>-31</v>
      </c>
      <c r="BY539" s="58">
        <v>-5.6</v>
      </c>
      <c r="BZ539" s="58">
        <v>9.1999999999999993</v>
      </c>
      <c r="CA539" s="58">
        <v>2.2000000000000002</v>
      </c>
      <c r="CB539" s="58">
        <v>-11.9</v>
      </c>
      <c r="CC539" s="58">
        <v>-12.3</v>
      </c>
      <c r="CD539" s="58">
        <v>-27.4</v>
      </c>
      <c r="CE539" s="58">
        <v>39265</v>
      </c>
      <c r="CF539" s="58">
        <v>2393982</v>
      </c>
      <c r="CG539" s="58">
        <v>73.599999999999994</v>
      </c>
      <c r="CH539" s="58">
        <v>63.4</v>
      </c>
      <c r="CI539" s="58">
        <v>84.3</v>
      </c>
      <c r="CJ539" s="58">
        <v>69.8</v>
      </c>
      <c r="CK539" s="58">
        <v>-42.7</v>
      </c>
      <c r="CL539" s="58">
        <v>-49.2</v>
      </c>
      <c r="CM539" s="58">
        <v>-39.4</v>
      </c>
      <c r="CN539" s="58">
        <v>60.7</v>
      </c>
      <c r="CO539" s="58">
        <v>60.2</v>
      </c>
      <c r="CP539" s="58">
        <v>88.9</v>
      </c>
      <c r="CQ539" s="58">
        <v>65.458061217999997</v>
      </c>
      <c r="CR539" s="58">
        <v>19.77</v>
      </c>
      <c r="CS539" s="58">
        <v>95.3</v>
      </c>
      <c r="CT539" s="58">
        <v>102.3</v>
      </c>
      <c r="CU539" s="58">
        <v>110.9218</v>
      </c>
      <c r="CV539" s="58">
        <v>4.6100000000000003</v>
      </c>
      <c r="CW539" s="58">
        <v>2.72</v>
      </c>
      <c r="CX539" s="58">
        <v>92</v>
      </c>
      <c r="CY539" s="58">
        <v>78</v>
      </c>
      <c r="CZ539" s="59" t="s">
        <v>544</v>
      </c>
      <c r="DA539" s="58">
        <v>-22.9</v>
      </c>
      <c r="DB539" s="58">
        <v>109.6</v>
      </c>
      <c r="DC539" s="59" t="s">
        <v>544</v>
      </c>
      <c r="DD539" s="58">
        <v>71.099999999999994</v>
      </c>
      <c r="DE539" s="59" t="s">
        <v>544</v>
      </c>
      <c r="DF539" s="59" t="s">
        <v>544</v>
      </c>
      <c r="DG539" s="58">
        <v>87.2</v>
      </c>
      <c r="DH539" s="58">
        <v>72.8</v>
      </c>
      <c r="DI539" s="58">
        <v>72.7</v>
      </c>
      <c r="DJ539" s="58">
        <v>79.142531015000003</v>
      </c>
      <c r="DK539" s="58">
        <v>82.8</v>
      </c>
      <c r="DL539" s="58">
        <v>87.2</v>
      </c>
      <c r="DM539" s="58">
        <v>86.8</v>
      </c>
      <c r="DN539" s="58">
        <v>18.517959999999999</v>
      </c>
      <c r="DO539" s="59" t="s">
        <v>544</v>
      </c>
      <c r="DP539" s="59" t="s">
        <v>544</v>
      </c>
      <c r="DQ539" s="1">
        <v>82.7</v>
      </c>
    </row>
    <row r="540" spans="1:121">
      <c r="A540" s="3">
        <v>38275</v>
      </c>
      <c r="B540" s="59" t="s">
        <v>544</v>
      </c>
      <c r="C540" s="58">
        <v>92.6</v>
      </c>
      <c r="D540" s="58">
        <v>87.1</v>
      </c>
      <c r="E540" s="58">
        <v>98.5</v>
      </c>
      <c r="F540" s="58">
        <v>80.8</v>
      </c>
      <c r="G540" s="58">
        <v>1.2489669999999999</v>
      </c>
      <c r="H540" s="58">
        <v>656.9</v>
      </c>
      <c r="I540" s="58">
        <v>1408.9</v>
      </c>
      <c r="J540" s="58">
        <v>2.1469999999999998</v>
      </c>
      <c r="K540" s="58">
        <v>3.9</v>
      </c>
      <c r="L540" s="58">
        <v>3960.3</v>
      </c>
      <c r="M540" s="58">
        <v>281180</v>
      </c>
      <c r="N540" s="58">
        <v>83.7</v>
      </c>
      <c r="O540" s="58">
        <v>3078</v>
      </c>
      <c r="P540" s="58">
        <v>10.7</v>
      </c>
      <c r="Q540" s="58">
        <v>13.9</v>
      </c>
      <c r="R540" s="58">
        <v>13.4</v>
      </c>
      <c r="S540" s="58">
        <v>58.27</v>
      </c>
      <c r="T540" s="59" t="s">
        <v>544</v>
      </c>
      <c r="U540" s="58">
        <v>45.86</v>
      </c>
      <c r="V540" s="59" t="s">
        <v>544</v>
      </c>
      <c r="W540" s="58">
        <v>-13.9</v>
      </c>
      <c r="X540" s="58">
        <v>72.900000000000006</v>
      </c>
      <c r="Y540" s="58">
        <v>17.5</v>
      </c>
      <c r="Z540" s="58">
        <v>98.6</v>
      </c>
      <c r="AA540" s="58">
        <v>98</v>
      </c>
      <c r="AB540" s="58">
        <v>98.2</v>
      </c>
      <c r="AC540" s="58">
        <v>1.2489669999999999</v>
      </c>
      <c r="AD540" s="58">
        <v>85.6</v>
      </c>
      <c r="AE540" s="58">
        <v>-14.3</v>
      </c>
      <c r="AF540" s="58">
        <v>98.576122999999995</v>
      </c>
      <c r="AG540" s="58">
        <v>49.74</v>
      </c>
      <c r="AH540" s="58">
        <v>85.4</v>
      </c>
      <c r="AI540" s="58">
        <v>72.900000000000006</v>
      </c>
      <c r="AJ540" s="58">
        <v>18.5</v>
      </c>
      <c r="AK540" s="58">
        <v>14.8</v>
      </c>
      <c r="AL540" s="58">
        <v>-1.9</v>
      </c>
      <c r="AM540" s="58">
        <v>87.596800000000002</v>
      </c>
      <c r="AN540" s="58">
        <v>100.37179999999999</v>
      </c>
      <c r="AO540" s="58">
        <v>14.8</v>
      </c>
      <c r="AP540" s="58">
        <v>98.7</v>
      </c>
      <c r="AQ540" s="58">
        <v>80.099999999999994</v>
      </c>
      <c r="AR540" s="58">
        <v>31.3</v>
      </c>
      <c r="AS540" s="58">
        <v>-17.100000000000001</v>
      </c>
      <c r="AT540" s="58">
        <v>94.9</v>
      </c>
      <c r="AU540" s="58">
        <v>101.69</v>
      </c>
      <c r="AV540" s="58">
        <v>91.1</v>
      </c>
      <c r="AW540" s="58">
        <v>98.2</v>
      </c>
      <c r="AX540" s="58">
        <v>91.7</v>
      </c>
      <c r="AY540" s="58">
        <v>88.1</v>
      </c>
      <c r="AZ540" s="58">
        <v>69.099999999999994</v>
      </c>
      <c r="BA540" s="58">
        <v>56</v>
      </c>
      <c r="BB540" s="58">
        <v>78.3</v>
      </c>
      <c r="BC540" s="58">
        <v>90</v>
      </c>
      <c r="BD540" s="58">
        <v>98.8</v>
      </c>
      <c r="BE540" s="58">
        <v>22</v>
      </c>
      <c r="BF540" s="58">
        <v>82.2</v>
      </c>
      <c r="BG540" s="58">
        <v>12.03</v>
      </c>
      <c r="BH540" s="58">
        <v>9.99</v>
      </c>
      <c r="BI540" s="58">
        <v>77.5</v>
      </c>
      <c r="BJ540" s="58">
        <v>111.9041</v>
      </c>
      <c r="BK540" s="58">
        <v>111.9041</v>
      </c>
      <c r="BL540" s="58">
        <v>61.64</v>
      </c>
      <c r="BM540" s="58">
        <v>49.17</v>
      </c>
      <c r="BN540" s="58">
        <v>16.2</v>
      </c>
      <c r="BO540" s="58">
        <v>13.5</v>
      </c>
      <c r="BP540" s="58">
        <v>79.5</v>
      </c>
      <c r="BQ540" s="58">
        <v>89.3</v>
      </c>
      <c r="BR540" s="58">
        <v>79.5</v>
      </c>
      <c r="BS540" s="58">
        <v>94.6</v>
      </c>
      <c r="BT540" s="58">
        <v>-38.4</v>
      </c>
      <c r="BU540" s="58">
        <v>-37.299999999999997</v>
      </c>
      <c r="BV540" s="58">
        <v>96.9</v>
      </c>
      <c r="BW540" s="59" t="s">
        <v>544</v>
      </c>
      <c r="BX540" s="58">
        <v>-32.299999999999997</v>
      </c>
      <c r="BY540" s="58">
        <v>-8.5</v>
      </c>
      <c r="BZ540" s="58">
        <v>7.9</v>
      </c>
      <c r="CA540" s="58">
        <v>2.2999999999999998</v>
      </c>
      <c r="CB540" s="58">
        <v>-16.5</v>
      </c>
      <c r="CC540" s="58">
        <v>-15.5</v>
      </c>
      <c r="CD540" s="58">
        <v>-28.6</v>
      </c>
      <c r="CE540" s="58">
        <v>39252</v>
      </c>
      <c r="CF540" s="58">
        <v>2392103</v>
      </c>
      <c r="CG540" s="58">
        <v>74.2</v>
      </c>
      <c r="CH540" s="58">
        <v>60</v>
      </c>
      <c r="CI540" s="58">
        <v>86.8</v>
      </c>
      <c r="CJ540" s="58">
        <v>70.7</v>
      </c>
      <c r="CK540" s="58">
        <v>-42.7</v>
      </c>
      <c r="CL540" s="58">
        <v>-49.1</v>
      </c>
      <c r="CM540" s="58">
        <v>-38.4</v>
      </c>
      <c r="CN540" s="58">
        <v>60.6</v>
      </c>
      <c r="CO540" s="58">
        <v>60.2</v>
      </c>
      <c r="CP540" s="58">
        <v>93</v>
      </c>
      <c r="CQ540" s="58">
        <v>115.984375</v>
      </c>
      <c r="CR540" s="58">
        <v>16.829999999999998</v>
      </c>
      <c r="CS540" s="58">
        <v>95.2</v>
      </c>
      <c r="CT540" s="58">
        <v>103.3</v>
      </c>
      <c r="CU540" s="58">
        <v>112.1682</v>
      </c>
      <c r="CV540" s="58">
        <v>4.7699999999999996</v>
      </c>
      <c r="CW540" s="58">
        <v>2.77</v>
      </c>
      <c r="CX540" s="58">
        <v>92.5</v>
      </c>
      <c r="CY540" s="58">
        <v>73.7</v>
      </c>
      <c r="CZ540" s="59" t="s">
        <v>544</v>
      </c>
      <c r="DA540" s="58">
        <v>-23.5</v>
      </c>
      <c r="DB540" s="58">
        <v>109.6</v>
      </c>
      <c r="DC540" s="59" t="s">
        <v>544</v>
      </c>
      <c r="DD540" s="58">
        <v>73.400000000000006</v>
      </c>
      <c r="DE540" s="59" t="s">
        <v>544</v>
      </c>
      <c r="DF540" s="59" t="s">
        <v>544</v>
      </c>
      <c r="DG540" s="58">
        <v>91.8</v>
      </c>
      <c r="DH540" s="58">
        <v>69.7</v>
      </c>
      <c r="DI540" s="58">
        <v>72.900000000000006</v>
      </c>
      <c r="DJ540" s="58">
        <v>88.744352637000006</v>
      </c>
      <c r="DK540" s="58">
        <v>83.6</v>
      </c>
      <c r="DL540" s="58">
        <v>87.6</v>
      </c>
      <c r="DM540" s="58">
        <v>86.6</v>
      </c>
      <c r="DN540" s="58">
        <v>18.78162</v>
      </c>
      <c r="DO540" s="59" t="s">
        <v>544</v>
      </c>
      <c r="DP540" s="59" t="s">
        <v>544</v>
      </c>
      <c r="DQ540" s="1">
        <v>83.7</v>
      </c>
    </row>
    <row r="541" spans="1:121">
      <c r="A541" s="3">
        <v>38306</v>
      </c>
      <c r="B541" s="59" t="s">
        <v>544</v>
      </c>
      <c r="C541" s="58">
        <v>91.7</v>
      </c>
      <c r="D541" s="58">
        <v>86.9</v>
      </c>
      <c r="E541" s="58">
        <v>96.8</v>
      </c>
      <c r="F541" s="58">
        <v>79.400000000000006</v>
      </c>
      <c r="G541" s="58">
        <v>1.2991360000000001</v>
      </c>
      <c r="H541" s="58">
        <v>685.2</v>
      </c>
      <c r="I541" s="58">
        <v>1411.7</v>
      </c>
      <c r="J541" s="58">
        <v>2.17</v>
      </c>
      <c r="K541" s="58">
        <v>3.8</v>
      </c>
      <c r="L541" s="58">
        <v>4126</v>
      </c>
      <c r="M541" s="58">
        <v>284761</v>
      </c>
      <c r="N541" s="58">
        <v>82.2</v>
      </c>
      <c r="O541" s="58">
        <v>3162</v>
      </c>
      <c r="P541" s="58">
        <v>10.8</v>
      </c>
      <c r="Q541" s="58">
        <v>11.3</v>
      </c>
      <c r="R541" s="58">
        <v>15.5</v>
      </c>
      <c r="S541" s="58">
        <v>58.86</v>
      </c>
      <c r="T541" s="59" t="s">
        <v>544</v>
      </c>
      <c r="U541" s="58">
        <v>47.65</v>
      </c>
      <c r="V541" s="59" t="s">
        <v>544</v>
      </c>
      <c r="W541" s="58">
        <v>-15.4</v>
      </c>
      <c r="X541" s="58">
        <v>72</v>
      </c>
      <c r="Y541" s="58">
        <v>15.4</v>
      </c>
      <c r="Z541" s="58">
        <v>98.7</v>
      </c>
      <c r="AA541" s="58">
        <v>98.2</v>
      </c>
      <c r="AB541" s="58">
        <v>98.5</v>
      </c>
      <c r="AC541" s="58">
        <v>1.2991360000000001</v>
      </c>
      <c r="AD541" s="58">
        <v>84.5</v>
      </c>
      <c r="AE541" s="58">
        <v>-13.5</v>
      </c>
      <c r="AF541" s="58">
        <v>99.778024000000002</v>
      </c>
      <c r="AG541" s="58">
        <v>43.75</v>
      </c>
      <c r="AH541" s="58">
        <v>85.3</v>
      </c>
      <c r="AI541" s="58">
        <v>72</v>
      </c>
      <c r="AJ541" s="58">
        <v>17.399999999999999</v>
      </c>
      <c r="AK541" s="58">
        <v>16.8</v>
      </c>
      <c r="AL541" s="58">
        <v>-4.4000000000000004</v>
      </c>
      <c r="AM541" s="58">
        <v>87.600999999999999</v>
      </c>
      <c r="AN541" s="58">
        <v>100.27760000000001</v>
      </c>
      <c r="AO541" s="58">
        <v>14.3</v>
      </c>
      <c r="AP541" s="58">
        <v>96.1</v>
      </c>
      <c r="AQ541" s="58">
        <v>80.400000000000006</v>
      </c>
      <c r="AR541" s="58">
        <v>13.9</v>
      </c>
      <c r="AS541" s="58">
        <v>-16.3</v>
      </c>
      <c r="AT541" s="58">
        <v>95.1</v>
      </c>
      <c r="AU541" s="58">
        <v>102.48</v>
      </c>
      <c r="AV541" s="58">
        <v>90.2</v>
      </c>
      <c r="AW541" s="58">
        <v>98.1</v>
      </c>
      <c r="AX541" s="58">
        <v>83.7</v>
      </c>
      <c r="AY541" s="58">
        <v>81.599999999999994</v>
      </c>
      <c r="AZ541" s="58">
        <v>70.7</v>
      </c>
      <c r="BA541" s="58">
        <v>57.8</v>
      </c>
      <c r="BB541" s="58">
        <v>79.599999999999994</v>
      </c>
      <c r="BC541" s="58">
        <v>90</v>
      </c>
      <c r="BD541" s="58">
        <v>99.8</v>
      </c>
      <c r="BE541" s="58">
        <v>16.100000000000001</v>
      </c>
      <c r="BF541" s="58">
        <v>83.3</v>
      </c>
      <c r="BG541" s="58">
        <v>12.72</v>
      </c>
      <c r="BH541" s="58">
        <v>10.27</v>
      </c>
      <c r="BI541" s="58">
        <v>77</v>
      </c>
      <c r="BJ541" s="58">
        <v>113.42270000000001</v>
      </c>
      <c r="BK541" s="58">
        <v>113.42270000000001</v>
      </c>
      <c r="BL541" s="58">
        <v>62.8</v>
      </c>
      <c r="BM541" s="58">
        <v>51.24</v>
      </c>
      <c r="BN541" s="58">
        <v>9.6999999999999993</v>
      </c>
      <c r="BO541" s="58">
        <v>11.3</v>
      </c>
      <c r="BP541" s="58">
        <v>76.3</v>
      </c>
      <c r="BQ541" s="58">
        <v>87</v>
      </c>
      <c r="BR541" s="58">
        <v>77.8</v>
      </c>
      <c r="BS541" s="58">
        <v>95.8</v>
      </c>
      <c r="BT541" s="58">
        <v>-38.1</v>
      </c>
      <c r="BU541" s="58">
        <v>-39.299999999999997</v>
      </c>
      <c r="BV541" s="58">
        <v>96.5</v>
      </c>
      <c r="BW541" s="59" t="s">
        <v>544</v>
      </c>
      <c r="BX541" s="58">
        <v>-33.299999999999997</v>
      </c>
      <c r="BY541" s="58">
        <v>-14.3</v>
      </c>
      <c r="BZ541" s="58">
        <v>6.9</v>
      </c>
      <c r="CA541" s="58">
        <v>2.4</v>
      </c>
      <c r="CB541" s="58">
        <v>-17</v>
      </c>
      <c r="CC541" s="58">
        <v>-15.8</v>
      </c>
      <c r="CD541" s="58">
        <v>-24.4</v>
      </c>
      <c r="CE541" s="58">
        <v>39243</v>
      </c>
      <c r="CF541" s="58">
        <v>2399503</v>
      </c>
      <c r="CG541" s="58">
        <v>70.599999999999994</v>
      </c>
      <c r="CH541" s="58">
        <v>59.3</v>
      </c>
      <c r="CI541" s="58">
        <v>84</v>
      </c>
      <c r="CJ541" s="58">
        <v>65</v>
      </c>
      <c r="CK541" s="58">
        <v>-44.2</v>
      </c>
      <c r="CL541" s="58">
        <v>-47.1</v>
      </c>
      <c r="CM541" s="58">
        <v>-38.1</v>
      </c>
      <c r="CN541" s="58">
        <v>60.5</v>
      </c>
      <c r="CO541" s="58">
        <v>59.8</v>
      </c>
      <c r="CP541" s="58">
        <v>89.1</v>
      </c>
      <c r="CQ541" s="58">
        <v>68.121673584000007</v>
      </c>
      <c r="CR541" s="58">
        <v>19.23</v>
      </c>
      <c r="CS541" s="58">
        <v>94.9</v>
      </c>
      <c r="CT541" s="58">
        <v>104.1</v>
      </c>
      <c r="CU541" s="58">
        <v>113.7182</v>
      </c>
      <c r="CV541" s="58">
        <v>4.72</v>
      </c>
      <c r="CW541" s="58">
        <v>2.88</v>
      </c>
      <c r="CX541" s="58">
        <v>88.1</v>
      </c>
      <c r="CY541" s="58">
        <v>73</v>
      </c>
      <c r="CZ541" s="59" t="s">
        <v>544</v>
      </c>
      <c r="DA541" s="58">
        <v>-23.5</v>
      </c>
      <c r="DB541" s="58">
        <v>110.2</v>
      </c>
      <c r="DC541" s="59" t="s">
        <v>544</v>
      </c>
      <c r="DD541" s="58">
        <v>71.400000000000006</v>
      </c>
      <c r="DE541" s="59" t="s">
        <v>544</v>
      </c>
      <c r="DF541" s="59" t="s">
        <v>544</v>
      </c>
      <c r="DG541" s="58">
        <v>87.2</v>
      </c>
      <c r="DH541" s="58">
        <v>68.8</v>
      </c>
      <c r="DI541" s="58">
        <v>71.599999999999994</v>
      </c>
      <c r="DJ541" s="58">
        <v>84.308886736999995</v>
      </c>
      <c r="DK541" s="58">
        <v>85</v>
      </c>
      <c r="DL541" s="58">
        <v>87.4</v>
      </c>
      <c r="DM541" s="58">
        <v>85.7</v>
      </c>
      <c r="DN541" s="58">
        <v>19.034952000000001</v>
      </c>
      <c r="DO541" s="59" t="s">
        <v>544</v>
      </c>
      <c r="DP541" s="59" t="s">
        <v>544</v>
      </c>
      <c r="DQ541" s="1">
        <v>82.3</v>
      </c>
    </row>
    <row r="542" spans="1:121">
      <c r="A542" s="3">
        <v>38336</v>
      </c>
      <c r="B542" s="59" t="s">
        <v>544</v>
      </c>
      <c r="C542" s="58">
        <v>92.6</v>
      </c>
      <c r="D542" s="58">
        <v>87.6</v>
      </c>
      <c r="E542" s="58">
        <v>97.8</v>
      </c>
      <c r="F542" s="58">
        <v>84.6</v>
      </c>
      <c r="G542" s="58">
        <v>1.3407610000000001</v>
      </c>
      <c r="H542" s="58">
        <v>655.4</v>
      </c>
      <c r="I542" s="58">
        <v>1411.1</v>
      </c>
      <c r="J542" s="58">
        <v>2.173</v>
      </c>
      <c r="K542" s="58">
        <v>3.6</v>
      </c>
      <c r="L542" s="58">
        <v>4256.1000000000004</v>
      </c>
      <c r="M542" s="58">
        <v>281748</v>
      </c>
      <c r="N542" s="58">
        <v>82.1</v>
      </c>
      <c r="O542" s="58">
        <v>3243</v>
      </c>
      <c r="P542" s="58">
        <v>10.9</v>
      </c>
      <c r="Q542" s="58">
        <v>11.7</v>
      </c>
      <c r="R542" s="58">
        <v>12.8</v>
      </c>
      <c r="S542" s="58">
        <v>56.24</v>
      </c>
      <c r="T542" s="59" t="s">
        <v>544</v>
      </c>
      <c r="U542" s="58">
        <v>44.61</v>
      </c>
      <c r="V542" s="59" t="s">
        <v>544</v>
      </c>
      <c r="W542" s="58">
        <v>-15.9</v>
      </c>
      <c r="X542" s="58">
        <v>78.2</v>
      </c>
      <c r="Y542" s="58">
        <v>15.3</v>
      </c>
      <c r="Z542" s="58">
        <v>99.8</v>
      </c>
      <c r="AA542" s="58">
        <v>99.3</v>
      </c>
      <c r="AB542" s="58">
        <v>99.6</v>
      </c>
      <c r="AC542" s="58">
        <v>1.3407610000000001</v>
      </c>
      <c r="AD542" s="58">
        <v>84.5</v>
      </c>
      <c r="AE542" s="58">
        <v>-10.8</v>
      </c>
      <c r="AF542" s="58">
        <v>100.33632299999999</v>
      </c>
      <c r="AG542" s="58">
        <v>39.97</v>
      </c>
      <c r="AH542" s="58">
        <v>85.5</v>
      </c>
      <c r="AI542" s="58">
        <v>78.2</v>
      </c>
      <c r="AJ542" s="58">
        <v>18.399999999999999</v>
      </c>
      <c r="AK542" s="58">
        <v>14</v>
      </c>
      <c r="AL542" s="58">
        <v>2.1</v>
      </c>
      <c r="AM542" s="58">
        <v>87.5899</v>
      </c>
      <c r="AN542" s="58">
        <v>100.1641</v>
      </c>
      <c r="AO542" s="58">
        <v>12.1</v>
      </c>
      <c r="AP542" s="58">
        <v>89.2</v>
      </c>
      <c r="AQ542" s="58">
        <v>80.2</v>
      </c>
      <c r="AR542" s="58">
        <v>14.4</v>
      </c>
      <c r="AS542" s="58">
        <v>-15</v>
      </c>
      <c r="AT542" s="58">
        <v>93.4</v>
      </c>
      <c r="AU542" s="58">
        <v>103.16</v>
      </c>
      <c r="AV542" s="58">
        <v>89.7</v>
      </c>
      <c r="AW542" s="58">
        <v>95.4</v>
      </c>
      <c r="AX542" s="58">
        <v>77.099999999999994</v>
      </c>
      <c r="AY542" s="58">
        <v>76.2</v>
      </c>
      <c r="AZ542" s="58">
        <v>71.5</v>
      </c>
      <c r="BA542" s="58">
        <v>60.2</v>
      </c>
      <c r="BB542" s="58">
        <v>79.400000000000006</v>
      </c>
      <c r="BC542" s="58">
        <v>89.7</v>
      </c>
      <c r="BD542" s="58">
        <v>99.4</v>
      </c>
      <c r="BE542" s="58">
        <v>21.7</v>
      </c>
      <c r="BF542" s="58">
        <v>84.2</v>
      </c>
      <c r="BG542" s="58">
        <v>13.54</v>
      </c>
      <c r="BH542" s="58">
        <v>9.77</v>
      </c>
      <c r="BI542" s="58">
        <v>78.3</v>
      </c>
      <c r="BJ542" s="58">
        <v>114.6383</v>
      </c>
      <c r="BK542" s="58">
        <v>114.6383</v>
      </c>
      <c r="BL542" s="58">
        <v>60.41</v>
      </c>
      <c r="BM542" s="58">
        <v>48.16</v>
      </c>
      <c r="BN542" s="58">
        <v>12.4</v>
      </c>
      <c r="BO542" s="58">
        <v>11</v>
      </c>
      <c r="BP542" s="58">
        <v>75.900000000000006</v>
      </c>
      <c r="BQ542" s="58">
        <v>89.4</v>
      </c>
      <c r="BR542" s="58">
        <v>78.900000000000006</v>
      </c>
      <c r="BS542" s="58">
        <v>95.6</v>
      </c>
      <c r="BT542" s="58">
        <v>-38</v>
      </c>
      <c r="BU542" s="58">
        <v>-35.9</v>
      </c>
      <c r="BV542" s="58">
        <v>97.9</v>
      </c>
      <c r="BW542" s="59" t="s">
        <v>544</v>
      </c>
      <c r="BX542" s="58">
        <v>-29.2</v>
      </c>
      <c r="BY542" s="58">
        <v>-11.5</v>
      </c>
      <c r="BZ542" s="58">
        <v>7.2</v>
      </c>
      <c r="CA542" s="58">
        <v>2.7</v>
      </c>
      <c r="CB542" s="58">
        <v>-18.3</v>
      </c>
      <c r="CC542" s="58">
        <v>-13.5</v>
      </c>
      <c r="CD542" s="58">
        <v>-22.3</v>
      </c>
      <c r="CE542" s="58">
        <v>39212</v>
      </c>
      <c r="CF542" s="58">
        <v>2398056</v>
      </c>
      <c r="CG542" s="58">
        <v>74.2</v>
      </c>
      <c r="CH542" s="58">
        <v>60.8</v>
      </c>
      <c r="CI542" s="58">
        <v>80.3</v>
      </c>
      <c r="CJ542" s="58">
        <v>76</v>
      </c>
      <c r="CK542" s="58">
        <v>-42.3</v>
      </c>
      <c r="CL542" s="58">
        <v>-50.5</v>
      </c>
      <c r="CM542" s="58">
        <v>-38</v>
      </c>
      <c r="CN542" s="58">
        <v>60.7</v>
      </c>
      <c r="CO542" s="58">
        <v>60.1</v>
      </c>
      <c r="CP542" s="58">
        <v>91.1</v>
      </c>
      <c r="CQ542" s="58">
        <v>54.962207794000001</v>
      </c>
      <c r="CR542" s="58">
        <v>16.32</v>
      </c>
      <c r="CS542" s="58">
        <v>95.3</v>
      </c>
      <c r="CT542" s="58">
        <v>106.2</v>
      </c>
      <c r="CU542" s="58">
        <v>114.9508</v>
      </c>
      <c r="CV542" s="58">
        <v>4.71</v>
      </c>
      <c r="CW542" s="58">
        <v>2.82</v>
      </c>
      <c r="CX542" s="58">
        <v>92.4</v>
      </c>
      <c r="CY542" s="58">
        <v>74.8</v>
      </c>
      <c r="CZ542" s="59" t="s">
        <v>544</v>
      </c>
      <c r="DA542" s="58">
        <v>-21.9</v>
      </c>
      <c r="DB542" s="58">
        <v>111.9</v>
      </c>
      <c r="DC542" s="59" t="s">
        <v>544</v>
      </c>
      <c r="DD542" s="58">
        <v>69.7</v>
      </c>
      <c r="DE542" s="59" t="s">
        <v>544</v>
      </c>
      <c r="DF542" s="59" t="s">
        <v>544</v>
      </c>
      <c r="DG542" s="58">
        <v>95.7</v>
      </c>
      <c r="DH542" s="58">
        <v>77.2</v>
      </c>
      <c r="DI542" s="58">
        <v>71.900000000000006</v>
      </c>
      <c r="DJ542" s="58">
        <v>64.797046351000006</v>
      </c>
      <c r="DK542" s="58">
        <v>85.7</v>
      </c>
      <c r="DL542" s="58">
        <v>87.8</v>
      </c>
      <c r="DM542" s="58">
        <v>87.1</v>
      </c>
      <c r="DN542" s="58">
        <v>18.367688999999999</v>
      </c>
      <c r="DO542" s="59" t="s">
        <v>544</v>
      </c>
      <c r="DP542" s="59" t="s">
        <v>544</v>
      </c>
      <c r="DQ542" s="1">
        <v>81.900000000000006</v>
      </c>
    </row>
    <row r="543" spans="1:121">
      <c r="A543" s="3">
        <v>38367</v>
      </c>
      <c r="B543" s="58">
        <v>92.2</v>
      </c>
      <c r="C543" s="58">
        <v>92.9</v>
      </c>
      <c r="D543" s="58">
        <v>88.5</v>
      </c>
      <c r="E543" s="58">
        <v>97.6</v>
      </c>
      <c r="F543" s="58">
        <v>82.4</v>
      </c>
      <c r="G543" s="58">
        <v>1.3119289999999999</v>
      </c>
      <c r="H543" s="58">
        <v>679</v>
      </c>
      <c r="I543" s="58">
        <v>1426.6</v>
      </c>
      <c r="J543" s="58">
        <v>2.145</v>
      </c>
      <c r="K543" s="58">
        <v>3.6</v>
      </c>
      <c r="L543" s="58">
        <v>4254.8999999999996</v>
      </c>
      <c r="M543" s="58">
        <v>200419</v>
      </c>
      <c r="N543" s="58">
        <v>84.7</v>
      </c>
      <c r="O543" s="58">
        <v>2826</v>
      </c>
      <c r="P543" s="58">
        <v>11.6</v>
      </c>
      <c r="Q543" s="58">
        <v>16</v>
      </c>
      <c r="R543" s="58">
        <v>9.1999999999999993</v>
      </c>
      <c r="S543" s="58">
        <v>59.3</v>
      </c>
      <c r="T543" s="59" t="s">
        <v>544</v>
      </c>
      <c r="U543" s="58">
        <v>44.64</v>
      </c>
      <c r="V543" s="59" t="s">
        <v>544</v>
      </c>
      <c r="W543" s="58">
        <v>-13.4</v>
      </c>
      <c r="X543" s="58">
        <v>76.5</v>
      </c>
      <c r="Y543" s="58">
        <v>13.3</v>
      </c>
      <c r="Z543" s="58">
        <v>99.2</v>
      </c>
      <c r="AA543" s="58">
        <v>98.5</v>
      </c>
      <c r="AB543" s="58">
        <v>98.5</v>
      </c>
      <c r="AC543" s="58">
        <v>1.3119289999999999</v>
      </c>
      <c r="AD543" s="58">
        <v>86.3</v>
      </c>
      <c r="AE543" s="58">
        <v>-10.9</v>
      </c>
      <c r="AF543" s="58">
        <v>99.777777999999998</v>
      </c>
      <c r="AG543" s="58">
        <v>44.17</v>
      </c>
      <c r="AH543" s="58">
        <v>85.5</v>
      </c>
      <c r="AI543" s="58">
        <v>76.5</v>
      </c>
      <c r="AJ543" s="58">
        <v>20.399999999999999</v>
      </c>
      <c r="AK543" s="58">
        <v>11</v>
      </c>
      <c r="AL543" s="58">
        <v>-2.4</v>
      </c>
      <c r="AM543" s="58">
        <v>87.550700000000006</v>
      </c>
      <c r="AN543" s="58">
        <v>100.01690000000001</v>
      </c>
      <c r="AO543" s="58">
        <v>4.3</v>
      </c>
      <c r="AP543" s="58">
        <v>78.599999999999994</v>
      </c>
      <c r="AQ543" s="58">
        <v>80.099999999999994</v>
      </c>
      <c r="AR543" s="58">
        <v>26.9</v>
      </c>
      <c r="AS543" s="58">
        <v>-12.8</v>
      </c>
      <c r="AT543" s="58">
        <v>96.6</v>
      </c>
      <c r="AU543" s="58">
        <v>102.16</v>
      </c>
      <c r="AV543" s="58">
        <v>90.5</v>
      </c>
      <c r="AW543" s="58">
        <v>96.8</v>
      </c>
      <c r="AX543" s="58">
        <v>84.3</v>
      </c>
      <c r="AY543" s="58">
        <v>83.1</v>
      </c>
      <c r="AZ543" s="58">
        <v>76.5</v>
      </c>
      <c r="BA543" s="58">
        <v>59.8</v>
      </c>
      <c r="BB543" s="58">
        <v>88.1</v>
      </c>
      <c r="BC543" s="58">
        <v>90</v>
      </c>
      <c r="BD543" s="58">
        <v>98.3</v>
      </c>
      <c r="BE543" s="58">
        <v>8</v>
      </c>
      <c r="BF543" s="58">
        <v>83.9</v>
      </c>
      <c r="BG543" s="58">
        <v>12.53</v>
      </c>
      <c r="BH543" s="58">
        <v>11.02</v>
      </c>
      <c r="BI543" s="58">
        <v>79.5</v>
      </c>
      <c r="BJ543" s="58">
        <v>113.0787</v>
      </c>
      <c r="BK543" s="58">
        <v>113.0787</v>
      </c>
      <c r="BL543" s="58">
        <v>63.6</v>
      </c>
      <c r="BM543" s="58">
        <v>48.83</v>
      </c>
      <c r="BN543" s="58">
        <v>9.5</v>
      </c>
      <c r="BO543" s="58">
        <v>10.3</v>
      </c>
      <c r="BP543" s="58">
        <v>78.3</v>
      </c>
      <c r="BQ543" s="58">
        <v>90.8</v>
      </c>
      <c r="BR543" s="58">
        <v>80.8</v>
      </c>
      <c r="BS543" s="58">
        <v>97.6</v>
      </c>
      <c r="BT543" s="58">
        <v>-39.1</v>
      </c>
      <c r="BU543" s="58">
        <v>-40.700000000000003</v>
      </c>
      <c r="BV543" s="58">
        <v>98.7</v>
      </c>
      <c r="BW543" s="58">
        <v>7.6</v>
      </c>
      <c r="BX543" s="58">
        <v>-28.4</v>
      </c>
      <c r="BY543" s="58">
        <v>-6.4</v>
      </c>
      <c r="BZ543" s="58">
        <v>7.1</v>
      </c>
      <c r="CA543" s="58">
        <v>3.4</v>
      </c>
      <c r="CB543" s="58">
        <v>-5.9</v>
      </c>
      <c r="CC543" s="58">
        <v>6.7</v>
      </c>
      <c r="CD543" s="58">
        <v>-14.4</v>
      </c>
      <c r="CE543" s="58">
        <v>39157</v>
      </c>
      <c r="CF543" s="58">
        <v>2396810</v>
      </c>
      <c r="CG543" s="58">
        <v>66.599999999999994</v>
      </c>
      <c r="CH543" s="58">
        <v>55.4</v>
      </c>
      <c r="CI543" s="58">
        <v>75.7</v>
      </c>
      <c r="CJ543" s="58">
        <v>64.5</v>
      </c>
      <c r="CK543" s="58">
        <v>-42.3</v>
      </c>
      <c r="CL543" s="58">
        <v>-50.7</v>
      </c>
      <c r="CM543" s="58">
        <v>-39.1</v>
      </c>
      <c r="CN543" s="58">
        <v>60.5</v>
      </c>
      <c r="CO543" s="58">
        <v>59.3</v>
      </c>
      <c r="CP543" s="58">
        <v>88.9</v>
      </c>
      <c r="CQ543" s="58">
        <v>48.379840850999997</v>
      </c>
      <c r="CR543" s="58">
        <v>15.13</v>
      </c>
      <c r="CS543" s="58">
        <v>95.1</v>
      </c>
      <c r="CT543" s="58">
        <v>105.2</v>
      </c>
      <c r="CU543" s="58">
        <v>113.3575</v>
      </c>
      <c r="CV543" s="58">
        <v>5.32</v>
      </c>
      <c r="CW543" s="58">
        <v>3.46</v>
      </c>
      <c r="CX543" s="58">
        <v>82.9</v>
      </c>
      <c r="CY543" s="58">
        <v>68.2</v>
      </c>
      <c r="CZ543" s="59" t="s">
        <v>544</v>
      </c>
      <c r="DA543" s="58">
        <v>-20</v>
      </c>
      <c r="DB543" s="58">
        <v>107</v>
      </c>
      <c r="DC543" s="58">
        <v>88</v>
      </c>
      <c r="DD543" s="58">
        <v>70.900000000000006</v>
      </c>
      <c r="DE543" s="58">
        <v>87.4</v>
      </c>
      <c r="DF543" s="58">
        <v>97.2</v>
      </c>
      <c r="DG543" s="58">
        <v>88</v>
      </c>
      <c r="DH543" s="58">
        <v>74</v>
      </c>
      <c r="DI543" s="58">
        <v>74.3</v>
      </c>
      <c r="DJ543" s="58">
        <v>57.558540481000001</v>
      </c>
      <c r="DK543" s="58">
        <v>85.3</v>
      </c>
      <c r="DL543" s="58">
        <v>88.7</v>
      </c>
      <c r="DM543" s="58">
        <v>88.1</v>
      </c>
      <c r="DN543" s="58">
        <v>18.379843999999999</v>
      </c>
      <c r="DO543" s="58">
        <v>79</v>
      </c>
      <c r="DP543" s="59" t="s">
        <v>544</v>
      </c>
      <c r="DQ543" s="1">
        <v>84.4</v>
      </c>
    </row>
    <row r="544" spans="1:121">
      <c r="A544" s="3">
        <v>38398</v>
      </c>
      <c r="B544" s="58">
        <v>91.9</v>
      </c>
      <c r="C544" s="58">
        <v>92</v>
      </c>
      <c r="D544" s="58">
        <v>87.8</v>
      </c>
      <c r="E544" s="58">
        <v>96.3</v>
      </c>
      <c r="F544" s="58">
        <v>80.900000000000006</v>
      </c>
      <c r="G544" s="58">
        <v>1.3014250000000001</v>
      </c>
      <c r="H544" s="58">
        <v>684</v>
      </c>
      <c r="I544" s="58">
        <v>1430.1</v>
      </c>
      <c r="J544" s="58">
        <v>2.1379999999999999</v>
      </c>
      <c r="K544" s="58">
        <v>3.5</v>
      </c>
      <c r="L544" s="58">
        <v>4350.5</v>
      </c>
      <c r="M544" s="58">
        <v>218841</v>
      </c>
      <c r="N544" s="58">
        <v>83.1</v>
      </c>
      <c r="O544" s="58">
        <v>2962</v>
      </c>
      <c r="P544" s="58">
        <v>11.9</v>
      </c>
      <c r="Q544" s="58">
        <v>17.8</v>
      </c>
      <c r="R544" s="58">
        <v>8.1999999999999993</v>
      </c>
      <c r="S544" s="58">
        <v>57.23</v>
      </c>
      <c r="T544" s="59" t="s">
        <v>544</v>
      </c>
      <c r="U544" s="58">
        <v>44.22</v>
      </c>
      <c r="V544" s="59" t="s">
        <v>544</v>
      </c>
      <c r="W544" s="58">
        <v>-11.8</v>
      </c>
      <c r="X544" s="58">
        <v>74.8</v>
      </c>
      <c r="Y544" s="58">
        <v>16.600000000000001</v>
      </c>
      <c r="Z544" s="58">
        <v>99</v>
      </c>
      <c r="AA544" s="58">
        <v>97.9</v>
      </c>
      <c r="AB544" s="58">
        <v>97.7</v>
      </c>
      <c r="AC544" s="58">
        <v>1.3014250000000001</v>
      </c>
      <c r="AD544" s="58">
        <v>85</v>
      </c>
      <c r="AE544" s="58">
        <v>-14.7</v>
      </c>
      <c r="AF544" s="58">
        <v>99.337748000000005</v>
      </c>
      <c r="AG544" s="58">
        <v>45.72</v>
      </c>
      <c r="AH544" s="58">
        <v>85.5</v>
      </c>
      <c r="AI544" s="58">
        <v>74.8</v>
      </c>
      <c r="AJ544" s="58">
        <v>19.3</v>
      </c>
      <c r="AK544" s="58">
        <v>10.7</v>
      </c>
      <c r="AL544" s="58">
        <v>-1.8</v>
      </c>
      <c r="AM544" s="58">
        <v>87.487700000000004</v>
      </c>
      <c r="AN544" s="58">
        <v>99.840999999999994</v>
      </c>
      <c r="AO544" s="58">
        <v>14.3</v>
      </c>
      <c r="AP544" s="58">
        <v>50</v>
      </c>
      <c r="AQ544" s="58">
        <v>79.599999999999994</v>
      </c>
      <c r="AR544" s="58">
        <v>35.9</v>
      </c>
      <c r="AS544" s="58">
        <v>-13.7</v>
      </c>
      <c r="AT544" s="58">
        <v>93.9</v>
      </c>
      <c r="AU544" s="58">
        <v>101.61</v>
      </c>
      <c r="AV544" s="58">
        <v>90.7</v>
      </c>
      <c r="AW544" s="58">
        <v>97.9</v>
      </c>
      <c r="AX544" s="58">
        <v>86.9</v>
      </c>
      <c r="AY544" s="58">
        <v>85.5</v>
      </c>
      <c r="AZ544" s="58">
        <v>78.5</v>
      </c>
      <c r="BA544" s="58">
        <v>62.2</v>
      </c>
      <c r="BB544" s="58">
        <v>89.8</v>
      </c>
      <c r="BC544" s="58">
        <v>90.1</v>
      </c>
      <c r="BD544" s="58">
        <v>98.9</v>
      </c>
      <c r="BE544" s="58">
        <v>17.899999999999999</v>
      </c>
      <c r="BF544" s="58">
        <v>83.4</v>
      </c>
      <c r="BG544" s="58">
        <v>12.71</v>
      </c>
      <c r="BH544" s="58">
        <v>10.17</v>
      </c>
      <c r="BI544" s="58">
        <v>70.2</v>
      </c>
      <c r="BJ544" s="58">
        <v>111.9556</v>
      </c>
      <c r="BK544" s="58">
        <v>111.9556</v>
      </c>
      <c r="BL544" s="58">
        <v>61.02</v>
      </c>
      <c r="BM544" s="58">
        <v>47.58</v>
      </c>
      <c r="BN544" s="58">
        <v>8.6999999999999993</v>
      </c>
      <c r="BO544" s="58">
        <v>7.5</v>
      </c>
      <c r="BP544" s="58">
        <v>77.2</v>
      </c>
      <c r="BQ544" s="58">
        <v>87.3</v>
      </c>
      <c r="BR544" s="58">
        <v>78</v>
      </c>
      <c r="BS544" s="58">
        <v>96.4</v>
      </c>
      <c r="BT544" s="58">
        <v>-41.8</v>
      </c>
      <c r="BU544" s="58">
        <v>-39.200000000000003</v>
      </c>
      <c r="BV544" s="58">
        <v>96.6</v>
      </c>
      <c r="BW544" s="58">
        <v>8.1999999999999993</v>
      </c>
      <c r="BX544" s="58">
        <v>-27.6</v>
      </c>
      <c r="BY544" s="58">
        <v>-11.5</v>
      </c>
      <c r="BZ544" s="58">
        <v>6.1</v>
      </c>
      <c r="CA544" s="58">
        <v>4.4000000000000004</v>
      </c>
      <c r="CB544" s="58">
        <v>-13</v>
      </c>
      <c r="CC544" s="58">
        <v>0</v>
      </c>
      <c r="CD544" s="58">
        <v>-12.2</v>
      </c>
      <c r="CE544" s="58">
        <v>39154</v>
      </c>
      <c r="CF544" s="58">
        <v>2394909</v>
      </c>
      <c r="CG544" s="58">
        <v>64.5</v>
      </c>
      <c r="CH544" s="58">
        <v>55.9</v>
      </c>
      <c r="CI544" s="58">
        <v>70.599999999999994</v>
      </c>
      <c r="CJ544" s="58">
        <v>63.7</v>
      </c>
      <c r="CK544" s="58">
        <v>-41</v>
      </c>
      <c r="CL544" s="58">
        <v>-54</v>
      </c>
      <c r="CM544" s="58">
        <v>-41.8</v>
      </c>
      <c r="CN544" s="58">
        <v>61.7</v>
      </c>
      <c r="CO544" s="58">
        <v>60.9</v>
      </c>
      <c r="CP544" s="58">
        <v>87.7</v>
      </c>
      <c r="CQ544" s="58">
        <v>53.162433624000002</v>
      </c>
      <c r="CR544" s="58">
        <v>12.91</v>
      </c>
      <c r="CS544" s="58">
        <v>95</v>
      </c>
      <c r="CT544" s="58">
        <v>104.7</v>
      </c>
      <c r="CU544" s="58">
        <v>112.2402</v>
      </c>
      <c r="CV544" s="58">
        <v>4.74</v>
      </c>
      <c r="CW544" s="58">
        <v>2.91</v>
      </c>
      <c r="CX544" s="58">
        <v>80.099999999999994</v>
      </c>
      <c r="CY544" s="58">
        <v>69</v>
      </c>
      <c r="CZ544" s="59" t="s">
        <v>544</v>
      </c>
      <c r="DA544" s="58">
        <v>-20.6</v>
      </c>
      <c r="DB544" s="58">
        <v>112.1</v>
      </c>
      <c r="DC544" s="58">
        <v>88.2</v>
      </c>
      <c r="DD544" s="58">
        <v>71.5</v>
      </c>
      <c r="DE544" s="58">
        <v>87.8</v>
      </c>
      <c r="DF544" s="58">
        <v>96.1</v>
      </c>
      <c r="DG544" s="58">
        <v>87.6</v>
      </c>
      <c r="DH544" s="58">
        <v>71.7</v>
      </c>
      <c r="DI544" s="58">
        <v>71.900000000000006</v>
      </c>
      <c r="DJ544" s="58">
        <v>54.112261881000002</v>
      </c>
      <c r="DK544" s="58">
        <v>85</v>
      </c>
      <c r="DL544" s="58">
        <v>88.9</v>
      </c>
      <c r="DM544" s="58">
        <v>86.1</v>
      </c>
      <c r="DN544" s="58">
        <v>17.988959000000001</v>
      </c>
      <c r="DO544" s="58">
        <v>80.400000000000006</v>
      </c>
      <c r="DP544" s="59" t="s">
        <v>544</v>
      </c>
      <c r="DQ544" s="1">
        <v>83.1</v>
      </c>
    </row>
    <row r="545" spans="1:121">
      <c r="A545" s="3">
        <v>38426</v>
      </c>
      <c r="B545" s="58">
        <v>90</v>
      </c>
      <c r="C545" s="58">
        <v>89.5</v>
      </c>
      <c r="D545" s="58">
        <v>84.8</v>
      </c>
      <c r="E545" s="58">
        <v>94.4</v>
      </c>
      <c r="F545" s="58">
        <v>82.5</v>
      </c>
      <c r="G545" s="58">
        <v>1.3200670000000001</v>
      </c>
      <c r="H545" s="58">
        <v>684.1</v>
      </c>
      <c r="I545" s="58">
        <v>1427.8</v>
      </c>
      <c r="J545" s="58">
        <v>2.137</v>
      </c>
      <c r="K545" s="58">
        <v>3.7</v>
      </c>
      <c r="L545" s="58">
        <v>4348.8</v>
      </c>
      <c r="M545" s="58">
        <v>331538</v>
      </c>
      <c r="N545" s="58">
        <v>84.3</v>
      </c>
      <c r="O545" s="58">
        <v>3397</v>
      </c>
      <c r="P545" s="58">
        <v>12.1</v>
      </c>
      <c r="Q545" s="58">
        <v>18</v>
      </c>
      <c r="R545" s="58">
        <v>11.7</v>
      </c>
      <c r="S545" s="58">
        <v>58.34</v>
      </c>
      <c r="T545" s="59" t="s">
        <v>544</v>
      </c>
      <c r="U545" s="58">
        <v>44.29</v>
      </c>
      <c r="V545" s="59" t="s">
        <v>544</v>
      </c>
      <c r="W545" s="58">
        <v>-13.4</v>
      </c>
      <c r="X545" s="58">
        <v>77.099999999999994</v>
      </c>
      <c r="Y545" s="58">
        <v>15.7</v>
      </c>
      <c r="Z545" s="58">
        <v>99.3</v>
      </c>
      <c r="AA545" s="58">
        <v>98.3</v>
      </c>
      <c r="AB545" s="58">
        <v>98.2</v>
      </c>
      <c r="AC545" s="58">
        <v>1.3200670000000001</v>
      </c>
      <c r="AD545" s="58">
        <v>85.3</v>
      </c>
      <c r="AE545" s="58">
        <v>-16.899999999999999</v>
      </c>
      <c r="AF545" s="58">
        <v>98.469944999999996</v>
      </c>
      <c r="AG545" s="58">
        <v>53.23</v>
      </c>
      <c r="AH545" s="58">
        <v>85.8</v>
      </c>
      <c r="AI545" s="58">
        <v>77.099999999999994</v>
      </c>
      <c r="AJ545" s="58">
        <v>16.3</v>
      </c>
      <c r="AK545" s="58">
        <v>12.8</v>
      </c>
      <c r="AL545" s="58">
        <v>-6.3</v>
      </c>
      <c r="AM545" s="58">
        <v>87.427999999999997</v>
      </c>
      <c r="AN545" s="58">
        <v>99.667500000000004</v>
      </c>
      <c r="AO545" s="58">
        <v>32.299999999999997</v>
      </c>
      <c r="AP545" s="58">
        <v>33.9</v>
      </c>
      <c r="AQ545" s="58">
        <v>79.900000000000006</v>
      </c>
      <c r="AR545" s="58">
        <v>36.299999999999997</v>
      </c>
      <c r="AS545" s="58">
        <v>-14.7</v>
      </c>
      <c r="AT545" s="58">
        <v>92.1</v>
      </c>
      <c r="AU545" s="58">
        <v>102.14</v>
      </c>
      <c r="AV545" s="58">
        <v>91.3</v>
      </c>
      <c r="AW545" s="58">
        <v>98.3</v>
      </c>
      <c r="AX545" s="58">
        <v>99.4</v>
      </c>
      <c r="AY545" s="58">
        <v>96.7</v>
      </c>
      <c r="AZ545" s="58">
        <v>82.5</v>
      </c>
      <c r="BA545" s="58">
        <v>68.7</v>
      </c>
      <c r="BB545" s="58">
        <v>92.1</v>
      </c>
      <c r="BC545" s="58">
        <v>90.1</v>
      </c>
      <c r="BD545" s="58">
        <v>99</v>
      </c>
      <c r="BE545" s="58">
        <v>18.5</v>
      </c>
      <c r="BF545" s="58">
        <v>83.6</v>
      </c>
      <c r="BG545" s="58">
        <v>13.51</v>
      </c>
      <c r="BH545" s="58">
        <v>10.39</v>
      </c>
      <c r="BI545" s="58">
        <v>64.900000000000006</v>
      </c>
      <c r="BJ545" s="58">
        <v>112.89490000000001</v>
      </c>
      <c r="BK545" s="58">
        <v>112.89490000000001</v>
      </c>
      <c r="BL545" s="58">
        <v>62.81</v>
      </c>
      <c r="BM545" s="58">
        <v>48.3</v>
      </c>
      <c r="BN545" s="58">
        <v>0.2</v>
      </c>
      <c r="BO545" s="58">
        <v>0.6</v>
      </c>
      <c r="BP545" s="58">
        <v>79.7</v>
      </c>
      <c r="BQ545" s="58">
        <v>88.2</v>
      </c>
      <c r="BR545" s="58">
        <v>80.900000000000006</v>
      </c>
      <c r="BS545" s="58">
        <v>96.5</v>
      </c>
      <c r="BT545" s="58">
        <v>-39.700000000000003</v>
      </c>
      <c r="BU545" s="58">
        <v>-38.299999999999997</v>
      </c>
      <c r="BV545" s="58">
        <v>97.4</v>
      </c>
      <c r="BW545" s="58">
        <v>7.1</v>
      </c>
      <c r="BX545" s="58">
        <v>-37.1</v>
      </c>
      <c r="BY545" s="58">
        <v>-16.2</v>
      </c>
      <c r="BZ545" s="58">
        <v>0.4</v>
      </c>
      <c r="CA545" s="58">
        <v>4.9000000000000004</v>
      </c>
      <c r="CB545" s="58">
        <v>-18.2</v>
      </c>
      <c r="CC545" s="58">
        <v>-5.9</v>
      </c>
      <c r="CD545" s="58">
        <v>-12.3</v>
      </c>
      <c r="CE545" s="58">
        <v>39113</v>
      </c>
      <c r="CF545" s="58">
        <v>2395584</v>
      </c>
      <c r="CG545" s="58">
        <v>72.400000000000006</v>
      </c>
      <c r="CH545" s="58">
        <v>60.1</v>
      </c>
      <c r="CI545" s="58">
        <v>75.900000000000006</v>
      </c>
      <c r="CJ545" s="58">
        <v>75.900000000000006</v>
      </c>
      <c r="CK545" s="58">
        <v>-41.5</v>
      </c>
      <c r="CL545" s="58">
        <v>-50.2</v>
      </c>
      <c r="CM545" s="58">
        <v>-39.700000000000003</v>
      </c>
      <c r="CN545" s="58">
        <v>57.7</v>
      </c>
      <c r="CO545" s="58">
        <v>57.7</v>
      </c>
      <c r="CP545" s="58">
        <v>89.5</v>
      </c>
      <c r="CQ545" s="58">
        <v>40.669960021999998</v>
      </c>
      <c r="CR545" s="58">
        <v>12.7</v>
      </c>
      <c r="CS545" s="58">
        <v>95</v>
      </c>
      <c r="CT545" s="58">
        <v>105.4</v>
      </c>
      <c r="CU545" s="58">
        <v>113.17100000000001</v>
      </c>
      <c r="CV545" s="58">
        <v>5</v>
      </c>
      <c r="CW545" s="58">
        <v>2.79</v>
      </c>
      <c r="CX545" s="58">
        <v>89.8</v>
      </c>
      <c r="CY545" s="58">
        <v>74.099999999999994</v>
      </c>
      <c r="CZ545" s="59" t="s">
        <v>544</v>
      </c>
      <c r="DA545" s="58">
        <v>-45</v>
      </c>
      <c r="DB545" s="58">
        <v>111</v>
      </c>
      <c r="DC545" s="58">
        <v>88.4</v>
      </c>
      <c r="DD545" s="58">
        <v>73.400000000000006</v>
      </c>
      <c r="DE545" s="58">
        <v>85.8</v>
      </c>
      <c r="DF545" s="58">
        <v>94.5</v>
      </c>
      <c r="DG545" s="58">
        <v>89.6</v>
      </c>
      <c r="DH545" s="58">
        <v>75</v>
      </c>
      <c r="DI545" s="58">
        <v>76.099999999999994</v>
      </c>
      <c r="DJ545" s="58">
        <v>54.029773916000003</v>
      </c>
      <c r="DK545" s="58">
        <v>85.2</v>
      </c>
      <c r="DL545" s="58">
        <v>89</v>
      </c>
      <c r="DM545" s="58">
        <v>88</v>
      </c>
      <c r="DN545" s="58">
        <v>18.359393000000001</v>
      </c>
      <c r="DO545" s="58">
        <v>80.900000000000006</v>
      </c>
      <c r="DP545" s="59" t="s">
        <v>544</v>
      </c>
      <c r="DQ545" s="1">
        <v>84.2</v>
      </c>
    </row>
    <row r="546" spans="1:121">
      <c r="A546" s="3">
        <v>38457</v>
      </c>
      <c r="B546" s="58">
        <v>89.8</v>
      </c>
      <c r="C546" s="58">
        <v>89.1</v>
      </c>
      <c r="D546" s="58">
        <v>84.6</v>
      </c>
      <c r="E546" s="58">
        <v>93.7</v>
      </c>
      <c r="F546" s="58">
        <v>81.8</v>
      </c>
      <c r="G546" s="58">
        <v>1.29379</v>
      </c>
      <c r="H546" s="58">
        <v>686.6</v>
      </c>
      <c r="I546" s="58">
        <v>1436.1</v>
      </c>
      <c r="J546" s="58">
        <v>2.137</v>
      </c>
      <c r="K546" s="58">
        <v>3.5</v>
      </c>
      <c r="L546" s="58">
        <v>4184.8</v>
      </c>
      <c r="M546" s="58">
        <v>309378</v>
      </c>
      <c r="N546" s="58">
        <v>84.8</v>
      </c>
      <c r="O546" s="58">
        <v>3422</v>
      </c>
      <c r="P546" s="58">
        <v>11.9</v>
      </c>
      <c r="Q546" s="58">
        <v>15.8</v>
      </c>
      <c r="R546" s="58">
        <v>11.7</v>
      </c>
      <c r="S546" s="58">
        <v>58.18</v>
      </c>
      <c r="T546" s="59" t="s">
        <v>544</v>
      </c>
      <c r="U546" s="58">
        <v>46.25</v>
      </c>
      <c r="V546" s="59" t="s">
        <v>544</v>
      </c>
      <c r="W546" s="58">
        <v>-14.9</v>
      </c>
      <c r="X546" s="58">
        <v>76</v>
      </c>
      <c r="Y546" s="58">
        <v>16.600000000000001</v>
      </c>
      <c r="Z546" s="58">
        <v>98.8</v>
      </c>
      <c r="AA546" s="58">
        <v>97.9</v>
      </c>
      <c r="AB546" s="58">
        <v>97.7</v>
      </c>
      <c r="AC546" s="58">
        <v>1.29379</v>
      </c>
      <c r="AD546" s="58">
        <v>86.6</v>
      </c>
      <c r="AE546" s="58">
        <v>-19</v>
      </c>
      <c r="AF546" s="58">
        <v>98.793859999999995</v>
      </c>
      <c r="AG546" s="58">
        <v>52.6</v>
      </c>
      <c r="AH546" s="58">
        <v>85.8</v>
      </c>
      <c r="AI546" s="58">
        <v>76</v>
      </c>
      <c r="AJ546" s="58">
        <v>17.399999999999999</v>
      </c>
      <c r="AK546" s="58">
        <v>16.399999999999999</v>
      </c>
      <c r="AL546" s="58">
        <v>-3.7</v>
      </c>
      <c r="AM546" s="58">
        <v>87.407700000000006</v>
      </c>
      <c r="AN546" s="58">
        <v>99.537599999999998</v>
      </c>
      <c r="AO546" s="58">
        <v>24.5</v>
      </c>
      <c r="AP546" s="58">
        <v>69.3</v>
      </c>
      <c r="AQ546" s="58">
        <v>81</v>
      </c>
      <c r="AR546" s="58">
        <v>20.100000000000001</v>
      </c>
      <c r="AS546" s="58">
        <v>-15</v>
      </c>
      <c r="AT546" s="58">
        <v>92.1</v>
      </c>
      <c r="AU546" s="58">
        <v>101.67</v>
      </c>
      <c r="AV546" s="58">
        <v>90.9</v>
      </c>
      <c r="AW546" s="58">
        <v>98.4</v>
      </c>
      <c r="AX546" s="58">
        <v>99.5</v>
      </c>
      <c r="AY546" s="58">
        <v>96.4</v>
      </c>
      <c r="AZ546" s="58">
        <v>80.599999999999994</v>
      </c>
      <c r="BA546" s="58">
        <v>66.5</v>
      </c>
      <c r="BB546" s="58">
        <v>90.5</v>
      </c>
      <c r="BC546" s="58">
        <v>89.9</v>
      </c>
      <c r="BD546" s="58">
        <v>100.8</v>
      </c>
      <c r="BE546" s="58">
        <v>20.9</v>
      </c>
      <c r="BF546" s="58">
        <v>85.9</v>
      </c>
      <c r="BG546" s="58">
        <v>12.82</v>
      </c>
      <c r="BH546" s="58">
        <v>10.44</v>
      </c>
      <c r="BI546" s="58">
        <v>74.099999999999994</v>
      </c>
      <c r="BJ546" s="58">
        <v>111.98739999999999</v>
      </c>
      <c r="BK546" s="58">
        <v>111.98739999999999</v>
      </c>
      <c r="BL546" s="58">
        <v>62.51</v>
      </c>
      <c r="BM546" s="58">
        <v>50.14</v>
      </c>
      <c r="BN546" s="58">
        <v>3.9</v>
      </c>
      <c r="BO546" s="58">
        <v>3.4</v>
      </c>
      <c r="BP546" s="58">
        <v>79.900000000000006</v>
      </c>
      <c r="BQ546" s="58">
        <v>89.6</v>
      </c>
      <c r="BR546" s="58">
        <v>80.400000000000006</v>
      </c>
      <c r="BS546" s="58">
        <v>96</v>
      </c>
      <c r="BT546" s="58">
        <v>-34.200000000000003</v>
      </c>
      <c r="BU546" s="58">
        <v>-46.1</v>
      </c>
      <c r="BV546" s="58">
        <v>97.1</v>
      </c>
      <c r="BW546" s="58">
        <v>9.6999999999999993</v>
      </c>
      <c r="BX546" s="58">
        <v>-30.8</v>
      </c>
      <c r="BY546" s="58">
        <v>-22.1</v>
      </c>
      <c r="BZ546" s="58">
        <v>-1.7</v>
      </c>
      <c r="CA546" s="58">
        <v>5</v>
      </c>
      <c r="CB546" s="58">
        <v>-15.6</v>
      </c>
      <c r="CC546" s="58">
        <v>0.1</v>
      </c>
      <c r="CD546" s="58">
        <v>-27.1</v>
      </c>
      <c r="CE546" s="58">
        <v>39108</v>
      </c>
      <c r="CF546" s="58">
        <v>2433299</v>
      </c>
      <c r="CG546" s="58">
        <v>67.599999999999994</v>
      </c>
      <c r="CH546" s="58">
        <v>53.7</v>
      </c>
      <c r="CI546" s="58">
        <v>76.3</v>
      </c>
      <c r="CJ546" s="58">
        <v>67.3</v>
      </c>
      <c r="CK546" s="58">
        <v>-42.7</v>
      </c>
      <c r="CL546" s="58">
        <v>-49.3</v>
      </c>
      <c r="CM546" s="58">
        <v>-34.200000000000003</v>
      </c>
      <c r="CN546" s="58">
        <v>60.2</v>
      </c>
      <c r="CO546" s="58">
        <v>60.2</v>
      </c>
      <c r="CP546" s="58">
        <v>90.3</v>
      </c>
      <c r="CQ546" s="58">
        <v>34.602832794000001</v>
      </c>
      <c r="CR546" s="58">
        <v>12.81</v>
      </c>
      <c r="CS546" s="58">
        <v>94.9</v>
      </c>
      <c r="CT546" s="58">
        <v>104.4</v>
      </c>
      <c r="CU546" s="58">
        <v>112.259</v>
      </c>
      <c r="CV546" s="58">
        <v>4.43</v>
      </c>
      <c r="CW546" s="58">
        <v>2.68</v>
      </c>
      <c r="CX546" s="58">
        <v>83.8</v>
      </c>
      <c r="CY546" s="58">
        <v>66.099999999999994</v>
      </c>
      <c r="CZ546" s="59" t="s">
        <v>544</v>
      </c>
      <c r="DA546" s="58">
        <v>-23.6</v>
      </c>
      <c r="DB546" s="58">
        <v>110.7</v>
      </c>
      <c r="DC546" s="58">
        <v>88</v>
      </c>
      <c r="DD546" s="58">
        <v>74.8</v>
      </c>
      <c r="DE546" s="58">
        <v>86.2</v>
      </c>
      <c r="DF546" s="58">
        <v>93.7</v>
      </c>
      <c r="DG546" s="58">
        <v>90.1</v>
      </c>
      <c r="DH546" s="58">
        <v>72.7</v>
      </c>
      <c r="DI546" s="58">
        <v>74.3</v>
      </c>
      <c r="DJ546" s="58">
        <v>68.241844184000001</v>
      </c>
      <c r="DK546" s="58">
        <v>87.4</v>
      </c>
      <c r="DL546" s="58">
        <v>89.6</v>
      </c>
      <c r="DM546" s="58">
        <v>87.4</v>
      </c>
      <c r="DN546" s="58">
        <v>18.131269</v>
      </c>
      <c r="DO546" s="58">
        <v>82.1</v>
      </c>
      <c r="DP546" s="59" t="s">
        <v>544</v>
      </c>
      <c r="DQ546" s="1">
        <v>84.8</v>
      </c>
    </row>
    <row r="547" spans="1:121">
      <c r="A547" s="3">
        <v>38487</v>
      </c>
      <c r="B547" s="58">
        <v>89.3</v>
      </c>
      <c r="C547" s="58">
        <v>88.7</v>
      </c>
      <c r="D547" s="58">
        <v>84.7</v>
      </c>
      <c r="E547" s="58">
        <v>92.9</v>
      </c>
      <c r="F547" s="58">
        <v>82.2</v>
      </c>
      <c r="G547" s="58">
        <v>1.2693950000000001</v>
      </c>
      <c r="H547" s="58">
        <v>696.1</v>
      </c>
      <c r="I547" s="58">
        <v>1444.7</v>
      </c>
      <c r="J547" s="58">
        <v>2.1259999999999999</v>
      </c>
      <c r="K547" s="58">
        <v>3.3</v>
      </c>
      <c r="L547" s="58">
        <v>4460.6000000000004</v>
      </c>
      <c r="M547" s="58">
        <v>299992</v>
      </c>
      <c r="N547" s="58">
        <v>84</v>
      </c>
      <c r="O547" s="58">
        <v>3100</v>
      </c>
      <c r="P547" s="58">
        <v>11.9</v>
      </c>
      <c r="Q547" s="58">
        <v>12.5</v>
      </c>
      <c r="R547" s="58">
        <v>12.1</v>
      </c>
      <c r="S547" s="58">
        <v>61.7</v>
      </c>
      <c r="T547" s="59" t="s">
        <v>544</v>
      </c>
      <c r="U547" s="58">
        <v>49.7</v>
      </c>
      <c r="V547" s="59" t="s">
        <v>544</v>
      </c>
      <c r="W547" s="58">
        <v>-13.3</v>
      </c>
      <c r="X547" s="58">
        <v>77</v>
      </c>
      <c r="Y547" s="58">
        <v>11.4</v>
      </c>
      <c r="Z547" s="58">
        <v>98.5</v>
      </c>
      <c r="AA547" s="58">
        <v>97.5</v>
      </c>
      <c r="AB547" s="58">
        <v>97.1</v>
      </c>
      <c r="AC547" s="58">
        <v>1.2693950000000001</v>
      </c>
      <c r="AD547" s="58">
        <v>85.7</v>
      </c>
      <c r="AE547" s="58">
        <v>-18.899999999999999</v>
      </c>
      <c r="AF547" s="58">
        <v>98.899889999999999</v>
      </c>
      <c r="AG547" s="58">
        <v>49.29</v>
      </c>
      <c r="AH547" s="58">
        <v>85.7</v>
      </c>
      <c r="AI547" s="58">
        <v>77</v>
      </c>
      <c r="AJ547" s="58">
        <v>14.7</v>
      </c>
      <c r="AK547" s="58">
        <v>17.3</v>
      </c>
      <c r="AL547" s="58">
        <v>-6.2</v>
      </c>
      <c r="AM547" s="58">
        <v>87.450100000000006</v>
      </c>
      <c r="AN547" s="58">
        <v>99.477699999999999</v>
      </c>
      <c r="AO547" s="58">
        <v>21.5</v>
      </c>
      <c r="AP547" s="58">
        <v>90.1</v>
      </c>
      <c r="AQ547" s="58">
        <v>81.2</v>
      </c>
      <c r="AR547" s="58">
        <v>13.9</v>
      </c>
      <c r="AS547" s="58">
        <v>-14.7</v>
      </c>
      <c r="AT547" s="58">
        <v>93.2</v>
      </c>
      <c r="AU547" s="58">
        <v>100.97</v>
      </c>
      <c r="AV547" s="58">
        <v>90.5</v>
      </c>
      <c r="AW547" s="58">
        <v>98.2</v>
      </c>
      <c r="AX547" s="58">
        <v>94.3</v>
      </c>
      <c r="AY547" s="58">
        <v>91.8</v>
      </c>
      <c r="AZ547" s="58">
        <v>79</v>
      </c>
      <c r="BA547" s="58">
        <v>67.2</v>
      </c>
      <c r="BB547" s="58">
        <v>87.2</v>
      </c>
      <c r="BC547" s="58">
        <v>89.8</v>
      </c>
      <c r="BD547" s="58">
        <v>97.5</v>
      </c>
      <c r="BE547" s="58">
        <v>10.199999999999999</v>
      </c>
      <c r="BF547" s="58">
        <v>86.2</v>
      </c>
      <c r="BG547" s="58">
        <v>13.3</v>
      </c>
      <c r="BH547" s="58">
        <v>10.83</v>
      </c>
      <c r="BI547" s="58">
        <v>75.900000000000006</v>
      </c>
      <c r="BJ547" s="58">
        <v>110.7749</v>
      </c>
      <c r="BK547" s="58">
        <v>110.7749</v>
      </c>
      <c r="BL547" s="58">
        <v>65.760000000000005</v>
      </c>
      <c r="BM547" s="58">
        <v>53.68</v>
      </c>
      <c r="BN547" s="58">
        <v>1.3</v>
      </c>
      <c r="BO547" s="58">
        <v>4.3</v>
      </c>
      <c r="BP547" s="58">
        <v>78.2</v>
      </c>
      <c r="BQ547" s="58">
        <v>85.9</v>
      </c>
      <c r="BR547" s="58">
        <v>78.5</v>
      </c>
      <c r="BS547" s="58">
        <v>95.8</v>
      </c>
      <c r="BT547" s="58">
        <v>-35.5</v>
      </c>
      <c r="BU547" s="58">
        <v>-42.7</v>
      </c>
      <c r="BV547" s="58">
        <v>97</v>
      </c>
      <c r="BW547" s="58">
        <v>6.5</v>
      </c>
      <c r="BX547" s="58">
        <v>-34.200000000000003</v>
      </c>
      <c r="BY547" s="58">
        <v>-21.4</v>
      </c>
      <c r="BZ547" s="58">
        <v>-2.2999999999999998</v>
      </c>
      <c r="CA547" s="58">
        <v>4.7</v>
      </c>
      <c r="CB547" s="58">
        <v>-16.3</v>
      </c>
      <c r="CC547" s="58">
        <v>-13.3</v>
      </c>
      <c r="CD547" s="58">
        <v>-21.3</v>
      </c>
      <c r="CE547" s="58">
        <v>39107</v>
      </c>
      <c r="CF547" s="58">
        <v>2416404</v>
      </c>
      <c r="CG547" s="58">
        <v>72.900000000000006</v>
      </c>
      <c r="CH547" s="58">
        <v>60.9</v>
      </c>
      <c r="CI547" s="58">
        <v>85.4</v>
      </c>
      <c r="CJ547" s="58">
        <v>68.400000000000006</v>
      </c>
      <c r="CK547" s="58">
        <v>-39.9</v>
      </c>
      <c r="CL547" s="58">
        <v>-48.8</v>
      </c>
      <c r="CM547" s="58">
        <v>-35.5</v>
      </c>
      <c r="CN547" s="58">
        <v>61.3</v>
      </c>
      <c r="CO547" s="58">
        <v>60.6</v>
      </c>
      <c r="CP547" s="58">
        <v>88.6</v>
      </c>
      <c r="CQ547" s="58">
        <v>66.399055481000005</v>
      </c>
      <c r="CR547" s="58">
        <v>16.11</v>
      </c>
      <c r="CS547" s="58">
        <v>95</v>
      </c>
      <c r="CT547" s="58">
        <v>103.5</v>
      </c>
      <c r="CU547" s="58">
        <v>110.9833</v>
      </c>
      <c r="CV547" s="58">
        <v>4.57</v>
      </c>
      <c r="CW547" s="58">
        <v>2.72</v>
      </c>
      <c r="CX547" s="58">
        <v>90.7</v>
      </c>
      <c r="CY547" s="58">
        <v>75.2</v>
      </c>
      <c r="CZ547" s="59" t="s">
        <v>544</v>
      </c>
      <c r="DA547" s="58">
        <v>-16</v>
      </c>
      <c r="DB547" s="58">
        <v>108.9</v>
      </c>
      <c r="DC547" s="58">
        <v>88.1</v>
      </c>
      <c r="DD547" s="58">
        <v>74.599999999999994</v>
      </c>
      <c r="DE547" s="58">
        <v>86.3</v>
      </c>
      <c r="DF547" s="58">
        <v>92.5</v>
      </c>
      <c r="DG547" s="58">
        <v>88.6</v>
      </c>
      <c r="DH547" s="58">
        <v>74.2</v>
      </c>
      <c r="DI547" s="58">
        <v>73.7</v>
      </c>
      <c r="DJ547" s="58">
        <v>69.299904130000002</v>
      </c>
      <c r="DK547" s="58">
        <v>88</v>
      </c>
      <c r="DL547" s="58">
        <v>89.4</v>
      </c>
      <c r="DM547" s="58">
        <v>87.3</v>
      </c>
      <c r="DN547" s="58">
        <v>18.051297999999999</v>
      </c>
      <c r="DO547" s="58">
        <v>82.1</v>
      </c>
      <c r="DP547" s="59" t="s">
        <v>544</v>
      </c>
      <c r="DQ547" s="1">
        <v>83.7</v>
      </c>
    </row>
    <row r="548" spans="1:121">
      <c r="A548" s="3">
        <v>38518</v>
      </c>
      <c r="B548" s="58">
        <v>89.3</v>
      </c>
      <c r="C548" s="58">
        <v>89.3</v>
      </c>
      <c r="D548" s="58">
        <v>84.9</v>
      </c>
      <c r="E548" s="58">
        <v>93.8</v>
      </c>
      <c r="F548" s="58">
        <v>85</v>
      </c>
      <c r="G548" s="58">
        <v>1.216491</v>
      </c>
      <c r="H548" s="58">
        <v>706.3</v>
      </c>
      <c r="I548" s="58">
        <v>1451.1</v>
      </c>
      <c r="J548" s="58">
        <v>2.1110000000000002</v>
      </c>
      <c r="K548" s="58">
        <v>3.1</v>
      </c>
      <c r="L548" s="58">
        <v>4586.3</v>
      </c>
      <c r="M548" s="58">
        <v>336629</v>
      </c>
      <c r="N548" s="58">
        <v>85.7</v>
      </c>
      <c r="O548" s="58">
        <v>3446</v>
      </c>
      <c r="P548" s="58">
        <v>11.8</v>
      </c>
      <c r="Q548" s="58">
        <v>12</v>
      </c>
      <c r="R548" s="58">
        <v>12.3</v>
      </c>
      <c r="S548" s="58">
        <v>60.43</v>
      </c>
      <c r="T548" s="59" t="s">
        <v>544</v>
      </c>
      <c r="U548" s="58">
        <v>47.26</v>
      </c>
      <c r="V548" s="59" t="s">
        <v>544</v>
      </c>
      <c r="W548" s="58">
        <v>-16.100000000000001</v>
      </c>
      <c r="X548" s="58">
        <v>78.8</v>
      </c>
      <c r="Y548" s="58">
        <v>13.1</v>
      </c>
      <c r="Z548" s="58">
        <v>97.7</v>
      </c>
      <c r="AA548" s="58">
        <v>96.3</v>
      </c>
      <c r="AB548" s="58">
        <v>95.7</v>
      </c>
      <c r="AC548" s="58">
        <v>1.216491</v>
      </c>
      <c r="AD548" s="58">
        <v>87.3</v>
      </c>
      <c r="AE548" s="58">
        <v>-20.399999999999999</v>
      </c>
      <c r="AF548" s="58">
        <v>97.828446999999997</v>
      </c>
      <c r="AG548" s="58">
        <v>54.84</v>
      </c>
      <c r="AH548" s="58">
        <v>86</v>
      </c>
      <c r="AI548" s="58">
        <v>78.8</v>
      </c>
      <c r="AJ548" s="58">
        <v>14.4</v>
      </c>
      <c r="AK548" s="58">
        <v>16.8</v>
      </c>
      <c r="AL548" s="58">
        <v>-5.3</v>
      </c>
      <c r="AM548" s="58">
        <v>87.564899999999994</v>
      </c>
      <c r="AN548" s="58">
        <v>99.498599999999996</v>
      </c>
      <c r="AO548" s="58">
        <v>16.399999999999999</v>
      </c>
      <c r="AP548" s="58">
        <v>97.6</v>
      </c>
      <c r="AQ548" s="58">
        <v>79.8</v>
      </c>
      <c r="AR548" s="58">
        <v>19.5</v>
      </c>
      <c r="AS548" s="58">
        <v>-15.2</v>
      </c>
      <c r="AT548" s="58">
        <v>92.4</v>
      </c>
      <c r="AU548" s="58">
        <v>99.23</v>
      </c>
      <c r="AV548" s="58">
        <v>92.1</v>
      </c>
      <c r="AW548" s="58">
        <v>99.2</v>
      </c>
      <c r="AX548" s="58">
        <v>105.5</v>
      </c>
      <c r="AY548" s="58">
        <v>101.3</v>
      </c>
      <c r="AZ548" s="58">
        <v>79.400000000000006</v>
      </c>
      <c r="BA548" s="58">
        <v>68.599999999999994</v>
      </c>
      <c r="BB548" s="58">
        <v>86.9</v>
      </c>
      <c r="BC548" s="58">
        <v>90</v>
      </c>
      <c r="BD548" s="58">
        <v>100.5</v>
      </c>
      <c r="BE548" s="58">
        <v>11.8</v>
      </c>
      <c r="BF548" s="58">
        <v>86.4</v>
      </c>
      <c r="BG548" s="58">
        <v>12.72</v>
      </c>
      <c r="BH548" s="58">
        <v>11.13</v>
      </c>
      <c r="BI548" s="58">
        <v>75.900000000000006</v>
      </c>
      <c r="BJ548" s="58">
        <v>107.7003</v>
      </c>
      <c r="BK548" s="58">
        <v>107.7003</v>
      </c>
      <c r="BL548" s="58">
        <v>64.44</v>
      </c>
      <c r="BM548" s="58">
        <v>50.76</v>
      </c>
      <c r="BN548" s="58">
        <v>-3.7</v>
      </c>
      <c r="BO548" s="58">
        <v>-0.1</v>
      </c>
      <c r="BP548" s="58">
        <v>81.3</v>
      </c>
      <c r="BQ548" s="58">
        <v>88.9</v>
      </c>
      <c r="BR548" s="58">
        <v>81.599999999999994</v>
      </c>
      <c r="BS548" s="58">
        <v>96.4</v>
      </c>
      <c r="BT548" s="58">
        <v>-39.1</v>
      </c>
      <c r="BU548" s="58">
        <v>-38.4</v>
      </c>
      <c r="BV548" s="58">
        <v>97.4</v>
      </c>
      <c r="BW548" s="58">
        <v>4.9000000000000004</v>
      </c>
      <c r="BX548" s="58">
        <v>-28.5</v>
      </c>
      <c r="BY548" s="58">
        <v>-19.600000000000001</v>
      </c>
      <c r="BZ548" s="58">
        <v>-2.2000000000000002</v>
      </c>
      <c r="CA548" s="58">
        <v>4.2</v>
      </c>
      <c r="CB548" s="58">
        <v>-13.4</v>
      </c>
      <c r="CC548" s="58">
        <v>-9.9</v>
      </c>
      <c r="CD548" s="58">
        <v>-25.8</v>
      </c>
      <c r="CE548" s="58">
        <v>39149</v>
      </c>
      <c r="CF548" s="58">
        <v>2398333</v>
      </c>
      <c r="CG548" s="58">
        <v>73.099999999999994</v>
      </c>
      <c r="CH548" s="58">
        <v>57.8</v>
      </c>
      <c r="CI548" s="58">
        <v>83.7</v>
      </c>
      <c r="CJ548" s="58">
        <v>71.900000000000006</v>
      </c>
      <c r="CK548" s="58">
        <v>-44.4</v>
      </c>
      <c r="CL548" s="58">
        <v>-50.5</v>
      </c>
      <c r="CM548" s="58">
        <v>-39.1</v>
      </c>
      <c r="CN548" s="58">
        <v>59.8</v>
      </c>
      <c r="CO548" s="58">
        <v>58.1</v>
      </c>
      <c r="CP548" s="58">
        <v>92.8</v>
      </c>
      <c r="CQ548" s="58">
        <v>95.044067382999998</v>
      </c>
      <c r="CR548" s="58">
        <v>13.46</v>
      </c>
      <c r="CS548" s="58">
        <v>95.1</v>
      </c>
      <c r="CT548" s="58">
        <v>101.3</v>
      </c>
      <c r="CU548" s="58">
        <v>107.9691</v>
      </c>
      <c r="CV548" s="58">
        <v>4.41</v>
      </c>
      <c r="CW548" s="58">
        <v>2.76</v>
      </c>
      <c r="CX548" s="58">
        <v>90.8</v>
      </c>
      <c r="CY548" s="58">
        <v>71.3</v>
      </c>
      <c r="CZ548" s="59" t="s">
        <v>544</v>
      </c>
      <c r="DA548" s="58">
        <v>-20.9</v>
      </c>
      <c r="DB548" s="58">
        <v>109.7</v>
      </c>
      <c r="DC548" s="58">
        <v>88.1</v>
      </c>
      <c r="DD548" s="58">
        <v>76.2</v>
      </c>
      <c r="DE548" s="58">
        <v>85.6</v>
      </c>
      <c r="DF548" s="58">
        <v>93.2</v>
      </c>
      <c r="DG548" s="58">
        <v>95</v>
      </c>
      <c r="DH548" s="58">
        <v>76.400000000000006</v>
      </c>
      <c r="DI548" s="58">
        <v>76.599999999999994</v>
      </c>
      <c r="DJ548" s="58">
        <v>70.372828612999996</v>
      </c>
      <c r="DK548" s="58">
        <v>87.4</v>
      </c>
      <c r="DL548" s="58">
        <v>89.7</v>
      </c>
      <c r="DM548" s="58">
        <v>88.3</v>
      </c>
      <c r="DN548" s="58">
        <v>17.958324000000001</v>
      </c>
      <c r="DO548" s="58">
        <v>82.9</v>
      </c>
      <c r="DP548" s="59" t="s">
        <v>544</v>
      </c>
      <c r="DQ548" s="1">
        <v>85.5</v>
      </c>
    </row>
    <row r="549" spans="1:121">
      <c r="A549" s="3">
        <v>38548</v>
      </c>
      <c r="B549" s="58">
        <v>91.1</v>
      </c>
      <c r="C549" s="58">
        <v>91.2</v>
      </c>
      <c r="D549" s="58">
        <v>85.7</v>
      </c>
      <c r="E549" s="58">
        <v>97</v>
      </c>
      <c r="F549" s="58">
        <v>86.9</v>
      </c>
      <c r="G549" s="58">
        <v>1.203719</v>
      </c>
      <c r="H549" s="58">
        <v>706.8</v>
      </c>
      <c r="I549" s="58">
        <v>1459.6</v>
      </c>
      <c r="J549" s="58">
        <v>2.1190000000000002</v>
      </c>
      <c r="K549" s="58">
        <v>3.2</v>
      </c>
      <c r="L549" s="58">
        <v>4886.5</v>
      </c>
      <c r="M549" s="58">
        <v>270936</v>
      </c>
      <c r="N549" s="58">
        <v>86.8</v>
      </c>
      <c r="O549" s="58">
        <v>3121</v>
      </c>
      <c r="P549" s="58">
        <v>11.7</v>
      </c>
      <c r="Q549" s="58">
        <v>13.3</v>
      </c>
      <c r="R549" s="58">
        <v>11</v>
      </c>
      <c r="S549" s="58">
        <v>61.88</v>
      </c>
      <c r="T549" s="59" t="s">
        <v>544</v>
      </c>
      <c r="U549" s="58">
        <v>48.6</v>
      </c>
      <c r="V549" s="59" t="s">
        <v>544</v>
      </c>
      <c r="W549" s="58">
        <v>-14.1</v>
      </c>
      <c r="X549" s="58">
        <v>82.2</v>
      </c>
      <c r="Y549" s="58">
        <v>14.3</v>
      </c>
      <c r="Z549" s="58">
        <v>97.9</v>
      </c>
      <c r="AA549" s="58">
        <v>96.5</v>
      </c>
      <c r="AB549" s="58">
        <v>95.7</v>
      </c>
      <c r="AC549" s="58">
        <v>1.203719</v>
      </c>
      <c r="AD549" s="58">
        <v>88.5</v>
      </c>
      <c r="AE549" s="58">
        <v>-18.8</v>
      </c>
      <c r="AF549" s="58">
        <v>97.621622000000002</v>
      </c>
      <c r="AG549" s="58">
        <v>57.63</v>
      </c>
      <c r="AH549" s="58">
        <v>86.1</v>
      </c>
      <c r="AI549" s="58">
        <v>82.2</v>
      </c>
      <c r="AJ549" s="58">
        <v>19.2</v>
      </c>
      <c r="AK549" s="58">
        <v>13.1</v>
      </c>
      <c r="AL549" s="58">
        <v>-1</v>
      </c>
      <c r="AM549" s="58">
        <v>87.751800000000003</v>
      </c>
      <c r="AN549" s="58">
        <v>99.600099999999998</v>
      </c>
      <c r="AO549" s="58">
        <v>14.7</v>
      </c>
      <c r="AP549" s="58">
        <v>98.8</v>
      </c>
      <c r="AQ549" s="58">
        <v>80.8</v>
      </c>
      <c r="AR549" s="58">
        <v>37</v>
      </c>
      <c r="AS549" s="58">
        <v>-16.899999999999999</v>
      </c>
      <c r="AT549" s="58">
        <v>92.9</v>
      </c>
      <c r="AU549" s="58">
        <v>99.26</v>
      </c>
      <c r="AV549" s="58">
        <v>92.4</v>
      </c>
      <c r="AW549" s="58">
        <v>101.2</v>
      </c>
      <c r="AX549" s="58">
        <v>109.7</v>
      </c>
      <c r="AY549" s="58">
        <v>104.8</v>
      </c>
      <c r="AZ549" s="58">
        <v>79.5</v>
      </c>
      <c r="BA549" s="58">
        <v>67.7</v>
      </c>
      <c r="BB549" s="58">
        <v>87.7</v>
      </c>
      <c r="BC549" s="58">
        <v>90.2</v>
      </c>
      <c r="BD549" s="58">
        <v>99.5</v>
      </c>
      <c r="BE549" s="58">
        <v>11.7</v>
      </c>
      <c r="BF549" s="58">
        <v>85.7</v>
      </c>
      <c r="BG549" s="58">
        <v>13.77</v>
      </c>
      <c r="BH549" s="58">
        <v>11.4</v>
      </c>
      <c r="BI549" s="58">
        <v>76.7</v>
      </c>
      <c r="BJ549" s="58">
        <v>107.85590000000001</v>
      </c>
      <c r="BK549" s="58">
        <v>107.85590000000001</v>
      </c>
      <c r="BL549" s="58">
        <v>65.680000000000007</v>
      </c>
      <c r="BM549" s="58">
        <v>51.94</v>
      </c>
      <c r="BN549" s="58">
        <v>10.8</v>
      </c>
      <c r="BO549" s="58">
        <v>8.9</v>
      </c>
      <c r="BP549" s="58">
        <v>82.5</v>
      </c>
      <c r="BQ549" s="58">
        <v>90.5</v>
      </c>
      <c r="BR549" s="58">
        <v>82.2</v>
      </c>
      <c r="BS549" s="58">
        <v>96.4</v>
      </c>
      <c r="BT549" s="58">
        <v>-35.799999999999997</v>
      </c>
      <c r="BU549" s="58">
        <v>-39.4</v>
      </c>
      <c r="BV549" s="58">
        <v>99.2</v>
      </c>
      <c r="BW549" s="58">
        <v>7.1</v>
      </c>
      <c r="BX549" s="58">
        <v>-30.1</v>
      </c>
      <c r="BY549" s="58">
        <v>-14.9</v>
      </c>
      <c r="BZ549" s="58">
        <v>2.8</v>
      </c>
      <c r="CA549" s="58">
        <v>3.6</v>
      </c>
      <c r="CB549" s="58">
        <v>-15.7</v>
      </c>
      <c r="CC549" s="58">
        <v>-14.8</v>
      </c>
      <c r="CD549" s="58">
        <v>-13.1</v>
      </c>
      <c r="CE549" s="58">
        <v>39131</v>
      </c>
      <c r="CF549" s="58">
        <v>2404430</v>
      </c>
      <c r="CG549" s="58">
        <v>73.5</v>
      </c>
      <c r="CH549" s="58">
        <v>57.9</v>
      </c>
      <c r="CI549" s="58">
        <v>87.1</v>
      </c>
      <c r="CJ549" s="58">
        <v>69.8</v>
      </c>
      <c r="CK549" s="58">
        <v>-41.5</v>
      </c>
      <c r="CL549" s="58">
        <v>-47.1</v>
      </c>
      <c r="CM549" s="58">
        <v>-35.799999999999997</v>
      </c>
      <c r="CN549" s="58">
        <v>61.9</v>
      </c>
      <c r="CO549" s="58">
        <v>61.4</v>
      </c>
      <c r="CP549" s="58">
        <v>92.9</v>
      </c>
      <c r="CQ549" s="58">
        <v>80.359680175999998</v>
      </c>
      <c r="CR549" s="58">
        <v>12.06</v>
      </c>
      <c r="CS549" s="58">
        <v>95.1</v>
      </c>
      <c r="CT549" s="58">
        <v>102</v>
      </c>
      <c r="CU549" s="58">
        <v>108.0685</v>
      </c>
      <c r="CV549" s="58">
        <v>4.53</v>
      </c>
      <c r="CW549" s="58">
        <v>2.74</v>
      </c>
      <c r="CX549" s="58">
        <v>91.2</v>
      </c>
      <c r="CY549" s="58">
        <v>71.400000000000006</v>
      </c>
      <c r="CZ549" s="59" t="s">
        <v>544</v>
      </c>
      <c r="DA549" s="58">
        <v>-14.3</v>
      </c>
      <c r="DB549" s="58">
        <v>110.5</v>
      </c>
      <c r="DC549" s="58">
        <v>88.5</v>
      </c>
      <c r="DD549" s="58">
        <v>78.099999999999994</v>
      </c>
      <c r="DE549" s="58">
        <v>85.7</v>
      </c>
      <c r="DF549" s="58">
        <v>96.9</v>
      </c>
      <c r="DG549" s="58">
        <v>91.8</v>
      </c>
      <c r="DH549" s="58">
        <v>79.400000000000006</v>
      </c>
      <c r="DI549" s="58">
        <v>76.8</v>
      </c>
      <c r="DJ549" s="58">
        <v>61.376775059000003</v>
      </c>
      <c r="DK549" s="58">
        <v>86.9</v>
      </c>
      <c r="DL549" s="58">
        <v>89.8</v>
      </c>
      <c r="DM549" s="58">
        <v>89.3</v>
      </c>
      <c r="DN549" s="58">
        <v>18.020015999999998</v>
      </c>
      <c r="DO549" s="58">
        <v>83.7</v>
      </c>
      <c r="DP549" s="59" t="s">
        <v>544</v>
      </c>
      <c r="DQ549" s="1">
        <v>86.8</v>
      </c>
    </row>
    <row r="550" spans="1:121">
      <c r="A550" s="3">
        <v>38579</v>
      </c>
      <c r="B550" s="58">
        <v>92</v>
      </c>
      <c r="C550" s="58">
        <v>91.7</v>
      </c>
      <c r="D550" s="58">
        <v>86.9</v>
      </c>
      <c r="E550" s="58">
        <v>96.8</v>
      </c>
      <c r="F550" s="58">
        <v>84.9</v>
      </c>
      <c r="G550" s="58">
        <v>1.2292430000000001</v>
      </c>
      <c r="H550" s="58">
        <v>708.5</v>
      </c>
      <c r="I550" s="58">
        <v>1463.7</v>
      </c>
      <c r="J550" s="58">
        <v>2.1320000000000001</v>
      </c>
      <c r="K550" s="58">
        <v>3.2</v>
      </c>
      <c r="L550" s="58">
        <v>4829.7</v>
      </c>
      <c r="M550" s="58">
        <v>246666</v>
      </c>
      <c r="N550" s="58">
        <v>84.6</v>
      </c>
      <c r="O550" s="58">
        <v>3103</v>
      </c>
      <c r="P550" s="58">
        <v>11.7</v>
      </c>
      <c r="Q550" s="58">
        <v>15.8</v>
      </c>
      <c r="R550" s="58">
        <v>8.5</v>
      </c>
      <c r="S550" s="58">
        <v>62.52</v>
      </c>
      <c r="T550" s="59" t="s">
        <v>544</v>
      </c>
      <c r="U550" s="58">
        <v>48.44</v>
      </c>
      <c r="V550" s="59" t="s">
        <v>544</v>
      </c>
      <c r="W550" s="58">
        <v>-16.100000000000001</v>
      </c>
      <c r="X550" s="58">
        <v>79.2</v>
      </c>
      <c r="Y550" s="58">
        <v>14.8</v>
      </c>
      <c r="Z550" s="58">
        <v>98.3</v>
      </c>
      <c r="AA550" s="58">
        <v>96.7</v>
      </c>
      <c r="AB550" s="58">
        <v>96.1</v>
      </c>
      <c r="AC550" s="58">
        <v>1.2292430000000001</v>
      </c>
      <c r="AD550" s="58">
        <v>86.2</v>
      </c>
      <c r="AE550" s="58">
        <v>-19.100000000000001</v>
      </c>
      <c r="AF550" s="58">
        <v>96.992480999999998</v>
      </c>
      <c r="AG550" s="58">
        <v>63.95</v>
      </c>
      <c r="AH550" s="58">
        <v>86.4</v>
      </c>
      <c r="AI550" s="58">
        <v>79.2</v>
      </c>
      <c r="AJ550" s="58">
        <v>17.8</v>
      </c>
      <c r="AK550" s="58">
        <v>11.8</v>
      </c>
      <c r="AL550" s="58">
        <v>-3</v>
      </c>
      <c r="AM550" s="58">
        <v>87.994399999999999</v>
      </c>
      <c r="AN550" s="58">
        <v>99.763199999999998</v>
      </c>
      <c r="AO550" s="58">
        <v>15.5</v>
      </c>
      <c r="AP550" s="58">
        <v>97.7</v>
      </c>
      <c r="AQ550" s="58">
        <v>82.6</v>
      </c>
      <c r="AR550" s="58">
        <v>50</v>
      </c>
      <c r="AS550" s="58">
        <v>-14.8</v>
      </c>
      <c r="AT550" s="58">
        <v>93.8</v>
      </c>
      <c r="AU550" s="58">
        <v>99.6</v>
      </c>
      <c r="AV550" s="58">
        <v>92.8</v>
      </c>
      <c r="AW550" s="58">
        <v>99.5</v>
      </c>
      <c r="AX550" s="58">
        <v>119.5</v>
      </c>
      <c r="AY550" s="58">
        <v>113.1</v>
      </c>
      <c r="AZ550" s="58">
        <v>80</v>
      </c>
      <c r="BA550" s="58">
        <v>64.599999999999994</v>
      </c>
      <c r="BB550" s="58">
        <v>90.7</v>
      </c>
      <c r="BC550" s="58">
        <v>90.2</v>
      </c>
      <c r="BD550" s="58">
        <v>101.2</v>
      </c>
      <c r="BE550" s="58">
        <v>14.1</v>
      </c>
      <c r="BF550" s="58">
        <v>86.9</v>
      </c>
      <c r="BG550" s="58">
        <v>13.56</v>
      </c>
      <c r="BH550" s="58">
        <v>11.45</v>
      </c>
      <c r="BI550" s="58">
        <v>76.5</v>
      </c>
      <c r="BJ550" s="58">
        <v>108.4158</v>
      </c>
      <c r="BK550" s="58">
        <v>108.4158</v>
      </c>
      <c r="BL550" s="58">
        <v>66.680000000000007</v>
      </c>
      <c r="BM550" s="58">
        <v>52.55</v>
      </c>
      <c r="BN550" s="58">
        <v>9.5</v>
      </c>
      <c r="BO550" s="58">
        <v>7.6</v>
      </c>
      <c r="BP550" s="58">
        <v>78.5</v>
      </c>
      <c r="BQ550" s="58">
        <v>87.6</v>
      </c>
      <c r="BR550" s="58">
        <v>82</v>
      </c>
      <c r="BS550" s="58">
        <v>96.8</v>
      </c>
      <c r="BT550" s="58">
        <v>-33.200000000000003</v>
      </c>
      <c r="BU550" s="58">
        <v>-37.200000000000003</v>
      </c>
      <c r="BV550" s="58">
        <v>97.4</v>
      </c>
      <c r="BW550" s="58">
        <v>8.4</v>
      </c>
      <c r="BX550" s="58">
        <v>-20.8</v>
      </c>
      <c r="BY550" s="58">
        <v>-17.100000000000001</v>
      </c>
      <c r="BZ550" s="58">
        <v>4.0999999999999996</v>
      </c>
      <c r="CA550" s="58">
        <v>3.2</v>
      </c>
      <c r="CB550" s="58">
        <v>-11.6</v>
      </c>
      <c r="CC550" s="58">
        <v>-10.6</v>
      </c>
      <c r="CD550" s="58">
        <v>-4.5</v>
      </c>
      <c r="CE550" s="58">
        <v>39218</v>
      </c>
      <c r="CF550" s="58">
        <v>2406704</v>
      </c>
      <c r="CG550" s="58">
        <v>78.3</v>
      </c>
      <c r="CH550" s="58">
        <v>57.8</v>
      </c>
      <c r="CI550" s="58">
        <v>89.7</v>
      </c>
      <c r="CJ550" s="58">
        <v>79.3</v>
      </c>
      <c r="CK550" s="58">
        <v>-36.700000000000003</v>
      </c>
      <c r="CL550" s="58">
        <v>-47.6</v>
      </c>
      <c r="CM550" s="58">
        <v>-33.200000000000003</v>
      </c>
      <c r="CN550" s="58">
        <v>62</v>
      </c>
      <c r="CO550" s="58">
        <v>61.8</v>
      </c>
      <c r="CP550" s="58">
        <v>92.6</v>
      </c>
      <c r="CQ550" s="58">
        <v>68.518012999999996</v>
      </c>
      <c r="CR550" s="58">
        <v>13.9</v>
      </c>
      <c r="CS550" s="58">
        <v>95.1</v>
      </c>
      <c r="CT550" s="58">
        <v>102.7</v>
      </c>
      <c r="CU550" s="58">
        <v>108.6837</v>
      </c>
      <c r="CV550" s="58">
        <v>4.72</v>
      </c>
      <c r="CW550" s="58">
        <v>2.82</v>
      </c>
      <c r="CX550" s="58">
        <v>97.4</v>
      </c>
      <c r="CY550" s="58">
        <v>71.400000000000006</v>
      </c>
      <c r="CZ550" s="59" t="s">
        <v>544</v>
      </c>
      <c r="DA550" s="58">
        <v>-16.100000000000001</v>
      </c>
      <c r="DB550" s="58">
        <v>108.7</v>
      </c>
      <c r="DC550" s="58">
        <v>88.5</v>
      </c>
      <c r="DD550" s="58">
        <v>79.099999999999994</v>
      </c>
      <c r="DE550" s="58">
        <v>87.1</v>
      </c>
      <c r="DF550" s="58">
        <v>97.2</v>
      </c>
      <c r="DG550" s="58">
        <v>92.2</v>
      </c>
      <c r="DH550" s="58">
        <v>75.8</v>
      </c>
      <c r="DI550" s="58">
        <v>78.3</v>
      </c>
      <c r="DJ550" s="58">
        <v>62.046966089000001</v>
      </c>
      <c r="DK550" s="58">
        <v>88.6</v>
      </c>
      <c r="DL550" s="58">
        <v>90.2</v>
      </c>
      <c r="DM550" s="58">
        <v>88.8</v>
      </c>
      <c r="DN550" s="58">
        <v>18.587813000000001</v>
      </c>
      <c r="DO550" s="58">
        <v>83.2</v>
      </c>
      <c r="DP550" s="59" t="s">
        <v>544</v>
      </c>
      <c r="DQ550" s="1">
        <v>84.3</v>
      </c>
    </row>
    <row r="551" spans="1:121">
      <c r="A551" s="3">
        <v>38610</v>
      </c>
      <c r="B551" s="58">
        <v>92.8</v>
      </c>
      <c r="C551" s="58">
        <v>93.4</v>
      </c>
      <c r="D551" s="58">
        <v>88.5</v>
      </c>
      <c r="E551" s="58">
        <v>98.6</v>
      </c>
      <c r="F551" s="58">
        <v>87.6</v>
      </c>
      <c r="G551" s="58">
        <v>1.225641</v>
      </c>
      <c r="H551" s="58">
        <v>715.8</v>
      </c>
      <c r="I551" s="58">
        <v>1468.2</v>
      </c>
      <c r="J551" s="58">
        <v>2.1389999999999998</v>
      </c>
      <c r="K551" s="58">
        <v>3.1</v>
      </c>
      <c r="L551" s="58">
        <v>5044.1000000000004</v>
      </c>
      <c r="M551" s="58">
        <v>284172</v>
      </c>
      <c r="N551" s="58">
        <v>86.8</v>
      </c>
      <c r="O551" s="58">
        <v>2877</v>
      </c>
      <c r="P551" s="58">
        <v>11.6</v>
      </c>
      <c r="Q551" s="58">
        <v>17.3</v>
      </c>
      <c r="R551" s="58">
        <v>11.3</v>
      </c>
      <c r="S551" s="58">
        <v>63.06</v>
      </c>
      <c r="T551" s="59" t="s">
        <v>544</v>
      </c>
      <c r="U551" s="58">
        <v>49.41</v>
      </c>
      <c r="V551" s="59" t="s">
        <v>544</v>
      </c>
      <c r="W551" s="58">
        <v>-14.1</v>
      </c>
      <c r="X551" s="58">
        <v>83.1</v>
      </c>
      <c r="Y551" s="58">
        <v>16.100000000000001</v>
      </c>
      <c r="Z551" s="58">
        <v>98.1</v>
      </c>
      <c r="AA551" s="58">
        <v>96.5</v>
      </c>
      <c r="AB551" s="58">
        <v>95.9</v>
      </c>
      <c r="AC551" s="58">
        <v>1.225641</v>
      </c>
      <c r="AD551" s="58">
        <v>88.1</v>
      </c>
      <c r="AE551" s="58">
        <v>-15.1</v>
      </c>
      <c r="AF551" s="58">
        <v>97.002140999999995</v>
      </c>
      <c r="AG551" s="58">
        <v>63.26</v>
      </c>
      <c r="AH551" s="58">
        <v>86.6</v>
      </c>
      <c r="AI551" s="58">
        <v>83.1</v>
      </c>
      <c r="AJ551" s="58">
        <v>18.100000000000001</v>
      </c>
      <c r="AK551" s="58">
        <v>13.2</v>
      </c>
      <c r="AL551" s="58">
        <v>-2.5</v>
      </c>
      <c r="AM551" s="58">
        <v>88.291700000000006</v>
      </c>
      <c r="AN551" s="58">
        <v>99.986800000000002</v>
      </c>
      <c r="AO551" s="58">
        <v>15.5</v>
      </c>
      <c r="AP551" s="58">
        <v>98.1</v>
      </c>
      <c r="AQ551" s="58">
        <v>84.7</v>
      </c>
      <c r="AR551" s="58">
        <v>38.6</v>
      </c>
      <c r="AS551" s="58">
        <v>-15</v>
      </c>
      <c r="AT551" s="58">
        <v>94.3</v>
      </c>
      <c r="AU551" s="58">
        <v>99.29</v>
      </c>
      <c r="AV551" s="58">
        <v>93.3</v>
      </c>
      <c r="AW551" s="58">
        <v>101.8</v>
      </c>
      <c r="AX551" s="58">
        <v>119.1</v>
      </c>
      <c r="AY551" s="58">
        <v>112.8</v>
      </c>
      <c r="AZ551" s="58">
        <v>79.8</v>
      </c>
      <c r="BA551" s="58">
        <v>62.5</v>
      </c>
      <c r="BB551" s="58">
        <v>91.8</v>
      </c>
      <c r="BC551" s="58">
        <v>90.5</v>
      </c>
      <c r="BD551" s="58">
        <v>101.1</v>
      </c>
      <c r="BE551" s="58">
        <v>17.7</v>
      </c>
      <c r="BF551" s="58">
        <v>87.4</v>
      </c>
      <c r="BG551" s="58">
        <v>13.96</v>
      </c>
      <c r="BH551" s="58">
        <v>11.68</v>
      </c>
      <c r="BI551" s="58">
        <v>75.7</v>
      </c>
      <c r="BJ551" s="58">
        <v>107.87869999999999</v>
      </c>
      <c r="BK551" s="58">
        <v>107.87869999999999</v>
      </c>
      <c r="BL551" s="58">
        <v>66.430000000000007</v>
      </c>
      <c r="BM551" s="58">
        <v>53.21</v>
      </c>
      <c r="BN551" s="58">
        <v>9.1</v>
      </c>
      <c r="BO551" s="58">
        <v>8.5</v>
      </c>
      <c r="BP551" s="58">
        <v>83.1</v>
      </c>
      <c r="BQ551" s="58">
        <v>92.9</v>
      </c>
      <c r="BR551" s="58">
        <v>85.1</v>
      </c>
      <c r="BS551" s="58">
        <v>96.3</v>
      </c>
      <c r="BT551" s="58">
        <v>-30.3</v>
      </c>
      <c r="BU551" s="58">
        <v>-32.9</v>
      </c>
      <c r="BV551" s="58">
        <v>99.6</v>
      </c>
      <c r="BW551" s="58">
        <v>8.1999999999999993</v>
      </c>
      <c r="BX551" s="58">
        <v>-20.3</v>
      </c>
      <c r="BY551" s="58">
        <v>-8.1999999999999993</v>
      </c>
      <c r="BZ551" s="58">
        <v>6.5</v>
      </c>
      <c r="CA551" s="58">
        <v>3.2</v>
      </c>
      <c r="CB551" s="58">
        <v>-4.5</v>
      </c>
      <c r="CC551" s="58">
        <v>-11.6</v>
      </c>
      <c r="CD551" s="58">
        <v>-13.4</v>
      </c>
      <c r="CE551" s="58">
        <v>39288</v>
      </c>
      <c r="CF551" s="58">
        <v>2420443</v>
      </c>
      <c r="CG551" s="58">
        <v>76.8</v>
      </c>
      <c r="CH551" s="58">
        <v>56.7</v>
      </c>
      <c r="CI551" s="58">
        <v>87.5</v>
      </c>
      <c r="CJ551" s="58">
        <v>78</v>
      </c>
      <c r="CK551" s="58">
        <v>-34.799999999999997</v>
      </c>
      <c r="CL551" s="58">
        <v>-41.8</v>
      </c>
      <c r="CM551" s="58">
        <v>-30.3</v>
      </c>
      <c r="CN551" s="58">
        <v>62.4</v>
      </c>
      <c r="CO551" s="58">
        <v>61.5</v>
      </c>
      <c r="CP551" s="58">
        <v>94</v>
      </c>
      <c r="CQ551" s="58">
        <v>202.56431579599999</v>
      </c>
      <c r="CR551" s="58">
        <v>15.84</v>
      </c>
      <c r="CS551" s="58">
        <v>95.3</v>
      </c>
      <c r="CT551" s="58">
        <v>102.1</v>
      </c>
      <c r="CU551" s="58">
        <v>108.15479999999999</v>
      </c>
      <c r="CV551" s="58">
        <v>4.96</v>
      </c>
      <c r="CW551" s="58">
        <v>2.96</v>
      </c>
      <c r="CX551" s="58">
        <v>95.3</v>
      </c>
      <c r="CY551" s="58">
        <v>70</v>
      </c>
      <c r="CZ551" s="59" t="s">
        <v>544</v>
      </c>
      <c r="DA551" s="58">
        <v>-15.8</v>
      </c>
      <c r="DB551" s="58">
        <v>107.9</v>
      </c>
      <c r="DC551" s="58">
        <v>88.4</v>
      </c>
      <c r="DD551" s="58">
        <v>81.3</v>
      </c>
      <c r="DE551" s="58">
        <v>88.5</v>
      </c>
      <c r="DF551" s="58">
        <v>97.3</v>
      </c>
      <c r="DG551" s="58">
        <v>93.6</v>
      </c>
      <c r="DH551" s="58">
        <v>81.400000000000006</v>
      </c>
      <c r="DI551" s="58">
        <v>80.2</v>
      </c>
      <c r="DJ551" s="58">
        <v>93.589511238</v>
      </c>
      <c r="DK551" s="58">
        <v>88.6</v>
      </c>
      <c r="DL551" s="58">
        <v>90.4</v>
      </c>
      <c r="DM551" s="58">
        <v>90.9</v>
      </c>
      <c r="DN551" s="58">
        <v>19.557261</v>
      </c>
      <c r="DO551" s="58">
        <v>84.8</v>
      </c>
      <c r="DP551" s="59" t="s">
        <v>544</v>
      </c>
      <c r="DQ551" s="1">
        <v>86.7</v>
      </c>
    </row>
    <row r="552" spans="1:121">
      <c r="A552" s="3">
        <v>38640</v>
      </c>
      <c r="B552" s="58">
        <v>94.5</v>
      </c>
      <c r="C552" s="58">
        <v>95.3</v>
      </c>
      <c r="D552" s="58">
        <v>89.8</v>
      </c>
      <c r="E552" s="58">
        <v>101.1</v>
      </c>
      <c r="F552" s="58">
        <v>88.8</v>
      </c>
      <c r="G552" s="58">
        <v>1.201452</v>
      </c>
      <c r="H552" s="58">
        <v>718.8</v>
      </c>
      <c r="I552" s="58">
        <v>1473.6</v>
      </c>
      <c r="J552" s="58">
        <v>2.1970000000000001</v>
      </c>
      <c r="K552" s="58">
        <v>3.2</v>
      </c>
      <c r="L552" s="58">
        <v>4929.1000000000004</v>
      </c>
      <c r="M552" s="58">
        <v>289653</v>
      </c>
      <c r="N552" s="58">
        <v>88.5</v>
      </c>
      <c r="O552" s="58">
        <v>2828</v>
      </c>
      <c r="P552" s="58">
        <v>11.5</v>
      </c>
      <c r="Q552" s="58">
        <v>13.9</v>
      </c>
      <c r="R552" s="58">
        <v>12.4</v>
      </c>
      <c r="S552" s="58">
        <v>63.67</v>
      </c>
      <c r="T552" s="59" t="s">
        <v>544</v>
      </c>
      <c r="U552" s="58">
        <v>51.8</v>
      </c>
      <c r="V552" s="59" t="s">
        <v>544</v>
      </c>
      <c r="W552" s="58">
        <v>-11.9</v>
      </c>
      <c r="X552" s="58">
        <v>84.5</v>
      </c>
      <c r="Y552" s="58">
        <v>16.3</v>
      </c>
      <c r="Z552" s="58">
        <v>97.9</v>
      </c>
      <c r="AA552" s="58">
        <v>96.2</v>
      </c>
      <c r="AB552" s="58">
        <v>95.5</v>
      </c>
      <c r="AC552" s="58">
        <v>1.201452</v>
      </c>
      <c r="AD552" s="58">
        <v>89.7</v>
      </c>
      <c r="AE552" s="58">
        <v>-12.3</v>
      </c>
      <c r="AF552" s="58">
        <v>96.489362</v>
      </c>
      <c r="AG552" s="58">
        <v>58.91</v>
      </c>
      <c r="AH552" s="58">
        <v>86.8</v>
      </c>
      <c r="AI552" s="58">
        <v>84.5</v>
      </c>
      <c r="AJ552" s="58">
        <v>18.8</v>
      </c>
      <c r="AK552" s="58">
        <v>13</v>
      </c>
      <c r="AL552" s="58">
        <v>0.1</v>
      </c>
      <c r="AM552" s="58">
        <v>88.626900000000006</v>
      </c>
      <c r="AN552" s="58">
        <v>100.2518</v>
      </c>
      <c r="AO552" s="58">
        <v>14.8</v>
      </c>
      <c r="AP552" s="58">
        <v>99.3</v>
      </c>
      <c r="AQ552" s="58">
        <v>85.5</v>
      </c>
      <c r="AR552" s="58">
        <v>39.4</v>
      </c>
      <c r="AS552" s="58">
        <v>-13.3</v>
      </c>
      <c r="AT552" s="58">
        <v>95.9</v>
      </c>
      <c r="AU552" s="58">
        <v>98.99</v>
      </c>
      <c r="AV552" s="58">
        <v>93.8</v>
      </c>
      <c r="AW552" s="58">
        <v>102.7</v>
      </c>
      <c r="AX552" s="58">
        <v>112.2</v>
      </c>
      <c r="AY552" s="58">
        <v>107.1</v>
      </c>
      <c r="AZ552" s="58">
        <v>80.7</v>
      </c>
      <c r="BA552" s="58">
        <v>63.3</v>
      </c>
      <c r="BB552" s="58">
        <v>92.7</v>
      </c>
      <c r="BC552" s="58">
        <v>90.7</v>
      </c>
      <c r="BD552" s="58">
        <v>101.2</v>
      </c>
      <c r="BE552" s="58">
        <v>15</v>
      </c>
      <c r="BF552" s="58">
        <v>88</v>
      </c>
      <c r="BG552" s="58">
        <v>13.58</v>
      </c>
      <c r="BH552" s="58">
        <v>11.45</v>
      </c>
      <c r="BI552" s="58">
        <v>77.900000000000006</v>
      </c>
      <c r="BJ552" s="58">
        <v>107.3617</v>
      </c>
      <c r="BK552" s="58">
        <v>107.3617</v>
      </c>
      <c r="BL552" s="58">
        <v>67.62</v>
      </c>
      <c r="BM552" s="58">
        <v>55.26</v>
      </c>
      <c r="BN552" s="58">
        <v>12</v>
      </c>
      <c r="BO552" s="58">
        <v>12.9</v>
      </c>
      <c r="BP552" s="58">
        <v>83.6</v>
      </c>
      <c r="BQ552" s="58">
        <v>91.2</v>
      </c>
      <c r="BR552" s="58">
        <v>84.2</v>
      </c>
      <c r="BS552" s="58">
        <v>96.5</v>
      </c>
      <c r="BT552" s="58">
        <v>-29</v>
      </c>
      <c r="BU552" s="58">
        <v>-33.6</v>
      </c>
      <c r="BV552" s="58">
        <v>99.7</v>
      </c>
      <c r="BW552" s="58">
        <v>12</v>
      </c>
      <c r="BX552" s="58">
        <v>-21.3</v>
      </c>
      <c r="BY552" s="58">
        <v>-2.5</v>
      </c>
      <c r="BZ552" s="58">
        <v>11.1</v>
      </c>
      <c r="CA552" s="58">
        <v>3.3</v>
      </c>
      <c r="CB552" s="58">
        <v>1.4</v>
      </c>
      <c r="CC552" s="58">
        <v>-5.0999999999999996</v>
      </c>
      <c r="CD552" s="58">
        <v>-10.199999999999999</v>
      </c>
      <c r="CE552" s="58">
        <v>39314</v>
      </c>
      <c r="CF552" s="58">
        <v>2426559</v>
      </c>
      <c r="CG552" s="58">
        <v>74.400000000000006</v>
      </c>
      <c r="CH552" s="58">
        <v>59.1</v>
      </c>
      <c r="CI552" s="58">
        <v>85.4</v>
      </c>
      <c r="CJ552" s="58">
        <v>73</v>
      </c>
      <c r="CK552" s="58">
        <v>-33.1</v>
      </c>
      <c r="CL552" s="58">
        <v>-43.2</v>
      </c>
      <c r="CM552" s="58">
        <v>-29</v>
      </c>
      <c r="CN552" s="58">
        <v>62.6</v>
      </c>
      <c r="CO552" s="58">
        <v>62.5</v>
      </c>
      <c r="CP552" s="58">
        <v>94</v>
      </c>
      <c r="CQ552" s="58">
        <v>83.172004700000002</v>
      </c>
      <c r="CR552" s="58">
        <v>16.66</v>
      </c>
      <c r="CS552" s="58">
        <v>95.2</v>
      </c>
      <c r="CT552" s="58">
        <v>101.7</v>
      </c>
      <c r="CU552" s="58">
        <v>107.61409999999999</v>
      </c>
      <c r="CV552" s="58">
        <v>4.8</v>
      </c>
      <c r="CW552" s="58">
        <v>2.79</v>
      </c>
      <c r="CX552" s="58">
        <v>92.3</v>
      </c>
      <c r="CY552" s="58">
        <v>72.900000000000006</v>
      </c>
      <c r="CZ552" s="59" t="s">
        <v>544</v>
      </c>
      <c r="DA552" s="58">
        <v>-12.2</v>
      </c>
      <c r="DB552" s="58">
        <v>108.6</v>
      </c>
      <c r="DC552" s="58">
        <v>88.4</v>
      </c>
      <c r="DD552" s="58">
        <v>81.8</v>
      </c>
      <c r="DE552" s="58">
        <v>88.9</v>
      </c>
      <c r="DF552" s="58">
        <v>100.4</v>
      </c>
      <c r="DG552" s="58">
        <v>93.8</v>
      </c>
      <c r="DH552" s="58">
        <v>82.9</v>
      </c>
      <c r="DI552" s="58">
        <v>79.599999999999994</v>
      </c>
      <c r="DJ552" s="58">
        <v>64.257120701000005</v>
      </c>
      <c r="DK552" s="58">
        <v>89.4</v>
      </c>
      <c r="DL552" s="58">
        <v>90.7</v>
      </c>
      <c r="DM552" s="58">
        <v>91</v>
      </c>
      <c r="DN552" s="58">
        <v>20.057752000000001</v>
      </c>
      <c r="DO552" s="58">
        <v>86.9</v>
      </c>
      <c r="DP552" s="59" t="s">
        <v>544</v>
      </c>
      <c r="DQ552" s="1">
        <v>88.4</v>
      </c>
    </row>
    <row r="553" spans="1:121">
      <c r="A553" s="3">
        <v>38671</v>
      </c>
      <c r="B553" s="58">
        <v>94.8</v>
      </c>
      <c r="C553" s="58">
        <v>94.9</v>
      </c>
      <c r="D553" s="58">
        <v>90.1</v>
      </c>
      <c r="E553" s="58">
        <v>99.9</v>
      </c>
      <c r="F553" s="58">
        <v>89.9</v>
      </c>
      <c r="G553" s="58">
        <v>1.1785730000000001</v>
      </c>
      <c r="H553" s="58">
        <v>734.4</v>
      </c>
      <c r="I553" s="58">
        <v>1472.7</v>
      </c>
      <c r="J553" s="58">
        <v>2.3610000000000002</v>
      </c>
      <c r="K553" s="58">
        <v>3.5</v>
      </c>
      <c r="L553" s="58">
        <v>5193.3999999999996</v>
      </c>
      <c r="M553" s="58">
        <v>276144</v>
      </c>
      <c r="N553" s="58">
        <v>87.5</v>
      </c>
      <c r="O553" s="58">
        <v>2822</v>
      </c>
      <c r="P553" s="58">
        <v>11.5</v>
      </c>
      <c r="Q553" s="58">
        <v>11.2</v>
      </c>
      <c r="R553" s="58">
        <v>14.5</v>
      </c>
      <c r="S553" s="58">
        <v>64.64</v>
      </c>
      <c r="T553" s="59" t="s">
        <v>544</v>
      </c>
      <c r="U553" s="58">
        <v>52.92</v>
      </c>
      <c r="V553" s="59" t="s">
        <v>544</v>
      </c>
      <c r="W553" s="58">
        <v>-13.1</v>
      </c>
      <c r="X553" s="58">
        <v>86.2</v>
      </c>
      <c r="Y553" s="58">
        <v>17.5</v>
      </c>
      <c r="Z553" s="58">
        <v>97.8</v>
      </c>
      <c r="AA553" s="58">
        <v>96</v>
      </c>
      <c r="AB553" s="58">
        <v>95</v>
      </c>
      <c r="AC553" s="58">
        <v>1.1785730000000001</v>
      </c>
      <c r="AD553" s="58">
        <v>88.8</v>
      </c>
      <c r="AE553" s="58">
        <v>-12.2</v>
      </c>
      <c r="AF553" s="58">
        <v>96.588486000000003</v>
      </c>
      <c r="AG553" s="58">
        <v>55.45</v>
      </c>
      <c r="AH553" s="58">
        <v>86.6</v>
      </c>
      <c r="AI553" s="58">
        <v>86.2</v>
      </c>
      <c r="AJ553" s="58">
        <v>17.5</v>
      </c>
      <c r="AK553" s="58">
        <v>14.8</v>
      </c>
      <c r="AL553" s="58">
        <v>4.7</v>
      </c>
      <c r="AM553" s="58">
        <v>88.977099999999993</v>
      </c>
      <c r="AN553" s="58">
        <v>100.5325</v>
      </c>
      <c r="AO553" s="58">
        <v>12.1</v>
      </c>
      <c r="AP553" s="58">
        <v>99</v>
      </c>
      <c r="AQ553" s="58">
        <v>86.4</v>
      </c>
      <c r="AR553" s="58">
        <v>38.700000000000003</v>
      </c>
      <c r="AS553" s="58">
        <v>-12.5</v>
      </c>
      <c r="AT553" s="58">
        <v>95.5</v>
      </c>
      <c r="AU553" s="58">
        <v>98.44</v>
      </c>
      <c r="AV553" s="58">
        <v>94.2</v>
      </c>
      <c r="AW553" s="58">
        <v>101.3</v>
      </c>
      <c r="AX553" s="58">
        <v>106.1</v>
      </c>
      <c r="AY553" s="58">
        <v>102.1</v>
      </c>
      <c r="AZ553" s="58">
        <v>81.8</v>
      </c>
      <c r="BA553" s="58">
        <v>63.5</v>
      </c>
      <c r="BB553" s="58">
        <v>94.5</v>
      </c>
      <c r="BC553" s="58">
        <v>90.7</v>
      </c>
      <c r="BD553" s="58">
        <v>101.2</v>
      </c>
      <c r="BE553" s="58">
        <v>16.600000000000001</v>
      </c>
      <c r="BF553" s="58">
        <v>89.1</v>
      </c>
      <c r="BG553" s="58">
        <v>13.45</v>
      </c>
      <c r="BH553" s="58">
        <v>11.59</v>
      </c>
      <c r="BI553" s="58">
        <v>75.599999999999994</v>
      </c>
      <c r="BJ553" s="58">
        <v>106.38800000000001</v>
      </c>
      <c r="BK553" s="58">
        <v>106.38800000000001</v>
      </c>
      <c r="BL553" s="58">
        <v>68.010000000000005</v>
      </c>
      <c r="BM553" s="58">
        <v>56.3</v>
      </c>
      <c r="BN553" s="58">
        <v>13.2</v>
      </c>
      <c r="BO553" s="58">
        <v>13.2</v>
      </c>
      <c r="BP553" s="58">
        <v>82.7</v>
      </c>
      <c r="BQ553" s="58">
        <v>90.4</v>
      </c>
      <c r="BR553" s="58">
        <v>84.9</v>
      </c>
      <c r="BS553" s="58">
        <v>96.6</v>
      </c>
      <c r="BT553" s="58">
        <v>-27.8</v>
      </c>
      <c r="BU553" s="58">
        <v>-29.6</v>
      </c>
      <c r="BV553" s="58">
        <v>98.8</v>
      </c>
      <c r="BW553" s="58">
        <v>13.5</v>
      </c>
      <c r="BX553" s="58">
        <v>-21.4</v>
      </c>
      <c r="BY553" s="58">
        <v>-4.5</v>
      </c>
      <c r="BZ553" s="58">
        <v>9.4</v>
      </c>
      <c r="CA553" s="58">
        <v>3.5</v>
      </c>
      <c r="CB553" s="58">
        <v>-8.6</v>
      </c>
      <c r="CC553" s="58">
        <v>-12.9</v>
      </c>
      <c r="CD553" s="58">
        <v>-8.1</v>
      </c>
      <c r="CE553" s="58">
        <v>39353</v>
      </c>
      <c r="CF553" s="58">
        <v>2422316</v>
      </c>
      <c r="CG553" s="58">
        <v>77.3</v>
      </c>
      <c r="CH553" s="58">
        <v>59.2</v>
      </c>
      <c r="CI553" s="58">
        <v>86.3</v>
      </c>
      <c r="CJ553" s="58">
        <v>79.099999999999994</v>
      </c>
      <c r="CK553" s="58">
        <v>-30.5</v>
      </c>
      <c r="CL553" s="58">
        <v>-40</v>
      </c>
      <c r="CM553" s="58">
        <v>-27.8</v>
      </c>
      <c r="CN553" s="58">
        <v>61.8</v>
      </c>
      <c r="CO553" s="58">
        <v>60.4</v>
      </c>
      <c r="CP553" s="58">
        <v>94.7</v>
      </c>
      <c r="CQ553" s="58">
        <v>140.065551758</v>
      </c>
      <c r="CR553" s="58">
        <v>18.829999999999998</v>
      </c>
      <c r="CS553" s="58">
        <v>95.3</v>
      </c>
      <c r="CT553" s="58">
        <v>101.3</v>
      </c>
      <c r="CU553" s="58">
        <v>106.6386</v>
      </c>
      <c r="CV553" s="58">
        <v>5.13</v>
      </c>
      <c r="CW553" s="58">
        <v>3.13</v>
      </c>
      <c r="CX553" s="58">
        <v>95.5</v>
      </c>
      <c r="CY553" s="58">
        <v>72.8</v>
      </c>
      <c r="CZ553" s="59" t="s">
        <v>544</v>
      </c>
      <c r="DA553" s="58">
        <v>-10</v>
      </c>
      <c r="DB553" s="58">
        <v>109.7</v>
      </c>
      <c r="DC553" s="58">
        <v>88.4</v>
      </c>
      <c r="DD553" s="58">
        <v>79.3</v>
      </c>
      <c r="DE553" s="58">
        <v>90.4</v>
      </c>
      <c r="DF553" s="58">
        <v>99.3</v>
      </c>
      <c r="DG553" s="58">
        <v>94</v>
      </c>
      <c r="DH553" s="58">
        <v>84.9</v>
      </c>
      <c r="DI553" s="58">
        <v>81.3</v>
      </c>
      <c r="DJ553" s="58">
        <v>67.416816100999995</v>
      </c>
      <c r="DK553" s="58">
        <v>91</v>
      </c>
      <c r="DL553" s="58">
        <v>91.6</v>
      </c>
      <c r="DM553" s="58">
        <v>91.1</v>
      </c>
      <c r="DN553" s="58">
        <v>20.406749000000001</v>
      </c>
      <c r="DO553" s="58">
        <v>86.7</v>
      </c>
      <c r="DP553" s="59" t="s">
        <v>544</v>
      </c>
      <c r="DQ553" s="1">
        <v>87.4</v>
      </c>
    </row>
    <row r="554" spans="1:121">
      <c r="A554" s="3">
        <v>38701</v>
      </c>
      <c r="B554" s="58">
        <v>94.9</v>
      </c>
      <c r="C554" s="58">
        <v>95.8</v>
      </c>
      <c r="D554" s="58">
        <v>90.4</v>
      </c>
      <c r="E554" s="58">
        <v>101.5</v>
      </c>
      <c r="F554" s="58">
        <v>89.5</v>
      </c>
      <c r="G554" s="58">
        <v>1.1856100000000001</v>
      </c>
      <c r="H554" s="58">
        <v>725.8</v>
      </c>
      <c r="I554" s="58">
        <v>1477.6</v>
      </c>
      <c r="J554" s="58">
        <v>2.4729999999999999</v>
      </c>
      <c r="K554" s="58">
        <v>3.3</v>
      </c>
      <c r="L554" s="58">
        <v>5408.3</v>
      </c>
      <c r="M554" s="58">
        <v>257761</v>
      </c>
      <c r="N554" s="58">
        <v>87.4</v>
      </c>
      <c r="O554" s="58">
        <v>2939</v>
      </c>
      <c r="P554" s="58">
        <v>11.3</v>
      </c>
      <c r="Q554" s="58">
        <v>14.1</v>
      </c>
      <c r="R554" s="58">
        <v>12.8</v>
      </c>
      <c r="S554" s="58">
        <v>65.489999999999995</v>
      </c>
      <c r="T554" s="59" t="s">
        <v>544</v>
      </c>
      <c r="U554" s="58">
        <v>53.42</v>
      </c>
      <c r="V554" s="59" t="s">
        <v>544</v>
      </c>
      <c r="W554" s="58">
        <v>-9</v>
      </c>
      <c r="X554" s="58">
        <v>85.2</v>
      </c>
      <c r="Y554" s="58">
        <v>19</v>
      </c>
      <c r="Z554" s="58">
        <v>97.9</v>
      </c>
      <c r="AA554" s="58">
        <v>96</v>
      </c>
      <c r="AB554" s="58">
        <v>95</v>
      </c>
      <c r="AC554" s="58">
        <v>1.1856100000000001</v>
      </c>
      <c r="AD554" s="58">
        <v>89.1</v>
      </c>
      <c r="AE554" s="58">
        <v>-9.6999999999999993</v>
      </c>
      <c r="AF554" s="58">
        <v>96.174283000000003</v>
      </c>
      <c r="AG554" s="58">
        <v>57.16</v>
      </c>
      <c r="AH554" s="58">
        <v>86.7</v>
      </c>
      <c r="AI554" s="58">
        <v>85.2</v>
      </c>
      <c r="AJ554" s="58">
        <v>19.7</v>
      </c>
      <c r="AK554" s="58">
        <v>10.3</v>
      </c>
      <c r="AL554" s="58">
        <v>9.8000000000000007</v>
      </c>
      <c r="AM554" s="58">
        <v>89.3369</v>
      </c>
      <c r="AN554" s="58">
        <v>100.8227</v>
      </c>
      <c r="AO554" s="58">
        <v>21.4</v>
      </c>
      <c r="AP554" s="58">
        <v>81.2</v>
      </c>
      <c r="AQ554" s="58">
        <v>86.3</v>
      </c>
      <c r="AR554" s="58">
        <v>61.6</v>
      </c>
      <c r="AS554" s="58">
        <v>-10.8</v>
      </c>
      <c r="AT554" s="58">
        <v>97</v>
      </c>
      <c r="AU554" s="58">
        <v>98.45</v>
      </c>
      <c r="AV554" s="58">
        <v>94.8</v>
      </c>
      <c r="AW554" s="58">
        <v>103.3</v>
      </c>
      <c r="AX554" s="58">
        <v>109</v>
      </c>
      <c r="AY554" s="58">
        <v>105.2</v>
      </c>
      <c r="AZ554" s="58">
        <v>85.7</v>
      </c>
      <c r="BA554" s="58">
        <v>66.099999999999994</v>
      </c>
      <c r="BB554" s="58">
        <v>99.3</v>
      </c>
      <c r="BC554" s="58">
        <v>90.9</v>
      </c>
      <c r="BD554" s="58">
        <v>100.7</v>
      </c>
      <c r="BE554" s="58">
        <v>19.100000000000001</v>
      </c>
      <c r="BF554" s="58">
        <v>91.3</v>
      </c>
      <c r="BG554" s="58">
        <v>14.53</v>
      </c>
      <c r="BH554" s="58">
        <v>11.89</v>
      </c>
      <c r="BI554" s="58">
        <v>78.099999999999994</v>
      </c>
      <c r="BJ554" s="58">
        <v>106.42610000000001</v>
      </c>
      <c r="BK554" s="58">
        <v>106.42610000000001</v>
      </c>
      <c r="BL554" s="58">
        <v>67.989999999999995</v>
      </c>
      <c r="BM554" s="58">
        <v>57.09</v>
      </c>
      <c r="BN554" s="58">
        <v>12.1</v>
      </c>
      <c r="BO554" s="58">
        <v>13.8</v>
      </c>
      <c r="BP554" s="58">
        <v>82.7</v>
      </c>
      <c r="BQ554" s="58">
        <v>91.5</v>
      </c>
      <c r="BR554" s="58">
        <v>85</v>
      </c>
      <c r="BS554" s="58">
        <v>96.6</v>
      </c>
      <c r="BT554" s="58">
        <v>-28.5</v>
      </c>
      <c r="BU554" s="58">
        <v>-31</v>
      </c>
      <c r="BV554" s="58">
        <v>99</v>
      </c>
      <c r="BW554" s="58">
        <v>11</v>
      </c>
      <c r="BX554" s="58">
        <v>-19.7</v>
      </c>
      <c r="BY554" s="58">
        <v>-0.5</v>
      </c>
      <c r="BZ554" s="58">
        <v>12</v>
      </c>
      <c r="CA554" s="58">
        <v>3.5</v>
      </c>
      <c r="CB554" s="58">
        <v>11.9</v>
      </c>
      <c r="CC554" s="58">
        <v>-11.3</v>
      </c>
      <c r="CD554" s="58">
        <v>2.1</v>
      </c>
      <c r="CE554" s="58">
        <v>39369</v>
      </c>
      <c r="CF554" s="58">
        <v>2414809</v>
      </c>
      <c r="CG554" s="58">
        <v>80.8</v>
      </c>
      <c r="CH554" s="58">
        <v>64.5</v>
      </c>
      <c r="CI554" s="58">
        <v>89.1</v>
      </c>
      <c r="CJ554" s="58">
        <v>82.2</v>
      </c>
      <c r="CK554" s="58">
        <v>-29.6</v>
      </c>
      <c r="CL554" s="58">
        <v>-41.6</v>
      </c>
      <c r="CM554" s="58">
        <v>-28.5</v>
      </c>
      <c r="CN554" s="58">
        <v>61.7</v>
      </c>
      <c r="CO554" s="58">
        <v>60.4</v>
      </c>
      <c r="CP554" s="58">
        <v>94.1</v>
      </c>
      <c r="CQ554" s="58">
        <v>63.615402222</v>
      </c>
      <c r="CR554" s="58">
        <v>14.17</v>
      </c>
      <c r="CS554" s="58">
        <v>95.3</v>
      </c>
      <c r="CT554" s="58">
        <v>101.7</v>
      </c>
      <c r="CU554" s="58">
        <v>106.6204</v>
      </c>
      <c r="CV554" s="58">
        <v>5.24</v>
      </c>
      <c r="CW554" s="58">
        <v>3.39</v>
      </c>
      <c r="CX554" s="58">
        <v>99.8</v>
      </c>
      <c r="CY554" s="58">
        <v>79.2</v>
      </c>
      <c r="CZ554" s="59" t="s">
        <v>544</v>
      </c>
      <c r="DA554" s="58">
        <v>-11.6</v>
      </c>
      <c r="DB554" s="58">
        <v>113.3</v>
      </c>
      <c r="DC554" s="58">
        <v>89.2</v>
      </c>
      <c r="DD554" s="58">
        <v>79.400000000000006</v>
      </c>
      <c r="DE554" s="58">
        <v>90.2</v>
      </c>
      <c r="DF554" s="58">
        <v>99.9</v>
      </c>
      <c r="DG554" s="58">
        <v>92.5</v>
      </c>
      <c r="DH554" s="58">
        <v>82.8</v>
      </c>
      <c r="DI554" s="58">
        <v>80.8</v>
      </c>
      <c r="DJ554" s="58">
        <v>61.128628106000001</v>
      </c>
      <c r="DK554" s="58">
        <v>92.4</v>
      </c>
      <c r="DL554" s="58">
        <v>91.9</v>
      </c>
      <c r="DM554" s="58">
        <v>90.9</v>
      </c>
      <c r="DN554" s="58">
        <v>19.953067999999998</v>
      </c>
      <c r="DO554" s="58">
        <v>87</v>
      </c>
      <c r="DP554" s="59" t="s">
        <v>544</v>
      </c>
      <c r="DQ554" s="1">
        <v>87.2</v>
      </c>
    </row>
    <row r="555" spans="1:121">
      <c r="A555" s="3">
        <v>38732</v>
      </c>
      <c r="B555" s="58">
        <v>96.5</v>
      </c>
      <c r="C555" s="58">
        <v>97.9</v>
      </c>
      <c r="D555" s="58">
        <v>92.6</v>
      </c>
      <c r="E555" s="58">
        <v>103.5</v>
      </c>
      <c r="F555" s="58">
        <v>90.2</v>
      </c>
      <c r="G555" s="58">
        <v>1.2103139999999999</v>
      </c>
      <c r="H555" s="58">
        <v>728.2</v>
      </c>
      <c r="I555" s="58">
        <v>1485.9</v>
      </c>
      <c r="J555" s="58">
        <v>2.512</v>
      </c>
      <c r="K555" s="58">
        <v>3.3</v>
      </c>
      <c r="L555" s="58">
        <v>5674.2</v>
      </c>
      <c r="M555" s="58">
        <v>223108</v>
      </c>
      <c r="N555" s="58">
        <v>87.8</v>
      </c>
      <c r="O555" s="58">
        <v>2786</v>
      </c>
      <c r="P555" s="58">
        <v>11.4</v>
      </c>
      <c r="Q555" s="58">
        <v>21</v>
      </c>
      <c r="R555" s="58">
        <v>7</v>
      </c>
      <c r="S555" s="58">
        <v>66.31</v>
      </c>
      <c r="T555" s="59" t="s">
        <v>544</v>
      </c>
      <c r="U555" s="58">
        <v>52.98</v>
      </c>
      <c r="V555" s="59" t="s">
        <v>544</v>
      </c>
      <c r="W555" s="58">
        <v>-8.9</v>
      </c>
      <c r="X555" s="58">
        <v>86.9</v>
      </c>
      <c r="Y555" s="58">
        <v>23.9</v>
      </c>
      <c r="Z555" s="58">
        <v>97.9</v>
      </c>
      <c r="AA555" s="58">
        <v>95.9</v>
      </c>
      <c r="AB555" s="58">
        <v>94.9</v>
      </c>
      <c r="AC555" s="58">
        <v>1.2103139999999999</v>
      </c>
      <c r="AD555" s="58">
        <v>89.5</v>
      </c>
      <c r="AE555" s="58">
        <v>-6.8</v>
      </c>
      <c r="AF555" s="58">
        <v>95.675105000000002</v>
      </c>
      <c r="AG555" s="58">
        <v>63.31</v>
      </c>
      <c r="AH555" s="58">
        <v>86.9</v>
      </c>
      <c r="AI555" s="58">
        <v>86.9</v>
      </c>
      <c r="AJ555" s="58">
        <v>26.8</v>
      </c>
      <c r="AK555" s="58">
        <v>8.5</v>
      </c>
      <c r="AL555" s="58">
        <v>0.8</v>
      </c>
      <c r="AM555" s="58">
        <v>89.686599999999999</v>
      </c>
      <c r="AN555" s="58">
        <v>101.1005</v>
      </c>
      <c r="AO555" s="58">
        <v>28</v>
      </c>
      <c r="AP555" s="58">
        <v>56.6</v>
      </c>
      <c r="AQ555" s="58">
        <v>89.1</v>
      </c>
      <c r="AR555" s="58">
        <v>71</v>
      </c>
      <c r="AS555" s="58">
        <v>-7.8</v>
      </c>
      <c r="AT555" s="58">
        <v>100.5</v>
      </c>
      <c r="AU555" s="58">
        <v>98.74</v>
      </c>
      <c r="AV555" s="58">
        <v>95.3</v>
      </c>
      <c r="AW555" s="58">
        <v>103.9</v>
      </c>
      <c r="AX555" s="58">
        <v>119.9</v>
      </c>
      <c r="AY555" s="58">
        <v>115.4</v>
      </c>
      <c r="AZ555" s="58">
        <v>91.9</v>
      </c>
      <c r="BA555" s="58">
        <v>70.3</v>
      </c>
      <c r="BB555" s="58">
        <v>107</v>
      </c>
      <c r="BC555" s="58">
        <v>90.9</v>
      </c>
      <c r="BD555" s="58">
        <v>100.6</v>
      </c>
      <c r="BE555" s="58">
        <v>24.4</v>
      </c>
      <c r="BF555" s="58">
        <v>91.1</v>
      </c>
      <c r="BG555" s="58">
        <v>14.01</v>
      </c>
      <c r="BH555" s="58">
        <v>11.89</v>
      </c>
      <c r="BI555" s="58">
        <v>72.599999999999994</v>
      </c>
      <c r="BJ555" s="58">
        <v>107.05970000000001</v>
      </c>
      <c r="BK555" s="58">
        <v>107.05970000000001</v>
      </c>
      <c r="BL555" s="58">
        <v>69.8</v>
      </c>
      <c r="BM555" s="58">
        <v>56.53</v>
      </c>
      <c r="BN555" s="58">
        <v>16.399999999999999</v>
      </c>
      <c r="BO555" s="58">
        <v>18.2</v>
      </c>
      <c r="BP555" s="58">
        <v>82.6</v>
      </c>
      <c r="BQ555" s="58">
        <v>90.2</v>
      </c>
      <c r="BR555" s="58">
        <v>83.5</v>
      </c>
      <c r="BS555" s="58">
        <v>96.4</v>
      </c>
      <c r="BT555" s="58">
        <v>-22.3</v>
      </c>
      <c r="BU555" s="58">
        <v>-20.3</v>
      </c>
      <c r="BV555" s="58">
        <v>98.7</v>
      </c>
      <c r="BW555" s="58">
        <v>16.600000000000001</v>
      </c>
      <c r="BX555" s="58">
        <v>-10.9</v>
      </c>
      <c r="BY555" s="58">
        <v>4.4000000000000004</v>
      </c>
      <c r="BZ555" s="58">
        <v>14.5</v>
      </c>
      <c r="CA555" s="58">
        <v>4</v>
      </c>
      <c r="CB555" s="58">
        <v>23.5</v>
      </c>
      <c r="CC555" s="58">
        <v>4.5</v>
      </c>
      <c r="CD555" s="58">
        <v>20.3</v>
      </c>
      <c r="CE555" s="58">
        <v>39176</v>
      </c>
      <c r="CF555" s="58">
        <v>2451358</v>
      </c>
      <c r="CG555" s="58">
        <v>71.5</v>
      </c>
      <c r="CH555" s="58">
        <v>60.4</v>
      </c>
      <c r="CI555" s="58">
        <v>82.6</v>
      </c>
      <c r="CJ555" s="58">
        <v>67.7</v>
      </c>
      <c r="CK555" s="58">
        <v>-25</v>
      </c>
      <c r="CL555" s="58">
        <v>-36.299999999999997</v>
      </c>
      <c r="CM555" s="58">
        <v>-22.3</v>
      </c>
      <c r="CN555" s="58">
        <v>61.7</v>
      </c>
      <c r="CO555" s="58">
        <v>60.3</v>
      </c>
      <c r="CP555" s="58">
        <v>94.1</v>
      </c>
      <c r="CQ555" s="58">
        <v>88.123405457000004</v>
      </c>
      <c r="CR555" s="58">
        <v>15.12</v>
      </c>
      <c r="CS555" s="58">
        <v>94.9</v>
      </c>
      <c r="CT555" s="58">
        <v>102.1</v>
      </c>
      <c r="CU555" s="58">
        <v>107.2407</v>
      </c>
      <c r="CV555" s="58">
        <v>6.44</v>
      </c>
      <c r="CW555" s="58">
        <v>4.54</v>
      </c>
      <c r="CX555" s="58">
        <v>88.2</v>
      </c>
      <c r="CY555" s="58">
        <v>74.2</v>
      </c>
      <c r="CZ555" s="59" t="s">
        <v>544</v>
      </c>
      <c r="DA555" s="58">
        <v>-13.5</v>
      </c>
      <c r="DB555" s="58">
        <v>117.9</v>
      </c>
      <c r="DC555" s="58">
        <v>88.3</v>
      </c>
      <c r="DD555" s="58">
        <v>81.5</v>
      </c>
      <c r="DE555" s="58">
        <v>91.8</v>
      </c>
      <c r="DF555" s="58">
        <v>101.5</v>
      </c>
      <c r="DG555" s="58">
        <v>93.2</v>
      </c>
      <c r="DH555" s="58">
        <v>86.1</v>
      </c>
      <c r="DI555" s="58">
        <v>79.3</v>
      </c>
      <c r="DJ555" s="58">
        <v>68.630508896999999</v>
      </c>
      <c r="DK555" s="58">
        <v>92.5</v>
      </c>
      <c r="DL555" s="58">
        <v>92.2</v>
      </c>
      <c r="DM555" s="58">
        <v>90.8</v>
      </c>
      <c r="DN555" s="58">
        <v>19.656109000000001</v>
      </c>
      <c r="DO555" s="58">
        <v>85.6</v>
      </c>
      <c r="DP555" s="59" t="s">
        <v>544</v>
      </c>
      <c r="DQ555" s="1">
        <v>87.7</v>
      </c>
    </row>
    <row r="556" spans="1:121">
      <c r="A556" s="3">
        <v>38763</v>
      </c>
      <c r="B556" s="58">
        <v>97.6</v>
      </c>
      <c r="C556" s="58">
        <v>99.3</v>
      </c>
      <c r="D556" s="58">
        <v>94.3</v>
      </c>
      <c r="E556" s="58">
        <v>104.6</v>
      </c>
      <c r="F556" s="58">
        <v>90.6</v>
      </c>
      <c r="G556" s="58">
        <v>1.193835</v>
      </c>
      <c r="H556" s="58">
        <v>725.6</v>
      </c>
      <c r="I556" s="58">
        <v>1487.7</v>
      </c>
      <c r="J556" s="58">
        <v>2.6</v>
      </c>
      <c r="K556" s="58">
        <v>3.5</v>
      </c>
      <c r="L556" s="58">
        <v>5796</v>
      </c>
      <c r="M556" s="58">
        <v>215963</v>
      </c>
      <c r="N556" s="58">
        <v>88.2</v>
      </c>
      <c r="O556" s="58">
        <v>2954</v>
      </c>
      <c r="P556" s="58">
        <v>11.4</v>
      </c>
      <c r="Q556" s="58">
        <v>23.8</v>
      </c>
      <c r="R556" s="58">
        <v>6.6</v>
      </c>
      <c r="S556" s="58">
        <v>67.37</v>
      </c>
      <c r="T556" s="59" t="s">
        <v>544</v>
      </c>
      <c r="U556" s="58">
        <v>54.42</v>
      </c>
      <c r="V556" s="59" t="s">
        <v>544</v>
      </c>
      <c r="W556" s="58">
        <v>-4.0999999999999996</v>
      </c>
      <c r="X556" s="58">
        <v>86.7</v>
      </c>
      <c r="Y556" s="58">
        <v>22.4</v>
      </c>
      <c r="Z556" s="58">
        <v>97.8</v>
      </c>
      <c r="AA556" s="58">
        <v>95.7</v>
      </c>
      <c r="AB556" s="58">
        <v>94.5</v>
      </c>
      <c r="AC556" s="58">
        <v>1.193835</v>
      </c>
      <c r="AD556" s="58">
        <v>89.7</v>
      </c>
      <c r="AE556" s="58">
        <v>-3.6</v>
      </c>
      <c r="AF556" s="58">
        <v>95.688749000000001</v>
      </c>
      <c r="AG556" s="58">
        <v>60.81</v>
      </c>
      <c r="AH556" s="58">
        <v>87.1</v>
      </c>
      <c r="AI556" s="58">
        <v>86.7</v>
      </c>
      <c r="AJ556" s="58">
        <v>29.2</v>
      </c>
      <c r="AK556" s="58">
        <v>8.1999999999999993</v>
      </c>
      <c r="AL556" s="58">
        <v>7.4</v>
      </c>
      <c r="AM556" s="58">
        <v>90.003100000000003</v>
      </c>
      <c r="AN556" s="58">
        <v>101.34010000000001</v>
      </c>
      <c r="AO556" s="58">
        <v>35.5</v>
      </c>
      <c r="AP556" s="58">
        <v>28</v>
      </c>
      <c r="AQ556" s="58">
        <v>88.9</v>
      </c>
      <c r="AR556" s="58">
        <v>69.8</v>
      </c>
      <c r="AS556" s="58">
        <v>-8.3000000000000007</v>
      </c>
      <c r="AT556" s="58">
        <v>100.6</v>
      </c>
      <c r="AU556" s="58">
        <v>98.14</v>
      </c>
      <c r="AV556" s="58">
        <v>95.4</v>
      </c>
      <c r="AW556" s="58">
        <v>102.8</v>
      </c>
      <c r="AX556" s="58">
        <v>115.7</v>
      </c>
      <c r="AY556" s="58">
        <v>112.3</v>
      </c>
      <c r="AZ556" s="58">
        <v>94.5</v>
      </c>
      <c r="BA556" s="58">
        <v>71.3</v>
      </c>
      <c r="BB556" s="58">
        <v>110.6</v>
      </c>
      <c r="BC556" s="58">
        <v>91.1</v>
      </c>
      <c r="BD556" s="58">
        <v>100.4</v>
      </c>
      <c r="BE556" s="58">
        <v>24.1</v>
      </c>
      <c r="BF556" s="58">
        <v>91.9</v>
      </c>
      <c r="BG556" s="58">
        <v>13.75</v>
      </c>
      <c r="BH556" s="58">
        <v>12.11</v>
      </c>
      <c r="BI556" s="58">
        <v>72.7</v>
      </c>
      <c r="BJ556" s="58">
        <v>105.9796</v>
      </c>
      <c r="BK556" s="58">
        <v>105.9796</v>
      </c>
      <c r="BL556" s="58">
        <v>71.489999999999995</v>
      </c>
      <c r="BM556" s="58">
        <v>58.94</v>
      </c>
      <c r="BN556" s="58">
        <v>20.9</v>
      </c>
      <c r="BO556" s="58">
        <v>21.5</v>
      </c>
      <c r="BP556" s="58">
        <v>83.8</v>
      </c>
      <c r="BQ556" s="58">
        <v>91.2</v>
      </c>
      <c r="BR556" s="58">
        <v>85.7</v>
      </c>
      <c r="BS556" s="58">
        <v>96.7</v>
      </c>
      <c r="BT556" s="58">
        <v>-21.6</v>
      </c>
      <c r="BU556" s="58">
        <v>-25.2</v>
      </c>
      <c r="BV556" s="58">
        <v>99.6</v>
      </c>
      <c r="BW556" s="58">
        <v>18</v>
      </c>
      <c r="BX556" s="58">
        <v>-3.2</v>
      </c>
      <c r="BY556" s="58">
        <v>11.7</v>
      </c>
      <c r="BZ556" s="58">
        <v>17.100000000000001</v>
      </c>
      <c r="CA556" s="58">
        <v>4.7</v>
      </c>
      <c r="CB556" s="58">
        <v>22.3</v>
      </c>
      <c r="CC556" s="58">
        <v>3.2</v>
      </c>
      <c r="CD556" s="58">
        <v>11.9</v>
      </c>
      <c r="CE556" s="58">
        <v>39195</v>
      </c>
      <c r="CF556" s="58">
        <v>2453408</v>
      </c>
      <c r="CG556" s="58">
        <v>72.900000000000006</v>
      </c>
      <c r="CH556" s="58">
        <v>58</v>
      </c>
      <c r="CI556" s="58">
        <v>78.7</v>
      </c>
      <c r="CJ556" s="58">
        <v>75.7</v>
      </c>
      <c r="CK556" s="58">
        <v>-24.7</v>
      </c>
      <c r="CL556" s="58">
        <v>-35.6</v>
      </c>
      <c r="CM556" s="58">
        <v>-21.6</v>
      </c>
      <c r="CN556" s="58">
        <v>62.7</v>
      </c>
      <c r="CO556" s="58">
        <v>62.4</v>
      </c>
      <c r="CP556" s="58">
        <v>95</v>
      </c>
      <c r="CQ556" s="58">
        <v>76.186714171999995</v>
      </c>
      <c r="CR556" s="58">
        <v>16.39</v>
      </c>
      <c r="CS556" s="58">
        <v>95</v>
      </c>
      <c r="CT556" s="58">
        <v>101.8</v>
      </c>
      <c r="CU556" s="58">
        <v>106.179</v>
      </c>
      <c r="CV556" s="58">
        <v>5.89</v>
      </c>
      <c r="CW556" s="58">
        <v>3.86</v>
      </c>
      <c r="CX556" s="58">
        <v>89.6</v>
      </c>
      <c r="CY556" s="58">
        <v>70.900000000000006</v>
      </c>
      <c r="CZ556" s="59" t="s">
        <v>544</v>
      </c>
      <c r="DA556" s="58">
        <v>-19.8</v>
      </c>
      <c r="DB556" s="58">
        <v>114.8</v>
      </c>
      <c r="DC556" s="58">
        <v>88.8</v>
      </c>
      <c r="DD556" s="58">
        <v>81.7</v>
      </c>
      <c r="DE556" s="58">
        <v>93.2</v>
      </c>
      <c r="DF556" s="58">
        <v>102.2</v>
      </c>
      <c r="DG556" s="58">
        <v>93.3</v>
      </c>
      <c r="DH556" s="58">
        <v>84.6</v>
      </c>
      <c r="DI556" s="58">
        <v>82.3</v>
      </c>
      <c r="DJ556" s="58">
        <v>57.675248347</v>
      </c>
      <c r="DK556" s="58">
        <v>93.4</v>
      </c>
      <c r="DL556" s="58">
        <v>92.5</v>
      </c>
      <c r="DM556" s="58">
        <v>92.3</v>
      </c>
      <c r="DN556" s="58">
        <v>19.275576000000001</v>
      </c>
      <c r="DO556" s="58">
        <v>86.9</v>
      </c>
      <c r="DP556" s="59" t="s">
        <v>544</v>
      </c>
      <c r="DQ556" s="1">
        <v>88.2</v>
      </c>
    </row>
    <row r="557" spans="1:121">
      <c r="A557" s="3">
        <v>38791</v>
      </c>
      <c r="B557" s="58">
        <v>98</v>
      </c>
      <c r="C557" s="58">
        <v>100.1</v>
      </c>
      <c r="D557" s="58">
        <v>95.4</v>
      </c>
      <c r="E557" s="58">
        <v>105</v>
      </c>
      <c r="F557" s="58">
        <v>89.8</v>
      </c>
      <c r="G557" s="58">
        <v>1.202</v>
      </c>
      <c r="H557" s="58">
        <v>733.4</v>
      </c>
      <c r="I557" s="58">
        <v>1498.6</v>
      </c>
      <c r="J557" s="58">
        <v>2.7229999999999999</v>
      </c>
      <c r="K557" s="58">
        <v>3.6</v>
      </c>
      <c r="L557" s="58">
        <v>5970.1</v>
      </c>
      <c r="M557" s="58">
        <v>358072</v>
      </c>
      <c r="N557" s="58">
        <v>87.5</v>
      </c>
      <c r="O557" s="58">
        <v>3341</v>
      </c>
      <c r="P557" s="58">
        <v>11.4</v>
      </c>
      <c r="Q557" s="58">
        <v>22.8</v>
      </c>
      <c r="R557" s="58">
        <v>5</v>
      </c>
      <c r="S557" s="58">
        <v>64.59</v>
      </c>
      <c r="T557" s="59" t="s">
        <v>544</v>
      </c>
      <c r="U557" s="58">
        <v>54.98</v>
      </c>
      <c r="V557" s="59" t="s">
        <v>544</v>
      </c>
      <c r="W557" s="58">
        <v>-2.5</v>
      </c>
      <c r="X557" s="58">
        <v>86.1</v>
      </c>
      <c r="Y557" s="58">
        <v>22.8</v>
      </c>
      <c r="Z557" s="58">
        <v>98</v>
      </c>
      <c r="AA557" s="58">
        <v>96</v>
      </c>
      <c r="AB557" s="58">
        <v>94.8</v>
      </c>
      <c r="AC557" s="58">
        <v>1.202</v>
      </c>
      <c r="AD557" s="58">
        <v>88.5</v>
      </c>
      <c r="AE557" s="58">
        <v>-1.7</v>
      </c>
      <c r="AF557" s="58">
        <v>95.602093999999994</v>
      </c>
      <c r="AG557" s="58">
        <v>62.75</v>
      </c>
      <c r="AH557" s="58">
        <v>87</v>
      </c>
      <c r="AI557" s="58">
        <v>86.1</v>
      </c>
      <c r="AJ557" s="58">
        <v>27.4</v>
      </c>
      <c r="AK557" s="58">
        <v>6.9</v>
      </c>
      <c r="AL557" s="58">
        <v>10.9</v>
      </c>
      <c r="AM557" s="58">
        <v>90.274900000000002</v>
      </c>
      <c r="AN557" s="58">
        <v>101.529</v>
      </c>
      <c r="AO557" s="58">
        <v>39.4</v>
      </c>
      <c r="AP557" s="58">
        <v>24.8</v>
      </c>
      <c r="AQ557" s="58">
        <v>89</v>
      </c>
      <c r="AR557" s="58">
        <v>63.4</v>
      </c>
      <c r="AS557" s="58">
        <v>-8.5</v>
      </c>
      <c r="AT557" s="58">
        <v>102.1</v>
      </c>
      <c r="AU557" s="58">
        <v>98.65</v>
      </c>
      <c r="AV557" s="58">
        <v>95.5</v>
      </c>
      <c r="AW557" s="58">
        <v>101.9</v>
      </c>
      <c r="AX557" s="58">
        <v>118.1</v>
      </c>
      <c r="AY557" s="58">
        <v>114.2</v>
      </c>
      <c r="AZ557" s="58">
        <v>94.1</v>
      </c>
      <c r="BA557" s="58">
        <v>69.900000000000006</v>
      </c>
      <c r="BB557" s="58">
        <v>110.9</v>
      </c>
      <c r="BC557" s="58">
        <v>91.3</v>
      </c>
      <c r="BD557" s="58">
        <v>100.5</v>
      </c>
      <c r="BE557" s="58">
        <v>23.3</v>
      </c>
      <c r="BF557" s="58">
        <v>93</v>
      </c>
      <c r="BG557" s="58">
        <v>13.89</v>
      </c>
      <c r="BH557" s="58">
        <v>11.14</v>
      </c>
      <c r="BI557" s="58">
        <v>66.3</v>
      </c>
      <c r="BJ557" s="58">
        <v>106.8379</v>
      </c>
      <c r="BK557" s="58">
        <v>106.8379</v>
      </c>
      <c r="BL557" s="58">
        <v>69.430000000000007</v>
      </c>
      <c r="BM557" s="58">
        <v>58.96</v>
      </c>
      <c r="BN557" s="58">
        <v>21.1</v>
      </c>
      <c r="BO557" s="58">
        <v>25.5</v>
      </c>
      <c r="BP557" s="58">
        <v>82.9</v>
      </c>
      <c r="BQ557" s="58">
        <v>90.6</v>
      </c>
      <c r="BR557" s="58">
        <v>84.9</v>
      </c>
      <c r="BS557" s="58">
        <v>96.3</v>
      </c>
      <c r="BT557" s="58">
        <v>-20.9</v>
      </c>
      <c r="BU557" s="58">
        <v>-27</v>
      </c>
      <c r="BV557" s="58">
        <v>98.2</v>
      </c>
      <c r="BW557" s="58">
        <v>19.600000000000001</v>
      </c>
      <c r="BX557" s="58">
        <v>-3.1</v>
      </c>
      <c r="BY557" s="58">
        <v>11.7</v>
      </c>
      <c r="BZ557" s="58">
        <v>19.7</v>
      </c>
      <c r="CA557" s="58">
        <v>5.0999999999999996</v>
      </c>
      <c r="CB557" s="58">
        <v>14</v>
      </c>
      <c r="CC557" s="58">
        <v>1</v>
      </c>
      <c r="CD557" s="58">
        <v>19.5</v>
      </c>
      <c r="CE557" s="58">
        <v>39215</v>
      </c>
      <c r="CF557" s="58">
        <v>2459988</v>
      </c>
      <c r="CG557" s="58">
        <v>74.3</v>
      </c>
      <c r="CH557" s="58">
        <v>56.9</v>
      </c>
      <c r="CI557" s="58">
        <v>82</v>
      </c>
      <c r="CJ557" s="58">
        <v>76.7</v>
      </c>
      <c r="CK557" s="58">
        <v>-22.8</v>
      </c>
      <c r="CL557" s="58">
        <v>-34.5</v>
      </c>
      <c r="CM557" s="58">
        <v>-20.9</v>
      </c>
      <c r="CN557" s="58">
        <v>59.2</v>
      </c>
      <c r="CO557" s="58">
        <v>59.3</v>
      </c>
      <c r="CP557" s="58">
        <v>93.4</v>
      </c>
      <c r="CQ557" s="58">
        <v>94.212898253999995</v>
      </c>
      <c r="CR557" s="58">
        <v>15.36</v>
      </c>
      <c r="CS557" s="58">
        <v>94.9</v>
      </c>
      <c r="CT557" s="58">
        <v>102.4</v>
      </c>
      <c r="CU557" s="58">
        <v>107.04819999999999</v>
      </c>
      <c r="CV557" s="58">
        <v>5.86</v>
      </c>
      <c r="CW557" s="58">
        <v>3.65</v>
      </c>
      <c r="CX557" s="58">
        <v>91.3</v>
      </c>
      <c r="CY557" s="58">
        <v>69.599999999999994</v>
      </c>
      <c r="CZ557" s="59" t="s">
        <v>544</v>
      </c>
      <c r="DA557" s="58">
        <v>-33.6</v>
      </c>
      <c r="DB557" s="58">
        <v>114.5</v>
      </c>
      <c r="DC557" s="58">
        <v>88.8</v>
      </c>
      <c r="DD557" s="58">
        <v>81.900000000000006</v>
      </c>
      <c r="DE557" s="58">
        <v>94.1</v>
      </c>
      <c r="DF557" s="58">
        <v>102.1</v>
      </c>
      <c r="DG557" s="58">
        <v>93.4</v>
      </c>
      <c r="DH557" s="58">
        <v>83.5</v>
      </c>
      <c r="DI557" s="58">
        <v>81.3</v>
      </c>
      <c r="DJ557" s="58">
        <v>58.410470787000001</v>
      </c>
      <c r="DK557" s="58">
        <v>93.8</v>
      </c>
      <c r="DL557" s="58">
        <v>92.9</v>
      </c>
      <c r="DM557" s="58">
        <v>91.2</v>
      </c>
      <c r="DN557" s="58">
        <v>19.701312000000001</v>
      </c>
      <c r="DO557" s="58">
        <v>86.7</v>
      </c>
      <c r="DP557" s="59" t="s">
        <v>544</v>
      </c>
      <c r="DQ557" s="1">
        <v>87.4</v>
      </c>
    </row>
    <row r="558" spans="1:121">
      <c r="A558" s="3">
        <v>38822</v>
      </c>
      <c r="B558" s="58">
        <v>98</v>
      </c>
      <c r="C558" s="58">
        <v>100.9</v>
      </c>
      <c r="D558" s="58">
        <v>96.6</v>
      </c>
      <c r="E558" s="58">
        <v>105.3</v>
      </c>
      <c r="F558" s="58">
        <v>92.1</v>
      </c>
      <c r="G558" s="58">
        <v>1.227117</v>
      </c>
      <c r="H558" s="58">
        <v>742.5</v>
      </c>
      <c r="I558" s="58">
        <v>1517.1</v>
      </c>
      <c r="J558" s="58">
        <v>2.794</v>
      </c>
      <c r="K558" s="58">
        <v>3.9</v>
      </c>
      <c r="L558" s="58">
        <v>6009.9</v>
      </c>
      <c r="M558" s="58">
        <v>284873</v>
      </c>
      <c r="N558" s="58">
        <v>89.6</v>
      </c>
      <c r="O558" s="58">
        <v>2808</v>
      </c>
      <c r="P558" s="58">
        <v>11.3</v>
      </c>
      <c r="Q558" s="58">
        <v>22.6</v>
      </c>
      <c r="R558" s="58">
        <v>5.9</v>
      </c>
      <c r="S558" s="58">
        <v>69.569999999999993</v>
      </c>
      <c r="T558" s="59" t="s">
        <v>544</v>
      </c>
      <c r="U558" s="58">
        <v>55.65</v>
      </c>
      <c r="V558" s="59" t="s">
        <v>544</v>
      </c>
      <c r="W558" s="58">
        <v>3.1</v>
      </c>
      <c r="X558" s="58">
        <v>88.8</v>
      </c>
      <c r="Y558" s="58">
        <v>21.8</v>
      </c>
      <c r="Z558" s="58">
        <v>98.3</v>
      </c>
      <c r="AA558" s="58">
        <v>96.4</v>
      </c>
      <c r="AB558" s="58">
        <v>95.2</v>
      </c>
      <c r="AC558" s="58">
        <v>1.227117</v>
      </c>
      <c r="AD558" s="58">
        <v>91</v>
      </c>
      <c r="AE558" s="58">
        <v>3.8</v>
      </c>
      <c r="AF558" s="58">
        <v>94.927536000000003</v>
      </c>
      <c r="AG558" s="58">
        <v>70.34</v>
      </c>
      <c r="AH558" s="58">
        <v>87.4</v>
      </c>
      <c r="AI558" s="58">
        <v>88.8</v>
      </c>
      <c r="AJ558" s="58">
        <v>26.6</v>
      </c>
      <c r="AK558" s="58">
        <v>7.6</v>
      </c>
      <c r="AL558" s="58">
        <v>8.9</v>
      </c>
      <c r="AM558" s="58">
        <v>90.494900000000001</v>
      </c>
      <c r="AN558" s="58">
        <v>101.65940000000001</v>
      </c>
      <c r="AO558" s="58">
        <v>47.1</v>
      </c>
      <c r="AP558" s="58">
        <v>45.5</v>
      </c>
      <c r="AQ558" s="58">
        <v>92.2</v>
      </c>
      <c r="AR558" s="58">
        <v>62.7</v>
      </c>
      <c r="AS558" s="58">
        <v>-8.1</v>
      </c>
      <c r="AT558" s="58">
        <v>103.1</v>
      </c>
      <c r="AU558" s="58">
        <v>99.36</v>
      </c>
      <c r="AV558" s="58">
        <v>96.1</v>
      </c>
      <c r="AW558" s="58">
        <v>102.9</v>
      </c>
      <c r="AX558" s="58">
        <v>131.5</v>
      </c>
      <c r="AY558" s="58">
        <v>126.4</v>
      </c>
      <c r="AZ558" s="58">
        <v>99.7</v>
      </c>
      <c r="BA558" s="58">
        <v>70.599999999999994</v>
      </c>
      <c r="BB558" s="58">
        <v>119.9</v>
      </c>
      <c r="BC558" s="58">
        <v>91.5</v>
      </c>
      <c r="BD558" s="58">
        <v>100.3</v>
      </c>
      <c r="BE558" s="58">
        <v>21.6</v>
      </c>
      <c r="BF558" s="58">
        <v>93.1</v>
      </c>
      <c r="BG558" s="58">
        <v>13.87</v>
      </c>
      <c r="BH558" s="58">
        <v>12.32</v>
      </c>
      <c r="BI558" s="58">
        <v>79</v>
      </c>
      <c r="BJ558" s="58">
        <v>108.0234</v>
      </c>
      <c r="BK558" s="58">
        <v>108.0234</v>
      </c>
      <c r="BL558" s="58">
        <v>73.680000000000007</v>
      </c>
      <c r="BM558" s="58">
        <v>60.28</v>
      </c>
      <c r="BN558" s="58">
        <v>15.2</v>
      </c>
      <c r="BO558" s="58">
        <v>24.1</v>
      </c>
      <c r="BP558" s="58">
        <v>83.9</v>
      </c>
      <c r="BQ558" s="58">
        <v>94.6</v>
      </c>
      <c r="BR558" s="58">
        <v>88.4</v>
      </c>
      <c r="BS558" s="58">
        <v>96.8</v>
      </c>
      <c r="BT558" s="58">
        <v>-14.4</v>
      </c>
      <c r="BU558" s="58">
        <v>-21.4</v>
      </c>
      <c r="BV558" s="58">
        <v>101.1</v>
      </c>
      <c r="BW558" s="58">
        <v>19.7</v>
      </c>
      <c r="BX558" s="58">
        <v>-3.1</v>
      </c>
      <c r="BY558" s="58">
        <v>15.5</v>
      </c>
      <c r="BZ558" s="58">
        <v>20.3</v>
      </c>
      <c r="CA558" s="58">
        <v>5.4</v>
      </c>
      <c r="CB558" s="58">
        <v>22.2</v>
      </c>
      <c r="CC558" s="58">
        <v>-0.5</v>
      </c>
      <c r="CD558" s="58">
        <v>34.5</v>
      </c>
      <c r="CE558" s="58">
        <v>39302</v>
      </c>
      <c r="CF558" s="58">
        <v>2496090</v>
      </c>
      <c r="CG558" s="58">
        <v>77.8</v>
      </c>
      <c r="CH558" s="58">
        <v>62.5</v>
      </c>
      <c r="CI558" s="58">
        <v>85.2</v>
      </c>
      <c r="CJ558" s="58">
        <v>79.5</v>
      </c>
      <c r="CK558" s="58">
        <v>-17.5</v>
      </c>
      <c r="CL558" s="58">
        <v>-27.8</v>
      </c>
      <c r="CM558" s="58">
        <v>-14.4</v>
      </c>
      <c r="CN558" s="58">
        <v>63.7</v>
      </c>
      <c r="CO558" s="58">
        <v>63.7</v>
      </c>
      <c r="CP558" s="58">
        <v>95.8</v>
      </c>
      <c r="CQ558" s="58">
        <v>79.127502441000004</v>
      </c>
      <c r="CR558" s="58">
        <v>14.34</v>
      </c>
      <c r="CS558" s="58">
        <v>94.7</v>
      </c>
      <c r="CT558" s="58">
        <v>103.3</v>
      </c>
      <c r="CU558" s="58">
        <v>108.22929999999999</v>
      </c>
      <c r="CV558" s="58">
        <v>5.44</v>
      </c>
      <c r="CW558" s="58">
        <v>3.25</v>
      </c>
      <c r="CX558" s="58">
        <v>95.5</v>
      </c>
      <c r="CY558" s="58">
        <v>76.400000000000006</v>
      </c>
      <c r="CZ558" s="59" t="s">
        <v>544</v>
      </c>
      <c r="DA558" s="58">
        <v>-3.7</v>
      </c>
      <c r="DB558" s="58">
        <v>111.9</v>
      </c>
      <c r="DC558" s="58">
        <v>88.8</v>
      </c>
      <c r="DD558" s="58">
        <v>84.2</v>
      </c>
      <c r="DE558" s="58">
        <v>94.4</v>
      </c>
      <c r="DF558" s="58">
        <v>101.8</v>
      </c>
      <c r="DG558" s="58">
        <v>94</v>
      </c>
      <c r="DH558" s="58">
        <v>86.5</v>
      </c>
      <c r="DI558" s="58">
        <v>84.4</v>
      </c>
      <c r="DJ558" s="58">
        <v>72.798402042999996</v>
      </c>
      <c r="DK558" s="58">
        <v>94.2</v>
      </c>
      <c r="DL558" s="58">
        <v>93.1</v>
      </c>
      <c r="DM558" s="58">
        <v>93.9</v>
      </c>
      <c r="DN558" s="58">
        <v>19.599266</v>
      </c>
      <c r="DO558" s="58">
        <v>89.2</v>
      </c>
      <c r="DP558" s="59" t="s">
        <v>544</v>
      </c>
      <c r="DQ558" s="1">
        <v>89.4</v>
      </c>
    </row>
    <row r="559" spans="1:121">
      <c r="A559" s="3">
        <v>38852</v>
      </c>
      <c r="B559" s="58">
        <v>98.7</v>
      </c>
      <c r="C559" s="58">
        <v>101.4</v>
      </c>
      <c r="D559" s="58">
        <v>98.9</v>
      </c>
      <c r="E559" s="58">
        <v>104</v>
      </c>
      <c r="F559" s="58">
        <v>92.5</v>
      </c>
      <c r="G559" s="58">
        <v>1.276959</v>
      </c>
      <c r="H559" s="58">
        <v>746.9</v>
      </c>
      <c r="I559" s="58">
        <v>1505</v>
      </c>
      <c r="J559" s="58">
        <v>2.8889999999999998</v>
      </c>
      <c r="K559" s="58">
        <v>4</v>
      </c>
      <c r="L559" s="58">
        <v>5692.9</v>
      </c>
      <c r="M559" s="58">
        <v>330102</v>
      </c>
      <c r="N559" s="58">
        <v>91</v>
      </c>
      <c r="O559" s="58">
        <v>3089</v>
      </c>
      <c r="P559" s="58">
        <v>10.9</v>
      </c>
      <c r="Q559" s="58">
        <v>21.2</v>
      </c>
      <c r="R559" s="58">
        <v>6.6</v>
      </c>
      <c r="S559" s="58">
        <v>66.989999999999995</v>
      </c>
      <c r="T559" s="59" t="s">
        <v>544</v>
      </c>
      <c r="U559" s="58">
        <v>56.39</v>
      </c>
      <c r="V559" s="59" t="s">
        <v>544</v>
      </c>
      <c r="W559" s="58">
        <v>1.4</v>
      </c>
      <c r="X559" s="58">
        <v>87.5</v>
      </c>
      <c r="Y559" s="58">
        <v>18.8</v>
      </c>
      <c r="Z559" s="58">
        <v>98.6</v>
      </c>
      <c r="AA559" s="58">
        <v>96.9</v>
      </c>
      <c r="AB559" s="58">
        <v>96.1</v>
      </c>
      <c r="AC559" s="58">
        <v>1.276959</v>
      </c>
      <c r="AD559" s="58">
        <v>92</v>
      </c>
      <c r="AE559" s="58">
        <v>3.2</v>
      </c>
      <c r="AF559" s="58">
        <v>95.134575999999996</v>
      </c>
      <c r="AG559" s="58">
        <v>70.510000000000005</v>
      </c>
      <c r="AH559" s="58">
        <v>87.5</v>
      </c>
      <c r="AI559" s="58">
        <v>87.5</v>
      </c>
      <c r="AJ559" s="58">
        <v>23.9</v>
      </c>
      <c r="AK559" s="58">
        <v>8.6</v>
      </c>
      <c r="AL559" s="58">
        <v>11.1</v>
      </c>
      <c r="AM559" s="58">
        <v>90.660300000000007</v>
      </c>
      <c r="AN559" s="58">
        <v>101.7286</v>
      </c>
      <c r="AO559" s="58">
        <v>18.2</v>
      </c>
      <c r="AP559" s="58">
        <v>93.4</v>
      </c>
      <c r="AQ559" s="58">
        <v>93.5</v>
      </c>
      <c r="AR559" s="58">
        <v>50</v>
      </c>
      <c r="AS559" s="58">
        <v>-5.9</v>
      </c>
      <c r="AT559" s="58">
        <v>105.6</v>
      </c>
      <c r="AU559" s="58">
        <v>100.42</v>
      </c>
      <c r="AV559" s="58">
        <v>96.3</v>
      </c>
      <c r="AW559" s="58">
        <v>103</v>
      </c>
      <c r="AX559" s="58">
        <v>132.5</v>
      </c>
      <c r="AY559" s="58">
        <v>128.30000000000001</v>
      </c>
      <c r="AZ559" s="58">
        <v>106.8</v>
      </c>
      <c r="BA559" s="58">
        <v>71.3</v>
      </c>
      <c r="BB559" s="58">
        <v>131.5</v>
      </c>
      <c r="BC559" s="58">
        <v>91.7</v>
      </c>
      <c r="BD559" s="58">
        <v>99.8</v>
      </c>
      <c r="BE559" s="58">
        <v>19.2</v>
      </c>
      <c r="BF559" s="58">
        <v>93.4</v>
      </c>
      <c r="BG559" s="58">
        <v>14.05</v>
      </c>
      <c r="BH559" s="58">
        <v>13.7</v>
      </c>
      <c r="BI559" s="58">
        <v>81.5</v>
      </c>
      <c r="BJ559" s="58">
        <v>109.94970000000001</v>
      </c>
      <c r="BK559" s="58">
        <v>109.94970000000001</v>
      </c>
      <c r="BL559" s="58">
        <v>71.150000000000006</v>
      </c>
      <c r="BM559" s="58">
        <v>60.48</v>
      </c>
      <c r="BN559" s="58">
        <v>13.1</v>
      </c>
      <c r="BO559" s="58">
        <v>23.9</v>
      </c>
      <c r="BP559" s="58">
        <v>85.5</v>
      </c>
      <c r="BQ559" s="58">
        <v>92.2</v>
      </c>
      <c r="BR559" s="58">
        <v>87.6</v>
      </c>
      <c r="BS559" s="58">
        <v>97.2</v>
      </c>
      <c r="BT559" s="58">
        <v>-12.5</v>
      </c>
      <c r="BU559" s="58">
        <v>-17.2</v>
      </c>
      <c r="BV559" s="58">
        <v>101.3</v>
      </c>
      <c r="BW559" s="58">
        <v>21.2</v>
      </c>
      <c r="BX559" s="58">
        <v>-3.3</v>
      </c>
      <c r="BY559" s="58">
        <v>19.600000000000001</v>
      </c>
      <c r="BZ559" s="58">
        <v>19.899999999999999</v>
      </c>
      <c r="CA559" s="58">
        <v>5.9</v>
      </c>
      <c r="CB559" s="58">
        <v>30.9</v>
      </c>
      <c r="CC559" s="58">
        <v>5.2</v>
      </c>
      <c r="CD559" s="58">
        <v>49.8</v>
      </c>
      <c r="CE559" s="58">
        <v>39440</v>
      </c>
      <c r="CF559" s="58">
        <v>2489257</v>
      </c>
      <c r="CG559" s="58">
        <v>79.8</v>
      </c>
      <c r="CH559" s="58">
        <v>61.4</v>
      </c>
      <c r="CI559" s="58">
        <v>85.2</v>
      </c>
      <c r="CJ559" s="58">
        <v>84.8</v>
      </c>
      <c r="CK559" s="58">
        <v>-16.399999999999999</v>
      </c>
      <c r="CL559" s="58">
        <v>-26.8</v>
      </c>
      <c r="CM559" s="58">
        <v>-12.5</v>
      </c>
      <c r="CN559" s="58">
        <v>67.8</v>
      </c>
      <c r="CO559" s="58">
        <v>67</v>
      </c>
      <c r="CP559" s="58">
        <v>100</v>
      </c>
      <c r="CQ559" s="58">
        <v>71.288543700999995</v>
      </c>
      <c r="CR559" s="58">
        <v>15.6</v>
      </c>
      <c r="CS559" s="58">
        <v>94.8</v>
      </c>
      <c r="CT559" s="58">
        <v>104</v>
      </c>
      <c r="CU559" s="58">
        <v>110.2037</v>
      </c>
      <c r="CV559" s="58">
        <v>5.15</v>
      </c>
      <c r="CW559" s="58">
        <v>3.1</v>
      </c>
      <c r="CX559" s="58">
        <v>97.4</v>
      </c>
      <c r="CY559" s="58">
        <v>74.8</v>
      </c>
      <c r="CZ559" s="59" t="s">
        <v>544</v>
      </c>
      <c r="DA559" s="58">
        <v>7</v>
      </c>
      <c r="DB559" s="58">
        <v>107.2</v>
      </c>
      <c r="DC559" s="58">
        <v>88.7</v>
      </c>
      <c r="DD559" s="58">
        <v>84.5</v>
      </c>
      <c r="DE559" s="58">
        <v>96.8</v>
      </c>
      <c r="DF559" s="58">
        <v>100.6</v>
      </c>
      <c r="DG559" s="58">
        <v>98.1</v>
      </c>
      <c r="DH559" s="58">
        <v>84.7</v>
      </c>
      <c r="DI559" s="58">
        <v>84.5</v>
      </c>
      <c r="DJ559" s="58">
        <v>63.019834183999997</v>
      </c>
      <c r="DK559" s="58">
        <v>94.9</v>
      </c>
      <c r="DL559" s="58">
        <v>93.6</v>
      </c>
      <c r="DM559" s="58">
        <v>94.3</v>
      </c>
      <c r="DN559" s="58">
        <v>19.811128</v>
      </c>
      <c r="DO559" s="58">
        <v>91</v>
      </c>
      <c r="DP559" s="59" t="s">
        <v>544</v>
      </c>
      <c r="DQ559" s="1">
        <v>90.7</v>
      </c>
    </row>
    <row r="560" spans="1:121">
      <c r="A560" s="3">
        <v>38883</v>
      </c>
      <c r="B560" s="58">
        <v>99.1</v>
      </c>
      <c r="C560" s="58">
        <v>102.2</v>
      </c>
      <c r="D560" s="58">
        <v>99.8</v>
      </c>
      <c r="E560" s="58">
        <v>104.5</v>
      </c>
      <c r="F560" s="58">
        <v>91.1</v>
      </c>
      <c r="G560" s="58">
        <v>1.2649950000000001</v>
      </c>
      <c r="H560" s="58">
        <v>750.3</v>
      </c>
      <c r="I560" s="58">
        <v>1523.1</v>
      </c>
      <c r="J560" s="58">
        <v>2.9860000000000002</v>
      </c>
      <c r="K560" s="58">
        <v>4</v>
      </c>
      <c r="L560" s="58">
        <v>5683.3</v>
      </c>
      <c r="M560" s="58">
        <v>323776</v>
      </c>
      <c r="N560" s="58">
        <v>90.4</v>
      </c>
      <c r="O560" s="58">
        <v>2676</v>
      </c>
      <c r="P560" s="58">
        <v>10.8</v>
      </c>
      <c r="Q560" s="58">
        <v>16.7</v>
      </c>
      <c r="R560" s="58">
        <v>8.1</v>
      </c>
      <c r="S560" s="58">
        <v>67.72</v>
      </c>
      <c r="T560" s="59" t="s">
        <v>544</v>
      </c>
      <c r="U560" s="58">
        <v>57.1</v>
      </c>
      <c r="V560" s="59" t="s">
        <v>544</v>
      </c>
      <c r="W560" s="58">
        <v>4.4000000000000004</v>
      </c>
      <c r="X560" s="58">
        <v>86.7</v>
      </c>
      <c r="Y560" s="58">
        <v>20.3</v>
      </c>
      <c r="Z560" s="58">
        <v>98.6</v>
      </c>
      <c r="AA560" s="58">
        <v>97</v>
      </c>
      <c r="AB560" s="58">
        <v>96.5</v>
      </c>
      <c r="AC560" s="58">
        <v>1.2649950000000001</v>
      </c>
      <c r="AD560" s="58">
        <v>91.8</v>
      </c>
      <c r="AE560" s="58">
        <v>7.4</v>
      </c>
      <c r="AF560" s="58">
        <v>95.134575999999996</v>
      </c>
      <c r="AG560" s="58">
        <v>69.23</v>
      </c>
      <c r="AH560" s="58">
        <v>87.6</v>
      </c>
      <c r="AI560" s="58">
        <v>86.7</v>
      </c>
      <c r="AJ560" s="58">
        <v>21.9</v>
      </c>
      <c r="AK560" s="58">
        <v>6.9</v>
      </c>
      <c r="AL560" s="58">
        <v>15.8</v>
      </c>
      <c r="AM560" s="58">
        <v>90.782499999999999</v>
      </c>
      <c r="AN560" s="58">
        <v>101.75</v>
      </c>
      <c r="AO560" s="58">
        <v>20.5</v>
      </c>
      <c r="AP560" s="58">
        <v>93.9</v>
      </c>
      <c r="AQ560" s="58">
        <v>94.5</v>
      </c>
      <c r="AR560" s="58">
        <v>37.799999999999997</v>
      </c>
      <c r="AS560" s="58">
        <v>-7.2</v>
      </c>
      <c r="AT560" s="58">
        <v>105.3</v>
      </c>
      <c r="AU560" s="58">
        <v>100.77</v>
      </c>
      <c r="AV560" s="58">
        <v>96.4</v>
      </c>
      <c r="AW560" s="58">
        <v>102.8</v>
      </c>
      <c r="AX560" s="58">
        <v>131.69999999999999</v>
      </c>
      <c r="AY560" s="58">
        <v>126.9</v>
      </c>
      <c r="AZ560" s="58">
        <v>101.9</v>
      </c>
      <c r="BA560" s="58">
        <v>69.3</v>
      </c>
      <c r="BB560" s="58">
        <v>124.6</v>
      </c>
      <c r="BC560" s="58">
        <v>91.8</v>
      </c>
      <c r="BD560" s="58">
        <v>102.3</v>
      </c>
      <c r="BE560" s="58">
        <v>18.5</v>
      </c>
      <c r="BF560" s="58">
        <v>94.2</v>
      </c>
      <c r="BG560" s="58">
        <v>13.94</v>
      </c>
      <c r="BH560" s="58">
        <v>13.28</v>
      </c>
      <c r="BI560" s="58">
        <v>81.099999999999994</v>
      </c>
      <c r="BJ560" s="58">
        <v>110.7081</v>
      </c>
      <c r="BK560" s="58">
        <v>110.7081</v>
      </c>
      <c r="BL560" s="58">
        <v>71.95</v>
      </c>
      <c r="BM560" s="58">
        <v>61.2</v>
      </c>
      <c r="BN560" s="58">
        <v>15.6</v>
      </c>
      <c r="BO560" s="58">
        <v>26</v>
      </c>
      <c r="BP560" s="58">
        <v>85</v>
      </c>
      <c r="BQ560" s="58">
        <v>91.7</v>
      </c>
      <c r="BR560" s="58">
        <v>86.8</v>
      </c>
      <c r="BS560" s="58">
        <v>97.5</v>
      </c>
      <c r="BT560" s="58">
        <v>-9.9</v>
      </c>
      <c r="BU560" s="58">
        <v>-20.100000000000001</v>
      </c>
      <c r="BV560" s="58">
        <v>100.9</v>
      </c>
      <c r="BW560" s="58">
        <v>20.9</v>
      </c>
      <c r="BX560" s="58">
        <v>-0.2</v>
      </c>
      <c r="BY560" s="58">
        <v>20.6</v>
      </c>
      <c r="BZ560" s="58">
        <v>21.4</v>
      </c>
      <c r="CA560" s="58">
        <v>7.1</v>
      </c>
      <c r="CB560" s="58">
        <v>20.399999999999999</v>
      </c>
      <c r="CC560" s="58">
        <v>-8.9</v>
      </c>
      <c r="CD560" s="58">
        <v>54.2</v>
      </c>
      <c r="CE560" s="58">
        <v>39545</v>
      </c>
      <c r="CF560" s="58">
        <v>2466010</v>
      </c>
      <c r="CG560" s="58">
        <v>78</v>
      </c>
      <c r="CH560" s="58">
        <v>63.4</v>
      </c>
      <c r="CI560" s="58">
        <v>91</v>
      </c>
      <c r="CJ560" s="58">
        <v>74.400000000000006</v>
      </c>
      <c r="CK560" s="58">
        <v>-14.5</v>
      </c>
      <c r="CL560" s="58">
        <v>-25.5</v>
      </c>
      <c r="CM560" s="58">
        <v>-9.9</v>
      </c>
      <c r="CN560" s="58">
        <v>68.099999999999994</v>
      </c>
      <c r="CO560" s="58">
        <v>67.5</v>
      </c>
      <c r="CP560" s="58">
        <v>95.9</v>
      </c>
      <c r="CQ560" s="58">
        <v>105.836631775</v>
      </c>
      <c r="CR560" s="58">
        <v>23.03</v>
      </c>
      <c r="CS560" s="58">
        <v>94.8</v>
      </c>
      <c r="CT560" s="58">
        <v>104</v>
      </c>
      <c r="CU560" s="58">
        <v>110.908</v>
      </c>
      <c r="CV560" s="58">
        <v>4.93</v>
      </c>
      <c r="CW560" s="58">
        <v>2.83</v>
      </c>
      <c r="CX560" s="58">
        <v>95.2</v>
      </c>
      <c r="CY560" s="58">
        <v>77.099999999999994</v>
      </c>
      <c r="CZ560" s="59" t="s">
        <v>544</v>
      </c>
      <c r="DA560" s="58">
        <v>8.4</v>
      </c>
      <c r="DB560" s="58">
        <v>112.1</v>
      </c>
      <c r="DC560" s="58">
        <v>88.9</v>
      </c>
      <c r="DD560" s="58">
        <v>85</v>
      </c>
      <c r="DE560" s="58">
        <v>96.9</v>
      </c>
      <c r="DF560" s="58">
        <v>101.4</v>
      </c>
      <c r="DG560" s="58">
        <v>94.3</v>
      </c>
      <c r="DH560" s="58">
        <v>82.5</v>
      </c>
      <c r="DI560" s="58">
        <v>83.6</v>
      </c>
      <c r="DJ560" s="58">
        <v>73.094881170999997</v>
      </c>
      <c r="DK560" s="58">
        <v>95.3</v>
      </c>
      <c r="DL560" s="58">
        <v>94</v>
      </c>
      <c r="DM560" s="58">
        <v>94.1</v>
      </c>
      <c r="DN560" s="58">
        <v>19.780799999999999</v>
      </c>
      <c r="DO560" s="58">
        <v>91</v>
      </c>
      <c r="DP560" s="59" t="s">
        <v>544</v>
      </c>
      <c r="DQ560" s="1">
        <v>90.2</v>
      </c>
    </row>
    <row r="561" spans="1:121">
      <c r="A561" s="3">
        <v>38913</v>
      </c>
      <c r="B561" s="58">
        <v>98.5</v>
      </c>
      <c r="C561" s="58">
        <v>101.3</v>
      </c>
      <c r="D561" s="58">
        <v>99.8</v>
      </c>
      <c r="E561" s="58">
        <v>102.9</v>
      </c>
      <c r="F561" s="58">
        <v>93.7</v>
      </c>
      <c r="G561" s="58">
        <v>1.268367</v>
      </c>
      <c r="H561" s="58">
        <v>740.4</v>
      </c>
      <c r="I561" s="58">
        <v>1520.8</v>
      </c>
      <c r="J561" s="58">
        <v>3.1019999999999999</v>
      </c>
      <c r="K561" s="58">
        <v>4</v>
      </c>
      <c r="L561" s="58">
        <v>5682</v>
      </c>
      <c r="M561" s="58">
        <v>265845</v>
      </c>
      <c r="N561" s="58">
        <v>91.8</v>
      </c>
      <c r="O561" s="58">
        <v>2669</v>
      </c>
      <c r="P561" s="58">
        <v>10.6</v>
      </c>
      <c r="Q561" s="58">
        <v>17</v>
      </c>
      <c r="R561" s="58">
        <v>7</v>
      </c>
      <c r="S561" s="58">
        <v>69.23</v>
      </c>
      <c r="T561" s="59" t="s">
        <v>544</v>
      </c>
      <c r="U561" s="58">
        <v>56.77</v>
      </c>
      <c r="V561" s="59" t="s">
        <v>544</v>
      </c>
      <c r="W561" s="58">
        <v>5.3</v>
      </c>
      <c r="X561" s="58">
        <v>90.4</v>
      </c>
      <c r="Y561" s="58">
        <v>17.5</v>
      </c>
      <c r="Z561" s="58">
        <v>98.7</v>
      </c>
      <c r="AA561" s="58">
        <v>97.2</v>
      </c>
      <c r="AB561" s="58">
        <v>96.5</v>
      </c>
      <c r="AC561" s="58">
        <v>1.268367</v>
      </c>
      <c r="AD561" s="58">
        <v>93.3</v>
      </c>
      <c r="AE561" s="58">
        <v>8.1999999999999993</v>
      </c>
      <c r="AF561" s="58">
        <v>94.467213000000001</v>
      </c>
      <c r="AG561" s="58">
        <v>74.040000000000006</v>
      </c>
      <c r="AH561" s="58">
        <v>87.6</v>
      </c>
      <c r="AI561" s="58">
        <v>90.4</v>
      </c>
      <c r="AJ561" s="58">
        <v>20.6</v>
      </c>
      <c r="AK561" s="58">
        <v>9.1999999999999993</v>
      </c>
      <c r="AL561" s="58">
        <v>10.6</v>
      </c>
      <c r="AM561" s="58">
        <v>90.877099999999999</v>
      </c>
      <c r="AN561" s="58">
        <v>101.7414</v>
      </c>
      <c r="AO561" s="58">
        <v>14.6</v>
      </c>
      <c r="AP561" s="58">
        <v>99.4</v>
      </c>
      <c r="AQ561" s="58">
        <v>94.9</v>
      </c>
      <c r="AR561" s="58">
        <v>15.1</v>
      </c>
      <c r="AS561" s="58">
        <v>-8.5</v>
      </c>
      <c r="AT561" s="58">
        <v>104.6</v>
      </c>
      <c r="AU561" s="58">
        <v>100.93</v>
      </c>
      <c r="AV561" s="58">
        <v>97.4</v>
      </c>
      <c r="AW561" s="58">
        <v>103.3</v>
      </c>
      <c r="AX561" s="58">
        <v>139.6</v>
      </c>
      <c r="AY561" s="58">
        <v>134.1</v>
      </c>
      <c r="AZ561" s="58">
        <v>105.9</v>
      </c>
      <c r="BA561" s="58">
        <v>71.2</v>
      </c>
      <c r="BB561" s="58">
        <v>130</v>
      </c>
      <c r="BC561" s="58">
        <v>92</v>
      </c>
      <c r="BD561" s="58">
        <v>99</v>
      </c>
      <c r="BE561" s="58">
        <v>17.600000000000001</v>
      </c>
      <c r="BF561" s="58">
        <v>93.2</v>
      </c>
      <c r="BG561" s="58">
        <v>13.88</v>
      </c>
      <c r="BH561" s="58">
        <v>12.51</v>
      </c>
      <c r="BI561" s="58">
        <v>83.2</v>
      </c>
      <c r="BJ561" s="58">
        <v>110.7582</v>
      </c>
      <c r="BK561" s="58">
        <v>110.7582</v>
      </c>
      <c r="BL561" s="58">
        <v>74.14</v>
      </c>
      <c r="BM561" s="58">
        <v>61.35</v>
      </c>
      <c r="BN561" s="58">
        <v>2</v>
      </c>
      <c r="BO561" s="58">
        <v>18.2</v>
      </c>
      <c r="BP561" s="58">
        <v>87.5</v>
      </c>
      <c r="BQ561" s="58">
        <v>95.3</v>
      </c>
      <c r="BR561" s="58">
        <v>88.4</v>
      </c>
      <c r="BS561" s="58">
        <v>96.3</v>
      </c>
      <c r="BT561" s="58">
        <v>-5.4</v>
      </c>
      <c r="BU561" s="58">
        <v>-15</v>
      </c>
      <c r="BV561" s="58">
        <v>102.3</v>
      </c>
      <c r="BW561" s="58">
        <v>18.399999999999999</v>
      </c>
      <c r="BX561" s="58">
        <v>-7.9</v>
      </c>
      <c r="BY561" s="58">
        <v>19.100000000000001</v>
      </c>
      <c r="BZ561" s="58">
        <v>19.2</v>
      </c>
      <c r="CA561" s="58">
        <v>7.9</v>
      </c>
      <c r="CB561" s="58">
        <v>15.6</v>
      </c>
      <c r="CC561" s="58">
        <v>-3.8</v>
      </c>
      <c r="CD561" s="58">
        <v>57.5</v>
      </c>
      <c r="CE561" s="58">
        <v>39626</v>
      </c>
      <c r="CF561" s="58">
        <v>2460549</v>
      </c>
      <c r="CG561" s="58">
        <v>78.900000000000006</v>
      </c>
      <c r="CH561" s="58">
        <v>67.099999999999994</v>
      </c>
      <c r="CI561" s="58">
        <v>85.8</v>
      </c>
      <c r="CJ561" s="58">
        <v>79.2</v>
      </c>
      <c r="CK561" s="58">
        <v>-12.7</v>
      </c>
      <c r="CL561" s="58">
        <v>-25.2</v>
      </c>
      <c r="CM561" s="58">
        <v>-5.4</v>
      </c>
      <c r="CN561" s="58">
        <v>68.7</v>
      </c>
      <c r="CO561" s="58">
        <v>67.8</v>
      </c>
      <c r="CP561" s="58">
        <v>97.3</v>
      </c>
      <c r="CQ561" s="58">
        <v>98.154167174999998</v>
      </c>
      <c r="CR561" s="58">
        <v>18.079999999999998</v>
      </c>
      <c r="CS561" s="58">
        <v>94.8</v>
      </c>
      <c r="CT561" s="58">
        <v>104.4</v>
      </c>
      <c r="CU561" s="58">
        <v>111.0063</v>
      </c>
      <c r="CV561" s="58">
        <v>5.12</v>
      </c>
      <c r="CW561" s="58">
        <v>2.93</v>
      </c>
      <c r="CX561" s="58">
        <v>96.1</v>
      </c>
      <c r="CY561" s="58">
        <v>81.5</v>
      </c>
      <c r="CZ561" s="59" t="s">
        <v>544</v>
      </c>
      <c r="DA561" s="58">
        <v>3.4</v>
      </c>
      <c r="DB561" s="58">
        <v>112</v>
      </c>
      <c r="DC561" s="58">
        <v>89.2</v>
      </c>
      <c r="DD561" s="58">
        <v>85.8</v>
      </c>
      <c r="DE561" s="58">
        <v>96.7</v>
      </c>
      <c r="DF561" s="58">
        <v>100.3</v>
      </c>
      <c r="DG561" s="58">
        <v>96.1</v>
      </c>
      <c r="DH561" s="58">
        <v>88</v>
      </c>
      <c r="DI561" s="58">
        <v>84</v>
      </c>
      <c r="DJ561" s="58">
        <v>67.588535847000003</v>
      </c>
      <c r="DK561" s="58">
        <v>94.2</v>
      </c>
      <c r="DL561" s="58">
        <v>94.1</v>
      </c>
      <c r="DM561" s="58">
        <v>94.6</v>
      </c>
      <c r="DN561" s="58">
        <v>20.149011999999999</v>
      </c>
      <c r="DO561" s="58">
        <v>92</v>
      </c>
      <c r="DP561" s="59" t="s">
        <v>544</v>
      </c>
      <c r="DQ561" s="1">
        <v>91.8</v>
      </c>
    </row>
    <row r="562" spans="1:121">
      <c r="A562" s="3">
        <v>38944</v>
      </c>
      <c r="B562" s="58">
        <v>98.6</v>
      </c>
      <c r="C562" s="58">
        <v>101.3</v>
      </c>
      <c r="D562" s="58">
        <v>100.2</v>
      </c>
      <c r="E562" s="58">
        <v>102.4</v>
      </c>
      <c r="F562" s="58">
        <v>96.7</v>
      </c>
      <c r="G562" s="58">
        <v>1.2811300000000001</v>
      </c>
      <c r="H562" s="58">
        <v>734.1</v>
      </c>
      <c r="I562" s="58">
        <v>1520.7</v>
      </c>
      <c r="J562" s="58">
        <v>3.226</v>
      </c>
      <c r="K562" s="58">
        <v>3.9</v>
      </c>
      <c r="L562" s="58">
        <v>5859.6</v>
      </c>
      <c r="M562" s="58">
        <v>244757</v>
      </c>
      <c r="N562" s="58">
        <v>92.6</v>
      </c>
      <c r="O562" s="58">
        <v>2788</v>
      </c>
      <c r="P562" s="58">
        <v>10.5</v>
      </c>
      <c r="Q562" s="58">
        <v>20.100000000000001</v>
      </c>
      <c r="R562" s="58">
        <v>6.5</v>
      </c>
      <c r="S562" s="58">
        <v>68.52</v>
      </c>
      <c r="T562" s="59" t="s">
        <v>544</v>
      </c>
      <c r="U562" s="58">
        <v>55.03</v>
      </c>
      <c r="V562" s="59" t="s">
        <v>544</v>
      </c>
      <c r="W562" s="58">
        <v>4</v>
      </c>
      <c r="X562" s="58">
        <v>93.1</v>
      </c>
      <c r="Y562" s="58">
        <v>14.7</v>
      </c>
      <c r="Z562" s="58">
        <v>98.5</v>
      </c>
      <c r="AA562" s="58">
        <v>96.9</v>
      </c>
      <c r="AB562" s="58">
        <v>96.3</v>
      </c>
      <c r="AC562" s="58">
        <v>1.2811300000000001</v>
      </c>
      <c r="AD562" s="58">
        <v>93.7</v>
      </c>
      <c r="AE562" s="58">
        <v>6.7</v>
      </c>
      <c r="AF562" s="58">
        <v>94.467213000000001</v>
      </c>
      <c r="AG562" s="58">
        <v>73.5</v>
      </c>
      <c r="AH562" s="58">
        <v>87.8</v>
      </c>
      <c r="AI562" s="58">
        <v>93.1</v>
      </c>
      <c r="AJ562" s="58">
        <v>20.3</v>
      </c>
      <c r="AK562" s="58">
        <v>8.6</v>
      </c>
      <c r="AL562" s="58">
        <v>11.4</v>
      </c>
      <c r="AM562" s="58">
        <v>90.972399999999993</v>
      </c>
      <c r="AN562" s="58">
        <v>101.7346</v>
      </c>
      <c r="AO562" s="58">
        <v>16.2</v>
      </c>
      <c r="AP562" s="58">
        <v>98</v>
      </c>
      <c r="AQ562" s="58">
        <v>94.5</v>
      </c>
      <c r="AR562" s="58">
        <v>-5.6</v>
      </c>
      <c r="AS562" s="58">
        <v>-8.6</v>
      </c>
      <c r="AT562" s="58">
        <v>104.3</v>
      </c>
      <c r="AU562" s="58">
        <v>100.91</v>
      </c>
      <c r="AV562" s="58">
        <v>97.3</v>
      </c>
      <c r="AW562" s="58">
        <v>105.1</v>
      </c>
      <c r="AX562" s="58">
        <v>138.1</v>
      </c>
      <c r="AY562" s="58">
        <v>132.80000000000001</v>
      </c>
      <c r="AZ562" s="58">
        <v>105.2</v>
      </c>
      <c r="BA562" s="58">
        <v>69.7</v>
      </c>
      <c r="BB562" s="58">
        <v>129.80000000000001</v>
      </c>
      <c r="BC562" s="58">
        <v>92.1</v>
      </c>
      <c r="BD562" s="58">
        <v>101.2</v>
      </c>
      <c r="BE562" s="58">
        <v>16.399999999999999</v>
      </c>
      <c r="BF562" s="58">
        <v>94.4</v>
      </c>
      <c r="BG562" s="58">
        <v>13.81</v>
      </c>
      <c r="BH562" s="58">
        <v>12.27</v>
      </c>
      <c r="BI562" s="58">
        <v>82.6</v>
      </c>
      <c r="BJ562" s="58">
        <v>110.76220000000001</v>
      </c>
      <c r="BK562" s="58">
        <v>110.76220000000001</v>
      </c>
      <c r="BL562" s="58">
        <v>72.98</v>
      </c>
      <c r="BM562" s="58">
        <v>59.89</v>
      </c>
      <c r="BN562" s="58">
        <v>16.100000000000001</v>
      </c>
      <c r="BO562" s="58">
        <v>27.1</v>
      </c>
      <c r="BP562" s="58">
        <v>86.6</v>
      </c>
      <c r="BQ562" s="58">
        <v>91.3</v>
      </c>
      <c r="BR562" s="58">
        <v>88.1</v>
      </c>
      <c r="BS562" s="58">
        <v>97</v>
      </c>
      <c r="BT562" s="58">
        <v>-11.6</v>
      </c>
      <c r="BU562" s="58">
        <v>-17.100000000000001</v>
      </c>
      <c r="BV562" s="58">
        <v>101.3</v>
      </c>
      <c r="BW562" s="58">
        <v>18.3</v>
      </c>
      <c r="BX562" s="58">
        <v>-8.9</v>
      </c>
      <c r="BY562" s="58">
        <v>17.399999999999999</v>
      </c>
      <c r="BZ562" s="58">
        <v>20.6</v>
      </c>
      <c r="CA562" s="58">
        <v>8.5</v>
      </c>
      <c r="CB562" s="58">
        <v>11.4</v>
      </c>
      <c r="CC562" s="58">
        <v>-3.8</v>
      </c>
      <c r="CD562" s="58">
        <v>56.1</v>
      </c>
      <c r="CE562" s="58">
        <v>39660</v>
      </c>
      <c r="CF562" s="58">
        <v>2463942</v>
      </c>
      <c r="CG562" s="58">
        <v>79.8</v>
      </c>
      <c r="CH562" s="58">
        <v>60.2</v>
      </c>
      <c r="CI562" s="58">
        <v>87.6</v>
      </c>
      <c r="CJ562" s="58">
        <v>83.4</v>
      </c>
      <c r="CK562" s="58">
        <v>-14.3</v>
      </c>
      <c r="CL562" s="58">
        <v>-23.4</v>
      </c>
      <c r="CM562" s="58">
        <v>-11.6</v>
      </c>
      <c r="CN562" s="58">
        <v>68.7</v>
      </c>
      <c r="CO562" s="58">
        <v>67.8</v>
      </c>
      <c r="CP562" s="58">
        <v>100.1</v>
      </c>
      <c r="CQ562" s="58">
        <v>59.319850922000001</v>
      </c>
      <c r="CR562" s="58">
        <v>20.57</v>
      </c>
      <c r="CS562" s="58">
        <v>94.6</v>
      </c>
      <c r="CT562" s="58">
        <v>104.2</v>
      </c>
      <c r="CU562" s="58">
        <v>110.9541</v>
      </c>
      <c r="CV562" s="58">
        <v>4.91</v>
      </c>
      <c r="CW562" s="58">
        <v>2.8</v>
      </c>
      <c r="CX562" s="58">
        <v>96</v>
      </c>
      <c r="CY562" s="58">
        <v>72.2</v>
      </c>
      <c r="CZ562" s="59" t="s">
        <v>544</v>
      </c>
      <c r="DA562" s="58">
        <v>-0.2</v>
      </c>
      <c r="DB562" s="58">
        <v>110.7</v>
      </c>
      <c r="DC562" s="58">
        <v>89.1</v>
      </c>
      <c r="DD562" s="58">
        <v>85.4</v>
      </c>
      <c r="DE562" s="58">
        <v>97.1</v>
      </c>
      <c r="DF562" s="58">
        <v>100.1</v>
      </c>
      <c r="DG562" s="58">
        <v>101.8</v>
      </c>
      <c r="DH562" s="58">
        <v>91.6</v>
      </c>
      <c r="DI562" s="58">
        <v>85.9</v>
      </c>
      <c r="DJ562" s="58">
        <v>57.660841050999998</v>
      </c>
      <c r="DK562" s="58">
        <v>95.6</v>
      </c>
      <c r="DL562" s="58">
        <v>94.5</v>
      </c>
      <c r="DM562" s="58">
        <v>95.1</v>
      </c>
      <c r="DN562" s="58">
        <v>20.513736999999999</v>
      </c>
      <c r="DO562" s="58">
        <v>92.1</v>
      </c>
      <c r="DP562" s="59" t="s">
        <v>544</v>
      </c>
      <c r="DQ562" s="1">
        <v>92.4</v>
      </c>
    </row>
    <row r="563" spans="1:121">
      <c r="A563" s="3">
        <v>38975</v>
      </c>
      <c r="B563" s="58">
        <v>99.1</v>
      </c>
      <c r="C563" s="58">
        <v>101.7</v>
      </c>
      <c r="D563" s="58">
        <v>102.3</v>
      </c>
      <c r="E563" s="58">
        <v>101.2</v>
      </c>
      <c r="F563" s="58">
        <v>95.1</v>
      </c>
      <c r="G563" s="58">
        <v>1.272743</v>
      </c>
      <c r="H563" s="58">
        <v>735</v>
      </c>
      <c r="I563" s="58">
        <v>1525.7</v>
      </c>
      <c r="J563" s="58">
        <v>3.335</v>
      </c>
      <c r="K563" s="58">
        <v>3.8</v>
      </c>
      <c r="L563" s="58">
        <v>6004.3</v>
      </c>
      <c r="M563" s="58">
        <v>298179</v>
      </c>
      <c r="N563" s="58">
        <v>92.5</v>
      </c>
      <c r="O563" s="58">
        <v>2760</v>
      </c>
      <c r="P563" s="58">
        <v>10.5</v>
      </c>
      <c r="Q563" s="58">
        <v>21.8</v>
      </c>
      <c r="R563" s="58">
        <v>6.3</v>
      </c>
      <c r="S563" s="58">
        <v>73.78</v>
      </c>
      <c r="T563" s="59" t="s">
        <v>544</v>
      </c>
      <c r="U563" s="58">
        <v>59.12</v>
      </c>
      <c r="V563" s="59" t="s">
        <v>544</v>
      </c>
      <c r="W563" s="58">
        <v>5.5</v>
      </c>
      <c r="X563" s="58">
        <v>88.3</v>
      </c>
      <c r="Y563" s="58">
        <v>18.7</v>
      </c>
      <c r="Z563" s="58">
        <v>98.4</v>
      </c>
      <c r="AA563" s="58">
        <v>96.7</v>
      </c>
      <c r="AB563" s="58">
        <v>96</v>
      </c>
      <c r="AC563" s="58">
        <v>1.272743</v>
      </c>
      <c r="AD563" s="58">
        <v>93.5</v>
      </c>
      <c r="AE563" s="58">
        <v>10.8</v>
      </c>
      <c r="AF563" s="58">
        <v>95.243020000000001</v>
      </c>
      <c r="AG563" s="58">
        <v>62.53</v>
      </c>
      <c r="AH563" s="58">
        <v>87.6</v>
      </c>
      <c r="AI563" s="58">
        <v>88.3</v>
      </c>
      <c r="AJ563" s="58">
        <v>17.100000000000001</v>
      </c>
      <c r="AK563" s="58">
        <v>10.6</v>
      </c>
      <c r="AL563" s="58">
        <v>10.5</v>
      </c>
      <c r="AM563" s="58">
        <v>91.091300000000004</v>
      </c>
      <c r="AN563" s="58">
        <v>101.7555</v>
      </c>
      <c r="AO563" s="58">
        <v>16.899999999999999</v>
      </c>
      <c r="AP563" s="58">
        <v>96.8</v>
      </c>
      <c r="AQ563" s="58">
        <v>93.9</v>
      </c>
      <c r="AR563" s="58">
        <v>-22.2</v>
      </c>
      <c r="AS563" s="58">
        <v>-9.4</v>
      </c>
      <c r="AT563" s="58">
        <v>104.2</v>
      </c>
      <c r="AU563" s="58">
        <v>100.84</v>
      </c>
      <c r="AV563" s="58">
        <v>96.5</v>
      </c>
      <c r="AW563" s="58">
        <v>104.9</v>
      </c>
      <c r="AX563" s="58">
        <v>119.4</v>
      </c>
      <c r="AY563" s="58">
        <v>116.8</v>
      </c>
      <c r="AZ563" s="58">
        <v>103.6</v>
      </c>
      <c r="BA563" s="58">
        <v>69.5</v>
      </c>
      <c r="BB563" s="58">
        <v>127.4</v>
      </c>
      <c r="BC563" s="58">
        <v>92</v>
      </c>
      <c r="BD563" s="58">
        <v>101.3</v>
      </c>
      <c r="BE563" s="58">
        <v>21.7</v>
      </c>
      <c r="BF563" s="58">
        <v>95.6</v>
      </c>
      <c r="BG563" s="58">
        <v>14.56</v>
      </c>
      <c r="BH563" s="58">
        <v>12.34</v>
      </c>
      <c r="BI563" s="58">
        <v>83</v>
      </c>
      <c r="BJ563" s="58">
        <v>110.5634</v>
      </c>
      <c r="BK563" s="58">
        <v>110.5634</v>
      </c>
      <c r="BL563" s="58">
        <v>77.89</v>
      </c>
      <c r="BM563" s="58">
        <v>63.72</v>
      </c>
      <c r="BN563" s="58">
        <v>6.1</v>
      </c>
      <c r="BO563" s="58">
        <v>24.7</v>
      </c>
      <c r="BP563" s="58">
        <v>87.6</v>
      </c>
      <c r="BQ563" s="58">
        <v>95.3</v>
      </c>
      <c r="BR563" s="58">
        <v>89.3</v>
      </c>
      <c r="BS563" s="58">
        <v>95.5</v>
      </c>
      <c r="BT563" s="58">
        <v>-12.2</v>
      </c>
      <c r="BU563" s="58">
        <v>-18.2</v>
      </c>
      <c r="BV563" s="58">
        <v>103.1</v>
      </c>
      <c r="BW563" s="58">
        <v>18.600000000000001</v>
      </c>
      <c r="BX563" s="58">
        <v>-7</v>
      </c>
      <c r="BY563" s="58">
        <v>18.7</v>
      </c>
      <c r="BZ563" s="58">
        <v>22.2</v>
      </c>
      <c r="CA563" s="58">
        <v>8.6999999999999993</v>
      </c>
      <c r="CB563" s="58">
        <v>12.4</v>
      </c>
      <c r="CC563" s="58">
        <v>-8.8000000000000007</v>
      </c>
      <c r="CD563" s="58">
        <v>62.3</v>
      </c>
      <c r="CE563" s="58">
        <v>39678</v>
      </c>
      <c r="CF563" s="58">
        <v>2484759</v>
      </c>
      <c r="CG563" s="58">
        <v>79.2</v>
      </c>
      <c r="CH563" s="58">
        <v>60.1</v>
      </c>
      <c r="CI563" s="58">
        <v>85.6</v>
      </c>
      <c r="CJ563" s="58">
        <v>83.6</v>
      </c>
      <c r="CK563" s="58">
        <v>-16.100000000000001</v>
      </c>
      <c r="CL563" s="58">
        <v>-26.3</v>
      </c>
      <c r="CM563" s="58">
        <v>-12.2</v>
      </c>
      <c r="CN563" s="58">
        <v>68.599999999999994</v>
      </c>
      <c r="CO563" s="58">
        <v>68.400000000000006</v>
      </c>
      <c r="CP563" s="58">
        <v>103.7</v>
      </c>
      <c r="CQ563" s="58">
        <v>93.781333923000005</v>
      </c>
      <c r="CR563" s="58">
        <v>16.59</v>
      </c>
      <c r="CS563" s="58">
        <v>94.5</v>
      </c>
      <c r="CT563" s="58">
        <v>104.1</v>
      </c>
      <c r="CU563" s="58">
        <v>110.7488</v>
      </c>
      <c r="CV563" s="58">
        <v>4.7699999999999996</v>
      </c>
      <c r="CW563" s="58">
        <v>2.67</v>
      </c>
      <c r="CX563" s="58">
        <v>95.1</v>
      </c>
      <c r="CY563" s="58">
        <v>72</v>
      </c>
      <c r="CZ563" s="59" t="s">
        <v>544</v>
      </c>
      <c r="DA563" s="58">
        <v>0</v>
      </c>
      <c r="DB563" s="58">
        <v>107.8</v>
      </c>
      <c r="DC563" s="58">
        <v>89</v>
      </c>
      <c r="DD563" s="58">
        <v>82.7</v>
      </c>
      <c r="DE563" s="58">
        <v>98.1</v>
      </c>
      <c r="DF563" s="58">
        <v>100.1</v>
      </c>
      <c r="DG563" s="58">
        <v>107</v>
      </c>
      <c r="DH563" s="58">
        <v>84.4</v>
      </c>
      <c r="DI563" s="58">
        <v>85.5</v>
      </c>
      <c r="DJ563" s="58">
        <v>59.299143637999997</v>
      </c>
      <c r="DK563" s="58">
        <v>96.4</v>
      </c>
      <c r="DL563" s="58">
        <v>94.7</v>
      </c>
      <c r="DM563" s="58">
        <v>96.1</v>
      </c>
      <c r="DN563" s="58">
        <v>21.344995999999998</v>
      </c>
      <c r="DO563" s="58">
        <v>92.6</v>
      </c>
      <c r="DP563" s="59" t="s">
        <v>544</v>
      </c>
      <c r="DQ563" s="1">
        <v>92.3</v>
      </c>
    </row>
    <row r="564" spans="1:121">
      <c r="A564" s="3">
        <v>39005</v>
      </c>
      <c r="B564" s="58">
        <v>99.4</v>
      </c>
      <c r="C564" s="58">
        <v>102.5</v>
      </c>
      <c r="D564" s="58">
        <v>103.6</v>
      </c>
      <c r="E564" s="58">
        <v>101.3</v>
      </c>
      <c r="F564" s="58">
        <v>94.7</v>
      </c>
      <c r="G564" s="58">
        <v>1.2611049999999999</v>
      </c>
      <c r="H564" s="58">
        <v>728.2</v>
      </c>
      <c r="I564" s="58">
        <v>1523.1</v>
      </c>
      <c r="J564" s="58">
        <v>3.5019999999999998</v>
      </c>
      <c r="K564" s="58">
        <v>3.8</v>
      </c>
      <c r="L564" s="58">
        <v>6268.9</v>
      </c>
      <c r="M564" s="58">
        <v>293832</v>
      </c>
      <c r="N564" s="58">
        <v>92.2</v>
      </c>
      <c r="O564" s="58">
        <v>2717</v>
      </c>
      <c r="P564" s="58">
        <v>10.3</v>
      </c>
      <c r="Q564" s="58">
        <v>16.100000000000001</v>
      </c>
      <c r="R564" s="58">
        <v>7.8</v>
      </c>
      <c r="S564" s="58">
        <v>76.180000000000007</v>
      </c>
      <c r="T564" s="59" t="s">
        <v>544</v>
      </c>
      <c r="U564" s="58">
        <v>59.01</v>
      </c>
      <c r="V564" s="59" t="s">
        <v>544</v>
      </c>
      <c r="W564" s="58">
        <v>6.7</v>
      </c>
      <c r="X564" s="58">
        <v>90.4</v>
      </c>
      <c r="Y564" s="58">
        <v>20.100000000000001</v>
      </c>
      <c r="Z564" s="58">
        <v>98.6</v>
      </c>
      <c r="AA564" s="58">
        <v>96.6</v>
      </c>
      <c r="AB564" s="58">
        <v>95.8</v>
      </c>
      <c r="AC564" s="58">
        <v>1.2611049999999999</v>
      </c>
      <c r="AD564" s="58">
        <v>93.2</v>
      </c>
      <c r="AE564" s="58">
        <v>13.6</v>
      </c>
      <c r="AF564" s="58">
        <v>95.751294999999999</v>
      </c>
      <c r="AG564" s="58">
        <v>58.76</v>
      </c>
      <c r="AH564" s="58">
        <v>87.7</v>
      </c>
      <c r="AI564" s="58">
        <v>90.4</v>
      </c>
      <c r="AJ564" s="58">
        <v>16.399999999999999</v>
      </c>
      <c r="AK564" s="58">
        <v>11.1</v>
      </c>
      <c r="AL564" s="58">
        <v>12.8</v>
      </c>
      <c r="AM564" s="58">
        <v>91.245599999999996</v>
      </c>
      <c r="AN564" s="58">
        <v>101.8172</v>
      </c>
      <c r="AO564" s="58">
        <v>15.3</v>
      </c>
      <c r="AP564" s="58">
        <v>99.2</v>
      </c>
      <c r="AQ564" s="58">
        <v>94.5</v>
      </c>
      <c r="AR564" s="58">
        <v>-27.4</v>
      </c>
      <c r="AS564" s="58">
        <v>-10.199999999999999</v>
      </c>
      <c r="AT564" s="58">
        <v>105.6</v>
      </c>
      <c r="AU564" s="58">
        <v>100.42</v>
      </c>
      <c r="AV564" s="58">
        <v>96.5</v>
      </c>
      <c r="AW564" s="58">
        <v>103.6</v>
      </c>
      <c r="AX564" s="58">
        <v>111.4</v>
      </c>
      <c r="AY564" s="58">
        <v>110.7</v>
      </c>
      <c r="AZ564" s="58">
        <v>107.4</v>
      </c>
      <c r="BA564" s="58">
        <v>73</v>
      </c>
      <c r="BB564" s="58">
        <v>131.30000000000001</v>
      </c>
      <c r="BC564" s="58">
        <v>92.4</v>
      </c>
      <c r="BD564" s="58">
        <v>101.1</v>
      </c>
      <c r="BE564" s="58">
        <v>22.9</v>
      </c>
      <c r="BF564" s="58">
        <v>95.6</v>
      </c>
      <c r="BG564" s="58">
        <v>14.1</v>
      </c>
      <c r="BH564" s="58">
        <v>13.13</v>
      </c>
      <c r="BI564" s="58">
        <v>82.6</v>
      </c>
      <c r="BJ564" s="58">
        <v>109.7908</v>
      </c>
      <c r="BK564" s="58">
        <v>109.7908</v>
      </c>
      <c r="BL564" s="58">
        <v>80.180000000000007</v>
      </c>
      <c r="BM564" s="58">
        <v>63.57</v>
      </c>
      <c r="BN564" s="58">
        <v>9.1</v>
      </c>
      <c r="BO564" s="58">
        <v>27.3</v>
      </c>
      <c r="BP564" s="58">
        <v>86.9</v>
      </c>
      <c r="BQ564" s="58">
        <v>95.1</v>
      </c>
      <c r="BR564" s="58">
        <v>89.2</v>
      </c>
      <c r="BS564" s="58">
        <v>96.2</v>
      </c>
      <c r="BT564" s="58">
        <v>-9.3000000000000007</v>
      </c>
      <c r="BU564" s="58">
        <v>-24.1</v>
      </c>
      <c r="BV564" s="58">
        <v>102.8</v>
      </c>
      <c r="BW564" s="58">
        <v>18.2</v>
      </c>
      <c r="BX564" s="58">
        <v>-4.0999999999999996</v>
      </c>
      <c r="BY564" s="58">
        <v>19.100000000000001</v>
      </c>
      <c r="BZ564" s="58">
        <v>23.8</v>
      </c>
      <c r="CA564" s="58">
        <v>8.9</v>
      </c>
      <c r="CB564" s="58">
        <v>6.9</v>
      </c>
      <c r="CC564" s="58">
        <v>0.2</v>
      </c>
      <c r="CD564" s="58">
        <v>64.400000000000006</v>
      </c>
      <c r="CE564" s="58">
        <v>39696</v>
      </c>
      <c r="CF564" s="58">
        <v>2477422</v>
      </c>
      <c r="CG564" s="58">
        <v>76.2</v>
      </c>
      <c r="CH564" s="58">
        <v>59.4</v>
      </c>
      <c r="CI564" s="58">
        <v>79.900000000000006</v>
      </c>
      <c r="CJ564" s="58">
        <v>81.7</v>
      </c>
      <c r="CK564" s="58">
        <v>-17.5</v>
      </c>
      <c r="CL564" s="58">
        <v>-26.2</v>
      </c>
      <c r="CM564" s="58">
        <v>-9.3000000000000007</v>
      </c>
      <c r="CN564" s="58">
        <v>69.8</v>
      </c>
      <c r="CO564" s="58">
        <v>69.400000000000006</v>
      </c>
      <c r="CP564" s="58">
        <v>99.9</v>
      </c>
      <c r="CQ564" s="58">
        <v>54.061637877999999</v>
      </c>
      <c r="CR564" s="58">
        <v>17.36</v>
      </c>
      <c r="CS564" s="58">
        <v>94.7</v>
      </c>
      <c r="CT564" s="58">
        <v>104.2</v>
      </c>
      <c r="CU564" s="58">
        <v>110.00230000000001</v>
      </c>
      <c r="CV564" s="58">
        <v>4.5599999999999996</v>
      </c>
      <c r="CW564" s="58">
        <v>2.5099999999999998</v>
      </c>
      <c r="CX564" s="58">
        <v>91.4</v>
      </c>
      <c r="CY564" s="58">
        <v>71.099999999999994</v>
      </c>
      <c r="CZ564" s="59" t="s">
        <v>544</v>
      </c>
      <c r="DA564" s="58">
        <v>-3.2</v>
      </c>
      <c r="DB564" s="58">
        <v>106.4</v>
      </c>
      <c r="DC564" s="58">
        <v>89.3</v>
      </c>
      <c r="DD564" s="58">
        <v>82.3</v>
      </c>
      <c r="DE564" s="58">
        <v>98.8</v>
      </c>
      <c r="DF564" s="58">
        <v>100</v>
      </c>
      <c r="DG564" s="58">
        <v>98.7</v>
      </c>
      <c r="DH564" s="58">
        <v>86.5</v>
      </c>
      <c r="DI564" s="58">
        <v>85.5</v>
      </c>
      <c r="DJ564" s="58">
        <v>59.876649978000003</v>
      </c>
      <c r="DK564" s="58">
        <v>96.6</v>
      </c>
      <c r="DL564" s="58">
        <v>94.8</v>
      </c>
      <c r="DM564" s="58">
        <v>95.8</v>
      </c>
      <c r="DN564" s="58">
        <v>21.969518000000001</v>
      </c>
      <c r="DO564" s="58">
        <v>93.5</v>
      </c>
      <c r="DP564" s="59" t="s">
        <v>544</v>
      </c>
      <c r="DQ564" s="1">
        <v>92.1</v>
      </c>
    </row>
    <row r="565" spans="1:121">
      <c r="A565" s="3">
        <v>39036</v>
      </c>
      <c r="B565" s="58">
        <v>100.7</v>
      </c>
      <c r="C565" s="58">
        <v>103</v>
      </c>
      <c r="D565" s="58">
        <v>104.4</v>
      </c>
      <c r="E565" s="58">
        <v>101.6</v>
      </c>
      <c r="F565" s="58">
        <v>95.1</v>
      </c>
      <c r="G565" s="58">
        <v>1.288141</v>
      </c>
      <c r="H565" s="58">
        <v>755.7</v>
      </c>
      <c r="I565" s="58">
        <v>1536.5</v>
      </c>
      <c r="J565" s="58">
        <v>3.597</v>
      </c>
      <c r="K565" s="58">
        <v>3.7</v>
      </c>
      <c r="L565" s="58">
        <v>6309.2</v>
      </c>
      <c r="M565" s="58">
        <v>326038</v>
      </c>
      <c r="N565" s="58">
        <v>93.9</v>
      </c>
      <c r="O565" s="58">
        <v>2764</v>
      </c>
      <c r="P565" s="58">
        <v>10.1</v>
      </c>
      <c r="Q565" s="58">
        <v>18.399999999999999</v>
      </c>
      <c r="R565" s="58">
        <v>8.8000000000000007</v>
      </c>
      <c r="S565" s="58">
        <v>75.510000000000005</v>
      </c>
      <c r="T565" s="59" t="s">
        <v>544</v>
      </c>
      <c r="U565" s="58">
        <v>59.47</v>
      </c>
      <c r="V565" s="59" t="s">
        <v>544</v>
      </c>
      <c r="W565" s="58">
        <v>7.1</v>
      </c>
      <c r="X565" s="58">
        <v>91</v>
      </c>
      <c r="Y565" s="58">
        <v>22.9</v>
      </c>
      <c r="Z565" s="58">
        <v>99.1</v>
      </c>
      <c r="AA565" s="58">
        <v>97</v>
      </c>
      <c r="AB565" s="58">
        <v>96.2</v>
      </c>
      <c r="AC565" s="58">
        <v>1.288141</v>
      </c>
      <c r="AD565" s="58">
        <v>94.9</v>
      </c>
      <c r="AE565" s="58">
        <v>16</v>
      </c>
      <c r="AF565" s="58">
        <v>96.149844000000002</v>
      </c>
      <c r="AG565" s="58">
        <v>59.22</v>
      </c>
      <c r="AH565" s="58">
        <v>87.8</v>
      </c>
      <c r="AI565" s="58">
        <v>91</v>
      </c>
      <c r="AJ565" s="58">
        <v>17.3</v>
      </c>
      <c r="AK565" s="58">
        <v>11.3</v>
      </c>
      <c r="AL565" s="58">
        <v>15.7</v>
      </c>
      <c r="AM565" s="58">
        <v>91.431799999999996</v>
      </c>
      <c r="AN565" s="58">
        <v>101.9162</v>
      </c>
      <c r="AO565" s="58">
        <v>14.9</v>
      </c>
      <c r="AP565" s="58">
        <v>97.3</v>
      </c>
      <c r="AQ565" s="58">
        <v>95.2</v>
      </c>
      <c r="AR565" s="58">
        <v>-28.5</v>
      </c>
      <c r="AS565" s="58">
        <v>-8.6999999999999993</v>
      </c>
      <c r="AT565" s="58">
        <v>106.6</v>
      </c>
      <c r="AU565" s="58">
        <v>100.71</v>
      </c>
      <c r="AV565" s="58">
        <v>96.5</v>
      </c>
      <c r="AW565" s="58">
        <v>103.8</v>
      </c>
      <c r="AX565" s="58">
        <v>112.4</v>
      </c>
      <c r="AY565" s="58">
        <v>111.8</v>
      </c>
      <c r="AZ565" s="58">
        <v>108.9</v>
      </c>
      <c r="BA565" s="58">
        <v>78.7</v>
      </c>
      <c r="BB565" s="58">
        <v>129.9</v>
      </c>
      <c r="BC565" s="58">
        <v>92.6</v>
      </c>
      <c r="BD565" s="58">
        <v>101.4</v>
      </c>
      <c r="BE565" s="58">
        <v>28.1</v>
      </c>
      <c r="BF565" s="58">
        <v>97.2</v>
      </c>
      <c r="BG565" s="58">
        <v>14.16</v>
      </c>
      <c r="BH565" s="58">
        <v>12.64</v>
      </c>
      <c r="BI565" s="58">
        <v>85.4</v>
      </c>
      <c r="BJ565" s="58">
        <v>110.4731</v>
      </c>
      <c r="BK565" s="58">
        <v>110.4731</v>
      </c>
      <c r="BL565" s="58">
        <v>80.900000000000006</v>
      </c>
      <c r="BM565" s="58">
        <v>64.34</v>
      </c>
      <c r="BN565" s="58">
        <v>12.6</v>
      </c>
      <c r="BO565" s="58">
        <v>28.2</v>
      </c>
      <c r="BP565" s="58">
        <v>89.7</v>
      </c>
      <c r="BQ565" s="58">
        <v>98.7</v>
      </c>
      <c r="BR565" s="58">
        <v>91.9</v>
      </c>
      <c r="BS565" s="58">
        <v>96.3</v>
      </c>
      <c r="BT565" s="58">
        <v>-8.5</v>
      </c>
      <c r="BU565" s="58">
        <v>-18.600000000000001</v>
      </c>
      <c r="BV565" s="58">
        <v>105</v>
      </c>
      <c r="BW565" s="58">
        <v>21.7</v>
      </c>
      <c r="BX565" s="58">
        <v>-7.2</v>
      </c>
      <c r="BY565" s="58">
        <v>22.6</v>
      </c>
      <c r="BZ565" s="58">
        <v>25.3</v>
      </c>
      <c r="CA565" s="58">
        <v>9.1</v>
      </c>
      <c r="CB565" s="58">
        <v>10.3</v>
      </c>
      <c r="CC565" s="58">
        <v>-6.4</v>
      </c>
      <c r="CD565" s="58">
        <v>63.9</v>
      </c>
      <c r="CE565" s="58">
        <v>39797</v>
      </c>
      <c r="CF565" s="58">
        <v>2475222</v>
      </c>
      <c r="CG565" s="58">
        <v>81.2</v>
      </c>
      <c r="CH565" s="58">
        <v>58.4</v>
      </c>
      <c r="CI565" s="58">
        <v>90.6</v>
      </c>
      <c r="CJ565" s="58">
        <v>85.1</v>
      </c>
      <c r="CK565" s="58">
        <v>-17.100000000000001</v>
      </c>
      <c r="CL565" s="58">
        <v>-26.5</v>
      </c>
      <c r="CM565" s="58">
        <v>-8.5</v>
      </c>
      <c r="CN565" s="58">
        <v>70.7</v>
      </c>
      <c r="CO565" s="58">
        <v>70.8</v>
      </c>
      <c r="CP565" s="58">
        <v>99.8</v>
      </c>
      <c r="CQ565" s="58">
        <v>71.951942443999997</v>
      </c>
      <c r="CR565" s="58">
        <v>14.02</v>
      </c>
      <c r="CS565" s="58">
        <v>94.9</v>
      </c>
      <c r="CT565" s="58">
        <v>105.3</v>
      </c>
      <c r="CU565" s="58">
        <v>110.6442</v>
      </c>
      <c r="CV565" s="58">
        <v>4.37</v>
      </c>
      <c r="CW565" s="58">
        <v>2.42</v>
      </c>
      <c r="CX565" s="58">
        <v>96.7</v>
      </c>
      <c r="CY565" s="58">
        <v>69.400000000000006</v>
      </c>
      <c r="CZ565" s="59" t="s">
        <v>544</v>
      </c>
      <c r="DA565" s="58">
        <v>-1.2</v>
      </c>
      <c r="DB565" s="58">
        <v>107.3</v>
      </c>
      <c r="DC565" s="58">
        <v>89.3</v>
      </c>
      <c r="DD565" s="58">
        <v>81.900000000000006</v>
      </c>
      <c r="DE565" s="58">
        <v>99.8</v>
      </c>
      <c r="DF565" s="58">
        <v>101.7</v>
      </c>
      <c r="DG565" s="58">
        <v>98.1</v>
      </c>
      <c r="DH565" s="58">
        <v>86.5</v>
      </c>
      <c r="DI565" s="58">
        <v>87.6</v>
      </c>
      <c r="DJ565" s="58">
        <v>57.409683061000003</v>
      </c>
      <c r="DK565" s="58">
        <v>98.2</v>
      </c>
      <c r="DL565" s="58">
        <v>95.6</v>
      </c>
      <c r="DM565" s="58">
        <v>97.8</v>
      </c>
      <c r="DN565" s="58">
        <v>22.545487000000001</v>
      </c>
      <c r="DO565" s="58">
        <v>94.4</v>
      </c>
      <c r="DP565" s="59" t="s">
        <v>544</v>
      </c>
      <c r="DQ565" s="1">
        <v>93.7</v>
      </c>
    </row>
    <row r="566" spans="1:121">
      <c r="A566" s="3">
        <v>39066</v>
      </c>
      <c r="B566" s="58">
        <v>101.7</v>
      </c>
      <c r="C566" s="58">
        <v>104.6</v>
      </c>
      <c r="D566" s="58">
        <v>106.1</v>
      </c>
      <c r="E566" s="58">
        <v>103.2</v>
      </c>
      <c r="F566" s="58">
        <v>95.8</v>
      </c>
      <c r="G566" s="58">
        <v>1.3212790000000001</v>
      </c>
      <c r="H566" s="58">
        <v>760</v>
      </c>
      <c r="I566" s="58">
        <v>1554.2</v>
      </c>
      <c r="J566" s="58">
        <v>3.6840000000000002</v>
      </c>
      <c r="K566" s="58">
        <v>3.8</v>
      </c>
      <c r="L566" s="58">
        <v>6596.9</v>
      </c>
      <c r="M566" s="58">
        <v>303416</v>
      </c>
      <c r="N566" s="58">
        <v>94.8</v>
      </c>
      <c r="O566" s="58">
        <v>2785</v>
      </c>
      <c r="P566" s="58">
        <v>9.8000000000000007</v>
      </c>
      <c r="Q566" s="58">
        <v>18.5</v>
      </c>
      <c r="R566" s="58">
        <v>11.6</v>
      </c>
      <c r="S566" s="58">
        <v>75.900000000000006</v>
      </c>
      <c r="T566" s="59" t="s">
        <v>544</v>
      </c>
      <c r="U566" s="58">
        <v>59.78</v>
      </c>
      <c r="V566" s="59" t="s">
        <v>544</v>
      </c>
      <c r="W566" s="58">
        <v>9.1999999999999993</v>
      </c>
      <c r="X566" s="58">
        <v>91.4</v>
      </c>
      <c r="Y566" s="58">
        <v>22.8</v>
      </c>
      <c r="Z566" s="58">
        <v>99.5</v>
      </c>
      <c r="AA566" s="58">
        <v>97.4</v>
      </c>
      <c r="AB566" s="58">
        <v>96.6</v>
      </c>
      <c r="AC566" s="58">
        <v>1.3212790000000001</v>
      </c>
      <c r="AD566" s="58">
        <v>95.7</v>
      </c>
      <c r="AE566" s="58">
        <v>18.5</v>
      </c>
      <c r="AF566" s="58">
        <v>96.447231000000002</v>
      </c>
      <c r="AG566" s="58">
        <v>62.26</v>
      </c>
      <c r="AH566" s="58">
        <v>88</v>
      </c>
      <c r="AI566" s="58">
        <v>91.4</v>
      </c>
      <c r="AJ566" s="58">
        <v>19.899999999999999</v>
      </c>
      <c r="AK566" s="58">
        <v>8.8000000000000007</v>
      </c>
      <c r="AL566" s="58">
        <v>20.5</v>
      </c>
      <c r="AM566" s="58">
        <v>91.627700000000004</v>
      </c>
      <c r="AN566" s="58">
        <v>102.0274</v>
      </c>
      <c r="AO566" s="58">
        <v>7.6</v>
      </c>
      <c r="AP566" s="58">
        <v>96.2</v>
      </c>
      <c r="AQ566" s="58">
        <v>96.6</v>
      </c>
      <c r="AR566" s="58">
        <v>-19</v>
      </c>
      <c r="AS566" s="58">
        <v>-7.4</v>
      </c>
      <c r="AT566" s="58">
        <v>107</v>
      </c>
      <c r="AU566" s="58">
        <v>101.35</v>
      </c>
      <c r="AV566" s="58">
        <v>96.4</v>
      </c>
      <c r="AW566" s="58">
        <v>105.8</v>
      </c>
      <c r="AX566" s="58">
        <v>118.2</v>
      </c>
      <c r="AY566" s="58">
        <v>117</v>
      </c>
      <c r="AZ566" s="58">
        <v>111.2</v>
      </c>
      <c r="BA566" s="58">
        <v>80.7</v>
      </c>
      <c r="BB566" s="58">
        <v>132.30000000000001</v>
      </c>
      <c r="BC566" s="58">
        <v>92.7</v>
      </c>
      <c r="BD566" s="58">
        <v>101.7</v>
      </c>
      <c r="BE566" s="58">
        <v>26.6</v>
      </c>
      <c r="BF566" s="58">
        <v>97.6</v>
      </c>
      <c r="BG566" s="58">
        <v>14.83</v>
      </c>
      <c r="BH566" s="58">
        <v>13.68</v>
      </c>
      <c r="BI566" s="58">
        <v>86.2</v>
      </c>
      <c r="BJ566" s="58">
        <v>111.55370000000001</v>
      </c>
      <c r="BK566" s="58">
        <v>111.55370000000001</v>
      </c>
      <c r="BL566" s="58">
        <v>79.489999999999995</v>
      </c>
      <c r="BM566" s="58">
        <v>64.900000000000006</v>
      </c>
      <c r="BN566" s="58">
        <v>15.5</v>
      </c>
      <c r="BO566" s="58">
        <v>34.200000000000003</v>
      </c>
      <c r="BP566" s="58">
        <v>88.8</v>
      </c>
      <c r="BQ566" s="58">
        <v>96.3</v>
      </c>
      <c r="BR566" s="58">
        <v>90.1</v>
      </c>
      <c r="BS566" s="58">
        <v>100.7</v>
      </c>
      <c r="BT566" s="58">
        <v>-2.9</v>
      </c>
      <c r="BU566" s="58">
        <v>-17.100000000000001</v>
      </c>
      <c r="BV566" s="58">
        <v>104.6</v>
      </c>
      <c r="BW566" s="58">
        <v>22.4</v>
      </c>
      <c r="BX566" s="58">
        <v>-7</v>
      </c>
      <c r="BY566" s="58">
        <v>25.1</v>
      </c>
      <c r="BZ566" s="58">
        <v>28.8</v>
      </c>
      <c r="CA566" s="58">
        <v>9.1</v>
      </c>
      <c r="CB566" s="58">
        <v>35.700000000000003</v>
      </c>
      <c r="CC566" s="58">
        <v>-16.600000000000001</v>
      </c>
      <c r="CD566" s="58">
        <v>59.9</v>
      </c>
      <c r="CE566" s="58">
        <v>39887</v>
      </c>
      <c r="CF566" s="58">
        <v>2451638</v>
      </c>
      <c r="CG566" s="58">
        <v>77.3</v>
      </c>
      <c r="CH566" s="58">
        <v>61.1</v>
      </c>
      <c r="CI566" s="58">
        <v>79.3</v>
      </c>
      <c r="CJ566" s="58">
        <v>84</v>
      </c>
      <c r="CK566" s="58">
        <v>-13.8</v>
      </c>
      <c r="CL566" s="58">
        <v>-20.5</v>
      </c>
      <c r="CM566" s="58">
        <v>-2.9</v>
      </c>
      <c r="CN566" s="58">
        <v>69.900000000000006</v>
      </c>
      <c r="CO566" s="58">
        <v>69.8</v>
      </c>
      <c r="CP566" s="58">
        <v>101.4</v>
      </c>
      <c r="CQ566" s="58">
        <v>84.137985228999995</v>
      </c>
      <c r="CR566" s="58">
        <v>16.66</v>
      </c>
      <c r="CS566" s="58">
        <v>94.8</v>
      </c>
      <c r="CT566" s="58">
        <v>106.4</v>
      </c>
      <c r="CU566" s="58">
        <v>111.7504</v>
      </c>
      <c r="CV566" s="58">
        <v>4.1900000000000004</v>
      </c>
      <c r="CW566" s="58">
        <v>2.21</v>
      </c>
      <c r="CX566" s="58">
        <v>91.8</v>
      </c>
      <c r="CY566" s="58">
        <v>72.5</v>
      </c>
      <c r="CZ566" s="59" t="s">
        <v>544</v>
      </c>
      <c r="DA566" s="58">
        <v>4.3</v>
      </c>
      <c r="DB566" s="58">
        <v>107.2</v>
      </c>
      <c r="DC566" s="58">
        <v>90</v>
      </c>
      <c r="DD566" s="58">
        <v>81.900000000000006</v>
      </c>
      <c r="DE566" s="58">
        <v>101.2</v>
      </c>
      <c r="DF566" s="58">
        <v>102.2</v>
      </c>
      <c r="DG566" s="58">
        <v>99.2</v>
      </c>
      <c r="DH566" s="58">
        <v>89</v>
      </c>
      <c r="DI566" s="58">
        <v>86.1</v>
      </c>
      <c r="DJ566" s="58">
        <v>56.599948484000002</v>
      </c>
      <c r="DK566" s="58">
        <v>98.5</v>
      </c>
      <c r="DL566" s="58">
        <v>96.3</v>
      </c>
      <c r="DM566" s="58">
        <v>97</v>
      </c>
      <c r="DN566" s="58">
        <v>21.744955999999998</v>
      </c>
      <c r="DO566" s="58">
        <v>95.5</v>
      </c>
      <c r="DP566" s="59" t="s">
        <v>544</v>
      </c>
      <c r="DQ566" s="1">
        <v>94.6</v>
      </c>
    </row>
    <row r="567" spans="1:121">
      <c r="A567" s="3">
        <v>39097</v>
      </c>
      <c r="B567" s="58">
        <v>101.3</v>
      </c>
      <c r="C567" s="58">
        <v>104</v>
      </c>
      <c r="D567" s="58">
        <v>105</v>
      </c>
      <c r="E567" s="58">
        <v>103</v>
      </c>
      <c r="F567" s="58">
        <v>97</v>
      </c>
      <c r="G567" s="58">
        <v>1.2998639999999999</v>
      </c>
      <c r="H567" s="58">
        <v>759.1</v>
      </c>
      <c r="I567" s="58">
        <v>1559.5</v>
      </c>
      <c r="J567" s="58">
        <v>3.7519999999999998</v>
      </c>
      <c r="K567" s="58">
        <v>4</v>
      </c>
      <c r="L567" s="58">
        <v>6789.1</v>
      </c>
      <c r="M567" s="58">
        <v>199686</v>
      </c>
      <c r="N567" s="58">
        <v>95</v>
      </c>
      <c r="O567" s="58">
        <v>2204</v>
      </c>
      <c r="P567" s="58">
        <v>9.6</v>
      </c>
      <c r="Q567" s="58">
        <v>23.5</v>
      </c>
      <c r="R567" s="58">
        <v>5.3</v>
      </c>
      <c r="S567" s="58">
        <v>74.5</v>
      </c>
      <c r="T567" s="59" t="s">
        <v>544</v>
      </c>
      <c r="U567" s="58">
        <v>57.37</v>
      </c>
      <c r="V567" s="59" t="s">
        <v>544</v>
      </c>
      <c r="W567" s="58">
        <v>8.4</v>
      </c>
      <c r="X567" s="58">
        <v>92.9</v>
      </c>
      <c r="Y567" s="58">
        <v>22.5</v>
      </c>
      <c r="Z567" s="58">
        <v>99.6</v>
      </c>
      <c r="AA567" s="58">
        <v>97.4</v>
      </c>
      <c r="AB567" s="58">
        <v>96.4</v>
      </c>
      <c r="AC567" s="58">
        <v>1.2998639999999999</v>
      </c>
      <c r="AD567" s="58">
        <v>95.5</v>
      </c>
      <c r="AE567" s="58">
        <v>16.3</v>
      </c>
      <c r="AF567" s="58">
        <v>96.956978000000007</v>
      </c>
      <c r="AG567" s="58">
        <v>54.5</v>
      </c>
      <c r="AH567" s="58">
        <v>88.5</v>
      </c>
      <c r="AI567" s="58">
        <v>92.9</v>
      </c>
      <c r="AJ567" s="58">
        <v>21.9</v>
      </c>
      <c r="AK567" s="58">
        <v>6.4</v>
      </c>
      <c r="AL567" s="58">
        <v>14.1</v>
      </c>
      <c r="AM567" s="58">
        <v>91.818700000000007</v>
      </c>
      <c r="AN567" s="58">
        <v>102.13500000000001</v>
      </c>
      <c r="AO567" s="58">
        <v>-6.5</v>
      </c>
      <c r="AP567" s="58">
        <v>91.2</v>
      </c>
      <c r="AQ567" s="58">
        <v>97.2</v>
      </c>
      <c r="AR567" s="58">
        <v>-3.6</v>
      </c>
      <c r="AS567" s="58">
        <v>-8.4</v>
      </c>
      <c r="AT567" s="58">
        <v>107</v>
      </c>
      <c r="AU567" s="58">
        <v>100.91</v>
      </c>
      <c r="AV567" s="58">
        <v>95.7</v>
      </c>
      <c r="AW567" s="58">
        <v>105.5</v>
      </c>
      <c r="AX567" s="58">
        <v>103.7</v>
      </c>
      <c r="AY567" s="58">
        <v>105.1</v>
      </c>
      <c r="AZ567" s="58">
        <v>112.7</v>
      </c>
      <c r="BA567" s="58">
        <v>81.400000000000006</v>
      </c>
      <c r="BB567" s="58">
        <v>134.5</v>
      </c>
      <c r="BC567" s="58">
        <v>92.6</v>
      </c>
      <c r="BD567" s="58">
        <v>101.7</v>
      </c>
      <c r="BE567" s="58">
        <v>24.7</v>
      </c>
      <c r="BF567" s="58">
        <v>98.2</v>
      </c>
      <c r="BG567" s="58">
        <v>14.57</v>
      </c>
      <c r="BH567" s="58">
        <v>12.8</v>
      </c>
      <c r="BI567" s="58">
        <v>86.8</v>
      </c>
      <c r="BJ567" s="58">
        <v>110.7377</v>
      </c>
      <c r="BK567" s="58">
        <v>110.7377</v>
      </c>
      <c r="BL567" s="58">
        <v>78.09</v>
      </c>
      <c r="BM567" s="58">
        <v>61.17</v>
      </c>
      <c r="BN567" s="58">
        <v>14</v>
      </c>
      <c r="BO567" s="58">
        <v>29.7</v>
      </c>
      <c r="BP567" s="58">
        <v>90.5</v>
      </c>
      <c r="BQ567" s="58">
        <v>94.2</v>
      </c>
      <c r="BR567" s="58">
        <v>91.6</v>
      </c>
      <c r="BS567" s="58">
        <v>94.6</v>
      </c>
      <c r="BT567" s="58">
        <v>-1.5</v>
      </c>
      <c r="BU567" s="58">
        <v>-14.3</v>
      </c>
      <c r="BV567" s="58">
        <v>103.3</v>
      </c>
      <c r="BW567" s="58">
        <v>24.1</v>
      </c>
      <c r="BX567" s="58">
        <v>-4.8</v>
      </c>
      <c r="BY567" s="58">
        <v>26.8</v>
      </c>
      <c r="BZ567" s="58">
        <v>26.8</v>
      </c>
      <c r="CA567" s="58">
        <v>8.6</v>
      </c>
      <c r="CB567" s="58">
        <v>37.5</v>
      </c>
      <c r="CC567" s="58">
        <v>-5.0999999999999996</v>
      </c>
      <c r="CD567" s="58">
        <v>-5.0999999999999996</v>
      </c>
      <c r="CE567" s="58">
        <v>39943</v>
      </c>
      <c r="CF567" s="58">
        <v>2470324</v>
      </c>
      <c r="CG567" s="58">
        <v>84.4</v>
      </c>
      <c r="CH567" s="58">
        <v>59.3</v>
      </c>
      <c r="CI567" s="58">
        <v>95.9</v>
      </c>
      <c r="CJ567" s="58">
        <v>87.7</v>
      </c>
      <c r="CK567" s="58">
        <v>-13.5</v>
      </c>
      <c r="CL567" s="58">
        <v>-18.899999999999999</v>
      </c>
      <c r="CM567" s="58">
        <v>-1.5</v>
      </c>
      <c r="CN567" s="58">
        <v>70.599999999999994</v>
      </c>
      <c r="CO567" s="58">
        <v>70.7</v>
      </c>
      <c r="CP567" s="58">
        <v>103.4</v>
      </c>
      <c r="CQ567" s="58">
        <v>74.495674132999994</v>
      </c>
      <c r="CR567" s="58">
        <v>14.65</v>
      </c>
      <c r="CS567" s="58">
        <v>95.1</v>
      </c>
      <c r="CT567" s="58">
        <v>106.3</v>
      </c>
      <c r="CU567" s="58">
        <v>110.881</v>
      </c>
      <c r="CV567" s="58">
        <v>4.2</v>
      </c>
      <c r="CW567" s="58">
        <v>2.1</v>
      </c>
      <c r="CX567" s="58">
        <v>100.1</v>
      </c>
      <c r="CY567" s="58">
        <v>70.3</v>
      </c>
      <c r="CZ567" s="59" t="s">
        <v>544</v>
      </c>
      <c r="DA567" s="58">
        <v>2</v>
      </c>
      <c r="DB567" s="58">
        <v>100.7</v>
      </c>
      <c r="DC567" s="58">
        <v>89.7</v>
      </c>
      <c r="DD567" s="58">
        <v>83.1</v>
      </c>
      <c r="DE567" s="58">
        <v>99.8</v>
      </c>
      <c r="DF567" s="58">
        <v>102.9</v>
      </c>
      <c r="DG567" s="58">
        <v>101.6</v>
      </c>
      <c r="DH567" s="58">
        <v>90.8</v>
      </c>
      <c r="DI567" s="58">
        <v>90</v>
      </c>
      <c r="DJ567" s="58">
        <v>64.958695137000007</v>
      </c>
      <c r="DK567" s="58">
        <v>98.7</v>
      </c>
      <c r="DL567" s="58">
        <v>96.5</v>
      </c>
      <c r="DM567" s="58">
        <v>97.8</v>
      </c>
      <c r="DN567" s="58">
        <v>21.478968999999999</v>
      </c>
      <c r="DO567" s="58">
        <v>95.3</v>
      </c>
      <c r="DP567" s="59" t="s">
        <v>544</v>
      </c>
      <c r="DQ567" s="1">
        <v>95.1</v>
      </c>
    </row>
    <row r="568" spans="1:121">
      <c r="A568" s="3">
        <v>39128</v>
      </c>
      <c r="B568" s="58">
        <v>99.8</v>
      </c>
      <c r="C568" s="58">
        <v>102.7</v>
      </c>
      <c r="D568" s="58">
        <v>102.9</v>
      </c>
      <c r="E568" s="58">
        <v>102.5</v>
      </c>
      <c r="F568" s="58">
        <v>99.9</v>
      </c>
      <c r="G568" s="58">
        <v>1.30742</v>
      </c>
      <c r="H568" s="58">
        <v>758.3</v>
      </c>
      <c r="I568" s="58">
        <v>1563.5</v>
      </c>
      <c r="J568" s="58">
        <v>3.8180000000000001</v>
      </c>
      <c r="K568" s="58">
        <v>4.0999999999999996</v>
      </c>
      <c r="L568" s="58">
        <v>6715.4</v>
      </c>
      <c r="M568" s="58">
        <v>183258</v>
      </c>
      <c r="N568" s="58">
        <v>95.4</v>
      </c>
      <c r="O568" s="58">
        <v>2249</v>
      </c>
      <c r="P568" s="58">
        <v>9.5</v>
      </c>
      <c r="Q568" s="58">
        <v>23.6</v>
      </c>
      <c r="R568" s="58">
        <v>6.4</v>
      </c>
      <c r="S568" s="58">
        <v>75.3</v>
      </c>
      <c r="T568" s="59" t="s">
        <v>544</v>
      </c>
      <c r="U568" s="58">
        <v>61.28</v>
      </c>
      <c r="V568" s="59" t="s">
        <v>544</v>
      </c>
      <c r="W568" s="58">
        <v>9.1999999999999993</v>
      </c>
      <c r="X568" s="58">
        <v>97.4</v>
      </c>
      <c r="Y568" s="58">
        <v>20.2</v>
      </c>
      <c r="Z568" s="58">
        <v>99.9</v>
      </c>
      <c r="AA568" s="58">
        <v>97.6</v>
      </c>
      <c r="AB568" s="58">
        <v>96.5</v>
      </c>
      <c r="AC568" s="58">
        <v>1.30742</v>
      </c>
      <c r="AD568" s="58">
        <v>96.2</v>
      </c>
      <c r="AE568" s="58">
        <v>15.6</v>
      </c>
      <c r="AF568" s="58">
        <v>96.757322000000002</v>
      </c>
      <c r="AG568" s="58">
        <v>57.97</v>
      </c>
      <c r="AH568" s="58">
        <v>88.7</v>
      </c>
      <c r="AI568" s="58">
        <v>97.4</v>
      </c>
      <c r="AJ568" s="58">
        <v>21.7</v>
      </c>
      <c r="AK568" s="58">
        <v>5.7</v>
      </c>
      <c r="AL568" s="58">
        <v>14.7</v>
      </c>
      <c r="AM568" s="58">
        <v>92.001800000000003</v>
      </c>
      <c r="AN568" s="58">
        <v>102.2358</v>
      </c>
      <c r="AO568" s="58">
        <v>-5</v>
      </c>
      <c r="AP568" s="58">
        <v>66.7</v>
      </c>
      <c r="AQ568" s="58">
        <v>96.1</v>
      </c>
      <c r="AR568" s="58">
        <v>2.9</v>
      </c>
      <c r="AS568" s="58">
        <v>-6.5</v>
      </c>
      <c r="AT568" s="58">
        <v>104.9</v>
      </c>
      <c r="AU568" s="58">
        <v>101.12</v>
      </c>
      <c r="AV568" s="58">
        <v>95.8</v>
      </c>
      <c r="AW568" s="58">
        <v>104.3</v>
      </c>
      <c r="AX568" s="58">
        <v>111.6</v>
      </c>
      <c r="AY568" s="58">
        <v>112.3</v>
      </c>
      <c r="AZ568" s="58">
        <v>115.9</v>
      </c>
      <c r="BA568" s="58">
        <v>83.7</v>
      </c>
      <c r="BB568" s="58">
        <v>138.19999999999999</v>
      </c>
      <c r="BC568" s="58">
        <v>92.5</v>
      </c>
      <c r="BD568" s="58">
        <v>102.9</v>
      </c>
      <c r="BE568" s="58">
        <v>21.4</v>
      </c>
      <c r="BF568" s="58">
        <v>98.5</v>
      </c>
      <c r="BG568" s="58">
        <v>14.84</v>
      </c>
      <c r="BH568" s="58">
        <v>13.38</v>
      </c>
      <c r="BI568" s="58">
        <v>86.3</v>
      </c>
      <c r="BJ568" s="58">
        <v>111.0288</v>
      </c>
      <c r="BK568" s="58">
        <v>111.0288</v>
      </c>
      <c r="BL568" s="58">
        <v>78.95</v>
      </c>
      <c r="BM568" s="58">
        <v>65.239999999999995</v>
      </c>
      <c r="BN568" s="58">
        <v>10.199999999999999</v>
      </c>
      <c r="BO568" s="58">
        <v>28.7</v>
      </c>
      <c r="BP568" s="58">
        <v>90.8</v>
      </c>
      <c r="BQ568" s="58">
        <v>96.5</v>
      </c>
      <c r="BR568" s="58">
        <v>92.1</v>
      </c>
      <c r="BS568" s="58">
        <v>96.6</v>
      </c>
      <c r="BT568" s="58">
        <v>-1.8</v>
      </c>
      <c r="BU568" s="58">
        <v>-8.6999999999999993</v>
      </c>
      <c r="BV568" s="58">
        <v>104.3</v>
      </c>
      <c r="BW568" s="58">
        <v>21.8</v>
      </c>
      <c r="BX568" s="58">
        <v>-15.9</v>
      </c>
      <c r="BY568" s="58">
        <v>21.9</v>
      </c>
      <c r="BZ568" s="58">
        <v>25.4</v>
      </c>
      <c r="CA568" s="58">
        <v>4.8</v>
      </c>
      <c r="CB568" s="58">
        <v>53.3</v>
      </c>
      <c r="CC568" s="58">
        <v>2.9</v>
      </c>
      <c r="CD568" s="58">
        <v>-16</v>
      </c>
      <c r="CE568" s="58">
        <v>39992</v>
      </c>
      <c r="CF568" s="58">
        <v>2462964</v>
      </c>
      <c r="CG568" s="58">
        <v>78.7</v>
      </c>
      <c r="CH568" s="58">
        <v>56.5</v>
      </c>
      <c r="CI568" s="58">
        <v>78.7</v>
      </c>
      <c r="CJ568" s="58">
        <v>90.4</v>
      </c>
      <c r="CK568" s="58">
        <v>-13.9</v>
      </c>
      <c r="CL568" s="58">
        <v>-19</v>
      </c>
      <c r="CM568" s="58">
        <v>-1.8</v>
      </c>
      <c r="CN568" s="58">
        <v>68.8</v>
      </c>
      <c r="CO568" s="58">
        <v>67.7</v>
      </c>
      <c r="CP568" s="58">
        <v>105.2</v>
      </c>
      <c r="CQ568" s="58">
        <v>47.327865600999999</v>
      </c>
      <c r="CR568" s="58">
        <v>14.78</v>
      </c>
      <c r="CS568" s="58">
        <v>95.1</v>
      </c>
      <c r="CT568" s="58">
        <v>106.8</v>
      </c>
      <c r="CU568" s="58">
        <v>111.208</v>
      </c>
      <c r="CV568" s="58">
        <v>3.93</v>
      </c>
      <c r="CW568" s="58">
        <v>1.97</v>
      </c>
      <c r="CX568" s="58">
        <v>92.5</v>
      </c>
      <c r="CY568" s="58">
        <v>66.099999999999994</v>
      </c>
      <c r="CZ568" s="59" t="s">
        <v>544</v>
      </c>
      <c r="DA568" s="58">
        <v>-3.9</v>
      </c>
      <c r="DB568" s="58">
        <v>102.8</v>
      </c>
      <c r="DC568" s="58">
        <v>90.2</v>
      </c>
      <c r="DD568" s="58">
        <v>83.7</v>
      </c>
      <c r="DE568" s="58">
        <v>98.4</v>
      </c>
      <c r="DF568" s="58">
        <v>101.3</v>
      </c>
      <c r="DG568" s="58">
        <v>103.6</v>
      </c>
      <c r="DH568" s="58">
        <v>96.8</v>
      </c>
      <c r="DI568" s="58">
        <v>89.1</v>
      </c>
      <c r="DJ568" s="58">
        <v>54.613330452</v>
      </c>
      <c r="DK568" s="58">
        <v>99.8</v>
      </c>
      <c r="DL568" s="58">
        <v>96.9</v>
      </c>
      <c r="DM568" s="58">
        <v>98.5</v>
      </c>
      <c r="DN568" s="58">
        <v>20.139984999999999</v>
      </c>
      <c r="DO568" s="58">
        <v>95.3</v>
      </c>
      <c r="DP568" s="59" t="s">
        <v>544</v>
      </c>
      <c r="DQ568" s="1">
        <v>95.5</v>
      </c>
    </row>
    <row r="569" spans="1:121">
      <c r="A569" s="3">
        <v>39156</v>
      </c>
      <c r="B569" s="58">
        <v>100.5</v>
      </c>
      <c r="C569" s="58">
        <v>103.3</v>
      </c>
      <c r="D569" s="58">
        <v>103.2</v>
      </c>
      <c r="E569" s="58">
        <v>103.3</v>
      </c>
      <c r="F569" s="58">
        <v>99.9</v>
      </c>
      <c r="G569" s="58">
        <v>1.3241860000000001</v>
      </c>
      <c r="H569" s="58">
        <v>762</v>
      </c>
      <c r="I569" s="58">
        <v>1576.5</v>
      </c>
      <c r="J569" s="58">
        <v>3.891</v>
      </c>
      <c r="K569" s="58">
        <v>3.9</v>
      </c>
      <c r="L569" s="58">
        <v>6917</v>
      </c>
      <c r="M569" s="58">
        <v>334592</v>
      </c>
      <c r="N569" s="58">
        <v>95.7</v>
      </c>
      <c r="O569" s="58">
        <v>2580</v>
      </c>
      <c r="P569" s="58">
        <v>9.3000000000000007</v>
      </c>
      <c r="Q569" s="58">
        <v>24</v>
      </c>
      <c r="R569" s="58">
        <v>4.5</v>
      </c>
      <c r="S569" s="58">
        <v>74.72</v>
      </c>
      <c r="T569" s="59" t="s">
        <v>544</v>
      </c>
      <c r="U569" s="58">
        <v>59.46</v>
      </c>
      <c r="V569" s="59" t="s">
        <v>544</v>
      </c>
      <c r="W569" s="58">
        <v>10.5</v>
      </c>
      <c r="X569" s="58">
        <v>96.6</v>
      </c>
      <c r="Y569" s="58">
        <v>19.899999999999999</v>
      </c>
      <c r="Z569" s="58">
        <v>100</v>
      </c>
      <c r="AA569" s="58">
        <v>97.7</v>
      </c>
      <c r="AB569" s="58">
        <v>96.7</v>
      </c>
      <c r="AC569" s="58">
        <v>1.3241860000000001</v>
      </c>
      <c r="AD569" s="58">
        <v>96.4</v>
      </c>
      <c r="AE569" s="58">
        <v>15.4</v>
      </c>
      <c r="AF569" s="58">
        <v>96.458332999999996</v>
      </c>
      <c r="AG569" s="58">
        <v>62.36</v>
      </c>
      <c r="AH569" s="58">
        <v>88.8</v>
      </c>
      <c r="AI569" s="58">
        <v>96.6</v>
      </c>
      <c r="AJ569" s="58">
        <v>22.8</v>
      </c>
      <c r="AK569" s="58">
        <v>5</v>
      </c>
      <c r="AL569" s="58">
        <v>14</v>
      </c>
      <c r="AM569" s="58">
        <v>92.178399999999996</v>
      </c>
      <c r="AN569" s="58">
        <v>102.3312</v>
      </c>
      <c r="AO569" s="58">
        <v>-15.9</v>
      </c>
      <c r="AP569" s="58">
        <v>79.099999999999994</v>
      </c>
      <c r="AQ569" s="58">
        <v>95.2</v>
      </c>
      <c r="AR569" s="58">
        <v>5.8</v>
      </c>
      <c r="AS569" s="58">
        <v>-5.2</v>
      </c>
      <c r="AT569" s="58">
        <v>107.3</v>
      </c>
      <c r="AU569" s="58">
        <v>101.53</v>
      </c>
      <c r="AV569" s="58">
        <v>95.9</v>
      </c>
      <c r="AW569" s="58">
        <v>105.4</v>
      </c>
      <c r="AX569" s="58">
        <v>117.3</v>
      </c>
      <c r="AY569" s="58">
        <v>117.5</v>
      </c>
      <c r="AZ569" s="58">
        <v>118.4</v>
      </c>
      <c r="BA569" s="58">
        <v>83</v>
      </c>
      <c r="BB569" s="58">
        <v>143</v>
      </c>
      <c r="BC569" s="58">
        <v>92.6</v>
      </c>
      <c r="BD569" s="58">
        <v>103.9</v>
      </c>
      <c r="BE569" s="58">
        <v>21.2</v>
      </c>
      <c r="BF569" s="58">
        <v>98.2</v>
      </c>
      <c r="BG569" s="58">
        <v>14.47</v>
      </c>
      <c r="BH569" s="58">
        <v>14.03</v>
      </c>
      <c r="BI569" s="58">
        <v>83.1</v>
      </c>
      <c r="BJ569" s="58">
        <v>111.86620000000001</v>
      </c>
      <c r="BK569" s="58">
        <v>111.86620000000001</v>
      </c>
      <c r="BL569" s="58">
        <v>77.56</v>
      </c>
      <c r="BM569" s="58">
        <v>62.92</v>
      </c>
      <c r="BN569" s="58">
        <v>16.2</v>
      </c>
      <c r="BO569" s="58">
        <v>32</v>
      </c>
      <c r="BP569" s="58">
        <v>91.1</v>
      </c>
      <c r="BQ569" s="58">
        <v>98.1</v>
      </c>
      <c r="BR569" s="58">
        <v>93.1</v>
      </c>
      <c r="BS569" s="58">
        <v>96.5</v>
      </c>
      <c r="BT569" s="58">
        <v>-2.2999999999999998</v>
      </c>
      <c r="BU569" s="58">
        <v>-10.4</v>
      </c>
      <c r="BV569" s="58">
        <v>105.7</v>
      </c>
      <c r="BW569" s="58">
        <v>24.6</v>
      </c>
      <c r="BX569" s="58">
        <v>-10.9</v>
      </c>
      <c r="BY569" s="58">
        <v>19.8</v>
      </c>
      <c r="BZ569" s="58">
        <v>27.2</v>
      </c>
      <c r="CA569" s="58">
        <v>4.4000000000000004</v>
      </c>
      <c r="CB569" s="58">
        <v>53.1</v>
      </c>
      <c r="CC569" s="58">
        <v>15.9</v>
      </c>
      <c r="CD569" s="58">
        <v>-12.3</v>
      </c>
      <c r="CE569" s="58">
        <v>40037</v>
      </c>
      <c r="CF569" s="58">
        <v>2471473</v>
      </c>
      <c r="CG569" s="58">
        <v>84.1</v>
      </c>
      <c r="CH569" s="58">
        <v>55.1</v>
      </c>
      <c r="CI569" s="58">
        <v>92.9</v>
      </c>
      <c r="CJ569" s="58">
        <v>91.8</v>
      </c>
      <c r="CK569" s="58">
        <v>-17.899999999999999</v>
      </c>
      <c r="CL569" s="58">
        <v>-22.5</v>
      </c>
      <c r="CM569" s="58">
        <v>-2.2999999999999998</v>
      </c>
      <c r="CN569" s="58">
        <v>69.599999999999994</v>
      </c>
      <c r="CO569" s="58">
        <v>68</v>
      </c>
      <c r="CP569" s="58">
        <v>107.2</v>
      </c>
      <c r="CQ569" s="58">
        <v>100.447654724</v>
      </c>
      <c r="CR569" s="58">
        <v>19.649999999999999</v>
      </c>
      <c r="CS569" s="58">
        <v>95</v>
      </c>
      <c r="CT569" s="58">
        <v>107.3</v>
      </c>
      <c r="CU569" s="58">
        <v>112.04389999999999</v>
      </c>
      <c r="CV569" s="58">
        <v>3.92</v>
      </c>
      <c r="CW569" s="58">
        <v>2.06</v>
      </c>
      <c r="CX569" s="58">
        <v>98.8</v>
      </c>
      <c r="CY569" s="58">
        <v>64.5</v>
      </c>
      <c r="CZ569" s="59" t="s">
        <v>544</v>
      </c>
      <c r="DA569" s="58">
        <v>-3.2</v>
      </c>
      <c r="DB569" s="58">
        <v>104.5</v>
      </c>
      <c r="DC569" s="58">
        <v>90.3</v>
      </c>
      <c r="DD569" s="58">
        <v>84.9</v>
      </c>
      <c r="DE569" s="58">
        <v>99.4</v>
      </c>
      <c r="DF569" s="58">
        <v>101.6</v>
      </c>
      <c r="DG569" s="58">
        <v>104.4</v>
      </c>
      <c r="DH569" s="58">
        <v>93</v>
      </c>
      <c r="DI569" s="58">
        <v>89.8</v>
      </c>
      <c r="DJ569" s="58">
        <v>63.720360483999997</v>
      </c>
      <c r="DK569" s="58">
        <v>100.1</v>
      </c>
      <c r="DL569" s="58">
        <v>97.4</v>
      </c>
      <c r="DM569" s="58">
        <v>99.3</v>
      </c>
      <c r="DN569" s="58">
        <v>20.361815</v>
      </c>
      <c r="DO569" s="58">
        <v>96.6</v>
      </c>
      <c r="DP569" s="59" t="s">
        <v>544</v>
      </c>
      <c r="DQ569" s="1">
        <v>96</v>
      </c>
    </row>
    <row r="570" spans="1:121">
      <c r="A570" s="3">
        <v>39187</v>
      </c>
      <c r="B570" s="58">
        <v>101.1</v>
      </c>
      <c r="C570" s="58">
        <v>103.6</v>
      </c>
      <c r="D570" s="58">
        <v>103.5</v>
      </c>
      <c r="E570" s="58">
        <v>103.6</v>
      </c>
      <c r="F570" s="58">
        <v>98.7</v>
      </c>
      <c r="G570" s="58">
        <v>1.3516159999999999</v>
      </c>
      <c r="H570" s="58">
        <v>759.7</v>
      </c>
      <c r="I570" s="58">
        <v>1585.4</v>
      </c>
      <c r="J570" s="58">
        <v>3.9750000000000001</v>
      </c>
      <c r="K570" s="58">
        <v>4.2</v>
      </c>
      <c r="L570" s="58">
        <v>7408.9</v>
      </c>
      <c r="M570" s="58">
        <v>264871</v>
      </c>
      <c r="N570" s="58">
        <v>94.9</v>
      </c>
      <c r="O570" s="58">
        <v>2224</v>
      </c>
      <c r="P570" s="58">
        <v>9.1999999999999993</v>
      </c>
      <c r="Q570" s="58">
        <v>22.4</v>
      </c>
      <c r="R570" s="58">
        <v>4.7</v>
      </c>
      <c r="S570" s="58">
        <v>77.319999999999993</v>
      </c>
      <c r="T570" s="59" t="s">
        <v>544</v>
      </c>
      <c r="U570" s="58">
        <v>60.06</v>
      </c>
      <c r="V570" s="59" t="s">
        <v>544</v>
      </c>
      <c r="W570" s="58">
        <v>9.6</v>
      </c>
      <c r="X570" s="58">
        <v>95.4</v>
      </c>
      <c r="Y570" s="58">
        <v>19.899999999999999</v>
      </c>
      <c r="Z570" s="58">
        <v>100.6</v>
      </c>
      <c r="AA570" s="58">
        <v>98.2</v>
      </c>
      <c r="AB570" s="58">
        <v>97.1</v>
      </c>
      <c r="AC570" s="58">
        <v>1.3516159999999999</v>
      </c>
      <c r="AD570" s="58">
        <v>95.4</v>
      </c>
      <c r="AE570" s="58">
        <v>14.4</v>
      </c>
      <c r="AF570" s="58">
        <v>96.070321000000007</v>
      </c>
      <c r="AG570" s="58">
        <v>67.69</v>
      </c>
      <c r="AH570" s="58">
        <v>89</v>
      </c>
      <c r="AI570" s="58">
        <v>95.4</v>
      </c>
      <c r="AJ570" s="58">
        <v>22.9</v>
      </c>
      <c r="AK570" s="58">
        <v>5.2</v>
      </c>
      <c r="AL570" s="58">
        <v>12.1</v>
      </c>
      <c r="AM570" s="58">
        <v>92.337699999999998</v>
      </c>
      <c r="AN570" s="58">
        <v>102.4097</v>
      </c>
      <c r="AO570" s="58">
        <v>-0.4</v>
      </c>
      <c r="AP570" s="58">
        <v>92.5</v>
      </c>
      <c r="AQ570" s="58">
        <v>93.4</v>
      </c>
      <c r="AR570" s="58">
        <v>16.5</v>
      </c>
      <c r="AS570" s="58">
        <v>-3.1</v>
      </c>
      <c r="AT570" s="58">
        <v>108.5</v>
      </c>
      <c r="AU570" s="58">
        <v>101.97</v>
      </c>
      <c r="AV570" s="58">
        <v>96.2</v>
      </c>
      <c r="AW570" s="58">
        <v>103.8</v>
      </c>
      <c r="AX570" s="58">
        <v>125.9</v>
      </c>
      <c r="AY570" s="58">
        <v>125.4</v>
      </c>
      <c r="AZ570" s="58">
        <v>122.4</v>
      </c>
      <c r="BA570" s="58">
        <v>81.2</v>
      </c>
      <c r="BB570" s="58">
        <v>151.1</v>
      </c>
      <c r="BC570" s="58">
        <v>92.7</v>
      </c>
      <c r="BD570" s="58">
        <v>103.5</v>
      </c>
      <c r="BE570" s="58">
        <v>19.2</v>
      </c>
      <c r="BF570" s="58">
        <v>98.5</v>
      </c>
      <c r="BG570" s="58">
        <v>14.51</v>
      </c>
      <c r="BH570" s="58">
        <v>13.05</v>
      </c>
      <c r="BI570" s="58">
        <v>79.3</v>
      </c>
      <c r="BJ570" s="58">
        <v>112.62</v>
      </c>
      <c r="BK570" s="58">
        <v>112.62</v>
      </c>
      <c r="BL570" s="58">
        <v>80.83</v>
      </c>
      <c r="BM570" s="58">
        <v>64.069999999999993</v>
      </c>
      <c r="BN570" s="58">
        <v>14.9</v>
      </c>
      <c r="BO570" s="58">
        <v>32.1</v>
      </c>
      <c r="BP570" s="58">
        <v>89.9</v>
      </c>
      <c r="BQ570" s="58">
        <v>95.6</v>
      </c>
      <c r="BR570" s="58">
        <v>91.5</v>
      </c>
      <c r="BS570" s="58">
        <v>99.2</v>
      </c>
      <c r="BT570" s="58">
        <v>-8.5</v>
      </c>
      <c r="BU570" s="58">
        <v>-17.899999999999999</v>
      </c>
      <c r="BV570" s="58">
        <v>104</v>
      </c>
      <c r="BW570" s="58">
        <v>27.3</v>
      </c>
      <c r="BX570" s="58">
        <v>-5.0999999999999996</v>
      </c>
      <c r="BY570" s="58">
        <v>21.8</v>
      </c>
      <c r="BZ570" s="58">
        <v>27.6</v>
      </c>
      <c r="CA570" s="58">
        <v>4.5</v>
      </c>
      <c r="CB570" s="58">
        <v>61</v>
      </c>
      <c r="CC570" s="58">
        <v>29.6</v>
      </c>
      <c r="CD570" s="58">
        <v>-6.5</v>
      </c>
      <c r="CE570" s="58">
        <v>40122</v>
      </c>
      <c r="CF570" s="58">
        <v>2496048</v>
      </c>
      <c r="CG570" s="58">
        <v>84</v>
      </c>
      <c r="CH570" s="58">
        <v>59.5</v>
      </c>
      <c r="CI570" s="58">
        <v>91.1</v>
      </c>
      <c r="CJ570" s="58">
        <v>90.7</v>
      </c>
      <c r="CK570" s="58">
        <v>-25.6</v>
      </c>
      <c r="CL570" s="58">
        <v>-25.2</v>
      </c>
      <c r="CM570" s="58">
        <v>-8.5</v>
      </c>
      <c r="CN570" s="58">
        <v>68.2</v>
      </c>
      <c r="CO570" s="58">
        <v>67</v>
      </c>
      <c r="CP570" s="58">
        <v>103</v>
      </c>
      <c r="CQ570" s="58">
        <v>69.167503357000001</v>
      </c>
      <c r="CR570" s="58">
        <v>17.09</v>
      </c>
      <c r="CS570" s="58">
        <v>95.1</v>
      </c>
      <c r="CT570" s="58">
        <v>108.8</v>
      </c>
      <c r="CU570" s="58">
        <v>112.7818</v>
      </c>
      <c r="CV570" s="58">
        <v>5.18</v>
      </c>
      <c r="CW570" s="58">
        <v>2.35</v>
      </c>
      <c r="CX570" s="58">
        <v>98.5</v>
      </c>
      <c r="CY570" s="58">
        <v>69.5</v>
      </c>
      <c r="CZ570" s="59" t="s">
        <v>544</v>
      </c>
      <c r="DA570" s="58">
        <v>-15.7</v>
      </c>
      <c r="DB570" s="58">
        <v>105.2</v>
      </c>
      <c r="DC570" s="58">
        <v>90.6</v>
      </c>
      <c r="DD570" s="58">
        <v>85.9</v>
      </c>
      <c r="DE570" s="58">
        <v>100.8</v>
      </c>
      <c r="DF570" s="58">
        <v>101.3</v>
      </c>
      <c r="DG570" s="58">
        <v>103</v>
      </c>
      <c r="DH570" s="58">
        <v>94</v>
      </c>
      <c r="DI570" s="58">
        <v>89</v>
      </c>
      <c r="DJ570" s="58">
        <v>59.951048950999997</v>
      </c>
      <c r="DK570" s="58">
        <v>99.9</v>
      </c>
      <c r="DL570" s="58">
        <v>97.5</v>
      </c>
      <c r="DM570" s="58">
        <v>98.3</v>
      </c>
      <c r="DN570" s="58">
        <v>20.056971999999998</v>
      </c>
      <c r="DO570" s="58">
        <v>94.3</v>
      </c>
      <c r="DP570" s="59" t="s">
        <v>544</v>
      </c>
      <c r="DQ570" s="1">
        <v>95.1</v>
      </c>
    </row>
    <row r="571" spans="1:121">
      <c r="A571" s="3">
        <v>39217</v>
      </c>
      <c r="B571" s="58">
        <v>101.2</v>
      </c>
      <c r="C571" s="58">
        <v>103.6</v>
      </c>
      <c r="D571" s="58">
        <v>103.5</v>
      </c>
      <c r="E571" s="58">
        <v>103.7</v>
      </c>
      <c r="F571" s="58">
        <v>101.9</v>
      </c>
      <c r="G571" s="58">
        <v>1.351132</v>
      </c>
      <c r="H571" s="58">
        <v>768</v>
      </c>
      <c r="I571" s="58">
        <v>1590.7</v>
      </c>
      <c r="J571" s="58">
        <v>4.0709999999999997</v>
      </c>
      <c r="K571" s="58">
        <v>4.3</v>
      </c>
      <c r="L571" s="58">
        <v>7883</v>
      </c>
      <c r="M571" s="58">
        <v>293484</v>
      </c>
      <c r="N571" s="58">
        <v>96.6</v>
      </c>
      <c r="O571" s="58">
        <v>2507</v>
      </c>
      <c r="P571" s="58">
        <v>9.1</v>
      </c>
      <c r="Q571" s="58">
        <v>21.9</v>
      </c>
      <c r="R571" s="58">
        <v>5.5</v>
      </c>
      <c r="S571" s="58">
        <v>76.25</v>
      </c>
      <c r="T571" s="59" t="s">
        <v>544</v>
      </c>
      <c r="U571" s="58">
        <v>59.85</v>
      </c>
      <c r="V571" s="59" t="s">
        <v>544</v>
      </c>
      <c r="W571" s="58">
        <v>9.6999999999999993</v>
      </c>
      <c r="X571" s="58">
        <v>99.2</v>
      </c>
      <c r="Y571" s="58">
        <v>21.1</v>
      </c>
      <c r="Z571" s="58">
        <v>100.7</v>
      </c>
      <c r="AA571" s="58">
        <v>98.1</v>
      </c>
      <c r="AB571" s="58">
        <v>96.9</v>
      </c>
      <c r="AC571" s="58">
        <v>1.351132</v>
      </c>
      <c r="AD571" s="58">
        <v>97.2</v>
      </c>
      <c r="AE571" s="58">
        <v>14.3</v>
      </c>
      <c r="AF571" s="58">
        <v>96.074380000000005</v>
      </c>
      <c r="AG571" s="58">
        <v>67.72</v>
      </c>
      <c r="AH571" s="58">
        <v>89.1</v>
      </c>
      <c r="AI571" s="58">
        <v>99.2</v>
      </c>
      <c r="AJ571" s="58">
        <v>22.1</v>
      </c>
      <c r="AK571" s="58">
        <v>4.8</v>
      </c>
      <c r="AL571" s="58">
        <v>12.5</v>
      </c>
      <c r="AM571" s="58">
        <v>92.470500000000001</v>
      </c>
      <c r="AN571" s="58">
        <v>102.4611</v>
      </c>
      <c r="AO571" s="58">
        <v>11.7</v>
      </c>
      <c r="AP571" s="58">
        <v>99.7</v>
      </c>
      <c r="AQ571" s="58">
        <v>93.7</v>
      </c>
      <c r="AR571" s="58">
        <v>24</v>
      </c>
      <c r="AS571" s="58">
        <v>-1.3</v>
      </c>
      <c r="AT571" s="58">
        <v>109.2</v>
      </c>
      <c r="AU571" s="58">
        <v>101.8</v>
      </c>
      <c r="AV571" s="58">
        <v>96.4</v>
      </c>
      <c r="AW571" s="58">
        <v>106.1</v>
      </c>
      <c r="AX571" s="58">
        <v>125.7</v>
      </c>
      <c r="AY571" s="58">
        <v>125.4</v>
      </c>
      <c r="AZ571" s="58">
        <v>123.9</v>
      </c>
      <c r="BA571" s="58">
        <v>83.4</v>
      </c>
      <c r="BB571" s="58">
        <v>152.1</v>
      </c>
      <c r="BC571" s="58">
        <v>92.8</v>
      </c>
      <c r="BD571" s="58">
        <v>104.2</v>
      </c>
      <c r="BE571" s="58">
        <v>21.3</v>
      </c>
      <c r="BF571" s="58">
        <v>98.8</v>
      </c>
      <c r="BG571" s="58">
        <v>14.97</v>
      </c>
      <c r="BH571" s="58">
        <v>13.59</v>
      </c>
      <c r="BI571" s="58">
        <v>80.400000000000006</v>
      </c>
      <c r="BJ571" s="58">
        <v>112.36069999999999</v>
      </c>
      <c r="BK571" s="58">
        <v>112.36069999999999</v>
      </c>
      <c r="BL571" s="58">
        <v>79.52</v>
      </c>
      <c r="BM571" s="58">
        <v>63.1</v>
      </c>
      <c r="BN571" s="58">
        <v>15</v>
      </c>
      <c r="BO571" s="58">
        <v>30.9</v>
      </c>
      <c r="BP571" s="58">
        <v>92.4</v>
      </c>
      <c r="BQ571" s="58">
        <v>97.3</v>
      </c>
      <c r="BR571" s="58">
        <v>93.6</v>
      </c>
      <c r="BS571" s="58">
        <v>94.3</v>
      </c>
      <c r="BT571" s="58">
        <v>-2.2000000000000002</v>
      </c>
      <c r="BU571" s="58">
        <v>-20.6</v>
      </c>
      <c r="BV571" s="58">
        <v>104.9</v>
      </c>
      <c r="BW571" s="58">
        <v>26.4</v>
      </c>
      <c r="BX571" s="58">
        <v>-5.8</v>
      </c>
      <c r="BY571" s="58">
        <v>22.2</v>
      </c>
      <c r="BZ571" s="58">
        <v>27.5</v>
      </c>
      <c r="CA571" s="58">
        <v>5.7</v>
      </c>
      <c r="CB571" s="58">
        <v>69.5</v>
      </c>
      <c r="CC571" s="58">
        <v>33.6</v>
      </c>
      <c r="CD571" s="58">
        <v>-4.0999999999999996</v>
      </c>
      <c r="CE571" s="58">
        <v>40162</v>
      </c>
      <c r="CF571" s="58">
        <v>2473994</v>
      </c>
      <c r="CG571" s="58">
        <v>83.4</v>
      </c>
      <c r="CH571" s="58">
        <v>58.9</v>
      </c>
      <c r="CI571" s="58">
        <v>91.5</v>
      </c>
      <c r="CJ571" s="58">
        <v>89.4</v>
      </c>
      <c r="CK571" s="58">
        <v>-23.6</v>
      </c>
      <c r="CL571" s="58">
        <v>-23.6</v>
      </c>
      <c r="CM571" s="58">
        <v>-2.2000000000000002</v>
      </c>
      <c r="CN571" s="58">
        <v>67.099999999999994</v>
      </c>
      <c r="CO571" s="58">
        <v>66.5</v>
      </c>
      <c r="CP571" s="58">
        <v>106.1</v>
      </c>
      <c r="CQ571" s="58">
        <v>28.433984756000001</v>
      </c>
      <c r="CR571" s="58">
        <v>18.25</v>
      </c>
      <c r="CS571" s="58">
        <v>95.1</v>
      </c>
      <c r="CT571" s="58">
        <v>109</v>
      </c>
      <c r="CU571" s="58">
        <v>112.4748</v>
      </c>
      <c r="CV571" s="58">
        <v>4.62</v>
      </c>
      <c r="CW571" s="58">
        <v>2.41</v>
      </c>
      <c r="CX571" s="58">
        <v>97.4</v>
      </c>
      <c r="CY571" s="58">
        <v>68.3</v>
      </c>
      <c r="CZ571" s="59" t="s">
        <v>544</v>
      </c>
      <c r="DA571" s="58">
        <v>-20.2</v>
      </c>
      <c r="DB571" s="58">
        <v>108</v>
      </c>
      <c r="DC571" s="58">
        <v>90.5</v>
      </c>
      <c r="DD571" s="58">
        <v>86.3</v>
      </c>
      <c r="DE571" s="58">
        <v>100.5</v>
      </c>
      <c r="DF571" s="58">
        <v>102</v>
      </c>
      <c r="DG571" s="58">
        <v>105.3</v>
      </c>
      <c r="DH571" s="58">
        <v>98.4</v>
      </c>
      <c r="DI571" s="58">
        <v>90.9</v>
      </c>
      <c r="DJ571" s="58">
        <v>55.792564605000003</v>
      </c>
      <c r="DK571" s="58">
        <v>100.1</v>
      </c>
      <c r="DL571" s="58">
        <v>98.3</v>
      </c>
      <c r="DM571" s="58">
        <v>99.6</v>
      </c>
      <c r="DN571" s="58">
        <v>20.311184000000001</v>
      </c>
      <c r="DO571" s="58">
        <v>96.3</v>
      </c>
      <c r="DP571" s="59" t="s">
        <v>544</v>
      </c>
      <c r="DQ571" s="1">
        <v>96.8</v>
      </c>
    </row>
    <row r="572" spans="1:121">
      <c r="A572" s="3">
        <v>39248</v>
      </c>
      <c r="B572" s="58">
        <v>100</v>
      </c>
      <c r="C572" s="58">
        <v>102.3</v>
      </c>
      <c r="D572" s="58">
        <v>102.1</v>
      </c>
      <c r="E572" s="58">
        <v>102.5</v>
      </c>
      <c r="F572" s="58">
        <v>105.5</v>
      </c>
      <c r="G572" s="58">
        <v>1.3418570000000001</v>
      </c>
      <c r="H572" s="58">
        <v>777.8</v>
      </c>
      <c r="I572" s="58">
        <v>1613</v>
      </c>
      <c r="J572" s="58">
        <v>4.1479999999999997</v>
      </c>
      <c r="K572" s="58">
        <v>4.5999999999999996</v>
      </c>
      <c r="L572" s="58">
        <v>8007.3</v>
      </c>
      <c r="M572" s="58">
        <v>301108</v>
      </c>
      <c r="N572" s="58">
        <v>96.5</v>
      </c>
      <c r="O572" s="58">
        <v>2448</v>
      </c>
      <c r="P572" s="58">
        <v>9</v>
      </c>
      <c r="Q572" s="58">
        <v>21.2</v>
      </c>
      <c r="R572" s="58">
        <v>5.8</v>
      </c>
      <c r="S572" s="58">
        <v>76.75</v>
      </c>
      <c r="T572" s="59" t="s">
        <v>544</v>
      </c>
      <c r="U572" s="58">
        <v>60.94</v>
      </c>
      <c r="V572" s="59" t="s">
        <v>544</v>
      </c>
      <c r="W572" s="58">
        <v>11.4</v>
      </c>
      <c r="X572" s="58">
        <v>104</v>
      </c>
      <c r="Y572" s="58">
        <v>20.399999999999999</v>
      </c>
      <c r="Z572" s="58">
        <v>100.5</v>
      </c>
      <c r="AA572" s="58">
        <v>97.8</v>
      </c>
      <c r="AB572" s="58">
        <v>96.5</v>
      </c>
      <c r="AC572" s="58">
        <v>1.3418570000000001</v>
      </c>
      <c r="AD572" s="58">
        <v>97.4</v>
      </c>
      <c r="AE572" s="58">
        <v>14.2</v>
      </c>
      <c r="AF572" s="58">
        <v>95.880536000000006</v>
      </c>
      <c r="AG572" s="58">
        <v>70.62</v>
      </c>
      <c r="AH572" s="58">
        <v>89.3</v>
      </c>
      <c r="AI572" s="58">
        <v>104</v>
      </c>
      <c r="AJ572" s="58">
        <v>19.399999999999999</v>
      </c>
      <c r="AK572" s="58">
        <v>5.6</v>
      </c>
      <c r="AL572" s="58">
        <v>12.5</v>
      </c>
      <c r="AM572" s="58">
        <v>92.553299999999993</v>
      </c>
      <c r="AN572" s="58">
        <v>102.4594</v>
      </c>
      <c r="AO572" s="58">
        <v>15.7</v>
      </c>
      <c r="AP572" s="58">
        <v>98.9</v>
      </c>
      <c r="AQ572" s="58">
        <v>93.3</v>
      </c>
      <c r="AR572" s="58">
        <v>20.3</v>
      </c>
      <c r="AS572" s="58">
        <v>-1.5</v>
      </c>
      <c r="AT572" s="58">
        <v>109.7</v>
      </c>
      <c r="AU572" s="58">
        <v>101.5</v>
      </c>
      <c r="AV572" s="58">
        <v>96.9</v>
      </c>
      <c r="AW572" s="58">
        <v>106.7</v>
      </c>
      <c r="AX572" s="58">
        <v>132.19999999999999</v>
      </c>
      <c r="AY572" s="58">
        <v>130.5</v>
      </c>
      <c r="AZ572" s="58">
        <v>121.5</v>
      </c>
      <c r="BA572" s="58">
        <v>88.1</v>
      </c>
      <c r="BB572" s="58">
        <v>144.69999999999999</v>
      </c>
      <c r="BC572" s="58">
        <v>93</v>
      </c>
      <c r="BD572" s="58">
        <v>103.3</v>
      </c>
      <c r="BE572" s="58">
        <v>23.3</v>
      </c>
      <c r="BF572" s="58">
        <v>99.6</v>
      </c>
      <c r="BG572" s="58">
        <v>14.47</v>
      </c>
      <c r="BH572" s="58">
        <v>14.19</v>
      </c>
      <c r="BI572" s="58">
        <v>80</v>
      </c>
      <c r="BJ572" s="58">
        <v>111.8289</v>
      </c>
      <c r="BK572" s="58">
        <v>111.8289</v>
      </c>
      <c r="BL572" s="58">
        <v>80.069999999999993</v>
      </c>
      <c r="BM572" s="58">
        <v>64.87</v>
      </c>
      <c r="BN572" s="58">
        <v>9.6</v>
      </c>
      <c r="BO572" s="58">
        <v>28.5</v>
      </c>
      <c r="BP572" s="58">
        <v>93.1</v>
      </c>
      <c r="BQ572" s="58">
        <v>97.5</v>
      </c>
      <c r="BR572" s="58">
        <v>93</v>
      </c>
      <c r="BS572" s="58">
        <v>95.4</v>
      </c>
      <c r="BT572" s="58">
        <v>-4.9000000000000004</v>
      </c>
      <c r="BU572" s="58">
        <v>-18.399999999999999</v>
      </c>
      <c r="BV572" s="58">
        <v>103.9</v>
      </c>
      <c r="BW572" s="58">
        <v>24.1</v>
      </c>
      <c r="BX572" s="58">
        <v>-10.5</v>
      </c>
      <c r="BY572" s="58">
        <v>14.4</v>
      </c>
      <c r="BZ572" s="58">
        <v>26.4</v>
      </c>
      <c r="CA572" s="58">
        <v>7.4</v>
      </c>
      <c r="CB572" s="58">
        <v>69</v>
      </c>
      <c r="CC572" s="58">
        <v>28.7</v>
      </c>
      <c r="CD572" s="58">
        <v>9.1</v>
      </c>
      <c r="CE572" s="58">
        <v>40177</v>
      </c>
      <c r="CF572" s="58">
        <v>2452586</v>
      </c>
      <c r="CG572" s="58">
        <v>80.7</v>
      </c>
      <c r="CH572" s="58">
        <v>59.7</v>
      </c>
      <c r="CI572" s="58">
        <v>85.3</v>
      </c>
      <c r="CJ572" s="58">
        <v>87.7</v>
      </c>
      <c r="CK572" s="58">
        <v>-25.4</v>
      </c>
      <c r="CL572" s="58">
        <v>-26.6</v>
      </c>
      <c r="CM572" s="58">
        <v>-4.9000000000000004</v>
      </c>
      <c r="CN572" s="58">
        <v>66.5</v>
      </c>
      <c r="CO572" s="58">
        <v>66.099999999999994</v>
      </c>
      <c r="CP572" s="58">
        <v>104.2</v>
      </c>
      <c r="CQ572" s="58">
        <v>45.653175353999998</v>
      </c>
      <c r="CR572" s="58">
        <v>16.28</v>
      </c>
      <c r="CS572" s="58">
        <v>95</v>
      </c>
      <c r="CT572" s="58">
        <v>108.6</v>
      </c>
      <c r="CU572" s="58">
        <v>111.976</v>
      </c>
      <c r="CV572" s="58">
        <v>4.45</v>
      </c>
      <c r="CW572" s="58">
        <v>2.33</v>
      </c>
      <c r="CX572" s="58">
        <v>93.9</v>
      </c>
      <c r="CY572" s="58">
        <v>69.099999999999994</v>
      </c>
      <c r="CZ572" s="59" t="s">
        <v>544</v>
      </c>
      <c r="DA572" s="58">
        <v>-16.399999999999999</v>
      </c>
      <c r="DB572" s="58">
        <v>111.8</v>
      </c>
      <c r="DC572" s="58">
        <v>90.5</v>
      </c>
      <c r="DD572" s="58">
        <v>86.5</v>
      </c>
      <c r="DE572" s="58">
        <v>99</v>
      </c>
      <c r="DF572" s="58">
        <v>101</v>
      </c>
      <c r="DG572" s="58">
        <v>107.8</v>
      </c>
      <c r="DH572" s="58">
        <v>104.4</v>
      </c>
      <c r="DI572" s="58">
        <v>90.3</v>
      </c>
      <c r="DJ572" s="58">
        <v>56.580367993999999</v>
      </c>
      <c r="DK572" s="58">
        <v>100.8</v>
      </c>
      <c r="DL572" s="58">
        <v>98.4</v>
      </c>
      <c r="DM572" s="58">
        <v>99.1</v>
      </c>
      <c r="DN572" s="58">
        <v>19.968309999999999</v>
      </c>
      <c r="DO572" s="58">
        <v>97</v>
      </c>
      <c r="DP572" s="59" t="s">
        <v>544</v>
      </c>
      <c r="DQ572" s="1">
        <v>96.7</v>
      </c>
    </row>
    <row r="573" spans="1:121">
      <c r="A573" s="3">
        <v>39278</v>
      </c>
      <c r="B573" s="58">
        <v>99.8</v>
      </c>
      <c r="C573" s="58">
        <v>102</v>
      </c>
      <c r="D573" s="58">
        <v>102.1</v>
      </c>
      <c r="E573" s="58">
        <v>101.9</v>
      </c>
      <c r="F573" s="58">
        <v>100.8</v>
      </c>
      <c r="G573" s="58">
        <v>1.371559</v>
      </c>
      <c r="H573" s="58">
        <v>780.4</v>
      </c>
      <c r="I573" s="58">
        <v>1624.7</v>
      </c>
      <c r="J573" s="58">
        <v>4.2160000000000002</v>
      </c>
      <c r="K573" s="58">
        <v>4.5</v>
      </c>
      <c r="L573" s="58">
        <v>7584.1</v>
      </c>
      <c r="M573" s="58">
        <v>258639</v>
      </c>
      <c r="N573" s="58">
        <v>97.3</v>
      </c>
      <c r="O573" s="58">
        <v>2361</v>
      </c>
      <c r="P573" s="58">
        <v>8.9</v>
      </c>
      <c r="Q573" s="58">
        <v>19.5</v>
      </c>
      <c r="R573" s="58">
        <v>6.6</v>
      </c>
      <c r="S573" s="58">
        <v>76.75</v>
      </c>
      <c r="T573" s="59" t="s">
        <v>544</v>
      </c>
      <c r="U573" s="58">
        <v>59.68</v>
      </c>
      <c r="V573" s="59" t="s">
        <v>544</v>
      </c>
      <c r="W573" s="58">
        <v>10.9</v>
      </c>
      <c r="X573" s="58">
        <v>97.3</v>
      </c>
      <c r="Y573" s="58">
        <v>18.5</v>
      </c>
      <c r="Z573" s="58">
        <v>100.8</v>
      </c>
      <c r="AA573" s="58">
        <v>98</v>
      </c>
      <c r="AB573" s="58">
        <v>96.7</v>
      </c>
      <c r="AC573" s="58">
        <v>1.371559</v>
      </c>
      <c r="AD573" s="58">
        <v>98</v>
      </c>
      <c r="AE573" s="58">
        <v>13.1</v>
      </c>
      <c r="AF573" s="58">
        <v>95.786227999999994</v>
      </c>
      <c r="AG573" s="58">
        <v>76.13</v>
      </c>
      <c r="AH573" s="58">
        <v>89.5</v>
      </c>
      <c r="AI573" s="58">
        <v>97.3</v>
      </c>
      <c r="AJ573" s="58">
        <v>21</v>
      </c>
      <c r="AK573" s="58">
        <v>6.3</v>
      </c>
      <c r="AL573" s="58">
        <v>11.1</v>
      </c>
      <c r="AM573" s="58">
        <v>92.575400000000002</v>
      </c>
      <c r="AN573" s="58">
        <v>102.3931</v>
      </c>
      <c r="AO573" s="58">
        <v>23.2</v>
      </c>
      <c r="AP573" s="58">
        <v>91.2</v>
      </c>
      <c r="AQ573" s="58">
        <v>92.7</v>
      </c>
      <c r="AR573" s="58">
        <v>10.4</v>
      </c>
      <c r="AS573" s="58">
        <v>-1.2</v>
      </c>
      <c r="AT573" s="58">
        <v>109</v>
      </c>
      <c r="AU573" s="58">
        <v>101.85</v>
      </c>
      <c r="AV573" s="58">
        <v>97</v>
      </c>
      <c r="AW573" s="58">
        <v>105.1</v>
      </c>
      <c r="AX573" s="58">
        <v>142.4</v>
      </c>
      <c r="AY573" s="58">
        <v>139</v>
      </c>
      <c r="AZ573" s="58">
        <v>121.1</v>
      </c>
      <c r="BA573" s="58">
        <v>88.4</v>
      </c>
      <c r="BB573" s="58">
        <v>143.80000000000001</v>
      </c>
      <c r="BC573" s="58">
        <v>93</v>
      </c>
      <c r="BD573" s="58">
        <v>102.3</v>
      </c>
      <c r="BE573" s="58">
        <v>18.5</v>
      </c>
      <c r="BF573" s="58">
        <v>99.9</v>
      </c>
      <c r="BG573" s="58">
        <v>15.32</v>
      </c>
      <c r="BH573" s="58">
        <v>13.9</v>
      </c>
      <c r="BI573" s="58">
        <v>81</v>
      </c>
      <c r="BJ573" s="58">
        <v>112.434</v>
      </c>
      <c r="BK573" s="58">
        <v>112.434</v>
      </c>
      <c r="BL573" s="58">
        <v>80.42</v>
      </c>
      <c r="BM573" s="58">
        <v>63.24</v>
      </c>
      <c r="BN573" s="58">
        <v>13.8</v>
      </c>
      <c r="BO573" s="58">
        <v>30.6</v>
      </c>
      <c r="BP573" s="58">
        <v>94.3</v>
      </c>
      <c r="BQ573" s="58">
        <v>98.5</v>
      </c>
      <c r="BR573" s="58">
        <v>94.7</v>
      </c>
      <c r="BS573" s="58">
        <v>95.5</v>
      </c>
      <c r="BT573" s="58">
        <v>-6.4</v>
      </c>
      <c r="BU573" s="58">
        <v>-23.8</v>
      </c>
      <c r="BV573" s="58">
        <v>104.7</v>
      </c>
      <c r="BW573" s="58">
        <v>22.4</v>
      </c>
      <c r="BX573" s="58">
        <v>-5.7</v>
      </c>
      <c r="BY573" s="58">
        <v>4</v>
      </c>
      <c r="BZ573" s="58">
        <v>26.5</v>
      </c>
      <c r="CA573" s="58">
        <v>8.4</v>
      </c>
      <c r="CB573" s="58">
        <v>64.8</v>
      </c>
      <c r="CC573" s="58">
        <v>27.9</v>
      </c>
      <c r="CD573" s="58">
        <v>9</v>
      </c>
      <c r="CE573" s="58">
        <v>40230</v>
      </c>
      <c r="CF573" s="58">
        <v>2454590</v>
      </c>
      <c r="CG573" s="58">
        <v>84.3</v>
      </c>
      <c r="CH573" s="58">
        <v>57.8</v>
      </c>
      <c r="CI573" s="58">
        <v>86.4</v>
      </c>
      <c r="CJ573" s="58">
        <v>96.5</v>
      </c>
      <c r="CK573" s="58">
        <v>-28.9</v>
      </c>
      <c r="CL573" s="58">
        <v>-27.4</v>
      </c>
      <c r="CM573" s="58">
        <v>-6.4</v>
      </c>
      <c r="CN573" s="58">
        <v>66.400000000000006</v>
      </c>
      <c r="CO573" s="58">
        <v>65.8</v>
      </c>
      <c r="CP573" s="58">
        <v>105.5</v>
      </c>
      <c r="CQ573" s="58">
        <v>37.950649261000002</v>
      </c>
      <c r="CR573" s="58">
        <v>19.96</v>
      </c>
      <c r="CS573" s="58">
        <v>95</v>
      </c>
      <c r="CT573" s="58">
        <v>109.5</v>
      </c>
      <c r="CU573" s="58">
        <v>112.55929999999999</v>
      </c>
      <c r="CV573" s="58">
        <v>4.78</v>
      </c>
      <c r="CW573" s="58">
        <v>2.4</v>
      </c>
      <c r="CX573" s="58">
        <v>98.1</v>
      </c>
      <c r="CY573" s="58">
        <v>66.900000000000006</v>
      </c>
      <c r="CZ573" s="59" t="s">
        <v>544</v>
      </c>
      <c r="DA573" s="58">
        <v>-20.100000000000001</v>
      </c>
      <c r="DB573" s="58">
        <v>108.6</v>
      </c>
      <c r="DC573" s="58">
        <v>91</v>
      </c>
      <c r="DD573" s="58">
        <v>87.3</v>
      </c>
      <c r="DE573" s="58">
        <v>98.9</v>
      </c>
      <c r="DF573" s="58">
        <v>100.8</v>
      </c>
      <c r="DG573" s="58">
        <v>105.3</v>
      </c>
      <c r="DH573" s="58">
        <v>96</v>
      </c>
      <c r="DI573" s="58">
        <v>92.2</v>
      </c>
      <c r="DJ573" s="58">
        <v>48.896350177000002</v>
      </c>
      <c r="DK573" s="58">
        <v>101.3</v>
      </c>
      <c r="DL573" s="58">
        <v>98.7</v>
      </c>
      <c r="DM573" s="58">
        <v>99.6</v>
      </c>
      <c r="DN573" s="58">
        <v>20.603200999999999</v>
      </c>
      <c r="DO573" s="58">
        <v>96.4</v>
      </c>
      <c r="DP573" s="59" t="s">
        <v>544</v>
      </c>
      <c r="DQ573" s="1">
        <v>97.4</v>
      </c>
    </row>
    <row r="574" spans="1:121">
      <c r="A574" s="3">
        <v>39309</v>
      </c>
      <c r="B574" s="58">
        <v>99.9</v>
      </c>
      <c r="C574" s="58">
        <v>101.8</v>
      </c>
      <c r="D574" s="58">
        <v>102.5</v>
      </c>
      <c r="E574" s="58">
        <v>101</v>
      </c>
      <c r="F574" s="58">
        <v>101.4</v>
      </c>
      <c r="G574" s="58">
        <v>1.3622479999999999</v>
      </c>
      <c r="H574" s="58">
        <v>773</v>
      </c>
      <c r="I574" s="58">
        <v>1640</v>
      </c>
      <c r="J574" s="58">
        <v>4.5439999999999996</v>
      </c>
      <c r="K574" s="58">
        <v>4.3</v>
      </c>
      <c r="L574" s="58">
        <v>7638.2</v>
      </c>
      <c r="M574" s="58">
        <v>239381</v>
      </c>
      <c r="N574" s="58">
        <v>97.5</v>
      </c>
      <c r="O574" s="58">
        <v>2447</v>
      </c>
      <c r="P574" s="58">
        <v>8.8000000000000007</v>
      </c>
      <c r="Q574" s="58">
        <v>20.399999999999999</v>
      </c>
      <c r="R574" s="58">
        <v>6.3</v>
      </c>
      <c r="S574" s="58">
        <v>78.62</v>
      </c>
      <c r="T574" s="59" t="s">
        <v>544</v>
      </c>
      <c r="U574" s="58">
        <v>61.51</v>
      </c>
      <c r="V574" s="59" t="s">
        <v>544</v>
      </c>
      <c r="W574" s="58">
        <v>9.6999999999999993</v>
      </c>
      <c r="X574" s="58">
        <v>98.8</v>
      </c>
      <c r="Y574" s="58">
        <v>18.7</v>
      </c>
      <c r="Z574" s="58">
        <v>100.6</v>
      </c>
      <c r="AA574" s="58">
        <v>97.7</v>
      </c>
      <c r="AB574" s="58">
        <v>96.6</v>
      </c>
      <c r="AC574" s="58">
        <v>1.3622479999999999</v>
      </c>
      <c r="AD574" s="58">
        <v>98.2</v>
      </c>
      <c r="AE574" s="58">
        <v>12.4</v>
      </c>
      <c r="AF574" s="58">
        <v>96.177685999999994</v>
      </c>
      <c r="AG574" s="58">
        <v>71.31</v>
      </c>
      <c r="AH574" s="58">
        <v>89.5</v>
      </c>
      <c r="AI574" s="58">
        <v>98.8</v>
      </c>
      <c r="AJ574" s="58">
        <v>17.600000000000001</v>
      </c>
      <c r="AK574" s="58">
        <v>6.5</v>
      </c>
      <c r="AL574" s="58">
        <v>9.6999999999999993</v>
      </c>
      <c r="AM574" s="58">
        <v>92.557599999999994</v>
      </c>
      <c r="AN574" s="58">
        <v>102.2854</v>
      </c>
      <c r="AO574" s="58">
        <v>20.9</v>
      </c>
      <c r="AP574" s="58">
        <v>94.2</v>
      </c>
      <c r="AQ574" s="58">
        <v>92.4</v>
      </c>
      <c r="AR574" s="58">
        <v>-6.9</v>
      </c>
      <c r="AS574" s="58">
        <v>-3.4</v>
      </c>
      <c r="AT574" s="58">
        <v>107.9</v>
      </c>
      <c r="AU574" s="58">
        <v>101.79</v>
      </c>
      <c r="AV574" s="58">
        <v>96.4</v>
      </c>
      <c r="AW574" s="58">
        <v>104.1</v>
      </c>
      <c r="AX574" s="58">
        <v>136.4</v>
      </c>
      <c r="AY574" s="58">
        <v>133.30000000000001</v>
      </c>
      <c r="AZ574" s="58">
        <v>117.3</v>
      </c>
      <c r="BA574" s="58">
        <v>88.9</v>
      </c>
      <c r="BB574" s="58">
        <v>137</v>
      </c>
      <c r="BC574" s="58">
        <v>93</v>
      </c>
      <c r="BD574" s="58">
        <v>102.1</v>
      </c>
      <c r="BE574" s="58">
        <v>24.9</v>
      </c>
      <c r="BF574" s="58">
        <v>100.8</v>
      </c>
      <c r="BG574" s="58">
        <v>15.69</v>
      </c>
      <c r="BH574" s="58">
        <v>14.17</v>
      </c>
      <c r="BI574" s="58">
        <v>80.8</v>
      </c>
      <c r="BJ574" s="58">
        <v>112.401</v>
      </c>
      <c r="BK574" s="58">
        <v>112.401</v>
      </c>
      <c r="BL574" s="58">
        <v>81.67</v>
      </c>
      <c r="BM574" s="58">
        <v>65.260000000000005</v>
      </c>
      <c r="BN574" s="58">
        <v>11.6</v>
      </c>
      <c r="BO574" s="58">
        <v>30.7</v>
      </c>
      <c r="BP574" s="58">
        <v>93.3</v>
      </c>
      <c r="BQ574" s="58">
        <v>98.8</v>
      </c>
      <c r="BR574" s="58">
        <v>93.5</v>
      </c>
      <c r="BS574" s="58">
        <v>95.5</v>
      </c>
      <c r="BT574" s="58">
        <v>-6</v>
      </c>
      <c r="BU574" s="58">
        <v>-25.3</v>
      </c>
      <c r="BV574" s="58">
        <v>105</v>
      </c>
      <c r="BW574" s="58">
        <v>23</v>
      </c>
      <c r="BX574" s="58">
        <v>-5.5</v>
      </c>
      <c r="BY574" s="58">
        <v>3.5</v>
      </c>
      <c r="BZ574" s="58">
        <v>25.5</v>
      </c>
      <c r="CA574" s="58">
        <v>8.3000000000000007</v>
      </c>
      <c r="CB574" s="58">
        <v>48.4</v>
      </c>
      <c r="CC574" s="58">
        <v>9.1999999999999993</v>
      </c>
      <c r="CD574" s="58">
        <v>6.4</v>
      </c>
      <c r="CE574" s="58">
        <v>40269</v>
      </c>
      <c r="CF574" s="58">
        <v>2457065</v>
      </c>
      <c r="CG574" s="58">
        <v>79</v>
      </c>
      <c r="CH574" s="58">
        <v>58.6</v>
      </c>
      <c r="CI574" s="58">
        <v>92.5</v>
      </c>
      <c r="CJ574" s="58">
        <v>78.099999999999994</v>
      </c>
      <c r="CK574" s="58">
        <v>-30</v>
      </c>
      <c r="CL574" s="58">
        <v>-28.5</v>
      </c>
      <c r="CM574" s="58">
        <v>-6</v>
      </c>
      <c r="CN574" s="58">
        <v>66.5</v>
      </c>
      <c r="CO574" s="58">
        <v>65.7</v>
      </c>
      <c r="CP574" s="58">
        <v>105.1</v>
      </c>
      <c r="CQ574" s="58">
        <v>117.56629180900001</v>
      </c>
      <c r="CR574" s="58">
        <v>27.62</v>
      </c>
      <c r="CS574" s="58">
        <v>95.1</v>
      </c>
      <c r="CT574" s="58">
        <v>108.7</v>
      </c>
      <c r="CU574" s="58">
        <v>112.54859999999999</v>
      </c>
      <c r="CV574" s="58">
        <v>4.55</v>
      </c>
      <c r="CW574" s="58">
        <v>2.23</v>
      </c>
      <c r="CX574" s="58">
        <v>91.7</v>
      </c>
      <c r="CY574" s="58">
        <v>67.7</v>
      </c>
      <c r="CZ574" s="59" t="s">
        <v>544</v>
      </c>
      <c r="DA574" s="58">
        <v>-17.399999999999999</v>
      </c>
      <c r="DB574" s="58">
        <v>111.1</v>
      </c>
      <c r="DC574" s="58">
        <v>91</v>
      </c>
      <c r="DD574" s="58">
        <v>86.3</v>
      </c>
      <c r="DE574" s="58">
        <v>99.1</v>
      </c>
      <c r="DF574" s="58">
        <v>100.7</v>
      </c>
      <c r="DG574" s="58">
        <v>103.3</v>
      </c>
      <c r="DH574" s="58">
        <v>97.3</v>
      </c>
      <c r="DI574" s="58">
        <v>90.2</v>
      </c>
      <c r="DJ574" s="58">
        <v>76.750641478000006</v>
      </c>
      <c r="DK574" s="58">
        <v>101.7</v>
      </c>
      <c r="DL574" s="58">
        <v>99.5</v>
      </c>
      <c r="DM574" s="58">
        <v>99.5</v>
      </c>
      <c r="DN574" s="58">
        <v>21.532620000000001</v>
      </c>
      <c r="DO574" s="58">
        <v>96.7</v>
      </c>
      <c r="DP574" s="59" t="s">
        <v>544</v>
      </c>
      <c r="DQ574" s="1">
        <v>97.7</v>
      </c>
    </row>
    <row r="575" spans="1:121">
      <c r="A575" s="3">
        <v>39340</v>
      </c>
      <c r="B575" s="58">
        <v>99.3</v>
      </c>
      <c r="C575" s="58">
        <v>100.9</v>
      </c>
      <c r="D575" s="58">
        <v>101.4</v>
      </c>
      <c r="E575" s="58">
        <v>100.3</v>
      </c>
      <c r="F575" s="58">
        <v>101.4</v>
      </c>
      <c r="G575" s="58">
        <v>1.389645</v>
      </c>
      <c r="H575" s="58">
        <v>785.5</v>
      </c>
      <c r="I575" s="58">
        <v>1662.9</v>
      </c>
      <c r="J575" s="58">
        <v>4.742</v>
      </c>
      <c r="K575" s="58">
        <v>4.2</v>
      </c>
      <c r="L575" s="58">
        <v>7861.5</v>
      </c>
      <c r="M575" s="58">
        <v>265473</v>
      </c>
      <c r="N575" s="58">
        <v>98.5</v>
      </c>
      <c r="O575" s="58">
        <v>2285</v>
      </c>
      <c r="P575" s="58">
        <v>8.6999999999999993</v>
      </c>
      <c r="Q575" s="58">
        <v>20.5</v>
      </c>
      <c r="R575" s="58">
        <v>5.9</v>
      </c>
      <c r="S575" s="58">
        <v>80.13</v>
      </c>
      <c r="T575" s="59" t="s">
        <v>544</v>
      </c>
      <c r="U575" s="58">
        <v>61.28</v>
      </c>
      <c r="V575" s="59" t="s">
        <v>544</v>
      </c>
      <c r="W575" s="58">
        <v>7.4</v>
      </c>
      <c r="X575" s="58">
        <v>99.1</v>
      </c>
      <c r="Y575" s="58">
        <v>19.7</v>
      </c>
      <c r="Z575" s="58">
        <v>101.1</v>
      </c>
      <c r="AA575" s="58">
        <v>98.3</v>
      </c>
      <c r="AB575" s="58">
        <v>97.1</v>
      </c>
      <c r="AC575" s="58">
        <v>1.389645</v>
      </c>
      <c r="AD575" s="58">
        <v>99.3</v>
      </c>
      <c r="AE575" s="58">
        <v>10.8</v>
      </c>
      <c r="AF575" s="58">
        <v>95.880536000000006</v>
      </c>
      <c r="AG575" s="58">
        <v>76.77</v>
      </c>
      <c r="AH575" s="58">
        <v>89.9</v>
      </c>
      <c r="AI575" s="58">
        <v>99.1</v>
      </c>
      <c r="AJ575" s="58">
        <v>15.3</v>
      </c>
      <c r="AK575" s="58">
        <v>8.1999999999999993</v>
      </c>
      <c r="AL575" s="58">
        <v>6.1</v>
      </c>
      <c r="AM575" s="58">
        <v>92.525700000000001</v>
      </c>
      <c r="AN575" s="58">
        <v>102.1648</v>
      </c>
      <c r="AO575" s="58">
        <v>21.4</v>
      </c>
      <c r="AP575" s="58">
        <v>93.2</v>
      </c>
      <c r="AQ575" s="58">
        <v>91.9</v>
      </c>
      <c r="AR575" s="58">
        <v>-18.100000000000001</v>
      </c>
      <c r="AS575" s="58">
        <v>-5</v>
      </c>
      <c r="AT575" s="58">
        <v>105.3</v>
      </c>
      <c r="AU575" s="58">
        <v>102.33</v>
      </c>
      <c r="AV575" s="58">
        <v>96.9</v>
      </c>
      <c r="AW575" s="58">
        <v>105.1</v>
      </c>
      <c r="AX575" s="58">
        <v>148.5</v>
      </c>
      <c r="AY575" s="58">
        <v>143.9</v>
      </c>
      <c r="AZ575" s="58">
        <v>120.2</v>
      </c>
      <c r="BA575" s="58">
        <v>96.2</v>
      </c>
      <c r="BB575" s="58">
        <v>136.9</v>
      </c>
      <c r="BC575" s="58">
        <v>93</v>
      </c>
      <c r="BD575" s="58">
        <v>102.3</v>
      </c>
      <c r="BE575" s="58">
        <v>26.6</v>
      </c>
      <c r="BF575" s="58">
        <v>100.3</v>
      </c>
      <c r="BG575" s="58">
        <v>14.56</v>
      </c>
      <c r="BH575" s="58">
        <v>13.24</v>
      </c>
      <c r="BI575" s="58">
        <v>81.400000000000006</v>
      </c>
      <c r="BJ575" s="58">
        <v>113.26349999999999</v>
      </c>
      <c r="BK575" s="58">
        <v>113.26349999999999</v>
      </c>
      <c r="BL575" s="58">
        <v>82.39</v>
      </c>
      <c r="BM575" s="58">
        <v>64.349999999999994</v>
      </c>
      <c r="BN575" s="58">
        <v>11</v>
      </c>
      <c r="BO575" s="58">
        <v>28.2</v>
      </c>
      <c r="BP575" s="58">
        <v>94.6</v>
      </c>
      <c r="BQ575" s="58">
        <v>100</v>
      </c>
      <c r="BR575" s="58">
        <v>96.2</v>
      </c>
      <c r="BS575" s="58">
        <v>95.7</v>
      </c>
      <c r="BT575" s="58">
        <v>-8.6</v>
      </c>
      <c r="BU575" s="58">
        <v>-29.6</v>
      </c>
      <c r="BV575" s="58">
        <v>105.7</v>
      </c>
      <c r="BW575" s="58">
        <v>21</v>
      </c>
      <c r="BX575" s="58">
        <v>-11.1</v>
      </c>
      <c r="BY575" s="58">
        <v>1.7</v>
      </c>
      <c r="BZ575" s="58">
        <v>24.2</v>
      </c>
      <c r="CA575" s="58">
        <v>7.3</v>
      </c>
      <c r="CB575" s="58">
        <v>40.700000000000003</v>
      </c>
      <c r="CC575" s="58">
        <v>2.2999999999999998</v>
      </c>
      <c r="CD575" s="58">
        <v>-2.4</v>
      </c>
      <c r="CE575" s="58">
        <v>40291</v>
      </c>
      <c r="CF575" s="58">
        <v>2465051</v>
      </c>
      <c r="CG575" s="58">
        <v>82.4</v>
      </c>
      <c r="CH575" s="58">
        <v>57.6</v>
      </c>
      <c r="CI575" s="58">
        <v>95.8</v>
      </c>
      <c r="CJ575" s="58">
        <v>83.7</v>
      </c>
      <c r="CK575" s="58">
        <v>-30.2</v>
      </c>
      <c r="CL575" s="58">
        <v>-28.4</v>
      </c>
      <c r="CM575" s="58">
        <v>-8.6</v>
      </c>
      <c r="CN575" s="58">
        <v>66.8</v>
      </c>
      <c r="CO575" s="58">
        <v>65.2</v>
      </c>
      <c r="CP575" s="58">
        <v>106.1</v>
      </c>
      <c r="CQ575" s="58">
        <v>186.62086486800001</v>
      </c>
      <c r="CR575" s="58">
        <v>22.96</v>
      </c>
      <c r="CS575" s="58">
        <v>95.2</v>
      </c>
      <c r="CT575" s="58">
        <v>110.1</v>
      </c>
      <c r="CU575" s="58">
        <v>113.4622</v>
      </c>
      <c r="CV575" s="58">
        <v>5.04</v>
      </c>
      <c r="CW575" s="58">
        <v>2.46</v>
      </c>
      <c r="CX575" s="58">
        <v>95.4</v>
      </c>
      <c r="CY575" s="58">
        <v>66.3</v>
      </c>
      <c r="CZ575" s="59" t="s">
        <v>544</v>
      </c>
      <c r="DA575" s="58">
        <v>-16.399999999999999</v>
      </c>
      <c r="DB575" s="58">
        <v>111.6</v>
      </c>
      <c r="DC575" s="58">
        <v>91</v>
      </c>
      <c r="DD575" s="58">
        <v>87.4</v>
      </c>
      <c r="DE575" s="58">
        <v>99</v>
      </c>
      <c r="DF575" s="58">
        <v>99.7</v>
      </c>
      <c r="DG575" s="58">
        <v>103.3</v>
      </c>
      <c r="DH575" s="58">
        <v>96</v>
      </c>
      <c r="DI575" s="58">
        <v>93.9</v>
      </c>
      <c r="DJ575" s="58">
        <v>99.227255088999996</v>
      </c>
      <c r="DK575" s="58">
        <v>101</v>
      </c>
      <c r="DL575" s="58">
        <v>99.5</v>
      </c>
      <c r="DM575" s="58">
        <v>100.9</v>
      </c>
      <c r="DN575" s="58">
        <v>22.603798000000001</v>
      </c>
      <c r="DO575" s="58">
        <v>97.8</v>
      </c>
      <c r="DP575" s="59" t="s">
        <v>544</v>
      </c>
      <c r="DQ575" s="1">
        <v>98.7</v>
      </c>
    </row>
    <row r="576" spans="1:121">
      <c r="A576" s="3">
        <v>39370</v>
      </c>
      <c r="B576" s="58">
        <v>99.6</v>
      </c>
      <c r="C576" s="58">
        <v>100.7</v>
      </c>
      <c r="D576" s="58">
        <v>101.3</v>
      </c>
      <c r="E576" s="58">
        <v>100</v>
      </c>
      <c r="F576" s="58">
        <v>105.9</v>
      </c>
      <c r="G576" s="58">
        <v>1.4227479999999999</v>
      </c>
      <c r="H576" s="58">
        <v>774.2</v>
      </c>
      <c r="I576" s="58">
        <v>1662.4</v>
      </c>
      <c r="J576" s="58">
        <v>4.6870000000000003</v>
      </c>
      <c r="K576" s="58">
        <v>4.3</v>
      </c>
      <c r="L576" s="58">
        <v>8019.2</v>
      </c>
      <c r="M576" s="58">
        <v>281845</v>
      </c>
      <c r="N576" s="58">
        <v>98.7</v>
      </c>
      <c r="O576" s="58">
        <v>2732</v>
      </c>
      <c r="P576" s="58">
        <v>8.6</v>
      </c>
      <c r="Q576" s="58">
        <v>16.2</v>
      </c>
      <c r="R576" s="58">
        <v>9.4</v>
      </c>
      <c r="S576" s="58">
        <v>78.319999999999993</v>
      </c>
      <c r="T576" s="59" t="s">
        <v>544</v>
      </c>
      <c r="U576" s="58">
        <v>60.62</v>
      </c>
      <c r="V576" s="59" t="s">
        <v>544</v>
      </c>
      <c r="W576" s="58">
        <v>7.1</v>
      </c>
      <c r="X576" s="58">
        <v>104.6</v>
      </c>
      <c r="Y576" s="58">
        <v>18</v>
      </c>
      <c r="Z576" s="58">
        <v>101.6</v>
      </c>
      <c r="AA576" s="58">
        <v>98.6</v>
      </c>
      <c r="AB576" s="58">
        <v>97.2</v>
      </c>
      <c r="AC576" s="58">
        <v>1.4227479999999999</v>
      </c>
      <c r="AD576" s="58">
        <v>99.3</v>
      </c>
      <c r="AE576" s="58">
        <v>9.6999999999999993</v>
      </c>
      <c r="AF576" s="58">
        <v>95.097037999999998</v>
      </c>
      <c r="AG576" s="58">
        <v>82.51</v>
      </c>
      <c r="AH576" s="58">
        <v>90.2</v>
      </c>
      <c r="AI576" s="58">
        <v>104.6</v>
      </c>
      <c r="AJ576" s="58">
        <v>15</v>
      </c>
      <c r="AK576" s="58">
        <v>11</v>
      </c>
      <c r="AL576" s="58">
        <v>5.5</v>
      </c>
      <c r="AM576" s="58">
        <v>92.497900000000001</v>
      </c>
      <c r="AN576" s="58">
        <v>102.0515</v>
      </c>
      <c r="AO576" s="58">
        <v>19.100000000000001</v>
      </c>
      <c r="AP576" s="58">
        <v>96</v>
      </c>
      <c r="AQ576" s="58">
        <v>92</v>
      </c>
      <c r="AR576" s="58">
        <v>-18.100000000000001</v>
      </c>
      <c r="AS576" s="58">
        <v>-4.3</v>
      </c>
      <c r="AT576" s="58">
        <v>105.2</v>
      </c>
      <c r="AU576" s="58">
        <v>102.69</v>
      </c>
      <c r="AV576" s="58">
        <v>98</v>
      </c>
      <c r="AW576" s="58">
        <v>105</v>
      </c>
      <c r="AX576" s="58">
        <v>159.4</v>
      </c>
      <c r="AY576" s="58">
        <v>153.6</v>
      </c>
      <c r="AZ576" s="58">
        <v>123.8</v>
      </c>
      <c r="BA576" s="58">
        <v>99.1</v>
      </c>
      <c r="BB576" s="58">
        <v>140.9</v>
      </c>
      <c r="BC576" s="58">
        <v>93.1</v>
      </c>
      <c r="BD576" s="58">
        <v>103.9</v>
      </c>
      <c r="BE576" s="58">
        <v>25</v>
      </c>
      <c r="BF576" s="58">
        <v>101.4</v>
      </c>
      <c r="BG576" s="58">
        <v>15.49</v>
      </c>
      <c r="BH576" s="58">
        <v>13.92</v>
      </c>
      <c r="BI576" s="58">
        <v>81.599999999999994</v>
      </c>
      <c r="BJ576" s="58">
        <v>114.0599</v>
      </c>
      <c r="BK576" s="58">
        <v>114.0599</v>
      </c>
      <c r="BL576" s="58">
        <v>82.4</v>
      </c>
      <c r="BM576" s="58">
        <v>64.98</v>
      </c>
      <c r="BN576" s="58">
        <v>14.1</v>
      </c>
      <c r="BO576" s="58">
        <v>32.9</v>
      </c>
      <c r="BP576" s="58">
        <v>95.8</v>
      </c>
      <c r="BQ576" s="58">
        <v>100.8</v>
      </c>
      <c r="BR576" s="58">
        <v>97.3</v>
      </c>
      <c r="BS576" s="58">
        <v>95.6</v>
      </c>
      <c r="BT576" s="58">
        <v>-7.5</v>
      </c>
      <c r="BU576" s="58">
        <v>-21.4</v>
      </c>
      <c r="BV576" s="58">
        <v>105.7</v>
      </c>
      <c r="BW576" s="58">
        <v>22.9</v>
      </c>
      <c r="BX576" s="58">
        <v>-9.9</v>
      </c>
      <c r="BY576" s="58">
        <v>-5</v>
      </c>
      <c r="BZ576" s="58">
        <v>24.8</v>
      </c>
      <c r="CA576" s="58">
        <v>6.4</v>
      </c>
      <c r="CB576" s="58">
        <v>39.1</v>
      </c>
      <c r="CC576" s="58">
        <v>-0.7</v>
      </c>
      <c r="CD576" s="58">
        <v>-12.9</v>
      </c>
      <c r="CE576" s="58">
        <v>40378</v>
      </c>
      <c r="CF576" s="58">
        <v>2458631</v>
      </c>
      <c r="CG576" s="58">
        <v>96</v>
      </c>
      <c r="CH576" s="58">
        <v>57.4</v>
      </c>
      <c r="CI576" s="58">
        <v>123.2</v>
      </c>
      <c r="CJ576" s="58">
        <v>92.6</v>
      </c>
      <c r="CK576" s="58">
        <v>-31.5</v>
      </c>
      <c r="CL576" s="58">
        <v>-26.7</v>
      </c>
      <c r="CM576" s="58">
        <v>-7.5</v>
      </c>
      <c r="CN576" s="58">
        <v>66.3</v>
      </c>
      <c r="CO576" s="58">
        <v>65</v>
      </c>
      <c r="CP576" s="58">
        <v>109</v>
      </c>
      <c r="CQ576" s="58">
        <v>141.720169067</v>
      </c>
      <c r="CR576" s="58">
        <v>18.54</v>
      </c>
      <c r="CS576" s="58">
        <v>95.1</v>
      </c>
      <c r="CT576" s="58">
        <v>111.5</v>
      </c>
      <c r="CU576" s="58">
        <v>114.2139</v>
      </c>
      <c r="CV576" s="58">
        <v>4.5</v>
      </c>
      <c r="CW576" s="58">
        <v>2.2799999999999998</v>
      </c>
      <c r="CX576" s="58">
        <v>111.1</v>
      </c>
      <c r="CY576" s="58">
        <v>66.099999999999994</v>
      </c>
      <c r="CZ576" s="59" t="s">
        <v>544</v>
      </c>
      <c r="DA576" s="58">
        <v>-15.2</v>
      </c>
      <c r="DB576" s="58">
        <v>111.9</v>
      </c>
      <c r="DC576" s="58">
        <v>91</v>
      </c>
      <c r="DD576" s="58">
        <v>87.3</v>
      </c>
      <c r="DE576" s="58">
        <v>99.1</v>
      </c>
      <c r="DF576" s="58">
        <v>100</v>
      </c>
      <c r="DG576" s="58">
        <v>108.9</v>
      </c>
      <c r="DH576" s="58">
        <v>103.8</v>
      </c>
      <c r="DI576" s="58">
        <v>95</v>
      </c>
      <c r="DJ576" s="58">
        <v>79.105682293000001</v>
      </c>
      <c r="DK576" s="58">
        <v>102.5</v>
      </c>
      <c r="DL576" s="58">
        <v>100.3</v>
      </c>
      <c r="DM576" s="58">
        <v>101.4</v>
      </c>
      <c r="DN576" s="58">
        <v>23.025348000000001</v>
      </c>
      <c r="DO576" s="58">
        <v>98.2</v>
      </c>
      <c r="DP576" s="59" t="s">
        <v>544</v>
      </c>
      <c r="DQ576" s="1">
        <v>98.8</v>
      </c>
    </row>
    <row r="577" spans="1:121">
      <c r="A577" s="3">
        <v>39401</v>
      </c>
      <c r="B577" s="58">
        <v>98.5</v>
      </c>
      <c r="C577" s="58">
        <v>100.3</v>
      </c>
      <c r="D577" s="58">
        <v>100.7</v>
      </c>
      <c r="E577" s="58">
        <v>99.8</v>
      </c>
      <c r="F577" s="58">
        <v>107.8</v>
      </c>
      <c r="G577" s="58">
        <v>1.468364</v>
      </c>
      <c r="H577" s="58">
        <v>804.9</v>
      </c>
      <c r="I577" s="58">
        <v>1686</v>
      </c>
      <c r="J577" s="58">
        <v>4.6390000000000002</v>
      </c>
      <c r="K577" s="58">
        <v>4.0999999999999996</v>
      </c>
      <c r="L577" s="58">
        <v>7870.5</v>
      </c>
      <c r="M577" s="58">
        <v>283921</v>
      </c>
      <c r="N577" s="58">
        <v>98.3</v>
      </c>
      <c r="O577" s="58">
        <v>2715</v>
      </c>
      <c r="P577" s="58">
        <v>8.5</v>
      </c>
      <c r="Q577" s="58">
        <v>16.3</v>
      </c>
      <c r="R577" s="58">
        <v>11.2</v>
      </c>
      <c r="S577" s="58">
        <v>80.39</v>
      </c>
      <c r="T577" s="59" t="s">
        <v>544</v>
      </c>
      <c r="U577" s="58">
        <v>61.55</v>
      </c>
      <c r="V577" s="59" t="s">
        <v>544</v>
      </c>
      <c r="W577" s="58">
        <v>5.7</v>
      </c>
      <c r="X577" s="58">
        <v>105.5</v>
      </c>
      <c r="Y577" s="58">
        <v>19.7</v>
      </c>
      <c r="Z577" s="58">
        <v>102.5</v>
      </c>
      <c r="AA577" s="58">
        <v>99.6</v>
      </c>
      <c r="AB577" s="58">
        <v>98.3</v>
      </c>
      <c r="AC577" s="58">
        <v>1.468364</v>
      </c>
      <c r="AD577" s="58">
        <v>99.1</v>
      </c>
      <c r="AE577" s="58">
        <v>11.3</v>
      </c>
      <c r="AF577" s="58">
        <v>94.613821000000002</v>
      </c>
      <c r="AG577" s="58">
        <v>92.73</v>
      </c>
      <c r="AH577" s="58">
        <v>90.9</v>
      </c>
      <c r="AI577" s="58">
        <v>105.5</v>
      </c>
      <c r="AJ577" s="58">
        <v>13.1</v>
      </c>
      <c r="AK577" s="58">
        <v>11.5</v>
      </c>
      <c r="AL577" s="58">
        <v>9.5</v>
      </c>
      <c r="AM577" s="58">
        <v>92.466499999999996</v>
      </c>
      <c r="AN577" s="58">
        <v>101.9367</v>
      </c>
      <c r="AO577" s="58">
        <v>17.7</v>
      </c>
      <c r="AP577" s="58">
        <v>93.7</v>
      </c>
      <c r="AQ577" s="58">
        <v>91.9</v>
      </c>
      <c r="AR577" s="58">
        <v>-32.5</v>
      </c>
      <c r="AS577" s="58">
        <v>-6.5</v>
      </c>
      <c r="AT577" s="58">
        <v>103</v>
      </c>
      <c r="AU577" s="58">
        <v>103.6</v>
      </c>
      <c r="AV577" s="58">
        <v>99</v>
      </c>
      <c r="AW577" s="58">
        <v>106.1</v>
      </c>
      <c r="AX577" s="58">
        <v>177.7</v>
      </c>
      <c r="AY577" s="58">
        <v>168.9</v>
      </c>
      <c r="AZ577" s="58">
        <v>123.6</v>
      </c>
      <c r="BA577" s="58">
        <v>102</v>
      </c>
      <c r="BB577" s="58">
        <v>138.6</v>
      </c>
      <c r="BC577" s="58">
        <v>93.3</v>
      </c>
      <c r="BD577" s="58">
        <v>103.1</v>
      </c>
      <c r="BE577" s="58">
        <v>29.4</v>
      </c>
      <c r="BF577" s="58">
        <v>101.9</v>
      </c>
      <c r="BG577" s="58">
        <v>15.31</v>
      </c>
      <c r="BH577" s="58">
        <v>14.53</v>
      </c>
      <c r="BI577" s="58">
        <v>79.8</v>
      </c>
      <c r="BJ577" s="58">
        <v>115.896</v>
      </c>
      <c r="BK577" s="58">
        <v>115.896</v>
      </c>
      <c r="BL577" s="58">
        <v>83.16</v>
      </c>
      <c r="BM577" s="58">
        <v>65.34</v>
      </c>
      <c r="BN577" s="58">
        <v>14.1</v>
      </c>
      <c r="BO577" s="58">
        <v>33</v>
      </c>
      <c r="BP577" s="58">
        <v>95.8</v>
      </c>
      <c r="BQ577" s="58">
        <v>101.8</v>
      </c>
      <c r="BR577" s="58">
        <v>96.4</v>
      </c>
      <c r="BS577" s="58">
        <v>94.5</v>
      </c>
      <c r="BT577" s="58">
        <v>-6.6</v>
      </c>
      <c r="BU577" s="58">
        <v>-27.9</v>
      </c>
      <c r="BV577" s="58">
        <v>105.7</v>
      </c>
      <c r="BW577" s="58">
        <v>18.8</v>
      </c>
      <c r="BX577" s="58">
        <v>-12.2</v>
      </c>
      <c r="BY577" s="58">
        <v>-2</v>
      </c>
      <c r="BZ577" s="58">
        <v>23.9</v>
      </c>
      <c r="CA577" s="58">
        <v>4.7</v>
      </c>
      <c r="CB577" s="58">
        <v>24.1</v>
      </c>
      <c r="CC577" s="58">
        <v>0</v>
      </c>
      <c r="CD577" s="58">
        <v>-21.8</v>
      </c>
      <c r="CE577" s="58">
        <v>40428</v>
      </c>
      <c r="CF577" s="58">
        <v>2458306</v>
      </c>
      <c r="CG577" s="58">
        <v>89</v>
      </c>
      <c r="CH577" s="58">
        <v>52.5</v>
      </c>
      <c r="CI577" s="58">
        <v>110.8</v>
      </c>
      <c r="CJ577" s="58">
        <v>89.4</v>
      </c>
      <c r="CK577" s="58">
        <v>-32.4</v>
      </c>
      <c r="CL577" s="58">
        <v>-28.4</v>
      </c>
      <c r="CM577" s="58">
        <v>-6.6</v>
      </c>
      <c r="CN577" s="58">
        <v>66.7</v>
      </c>
      <c r="CO577" s="58">
        <v>65.400000000000006</v>
      </c>
      <c r="CP577" s="58">
        <v>108.4</v>
      </c>
      <c r="CQ577" s="58">
        <v>88.442466736</v>
      </c>
      <c r="CR577" s="58">
        <v>19.84</v>
      </c>
      <c r="CS577" s="58">
        <v>95.4</v>
      </c>
      <c r="CT577" s="58">
        <v>113.5</v>
      </c>
      <c r="CU577" s="58">
        <v>115.9491</v>
      </c>
      <c r="CV577" s="58">
        <v>5.32</v>
      </c>
      <c r="CW577" s="58">
        <v>2.3199999999999998</v>
      </c>
      <c r="CX577" s="58">
        <v>102.5</v>
      </c>
      <c r="CY577" s="58">
        <v>60.2</v>
      </c>
      <c r="CZ577" s="59" t="s">
        <v>544</v>
      </c>
      <c r="DA577" s="58">
        <v>-15</v>
      </c>
      <c r="DB577" s="58">
        <v>111.2</v>
      </c>
      <c r="DC577" s="58">
        <v>91</v>
      </c>
      <c r="DD577" s="58">
        <v>90.7</v>
      </c>
      <c r="DE577" s="58">
        <v>98.2</v>
      </c>
      <c r="DF577" s="58">
        <v>98.7</v>
      </c>
      <c r="DG577" s="58">
        <v>107.8</v>
      </c>
      <c r="DH577" s="58">
        <v>105.2</v>
      </c>
      <c r="DI577" s="58">
        <v>92.7</v>
      </c>
      <c r="DJ577" s="58">
        <v>83.916277390999994</v>
      </c>
      <c r="DK577" s="58">
        <v>102.9</v>
      </c>
      <c r="DL577" s="58">
        <v>100.5</v>
      </c>
      <c r="DM577" s="58">
        <v>101</v>
      </c>
      <c r="DN577" s="58">
        <v>23.121362999999999</v>
      </c>
      <c r="DO577" s="58">
        <v>98</v>
      </c>
      <c r="DP577" s="59" t="s">
        <v>544</v>
      </c>
      <c r="DQ577" s="1">
        <v>98.6</v>
      </c>
    </row>
    <row r="578" spans="1:121">
      <c r="A578" s="3">
        <v>39431</v>
      </c>
      <c r="B578" s="58">
        <v>98.3</v>
      </c>
      <c r="C578" s="58">
        <v>99</v>
      </c>
      <c r="D578" s="58">
        <v>99.1</v>
      </c>
      <c r="E578" s="58">
        <v>98.9</v>
      </c>
      <c r="F578" s="58">
        <v>106.8</v>
      </c>
      <c r="G578" s="58">
        <v>1.4570369999999999</v>
      </c>
      <c r="H578" s="58">
        <v>789.7</v>
      </c>
      <c r="I578" s="58">
        <v>1718.5</v>
      </c>
      <c r="J578" s="58">
        <v>4.8479999999999999</v>
      </c>
      <c r="K578" s="58">
        <v>4.2</v>
      </c>
      <c r="L578" s="58">
        <v>8067.3</v>
      </c>
      <c r="M578" s="58">
        <v>241905</v>
      </c>
      <c r="N578" s="58">
        <v>99.4</v>
      </c>
      <c r="O578" s="58">
        <v>2408</v>
      </c>
      <c r="P578" s="58">
        <v>8.4</v>
      </c>
      <c r="Q578" s="58">
        <v>17.2</v>
      </c>
      <c r="R578" s="58">
        <v>10.7</v>
      </c>
      <c r="S578" s="58">
        <v>81.5</v>
      </c>
      <c r="T578" s="59" t="s">
        <v>544</v>
      </c>
      <c r="U578" s="58">
        <v>63.85</v>
      </c>
      <c r="V578" s="59" t="s">
        <v>544</v>
      </c>
      <c r="W578" s="58">
        <v>6.5</v>
      </c>
      <c r="X578" s="58">
        <v>103.3</v>
      </c>
      <c r="Y578" s="58">
        <v>19.600000000000001</v>
      </c>
      <c r="Z578" s="58">
        <v>102.2</v>
      </c>
      <c r="AA578" s="58">
        <v>99.1</v>
      </c>
      <c r="AB578" s="58">
        <v>97.6</v>
      </c>
      <c r="AC578" s="58">
        <v>1.4570369999999999</v>
      </c>
      <c r="AD578" s="58">
        <v>99.8</v>
      </c>
      <c r="AE578" s="58">
        <v>11.6</v>
      </c>
      <c r="AF578" s="58">
        <v>94.608341999999993</v>
      </c>
      <c r="AG578" s="58">
        <v>91.52</v>
      </c>
      <c r="AH578" s="58">
        <v>90.8</v>
      </c>
      <c r="AI578" s="58">
        <v>103.3</v>
      </c>
      <c r="AJ578" s="58">
        <v>12.7</v>
      </c>
      <c r="AK578" s="58">
        <v>10.4</v>
      </c>
      <c r="AL578" s="58">
        <v>7.5</v>
      </c>
      <c r="AM578" s="58">
        <v>92.424199999999999</v>
      </c>
      <c r="AN578" s="58">
        <v>101.8126</v>
      </c>
      <c r="AO578" s="58">
        <v>26.1</v>
      </c>
      <c r="AP578" s="58">
        <v>78.099999999999994</v>
      </c>
      <c r="AQ578" s="58">
        <v>92</v>
      </c>
      <c r="AR578" s="58">
        <v>-37.200000000000003</v>
      </c>
      <c r="AS578" s="58">
        <v>-6.6</v>
      </c>
      <c r="AT578" s="58">
        <v>102.6</v>
      </c>
      <c r="AU578" s="58">
        <v>103.44</v>
      </c>
      <c r="AV578" s="58">
        <v>99.1</v>
      </c>
      <c r="AW578" s="58">
        <v>107.6</v>
      </c>
      <c r="AX578" s="58">
        <v>173.6</v>
      </c>
      <c r="AY578" s="58">
        <v>165.5</v>
      </c>
      <c r="AZ578" s="58">
        <v>123.6</v>
      </c>
      <c r="BA578" s="58">
        <v>109.4</v>
      </c>
      <c r="BB578" s="58">
        <v>133.5</v>
      </c>
      <c r="BC578" s="58">
        <v>93.4</v>
      </c>
      <c r="BD578" s="58">
        <v>103.2</v>
      </c>
      <c r="BE578" s="58">
        <v>28</v>
      </c>
      <c r="BF578" s="58">
        <v>101.5</v>
      </c>
      <c r="BG578" s="58">
        <v>15.44</v>
      </c>
      <c r="BH578" s="58">
        <v>13.88</v>
      </c>
      <c r="BI578" s="58">
        <v>82.8</v>
      </c>
      <c r="BJ578" s="58">
        <v>115.4661</v>
      </c>
      <c r="BK578" s="58">
        <v>115.4661</v>
      </c>
      <c r="BL578" s="58">
        <v>84.04</v>
      </c>
      <c r="BM578" s="58">
        <v>67.87</v>
      </c>
      <c r="BN578" s="58">
        <v>11.6</v>
      </c>
      <c r="BO578" s="58">
        <v>31.2</v>
      </c>
      <c r="BP578" s="58">
        <v>95.6</v>
      </c>
      <c r="BQ578" s="58">
        <v>100.2</v>
      </c>
      <c r="BR578" s="58">
        <v>97.1</v>
      </c>
      <c r="BS578" s="58">
        <v>94.7</v>
      </c>
      <c r="BT578" s="58">
        <v>-5.8</v>
      </c>
      <c r="BU578" s="58">
        <v>-23.8</v>
      </c>
      <c r="BV578" s="58">
        <v>105.6</v>
      </c>
      <c r="BW578" s="58">
        <v>20.399999999999999</v>
      </c>
      <c r="BX578" s="58">
        <v>-22</v>
      </c>
      <c r="BY578" s="58">
        <v>-5</v>
      </c>
      <c r="BZ578" s="58">
        <v>21.9</v>
      </c>
      <c r="CA578" s="58">
        <v>4.4000000000000004</v>
      </c>
      <c r="CB578" s="58">
        <v>23.6</v>
      </c>
      <c r="CC578" s="58">
        <v>-1.7</v>
      </c>
      <c r="CD578" s="58">
        <v>-10.7</v>
      </c>
      <c r="CE578" s="58">
        <v>40453</v>
      </c>
      <c r="CF578" s="58">
        <v>2470135</v>
      </c>
      <c r="CG578" s="58">
        <v>85.6</v>
      </c>
      <c r="CH578" s="58">
        <v>56.1</v>
      </c>
      <c r="CI578" s="58">
        <v>104.2</v>
      </c>
      <c r="CJ578" s="58">
        <v>85</v>
      </c>
      <c r="CK578" s="58">
        <v>-31.8</v>
      </c>
      <c r="CL578" s="58">
        <v>-27.9</v>
      </c>
      <c r="CM578" s="58">
        <v>-5.8</v>
      </c>
      <c r="CN578" s="58">
        <v>67.900000000000006</v>
      </c>
      <c r="CO578" s="58">
        <v>66.8</v>
      </c>
      <c r="CP578" s="58">
        <v>113</v>
      </c>
      <c r="CQ578" s="58">
        <v>116.040054321</v>
      </c>
      <c r="CR578" s="58">
        <v>19.48</v>
      </c>
      <c r="CS578" s="58">
        <v>94.9</v>
      </c>
      <c r="CT578" s="58">
        <v>113.5</v>
      </c>
      <c r="CU578" s="58">
        <v>115.66330000000001</v>
      </c>
      <c r="CV578" s="58">
        <v>4.6900000000000004</v>
      </c>
      <c r="CW578" s="58">
        <v>2.2799999999999998</v>
      </c>
      <c r="CX578" s="58">
        <v>98.5</v>
      </c>
      <c r="CY578" s="58">
        <v>64.3</v>
      </c>
      <c r="CZ578" s="59" t="s">
        <v>544</v>
      </c>
      <c r="DA578" s="58">
        <v>-17.399999999999999</v>
      </c>
      <c r="DB578" s="58">
        <v>108.7</v>
      </c>
      <c r="DC578" s="58">
        <v>91.8</v>
      </c>
      <c r="DD578" s="58">
        <v>88.8</v>
      </c>
      <c r="DE578" s="58">
        <v>97.2</v>
      </c>
      <c r="DF578" s="58">
        <v>99.3</v>
      </c>
      <c r="DG578" s="58">
        <v>110.2</v>
      </c>
      <c r="DH578" s="58">
        <v>102.7</v>
      </c>
      <c r="DI578" s="58">
        <v>94.9</v>
      </c>
      <c r="DJ578" s="58">
        <v>94.369307546000002</v>
      </c>
      <c r="DK578" s="58">
        <v>102.3</v>
      </c>
      <c r="DL578" s="58">
        <v>101.1</v>
      </c>
      <c r="DM578" s="58">
        <v>101.6</v>
      </c>
      <c r="DN578" s="58">
        <v>22.281189999999999</v>
      </c>
      <c r="DO578" s="58">
        <v>99.4</v>
      </c>
      <c r="DP578" s="59" t="s">
        <v>544</v>
      </c>
      <c r="DQ578" s="1">
        <v>99.6</v>
      </c>
    </row>
    <row r="579" spans="1:121">
      <c r="A579" s="3">
        <v>39462</v>
      </c>
      <c r="B579" s="58">
        <v>97.7</v>
      </c>
      <c r="C579" s="58">
        <v>99.2</v>
      </c>
      <c r="D579" s="58">
        <v>100.8</v>
      </c>
      <c r="E579" s="58">
        <v>97.6</v>
      </c>
      <c r="F579" s="58">
        <v>104.3</v>
      </c>
      <c r="G579" s="58">
        <v>1.4717910000000001</v>
      </c>
      <c r="H579" s="58">
        <v>792.9</v>
      </c>
      <c r="I579" s="58">
        <v>1726.9</v>
      </c>
      <c r="J579" s="58">
        <v>4.4820000000000002</v>
      </c>
      <c r="K579" s="58">
        <v>4</v>
      </c>
      <c r="L579" s="58">
        <v>6851.8</v>
      </c>
      <c r="M579" s="58">
        <v>220742</v>
      </c>
      <c r="N579" s="58">
        <v>100.8</v>
      </c>
      <c r="O579" s="58">
        <v>2454</v>
      </c>
      <c r="P579" s="58">
        <v>8.1999999999999993</v>
      </c>
      <c r="Q579" s="58">
        <v>21.5</v>
      </c>
      <c r="R579" s="58">
        <v>7.4</v>
      </c>
      <c r="S579" s="58">
        <v>81.150000000000006</v>
      </c>
      <c r="T579" s="58">
        <v>90.42</v>
      </c>
      <c r="U579" s="58">
        <v>62.62</v>
      </c>
      <c r="V579" s="58">
        <v>67.14</v>
      </c>
      <c r="W579" s="58">
        <v>4</v>
      </c>
      <c r="X579" s="58">
        <v>102</v>
      </c>
      <c r="Y579" s="58">
        <v>19.8</v>
      </c>
      <c r="Z579" s="58">
        <v>102.3</v>
      </c>
      <c r="AA579" s="58">
        <v>99</v>
      </c>
      <c r="AB579" s="58">
        <v>97.6</v>
      </c>
      <c r="AC579" s="58">
        <v>1.4717910000000001</v>
      </c>
      <c r="AD579" s="58">
        <v>101.3</v>
      </c>
      <c r="AE579" s="58">
        <v>9.5</v>
      </c>
      <c r="AF579" s="58">
        <v>94.455645000000004</v>
      </c>
      <c r="AG579" s="58">
        <v>92.09</v>
      </c>
      <c r="AH579" s="58">
        <v>91.1</v>
      </c>
      <c r="AI579" s="58">
        <v>102</v>
      </c>
      <c r="AJ579" s="58">
        <v>16</v>
      </c>
      <c r="AK579" s="58">
        <v>10.4</v>
      </c>
      <c r="AL579" s="58">
        <v>10.4</v>
      </c>
      <c r="AM579" s="58">
        <v>92.363500000000002</v>
      </c>
      <c r="AN579" s="58">
        <v>101.6707</v>
      </c>
      <c r="AO579" s="58">
        <v>8.6</v>
      </c>
      <c r="AP579" s="58">
        <v>74.2</v>
      </c>
      <c r="AQ579" s="58">
        <v>91.8</v>
      </c>
      <c r="AR579" s="58">
        <v>-41.6</v>
      </c>
      <c r="AS579" s="58">
        <v>-8</v>
      </c>
      <c r="AT579" s="58">
        <v>101.9</v>
      </c>
      <c r="AU579" s="58">
        <v>103.7</v>
      </c>
      <c r="AV579" s="58">
        <v>99.7</v>
      </c>
      <c r="AW579" s="58">
        <v>105.9</v>
      </c>
      <c r="AX579" s="58">
        <v>176.6</v>
      </c>
      <c r="AY579" s="58">
        <v>170.8</v>
      </c>
      <c r="AZ579" s="58">
        <v>140.69999999999999</v>
      </c>
      <c r="BA579" s="58">
        <v>118</v>
      </c>
      <c r="BB579" s="58">
        <v>156.5</v>
      </c>
      <c r="BC579" s="58">
        <v>93.9</v>
      </c>
      <c r="BD579" s="58">
        <v>103.1</v>
      </c>
      <c r="BE579" s="58">
        <v>25</v>
      </c>
      <c r="BF579" s="58">
        <v>104.6</v>
      </c>
      <c r="BG579" s="58">
        <v>14.99</v>
      </c>
      <c r="BH579" s="58">
        <v>14.82</v>
      </c>
      <c r="BI579" s="58">
        <v>90.6</v>
      </c>
      <c r="BJ579" s="58">
        <v>116.0458</v>
      </c>
      <c r="BK579" s="58">
        <v>116.0458</v>
      </c>
      <c r="BL579" s="58">
        <v>84.62</v>
      </c>
      <c r="BM579" s="58">
        <v>66.61</v>
      </c>
      <c r="BN579" s="58">
        <v>8.1999999999999993</v>
      </c>
      <c r="BO579" s="58">
        <v>29.6</v>
      </c>
      <c r="BP579" s="58">
        <v>99.1</v>
      </c>
      <c r="BQ579" s="58">
        <v>107.3</v>
      </c>
      <c r="BR579" s="58">
        <v>100.7</v>
      </c>
      <c r="BS579" s="58">
        <v>95.7</v>
      </c>
      <c r="BT579" s="58">
        <v>-6.8</v>
      </c>
      <c r="BU579" s="58">
        <v>-24.9</v>
      </c>
      <c r="BV579" s="58">
        <v>110.4</v>
      </c>
      <c r="BW579" s="58">
        <v>19.5</v>
      </c>
      <c r="BX579" s="58">
        <v>-17</v>
      </c>
      <c r="BY579" s="58">
        <v>-1.5</v>
      </c>
      <c r="BZ579" s="58">
        <v>20.7</v>
      </c>
      <c r="CA579" s="58">
        <v>4.5</v>
      </c>
      <c r="CB579" s="58">
        <v>28.7</v>
      </c>
      <c r="CC579" s="58">
        <v>-4.7</v>
      </c>
      <c r="CD579" s="58">
        <v>-8.8000000000000007</v>
      </c>
      <c r="CE579" s="58">
        <v>40606</v>
      </c>
      <c r="CF579" s="58">
        <v>2498813</v>
      </c>
      <c r="CG579" s="58">
        <v>96.5</v>
      </c>
      <c r="CH579" s="58">
        <v>56.8</v>
      </c>
      <c r="CI579" s="58">
        <v>104.7</v>
      </c>
      <c r="CJ579" s="58">
        <v>110.3</v>
      </c>
      <c r="CK579" s="58">
        <v>-29.9</v>
      </c>
      <c r="CL579" s="58">
        <v>-26.1</v>
      </c>
      <c r="CM579" s="58">
        <v>-6.8</v>
      </c>
      <c r="CN579" s="58">
        <v>68.599999999999994</v>
      </c>
      <c r="CO579" s="58">
        <v>68.099999999999994</v>
      </c>
      <c r="CP579" s="58">
        <v>108.4</v>
      </c>
      <c r="CQ579" s="58">
        <v>186.53909301799999</v>
      </c>
      <c r="CR579" s="58">
        <v>17.41</v>
      </c>
      <c r="CS579" s="58">
        <v>94.8</v>
      </c>
      <c r="CT579" s="58">
        <v>114</v>
      </c>
      <c r="CU579" s="58">
        <v>116.18300000000001</v>
      </c>
      <c r="CV579" s="58">
        <v>4.62</v>
      </c>
      <c r="CW579" s="58">
        <v>2.1800000000000002</v>
      </c>
      <c r="CX579" s="58">
        <v>110.7</v>
      </c>
      <c r="CY579" s="58">
        <v>65</v>
      </c>
      <c r="CZ579" s="59" t="s">
        <v>544</v>
      </c>
      <c r="DA579" s="58">
        <v>-10.9</v>
      </c>
      <c r="DB579" s="58">
        <v>102.5</v>
      </c>
      <c r="DC579" s="58">
        <v>91</v>
      </c>
      <c r="DD579" s="58">
        <v>90.8</v>
      </c>
      <c r="DE579" s="58">
        <v>97.8</v>
      </c>
      <c r="DF579" s="58">
        <v>97.6</v>
      </c>
      <c r="DG579" s="58">
        <v>106.7</v>
      </c>
      <c r="DH579" s="58">
        <v>101.5</v>
      </c>
      <c r="DI579" s="58">
        <v>96.4</v>
      </c>
      <c r="DJ579" s="58">
        <v>134.295299368</v>
      </c>
      <c r="DK579" s="58">
        <v>105.6</v>
      </c>
      <c r="DL579" s="58">
        <v>102</v>
      </c>
      <c r="DM579" s="58">
        <v>104</v>
      </c>
      <c r="DN579" s="58">
        <v>21.469384000000002</v>
      </c>
      <c r="DO579" s="58">
        <v>101.3</v>
      </c>
      <c r="DP579" s="59" t="s">
        <v>544</v>
      </c>
      <c r="DQ579" s="1">
        <v>101.1</v>
      </c>
    </row>
    <row r="580" spans="1:121">
      <c r="A580" s="3">
        <v>39493</v>
      </c>
      <c r="B580" s="58">
        <v>97.9</v>
      </c>
      <c r="C580" s="58">
        <v>99</v>
      </c>
      <c r="D580" s="58">
        <v>100.6</v>
      </c>
      <c r="E580" s="58">
        <v>97.4</v>
      </c>
      <c r="F580" s="58">
        <v>104.5</v>
      </c>
      <c r="G580" s="58">
        <v>1.4748380000000001</v>
      </c>
      <c r="H580" s="58">
        <v>788.4</v>
      </c>
      <c r="I580" s="58">
        <v>1746.4</v>
      </c>
      <c r="J580" s="58">
        <v>4.3620000000000001</v>
      </c>
      <c r="K580" s="58">
        <v>4</v>
      </c>
      <c r="L580" s="58">
        <v>6748.1</v>
      </c>
      <c r="M580" s="58">
        <v>228623</v>
      </c>
      <c r="N580" s="58">
        <v>100.5</v>
      </c>
      <c r="O580" s="58">
        <v>2378</v>
      </c>
      <c r="P580" s="58">
        <v>8</v>
      </c>
      <c r="Q580" s="58">
        <v>21.8</v>
      </c>
      <c r="R580" s="58">
        <v>5.6</v>
      </c>
      <c r="S580" s="58">
        <v>79.39</v>
      </c>
      <c r="T580" s="58">
        <v>88.28</v>
      </c>
      <c r="U580" s="58">
        <v>63.7</v>
      </c>
      <c r="V580" s="58">
        <v>66.47</v>
      </c>
      <c r="W580" s="58">
        <v>5.6</v>
      </c>
      <c r="X580" s="58">
        <v>102.4</v>
      </c>
      <c r="Y580" s="58">
        <v>17.600000000000001</v>
      </c>
      <c r="Z580" s="58">
        <v>102.3</v>
      </c>
      <c r="AA580" s="58">
        <v>98.6</v>
      </c>
      <c r="AB580" s="58">
        <v>97.2</v>
      </c>
      <c r="AC580" s="58">
        <v>1.4748380000000001</v>
      </c>
      <c r="AD580" s="58">
        <v>100.9</v>
      </c>
      <c r="AE580" s="58">
        <v>10.6</v>
      </c>
      <c r="AF580" s="58">
        <v>93.912176000000002</v>
      </c>
      <c r="AG580" s="58">
        <v>94.72</v>
      </c>
      <c r="AH580" s="58">
        <v>91.2</v>
      </c>
      <c r="AI580" s="58">
        <v>102.4</v>
      </c>
      <c r="AJ580" s="58">
        <v>18.600000000000001</v>
      </c>
      <c r="AK580" s="58">
        <v>11.8</v>
      </c>
      <c r="AL580" s="58">
        <v>4.7</v>
      </c>
      <c r="AM580" s="58">
        <v>92.268299999999996</v>
      </c>
      <c r="AN580" s="58">
        <v>101.4932</v>
      </c>
      <c r="AO580" s="58">
        <v>-13.8</v>
      </c>
      <c r="AP580" s="58">
        <v>74.3</v>
      </c>
      <c r="AQ580" s="58">
        <v>89.5</v>
      </c>
      <c r="AR580" s="58">
        <v>-39.5</v>
      </c>
      <c r="AS580" s="58">
        <v>-9.3000000000000007</v>
      </c>
      <c r="AT580" s="58">
        <v>101.9</v>
      </c>
      <c r="AU580" s="58">
        <v>103.49</v>
      </c>
      <c r="AV580" s="58">
        <v>100.6</v>
      </c>
      <c r="AW580" s="58">
        <v>107.5</v>
      </c>
      <c r="AX580" s="58">
        <v>183.6</v>
      </c>
      <c r="AY580" s="58">
        <v>178.3</v>
      </c>
      <c r="AZ580" s="58">
        <v>150.5</v>
      </c>
      <c r="BA580" s="58">
        <v>130.19999999999999</v>
      </c>
      <c r="BB580" s="58">
        <v>164.7</v>
      </c>
      <c r="BC580" s="58">
        <v>94.1</v>
      </c>
      <c r="BD580" s="58">
        <v>102.5</v>
      </c>
      <c r="BE580" s="58">
        <v>20.5</v>
      </c>
      <c r="BF580" s="58">
        <v>103.8</v>
      </c>
      <c r="BG580" s="58">
        <v>15.62</v>
      </c>
      <c r="BH580" s="58">
        <v>15.27</v>
      </c>
      <c r="BI580" s="58">
        <v>91.1</v>
      </c>
      <c r="BJ580" s="58">
        <v>115.7968</v>
      </c>
      <c r="BK580" s="58">
        <v>115.7968</v>
      </c>
      <c r="BL580" s="58">
        <v>82.9</v>
      </c>
      <c r="BM580" s="58">
        <v>66.92</v>
      </c>
      <c r="BN580" s="58">
        <v>7.5</v>
      </c>
      <c r="BO580" s="58">
        <v>28.1</v>
      </c>
      <c r="BP580" s="58">
        <v>98</v>
      </c>
      <c r="BQ580" s="58">
        <v>105.3</v>
      </c>
      <c r="BR580" s="58">
        <v>100.5</v>
      </c>
      <c r="BS580" s="58">
        <v>96.6</v>
      </c>
      <c r="BT580" s="58">
        <v>-8.6999999999999993</v>
      </c>
      <c r="BU580" s="58">
        <v>-25.7</v>
      </c>
      <c r="BV580" s="58">
        <v>108.6</v>
      </c>
      <c r="BW580" s="58">
        <v>20.100000000000001</v>
      </c>
      <c r="BX580" s="58">
        <v>-6.7</v>
      </c>
      <c r="BY580" s="58">
        <v>3.3</v>
      </c>
      <c r="BZ580" s="58">
        <v>18.600000000000001</v>
      </c>
      <c r="CA580" s="58">
        <v>4.5</v>
      </c>
      <c r="CB580" s="58">
        <v>14.6</v>
      </c>
      <c r="CC580" s="58">
        <v>-0.5</v>
      </c>
      <c r="CD580" s="58">
        <v>-15</v>
      </c>
      <c r="CE580" s="58">
        <v>40664</v>
      </c>
      <c r="CF580" s="58">
        <v>2490728</v>
      </c>
      <c r="CG580" s="58">
        <v>79.599999999999994</v>
      </c>
      <c r="CH580" s="58">
        <v>56</v>
      </c>
      <c r="CI580" s="58">
        <v>86.7</v>
      </c>
      <c r="CJ580" s="58">
        <v>85.8</v>
      </c>
      <c r="CK580" s="58">
        <v>-33.1</v>
      </c>
      <c r="CL580" s="58">
        <v>-33.1</v>
      </c>
      <c r="CM580" s="58">
        <v>-8.6999999999999993</v>
      </c>
      <c r="CN580" s="58">
        <v>71.7</v>
      </c>
      <c r="CO580" s="58">
        <v>69.099999999999994</v>
      </c>
      <c r="CP580" s="58">
        <v>108.7</v>
      </c>
      <c r="CQ580" s="58">
        <v>127.348655701</v>
      </c>
      <c r="CR580" s="58">
        <v>26.9</v>
      </c>
      <c r="CS580" s="58">
        <v>94.8</v>
      </c>
      <c r="CT580" s="58">
        <v>113.9</v>
      </c>
      <c r="CU580" s="58">
        <v>115.94799999999999</v>
      </c>
      <c r="CV580" s="58">
        <v>4.8099999999999996</v>
      </c>
      <c r="CW580" s="58">
        <v>2.23</v>
      </c>
      <c r="CX580" s="58">
        <v>90.7</v>
      </c>
      <c r="CY580" s="58">
        <v>63.7</v>
      </c>
      <c r="CZ580" s="59" t="s">
        <v>544</v>
      </c>
      <c r="DA580" s="58">
        <v>6.7</v>
      </c>
      <c r="DB580" s="58">
        <v>102.1</v>
      </c>
      <c r="DC580" s="58">
        <v>91.5</v>
      </c>
      <c r="DD580" s="58">
        <v>91.2</v>
      </c>
      <c r="DE580" s="58">
        <v>98.4</v>
      </c>
      <c r="DF580" s="58">
        <v>97.4</v>
      </c>
      <c r="DG580" s="58">
        <v>106.7</v>
      </c>
      <c r="DH580" s="58">
        <v>103.1</v>
      </c>
      <c r="DI580" s="58">
        <v>97.3</v>
      </c>
      <c r="DJ580" s="58">
        <v>101.86912767699999</v>
      </c>
      <c r="DK580" s="58">
        <v>104.9</v>
      </c>
      <c r="DL580" s="58">
        <v>102</v>
      </c>
      <c r="DM580" s="58">
        <v>103.5</v>
      </c>
      <c r="DN580" s="58">
        <v>20.345420000000001</v>
      </c>
      <c r="DO580" s="58">
        <v>101.2</v>
      </c>
      <c r="DP580" s="59" t="s">
        <v>544</v>
      </c>
      <c r="DQ580" s="1">
        <v>100.8</v>
      </c>
    </row>
    <row r="581" spans="1:121">
      <c r="A581" s="3">
        <v>39522</v>
      </c>
      <c r="B581" s="58">
        <v>97.9</v>
      </c>
      <c r="C581" s="58">
        <v>99.8</v>
      </c>
      <c r="D581" s="58">
        <v>101.8</v>
      </c>
      <c r="E581" s="58">
        <v>97.8</v>
      </c>
      <c r="F581" s="58">
        <v>102.7</v>
      </c>
      <c r="G581" s="58">
        <v>1.5526530000000001</v>
      </c>
      <c r="H581" s="58">
        <v>796.6</v>
      </c>
      <c r="I581" s="58">
        <v>1758.6</v>
      </c>
      <c r="J581" s="58">
        <v>4.5960000000000001</v>
      </c>
      <c r="K581" s="58">
        <v>3.8</v>
      </c>
      <c r="L581" s="58">
        <v>6535</v>
      </c>
      <c r="M581" s="58">
        <v>286549</v>
      </c>
      <c r="N581" s="58">
        <v>99.9</v>
      </c>
      <c r="O581" s="58">
        <v>2315</v>
      </c>
      <c r="P581" s="58">
        <v>7.9</v>
      </c>
      <c r="Q581" s="58">
        <v>22.4</v>
      </c>
      <c r="R581" s="58">
        <v>6.4</v>
      </c>
      <c r="S581" s="58">
        <v>80.58</v>
      </c>
      <c r="T581" s="58">
        <v>89.09</v>
      </c>
      <c r="U581" s="58">
        <v>63.91</v>
      </c>
      <c r="V581" s="58">
        <v>67.03</v>
      </c>
      <c r="W581" s="58">
        <v>7.7</v>
      </c>
      <c r="X581" s="58">
        <v>100.1</v>
      </c>
      <c r="Y581" s="58">
        <v>18.100000000000001</v>
      </c>
      <c r="Z581" s="58">
        <v>103.1</v>
      </c>
      <c r="AA581" s="58">
        <v>99.8</v>
      </c>
      <c r="AB581" s="58">
        <v>98.6</v>
      </c>
      <c r="AC581" s="58">
        <v>1.5526530000000001</v>
      </c>
      <c r="AD581" s="58">
        <v>100</v>
      </c>
      <c r="AE581" s="58">
        <v>11.4</v>
      </c>
      <c r="AF581" s="58">
        <v>93.631840999999994</v>
      </c>
      <c r="AG581" s="58">
        <v>103.16</v>
      </c>
      <c r="AH581" s="58">
        <v>91.4</v>
      </c>
      <c r="AI581" s="58">
        <v>100.1</v>
      </c>
      <c r="AJ581" s="58">
        <v>15.1</v>
      </c>
      <c r="AK581" s="58">
        <v>10.1</v>
      </c>
      <c r="AL581" s="58">
        <v>7.5</v>
      </c>
      <c r="AM581" s="58">
        <v>92.1113</v>
      </c>
      <c r="AN581" s="58">
        <v>101.25</v>
      </c>
      <c r="AO581" s="58">
        <v>-16.3</v>
      </c>
      <c r="AP581" s="58">
        <v>79.3</v>
      </c>
      <c r="AQ581" s="58">
        <v>90.9</v>
      </c>
      <c r="AR581" s="58">
        <v>-32</v>
      </c>
      <c r="AS581" s="58">
        <v>-9.1999999999999993</v>
      </c>
      <c r="AT581" s="58">
        <v>102.7</v>
      </c>
      <c r="AU581" s="58">
        <v>105.2</v>
      </c>
      <c r="AV581" s="58">
        <v>100.4</v>
      </c>
      <c r="AW581" s="58">
        <v>107.2</v>
      </c>
      <c r="AX581" s="58">
        <v>200.1</v>
      </c>
      <c r="AY581" s="58">
        <v>192.9</v>
      </c>
      <c r="AZ581" s="58">
        <v>156.1</v>
      </c>
      <c r="BA581" s="58">
        <v>133.1</v>
      </c>
      <c r="BB581" s="58">
        <v>172.1</v>
      </c>
      <c r="BC581" s="58">
        <v>94.1</v>
      </c>
      <c r="BD581" s="58">
        <v>102.1</v>
      </c>
      <c r="BE581" s="58">
        <v>18.100000000000001</v>
      </c>
      <c r="BF581" s="58">
        <v>101.7</v>
      </c>
      <c r="BG581" s="58">
        <v>15.85</v>
      </c>
      <c r="BH581" s="58">
        <v>14.02</v>
      </c>
      <c r="BI581" s="58">
        <v>81.5</v>
      </c>
      <c r="BJ581" s="58">
        <v>119.1048</v>
      </c>
      <c r="BK581" s="58">
        <v>119.1048</v>
      </c>
      <c r="BL581" s="58">
        <v>83.67</v>
      </c>
      <c r="BM581" s="58">
        <v>67.31</v>
      </c>
      <c r="BN581" s="58">
        <v>4.4000000000000004</v>
      </c>
      <c r="BO581" s="58">
        <v>27.7</v>
      </c>
      <c r="BP581" s="58">
        <v>96.4</v>
      </c>
      <c r="BQ581" s="58">
        <v>103</v>
      </c>
      <c r="BR581" s="58">
        <v>98.4</v>
      </c>
      <c r="BS581" s="58">
        <v>94.8</v>
      </c>
      <c r="BT581" s="58">
        <v>-6.2</v>
      </c>
      <c r="BU581" s="58">
        <v>-25</v>
      </c>
      <c r="BV581" s="58">
        <v>107.3</v>
      </c>
      <c r="BW581" s="58">
        <v>20.7</v>
      </c>
      <c r="BX581" s="58">
        <v>-5</v>
      </c>
      <c r="BY581" s="58">
        <v>9.4</v>
      </c>
      <c r="BZ581" s="58">
        <v>18.8</v>
      </c>
      <c r="CA581" s="58">
        <v>4.5999999999999996</v>
      </c>
      <c r="CB581" s="58">
        <v>15</v>
      </c>
      <c r="CC581" s="58">
        <v>1.5</v>
      </c>
      <c r="CD581" s="58">
        <v>-10.199999999999999</v>
      </c>
      <c r="CE581" s="58">
        <v>40695</v>
      </c>
      <c r="CF581" s="58">
        <v>2506744</v>
      </c>
      <c r="CG581" s="58">
        <v>86.4</v>
      </c>
      <c r="CH581" s="58">
        <v>57.5</v>
      </c>
      <c r="CI581" s="58">
        <v>103.4</v>
      </c>
      <c r="CJ581" s="58">
        <v>86.9</v>
      </c>
      <c r="CK581" s="58">
        <v>-33.1</v>
      </c>
      <c r="CL581" s="58">
        <v>-27.9</v>
      </c>
      <c r="CM581" s="58">
        <v>-6.2</v>
      </c>
      <c r="CN581" s="58">
        <v>71</v>
      </c>
      <c r="CO581" s="58">
        <v>68.3</v>
      </c>
      <c r="CP581" s="58">
        <v>106.2</v>
      </c>
      <c r="CQ581" s="58">
        <v>91.625205993999998</v>
      </c>
      <c r="CR581" s="58">
        <v>30.37</v>
      </c>
      <c r="CS581" s="58">
        <v>94.8</v>
      </c>
      <c r="CT581" s="58">
        <v>116.4</v>
      </c>
      <c r="CU581" s="58">
        <v>119.3008</v>
      </c>
      <c r="CV581" s="58">
        <v>4.8499999999999996</v>
      </c>
      <c r="CW581" s="58">
        <v>2.19</v>
      </c>
      <c r="CX581" s="58">
        <v>98.3</v>
      </c>
      <c r="CY581" s="58">
        <v>65.5</v>
      </c>
      <c r="CZ581" s="59" t="s">
        <v>544</v>
      </c>
      <c r="DA581" s="58">
        <v>2</v>
      </c>
      <c r="DB581" s="58">
        <v>106.1</v>
      </c>
      <c r="DC581" s="58">
        <v>91.8</v>
      </c>
      <c r="DD581" s="58">
        <v>93.2</v>
      </c>
      <c r="DE581" s="58">
        <v>98.6</v>
      </c>
      <c r="DF581" s="58">
        <v>97.2</v>
      </c>
      <c r="DG581" s="58">
        <v>103.9</v>
      </c>
      <c r="DH581" s="58">
        <v>99.4</v>
      </c>
      <c r="DI581" s="58">
        <v>95.6</v>
      </c>
      <c r="DJ581" s="58">
        <v>117.18522960200001</v>
      </c>
      <c r="DK581" s="58">
        <v>102.9</v>
      </c>
      <c r="DL581" s="58">
        <v>101.7</v>
      </c>
      <c r="DM581" s="58">
        <v>102.4</v>
      </c>
      <c r="DN581" s="58">
        <v>20.935471</v>
      </c>
      <c r="DO581" s="58">
        <v>99.7</v>
      </c>
      <c r="DP581" s="59" t="s">
        <v>544</v>
      </c>
      <c r="DQ581" s="1">
        <v>100.1</v>
      </c>
    </row>
    <row r="582" spans="1:121">
      <c r="A582" s="3">
        <v>39553</v>
      </c>
      <c r="B582" s="58">
        <v>96.9</v>
      </c>
      <c r="C582" s="58">
        <v>98.1</v>
      </c>
      <c r="D582" s="58">
        <v>100.2</v>
      </c>
      <c r="E582" s="58">
        <v>96.1</v>
      </c>
      <c r="F582" s="58">
        <v>103.4</v>
      </c>
      <c r="G582" s="58">
        <v>1.5750500000000001</v>
      </c>
      <c r="H582" s="58">
        <v>783.4</v>
      </c>
      <c r="I582" s="58">
        <v>1764</v>
      </c>
      <c r="J582" s="58">
        <v>4.7839999999999998</v>
      </c>
      <c r="K582" s="58">
        <v>4</v>
      </c>
      <c r="L582" s="58">
        <v>6948.8</v>
      </c>
      <c r="M582" s="58">
        <v>317960</v>
      </c>
      <c r="N582" s="58">
        <v>100.2</v>
      </c>
      <c r="O582" s="58">
        <v>2781</v>
      </c>
      <c r="P582" s="58">
        <v>7.9</v>
      </c>
      <c r="Q582" s="58">
        <v>19.3</v>
      </c>
      <c r="R582" s="58">
        <v>6.9</v>
      </c>
      <c r="S582" s="58">
        <v>80.569999999999993</v>
      </c>
      <c r="T582" s="58">
        <v>88.85</v>
      </c>
      <c r="U582" s="58">
        <v>62.28</v>
      </c>
      <c r="V582" s="58">
        <v>65.98</v>
      </c>
      <c r="W582" s="58">
        <v>4.5999999999999996</v>
      </c>
      <c r="X582" s="58">
        <v>100.5</v>
      </c>
      <c r="Y582" s="58">
        <v>14.9</v>
      </c>
      <c r="Z582" s="58">
        <v>103.5</v>
      </c>
      <c r="AA582" s="58">
        <v>99.8</v>
      </c>
      <c r="AB582" s="58">
        <v>98.8</v>
      </c>
      <c r="AC582" s="58">
        <v>1.5750500000000001</v>
      </c>
      <c r="AD582" s="58">
        <v>100.5</v>
      </c>
      <c r="AE582" s="58">
        <v>5.2</v>
      </c>
      <c r="AF582" s="58">
        <v>93.089832000000001</v>
      </c>
      <c r="AG582" s="58">
        <v>110.03</v>
      </c>
      <c r="AH582" s="58">
        <v>91.4</v>
      </c>
      <c r="AI582" s="58">
        <v>100.5</v>
      </c>
      <c r="AJ582" s="58">
        <v>13.7</v>
      </c>
      <c r="AK582" s="58">
        <v>13</v>
      </c>
      <c r="AL582" s="58">
        <v>5.3</v>
      </c>
      <c r="AM582" s="58">
        <v>91.866200000000006</v>
      </c>
      <c r="AN582" s="58">
        <v>100.9123</v>
      </c>
      <c r="AO582" s="58">
        <v>14.2</v>
      </c>
      <c r="AP582" s="58">
        <v>78.3</v>
      </c>
      <c r="AQ582" s="58">
        <v>90.3</v>
      </c>
      <c r="AR582" s="58">
        <v>-40.700000000000003</v>
      </c>
      <c r="AS582" s="58">
        <v>-8.6999999999999993</v>
      </c>
      <c r="AT582" s="58">
        <v>100.9</v>
      </c>
      <c r="AU582" s="58">
        <v>105.78</v>
      </c>
      <c r="AV582" s="58">
        <v>100.7</v>
      </c>
      <c r="AW582" s="58">
        <v>109</v>
      </c>
      <c r="AX582" s="58">
        <v>211.6</v>
      </c>
      <c r="AY582" s="58">
        <v>202.5</v>
      </c>
      <c r="AZ582" s="58">
        <v>155.4</v>
      </c>
      <c r="BA582" s="58">
        <v>130.9</v>
      </c>
      <c r="BB582" s="58">
        <v>172.5</v>
      </c>
      <c r="BC582" s="58">
        <v>94.1</v>
      </c>
      <c r="BD582" s="58">
        <v>102.8</v>
      </c>
      <c r="BE582" s="58">
        <v>19.7</v>
      </c>
      <c r="BF582" s="58">
        <v>103.1</v>
      </c>
      <c r="BG582" s="58">
        <v>15.56</v>
      </c>
      <c r="BH582" s="58">
        <v>14.78</v>
      </c>
      <c r="BI582" s="58">
        <v>77.5</v>
      </c>
      <c r="BJ582" s="58">
        <v>120.29810000000001</v>
      </c>
      <c r="BK582" s="58">
        <v>120.29810000000001</v>
      </c>
      <c r="BL582" s="58">
        <v>83.94</v>
      </c>
      <c r="BM582" s="58">
        <v>66.17</v>
      </c>
      <c r="BN582" s="58">
        <v>-4.8</v>
      </c>
      <c r="BO582" s="58">
        <v>22.9</v>
      </c>
      <c r="BP582" s="58">
        <v>98</v>
      </c>
      <c r="BQ582" s="58">
        <v>104.1</v>
      </c>
      <c r="BR582" s="58">
        <v>99.9</v>
      </c>
      <c r="BS582" s="58">
        <v>95</v>
      </c>
      <c r="BT582" s="58">
        <v>-7.8</v>
      </c>
      <c r="BU582" s="58">
        <v>-22.4</v>
      </c>
      <c r="BV582" s="58">
        <v>106.7</v>
      </c>
      <c r="BW582" s="58">
        <v>21.1</v>
      </c>
      <c r="BX582" s="58">
        <v>-12.4</v>
      </c>
      <c r="BY582" s="58">
        <v>3.6</v>
      </c>
      <c r="BZ582" s="58">
        <v>15.5</v>
      </c>
      <c r="CA582" s="58">
        <v>4.5999999999999996</v>
      </c>
      <c r="CB582" s="58">
        <v>23.3</v>
      </c>
      <c r="CC582" s="58">
        <v>11.6</v>
      </c>
      <c r="CD582" s="58">
        <v>-4.7</v>
      </c>
      <c r="CE582" s="58">
        <v>40719</v>
      </c>
      <c r="CF582" s="58">
        <v>2545150</v>
      </c>
      <c r="CG582" s="58">
        <v>83.5</v>
      </c>
      <c r="CH582" s="58">
        <v>48.3</v>
      </c>
      <c r="CI582" s="58">
        <v>88.6</v>
      </c>
      <c r="CJ582" s="58">
        <v>97.8</v>
      </c>
      <c r="CK582" s="58">
        <v>-32.9</v>
      </c>
      <c r="CL582" s="58">
        <v>-30.9</v>
      </c>
      <c r="CM582" s="58">
        <v>-7.8</v>
      </c>
      <c r="CN582" s="58">
        <v>66.5</v>
      </c>
      <c r="CO582" s="58">
        <v>64.900000000000006</v>
      </c>
      <c r="CP582" s="58">
        <v>108.1</v>
      </c>
      <c r="CQ582" s="58">
        <v>78.179481506000002</v>
      </c>
      <c r="CR582" s="58">
        <v>23.51</v>
      </c>
      <c r="CS582" s="58">
        <v>94.4</v>
      </c>
      <c r="CT582" s="58">
        <v>117.9</v>
      </c>
      <c r="CU582" s="58">
        <v>120.4872</v>
      </c>
      <c r="CV582" s="58">
        <v>5.12</v>
      </c>
      <c r="CW582" s="58">
        <v>2.37</v>
      </c>
      <c r="CX582" s="58">
        <v>94.9</v>
      </c>
      <c r="CY582" s="58">
        <v>54.9</v>
      </c>
      <c r="CZ582" s="59" t="s">
        <v>544</v>
      </c>
      <c r="DA582" s="58">
        <v>-23.6</v>
      </c>
      <c r="DB582" s="58">
        <v>112.6</v>
      </c>
      <c r="DC582" s="58">
        <v>91.3</v>
      </c>
      <c r="DD582" s="58">
        <v>94.1</v>
      </c>
      <c r="DE582" s="58">
        <v>98.1</v>
      </c>
      <c r="DF582" s="58">
        <v>95.7</v>
      </c>
      <c r="DG582" s="58">
        <v>107</v>
      </c>
      <c r="DH582" s="58">
        <v>100.4</v>
      </c>
      <c r="DI582" s="58">
        <v>97.1</v>
      </c>
      <c r="DJ582" s="58">
        <v>91.598618126999995</v>
      </c>
      <c r="DK582" s="58">
        <v>103.8</v>
      </c>
      <c r="DL582" s="58">
        <v>101.9</v>
      </c>
      <c r="DM582" s="58">
        <v>102.4</v>
      </c>
      <c r="DN582" s="58">
        <v>20.875802</v>
      </c>
      <c r="DO582" s="58">
        <v>98.5</v>
      </c>
      <c r="DP582" s="59" t="s">
        <v>544</v>
      </c>
      <c r="DQ582" s="1">
        <v>100.3</v>
      </c>
    </row>
    <row r="583" spans="1:121">
      <c r="A583" s="3">
        <v>39583</v>
      </c>
      <c r="B583" s="58">
        <v>96.8</v>
      </c>
      <c r="C583" s="58">
        <v>98.2</v>
      </c>
      <c r="D583" s="58">
        <v>100.3</v>
      </c>
      <c r="E583" s="58">
        <v>96.2</v>
      </c>
      <c r="F583" s="58">
        <v>100.7</v>
      </c>
      <c r="G583" s="58">
        <v>1.5557000000000001</v>
      </c>
      <c r="H583" s="58">
        <v>788.1</v>
      </c>
      <c r="I583" s="58">
        <v>1777.7</v>
      </c>
      <c r="J583" s="58">
        <v>4.8570000000000002</v>
      </c>
      <c r="K583" s="58">
        <v>4.2</v>
      </c>
      <c r="L583" s="58">
        <v>7096.8</v>
      </c>
      <c r="M583" s="58">
        <v>275259</v>
      </c>
      <c r="N583" s="58">
        <v>98.2</v>
      </c>
      <c r="O583" s="58">
        <v>2317</v>
      </c>
      <c r="P583" s="58">
        <v>7.9</v>
      </c>
      <c r="Q583" s="58">
        <v>16.100000000000001</v>
      </c>
      <c r="R583" s="58">
        <v>8.6999999999999993</v>
      </c>
      <c r="S583" s="58">
        <v>79.14</v>
      </c>
      <c r="T583" s="58">
        <v>86.85</v>
      </c>
      <c r="U583" s="58">
        <v>64.44</v>
      </c>
      <c r="V583" s="58">
        <v>65.47</v>
      </c>
      <c r="W583" s="58">
        <v>2.9</v>
      </c>
      <c r="X583" s="58">
        <v>98.3</v>
      </c>
      <c r="Y583" s="58">
        <v>13.3</v>
      </c>
      <c r="Z583" s="58">
        <v>103.4</v>
      </c>
      <c r="AA583" s="58">
        <v>99.6</v>
      </c>
      <c r="AB583" s="58">
        <v>98.3</v>
      </c>
      <c r="AC583" s="58">
        <v>1.5557000000000001</v>
      </c>
      <c r="AD583" s="58">
        <v>98.4</v>
      </c>
      <c r="AE583" s="58">
        <v>7.3</v>
      </c>
      <c r="AF583" s="58">
        <v>91.682784999999996</v>
      </c>
      <c r="AG583" s="58">
        <v>123.86</v>
      </c>
      <c r="AH583" s="58">
        <v>91.8</v>
      </c>
      <c r="AI583" s="58">
        <v>98.3</v>
      </c>
      <c r="AJ583" s="58">
        <v>13.4</v>
      </c>
      <c r="AK583" s="58">
        <v>12.6</v>
      </c>
      <c r="AL583" s="58">
        <v>4.9000000000000004</v>
      </c>
      <c r="AM583" s="58">
        <v>91.5154</v>
      </c>
      <c r="AN583" s="58">
        <v>100.4605</v>
      </c>
      <c r="AO583" s="58">
        <v>18.5</v>
      </c>
      <c r="AP583" s="58">
        <v>93.6</v>
      </c>
      <c r="AQ583" s="58">
        <v>90.8</v>
      </c>
      <c r="AR583" s="58">
        <v>-41.4</v>
      </c>
      <c r="AS583" s="58">
        <v>-11.7</v>
      </c>
      <c r="AT583" s="58">
        <v>100.7</v>
      </c>
      <c r="AU583" s="58">
        <v>105.29</v>
      </c>
      <c r="AV583" s="58">
        <v>102.9</v>
      </c>
      <c r="AW583" s="58">
        <v>107.7</v>
      </c>
      <c r="AX583" s="58">
        <v>240.6</v>
      </c>
      <c r="AY583" s="58">
        <v>226.8</v>
      </c>
      <c r="AZ583" s="58">
        <v>155.4</v>
      </c>
      <c r="BA583" s="58">
        <v>131.1</v>
      </c>
      <c r="BB583" s="58">
        <v>172.3</v>
      </c>
      <c r="BC583" s="58">
        <v>94.6</v>
      </c>
      <c r="BD583" s="58">
        <v>102.9</v>
      </c>
      <c r="BE583" s="58">
        <v>14.5</v>
      </c>
      <c r="BF583" s="58">
        <v>102.9</v>
      </c>
      <c r="BG583" s="58">
        <v>16.32</v>
      </c>
      <c r="BH583" s="58">
        <v>14.06</v>
      </c>
      <c r="BI583" s="58">
        <v>79.5</v>
      </c>
      <c r="BJ583" s="58">
        <v>119.39319999999999</v>
      </c>
      <c r="BK583" s="58">
        <v>119.39319999999999</v>
      </c>
      <c r="BL583" s="58">
        <v>82.29</v>
      </c>
      <c r="BM583" s="58">
        <v>67.66</v>
      </c>
      <c r="BN583" s="58">
        <v>-4.2</v>
      </c>
      <c r="BO583" s="58">
        <v>22.1</v>
      </c>
      <c r="BP583" s="58">
        <v>95.2</v>
      </c>
      <c r="BQ583" s="58">
        <v>102.6</v>
      </c>
      <c r="BR583" s="58">
        <v>96</v>
      </c>
      <c r="BS583" s="58">
        <v>94.8</v>
      </c>
      <c r="BT583" s="58">
        <v>-8.1999999999999993</v>
      </c>
      <c r="BU583" s="58">
        <v>-22.4</v>
      </c>
      <c r="BV583" s="58">
        <v>105.4</v>
      </c>
      <c r="BW583" s="58">
        <v>18.399999999999999</v>
      </c>
      <c r="BX583" s="58">
        <v>-10.8</v>
      </c>
      <c r="BY583" s="58">
        <v>6.4</v>
      </c>
      <c r="BZ583" s="58">
        <v>15.4</v>
      </c>
      <c r="CA583" s="58">
        <v>5</v>
      </c>
      <c r="CB583" s="58">
        <v>13.4</v>
      </c>
      <c r="CC583" s="58">
        <v>-4.3</v>
      </c>
      <c r="CD583" s="58">
        <v>-20.399999999999999</v>
      </c>
      <c r="CE583" s="58">
        <v>40731</v>
      </c>
      <c r="CF583" s="58">
        <v>2533966</v>
      </c>
      <c r="CG583" s="58">
        <v>82</v>
      </c>
      <c r="CH583" s="58">
        <v>54.2</v>
      </c>
      <c r="CI583" s="58">
        <v>92</v>
      </c>
      <c r="CJ583" s="58">
        <v>87.9</v>
      </c>
      <c r="CK583" s="58">
        <v>-33.200000000000003</v>
      </c>
      <c r="CL583" s="58">
        <v>-31</v>
      </c>
      <c r="CM583" s="58">
        <v>-8.1999999999999993</v>
      </c>
      <c r="CN583" s="58">
        <v>66.2</v>
      </c>
      <c r="CO583" s="58">
        <v>64.599999999999994</v>
      </c>
      <c r="CP583" s="58">
        <v>103.6</v>
      </c>
      <c r="CQ583" s="58">
        <v>53.695789337000001</v>
      </c>
      <c r="CR583" s="58">
        <v>19.66</v>
      </c>
      <c r="CS583" s="58">
        <v>94.5</v>
      </c>
      <c r="CT583" s="58">
        <v>117.6</v>
      </c>
      <c r="CU583" s="58">
        <v>119.66679999999999</v>
      </c>
      <c r="CV583" s="58">
        <v>5.0999999999999996</v>
      </c>
      <c r="CW583" s="58">
        <v>2.25</v>
      </c>
      <c r="CX583" s="58">
        <v>92.1</v>
      </c>
      <c r="CY583" s="58">
        <v>61</v>
      </c>
      <c r="CZ583" s="59" t="s">
        <v>544</v>
      </c>
      <c r="DA583" s="58">
        <v>-15.2</v>
      </c>
      <c r="DB583" s="58">
        <v>107.7</v>
      </c>
      <c r="DC583" s="58">
        <v>91.6</v>
      </c>
      <c r="DD583" s="58">
        <v>97.4</v>
      </c>
      <c r="DE583" s="58">
        <v>98.3</v>
      </c>
      <c r="DF583" s="58">
        <v>95.3</v>
      </c>
      <c r="DG583" s="58">
        <v>101.6</v>
      </c>
      <c r="DH583" s="58">
        <v>96.2</v>
      </c>
      <c r="DI583" s="58">
        <v>91.9</v>
      </c>
      <c r="DJ583" s="58">
        <v>77.141340213000007</v>
      </c>
      <c r="DK583" s="58">
        <v>103</v>
      </c>
      <c r="DL583" s="58">
        <v>101.3</v>
      </c>
      <c r="DM583" s="58">
        <v>100.4</v>
      </c>
      <c r="DN583" s="58">
        <v>21.459527000000001</v>
      </c>
      <c r="DO583" s="58">
        <v>98.1</v>
      </c>
      <c r="DP583" s="59" t="s">
        <v>544</v>
      </c>
      <c r="DQ583" s="1">
        <v>98.3</v>
      </c>
    </row>
    <row r="584" spans="1:121">
      <c r="A584" s="3">
        <v>39614</v>
      </c>
      <c r="B584" s="58">
        <v>95.4</v>
      </c>
      <c r="C584" s="58">
        <v>96.4</v>
      </c>
      <c r="D584" s="58">
        <v>98.8</v>
      </c>
      <c r="E584" s="58">
        <v>94.1</v>
      </c>
      <c r="F584" s="58">
        <v>97.2</v>
      </c>
      <c r="G584" s="58">
        <v>1.5552760000000001</v>
      </c>
      <c r="H584" s="58">
        <v>796.3</v>
      </c>
      <c r="I584" s="58">
        <v>1785.1</v>
      </c>
      <c r="J584" s="58">
        <v>4.9409999999999998</v>
      </c>
      <c r="K584" s="58">
        <v>4.5</v>
      </c>
      <c r="L584" s="58">
        <v>6418.3</v>
      </c>
      <c r="M584" s="58">
        <v>304036</v>
      </c>
      <c r="N584" s="58">
        <v>99.3</v>
      </c>
      <c r="O584" s="58">
        <v>2405</v>
      </c>
      <c r="P584" s="58">
        <v>7.7</v>
      </c>
      <c r="Q584" s="58">
        <v>13.8</v>
      </c>
      <c r="R584" s="58">
        <v>12.6</v>
      </c>
      <c r="S584" s="58">
        <v>81.33</v>
      </c>
      <c r="T584" s="58">
        <v>88.49</v>
      </c>
      <c r="U584" s="58">
        <v>63.29</v>
      </c>
      <c r="V584" s="58">
        <v>63.53</v>
      </c>
      <c r="W584" s="58">
        <v>0.4</v>
      </c>
      <c r="X584" s="58">
        <v>92.3</v>
      </c>
      <c r="Y584" s="58">
        <v>10.5</v>
      </c>
      <c r="Z584" s="58">
        <v>103.3</v>
      </c>
      <c r="AA584" s="58">
        <v>99.2</v>
      </c>
      <c r="AB584" s="58">
        <v>97.9</v>
      </c>
      <c r="AC584" s="58">
        <v>1.5552760000000001</v>
      </c>
      <c r="AD584" s="58">
        <v>99.3</v>
      </c>
      <c r="AE584" s="58">
        <v>1.9</v>
      </c>
      <c r="AF584" s="58">
        <v>90.839695000000006</v>
      </c>
      <c r="AG584" s="58">
        <v>132.76</v>
      </c>
      <c r="AH584" s="58">
        <v>92.3</v>
      </c>
      <c r="AI584" s="58">
        <v>92.3</v>
      </c>
      <c r="AJ584" s="58">
        <v>11</v>
      </c>
      <c r="AK584" s="58">
        <v>17.899999999999999</v>
      </c>
      <c r="AL584" s="58">
        <v>0.5</v>
      </c>
      <c r="AM584" s="58">
        <v>91.027799999999999</v>
      </c>
      <c r="AN584" s="58">
        <v>99.860699999999994</v>
      </c>
      <c r="AO584" s="58">
        <v>15.9</v>
      </c>
      <c r="AP584" s="58">
        <v>98.9</v>
      </c>
      <c r="AQ584" s="58">
        <v>90.9</v>
      </c>
      <c r="AR584" s="58">
        <v>-52.4</v>
      </c>
      <c r="AS584" s="58">
        <v>-13</v>
      </c>
      <c r="AT584" s="58">
        <v>99.2</v>
      </c>
      <c r="AU584" s="58">
        <v>105.07</v>
      </c>
      <c r="AV584" s="58">
        <v>104.5</v>
      </c>
      <c r="AW584" s="58">
        <v>110</v>
      </c>
      <c r="AX584" s="58">
        <v>257.3</v>
      </c>
      <c r="AY584" s="58">
        <v>241.3</v>
      </c>
      <c r="AZ584" s="58">
        <v>158.80000000000001</v>
      </c>
      <c r="BA584" s="58">
        <v>139.80000000000001</v>
      </c>
      <c r="BB584" s="58">
        <v>172</v>
      </c>
      <c r="BC584" s="58">
        <v>95.1</v>
      </c>
      <c r="BD584" s="58">
        <v>103</v>
      </c>
      <c r="BE584" s="58">
        <v>14.9</v>
      </c>
      <c r="BF584" s="58">
        <v>102</v>
      </c>
      <c r="BG584" s="58">
        <v>15.07</v>
      </c>
      <c r="BH584" s="58">
        <v>14.28</v>
      </c>
      <c r="BI584" s="58">
        <v>79.8</v>
      </c>
      <c r="BJ584" s="58">
        <v>119.2192</v>
      </c>
      <c r="BK584" s="58">
        <v>119.2192</v>
      </c>
      <c r="BL584" s="58">
        <v>84.01</v>
      </c>
      <c r="BM584" s="58">
        <v>66.430000000000007</v>
      </c>
      <c r="BN584" s="58">
        <v>-11.1</v>
      </c>
      <c r="BO584" s="58">
        <v>13.5</v>
      </c>
      <c r="BP584" s="58">
        <v>97.1</v>
      </c>
      <c r="BQ584" s="58">
        <v>103.2</v>
      </c>
      <c r="BR584" s="58">
        <v>97</v>
      </c>
      <c r="BS584" s="58">
        <v>94.2</v>
      </c>
      <c r="BT584" s="58">
        <v>-5.6</v>
      </c>
      <c r="BU584" s="58">
        <v>-27.5</v>
      </c>
      <c r="BV584" s="58">
        <v>104.9</v>
      </c>
      <c r="BW584" s="58">
        <v>16.600000000000001</v>
      </c>
      <c r="BX584" s="58">
        <v>-11.8</v>
      </c>
      <c r="BY584" s="58">
        <v>3.3</v>
      </c>
      <c r="BZ584" s="58">
        <v>9.6999999999999993</v>
      </c>
      <c r="CA584" s="58">
        <v>4.3</v>
      </c>
      <c r="CB584" s="58">
        <v>7.5</v>
      </c>
      <c r="CC584" s="58">
        <v>-7.2</v>
      </c>
      <c r="CD584" s="58">
        <v>-23.7</v>
      </c>
      <c r="CE584" s="58">
        <v>40763</v>
      </c>
      <c r="CF584" s="58">
        <v>2517522</v>
      </c>
      <c r="CG584" s="58">
        <v>84</v>
      </c>
      <c r="CH584" s="58">
        <v>56.2</v>
      </c>
      <c r="CI584" s="58">
        <v>92</v>
      </c>
      <c r="CJ584" s="58">
        <v>91.7</v>
      </c>
      <c r="CK584" s="58">
        <v>-31.7</v>
      </c>
      <c r="CL584" s="58">
        <v>-26.7</v>
      </c>
      <c r="CM584" s="58">
        <v>-5.6</v>
      </c>
      <c r="CN584" s="58">
        <v>67</v>
      </c>
      <c r="CO584" s="58">
        <v>65.7</v>
      </c>
      <c r="CP584" s="58">
        <v>103.8</v>
      </c>
      <c r="CQ584" s="58">
        <v>114.42536926299999</v>
      </c>
      <c r="CR584" s="58">
        <v>20.79</v>
      </c>
      <c r="CS584" s="58">
        <v>94.4</v>
      </c>
      <c r="CT584" s="58">
        <v>117.6</v>
      </c>
      <c r="CU584" s="58">
        <v>119.3948</v>
      </c>
      <c r="CV584" s="58">
        <v>5.28</v>
      </c>
      <c r="CW584" s="58">
        <v>2.3199999999999998</v>
      </c>
      <c r="CX584" s="58">
        <v>94.3</v>
      </c>
      <c r="CY584" s="58">
        <v>63.2</v>
      </c>
      <c r="CZ584" s="59" t="s">
        <v>544</v>
      </c>
      <c r="DA584" s="58">
        <v>-16</v>
      </c>
      <c r="DB584" s="58">
        <v>106.6</v>
      </c>
      <c r="DC584" s="58">
        <v>91.7</v>
      </c>
      <c r="DD584" s="58">
        <v>99.2</v>
      </c>
      <c r="DE584" s="58">
        <v>96.5</v>
      </c>
      <c r="DF584" s="58">
        <v>94.3</v>
      </c>
      <c r="DG584" s="58">
        <v>100.8</v>
      </c>
      <c r="DH584" s="58">
        <v>88.8</v>
      </c>
      <c r="DI584" s="58">
        <v>92.9</v>
      </c>
      <c r="DJ584" s="58">
        <v>87.904069379999996</v>
      </c>
      <c r="DK584" s="58">
        <v>102.6</v>
      </c>
      <c r="DL584" s="58">
        <v>101.2</v>
      </c>
      <c r="DM584" s="58">
        <v>99.9</v>
      </c>
      <c r="DN584" s="58">
        <v>21.567319999999999</v>
      </c>
      <c r="DO584" s="58">
        <v>96.6</v>
      </c>
      <c r="DP584" s="59" t="s">
        <v>544</v>
      </c>
      <c r="DQ584" s="1">
        <v>99.4</v>
      </c>
    </row>
    <row r="585" spans="1:121">
      <c r="A585" s="3">
        <v>39644</v>
      </c>
      <c r="B585" s="58">
        <v>92.3</v>
      </c>
      <c r="C585" s="58">
        <v>93.1</v>
      </c>
      <c r="D585" s="58">
        <v>96.2</v>
      </c>
      <c r="E585" s="58">
        <v>90.1</v>
      </c>
      <c r="F585" s="58">
        <v>96.6</v>
      </c>
      <c r="G585" s="58">
        <v>1.57697</v>
      </c>
      <c r="H585" s="58">
        <v>773.9</v>
      </c>
      <c r="I585" s="58">
        <v>1796.8</v>
      </c>
      <c r="J585" s="58">
        <v>4.9610000000000003</v>
      </c>
      <c r="K585" s="58">
        <v>4.5</v>
      </c>
      <c r="L585" s="58">
        <v>6479.6</v>
      </c>
      <c r="M585" s="58">
        <v>262534</v>
      </c>
      <c r="N585" s="58">
        <v>97.7</v>
      </c>
      <c r="O585" s="58">
        <v>2760</v>
      </c>
      <c r="P585" s="58">
        <v>7.7</v>
      </c>
      <c r="Q585" s="58">
        <v>12.3</v>
      </c>
      <c r="R585" s="58">
        <v>15.2</v>
      </c>
      <c r="S585" s="58">
        <v>79.78</v>
      </c>
      <c r="T585" s="58">
        <v>87.03</v>
      </c>
      <c r="U585" s="58">
        <v>66.72</v>
      </c>
      <c r="V585" s="58">
        <v>66.84</v>
      </c>
      <c r="W585" s="58">
        <v>-2.9</v>
      </c>
      <c r="X585" s="58">
        <v>93.2</v>
      </c>
      <c r="Y585" s="58">
        <v>7.9</v>
      </c>
      <c r="Z585" s="58">
        <v>103.5</v>
      </c>
      <c r="AA585" s="58">
        <v>99</v>
      </c>
      <c r="AB585" s="58">
        <v>97.8</v>
      </c>
      <c r="AC585" s="58">
        <v>1.57697</v>
      </c>
      <c r="AD585" s="58">
        <v>97.8</v>
      </c>
      <c r="AE585" s="58">
        <v>-3</v>
      </c>
      <c r="AF585" s="58">
        <v>90.710899999999995</v>
      </c>
      <c r="AG585" s="58">
        <v>133.59</v>
      </c>
      <c r="AH585" s="58">
        <v>92.4</v>
      </c>
      <c r="AI585" s="58">
        <v>93.2</v>
      </c>
      <c r="AJ585" s="58">
        <v>9.9</v>
      </c>
      <c r="AK585" s="58">
        <v>24.1</v>
      </c>
      <c r="AL585" s="58">
        <v>-3.7</v>
      </c>
      <c r="AM585" s="58">
        <v>90.396600000000007</v>
      </c>
      <c r="AN585" s="58">
        <v>99.105400000000003</v>
      </c>
      <c r="AO585" s="58">
        <v>15.6</v>
      </c>
      <c r="AP585" s="58">
        <v>99.3</v>
      </c>
      <c r="AQ585" s="58">
        <v>89.5</v>
      </c>
      <c r="AR585" s="58">
        <v>-63.9</v>
      </c>
      <c r="AS585" s="58">
        <v>-15.5</v>
      </c>
      <c r="AT585" s="58">
        <v>95.4</v>
      </c>
      <c r="AU585" s="58">
        <v>105.1</v>
      </c>
      <c r="AV585" s="58">
        <v>105</v>
      </c>
      <c r="AW585" s="58">
        <v>110.7</v>
      </c>
      <c r="AX585" s="58">
        <v>260.8</v>
      </c>
      <c r="AY585" s="58">
        <v>244.3</v>
      </c>
      <c r="AZ585" s="58">
        <v>158.6</v>
      </c>
      <c r="BA585" s="58">
        <v>137.6</v>
      </c>
      <c r="BB585" s="58">
        <v>173.3</v>
      </c>
      <c r="BC585" s="58">
        <v>95.5</v>
      </c>
      <c r="BD585" s="58">
        <v>104.4</v>
      </c>
      <c r="BE585" s="58">
        <v>11.6</v>
      </c>
      <c r="BF585" s="58">
        <v>103.2</v>
      </c>
      <c r="BG585" s="58">
        <v>15.84</v>
      </c>
      <c r="BH585" s="58">
        <v>14.5</v>
      </c>
      <c r="BI585" s="58">
        <v>78.2</v>
      </c>
      <c r="BJ585" s="58">
        <v>119.3297</v>
      </c>
      <c r="BK585" s="58">
        <v>119.3297</v>
      </c>
      <c r="BL585" s="58">
        <v>83</v>
      </c>
      <c r="BM585" s="58">
        <v>70.42</v>
      </c>
      <c r="BN585" s="58">
        <v>-24.4</v>
      </c>
      <c r="BO585" s="58">
        <v>4.2</v>
      </c>
      <c r="BP585" s="58">
        <v>94.7</v>
      </c>
      <c r="BQ585" s="58">
        <v>100.4</v>
      </c>
      <c r="BR585" s="58">
        <v>94</v>
      </c>
      <c r="BS585" s="58">
        <v>94.2</v>
      </c>
      <c r="BT585" s="58">
        <v>-9.8000000000000007</v>
      </c>
      <c r="BU585" s="58">
        <v>-27.3</v>
      </c>
      <c r="BV585" s="58">
        <v>103.5</v>
      </c>
      <c r="BW585" s="58">
        <v>8.1999999999999993</v>
      </c>
      <c r="BX585" s="58">
        <v>-29.1</v>
      </c>
      <c r="BY585" s="58">
        <v>-4.7</v>
      </c>
      <c r="BZ585" s="58">
        <v>4.2</v>
      </c>
      <c r="CA585" s="58">
        <v>3.4</v>
      </c>
      <c r="CB585" s="58">
        <v>-8</v>
      </c>
      <c r="CC585" s="58">
        <v>-20</v>
      </c>
      <c r="CD585" s="58">
        <v>-26.2</v>
      </c>
      <c r="CE585" s="58">
        <v>40837</v>
      </c>
      <c r="CF585" s="58">
        <v>2525163</v>
      </c>
      <c r="CG585" s="58">
        <v>87</v>
      </c>
      <c r="CH585" s="58">
        <v>56.1</v>
      </c>
      <c r="CI585" s="58">
        <v>102.3</v>
      </c>
      <c r="CJ585" s="58">
        <v>90.1</v>
      </c>
      <c r="CK585" s="58">
        <v>-32.9</v>
      </c>
      <c r="CL585" s="58">
        <v>-30.8</v>
      </c>
      <c r="CM585" s="58">
        <v>-9.8000000000000007</v>
      </c>
      <c r="CN585" s="58">
        <v>66.7</v>
      </c>
      <c r="CO585" s="58">
        <v>66</v>
      </c>
      <c r="CP585" s="58">
        <v>99.6</v>
      </c>
      <c r="CQ585" s="58">
        <v>85.725822449000006</v>
      </c>
      <c r="CR585" s="58">
        <v>24.59</v>
      </c>
      <c r="CS585" s="58">
        <v>94.3</v>
      </c>
      <c r="CT585" s="58">
        <v>118.3</v>
      </c>
      <c r="CU585" s="58">
        <v>119.5022</v>
      </c>
      <c r="CV585" s="58">
        <v>5.04</v>
      </c>
      <c r="CW585" s="58">
        <v>2.33</v>
      </c>
      <c r="CX585" s="58">
        <v>97.8</v>
      </c>
      <c r="CY585" s="58">
        <v>63.1</v>
      </c>
      <c r="CZ585" s="59" t="s">
        <v>544</v>
      </c>
      <c r="DA585" s="58">
        <v>-13.3</v>
      </c>
      <c r="DB585" s="58">
        <v>105.7</v>
      </c>
      <c r="DC585" s="58">
        <v>92.1</v>
      </c>
      <c r="DD585" s="58">
        <v>100.5</v>
      </c>
      <c r="DE585" s="58">
        <v>93.4</v>
      </c>
      <c r="DF585" s="58">
        <v>91.3</v>
      </c>
      <c r="DG585" s="58">
        <v>97.5</v>
      </c>
      <c r="DH585" s="58">
        <v>90.1</v>
      </c>
      <c r="DI585" s="58">
        <v>89.6</v>
      </c>
      <c r="DJ585" s="58">
        <v>93.722585202000005</v>
      </c>
      <c r="DK585" s="58">
        <v>103.6</v>
      </c>
      <c r="DL585" s="58">
        <v>100.9</v>
      </c>
      <c r="DM585" s="58">
        <v>98.3</v>
      </c>
      <c r="DN585" s="58">
        <v>22.185099000000001</v>
      </c>
      <c r="DO585" s="58">
        <v>96.9</v>
      </c>
      <c r="DP585" s="59" t="s">
        <v>544</v>
      </c>
      <c r="DQ585" s="1">
        <v>97.7</v>
      </c>
    </row>
    <row r="586" spans="1:121">
      <c r="A586" s="3">
        <v>39675</v>
      </c>
      <c r="B586" s="58">
        <v>91.6</v>
      </c>
      <c r="C586" s="58">
        <v>91.5</v>
      </c>
      <c r="D586" s="58">
        <v>95.2</v>
      </c>
      <c r="E586" s="58">
        <v>87.9</v>
      </c>
      <c r="F586" s="58">
        <v>98.5</v>
      </c>
      <c r="G586" s="58">
        <v>1.497538</v>
      </c>
      <c r="H586" s="58">
        <v>776.2</v>
      </c>
      <c r="I586" s="58">
        <v>1808.4</v>
      </c>
      <c r="J586" s="58">
        <v>4.9649999999999999</v>
      </c>
      <c r="K586" s="58">
        <v>4.2</v>
      </c>
      <c r="L586" s="58">
        <v>6422.3</v>
      </c>
      <c r="M586" s="58">
        <v>214386</v>
      </c>
      <c r="N586" s="58">
        <v>99.6</v>
      </c>
      <c r="O586" s="58">
        <v>2333</v>
      </c>
      <c r="P586" s="58">
        <v>7.6</v>
      </c>
      <c r="Q586" s="58">
        <v>12.3</v>
      </c>
      <c r="R586" s="58">
        <v>17.7</v>
      </c>
      <c r="S586" s="58">
        <v>80.77</v>
      </c>
      <c r="T586" s="58">
        <v>87.65</v>
      </c>
      <c r="U586" s="58">
        <v>65.680000000000007</v>
      </c>
      <c r="V586" s="58">
        <v>66.23</v>
      </c>
      <c r="W586" s="58">
        <v>-6.9</v>
      </c>
      <c r="X586" s="58">
        <v>94.7</v>
      </c>
      <c r="Y586" s="58">
        <v>5</v>
      </c>
      <c r="Z586" s="58">
        <v>102.7</v>
      </c>
      <c r="AA586" s="58">
        <v>98.1</v>
      </c>
      <c r="AB586" s="58">
        <v>96.5</v>
      </c>
      <c r="AC586" s="58">
        <v>1.497538</v>
      </c>
      <c r="AD586" s="58">
        <v>99.5</v>
      </c>
      <c r="AE586" s="58">
        <v>-5.8</v>
      </c>
      <c r="AF586" s="58">
        <v>91.221373999999997</v>
      </c>
      <c r="AG586" s="58">
        <v>113.8</v>
      </c>
      <c r="AH586" s="58">
        <v>92.3</v>
      </c>
      <c r="AI586" s="58">
        <v>94.7</v>
      </c>
      <c r="AJ586" s="58">
        <v>8.4</v>
      </c>
      <c r="AK586" s="58">
        <v>32.4</v>
      </c>
      <c r="AL586" s="58">
        <v>-7</v>
      </c>
      <c r="AM586" s="58">
        <v>89.630200000000002</v>
      </c>
      <c r="AN586" s="58">
        <v>98.203800000000001</v>
      </c>
      <c r="AO586" s="58">
        <v>16.399999999999999</v>
      </c>
      <c r="AP586" s="58">
        <v>98.9</v>
      </c>
      <c r="AQ586" s="58">
        <v>89.3</v>
      </c>
      <c r="AR586" s="58">
        <v>-55.5</v>
      </c>
      <c r="AS586" s="58">
        <v>-15.9</v>
      </c>
      <c r="AT586" s="58">
        <v>92.5</v>
      </c>
      <c r="AU586" s="58">
        <v>103.32</v>
      </c>
      <c r="AV586" s="58">
        <v>104.1</v>
      </c>
      <c r="AW586" s="58">
        <v>112.3</v>
      </c>
      <c r="AX586" s="58">
        <v>224.8</v>
      </c>
      <c r="AY586" s="58">
        <v>212.1</v>
      </c>
      <c r="AZ586" s="58">
        <v>146.6</v>
      </c>
      <c r="BA586" s="58">
        <v>124</v>
      </c>
      <c r="BB586" s="58">
        <v>162.30000000000001</v>
      </c>
      <c r="BC586" s="58">
        <v>95.5</v>
      </c>
      <c r="BD586" s="58">
        <v>104.3</v>
      </c>
      <c r="BE586" s="58">
        <v>5.0999999999999996</v>
      </c>
      <c r="BF586" s="58">
        <v>102.4</v>
      </c>
      <c r="BG586" s="58">
        <v>15.24</v>
      </c>
      <c r="BH586" s="58">
        <v>15.01</v>
      </c>
      <c r="BI586" s="58">
        <v>81.2</v>
      </c>
      <c r="BJ586" s="58">
        <v>116.5354</v>
      </c>
      <c r="BK586" s="58">
        <v>116.5354</v>
      </c>
      <c r="BL586" s="58">
        <v>83.65</v>
      </c>
      <c r="BM586" s="58">
        <v>68.849999999999994</v>
      </c>
      <c r="BN586" s="58">
        <v>-30</v>
      </c>
      <c r="BO586" s="58">
        <v>-2.2000000000000002</v>
      </c>
      <c r="BP586" s="58">
        <v>96.8</v>
      </c>
      <c r="BQ586" s="58">
        <v>106.2</v>
      </c>
      <c r="BR586" s="58">
        <v>97.7</v>
      </c>
      <c r="BS586" s="58">
        <v>95.1</v>
      </c>
      <c r="BT586" s="58">
        <v>-10.4</v>
      </c>
      <c r="BU586" s="58">
        <v>-27.7</v>
      </c>
      <c r="BV586" s="58">
        <v>107.3</v>
      </c>
      <c r="BW586" s="58">
        <v>7.5</v>
      </c>
      <c r="BX586" s="58">
        <v>-25.2</v>
      </c>
      <c r="BY586" s="58">
        <v>-4.8</v>
      </c>
      <c r="BZ586" s="58">
        <v>-2.9</v>
      </c>
      <c r="CA586" s="58">
        <v>1.8</v>
      </c>
      <c r="CB586" s="58">
        <v>-21.8</v>
      </c>
      <c r="CC586" s="58">
        <v>-16.8</v>
      </c>
      <c r="CD586" s="58">
        <v>-27.9</v>
      </c>
      <c r="CE586" s="58">
        <v>40833</v>
      </c>
      <c r="CF586" s="58">
        <v>2553696</v>
      </c>
      <c r="CG586" s="58">
        <v>81.7</v>
      </c>
      <c r="CH586" s="58">
        <v>54.8</v>
      </c>
      <c r="CI586" s="58">
        <v>89.4</v>
      </c>
      <c r="CJ586" s="58">
        <v>89.1</v>
      </c>
      <c r="CK586" s="58">
        <v>-35.9</v>
      </c>
      <c r="CL586" s="58">
        <v>-31.2</v>
      </c>
      <c r="CM586" s="58">
        <v>-10.4</v>
      </c>
      <c r="CN586" s="58">
        <v>68.2</v>
      </c>
      <c r="CO586" s="58">
        <v>67.900000000000006</v>
      </c>
      <c r="CP586" s="58">
        <v>103</v>
      </c>
      <c r="CQ586" s="58">
        <v>86.259246825999995</v>
      </c>
      <c r="CR586" s="58">
        <v>23.06</v>
      </c>
      <c r="CS586" s="58">
        <v>94.4</v>
      </c>
      <c r="CT586" s="58">
        <v>115.7</v>
      </c>
      <c r="CU586" s="58">
        <v>116.6664</v>
      </c>
      <c r="CV586" s="58">
        <v>4.79</v>
      </c>
      <c r="CW586" s="58">
        <v>2.17</v>
      </c>
      <c r="CX586" s="58">
        <v>89.9</v>
      </c>
      <c r="CY586" s="58">
        <v>60.9</v>
      </c>
      <c r="CZ586" s="59" t="s">
        <v>544</v>
      </c>
      <c r="DA586" s="58">
        <v>-14.9</v>
      </c>
      <c r="DB586" s="58">
        <v>104.2</v>
      </c>
      <c r="DC586" s="58">
        <v>92.2</v>
      </c>
      <c r="DD586" s="58">
        <v>97.5</v>
      </c>
      <c r="DE586" s="58">
        <v>93.5</v>
      </c>
      <c r="DF586" s="58">
        <v>89.7</v>
      </c>
      <c r="DG586" s="58">
        <v>101.9</v>
      </c>
      <c r="DH586" s="58">
        <v>91.7</v>
      </c>
      <c r="DI586" s="58">
        <v>92.2</v>
      </c>
      <c r="DJ586" s="58">
        <v>90.281267533000005</v>
      </c>
      <c r="DK586" s="58">
        <v>102.6</v>
      </c>
      <c r="DL586" s="58">
        <v>100</v>
      </c>
      <c r="DM586" s="58">
        <v>101.1</v>
      </c>
      <c r="DN586" s="58">
        <v>22.710836</v>
      </c>
      <c r="DO586" s="58">
        <v>96.5</v>
      </c>
      <c r="DP586" s="59" t="s">
        <v>544</v>
      </c>
      <c r="DQ586" s="1">
        <v>99.7</v>
      </c>
    </row>
    <row r="587" spans="1:121">
      <c r="A587" s="3">
        <v>39706</v>
      </c>
      <c r="B587" s="58">
        <v>90.9</v>
      </c>
      <c r="C587" s="58">
        <v>89.6</v>
      </c>
      <c r="D587" s="58">
        <v>92.2</v>
      </c>
      <c r="E587" s="58">
        <v>87.2</v>
      </c>
      <c r="F587" s="58">
        <v>91.8</v>
      </c>
      <c r="G587" s="58">
        <v>1.4369499999999999</v>
      </c>
      <c r="H587" s="58">
        <v>793.1</v>
      </c>
      <c r="I587" s="58">
        <v>1821.8</v>
      </c>
      <c r="J587" s="58">
        <v>5.0190000000000001</v>
      </c>
      <c r="K587" s="58">
        <v>4.0999999999999996</v>
      </c>
      <c r="L587" s="58">
        <v>5831</v>
      </c>
      <c r="M587" s="58">
        <v>261384</v>
      </c>
      <c r="N587" s="58">
        <v>97.2</v>
      </c>
      <c r="O587" s="58">
        <v>2479</v>
      </c>
      <c r="P587" s="58">
        <v>7.6</v>
      </c>
      <c r="Q587" s="58">
        <v>12.4</v>
      </c>
      <c r="R587" s="58">
        <v>19.899999999999999</v>
      </c>
      <c r="S587" s="58">
        <v>79.62</v>
      </c>
      <c r="T587" s="58">
        <v>86.26</v>
      </c>
      <c r="U587" s="58">
        <v>65.8</v>
      </c>
      <c r="V587" s="58">
        <v>66.91</v>
      </c>
      <c r="W587" s="58">
        <v>-14.6</v>
      </c>
      <c r="X587" s="58">
        <v>86.4</v>
      </c>
      <c r="Y587" s="58">
        <v>-1.1000000000000001</v>
      </c>
      <c r="Z587" s="58">
        <v>101.8</v>
      </c>
      <c r="AA587" s="58">
        <v>97.3</v>
      </c>
      <c r="AB587" s="58">
        <v>95.9</v>
      </c>
      <c r="AC587" s="58">
        <v>1.4369499999999999</v>
      </c>
      <c r="AD587" s="58">
        <v>97.7</v>
      </c>
      <c r="AE587" s="58">
        <v>-10.3</v>
      </c>
      <c r="AF587" s="58">
        <v>91.826922999999994</v>
      </c>
      <c r="AG587" s="58">
        <v>98.76</v>
      </c>
      <c r="AH587" s="58">
        <v>92.4</v>
      </c>
      <c r="AI587" s="58">
        <v>86.4</v>
      </c>
      <c r="AJ587" s="58">
        <v>6.3</v>
      </c>
      <c r="AK587" s="58">
        <v>35</v>
      </c>
      <c r="AL587" s="58">
        <v>-11.6</v>
      </c>
      <c r="AM587" s="58">
        <v>88.749700000000004</v>
      </c>
      <c r="AN587" s="58">
        <v>97.178899999999999</v>
      </c>
      <c r="AO587" s="58">
        <v>15.7</v>
      </c>
      <c r="AP587" s="58">
        <v>98.7</v>
      </c>
      <c r="AQ587" s="58">
        <v>90.7</v>
      </c>
      <c r="AR587" s="58">
        <v>-41.1</v>
      </c>
      <c r="AS587" s="58">
        <v>-14.5</v>
      </c>
      <c r="AT587" s="58">
        <v>91.5</v>
      </c>
      <c r="AU587" s="58">
        <v>102.81</v>
      </c>
      <c r="AV587" s="58">
        <v>103.7</v>
      </c>
      <c r="AW587" s="58">
        <v>110</v>
      </c>
      <c r="AX587" s="58">
        <v>196.7</v>
      </c>
      <c r="AY587" s="58">
        <v>187.2</v>
      </c>
      <c r="AZ587" s="58">
        <v>137.80000000000001</v>
      </c>
      <c r="BA587" s="58">
        <v>117</v>
      </c>
      <c r="BB587" s="58">
        <v>152.19999999999999</v>
      </c>
      <c r="BC587" s="58">
        <v>95.4</v>
      </c>
      <c r="BD587" s="58">
        <v>104.5</v>
      </c>
      <c r="BE587" s="58">
        <v>-5.2</v>
      </c>
      <c r="BF587" s="58">
        <v>101.3</v>
      </c>
      <c r="BG587" s="58">
        <v>15.85</v>
      </c>
      <c r="BH587" s="58">
        <v>15.61</v>
      </c>
      <c r="BI587" s="58">
        <v>80.2</v>
      </c>
      <c r="BJ587" s="58">
        <v>115.10420000000001</v>
      </c>
      <c r="BK587" s="58">
        <v>115.10420000000001</v>
      </c>
      <c r="BL587" s="58">
        <v>82.15</v>
      </c>
      <c r="BM587" s="58">
        <v>69.36</v>
      </c>
      <c r="BN587" s="58">
        <v>-29.3</v>
      </c>
      <c r="BO587" s="58">
        <v>-5.6</v>
      </c>
      <c r="BP587" s="58">
        <v>95.1</v>
      </c>
      <c r="BQ587" s="58">
        <v>98.4</v>
      </c>
      <c r="BR587" s="58">
        <v>94</v>
      </c>
      <c r="BS587" s="58">
        <v>96.6</v>
      </c>
      <c r="BT587" s="58">
        <v>-7.8</v>
      </c>
      <c r="BU587" s="58">
        <v>-24.8</v>
      </c>
      <c r="BV587" s="58">
        <v>103.9</v>
      </c>
      <c r="BW587" s="58">
        <v>8</v>
      </c>
      <c r="BX587" s="58">
        <v>-27.6</v>
      </c>
      <c r="BY587" s="58">
        <v>-12.3</v>
      </c>
      <c r="BZ587" s="58">
        <v>-7.3</v>
      </c>
      <c r="CA587" s="58">
        <v>1.5</v>
      </c>
      <c r="CB587" s="58">
        <v>-15.7</v>
      </c>
      <c r="CC587" s="58">
        <v>-14.1</v>
      </c>
      <c r="CD587" s="58">
        <v>-12.8</v>
      </c>
      <c r="CE587" s="58">
        <v>40885</v>
      </c>
      <c r="CF587" s="58">
        <v>2567522</v>
      </c>
      <c r="CG587" s="58">
        <v>85.4</v>
      </c>
      <c r="CH587" s="58">
        <v>58.6</v>
      </c>
      <c r="CI587" s="58">
        <v>92.1</v>
      </c>
      <c r="CJ587" s="58">
        <v>93.8</v>
      </c>
      <c r="CK587" s="58">
        <v>-33.200000000000003</v>
      </c>
      <c r="CL587" s="58">
        <v>-29.4</v>
      </c>
      <c r="CM587" s="58">
        <v>-7.8</v>
      </c>
      <c r="CN587" s="58">
        <v>66.900000000000006</v>
      </c>
      <c r="CO587" s="58">
        <v>66.7</v>
      </c>
      <c r="CP587" s="58">
        <v>98.3</v>
      </c>
      <c r="CQ587" s="58">
        <v>155.91175842300001</v>
      </c>
      <c r="CR587" s="58">
        <v>21.2</v>
      </c>
      <c r="CS587" s="58">
        <v>94.4</v>
      </c>
      <c r="CT587" s="58">
        <v>113.2</v>
      </c>
      <c r="CU587" s="58">
        <v>115.34010000000001</v>
      </c>
      <c r="CV587" s="58">
        <v>4.66</v>
      </c>
      <c r="CW587" s="58">
        <v>2.1800000000000002</v>
      </c>
      <c r="CX587" s="58">
        <v>93.9</v>
      </c>
      <c r="CY587" s="58">
        <v>64.900000000000006</v>
      </c>
      <c r="CZ587" s="59" t="s">
        <v>544</v>
      </c>
      <c r="DA587" s="58">
        <v>-16.5</v>
      </c>
      <c r="DB587" s="58">
        <v>107</v>
      </c>
      <c r="DC587" s="58">
        <v>92.1</v>
      </c>
      <c r="DD587" s="58">
        <v>98.1</v>
      </c>
      <c r="DE587" s="58">
        <v>92.1</v>
      </c>
      <c r="DF587" s="58">
        <v>89.6</v>
      </c>
      <c r="DG587" s="58">
        <v>96.6</v>
      </c>
      <c r="DH587" s="58">
        <v>81.8</v>
      </c>
      <c r="DI587" s="58">
        <v>91.1</v>
      </c>
      <c r="DJ587" s="58">
        <v>167.83510099399999</v>
      </c>
      <c r="DK587" s="58">
        <v>101.9</v>
      </c>
      <c r="DL587" s="58">
        <v>99.1</v>
      </c>
      <c r="DM587" s="58">
        <v>98.6</v>
      </c>
      <c r="DN587" s="58">
        <v>22.958763000000001</v>
      </c>
      <c r="DO587" s="58">
        <v>96.8</v>
      </c>
      <c r="DP587" s="59" t="s">
        <v>544</v>
      </c>
      <c r="DQ587" s="1">
        <v>97.4</v>
      </c>
    </row>
    <row r="588" spans="1:121">
      <c r="A588" s="3">
        <v>39736</v>
      </c>
      <c r="B588" s="58">
        <v>86.9</v>
      </c>
      <c r="C588" s="58">
        <v>86.5</v>
      </c>
      <c r="D588" s="58">
        <v>90.8</v>
      </c>
      <c r="E588" s="58">
        <v>82.4</v>
      </c>
      <c r="F588" s="58">
        <v>85.9</v>
      </c>
      <c r="G588" s="58">
        <v>1.332209</v>
      </c>
      <c r="H588" s="58">
        <v>823.6</v>
      </c>
      <c r="I588" s="58">
        <v>1866.1</v>
      </c>
      <c r="J588" s="58">
        <v>5.1130000000000004</v>
      </c>
      <c r="K588" s="58">
        <v>3.9</v>
      </c>
      <c r="L588" s="58">
        <v>4988</v>
      </c>
      <c r="M588" s="58">
        <v>258814</v>
      </c>
      <c r="N588" s="58">
        <v>95.2</v>
      </c>
      <c r="O588" s="58">
        <v>2457</v>
      </c>
      <c r="P588" s="58">
        <v>7.6</v>
      </c>
      <c r="Q588" s="58">
        <v>8.3000000000000007</v>
      </c>
      <c r="R588" s="58">
        <v>36</v>
      </c>
      <c r="S588" s="58">
        <v>80.3</v>
      </c>
      <c r="T588" s="58">
        <v>86.91</v>
      </c>
      <c r="U588" s="58">
        <v>64.040000000000006</v>
      </c>
      <c r="V588" s="58">
        <v>66.77</v>
      </c>
      <c r="W588" s="58">
        <v>-23</v>
      </c>
      <c r="X588" s="58">
        <v>81.3</v>
      </c>
      <c r="Y588" s="58">
        <v>-10.7</v>
      </c>
      <c r="Z588" s="58">
        <v>99.9</v>
      </c>
      <c r="AA588" s="58">
        <v>95.8</v>
      </c>
      <c r="AB588" s="58">
        <v>94.6</v>
      </c>
      <c r="AC588" s="58">
        <v>1.332209</v>
      </c>
      <c r="AD588" s="58">
        <v>95.7</v>
      </c>
      <c r="AE588" s="58">
        <v>-17.2</v>
      </c>
      <c r="AF588" s="58">
        <v>94.141013000000001</v>
      </c>
      <c r="AG588" s="58">
        <v>71.959999999999994</v>
      </c>
      <c r="AH588" s="58">
        <v>92.3</v>
      </c>
      <c r="AI588" s="58">
        <v>81.3</v>
      </c>
      <c r="AJ588" s="58">
        <v>5</v>
      </c>
      <c r="AK588" s="58">
        <v>49.3</v>
      </c>
      <c r="AL588" s="58">
        <v>-17.899999999999999</v>
      </c>
      <c r="AM588" s="58">
        <v>87.821299999999994</v>
      </c>
      <c r="AN588" s="58">
        <v>96.102999999999994</v>
      </c>
      <c r="AO588" s="58">
        <v>18.7</v>
      </c>
      <c r="AP588" s="58">
        <v>97.3</v>
      </c>
      <c r="AQ588" s="58">
        <v>88.9</v>
      </c>
      <c r="AR588" s="58">
        <v>-63</v>
      </c>
      <c r="AS588" s="58">
        <v>-16.8</v>
      </c>
      <c r="AT588" s="58">
        <v>86.5</v>
      </c>
      <c r="AU588" s="58">
        <v>101.56</v>
      </c>
      <c r="AV588" s="58">
        <v>100.8</v>
      </c>
      <c r="AW588" s="58">
        <v>106.8</v>
      </c>
      <c r="AX588" s="58">
        <v>141.30000000000001</v>
      </c>
      <c r="AY588" s="58">
        <v>136.9</v>
      </c>
      <c r="AZ588" s="58">
        <v>114.3</v>
      </c>
      <c r="BA588" s="58">
        <v>95.2</v>
      </c>
      <c r="BB588" s="58">
        <v>127.5</v>
      </c>
      <c r="BC588" s="58">
        <v>94.9</v>
      </c>
      <c r="BD588" s="58">
        <v>105.4</v>
      </c>
      <c r="BE588" s="58">
        <v>-20.7</v>
      </c>
      <c r="BF588" s="58">
        <v>100.3</v>
      </c>
      <c r="BG588" s="58">
        <v>16.190000000000001</v>
      </c>
      <c r="BH588" s="58">
        <v>14.88</v>
      </c>
      <c r="BI588" s="58">
        <v>79.400000000000006</v>
      </c>
      <c r="BJ588" s="58">
        <v>112.7668</v>
      </c>
      <c r="BK588" s="58">
        <v>112.7668</v>
      </c>
      <c r="BL588" s="58">
        <v>82.65</v>
      </c>
      <c r="BM588" s="58">
        <v>67.209999999999994</v>
      </c>
      <c r="BN588" s="58">
        <v>-35.9</v>
      </c>
      <c r="BO588" s="58">
        <v>-14.9</v>
      </c>
      <c r="BP588" s="58">
        <v>91.8</v>
      </c>
      <c r="BQ588" s="58">
        <v>99.9</v>
      </c>
      <c r="BR588" s="58">
        <v>93.5</v>
      </c>
      <c r="BS588" s="58">
        <v>95.3</v>
      </c>
      <c r="BT588" s="58">
        <v>-14.3</v>
      </c>
      <c r="BU588" s="58">
        <v>-27.4</v>
      </c>
      <c r="BV588" s="58">
        <v>102.8</v>
      </c>
      <c r="BW588" s="58">
        <v>-2.6</v>
      </c>
      <c r="BX588" s="58">
        <v>-27.3</v>
      </c>
      <c r="BY588" s="58">
        <v>-13.8</v>
      </c>
      <c r="BZ588" s="58">
        <v>-16.2</v>
      </c>
      <c r="CA588" s="58">
        <v>1.7</v>
      </c>
      <c r="CB588" s="58">
        <v>-27.5</v>
      </c>
      <c r="CC588" s="58">
        <v>-12.9</v>
      </c>
      <c r="CD588" s="58">
        <v>-18.2</v>
      </c>
      <c r="CE588" s="58">
        <v>40937</v>
      </c>
      <c r="CF588" s="58">
        <v>2563408</v>
      </c>
      <c r="CG588" s="58">
        <v>80.400000000000006</v>
      </c>
      <c r="CH588" s="58">
        <v>54.3</v>
      </c>
      <c r="CI588" s="58">
        <v>90</v>
      </c>
      <c r="CJ588" s="58">
        <v>85.9</v>
      </c>
      <c r="CK588" s="58">
        <v>-34.5</v>
      </c>
      <c r="CL588" s="58">
        <v>-33.1</v>
      </c>
      <c r="CM588" s="58">
        <v>-14.3</v>
      </c>
      <c r="CN588" s="58">
        <v>66.5</v>
      </c>
      <c r="CO588" s="58">
        <v>66.099999999999994</v>
      </c>
      <c r="CP588" s="58">
        <v>91.5</v>
      </c>
      <c r="CQ588" s="58">
        <v>256.071777344</v>
      </c>
      <c r="CR588" s="58">
        <v>36.82</v>
      </c>
      <c r="CS588" s="58">
        <v>94.3</v>
      </c>
      <c r="CT588" s="58">
        <v>108.1</v>
      </c>
      <c r="CU588" s="58">
        <v>112.95950000000001</v>
      </c>
      <c r="CV588" s="58">
        <v>4.9000000000000004</v>
      </c>
      <c r="CW588" s="58">
        <v>2.23</v>
      </c>
      <c r="CX588" s="58">
        <v>88.4</v>
      </c>
      <c r="CY588" s="58">
        <v>60</v>
      </c>
      <c r="CZ588" s="59" t="s">
        <v>544</v>
      </c>
      <c r="DA588" s="58">
        <v>-17.7</v>
      </c>
      <c r="DB588" s="58">
        <v>106.4</v>
      </c>
      <c r="DC588" s="58">
        <v>92.2</v>
      </c>
      <c r="DD588" s="58">
        <v>95.8</v>
      </c>
      <c r="DE588" s="58">
        <v>90.7</v>
      </c>
      <c r="DF588" s="58">
        <v>83.3</v>
      </c>
      <c r="DG588" s="58">
        <v>90.3</v>
      </c>
      <c r="DH588" s="58">
        <v>73.7</v>
      </c>
      <c r="DI588" s="58">
        <v>89.3</v>
      </c>
      <c r="DJ588" s="58">
        <v>204.786807788</v>
      </c>
      <c r="DK588" s="58">
        <v>101.7</v>
      </c>
      <c r="DL588" s="58">
        <v>97.9</v>
      </c>
      <c r="DM588" s="58">
        <v>98</v>
      </c>
      <c r="DN588" s="58">
        <v>22.490362999999999</v>
      </c>
      <c r="DO588" s="58">
        <v>95.6</v>
      </c>
      <c r="DP588" s="59" t="s">
        <v>544</v>
      </c>
      <c r="DQ588" s="1">
        <v>95.3</v>
      </c>
    </row>
    <row r="589" spans="1:121">
      <c r="A589" s="3">
        <v>39767</v>
      </c>
      <c r="B589" s="58">
        <v>84.4</v>
      </c>
      <c r="C589" s="58">
        <v>81.400000000000006</v>
      </c>
      <c r="D589" s="58">
        <v>84.6</v>
      </c>
      <c r="E589" s="58">
        <v>78.3</v>
      </c>
      <c r="F589" s="58">
        <v>79.599999999999994</v>
      </c>
      <c r="G589" s="58">
        <v>1.273215</v>
      </c>
      <c r="H589" s="58">
        <v>832.8</v>
      </c>
      <c r="I589" s="58">
        <v>1870.9</v>
      </c>
      <c r="J589" s="58">
        <v>4.2380000000000004</v>
      </c>
      <c r="K589" s="58">
        <v>3.6</v>
      </c>
      <c r="L589" s="58">
        <v>4669.3999999999996</v>
      </c>
      <c r="M589" s="58">
        <v>233772</v>
      </c>
      <c r="N589" s="58">
        <v>91.2</v>
      </c>
      <c r="O589" s="58">
        <v>2375</v>
      </c>
      <c r="P589" s="58">
        <v>7.6</v>
      </c>
      <c r="Q589" s="58">
        <v>4.9000000000000004</v>
      </c>
      <c r="R589" s="58">
        <v>49.2</v>
      </c>
      <c r="S589" s="58">
        <v>71.89</v>
      </c>
      <c r="T589" s="58">
        <v>79.73</v>
      </c>
      <c r="U589" s="58">
        <v>62.44</v>
      </c>
      <c r="V589" s="58">
        <v>66.52</v>
      </c>
      <c r="W589" s="58">
        <v>-35.299999999999997</v>
      </c>
      <c r="X589" s="58">
        <v>76.2</v>
      </c>
      <c r="Y589" s="58">
        <v>-20.399999999999999</v>
      </c>
      <c r="Z589" s="58">
        <v>99.8</v>
      </c>
      <c r="AA589" s="58">
        <v>95.6</v>
      </c>
      <c r="AB589" s="58">
        <v>94.3</v>
      </c>
      <c r="AC589" s="58">
        <v>1.273215</v>
      </c>
      <c r="AD589" s="58">
        <v>91.6</v>
      </c>
      <c r="AE589" s="58">
        <v>-30.4</v>
      </c>
      <c r="AF589" s="58">
        <v>96.216768999999999</v>
      </c>
      <c r="AG589" s="58">
        <v>52.71</v>
      </c>
      <c r="AH589" s="58">
        <v>92.1</v>
      </c>
      <c r="AI589" s="58">
        <v>76.2</v>
      </c>
      <c r="AJ589" s="58">
        <v>4.7</v>
      </c>
      <c r="AK589" s="58">
        <v>58.5</v>
      </c>
      <c r="AL589" s="58">
        <v>-32.200000000000003</v>
      </c>
      <c r="AM589" s="58">
        <v>86.957700000000003</v>
      </c>
      <c r="AN589" s="58">
        <v>95.099500000000006</v>
      </c>
      <c r="AO589" s="58">
        <v>17.8</v>
      </c>
      <c r="AP589" s="58">
        <v>94.5</v>
      </c>
      <c r="AQ589" s="58">
        <v>88.5</v>
      </c>
      <c r="AR589" s="58">
        <v>-53.5</v>
      </c>
      <c r="AS589" s="58">
        <v>-16.3</v>
      </c>
      <c r="AT589" s="58">
        <v>81.3</v>
      </c>
      <c r="AU589" s="58">
        <v>100.83</v>
      </c>
      <c r="AV589" s="58">
        <v>98.3</v>
      </c>
      <c r="AW589" s="58">
        <v>109.9</v>
      </c>
      <c r="AX589" s="58">
        <v>106.2</v>
      </c>
      <c r="AY589" s="58">
        <v>106.1</v>
      </c>
      <c r="AZ589" s="58">
        <v>105.4</v>
      </c>
      <c r="BA589" s="58">
        <v>90.5</v>
      </c>
      <c r="BB589" s="58">
        <v>115.8</v>
      </c>
      <c r="BC589" s="58">
        <v>94.3</v>
      </c>
      <c r="BD589" s="58">
        <v>105.2</v>
      </c>
      <c r="BE589" s="58">
        <v>-32.299999999999997</v>
      </c>
      <c r="BF589" s="58">
        <v>94.2</v>
      </c>
      <c r="BG589" s="58">
        <v>15.44</v>
      </c>
      <c r="BH589" s="58">
        <v>14.67</v>
      </c>
      <c r="BI589" s="58">
        <v>79.400000000000006</v>
      </c>
      <c r="BJ589" s="58">
        <v>111.8214</v>
      </c>
      <c r="BK589" s="58">
        <v>111.8214</v>
      </c>
      <c r="BL589" s="58">
        <v>75.31</v>
      </c>
      <c r="BM589" s="58">
        <v>65.31</v>
      </c>
      <c r="BN589" s="58">
        <v>-52.8</v>
      </c>
      <c r="BO589" s="58">
        <v>-33.799999999999997</v>
      </c>
      <c r="BP589" s="58">
        <v>89.2</v>
      </c>
      <c r="BQ589" s="58">
        <v>96.7</v>
      </c>
      <c r="BR589" s="58">
        <v>89.6</v>
      </c>
      <c r="BS589" s="58">
        <v>96.1</v>
      </c>
      <c r="BT589" s="58">
        <v>-18.100000000000001</v>
      </c>
      <c r="BU589" s="58">
        <v>-25.7</v>
      </c>
      <c r="BV589" s="58">
        <v>99.1</v>
      </c>
      <c r="BW589" s="58">
        <v>-4</v>
      </c>
      <c r="BX589" s="58">
        <v>-36.200000000000003</v>
      </c>
      <c r="BY589" s="58">
        <v>-25.8</v>
      </c>
      <c r="BZ589" s="58">
        <v>-29.4</v>
      </c>
      <c r="CA589" s="58">
        <v>1.9</v>
      </c>
      <c r="CB589" s="58">
        <v>-30.1</v>
      </c>
      <c r="CC589" s="58">
        <v>-6.9</v>
      </c>
      <c r="CD589" s="58">
        <v>-6.7</v>
      </c>
      <c r="CE589" s="58">
        <v>40946</v>
      </c>
      <c r="CF589" s="58">
        <v>2567658</v>
      </c>
      <c r="CG589" s="58">
        <v>79.599999999999994</v>
      </c>
      <c r="CH589" s="58">
        <v>59.1</v>
      </c>
      <c r="CI589" s="58">
        <v>85.8</v>
      </c>
      <c r="CJ589" s="58">
        <v>85.1</v>
      </c>
      <c r="CK589" s="58">
        <v>-35.299999999999997</v>
      </c>
      <c r="CL589" s="58">
        <v>-34.9</v>
      </c>
      <c r="CM589" s="58">
        <v>-18.100000000000001</v>
      </c>
      <c r="CN589" s="58">
        <v>67</v>
      </c>
      <c r="CO589" s="58">
        <v>67</v>
      </c>
      <c r="CP589" s="58">
        <v>83.9</v>
      </c>
      <c r="CQ589" s="58">
        <v>188.75669860799999</v>
      </c>
      <c r="CR589" s="58">
        <v>56.61</v>
      </c>
      <c r="CS589" s="58">
        <v>94.4</v>
      </c>
      <c r="CT589" s="58">
        <v>107.8</v>
      </c>
      <c r="CU589" s="58">
        <v>112.1887</v>
      </c>
      <c r="CV589" s="58">
        <v>4.82</v>
      </c>
      <c r="CW589" s="58">
        <v>2.06</v>
      </c>
      <c r="CX589" s="58">
        <v>88.1</v>
      </c>
      <c r="CY589" s="58">
        <v>65.900000000000006</v>
      </c>
      <c r="CZ589" s="59" t="s">
        <v>544</v>
      </c>
      <c r="DA589" s="58">
        <v>-16.2</v>
      </c>
      <c r="DB589" s="58">
        <v>100.1</v>
      </c>
      <c r="DC589" s="58">
        <v>92.2</v>
      </c>
      <c r="DD589" s="58">
        <v>92</v>
      </c>
      <c r="DE589" s="58">
        <v>86.8</v>
      </c>
      <c r="DF589" s="58">
        <v>82</v>
      </c>
      <c r="DG589" s="58">
        <v>82.3</v>
      </c>
      <c r="DH589" s="58">
        <v>69.8</v>
      </c>
      <c r="DI589" s="58">
        <v>85.1</v>
      </c>
      <c r="DJ589" s="58">
        <v>143.12982602899999</v>
      </c>
      <c r="DK589" s="58">
        <v>95.9</v>
      </c>
      <c r="DL589" s="58">
        <v>94.9</v>
      </c>
      <c r="DM589" s="58">
        <v>93.7</v>
      </c>
      <c r="DN589" s="58">
        <v>20.86758</v>
      </c>
      <c r="DO589" s="58">
        <v>91.8</v>
      </c>
      <c r="DP589" s="59" t="s">
        <v>544</v>
      </c>
      <c r="DQ589" s="1">
        <v>91.1</v>
      </c>
    </row>
    <row r="590" spans="1:121">
      <c r="A590" s="3">
        <v>39797</v>
      </c>
      <c r="B590" s="58">
        <v>80.7</v>
      </c>
      <c r="C590" s="58">
        <v>77.900000000000006</v>
      </c>
      <c r="D590" s="58">
        <v>79.900000000000006</v>
      </c>
      <c r="E590" s="58">
        <v>75.900000000000006</v>
      </c>
      <c r="F590" s="58">
        <v>74.3</v>
      </c>
      <c r="G590" s="58">
        <v>1.344943</v>
      </c>
      <c r="H590" s="58">
        <v>832.8</v>
      </c>
      <c r="I590" s="58">
        <v>1861.9</v>
      </c>
      <c r="J590" s="58">
        <v>3.2930000000000001</v>
      </c>
      <c r="K590" s="58">
        <v>3.1</v>
      </c>
      <c r="L590" s="58">
        <v>4810.2</v>
      </c>
      <c r="M590" s="58">
        <v>225981</v>
      </c>
      <c r="N590" s="58">
        <v>87.6</v>
      </c>
      <c r="O590" s="58">
        <v>2237</v>
      </c>
      <c r="P590" s="58">
        <v>7.7</v>
      </c>
      <c r="Q590" s="58">
        <v>3.9</v>
      </c>
      <c r="R590" s="58">
        <v>53.8</v>
      </c>
      <c r="S590" s="58">
        <v>71.069999999999993</v>
      </c>
      <c r="T590" s="58">
        <v>77.569999999999993</v>
      </c>
      <c r="U590" s="58">
        <v>58.29</v>
      </c>
      <c r="V590" s="58">
        <v>65.400000000000006</v>
      </c>
      <c r="W590" s="58">
        <v>-46.2</v>
      </c>
      <c r="X590" s="58">
        <v>69</v>
      </c>
      <c r="Y590" s="58">
        <v>-31.9</v>
      </c>
      <c r="Z590" s="58">
        <v>101.8</v>
      </c>
      <c r="AA590" s="58">
        <v>98.1</v>
      </c>
      <c r="AB590" s="58">
        <v>97.1</v>
      </c>
      <c r="AC590" s="58">
        <v>1.344943</v>
      </c>
      <c r="AD590" s="58">
        <v>88.7</v>
      </c>
      <c r="AE590" s="58">
        <v>-41.2</v>
      </c>
      <c r="AF590" s="58">
        <v>98.726114999999993</v>
      </c>
      <c r="AG590" s="58">
        <v>40.51</v>
      </c>
      <c r="AH590" s="58">
        <v>91.8</v>
      </c>
      <c r="AI590" s="58">
        <v>69</v>
      </c>
      <c r="AJ590" s="58">
        <v>3.8</v>
      </c>
      <c r="AK590" s="58">
        <v>61.3</v>
      </c>
      <c r="AL590" s="58">
        <v>-45.3</v>
      </c>
      <c r="AM590" s="58">
        <v>86.276799999999994</v>
      </c>
      <c r="AN590" s="58">
        <v>94.296300000000002</v>
      </c>
      <c r="AO590" s="58">
        <v>24.8</v>
      </c>
      <c r="AP590" s="58">
        <v>79.7</v>
      </c>
      <c r="AQ590" s="58">
        <v>86.7</v>
      </c>
      <c r="AR590" s="58">
        <v>-45.2</v>
      </c>
      <c r="AS590" s="58">
        <v>-20</v>
      </c>
      <c r="AT590" s="58">
        <v>75.599999999999994</v>
      </c>
      <c r="AU590" s="58">
        <v>104.01</v>
      </c>
      <c r="AV590" s="58">
        <v>94.9</v>
      </c>
      <c r="AW590" s="58">
        <v>108.5</v>
      </c>
      <c r="AX590" s="58">
        <v>82.8</v>
      </c>
      <c r="AY590" s="58">
        <v>85.4</v>
      </c>
      <c r="AZ590" s="58">
        <v>98.4</v>
      </c>
      <c r="BA590" s="58">
        <v>88.6</v>
      </c>
      <c r="BB590" s="58">
        <v>105.3</v>
      </c>
      <c r="BC590" s="58">
        <v>93.5</v>
      </c>
      <c r="BD590" s="58">
        <v>104.4</v>
      </c>
      <c r="BE590" s="58">
        <v>-50.6</v>
      </c>
      <c r="BF590" s="58">
        <v>88.5</v>
      </c>
      <c r="BG590" s="58">
        <v>14.94</v>
      </c>
      <c r="BH590" s="58">
        <v>15.23</v>
      </c>
      <c r="BI590" s="58">
        <v>82</v>
      </c>
      <c r="BJ590" s="58">
        <v>117.6031</v>
      </c>
      <c r="BK590" s="58">
        <v>117.6031</v>
      </c>
      <c r="BL590" s="58">
        <v>72.489999999999995</v>
      </c>
      <c r="BM590" s="58">
        <v>62.17</v>
      </c>
      <c r="BN590" s="58">
        <v>-64.099999999999994</v>
      </c>
      <c r="BO590" s="58">
        <v>-49.4</v>
      </c>
      <c r="BP590" s="58">
        <v>86.3</v>
      </c>
      <c r="BQ590" s="58">
        <v>90.1</v>
      </c>
      <c r="BR590" s="58">
        <v>82.5</v>
      </c>
      <c r="BS590" s="58">
        <v>95.9</v>
      </c>
      <c r="BT590" s="58">
        <v>-22.7</v>
      </c>
      <c r="BU590" s="58">
        <v>-27</v>
      </c>
      <c r="BV590" s="58">
        <v>95.3</v>
      </c>
      <c r="BW590" s="58">
        <v>-11.5</v>
      </c>
      <c r="BX590" s="58">
        <v>-34.6</v>
      </c>
      <c r="BY590" s="58">
        <v>-32.799999999999997</v>
      </c>
      <c r="BZ590" s="58">
        <v>-40.1</v>
      </c>
      <c r="CA590" s="58">
        <v>2.1</v>
      </c>
      <c r="CB590" s="58">
        <v>-32.4</v>
      </c>
      <c r="CC590" s="58">
        <v>-15.4</v>
      </c>
      <c r="CD590" s="58">
        <v>-6.3</v>
      </c>
      <c r="CE590" s="58">
        <v>40952</v>
      </c>
      <c r="CF590" s="58">
        <v>2595241</v>
      </c>
      <c r="CG590" s="58">
        <v>77.599999999999994</v>
      </c>
      <c r="CH590" s="58">
        <v>49.2</v>
      </c>
      <c r="CI590" s="58">
        <v>89.2</v>
      </c>
      <c r="CJ590" s="58">
        <v>82.5</v>
      </c>
      <c r="CK590" s="58">
        <v>-36.799999999999997</v>
      </c>
      <c r="CL590" s="58">
        <v>-35</v>
      </c>
      <c r="CM590" s="58">
        <v>-22.7</v>
      </c>
      <c r="CN590" s="58">
        <v>67.2</v>
      </c>
      <c r="CO590" s="58">
        <v>67.5</v>
      </c>
      <c r="CP590" s="58">
        <v>80.3</v>
      </c>
      <c r="CQ590" s="58">
        <v>192.488449097</v>
      </c>
      <c r="CR590" s="58">
        <v>57.94</v>
      </c>
      <c r="CS590" s="58">
        <v>94.5</v>
      </c>
      <c r="CT590" s="58">
        <v>113.2</v>
      </c>
      <c r="CU590" s="58">
        <v>117.9406</v>
      </c>
      <c r="CV590" s="58">
        <v>4.71</v>
      </c>
      <c r="CW590" s="58">
        <v>2.06</v>
      </c>
      <c r="CX590" s="58">
        <v>85.5</v>
      </c>
      <c r="CY590" s="58">
        <v>54.7</v>
      </c>
      <c r="CZ590" s="59" t="s">
        <v>544</v>
      </c>
      <c r="DA590" s="58">
        <v>-21</v>
      </c>
      <c r="DB590" s="58">
        <v>98.9</v>
      </c>
      <c r="DC590" s="58">
        <v>93</v>
      </c>
      <c r="DD590" s="58">
        <v>88.1</v>
      </c>
      <c r="DE590" s="58">
        <v>82.2</v>
      </c>
      <c r="DF590" s="58">
        <v>79.2</v>
      </c>
      <c r="DG590" s="58">
        <v>79.400000000000006</v>
      </c>
      <c r="DH590" s="58">
        <v>62.8</v>
      </c>
      <c r="DI590" s="58">
        <v>77.400000000000006</v>
      </c>
      <c r="DJ590" s="58">
        <v>146.56788080499999</v>
      </c>
      <c r="DK590" s="58">
        <v>90.2</v>
      </c>
      <c r="DL590" s="58">
        <v>92</v>
      </c>
      <c r="DM590" s="58">
        <v>88.9</v>
      </c>
      <c r="DN590" s="58">
        <v>17.406048999999999</v>
      </c>
      <c r="DO590" s="58">
        <v>90.6</v>
      </c>
      <c r="DP590" s="59" t="s">
        <v>544</v>
      </c>
      <c r="DQ590" s="1">
        <v>87.7</v>
      </c>
    </row>
    <row r="591" spans="1:121">
      <c r="A591" s="3">
        <v>39828</v>
      </c>
      <c r="B591" s="58">
        <v>81.599999999999994</v>
      </c>
      <c r="C591" s="58">
        <v>78.099999999999994</v>
      </c>
      <c r="D591" s="58">
        <v>78.8</v>
      </c>
      <c r="E591" s="58">
        <v>77.400000000000006</v>
      </c>
      <c r="F591" s="58">
        <v>68.599999999999994</v>
      </c>
      <c r="G591" s="58">
        <v>1.3238669999999999</v>
      </c>
      <c r="H591" s="58">
        <v>891.8</v>
      </c>
      <c r="I591" s="58">
        <v>1894.9</v>
      </c>
      <c r="J591" s="58">
        <v>2.4569999999999999</v>
      </c>
      <c r="K591" s="58">
        <v>3.1</v>
      </c>
      <c r="L591" s="58">
        <v>4338.3999999999996</v>
      </c>
      <c r="M591" s="58">
        <v>189385</v>
      </c>
      <c r="N591" s="58">
        <v>80.400000000000006</v>
      </c>
      <c r="O591" s="58">
        <v>2444</v>
      </c>
      <c r="P591" s="58">
        <v>7.8</v>
      </c>
      <c r="Q591" s="58">
        <v>6.1</v>
      </c>
      <c r="R591" s="58">
        <v>44.4</v>
      </c>
      <c r="S591" s="58">
        <v>65.260000000000005</v>
      </c>
      <c r="T591" s="58">
        <v>72.58</v>
      </c>
      <c r="U591" s="58">
        <v>55.81</v>
      </c>
      <c r="V591" s="58">
        <v>62.06</v>
      </c>
      <c r="W591" s="58">
        <v>-51.3</v>
      </c>
      <c r="X591" s="58">
        <v>61.2</v>
      </c>
      <c r="Y591" s="58">
        <v>-32.299999999999997</v>
      </c>
      <c r="Z591" s="58">
        <v>101.4</v>
      </c>
      <c r="AA591" s="58">
        <v>97.9</v>
      </c>
      <c r="AB591" s="58">
        <v>97</v>
      </c>
      <c r="AC591" s="58">
        <v>1.3238669999999999</v>
      </c>
      <c r="AD591" s="58">
        <v>82.6</v>
      </c>
      <c r="AE591" s="58">
        <v>-47.3</v>
      </c>
      <c r="AF591" s="58">
        <v>99.145298999999994</v>
      </c>
      <c r="AG591" s="58">
        <v>43.17</v>
      </c>
      <c r="AH591" s="58">
        <v>92</v>
      </c>
      <c r="AI591" s="58">
        <v>61.2</v>
      </c>
      <c r="AJ591" s="58">
        <v>7.1</v>
      </c>
      <c r="AK591" s="58">
        <v>50.2</v>
      </c>
      <c r="AL591" s="58">
        <v>-43.1</v>
      </c>
      <c r="AM591" s="58">
        <v>85.867800000000003</v>
      </c>
      <c r="AN591" s="58">
        <v>93.790499999999994</v>
      </c>
      <c r="AO591" s="58">
        <v>26.6</v>
      </c>
      <c r="AP591" s="58">
        <v>54.2</v>
      </c>
      <c r="AQ591" s="58">
        <v>85</v>
      </c>
      <c r="AR591" s="58">
        <v>-31</v>
      </c>
      <c r="AS591" s="58">
        <v>-21.2</v>
      </c>
      <c r="AT591" s="58">
        <v>75.099999999999994</v>
      </c>
      <c r="AU591" s="58">
        <v>103.99</v>
      </c>
      <c r="AV591" s="58">
        <v>94</v>
      </c>
      <c r="AW591" s="58">
        <v>104.2</v>
      </c>
      <c r="AX591" s="58">
        <v>86.3</v>
      </c>
      <c r="AY591" s="58">
        <v>87.8</v>
      </c>
      <c r="AZ591" s="58">
        <v>95.6</v>
      </c>
      <c r="BA591" s="58">
        <v>97.2</v>
      </c>
      <c r="BB591" s="58">
        <v>94.4</v>
      </c>
      <c r="BC591" s="58">
        <v>93</v>
      </c>
      <c r="BD591" s="58">
        <v>103.3</v>
      </c>
      <c r="BE591" s="58">
        <v>-42.8</v>
      </c>
      <c r="BF591" s="58">
        <v>84.7</v>
      </c>
      <c r="BG591" s="58">
        <v>17.399999999999999</v>
      </c>
      <c r="BH591" s="58">
        <v>15.56</v>
      </c>
      <c r="BI591" s="58">
        <v>76.5</v>
      </c>
      <c r="BJ591" s="58">
        <v>117.74630000000001</v>
      </c>
      <c r="BK591" s="58">
        <v>117.74630000000001</v>
      </c>
      <c r="BL591" s="58">
        <v>67.36</v>
      </c>
      <c r="BM591" s="58">
        <v>58.13</v>
      </c>
      <c r="BN591" s="58">
        <v>-50.2</v>
      </c>
      <c r="BO591" s="58">
        <v>-45.9</v>
      </c>
      <c r="BP591" s="58">
        <v>75.900000000000006</v>
      </c>
      <c r="BQ591" s="58">
        <v>85.8</v>
      </c>
      <c r="BR591" s="58">
        <v>74.099999999999994</v>
      </c>
      <c r="BS591" s="58">
        <v>93</v>
      </c>
      <c r="BT591" s="58">
        <v>-25.7</v>
      </c>
      <c r="BU591" s="58">
        <v>-33.299999999999997</v>
      </c>
      <c r="BV591" s="58">
        <v>90.4</v>
      </c>
      <c r="BW591" s="58">
        <v>-8.6999999999999993</v>
      </c>
      <c r="BX591" s="58">
        <v>-29.1</v>
      </c>
      <c r="BY591" s="58">
        <v>-29.7</v>
      </c>
      <c r="BZ591" s="58">
        <v>-39.4</v>
      </c>
      <c r="CA591" s="58">
        <v>2.2000000000000002</v>
      </c>
      <c r="CB591" s="58">
        <v>-32.9</v>
      </c>
      <c r="CC591" s="58">
        <v>-20.5</v>
      </c>
      <c r="CD591" s="58">
        <v>15.5</v>
      </c>
      <c r="CE591" s="58">
        <v>40960</v>
      </c>
      <c r="CF591" s="58">
        <v>2614294</v>
      </c>
      <c r="CG591" s="58">
        <v>79</v>
      </c>
      <c r="CH591" s="58">
        <v>45.9</v>
      </c>
      <c r="CI591" s="58">
        <v>98.4</v>
      </c>
      <c r="CJ591" s="58">
        <v>79.5</v>
      </c>
      <c r="CK591" s="58">
        <v>-40.299999999999997</v>
      </c>
      <c r="CL591" s="58">
        <v>-37.6</v>
      </c>
      <c r="CM591" s="58">
        <v>-25.7</v>
      </c>
      <c r="CN591" s="58">
        <v>67.599999999999994</v>
      </c>
      <c r="CO591" s="58">
        <v>67.099999999999994</v>
      </c>
      <c r="CP591" s="58">
        <v>75.599999999999994</v>
      </c>
      <c r="CQ591" s="58">
        <v>174.722732544</v>
      </c>
      <c r="CR591" s="58">
        <v>41.7</v>
      </c>
      <c r="CS591" s="58">
        <v>94.4</v>
      </c>
      <c r="CT591" s="58">
        <v>112.1</v>
      </c>
      <c r="CU591" s="58">
        <v>118.10760000000001</v>
      </c>
      <c r="CV591" s="58">
        <v>5.17</v>
      </c>
      <c r="CW591" s="58">
        <v>2.2000000000000002</v>
      </c>
      <c r="CX591" s="58">
        <v>86.8</v>
      </c>
      <c r="CY591" s="58">
        <v>51</v>
      </c>
      <c r="CZ591" s="59" t="s">
        <v>544</v>
      </c>
      <c r="DA591" s="58">
        <v>-20.399999999999999</v>
      </c>
      <c r="DB591" s="58">
        <v>102.9</v>
      </c>
      <c r="DC591" s="58">
        <v>92.2</v>
      </c>
      <c r="DD591" s="58">
        <v>90.1</v>
      </c>
      <c r="DE591" s="58">
        <v>81.8</v>
      </c>
      <c r="DF591" s="58">
        <v>81.3</v>
      </c>
      <c r="DG591" s="58">
        <v>79</v>
      </c>
      <c r="DH591" s="58">
        <v>53.9</v>
      </c>
      <c r="DI591" s="58">
        <v>66.400000000000006</v>
      </c>
      <c r="DJ591" s="58">
        <v>146.86084831700001</v>
      </c>
      <c r="DK591" s="58">
        <v>86.4</v>
      </c>
      <c r="DL591" s="58">
        <v>89.6</v>
      </c>
      <c r="DM591" s="58">
        <v>81.5</v>
      </c>
      <c r="DN591" s="58">
        <v>15.284445</v>
      </c>
      <c r="DO591" s="58">
        <v>86.6</v>
      </c>
      <c r="DP591" s="59" t="s">
        <v>544</v>
      </c>
      <c r="DQ591" s="1">
        <v>80.7</v>
      </c>
    </row>
    <row r="592" spans="1:121">
      <c r="A592" s="3">
        <v>39859</v>
      </c>
      <c r="B592" s="58">
        <v>81</v>
      </c>
      <c r="C592" s="58">
        <v>77</v>
      </c>
      <c r="D592" s="58">
        <v>74.900000000000006</v>
      </c>
      <c r="E592" s="58">
        <v>79.099999999999994</v>
      </c>
      <c r="F592" s="58">
        <v>66.599999999999994</v>
      </c>
      <c r="G592" s="58">
        <v>1.27847</v>
      </c>
      <c r="H592" s="58">
        <v>909.1</v>
      </c>
      <c r="I592" s="58">
        <v>1901.1</v>
      </c>
      <c r="J592" s="58">
        <v>1.9430000000000001</v>
      </c>
      <c r="K592" s="58">
        <v>3.1</v>
      </c>
      <c r="L592" s="58">
        <v>3843.7</v>
      </c>
      <c r="M592" s="58">
        <v>277740</v>
      </c>
      <c r="N592" s="58">
        <v>77.8</v>
      </c>
      <c r="O592" s="58">
        <v>2394</v>
      </c>
      <c r="P592" s="58">
        <v>7.9</v>
      </c>
      <c r="Q592" s="58">
        <v>8.1</v>
      </c>
      <c r="R592" s="58">
        <v>40.1</v>
      </c>
      <c r="S592" s="58">
        <v>62.67</v>
      </c>
      <c r="T592" s="58">
        <v>70.36</v>
      </c>
      <c r="U592" s="58">
        <v>54.25</v>
      </c>
      <c r="V592" s="58">
        <v>60.26</v>
      </c>
      <c r="W592" s="58">
        <v>-60</v>
      </c>
      <c r="X592" s="58">
        <v>60.8</v>
      </c>
      <c r="Y592" s="58">
        <v>-31.5</v>
      </c>
      <c r="Z592" s="58">
        <v>100.6</v>
      </c>
      <c r="AA592" s="58">
        <v>97.8</v>
      </c>
      <c r="AB592" s="58">
        <v>96.9</v>
      </c>
      <c r="AC592" s="58">
        <v>1.27847</v>
      </c>
      <c r="AD592" s="58">
        <v>80.2</v>
      </c>
      <c r="AE592" s="58">
        <v>-55.4</v>
      </c>
      <c r="AF592" s="58">
        <v>99.357602</v>
      </c>
      <c r="AG592" s="58">
        <v>42.91</v>
      </c>
      <c r="AH592" s="58">
        <v>92.1</v>
      </c>
      <c r="AI592" s="58">
        <v>60.8</v>
      </c>
      <c r="AJ592" s="58">
        <v>7.8</v>
      </c>
      <c r="AK592" s="58">
        <v>46.1</v>
      </c>
      <c r="AL592" s="58">
        <v>-47</v>
      </c>
      <c r="AM592" s="58">
        <v>85.754499999999993</v>
      </c>
      <c r="AN592" s="58">
        <v>93.607200000000006</v>
      </c>
      <c r="AO592" s="58">
        <v>24.2</v>
      </c>
      <c r="AP592" s="58">
        <v>33.700000000000003</v>
      </c>
      <c r="AQ592" s="58">
        <v>86.5</v>
      </c>
      <c r="AR592" s="58">
        <v>-5.8</v>
      </c>
      <c r="AS592" s="58">
        <v>-21.8</v>
      </c>
      <c r="AT592" s="58">
        <v>73</v>
      </c>
      <c r="AU592" s="58">
        <v>103.77</v>
      </c>
      <c r="AV592" s="58">
        <v>93.7</v>
      </c>
      <c r="AW592" s="58">
        <v>103.6</v>
      </c>
      <c r="AX592" s="58">
        <v>83.1</v>
      </c>
      <c r="AY592" s="58">
        <v>84.8</v>
      </c>
      <c r="AZ592" s="58">
        <v>93.5</v>
      </c>
      <c r="BA592" s="58">
        <v>95</v>
      </c>
      <c r="BB592" s="58">
        <v>92.5</v>
      </c>
      <c r="BC592" s="58">
        <v>92.8</v>
      </c>
      <c r="BD592" s="58">
        <v>103.9</v>
      </c>
      <c r="BE592" s="58">
        <v>-47.5</v>
      </c>
      <c r="BF592" s="58">
        <v>84.7</v>
      </c>
      <c r="BG592" s="58">
        <v>14.93</v>
      </c>
      <c r="BH592" s="58">
        <v>14.02</v>
      </c>
      <c r="BI592" s="58">
        <v>78.099999999999994</v>
      </c>
      <c r="BJ592" s="58">
        <v>117.10509999999999</v>
      </c>
      <c r="BK592" s="58">
        <v>117.10509999999999</v>
      </c>
      <c r="BL592" s="58">
        <v>65.2</v>
      </c>
      <c r="BM592" s="58">
        <v>56.51</v>
      </c>
      <c r="BN592" s="58">
        <v>-48.6</v>
      </c>
      <c r="BO592" s="58">
        <v>-48.7</v>
      </c>
      <c r="BP592" s="58">
        <v>71.599999999999994</v>
      </c>
      <c r="BQ592" s="58">
        <v>80</v>
      </c>
      <c r="BR592" s="58">
        <v>70.3</v>
      </c>
      <c r="BS592" s="58">
        <v>92.6</v>
      </c>
      <c r="BT592" s="58">
        <v>-24.8</v>
      </c>
      <c r="BU592" s="58">
        <v>-33</v>
      </c>
      <c r="BV592" s="58">
        <v>86.3</v>
      </c>
      <c r="BW592" s="58">
        <v>-6.9</v>
      </c>
      <c r="BX592" s="58">
        <v>-24.1</v>
      </c>
      <c r="BY592" s="58">
        <v>-36</v>
      </c>
      <c r="BZ592" s="58">
        <v>-43.4</v>
      </c>
      <c r="CA592" s="58">
        <v>2.2999999999999998</v>
      </c>
      <c r="CB592" s="58">
        <v>-27.9</v>
      </c>
      <c r="CC592" s="58">
        <v>-11</v>
      </c>
      <c r="CD592" s="58">
        <v>14.6</v>
      </c>
      <c r="CE592" s="58">
        <v>40983</v>
      </c>
      <c r="CF592" s="58">
        <v>2610936</v>
      </c>
      <c r="CG592" s="58">
        <v>69.099999999999994</v>
      </c>
      <c r="CH592" s="58">
        <v>49.2</v>
      </c>
      <c r="CI592" s="58">
        <v>83.5</v>
      </c>
      <c r="CJ592" s="58">
        <v>67.099999999999994</v>
      </c>
      <c r="CK592" s="58">
        <v>-36.200000000000003</v>
      </c>
      <c r="CL592" s="58">
        <v>-33.5</v>
      </c>
      <c r="CM592" s="58">
        <v>-24.8</v>
      </c>
      <c r="CN592" s="58">
        <v>67.3</v>
      </c>
      <c r="CO592" s="58">
        <v>67.099999999999994</v>
      </c>
      <c r="CP592" s="58">
        <v>77.5</v>
      </c>
      <c r="CQ592" s="58">
        <v>121.99932098399999</v>
      </c>
      <c r="CR592" s="58">
        <v>46.31</v>
      </c>
      <c r="CS592" s="58">
        <v>94.6</v>
      </c>
      <c r="CT592" s="58">
        <v>109.7</v>
      </c>
      <c r="CU592" s="58">
        <v>117.4723</v>
      </c>
      <c r="CV592" s="58">
        <v>4.43</v>
      </c>
      <c r="CW592" s="58">
        <v>1.94</v>
      </c>
      <c r="CX592" s="58">
        <v>76.5</v>
      </c>
      <c r="CY592" s="58">
        <v>55</v>
      </c>
      <c r="CZ592" s="59" t="s">
        <v>544</v>
      </c>
      <c r="DA592" s="58">
        <v>-17</v>
      </c>
      <c r="DB592" s="58">
        <v>98.1</v>
      </c>
      <c r="DC592" s="58">
        <v>92.8</v>
      </c>
      <c r="DD592" s="58">
        <v>90.1</v>
      </c>
      <c r="DE592" s="58">
        <v>79.5</v>
      </c>
      <c r="DF592" s="58">
        <v>82.6</v>
      </c>
      <c r="DG592" s="58">
        <v>75.400000000000006</v>
      </c>
      <c r="DH592" s="58">
        <v>54.9</v>
      </c>
      <c r="DI592" s="58">
        <v>63.8</v>
      </c>
      <c r="DJ592" s="58">
        <v>149.584244076</v>
      </c>
      <c r="DK592" s="58">
        <v>85</v>
      </c>
      <c r="DL592" s="58">
        <v>89.2</v>
      </c>
      <c r="DM592" s="58">
        <v>78.400000000000006</v>
      </c>
      <c r="DN592" s="58">
        <v>14.1121</v>
      </c>
      <c r="DO592" s="58">
        <v>85.2</v>
      </c>
      <c r="DP592" s="59" t="s">
        <v>544</v>
      </c>
      <c r="DQ592" s="1">
        <v>78.2</v>
      </c>
    </row>
    <row r="593" spans="1:121">
      <c r="A593" s="3">
        <v>39887</v>
      </c>
      <c r="B593" s="58">
        <v>79.900000000000006</v>
      </c>
      <c r="C593" s="58">
        <v>75.8</v>
      </c>
      <c r="D593" s="58">
        <v>72.400000000000006</v>
      </c>
      <c r="E593" s="58">
        <v>79.400000000000006</v>
      </c>
      <c r="F593" s="58">
        <v>69.2</v>
      </c>
      <c r="G593" s="58">
        <v>1.3049820000000001</v>
      </c>
      <c r="H593" s="58">
        <v>906.4</v>
      </c>
      <c r="I593" s="58">
        <v>1886.5</v>
      </c>
      <c r="J593" s="58">
        <v>1.635</v>
      </c>
      <c r="K593" s="58">
        <v>3</v>
      </c>
      <c r="L593" s="58">
        <v>4084.8</v>
      </c>
      <c r="M593" s="58">
        <v>400965</v>
      </c>
      <c r="N593" s="58">
        <v>78.3</v>
      </c>
      <c r="O593" s="58">
        <v>2874</v>
      </c>
      <c r="P593" s="58">
        <v>8.1</v>
      </c>
      <c r="Q593" s="58">
        <v>9.1999999999999993</v>
      </c>
      <c r="R593" s="58">
        <v>39.4</v>
      </c>
      <c r="S593" s="58">
        <v>61.13</v>
      </c>
      <c r="T593" s="58">
        <v>70.48</v>
      </c>
      <c r="U593" s="58">
        <v>53.06</v>
      </c>
      <c r="V593" s="58">
        <v>60.59</v>
      </c>
      <c r="W593" s="58">
        <v>-63.3</v>
      </c>
      <c r="X593" s="58">
        <v>64</v>
      </c>
      <c r="Y593" s="58">
        <v>-34.1</v>
      </c>
      <c r="Z593" s="58">
        <v>101.5</v>
      </c>
      <c r="AA593" s="58">
        <v>98.4</v>
      </c>
      <c r="AB593" s="58">
        <v>97.6</v>
      </c>
      <c r="AC593" s="58">
        <v>1.3049820000000001</v>
      </c>
      <c r="AD593" s="58">
        <v>80.5</v>
      </c>
      <c r="AE593" s="58">
        <v>-59.6</v>
      </c>
      <c r="AF593" s="58">
        <v>99.461787000000001</v>
      </c>
      <c r="AG593" s="58">
        <v>46.58</v>
      </c>
      <c r="AH593" s="58">
        <v>91.8</v>
      </c>
      <c r="AI593" s="58">
        <v>64</v>
      </c>
      <c r="AJ593" s="58">
        <v>8</v>
      </c>
      <c r="AK593" s="58">
        <v>44.4</v>
      </c>
      <c r="AL593" s="58">
        <v>-46.4</v>
      </c>
      <c r="AM593" s="58">
        <v>85.942099999999996</v>
      </c>
      <c r="AN593" s="58">
        <v>93.751000000000005</v>
      </c>
      <c r="AO593" s="58">
        <v>24.2</v>
      </c>
      <c r="AP593" s="58">
        <v>38.4</v>
      </c>
      <c r="AQ593" s="58">
        <v>87.3</v>
      </c>
      <c r="AR593" s="58">
        <v>-3.5</v>
      </c>
      <c r="AS593" s="58">
        <v>-23.3</v>
      </c>
      <c r="AT593" s="58">
        <v>71.900000000000006</v>
      </c>
      <c r="AU593" s="58">
        <v>105.29</v>
      </c>
      <c r="AV593" s="58">
        <v>92.7</v>
      </c>
      <c r="AW593" s="58">
        <v>102.1</v>
      </c>
      <c r="AX593" s="58">
        <v>91.8</v>
      </c>
      <c r="AY593" s="58">
        <v>92.1</v>
      </c>
      <c r="AZ593" s="58">
        <v>93.8</v>
      </c>
      <c r="BA593" s="58">
        <v>93.8</v>
      </c>
      <c r="BB593" s="58">
        <v>93.7</v>
      </c>
      <c r="BC593" s="58">
        <v>92.4</v>
      </c>
      <c r="BD593" s="58">
        <v>102.6</v>
      </c>
      <c r="BE593" s="58">
        <v>-46.3</v>
      </c>
      <c r="BF593" s="58">
        <v>84.1</v>
      </c>
      <c r="BG593" s="58">
        <v>14.37</v>
      </c>
      <c r="BH593" s="58">
        <v>14.06</v>
      </c>
      <c r="BI593" s="58">
        <v>82.9</v>
      </c>
      <c r="BJ593" s="58">
        <v>119.61060000000001</v>
      </c>
      <c r="BK593" s="58">
        <v>119.61060000000001</v>
      </c>
      <c r="BL593" s="58">
        <v>64.900000000000006</v>
      </c>
      <c r="BM593" s="58">
        <v>56.12</v>
      </c>
      <c r="BN593" s="58">
        <v>-45.9</v>
      </c>
      <c r="BO593" s="58">
        <v>-52</v>
      </c>
      <c r="BP593" s="58">
        <v>74.400000000000006</v>
      </c>
      <c r="BQ593" s="58">
        <v>85.7</v>
      </c>
      <c r="BR593" s="58">
        <v>74.3</v>
      </c>
      <c r="BS593" s="58">
        <v>92.7</v>
      </c>
      <c r="BT593" s="58">
        <v>-27.6</v>
      </c>
      <c r="BU593" s="58">
        <v>-31</v>
      </c>
      <c r="BV593" s="58">
        <v>88.3</v>
      </c>
      <c r="BW593" s="58">
        <v>-8.9</v>
      </c>
      <c r="BX593" s="58">
        <v>-27.5</v>
      </c>
      <c r="BY593" s="58">
        <v>-41.1</v>
      </c>
      <c r="BZ593" s="58">
        <v>-45.3</v>
      </c>
      <c r="CA593" s="58">
        <v>2.5</v>
      </c>
      <c r="CB593" s="58">
        <v>-32.799999999999997</v>
      </c>
      <c r="CC593" s="58">
        <v>-11.4</v>
      </c>
      <c r="CD593" s="58">
        <v>13.9</v>
      </c>
      <c r="CE593" s="58">
        <v>40948</v>
      </c>
      <c r="CF593" s="58">
        <v>2624920</v>
      </c>
      <c r="CG593" s="58">
        <v>74.5</v>
      </c>
      <c r="CH593" s="58">
        <v>49.8</v>
      </c>
      <c r="CI593" s="58">
        <v>90.1</v>
      </c>
      <c r="CJ593" s="58">
        <v>73.900000000000006</v>
      </c>
      <c r="CK593" s="58">
        <v>-35.1</v>
      </c>
      <c r="CL593" s="58">
        <v>-25.7</v>
      </c>
      <c r="CM593" s="58">
        <v>-27.6</v>
      </c>
      <c r="CN593" s="58">
        <v>67.3</v>
      </c>
      <c r="CO593" s="58">
        <v>67.400000000000006</v>
      </c>
      <c r="CP593" s="58">
        <v>77.8</v>
      </c>
      <c r="CQ593" s="58">
        <v>144.33311462399999</v>
      </c>
      <c r="CR593" s="58">
        <v>47.48</v>
      </c>
      <c r="CS593" s="58">
        <v>94.4</v>
      </c>
      <c r="CT593" s="58">
        <v>112.6</v>
      </c>
      <c r="CU593" s="58">
        <v>119.9579</v>
      </c>
      <c r="CV593" s="58">
        <v>4.72</v>
      </c>
      <c r="CW593" s="58">
        <v>2.13</v>
      </c>
      <c r="CX593" s="58">
        <v>82.3</v>
      </c>
      <c r="CY593" s="58">
        <v>55.6</v>
      </c>
      <c r="CZ593" s="59" t="s">
        <v>544</v>
      </c>
      <c r="DA593" s="58">
        <v>-20.6</v>
      </c>
      <c r="DB593" s="58">
        <v>93.9</v>
      </c>
      <c r="DC593" s="58">
        <v>92.8</v>
      </c>
      <c r="DD593" s="58">
        <v>89</v>
      </c>
      <c r="DE593" s="58">
        <v>77.400000000000006</v>
      </c>
      <c r="DF593" s="58">
        <v>82.4</v>
      </c>
      <c r="DG593" s="58">
        <v>76.8</v>
      </c>
      <c r="DH593" s="58">
        <v>59.8</v>
      </c>
      <c r="DI593" s="58">
        <v>66.900000000000006</v>
      </c>
      <c r="DJ593" s="58">
        <v>132.903629916</v>
      </c>
      <c r="DK593" s="58">
        <v>84.3</v>
      </c>
      <c r="DL593" s="58">
        <v>89.3</v>
      </c>
      <c r="DM593" s="58">
        <v>80.2</v>
      </c>
      <c r="DN593" s="58">
        <v>14.565927</v>
      </c>
      <c r="DO593" s="58">
        <v>83.7</v>
      </c>
      <c r="DP593" s="59" t="s">
        <v>544</v>
      </c>
      <c r="DQ593" s="1">
        <v>78.5</v>
      </c>
    </row>
    <row r="594" spans="1:121">
      <c r="A594" s="3">
        <v>39918</v>
      </c>
      <c r="B594" s="58">
        <v>81.5</v>
      </c>
      <c r="C594" s="58">
        <v>78</v>
      </c>
      <c r="D594" s="58">
        <v>73.099999999999994</v>
      </c>
      <c r="E594" s="58">
        <v>83.1</v>
      </c>
      <c r="F594" s="58">
        <v>68.8</v>
      </c>
      <c r="G594" s="58">
        <v>1.3190299999999999</v>
      </c>
      <c r="H594" s="58">
        <v>922</v>
      </c>
      <c r="I594" s="58">
        <v>1896.6</v>
      </c>
      <c r="J594" s="58">
        <v>1.4219999999999999</v>
      </c>
      <c r="K594" s="58">
        <v>3.1</v>
      </c>
      <c r="L594" s="58">
        <v>4769.5</v>
      </c>
      <c r="M594" s="58">
        <v>379626</v>
      </c>
      <c r="N594" s="58">
        <v>76.2</v>
      </c>
      <c r="O594" s="58">
        <v>2979</v>
      </c>
      <c r="P594" s="58">
        <v>8.3000000000000007</v>
      </c>
      <c r="Q594" s="58">
        <v>8.6</v>
      </c>
      <c r="R594" s="58">
        <v>32.200000000000003</v>
      </c>
      <c r="S594" s="58">
        <v>62.13</v>
      </c>
      <c r="T594" s="58">
        <v>69.73</v>
      </c>
      <c r="U594" s="58">
        <v>51.24</v>
      </c>
      <c r="V594" s="58">
        <v>58.88</v>
      </c>
      <c r="W594" s="58">
        <v>-65.099999999999994</v>
      </c>
      <c r="X594" s="58">
        <v>63.4</v>
      </c>
      <c r="Y594" s="58">
        <v>-27.5</v>
      </c>
      <c r="Z594" s="58">
        <v>101.2</v>
      </c>
      <c r="AA594" s="58">
        <v>97.8</v>
      </c>
      <c r="AB594" s="58">
        <v>96.7</v>
      </c>
      <c r="AC594" s="58">
        <v>1.3190299999999999</v>
      </c>
      <c r="AD594" s="58">
        <v>78.3</v>
      </c>
      <c r="AE594" s="58">
        <v>-61</v>
      </c>
      <c r="AF594" s="58">
        <v>100.21692</v>
      </c>
      <c r="AG594" s="58">
        <v>50.52</v>
      </c>
      <c r="AH594" s="58">
        <v>91.8</v>
      </c>
      <c r="AI594" s="58">
        <v>63.4</v>
      </c>
      <c r="AJ594" s="58">
        <v>9.8000000000000007</v>
      </c>
      <c r="AK594" s="58">
        <v>35.200000000000003</v>
      </c>
      <c r="AL594" s="58">
        <v>-40.1</v>
      </c>
      <c r="AM594" s="58">
        <v>86.409800000000004</v>
      </c>
      <c r="AN594" s="58">
        <v>94.198400000000007</v>
      </c>
      <c r="AO594" s="58">
        <v>20.2</v>
      </c>
      <c r="AP594" s="58">
        <v>73.400000000000006</v>
      </c>
      <c r="AQ594" s="58">
        <v>87.6</v>
      </c>
      <c r="AR594" s="58">
        <v>13</v>
      </c>
      <c r="AS594" s="58">
        <v>-22.8</v>
      </c>
      <c r="AT594" s="58">
        <v>73</v>
      </c>
      <c r="AU594" s="58">
        <v>104.37</v>
      </c>
      <c r="AV594" s="58">
        <v>91.8</v>
      </c>
      <c r="AW594" s="58">
        <v>99.6</v>
      </c>
      <c r="AX594" s="58">
        <v>98.1</v>
      </c>
      <c r="AY594" s="58">
        <v>98.3</v>
      </c>
      <c r="AZ594" s="58">
        <v>99.3</v>
      </c>
      <c r="BA594" s="58">
        <v>99.8</v>
      </c>
      <c r="BB594" s="58">
        <v>99</v>
      </c>
      <c r="BC594" s="58">
        <v>92.2</v>
      </c>
      <c r="BD594" s="58">
        <v>100.7</v>
      </c>
      <c r="BE594" s="58">
        <v>-37.9</v>
      </c>
      <c r="BF594" s="58">
        <v>84.7</v>
      </c>
      <c r="BG594" s="58">
        <v>15.12</v>
      </c>
      <c r="BH594" s="58">
        <v>14.5</v>
      </c>
      <c r="BI594" s="58">
        <v>82.8</v>
      </c>
      <c r="BJ594" s="58">
        <v>118.26349999999999</v>
      </c>
      <c r="BK594" s="58">
        <v>118.26349999999999</v>
      </c>
      <c r="BL594" s="58">
        <v>64.58</v>
      </c>
      <c r="BM594" s="58">
        <v>53.89</v>
      </c>
      <c r="BN594" s="58">
        <v>-33.1</v>
      </c>
      <c r="BO594" s="58">
        <v>-47.9</v>
      </c>
      <c r="BP594" s="58">
        <v>69.7</v>
      </c>
      <c r="BQ594" s="58">
        <v>82.7</v>
      </c>
      <c r="BR594" s="58">
        <v>68.8</v>
      </c>
      <c r="BS594" s="58">
        <v>94.7</v>
      </c>
      <c r="BT594" s="58">
        <v>-25.9</v>
      </c>
      <c r="BU594" s="58">
        <v>-26.7</v>
      </c>
      <c r="BV594" s="58">
        <v>88.1</v>
      </c>
      <c r="BW594" s="58">
        <v>-5.0999999999999996</v>
      </c>
      <c r="BX594" s="58">
        <v>-22.9</v>
      </c>
      <c r="BY594" s="58">
        <v>-33.1</v>
      </c>
      <c r="BZ594" s="58">
        <v>-40.299999999999997</v>
      </c>
      <c r="CA594" s="58">
        <v>2.5</v>
      </c>
      <c r="CB594" s="58">
        <v>-31.2</v>
      </c>
      <c r="CC594" s="58">
        <v>-8</v>
      </c>
      <c r="CD594" s="58">
        <v>12.4</v>
      </c>
      <c r="CE594" s="58">
        <v>40920</v>
      </c>
      <c r="CF594" s="58">
        <v>2639354</v>
      </c>
      <c r="CG594" s="58">
        <v>78.400000000000006</v>
      </c>
      <c r="CH594" s="58">
        <v>56</v>
      </c>
      <c r="CI594" s="58">
        <v>97.6</v>
      </c>
      <c r="CJ594" s="58">
        <v>73.599999999999994</v>
      </c>
      <c r="CK594" s="58">
        <v>-34.4</v>
      </c>
      <c r="CL594" s="58">
        <v>-30.5</v>
      </c>
      <c r="CM594" s="58">
        <v>-25.9</v>
      </c>
      <c r="CN594" s="58">
        <v>67.8</v>
      </c>
      <c r="CO594" s="58">
        <v>67.599999999999994</v>
      </c>
      <c r="CP594" s="58">
        <v>74.5</v>
      </c>
      <c r="CQ594" s="58">
        <v>120.310997009</v>
      </c>
      <c r="CR594" s="58">
        <v>39.14</v>
      </c>
      <c r="CS594" s="58">
        <v>94.2</v>
      </c>
      <c r="CT594" s="58">
        <v>112.1</v>
      </c>
      <c r="CU594" s="58">
        <v>118.5895</v>
      </c>
      <c r="CV594" s="58">
        <v>4.87</v>
      </c>
      <c r="CW594" s="58">
        <v>2.2999999999999998</v>
      </c>
      <c r="CX594" s="58">
        <v>86.5</v>
      </c>
      <c r="CY594" s="58">
        <v>62.4</v>
      </c>
      <c r="CZ594" s="59" t="s">
        <v>544</v>
      </c>
      <c r="DA594" s="58">
        <v>-16.399999999999999</v>
      </c>
      <c r="DB594" s="58">
        <v>93</v>
      </c>
      <c r="DC594" s="58">
        <v>92.9</v>
      </c>
      <c r="DD594" s="58">
        <v>89.2</v>
      </c>
      <c r="DE594" s="58">
        <v>78.400000000000006</v>
      </c>
      <c r="DF594" s="58">
        <v>84.8</v>
      </c>
      <c r="DG594" s="58">
        <v>73.8</v>
      </c>
      <c r="DH594" s="58">
        <v>56.9</v>
      </c>
      <c r="DI594" s="58">
        <v>59.6</v>
      </c>
      <c r="DJ594" s="58">
        <v>104.048484077</v>
      </c>
      <c r="DK594" s="58">
        <v>85.1</v>
      </c>
      <c r="DL594" s="58">
        <v>89.6</v>
      </c>
      <c r="DM594" s="58">
        <v>78.2</v>
      </c>
      <c r="DN594" s="58">
        <v>15.67876</v>
      </c>
      <c r="DO594" s="58">
        <v>84.5</v>
      </c>
      <c r="DP594" s="59" t="s">
        <v>544</v>
      </c>
      <c r="DQ594" s="1">
        <v>76.2</v>
      </c>
    </row>
    <row r="595" spans="1:121">
      <c r="A595" s="3">
        <v>39948</v>
      </c>
      <c r="B595" s="58">
        <v>81.900000000000006</v>
      </c>
      <c r="C595" s="58">
        <v>78.7</v>
      </c>
      <c r="D595" s="58">
        <v>72.7</v>
      </c>
      <c r="E595" s="58">
        <v>85.3</v>
      </c>
      <c r="F595" s="58">
        <v>71.400000000000006</v>
      </c>
      <c r="G595" s="58">
        <v>1.3650450000000001</v>
      </c>
      <c r="H595" s="58">
        <v>925.5</v>
      </c>
      <c r="I595" s="58">
        <v>1881.6</v>
      </c>
      <c r="J595" s="58">
        <v>1.282</v>
      </c>
      <c r="K595" s="58">
        <v>3.4</v>
      </c>
      <c r="L595" s="58">
        <v>4940.8</v>
      </c>
      <c r="M595" s="58">
        <v>384578</v>
      </c>
      <c r="N595" s="58">
        <v>79.7</v>
      </c>
      <c r="O595" s="58">
        <v>2663</v>
      </c>
      <c r="P595" s="58">
        <v>8.1999999999999993</v>
      </c>
      <c r="Q595" s="58">
        <v>8.1</v>
      </c>
      <c r="R595" s="58">
        <v>28.4</v>
      </c>
      <c r="S595" s="58">
        <v>59.81</v>
      </c>
      <c r="T595" s="58">
        <v>68.41</v>
      </c>
      <c r="U595" s="58">
        <v>49.36</v>
      </c>
      <c r="V595" s="58">
        <v>56.74</v>
      </c>
      <c r="W595" s="58">
        <v>-66.5</v>
      </c>
      <c r="X595" s="58">
        <v>65.8</v>
      </c>
      <c r="Y595" s="58">
        <v>-21.5</v>
      </c>
      <c r="Z595" s="58">
        <v>101.6</v>
      </c>
      <c r="AA595" s="58">
        <v>98.1</v>
      </c>
      <c r="AB595" s="58">
        <v>96.9</v>
      </c>
      <c r="AC595" s="58">
        <v>1.3650450000000001</v>
      </c>
      <c r="AD595" s="58">
        <v>81.3</v>
      </c>
      <c r="AE595" s="58">
        <v>-62.7</v>
      </c>
      <c r="AF595" s="58">
        <v>100.21692</v>
      </c>
      <c r="AG595" s="58">
        <v>57.5</v>
      </c>
      <c r="AH595" s="58">
        <v>91.9</v>
      </c>
      <c r="AI595" s="58">
        <v>65.8</v>
      </c>
      <c r="AJ595" s="58">
        <v>10.8</v>
      </c>
      <c r="AK595" s="58">
        <v>31.9</v>
      </c>
      <c r="AL595" s="58">
        <v>-35.6</v>
      </c>
      <c r="AM595" s="58">
        <v>87.1083</v>
      </c>
      <c r="AN595" s="58">
        <v>94.894900000000007</v>
      </c>
      <c r="AO595" s="58">
        <v>16.3</v>
      </c>
      <c r="AP595" s="58">
        <v>96.6</v>
      </c>
      <c r="AQ595" s="58">
        <v>87.1</v>
      </c>
      <c r="AR595" s="58">
        <v>31.1</v>
      </c>
      <c r="AS595" s="58">
        <v>-23</v>
      </c>
      <c r="AT595" s="58">
        <v>74.099999999999994</v>
      </c>
      <c r="AU595" s="58">
        <v>104.66</v>
      </c>
      <c r="AV595" s="58">
        <v>91.8</v>
      </c>
      <c r="AW595" s="58">
        <v>98.9</v>
      </c>
      <c r="AX595" s="58">
        <v>113.8</v>
      </c>
      <c r="AY595" s="58">
        <v>112.4</v>
      </c>
      <c r="AZ595" s="58">
        <v>105.4</v>
      </c>
      <c r="BA595" s="58">
        <v>109.9</v>
      </c>
      <c r="BB595" s="58">
        <v>102.2</v>
      </c>
      <c r="BC595" s="58">
        <v>92.2</v>
      </c>
      <c r="BD595" s="58">
        <v>101</v>
      </c>
      <c r="BE595" s="58">
        <v>-26.2</v>
      </c>
      <c r="BF595" s="58">
        <v>83.7</v>
      </c>
      <c r="BG595" s="58">
        <v>14.76</v>
      </c>
      <c r="BH595" s="58">
        <v>14.68</v>
      </c>
      <c r="BI595" s="58">
        <v>81.900000000000006</v>
      </c>
      <c r="BJ595" s="58">
        <v>118.6754</v>
      </c>
      <c r="BK595" s="58">
        <v>118.6754</v>
      </c>
      <c r="BL595" s="58">
        <v>63.17</v>
      </c>
      <c r="BM595" s="58">
        <v>52.24</v>
      </c>
      <c r="BN595" s="58">
        <v>-30.5</v>
      </c>
      <c r="BO595" s="58">
        <v>-48.4</v>
      </c>
      <c r="BP595" s="58">
        <v>75.099999999999994</v>
      </c>
      <c r="BQ595" s="58">
        <v>85.9</v>
      </c>
      <c r="BR595" s="58">
        <v>73.8</v>
      </c>
      <c r="BS595" s="58">
        <v>92.2</v>
      </c>
      <c r="BT595" s="58">
        <v>-29.9</v>
      </c>
      <c r="BU595" s="58">
        <v>-27.3</v>
      </c>
      <c r="BV595" s="58">
        <v>89.4</v>
      </c>
      <c r="BW595" s="58">
        <v>-5.7</v>
      </c>
      <c r="BX595" s="58">
        <v>-20.9</v>
      </c>
      <c r="BY595" s="58">
        <v>-30</v>
      </c>
      <c r="BZ595" s="58">
        <v>-39.4</v>
      </c>
      <c r="CA595" s="58">
        <v>2.6</v>
      </c>
      <c r="CB595" s="58">
        <v>-28.3</v>
      </c>
      <c r="CC595" s="58">
        <v>-9.3000000000000007</v>
      </c>
      <c r="CD595" s="58">
        <v>12.5</v>
      </c>
      <c r="CE595" s="58">
        <v>40854</v>
      </c>
      <c r="CF595" s="58">
        <v>2623540</v>
      </c>
      <c r="CG595" s="58">
        <v>79.400000000000006</v>
      </c>
      <c r="CH595" s="58">
        <v>54.2</v>
      </c>
      <c r="CI595" s="58">
        <v>95.1</v>
      </c>
      <c r="CJ595" s="58">
        <v>79.099999999999994</v>
      </c>
      <c r="CK595" s="58">
        <v>-33.9</v>
      </c>
      <c r="CL595" s="58">
        <v>-30.7</v>
      </c>
      <c r="CM595" s="58">
        <v>-29.9</v>
      </c>
      <c r="CN595" s="58">
        <v>66.7</v>
      </c>
      <c r="CO595" s="58">
        <v>66.8</v>
      </c>
      <c r="CP595" s="58">
        <v>75.599999999999994</v>
      </c>
      <c r="CQ595" s="58">
        <v>112.802032471</v>
      </c>
      <c r="CR595" s="58">
        <v>34.85</v>
      </c>
      <c r="CS595" s="58">
        <v>94.3</v>
      </c>
      <c r="CT595" s="58">
        <v>112.8</v>
      </c>
      <c r="CU595" s="58">
        <v>119.06440000000001</v>
      </c>
      <c r="CV595" s="58">
        <v>4.93</v>
      </c>
      <c r="CW595" s="58">
        <v>2.42</v>
      </c>
      <c r="CX595" s="58">
        <v>88</v>
      </c>
      <c r="CY595" s="58">
        <v>60.7</v>
      </c>
      <c r="CZ595" s="59" t="s">
        <v>544</v>
      </c>
      <c r="DA595" s="58">
        <v>-16.5</v>
      </c>
      <c r="DB595" s="58">
        <v>93.8</v>
      </c>
      <c r="DC595" s="58">
        <v>92.8</v>
      </c>
      <c r="DD595" s="58">
        <v>89.6</v>
      </c>
      <c r="DE595" s="58">
        <v>77.400000000000006</v>
      </c>
      <c r="DF595" s="58">
        <v>86.7</v>
      </c>
      <c r="DG595" s="58">
        <v>78.400000000000006</v>
      </c>
      <c r="DH595" s="58">
        <v>59.3</v>
      </c>
      <c r="DI595" s="58">
        <v>66</v>
      </c>
      <c r="DJ595" s="58">
        <v>103.667103176</v>
      </c>
      <c r="DK595" s="58">
        <v>84.1</v>
      </c>
      <c r="DL595" s="58">
        <v>90.4</v>
      </c>
      <c r="DM595" s="58">
        <v>80.599999999999994</v>
      </c>
      <c r="DN595" s="58">
        <v>16.701174999999999</v>
      </c>
      <c r="DO595" s="58">
        <v>84.2</v>
      </c>
      <c r="DP595" s="59" t="s">
        <v>544</v>
      </c>
      <c r="DQ595" s="1">
        <v>79.7</v>
      </c>
    </row>
    <row r="596" spans="1:121">
      <c r="A596" s="3">
        <v>39979</v>
      </c>
      <c r="B596" s="58">
        <v>84</v>
      </c>
      <c r="C596" s="58">
        <v>81</v>
      </c>
      <c r="D596" s="58">
        <v>73.099999999999994</v>
      </c>
      <c r="E596" s="58">
        <v>89.7</v>
      </c>
      <c r="F596" s="58">
        <v>74.3</v>
      </c>
      <c r="G596" s="58">
        <v>1.401645</v>
      </c>
      <c r="H596" s="58">
        <v>945.2</v>
      </c>
      <c r="I596" s="58">
        <v>1875.2</v>
      </c>
      <c r="J596" s="58">
        <v>1.228</v>
      </c>
      <c r="K596" s="58">
        <v>3.5</v>
      </c>
      <c r="L596" s="58">
        <v>4808.6000000000004</v>
      </c>
      <c r="M596" s="58">
        <v>427111</v>
      </c>
      <c r="N596" s="58">
        <v>80.5</v>
      </c>
      <c r="O596" s="58">
        <v>2788</v>
      </c>
      <c r="P596" s="58">
        <v>8.3000000000000007</v>
      </c>
      <c r="Q596" s="58">
        <v>10.4</v>
      </c>
      <c r="R596" s="58">
        <v>25.7</v>
      </c>
      <c r="S596" s="58">
        <v>62.1</v>
      </c>
      <c r="T596" s="58">
        <v>71.14</v>
      </c>
      <c r="U596" s="58">
        <v>49.76</v>
      </c>
      <c r="V596" s="58">
        <v>57.3</v>
      </c>
      <c r="W596" s="58">
        <v>-65.900000000000006</v>
      </c>
      <c r="X596" s="58">
        <v>70</v>
      </c>
      <c r="Y596" s="58">
        <v>-17</v>
      </c>
      <c r="Z596" s="58">
        <v>101.8</v>
      </c>
      <c r="AA596" s="58">
        <v>98.7</v>
      </c>
      <c r="AB596" s="58">
        <v>97.6</v>
      </c>
      <c r="AC596" s="58">
        <v>1.401645</v>
      </c>
      <c r="AD596" s="58">
        <v>82.6</v>
      </c>
      <c r="AE596" s="58">
        <v>-62.4</v>
      </c>
      <c r="AF596" s="58">
        <v>99.891891999999999</v>
      </c>
      <c r="AG596" s="58">
        <v>68.58</v>
      </c>
      <c r="AH596" s="58">
        <v>92.3</v>
      </c>
      <c r="AI596" s="58">
        <v>70</v>
      </c>
      <c r="AJ596" s="58">
        <v>13.4</v>
      </c>
      <c r="AK596" s="58">
        <v>26.2</v>
      </c>
      <c r="AL596" s="58">
        <v>-25.2</v>
      </c>
      <c r="AM596" s="58">
        <v>87.963200000000001</v>
      </c>
      <c r="AN596" s="58">
        <v>95.758700000000005</v>
      </c>
      <c r="AO596" s="58">
        <v>16</v>
      </c>
      <c r="AP596" s="58">
        <v>98.7</v>
      </c>
      <c r="AQ596" s="58">
        <v>87.3</v>
      </c>
      <c r="AR596" s="58">
        <v>44.8</v>
      </c>
      <c r="AS596" s="58">
        <v>-21</v>
      </c>
      <c r="AT596" s="58">
        <v>77</v>
      </c>
      <c r="AU596" s="58">
        <v>105.37</v>
      </c>
      <c r="AV596" s="58">
        <v>92.2</v>
      </c>
      <c r="AW596" s="58">
        <v>98.6</v>
      </c>
      <c r="AX596" s="58">
        <v>134.80000000000001</v>
      </c>
      <c r="AY596" s="58">
        <v>130.6</v>
      </c>
      <c r="AZ596" s="58">
        <v>109</v>
      </c>
      <c r="BA596" s="58">
        <v>111.3</v>
      </c>
      <c r="BB596" s="58">
        <v>107.3</v>
      </c>
      <c r="BC596" s="58">
        <v>92.3</v>
      </c>
      <c r="BD596" s="58">
        <v>100.2</v>
      </c>
      <c r="BE596" s="58">
        <v>-18.3</v>
      </c>
      <c r="BF596" s="58">
        <v>85.8</v>
      </c>
      <c r="BG596" s="58">
        <v>15.59</v>
      </c>
      <c r="BH596" s="58">
        <v>13.26</v>
      </c>
      <c r="BI596" s="58">
        <v>82.7</v>
      </c>
      <c r="BJ596" s="58">
        <v>120.0746</v>
      </c>
      <c r="BK596" s="58">
        <v>120.0746</v>
      </c>
      <c r="BL596" s="58">
        <v>65.569999999999993</v>
      </c>
      <c r="BM596" s="58">
        <v>52.88</v>
      </c>
      <c r="BN596" s="58">
        <v>-18.5</v>
      </c>
      <c r="BO596" s="58">
        <v>-42.6</v>
      </c>
      <c r="BP596" s="58">
        <v>75.5</v>
      </c>
      <c r="BQ596" s="58">
        <v>86.5</v>
      </c>
      <c r="BR596" s="58">
        <v>75.2</v>
      </c>
      <c r="BS596" s="58">
        <v>90.7</v>
      </c>
      <c r="BT596" s="58">
        <v>-29</v>
      </c>
      <c r="BU596" s="58">
        <v>-34.200000000000003</v>
      </c>
      <c r="BV596" s="58">
        <v>90.7</v>
      </c>
      <c r="BW596" s="58">
        <v>-3</v>
      </c>
      <c r="BX596" s="58">
        <v>-15.2</v>
      </c>
      <c r="BY596" s="58">
        <v>-27.4</v>
      </c>
      <c r="BZ596" s="58">
        <v>-33.9</v>
      </c>
      <c r="CA596" s="58">
        <v>2.7</v>
      </c>
      <c r="CB596" s="58">
        <v>-22.6</v>
      </c>
      <c r="CC596" s="58">
        <v>-3.3</v>
      </c>
      <c r="CD596" s="58">
        <v>14.5</v>
      </c>
      <c r="CE596" s="58">
        <v>40802</v>
      </c>
      <c r="CF596" s="58">
        <v>2636400</v>
      </c>
      <c r="CG596" s="58">
        <v>80.599999999999994</v>
      </c>
      <c r="CH596" s="58">
        <v>55.4</v>
      </c>
      <c r="CI596" s="58">
        <v>101.6</v>
      </c>
      <c r="CJ596" s="58">
        <v>75.7</v>
      </c>
      <c r="CK596" s="58">
        <v>-33.5</v>
      </c>
      <c r="CL596" s="58">
        <v>-32.700000000000003</v>
      </c>
      <c r="CM596" s="58">
        <v>-29</v>
      </c>
      <c r="CN596" s="58">
        <v>66.599999999999994</v>
      </c>
      <c r="CO596" s="58">
        <v>66.5</v>
      </c>
      <c r="CP596" s="58">
        <v>75.8</v>
      </c>
      <c r="CQ596" s="58">
        <v>136.32083129899999</v>
      </c>
      <c r="CR596" s="58">
        <v>31.24</v>
      </c>
      <c r="CS596" s="58">
        <v>94.4</v>
      </c>
      <c r="CT596" s="58">
        <v>113.3</v>
      </c>
      <c r="CU596" s="58">
        <v>120.3839</v>
      </c>
      <c r="CV596" s="58">
        <v>4.75</v>
      </c>
      <c r="CW596" s="58">
        <v>2.3199999999999998</v>
      </c>
      <c r="CX596" s="58">
        <v>89.3</v>
      </c>
      <c r="CY596" s="58">
        <v>62</v>
      </c>
      <c r="CZ596" s="59" t="s">
        <v>544</v>
      </c>
      <c r="DA596" s="58">
        <v>-21.8</v>
      </c>
      <c r="DB596" s="58">
        <v>102.9</v>
      </c>
      <c r="DC596" s="58">
        <v>92.9</v>
      </c>
      <c r="DD596" s="58">
        <v>91.4</v>
      </c>
      <c r="DE596" s="58">
        <v>77.8</v>
      </c>
      <c r="DF596" s="58">
        <v>90.6</v>
      </c>
      <c r="DG596" s="58">
        <v>75.900000000000006</v>
      </c>
      <c r="DH596" s="58">
        <v>63.9</v>
      </c>
      <c r="DI596" s="58">
        <v>67.8</v>
      </c>
      <c r="DJ596" s="58">
        <v>109.252134793</v>
      </c>
      <c r="DK596" s="58">
        <v>86.2</v>
      </c>
      <c r="DL596" s="58">
        <v>91.2</v>
      </c>
      <c r="DM596" s="58">
        <v>82.4</v>
      </c>
      <c r="DN596" s="58">
        <v>17.48301</v>
      </c>
      <c r="DO596" s="58">
        <v>85</v>
      </c>
      <c r="DP596" s="59" t="s">
        <v>544</v>
      </c>
      <c r="DQ596" s="1">
        <v>80.3</v>
      </c>
    </row>
    <row r="597" spans="1:121">
      <c r="A597" s="3">
        <v>40009</v>
      </c>
      <c r="B597" s="58">
        <v>84.8</v>
      </c>
      <c r="C597" s="58">
        <v>82.6</v>
      </c>
      <c r="D597" s="58">
        <v>74.400000000000006</v>
      </c>
      <c r="E597" s="58">
        <v>91.7</v>
      </c>
      <c r="F597" s="58">
        <v>77.2</v>
      </c>
      <c r="G597" s="58">
        <v>1.4087700000000001</v>
      </c>
      <c r="H597" s="58">
        <v>947.5</v>
      </c>
      <c r="I597" s="58">
        <v>1867.6</v>
      </c>
      <c r="J597" s="58">
        <v>0.97499999999999998</v>
      </c>
      <c r="K597" s="58">
        <v>3.3</v>
      </c>
      <c r="L597" s="58">
        <v>5332.1</v>
      </c>
      <c r="M597" s="58">
        <v>339976</v>
      </c>
      <c r="N597" s="58">
        <v>79.599999999999994</v>
      </c>
      <c r="O597" s="58">
        <v>3046</v>
      </c>
      <c r="P597" s="58">
        <v>8.3000000000000007</v>
      </c>
      <c r="Q597" s="58">
        <v>10.1</v>
      </c>
      <c r="R597" s="58">
        <v>20.8</v>
      </c>
      <c r="S597" s="58">
        <v>65.08</v>
      </c>
      <c r="T597" s="58">
        <v>73.89</v>
      </c>
      <c r="U597" s="58">
        <v>50.89</v>
      </c>
      <c r="V597" s="58">
        <v>58.71</v>
      </c>
      <c r="W597" s="58">
        <v>-63.8</v>
      </c>
      <c r="X597" s="58">
        <v>70.2</v>
      </c>
      <c r="Y597" s="58">
        <v>-8.1999999999999993</v>
      </c>
      <c r="Z597" s="58">
        <v>101.8</v>
      </c>
      <c r="AA597" s="58">
        <v>98.4</v>
      </c>
      <c r="AB597" s="58">
        <v>97.2</v>
      </c>
      <c r="AC597" s="58">
        <v>1.4087700000000001</v>
      </c>
      <c r="AD597" s="58">
        <v>81.599999999999994</v>
      </c>
      <c r="AE597" s="58">
        <v>-61</v>
      </c>
      <c r="AF597" s="58">
        <v>100.654308</v>
      </c>
      <c r="AG597" s="58">
        <v>64.900000000000006</v>
      </c>
      <c r="AH597" s="58">
        <v>92</v>
      </c>
      <c r="AI597" s="58">
        <v>70.2</v>
      </c>
      <c r="AJ597" s="58">
        <v>16.8</v>
      </c>
      <c r="AK597" s="58">
        <v>22.9</v>
      </c>
      <c r="AL597" s="58">
        <v>-18</v>
      </c>
      <c r="AM597" s="58">
        <v>88.887900000000002</v>
      </c>
      <c r="AN597" s="58">
        <v>96.694999999999993</v>
      </c>
      <c r="AO597" s="58">
        <v>19.2</v>
      </c>
      <c r="AP597" s="58">
        <v>96.3</v>
      </c>
      <c r="AQ597" s="58">
        <v>87.7</v>
      </c>
      <c r="AR597" s="58">
        <v>39.5</v>
      </c>
      <c r="AS597" s="58">
        <v>-17.2</v>
      </c>
      <c r="AT597" s="58">
        <v>79.7</v>
      </c>
      <c r="AU597" s="58">
        <v>105.24</v>
      </c>
      <c r="AV597" s="58">
        <v>91.4</v>
      </c>
      <c r="AW597" s="58">
        <v>100.5</v>
      </c>
      <c r="AX597" s="58">
        <v>126.1</v>
      </c>
      <c r="AY597" s="58">
        <v>123.1</v>
      </c>
      <c r="AZ597" s="58">
        <v>107.2</v>
      </c>
      <c r="BA597" s="58">
        <v>102.3</v>
      </c>
      <c r="BB597" s="58">
        <v>110.7</v>
      </c>
      <c r="BC597" s="58">
        <v>92.1</v>
      </c>
      <c r="BD597" s="58">
        <v>101.6</v>
      </c>
      <c r="BE597" s="58">
        <v>-9.3000000000000007</v>
      </c>
      <c r="BF597" s="58">
        <v>87.7</v>
      </c>
      <c r="BG597" s="58">
        <v>15.26</v>
      </c>
      <c r="BH597" s="58">
        <v>13.87</v>
      </c>
      <c r="BI597" s="58">
        <v>81.099999999999994</v>
      </c>
      <c r="BJ597" s="58">
        <v>119.8117</v>
      </c>
      <c r="BK597" s="58">
        <v>119.8117</v>
      </c>
      <c r="BL597" s="58">
        <v>67.97</v>
      </c>
      <c r="BM597" s="58">
        <v>53.84</v>
      </c>
      <c r="BN597" s="58">
        <v>-10.199999999999999</v>
      </c>
      <c r="BO597" s="58">
        <v>-38.4</v>
      </c>
      <c r="BP597" s="58">
        <v>73.099999999999994</v>
      </c>
      <c r="BQ597" s="58">
        <v>80.5</v>
      </c>
      <c r="BR597" s="58">
        <v>73.5</v>
      </c>
      <c r="BS597" s="58">
        <v>92.5</v>
      </c>
      <c r="BT597" s="58">
        <v>-29</v>
      </c>
      <c r="BU597" s="58">
        <v>-27.4</v>
      </c>
      <c r="BV597" s="58">
        <v>88.5</v>
      </c>
      <c r="BW597" s="58">
        <v>-3.4</v>
      </c>
      <c r="BX597" s="58">
        <v>-17.100000000000001</v>
      </c>
      <c r="BY597" s="58">
        <v>-25.9</v>
      </c>
      <c r="BZ597" s="58">
        <v>-29.1</v>
      </c>
      <c r="CA597" s="58">
        <v>3</v>
      </c>
      <c r="CB597" s="58">
        <v>-14</v>
      </c>
      <c r="CC597" s="58">
        <v>1.8</v>
      </c>
      <c r="CD597" s="58">
        <v>25.1</v>
      </c>
      <c r="CE597" s="58">
        <v>40783</v>
      </c>
      <c r="CF597" s="58">
        <v>2618169</v>
      </c>
      <c r="CG597" s="58">
        <v>80.5</v>
      </c>
      <c r="CH597" s="58">
        <v>58.1</v>
      </c>
      <c r="CI597" s="58">
        <v>98</v>
      </c>
      <c r="CJ597" s="58">
        <v>77.2</v>
      </c>
      <c r="CK597" s="58">
        <v>-30.7</v>
      </c>
      <c r="CL597" s="58">
        <v>-30.8</v>
      </c>
      <c r="CM597" s="58">
        <v>-29</v>
      </c>
      <c r="CN597" s="58">
        <v>66.099999999999994</v>
      </c>
      <c r="CO597" s="58">
        <v>66</v>
      </c>
      <c r="CP597" s="58">
        <v>71.099999999999994</v>
      </c>
      <c r="CQ597" s="58">
        <v>79.354019164999997</v>
      </c>
      <c r="CR597" s="58">
        <v>27.98</v>
      </c>
      <c r="CS597" s="58">
        <v>94.4</v>
      </c>
      <c r="CT597" s="58">
        <v>113.2</v>
      </c>
      <c r="CU597" s="58">
        <v>120.1405</v>
      </c>
      <c r="CV597" s="58">
        <v>4.95</v>
      </c>
      <c r="CW597" s="58">
        <v>2.4500000000000002</v>
      </c>
      <c r="CX597" s="58">
        <v>89</v>
      </c>
      <c r="CY597" s="58">
        <v>65</v>
      </c>
      <c r="CZ597" s="59" t="s">
        <v>544</v>
      </c>
      <c r="DA597" s="58">
        <v>-20.7</v>
      </c>
      <c r="DB597" s="58">
        <v>102.1</v>
      </c>
      <c r="DC597" s="58">
        <v>93.4</v>
      </c>
      <c r="DD597" s="58">
        <v>89</v>
      </c>
      <c r="DE597" s="58">
        <v>77.900000000000006</v>
      </c>
      <c r="DF597" s="58">
        <v>92.3</v>
      </c>
      <c r="DG597" s="58">
        <v>86.6</v>
      </c>
      <c r="DH597" s="58">
        <v>63.7</v>
      </c>
      <c r="DI597" s="58">
        <v>69.099999999999994</v>
      </c>
      <c r="DJ597" s="58">
        <v>101.358795727</v>
      </c>
      <c r="DK597" s="58">
        <v>87.8</v>
      </c>
      <c r="DL597" s="58">
        <v>92</v>
      </c>
      <c r="DM597" s="58">
        <v>81.7</v>
      </c>
      <c r="DN597" s="58">
        <v>18.423484999999999</v>
      </c>
      <c r="DO597" s="58">
        <v>84.9</v>
      </c>
      <c r="DP597" s="59" t="s">
        <v>544</v>
      </c>
      <c r="DQ597" s="1">
        <v>79.5</v>
      </c>
    </row>
    <row r="598" spans="1:121">
      <c r="A598" s="3">
        <v>40040</v>
      </c>
      <c r="B598" s="58">
        <v>87.6</v>
      </c>
      <c r="C598" s="58">
        <v>86.2</v>
      </c>
      <c r="D598" s="58">
        <v>76.8</v>
      </c>
      <c r="E598" s="58">
        <v>96.9</v>
      </c>
      <c r="F598" s="58">
        <v>77.900000000000006</v>
      </c>
      <c r="G598" s="58">
        <v>1.4268000000000001</v>
      </c>
      <c r="H598" s="58">
        <v>960.2</v>
      </c>
      <c r="I598" s="58">
        <v>1865.3</v>
      </c>
      <c r="J598" s="58">
        <v>0.86</v>
      </c>
      <c r="K598" s="58">
        <v>3.3</v>
      </c>
      <c r="L598" s="58">
        <v>5464.6</v>
      </c>
      <c r="M598" s="58">
        <v>275219</v>
      </c>
      <c r="N598" s="58">
        <v>80.8</v>
      </c>
      <c r="O598" s="58">
        <v>2619</v>
      </c>
      <c r="P598" s="58">
        <v>8.1999999999999993</v>
      </c>
      <c r="Q598" s="58">
        <v>15.7</v>
      </c>
      <c r="R598" s="58">
        <v>15.9</v>
      </c>
      <c r="S598" s="58">
        <v>63.22</v>
      </c>
      <c r="T598" s="58">
        <v>72.319999999999993</v>
      </c>
      <c r="U598" s="58">
        <v>51.44</v>
      </c>
      <c r="V598" s="58">
        <v>59.37</v>
      </c>
      <c r="W598" s="58">
        <v>-59.3</v>
      </c>
      <c r="X598" s="58">
        <v>71.8</v>
      </c>
      <c r="Y598" s="58">
        <v>0.6</v>
      </c>
      <c r="Z598" s="58">
        <v>102</v>
      </c>
      <c r="AA598" s="58">
        <v>98.5</v>
      </c>
      <c r="AB598" s="58">
        <v>97.4</v>
      </c>
      <c r="AC598" s="58">
        <v>1.4268000000000001</v>
      </c>
      <c r="AD598" s="58">
        <v>83</v>
      </c>
      <c r="AE598" s="58">
        <v>-55</v>
      </c>
      <c r="AF598" s="58">
        <v>99.461787000000001</v>
      </c>
      <c r="AG598" s="58">
        <v>72.59</v>
      </c>
      <c r="AH598" s="58">
        <v>92.3</v>
      </c>
      <c r="AI598" s="58">
        <v>71.8</v>
      </c>
      <c r="AJ598" s="58">
        <v>21.8</v>
      </c>
      <c r="AK598" s="58">
        <v>17.899999999999999</v>
      </c>
      <c r="AL598" s="58">
        <v>-7</v>
      </c>
      <c r="AM598" s="58">
        <v>89.7941</v>
      </c>
      <c r="AN598" s="58">
        <v>97.607399999999998</v>
      </c>
      <c r="AO598" s="58">
        <v>17.600000000000001</v>
      </c>
      <c r="AP598" s="58">
        <v>98.4</v>
      </c>
      <c r="AQ598" s="58">
        <v>90</v>
      </c>
      <c r="AR598" s="58">
        <v>56.1</v>
      </c>
      <c r="AS598" s="58">
        <v>-13.7</v>
      </c>
      <c r="AT598" s="58">
        <v>85.2</v>
      </c>
      <c r="AU598" s="58">
        <v>105.2</v>
      </c>
      <c r="AV598" s="58">
        <v>92.4</v>
      </c>
      <c r="AW598" s="58">
        <v>100.3</v>
      </c>
      <c r="AX598" s="58">
        <v>139.30000000000001</v>
      </c>
      <c r="AY598" s="58">
        <v>135.4</v>
      </c>
      <c r="AZ598" s="58">
        <v>115.2</v>
      </c>
      <c r="BA598" s="58">
        <v>106</v>
      </c>
      <c r="BB598" s="58">
        <v>121.7</v>
      </c>
      <c r="BC598" s="58">
        <v>92.2</v>
      </c>
      <c r="BD598" s="58">
        <v>100.7</v>
      </c>
      <c r="BE598" s="58">
        <v>-2.4</v>
      </c>
      <c r="BF598" s="58">
        <v>87.7</v>
      </c>
      <c r="BG598" s="58">
        <v>14.28</v>
      </c>
      <c r="BH598" s="58">
        <v>14.05</v>
      </c>
      <c r="BI598" s="58">
        <v>84.6</v>
      </c>
      <c r="BJ598" s="58">
        <v>119.90049999999999</v>
      </c>
      <c r="BK598" s="58">
        <v>119.90049999999999</v>
      </c>
      <c r="BL598" s="58">
        <v>66.67</v>
      </c>
      <c r="BM598" s="58">
        <v>54.8</v>
      </c>
      <c r="BN598" s="58">
        <v>6</v>
      </c>
      <c r="BO598" s="58">
        <v>-29.5</v>
      </c>
      <c r="BP598" s="58">
        <v>73.599999999999994</v>
      </c>
      <c r="BQ598" s="58">
        <v>83.1</v>
      </c>
      <c r="BR598" s="58">
        <v>73.7</v>
      </c>
      <c r="BS598" s="58">
        <v>91.6</v>
      </c>
      <c r="BT598" s="58">
        <v>-23.8</v>
      </c>
      <c r="BU598" s="58">
        <v>-24.3</v>
      </c>
      <c r="BV598" s="58">
        <v>90.3</v>
      </c>
      <c r="BW598" s="58">
        <v>1.4</v>
      </c>
      <c r="BX598" s="58">
        <v>-14.4</v>
      </c>
      <c r="BY598" s="58">
        <v>-15.2</v>
      </c>
      <c r="BZ598" s="58">
        <v>-21.1</v>
      </c>
      <c r="CA598" s="58">
        <v>3.4</v>
      </c>
      <c r="CB598" s="58">
        <v>-7.5</v>
      </c>
      <c r="CC598" s="58">
        <v>8.8000000000000007</v>
      </c>
      <c r="CD598" s="58">
        <v>31.1</v>
      </c>
      <c r="CE598" s="58">
        <v>40799</v>
      </c>
      <c r="CF598" s="58">
        <v>2602547</v>
      </c>
      <c r="CG598" s="58">
        <v>82.8</v>
      </c>
      <c r="CH598" s="58">
        <v>56.8</v>
      </c>
      <c r="CI598" s="58">
        <v>98.6</v>
      </c>
      <c r="CJ598" s="58">
        <v>82.8</v>
      </c>
      <c r="CK598" s="58">
        <v>-26.1</v>
      </c>
      <c r="CL598" s="58">
        <v>-24.6</v>
      </c>
      <c r="CM598" s="58">
        <v>-23.8</v>
      </c>
      <c r="CN598" s="58">
        <v>65.3</v>
      </c>
      <c r="CO598" s="58">
        <v>64.599999999999994</v>
      </c>
      <c r="CP598" s="58">
        <v>82.3</v>
      </c>
      <c r="CQ598" s="58">
        <v>122.879165649</v>
      </c>
      <c r="CR598" s="58">
        <v>29.07</v>
      </c>
      <c r="CS598" s="58">
        <v>94.5</v>
      </c>
      <c r="CT598" s="58">
        <v>113.5</v>
      </c>
      <c r="CU598" s="58">
        <v>120.1735</v>
      </c>
      <c r="CV598" s="58">
        <v>5.13</v>
      </c>
      <c r="CW598" s="58">
        <v>2.4900000000000002</v>
      </c>
      <c r="CX598" s="58">
        <v>91.8</v>
      </c>
      <c r="CY598" s="58">
        <v>63.5</v>
      </c>
      <c r="CZ598" s="59" t="s">
        <v>544</v>
      </c>
      <c r="DA598" s="58">
        <v>-16.399999999999999</v>
      </c>
      <c r="DB598" s="58">
        <v>102.7</v>
      </c>
      <c r="DC598" s="58">
        <v>93.5</v>
      </c>
      <c r="DD598" s="58">
        <v>90.7</v>
      </c>
      <c r="DE598" s="58">
        <v>80.3</v>
      </c>
      <c r="DF598" s="58">
        <v>95.5</v>
      </c>
      <c r="DG598" s="58">
        <v>82.6</v>
      </c>
      <c r="DH598" s="58">
        <v>65.2</v>
      </c>
      <c r="DI598" s="58">
        <v>67.5</v>
      </c>
      <c r="DJ598" s="58">
        <v>98.379365863999993</v>
      </c>
      <c r="DK598" s="58">
        <v>88</v>
      </c>
      <c r="DL598" s="58">
        <v>92.8</v>
      </c>
      <c r="DM598" s="58">
        <v>82.4</v>
      </c>
      <c r="DN598" s="58">
        <v>19.381240999999999</v>
      </c>
      <c r="DO598" s="58">
        <v>86.1</v>
      </c>
      <c r="DP598" s="59" t="s">
        <v>544</v>
      </c>
      <c r="DQ598" s="1">
        <v>80.5</v>
      </c>
    </row>
    <row r="599" spans="1:121">
      <c r="A599" s="3">
        <v>40071</v>
      </c>
      <c r="B599" s="58">
        <v>89.2</v>
      </c>
      <c r="C599" s="58">
        <v>87.8</v>
      </c>
      <c r="D599" s="58">
        <v>77.8</v>
      </c>
      <c r="E599" s="58">
        <v>99.1</v>
      </c>
      <c r="F599" s="58">
        <v>80.599999999999994</v>
      </c>
      <c r="G599" s="58">
        <v>1.456164</v>
      </c>
      <c r="H599" s="58">
        <v>980.3</v>
      </c>
      <c r="I599" s="58">
        <v>1861.3</v>
      </c>
      <c r="J599" s="58">
        <v>0.77200000000000002</v>
      </c>
      <c r="K599" s="58">
        <v>3.3</v>
      </c>
      <c r="L599" s="58">
        <v>5675.2</v>
      </c>
      <c r="M599" s="58">
        <v>316166</v>
      </c>
      <c r="N599" s="58">
        <v>84.3</v>
      </c>
      <c r="O599" s="58">
        <v>2910</v>
      </c>
      <c r="P599" s="58">
        <v>8.1999999999999993</v>
      </c>
      <c r="Q599" s="58">
        <v>16.3</v>
      </c>
      <c r="R599" s="58">
        <v>16.7</v>
      </c>
      <c r="S599" s="58">
        <v>64.5</v>
      </c>
      <c r="T599" s="58">
        <v>73.19</v>
      </c>
      <c r="U599" s="58">
        <v>54.78</v>
      </c>
      <c r="V599" s="58">
        <v>63.16</v>
      </c>
      <c r="W599" s="58">
        <v>-58.4</v>
      </c>
      <c r="X599" s="58">
        <v>76.8</v>
      </c>
      <c r="Y599" s="58">
        <v>2.6</v>
      </c>
      <c r="Z599" s="58">
        <v>102.2</v>
      </c>
      <c r="AA599" s="58">
        <v>98.8</v>
      </c>
      <c r="AB599" s="58">
        <v>97.7</v>
      </c>
      <c r="AC599" s="58">
        <v>1.456164</v>
      </c>
      <c r="AD599" s="58">
        <v>86</v>
      </c>
      <c r="AE599" s="58">
        <v>-52.2</v>
      </c>
      <c r="AF599" s="58">
        <v>100.325733</v>
      </c>
      <c r="AG599" s="58">
        <v>67.510000000000005</v>
      </c>
      <c r="AH599" s="58">
        <v>92.2</v>
      </c>
      <c r="AI599" s="58">
        <v>76.8</v>
      </c>
      <c r="AJ599" s="58">
        <v>22.7</v>
      </c>
      <c r="AK599" s="58">
        <v>16.7</v>
      </c>
      <c r="AL599" s="58">
        <v>-5.6</v>
      </c>
      <c r="AM599" s="58">
        <v>90.611500000000007</v>
      </c>
      <c r="AN599" s="58">
        <v>98.419600000000003</v>
      </c>
      <c r="AO599" s="58">
        <v>16</v>
      </c>
      <c r="AP599" s="58">
        <v>99.1</v>
      </c>
      <c r="AQ599" s="58">
        <v>89.6</v>
      </c>
      <c r="AR599" s="58">
        <v>57.7</v>
      </c>
      <c r="AS599" s="58">
        <v>-11.7</v>
      </c>
      <c r="AT599" s="58">
        <v>87.5</v>
      </c>
      <c r="AU599" s="58">
        <v>105.89</v>
      </c>
      <c r="AV599" s="58">
        <v>91.9</v>
      </c>
      <c r="AW599" s="58">
        <v>99.2</v>
      </c>
      <c r="AX599" s="58">
        <v>132.69999999999999</v>
      </c>
      <c r="AY599" s="58">
        <v>129.5</v>
      </c>
      <c r="AZ599" s="58">
        <v>113.3</v>
      </c>
      <c r="BA599" s="58">
        <v>101.1</v>
      </c>
      <c r="BB599" s="58">
        <v>121.7</v>
      </c>
      <c r="BC599" s="58">
        <v>92.3</v>
      </c>
      <c r="BD599" s="58">
        <v>100.7</v>
      </c>
      <c r="BE599" s="58">
        <v>4.2</v>
      </c>
      <c r="BF599" s="58">
        <v>90.8</v>
      </c>
      <c r="BG599" s="58">
        <v>14.45</v>
      </c>
      <c r="BH599" s="58">
        <v>13.81</v>
      </c>
      <c r="BI599" s="58">
        <v>83.1</v>
      </c>
      <c r="BJ599" s="58">
        <v>121.20099999999999</v>
      </c>
      <c r="BK599" s="58">
        <v>121.20099999999999</v>
      </c>
      <c r="BL599" s="58">
        <v>67.430000000000007</v>
      </c>
      <c r="BM599" s="58">
        <v>58.02</v>
      </c>
      <c r="BN599" s="58">
        <v>8.4</v>
      </c>
      <c r="BO599" s="58">
        <v>-26.5</v>
      </c>
      <c r="BP599" s="58">
        <v>78.900000000000006</v>
      </c>
      <c r="BQ599" s="58">
        <v>84.6</v>
      </c>
      <c r="BR599" s="58">
        <v>79.099999999999994</v>
      </c>
      <c r="BS599" s="58">
        <v>92.6</v>
      </c>
      <c r="BT599" s="58">
        <v>-25.6</v>
      </c>
      <c r="BU599" s="58">
        <v>-23.7</v>
      </c>
      <c r="BV599" s="58">
        <v>91.7</v>
      </c>
      <c r="BW599" s="58">
        <v>4.0999999999999996</v>
      </c>
      <c r="BX599" s="58">
        <v>-12.4</v>
      </c>
      <c r="BY599" s="58">
        <v>-11.5</v>
      </c>
      <c r="BZ599" s="58">
        <v>-16.399999999999999</v>
      </c>
      <c r="CA599" s="58">
        <v>3.8</v>
      </c>
      <c r="CB599" s="58">
        <v>3.4</v>
      </c>
      <c r="CC599" s="58">
        <v>16</v>
      </c>
      <c r="CD599" s="58">
        <v>36.5</v>
      </c>
      <c r="CE599" s="58">
        <v>40820</v>
      </c>
      <c r="CF599" s="58">
        <v>2616887</v>
      </c>
      <c r="CG599" s="58">
        <v>80.599999999999994</v>
      </c>
      <c r="CH599" s="58">
        <v>57.2</v>
      </c>
      <c r="CI599" s="58">
        <v>97.2</v>
      </c>
      <c r="CJ599" s="58">
        <v>78.5</v>
      </c>
      <c r="CK599" s="58">
        <v>-25.9</v>
      </c>
      <c r="CL599" s="58">
        <v>-25.8</v>
      </c>
      <c r="CM599" s="58">
        <v>-25.6</v>
      </c>
      <c r="CN599" s="58">
        <v>66.400000000000006</v>
      </c>
      <c r="CO599" s="58">
        <v>66.099999999999994</v>
      </c>
      <c r="CP599" s="58">
        <v>78.599999999999994</v>
      </c>
      <c r="CQ599" s="58">
        <v>59.587852478000002</v>
      </c>
      <c r="CR599" s="58">
        <v>31.13</v>
      </c>
      <c r="CS599" s="58">
        <v>94.3</v>
      </c>
      <c r="CT599" s="58">
        <v>114.5</v>
      </c>
      <c r="CU599" s="58">
        <v>121.488</v>
      </c>
      <c r="CV599" s="58">
        <v>4.71</v>
      </c>
      <c r="CW599" s="58">
        <v>2.44</v>
      </c>
      <c r="CX599" s="58">
        <v>89.2</v>
      </c>
      <c r="CY599" s="58">
        <v>63.9</v>
      </c>
      <c r="CZ599" s="59" t="s">
        <v>544</v>
      </c>
      <c r="DA599" s="58">
        <v>-14.6</v>
      </c>
      <c r="DB599" s="58">
        <v>102.6</v>
      </c>
      <c r="DC599" s="58">
        <v>93.3</v>
      </c>
      <c r="DD599" s="58">
        <v>89.3</v>
      </c>
      <c r="DE599" s="58">
        <v>80.7</v>
      </c>
      <c r="DF599" s="58">
        <v>98.7</v>
      </c>
      <c r="DG599" s="58">
        <v>78.3</v>
      </c>
      <c r="DH599" s="58">
        <v>72</v>
      </c>
      <c r="DI599" s="58">
        <v>75.599999999999994</v>
      </c>
      <c r="DJ599" s="58">
        <v>100.218267024</v>
      </c>
      <c r="DK599" s="58">
        <v>91.4</v>
      </c>
      <c r="DL599" s="58">
        <v>94</v>
      </c>
      <c r="DM599" s="58">
        <v>85.5</v>
      </c>
      <c r="DN599" s="58">
        <v>20.960540999999999</v>
      </c>
      <c r="DO599" s="58">
        <v>87.1</v>
      </c>
      <c r="DP599" s="59" t="s">
        <v>544</v>
      </c>
      <c r="DQ599" s="1">
        <v>84.1</v>
      </c>
    </row>
    <row r="600" spans="1:121">
      <c r="A600" s="3">
        <v>40101</v>
      </c>
      <c r="B600" s="58">
        <v>89.4</v>
      </c>
      <c r="C600" s="58">
        <v>88.4</v>
      </c>
      <c r="D600" s="58">
        <v>78.3</v>
      </c>
      <c r="E600" s="58">
        <v>99.8</v>
      </c>
      <c r="F600" s="58">
        <v>78.5</v>
      </c>
      <c r="G600" s="58">
        <v>1.481636</v>
      </c>
      <c r="H600" s="58">
        <v>1008</v>
      </c>
      <c r="I600" s="58">
        <v>1861.3</v>
      </c>
      <c r="J600" s="58">
        <v>0.73799999999999999</v>
      </c>
      <c r="K600" s="58">
        <v>3.2</v>
      </c>
      <c r="L600" s="58">
        <v>5415</v>
      </c>
      <c r="M600" s="58">
        <v>321120</v>
      </c>
      <c r="N600" s="58">
        <v>82.5</v>
      </c>
      <c r="O600" s="58">
        <v>2848</v>
      </c>
      <c r="P600" s="58">
        <v>8.1</v>
      </c>
      <c r="Q600" s="58">
        <v>15.2</v>
      </c>
      <c r="R600" s="58">
        <v>16.399999999999999</v>
      </c>
      <c r="S600" s="58">
        <v>64.44</v>
      </c>
      <c r="T600" s="58">
        <v>72.650000000000006</v>
      </c>
      <c r="U600" s="58">
        <v>51.9</v>
      </c>
      <c r="V600" s="58">
        <v>60.36</v>
      </c>
      <c r="W600" s="58">
        <v>-57.7</v>
      </c>
      <c r="X600" s="58">
        <v>73.5</v>
      </c>
      <c r="Y600" s="58">
        <v>6.8</v>
      </c>
      <c r="Z600" s="58">
        <v>102.8</v>
      </c>
      <c r="AA600" s="58">
        <v>99.5</v>
      </c>
      <c r="AB600" s="58">
        <v>98.2</v>
      </c>
      <c r="AC600" s="58">
        <v>1.481636</v>
      </c>
      <c r="AD600" s="58">
        <v>84.2</v>
      </c>
      <c r="AE600" s="58">
        <v>-50.8</v>
      </c>
      <c r="AF600" s="58">
        <v>99.891891999999999</v>
      </c>
      <c r="AG600" s="58">
        <v>72.97</v>
      </c>
      <c r="AH600" s="58">
        <v>92.4</v>
      </c>
      <c r="AI600" s="58">
        <v>73.5</v>
      </c>
      <c r="AJ600" s="58">
        <v>22.8</v>
      </c>
      <c r="AK600" s="58">
        <v>17.899999999999999</v>
      </c>
      <c r="AL600" s="58">
        <v>-0.4</v>
      </c>
      <c r="AM600" s="58">
        <v>91.310299999999998</v>
      </c>
      <c r="AN600" s="58">
        <v>99.099100000000007</v>
      </c>
      <c r="AO600" s="58">
        <v>18.100000000000001</v>
      </c>
      <c r="AP600" s="58">
        <v>98.1</v>
      </c>
      <c r="AQ600" s="58">
        <v>89.6</v>
      </c>
      <c r="AR600" s="58">
        <v>56</v>
      </c>
      <c r="AS600" s="58">
        <v>-9.1999999999999993</v>
      </c>
      <c r="AT600" s="58">
        <v>89.9</v>
      </c>
      <c r="AU600" s="58">
        <v>106.35</v>
      </c>
      <c r="AV600" s="58">
        <v>92.7</v>
      </c>
      <c r="AW600" s="58">
        <v>98.8</v>
      </c>
      <c r="AX600" s="58">
        <v>143.69999999999999</v>
      </c>
      <c r="AY600" s="58">
        <v>139.4</v>
      </c>
      <c r="AZ600" s="58">
        <v>117</v>
      </c>
      <c r="BA600" s="58">
        <v>105.6</v>
      </c>
      <c r="BB600" s="58">
        <v>124.9</v>
      </c>
      <c r="BC600" s="58">
        <v>92.5</v>
      </c>
      <c r="BD600" s="58">
        <v>100.5</v>
      </c>
      <c r="BE600" s="58">
        <v>13.6</v>
      </c>
      <c r="BF600" s="58">
        <v>92.1</v>
      </c>
      <c r="BG600" s="58">
        <v>14.79</v>
      </c>
      <c r="BH600" s="58">
        <v>14.75</v>
      </c>
      <c r="BI600" s="58">
        <v>81.5</v>
      </c>
      <c r="BJ600" s="58">
        <v>122.1418</v>
      </c>
      <c r="BK600" s="58">
        <v>122.1418</v>
      </c>
      <c r="BL600" s="58">
        <v>67.34</v>
      </c>
      <c r="BM600" s="58">
        <v>55.87</v>
      </c>
      <c r="BN600" s="58">
        <v>13.2</v>
      </c>
      <c r="BO600" s="58">
        <v>-22.5</v>
      </c>
      <c r="BP600" s="58">
        <v>75.099999999999994</v>
      </c>
      <c r="BQ600" s="58">
        <v>82.5</v>
      </c>
      <c r="BR600" s="58">
        <v>75.599999999999994</v>
      </c>
      <c r="BS600" s="58">
        <v>92.9</v>
      </c>
      <c r="BT600" s="58">
        <v>-21.3</v>
      </c>
      <c r="BU600" s="58">
        <v>-22.1</v>
      </c>
      <c r="BV600" s="58">
        <v>91.2</v>
      </c>
      <c r="BW600" s="58">
        <v>4.5</v>
      </c>
      <c r="BX600" s="58">
        <v>-15.3</v>
      </c>
      <c r="BY600" s="58">
        <v>-11</v>
      </c>
      <c r="BZ600" s="58">
        <v>-13.7</v>
      </c>
      <c r="CA600" s="58">
        <v>4.2</v>
      </c>
      <c r="CB600" s="58">
        <v>8.6999999999999993</v>
      </c>
      <c r="CC600" s="58">
        <v>12.9</v>
      </c>
      <c r="CD600" s="58">
        <v>26.1</v>
      </c>
      <c r="CE600" s="58">
        <v>40807</v>
      </c>
      <c r="CF600" s="58">
        <v>2607634</v>
      </c>
      <c r="CG600" s="58">
        <v>80.900000000000006</v>
      </c>
      <c r="CH600" s="58">
        <v>59.5</v>
      </c>
      <c r="CI600" s="58">
        <v>97.5</v>
      </c>
      <c r="CJ600" s="58">
        <v>77.7</v>
      </c>
      <c r="CK600" s="58">
        <v>-22.6</v>
      </c>
      <c r="CL600" s="58">
        <v>-26.8</v>
      </c>
      <c r="CM600" s="58">
        <v>-21.3</v>
      </c>
      <c r="CN600" s="58">
        <v>66.900000000000006</v>
      </c>
      <c r="CO600" s="58">
        <v>66.7</v>
      </c>
      <c r="CP600" s="58">
        <v>78.5</v>
      </c>
      <c r="CQ600" s="58">
        <v>84.368049622000001</v>
      </c>
      <c r="CR600" s="58">
        <v>28.66</v>
      </c>
      <c r="CS600" s="58">
        <v>94.4</v>
      </c>
      <c r="CT600" s="58">
        <v>116</v>
      </c>
      <c r="CU600" s="58">
        <v>122.46250000000001</v>
      </c>
      <c r="CV600" s="58">
        <v>5.35</v>
      </c>
      <c r="CW600" s="58">
        <v>2.58</v>
      </c>
      <c r="CX600" s="58">
        <v>89.5</v>
      </c>
      <c r="CY600" s="58">
        <v>66.400000000000006</v>
      </c>
      <c r="CZ600" s="59" t="s">
        <v>544</v>
      </c>
      <c r="DA600" s="58">
        <v>-16</v>
      </c>
      <c r="DB600" s="58">
        <v>101.3</v>
      </c>
      <c r="DC600" s="58">
        <v>93.4</v>
      </c>
      <c r="DD600" s="58">
        <v>89.2</v>
      </c>
      <c r="DE600" s="58">
        <v>81.400000000000006</v>
      </c>
      <c r="DF600" s="58">
        <v>98.1</v>
      </c>
      <c r="DG600" s="58">
        <v>77.7</v>
      </c>
      <c r="DH600" s="58">
        <v>66.599999999999994</v>
      </c>
      <c r="DI600" s="58">
        <v>70.900000000000006</v>
      </c>
      <c r="DJ600" s="58">
        <v>86.270022690999994</v>
      </c>
      <c r="DK600" s="58">
        <v>92.3</v>
      </c>
      <c r="DL600" s="58">
        <v>94.7</v>
      </c>
      <c r="DM600" s="58">
        <v>84.2</v>
      </c>
      <c r="DN600" s="58">
        <v>21.962515</v>
      </c>
      <c r="DO600" s="58">
        <v>86.1</v>
      </c>
      <c r="DP600" s="59" t="s">
        <v>544</v>
      </c>
      <c r="DQ600" s="1">
        <v>82.3</v>
      </c>
    </row>
    <row r="601" spans="1:121">
      <c r="A601" s="3">
        <v>40132</v>
      </c>
      <c r="B601" s="58">
        <v>90.8</v>
      </c>
      <c r="C601" s="58">
        <v>90.1</v>
      </c>
      <c r="D601" s="58">
        <v>80</v>
      </c>
      <c r="E601" s="58">
        <v>101.5</v>
      </c>
      <c r="F601" s="58">
        <v>80.900000000000006</v>
      </c>
      <c r="G601" s="58">
        <v>1.4914480000000001</v>
      </c>
      <c r="H601" s="58">
        <v>1031.9000000000001</v>
      </c>
      <c r="I601" s="58">
        <v>1856.5</v>
      </c>
      <c r="J601" s="58">
        <v>0.71599999999999997</v>
      </c>
      <c r="K601" s="58">
        <v>3.2</v>
      </c>
      <c r="L601" s="58">
        <v>5626</v>
      </c>
      <c r="M601" s="58">
        <v>279725</v>
      </c>
      <c r="N601" s="58">
        <v>83.2</v>
      </c>
      <c r="O601" s="58">
        <v>2539</v>
      </c>
      <c r="P601" s="58">
        <v>8.1</v>
      </c>
      <c r="Q601" s="58">
        <v>13.8</v>
      </c>
      <c r="R601" s="58">
        <v>17.899999999999999</v>
      </c>
      <c r="S601" s="58">
        <v>66.91</v>
      </c>
      <c r="T601" s="58">
        <v>75.11</v>
      </c>
      <c r="U601" s="58">
        <v>52.32</v>
      </c>
      <c r="V601" s="58">
        <v>58.46</v>
      </c>
      <c r="W601" s="58">
        <v>-55.2</v>
      </c>
      <c r="X601" s="58">
        <v>76.900000000000006</v>
      </c>
      <c r="Y601" s="58">
        <v>11.4</v>
      </c>
      <c r="Z601" s="58">
        <v>102.5</v>
      </c>
      <c r="AA601" s="58">
        <v>99.2</v>
      </c>
      <c r="AB601" s="58">
        <v>97.9</v>
      </c>
      <c r="AC601" s="58">
        <v>1.4914480000000001</v>
      </c>
      <c r="AD601" s="58">
        <v>84.9</v>
      </c>
      <c r="AE601" s="58">
        <v>-46.3</v>
      </c>
      <c r="AF601" s="58">
        <v>99.461787000000001</v>
      </c>
      <c r="AG601" s="58">
        <v>76.94</v>
      </c>
      <c r="AH601" s="58">
        <v>92.4</v>
      </c>
      <c r="AI601" s="58">
        <v>76.900000000000006</v>
      </c>
      <c r="AJ601" s="58">
        <v>23.6</v>
      </c>
      <c r="AK601" s="58">
        <v>15.1</v>
      </c>
      <c r="AL601" s="58">
        <v>1.7</v>
      </c>
      <c r="AM601" s="58">
        <v>91.894800000000004</v>
      </c>
      <c r="AN601" s="58">
        <v>99.650899999999993</v>
      </c>
      <c r="AO601" s="58">
        <v>21</v>
      </c>
      <c r="AP601" s="58">
        <v>91.3</v>
      </c>
      <c r="AQ601" s="58">
        <v>89.8</v>
      </c>
      <c r="AR601" s="58">
        <v>51.1</v>
      </c>
      <c r="AS601" s="58">
        <v>-10.3</v>
      </c>
      <c r="AT601" s="58">
        <v>91.9</v>
      </c>
      <c r="AU601" s="58">
        <v>106.35</v>
      </c>
      <c r="AV601" s="58">
        <v>93.4</v>
      </c>
      <c r="AW601" s="58">
        <v>98.1</v>
      </c>
      <c r="AX601" s="58">
        <v>150.6</v>
      </c>
      <c r="AY601" s="58">
        <v>145.69999999999999</v>
      </c>
      <c r="AZ601" s="58">
        <v>120.3</v>
      </c>
      <c r="BA601" s="58">
        <v>108.7</v>
      </c>
      <c r="BB601" s="58">
        <v>128.4</v>
      </c>
      <c r="BC601" s="58">
        <v>92.6</v>
      </c>
      <c r="BD601" s="58">
        <v>99.6</v>
      </c>
      <c r="BE601" s="58">
        <v>10.9</v>
      </c>
      <c r="BF601" s="58">
        <v>92.5</v>
      </c>
      <c r="BG601" s="58">
        <v>14.41</v>
      </c>
      <c r="BH601" s="58">
        <v>14.13</v>
      </c>
      <c r="BI601" s="58">
        <v>81.900000000000006</v>
      </c>
      <c r="BJ601" s="58">
        <v>122.03959999999999</v>
      </c>
      <c r="BK601" s="58">
        <v>122.03959999999999</v>
      </c>
      <c r="BL601" s="58">
        <v>69.599999999999994</v>
      </c>
      <c r="BM601" s="58">
        <v>54.48</v>
      </c>
      <c r="BN601" s="58">
        <v>18.8</v>
      </c>
      <c r="BO601" s="58">
        <v>-17.899999999999999</v>
      </c>
      <c r="BP601" s="58">
        <v>75.8</v>
      </c>
      <c r="BQ601" s="58">
        <v>81.8</v>
      </c>
      <c r="BR601" s="58">
        <v>76.099999999999994</v>
      </c>
      <c r="BS601" s="58">
        <v>93.3</v>
      </c>
      <c r="BT601" s="58">
        <v>-22.8</v>
      </c>
      <c r="BU601" s="58">
        <v>-13.7</v>
      </c>
      <c r="BV601" s="58">
        <v>91</v>
      </c>
      <c r="BW601" s="58">
        <v>6.4</v>
      </c>
      <c r="BX601" s="58">
        <v>-12.7</v>
      </c>
      <c r="BY601" s="58">
        <v>-9.1999999999999993</v>
      </c>
      <c r="BZ601" s="58">
        <v>-9</v>
      </c>
      <c r="CA601" s="58">
        <v>3.9</v>
      </c>
      <c r="CB601" s="58">
        <v>0.9</v>
      </c>
      <c r="CC601" s="58">
        <v>6.2</v>
      </c>
      <c r="CD601" s="58">
        <v>26.3</v>
      </c>
      <c r="CE601" s="58">
        <v>40803</v>
      </c>
      <c r="CF601" s="58">
        <v>2616536</v>
      </c>
      <c r="CG601" s="58">
        <v>78.400000000000006</v>
      </c>
      <c r="CH601" s="58">
        <v>59.1</v>
      </c>
      <c r="CI601" s="58">
        <v>90.5</v>
      </c>
      <c r="CJ601" s="58">
        <v>78.2</v>
      </c>
      <c r="CK601" s="58">
        <v>-23.2</v>
      </c>
      <c r="CL601" s="58">
        <v>-26.7</v>
      </c>
      <c r="CM601" s="58">
        <v>-22.8</v>
      </c>
      <c r="CN601" s="58">
        <v>65.599999999999994</v>
      </c>
      <c r="CO601" s="58">
        <v>64.5</v>
      </c>
      <c r="CP601" s="58">
        <v>80.599999999999994</v>
      </c>
      <c r="CQ601" s="58">
        <v>106.570579529</v>
      </c>
      <c r="CR601" s="58">
        <v>31.15</v>
      </c>
      <c r="CS601" s="58">
        <v>94.3</v>
      </c>
      <c r="CT601" s="58">
        <v>115.5</v>
      </c>
      <c r="CU601" s="58">
        <v>122.4183</v>
      </c>
      <c r="CV601" s="58">
        <v>5.07</v>
      </c>
      <c r="CW601" s="58">
        <v>2.48</v>
      </c>
      <c r="CX601" s="58">
        <v>87</v>
      </c>
      <c r="CY601" s="58">
        <v>66</v>
      </c>
      <c r="CZ601" s="59" t="s">
        <v>544</v>
      </c>
      <c r="DA601" s="58">
        <v>-15.4</v>
      </c>
      <c r="DB601" s="58">
        <v>98.3</v>
      </c>
      <c r="DC601" s="58">
        <v>93.1</v>
      </c>
      <c r="DD601" s="58">
        <v>89.7</v>
      </c>
      <c r="DE601" s="58">
        <v>82.8</v>
      </c>
      <c r="DF601" s="58">
        <v>99.6</v>
      </c>
      <c r="DG601" s="58">
        <v>79</v>
      </c>
      <c r="DH601" s="58">
        <v>71.3</v>
      </c>
      <c r="DI601" s="58">
        <v>72.5</v>
      </c>
      <c r="DJ601" s="58">
        <v>99.155229910000003</v>
      </c>
      <c r="DK601" s="58">
        <v>93</v>
      </c>
      <c r="DL601" s="58">
        <v>95.4</v>
      </c>
      <c r="DM601" s="58">
        <v>84.8</v>
      </c>
      <c r="DN601" s="58">
        <v>22.710628</v>
      </c>
      <c r="DO601" s="58">
        <v>85.4</v>
      </c>
      <c r="DP601" s="59" t="s">
        <v>544</v>
      </c>
      <c r="DQ601" s="1">
        <v>83.3</v>
      </c>
    </row>
    <row r="602" spans="1:121">
      <c r="A602" s="3">
        <v>40162</v>
      </c>
      <c r="B602" s="58">
        <v>90.9</v>
      </c>
      <c r="C602" s="58">
        <v>90.3</v>
      </c>
      <c r="D602" s="58">
        <v>80.900000000000006</v>
      </c>
      <c r="E602" s="58">
        <v>100.9</v>
      </c>
      <c r="F602" s="58">
        <v>79.5</v>
      </c>
      <c r="G602" s="58">
        <v>1.4613590000000001</v>
      </c>
      <c r="H602" s="58">
        <v>1015.9</v>
      </c>
      <c r="I602" s="58">
        <v>1850.9</v>
      </c>
      <c r="J602" s="58">
        <v>0.71199999999999997</v>
      </c>
      <c r="K602" s="58">
        <v>3.1</v>
      </c>
      <c r="L602" s="58">
        <v>5957.4</v>
      </c>
      <c r="M602" s="58">
        <v>215564</v>
      </c>
      <c r="N602" s="58">
        <v>83.3</v>
      </c>
      <c r="O602" s="58">
        <v>2583</v>
      </c>
      <c r="P602" s="58">
        <v>8.1</v>
      </c>
      <c r="Q602" s="58">
        <v>16.100000000000001</v>
      </c>
      <c r="R602" s="58">
        <v>16.3</v>
      </c>
      <c r="S602" s="58">
        <v>70.67</v>
      </c>
      <c r="T602" s="58">
        <v>76.72</v>
      </c>
      <c r="U602" s="58">
        <v>53.67</v>
      </c>
      <c r="V602" s="58">
        <v>60.34</v>
      </c>
      <c r="W602" s="58">
        <v>-51.9</v>
      </c>
      <c r="X602" s="58">
        <v>74.900000000000006</v>
      </c>
      <c r="Y602" s="58">
        <v>12.3</v>
      </c>
      <c r="Z602" s="58">
        <v>102.3</v>
      </c>
      <c r="AA602" s="58">
        <v>98.8</v>
      </c>
      <c r="AB602" s="58">
        <v>97.5</v>
      </c>
      <c r="AC602" s="58">
        <v>1.4613590000000001</v>
      </c>
      <c r="AD602" s="58">
        <v>85.1</v>
      </c>
      <c r="AE602" s="58">
        <v>-44.9</v>
      </c>
      <c r="AF602" s="58">
        <v>99.249731999999995</v>
      </c>
      <c r="AG602" s="58">
        <v>74.790000000000006</v>
      </c>
      <c r="AH602" s="58">
        <v>92.6</v>
      </c>
      <c r="AI602" s="58">
        <v>74.900000000000006</v>
      </c>
      <c r="AJ602" s="58">
        <v>24.3</v>
      </c>
      <c r="AK602" s="58">
        <v>15.1</v>
      </c>
      <c r="AL602" s="58">
        <v>5.4</v>
      </c>
      <c r="AM602" s="58">
        <v>92.385999999999996</v>
      </c>
      <c r="AN602" s="58">
        <v>100.0979</v>
      </c>
      <c r="AO602" s="58">
        <v>20.100000000000001</v>
      </c>
      <c r="AP602" s="58">
        <v>85.4</v>
      </c>
      <c r="AQ602" s="58">
        <v>89.2</v>
      </c>
      <c r="AR602" s="58">
        <v>50.4</v>
      </c>
      <c r="AS602" s="58">
        <v>-8.5</v>
      </c>
      <c r="AT602" s="58">
        <v>93.8</v>
      </c>
      <c r="AU602" s="58">
        <v>105.66</v>
      </c>
      <c r="AV602" s="58">
        <v>94.1</v>
      </c>
      <c r="AW602" s="58">
        <v>99.3</v>
      </c>
      <c r="AX602" s="58">
        <v>145.30000000000001</v>
      </c>
      <c r="AY602" s="58">
        <v>142.19999999999999</v>
      </c>
      <c r="AZ602" s="58">
        <v>125.8</v>
      </c>
      <c r="BA602" s="58">
        <v>112.8</v>
      </c>
      <c r="BB602" s="58">
        <v>134.80000000000001</v>
      </c>
      <c r="BC602" s="58">
        <v>93.1</v>
      </c>
      <c r="BD602" s="58">
        <v>99.9</v>
      </c>
      <c r="BE602" s="58">
        <v>14.5</v>
      </c>
      <c r="BF602" s="58">
        <v>94.9</v>
      </c>
      <c r="BG602" s="58">
        <v>14.53</v>
      </c>
      <c r="BH602" s="58">
        <v>16.18</v>
      </c>
      <c r="BI602" s="58">
        <v>82.6</v>
      </c>
      <c r="BJ602" s="58">
        <v>120.88039999999999</v>
      </c>
      <c r="BK602" s="58">
        <v>120.88039999999999</v>
      </c>
      <c r="BL602" s="58">
        <v>71.319999999999993</v>
      </c>
      <c r="BM602" s="58">
        <v>56.84</v>
      </c>
      <c r="BN602" s="58">
        <v>17.600000000000001</v>
      </c>
      <c r="BO602" s="58">
        <v>-17.8</v>
      </c>
      <c r="BP602" s="58">
        <v>76.099999999999994</v>
      </c>
      <c r="BQ602" s="58">
        <v>78.900000000000006</v>
      </c>
      <c r="BR602" s="58">
        <v>76.099999999999994</v>
      </c>
      <c r="BS602" s="58">
        <v>93.9</v>
      </c>
      <c r="BT602" s="58">
        <v>-25</v>
      </c>
      <c r="BU602" s="58">
        <v>-20.399999999999999</v>
      </c>
      <c r="BV602" s="58">
        <v>90.3</v>
      </c>
      <c r="BW602" s="58">
        <v>6.6</v>
      </c>
      <c r="BX602" s="58">
        <v>-14.7</v>
      </c>
      <c r="BY602" s="58">
        <v>-7.8</v>
      </c>
      <c r="BZ602" s="58">
        <v>-8</v>
      </c>
      <c r="CA602" s="58">
        <v>3.6</v>
      </c>
      <c r="CB602" s="58">
        <v>1.7</v>
      </c>
      <c r="CC602" s="58">
        <v>15</v>
      </c>
      <c r="CD602" s="58">
        <v>21.2</v>
      </c>
      <c r="CE602" s="58">
        <v>40839</v>
      </c>
      <c r="CF602" s="58">
        <v>2606001</v>
      </c>
      <c r="CG602" s="58">
        <v>83.1</v>
      </c>
      <c r="CH602" s="58">
        <v>55</v>
      </c>
      <c r="CI602" s="58">
        <v>105.8</v>
      </c>
      <c r="CJ602" s="58">
        <v>78.3</v>
      </c>
      <c r="CK602" s="58">
        <v>-22.8</v>
      </c>
      <c r="CL602" s="58">
        <v>-26.8</v>
      </c>
      <c r="CM602" s="58">
        <v>-25</v>
      </c>
      <c r="CN602" s="58">
        <v>65.900000000000006</v>
      </c>
      <c r="CO602" s="58">
        <v>65.2</v>
      </c>
      <c r="CP602" s="58">
        <v>78.2</v>
      </c>
      <c r="CQ602" s="58">
        <v>76.332855225000003</v>
      </c>
      <c r="CR602" s="58">
        <v>26.59</v>
      </c>
      <c r="CS602" s="58">
        <v>94.4</v>
      </c>
      <c r="CT602" s="58">
        <v>114.7</v>
      </c>
      <c r="CU602" s="58">
        <v>121.18219999999999</v>
      </c>
      <c r="CV602" s="58">
        <v>5.27</v>
      </c>
      <c r="CW602" s="58">
        <v>2.39</v>
      </c>
      <c r="CX602" s="58">
        <v>92</v>
      </c>
      <c r="CY602" s="58">
        <v>61.3</v>
      </c>
      <c r="CZ602" s="59" t="s">
        <v>544</v>
      </c>
      <c r="DA602" s="58">
        <v>-15.6</v>
      </c>
      <c r="DB602" s="58">
        <v>102.6</v>
      </c>
      <c r="DC602" s="58">
        <v>94.1</v>
      </c>
      <c r="DD602" s="58">
        <v>88.9</v>
      </c>
      <c r="DE602" s="58">
        <v>83.7</v>
      </c>
      <c r="DF602" s="58">
        <v>98.6</v>
      </c>
      <c r="DG602" s="58">
        <v>78.2</v>
      </c>
      <c r="DH602" s="58">
        <v>70.2</v>
      </c>
      <c r="DI602" s="58">
        <v>74.400000000000006</v>
      </c>
      <c r="DJ602" s="58">
        <v>98.927683396000006</v>
      </c>
      <c r="DK602" s="58">
        <v>95.3</v>
      </c>
      <c r="DL602" s="58">
        <v>95.9</v>
      </c>
      <c r="DM602" s="58">
        <v>84.8</v>
      </c>
      <c r="DN602" s="58">
        <v>22.428311000000001</v>
      </c>
      <c r="DO602" s="58">
        <v>87.6</v>
      </c>
      <c r="DP602" s="59" t="s">
        <v>544</v>
      </c>
      <c r="DQ602" s="1">
        <v>83.3</v>
      </c>
    </row>
    <row r="603" spans="1:121">
      <c r="A603" s="3">
        <v>40193</v>
      </c>
      <c r="B603" s="58">
        <v>90.6</v>
      </c>
      <c r="C603" s="58">
        <v>91</v>
      </c>
      <c r="D603" s="58">
        <v>82.5</v>
      </c>
      <c r="E603" s="58">
        <v>100.4</v>
      </c>
      <c r="F603" s="58">
        <v>82.5</v>
      </c>
      <c r="G603" s="58">
        <v>1.4272100000000001</v>
      </c>
      <c r="H603" s="58">
        <v>1045.8</v>
      </c>
      <c r="I603" s="58">
        <v>1869.1</v>
      </c>
      <c r="J603" s="58">
        <v>0.68</v>
      </c>
      <c r="K603" s="58">
        <v>3.3</v>
      </c>
      <c r="L603" s="58">
        <v>5608.8</v>
      </c>
      <c r="M603" s="58">
        <v>181189</v>
      </c>
      <c r="N603" s="58">
        <v>84.1</v>
      </c>
      <c r="O603" s="58">
        <v>2547</v>
      </c>
      <c r="P603" s="58">
        <v>8</v>
      </c>
      <c r="Q603" s="58">
        <v>21.7</v>
      </c>
      <c r="R603" s="58">
        <v>11.7</v>
      </c>
      <c r="S603" s="58">
        <v>65.58</v>
      </c>
      <c r="T603" s="58">
        <v>74.47</v>
      </c>
      <c r="U603" s="58">
        <v>54.56</v>
      </c>
      <c r="V603" s="58">
        <v>61.51</v>
      </c>
      <c r="W603" s="58">
        <v>-44.8</v>
      </c>
      <c r="X603" s="58">
        <v>78.099999999999994</v>
      </c>
      <c r="Y603" s="58">
        <v>15.3</v>
      </c>
      <c r="Z603" s="58">
        <v>101.3</v>
      </c>
      <c r="AA603" s="58">
        <v>97.5</v>
      </c>
      <c r="AB603" s="58">
        <v>95.8</v>
      </c>
      <c r="AC603" s="58">
        <v>1.4272100000000001</v>
      </c>
      <c r="AD603" s="58">
        <v>85.9</v>
      </c>
      <c r="AE603" s="58">
        <v>-38.200000000000003</v>
      </c>
      <c r="AF603" s="58">
        <v>98.208641</v>
      </c>
      <c r="AG603" s="58">
        <v>76.599999999999994</v>
      </c>
      <c r="AH603" s="58">
        <v>92.7</v>
      </c>
      <c r="AI603" s="58">
        <v>78.099999999999994</v>
      </c>
      <c r="AJ603" s="58">
        <v>27.9</v>
      </c>
      <c r="AK603" s="58">
        <v>11.8</v>
      </c>
      <c r="AL603" s="58">
        <v>0.6</v>
      </c>
      <c r="AM603" s="58">
        <v>92.821899999999999</v>
      </c>
      <c r="AN603" s="58">
        <v>100.4815</v>
      </c>
      <c r="AO603" s="58">
        <v>34</v>
      </c>
      <c r="AP603" s="58">
        <v>45.5</v>
      </c>
      <c r="AQ603" s="58">
        <v>88.7</v>
      </c>
      <c r="AR603" s="58">
        <v>47.2</v>
      </c>
      <c r="AS603" s="58">
        <v>-10.8</v>
      </c>
      <c r="AT603" s="58">
        <v>93.9</v>
      </c>
      <c r="AU603" s="58">
        <v>104.28</v>
      </c>
      <c r="AV603" s="58">
        <v>94.9</v>
      </c>
      <c r="AW603" s="58">
        <v>102.4</v>
      </c>
      <c r="AX603" s="58">
        <v>151.6</v>
      </c>
      <c r="AY603" s="58">
        <v>148.4</v>
      </c>
      <c r="AZ603" s="58">
        <v>128.4</v>
      </c>
      <c r="BA603" s="58">
        <v>112.5</v>
      </c>
      <c r="BB603" s="58">
        <v>139.4</v>
      </c>
      <c r="BC603" s="58">
        <v>93.2</v>
      </c>
      <c r="BD603" s="58">
        <v>102</v>
      </c>
      <c r="BE603" s="58">
        <v>18.2</v>
      </c>
      <c r="BF603" s="58">
        <v>95</v>
      </c>
      <c r="BG603" s="58">
        <v>15.62</v>
      </c>
      <c r="BH603" s="58">
        <v>15.25</v>
      </c>
      <c r="BI603" s="58">
        <v>71.7</v>
      </c>
      <c r="BJ603" s="58">
        <v>118.34229999999999</v>
      </c>
      <c r="BK603" s="58">
        <v>118.34229999999999</v>
      </c>
      <c r="BL603" s="58">
        <v>69.36</v>
      </c>
      <c r="BM603" s="58">
        <v>58.25</v>
      </c>
      <c r="BN603" s="58">
        <v>17.2</v>
      </c>
      <c r="BO603" s="58">
        <v>-15.7</v>
      </c>
      <c r="BP603" s="58">
        <v>76.400000000000006</v>
      </c>
      <c r="BQ603" s="58">
        <v>79.900000000000006</v>
      </c>
      <c r="BR603" s="58">
        <v>76.099999999999994</v>
      </c>
      <c r="BS603" s="58">
        <v>91.2</v>
      </c>
      <c r="BT603" s="58">
        <v>-24.4</v>
      </c>
      <c r="BU603" s="58">
        <v>-22.6</v>
      </c>
      <c r="BV603" s="58">
        <v>90.1</v>
      </c>
      <c r="BW603" s="58">
        <v>4.3</v>
      </c>
      <c r="BX603" s="58">
        <v>-11.5</v>
      </c>
      <c r="BY603" s="58">
        <v>-5.2</v>
      </c>
      <c r="BZ603" s="58">
        <v>-6.1</v>
      </c>
      <c r="CA603" s="58">
        <v>3.4</v>
      </c>
      <c r="CB603" s="58">
        <v>1.5</v>
      </c>
      <c r="CC603" s="58">
        <v>12.5</v>
      </c>
      <c r="CD603" s="58">
        <v>25.4</v>
      </c>
      <c r="CE603" s="58">
        <v>40799</v>
      </c>
      <c r="CF603" s="58">
        <v>2610166</v>
      </c>
      <c r="CG603" s="58">
        <v>74.5</v>
      </c>
      <c r="CH603" s="58">
        <v>45</v>
      </c>
      <c r="CI603" s="58">
        <v>92.2</v>
      </c>
      <c r="CJ603" s="58">
        <v>74.8</v>
      </c>
      <c r="CK603" s="58">
        <v>-24.8</v>
      </c>
      <c r="CL603" s="58">
        <v>-27.8</v>
      </c>
      <c r="CM603" s="58">
        <v>-24.4</v>
      </c>
      <c r="CN603" s="58">
        <v>64.7</v>
      </c>
      <c r="CO603" s="58">
        <v>64.099999999999994</v>
      </c>
      <c r="CP603" s="58">
        <v>75.5</v>
      </c>
      <c r="CQ603" s="58">
        <v>105.571083069</v>
      </c>
      <c r="CR603" s="58">
        <v>22.73</v>
      </c>
      <c r="CS603" s="58">
        <v>94.2</v>
      </c>
      <c r="CT603" s="58">
        <v>112.2</v>
      </c>
      <c r="CU603" s="58">
        <v>118.66670000000001</v>
      </c>
      <c r="CV603" s="58">
        <v>4.58</v>
      </c>
      <c r="CW603" s="58">
        <v>2.23</v>
      </c>
      <c r="CX603" s="58">
        <v>82.3</v>
      </c>
      <c r="CY603" s="58">
        <v>50</v>
      </c>
      <c r="CZ603" s="58">
        <v>87</v>
      </c>
      <c r="DA603" s="58">
        <v>-20.3</v>
      </c>
      <c r="DB603" s="58">
        <v>105.5</v>
      </c>
      <c r="DC603" s="58">
        <v>93</v>
      </c>
      <c r="DD603" s="58">
        <v>90.8</v>
      </c>
      <c r="DE603" s="58">
        <v>83.7</v>
      </c>
      <c r="DF603" s="58">
        <v>98</v>
      </c>
      <c r="DG603" s="58">
        <v>83.8</v>
      </c>
      <c r="DH603" s="58">
        <v>72</v>
      </c>
      <c r="DI603" s="58">
        <v>73.7</v>
      </c>
      <c r="DJ603" s="58">
        <v>112.95184254</v>
      </c>
      <c r="DK603" s="58">
        <v>94.5</v>
      </c>
      <c r="DL603" s="58">
        <v>97</v>
      </c>
      <c r="DM603" s="58">
        <v>84.6</v>
      </c>
      <c r="DN603" s="58">
        <v>22.392129000000001</v>
      </c>
      <c r="DO603" s="58">
        <v>86.4</v>
      </c>
      <c r="DP603" s="59" t="s">
        <v>544</v>
      </c>
      <c r="DQ603" s="1">
        <v>84.1</v>
      </c>
    </row>
    <row r="604" spans="1:121">
      <c r="A604" s="3">
        <v>40224</v>
      </c>
      <c r="B604" s="58">
        <v>90.3</v>
      </c>
      <c r="C604" s="58">
        <v>90.3</v>
      </c>
      <c r="D604" s="58">
        <v>81.400000000000006</v>
      </c>
      <c r="E604" s="58">
        <v>100.1</v>
      </c>
      <c r="F604" s="58">
        <v>82.7</v>
      </c>
      <c r="G604" s="58">
        <v>1.3685700000000001</v>
      </c>
      <c r="H604" s="58">
        <v>1046.5</v>
      </c>
      <c r="I604" s="58">
        <v>1872.8</v>
      </c>
      <c r="J604" s="58">
        <v>0.66200000000000003</v>
      </c>
      <c r="K604" s="58">
        <v>3.2</v>
      </c>
      <c r="L604" s="58">
        <v>5598.5</v>
      </c>
      <c r="M604" s="58">
        <v>194846</v>
      </c>
      <c r="N604" s="58">
        <v>83.5</v>
      </c>
      <c r="O604" s="58">
        <v>2558</v>
      </c>
      <c r="P604" s="58">
        <v>8</v>
      </c>
      <c r="Q604" s="58">
        <v>26.9</v>
      </c>
      <c r="R604" s="58">
        <v>9.4</v>
      </c>
      <c r="S604" s="58">
        <v>68.25</v>
      </c>
      <c r="T604" s="58">
        <v>76.489999999999995</v>
      </c>
      <c r="U604" s="58">
        <v>54.19</v>
      </c>
      <c r="V604" s="58">
        <v>60.88</v>
      </c>
      <c r="W604" s="58">
        <v>-39.9</v>
      </c>
      <c r="X604" s="58">
        <v>78.8</v>
      </c>
      <c r="Y604" s="58">
        <v>18.8</v>
      </c>
      <c r="Z604" s="58">
        <v>100.1</v>
      </c>
      <c r="AA604" s="58">
        <v>95.9</v>
      </c>
      <c r="AB604" s="58">
        <v>94</v>
      </c>
      <c r="AC604" s="58">
        <v>1.3685700000000001</v>
      </c>
      <c r="AD604" s="58">
        <v>84.8</v>
      </c>
      <c r="AE604" s="58">
        <v>-37.5</v>
      </c>
      <c r="AF604" s="58">
        <v>97.805643000000003</v>
      </c>
      <c r="AG604" s="58">
        <v>73.900000000000006</v>
      </c>
      <c r="AH604" s="58">
        <v>92.7</v>
      </c>
      <c r="AI604" s="58">
        <v>78.8</v>
      </c>
      <c r="AJ604" s="58">
        <v>30.2</v>
      </c>
      <c r="AK604" s="58">
        <v>12.1</v>
      </c>
      <c r="AL604" s="58">
        <v>8.1999999999999993</v>
      </c>
      <c r="AM604" s="58">
        <v>93.234099999999998</v>
      </c>
      <c r="AN604" s="58">
        <v>100.83620000000001</v>
      </c>
      <c r="AO604" s="58">
        <v>34.9</v>
      </c>
      <c r="AP604" s="58">
        <v>22.3</v>
      </c>
      <c r="AQ604" s="58">
        <v>88.6</v>
      </c>
      <c r="AR604" s="58">
        <v>45.1</v>
      </c>
      <c r="AS604" s="58">
        <v>-10.5</v>
      </c>
      <c r="AT604" s="58">
        <v>95.8</v>
      </c>
      <c r="AU604" s="58">
        <v>102.46</v>
      </c>
      <c r="AV604" s="58">
        <v>95.6</v>
      </c>
      <c r="AW604" s="58">
        <v>103.1</v>
      </c>
      <c r="AX604" s="58">
        <v>145.69999999999999</v>
      </c>
      <c r="AY604" s="58">
        <v>142.6</v>
      </c>
      <c r="AZ604" s="58">
        <v>123.8</v>
      </c>
      <c r="BA604" s="58">
        <v>107.8</v>
      </c>
      <c r="BB604" s="58">
        <v>134.9</v>
      </c>
      <c r="BC604" s="58">
        <v>93.7</v>
      </c>
      <c r="BD604" s="58">
        <v>101.9</v>
      </c>
      <c r="BE604" s="58">
        <v>25.4</v>
      </c>
      <c r="BF604" s="58">
        <v>96</v>
      </c>
      <c r="BG604" s="58">
        <v>15.43</v>
      </c>
      <c r="BH604" s="58">
        <v>14.84</v>
      </c>
      <c r="BI604" s="58">
        <v>68.900000000000006</v>
      </c>
      <c r="BJ604" s="58">
        <v>115.46469999999999</v>
      </c>
      <c r="BK604" s="58">
        <v>115.46469999999999</v>
      </c>
      <c r="BL604" s="58">
        <v>71.58</v>
      </c>
      <c r="BM604" s="58">
        <v>58.24</v>
      </c>
      <c r="BN604" s="58">
        <v>21.9</v>
      </c>
      <c r="BO604" s="58">
        <v>-11.8</v>
      </c>
      <c r="BP604" s="58">
        <v>76</v>
      </c>
      <c r="BQ604" s="58">
        <v>81.400000000000006</v>
      </c>
      <c r="BR604" s="58">
        <v>77.099999999999994</v>
      </c>
      <c r="BS604" s="58">
        <v>93.4</v>
      </c>
      <c r="BT604" s="58">
        <v>-20.9</v>
      </c>
      <c r="BU604" s="58">
        <v>-21.3</v>
      </c>
      <c r="BV604" s="58">
        <v>90.4</v>
      </c>
      <c r="BW604" s="58">
        <v>6</v>
      </c>
      <c r="BX604" s="58">
        <v>-20.100000000000001</v>
      </c>
      <c r="BY604" s="58">
        <v>-11.4</v>
      </c>
      <c r="BZ604" s="58">
        <v>-6</v>
      </c>
      <c r="CA604" s="58">
        <v>3.3</v>
      </c>
      <c r="CB604" s="58">
        <v>-5.6</v>
      </c>
      <c r="CC604" s="58">
        <v>12</v>
      </c>
      <c r="CD604" s="58">
        <v>24.2</v>
      </c>
      <c r="CE604" s="58">
        <v>40796</v>
      </c>
      <c r="CF604" s="58">
        <v>2602060</v>
      </c>
      <c r="CG604" s="58">
        <v>80.900000000000006</v>
      </c>
      <c r="CH604" s="58">
        <v>53.4</v>
      </c>
      <c r="CI604" s="58">
        <v>101.7</v>
      </c>
      <c r="CJ604" s="58">
        <v>77.400000000000006</v>
      </c>
      <c r="CK604" s="58">
        <v>-22.7</v>
      </c>
      <c r="CL604" s="58">
        <v>-27.9</v>
      </c>
      <c r="CM604" s="58">
        <v>-20.9</v>
      </c>
      <c r="CN604" s="58">
        <v>63.8</v>
      </c>
      <c r="CO604" s="58">
        <v>64.099999999999994</v>
      </c>
      <c r="CP604" s="58">
        <v>83</v>
      </c>
      <c r="CQ604" s="58">
        <v>121.437011719</v>
      </c>
      <c r="CR604" s="58">
        <v>24.92</v>
      </c>
      <c r="CS604" s="58">
        <v>94.1</v>
      </c>
      <c r="CT604" s="58">
        <v>109.2</v>
      </c>
      <c r="CU604" s="58">
        <v>115.6803</v>
      </c>
      <c r="CV604" s="58">
        <v>4.8499999999999996</v>
      </c>
      <c r="CW604" s="58">
        <v>2.29</v>
      </c>
      <c r="CX604" s="58">
        <v>90.1</v>
      </c>
      <c r="CY604" s="58">
        <v>59.8</v>
      </c>
      <c r="CZ604" s="58">
        <v>85</v>
      </c>
      <c r="DA604" s="58">
        <v>-22.3</v>
      </c>
      <c r="DB604" s="58">
        <v>102.3</v>
      </c>
      <c r="DC604" s="58">
        <v>93.5</v>
      </c>
      <c r="DD604" s="58">
        <v>90.1</v>
      </c>
      <c r="DE604" s="58">
        <v>83.7</v>
      </c>
      <c r="DF604" s="58">
        <v>97.3</v>
      </c>
      <c r="DG604" s="58">
        <v>81.2</v>
      </c>
      <c r="DH604" s="58">
        <v>72.7</v>
      </c>
      <c r="DI604" s="58">
        <v>74.3</v>
      </c>
      <c r="DJ604" s="58">
        <v>111.365832528</v>
      </c>
      <c r="DK604" s="58">
        <v>95.7</v>
      </c>
      <c r="DL604" s="58">
        <v>97.4</v>
      </c>
      <c r="DM604" s="58">
        <v>84.9</v>
      </c>
      <c r="DN604" s="58">
        <v>22.185537</v>
      </c>
      <c r="DO604" s="58">
        <v>86.6</v>
      </c>
      <c r="DP604" s="59" t="s">
        <v>544</v>
      </c>
      <c r="DQ604" s="1">
        <v>83.3</v>
      </c>
    </row>
    <row r="605" spans="1:121">
      <c r="A605" s="3">
        <v>40252</v>
      </c>
      <c r="B605" s="58">
        <v>92</v>
      </c>
      <c r="C605" s="58">
        <v>92.5</v>
      </c>
      <c r="D605" s="58">
        <v>84.3</v>
      </c>
      <c r="E605" s="58">
        <v>101.4</v>
      </c>
      <c r="F605" s="58">
        <v>86.6</v>
      </c>
      <c r="G605" s="58">
        <v>1.3568519999999999</v>
      </c>
      <c r="H605" s="58">
        <v>1031.8</v>
      </c>
      <c r="I605" s="58">
        <v>1864.6</v>
      </c>
      <c r="J605" s="58">
        <v>0.64500000000000002</v>
      </c>
      <c r="K605" s="58">
        <v>3.1</v>
      </c>
      <c r="L605" s="58">
        <v>6153.6</v>
      </c>
      <c r="M605" s="58">
        <v>294375</v>
      </c>
      <c r="N605" s="58">
        <v>86.1</v>
      </c>
      <c r="O605" s="58">
        <v>3125</v>
      </c>
      <c r="P605" s="58">
        <v>8</v>
      </c>
      <c r="Q605" s="58">
        <v>28.6</v>
      </c>
      <c r="R605" s="58">
        <v>9.1999999999999993</v>
      </c>
      <c r="S605" s="58">
        <v>73.040000000000006</v>
      </c>
      <c r="T605" s="58">
        <v>81.819999999999993</v>
      </c>
      <c r="U605" s="58">
        <v>61.54</v>
      </c>
      <c r="V605" s="58">
        <v>66.760000000000005</v>
      </c>
      <c r="W605" s="58">
        <v>-33.9</v>
      </c>
      <c r="X605" s="58">
        <v>82.8</v>
      </c>
      <c r="Y605" s="58">
        <v>18.399999999999999</v>
      </c>
      <c r="Z605" s="58">
        <v>100</v>
      </c>
      <c r="AA605" s="58">
        <v>95.5</v>
      </c>
      <c r="AB605" s="58">
        <v>93.4</v>
      </c>
      <c r="AC605" s="58">
        <v>1.3568519999999999</v>
      </c>
      <c r="AD605" s="58">
        <v>87.3</v>
      </c>
      <c r="AE605" s="58">
        <v>-32.9</v>
      </c>
      <c r="AF605" s="58">
        <v>96.910402000000005</v>
      </c>
      <c r="AG605" s="58">
        <v>79.52</v>
      </c>
      <c r="AH605" s="58">
        <v>93</v>
      </c>
      <c r="AI605" s="58">
        <v>82.8</v>
      </c>
      <c r="AJ605" s="58">
        <v>30.4</v>
      </c>
      <c r="AK605" s="58">
        <v>10.3</v>
      </c>
      <c r="AL605" s="58">
        <v>14.3</v>
      </c>
      <c r="AM605" s="58">
        <v>93.6357</v>
      </c>
      <c r="AN605" s="58">
        <v>101.176</v>
      </c>
      <c r="AO605" s="58">
        <v>41</v>
      </c>
      <c r="AP605" s="58">
        <v>21.4</v>
      </c>
      <c r="AQ605" s="58">
        <v>89.6</v>
      </c>
      <c r="AR605" s="58">
        <v>44.5</v>
      </c>
      <c r="AS605" s="58">
        <v>-8.4</v>
      </c>
      <c r="AT605" s="58">
        <v>98.4</v>
      </c>
      <c r="AU605" s="58">
        <v>101.61</v>
      </c>
      <c r="AV605" s="58">
        <v>97</v>
      </c>
      <c r="AW605" s="58">
        <v>102.1</v>
      </c>
      <c r="AX605" s="58">
        <v>148.4</v>
      </c>
      <c r="AY605" s="58">
        <v>145.4</v>
      </c>
      <c r="AZ605" s="58">
        <v>126.9</v>
      </c>
      <c r="BA605" s="58">
        <v>104.3</v>
      </c>
      <c r="BB605" s="58">
        <v>142.6</v>
      </c>
      <c r="BC605" s="58">
        <v>94.1</v>
      </c>
      <c r="BD605" s="58">
        <v>102</v>
      </c>
      <c r="BE605" s="58">
        <v>25.2</v>
      </c>
      <c r="BF605" s="58">
        <v>97.5</v>
      </c>
      <c r="BG605" s="58">
        <v>15.41</v>
      </c>
      <c r="BH605" s="58">
        <v>15.78</v>
      </c>
      <c r="BI605" s="58">
        <v>79.2</v>
      </c>
      <c r="BJ605" s="58">
        <v>114.2792</v>
      </c>
      <c r="BK605" s="58">
        <v>114.2792</v>
      </c>
      <c r="BL605" s="58">
        <v>76.709999999999994</v>
      </c>
      <c r="BM605" s="58">
        <v>64.69</v>
      </c>
      <c r="BN605" s="58">
        <v>19.399999999999999</v>
      </c>
      <c r="BO605" s="58">
        <v>-6.8</v>
      </c>
      <c r="BP605" s="58">
        <v>79.7</v>
      </c>
      <c r="BQ605" s="58">
        <v>85</v>
      </c>
      <c r="BR605" s="58">
        <v>78.7</v>
      </c>
      <c r="BS605" s="58">
        <v>94</v>
      </c>
      <c r="BT605" s="58">
        <v>-19.8</v>
      </c>
      <c r="BU605" s="58">
        <v>-21.1</v>
      </c>
      <c r="BV605" s="58">
        <v>93.3</v>
      </c>
      <c r="BW605" s="58">
        <v>10.1</v>
      </c>
      <c r="BX605" s="58">
        <v>-13.3</v>
      </c>
      <c r="BY605" s="58">
        <v>-6.8</v>
      </c>
      <c r="BZ605" s="58">
        <v>-0.5</v>
      </c>
      <c r="CA605" s="58">
        <v>3.2</v>
      </c>
      <c r="CB605" s="58">
        <v>4.5</v>
      </c>
      <c r="CC605" s="58">
        <v>13.5</v>
      </c>
      <c r="CD605" s="58">
        <v>23.4</v>
      </c>
      <c r="CE605" s="58">
        <v>40849</v>
      </c>
      <c r="CF605" s="58">
        <v>2593151</v>
      </c>
      <c r="CG605" s="58">
        <v>82.2</v>
      </c>
      <c r="CH605" s="58">
        <v>58.6</v>
      </c>
      <c r="CI605" s="58">
        <v>92.8</v>
      </c>
      <c r="CJ605" s="58">
        <v>85.5</v>
      </c>
      <c r="CK605" s="58">
        <v>-20.399999999999999</v>
      </c>
      <c r="CL605" s="58">
        <v>-27.5</v>
      </c>
      <c r="CM605" s="58">
        <v>-19.8</v>
      </c>
      <c r="CN605" s="58">
        <v>61.3</v>
      </c>
      <c r="CO605" s="58">
        <v>60.8</v>
      </c>
      <c r="CP605" s="58">
        <v>85.6</v>
      </c>
      <c r="CQ605" s="58">
        <v>116.470199585</v>
      </c>
      <c r="CR605" s="58">
        <v>21.19</v>
      </c>
      <c r="CS605" s="58">
        <v>94</v>
      </c>
      <c r="CT605" s="58">
        <v>109.1</v>
      </c>
      <c r="CU605" s="58">
        <v>114.42619999999999</v>
      </c>
      <c r="CV605" s="58">
        <v>4.71</v>
      </c>
      <c r="CW605" s="58">
        <v>2.2799999999999998</v>
      </c>
      <c r="CX605" s="58">
        <v>91.3</v>
      </c>
      <c r="CY605" s="58">
        <v>65.400000000000006</v>
      </c>
      <c r="CZ605" s="58">
        <v>90.9</v>
      </c>
      <c r="DA605" s="58">
        <v>-18.2</v>
      </c>
      <c r="DB605" s="58">
        <v>97.4</v>
      </c>
      <c r="DC605" s="58">
        <v>93.7</v>
      </c>
      <c r="DD605" s="58">
        <v>92.5</v>
      </c>
      <c r="DE605" s="58">
        <v>85.3</v>
      </c>
      <c r="DF605" s="58">
        <v>99.1</v>
      </c>
      <c r="DG605" s="58">
        <v>84.7</v>
      </c>
      <c r="DH605" s="58">
        <v>77.900000000000006</v>
      </c>
      <c r="DI605" s="58">
        <v>74.7</v>
      </c>
      <c r="DJ605" s="58">
        <v>106.59447253499999</v>
      </c>
      <c r="DK605" s="58">
        <v>98.2</v>
      </c>
      <c r="DL605" s="58">
        <v>98.5</v>
      </c>
      <c r="DM605" s="58">
        <v>86.9</v>
      </c>
      <c r="DN605" s="58">
        <v>23.265930999999998</v>
      </c>
      <c r="DO605" s="58">
        <v>89</v>
      </c>
      <c r="DP605" s="59" t="s">
        <v>544</v>
      </c>
      <c r="DQ605" s="1">
        <v>86.1</v>
      </c>
    </row>
    <row r="606" spans="1:121">
      <c r="A606" s="3">
        <v>40283</v>
      </c>
      <c r="B606" s="58">
        <v>95.2</v>
      </c>
      <c r="C606" s="58">
        <v>96.9</v>
      </c>
      <c r="D606" s="58">
        <v>89.7</v>
      </c>
      <c r="E606" s="58">
        <v>104.7</v>
      </c>
      <c r="F606" s="58">
        <v>89.2</v>
      </c>
      <c r="G606" s="58">
        <v>1.34057</v>
      </c>
      <c r="H606" s="58">
        <v>1072.5</v>
      </c>
      <c r="I606" s="58">
        <v>1883.8</v>
      </c>
      <c r="J606" s="58">
        <v>0.64500000000000002</v>
      </c>
      <c r="K606" s="58">
        <v>3.1</v>
      </c>
      <c r="L606" s="58">
        <v>6135.7</v>
      </c>
      <c r="M606" s="58">
        <v>259414</v>
      </c>
      <c r="N606" s="58">
        <v>87.7</v>
      </c>
      <c r="O606" s="58">
        <v>2794</v>
      </c>
      <c r="P606" s="58">
        <v>7.8</v>
      </c>
      <c r="Q606" s="58">
        <v>27.7</v>
      </c>
      <c r="R606" s="58">
        <v>8.6</v>
      </c>
      <c r="S606" s="58">
        <v>72.39</v>
      </c>
      <c r="T606" s="58">
        <v>79.33</v>
      </c>
      <c r="U606" s="58">
        <v>58.51</v>
      </c>
      <c r="V606" s="58">
        <v>62.91</v>
      </c>
      <c r="W606" s="58">
        <v>-24.1</v>
      </c>
      <c r="X606" s="58">
        <v>85</v>
      </c>
      <c r="Y606" s="58">
        <v>20.6</v>
      </c>
      <c r="Z606" s="58">
        <v>99.6</v>
      </c>
      <c r="AA606" s="58">
        <v>94.9</v>
      </c>
      <c r="AB606" s="58">
        <v>92.6</v>
      </c>
      <c r="AC606" s="58">
        <v>1.34057</v>
      </c>
      <c r="AD606" s="58">
        <v>89.4</v>
      </c>
      <c r="AE606" s="58">
        <v>-24.2</v>
      </c>
      <c r="AF606" s="58">
        <v>95.951417000000006</v>
      </c>
      <c r="AG606" s="58">
        <v>85.16</v>
      </c>
      <c r="AH606" s="58">
        <v>93.2</v>
      </c>
      <c r="AI606" s="58">
        <v>85</v>
      </c>
      <c r="AJ606" s="58">
        <v>35.299999999999997</v>
      </c>
      <c r="AK606" s="58">
        <v>9.8000000000000007</v>
      </c>
      <c r="AL606" s="58">
        <v>19.3</v>
      </c>
      <c r="AM606" s="58">
        <v>94.013499999999993</v>
      </c>
      <c r="AN606" s="58">
        <v>101.4867</v>
      </c>
      <c r="AO606" s="58">
        <v>32.200000000000003</v>
      </c>
      <c r="AP606" s="58">
        <v>62.4</v>
      </c>
      <c r="AQ606" s="58">
        <v>91.9</v>
      </c>
      <c r="AR606" s="58">
        <v>53</v>
      </c>
      <c r="AS606" s="58">
        <v>-6.2</v>
      </c>
      <c r="AT606" s="58">
        <v>103</v>
      </c>
      <c r="AU606" s="58">
        <v>100.6</v>
      </c>
      <c r="AV606" s="58">
        <v>98.6</v>
      </c>
      <c r="AW606" s="58">
        <v>104.4</v>
      </c>
      <c r="AX606" s="58">
        <v>156</v>
      </c>
      <c r="AY606" s="58">
        <v>154.19999999999999</v>
      </c>
      <c r="AZ606" s="58">
        <v>142.69999999999999</v>
      </c>
      <c r="BA606" s="58">
        <v>103.2</v>
      </c>
      <c r="BB606" s="58">
        <v>170.1</v>
      </c>
      <c r="BC606" s="58">
        <v>94.7</v>
      </c>
      <c r="BD606" s="58">
        <v>102.6</v>
      </c>
      <c r="BE606" s="58">
        <v>26.8</v>
      </c>
      <c r="BF606" s="58">
        <v>97.7</v>
      </c>
      <c r="BG606" s="58">
        <v>15.71</v>
      </c>
      <c r="BH606" s="58">
        <v>15.84</v>
      </c>
      <c r="BI606" s="58">
        <v>85.8</v>
      </c>
      <c r="BJ606" s="58">
        <v>112.58159999999999</v>
      </c>
      <c r="BK606" s="58">
        <v>112.58159999999999</v>
      </c>
      <c r="BL606" s="58">
        <v>75.430000000000007</v>
      </c>
      <c r="BM606" s="58">
        <v>61.87</v>
      </c>
      <c r="BN606" s="58">
        <v>26.7</v>
      </c>
      <c r="BO606" s="58">
        <v>0.5</v>
      </c>
      <c r="BP606" s="58">
        <v>80.599999999999994</v>
      </c>
      <c r="BQ606" s="58">
        <v>82.6</v>
      </c>
      <c r="BR606" s="58">
        <v>79.8</v>
      </c>
      <c r="BS606" s="58">
        <v>93.6</v>
      </c>
      <c r="BT606" s="58">
        <v>-16</v>
      </c>
      <c r="BU606" s="58">
        <v>-16.2</v>
      </c>
      <c r="BV606" s="58">
        <v>93.4</v>
      </c>
      <c r="BW606" s="58">
        <v>15.7</v>
      </c>
      <c r="BX606" s="58">
        <v>0.3</v>
      </c>
      <c r="BY606" s="58">
        <v>8.5</v>
      </c>
      <c r="BZ606" s="58">
        <v>8.1999999999999993</v>
      </c>
      <c r="CA606" s="58">
        <v>3.4</v>
      </c>
      <c r="CB606" s="58">
        <v>22.5</v>
      </c>
      <c r="CC606" s="58">
        <v>35.200000000000003</v>
      </c>
      <c r="CD606" s="58">
        <v>21.6</v>
      </c>
      <c r="CE606" s="58">
        <v>40916</v>
      </c>
      <c r="CF606" s="58">
        <v>2630593</v>
      </c>
      <c r="CG606" s="58">
        <v>78.900000000000006</v>
      </c>
      <c r="CH606" s="58">
        <v>59.8</v>
      </c>
      <c r="CI606" s="58">
        <v>91.5</v>
      </c>
      <c r="CJ606" s="58">
        <v>78</v>
      </c>
      <c r="CK606" s="58">
        <v>-17.100000000000001</v>
      </c>
      <c r="CL606" s="58">
        <v>-25.7</v>
      </c>
      <c r="CM606" s="58">
        <v>-16</v>
      </c>
      <c r="CN606" s="58">
        <v>65.8</v>
      </c>
      <c r="CO606" s="58">
        <v>67.099999999999994</v>
      </c>
      <c r="CP606" s="58">
        <v>88.2</v>
      </c>
      <c r="CQ606" s="58">
        <v>153.83554077100001</v>
      </c>
      <c r="CR606" s="58">
        <v>17.850000000000001</v>
      </c>
      <c r="CS606" s="58">
        <v>94</v>
      </c>
      <c r="CT606" s="58">
        <v>108</v>
      </c>
      <c r="CU606" s="58">
        <v>112.6957</v>
      </c>
      <c r="CV606" s="58">
        <v>4.7</v>
      </c>
      <c r="CW606" s="58">
        <v>2.2200000000000002</v>
      </c>
      <c r="CX606" s="58">
        <v>87.6</v>
      </c>
      <c r="CY606" s="58">
        <v>66.7</v>
      </c>
      <c r="CZ606" s="58">
        <v>95.1</v>
      </c>
      <c r="DA606" s="58">
        <v>-1.3</v>
      </c>
      <c r="DB606" s="58">
        <v>102.4</v>
      </c>
      <c r="DC606" s="58">
        <v>93.5</v>
      </c>
      <c r="DD606" s="58">
        <v>93.6</v>
      </c>
      <c r="DE606" s="58">
        <v>90</v>
      </c>
      <c r="DF606" s="58">
        <v>100.7</v>
      </c>
      <c r="DG606" s="58">
        <v>86.6</v>
      </c>
      <c r="DH606" s="58">
        <v>80.5</v>
      </c>
      <c r="DI606" s="58">
        <v>78</v>
      </c>
      <c r="DJ606" s="58">
        <v>103.236589958</v>
      </c>
      <c r="DK606" s="58">
        <v>97.8</v>
      </c>
      <c r="DL606" s="58">
        <v>99.1</v>
      </c>
      <c r="DM606" s="58">
        <v>88</v>
      </c>
      <c r="DN606" s="58">
        <v>23.736246999999999</v>
      </c>
      <c r="DO606" s="58">
        <v>89.4</v>
      </c>
      <c r="DP606" s="59" t="s">
        <v>544</v>
      </c>
      <c r="DQ606" s="1">
        <v>87.7</v>
      </c>
    </row>
    <row r="607" spans="1:121">
      <c r="A607" s="3">
        <v>40313</v>
      </c>
      <c r="B607" s="58">
        <v>95.4</v>
      </c>
      <c r="C607" s="58">
        <v>97.5</v>
      </c>
      <c r="D607" s="58">
        <v>91.1</v>
      </c>
      <c r="E607" s="58">
        <v>104.4</v>
      </c>
      <c r="F607" s="58">
        <v>89.6</v>
      </c>
      <c r="G607" s="58">
        <v>1.2565329999999999</v>
      </c>
      <c r="H607" s="58">
        <v>1085.5999999999999</v>
      </c>
      <c r="I607" s="58">
        <v>1890.7</v>
      </c>
      <c r="J607" s="58">
        <v>0.68700000000000006</v>
      </c>
      <c r="K607" s="58">
        <v>2.7</v>
      </c>
      <c r="L607" s="58">
        <v>5964.3</v>
      </c>
      <c r="M607" s="58">
        <v>249708</v>
      </c>
      <c r="N607" s="58">
        <v>90.4</v>
      </c>
      <c r="O607" s="58">
        <v>2692</v>
      </c>
      <c r="P607" s="58">
        <v>7.7</v>
      </c>
      <c r="Q607" s="58">
        <v>27.8</v>
      </c>
      <c r="R607" s="58">
        <v>7.4</v>
      </c>
      <c r="S607" s="58">
        <v>76.48</v>
      </c>
      <c r="T607" s="58">
        <v>83.27</v>
      </c>
      <c r="U607" s="58">
        <v>65.37</v>
      </c>
      <c r="V607" s="58">
        <v>68.78</v>
      </c>
      <c r="W607" s="58">
        <v>-20.5</v>
      </c>
      <c r="X607" s="58">
        <v>86.2</v>
      </c>
      <c r="Y607" s="58">
        <v>21</v>
      </c>
      <c r="Z607" s="58">
        <v>98.1</v>
      </c>
      <c r="AA607" s="58">
        <v>93.3</v>
      </c>
      <c r="AB607" s="58">
        <v>90.7</v>
      </c>
      <c r="AC607" s="58">
        <v>1.2565329999999999</v>
      </c>
      <c r="AD607" s="58">
        <v>91.9</v>
      </c>
      <c r="AE607" s="58">
        <v>-18.8</v>
      </c>
      <c r="AF607" s="58">
        <v>95.682731000000004</v>
      </c>
      <c r="AG607" s="58">
        <v>76.13</v>
      </c>
      <c r="AH607" s="58">
        <v>93.3</v>
      </c>
      <c r="AI607" s="58">
        <v>86.2</v>
      </c>
      <c r="AJ607" s="58">
        <v>33.700000000000003</v>
      </c>
      <c r="AK607" s="58">
        <v>8.5</v>
      </c>
      <c r="AL607" s="58">
        <v>18.2</v>
      </c>
      <c r="AM607" s="58">
        <v>94.354399999999998</v>
      </c>
      <c r="AN607" s="58">
        <v>101.7546</v>
      </c>
      <c r="AO607" s="58">
        <v>22.7</v>
      </c>
      <c r="AP607" s="58">
        <v>91.3</v>
      </c>
      <c r="AQ607" s="58">
        <v>91</v>
      </c>
      <c r="AR607" s="58">
        <v>45.8</v>
      </c>
      <c r="AS607" s="58">
        <v>-10.199999999999999</v>
      </c>
      <c r="AT607" s="58">
        <v>102</v>
      </c>
      <c r="AU607" s="58">
        <v>98.39</v>
      </c>
      <c r="AV607" s="58">
        <v>99.3</v>
      </c>
      <c r="AW607" s="58">
        <v>107.1</v>
      </c>
      <c r="AX607" s="58">
        <v>143.69999999999999</v>
      </c>
      <c r="AY607" s="58">
        <v>142.6</v>
      </c>
      <c r="AZ607" s="58">
        <v>135.69999999999999</v>
      </c>
      <c r="BA607" s="58">
        <v>102.4</v>
      </c>
      <c r="BB607" s="58">
        <v>158.9</v>
      </c>
      <c r="BC607" s="58">
        <v>95.2</v>
      </c>
      <c r="BD607" s="58">
        <v>103.9</v>
      </c>
      <c r="BE607" s="58">
        <v>32.299999999999997</v>
      </c>
      <c r="BF607" s="58">
        <v>100</v>
      </c>
      <c r="BG607" s="58">
        <v>15.9</v>
      </c>
      <c r="BH607" s="58">
        <v>15.65</v>
      </c>
      <c r="BI607" s="58">
        <v>84.5</v>
      </c>
      <c r="BJ607" s="58">
        <v>109.1362</v>
      </c>
      <c r="BK607" s="58">
        <v>109.1362</v>
      </c>
      <c r="BL607" s="58">
        <v>79.38</v>
      </c>
      <c r="BM607" s="58">
        <v>68.400000000000006</v>
      </c>
      <c r="BN607" s="58">
        <v>27.3</v>
      </c>
      <c r="BO607" s="58">
        <v>6</v>
      </c>
      <c r="BP607" s="58">
        <v>84.3</v>
      </c>
      <c r="BQ607" s="58">
        <v>86.6</v>
      </c>
      <c r="BR607" s="58">
        <v>84.4</v>
      </c>
      <c r="BS607" s="58">
        <v>94.1</v>
      </c>
      <c r="BT607" s="58">
        <v>-17.5</v>
      </c>
      <c r="BU607" s="58">
        <v>-11.1</v>
      </c>
      <c r="BV607" s="58">
        <v>95.5</v>
      </c>
      <c r="BW607" s="58">
        <v>15.3</v>
      </c>
      <c r="BX607" s="58">
        <v>-4.4000000000000004</v>
      </c>
      <c r="BY607" s="58">
        <v>8</v>
      </c>
      <c r="BZ607" s="58">
        <v>11.4</v>
      </c>
      <c r="CA607" s="58">
        <v>3.7</v>
      </c>
      <c r="CB607" s="58">
        <v>3.9</v>
      </c>
      <c r="CC607" s="58">
        <v>23.7</v>
      </c>
      <c r="CD607" s="58">
        <v>18.100000000000001</v>
      </c>
      <c r="CE607" s="58">
        <v>40962</v>
      </c>
      <c r="CF607" s="58">
        <v>2609395</v>
      </c>
      <c r="CG607" s="58">
        <v>79.599999999999994</v>
      </c>
      <c r="CH607" s="58">
        <v>61.3</v>
      </c>
      <c r="CI607" s="58">
        <v>90.8</v>
      </c>
      <c r="CJ607" s="58">
        <v>79.5</v>
      </c>
      <c r="CK607" s="58">
        <v>-15.1</v>
      </c>
      <c r="CL607" s="58">
        <v>-26.1</v>
      </c>
      <c r="CM607" s="58">
        <v>-17.5</v>
      </c>
      <c r="CN607" s="58">
        <v>68.900000000000006</v>
      </c>
      <c r="CO607" s="58">
        <v>70</v>
      </c>
      <c r="CP607" s="58">
        <v>89.7</v>
      </c>
      <c r="CQ607" s="58">
        <v>156.380950928</v>
      </c>
      <c r="CR607" s="58">
        <v>23.35</v>
      </c>
      <c r="CS607" s="58">
        <v>93.9</v>
      </c>
      <c r="CT607" s="58">
        <v>104</v>
      </c>
      <c r="CU607" s="58">
        <v>109.12439999999999</v>
      </c>
      <c r="CV607" s="58">
        <v>4.76</v>
      </c>
      <c r="CW607" s="58">
        <v>2.4300000000000002</v>
      </c>
      <c r="CX607" s="58">
        <v>87.4</v>
      </c>
      <c r="CY607" s="58">
        <v>67.8</v>
      </c>
      <c r="CZ607" s="58">
        <v>95.3</v>
      </c>
      <c r="DA607" s="58">
        <v>-5.7</v>
      </c>
      <c r="DB607" s="58">
        <v>104.9</v>
      </c>
      <c r="DC607" s="58">
        <v>93.6</v>
      </c>
      <c r="DD607" s="58">
        <v>93.9</v>
      </c>
      <c r="DE607" s="58">
        <v>90.5</v>
      </c>
      <c r="DF607" s="58">
        <v>100.5</v>
      </c>
      <c r="DG607" s="58">
        <v>88.7</v>
      </c>
      <c r="DH607" s="58">
        <v>82.3</v>
      </c>
      <c r="DI607" s="58">
        <v>82.9</v>
      </c>
      <c r="DJ607" s="58">
        <v>147.52536081900001</v>
      </c>
      <c r="DK607" s="58">
        <v>100.1</v>
      </c>
      <c r="DL607" s="58">
        <v>99.8</v>
      </c>
      <c r="DM607" s="58">
        <v>90.9</v>
      </c>
      <c r="DN607" s="58">
        <v>24.701460000000001</v>
      </c>
      <c r="DO607" s="58">
        <v>90.1</v>
      </c>
      <c r="DP607" s="59" t="s">
        <v>544</v>
      </c>
      <c r="DQ607" s="1">
        <v>90.4</v>
      </c>
    </row>
    <row r="608" spans="1:121">
      <c r="A608" s="3">
        <v>40344</v>
      </c>
      <c r="B608" s="58">
        <v>96</v>
      </c>
      <c r="C608" s="58">
        <v>98.3</v>
      </c>
      <c r="D608" s="58">
        <v>93.4</v>
      </c>
      <c r="E608" s="58">
        <v>103.5</v>
      </c>
      <c r="F608" s="58">
        <v>91.6</v>
      </c>
      <c r="G608" s="58">
        <v>1.22085</v>
      </c>
      <c r="H608" s="58">
        <v>1087.5999999999999</v>
      </c>
      <c r="I608" s="58">
        <v>1895.5</v>
      </c>
      <c r="J608" s="58">
        <v>0.72799999999999998</v>
      </c>
      <c r="K608" s="58">
        <v>2.5</v>
      </c>
      <c r="L608" s="58">
        <v>5965.5</v>
      </c>
      <c r="M608" s="58">
        <v>289259</v>
      </c>
      <c r="N608" s="58">
        <v>90.3</v>
      </c>
      <c r="O608" s="58">
        <v>2752</v>
      </c>
      <c r="P608" s="58">
        <v>7.7</v>
      </c>
      <c r="Q608" s="58">
        <v>26.5</v>
      </c>
      <c r="R608" s="58">
        <v>9.6999999999999993</v>
      </c>
      <c r="S608" s="58">
        <v>77.680000000000007</v>
      </c>
      <c r="T608" s="58">
        <v>84.96</v>
      </c>
      <c r="U608" s="58">
        <v>65.47</v>
      </c>
      <c r="V608" s="58">
        <v>68.94</v>
      </c>
      <c r="W608" s="58">
        <v>-15.8</v>
      </c>
      <c r="X608" s="58">
        <v>88.6</v>
      </c>
      <c r="Y608" s="58">
        <v>22</v>
      </c>
      <c r="Z608" s="58">
        <v>97.1</v>
      </c>
      <c r="AA608" s="58">
        <v>92.4</v>
      </c>
      <c r="AB608" s="58">
        <v>89.8</v>
      </c>
      <c r="AC608" s="58">
        <v>1.22085</v>
      </c>
      <c r="AD608" s="58">
        <v>91.1</v>
      </c>
      <c r="AE608" s="58">
        <v>-14.6</v>
      </c>
      <c r="AF608" s="58">
        <v>95.318725000000001</v>
      </c>
      <c r="AG608" s="58">
        <v>75.25</v>
      </c>
      <c r="AH608" s="58">
        <v>93.3</v>
      </c>
      <c r="AI608" s="58">
        <v>88.6</v>
      </c>
      <c r="AJ608" s="58">
        <v>30.4</v>
      </c>
      <c r="AK608" s="58">
        <v>9.5</v>
      </c>
      <c r="AL608" s="58">
        <v>21.6</v>
      </c>
      <c r="AM608" s="58">
        <v>94.682100000000005</v>
      </c>
      <c r="AN608" s="58">
        <v>102.0052</v>
      </c>
      <c r="AO608" s="58">
        <v>23.9</v>
      </c>
      <c r="AP608" s="58">
        <v>91</v>
      </c>
      <c r="AQ608" s="58">
        <v>92.1</v>
      </c>
      <c r="AR608" s="58">
        <v>28.7</v>
      </c>
      <c r="AS608" s="58">
        <v>-9</v>
      </c>
      <c r="AT608" s="58">
        <v>103.3</v>
      </c>
      <c r="AU608" s="58">
        <v>97.19</v>
      </c>
      <c r="AV608" s="58">
        <v>100.4</v>
      </c>
      <c r="AW608" s="58">
        <v>104.6</v>
      </c>
      <c r="AX608" s="58">
        <v>145.19999999999999</v>
      </c>
      <c r="AY608" s="58">
        <v>143.69999999999999</v>
      </c>
      <c r="AZ608" s="58">
        <v>134.5</v>
      </c>
      <c r="BA608" s="58">
        <v>105</v>
      </c>
      <c r="BB608" s="58">
        <v>154.9</v>
      </c>
      <c r="BC608" s="58">
        <v>95.6</v>
      </c>
      <c r="BD608" s="58">
        <v>104.1</v>
      </c>
      <c r="BE608" s="58">
        <v>31.5</v>
      </c>
      <c r="BF608" s="58">
        <v>101.2</v>
      </c>
      <c r="BG608" s="58">
        <v>17.100000000000001</v>
      </c>
      <c r="BH608" s="58">
        <v>16.260000000000002</v>
      </c>
      <c r="BI608" s="58">
        <v>85.5</v>
      </c>
      <c r="BJ608" s="58">
        <v>107.0179</v>
      </c>
      <c r="BK608" s="58">
        <v>107.0179</v>
      </c>
      <c r="BL608" s="58">
        <v>81.069999999999993</v>
      </c>
      <c r="BM608" s="58">
        <v>69.27</v>
      </c>
      <c r="BN608" s="58">
        <v>27.7</v>
      </c>
      <c r="BO608" s="58">
        <v>10.5</v>
      </c>
      <c r="BP608" s="58">
        <v>84.1</v>
      </c>
      <c r="BQ608" s="58">
        <v>88.7</v>
      </c>
      <c r="BR608" s="58">
        <v>84.4</v>
      </c>
      <c r="BS608" s="58">
        <v>94.6</v>
      </c>
      <c r="BT608" s="58">
        <v>-15.6</v>
      </c>
      <c r="BU608" s="58">
        <v>-6.4</v>
      </c>
      <c r="BV608" s="58">
        <v>97</v>
      </c>
      <c r="BW608" s="58">
        <v>14.4</v>
      </c>
      <c r="BX608" s="58">
        <v>-5.7</v>
      </c>
      <c r="BY608" s="58">
        <v>6.7</v>
      </c>
      <c r="BZ608" s="58">
        <v>14.1</v>
      </c>
      <c r="CA608" s="58">
        <v>3.5</v>
      </c>
      <c r="CB608" s="58">
        <v>5.5</v>
      </c>
      <c r="CC608" s="58">
        <v>8.1999999999999993</v>
      </c>
      <c r="CD608" s="58">
        <v>30.4</v>
      </c>
      <c r="CE608" s="58">
        <v>41008</v>
      </c>
      <c r="CF608" s="58">
        <v>2605763</v>
      </c>
      <c r="CG608" s="58">
        <v>79.8</v>
      </c>
      <c r="CH608" s="58">
        <v>56</v>
      </c>
      <c r="CI608" s="58">
        <v>88.1</v>
      </c>
      <c r="CJ608" s="58">
        <v>85.3</v>
      </c>
      <c r="CK608" s="58">
        <v>-15.1</v>
      </c>
      <c r="CL608" s="58">
        <v>-23.9</v>
      </c>
      <c r="CM608" s="58">
        <v>-15.6</v>
      </c>
      <c r="CN608" s="58">
        <v>69.3</v>
      </c>
      <c r="CO608" s="58">
        <v>70.099999999999994</v>
      </c>
      <c r="CP608" s="58">
        <v>91.8</v>
      </c>
      <c r="CQ608" s="58">
        <v>143.11946105999999</v>
      </c>
      <c r="CR608" s="58">
        <v>28.85</v>
      </c>
      <c r="CS608" s="58">
        <v>94.1</v>
      </c>
      <c r="CT608" s="58">
        <v>101.3</v>
      </c>
      <c r="CU608" s="58">
        <v>107.0256</v>
      </c>
      <c r="CV608" s="58">
        <v>4.96</v>
      </c>
      <c r="CW608" s="58">
        <v>2.7</v>
      </c>
      <c r="CX608" s="58">
        <v>87.5</v>
      </c>
      <c r="CY608" s="58">
        <v>61.8</v>
      </c>
      <c r="CZ608" s="58">
        <v>96</v>
      </c>
      <c r="DA608" s="58">
        <v>-6</v>
      </c>
      <c r="DB608" s="58">
        <v>98.6</v>
      </c>
      <c r="DC608" s="58">
        <v>93.6</v>
      </c>
      <c r="DD608" s="58">
        <v>93.8</v>
      </c>
      <c r="DE608" s="58">
        <v>91.8</v>
      </c>
      <c r="DF608" s="58">
        <v>100.3</v>
      </c>
      <c r="DG608" s="58">
        <v>89.7</v>
      </c>
      <c r="DH608" s="58">
        <v>86.1</v>
      </c>
      <c r="DI608" s="58">
        <v>81.7</v>
      </c>
      <c r="DJ608" s="58">
        <v>133.69274067399999</v>
      </c>
      <c r="DK608" s="58">
        <v>101.4</v>
      </c>
      <c r="DL608" s="58">
        <v>99.9</v>
      </c>
      <c r="DM608" s="58">
        <v>91.3</v>
      </c>
      <c r="DN608" s="58">
        <v>24.809338</v>
      </c>
      <c r="DO608" s="58">
        <v>91.1</v>
      </c>
      <c r="DP608" s="59" t="s">
        <v>544</v>
      </c>
      <c r="DQ608" s="1">
        <v>90.1</v>
      </c>
    </row>
    <row r="609" spans="1:121">
      <c r="A609" s="3">
        <v>40374</v>
      </c>
      <c r="B609" s="58">
        <v>98.4</v>
      </c>
      <c r="C609" s="58">
        <v>101.9</v>
      </c>
      <c r="D609" s="58">
        <v>97.5</v>
      </c>
      <c r="E609" s="58">
        <v>106.5</v>
      </c>
      <c r="F609" s="58">
        <v>90.9</v>
      </c>
      <c r="G609" s="58">
        <v>1.2769999999999999</v>
      </c>
      <c r="H609" s="58">
        <v>1084.9000000000001</v>
      </c>
      <c r="I609" s="58">
        <v>1899.9</v>
      </c>
      <c r="J609" s="58">
        <v>0.84899999999999998</v>
      </c>
      <c r="K609" s="58">
        <v>2.6</v>
      </c>
      <c r="L609" s="58">
        <v>6148</v>
      </c>
      <c r="M609" s="58">
        <v>237428</v>
      </c>
      <c r="N609" s="58">
        <v>89.6</v>
      </c>
      <c r="O609" s="58">
        <v>2760</v>
      </c>
      <c r="P609" s="58">
        <v>7.6</v>
      </c>
      <c r="Q609" s="58">
        <v>25.5</v>
      </c>
      <c r="R609" s="58">
        <v>7.8</v>
      </c>
      <c r="S609" s="58">
        <v>76.94</v>
      </c>
      <c r="T609" s="58">
        <v>84.41</v>
      </c>
      <c r="U609" s="58">
        <v>64.12</v>
      </c>
      <c r="V609" s="58">
        <v>67.84</v>
      </c>
      <c r="W609" s="58">
        <v>-9.1999999999999993</v>
      </c>
      <c r="X609" s="58">
        <v>87.7</v>
      </c>
      <c r="Y609" s="58">
        <v>21.2</v>
      </c>
      <c r="Z609" s="58">
        <v>97.7</v>
      </c>
      <c r="AA609" s="58">
        <v>93.2</v>
      </c>
      <c r="AB609" s="58">
        <v>90.9</v>
      </c>
      <c r="AC609" s="58">
        <v>1.2769999999999999</v>
      </c>
      <c r="AD609" s="58">
        <v>90.9</v>
      </c>
      <c r="AE609" s="58">
        <v>-8</v>
      </c>
      <c r="AF609" s="58">
        <v>95.508982000000003</v>
      </c>
      <c r="AG609" s="58">
        <v>75.19</v>
      </c>
      <c r="AH609" s="58">
        <v>93.1</v>
      </c>
      <c r="AI609" s="58">
        <v>87.7</v>
      </c>
      <c r="AJ609" s="58">
        <v>33.200000000000003</v>
      </c>
      <c r="AK609" s="58">
        <v>7.6</v>
      </c>
      <c r="AL609" s="58">
        <v>23.6</v>
      </c>
      <c r="AM609" s="58">
        <v>95.020099999999999</v>
      </c>
      <c r="AN609" s="58">
        <v>102.2641</v>
      </c>
      <c r="AO609" s="58">
        <v>17.5</v>
      </c>
      <c r="AP609" s="58">
        <v>98</v>
      </c>
      <c r="AQ609" s="58">
        <v>94.5</v>
      </c>
      <c r="AR609" s="58">
        <v>21.2</v>
      </c>
      <c r="AS609" s="58">
        <v>-4.0999999999999996</v>
      </c>
      <c r="AT609" s="58">
        <v>107.3</v>
      </c>
      <c r="AU609" s="58">
        <v>98.58</v>
      </c>
      <c r="AV609" s="58">
        <v>100.3</v>
      </c>
      <c r="AW609" s="58">
        <v>106.5</v>
      </c>
      <c r="AX609" s="58">
        <v>146.1</v>
      </c>
      <c r="AY609" s="58">
        <v>145.9</v>
      </c>
      <c r="AZ609" s="58">
        <v>144.9</v>
      </c>
      <c r="BA609" s="58">
        <v>111.8</v>
      </c>
      <c r="BB609" s="58">
        <v>167.8</v>
      </c>
      <c r="BC609" s="58">
        <v>95.6</v>
      </c>
      <c r="BD609" s="58">
        <v>104.3</v>
      </c>
      <c r="BE609" s="58">
        <v>32.200000000000003</v>
      </c>
      <c r="BF609" s="58">
        <v>100.7</v>
      </c>
      <c r="BG609" s="58">
        <v>16.3</v>
      </c>
      <c r="BH609" s="58">
        <v>16.11</v>
      </c>
      <c r="BI609" s="58">
        <v>85.2</v>
      </c>
      <c r="BJ609" s="58">
        <v>109.2414</v>
      </c>
      <c r="BK609" s="58">
        <v>109.2414</v>
      </c>
      <c r="BL609" s="58">
        <v>80.650000000000006</v>
      </c>
      <c r="BM609" s="58">
        <v>68.33</v>
      </c>
      <c r="BN609" s="58">
        <v>32.4</v>
      </c>
      <c r="BO609" s="58">
        <v>19.5</v>
      </c>
      <c r="BP609" s="58">
        <v>82.3</v>
      </c>
      <c r="BQ609" s="58">
        <v>85.2</v>
      </c>
      <c r="BR609" s="58">
        <v>81.3</v>
      </c>
      <c r="BS609" s="58">
        <v>95.3</v>
      </c>
      <c r="BT609" s="58">
        <v>-5.9</v>
      </c>
      <c r="BU609" s="58">
        <v>-6.8</v>
      </c>
      <c r="BV609" s="58">
        <v>95.2</v>
      </c>
      <c r="BW609" s="58">
        <v>16.8</v>
      </c>
      <c r="BX609" s="58">
        <v>1.6</v>
      </c>
      <c r="BY609" s="58">
        <v>16.8</v>
      </c>
      <c r="BZ609" s="58">
        <v>20.9</v>
      </c>
      <c r="CA609" s="58">
        <v>3.7</v>
      </c>
      <c r="CB609" s="58">
        <v>36.799999999999997</v>
      </c>
      <c r="CC609" s="58">
        <v>29.1</v>
      </c>
      <c r="CD609" s="58">
        <v>27.9</v>
      </c>
      <c r="CE609" s="58">
        <v>41015</v>
      </c>
      <c r="CF609" s="58">
        <v>2602131</v>
      </c>
      <c r="CG609" s="58">
        <v>80.8</v>
      </c>
      <c r="CH609" s="58">
        <v>62</v>
      </c>
      <c r="CI609" s="58">
        <v>87.5</v>
      </c>
      <c r="CJ609" s="58">
        <v>85</v>
      </c>
      <c r="CK609" s="58">
        <v>-9.8000000000000007</v>
      </c>
      <c r="CL609" s="58">
        <v>-19.2</v>
      </c>
      <c r="CM609" s="58">
        <v>-5.9</v>
      </c>
      <c r="CN609" s="58">
        <v>69.400000000000006</v>
      </c>
      <c r="CO609" s="58">
        <v>69.8</v>
      </c>
      <c r="CP609" s="58">
        <v>89.9</v>
      </c>
      <c r="CQ609" s="58">
        <v>193.895431519</v>
      </c>
      <c r="CR609" s="58">
        <v>28.75</v>
      </c>
      <c r="CS609" s="58">
        <v>94.1</v>
      </c>
      <c r="CT609" s="58">
        <v>102.8</v>
      </c>
      <c r="CU609" s="58">
        <v>109.3516</v>
      </c>
      <c r="CV609" s="58">
        <v>5.05</v>
      </c>
      <c r="CW609" s="58">
        <v>2.71</v>
      </c>
      <c r="CX609" s="58">
        <v>88.6</v>
      </c>
      <c r="CY609" s="58">
        <v>68.400000000000006</v>
      </c>
      <c r="CZ609" s="58">
        <v>94.2</v>
      </c>
      <c r="DA609" s="58">
        <v>-2</v>
      </c>
      <c r="DB609" s="58">
        <v>103.7</v>
      </c>
      <c r="DC609" s="58">
        <v>93.9</v>
      </c>
      <c r="DD609" s="58">
        <v>93</v>
      </c>
      <c r="DE609" s="58">
        <v>94.7</v>
      </c>
      <c r="DF609" s="58">
        <v>102.3</v>
      </c>
      <c r="DG609" s="58">
        <v>87.9</v>
      </c>
      <c r="DH609" s="58">
        <v>83.9</v>
      </c>
      <c r="DI609" s="58">
        <v>78.8</v>
      </c>
      <c r="DJ609" s="58">
        <v>141.25826484300001</v>
      </c>
      <c r="DK609" s="58">
        <v>100.7</v>
      </c>
      <c r="DL609" s="58">
        <v>100.2</v>
      </c>
      <c r="DM609" s="58">
        <v>89.9</v>
      </c>
      <c r="DN609" s="58">
        <v>25.124725999999999</v>
      </c>
      <c r="DO609" s="58">
        <v>91.4</v>
      </c>
      <c r="DP609" s="59" t="s">
        <v>544</v>
      </c>
      <c r="DQ609" s="1">
        <v>89.5</v>
      </c>
    </row>
    <row r="610" spans="1:121">
      <c r="A610" s="3">
        <v>40405</v>
      </c>
      <c r="B610" s="58">
        <v>99.8</v>
      </c>
      <c r="C610" s="58">
        <v>103.3</v>
      </c>
      <c r="D610" s="58">
        <v>99.8</v>
      </c>
      <c r="E610" s="58">
        <v>106.9</v>
      </c>
      <c r="F610" s="58">
        <v>93.4</v>
      </c>
      <c r="G610" s="58">
        <v>1.289418</v>
      </c>
      <c r="H610" s="58">
        <v>1087.2</v>
      </c>
      <c r="I610" s="58">
        <v>1907.6</v>
      </c>
      <c r="J610" s="58">
        <v>0.89600000000000002</v>
      </c>
      <c r="K610" s="58">
        <v>2.4</v>
      </c>
      <c r="L610" s="58">
        <v>5925.2</v>
      </c>
      <c r="M610" s="58">
        <v>200885</v>
      </c>
      <c r="N610" s="58">
        <v>91.1</v>
      </c>
      <c r="O610" s="58">
        <v>2660</v>
      </c>
      <c r="P610" s="58">
        <v>7.6</v>
      </c>
      <c r="Q610" s="58">
        <v>26.2</v>
      </c>
      <c r="R610" s="58">
        <v>6.6</v>
      </c>
      <c r="S610" s="58">
        <v>77.12</v>
      </c>
      <c r="T610" s="58">
        <v>83.5</v>
      </c>
      <c r="U610" s="58">
        <v>64.849999999999994</v>
      </c>
      <c r="V610" s="58">
        <v>67.930000000000007</v>
      </c>
      <c r="W610" s="58">
        <v>-5.5</v>
      </c>
      <c r="X610" s="58">
        <v>92.1</v>
      </c>
      <c r="Y610" s="58">
        <v>22.3</v>
      </c>
      <c r="Z610" s="58">
        <v>97.5</v>
      </c>
      <c r="AA610" s="58">
        <v>93</v>
      </c>
      <c r="AB610" s="58">
        <v>90.6</v>
      </c>
      <c r="AC610" s="58">
        <v>1.289418</v>
      </c>
      <c r="AD610" s="58">
        <v>92.1</v>
      </c>
      <c r="AE610" s="58">
        <v>-3.2</v>
      </c>
      <c r="AF610" s="58">
        <v>95.712861000000004</v>
      </c>
      <c r="AG610" s="58">
        <v>76.89</v>
      </c>
      <c r="AH610" s="58">
        <v>93.2</v>
      </c>
      <c r="AI610" s="58">
        <v>92.1</v>
      </c>
      <c r="AJ610" s="58">
        <v>32.299999999999997</v>
      </c>
      <c r="AK610" s="58">
        <v>7.2</v>
      </c>
      <c r="AL610" s="58">
        <v>22.6</v>
      </c>
      <c r="AM610" s="58">
        <v>95.361500000000007</v>
      </c>
      <c r="AN610" s="58">
        <v>102.52379999999999</v>
      </c>
      <c r="AO610" s="58">
        <v>19.7</v>
      </c>
      <c r="AP610" s="58">
        <v>96.3</v>
      </c>
      <c r="AQ610" s="58">
        <v>93.5</v>
      </c>
      <c r="AR610" s="58">
        <v>14</v>
      </c>
      <c r="AS610" s="58">
        <v>-1.8</v>
      </c>
      <c r="AT610" s="58">
        <v>108.5</v>
      </c>
      <c r="AU610" s="58">
        <v>98.38</v>
      </c>
      <c r="AV610" s="58">
        <v>100.4</v>
      </c>
      <c r="AW610" s="58">
        <v>107.6</v>
      </c>
      <c r="AX610" s="58">
        <v>145.6</v>
      </c>
      <c r="AY610" s="58">
        <v>146.4</v>
      </c>
      <c r="AZ610" s="58">
        <v>151</v>
      </c>
      <c r="BA610" s="58">
        <v>117.7</v>
      </c>
      <c r="BB610" s="58">
        <v>174.1</v>
      </c>
      <c r="BC610" s="58">
        <v>95.8</v>
      </c>
      <c r="BD610" s="58">
        <v>103.9</v>
      </c>
      <c r="BE610" s="58">
        <v>28</v>
      </c>
      <c r="BF610" s="58">
        <v>101.2</v>
      </c>
      <c r="BG610" s="58">
        <v>15.93</v>
      </c>
      <c r="BH610" s="58">
        <v>16.29</v>
      </c>
      <c r="BI610" s="58">
        <v>87.2</v>
      </c>
      <c r="BJ610" s="58">
        <v>108.9049</v>
      </c>
      <c r="BK610" s="58">
        <v>108.9049</v>
      </c>
      <c r="BL610" s="58">
        <v>79.97</v>
      </c>
      <c r="BM610" s="58">
        <v>68.12</v>
      </c>
      <c r="BN610" s="58">
        <v>34</v>
      </c>
      <c r="BO610" s="58">
        <v>27.1</v>
      </c>
      <c r="BP610" s="58">
        <v>84.1</v>
      </c>
      <c r="BQ610" s="58">
        <v>87</v>
      </c>
      <c r="BR610" s="58">
        <v>83.7</v>
      </c>
      <c r="BS610" s="58">
        <v>94.5</v>
      </c>
      <c r="BT610" s="58">
        <v>-10.199999999999999</v>
      </c>
      <c r="BU610" s="58">
        <v>-5.3</v>
      </c>
      <c r="BV610" s="58">
        <v>96.1</v>
      </c>
      <c r="BW610" s="58">
        <v>19.100000000000001</v>
      </c>
      <c r="BX610" s="58">
        <v>6</v>
      </c>
      <c r="BY610" s="58">
        <v>18.2</v>
      </c>
      <c r="BZ610" s="58">
        <v>25.1</v>
      </c>
      <c r="CA610" s="58">
        <v>4.0999999999999996</v>
      </c>
      <c r="CB610" s="58">
        <v>46.6</v>
      </c>
      <c r="CC610" s="58">
        <v>36</v>
      </c>
      <c r="CD610" s="58">
        <v>27.9</v>
      </c>
      <c r="CE610" s="58">
        <v>41074</v>
      </c>
      <c r="CF610" s="58">
        <v>2610569</v>
      </c>
      <c r="CG610" s="58">
        <v>82.3</v>
      </c>
      <c r="CH610" s="58">
        <v>65.099999999999994</v>
      </c>
      <c r="CI610" s="58">
        <v>89.9</v>
      </c>
      <c r="CJ610" s="58">
        <v>84.8</v>
      </c>
      <c r="CK610" s="58">
        <v>-9.3000000000000007</v>
      </c>
      <c r="CL610" s="58">
        <v>-21.2</v>
      </c>
      <c r="CM610" s="58">
        <v>-10.199999999999999</v>
      </c>
      <c r="CN610" s="58">
        <v>69.2</v>
      </c>
      <c r="CO610" s="58">
        <v>70.3</v>
      </c>
      <c r="CP610" s="58">
        <v>91.8</v>
      </c>
      <c r="CQ610" s="58">
        <v>146.926269531</v>
      </c>
      <c r="CR610" s="58">
        <v>21.14</v>
      </c>
      <c r="CS610" s="58">
        <v>94</v>
      </c>
      <c r="CT610" s="58">
        <v>102.5</v>
      </c>
      <c r="CU610" s="58">
        <v>109.0582</v>
      </c>
      <c r="CV610" s="58">
        <v>5.13</v>
      </c>
      <c r="CW610" s="58">
        <v>2.81</v>
      </c>
      <c r="CX610" s="58">
        <v>90.1</v>
      </c>
      <c r="CY610" s="58">
        <v>71.7</v>
      </c>
      <c r="CZ610" s="58">
        <v>95.4</v>
      </c>
      <c r="DA610" s="58">
        <v>-6.9</v>
      </c>
      <c r="DB610" s="58">
        <v>101.6</v>
      </c>
      <c r="DC610" s="58">
        <v>94.1</v>
      </c>
      <c r="DD610" s="58">
        <v>92.8</v>
      </c>
      <c r="DE610" s="58">
        <v>96</v>
      </c>
      <c r="DF610" s="58">
        <v>103.7</v>
      </c>
      <c r="DG610" s="58">
        <v>89.3</v>
      </c>
      <c r="DH610" s="58">
        <v>90.4</v>
      </c>
      <c r="DI610" s="58">
        <v>81.5</v>
      </c>
      <c r="DJ610" s="58">
        <v>120.94145711199999</v>
      </c>
      <c r="DK610" s="58">
        <v>101.5</v>
      </c>
      <c r="DL610" s="58">
        <v>100.6</v>
      </c>
      <c r="DM610" s="58">
        <v>91.3</v>
      </c>
      <c r="DN610" s="58">
        <v>25.597460000000002</v>
      </c>
      <c r="DO610" s="58">
        <v>91.1</v>
      </c>
      <c r="DP610" s="59" t="s">
        <v>544</v>
      </c>
      <c r="DQ610" s="1">
        <v>91</v>
      </c>
    </row>
    <row r="611" spans="1:121">
      <c r="A611" s="3">
        <v>40436</v>
      </c>
      <c r="B611" s="58">
        <v>100.2</v>
      </c>
      <c r="C611" s="58">
        <v>103.5</v>
      </c>
      <c r="D611" s="58">
        <v>100.4</v>
      </c>
      <c r="E611" s="58">
        <v>106.7</v>
      </c>
      <c r="F611" s="58">
        <v>92</v>
      </c>
      <c r="G611" s="58">
        <v>1.3067</v>
      </c>
      <c r="H611" s="58">
        <v>1087.9000000000001</v>
      </c>
      <c r="I611" s="58">
        <v>1912</v>
      </c>
      <c r="J611" s="58">
        <v>0.88</v>
      </c>
      <c r="K611" s="58">
        <v>2.2999999999999998</v>
      </c>
      <c r="L611" s="58">
        <v>6229</v>
      </c>
      <c r="M611" s="58">
        <v>259748</v>
      </c>
      <c r="N611" s="58">
        <v>92.4</v>
      </c>
      <c r="O611" s="58">
        <v>2595</v>
      </c>
      <c r="P611" s="58">
        <v>7.5</v>
      </c>
      <c r="Q611" s="58">
        <v>27.8</v>
      </c>
      <c r="R611" s="58">
        <v>7.2</v>
      </c>
      <c r="S611" s="58">
        <v>79.39</v>
      </c>
      <c r="T611" s="58">
        <v>84.96</v>
      </c>
      <c r="U611" s="58">
        <v>64.569999999999993</v>
      </c>
      <c r="V611" s="58">
        <v>67.5</v>
      </c>
      <c r="W611" s="58">
        <v>-4.9000000000000004</v>
      </c>
      <c r="X611" s="58">
        <v>88.5</v>
      </c>
      <c r="Y611" s="58">
        <v>23.6</v>
      </c>
      <c r="Z611" s="58">
        <v>97.6</v>
      </c>
      <c r="AA611" s="58">
        <v>93</v>
      </c>
      <c r="AB611" s="58">
        <v>90.6</v>
      </c>
      <c r="AC611" s="58">
        <v>1.3067</v>
      </c>
      <c r="AD611" s="58">
        <v>93.3</v>
      </c>
      <c r="AE611" s="58">
        <v>-1</v>
      </c>
      <c r="AF611" s="58">
        <v>95.721393000000006</v>
      </c>
      <c r="AG611" s="58">
        <v>77.94</v>
      </c>
      <c r="AH611" s="58">
        <v>93.3</v>
      </c>
      <c r="AI611" s="58">
        <v>88.5</v>
      </c>
      <c r="AJ611" s="58">
        <v>28.9</v>
      </c>
      <c r="AK611" s="58">
        <v>8.8000000000000007</v>
      </c>
      <c r="AL611" s="58">
        <v>22.5</v>
      </c>
      <c r="AM611" s="58">
        <v>95.697199999999995</v>
      </c>
      <c r="AN611" s="58">
        <v>102.7747</v>
      </c>
      <c r="AO611" s="58">
        <v>26.2</v>
      </c>
      <c r="AP611" s="58">
        <v>89.2</v>
      </c>
      <c r="AQ611" s="58">
        <v>94.9</v>
      </c>
      <c r="AR611" s="58">
        <v>-4.3</v>
      </c>
      <c r="AS611" s="58">
        <v>-0.6</v>
      </c>
      <c r="AT611" s="58">
        <v>110.3</v>
      </c>
      <c r="AU611" s="58">
        <v>98.72</v>
      </c>
      <c r="AV611" s="58">
        <v>100.5</v>
      </c>
      <c r="AW611" s="58">
        <v>107.1</v>
      </c>
      <c r="AX611" s="58">
        <v>144.9</v>
      </c>
      <c r="AY611" s="58">
        <v>146.5</v>
      </c>
      <c r="AZ611" s="58">
        <v>156.69999999999999</v>
      </c>
      <c r="BA611" s="58">
        <v>124.4</v>
      </c>
      <c r="BB611" s="58">
        <v>179.1</v>
      </c>
      <c r="BC611" s="58">
        <v>96.2</v>
      </c>
      <c r="BD611" s="58">
        <v>103.7</v>
      </c>
      <c r="BE611" s="58">
        <v>34</v>
      </c>
      <c r="BF611" s="58">
        <v>101</v>
      </c>
      <c r="BG611" s="58">
        <v>16.18</v>
      </c>
      <c r="BH611" s="58">
        <v>16.28</v>
      </c>
      <c r="BI611" s="58">
        <v>87</v>
      </c>
      <c r="BJ611" s="58">
        <v>109.3228</v>
      </c>
      <c r="BK611" s="58">
        <v>109.3228</v>
      </c>
      <c r="BL611" s="58">
        <v>81.59</v>
      </c>
      <c r="BM611" s="58">
        <v>67.81</v>
      </c>
      <c r="BN611" s="58">
        <v>33.299999999999997</v>
      </c>
      <c r="BO611" s="58">
        <v>28.7</v>
      </c>
      <c r="BP611" s="58">
        <v>87</v>
      </c>
      <c r="BQ611" s="58">
        <v>87.3</v>
      </c>
      <c r="BR611" s="58">
        <v>84.4</v>
      </c>
      <c r="BS611" s="58">
        <v>94.2</v>
      </c>
      <c r="BT611" s="58">
        <v>-5.7</v>
      </c>
      <c r="BU611" s="58">
        <v>-11.5</v>
      </c>
      <c r="BV611" s="58">
        <v>96.7</v>
      </c>
      <c r="BW611" s="58">
        <v>20.3</v>
      </c>
      <c r="BX611" s="58">
        <v>9.5</v>
      </c>
      <c r="BY611" s="58">
        <v>18.899999999999999</v>
      </c>
      <c r="BZ611" s="58">
        <v>24.5</v>
      </c>
      <c r="CA611" s="58">
        <v>4.4000000000000004</v>
      </c>
      <c r="CB611" s="58">
        <v>53.5</v>
      </c>
      <c r="CC611" s="58">
        <v>45.2</v>
      </c>
      <c r="CD611" s="58">
        <v>30.7</v>
      </c>
      <c r="CE611" s="58">
        <v>41122</v>
      </c>
      <c r="CF611" s="58">
        <v>2588171</v>
      </c>
      <c r="CG611" s="58">
        <v>81.599999999999994</v>
      </c>
      <c r="CH611" s="58">
        <v>68.099999999999994</v>
      </c>
      <c r="CI611" s="58">
        <v>92.8</v>
      </c>
      <c r="CJ611" s="58">
        <v>79.099999999999994</v>
      </c>
      <c r="CK611" s="58">
        <v>-8.3000000000000007</v>
      </c>
      <c r="CL611" s="58">
        <v>-18.8</v>
      </c>
      <c r="CM611" s="58">
        <v>-5.7</v>
      </c>
      <c r="CN611" s="58">
        <v>69.8</v>
      </c>
      <c r="CO611" s="58">
        <v>70.8</v>
      </c>
      <c r="CP611" s="58">
        <v>91.9</v>
      </c>
      <c r="CQ611" s="58">
        <v>111.59324646</v>
      </c>
      <c r="CR611" s="58">
        <v>21.9</v>
      </c>
      <c r="CS611" s="58">
        <v>93.8</v>
      </c>
      <c r="CT611" s="58">
        <v>102.8</v>
      </c>
      <c r="CU611" s="58">
        <v>109.41549999999999</v>
      </c>
      <c r="CV611" s="58">
        <v>5.0999999999999996</v>
      </c>
      <c r="CW611" s="58">
        <v>2.69</v>
      </c>
      <c r="CX611" s="58">
        <v>89.3</v>
      </c>
      <c r="CY611" s="58">
        <v>74.900000000000006</v>
      </c>
      <c r="CZ611" s="58">
        <v>96.1</v>
      </c>
      <c r="DA611" s="58">
        <v>-6.3</v>
      </c>
      <c r="DB611" s="58">
        <v>102.5</v>
      </c>
      <c r="DC611" s="58">
        <v>93.9</v>
      </c>
      <c r="DD611" s="58">
        <v>93.2</v>
      </c>
      <c r="DE611" s="58">
        <v>97.5</v>
      </c>
      <c r="DF611" s="58">
        <v>103</v>
      </c>
      <c r="DG611" s="58">
        <v>91.1</v>
      </c>
      <c r="DH611" s="58">
        <v>85.5</v>
      </c>
      <c r="DI611" s="58">
        <v>82.6</v>
      </c>
      <c r="DJ611" s="58">
        <v>133.14454046899999</v>
      </c>
      <c r="DK611" s="58">
        <v>101.1</v>
      </c>
      <c r="DL611" s="58">
        <v>101</v>
      </c>
      <c r="DM611" s="58">
        <v>91.9</v>
      </c>
      <c r="DN611" s="58">
        <v>26.209095999999999</v>
      </c>
      <c r="DO611" s="58">
        <v>91.8</v>
      </c>
      <c r="DP611" s="59" t="s">
        <v>544</v>
      </c>
      <c r="DQ611" s="1">
        <v>92.4</v>
      </c>
    </row>
    <row r="612" spans="1:121">
      <c r="A612" s="3">
        <v>40466</v>
      </c>
      <c r="B612" s="58">
        <v>101.8</v>
      </c>
      <c r="C612" s="58">
        <v>105</v>
      </c>
      <c r="D612" s="58">
        <v>101.8</v>
      </c>
      <c r="E612" s="58">
        <v>108.3</v>
      </c>
      <c r="F612" s="58">
        <v>92.4</v>
      </c>
      <c r="G612" s="58">
        <v>1.3897809999999999</v>
      </c>
      <c r="H612" s="58">
        <v>1090.3</v>
      </c>
      <c r="I612" s="58">
        <v>1915.4</v>
      </c>
      <c r="J612" s="58">
        <v>0.998</v>
      </c>
      <c r="K612" s="58">
        <v>2.4</v>
      </c>
      <c r="L612" s="58">
        <v>6601.4</v>
      </c>
      <c r="M612" s="58">
        <v>256775</v>
      </c>
      <c r="N612" s="58">
        <v>94.4</v>
      </c>
      <c r="O612" s="58">
        <v>2483</v>
      </c>
      <c r="P612" s="58">
        <v>7.4</v>
      </c>
      <c r="Q612" s="58">
        <v>20.7</v>
      </c>
      <c r="R612" s="58">
        <v>7.8</v>
      </c>
      <c r="S612" s="58">
        <v>79.89</v>
      </c>
      <c r="T612" s="58">
        <v>85.49</v>
      </c>
      <c r="U612" s="58">
        <v>64.75</v>
      </c>
      <c r="V612" s="58">
        <v>67.94</v>
      </c>
      <c r="W612" s="58">
        <v>-5.7</v>
      </c>
      <c r="X612" s="58">
        <v>88.9</v>
      </c>
      <c r="Y612" s="58">
        <v>23.7</v>
      </c>
      <c r="Z612" s="58">
        <v>99.1</v>
      </c>
      <c r="AA612" s="58">
        <v>94.5</v>
      </c>
      <c r="AB612" s="58">
        <v>92.2</v>
      </c>
      <c r="AC612" s="58">
        <v>1.3897809999999999</v>
      </c>
      <c r="AD612" s="58">
        <v>94.8</v>
      </c>
      <c r="AE612" s="58">
        <v>2.5</v>
      </c>
      <c r="AF612" s="58">
        <v>95.904095999999996</v>
      </c>
      <c r="AG612" s="58">
        <v>83.34</v>
      </c>
      <c r="AH612" s="58">
        <v>93.5</v>
      </c>
      <c r="AI612" s="58">
        <v>88.9</v>
      </c>
      <c r="AJ612" s="58">
        <v>28.2</v>
      </c>
      <c r="AK612" s="58">
        <v>9</v>
      </c>
      <c r="AL612" s="58">
        <v>22.9</v>
      </c>
      <c r="AM612" s="58">
        <v>96.017799999999994</v>
      </c>
      <c r="AN612" s="58">
        <v>103.0068</v>
      </c>
      <c r="AO612" s="58">
        <v>23.8</v>
      </c>
      <c r="AP612" s="58">
        <v>92.2</v>
      </c>
      <c r="AQ612" s="58">
        <v>94.9</v>
      </c>
      <c r="AR612" s="58">
        <v>-7.2</v>
      </c>
      <c r="AS612" s="58">
        <v>0</v>
      </c>
      <c r="AT612" s="58">
        <v>111.5</v>
      </c>
      <c r="AU612" s="58">
        <v>100.93</v>
      </c>
      <c r="AV612" s="58">
        <v>100.3</v>
      </c>
      <c r="AW612" s="58">
        <v>107.3</v>
      </c>
      <c r="AX612" s="58">
        <v>153.4</v>
      </c>
      <c r="AY612" s="58">
        <v>154.4</v>
      </c>
      <c r="AZ612" s="58">
        <v>160.80000000000001</v>
      </c>
      <c r="BA612" s="58">
        <v>131.19999999999999</v>
      </c>
      <c r="BB612" s="58">
        <v>181.3</v>
      </c>
      <c r="BC612" s="58">
        <v>96.2</v>
      </c>
      <c r="BD612" s="58">
        <v>103.1</v>
      </c>
      <c r="BE612" s="58">
        <v>32.799999999999997</v>
      </c>
      <c r="BF612" s="58">
        <v>102.7</v>
      </c>
      <c r="BG612" s="58">
        <v>15.74</v>
      </c>
      <c r="BH612" s="58">
        <v>16.18</v>
      </c>
      <c r="BI612" s="58">
        <v>88.5</v>
      </c>
      <c r="BJ612" s="58">
        <v>112.9894</v>
      </c>
      <c r="BK612" s="58">
        <v>112.9894</v>
      </c>
      <c r="BL612" s="58">
        <v>82.42</v>
      </c>
      <c r="BM612" s="58">
        <v>68.08</v>
      </c>
      <c r="BN612" s="58">
        <v>31.1</v>
      </c>
      <c r="BO612" s="58">
        <v>29</v>
      </c>
      <c r="BP612" s="58">
        <v>90</v>
      </c>
      <c r="BQ612" s="58">
        <v>93.6</v>
      </c>
      <c r="BR612" s="58">
        <v>89.4</v>
      </c>
      <c r="BS612" s="58">
        <v>93.9</v>
      </c>
      <c r="BT612" s="58">
        <v>-5.9</v>
      </c>
      <c r="BU612" s="58">
        <v>-12.7</v>
      </c>
      <c r="BV612" s="58">
        <v>99.4</v>
      </c>
      <c r="BW612" s="58">
        <v>25</v>
      </c>
      <c r="BX612" s="58">
        <v>10.199999999999999</v>
      </c>
      <c r="BY612" s="58">
        <v>24.5</v>
      </c>
      <c r="BZ612" s="58">
        <v>27.5</v>
      </c>
      <c r="CA612" s="58">
        <v>5</v>
      </c>
      <c r="CB612" s="58">
        <v>56</v>
      </c>
      <c r="CC612" s="58">
        <v>36</v>
      </c>
      <c r="CD612" s="58">
        <v>22.5</v>
      </c>
      <c r="CE612" s="58">
        <v>41156</v>
      </c>
      <c r="CF612" s="58">
        <v>2597697</v>
      </c>
      <c r="CG612" s="58">
        <v>84.9</v>
      </c>
      <c r="CH612" s="58">
        <v>62.5</v>
      </c>
      <c r="CI612" s="58">
        <v>93.3</v>
      </c>
      <c r="CJ612" s="58">
        <v>89.6</v>
      </c>
      <c r="CK612" s="58">
        <v>-8.8000000000000007</v>
      </c>
      <c r="CL612" s="58">
        <v>-17.399999999999999</v>
      </c>
      <c r="CM612" s="58">
        <v>-5.9</v>
      </c>
      <c r="CN612" s="58">
        <v>69.5</v>
      </c>
      <c r="CO612" s="58">
        <v>70.599999999999994</v>
      </c>
      <c r="CP612" s="58">
        <v>93.2</v>
      </c>
      <c r="CQ612" s="58">
        <v>116.37974548299999</v>
      </c>
      <c r="CR612" s="58">
        <v>21.67</v>
      </c>
      <c r="CS612" s="58">
        <v>93.8</v>
      </c>
      <c r="CT612" s="58">
        <v>106.9</v>
      </c>
      <c r="CU612" s="58">
        <v>113.18210000000001</v>
      </c>
      <c r="CV612" s="58">
        <v>5.05</v>
      </c>
      <c r="CW612" s="58">
        <v>2.72</v>
      </c>
      <c r="CX612" s="58">
        <v>92.6</v>
      </c>
      <c r="CY612" s="58">
        <v>68.7</v>
      </c>
      <c r="CZ612" s="58">
        <v>95.1</v>
      </c>
      <c r="DA612" s="58">
        <v>-5.5</v>
      </c>
      <c r="DB612" s="58">
        <v>103.1</v>
      </c>
      <c r="DC612" s="58">
        <v>94</v>
      </c>
      <c r="DD612" s="58">
        <v>93.5</v>
      </c>
      <c r="DE612" s="58">
        <v>99</v>
      </c>
      <c r="DF612" s="58">
        <v>104.8</v>
      </c>
      <c r="DG612" s="58">
        <v>91.7</v>
      </c>
      <c r="DH612" s="58">
        <v>85.4</v>
      </c>
      <c r="DI612" s="58">
        <v>86.7</v>
      </c>
      <c r="DJ612" s="58">
        <v>122.193830664</v>
      </c>
      <c r="DK612" s="58">
        <v>102.5</v>
      </c>
      <c r="DL612" s="58">
        <v>101.5</v>
      </c>
      <c r="DM612" s="58">
        <v>94.6</v>
      </c>
      <c r="DN612" s="58">
        <v>26.20036</v>
      </c>
      <c r="DO612" s="58">
        <v>92</v>
      </c>
      <c r="DP612" s="59" t="s">
        <v>544</v>
      </c>
      <c r="DQ612" s="1">
        <v>94.4</v>
      </c>
    </row>
    <row r="613" spans="1:121">
      <c r="A613" s="3">
        <v>40497</v>
      </c>
      <c r="B613" s="58">
        <v>103.4</v>
      </c>
      <c r="C613" s="58">
        <v>105.8</v>
      </c>
      <c r="D613" s="58">
        <v>103</v>
      </c>
      <c r="E613" s="58">
        <v>108.8</v>
      </c>
      <c r="F613" s="58">
        <v>97.3</v>
      </c>
      <c r="G613" s="58">
        <v>1.3660950000000001</v>
      </c>
      <c r="H613" s="58">
        <v>1116.8</v>
      </c>
      <c r="I613" s="58">
        <v>1925.2</v>
      </c>
      <c r="J613" s="58">
        <v>1.042</v>
      </c>
      <c r="K613" s="58">
        <v>2.5</v>
      </c>
      <c r="L613" s="58">
        <v>6688.5</v>
      </c>
      <c r="M613" s="58">
        <v>262262</v>
      </c>
      <c r="N613" s="58">
        <v>93.9</v>
      </c>
      <c r="O613" s="58">
        <v>2498</v>
      </c>
      <c r="P613" s="58">
        <v>7.4</v>
      </c>
      <c r="Q613" s="58">
        <v>20.9</v>
      </c>
      <c r="R613" s="58">
        <v>9.3000000000000007</v>
      </c>
      <c r="S613" s="58">
        <v>80.989999999999995</v>
      </c>
      <c r="T613" s="58">
        <v>86.7</v>
      </c>
      <c r="U613" s="58">
        <v>67.150000000000006</v>
      </c>
      <c r="V613" s="58">
        <v>70.16</v>
      </c>
      <c r="W613" s="58">
        <v>-3.6</v>
      </c>
      <c r="X613" s="58">
        <v>96.5</v>
      </c>
      <c r="Y613" s="58">
        <v>22.7</v>
      </c>
      <c r="Z613" s="58">
        <v>98.7</v>
      </c>
      <c r="AA613" s="58">
        <v>94</v>
      </c>
      <c r="AB613" s="58">
        <v>91.7</v>
      </c>
      <c r="AC613" s="58">
        <v>1.3660950000000001</v>
      </c>
      <c r="AD613" s="58">
        <v>94.3</v>
      </c>
      <c r="AE613" s="58">
        <v>2.9</v>
      </c>
      <c r="AF613" s="58">
        <v>95.346535000000003</v>
      </c>
      <c r="AG613" s="58">
        <v>85.8</v>
      </c>
      <c r="AH613" s="58">
        <v>93.7</v>
      </c>
      <c r="AI613" s="58">
        <v>96.5</v>
      </c>
      <c r="AJ613" s="58">
        <v>29.3</v>
      </c>
      <c r="AK613" s="58">
        <v>8.5</v>
      </c>
      <c r="AL613" s="58">
        <v>22.2</v>
      </c>
      <c r="AM613" s="58">
        <v>96.304699999999997</v>
      </c>
      <c r="AN613" s="58">
        <v>103.2004</v>
      </c>
      <c r="AO613" s="58">
        <v>20.100000000000001</v>
      </c>
      <c r="AP613" s="58">
        <v>92.5</v>
      </c>
      <c r="AQ613" s="58">
        <v>96</v>
      </c>
      <c r="AR613" s="58">
        <v>1.8</v>
      </c>
      <c r="AS613" s="58">
        <v>3.1</v>
      </c>
      <c r="AT613" s="58">
        <v>114.7</v>
      </c>
      <c r="AU613" s="58">
        <v>100.15</v>
      </c>
      <c r="AV613" s="58">
        <v>101.3</v>
      </c>
      <c r="AW613" s="58">
        <v>109.2</v>
      </c>
      <c r="AX613" s="58">
        <v>159.30000000000001</v>
      </c>
      <c r="AY613" s="58">
        <v>160.1</v>
      </c>
      <c r="AZ613" s="58">
        <v>165.1</v>
      </c>
      <c r="BA613" s="58">
        <v>138.80000000000001</v>
      </c>
      <c r="BB613" s="58">
        <v>183.4</v>
      </c>
      <c r="BC613" s="58">
        <v>96.5</v>
      </c>
      <c r="BD613" s="58">
        <v>104.3</v>
      </c>
      <c r="BE613" s="58">
        <v>27</v>
      </c>
      <c r="BF613" s="58">
        <v>103.6</v>
      </c>
      <c r="BG613" s="58">
        <v>16.97</v>
      </c>
      <c r="BH613" s="58">
        <v>17.57</v>
      </c>
      <c r="BI613" s="58">
        <v>85.6</v>
      </c>
      <c r="BJ613" s="58">
        <v>111.7569</v>
      </c>
      <c r="BK613" s="58">
        <v>111.7569</v>
      </c>
      <c r="BL613" s="58">
        <v>83.7</v>
      </c>
      <c r="BM613" s="58">
        <v>70.91</v>
      </c>
      <c r="BN613" s="58">
        <v>36.299999999999997</v>
      </c>
      <c r="BO613" s="58">
        <v>33.1</v>
      </c>
      <c r="BP613" s="58">
        <v>89.1</v>
      </c>
      <c r="BQ613" s="58">
        <v>92.5</v>
      </c>
      <c r="BR613" s="58">
        <v>89.4</v>
      </c>
      <c r="BS613" s="58">
        <v>94.1</v>
      </c>
      <c r="BT613" s="58">
        <v>-2</v>
      </c>
      <c r="BU613" s="58">
        <v>-3.9</v>
      </c>
      <c r="BV613" s="58">
        <v>99.3</v>
      </c>
      <c r="BW613" s="58">
        <v>28.7</v>
      </c>
      <c r="BX613" s="58">
        <v>15</v>
      </c>
      <c r="BY613" s="58">
        <v>24.7</v>
      </c>
      <c r="BZ613" s="58">
        <v>29.8</v>
      </c>
      <c r="CA613" s="58">
        <v>5.2</v>
      </c>
      <c r="CB613" s="58">
        <v>65.8</v>
      </c>
      <c r="CC613" s="58">
        <v>44.9</v>
      </c>
      <c r="CD613" s="58">
        <v>39.299999999999997</v>
      </c>
      <c r="CE613" s="58">
        <v>41195</v>
      </c>
      <c r="CF613" s="58">
        <v>2627454</v>
      </c>
      <c r="CG613" s="58">
        <v>79.8</v>
      </c>
      <c r="CH613" s="58">
        <v>63.2</v>
      </c>
      <c r="CI613" s="58">
        <v>91.5</v>
      </c>
      <c r="CJ613" s="58">
        <v>78.400000000000006</v>
      </c>
      <c r="CK613" s="58">
        <v>-3.2</v>
      </c>
      <c r="CL613" s="58">
        <v>-18.2</v>
      </c>
      <c r="CM613" s="58">
        <v>-2</v>
      </c>
      <c r="CN613" s="58">
        <v>71.8</v>
      </c>
      <c r="CO613" s="58">
        <v>73.7</v>
      </c>
      <c r="CP613" s="58">
        <v>93.1</v>
      </c>
      <c r="CQ613" s="58">
        <v>137.213821411</v>
      </c>
      <c r="CR613" s="58">
        <v>21.13</v>
      </c>
      <c r="CS613" s="58">
        <v>93.9</v>
      </c>
      <c r="CT613" s="58">
        <v>105.7</v>
      </c>
      <c r="CU613" s="58">
        <v>111.9092</v>
      </c>
      <c r="CV613" s="58">
        <v>5.13</v>
      </c>
      <c r="CW613" s="58">
        <v>2.85</v>
      </c>
      <c r="CX613" s="58">
        <v>87</v>
      </c>
      <c r="CY613" s="58">
        <v>69.400000000000006</v>
      </c>
      <c r="CZ613" s="58">
        <v>93.6</v>
      </c>
      <c r="DA613" s="58">
        <v>-6.4</v>
      </c>
      <c r="DB613" s="58">
        <v>103.3</v>
      </c>
      <c r="DC613" s="58">
        <v>94</v>
      </c>
      <c r="DD613" s="58">
        <v>94.1</v>
      </c>
      <c r="DE613" s="58">
        <v>100.7</v>
      </c>
      <c r="DF613" s="58">
        <v>106.1</v>
      </c>
      <c r="DG613" s="58">
        <v>94.4</v>
      </c>
      <c r="DH613" s="58">
        <v>96.7</v>
      </c>
      <c r="DI613" s="58">
        <v>87.4</v>
      </c>
      <c r="DJ613" s="58">
        <v>127.19662964600001</v>
      </c>
      <c r="DK613" s="58">
        <v>103.8</v>
      </c>
      <c r="DL613" s="58">
        <v>102.2</v>
      </c>
      <c r="DM613" s="58">
        <v>95</v>
      </c>
      <c r="DN613" s="58">
        <v>25.927289999999999</v>
      </c>
      <c r="DO613" s="58">
        <v>92</v>
      </c>
      <c r="DP613" s="59" t="s">
        <v>544</v>
      </c>
      <c r="DQ613" s="1">
        <v>93.9</v>
      </c>
    </row>
    <row r="614" spans="1:121">
      <c r="A614" s="3">
        <v>40527</v>
      </c>
      <c r="B614" s="58">
        <v>102.9</v>
      </c>
      <c r="C614" s="58">
        <v>105.7</v>
      </c>
      <c r="D614" s="58">
        <v>103.3</v>
      </c>
      <c r="E614" s="58">
        <v>108.2</v>
      </c>
      <c r="F614" s="58">
        <v>94.2</v>
      </c>
      <c r="G614" s="58">
        <v>1.3220130000000001</v>
      </c>
      <c r="H614" s="58">
        <v>1106.7</v>
      </c>
      <c r="I614" s="58">
        <v>1932.2</v>
      </c>
      <c r="J614" s="58">
        <v>1.022</v>
      </c>
      <c r="K614" s="58">
        <v>2.9</v>
      </c>
      <c r="L614" s="58">
        <v>6914.2</v>
      </c>
      <c r="M614" s="58">
        <v>230371</v>
      </c>
      <c r="N614" s="58">
        <v>95.4</v>
      </c>
      <c r="O614" s="58">
        <v>2534</v>
      </c>
      <c r="P614" s="58">
        <v>7.4</v>
      </c>
      <c r="Q614" s="58">
        <v>24.1</v>
      </c>
      <c r="R614" s="58">
        <v>9</v>
      </c>
      <c r="S614" s="58">
        <v>80.760000000000005</v>
      </c>
      <c r="T614" s="58">
        <v>85.9</v>
      </c>
      <c r="U614" s="58">
        <v>65.95</v>
      </c>
      <c r="V614" s="58">
        <v>67.58</v>
      </c>
      <c r="W614" s="58">
        <v>-2</v>
      </c>
      <c r="X614" s="58">
        <v>92.1</v>
      </c>
      <c r="Y614" s="58">
        <v>24.2</v>
      </c>
      <c r="Z614" s="58">
        <v>97.6</v>
      </c>
      <c r="AA614" s="58">
        <v>92.9</v>
      </c>
      <c r="AB614" s="58">
        <v>90.4</v>
      </c>
      <c r="AC614" s="58">
        <v>1.3220130000000001</v>
      </c>
      <c r="AD614" s="58">
        <v>94.9</v>
      </c>
      <c r="AE614" s="58">
        <v>5.3</v>
      </c>
      <c r="AF614" s="58">
        <v>94.169095999999996</v>
      </c>
      <c r="AG614" s="58">
        <v>91.96</v>
      </c>
      <c r="AH614" s="58">
        <v>93.9</v>
      </c>
      <c r="AI614" s="58">
        <v>92.1</v>
      </c>
      <c r="AJ614" s="58">
        <v>28.6</v>
      </c>
      <c r="AK614" s="58">
        <v>8.9</v>
      </c>
      <c r="AL614" s="58">
        <v>21.8</v>
      </c>
      <c r="AM614" s="58">
        <v>96.531599999999997</v>
      </c>
      <c r="AN614" s="58">
        <v>103.32769999999999</v>
      </c>
      <c r="AO614" s="58">
        <v>52.5</v>
      </c>
      <c r="AP614" s="58">
        <v>53.2</v>
      </c>
      <c r="AQ614" s="58">
        <v>94.7</v>
      </c>
      <c r="AR614" s="58">
        <v>4.3</v>
      </c>
      <c r="AS614" s="58">
        <v>2.8</v>
      </c>
      <c r="AT614" s="58">
        <v>116.2</v>
      </c>
      <c r="AU614" s="58">
        <v>98.7</v>
      </c>
      <c r="AV614" s="58">
        <v>103.2</v>
      </c>
      <c r="AW614" s="58">
        <v>110</v>
      </c>
      <c r="AX614" s="58">
        <v>171.9</v>
      </c>
      <c r="AY614" s="58">
        <v>171.9</v>
      </c>
      <c r="AZ614" s="58">
        <v>171.8</v>
      </c>
      <c r="BA614" s="58">
        <v>147.5</v>
      </c>
      <c r="BB614" s="58">
        <v>188.8</v>
      </c>
      <c r="BC614" s="58">
        <v>97.1</v>
      </c>
      <c r="BD614" s="58">
        <v>104.6</v>
      </c>
      <c r="BE614" s="58">
        <v>31.3</v>
      </c>
      <c r="BF614" s="58">
        <v>103.4</v>
      </c>
      <c r="BG614" s="58">
        <v>16.61</v>
      </c>
      <c r="BH614" s="58">
        <v>16.95</v>
      </c>
      <c r="BI614" s="58">
        <v>71.8</v>
      </c>
      <c r="BJ614" s="58">
        <v>109.4173</v>
      </c>
      <c r="BK614" s="58">
        <v>109.4173</v>
      </c>
      <c r="BL614" s="58">
        <v>83.21</v>
      </c>
      <c r="BM614" s="58">
        <v>69.760000000000005</v>
      </c>
      <c r="BN614" s="58">
        <v>30.1</v>
      </c>
      <c r="BO614" s="58">
        <v>31.3</v>
      </c>
      <c r="BP614" s="58">
        <v>93.8</v>
      </c>
      <c r="BQ614" s="58">
        <v>90.3</v>
      </c>
      <c r="BR614" s="58">
        <v>92.2</v>
      </c>
      <c r="BS614" s="58">
        <v>93.7</v>
      </c>
      <c r="BT614" s="58">
        <v>-5.0999999999999996</v>
      </c>
      <c r="BU614" s="58">
        <v>-10.3</v>
      </c>
      <c r="BV614" s="58">
        <v>97.6</v>
      </c>
      <c r="BW614" s="58">
        <v>27</v>
      </c>
      <c r="BX614" s="58">
        <v>18.100000000000001</v>
      </c>
      <c r="BY614" s="58">
        <v>27</v>
      </c>
      <c r="BZ614" s="58">
        <v>28.9</v>
      </c>
      <c r="CA614" s="58">
        <v>5.5</v>
      </c>
      <c r="CB614" s="58">
        <v>58.8</v>
      </c>
      <c r="CC614" s="58">
        <v>40.299999999999997</v>
      </c>
      <c r="CD614" s="58">
        <v>33.799999999999997</v>
      </c>
      <c r="CE614" s="58">
        <v>41235</v>
      </c>
      <c r="CF614" s="58">
        <v>2588651</v>
      </c>
      <c r="CG614" s="58">
        <v>74.8</v>
      </c>
      <c r="CH614" s="58">
        <v>62.5</v>
      </c>
      <c r="CI614" s="58">
        <v>83.7</v>
      </c>
      <c r="CJ614" s="58">
        <v>73.5</v>
      </c>
      <c r="CK614" s="58">
        <v>-9.5</v>
      </c>
      <c r="CL614" s="58">
        <v>-19.399999999999999</v>
      </c>
      <c r="CM614" s="58">
        <v>-5.0999999999999996</v>
      </c>
      <c r="CN614" s="58">
        <v>65.3</v>
      </c>
      <c r="CO614" s="58">
        <v>67.7</v>
      </c>
      <c r="CP614" s="58">
        <v>93.2</v>
      </c>
      <c r="CQ614" s="58">
        <v>179.414306641</v>
      </c>
      <c r="CR614" s="58">
        <v>22.74</v>
      </c>
      <c r="CS614" s="58">
        <v>93.9</v>
      </c>
      <c r="CT614" s="58">
        <v>102.8</v>
      </c>
      <c r="CU614" s="58">
        <v>109.48309999999999</v>
      </c>
      <c r="CV614" s="58">
        <v>4.53</v>
      </c>
      <c r="CW614" s="58">
        <v>2.29</v>
      </c>
      <c r="CX614" s="58">
        <v>81.400000000000006</v>
      </c>
      <c r="CY614" s="58">
        <v>68.400000000000006</v>
      </c>
      <c r="CZ614" s="58">
        <v>85.8</v>
      </c>
      <c r="DA614" s="58">
        <v>-20.3</v>
      </c>
      <c r="DB614" s="58">
        <v>107.4</v>
      </c>
      <c r="DC614" s="58">
        <v>94.3</v>
      </c>
      <c r="DD614" s="58">
        <v>96.2</v>
      </c>
      <c r="DE614" s="58">
        <v>100.3</v>
      </c>
      <c r="DF614" s="58">
        <v>105.6</v>
      </c>
      <c r="DG614" s="58">
        <v>92.7</v>
      </c>
      <c r="DH614" s="58">
        <v>88.9</v>
      </c>
      <c r="DI614" s="58">
        <v>93.5</v>
      </c>
      <c r="DJ614" s="58">
        <v>129.35577699999999</v>
      </c>
      <c r="DK614" s="58">
        <v>103</v>
      </c>
      <c r="DL614" s="58">
        <v>102.8</v>
      </c>
      <c r="DM614" s="58">
        <v>95.6</v>
      </c>
      <c r="DN614" s="58">
        <v>25.154007</v>
      </c>
      <c r="DO614" s="58">
        <v>91</v>
      </c>
      <c r="DP614" s="59" t="s">
        <v>544</v>
      </c>
      <c r="DQ614" s="1">
        <v>95.4</v>
      </c>
    </row>
    <row r="615" spans="1:121">
      <c r="A615" s="3">
        <v>40558</v>
      </c>
      <c r="B615" s="58">
        <v>101.6</v>
      </c>
      <c r="C615" s="58">
        <v>104.9</v>
      </c>
      <c r="D615" s="58">
        <v>102.7</v>
      </c>
      <c r="E615" s="58">
        <v>107.2</v>
      </c>
      <c r="F615" s="58">
        <v>98.4</v>
      </c>
      <c r="G615" s="58">
        <v>1.3359669999999999</v>
      </c>
      <c r="H615" s="58">
        <v>1121.5</v>
      </c>
      <c r="I615" s="58">
        <v>1952.2</v>
      </c>
      <c r="J615" s="58">
        <v>1.0169999999999999</v>
      </c>
      <c r="K615" s="58">
        <v>3</v>
      </c>
      <c r="L615" s="58">
        <v>7077.5</v>
      </c>
      <c r="M615" s="58">
        <v>211056</v>
      </c>
      <c r="N615" s="58">
        <v>95.2</v>
      </c>
      <c r="O615" s="58">
        <v>2304</v>
      </c>
      <c r="P615" s="58">
        <v>7.4</v>
      </c>
      <c r="Q615" s="58">
        <v>28.2</v>
      </c>
      <c r="R615" s="58">
        <v>5.9</v>
      </c>
      <c r="S615" s="58">
        <v>82.04</v>
      </c>
      <c r="T615" s="58">
        <v>86.73</v>
      </c>
      <c r="U615" s="58">
        <v>68.790000000000006</v>
      </c>
      <c r="V615" s="58">
        <v>69.010000000000005</v>
      </c>
      <c r="W615" s="58">
        <v>2.9</v>
      </c>
      <c r="X615" s="58">
        <v>96.3</v>
      </c>
      <c r="Y615" s="58">
        <v>26.6</v>
      </c>
      <c r="Z615" s="58">
        <v>97.6</v>
      </c>
      <c r="AA615" s="58">
        <v>92.6</v>
      </c>
      <c r="AB615" s="58">
        <v>90.2</v>
      </c>
      <c r="AC615" s="58">
        <v>1.3359669999999999</v>
      </c>
      <c r="AD615" s="58">
        <v>95.7</v>
      </c>
      <c r="AE615" s="58">
        <v>6.7</v>
      </c>
      <c r="AF615" s="58">
        <v>93.761995999999996</v>
      </c>
      <c r="AG615" s="58">
        <v>96.95</v>
      </c>
      <c r="AH615" s="58">
        <v>94.3</v>
      </c>
      <c r="AI615" s="58">
        <v>96.3</v>
      </c>
      <c r="AJ615" s="58">
        <v>32.200000000000003</v>
      </c>
      <c r="AK615" s="58">
        <v>6.3</v>
      </c>
      <c r="AL615" s="58">
        <v>16</v>
      </c>
      <c r="AM615" s="58">
        <v>96.677599999999998</v>
      </c>
      <c r="AN615" s="58">
        <v>103.3664</v>
      </c>
      <c r="AO615" s="58">
        <v>58.8</v>
      </c>
      <c r="AP615" s="58">
        <v>19.600000000000001</v>
      </c>
      <c r="AQ615" s="58">
        <v>96.1</v>
      </c>
      <c r="AR615" s="58">
        <v>15.4</v>
      </c>
      <c r="AS615" s="58">
        <v>2.9</v>
      </c>
      <c r="AT615" s="58">
        <v>114.5</v>
      </c>
      <c r="AU615" s="58">
        <v>98.71</v>
      </c>
      <c r="AV615" s="58">
        <v>104.2</v>
      </c>
      <c r="AW615" s="58">
        <v>110.8</v>
      </c>
      <c r="AX615" s="58">
        <v>177.6</v>
      </c>
      <c r="AY615" s="58">
        <v>178.4</v>
      </c>
      <c r="AZ615" s="58">
        <v>183.1</v>
      </c>
      <c r="BA615" s="58">
        <v>156.1</v>
      </c>
      <c r="BB615" s="58">
        <v>201.8</v>
      </c>
      <c r="BC615" s="58">
        <v>97.7</v>
      </c>
      <c r="BD615" s="58">
        <v>107.5</v>
      </c>
      <c r="BE615" s="58">
        <v>36</v>
      </c>
      <c r="BF615" s="58">
        <v>104.9</v>
      </c>
      <c r="BG615" s="58">
        <v>16.16</v>
      </c>
      <c r="BH615" s="58">
        <v>17.420000000000002</v>
      </c>
      <c r="BI615" s="58">
        <v>91.6</v>
      </c>
      <c r="BJ615" s="58">
        <v>109.36409999999999</v>
      </c>
      <c r="BK615" s="58">
        <v>109.36409999999999</v>
      </c>
      <c r="BL615" s="58">
        <v>84.67</v>
      </c>
      <c r="BM615" s="58">
        <v>71.75</v>
      </c>
      <c r="BN615" s="58">
        <v>28.1</v>
      </c>
      <c r="BO615" s="58">
        <v>32.1</v>
      </c>
      <c r="BP615" s="58">
        <v>90.6</v>
      </c>
      <c r="BQ615" s="58">
        <v>91.1</v>
      </c>
      <c r="BR615" s="58">
        <v>89.2</v>
      </c>
      <c r="BS615" s="58">
        <v>94.3</v>
      </c>
      <c r="BT615" s="58">
        <v>0.4</v>
      </c>
      <c r="BU615" s="58">
        <v>-10.3</v>
      </c>
      <c r="BV615" s="58">
        <v>97.8</v>
      </c>
      <c r="BW615" s="58">
        <v>23.9</v>
      </c>
      <c r="BX615" s="58">
        <v>13.3</v>
      </c>
      <c r="BY615" s="58">
        <v>21.1</v>
      </c>
      <c r="BZ615" s="58">
        <v>28.2</v>
      </c>
      <c r="CA615" s="58">
        <v>5.6</v>
      </c>
      <c r="CB615" s="58">
        <v>58.8</v>
      </c>
      <c r="CC615" s="58">
        <v>37.700000000000003</v>
      </c>
      <c r="CD615" s="58">
        <v>41.8</v>
      </c>
      <c r="CE615" s="58">
        <v>41256</v>
      </c>
      <c r="CF615" s="58">
        <v>2604482</v>
      </c>
      <c r="CG615" s="58">
        <v>78.2</v>
      </c>
      <c r="CH615" s="58">
        <v>61.5</v>
      </c>
      <c r="CI615" s="58">
        <v>77.900000000000006</v>
      </c>
      <c r="CJ615" s="58">
        <v>87.2</v>
      </c>
      <c r="CK615" s="58">
        <v>-5.5</v>
      </c>
      <c r="CL615" s="58">
        <v>-18.100000000000001</v>
      </c>
      <c r="CM615" s="58">
        <v>0.4</v>
      </c>
      <c r="CN615" s="58">
        <v>63.8</v>
      </c>
      <c r="CO615" s="58">
        <v>67.400000000000006</v>
      </c>
      <c r="CP615" s="58">
        <v>97.4</v>
      </c>
      <c r="CQ615" s="58">
        <v>140.945846558</v>
      </c>
      <c r="CR615" s="58">
        <v>20.329999999999998</v>
      </c>
      <c r="CS615" s="58">
        <v>93.8</v>
      </c>
      <c r="CT615" s="58">
        <v>103</v>
      </c>
      <c r="CU615" s="58">
        <v>109.447</v>
      </c>
      <c r="CV615" s="58">
        <v>5.24</v>
      </c>
      <c r="CW615" s="58">
        <v>2.83</v>
      </c>
      <c r="CX615" s="58">
        <v>84.9</v>
      </c>
      <c r="CY615" s="58">
        <v>67.2</v>
      </c>
      <c r="CZ615" s="58">
        <v>98.1</v>
      </c>
      <c r="DA615" s="58">
        <v>-32</v>
      </c>
      <c r="DB615" s="58">
        <v>102.1</v>
      </c>
      <c r="DC615" s="58">
        <v>93.7</v>
      </c>
      <c r="DD615" s="58">
        <v>98.7</v>
      </c>
      <c r="DE615" s="58">
        <v>99.7</v>
      </c>
      <c r="DF615" s="58">
        <v>103.6</v>
      </c>
      <c r="DG615" s="58">
        <v>95.5</v>
      </c>
      <c r="DH615" s="58">
        <v>93.6</v>
      </c>
      <c r="DI615" s="58">
        <v>87.9</v>
      </c>
      <c r="DJ615" s="58">
        <v>110.215660446</v>
      </c>
      <c r="DK615" s="58">
        <v>104.9</v>
      </c>
      <c r="DL615" s="58">
        <v>103.7</v>
      </c>
      <c r="DM615" s="58">
        <v>94.8</v>
      </c>
      <c r="DN615" s="58">
        <v>25.410634000000002</v>
      </c>
      <c r="DO615" s="58">
        <v>92.3</v>
      </c>
      <c r="DP615" s="59" t="s">
        <v>544</v>
      </c>
      <c r="DQ615" s="1">
        <v>95.2</v>
      </c>
    </row>
    <row r="616" spans="1:121">
      <c r="A616" s="3">
        <v>40589</v>
      </c>
      <c r="B616" s="58">
        <v>102.2</v>
      </c>
      <c r="C616" s="58">
        <v>106.1</v>
      </c>
      <c r="D616" s="58">
        <v>105.3</v>
      </c>
      <c r="E616" s="58">
        <v>106.9</v>
      </c>
      <c r="F616" s="58">
        <v>99.5</v>
      </c>
      <c r="G616" s="58">
        <v>1.364895</v>
      </c>
      <c r="H616" s="58">
        <v>1105.8</v>
      </c>
      <c r="I616" s="58">
        <v>1946.6</v>
      </c>
      <c r="J616" s="58">
        <v>1.087</v>
      </c>
      <c r="K616" s="58">
        <v>3.2</v>
      </c>
      <c r="L616" s="58">
        <v>7272.3</v>
      </c>
      <c r="M616" s="58">
        <v>224426</v>
      </c>
      <c r="N616" s="58">
        <v>96.3</v>
      </c>
      <c r="O616" s="58">
        <v>2463</v>
      </c>
      <c r="P616" s="58">
        <v>7.3</v>
      </c>
      <c r="Q616" s="58">
        <v>32.799999999999997</v>
      </c>
      <c r="R616" s="58">
        <v>4.3</v>
      </c>
      <c r="S616" s="58">
        <v>82.53</v>
      </c>
      <c r="T616" s="58">
        <v>87.51</v>
      </c>
      <c r="U616" s="58">
        <v>70.11</v>
      </c>
      <c r="V616" s="58">
        <v>70.150000000000006</v>
      </c>
      <c r="W616" s="58">
        <v>4.3</v>
      </c>
      <c r="X616" s="58">
        <v>97.1</v>
      </c>
      <c r="Y616" s="58">
        <v>24.7</v>
      </c>
      <c r="Z616" s="58">
        <v>98</v>
      </c>
      <c r="AA616" s="58">
        <v>93.1</v>
      </c>
      <c r="AB616" s="58">
        <v>90.8</v>
      </c>
      <c r="AC616" s="58">
        <v>1.364895</v>
      </c>
      <c r="AD616" s="58">
        <v>96.7</v>
      </c>
      <c r="AE616" s="58">
        <v>10.4</v>
      </c>
      <c r="AF616" s="58">
        <v>93.149382000000003</v>
      </c>
      <c r="AG616" s="58">
        <v>104.24</v>
      </c>
      <c r="AH616" s="58">
        <v>94.4</v>
      </c>
      <c r="AI616" s="58">
        <v>97.1</v>
      </c>
      <c r="AJ616" s="58">
        <v>32.299999999999997</v>
      </c>
      <c r="AK616" s="58">
        <v>5.2</v>
      </c>
      <c r="AL616" s="58">
        <v>20.399999999999999</v>
      </c>
      <c r="AM616" s="58">
        <v>96.724900000000005</v>
      </c>
      <c r="AN616" s="58">
        <v>103.2983</v>
      </c>
      <c r="AO616" s="58">
        <v>27.5</v>
      </c>
      <c r="AP616" s="58">
        <v>29</v>
      </c>
      <c r="AQ616" s="58">
        <v>96.3</v>
      </c>
      <c r="AR616" s="58">
        <v>15.7</v>
      </c>
      <c r="AS616" s="58">
        <v>3.6</v>
      </c>
      <c r="AT616" s="58">
        <v>116.4</v>
      </c>
      <c r="AU616" s="58">
        <v>99.46</v>
      </c>
      <c r="AV616" s="58">
        <v>104.9</v>
      </c>
      <c r="AW616" s="58">
        <v>112.2</v>
      </c>
      <c r="AX616" s="58">
        <v>183.1</v>
      </c>
      <c r="AY616" s="58">
        <v>184</v>
      </c>
      <c r="AZ616" s="58">
        <v>189.6</v>
      </c>
      <c r="BA616" s="58">
        <v>162.80000000000001</v>
      </c>
      <c r="BB616" s="58">
        <v>208.2</v>
      </c>
      <c r="BC616" s="58">
        <v>97.9</v>
      </c>
      <c r="BD616" s="58">
        <v>106.9</v>
      </c>
      <c r="BE616" s="58">
        <v>33.200000000000003</v>
      </c>
      <c r="BF616" s="58">
        <v>104.1</v>
      </c>
      <c r="BG616" s="58">
        <v>16.91</v>
      </c>
      <c r="BH616" s="58">
        <v>17.32</v>
      </c>
      <c r="BI616" s="58">
        <v>92.6</v>
      </c>
      <c r="BJ616" s="58">
        <v>110.6572</v>
      </c>
      <c r="BK616" s="58">
        <v>110.6572</v>
      </c>
      <c r="BL616" s="58">
        <v>85.54</v>
      </c>
      <c r="BM616" s="58">
        <v>73.62</v>
      </c>
      <c r="BN616" s="58">
        <v>26.8</v>
      </c>
      <c r="BO616" s="58">
        <v>34.9</v>
      </c>
      <c r="BP616" s="58">
        <v>92</v>
      </c>
      <c r="BQ616" s="58">
        <v>91.6</v>
      </c>
      <c r="BR616" s="58">
        <v>88.4</v>
      </c>
      <c r="BS616" s="58">
        <v>96.2</v>
      </c>
      <c r="BT616" s="58">
        <v>1.7</v>
      </c>
      <c r="BU616" s="58">
        <v>-5.2</v>
      </c>
      <c r="BV616" s="58">
        <v>100.2</v>
      </c>
      <c r="BW616" s="58">
        <v>26</v>
      </c>
      <c r="BX616" s="58">
        <v>16.2</v>
      </c>
      <c r="BY616" s="58">
        <v>26</v>
      </c>
      <c r="BZ616" s="58">
        <v>29.6</v>
      </c>
      <c r="CA616" s="58">
        <v>5.8</v>
      </c>
      <c r="CB616" s="58">
        <v>57.1</v>
      </c>
      <c r="CC616" s="58">
        <v>42.9</v>
      </c>
      <c r="CD616" s="58">
        <v>38.9</v>
      </c>
      <c r="CE616" s="58">
        <v>41320</v>
      </c>
      <c r="CF616" s="58">
        <v>2617477</v>
      </c>
      <c r="CG616" s="58">
        <v>82.9</v>
      </c>
      <c r="CH616" s="58">
        <v>68.2</v>
      </c>
      <c r="CI616" s="58">
        <v>75.2</v>
      </c>
      <c r="CJ616" s="58">
        <v>97.4</v>
      </c>
      <c r="CK616" s="58">
        <v>-4.9000000000000004</v>
      </c>
      <c r="CL616" s="58">
        <v>-17</v>
      </c>
      <c r="CM616" s="58">
        <v>1.7</v>
      </c>
      <c r="CN616" s="58">
        <v>70.5</v>
      </c>
      <c r="CO616" s="58">
        <v>71.8</v>
      </c>
      <c r="CP616" s="58">
        <v>100.3</v>
      </c>
      <c r="CQ616" s="58">
        <v>93.271118164000001</v>
      </c>
      <c r="CR616" s="58">
        <v>17.02</v>
      </c>
      <c r="CS616" s="58">
        <v>93.7</v>
      </c>
      <c r="CT616" s="58">
        <v>104.1</v>
      </c>
      <c r="CU616" s="58">
        <v>110.83199999999999</v>
      </c>
      <c r="CV616" s="58">
        <v>5.6</v>
      </c>
      <c r="CW616" s="58">
        <v>2.97</v>
      </c>
      <c r="CX616" s="58">
        <v>89.3</v>
      </c>
      <c r="CY616" s="58">
        <v>74.099999999999994</v>
      </c>
      <c r="CZ616" s="58">
        <v>98.8</v>
      </c>
      <c r="DA616" s="58">
        <v>15.9</v>
      </c>
      <c r="DB616" s="58">
        <v>101.8</v>
      </c>
      <c r="DC616" s="58">
        <v>94.2</v>
      </c>
      <c r="DD616" s="58">
        <v>99.3</v>
      </c>
      <c r="DE616" s="58">
        <v>101.4</v>
      </c>
      <c r="DF616" s="58">
        <v>103</v>
      </c>
      <c r="DG616" s="58">
        <v>100</v>
      </c>
      <c r="DH616" s="58">
        <v>95.4</v>
      </c>
      <c r="DI616" s="58">
        <v>86.4</v>
      </c>
      <c r="DJ616" s="58">
        <v>93.260979953000003</v>
      </c>
      <c r="DK616" s="58">
        <v>103.5</v>
      </c>
      <c r="DL616" s="58">
        <v>103.6</v>
      </c>
      <c r="DM616" s="58">
        <v>95.6</v>
      </c>
      <c r="DN616" s="58">
        <v>24.677332</v>
      </c>
      <c r="DO616" s="58">
        <v>93.4</v>
      </c>
      <c r="DP616" s="59" t="s">
        <v>544</v>
      </c>
      <c r="DQ616" s="1">
        <v>96.3</v>
      </c>
    </row>
    <row r="617" spans="1:121">
      <c r="A617" s="3">
        <v>40617</v>
      </c>
      <c r="B617" s="58">
        <v>101.9</v>
      </c>
      <c r="C617" s="58">
        <v>106</v>
      </c>
      <c r="D617" s="58">
        <v>106.3</v>
      </c>
      <c r="E617" s="58">
        <v>105.6</v>
      </c>
      <c r="F617" s="58">
        <v>96.3</v>
      </c>
      <c r="G617" s="58">
        <v>1.3999170000000001</v>
      </c>
      <c r="H617" s="58">
        <v>1108.5999999999999</v>
      </c>
      <c r="I617" s="58">
        <v>1958.9</v>
      </c>
      <c r="J617" s="58">
        <v>1.1759999999999999</v>
      </c>
      <c r="K617" s="58">
        <v>3.2</v>
      </c>
      <c r="L617" s="58">
        <v>7041.3</v>
      </c>
      <c r="M617" s="58">
        <v>327921</v>
      </c>
      <c r="N617" s="58">
        <v>96.9</v>
      </c>
      <c r="O617" s="58">
        <v>2762</v>
      </c>
      <c r="P617" s="58">
        <v>7.2</v>
      </c>
      <c r="Q617" s="58">
        <v>29</v>
      </c>
      <c r="R617" s="58">
        <v>4.5999999999999996</v>
      </c>
      <c r="S617" s="58">
        <v>86.42</v>
      </c>
      <c r="T617" s="58">
        <v>91.26</v>
      </c>
      <c r="U617" s="58">
        <v>71.989999999999995</v>
      </c>
      <c r="V617" s="58">
        <v>70.41</v>
      </c>
      <c r="W617" s="58">
        <v>7.9</v>
      </c>
      <c r="X617" s="58">
        <v>94</v>
      </c>
      <c r="Y617" s="58">
        <v>22.7</v>
      </c>
      <c r="Z617" s="58">
        <v>98.7</v>
      </c>
      <c r="AA617" s="58">
        <v>94</v>
      </c>
      <c r="AB617" s="58">
        <v>91.7</v>
      </c>
      <c r="AC617" s="58">
        <v>1.3999170000000001</v>
      </c>
      <c r="AD617" s="58">
        <v>96.9</v>
      </c>
      <c r="AE617" s="58">
        <v>11.7</v>
      </c>
      <c r="AF617" s="58">
        <v>92.380055999999996</v>
      </c>
      <c r="AG617" s="58">
        <v>114.92</v>
      </c>
      <c r="AH617" s="58">
        <v>94.8</v>
      </c>
      <c r="AI617" s="58">
        <v>94</v>
      </c>
      <c r="AJ617" s="58">
        <v>28.7</v>
      </c>
      <c r="AK617" s="58">
        <v>5.6</v>
      </c>
      <c r="AL617" s="58">
        <v>19.899999999999999</v>
      </c>
      <c r="AM617" s="58">
        <v>96.664699999999996</v>
      </c>
      <c r="AN617" s="58">
        <v>103.1142</v>
      </c>
      <c r="AO617" s="58">
        <v>14.7</v>
      </c>
      <c r="AP617" s="58">
        <v>46.8</v>
      </c>
      <c r="AQ617" s="58">
        <v>96.1</v>
      </c>
      <c r="AR617" s="58">
        <v>14.1</v>
      </c>
      <c r="AS617" s="58">
        <v>2.5</v>
      </c>
      <c r="AT617" s="58">
        <v>115.6</v>
      </c>
      <c r="AU617" s="58">
        <v>100.51</v>
      </c>
      <c r="AV617" s="58">
        <v>106.1</v>
      </c>
      <c r="AW617" s="58">
        <v>114.4</v>
      </c>
      <c r="AX617" s="58">
        <v>201.2</v>
      </c>
      <c r="AY617" s="58">
        <v>198.9</v>
      </c>
      <c r="AZ617" s="58">
        <v>184.5</v>
      </c>
      <c r="BA617" s="58">
        <v>158.6</v>
      </c>
      <c r="BB617" s="58">
        <v>202.5</v>
      </c>
      <c r="BC617" s="58">
        <v>98.1</v>
      </c>
      <c r="BD617" s="58">
        <v>107.2</v>
      </c>
      <c r="BE617" s="58">
        <v>33.6</v>
      </c>
      <c r="BF617" s="58">
        <v>104.4</v>
      </c>
      <c r="BG617" s="58">
        <v>16.670000000000002</v>
      </c>
      <c r="BH617" s="58">
        <v>17.95</v>
      </c>
      <c r="BI617" s="58">
        <v>92.1</v>
      </c>
      <c r="BJ617" s="58">
        <v>112.4096</v>
      </c>
      <c r="BK617" s="58">
        <v>112.4096</v>
      </c>
      <c r="BL617" s="58">
        <v>89.23</v>
      </c>
      <c r="BM617" s="58">
        <v>74.69</v>
      </c>
      <c r="BN617" s="58">
        <v>22.7</v>
      </c>
      <c r="BO617" s="58">
        <v>35</v>
      </c>
      <c r="BP617" s="58">
        <v>93</v>
      </c>
      <c r="BQ617" s="58">
        <v>92.7</v>
      </c>
      <c r="BR617" s="58">
        <v>89.5</v>
      </c>
      <c r="BS617" s="58">
        <v>93.7</v>
      </c>
      <c r="BT617" s="58">
        <v>0.1</v>
      </c>
      <c r="BU617" s="58">
        <v>-5.9</v>
      </c>
      <c r="BV617" s="58">
        <v>100.5</v>
      </c>
      <c r="BW617" s="58">
        <v>24.9</v>
      </c>
      <c r="BX617" s="58">
        <v>15.4</v>
      </c>
      <c r="BY617" s="58">
        <v>30</v>
      </c>
      <c r="BZ617" s="58">
        <v>29</v>
      </c>
      <c r="CA617" s="58">
        <v>5.8</v>
      </c>
      <c r="CB617" s="58">
        <v>49.5</v>
      </c>
      <c r="CC617" s="58">
        <v>40.5</v>
      </c>
      <c r="CD617" s="58">
        <v>34.299999999999997</v>
      </c>
      <c r="CE617" s="58">
        <v>41359</v>
      </c>
      <c r="CF617" s="58">
        <v>2600437</v>
      </c>
      <c r="CG617" s="58">
        <v>86.6</v>
      </c>
      <c r="CH617" s="58">
        <v>72.7</v>
      </c>
      <c r="CI617" s="58">
        <v>83.7</v>
      </c>
      <c r="CJ617" s="58">
        <v>96.4</v>
      </c>
      <c r="CK617" s="58">
        <v>-5.5</v>
      </c>
      <c r="CL617" s="58">
        <v>-19.7</v>
      </c>
      <c r="CM617" s="58">
        <v>0.1</v>
      </c>
      <c r="CN617" s="58">
        <v>73.400000000000006</v>
      </c>
      <c r="CO617" s="58">
        <v>72.5</v>
      </c>
      <c r="CP617" s="58">
        <v>95.5</v>
      </c>
      <c r="CQ617" s="58">
        <v>123.785682678</v>
      </c>
      <c r="CR617" s="58">
        <v>20.45</v>
      </c>
      <c r="CS617" s="58">
        <v>93.8</v>
      </c>
      <c r="CT617" s="58">
        <v>105.8</v>
      </c>
      <c r="CU617" s="58">
        <v>112.60599999999999</v>
      </c>
      <c r="CV617" s="58">
        <v>5.78</v>
      </c>
      <c r="CW617" s="58">
        <v>3.16</v>
      </c>
      <c r="CX617" s="58">
        <v>93.1</v>
      </c>
      <c r="CY617" s="58">
        <v>78.900000000000006</v>
      </c>
      <c r="CZ617" s="58">
        <v>97</v>
      </c>
      <c r="DA617" s="58">
        <v>21.2</v>
      </c>
      <c r="DB617" s="58">
        <v>100.5</v>
      </c>
      <c r="DC617" s="58">
        <v>94.5</v>
      </c>
      <c r="DD617" s="58">
        <v>102.2</v>
      </c>
      <c r="DE617" s="58">
        <v>101.4</v>
      </c>
      <c r="DF617" s="58">
        <v>102.4</v>
      </c>
      <c r="DG617" s="58">
        <v>92.7</v>
      </c>
      <c r="DH617" s="58">
        <v>90.3</v>
      </c>
      <c r="DI617" s="58">
        <v>87.4</v>
      </c>
      <c r="DJ617" s="58">
        <v>126.041285978</v>
      </c>
      <c r="DK617" s="58">
        <v>103.8</v>
      </c>
      <c r="DL617" s="58">
        <v>102.9</v>
      </c>
      <c r="DM617" s="58">
        <v>96.3</v>
      </c>
      <c r="DN617" s="58">
        <v>25.311719</v>
      </c>
      <c r="DO617" s="58">
        <v>94.1</v>
      </c>
      <c r="DP617" s="59" t="s">
        <v>544</v>
      </c>
      <c r="DQ617" s="1">
        <v>96.9</v>
      </c>
    </row>
    <row r="618" spans="1:121">
      <c r="A618" s="3">
        <v>40648</v>
      </c>
      <c r="B618" s="58">
        <v>102.3</v>
      </c>
      <c r="C618" s="58">
        <v>105.1</v>
      </c>
      <c r="D618" s="58">
        <v>106</v>
      </c>
      <c r="E618" s="58">
        <v>104.2</v>
      </c>
      <c r="F618" s="58">
        <v>97.7</v>
      </c>
      <c r="G618" s="58">
        <v>1.4441790000000001</v>
      </c>
      <c r="H618" s="58">
        <v>1114.2</v>
      </c>
      <c r="I618" s="58">
        <v>1974.4</v>
      </c>
      <c r="J618" s="58">
        <v>1.321</v>
      </c>
      <c r="K618" s="58">
        <v>3.3</v>
      </c>
      <c r="L618" s="58">
        <v>7514.5</v>
      </c>
      <c r="M618" s="58">
        <v>266251</v>
      </c>
      <c r="N618" s="58">
        <v>97.4</v>
      </c>
      <c r="O618" s="58">
        <v>2587</v>
      </c>
      <c r="P618" s="58">
        <v>7.1</v>
      </c>
      <c r="Q618" s="58">
        <v>28</v>
      </c>
      <c r="R618" s="58">
        <v>5.4</v>
      </c>
      <c r="S618" s="58">
        <v>84.76</v>
      </c>
      <c r="T618" s="58">
        <v>88.44</v>
      </c>
      <c r="U618" s="58">
        <v>72.39</v>
      </c>
      <c r="V618" s="58">
        <v>70.849999999999994</v>
      </c>
      <c r="W618" s="58">
        <v>9.8000000000000007</v>
      </c>
      <c r="X618" s="58">
        <v>95.5</v>
      </c>
      <c r="Y618" s="58">
        <v>20.6</v>
      </c>
      <c r="Z618" s="58">
        <v>99.5</v>
      </c>
      <c r="AA618" s="58">
        <v>94.7</v>
      </c>
      <c r="AB618" s="58">
        <v>92.4</v>
      </c>
      <c r="AC618" s="58">
        <v>1.4441790000000001</v>
      </c>
      <c r="AD618" s="58">
        <v>97.1</v>
      </c>
      <c r="AE618" s="58">
        <v>11.7</v>
      </c>
      <c r="AF618" s="58">
        <v>92.481202999999994</v>
      </c>
      <c r="AG618" s="58">
        <v>123.33</v>
      </c>
      <c r="AH618" s="58">
        <v>95.2</v>
      </c>
      <c r="AI618" s="58">
        <v>95.5</v>
      </c>
      <c r="AJ618" s="58">
        <v>27.9</v>
      </c>
      <c r="AK618" s="58">
        <v>8.1999999999999993</v>
      </c>
      <c r="AL618" s="58">
        <v>16</v>
      </c>
      <c r="AM618" s="58">
        <v>96.498699999999999</v>
      </c>
      <c r="AN618" s="58">
        <v>102.8167</v>
      </c>
      <c r="AO618" s="58">
        <v>6.3</v>
      </c>
      <c r="AP618" s="58">
        <v>88.9</v>
      </c>
      <c r="AQ618" s="58">
        <v>97.3</v>
      </c>
      <c r="AR618" s="58">
        <v>7.6</v>
      </c>
      <c r="AS618" s="58">
        <v>0</v>
      </c>
      <c r="AT618" s="58">
        <v>113.9</v>
      </c>
      <c r="AU618" s="58">
        <v>101.53</v>
      </c>
      <c r="AV618" s="58">
        <v>106.1</v>
      </c>
      <c r="AW618" s="58">
        <v>113.6</v>
      </c>
      <c r="AX618" s="58">
        <v>214.8</v>
      </c>
      <c r="AY618" s="58">
        <v>212</v>
      </c>
      <c r="AZ618" s="58">
        <v>194.7</v>
      </c>
      <c r="BA618" s="58">
        <v>160</v>
      </c>
      <c r="BB618" s="58">
        <v>218.8</v>
      </c>
      <c r="BC618" s="58">
        <v>98.3</v>
      </c>
      <c r="BD618" s="58">
        <v>107.8</v>
      </c>
      <c r="BE618" s="58">
        <v>30.8</v>
      </c>
      <c r="BF618" s="58">
        <v>103.6</v>
      </c>
      <c r="BG618" s="58">
        <v>16.41</v>
      </c>
      <c r="BH618" s="58">
        <v>15.48</v>
      </c>
      <c r="BI618" s="58">
        <v>91.3</v>
      </c>
      <c r="BJ618" s="58">
        <v>114.1018</v>
      </c>
      <c r="BK618" s="58">
        <v>114.1018</v>
      </c>
      <c r="BL618" s="58">
        <v>87.27</v>
      </c>
      <c r="BM618" s="58">
        <v>75.03</v>
      </c>
      <c r="BN618" s="58">
        <v>20.100000000000001</v>
      </c>
      <c r="BO618" s="58">
        <v>33.9</v>
      </c>
      <c r="BP618" s="58">
        <v>93.2</v>
      </c>
      <c r="BQ618" s="58">
        <v>94.3</v>
      </c>
      <c r="BR618" s="58">
        <v>89.4</v>
      </c>
      <c r="BS618" s="58">
        <v>95.2</v>
      </c>
      <c r="BT618" s="58">
        <v>1.8</v>
      </c>
      <c r="BU618" s="58">
        <v>-2.6</v>
      </c>
      <c r="BV618" s="58">
        <v>102.1</v>
      </c>
      <c r="BW618" s="58">
        <v>28.1</v>
      </c>
      <c r="BX618" s="58">
        <v>11.6</v>
      </c>
      <c r="BY618" s="58">
        <v>26.3</v>
      </c>
      <c r="BZ618" s="58">
        <v>27.9</v>
      </c>
      <c r="CA618" s="58">
        <v>6</v>
      </c>
      <c r="CB618" s="58">
        <v>47.3</v>
      </c>
      <c r="CC618" s="58">
        <v>35</v>
      </c>
      <c r="CD618" s="58">
        <v>34.200000000000003</v>
      </c>
      <c r="CE618" s="58">
        <v>41401</v>
      </c>
      <c r="CF618" s="58">
        <v>2623923</v>
      </c>
      <c r="CG618" s="58">
        <v>84.9</v>
      </c>
      <c r="CH618" s="58">
        <v>72.400000000000006</v>
      </c>
      <c r="CI618" s="58">
        <v>85.9</v>
      </c>
      <c r="CJ618" s="58">
        <v>90.7</v>
      </c>
      <c r="CK618" s="58">
        <v>-1</v>
      </c>
      <c r="CL618" s="58">
        <v>-14.7</v>
      </c>
      <c r="CM618" s="58">
        <v>1.8</v>
      </c>
      <c r="CN618" s="58">
        <v>73</v>
      </c>
      <c r="CO618" s="58">
        <v>73.400000000000006</v>
      </c>
      <c r="CP618" s="58">
        <v>97.4</v>
      </c>
      <c r="CQ618" s="58">
        <v>80.169265746999997</v>
      </c>
      <c r="CR618" s="58">
        <v>18.07</v>
      </c>
      <c r="CS618" s="58">
        <v>93.7</v>
      </c>
      <c r="CT618" s="58">
        <v>108.1</v>
      </c>
      <c r="CU618" s="58">
        <v>114.2988</v>
      </c>
      <c r="CV618" s="58">
        <v>5.38</v>
      </c>
      <c r="CW618" s="58">
        <v>3.01</v>
      </c>
      <c r="CX618" s="58">
        <v>91.4</v>
      </c>
      <c r="CY618" s="58">
        <v>78.5</v>
      </c>
      <c r="CZ618" s="58">
        <v>98.2</v>
      </c>
      <c r="DA618" s="58">
        <v>5.2</v>
      </c>
      <c r="DB618" s="58">
        <v>97.6</v>
      </c>
      <c r="DC618" s="58">
        <v>94.4</v>
      </c>
      <c r="DD618" s="58">
        <v>103.5</v>
      </c>
      <c r="DE618" s="58">
        <v>102.8</v>
      </c>
      <c r="DF618" s="58">
        <v>101.8</v>
      </c>
      <c r="DG618" s="58">
        <v>95.3</v>
      </c>
      <c r="DH618" s="58">
        <v>93.7</v>
      </c>
      <c r="DI618" s="58">
        <v>86.3</v>
      </c>
      <c r="DJ618" s="58">
        <v>114.663246309</v>
      </c>
      <c r="DK618" s="58">
        <v>102.9</v>
      </c>
      <c r="DL618" s="58">
        <v>102.7</v>
      </c>
      <c r="DM618" s="58">
        <v>96.8</v>
      </c>
      <c r="DN618" s="58">
        <v>24.784057000000001</v>
      </c>
      <c r="DO618" s="58">
        <v>94.1</v>
      </c>
      <c r="DP618" s="59" t="s">
        <v>544</v>
      </c>
      <c r="DQ618" s="1">
        <v>97.5</v>
      </c>
    </row>
    <row r="619" spans="1:121">
      <c r="A619" s="3">
        <v>40678</v>
      </c>
      <c r="B619" s="58">
        <v>102.3</v>
      </c>
      <c r="C619" s="58">
        <v>105.3</v>
      </c>
      <c r="D619" s="58">
        <v>107.2</v>
      </c>
      <c r="E619" s="58">
        <v>103.4</v>
      </c>
      <c r="F619" s="58">
        <v>100.9</v>
      </c>
      <c r="G619" s="58">
        <v>1.4348639999999999</v>
      </c>
      <c r="H619" s="58">
        <v>1116</v>
      </c>
      <c r="I619" s="58">
        <v>1981</v>
      </c>
      <c r="J619" s="58">
        <v>1.425</v>
      </c>
      <c r="K619" s="58">
        <v>3.1</v>
      </c>
      <c r="L619" s="58">
        <v>7293.7</v>
      </c>
      <c r="M619" s="58">
        <v>304543</v>
      </c>
      <c r="N619" s="58">
        <v>98.7</v>
      </c>
      <c r="O619" s="58">
        <v>2611</v>
      </c>
      <c r="P619" s="58">
        <v>7.1</v>
      </c>
      <c r="Q619" s="58">
        <v>25.5</v>
      </c>
      <c r="R619" s="58">
        <v>6.8</v>
      </c>
      <c r="S619" s="58">
        <v>84.68</v>
      </c>
      <c r="T619" s="58">
        <v>89.49</v>
      </c>
      <c r="U619" s="58">
        <v>71.540000000000006</v>
      </c>
      <c r="V619" s="58">
        <v>71.38</v>
      </c>
      <c r="W619" s="58">
        <v>7.9</v>
      </c>
      <c r="X619" s="58">
        <v>92.5</v>
      </c>
      <c r="Y619" s="58">
        <v>18.8</v>
      </c>
      <c r="Z619" s="58">
        <v>99</v>
      </c>
      <c r="AA619" s="58">
        <v>94.2</v>
      </c>
      <c r="AB619" s="58">
        <v>91.9</v>
      </c>
      <c r="AC619" s="58">
        <v>1.4348639999999999</v>
      </c>
      <c r="AD619" s="58">
        <v>98</v>
      </c>
      <c r="AE619" s="58">
        <v>12.1</v>
      </c>
      <c r="AF619" s="58">
        <v>93.012276</v>
      </c>
      <c r="AG619" s="58">
        <v>114.93</v>
      </c>
      <c r="AH619" s="58">
        <v>95.2</v>
      </c>
      <c r="AI619" s="58">
        <v>92.5</v>
      </c>
      <c r="AJ619" s="58">
        <v>24.7</v>
      </c>
      <c r="AK619" s="58">
        <v>7.9</v>
      </c>
      <c r="AL619" s="58">
        <v>14.5</v>
      </c>
      <c r="AM619" s="58">
        <v>96.242900000000006</v>
      </c>
      <c r="AN619" s="58">
        <v>102.423</v>
      </c>
      <c r="AO619" s="58">
        <v>14.3</v>
      </c>
      <c r="AP619" s="58">
        <v>99.5</v>
      </c>
      <c r="AQ619" s="58">
        <v>99</v>
      </c>
      <c r="AR619" s="58">
        <v>3.1</v>
      </c>
      <c r="AS619" s="58">
        <v>0.4</v>
      </c>
      <c r="AT619" s="58">
        <v>113</v>
      </c>
      <c r="AU619" s="58">
        <v>101</v>
      </c>
      <c r="AV619" s="58">
        <v>105.6</v>
      </c>
      <c r="AW619" s="58">
        <v>111.4</v>
      </c>
      <c r="AX619" s="58">
        <v>201.3</v>
      </c>
      <c r="AY619" s="58">
        <v>199.5</v>
      </c>
      <c r="AZ619" s="58">
        <v>188.6</v>
      </c>
      <c r="BA619" s="58">
        <v>157.19999999999999</v>
      </c>
      <c r="BB619" s="58">
        <v>210.4</v>
      </c>
      <c r="BC619" s="58">
        <v>98.3</v>
      </c>
      <c r="BD619" s="58">
        <v>108.1</v>
      </c>
      <c r="BE619" s="58">
        <v>27.9</v>
      </c>
      <c r="BF619" s="58">
        <v>104.6</v>
      </c>
      <c r="BG619" s="58">
        <v>16.46</v>
      </c>
      <c r="BH619" s="58">
        <v>18.43</v>
      </c>
      <c r="BI619" s="58">
        <v>91.6</v>
      </c>
      <c r="BJ619" s="58">
        <v>113.3145</v>
      </c>
      <c r="BK619" s="58">
        <v>113.3145</v>
      </c>
      <c r="BL619" s="58">
        <v>87.95</v>
      </c>
      <c r="BM619" s="58">
        <v>75.25</v>
      </c>
      <c r="BN619" s="58">
        <v>17.8</v>
      </c>
      <c r="BO619" s="58">
        <v>33.299999999999997</v>
      </c>
      <c r="BP619" s="58">
        <v>95.9</v>
      </c>
      <c r="BQ619" s="58">
        <v>95.9</v>
      </c>
      <c r="BR619" s="58">
        <v>89.7</v>
      </c>
      <c r="BS619" s="58">
        <v>92.6</v>
      </c>
      <c r="BT619" s="58">
        <v>6.1</v>
      </c>
      <c r="BU619" s="58">
        <v>-9.6999999999999993</v>
      </c>
      <c r="BV619" s="58">
        <v>102.2</v>
      </c>
      <c r="BW619" s="58">
        <v>27.3</v>
      </c>
      <c r="BX619" s="58">
        <v>12.2</v>
      </c>
      <c r="BY619" s="58">
        <v>25.7</v>
      </c>
      <c r="BZ619" s="58">
        <v>27.9</v>
      </c>
      <c r="CA619" s="58">
        <v>5.9</v>
      </c>
      <c r="CB619" s="58">
        <v>46.1</v>
      </c>
      <c r="CC619" s="58">
        <v>25.9</v>
      </c>
      <c r="CD619" s="58">
        <v>31.5</v>
      </c>
      <c r="CE619" s="58">
        <v>41442</v>
      </c>
      <c r="CF619" s="58">
        <v>2616489</v>
      </c>
      <c r="CG619" s="58">
        <v>86.5</v>
      </c>
      <c r="CH619" s="58">
        <v>80.8</v>
      </c>
      <c r="CI619" s="58">
        <v>87.7</v>
      </c>
      <c r="CJ619" s="58">
        <v>88.4</v>
      </c>
      <c r="CK619" s="58">
        <v>0.9</v>
      </c>
      <c r="CL619" s="58">
        <v>-15.3</v>
      </c>
      <c r="CM619" s="58">
        <v>6.1</v>
      </c>
      <c r="CN619" s="58">
        <v>72.8</v>
      </c>
      <c r="CO619" s="58">
        <v>72.599999999999994</v>
      </c>
      <c r="CP619" s="58">
        <v>92.2</v>
      </c>
      <c r="CQ619" s="58">
        <v>93.211036682</v>
      </c>
      <c r="CR619" s="58">
        <v>17.600000000000001</v>
      </c>
      <c r="CS619" s="58">
        <v>93.8</v>
      </c>
      <c r="CT619" s="58">
        <v>106.8</v>
      </c>
      <c r="CU619" s="58">
        <v>113.45869999999999</v>
      </c>
      <c r="CV619" s="58">
        <v>5.62</v>
      </c>
      <c r="CW619" s="58">
        <v>3.1</v>
      </c>
      <c r="CX619" s="58">
        <v>92.6</v>
      </c>
      <c r="CY619" s="58">
        <v>87.1</v>
      </c>
      <c r="CZ619" s="58">
        <v>99.3</v>
      </c>
      <c r="DA619" s="58">
        <v>-3.5</v>
      </c>
      <c r="DB619" s="58">
        <v>95.5</v>
      </c>
      <c r="DC619" s="58">
        <v>94.4</v>
      </c>
      <c r="DD619" s="58">
        <v>102.8</v>
      </c>
      <c r="DE619" s="58">
        <v>103.1</v>
      </c>
      <c r="DF619" s="58">
        <v>101.6</v>
      </c>
      <c r="DG619" s="58">
        <v>115.2</v>
      </c>
      <c r="DH619" s="58">
        <v>90.2</v>
      </c>
      <c r="DI619" s="58">
        <v>85.7</v>
      </c>
      <c r="DJ619" s="58">
        <v>88.853555065999998</v>
      </c>
      <c r="DK619" s="58">
        <v>104.7</v>
      </c>
      <c r="DL619" s="58">
        <v>103.5</v>
      </c>
      <c r="DM619" s="58">
        <v>96.5</v>
      </c>
      <c r="DN619" s="58">
        <v>25.241485000000001</v>
      </c>
      <c r="DO619" s="58">
        <v>93.2</v>
      </c>
      <c r="DP619" s="59" t="s">
        <v>544</v>
      </c>
      <c r="DQ619" s="1">
        <v>98.7</v>
      </c>
    </row>
    <row r="620" spans="1:121">
      <c r="A620" s="3">
        <v>40709</v>
      </c>
      <c r="B620" s="58">
        <v>101.9</v>
      </c>
      <c r="C620" s="58">
        <v>105.4</v>
      </c>
      <c r="D620" s="58">
        <v>107.2</v>
      </c>
      <c r="E620" s="58">
        <v>103.5</v>
      </c>
      <c r="F620" s="58">
        <v>100.3</v>
      </c>
      <c r="G620" s="58">
        <v>1.438841</v>
      </c>
      <c r="H620" s="58">
        <v>1124.0999999999999</v>
      </c>
      <c r="I620" s="58">
        <v>1990.7</v>
      </c>
      <c r="J620" s="58">
        <v>1.4890000000000001</v>
      </c>
      <c r="K620" s="58">
        <v>2.9</v>
      </c>
      <c r="L620" s="58">
        <v>7376.2</v>
      </c>
      <c r="M620" s="58">
        <v>288382</v>
      </c>
      <c r="N620" s="58">
        <v>97.1</v>
      </c>
      <c r="O620" s="58">
        <v>2520</v>
      </c>
      <c r="P620" s="58">
        <v>7</v>
      </c>
      <c r="Q620" s="58">
        <v>20.3</v>
      </c>
      <c r="R620" s="58">
        <v>7.4</v>
      </c>
      <c r="S620" s="58">
        <v>86.1</v>
      </c>
      <c r="T620" s="58">
        <v>90.2</v>
      </c>
      <c r="U620" s="58">
        <v>73.650000000000006</v>
      </c>
      <c r="V620" s="58">
        <v>72.11</v>
      </c>
      <c r="W620" s="58">
        <v>7.4</v>
      </c>
      <c r="X620" s="58">
        <v>100.3</v>
      </c>
      <c r="Y620" s="58">
        <v>17.2</v>
      </c>
      <c r="Z620" s="58">
        <v>98.8</v>
      </c>
      <c r="AA620" s="58">
        <v>94</v>
      </c>
      <c r="AB620" s="58">
        <v>91.8</v>
      </c>
      <c r="AC620" s="58">
        <v>1.438841</v>
      </c>
      <c r="AD620" s="58">
        <v>96.5</v>
      </c>
      <c r="AE620" s="58">
        <v>12.3</v>
      </c>
      <c r="AF620" s="58">
        <v>93.542259999999999</v>
      </c>
      <c r="AG620" s="58">
        <v>114.37</v>
      </c>
      <c r="AH620" s="58">
        <v>95.1</v>
      </c>
      <c r="AI620" s="58">
        <v>100.3</v>
      </c>
      <c r="AJ620" s="58">
        <v>21.8</v>
      </c>
      <c r="AK620" s="58">
        <v>8.4</v>
      </c>
      <c r="AL620" s="58">
        <v>12.2</v>
      </c>
      <c r="AM620" s="58">
        <v>95.911299999999997</v>
      </c>
      <c r="AN620" s="58">
        <v>101.94880000000001</v>
      </c>
      <c r="AO620" s="58">
        <v>15.1</v>
      </c>
      <c r="AP620" s="58">
        <v>98.8</v>
      </c>
      <c r="AQ620" s="58">
        <v>100.6</v>
      </c>
      <c r="AR620" s="58">
        <v>-9</v>
      </c>
      <c r="AS620" s="58">
        <v>1.5</v>
      </c>
      <c r="AT620" s="58">
        <v>112</v>
      </c>
      <c r="AU620" s="58">
        <v>101.02</v>
      </c>
      <c r="AV620" s="58">
        <v>105.2</v>
      </c>
      <c r="AW620" s="58">
        <v>113.9</v>
      </c>
      <c r="AX620" s="58">
        <v>197.8</v>
      </c>
      <c r="AY620" s="58">
        <v>196.3</v>
      </c>
      <c r="AZ620" s="58">
        <v>186.9</v>
      </c>
      <c r="BA620" s="58">
        <v>154.6</v>
      </c>
      <c r="BB620" s="58">
        <v>209.4</v>
      </c>
      <c r="BC620" s="58">
        <v>98.4</v>
      </c>
      <c r="BD620" s="58">
        <v>107.2</v>
      </c>
      <c r="BE620" s="58">
        <v>19.5</v>
      </c>
      <c r="BF620" s="58">
        <v>103.9</v>
      </c>
      <c r="BG620" s="58">
        <v>17.66</v>
      </c>
      <c r="BH620" s="58">
        <v>16.45</v>
      </c>
      <c r="BI620" s="58">
        <v>88.9</v>
      </c>
      <c r="BJ620" s="58">
        <v>113.5117</v>
      </c>
      <c r="BK620" s="58">
        <v>113.5117</v>
      </c>
      <c r="BL620" s="58">
        <v>88.69</v>
      </c>
      <c r="BM620" s="58">
        <v>76</v>
      </c>
      <c r="BN620" s="58">
        <v>20.3</v>
      </c>
      <c r="BO620" s="58">
        <v>36.4</v>
      </c>
      <c r="BP620" s="58">
        <v>93.4</v>
      </c>
      <c r="BQ620" s="58">
        <v>93.9</v>
      </c>
      <c r="BR620" s="58">
        <v>89.3</v>
      </c>
      <c r="BS620" s="58">
        <v>95.1</v>
      </c>
      <c r="BT620" s="58">
        <v>9.6999999999999993</v>
      </c>
      <c r="BU620" s="58">
        <v>-2.2999999999999998</v>
      </c>
      <c r="BV620" s="58">
        <v>101.3</v>
      </c>
      <c r="BW620" s="58">
        <v>25.9</v>
      </c>
      <c r="BX620" s="58">
        <v>7.3</v>
      </c>
      <c r="BY620" s="58">
        <v>26.2</v>
      </c>
      <c r="BZ620" s="58">
        <v>27.5</v>
      </c>
      <c r="CA620" s="58">
        <v>5.6</v>
      </c>
      <c r="CB620" s="58">
        <v>50.3</v>
      </c>
      <c r="CC620" s="58">
        <v>44.6</v>
      </c>
      <c r="CD620" s="58">
        <v>35.1</v>
      </c>
      <c r="CE620" s="58">
        <v>41497</v>
      </c>
      <c r="CF620" s="58">
        <v>2605161</v>
      </c>
      <c r="CG620" s="58">
        <v>86.2</v>
      </c>
      <c r="CH620" s="58">
        <v>67.599999999999994</v>
      </c>
      <c r="CI620" s="58">
        <v>93.4</v>
      </c>
      <c r="CJ620" s="58">
        <v>89.7</v>
      </c>
      <c r="CK620" s="58">
        <v>6.7</v>
      </c>
      <c r="CL620" s="58">
        <v>-12.5</v>
      </c>
      <c r="CM620" s="58">
        <v>9.6999999999999993</v>
      </c>
      <c r="CN620" s="58">
        <v>72.2</v>
      </c>
      <c r="CO620" s="58">
        <v>73.400000000000006</v>
      </c>
      <c r="CP620" s="58">
        <v>98.9</v>
      </c>
      <c r="CQ620" s="58">
        <v>172.59469604500001</v>
      </c>
      <c r="CR620" s="58">
        <v>19.09</v>
      </c>
      <c r="CS620" s="58">
        <v>93.6</v>
      </c>
      <c r="CT620" s="58">
        <v>106.5</v>
      </c>
      <c r="CU620" s="58">
        <v>113.6549</v>
      </c>
      <c r="CV620" s="58">
        <v>5.6</v>
      </c>
      <c r="CW620" s="58">
        <v>3.11</v>
      </c>
      <c r="CX620" s="58">
        <v>92.1</v>
      </c>
      <c r="CY620" s="58">
        <v>72.7</v>
      </c>
      <c r="CZ620" s="58">
        <v>97.4</v>
      </c>
      <c r="DA620" s="58">
        <v>-2.7</v>
      </c>
      <c r="DB620" s="58">
        <v>95.3</v>
      </c>
      <c r="DC620" s="58">
        <v>94.6</v>
      </c>
      <c r="DD620" s="58">
        <v>102.3</v>
      </c>
      <c r="DE620" s="58">
        <v>102.4</v>
      </c>
      <c r="DF620" s="58">
        <v>101.4</v>
      </c>
      <c r="DG620" s="58">
        <v>97.6</v>
      </c>
      <c r="DH620" s="58">
        <v>101.9</v>
      </c>
      <c r="DI620" s="58">
        <v>86.3</v>
      </c>
      <c r="DJ620" s="58">
        <v>117.055687306</v>
      </c>
      <c r="DK620" s="58">
        <v>103.5</v>
      </c>
      <c r="DL620" s="58">
        <v>104.1</v>
      </c>
      <c r="DM620" s="58">
        <v>96.2</v>
      </c>
      <c r="DN620" s="58">
        <v>24.88636</v>
      </c>
      <c r="DO620" s="58">
        <v>93.6</v>
      </c>
      <c r="DP620" s="59" t="s">
        <v>544</v>
      </c>
      <c r="DQ620" s="1">
        <v>97.1</v>
      </c>
    </row>
    <row r="621" spans="1:121">
      <c r="A621" s="3">
        <v>40739</v>
      </c>
      <c r="B621" s="58">
        <v>102.1</v>
      </c>
      <c r="C621" s="58">
        <v>104.4</v>
      </c>
      <c r="D621" s="58">
        <v>106.7</v>
      </c>
      <c r="E621" s="58">
        <v>102.2</v>
      </c>
      <c r="F621" s="58">
        <v>98.1</v>
      </c>
      <c r="G621" s="58">
        <v>1.4264289999999999</v>
      </c>
      <c r="H621" s="58">
        <v>1119.7</v>
      </c>
      <c r="I621" s="58">
        <v>2002.9</v>
      </c>
      <c r="J621" s="58">
        <v>1.5980000000000001</v>
      </c>
      <c r="K621" s="58">
        <v>2.7</v>
      </c>
      <c r="L621" s="58">
        <v>7158.8</v>
      </c>
      <c r="M621" s="58">
        <v>260907</v>
      </c>
      <c r="N621" s="58">
        <v>100.1</v>
      </c>
      <c r="O621" s="58">
        <v>2504</v>
      </c>
      <c r="P621" s="58">
        <v>7</v>
      </c>
      <c r="Q621" s="58">
        <v>17.600000000000001</v>
      </c>
      <c r="R621" s="58">
        <v>8.1999999999999993</v>
      </c>
      <c r="S621" s="58">
        <v>84.8</v>
      </c>
      <c r="T621" s="58">
        <v>88.63</v>
      </c>
      <c r="U621" s="58">
        <v>72.959999999999994</v>
      </c>
      <c r="V621" s="58">
        <v>71.89</v>
      </c>
      <c r="W621" s="58">
        <v>6.6</v>
      </c>
      <c r="X621" s="58">
        <v>93.9</v>
      </c>
      <c r="Y621" s="58">
        <v>13.2</v>
      </c>
      <c r="Z621" s="58">
        <v>98.5</v>
      </c>
      <c r="AA621" s="58">
        <v>93.6</v>
      </c>
      <c r="AB621" s="58">
        <v>91.3</v>
      </c>
      <c r="AC621" s="58">
        <v>1.4264289999999999</v>
      </c>
      <c r="AD621" s="58">
        <v>99.4</v>
      </c>
      <c r="AE621" s="58">
        <v>10.1</v>
      </c>
      <c r="AF621" s="58">
        <v>93.194706999999994</v>
      </c>
      <c r="AG621" s="58">
        <v>117.48</v>
      </c>
      <c r="AH621" s="58">
        <v>95.2</v>
      </c>
      <c r="AI621" s="58">
        <v>93.9</v>
      </c>
      <c r="AJ621" s="58">
        <v>18.7</v>
      </c>
      <c r="AK621" s="58">
        <v>10.5</v>
      </c>
      <c r="AL621" s="58">
        <v>7.6</v>
      </c>
      <c r="AM621" s="58">
        <v>95.532899999999998</v>
      </c>
      <c r="AN621" s="58">
        <v>101.425</v>
      </c>
      <c r="AO621" s="58">
        <v>17.899999999999999</v>
      </c>
      <c r="AP621" s="58">
        <v>97.9</v>
      </c>
      <c r="AQ621" s="58">
        <v>101.2</v>
      </c>
      <c r="AR621" s="58">
        <v>-15.1</v>
      </c>
      <c r="AS621" s="58">
        <v>0.3</v>
      </c>
      <c r="AT621" s="58">
        <v>110.6</v>
      </c>
      <c r="AU621" s="58">
        <v>100.41</v>
      </c>
      <c r="AV621" s="58">
        <v>105.9</v>
      </c>
      <c r="AW621" s="58">
        <v>113.1</v>
      </c>
      <c r="AX621" s="58">
        <v>200.4</v>
      </c>
      <c r="AY621" s="58">
        <v>198.5</v>
      </c>
      <c r="AZ621" s="58">
        <v>186.1</v>
      </c>
      <c r="BA621" s="58">
        <v>152.6</v>
      </c>
      <c r="BB621" s="58">
        <v>209.3</v>
      </c>
      <c r="BC621" s="58">
        <v>98.6</v>
      </c>
      <c r="BD621" s="58">
        <v>107.2</v>
      </c>
      <c r="BE621" s="58">
        <v>15.5</v>
      </c>
      <c r="BF621" s="58">
        <v>104.8</v>
      </c>
      <c r="BG621" s="58">
        <v>16.98</v>
      </c>
      <c r="BH621" s="58">
        <v>17.38</v>
      </c>
      <c r="BI621" s="58">
        <v>91.7</v>
      </c>
      <c r="BJ621" s="58">
        <v>112.42870000000001</v>
      </c>
      <c r="BK621" s="58">
        <v>112.42870000000001</v>
      </c>
      <c r="BL621" s="58">
        <v>87.41</v>
      </c>
      <c r="BM621" s="58">
        <v>76.459999999999994</v>
      </c>
      <c r="BN621" s="58">
        <v>11.6</v>
      </c>
      <c r="BO621" s="58">
        <v>31.8</v>
      </c>
      <c r="BP621" s="58">
        <v>97.5</v>
      </c>
      <c r="BQ621" s="58">
        <v>98.5</v>
      </c>
      <c r="BR621" s="58">
        <v>93.1</v>
      </c>
      <c r="BS621" s="58">
        <v>95.5</v>
      </c>
      <c r="BT621" s="58">
        <v>8.6</v>
      </c>
      <c r="BU621" s="58">
        <v>4.7</v>
      </c>
      <c r="BV621" s="58">
        <v>104.1</v>
      </c>
      <c r="BW621" s="58">
        <v>27.6</v>
      </c>
      <c r="BX621" s="58">
        <v>7</v>
      </c>
      <c r="BY621" s="58">
        <v>21.7</v>
      </c>
      <c r="BZ621" s="58">
        <v>24.1</v>
      </c>
      <c r="CA621" s="58">
        <v>5.6</v>
      </c>
      <c r="CB621" s="58">
        <v>44.6</v>
      </c>
      <c r="CC621" s="58">
        <v>34.6</v>
      </c>
      <c r="CD621" s="58">
        <v>34.1</v>
      </c>
      <c r="CE621" s="58">
        <v>41513</v>
      </c>
      <c r="CF621" s="58">
        <v>2609743</v>
      </c>
      <c r="CG621" s="58">
        <v>90</v>
      </c>
      <c r="CH621" s="58">
        <v>74.099999999999994</v>
      </c>
      <c r="CI621" s="58">
        <v>100.7</v>
      </c>
      <c r="CJ621" s="58">
        <v>89.1</v>
      </c>
      <c r="CK621" s="58">
        <v>5.7</v>
      </c>
      <c r="CL621" s="58">
        <v>-14</v>
      </c>
      <c r="CM621" s="58">
        <v>8.6</v>
      </c>
      <c r="CN621" s="58">
        <v>72.900000000000006</v>
      </c>
      <c r="CO621" s="58">
        <v>73.7</v>
      </c>
      <c r="CP621" s="58">
        <v>101.4</v>
      </c>
      <c r="CQ621" s="58">
        <v>184.01229858400001</v>
      </c>
      <c r="CR621" s="58">
        <v>16.850000000000001</v>
      </c>
      <c r="CS621" s="58">
        <v>93.7</v>
      </c>
      <c r="CT621" s="58">
        <v>105.5</v>
      </c>
      <c r="CU621" s="58">
        <v>112.6494</v>
      </c>
      <c r="CV621" s="58">
        <v>5.18</v>
      </c>
      <c r="CW621" s="58">
        <v>3.06</v>
      </c>
      <c r="CX621" s="58">
        <v>96</v>
      </c>
      <c r="CY621" s="58">
        <v>79.599999999999994</v>
      </c>
      <c r="CZ621" s="58">
        <v>99</v>
      </c>
      <c r="DA621" s="58">
        <v>-6.5</v>
      </c>
      <c r="DB621" s="58">
        <v>98.3</v>
      </c>
      <c r="DC621" s="58">
        <v>94.8</v>
      </c>
      <c r="DD621" s="58">
        <v>103</v>
      </c>
      <c r="DE621" s="58">
        <v>102.7</v>
      </c>
      <c r="DF621" s="58">
        <v>101.4</v>
      </c>
      <c r="DG621" s="58">
        <v>98.6</v>
      </c>
      <c r="DH621" s="58">
        <v>91.4</v>
      </c>
      <c r="DI621" s="58">
        <v>89.6</v>
      </c>
      <c r="DJ621" s="58">
        <v>155.39898756299999</v>
      </c>
      <c r="DK621" s="58">
        <v>103.7</v>
      </c>
      <c r="DL621" s="58">
        <v>104.7</v>
      </c>
      <c r="DM621" s="58">
        <v>98.7</v>
      </c>
      <c r="DN621" s="58">
        <v>24.861373</v>
      </c>
      <c r="DO621" s="58">
        <v>94.3</v>
      </c>
      <c r="DP621" s="59" t="s">
        <v>544</v>
      </c>
      <c r="DQ621" s="1">
        <v>100.1</v>
      </c>
    </row>
    <row r="622" spans="1:121">
      <c r="A622" s="3">
        <v>40770</v>
      </c>
      <c r="B622" s="58">
        <v>99.5</v>
      </c>
      <c r="C622" s="58">
        <v>101.4</v>
      </c>
      <c r="D622" s="58">
        <v>105.3</v>
      </c>
      <c r="E622" s="58">
        <v>97.7</v>
      </c>
      <c r="F622" s="58">
        <v>97.8</v>
      </c>
      <c r="G622" s="58">
        <v>1.4343220000000001</v>
      </c>
      <c r="H622" s="58">
        <v>1131.9000000000001</v>
      </c>
      <c r="I622" s="58">
        <v>2018.9</v>
      </c>
      <c r="J622" s="58">
        <v>1.552</v>
      </c>
      <c r="K622" s="58">
        <v>2.2000000000000002</v>
      </c>
      <c r="L622" s="58">
        <v>5784.9</v>
      </c>
      <c r="M622" s="58">
        <v>237561</v>
      </c>
      <c r="N622" s="58">
        <v>99.4</v>
      </c>
      <c r="O622" s="58">
        <v>2583</v>
      </c>
      <c r="P622" s="58">
        <v>7</v>
      </c>
      <c r="Q622" s="58">
        <v>17.899999999999999</v>
      </c>
      <c r="R622" s="58">
        <v>10.3</v>
      </c>
      <c r="S622" s="58">
        <v>86.93</v>
      </c>
      <c r="T622" s="58">
        <v>90.9</v>
      </c>
      <c r="U622" s="58">
        <v>72.92</v>
      </c>
      <c r="V622" s="58">
        <v>72.239999999999995</v>
      </c>
      <c r="W622" s="58">
        <v>2.2999999999999998</v>
      </c>
      <c r="X622" s="58">
        <v>95</v>
      </c>
      <c r="Y622" s="58">
        <v>12</v>
      </c>
      <c r="Z622" s="58">
        <v>97.9</v>
      </c>
      <c r="AA622" s="58">
        <v>93.3</v>
      </c>
      <c r="AB622" s="58">
        <v>91.4</v>
      </c>
      <c r="AC622" s="58">
        <v>1.4343220000000001</v>
      </c>
      <c r="AD622" s="58">
        <v>98.8</v>
      </c>
      <c r="AE622" s="58">
        <v>6.8</v>
      </c>
      <c r="AF622" s="58">
        <v>93.542259999999999</v>
      </c>
      <c r="AG622" s="58">
        <v>110.35</v>
      </c>
      <c r="AH622" s="58">
        <v>95.3</v>
      </c>
      <c r="AI622" s="58">
        <v>95</v>
      </c>
      <c r="AJ622" s="58">
        <v>14.3</v>
      </c>
      <c r="AK622" s="58">
        <v>17.2</v>
      </c>
      <c r="AL622" s="58">
        <v>4.3</v>
      </c>
      <c r="AM622" s="58">
        <v>95.161100000000005</v>
      </c>
      <c r="AN622" s="58">
        <v>100.9085</v>
      </c>
      <c r="AO622" s="58">
        <v>20.6</v>
      </c>
      <c r="AP622" s="58">
        <v>94.9</v>
      </c>
      <c r="AQ622" s="58">
        <v>99.5</v>
      </c>
      <c r="AR622" s="58">
        <v>-37.6</v>
      </c>
      <c r="AS622" s="58">
        <v>-3.7</v>
      </c>
      <c r="AT622" s="58">
        <v>106.4</v>
      </c>
      <c r="AU622" s="58">
        <v>100.75</v>
      </c>
      <c r="AV622" s="58">
        <v>105.3</v>
      </c>
      <c r="AW622" s="58">
        <v>115.8</v>
      </c>
      <c r="AX622" s="58">
        <v>186.9</v>
      </c>
      <c r="AY622" s="58">
        <v>186.7</v>
      </c>
      <c r="AZ622" s="58">
        <v>185.3</v>
      </c>
      <c r="BA622" s="58">
        <v>154.69999999999999</v>
      </c>
      <c r="BB622" s="58">
        <v>206.6</v>
      </c>
      <c r="BC622" s="58">
        <v>98.4</v>
      </c>
      <c r="BD622" s="58">
        <v>108.7</v>
      </c>
      <c r="BE622" s="58">
        <v>16.399999999999999</v>
      </c>
      <c r="BF622" s="58">
        <v>105.8</v>
      </c>
      <c r="BG622" s="58">
        <v>17.25</v>
      </c>
      <c r="BH622" s="58">
        <v>17.11</v>
      </c>
      <c r="BI622" s="58">
        <v>91.9</v>
      </c>
      <c r="BJ622" s="58">
        <v>112.9933</v>
      </c>
      <c r="BK622" s="58">
        <v>112.9933</v>
      </c>
      <c r="BL622" s="58">
        <v>89.45</v>
      </c>
      <c r="BM622" s="58">
        <v>76.02</v>
      </c>
      <c r="BN622" s="58">
        <v>1.6</v>
      </c>
      <c r="BO622" s="58">
        <v>24.4</v>
      </c>
      <c r="BP622" s="58">
        <v>97.6</v>
      </c>
      <c r="BQ622" s="58">
        <v>97.6</v>
      </c>
      <c r="BR622" s="58">
        <v>93.8</v>
      </c>
      <c r="BS622" s="58">
        <v>95.5</v>
      </c>
      <c r="BT622" s="58">
        <v>3.8</v>
      </c>
      <c r="BU622" s="58">
        <v>-6.7</v>
      </c>
      <c r="BV622" s="58">
        <v>103</v>
      </c>
      <c r="BW622" s="58">
        <v>21.9</v>
      </c>
      <c r="BX622" s="58">
        <v>3.1</v>
      </c>
      <c r="BY622" s="58">
        <v>12.7</v>
      </c>
      <c r="BZ622" s="58">
        <v>18.2</v>
      </c>
      <c r="CA622" s="58">
        <v>5.4</v>
      </c>
      <c r="CB622" s="58">
        <v>13.4</v>
      </c>
      <c r="CC622" s="58">
        <v>27.6</v>
      </c>
      <c r="CD622" s="58">
        <v>36.9</v>
      </c>
      <c r="CE622" s="58">
        <v>41573</v>
      </c>
      <c r="CF622" s="58">
        <v>2630162</v>
      </c>
      <c r="CG622" s="58">
        <v>86.4</v>
      </c>
      <c r="CH622" s="58">
        <v>74.900000000000006</v>
      </c>
      <c r="CI622" s="58">
        <v>85.9</v>
      </c>
      <c r="CJ622" s="58">
        <v>93</v>
      </c>
      <c r="CK622" s="58">
        <v>2</v>
      </c>
      <c r="CL622" s="58">
        <v>-15.4</v>
      </c>
      <c r="CM622" s="58">
        <v>3.8</v>
      </c>
      <c r="CN622" s="58">
        <v>72.3</v>
      </c>
      <c r="CO622" s="58">
        <v>73</v>
      </c>
      <c r="CP622" s="58">
        <v>98.3</v>
      </c>
      <c r="CQ622" s="58">
        <v>280.614746094</v>
      </c>
      <c r="CR622" s="58">
        <v>24.37</v>
      </c>
      <c r="CS622" s="58">
        <v>93.5</v>
      </c>
      <c r="CT622" s="58">
        <v>104.3</v>
      </c>
      <c r="CU622" s="58">
        <v>113.1825</v>
      </c>
      <c r="CV622" s="58">
        <v>5.43</v>
      </c>
      <c r="CW622" s="58">
        <v>3.11</v>
      </c>
      <c r="CX622" s="58">
        <v>91.8</v>
      </c>
      <c r="CY622" s="58">
        <v>80.099999999999994</v>
      </c>
      <c r="CZ622" s="58">
        <v>98.7</v>
      </c>
      <c r="DA622" s="58">
        <v>-5.2</v>
      </c>
      <c r="DB622" s="58">
        <v>97.7</v>
      </c>
      <c r="DC622" s="58">
        <v>95.1</v>
      </c>
      <c r="DD622" s="58">
        <v>102.1</v>
      </c>
      <c r="DE622" s="58">
        <v>102</v>
      </c>
      <c r="DF622" s="58">
        <v>97.1</v>
      </c>
      <c r="DG622" s="58">
        <v>96.4</v>
      </c>
      <c r="DH622" s="58">
        <v>92.7</v>
      </c>
      <c r="DI622" s="58">
        <v>91.4</v>
      </c>
      <c r="DJ622" s="58">
        <v>214.72203865099999</v>
      </c>
      <c r="DK622" s="58">
        <v>105.3</v>
      </c>
      <c r="DL622" s="58">
        <v>105.2</v>
      </c>
      <c r="DM622" s="58">
        <v>98.5</v>
      </c>
      <c r="DN622" s="58">
        <v>25.104317000000002</v>
      </c>
      <c r="DO622" s="58">
        <v>94.4</v>
      </c>
      <c r="DP622" s="59" t="s">
        <v>544</v>
      </c>
      <c r="DQ622" s="1">
        <v>99.3</v>
      </c>
    </row>
    <row r="623" spans="1:121">
      <c r="A623" s="3">
        <v>40801</v>
      </c>
      <c r="B623" s="58">
        <v>98</v>
      </c>
      <c r="C623" s="58">
        <v>99.8</v>
      </c>
      <c r="D623" s="58">
        <v>103.7</v>
      </c>
      <c r="E623" s="58">
        <v>96</v>
      </c>
      <c r="F623" s="58">
        <v>94.2</v>
      </c>
      <c r="G623" s="58">
        <v>1.377</v>
      </c>
      <c r="H623" s="58">
        <v>1140.5</v>
      </c>
      <c r="I623" s="58">
        <v>2039.9</v>
      </c>
      <c r="J623" s="58">
        <v>1.536</v>
      </c>
      <c r="K623" s="58">
        <v>1.8</v>
      </c>
      <c r="L623" s="58">
        <v>5502</v>
      </c>
      <c r="M623" s="58">
        <v>280689</v>
      </c>
      <c r="N623" s="58">
        <v>97.7</v>
      </c>
      <c r="O623" s="58">
        <v>2520</v>
      </c>
      <c r="P623" s="58">
        <v>6.9</v>
      </c>
      <c r="Q623" s="58">
        <v>17</v>
      </c>
      <c r="R623" s="58">
        <v>12.2</v>
      </c>
      <c r="S623" s="58">
        <v>86.89</v>
      </c>
      <c r="T623" s="58">
        <v>91.44</v>
      </c>
      <c r="U623" s="58">
        <v>72.040000000000006</v>
      </c>
      <c r="V623" s="58">
        <v>71.569999999999993</v>
      </c>
      <c r="W623" s="58">
        <v>-2.1</v>
      </c>
      <c r="X623" s="58">
        <v>90.3</v>
      </c>
      <c r="Y623" s="58">
        <v>7.8</v>
      </c>
      <c r="Z623" s="58">
        <v>97.7</v>
      </c>
      <c r="AA623" s="58">
        <v>93</v>
      </c>
      <c r="AB623" s="58">
        <v>91.2</v>
      </c>
      <c r="AC623" s="58">
        <v>1.377</v>
      </c>
      <c r="AD623" s="58">
        <v>97.3</v>
      </c>
      <c r="AE623" s="58">
        <v>4.3</v>
      </c>
      <c r="AF623" s="58">
        <v>93.282876000000002</v>
      </c>
      <c r="AG623" s="58">
        <v>111.96</v>
      </c>
      <c r="AH623" s="58">
        <v>95.7</v>
      </c>
      <c r="AI623" s="58">
        <v>90.3</v>
      </c>
      <c r="AJ623" s="58">
        <v>12.6</v>
      </c>
      <c r="AK623" s="58">
        <v>22.6</v>
      </c>
      <c r="AL623" s="58">
        <v>5</v>
      </c>
      <c r="AM623" s="58">
        <v>94.864699999999999</v>
      </c>
      <c r="AN623" s="58">
        <v>100.47239999999999</v>
      </c>
      <c r="AO623" s="58">
        <v>18.899999999999999</v>
      </c>
      <c r="AP623" s="58">
        <v>95.7</v>
      </c>
      <c r="AQ623" s="58">
        <v>98.9</v>
      </c>
      <c r="AR623" s="58">
        <v>-43.3</v>
      </c>
      <c r="AS623" s="58">
        <v>-4.3</v>
      </c>
      <c r="AT623" s="58">
        <v>104.2</v>
      </c>
      <c r="AU623" s="58">
        <v>100.17</v>
      </c>
      <c r="AV623" s="58">
        <v>105.7</v>
      </c>
      <c r="AW623" s="58">
        <v>115.2</v>
      </c>
      <c r="AX623" s="58">
        <v>190.5</v>
      </c>
      <c r="AY623" s="58">
        <v>189.2</v>
      </c>
      <c r="AZ623" s="58">
        <v>181</v>
      </c>
      <c r="BA623" s="58">
        <v>152.5</v>
      </c>
      <c r="BB623" s="58">
        <v>200.7</v>
      </c>
      <c r="BC623" s="58">
        <v>98.6</v>
      </c>
      <c r="BD623" s="58">
        <v>108.4</v>
      </c>
      <c r="BE623" s="58">
        <v>4.8</v>
      </c>
      <c r="BF623" s="58">
        <v>104.9</v>
      </c>
      <c r="BG623" s="58">
        <v>17.32</v>
      </c>
      <c r="BH623" s="58">
        <v>18.61</v>
      </c>
      <c r="BI623" s="58">
        <v>90.5</v>
      </c>
      <c r="BJ623" s="58">
        <v>112.12390000000001</v>
      </c>
      <c r="BK623" s="58">
        <v>112.12390000000001</v>
      </c>
      <c r="BL623" s="58">
        <v>90.02</v>
      </c>
      <c r="BM623" s="58">
        <v>75.63</v>
      </c>
      <c r="BN623" s="58">
        <v>-6.6</v>
      </c>
      <c r="BO623" s="58">
        <v>16.8</v>
      </c>
      <c r="BP623" s="58">
        <v>95.2</v>
      </c>
      <c r="BQ623" s="58">
        <v>97.2</v>
      </c>
      <c r="BR623" s="58">
        <v>92.5</v>
      </c>
      <c r="BS623" s="58">
        <v>95.1</v>
      </c>
      <c r="BT623" s="58">
        <v>4.4000000000000004</v>
      </c>
      <c r="BU623" s="58">
        <v>5.6</v>
      </c>
      <c r="BV623" s="58">
        <v>102.4</v>
      </c>
      <c r="BW623" s="58">
        <v>18.8</v>
      </c>
      <c r="BX623" s="58">
        <v>-2.1</v>
      </c>
      <c r="BY623" s="58">
        <v>14.1</v>
      </c>
      <c r="BZ623" s="58">
        <v>13.4</v>
      </c>
      <c r="CA623" s="58">
        <v>5.3</v>
      </c>
      <c r="CB623" s="58">
        <v>4.8</v>
      </c>
      <c r="CC623" s="58">
        <v>35.1</v>
      </c>
      <c r="CD623" s="58">
        <v>29.7</v>
      </c>
      <c r="CE623" s="58">
        <v>41611</v>
      </c>
      <c r="CF623" s="58">
        <v>2637516</v>
      </c>
      <c r="CG623" s="58">
        <v>86.2</v>
      </c>
      <c r="CH623" s="58">
        <v>66.900000000000006</v>
      </c>
      <c r="CI623" s="58">
        <v>90.3</v>
      </c>
      <c r="CJ623" s="58">
        <v>92.8</v>
      </c>
      <c r="CK623" s="58">
        <v>2.2000000000000002</v>
      </c>
      <c r="CL623" s="58">
        <v>-16.899999999999999</v>
      </c>
      <c r="CM623" s="58">
        <v>4.4000000000000004</v>
      </c>
      <c r="CN623" s="58">
        <v>71.900000000000006</v>
      </c>
      <c r="CO623" s="58">
        <v>72.5</v>
      </c>
      <c r="CP623" s="58">
        <v>96.3</v>
      </c>
      <c r="CQ623" s="58">
        <v>377.84378051800002</v>
      </c>
      <c r="CR623" s="58">
        <v>36.200000000000003</v>
      </c>
      <c r="CS623" s="58">
        <v>93.7</v>
      </c>
      <c r="CT623" s="58">
        <v>103.4</v>
      </c>
      <c r="CU623" s="58">
        <v>112.267</v>
      </c>
      <c r="CV623" s="58">
        <v>5.7</v>
      </c>
      <c r="CW623" s="58">
        <v>3.09</v>
      </c>
      <c r="CX623" s="58">
        <v>91.4</v>
      </c>
      <c r="CY623" s="58">
        <v>71.599999999999994</v>
      </c>
      <c r="CZ623" s="58">
        <v>98.8</v>
      </c>
      <c r="DA623" s="58">
        <v>-6.9</v>
      </c>
      <c r="DB623" s="58">
        <v>95.7</v>
      </c>
      <c r="DC623" s="58">
        <v>95</v>
      </c>
      <c r="DD623" s="58">
        <v>103.8</v>
      </c>
      <c r="DE623" s="58">
        <v>100.3</v>
      </c>
      <c r="DF623" s="58">
        <v>95.8</v>
      </c>
      <c r="DG623" s="58">
        <v>94.9</v>
      </c>
      <c r="DH623" s="58">
        <v>87.6</v>
      </c>
      <c r="DI623" s="58">
        <v>89.5</v>
      </c>
      <c r="DJ623" s="58">
        <v>190.968676636</v>
      </c>
      <c r="DK623" s="58">
        <v>104.2</v>
      </c>
      <c r="DL623" s="58">
        <v>105.2</v>
      </c>
      <c r="DM623" s="58">
        <v>97.5</v>
      </c>
      <c r="DN623" s="58">
        <v>25.809833999999999</v>
      </c>
      <c r="DO623" s="58">
        <v>93.6</v>
      </c>
      <c r="DP623" s="59" t="s">
        <v>544</v>
      </c>
      <c r="DQ623" s="1">
        <v>97.8</v>
      </c>
    </row>
    <row r="624" spans="1:121">
      <c r="A624" s="3">
        <v>40831</v>
      </c>
      <c r="B624" s="58">
        <v>97.7</v>
      </c>
      <c r="C624" s="58">
        <v>98.8</v>
      </c>
      <c r="D624" s="58">
        <v>102.7</v>
      </c>
      <c r="E624" s="58">
        <v>95.1</v>
      </c>
      <c r="F624" s="58">
        <v>95.7</v>
      </c>
      <c r="G624" s="58">
        <v>1.370633</v>
      </c>
      <c r="H624" s="58">
        <v>1149.9000000000001</v>
      </c>
      <c r="I624" s="58">
        <v>2043.3</v>
      </c>
      <c r="J624" s="58">
        <v>1.5760000000000001</v>
      </c>
      <c r="K624" s="58">
        <v>2</v>
      </c>
      <c r="L624" s="58">
        <v>6141.3</v>
      </c>
      <c r="M624" s="58">
        <v>258253</v>
      </c>
      <c r="N624" s="58">
        <v>99</v>
      </c>
      <c r="O624" s="58">
        <v>2363</v>
      </c>
      <c r="P624" s="58">
        <v>6.9</v>
      </c>
      <c r="Q624" s="58">
        <v>12.2</v>
      </c>
      <c r="R624" s="58">
        <v>17.399999999999999</v>
      </c>
      <c r="S624" s="58">
        <v>84.52</v>
      </c>
      <c r="T624" s="58">
        <v>89.22</v>
      </c>
      <c r="U624" s="58">
        <v>72.739999999999995</v>
      </c>
      <c r="V624" s="58">
        <v>72.02</v>
      </c>
      <c r="W624" s="58">
        <v>-2.8</v>
      </c>
      <c r="X624" s="58">
        <v>93.6</v>
      </c>
      <c r="Y624" s="58">
        <v>9.6</v>
      </c>
      <c r="Z624" s="58">
        <v>97.7</v>
      </c>
      <c r="AA624" s="58">
        <v>93.1</v>
      </c>
      <c r="AB624" s="58">
        <v>91.3</v>
      </c>
      <c r="AC624" s="58">
        <v>1.370633</v>
      </c>
      <c r="AD624" s="58">
        <v>98.5</v>
      </c>
      <c r="AE624" s="58">
        <v>3.9</v>
      </c>
      <c r="AF624" s="58">
        <v>93.276515000000003</v>
      </c>
      <c r="AG624" s="58">
        <v>110.43</v>
      </c>
      <c r="AH624" s="58">
        <v>95.7</v>
      </c>
      <c r="AI624" s="58">
        <v>93.6</v>
      </c>
      <c r="AJ624" s="58">
        <v>10</v>
      </c>
      <c r="AK624" s="58">
        <v>25.1</v>
      </c>
      <c r="AL624" s="58">
        <v>3.1</v>
      </c>
      <c r="AM624" s="58">
        <v>94.688100000000006</v>
      </c>
      <c r="AN624" s="58">
        <v>100.1634</v>
      </c>
      <c r="AO624" s="58">
        <v>18.2</v>
      </c>
      <c r="AP624" s="58">
        <v>96.9</v>
      </c>
      <c r="AQ624" s="58">
        <v>97.3</v>
      </c>
      <c r="AR624" s="58">
        <v>-48.3</v>
      </c>
      <c r="AS624" s="58">
        <v>-5.8</v>
      </c>
      <c r="AT624" s="58">
        <v>102.8</v>
      </c>
      <c r="AU624" s="58">
        <v>100.55</v>
      </c>
      <c r="AV624" s="58">
        <v>105.8</v>
      </c>
      <c r="AW624" s="58">
        <v>118.6</v>
      </c>
      <c r="AX624" s="58">
        <v>187.2</v>
      </c>
      <c r="AY624" s="58">
        <v>184</v>
      </c>
      <c r="AZ624" s="58">
        <v>163.80000000000001</v>
      </c>
      <c r="BA624" s="58">
        <v>140.6</v>
      </c>
      <c r="BB624" s="58">
        <v>180</v>
      </c>
      <c r="BC624" s="58">
        <v>98.7</v>
      </c>
      <c r="BD624" s="58">
        <v>110.2</v>
      </c>
      <c r="BE624" s="58">
        <v>13.7</v>
      </c>
      <c r="BF624" s="58">
        <v>104.8</v>
      </c>
      <c r="BG624" s="58">
        <v>17.399999999999999</v>
      </c>
      <c r="BH624" s="58">
        <v>17.510000000000002</v>
      </c>
      <c r="BI624" s="58">
        <v>92.4</v>
      </c>
      <c r="BJ624" s="58">
        <v>112.64190000000001</v>
      </c>
      <c r="BK624" s="58">
        <v>112.64190000000001</v>
      </c>
      <c r="BL624" s="58">
        <v>88.29</v>
      </c>
      <c r="BM624" s="58">
        <v>76.17</v>
      </c>
      <c r="BN624" s="58">
        <v>-3.9</v>
      </c>
      <c r="BO624" s="58">
        <v>19.100000000000001</v>
      </c>
      <c r="BP624" s="58">
        <v>97.2</v>
      </c>
      <c r="BQ624" s="58">
        <v>98.7</v>
      </c>
      <c r="BR624" s="58">
        <v>93</v>
      </c>
      <c r="BS624" s="58">
        <v>95.7</v>
      </c>
      <c r="BT624" s="58">
        <v>-2.8</v>
      </c>
      <c r="BU624" s="58">
        <v>2.1</v>
      </c>
      <c r="BV624" s="58">
        <v>103.1</v>
      </c>
      <c r="BW624" s="58">
        <v>20.100000000000001</v>
      </c>
      <c r="BX624" s="58">
        <v>-5.8</v>
      </c>
      <c r="BY624" s="58">
        <v>9.1999999999999993</v>
      </c>
      <c r="BZ624" s="58">
        <v>12.2</v>
      </c>
      <c r="CA624" s="58">
        <v>5.2</v>
      </c>
      <c r="CB624" s="58">
        <v>-6.2</v>
      </c>
      <c r="CC624" s="58">
        <v>36.5</v>
      </c>
      <c r="CD624" s="58">
        <v>31.2</v>
      </c>
      <c r="CE624" s="58">
        <v>41627</v>
      </c>
      <c r="CF624" s="58">
        <v>2666676</v>
      </c>
      <c r="CG624" s="58">
        <v>84.4</v>
      </c>
      <c r="CH624" s="58">
        <v>74.8</v>
      </c>
      <c r="CI624" s="58">
        <v>81.7</v>
      </c>
      <c r="CJ624" s="58">
        <v>91.9</v>
      </c>
      <c r="CK624" s="58">
        <v>1.1000000000000001</v>
      </c>
      <c r="CL624" s="58">
        <v>-20</v>
      </c>
      <c r="CM624" s="58">
        <v>-2.8</v>
      </c>
      <c r="CN624" s="58">
        <v>72.400000000000006</v>
      </c>
      <c r="CO624" s="58">
        <v>73.400000000000006</v>
      </c>
      <c r="CP624" s="58">
        <v>94.9</v>
      </c>
      <c r="CQ624" s="58">
        <v>217.81927490199999</v>
      </c>
      <c r="CR624" s="58">
        <v>49.14</v>
      </c>
      <c r="CS624" s="58">
        <v>93.5</v>
      </c>
      <c r="CT624" s="58">
        <v>103.8</v>
      </c>
      <c r="CU624" s="58">
        <v>112.8184</v>
      </c>
      <c r="CV624" s="58">
        <v>6.09</v>
      </c>
      <c r="CW624" s="58">
        <v>3.12</v>
      </c>
      <c r="CX624" s="58">
        <v>89.4</v>
      </c>
      <c r="CY624" s="58">
        <v>79.8</v>
      </c>
      <c r="CZ624" s="58">
        <v>100.9</v>
      </c>
      <c r="DA624" s="58">
        <v>-3.4</v>
      </c>
      <c r="DB624" s="58">
        <v>97.4</v>
      </c>
      <c r="DC624" s="58">
        <v>95</v>
      </c>
      <c r="DD624" s="58">
        <v>104.1</v>
      </c>
      <c r="DE624" s="58">
        <v>100.3</v>
      </c>
      <c r="DF624" s="58">
        <v>95.2</v>
      </c>
      <c r="DG624" s="58">
        <v>93.2</v>
      </c>
      <c r="DH624" s="58">
        <v>93.2</v>
      </c>
      <c r="DI624" s="58">
        <v>89.4</v>
      </c>
      <c r="DJ624" s="58">
        <v>165.435911498</v>
      </c>
      <c r="DK624" s="58">
        <v>104.4</v>
      </c>
      <c r="DL624" s="58">
        <v>105.2</v>
      </c>
      <c r="DM624" s="58">
        <v>97.6</v>
      </c>
      <c r="DN624" s="58">
        <v>25.805188000000001</v>
      </c>
      <c r="DO624" s="58">
        <v>94.7</v>
      </c>
      <c r="DP624" s="59" t="s">
        <v>544</v>
      </c>
      <c r="DQ624" s="1">
        <v>98.9</v>
      </c>
    </row>
    <row r="625" spans="1:121">
      <c r="A625" s="3">
        <v>40862</v>
      </c>
      <c r="B625" s="58">
        <v>97.8</v>
      </c>
      <c r="C625" s="58">
        <v>98.6</v>
      </c>
      <c r="D625" s="58">
        <v>103</v>
      </c>
      <c r="E625" s="58">
        <v>94.4</v>
      </c>
      <c r="F625" s="58">
        <v>92.6</v>
      </c>
      <c r="G625" s="58">
        <v>1.3555729999999999</v>
      </c>
      <c r="H625" s="58">
        <v>1171.5</v>
      </c>
      <c r="I625" s="58">
        <v>2053.1</v>
      </c>
      <c r="J625" s="58">
        <v>1.4850000000000001</v>
      </c>
      <c r="K625" s="58">
        <v>1.9</v>
      </c>
      <c r="L625" s="58">
        <v>6088.8</v>
      </c>
      <c r="M625" s="58">
        <v>269144</v>
      </c>
      <c r="N625" s="58">
        <v>98.1</v>
      </c>
      <c r="O625" s="58">
        <v>2389</v>
      </c>
      <c r="P625" s="58">
        <v>6.8</v>
      </c>
      <c r="Q625" s="58">
        <v>11.4</v>
      </c>
      <c r="R625" s="58">
        <v>20.2</v>
      </c>
      <c r="S625" s="58">
        <v>87.14</v>
      </c>
      <c r="T625" s="58">
        <v>90.91</v>
      </c>
      <c r="U625" s="58">
        <v>71.27</v>
      </c>
      <c r="V625" s="58">
        <v>70.540000000000006</v>
      </c>
      <c r="W625" s="58">
        <v>-7.8</v>
      </c>
      <c r="X625" s="58">
        <v>88.4</v>
      </c>
      <c r="Y625" s="58">
        <v>6.7</v>
      </c>
      <c r="Z625" s="58">
        <v>97.4</v>
      </c>
      <c r="AA625" s="58">
        <v>92.9</v>
      </c>
      <c r="AB625" s="58">
        <v>91.1</v>
      </c>
      <c r="AC625" s="58">
        <v>1.3555729999999999</v>
      </c>
      <c r="AD625" s="58">
        <v>98.1</v>
      </c>
      <c r="AE625" s="58">
        <v>0</v>
      </c>
      <c r="AF625" s="58">
        <v>92.843691000000007</v>
      </c>
      <c r="AG625" s="58">
        <v>111.16</v>
      </c>
      <c r="AH625" s="58">
        <v>95.8</v>
      </c>
      <c r="AI625" s="58">
        <v>88.4</v>
      </c>
      <c r="AJ625" s="58">
        <v>8.5</v>
      </c>
      <c r="AK625" s="58">
        <v>26.1</v>
      </c>
      <c r="AL625" s="58">
        <v>-1</v>
      </c>
      <c r="AM625" s="58">
        <v>94.636499999999998</v>
      </c>
      <c r="AN625" s="58">
        <v>99.986400000000003</v>
      </c>
      <c r="AO625" s="58">
        <v>12.8</v>
      </c>
      <c r="AP625" s="58">
        <v>98.6</v>
      </c>
      <c r="AQ625" s="58">
        <v>98.6</v>
      </c>
      <c r="AR625" s="58">
        <v>-55.2</v>
      </c>
      <c r="AS625" s="58">
        <v>-5.7</v>
      </c>
      <c r="AT625" s="58">
        <v>103.3</v>
      </c>
      <c r="AU625" s="58">
        <v>100.17</v>
      </c>
      <c r="AV625" s="58">
        <v>106.5</v>
      </c>
      <c r="AW625" s="58">
        <v>116.7</v>
      </c>
      <c r="AX625" s="58">
        <v>194.2</v>
      </c>
      <c r="AY625" s="58">
        <v>188.8</v>
      </c>
      <c r="AZ625" s="58">
        <v>155.4</v>
      </c>
      <c r="BA625" s="58">
        <v>138.30000000000001</v>
      </c>
      <c r="BB625" s="58">
        <v>167.2</v>
      </c>
      <c r="BC625" s="58">
        <v>98.9</v>
      </c>
      <c r="BD625" s="58">
        <v>109</v>
      </c>
      <c r="BE625" s="58">
        <v>-0.8</v>
      </c>
      <c r="BF625" s="58">
        <v>104.7</v>
      </c>
      <c r="BG625" s="58">
        <v>17.920000000000002</v>
      </c>
      <c r="BH625" s="58">
        <v>17.78</v>
      </c>
      <c r="BI625" s="58">
        <v>94</v>
      </c>
      <c r="BJ625" s="58">
        <v>112.14</v>
      </c>
      <c r="BK625" s="58">
        <v>112.14</v>
      </c>
      <c r="BL625" s="58">
        <v>89.93</v>
      </c>
      <c r="BM625" s="58">
        <v>74.95</v>
      </c>
      <c r="BN625" s="58">
        <v>-12.3</v>
      </c>
      <c r="BO625" s="58">
        <v>14.5</v>
      </c>
      <c r="BP625" s="58">
        <v>96.4</v>
      </c>
      <c r="BQ625" s="58">
        <v>96.9</v>
      </c>
      <c r="BR625" s="58">
        <v>91.9</v>
      </c>
      <c r="BS625" s="58">
        <v>94.9</v>
      </c>
      <c r="BT625" s="58">
        <v>-1.3</v>
      </c>
      <c r="BU625" s="58">
        <v>-8</v>
      </c>
      <c r="BV625" s="58">
        <v>101.9</v>
      </c>
      <c r="BW625" s="58">
        <v>21.1</v>
      </c>
      <c r="BX625" s="58">
        <v>-0.8</v>
      </c>
      <c r="BY625" s="58">
        <v>10.8</v>
      </c>
      <c r="BZ625" s="58">
        <v>9.6</v>
      </c>
      <c r="CA625" s="58">
        <v>5.3</v>
      </c>
      <c r="CB625" s="58">
        <v>-7.2</v>
      </c>
      <c r="CC625" s="58">
        <v>31.1</v>
      </c>
      <c r="CD625" s="58">
        <v>40.299999999999997</v>
      </c>
      <c r="CE625" s="58">
        <v>41677</v>
      </c>
      <c r="CF625" s="58">
        <v>2671886</v>
      </c>
      <c r="CG625" s="58">
        <v>91.6</v>
      </c>
      <c r="CH625" s="58">
        <v>80.5</v>
      </c>
      <c r="CI625" s="58">
        <v>94.8</v>
      </c>
      <c r="CJ625" s="58">
        <v>94.7</v>
      </c>
      <c r="CK625" s="58">
        <v>-1.5</v>
      </c>
      <c r="CL625" s="58">
        <v>-21.5</v>
      </c>
      <c r="CM625" s="58">
        <v>-1.3</v>
      </c>
      <c r="CN625" s="58">
        <v>73.400000000000006</v>
      </c>
      <c r="CO625" s="58">
        <v>75.099999999999994</v>
      </c>
      <c r="CP625" s="58">
        <v>95.5</v>
      </c>
      <c r="CQ625" s="58">
        <v>327.948394775</v>
      </c>
      <c r="CR625" s="58">
        <v>42.07</v>
      </c>
      <c r="CS625" s="58">
        <v>93.4</v>
      </c>
      <c r="CT625" s="58">
        <v>103.2</v>
      </c>
      <c r="CU625" s="58">
        <v>112.3002</v>
      </c>
      <c r="CV625" s="58">
        <v>6.04</v>
      </c>
      <c r="CW625" s="58">
        <v>3.19</v>
      </c>
      <c r="CX625" s="58">
        <v>96.9</v>
      </c>
      <c r="CY625" s="58">
        <v>85.9</v>
      </c>
      <c r="CZ625" s="58">
        <v>102.1</v>
      </c>
      <c r="DA625" s="58">
        <v>-8.1999999999999993</v>
      </c>
      <c r="DB625" s="58">
        <v>97.6</v>
      </c>
      <c r="DC625" s="58">
        <v>95</v>
      </c>
      <c r="DD625" s="58">
        <v>104.7</v>
      </c>
      <c r="DE625" s="58">
        <v>100.1</v>
      </c>
      <c r="DF625" s="58">
        <v>95.5</v>
      </c>
      <c r="DG625" s="58">
        <v>95.1</v>
      </c>
      <c r="DH625" s="58">
        <v>86.5</v>
      </c>
      <c r="DI625" s="58">
        <v>88.6</v>
      </c>
      <c r="DJ625" s="58">
        <v>197.73914002000001</v>
      </c>
      <c r="DK625" s="58">
        <v>104.3</v>
      </c>
      <c r="DL625" s="58">
        <v>105.5</v>
      </c>
      <c r="DM625" s="58">
        <v>96.8</v>
      </c>
      <c r="DN625" s="58">
        <v>25.219042000000002</v>
      </c>
      <c r="DO625" s="58">
        <v>94.9</v>
      </c>
      <c r="DP625" s="59" t="s">
        <v>544</v>
      </c>
      <c r="DQ625" s="1">
        <v>98.2</v>
      </c>
    </row>
    <row r="626" spans="1:121">
      <c r="A626" s="3">
        <v>40892</v>
      </c>
      <c r="B626" s="58">
        <v>97.8</v>
      </c>
      <c r="C626" s="58">
        <v>98.7</v>
      </c>
      <c r="D626" s="58">
        <v>102.4</v>
      </c>
      <c r="E626" s="58">
        <v>95.2</v>
      </c>
      <c r="F626" s="58">
        <v>94.3</v>
      </c>
      <c r="G626" s="58">
        <v>1.3179050000000001</v>
      </c>
      <c r="H626" s="58">
        <v>1170.4000000000001</v>
      </c>
      <c r="I626" s="58">
        <v>2064.5</v>
      </c>
      <c r="J626" s="58">
        <v>1.4259999999999999</v>
      </c>
      <c r="K626" s="58">
        <v>1.9</v>
      </c>
      <c r="L626" s="58">
        <v>5898.4</v>
      </c>
      <c r="M626" s="58">
        <v>244501</v>
      </c>
      <c r="N626" s="58">
        <v>96.9</v>
      </c>
      <c r="O626" s="58">
        <v>2493</v>
      </c>
      <c r="P626" s="58">
        <v>6.8</v>
      </c>
      <c r="Q626" s="58">
        <v>11.3</v>
      </c>
      <c r="R626" s="58">
        <v>15.9</v>
      </c>
      <c r="S626" s="58">
        <v>85.23</v>
      </c>
      <c r="T626" s="58">
        <v>88.17</v>
      </c>
      <c r="U626" s="58">
        <v>71.55</v>
      </c>
      <c r="V626" s="58">
        <v>69.45</v>
      </c>
      <c r="W626" s="58">
        <v>-6.7</v>
      </c>
      <c r="X626" s="58">
        <v>91.7</v>
      </c>
      <c r="Y626" s="58">
        <v>9.6999999999999993</v>
      </c>
      <c r="Z626" s="58">
        <v>96.7</v>
      </c>
      <c r="AA626" s="58">
        <v>92</v>
      </c>
      <c r="AB626" s="58">
        <v>90</v>
      </c>
      <c r="AC626" s="58">
        <v>1.3179050000000001</v>
      </c>
      <c r="AD626" s="58">
        <v>97</v>
      </c>
      <c r="AE626" s="58">
        <v>0.5</v>
      </c>
      <c r="AF626" s="58">
        <v>92.682927000000007</v>
      </c>
      <c r="AG626" s="58">
        <v>108.35</v>
      </c>
      <c r="AH626" s="58">
        <v>95.8</v>
      </c>
      <c r="AI626" s="58">
        <v>91.7</v>
      </c>
      <c r="AJ626" s="58">
        <v>11.2</v>
      </c>
      <c r="AK626" s="58">
        <v>23.2</v>
      </c>
      <c r="AL626" s="58">
        <v>0.7</v>
      </c>
      <c r="AM626" s="58">
        <v>94.695700000000002</v>
      </c>
      <c r="AN626" s="58">
        <v>99.926100000000005</v>
      </c>
      <c r="AO626" s="58">
        <v>10.1</v>
      </c>
      <c r="AP626" s="58">
        <v>95.3</v>
      </c>
      <c r="AQ626" s="58">
        <v>98.7</v>
      </c>
      <c r="AR626" s="58">
        <v>-53.8</v>
      </c>
      <c r="AS626" s="58">
        <v>-4.0999999999999996</v>
      </c>
      <c r="AT626" s="58">
        <v>104.7</v>
      </c>
      <c r="AU626" s="58">
        <v>99.1</v>
      </c>
      <c r="AV626" s="58">
        <v>106.9</v>
      </c>
      <c r="AW626" s="58">
        <v>115.7</v>
      </c>
      <c r="AX626" s="58">
        <v>190.4</v>
      </c>
      <c r="AY626" s="58">
        <v>185.2</v>
      </c>
      <c r="AZ626" s="58">
        <v>152.5</v>
      </c>
      <c r="BA626" s="58">
        <v>133.69999999999999</v>
      </c>
      <c r="BB626" s="58">
        <v>165.6</v>
      </c>
      <c r="BC626" s="58">
        <v>99</v>
      </c>
      <c r="BD626" s="58">
        <v>109.9</v>
      </c>
      <c r="BE626" s="58">
        <v>6.8</v>
      </c>
      <c r="BF626" s="58">
        <v>104.9</v>
      </c>
      <c r="BG626" s="58">
        <v>17.18</v>
      </c>
      <c r="BH626" s="58">
        <v>17.16</v>
      </c>
      <c r="BI626" s="58">
        <v>92.5</v>
      </c>
      <c r="BJ626" s="58">
        <v>110.3074</v>
      </c>
      <c r="BK626" s="58">
        <v>110.3074</v>
      </c>
      <c r="BL626" s="58">
        <v>87.03</v>
      </c>
      <c r="BM626" s="58">
        <v>74.239999999999995</v>
      </c>
      <c r="BN626" s="58">
        <v>-4.8</v>
      </c>
      <c r="BO626" s="58">
        <v>18</v>
      </c>
      <c r="BP626" s="58">
        <v>95.2</v>
      </c>
      <c r="BQ626" s="58">
        <v>95</v>
      </c>
      <c r="BR626" s="58">
        <v>90.4</v>
      </c>
      <c r="BS626" s="58">
        <v>94.9</v>
      </c>
      <c r="BT626" s="58">
        <v>3.8</v>
      </c>
      <c r="BU626" s="58">
        <v>-5.9</v>
      </c>
      <c r="BV626" s="58">
        <v>100.8</v>
      </c>
      <c r="BW626" s="58">
        <v>20.6</v>
      </c>
      <c r="BX626" s="58">
        <v>-1.4</v>
      </c>
      <c r="BY626" s="58">
        <v>10.7</v>
      </c>
      <c r="BZ626" s="58">
        <v>10.9</v>
      </c>
      <c r="CA626" s="58">
        <v>5.4</v>
      </c>
      <c r="CB626" s="58">
        <v>-0.9</v>
      </c>
      <c r="CC626" s="58">
        <v>34</v>
      </c>
      <c r="CD626" s="58">
        <v>27.4</v>
      </c>
      <c r="CE626" s="58">
        <v>41729</v>
      </c>
      <c r="CF626" s="58">
        <v>2638422</v>
      </c>
      <c r="CG626" s="58">
        <v>87.4</v>
      </c>
      <c r="CH626" s="58">
        <v>78.8</v>
      </c>
      <c r="CI626" s="58">
        <v>87.9</v>
      </c>
      <c r="CJ626" s="58">
        <v>91.7</v>
      </c>
      <c r="CK626" s="58">
        <v>0.2</v>
      </c>
      <c r="CL626" s="58">
        <v>-18.3</v>
      </c>
      <c r="CM626" s="58">
        <v>3.8</v>
      </c>
      <c r="CN626" s="58">
        <v>72.400000000000006</v>
      </c>
      <c r="CO626" s="58">
        <v>72.900000000000006</v>
      </c>
      <c r="CP626" s="58">
        <v>94.4</v>
      </c>
      <c r="CQ626" s="58">
        <v>203.20614624000001</v>
      </c>
      <c r="CR626" s="58">
        <v>33.93</v>
      </c>
      <c r="CS626" s="58">
        <v>93.3</v>
      </c>
      <c r="CT626" s="58">
        <v>101.3</v>
      </c>
      <c r="CU626" s="58">
        <v>110.4863</v>
      </c>
      <c r="CV626" s="58">
        <v>6.15</v>
      </c>
      <c r="CW626" s="58">
        <v>3.24</v>
      </c>
      <c r="CX626" s="58">
        <v>92.4</v>
      </c>
      <c r="CY626" s="58">
        <v>83.9</v>
      </c>
      <c r="CZ626" s="58">
        <v>101.4</v>
      </c>
      <c r="DA626" s="58">
        <v>-3.1</v>
      </c>
      <c r="DB626" s="58">
        <v>98.3</v>
      </c>
      <c r="DC626" s="58">
        <v>95.4</v>
      </c>
      <c r="DD626" s="58">
        <v>103.9</v>
      </c>
      <c r="DE626" s="58">
        <v>100.3</v>
      </c>
      <c r="DF626" s="58">
        <v>95.4</v>
      </c>
      <c r="DG626" s="58">
        <v>96</v>
      </c>
      <c r="DH626" s="58">
        <v>88.6</v>
      </c>
      <c r="DI626" s="58">
        <v>87.6</v>
      </c>
      <c r="DJ626" s="58">
        <v>181.52386310899999</v>
      </c>
      <c r="DK626" s="58">
        <v>103.9</v>
      </c>
      <c r="DL626" s="58">
        <v>106</v>
      </c>
      <c r="DM626" s="58">
        <v>95.6</v>
      </c>
      <c r="DN626" s="58">
        <v>23.832532</v>
      </c>
      <c r="DO626" s="58">
        <v>92</v>
      </c>
      <c r="DP626" s="59" t="s">
        <v>544</v>
      </c>
      <c r="DQ626" s="1">
        <v>96.8</v>
      </c>
    </row>
    <row r="627" spans="1:121">
      <c r="A627" s="3">
        <v>40923</v>
      </c>
      <c r="B627" s="58">
        <v>98.2</v>
      </c>
      <c r="C627" s="58">
        <v>99.7</v>
      </c>
      <c r="D627" s="58">
        <v>102.7</v>
      </c>
      <c r="E627" s="58">
        <v>96.7</v>
      </c>
      <c r="F627" s="58">
        <v>92.9</v>
      </c>
      <c r="G627" s="58">
        <v>1.290486</v>
      </c>
      <c r="H627" s="58">
        <v>1170.9000000000001</v>
      </c>
      <c r="I627" s="58">
        <v>2076.1999999999998</v>
      </c>
      <c r="J627" s="58">
        <v>1.222</v>
      </c>
      <c r="K627" s="58">
        <v>1.8</v>
      </c>
      <c r="L627" s="58">
        <v>6458.9</v>
      </c>
      <c r="M627" s="58">
        <v>210195</v>
      </c>
      <c r="N627" s="58">
        <v>97.3</v>
      </c>
      <c r="O627" s="58">
        <v>2321</v>
      </c>
      <c r="P627" s="58">
        <v>6.8</v>
      </c>
      <c r="Q627" s="58">
        <v>18.3</v>
      </c>
      <c r="R627" s="58">
        <v>9.9</v>
      </c>
      <c r="S627" s="58">
        <v>87.67</v>
      </c>
      <c r="T627" s="58">
        <v>90.03</v>
      </c>
      <c r="U627" s="58">
        <v>70.28</v>
      </c>
      <c r="V627" s="58">
        <v>67.8</v>
      </c>
      <c r="W627" s="58">
        <v>-3.6</v>
      </c>
      <c r="X627" s="58">
        <v>89.4</v>
      </c>
      <c r="Y627" s="58">
        <v>7.6</v>
      </c>
      <c r="Z627" s="58">
        <v>96</v>
      </c>
      <c r="AA627" s="58">
        <v>90.9</v>
      </c>
      <c r="AB627" s="58">
        <v>88.8</v>
      </c>
      <c r="AC627" s="58">
        <v>1.290486</v>
      </c>
      <c r="AD627" s="58">
        <v>97.3</v>
      </c>
      <c r="AE627" s="58">
        <v>0.5</v>
      </c>
      <c r="AF627" s="58">
        <v>92.215013999999996</v>
      </c>
      <c r="AG627" s="58">
        <v>111.41</v>
      </c>
      <c r="AH627" s="58">
        <v>96.1</v>
      </c>
      <c r="AI627" s="58">
        <v>89.4</v>
      </c>
      <c r="AJ627" s="58">
        <v>15.5</v>
      </c>
      <c r="AK627" s="58">
        <v>15.8</v>
      </c>
      <c r="AL627" s="58">
        <v>-1</v>
      </c>
      <c r="AM627" s="58">
        <v>94.805599999999998</v>
      </c>
      <c r="AN627" s="58">
        <v>99.918700000000001</v>
      </c>
      <c r="AO627" s="58">
        <v>9.5</v>
      </c>
      <c r="AP627" s="58">
        <v>71.400000000000006</v>
      </c>
      <c r="AQ627" s="58">
        <v>98.7</v>
      </c>
      <c r="AR627" s="58">
        <v>-21.6</v>
      </c>
      <c r="AS627" s="58">
        <v>-3.3</v>
      </c>
      <c r="AT627" s="58">
        <v>104.9</v>
      </c>
      <c r="AU627" s="58">
        <v>97.69</v>
      </c>
      <c r="AV627" s="58">
        <v>107.8</v>
      </c>
      <c r="AW627" s="59" t="s">
        <v>544</v>
      </c>
      <c r="AX627" s="58">
        <v>191.9</v>
      </c>
      <c r="AY627" s="58">
        <v>187.1</v>
      </c>
      <c r="AZ627" s="58">
        <v>157.6</v>
      </c>
      <c r="BA627" s="58">
        <v>137.1</v>
      </c>
      <c r="BB627" s="58">
        <v>171.8</v>
      </c>
      <c r="BC627" s="58">
        <v>99.5</v>
      </c>
      <c r="BD627" s="59" t="s">
        <v>544</v>
      </c>
      <c r="BE627" s="58">
        <v>4.7</v>
      </c>
      <c r="BF627" s="58">
        <v>104.6</v>
      </c>
      <c r="BG627" s="58">
        <v>17.59</v>
      </c>
      <c r="BH627" s="58">
        <v>17.29</v>
      </c>
      <c r="BI627" s="58">
        <v>94.7</v>
      </c>
      <c r="BJ627" s="58">
        <v>108.0663</v>
      </c>
      <c r="BK627" s="58">
        <v>108.0663</v>
      </c>
      <c r="BL627" s="58">
        <v>89.47</v>
      </c>
      <c r="BM627" s="58">
        <v>72.89</v>
      </c>
      <c r="BN627" s="58">
        <v>-1.3</v>
      </c>
      <c r="BO627" s="58">
        <v>20.7</v>
      </c>
      <c r="BP627" s="58">
        <v>96.2</v>
      </c>
      <c r="BQ627" s="58">
        <v>98.1</v>
      </c>
      <c r="BR627" s="58">
        <v>91.4</v>
      </c>
      <c r="BS627" s="58">
        <v>93.8</v>
      </c>
      <c r="BT627" s="58">
        <v>1.7</v>
      </c>
      <c r="BU627" s="58">
        <v>-4.8</v>
      </c>
      <c r="BV627" s="58">
        <v>101.4</v>
      </c>
      <c r="BW627" s="58">
        <v>21.2</v>
      </c>
      <c r="BX627" s="58">
        <v>1.2</v>
      </c>
      <c r="BY627" s="58">
        <v>13.8</v>
      </c>
      <c r="BZ627" s="58">
        <v>12.9</v>
      </c>
      <c r="CA627" s="58">
        <v>5.6</v>
      </c>
      <c r="CB627" s="58">
        <v>7.5</v>
      </c>
      <c r="CC627" s="58">
        <v>34.1</v>
      </c>
      <c r="CD627" s="58">
        <v>41.8</v>
      </c>
      <c r="CE627" s="58">
        <v>41803</v>
      </c>
      <c r="CF627" s="58">
        <v>2659949</v>
      </c>
      <c r="CG627" s="58">
        <v>89</v>
      </c>
      <c r="CH627" s="58">
        <v>81</v>
      </c>
      <c r="CI627" s="58">
        <v>88.5</v>
      </c>
      <c r="CJ627" s="58">
        <v>93.6</v>
      </c>
      <c r="CK627" s="58">
        <v>1.8</v>
      </c>
      <c r="CL627" s="58">
        <v>-17.3</v>
      </c>
      <c r="CM627" s="58">
        <v>1.7</v>
      </c>
      <c r="CN627" s="58">
        <v>72.900000000000006</v>
      </c>
      <c r="CO627" s="58">
        <v>73.900000000000006</v>
      </c>
      <c r="CP627" s="58">
        <v>95</v>
      </c>
      <c r="CQ627" s="58">
        <v>193.76167297399999</v>
      </c>
      <c r="CR627" s="58">
        <v>29.38</v>
      </c>
      <c r="CS627" s="58">
        <v>93.3</v>
      </c>
      <c r="CT627" s="58">
        <v>99.6</v>
      </c>
      <c r="CU627" s="58">
        <v>108.1305</v>
      </c>
      <c r="CV627" s="58">
        <v>5.19</v>
      </c>
      <c r="CW627" s="58">
        <v>2.63</v>
      </c>
      <c r="CX627" s="58">
        <v>93.8</v>
      </c>
      <c r="CY627" s="58">
        <v>86.2</v>
      </c>
      <c r="CZ627" s="58">
        <v>100.2</v>
      </c>
      <c r="DA627" s="58">
        <v>-9.5</v>
      </c>
      <c r="DB627" s="58">
        <v>97.9</v>
      </c>
      <c r="DC627" s="58">
        <v>94.8</v>
      </c>
      <c r="DD627" s="58">
        <v>105.9</v>
      </c>
      <c r="DE627" s="58">
        <v>99.7</v>
      </c>
      <c r="DF627" s="58">
        <v>96.8</v>
      </c>
      <c r="DG627" s="58">
        <v>93.3</v>
      </c>
      <c r="DH627" s="58">
        <v>85.7</v>
      </c>
      <c r="DI627" s="58">
        <v>87.2</v>
      </c>
      <c r="DJ627" s="58">
        <v>161.006613765</v>
      </c>
      <c r="DK627" s="58">
        <v>103.8</v>
      </c>
      <c r="DL627" s="58">
        <v>106.2</v>
      </c>
      <c r="DM627" s="58">
        <v>95.8</v>
      </c>
      <c r="DN627" s="58">
        <v>23.159492</v>
      </c>
      <c r="DO627" s="58">
        <v>91.7</v>
      </c>
      <c r="DP627" s="59" t="s">
        <v>544</v>
      </c>
      <c r="DQ627" s="1">
        <v>97.3</v>
      </c>
    </row>
    <row r="628" spans="1:121">
      <c r="A628" s="3">
        <v>40954</v>
      </c>
      <c r="B628" s="58">
        <v>99</v>
      </c>
      <c r="C628" s="58">
        <v>100.2</v>
      </c>
      <c r="D628" s="58">
        <v>102.6</v>
      </c>
      <c r="E628" s="58">
        <v>97.9</v>
      </c>
      <c r="F628" s="58">
        <v>93.7</v>
      </c>
      <c r="G628" s="58">
        <v>1.3224100000000001</v>
      </c>
      <c r="H628" s="58">
        <v>1180.3</v>
      </c>
      <c r="I628" s="58">
        <v>2083.1</v>
      </c>
      <c r="J628" s="58">
        <v>1.048</v>
      </c>
      <c r="K628" s="58">
        <v>1.9</v>
      </c>
      <c r="L628" s="58">
        <v>6856.1</v>
      </c>
      <c r="M628" s="58">
        <v>224318</v>
      </c>
      <c r="N628" s="58">
        <v>97.2</v>
      </c>
      <c r="O628" s="58">
        <v>2353</v>
      </c>
      <c r="P628" s="58">
        <v>6.8</v>
      </c>
      <c r="Q628" s="58">
        <v>21.3</v>
      </c>
      <c r="R628" s="58">
        <v>7.7</v>
      </c>
      <c r="S628" s="58">
        <v>89.42</v>
      </c>
      <c r="T628" s="58">
        <v>90.88</v>
      </c>
      <c r="U628" s="58">
        <v>73.17</v>
      </c>
      <c r="V628" s="58">
        <v>69.59</v>
      </c>
      <c r="W628" s="58">
        <v>-2.7</v>
      </c>
      <c r="X628" s="58">
        <v>91.4</v>
      </c>
      <c r="Y628" s="58">
        <v>8.6999999999999993</v>
      </c>
      <c r="Z628" s="58">
        <v>96.6</v>
      </c>
      <c r="AA628" s="58">
        <v>91.4</v>
      </c>
      <c r="AB628" s="58">
        <v>89.1</v>
      </c>
      <c r="AC628" s="58">
        <v>1.3224100000000001</v>
      </c>
      <c r="AD628" s="58">
        <v>96.6</v>
      </c>
      <c r="AE628" s="58">
        <v>0.1</v>
      </c>
      <c r="AF628" s="58">
        <v>91.812327999999994</v>
      </c>
      <c r="AG628" s="58">
        <v>119.17</v>
      </c>
      <c r="AH628" s="58">
        <v>96.5</v>
      </c>
      <c r="AI628" s="58">
        <v>91.4</v>
      </c>
      <c r="AJ628" s="58">
        <v>17.600000000000001</v>
      </c>
      <c r="AK628" s="58">
        <v>13.4</v>
      </c>
      <c r="AL628" s="58">
        <v>0.5</v>
      </c>
      <c r="AM628" s="58">
        <v>94.9131</v>
      </c>
      <c r="AN628" s="58">
        <v>99.908199999999994</v>
      </c>
      <c r="AO628" s="58">
        <v>30.3</v>
      </c>
      <c r="AP628" s="58">
        <v>27</v>
      </c>
      <c r="AQ628" s="58">
        <v>99</v>
      </c>
      <c r="AR628" s="58">
        <v>5.4</v>
      </c>
      <c r="AS628" s="58">
        <v>-3.6</v>
      </c>
      <c r="AT628" s="58">
        <v>105.5</v>
      </c>
      <c r="AU628" s="58">
        <v>97.92</v>
      </c>
      <c r="AV628" s="58">
        <v>108.5</v>
      </c>
      <c r="AW628" s="59" t="s">
        <v>544</v>
      </c>
      <c r="AX628" s="58">
        <v>201.5</v>
      </c>
      <c r="AY628" s="58">
        <v>196</v>
      </c>
      <c r="AZ628" s="58">
        <v>161.19999999999999</v>
      </c>
      <c r="BA628" s="58">
        <v>138.6</v>
      </c>
      <c r="BB628" s="58">
        <v>176.9</v>
      </c>
      <c r="BC628" s="58">
        <v>99.8</v>
      </c>
      <c r="BD628" s="59" t="s">
        <v>544</v>
      </c>
      <c r="BE628" s="58">
        <v>3.9</v>
      </c>
      <c r="BF628" s="58">
        <v>105</v>
      </c>
      <c r="BG628" s="58">
        <v>17.78</v>
      </c>
      <c r="BH628" s="58">
        <v>18.78</v>
      </c>
      <c r="BI628" s="58">
        <v>78</v>
      </c>
      <c r="BJ628" s="58">
        <v>108.4345</v>
      </c>
      <c r="BK628" s="58">
        <v>108.4345</v>
      </c>
      <c r="BL628" s="58">
        <v>90.54</v>
      </c>
      <c r="BM628" s="58">
        <v>75.52</v>
      </c>
      <c r="BN628" s="58">
        <v>-5.2</v>
      </c>
      <c r="BO628" s="58">
        <v>16.2</v>
      </c>
      <c r="BP628" s="58">
        <v>96.2</v>
      </c>
      <c r="BQ628" s="58">
        <v>98.2</v>
      </c>
      <c r="BR628" s="58">
        <v>94</v>
      </c>
      <c r="BS628" s="58">
        <v>94.4</v>
      </c>
      <c r="BT628" s="58">
        <v>1.3</v>
      </c>
      <c r="BU628" s="58">
        <v>0.2</v>
      </c>
      <c r="BV628" s="58">
        <v>101.2</v>
      </c>
      <c r="BW628" s="58">
        <v>23.7</v>
      </c>
      <c r="BX628" s="58">
        <v>1.5</v>
      </c>
      <c r="BY628" s="58">
        <v>19</v>
      </c>
      <c r="BZ628" s="58">
        <v>13.7</v>
      </c>
      <c r="CA628" s="58">
        <v>5.7</v>
      </c>
      <c r="CB628" s="58">
        <v>5.9</v>
      </c>
      <c r="CC628" s="58">
        <v>41.3</v>
      </c>
      <c r="CD628" s="58">
        <v>39.200000000000003</v>
      </c>
      <c r="CE628" s="58">
        <v>41794</v>
      </c>
      <c r="CF628" s="58">
        <v>2654115</v>
      </c>
      <c r="CG628" s="58">
        <v>92.1</v>
      </c>
      <c r="CH628" s="58">
        <v>80.8</v>
      </c>
      <c r="CI628" s="58">
        <v>97.1</v>
      </c>
      <c r="CJ628" s="58">
        <v>93.7</v>
      </c>
      <c r="CK628" s="58">
        <v>3.1</v>
      </c>
      <c r="CL628" s="58">
        <v>-16.600000000000001</v>
      </c>
      <c r="CM628" s="58">
        <v>1.3</v>
      </c>
      <c r="CN628" s="58">
        <v>71.3</v>
      </c>
      <c r="CO628" s="58">
        <v>73</v>
      </c>
      <c r="CP628" s="58">
        <v>96.2</v>
      </c>
      <c r="CQ628" s="58">
        <v>127.258277893</v>
      </c>
      <c r="CR628" s="58">
        <v>24.3</v>
      </c>
      <c r="CS628" s="58">
        <v>93.4</v>
      </c>
      <c r="CT628" s="58">
        <v>101.1</v>
      </c>
      <c r="CU628" s="58">
        <v>108.50700000000001</v>
      </c>
      <c r="CV628" s="58">
        <v>5.45</v>
      </c>
      <c r="CW628" s="58">
        <v>2.94</v>
      </c>
      <c r="CX628" s="58">
        <v>96.7</v>
      </c>
      <c r="CY628" s="58">
        <v>85.5</v>
      </c>
      <c r="CZ628" s="58">
        <v>90.4</v>
      </c>
      <c r="DA628" s="58">
        <v>-11.1</v>
      </c>
      <c r="DB628" s="58">
        <v>104.3</v>
      </c>
      <c r="DC628" s="58">
        <v>95.4</v>
      </c>
      <c r="DD628" s="58">
        <v>107.4</v>
      </c>
      <c r="DE628" s="58">
        <v>100.3</v>
      </c>
      <c r="DF628" s="58">
        <v>97.8</v>
      </c>
      <c r="DG628" s="58">
        <v>94</v>
      </c>
      <c r="DH628" s="58">
        <v>88</v>
      </c>
      <c r="DI628" s="58">
        <v>91.4</v>
      </c>
      <c r="DJ628" s="58">
        <v>141.73793788500001</v>
      </c>
      <c r="DK628" s="58">
        <v>104</v>
      </c>
      <c r="DL628" s="58">
        <v>107.1</v>
      </c>
      <c r="DM628" s="58">
        <v>97.1</v>
      </c>
      <c r="DN628" s="58">
        <v>22.925778000000001</v>
      </c>
      <c r="DO628" s="58">
        <v>92.2</v>
      </c>
      <c r="DP628" s="59" t="s">
        <v>544</v>
      </c>
      <c r="DQ628" s="1">
        <v>97.2</v>
      </c>
    </row>
    <row r="629" spans="1:121">
      <c r="A629" s="3">
        <v>40983</v>
      </c>
      <c r="B629" s="58">
        <v>99.3</v>
      </c>
      <c r="C629" s="58">
        <v>100.2</v>
      </c>
      <c r="D629" s="58">
        <v>102.3</v>
      </c>
      <c r="E629" s="58">
        <v>98.2</v>
      </c>
      <c r="F629" s="58">
        <v>95.9</v>
      </c>
      <c r="G629" s="58">
        <v>1.3201000000000001</v>
      </c>
      <c r="H629" s="58">
        <v>1189.0999999999999</v>
      </c>
      <c r="I629" s="58">
        <v>2096.9</v>
      </c>
      <c r="J629" s="58">
        <v>0.85799999999999998</v>
      </c>
      <c r="K629" s="58">
        <v>1.8</v>
      </c>
      <c r="L629" s="58">
        <v>6946.8</v>
      </c>
      <c r="M629" s="58">
        <v>339123</v>
      </c>
      <c r="N629" s="58">
        <v>98.3</v>
      </c>
      <c r="O629" s="58">
        <v>2809</v>
      </c>
      <c r="P629" s="58">
        <v>6.8</v>
      </c>
      <c r="Q629" s="58">
        <v>19</v>
      </c>
      <c r="R629" s="58">
        <v>10.3</v>
      </c>
      <c r="S629" s="58">
        <v>88.65</v>
      </c>
      <c r="T629" s="58">
        <v>90.78</v>
      </c>
      <c r="U629" s="58">
        <v>74.47</v>
      </c>
      <c r="V629" s="58">
        <v>70.14</v>
      </c>
      <c r="W629" s="58">
        <v>-6.9</v>
      </c>
      <c r="X629" s="58">
        <v>94.5</v>
      </c>
      <c r="Y629" s="58">
        <v>9</v>
      </c>
      <c r="Z629" s="58">
        <v>96.9</v>
      </c>
      <c r="AA629" s="58">
        <v>91.5</v>
      </c>
      <c r="AB629" s="58">
        <v>89.2</v>
      </c>
      <c r="AC629" s="58">
        <v>1.3201000000000001</v>
      </c>
      <c r="AD629" s="58">
        <v>98.6</v>
      </c>
      <c r="AE629" s="58">
        <v>-2.7</v>
      </c>
      <c r="AF629" s="58">
        <v>91.483515999999995</v>
      </c>
      <c r="AG629" s="58">
        <v>124.7</v>
      </c>
      <c r="AH629" s="58">
        <v>96.9</v>
      </c>
      <c r="AI629" s="58">
        <v>94.5</v>
      </c>
      <c r="AJ629" s="58">
        <v>18.100000000000001</v>
      </c>
      <c r="AK629" s="58">
        <v>13.8</v>
      </c>
      <c r="AL629" s="58">
        <v>-1.8</v>
      </c>
      <c r="AM629" s="58">
        <v>94.970600000000005</v>
      </c>
      <c r="AN629" s="58">
        <v>99.844499999999996</v>
      </c>
      <c r="AO629" s="58">
        <v>23.7</v>
      </c>
      <c r="AP629" s="58">
        <v>38.6</v>
      </c>
      <c r="AQ629" s="58">
        <v>99.6</v>
      </c>
      <c r="AR629" s="58">
        <v>22.3</v>
      </c>
      <c r="AS629" s="58">
        <v>-3.5</v>
      </c>
      <c r="AT629" s="58">
        <v>104.8</v>
      </c>
      <c r="AU629" s="58">
        <v>98.07</v>
      </c>
      <c r="AV629" s="58">
        <v>108.9</v>
      </c>
      <c r="AW629" s="59" t="s">
        <v>544</v>
      </c>
      <c r="AX629" s="58">
        <v>208.3</v>
      </c>
      <c r="AY629" s="58">
        <v>201.9</v>
      </c>
      <c r="AZ629" s="58">
        <v>161.9</v>
      </c>
      <c r="BA629" s="58">
        <v>139.30000000000001</v>
      </c>
      <c r="BB629" s="58">
        <v>177.7</v>
      </c>
      <c r="BC629" s="58">
        <v>99.8</v>
      </c>
      <c r="BD629" s="59" t="s">
        <v>544</v>
      </c>
      <c r="BE629" s="58">
        <v>4.0999999999999996</v>
      </c>
      <c r="BF629" s="58">
        <v>105.9</v>
      </c>
      <c r="BG629" s="58">
        <v>17.79</v>
      </c>
      <c r="BH629" s="58">
        <v>18.28</v>
      </c>
      <c r="BI629" s="58">
        <v>95.7</v>
      </c>
      <c r="BJ629" s="58">
        <v>108.717</v>
      </c>
      <c r="BK629" s="58">
        <v>108.717</v>
      </c>
      <c r="BL629" s="58">
        <v>90.35</v>
      </c>
      <c r="BM629" s="58">
        <v>76.430000000000007</v>
      </c>
      <c r="BN629" s="58">
        <v>-4.7</v>
      </c>
      <c r="BO629" s="58">
        <v>16</v>
      </c>
      <c r="BP629" s="58">
        <v>97.9</v>
      </c>
      <c r="BQ629" s="58">
        <v>97.1</v>
      </c>
      <c r="BR629" s="58">
        <v>94</v>
      </c>
      <c r="BS629" s="58">
        <v>95.1</v>
      </c>
      <c r="BT629" s="58">
        <v>3.9</v>
      </c>
      <c r="BU629" s="58">
        <v>0.9</v>
      </c>
      <c r="BV629" s="58">
        <v>101.3</v>
      </c>
      <c r="BW629" s="58">
        <v>25.6</v>
      </c>
      <c r="BX629" s="58">
        <v>4.4000000000000004</v>
      </c>
      <c r="BY629" s="58">
        <v>16.399999999999999</v>
      </c>
      <c r="BZ629" s="58">
        <v>13.4</v>
      </c>
      <c r="CA629" s="58">
        <v>5.9</v>
      </c>
      <c r="CB629" s="58">
        <v>7.2</v>
      </c>
      <c r="CC629" s="58">
        <v>34.299999999999997</v>
      </c>
      <c r="CD629" s="58">
        <v>38.6</v>
      </c>
      <c r="CE629" s="58">
        <v>41838</v>
      </c>
      <c r="CF629" s="58">
        <v>2654775</v>
      </c>
      <c r="CG629" s="58">
        <v>94.7</v>
      </c>
      <c r="CH629" s="58">
        <v>77.599999999999994</v>
      </c>
      <c r="CI629" s="58">
        <v>96.4</v>
      </c>
      <c r="CJ629" s="58">
        <v>102.3</v>
      </c>
      <c r="CK629" s="58">
        <v>3.4</v>
      </c>
      <c r="CL629" s="58">
        <v>-17.600000000000001</v>
      </c>
      <c r="CM629" s="58">
        <v>3.9</v>
      </c>
      <c r="CN629" s="58">
        <v>72.400000000000006</v>
      </c>
      <c r="CO629" s="58">
        <v>73.900000000000006</v>
      </c>
      <c r="CP629" s="58">
        <v>92.7</v>
      </c>
      <c r="CQ629" s="58">
        <v>112.18206024200001</v>
      </c>
      <c r="CR629" s="58">
        <v>22.05</v>
      </c>
      <c r="CS629" s="58">
        <v>93.4</v>
      </c>
      <c r="CT629" s="58">
        <v>101.7</v>
      </c>
      <c r="CU629" s="58">
        <v>108.7625</v>
      </c>
      <c r="CV629" s="58">
        <v>5.62</v>
      </c>
      <c r="CW629" s="58">
        <v>3.21</v>
      </c>
      <c r="CX629" s="58">
        <v>99.2</v>
      </c>
      <c r="CY629" s="58">
        <v>81.900000000000006</v>
      </c>
      <c r="CZ629" s="58">
        <v>103.8</v>
      </c>
      <c r="DA629" s="58">
        <v>-6.3</v>
      </c>
      <c r="DB629" s="58">
        <v>100</v>
      </c>
      <c r="DC629" s="58">
        <v>95.7</v>
      </c>
      <c r="DD629" s="58">
        <v>109.2</v>
      </c>
      <c r="DE629" s="58">
        <v>100</v>
      </c>
      <c r="DF629" s="58">
        <v>98.7</v>
      </c>
      <c r="DG629" s="58">
        <v>94.6</v>
      </c>
      <c r="DH629" s="58">
        <v>94.7</v>
      </c>
      <c r="DI629" s="58">
        <v>92</v>
      </c>
      <c r="DJ629" s="58">
        <v>134.293471071</v>
      </c>
      <c r="DK629" s="58">
        <v>104.8</v>
      </c>
      <c r="DL629" s="58">
        <v>107</v>
      </c>
      <c r="DM629" s="58">
        <v>97.4</v>
      </c>
      <c r="DN629" s="58">
        <v>23.277629000000001</v>
      </c>
      <c r="DO629" s="58">
        <v>93.7</v>
      </c>
      <c r="DP629" s="59" t="s">
        <v>544</v>
      </c>
      <c r="DQ629" s="1">
        <v>98.4</v>
      </c>
    </row>
    <row r="630" spans="1:121">
      <c r="A630" s="3">
        <v>41014</v>
      </c>
      <c r="B630" s="58">
        <v>99.7</v>
      </c>
      <c r="C630" s="58">
        <v>100.7</v>
      </c>
      <c r="D630" s="58">
        <v>102.6</v>
      </c>
      <c r="E630" s="58">
        <v>98.9</v>
      </c>
      <c r="F630" s="58">
        <v>93.7</v>
      </c>
      <c r="G630" s="58">
        <v>1.316174</v>
      </c>
      <c r="H630" s="58">
        <v>1199.7</v>
      </c>
      <c r="I630" s="58">
        <v>2109.5</v>
      </c>
      <c r="J630" s="58">
        <v>0.74399999999999999</v>
      </c>
      <c r="K630" s="58">
        <v>1.6</v>
      </c>
      <c r="L630" s="58">
        <v>6761.2</v>
      </c>
      <c r="M630" s="58">
        <v>274066</v>
      </c>
      <c r="N630" s="58">
        <v>96.6</v>
      </c>
      <c r="O630" s="58">
        <v>2573</v>
      </c>
      <c r="P630" s="58">
        <v>6.9</v>
      </c>
      <c r="Q630" s="58">
        <v>17.600000000000001</v>
      </c>
      <c r="R630" s="58">
        <v>9.1</v>
      </c>
      <c r="S630" s="58">
        <v>87.18</v>
      </c>
      <c r="T630" s="58">
        <v>89.63</v>
      </c>
      <c r="U630" s="58">
        <v>70.88</v>
      </c>
      <c r="V630" s="58">
        <v>68.099999999999994</v>
      </c>
      <c r="W630" s="58">
        <v>-4.9000000000000004</v>
      </c>
      <c r="X630" s="58">
        <v>90.9</v>
      </c>
      <c r="Y630" s="58">
        <v>8.9</v>
      </c>
      <c r="Z630" s="58">
        <v>96.4</v>
      </c>
      <c r="AA630" s="58">
        <v>91.2</v>
      </c>
      <c r="AB630" s="58">
        <v>88.9</v>
      </c>
      <c r="AC630" s="58">
        <v>1.316174</v>
      </c>
      <c r="AD630" s="58">
        <v>96.9</v>
      </c>
      <c r="AE630" s="58">
        <v>-3.5</v>
      </c>
      <c r="AF630" s="58">
        <v>92.011019000000005</v>
      </c>
      <c r="AG630" s="58">
        <v>120.47</v>
      </c>
      <c r="AH630" s="58">
        <v>96.9</v>
      </c>
      <c r="AI630" s="58">
        <v>90.9</v>
      </c>
      <c r="AJ630" s="58">
        <v>18.8</v>
      </c>
      <c r="AK630" s="58">
        <v>12.9</v>
      </c>
      <c r="AL630" s="58">
        <v>-1.7</v>
      </c>
      <c r="AM630" s="58">
        <v>94.950699999999998</v>
      </c>
      <c r="AN630" s="58">
        <v>99.698999999999998</v>
      </c>
      <c r="AO630" s="58">
        <v>8.8000000000000007</v>
      </c>
      <c r="AP630" s="58">
        <v>87.5</v>
      </c>
      <c r="AQ630" s="58">
        <v>99.3</v>
      </c>
      <c r="AR630" s="58">
        <v>23.4</v>
      </c>
      <c r="AS630" s="58">
        <v>-4.5</v>
      </c>
      <c r="AT630" s="58">
        <v>104</v>
      </c>
      <c r="AU630" s="58">
        <v>98.04</v>
      </c>
      <c r="AV630" s="58">
        <v>108.6</v>
      </c>
      <c r="AW630" s="59" t="s">
        <v>544</v>
      </c>
      <c r="AX630" s="58">
        <v>200.6</v>
      </c>
      <c r="AY630" s="58">
        <v>195.1</v>
      </c>
      <c r="AZ630" s="58">
        <v>160.5</v>
      </c>
      <c r="BA630" s="58">
        <v>138.80000000000001</v>
      </c>
      <c r="BB630" s="58">
        <v>175.6</v>
      </c>
      <c r="BC630" s="58">
        <v>100</v>
      </c>
      <c r="BD630" s="59" t="s">
        <v>544</v>
      </c>
      <c r="BE630" s="58">
        <v>10.199999999999999</v>
      </c>
      <c r="BF630" s="58">
        <v>104.7</v>
      </c>
      <c r="BG630" s="58">
        <v>17.11</v>
      </c>
      <c r="BH630" s="58">
        <v>18.010000000000002</v>
      </c>
      <c r="BI630" s="58">
        <v>92.2</v>
      </c>
      <c r="BJ630" s="58">
        <v>108.5048</v>
      </c>
      <c r="BK630" s="58">
        <v>108.5048</v>
      </c>
      <c r="BL630" s="58">
        <v>89.92</v>
      </c>
      <c r="BM630" s="58">
        <v>73.849999999999994</v>
      </c>
      <c r="BN630" s="58">
        <v>0</v>
      </c>
      <c r="BO630" s="58">
        <v>18.899999999999999</v>
      </c>
      <c r="BP630" s="58">
        <v>95</v>
      </c>
      <c r="BQ630" s="58">
        <v>95.1</v>
      </c>
      <c r="BR630" s="58">
        <v>90.6</v>
      </c>
      <c r="BS630" s="58">
        <v>95.2</v>
      </c>
      <c r="BT630" s="58">
        <v>2.4</v>
      </c>
      <c r="BU630" s="58">
        <v>-5.7</v>
      </c>
      <c r="BV630" s="58">
        <v>99.7</v>
      </c>
      <c r="BW630" s="58">
        <v>27.2</v>
      </c>
      <c r="BX630" s="58">
        <v>6.4</v>
      </c>
      <c r="BY630" s="58">
        <v>15.7</v>
      </c>
      <c r="BZ630" s="58">
        <v>15.5</v>
      </c>
      <c r="CA630" s="58">
        <v>5.9</v>
      </c>
      <c r="CB630" s="58">
        <v>8.5</v>
      </c>
      <c r="CC630" s="58">
        <v>33</v>
      </c>
      <c r="CD630" s="58">
        <v>27.6</v>
      </c>
      <c r="CE630" s="58">
        <v>41871</v>
      </c>
      <c r="CF630" s="58">
        <v>2671497</v>
      </c>
      <c r="CG630" s="58">
        <v>93.4</v>
      </c>
      <c r="CH630" s="58">
        <v>78.599999999999994</v>
      </c>
      <c r="CI630" s="58">
        <v>96.2</v>
      </c>
      <c r="CJ630" s="58">
        <v>98.7</v>
      </c>
      <c r="CK630" s="58">
        <v>4.8</v>
      </c>
      <c r="CL630" s="58">
        <v>-18</v>
      </c>
      <c r="CM630" s="58">
        <v>2.4</v>
      </c>
      <c r="CN630" s="58">
        <v>73.599999999999994</v>
      </c>
      <c r="CO630" s="58">
        <v>77.2</v>
      </c>
      <c r="CP630" s="58">
        <v>94.8</v>
      </c>
      <c r="CQ630" s="58">
        <v>139.84863281299999</v>
      </c>
      <c r="CR630" s="58">
        <v>19.899999999999999</v>
      </c>
      <c r="CS630" s="58">
        <v>93.2</v>
      </c>
      <c r="CT630" s="58">
        <v>100.9</v>
      </c>
      <c r="CU630" s="58">
        <v>108.5925</v>
      </c>
      <c r="CV630" s="58">
        <v>5.5</v>
      </c>
      <c r="CW630" s="58">
        <v>3.05</v>
      </c>
      <c r="CX630" s="58">
        <v>97.7</v>
      </c>
      <c r="CY630" s="58">
        <v>82.8</v>
      </c>
      <c r="CZ630" s="58">
        <v>98.8</v>
      </c>
      <c r="DA630" s="58">
        <v>3.6</v>
      </c>
      <c r="DB630" s="58">
        <v>101.2</v>
      </c>
      <c r="DC630" s="58">
        <v>95.5</v>
      </c>
      <c r="DD630" s="58">
        <v>109.6</v>
      </c>
      <c r="DE630" s="58">
        <v>101.2</v>
      </c>
      <c r="DF630" s="58">
        <v>98.2</v>
      </c>
      <c r="DG630" s="58">
        <v>93.5</v>
      </c>
      <c r="DH630" s="58">
        <v>89.3</v>
      </c>
      <c r="DI630" s="58">
        <v>87.9</v>
      </c>
      <c r="DJ630" s="58">
        <v>126.60172941099999</v>
      </c>
      <c r="DK630" s="58">
        <v>103.7</v>
      </c>
      <c r="DL630" s="58">
        <v>106.7</v>
      </c>
      <c r="DM630" s="58">
        <v>95.6</v>
      </c>
      <c r="DN630" s="58">
        <v>24.060570999999999</v>
      </c>
      <c r="DO630" s="58">
        <v>91.9</v>
      </c>
      <c r="DP630" s="59" t="s">
        <v>544</v>
      </c>
      <c r="DQ630" s="1">
        <v>96.6</v>
      </c>
    </row>
    <row r="631" spans="1:121">
      <c r="A631" s="3">
        <v>41044</v>
      </c>
      <c r="B631" s="58">
        <v>98.7</v>
      </c>
      <c r="C631" s="58">
        <v>98.4</v>
      </c>
      <c r="D631" s="58">
        <v>100.3</v>
      </c>
      <c r="E631" s="58">
        <v>96.6</v>
      </c>
      <c r="F631" s="58">
        <v>95.3</v>
      </c>
      <c r="G631" s="58">
        <v>1.278891</v>
      </c>
      <c r="H631" s="58">
        <v>1218</v>
      </c>
      <c r="I631" s="58">
        <v>2126.1</v>
      </c>
      <c r="J631" s="58">
        <v>0.68500000000000005</v>
      </c>
      <c r="K631" s="58">
        <v>1.3</v>
      </c>
      <c r="L631" s="58">
        <v>6264.4</v>
      </c>
      <c r="M631" s="58">
        <v>289977</v>
      </c>
      <c r="N631" s="58">
        <v>98.5</v>
      </c>
      <c r="O631" s="58">
        <v>2353</v>
      </c>
      <c r="P631" s="58">
        <v>6.8</v>
      </c>
      <c r="Q631" s="58">
        <v>16</v>
      </c>
      <c r="R631" s="58">
        <v>12.3</v>
      </c>
      <c r="S631" s="58">
        <v>90.75</v>
      </c>
      <c r="T631" s="58">
        <v>93.23</v>
      </c>
      <c r="U631" s="58">
        <v>74.319999999999993</v>
      </c>
      <c r="V631" s="58">
        <v>71.430000000000007</v>
      </c>
      <c r="W631" s="58">
        <v>-11.1</v>
      </c>
      <c r="X631" s="58">
        <v>93.8</v>
      </c>
      <c r="Y631" s="58">
        <v>9</v>
      </c>
      <c r="Z631" s="58">
        <v>95.8</v>
      </c>
      <c r="AA631" s="58">
        <v>90.5</v>
      </c>
      <c r="AB631" s="58">
        <v>88.4</v>
      </c>
      <c r="AC631" s="58">
        <v>1.278891</v>
      </c>
      <c r="AD631" s="58">
        <v>98.5</v>
      </c>
      <c r="AE631" s="58">
        <v>-8.9</v>
      </c>
      <c r="AF631" s="58">
        <v>92.343172999999993</v>
      </c>
      <c r="AG631" s="58">
        <v>110.82</v>
      </c>
      <c r="AH631" s="58">
        <v>96.8</v>
      </c>
      <c r="AI631" s="58">
        <v>93.8</v>
      </c>
      <c r="AJ631" s="58">
        <v>15</v>
      </c>
      <c r="AK631" s="58">
        <v>14.6</v>
      </c>
      <c r="AL631" s="58">
        <v>-2.4</v>
      </c>
      <c r="AM631" s="58">
        <v>94.856999999999999</v>
      </c>
      <c r="AN631" s="58">
        <v>99.475899999999996</v>
      </c>
      <c r="AO631" s="58">
        <v>14.9</v>
      </c>
      <c r="AP631" s="58">
        <v>97.2</v>
      </c>
      <c r="AQ631" s="58">
        <v>99.4</v>
      </c>
      <c r="AR631" s="58">
        <v>10.8</v>
      </c>
      <c r="AS631" s="58">
        <v>-3.8</v>
      </c>
      <c r="AT631" s="58">
        <v>102.1</v>
      </c>
      <c r="AU631" s="58">
        <v>97.26</v>
      </c>
      <c r="AV631" s="58">
        <v>108</v>
      </c>
      <c r="AW631" s="59" t="s">
        <v>544</v>
      </c>
      <c r="AX631" s="58">
        <v>186.4</v>
      </c>
      <c r="AY631" s="58">
        <v>181.9</v>
      </c>
      <c r="AZ631" s="58">
        <v>153.69999999999999</v>
      </c>
      <c r="BA631" s="58">
        <v>135.1</v>
      </c>
      <c r="BB631" s="58">
        <v>166.6</v>
      </c>
      <c r="BC631" s="58">
        <v>99.9</v>
      </c>
      <c r="BD631" s="59" t="s">
        <v>544</v>
      </c>
      <c r="BE631" s="58">
        <v>5.8</v>
      </c>
      <c r="BF631" s="58">
        <v>107.3</v>
      </c>
      <c r="BG631" s="58">
        <v>18.32</v>
      </c>
      <c r="BH631" s="58">
        <v>18.329999999999998</v>
      </c>
      <c r="BI631" s="58">
        <v>94.6</v>
      </c>
      <c r="BJ631" s="58">
        <v>107.3258</v>
      </c>
      <c r="BK631" s="58">
        <v>107.3258</v>
      </c>
      <c r="BL631" s="58">
        <v>93.18</v>
      </c>
      <c r="BM631" s="58">
        <v>77.069999999999993</v>
      </c>
      <c r="BN631" s="58">
        <v>-6.9</v>
      </c>
      <c r="BO631" s="58">
        <v>10.199999999999999</v>
      </c>
      <c r="BP631" s="58">
        <v>97.6</v>
      </c>
      <c r="BQ631" s="58">
        <v>97</v>
      </c>
      <c r="BR631" s="58">
        <v>93.1</v>
      </c>
      <c r="BS631" s="58">
        <v>94.9</v>
      </c>
      <c r="BT631" s="58">
        <v>2.2999999999999998</v>
      </c>
      <c r="BU631" s="58">
        <v>-0.5</v>
      </c>
      <c r="BV631" s="58">
        <v>101.3</v>
      </c>
      <c r="BW631" s="58">
        <v>27</v>
      </c>
      <c r="BX631" s="58">
        <v>-2.2000000000000002</v>
      </c>
      <c r="BY631" s="58">
        <v>10.1</v>
      </c>
      <c r="BZ631" s="58">
        <v>10</v>
      </c>
      <c r="CA631" s="58">
        <v>5.8</v>
      </c>
      <c r="CB631" s="58">
        <v>19.600000000000001</v>
      </c>
      <c r="CC631" s="58">
        <v>32</v>
      </c>
      <c r="CD631" s="58">
        <v>32</v>
      </c>
      <c r="CE631" s="58">
        <v>41918</v>
      </c>
      <c r="CF631" s="58">
        <v>2654383</v>
      </c>
      <c r="CG631" s="58">
        <v>88.8</v>
      </c>
      <c r="CH631" s="58">
        <v>74.8</v>
      </c>
      <c r="CI631" s="58">
        <v>91.2</v>
      </c>
      <c r="CJ631" s="58">
        <v>94</v>
      </c>
      <c r="CK631" s="58">
        <v>3.1</v>
      </c>
      <c r="CL631" s="58">
        <v>-15.3</v>
      </c>
      <c r="CM631" s="58">
        <v>2.2999999999999998</v>
      </c>
      <c r="CN631" s="58">
        <v>72.8</v>
      </c>
      <c r="CO631" s="58">
        <v>75</v>
      </c>
      <c r="CP631" s="58">
        <v>95.8</v>
      </c>
      <c r="CQ631" s="58">
        <v>169.59648132300001</v>
      </c>
      <c r="CR631" s="58">
        <v>23.25</v>
      </c>
      <c r="CS631" s="58">
        <v>93.3</v>
      </c>
      <c r="CT631" s="58">
        <v>99.1</v>
      </c>
      <c r="CU631" s="58">
        <v>107.4248</v>
      </c>
      <c r="CV631" s="58">
        <v>6.41</v>
      </c>
      <c r="CW631" s="58">
        <v>3.56</v>
      </c>
      <c r="CX631" s="58">
        <v>92.6</v>
      </c>
      <c r="CY631" s="58">
        <v>78.599999999999994</v>
      </c>
      <c r="CZ631" s="58">
        <v>99.9</v>
      </c>
      <c r="DA631" s="58">
        <v>-5.5</v>
      </c>
      <c r="DB631" s="58">
        <v>101</v>
      </c>
      <c r="DC631" s="58">
        <v>95.7</v>
      </c>
      <c r="DD631" s="58">
        <v>107.9</v>
      </c>
      <c r="DE631" s="58">
        <v>100.5</v>
      </c>
      <c r="DF631" s="58">
        <v>97</v>
      </c>
      <c r="DG631" s="58">
        <v>93.7</v>
      </c>
      <c r="DH631" s="58">
        <v>92</v>
      </c>
      <c r="DI631" s="58">
        <v>90.6</v>
      </c>
      <c r="DJ631" s="58">
        <v>159.55247736699999</v>
      </c>
      <c r="DK631" s="58">
        <v>106.7</v>
      </c>
      <c r="DL631" s="58">
        <v>107.2</v>
      </c>
      <c r="DM631" s="58">
        <v>97.6</v>
      </c>
      <c r="DN631" s="58">
        <v>24.397217000000001</v>
      </c>
      <c r="DO631" s="58">
        <v>94</v>
      </c>
      <c r="DP631" s="59" t="s">
        <v>544</v>
      </c>
      <c r="DQ631" s="1">
        <v>98.5</v>
      </c>
    </row>
    <row r="632" spans="1:121">
      <c r="A632" s="3">
        <v>41075</v>
      </c>
      <c r="B632" s="58">
        <v>96.9</v>
      </c>
      <c r="C632" s="58">
        <v>96.5</v>
      </c>
      <c r="D632" s="58">
        <v>99.4</v>
      </c>
      <c r="E632" s="58">
        <v>93.8</v>
      </c>
      <c r="F632" s="58">
        <v>92.8</v>
      </c>
      <c r="G632" s="58">
        <v>1.252629</v>
      </c>
      <c r="H632" s="58">
        <v>1235.7</v>
      </c>
      <c r="I632" s="58">
        <v>2155.6</v>
      </c>
      <c r="J632" s="58">
        <v>0.65900000000000003</v>
      </c>
      <c r="K632" s="58">
        <v>1.3</v>
      </c>
      <c r="L632" s="58">
        <v>6416.3</v>
      </c>
      <c r="M632" s="58">
        <v>296722</v>
      </c>
      <c r="N632" s="58">
        <v>97.2</v>
      </c>
      <c r="O632" s="58">
        <v>2367</v>
      </c>
      <c r="P632" s="58">
        <v>6.8</v>
      </c>
      <c r="Q632" s="58">
        <v>13.3</v>
      </c>
      <c r="R632" s="58">
        <v>13.9</v>
      </c>
      <c r="S632" s="58">
        <v>90.14</v>
      </c>
      <c r="T632" s="58">
        <v>92.34</v>
      </c>
      <c r="U632" s="58">
        <v>72.760000000000005</v>
      </c>
      <c r="V632" s="58">
        <v>70.150000000000006</v>
      </c>
      <c r="W632" s="58">
        <v>-9.8000000000000007</v>
      </c>
      <c r="X632" s="58">
        <v>91.1</v>
      </c>
      <c r="Y632" s="58">
        <v>5.4</v>
      </c>
      <c r="Z632" s="58">
        <v>95.4</v>
      </c>
      <c r="AA632" s="58">
        <v>90.1</v>
      </c>
      <c r="AB632" s="58">
        <v>88</v>
      </c>
      <c r="AC632" s="58">
        <v>1.252629</v>
      </c>
      <c r="AD632" s="58">
        <v>97.6</v>
      </c>
      <c r="AE632" s="58">
        <v>-10.7</v>
      </c>
      <c r="AF632" s="58">
        <v>93.451824000000002</v>
      </c>
      <c r="AG632" s="58">
        <v>95.89</v>
      </c>
      <c r="AH632" s="58">
        <v>96.8</v>
      </c>
      <c r="AI632" s="58">
        <v>91.1</v>
      </c>
      <c r="AJ632" s="58">
        <v>12.2</v>
      </c>
      <c r="AK632" s="58">
        <v>22.2</v>
      </c>
      <c r="AL632" s="58">
        <v>-5.7</v>
      </c>
      <c r="AM632" s="58">
        <v>94.713300000000004</v>
      </c>
      <c r="AN632" s="58">
        <v>99.200199999999995</v>
      </c>
      <c r="AO632" s="58">
        <v>15.1</v>
      </c>
      <c r="AP632" s="58">
        <v>97.7</v>
      </c>
      <c r="AQ632" s="58">
        <v>98.5</v>
      </c>
      <c r="AR632" s="58">
        <v>-16.899999999999999</v>
      </c>
      <c r="AS632" s="58">
        <v>-4</v>
      </c>
      <c r="AT632" s="58">
        <v>100.3</v>
      </c>
      <c r="AU632" s="58">
        <v>96.84</v>
      </c>
      <c r="AV632" s="58">
        <v>106.9</v>
      </c>
      <c r="AW632" s="59" t="s">
        <v>544</v>
      </c>
      <c r="AX632" s="58">
        <v>164.8</v>
      </c>
      <c r="AY632" s="58">
        <v>162.4</v>
      </c>
      <c r="AZ632" s="58">
        <v>147.69999999999999</v>
      </c>
      <c r="BA632" s="58">
        <v>132.80000000000001</v>
      </c>
      <c r="BB632" s="58">
        <v>158</v>
      </c>
      <c r="BC632" s="58">
        <v>99.8</v>
      </c>
      <c r="BD632" s="59" t="s">
        <v>544</v>
      </c>
      <c r="BE632" s="58">
        <v>-0.5</v>
      </c>
      <c r="BF632" s="58">
        <v>106.7</v>
      </c>
      <c r="BG632" s="58">
        <v>17.98</v>
      </c>
      <c r="BH632" s="58">
        <v>19.190000000000001</v>
      </c>
      <c r="BI632" s="58">
        <v>93.6</v>
      </c>
      <c r="BJ632" s="58">
        <v>106.6472</v>
      </c>
      <c r="BK632" s="58">
        <v>106.6472</v>
      </c>
      <c r="BL632" s="58">
        <v>92.06</v>
      </c>
      <c r="BM632" s="58">
        <v>75.08</v>
      </c>
      <c r="BN632" s="58">
        <v>-15.9</v>
      </c>
      <c r="BO632" s="58">
        <v>5.4</v>
      </c>
      <c r="BP632" s="58">
        <v>95.5</v>
      </c>
      <c r="BQ632" s="58">
        <v>96.2</v>
      </c>
      <c r="BR632" s="58">
        <v>91.8</v>
      </c>
      <c r="BS632" s="58">
        <v>95.7</v>
      </c>
      <c r="BT632" s="58">
        <v>-0.1</v>
      </c>
      <c r="BU632" s="58">
        <v>-1.8</v>
      </c>
      <c r="BV632" s="58">
        <v>100.2</v>
      </c>
      <c r="BW632" s="58">
        <v>21.3</v>
      </c>
      <c r="BX632" s="58">
        <v>-2.4</v>
      </c>
      <c r="BY632" s="58">
        <v>1.3</v>
      </c>
      <c r="BZ632" s="58">
        <v>5.6</v>
      </c>
      <c r="CA632" s="58">
        <v>5.7</v>
      </c>
      <c r="CB632" s="58">
        <v>3</v>
      </c>
      <c r="CC632" s="58">
        <v>40.1</v>
      </c>
      <c r="CD632" s="58">
        <v>32.700000000000003</v>
      </c>
      <c r="CE632" s="58">
        <v>41941</v>
      </c>
      <c r="CF632" s="58">
        <v>2624658</v>
      </c>
      <c r="CG632" s="58">
        <v>89.9</v>
      </c>
      <c r="CH632" s="58">
        <v>86.9</v>
      </c>
      <c r="CI632" s="58">
        <v>91.1</v>
      </c>
      <c r="CJ632" s="58">
        <v>90.5</v>
      </c>
      <c r="CK632" s="58">
        <v>3.1</v>
      </c>
      <c r="CL632" s="58">
        <v>-18</v>
      </c>
      <c r="CM632" s="58">
        <v>-0.1</v>
      </c>
      <c r="CN632" s="58">
        <v>71.7</v>
      </c>
      <c r="CO632" s="58">
        <v>72.900000000000006</v>
      </c>
      <c r="CP632" s="58">
        <v>94.9</v>
      </c>
      <c r="CQ632" s="58">
        <v>202.490066528</v>
      </c>
      <c r="CR632" s="58">
        <v>32.4</v>
      </c>
      <c r="CS632" s="58">
        <v>93.2</v>
      </c>
      <c r="CT632" s="58">
        <v>98.2</v>
      </c>
      <c r="CU632" s="58">
        <v>106.76609999999999</v>
      </c>
      <c r="CV632" s="58">
        <v>6.52</v>
      </c>
      <c r="CW632" s="58">
        <v>3.61</v>
      </c>
      <c r="CX632" s="58">
        <v>93.6</v>
      </c>
      <c r="CY632" s="58">
        <v>91.2</v>
      </c>
      <c r="CZ632" s="58">
        <v>100.3</v>
      </c>
      <c r="DA632" s="58">
        <v>-9.6999999999999993</v>
      </c>
      <c r="DB632" s="58">
        <v>101.2</v>
      </c>
      <c r="DC632" s="58">
        <v>95.7</v>
      </c>
      <c r="DD632" s="58">
        <v>106.4</v>
      </c>
      <c r="DE632" s="58">
        <v>98.5</v>
      </c>
      <c r="DF632" s="58">
        <v>95.3</v>
      </c>
      <c r="DG632" s="58">
        <v>92.8</v>
      </c>
      <c r="DH632" s="58">
        <v>88.9</v>
      </c>
      <c r="DI632" s="58">
        <v>89</v>
      </c>
      <c r="DJ632" s="58">
        <v>188.23971895599999</v>
      </c>
      <c r="DK632" s="58">
        <v>105.9</v>
      </c>
      <c r="DL632" s="58">
        <v>107</v>
      </c>
      <c r="DM632" s="58">
        <v>96.3</v>
      </c>
      <c r="DN632" s="58">
        <v>24.364516999999999</v>
      </c>
      <c r="DO632" s="58">
        <v>93.4</v>
      </c>
      <c r="DP632" s="59" t="s">
        <v>544</v>
      </c>
      <c r="DQ632" s="1">
        <v>97.3</v>
      </c>
    </row>
    <row r="633" spans="1:121">
      <c r="A633" s="3">
        <v>41105</v>
      </c>
      <c r="B633" s="58">
        <v>95.2</v>
      </c>
      <c r="C633" s="58">
        <v>95.4</v>
      </c>
      <c r="D633" s="58">
        <v>98.4</v>
      </c>
      <c r="E633" s="58">
        <v>92.4</v>
      </c>
      <c r="F633" s="58">
        <v>93.6</v>
      </c>
      <c r="G633" s="58">
        <v>1.228845</v>
      </c>
      <c r="H633" s="58">
        <v>1256.7</v>
      </c>
      <c r="I633" s="58">
        <v>2180.3000000000002</v>
      </c>
      <c r="J633" s="58">
        <v>0.497</v>
      </c>
      <c r="K633" s="58">
        <v>1.2</v>
      </c>
      <c r="L633" s="58">
        <v>6772.3</v>
      </c>
      <c r="M633" s="58">
        <v>247860</v>
      </c>
      <c r="N633" s="58">
        <v>98.5</v>
      </c>
      <c r="O633" s="58">
        <v>2580</v>
      </c>
      <c r="P633" s="58">
        <v>6.8</v>
      </c>
      <c r="Q633" s="58">
        <v>11.2</v>
      </c>
      <c r="R633" s="58">
        <v>18.7</v>
      </c>
      <c r="S633" s="58">
        <v>90.12</v>
      </c>
      <c r="T633" s="58">
        <v>92.36</v>
      </c>
      <c r="U633" s="58">
        <v>72.83</v>
      </c>
      <c r="V633" s="58">
        <v>70.040000000000006</v>
      </c>
      <c r="W633" s="58">
        <v>-14.6</v>
      </c>
      <c r="X633" s="58">
        <v>92.1</v>
      </c>
      <c r="Y633" s="58">
        <v>5.2</v>
      </c>
      <c r="Z633" s="58">
        <v>94.6</v>
      </c>
      <c r="AA633" s="58">
        <v>89.1</v>
      </c>
      <c r="AB633" s="58">
        <v>86.8</v>
      </c>
      <c r="AC633" s="58">
        <v>1.228845</v>
      </c>
      <c r="AD633" s="58">
        <v>98.3</v>
      </c>
      <c r="AE633" s="58">
        <v>-12.8</v>
      </c>
      <c r="AF633" s="58">
        <v>93.202979999999997</v>
      </c>
      <c r="AG633" s="58">
        <v>102.98</v>
      </c>
      <c r="AH633" s="58">
        <v>97</v>
      </c>
      <c r="AI633" s="58">
        <v>92.1</v>
      </c>
      <c r="AJ633" s="58">
        <v>12</v>
      </c>
      <c r="AK633" s="58">
        <v>27.2</v>
      </c>
      <c r="AL633" s="58">
        <v>-10.7</v>
      </c>
      <c r="AM633" s="58">
        <v>94.568799999999996</v>
      </c>
      <c r="AN633" s="58">
        <v>98.923900000000003</v>
      </c>
      <c r="AO633" s="58">
        <v>18.600000000000001</v>
      </c>
      <c r="AP633" s="58">
        <v>96.7</v>
      </c>
      <c r="AQ633" s="58">
        <v>98.5</v>
      </c>
      <c r="AR633" s="58">
        <v>-19.600000000000001</v>
      </c>
      <c r="AS633" s="58">
        <v>-6.5</v>
      </c>
      <c r="AT633" s="58">
        <v>97</v>
      </c>
      <c r="AU633" s="58">
        <v>95.51</v>
      </c>
      <c r="AV633" s="58">
        <v>107.5</v>
      </c>
      <c r="AW633" s="59" t="s">
        <v>544</v>
      </c>
      <c r="AX633" s="58">
        <v>176</v>
      </c>
      <c r="AY633" s="58">
        <v>172.8</v>
      </c>
      <c r="AZ633" s="58">
        <v>152.9</v>
      </c>
      <c r="BA633" s="58">
        <v>149.80000000000001</v>
      </c>
      <c r="BB633" s="58">
        <v>155</v>
      </c>
      <c r="BC633" s="58">
        <v>99.9</v>
      </c>
      <c r="BD633" s="59" t="s">
        <v>544</v>
      </c>
      <c r="BE633" s="58">
        <v>3.8</v>
      </c>
      <c r="BF633" s="58">
        <v>106.4</v>
      </c>
      <c r="BG633" s="58">
        <v>17.97</v>
      </c>
      <c r="BH633" s="58">
        <v>17</v>
      </c>
      <c r="BI633" s="58">
        <v>94.6</v>
      </c>
      <c r="BJ633" s="58">
        <v>104.342</v>
      </c>
      <c r="BK633" s="58">
        <v>104.342</v>
      </c>
      <c r="BL633" s="58">
        <v>92.26</v>
      </c>
      <c r="BM633" s="58">
        <v>75.510000000000005</v>
      </c>
      <c r="BN633" s="58">
        <v>-22.2</v>
      </c>
      <c r="BO633" s="58">
        <v>-3.3</v>
      </c>
      <c r="BP633" s="58">
        <v>97.9</v>
      </c>
      <c r="BQ633" s="58">
        <v>98.8</v>
      </c>
      <c r="BR633" s="58">
        <v>93.2</v>
      </c>
      <c r="BS633" s="58">
        <v>94.8</v>
      </c>
      <c r="BT633" s="58">
        <v>0.4</v>
      </c>
      <c r="BU633" s="58">
        <v>-3.9</v>
      </c>
      <c r="BV633" s="58">
        <v>101</v>
      </c>
      <c r="BW633" s="58">
        <v>17.3</v>
      </c>
      <c r="BX633" s="58">
        <v>-2.7</v>
      </c>
      <c r="BY633" s="58">
        <v>3.3</v>
      </c>
      <c r="BZ633" s="58">
        <v>0.8</v>
      </c>
      <c r="CA633" s="58">
        <v>5.7</v>
      </c>
      <c r="CB633" s="58">
        <v>-5.6</v>
      </c>
      <c r="CC633" s="58">
        <v>36.299999999999997</v>
      </c>
      <c r="CD633" s="58">
        <v>35.799999999999997</v>
      </c>
      <c r="CE633" s="58">
        <v>41979</v>
      </c>
      <c r="CF633" s="58">
        <v>2656227</v>
      </c>
      <c r="CG633" s="58">
        <v>89.2</v>
      </c>
      <c r="CH633" s="58">
        <v>78.3</v>
      </c>
      <c r="CI633" s="58">
        <v>91.7</v>
      </c>
      <c r="CJ633" s="58">
        <v>92.9</v>
      </c>
      <c r="CK633" s="58">
        <v>2.6</v>
      </c>
      <c r="CL633" s="58">
        <v>-18.399999999999999</v>
      </c>
      <c r="CM633" s="58">
        <v>0.4</v>
      </c>
      <c r="CN633" s="58">
        <v>72.2</v>
      </c>
      <c r="CO633" s="58">
        <v>73.900000000000006</v>
      </c>
      <c r="CP633" s="58">
        <v>93.8</v>
      </c>
      <c r="CQ633" s="58">
        <v>237.98158264200001</v>
      </c>
      <c r="CR633" s="58">
        <v>22.31</v>
      </c>
      <c r="CS633" s="58">
        <v>93</v>
      </c>
      <c r="CT633" s="58">
        <v>96.4</v>
      </c>
      <c r="CU633" s="58">
        <v>104.61239999999999</v>
      </c>
      <c r="CV633" s="58">
        <v>6.2</v>
      </c>
      <c r="CW633" s="58">
        <v>3.43</v>
      </c>
      <c r="CX633" s="58">
        <v>92.8</v>
      </c>
      <c r="CY633" s="58">
        <v>82</v>
      </c>
      <c r="CZ633" s="58">
        <v>100.8</v>
      </c>
      <c r="DA633" s="58">
        <v>-8.9</v>
      </c>
      <c r="DB633" s="58">
        <v>99.5</v>
      </c>
      <c r="DC633" s="58">
        <v>96.1</v>
      </c>
      <c r="DD633" s="58">
        <v>107.5</v>
      </c>
      <c r="DE633" s="58">
        <v>96.7</v>
      </c>
      <c r="DF633" s="58">
        <v>93.8</v>
      </c>
      <c r="DG633" s="58">
        <v>92.6</v>
      </c>
      <c r="DH633" s="58">
        <v>90.3</v>
      </c>
      <c r="DI633" s="58">
        <v>89.5</v>
      </c>
      <c r="DJ633" s="58">
        <v>158.94045245699999</v>
      </c>
      <c r="DK633" s="58">
        <v>106.2</v>
      </c>
      <c r="DL633" s="58">
        <v>107.2</v>
      </c>
      <c r="DM633" s="58">
        <v>97.1</v>
      </c>
      <c r="DN633" s="58">
        <v>24.290724999999998</v>
      </c>
      <c r="DO633" s="58">
        <v>93.3</v>
      </c>
      <c r="DP633" s="59" t="s">
        <v>544</v>
      </c>
      <c r="DQ633" s="1">
        <v>98.4</v>
      </c>
    </row>
    <row r="634" spans="1:121">
      <c r="A634" s="3">
        <v>41136</v>
      </c>
      <c r="B634" s="58">
        <v>95</v>
      </c>
      <c r="C634" s="58">
        <v>94.8</v>
      </c>
      <c r="D634" s="58">
        <v>98.4</v>
      </c>
      <c r="E634" s="58">
        <v>91.4</v>
      </c>
      <c r="F634" s="58">
        <v>93.5</v>
      </c>
      <c r="G634" s="58">
        <v>1.2399960000000001</v>
      </c>
      <c r="H634" s="58">
        <v>1268.5</v>
      </c>
      <c r="I634" s="58">
        <v>2188</v>
      </c>
      <c r="J634" s="58">
        <v>0.33200000000000002</v>
      </c>
      <c r="K634" s="58">
        <v>1.3</v>
      </c>
      <c r="L634" s="58">
        <v>6970.8</v>
      </c>
      <c r="M634" s="58">
        <v>226455</v>
      </c>
      <c r="N634" s="58">
        <v>98.4</v>
      </c>
      <c r="O634" s="58">
        <v>2390</v>
      </c>
      <c r="P634" s="58">
        <v>6.8</v>
      </c>
      <c r="Q634" s="58">
        <v>12</v>
      </c>
      <c r="R634" s="58">
        <v>18</v>
      </c>
      <c r="S634" s="58">
        <v>91.61</v>
      </c>
      <c r="T634" s="58">
        <v>93.7</v>
      </c>
      <c r="U634" s="58">
        <v>72.53</v>
      </c>
      <c r="V634" s="58">
        <v>69.599999999999994</v>
      </c>
      <c r="W634" s="58">
        <v>-16.7</v>
      </c>
      <c r="X634" s="58">
        <v>92.7</v>
      </c>
      <c r="Y634" s="58">
        <v>3.5</v>
      </c>
      <c r="Z634" s="58">
        <v>94.8</v>
      </c>
      <c r="AA634" s="58">
        <v>89.2</v>
      </c>
      <c r="AB634" s="58">
        <v>86.9</v>
      </c>
      <c r="AC634" s="58">
        <v>1.2399960000000001</v>
      </c>
      <c r="AD634" s="58">
        <v>98.3</v>
      </c>
      <c r="AE634" s="58">
        <v>-15.1</v>
      </c>
      <c r="AF634" s="58">
        <v>92.527675000000002</v>
      </c>
      <c r="AG634" s="58">
        <v>113.78</v>
      </c>
      <c r="AH634" s="58">
        <v>97.2</v>
      </c>
      <c r="AI634" s="58">
        <v>92.7</v>
      </c>
      <c r="AJ634" s="58">
        <v>10.1</v>
      </c>
      <c r="AK634" s="58">
        <v>28</v>
      </c>
      <c r="AL634" s="58">
        <v>-6.9</v>
      </c>
      <c r="AM634" s="58">
        <v>94.473699999999994</v>
      </c>
      <c r="AN634" s="58">
        <v>98.698999999999998</v>
      </c>
      <c r="AO634" s="58">
        <v>18.3</v>
      </c>
      <c r="AP634" s="58">
        <v>97.4</v>
      </c>
      <c r="AQ634" s="58">
        <v>98.9</v>
      </c>
      <c r="AR634" s="58">
        <v>-25.5</v>
      </c>
      <c r="AS634" s="58">
        <v>-7.5</v>
      </c>
      <c r="AT634" s="58">
        <v>96.2</v>
      </c>
      <c r="AU634" s="58">
        <v>95.52</v>
      </c>
      <c r="AV634" s="58">
        <v>108.5</v>
      </c>
      <c r="AW634" s="59" t="s">
        <v>544</v>
      </c>
      <c r="AX634" s="58">
        <v>189.5</v>
      </c>
      <c r="AY634" s="58">
        <v>183.5</v>
      </c>
      <c r="AZ634" s="58">
        <v>146.4</v>
      </c>
      <c r="BA634" s="58">
        <v>150.80000000000001</v>
      </c>
      <c r="BB634" s="58">
        <v>143.30000000000001</v>
      </c>
      <c r="BC634" s="58">
        <v>100.3</v>
      </c>
      <c r="BD634" s="59" t="s">
        <v>544</v>
      </c>
      <c r="BE634" s="58">
        <v>-7.3</v>
      </c>
      <c r="BF634" s="58">
        <v>106.3</v>
      </c>
      <c r="BG634" s="58">
        <v>18.59</v>
      </c>
      <c r="BH634" s="58">
        <v>19.899999999999999</v>
      </c>
      <c r="BI634" s="58">
        <v>94.3</v>
      </c>
      <c r="BJ634" s="58">
        <v>104.45310000000001</v>
      </c>
      <c r="BK634" s="58">
        <v>104.45310000000001</v>
      </c>
      <c r="BL634" s="58">
        <v>94.01</v>
      </c>
      <c r="BM634" s="58">
        <v>75.56</v>
      </c>
      <c r="BN634" s="58">
        <v>-18.600000000000001</v>
      </c>
      <c r="BO634" s="58">
        <v>0.9</v>
      </c>
      <c r="BP634" s="58">
        <v>97.6</v>
      </c>
      <c r="BQ634" s="58">
        <v>97.6</v>
      </c>
      <c r="BR634" s="58">
        <v>94.7</v>
      </c>
      <c r="BS634" s="58">
        <v>94.8</v>
      </c>
      <c r="BT634" s="58">
        <v>-0.4</v>
      </c>
      <c r="BU634" s="58">
        <v>2.2999999999999998</v>
      </c>
      <c r="BV634" s="58">
        <v>100.6</v>
      </c>
      <c r="BW634" s="58">
        <v>15.6</v>
      </c>
      <c r="BX634" s="58">
        <v>-7.5</v>
      </c>
      <c r="BY634" s="58">
        <v>1</v>
      </c>
      <c r="BZ634" s="58">
        <v>1.5</v>
      </c>
      <c r="CA634" s="58">
        <v>5.8</v>
      </c>
      <c r="CB634" s="58">
        <v>-18.899999999999999</v>
      </c>
      <c r="CC634" s="58">
        <v>31.6</v>
      </c>
      <c r="CD634" s="58">
        <v>33.1</v>
      </c>
      <c r="CE634" s="58">
        <v>42027</v>
      </c>
      <c r="CF634" s="58">
        <v>2655461</v>
      </c>
      <c r="CG634" s="58">
        <v>96.4</v>
      </c>
      <c r="CH634" s="58">
        <v>82.2</v>
      </c>
      <c r="CI634" s="58">
        <v>95.6</v>
      </c>
      <c r="CJ634" s="58">
        <v>104.7</v>
      </c>
      <c r="CK634" s="58">
        <v>5.4</v>
      </c>
      <c r="CL634" s="58">
        <v>-19.100000000000001</v>
      </c>
      <c r="CM634" s="58">
        <v>-0.4</v>
      </c>
      <c r="CN634" s="58">
        <v>72.7</v>
      </c>
      <c r="CO634" s="58">
        <v>74.099999999999994</v>
      </c>
      <c r="CP634" s="58">
        <v>91.6</v>
      </c>
      <c r="CQ634" s="58">
        <v>161.606201172</v>
      </c>
      <c r="CR634" s="58">
        <v>24.98</v>
      </c>
      <c r="CS634" s="58">
        <v>93.2</v>
      </c>
      <c r="CT634" s="58">
        <v>96.7</v>
      </c>
      <c r="CU634" s="58">
        <v>104.55759999999999</v>
      </c>
      <c r="CV634" s="58">
        <v>5.86</v>
      </c>
      <c r="CW634" s="58">
        <v>3.41</v>
      </c>
      <c r="CX634" s="58">
        <v>100.3</v>
      </c>
      <c r="CY634" s="58">
        <v>86.1</v>
      </c>
      <c r="CZ634" s="58">
        <v>99.6</v>
      </c>
      <c r="DA634" s="58">
        <v>-8.8000000000000007</v>
      </c>
      <c r="DB634" s="58">
        <v>101.7</v>
      </c>
      <c r="DC634" s="58">
        <v>96.2</v>
      </c>
      <c r="DD634" s="58">
        <v>109.9</v>
      </c>
      <c r="DE634" s="58">
        <v>97.3</v>
      </c>
      <c r="DF634" s="58">
        <v>92.8</v>
      </c>
      <c r="DG634" s="58">
        <v>89.6</v>
      </c>
      <c r="DH634" s="58">
        <v>90</v>
      </c>
      <c r="DI634" s="58">
        <v>92.9</v>
      </c>
      <c r="DJ634" s="58">
        <v>122.546144978</v>
      </c>
      <c r="DK634" s="58">
        <v>106.1</v>
      </c>
      <c r="DL634" s="58">
        <v>107.3</v>
      </c>
      <c r="DM634" s="58">
        <v>97.7</v>
      </c>
      <c r="DN634" s="58">
        <v>24.319336</v>
      </c>
      <c r="DO634" s="58">
        <v>93.6</v>
      </c>
      <c r="DP634" s="59" t="s">
        <v>544</v>
      </c>
      <c r="DQ634" s="1">
        <v>98.4</v>
      </c>
    </row>
    <row r="635" spans="1:121">
      <c r="A635" s="3">
        <v>41167</v>
      </c>
      <c r="B635" s="58">
        <v>94.4</v>
      </c>
      <c r="C635" s="58">
        <v>93.7</v>
      </c>
      <c r="D635" s="58">
        <v>96.3</v>
      </c>
      <c r="E635" s="58">
        <v>91.2</v>
      </c>
      <c r="F635" s="58">
        <v>91.3</v>
      </c>
      <c r="G635" s="58">
        <v>1.2855700000000001</v>
      </c>
      <c r="H635" s="58">
        <v>1291.5999999999999</v>
      </c>
      <c r="I635" s="58">
        <v>2199.5</v>
      </c>
      <c r="J635" s="58">
        <v>0.246</v>
      </c>
      <c r="K635" s="58">
        <v>1.5</v>
      </c>
      <c r="L635" s="58">
        <v>7216.2</v>
      </c>
      <c r="M635" s="58">
        <v>250082</v>
      </c>
      <c r="N635" s="58">
        <v>97.2</v>
      </c>
      <c r="O635" s="58">
        <v>2057</v>
      </c>
      <c r="P635" s="58">
        <v>6.8</v>
      </c>
      <c r="Q635" s="58">
        <v>12.1</v>
      </c>
      <c r="R635" s="58">
        <v>21.4</v>
      </c>
      <c r="S635" s="58">
        <v>89.45</v>
      </c>
      <c r="T635" s="58">
        <v>91.35</v>
      </c>
      <c r="U635" s="58">
        <v>72.69</v>
      </c>
      <c r="V635" s="58">
        <v>69.650000000000006</v>
      </c>
      <c r="W635" s="58">
        <v>-21.5</v>
      </c>
      <c r="X635" s="58">
        <v>89.2</v>
      </c>
      <c r="Y635" s="58">
        <v>1.7</v>
      </c>
      <c r="Z635" s="58">
        <v>95.6</v>
      </c>
      <c r="AA635" s="58">
        <v>90.2</v>
      </c>
      <c r="AB635" s="58">
        <v>88</v>
      </c>
      <c r="AC635" s="58">
        <v>1.2855700000000001</v>
      </c>
      <c r="AD635" s="58">
        <v>97.5</v>
      </c>
      <c r="AE635" s="58">
        <v>-17.399999999999999</v>
      </c>
      <c r="AF635" s="58">
        <v>93.129062000000005</v>
      </c>
      <c r="AG635" s="58">
        <v>113.64</v>
      </c>
      <c r="AH635" s="58">
        <v>97.5</v>
      </c>
      <c r="AI635" s="58">
        <v>89.2</v>
      </c>
      <c r="AJ635" s="58">
        <v>10.3</v>
      </c>
      <c r="AK635" s="58">
        <v>31.6</v>
      </c>
      <c r="AL635" s="58">
        <v>-12.6</v>
      </c>
      <c r="AM635" s="58">
        <v>94.464299999999994</v>
      </c>
      <c r="AN635" s="58">
        <v>98.563500000000005</v>
      </c>
      <c r="AO635" s="58">
        <v>15.5</v>
      </c>
      <c r="AP635" s="58">
        <v>99.2</v>
      </c>
      <c r="AQ635" s="58">
        <v>98.1</v>
      </c>
      <c r="AR635" s="58">
        <v>-18.2</v>
      </c>
      <c r="AS635" s="58">
        <v>-9.5</v>
      </c>
      <c r="AT635" s="58">
        <v>94.6</v>
      </c>
      <c r="AU635" s="58">
        <v>97.04</v>
      </c>
      <c r="AV635" s="58">
        <v>107.8</v>
      </c>
      <c r="AW635" s="59" t="s">
        <v>544</v>
      </c>
      <c r="AX635" s="58">
        <v>191.9</v>
      </c>
      <c r="AY635" s="58">
        <v>185.8</v>
      </c>
      <c r="AZ635" s="58">
        <v>147.5</v>
      </c>
      <c r="BA635" s="58">
        <v>149.30000000000001</v>
      </c>
      <c r="BB635" s="58">
        <v>146.30000000000001</v>
      </c>
      <c r="BC635" s="58">
        <v>100.3</v>
      </c>
      <c r="BD635" s="59" t="s">
        <v>544</v>
      </c>
      <c r="BE635" s="58">
        <v>-4.5</v>
      </c>
      <c r="BF635" s="58">
        <v>107.1</v>
      </c>
      <c r="BG635" s="58">
        <v>18.27</v>
      </c>
      <c r="BH635" s="58">
        <v>18.2</v>
      </c>
      <c r="BI635" s="58">
        <v>96</v>
      </c>
      <c r="BJ635" s="58">
        <v>106.59650000000001</v>
      </c>
      <c r="BK635" s="58">
        <v>106.59650000000001</v>
      </c>
      <c r="BL635" s="58">
        <v>91.61</v>
      </c>
      <c r="BM635" s="58">
        <v>75.14</v>
      </c>
      <c r="BN635" s="58">
        <v>-16.5</v>
      </c>
      <c r="BO635" s="58">
        <v>-0.5</v>
      </c>
      <c r="BP635" s="58">
        <v>96.1</v>
      </c>
      <c r="BQ635" s="58">
        <v>95.3</v>
      </c>
      <c r="BR635" s="58">
        <v>91.9</v>
      </c>
      <c r="BS635" s="58">
        <v>95.3</v>
      </c>
      <c r="BT635" s="58">
        <v>-1.9</v>
      </c>
      <c r="BU635" s="58">
        <v>0.6</v>
      </c>
      <c r="BV635" s="58">
        <v>99.6</v>
      </c>
      <c r="BW635" s="58">
        <v>16.399999999999999</v>
      </c>
      <c r="BX635" s="58">
        <v>-11.6</v>
      </c>
      <c r="BY635" s="58">
        <v>-1.9</v>
      </c>
      <c r="BZ635" s="58">
        <v>-1.2</v>
      </c>
      <c r="CA635" s="58">
        <v>6</v>
      </c>
      <c r="CB635" s="58">
        <v>-17.2</v>
      </c>
      <c r="CC635" s="58">
        <v>23.9</v>
      </c>
      <c r="CD635" s="58">
        <v>33</v>
      </c>
      <c r="CE635" s="58">
        <v>42029</v>
      </c>
      <c r="CF635" s="58">
        <v>2652375</v>
      </c>
      <c r="CG635" s="58">
        <v>90.4</v>
      </c>
      <c r="CH635" s="58">
        <v>76.900000000000006</v>
      </c>
      <c r="CI635" s="58">
        <v>88.4</v>
      </c>
      <c r="CJ635" s="58">
        <v>99.3</v>
      </c>
      <c r="CK635" s="58">
        <v>2.8</v>
      </c>
      <c r="CL635" s="58">
        <v>-19.7</v>
      </c>
      <c r="CM635" s="58">
        <v>-1.9</v>
      </c>
      <c r="CN635" s="58">
        <v>72.5</v>
      </c>
      <c r="CO635" s="58">
        <v>74.099999999999994</v>
      </c>
      <c r="CP635" s="58">
        <v>90.7</v>
      </c>
      <c r="CQ635" s="58">
        <v>227.422607422</v>
      </c>
      <c r="CR635" s="58">
        <v>23.88</v>
      </c>
      <c r="CS635" s="58">
        <v>93.1</v>
      </c>
      <c r="CT635" s="58">
        <v>98.8</v>
      </c>
      <c r="CU635" s="58">
        <v>106.8865</v>
      </c>
      <c r="CV635" s="58">
        <v>5.92</v>
      </c>
      <c r="CW635" s="58">
        <v>3.48</v>
      </c>
      <c r="CX635" s="58">
        <v>93.8</v>
      </c>
      <c r="CY635" s="58">
        <v>80.3</v>
      </c>
      <c r="CZ635" s="58">
        <v>101.1</v>
      </c>
      <c r="DA635" s="58">
        <v>-6.6</v>
      </c>
      <c r="DB635" s="58">
        <v>100</v>
      </c>
      <c r="DC635" s="58">
        <v>96.2</v>
      </c>
      <c r="DD635" s="58">
        <v>111.1</v>
      </c>
      <c r="DE635" s="58">
        <v>95.9</v>
      </c>
      <c r="DF635" s="58">
        <v>92.8</v>
      </c>
      <c r="DG635" s="58">
        <v>89.9</v>
      </c>
      <c r="DH635" s="58">
        <v>87.6</v>
      </c>
      <c r="DI635" s="58">
        <v>89.7</v>
      </c>
      <c r="DJ635" s="58">
        <v>151.90478223100001</v>
      </c>
      <c r="DK635" s="58">
        <v>106.7</v>
      </c>
      <c r="DL635" s="58">
        <v>106.9</v>
      </c>
      <c r="DM635" s="58">
        <v>95.9</v>
      </c>
      <c r="DN635" s="58">
        <v>24.810091</v>
      </c>
      <c r="DO635" s="58">
        <v>94</v>
      </c>
      <c r="DP635" s="59" t="s">
        <v>544</v>
      </c>
      <c r="DQ635" s="1">
        <v>97.1</v>
      </c>
    </row>
    <row r="636" spans="1:121">
      <c r="A636" s="3">
        <v>41197</v>
      </c>
      <c r="B636" s="58">
        <v>94.6</v>
      </c>
      <c r="C636" s="58">
        <v>93.7</v>
      </c>
      <c r="D636" s="58">
        <v>95.3</v>
      </c>
      <c r="E636" s="58">
        <v>92.1</v>
      </c>
      <c r="F636" s="58">
        <v>94.4</v>
      </c>
      <c r="G636" s="58">
        <v>1.297417</v>
      </c>
      <c r="H636" s="58">
        <v>1347.2</v>
      </c>
      <c r="I636" s="58">
        <v>2241.3000000000002</v>
      </c>
      <c r="J636" s="58">
        <v>0.20799999999999999</v>
      </c>
      <c r="K636" s="58">
        <v>1.5</v>
      </c>
      <c r="L636" s="58">
        <v>7260.6</v>
      </c>
      <c r="M636" s="58">
        <v>259529</v>
      </c>
      <c r="N636" s="58">
        <v>95.9</v>
      </c>
      <c r="O636" s="58">
        <v>2405</v>
      </c>
      <c r="P636" s="58">
        <v>6.8</v>
      </c>
      <c r="Q636" s="58">
        <v>8.6999999999999993</v>
      </c>
      <c r="R636" s="58">
        <v>26.9</v>
      </c>
      <c r="S636" s="58">
        <v>90.1</v>
      </c>
      <c r="T636" s="58">
        <v>91.37</v>
      </c>
      <c r="U636" s="58">
        <v>74.72</v>
      </c>
      <c r="V636" s="58">
        <v>71.44</v>
      </c>
      <c r="W636" s="58">
        <v>-27.8</v>
      </c>
      <c r="X636" s="58">
        <v>95.3</v>
      </c>
      <c r="Y636" s="58">
        <v>-1.4</v>
      </c>
      <c r="Z636" s="58">
        <v>95.8</v>
      </c>
      <c r="AA636" s="58">
        <v>90.3</v>
      </c>
      <c r="AB636" s="58">
        <v>88.1</v>
      </c>
      <c r="AC636" s="58">
        <v>1.297417</v>
      </c>
      <c r="AD636" s="58">
        <v>96.1</v>
      </c>
      <c r="AE636" s="58">
        <v>-22.8</v>
      </c>
      <c r="AF636" s="58">
        <v>93.376866000000007</v>
      </c>
      <c r="AG636" s="58">
        <v>111.79</v>
      </c>
      <c r="AH636" s="58">
        <v>97.6</v>
      </c>
      <c r="AI636" s="58">
        <v>95.3</v>
      </c>
      <c r="AJ636" s="58">
        <v>10.199999999999999</v>
      </c>
      <c r="AK636" s="58">
        <v>33.200000000000003</v>
      </c>
      <c r="AL636" s="58">
        <v>-16.899999999999999</v>
      </c>
      <c r="AM636" s="58">
        <v>94.561000000000007</v>
      </c>
      <c r="AN636" s="58">
        <v>98.5381</v>
      </c>
      <c r="AO636" s="58">
        <v>17.2</v>
      </c>
      <c r="AP636" s="58">
        <v>96.7</v>
      </c>
      <c r="AQ636" s="58">
        <v>97.7</v>
      </c>
      <c r="AR636" s="58">
        <v>-11.5</v>
      </c>
      <c r="AS636" s="58">
        <v>-8.8000000000000007</v>
      </c>
      <c r="AT636" s="58">
        <v>93.7</v>
      </c>
      <c r="AU636" s="58">
        <v>97.41</v>
      </c>
      <c r="AV636" s="58">
        <v>107.5</v>
      </c>
      <c r="AW636" s="59" t="s">
        <v>544</v>
      </c>
      <c r="AX636" s="58">
        <v>189.3</v>
      </c>
      <c r="AY636" s="58">
        <v>183.7</v>
      </c>
      <c r="AZ636" s="58">
        <v>148.69999999999999</v>
      </c>
      <c r="BA636" s="58">
        <v>142.69999999999999</v>
      </c>
      <c r="BB636" s="58">
        <v>152.9</v>
      </c>
      <c r="BC636" s="58">
        <v>100.3</v>
      </c>
      <c r="BD636" s="59" t="s">
        <v>544</v>
      </c>
      <c r="BE636" s="58">
        <v>-4.5</v>
      </c>
      <c r="BF636" s="58">
        <v>106</v>
      </c>
      <c r="BG636" s="58">
        <v>18.43</v>
      </c>
      <c r="BH636" s="58">
        <v>18.53</v>
      </c>
      <c r="BI636" s="58">
        <v>94.8</v>
      </c>
      <c r="BJ636" s="58">
        <v>107.29430000000001</v>
      </c>
      <c r="BK636" s="58">
        <v>107.29430000000001</v>
      </c>
      <c r="BL636" s="58">
        <v>91.74</v>
      </c>
      <c r="BM636" s="58">
        <v>76.650000000000006</v>
      </c>
      <c r="BN636" s="58">
        <v>-12.6</v>
      </c>
      <c r="BO636" s="58">
        <v>-2.8</v>
      </c>
      <c r="BP636" s="58">
        <v>93.3</v>
      </c>
      <c r="BQ636" s="58">
        <v>92.3</v>
      </c>
      <c r="BR636" s="58">
        <v>88.7</v>
      </c>
      <c r="BS636" s="58">
        <v>95</v>
      </c>
      <c r="BT636" s="58">
        <v>-4.2</v>
      </c>
      <c r="BU636" s="58">
        <v>-0.5</v>
      </c>
      <c r="BV636" s="58">
        <v>98</v>
      </c>
      <c r="BW636" s="58">
        <v>16.2</v>
      </c>
      <c r="BX636" s="58">
        <v>-5.5</v>
      </c>
      <c r="BY636" s="58">
        <v>-1</v>
      </c>
      <c r="BZ636" s="58">
        <v>-3</v>
      </c>
      <c r="CA636" s="58">
        <v>6</v>
      </c>
      <c r="CB636" s="58">
        <v>-15.8</v>
      </c>
      <c r="CC636" s="58">
        <v>29.9</v>
      </c>
      <c r="CD636" s="58">
        <v>33.9</v>
      </c>
      <c r="CE636" s="58">
        <v>42072</v>
      </c>
      <c r="CF636" s="58">
        <v>2660722</v>
      </c>
      <c r="CG636" s="58">
        <v>107.9</v>
      </c>
      <c r="CH636" s="58">
        <v>81.5</v>
      </c>
      <c r="CI636" s="58">
        <v>121.7</v>
      </c>
      <c r="CJ636" s="58">
        <v>109.8</v>
      </c>
      <c r="CK636" s="58">
        <v>3</v>
      </c>
      <c r="CL636" s="58">
        <v>-18.399999999999999</v>
      </c>
      <c r="CM636" s="58">
        <v>-4.2</v>
      </c>
      <c r="CN636" s="58">
        <v>72.599999999999994</v>
      </c>
      <c r="CO636" s="58">
        <v>74.400000000000006</v>
      </c>
      <c r="CP636" s="58">
        <v>88.8</v>
      </c>
      <c r="CQ636" s="58">
        <v>174.70272827100001</v>
      </c>
      <c r="CR636" s="58">
        <v>19.68</v>
      </c>
      <c r="CS636" s="58">
        <v>92.9</v>
      </c>
      <c r="CT636" s="58">
        <v>99.6</v>
      </c>
      <c r="CU636" s="58">
        <v>107.4408</v>
      </c>
      <c r="CV636" s="58">
        <v>5.88</v>
      </c>
      <c r="CW636" s="58">
        <v>3.32</v>
      </c>
      <c r="CX636" s="58">
        <v>111.7</v>
      </c>
      <c r="CY636" s="58">
        <v>85</v>
      </c>
      <c r="CZ636" s="58">
        <v>100.1</v>
      </c>
      <c r="DA636" s="58">
        <v>-13.2</v>
      </c>
      <c r="DB636" s="58">
        <v>99.1</v>
      </c>
      <c r="DC636" s="58">
        <v>96.3</v>
      </c>
      <c r="DD636" s="58">
        <v>110</v>
      </c>
      <c r="DE636" s="58">
        <v>95.6</v>
      </c>
      <c r="DF636" s="58">
        <v>93.7</v>
      </c>
      <c r="DG636" s="58">
        <v>89.2</v>
      </c>
      <c r="DH636" s="58">
        <v>94.7</v>
      </c>
      <c r="DI636" s="58">
        <v>86.5</v>
      </c>
      <c r="DJ636" s="58">
        <v>158.583753723</v>
      </c>
      <c r="DK636" s="58">
        <v>105.8</v>
      </c>
      <c r="DL636" s="58">
        <v>107.3</v>
      </c>
      <c r="DM636" s="58">
        <v>94.4</v>
      </c>
      <c r="DN636" s="58">
        <v>25.237000999999999</v>
      </c>
      <c r="DO636" s="58">
        <v>93.2</v>
      </c>
      <c r="DP636" s="59" t="s">
        <v>544</v>
      </c>
      <c r="DQ636" s="1">
        <v>95.8</v>
      </c>
    </row>
    <row r="637" spans="1:121">
      <c r="A637" s="3">
        <v>41228</v>
      </c>
      <c r="B637" s="58">
        <v>94</v>
      </c>
      <c r="C637" s="58">
        <v>93.8</v>
      </c>
      <c r="D637" s="58">
        <v>94.8</v>
      </c>
      <c r="E637" s="58">
        <v>92.8</v>
      </c>
      <c r="F637" s="58">
        <v>91.8</v>
      </c>
      <c r="G637" s="58">
        <v>1.2827729999999999</v>
      </c>
      <c r="H637" s="58">
        <v>1373.1</v>
      </c>
      <c r="I637" s="58">
        <v>2241.9</v>
      </c>
      <c r="J637" s="58">
        <v>0.192</v>
      </c>
      <c r="K637" s="58">
        <v>1.3</v>
      </c>
      <c r="L637" s="58">
        <v>7405.5</v>
      </c>
      <c r="M637" s="58">
        <v>259846</v>
      </c>
      <c r="N637" s="58">
        <v>95.2</v>
      </c>
      <c r="O637" s="58">
        <v>2211</v>
      </c>
      <c r="P637" s="58">
        <v>6.8</v>
      </c>
      <c r="Q637" s="58">
        <v>8.6</v>
      </c>
      <c r="R637" s="58">
        <v>25.2</v>
      </c>
      <c r="S637" s="58">
        <v>86.83</v>
      </c>
      <c r="T637" s="58">
        <v>88.75</v>
      </c>
      <c r="U637" s="58">
        <v>70.23</v>
      </c>
      <c r="V637" s="58">
        <v>68.22</v>
      </c>
      <c r="W637" s="58">
        <v>-25.9</v>
      </c>
      <c r="X637" s="58">
        <v>90.8</v>
      </c>
      <c r="Y637" s="58">
        <v>5.3</v>
      </c>
      <c r="Z637" s="58">
        <v>95.7</v>
      </c>
      <c r="AA637" s="58">
        <v>90.1</v>
      </c>
      <c r="AB637" s="58">
        <v>87.9</v>
      </c>
      <c r="AC637" s="58">
        <v>1.2827729999999999</v>
      </c>
      <c r="AD637" s="58">
        <v>95.4</v>
      </c>
      <c r="AE637" s="58">
        <v>-19.8</v>
      </c>
      <c r="AF637" s="58">
        <v>93.470149000000006</v>
      </c>
      <c r="AG637" s="58">
        <v>109.91</v>
      </c>
      <c r="AH637" s="58">
        <v>97.6</v>
      </c>
      <c r="AI637" s="58">
        <v>90.8</v>
      </c>
      <c r="AJ637" s="58">
        <v>11.4</v>
      </c>
      <c r="AK637" s="58">
        <v>32</v>
      </c>
      <c r="AL637" s="58">
        <v>-10.8</v>
      </c>
      <c r="AM637" s="58">
        <v>94.7667</v>
      </c>
      <c r="AN637" s="58">
        <v>98.625500000000002</v>
      </c>
      <c r="AO637" s="58">
        <v>17.2</v>
      </c>
      <c r="AP637" s="58">
        <v>93.9</v>
      </c>
      <c r="AQ637" s="58">
        <v>98.7</v>
      </c>
      <c r="AR637" s="58">
        <v>-15.7</v>
      </c>
      <c r="AS637" s="58">
        <v>-8</v>
      </c>
      <c r="AT637" s="58">
        <v>95.9</v>
      </c>
      <c r="AU637" s="58">
        <v>97.07</v>
      </c>
      <c r="AV637" s="58">
        <v>107.5</v>
      </c>
      <c r="AW637" s="59" t="s">
        <v>544</v>
      </c>
      <c r="AX637" s="58">
        <v>187</v>
      </c>
      <c r="AY637" s="58">
        <v>181.3</v>
      </c>
      <c r="AZ637" s="58">
        <v>146</v>
      </c>
      <c r="BA637" s="58">
        <v>137.30000000000001</v>
      </c>
      <c r="BB637" s="58">
        <v>152</v>
      </c>
      <c r="BC637" s="58">
        <v>100.4</v>
      </c>
      <c r="BD637" s="59" t="s">
        <v>544</v>
      </c>
      <c r="BE637" s="58">
        <v>6.3</v>
      </c>
      <c r="BF637" s="58">
        <v>106.4</v>
      </c>
      <c r="BG637" s="58">
        <v>18.18</v>
      </c>
      <c r="BH637" s="58">
        <v>17.96</v>
      </c>
      <c r="BI637" s="58">
        <v>94.5</v>
      </c>
      <c r="BJ637" s="58">
        <v>106.7255</v>
      </c>
      <c r="BK637" s="58">
        <v>106.7255</v>
      </c>
      <c r="BL637" s="58">
        <v>89.12</v>
      </c>
      <c r="BM637" s="58">
        <v>73.180000000000007</v>
      </c>
      <c r="BN637" s="58">
        <v>-21.3</v>
      </c>
      <c r="BO637" s="58">
        <v>-9.3000000000000007</v>
      </c>
      <c r="BP637" s="58">
        <v>93.8</v>
      </c>
      <c r="BQ637" s="58">
        <v>92.6</v>
      </c>
      <c r="BR637" s="58">
        <v>88.7</v>
      </c>
      <c r="BS637" s="58">
        <v>94.5</v>
      </c>
      <c r="BT637" s="58">
        <v>-1.4</v>
      </c>
      <c r="BU637" s="58">
        <v>-1.4</v>
      </c>
      <c r="BV637" s="58">
        <v>98</v>
      </c>
      <c r="BW637" s="58">
        <v>14.6</v>
      </c>
      <c r="BX637" s="58">
        <v>-8.6</v>
      </c>
      <c r="BY637" s="58">
        <v>1.9</v>
      </c>
      <c r="BZ637" s="58">
        <v>-3</v>
      </c>
      <c r="CA637" s="58">
        <v>6.1</v>
      </c>
      <c r="CB637" s="58">
        <v>-14.6</v>
      </c>
      <c r="CC637" s="58">
        <v>17.8</v>
      </c>
      <c r="CD637" s="58">
        <v>29.4</v>
      </c>
      <c r="CE637" s="58">
        <v>42140</v>
      </c>
      <c r="CF637" s="58">
        <v>2654662</v>
      </c>
      <c r="CG637" s="58">
        <v>86.3</v>
      </c>
      <c r="CH637" s="58">
        <v>82.4</v>
      </c>
      <c r="CI637" s="58">
        <v>90.9</v>
      </c>
      <c r="CJ637" s="58">
        <v>84.3</v>
      </c>
      <c r="CK637" s="58">
        <v>3.8</v>
      </c>
      <c r="CL637" s="58">
        <v>-18.3</v>
      </c>
      <c r="CM637" s="58">
        <v>-1.4</v>
      </c>
      <c r="CN637" s="58">
        <v>72.599999999999994</v>
      </c>
      <c r="CO637" s="58">
        <v>74.400000000000006</v>
      </c>
      <c r="CP637" s="58">
        <v>89.2</v>
      </c>
      <c r="CQ637" s="58">
        <v>214.819824219</v>
      </c>
      <c r="CR637" s="58">
        <v>18.149999999999999</v>
      </c>
      <c r="CS637" s="58">
        <v>93</v>
      </c>
      <c r="CT637" s="58">
        <v>99.3</v>
      </c>
      <c r="CU637" s="58">
        <v>106.8546</v>
      </c>
      <c r="CV637" s="58">
        <v>5.98</v>
      </c>
      <c r="CW637" s="58">
        <v>3.24</v>
      </c>
      <c r="CX637" s="58">
        <v>89.3</v>
      </c>
      <c r="CY637" s="58">
        <v>85.8</v>
      </c>
      <c r="CZ637" s="58">
        <v>98.6</v>
      </c>
      <c r="DA637" s="58">
        <v>-7.7</v>
      </c>
      <c r="DB637" s="58">
        <v>98.4</v>
      </c>
      <c r="DC637" s="58">
        <v>96.4</v>
      </c>
      <c r="DD637" s="58">
        <v>108.7</v>
      </c>
      <c r="DE637" s="58">
        <v>95.1</v>
      </c>
      <c r="DF637" s="58">
        <v>92.9</v>
      </c>
      <c r="DG637" s="58">
        <v>89.1</v>
      </c>
      <c r="DH637" s="58">
        <v>89.3</v>
      </c>
      <c r="DI637" s="58">
        <v>86.2</v>
      </c>
      <c r="DJ637" s="58">
        <v>174.03126126199999</v>
      </c>
      <c r="DK637" s="58">
        <v>106.4</v>
      </c>
      <c r="DL637" s="58">
        <v>107.4</v>
      </c>
      <c r="DM637" s="58">
        <v>94</v>
      </c>
      <c r="DN637" s="58">
        <v>25.511206000000001</v>
      </c>
      <c r="DO637" s="58">
        <v>92</v>
      </c>
      <c r="DP637" s="59" t="s">
        <v>544</v>
      </c>
      <c r="DQ637" s="1">
        <v>95.1</v>
      </c>
    </row>
    <row r="638" spans="1:121">
      <c r="A638" s="3">
        <v>41258</v>
      </c>
      <c r="B638" s="58">
        <v>95.3</v>
      </c>
      <c r="C638" s="58">
        <v>94.1</v>
      </c>
      <c r="D638" s="58">
        <v>93.6</v>
      </c>
      <c r="E638" s="58">
        <v>94.5</v>
      </c>
      <c r="F638" s="58">
        <v>92.3</v>
      </c>
      <c r="G638" s="58">
        <v>1.3119369999999999</v>
      </c>
      <c r="H638" s="58">
        <v>1365.7</v>
      </c>
      <c r="I638" s="58">
        <v>2222.4</v>
      </c>
      <c r="J638" s="58">
        <v>0.185</v>
      </c>
      <c r="K638" s="58">
        <v>1.3</v>
      </c>
      <c r="L638" s="58">
        <v>7612.4</v>
      </c>
      <c r="M638" s="58">
        <v>204331</v>
      </c>
      <c r="N638" s="58">
        <v>95.9</v>
      </c>
      <c r="O638" s="58">
        <v>1878</v>
      </c>
      <c r="P638" s="58">
        <v>6.9</v>
      </c>
      <c r="Q638" s="58">
        <v>11.5</v>
      </c>
      <c r="R638" s="58">
        <v>21.8</v>
      </c>
      <c r="S638" s="58">
        <v>89.34</v>
      </c>
      <c r="T638" s="58">
        <v>90.74</v>
      </c>
      <c r="U638" s="58">
        <v>71.94</v>
      </c>
      <c r="V638" s="58">
        <v>69.19</v>
      </c>
      <c r="W638" s="58">
        <v>-22.9</v>
      </c>
      <c r="X638" s="58">
        <v>91.4</v>
      </c>
      <c r="Y638" s="58">
        <v>6.1</v>
      </c>
      <c r="Z638" s="58">
        <v>96.4</v>
      </c>
      <c r="AA638" s="58">
        <v>90.8</v>
      </c>
      <c r="AB638" s="58">
        <v>88.6</v>
      </c>
      <c r="AC638" s="58">
        <v>1.3119369999999999</v>
      </c>
      <c r="AD638" s="58">
        <v>95.5</v>
      </c>
      <c r="AE638" s="58">
        <v>-19.399999999999999</v>
      </c>
      <c r="AF638" s="58">
        <v>93.714821999999998</v>
      </c>
      <c r="AG638" s="58">
        <v>109.57</v>
      </c>
      <c r="AH638" s="58">
        <v>97.6</v>
      </c>
      <c r="AI638" s="58">
        <v>91.4</v>
      </c>
      <c r="AJ638" s="58">
        <v>13.5</v>
      </c>
      <c r="AK638" s="58">
        <v>26.1</v>
      </c>
      <c r="AL638" s="58">
        <v>-9.6</v>
      </c>
      <c r="AM638" s="58">
        <v>95.0501</v>
      </c>
      <c r="AN638" s="58">
        <v>98.792500000000004</v>
      </c>
      <c r="AO638" s="58">
        <v>23.8</v>
      </c>
      <c r="AP638" s="58">
        <v>81</v>
      </c>
      <c r="AQ638" s="58">
        <v>98.4</v>
      </c>
      <c r="AR638" s="58">
        <v>6.9</v>
      </c>
      <c r="AS638" s="58">
        <v>-8.4</v>
      </c>
      <c r="AT638" s="58">
        <v>97</v>
      </c>
      <c r="AU638" s="58">
        <v>98.27</v>
      </c>
      <c r="AV638" s="58">
        <v>106.8</v>
      </c>
      <c r="AW638" s="59" t="s">
        <v>544</v>
      </c>
      <c r="AX638" s="58">
        <v>187.4</v>
      </c>
      <c r="AY638" s="58">
        <v>182.2</v>
      </c>
      <c r="AZ638" s="58">
        <v>149.6</v>
      </c>
      <c r="BA638" s="58">
        <v>134.80000000000001</v>
      </c>
      <c r="BB638" s="58">
        <v>160</v>
      </c>
      <c r="BC638" s="58">
        <v>100.1</v>
      </c>
      <c r="BD638" s="59" t="s">
        <v>544</v>
      </c>
      <c r="BE638" s="58">
        <v>6.2</v>
      </c>
      <c r="BF638" s="58">
        <v>106.5</v>
      </c>
      <c r="BG638" s="58">
        <v>18.079999999999998</v>
      </c>
      <c r="BH638" s="58">
        <v>18.55</v>
      </c>
      <c r="BI638" s="58">
        <v>90.3</v>
      </c>
      <c r="BJ638" s="58">
        <v>108.27849999999999</v>
      </c>
      <c r="BK638" s="58">
        <v>108.27849999999999</v>
      </c>
      <c r="BL638" s="58">
        <v>90.73</v>
      </c>
      <c r="BM638" s="58">
        <v>74.05</v>
      </c>
      <c r="BN638" s="58">
        <v>-7.2</v>
      </c>
      <c r="BO638" s="58">
        <v>-2.9</v>
      </c>
      <c r="BP638" s="58">
        <v>94.9</v>
      </c>
      <c r="BQ638" s="58">
        <v>93.5</v>
      </c>
      <c r="BR638" s="58">
        <v>91.2</v>
      </c>
      <c r="BS638" s="58">
        <v>94.9</v>
      </c>
      <c r="BT638" s="58">
        <v>0</v>
      </c>
      <c r="BU638" s="58">
        <v>-2.7</v>
      </c>
      <c r="BV638" s="58">
        <v>96.7</v>
      </c>
      <c r="BW638" s="58">
        <v>17.7</v>
      </c>
      <c r="BX638" s="58">
        <v>-10.9</v>
      </c>
      <c r="BY638" s="58">
        <v>2.5</v>
      </c>
      <c r="BZ638" s="58">
        <v>-1.1000000000000001</v>
      </c>
      <c r="CA638" s="58">
        <v>6</v>
      </c>
      <c r="CB638" s="58">
        <v>-17.899999999999999</v>
      </c>
      <c r="CC638" s="58">
        <v>21.2</v>
      </c>
      <c r="CD638" s="58">
        <v>20.100000000000001</v>
      </c>
      <c r="CE638" s="58">
        <v>42168</v>
      </c>
      <c r="CF638" s="58">
        <v>2627721</v>
      </c>
      <c r="CG638" s="58">
        <v>86.4</v>
      </c>
      <c r="CH638" s="58">
        <v>74.900000000000006</v>
      </c>
      <c r="CI638" s="58">
        <v>84.2</v>
      </c>
      <c r="CJ638" s="58">
        <v>94.5</v>
      </c>
      <c r="CK638" s="58">
        <v>4</v>
      </c>
      <c r="CL638" s="58">
        <v>-15.1</v>
      </c>
      <c r="CM638" s="58">
        <v>0</v>
      </c>
      <c r="CN638" s="58">
        <v>71.7</v>
      </c>
      <c r="CO638" s="58">
        <v>74.2</v>
      </c>
      <c r="CP638" s="58">
        <v>92.5</v>
      </c>
      <c r="CQ638" s="58">
        <v>170.51521301299999</v>
      </c>
      <c r="CR638" s="58">
        <v>15.77</v>
      </c>
      <c r="CS638" s="58">
        <v>93</v>
      </c>
      <c r="CT638" s="58">
        <v>101.1</v>
      </c>
      <c r="CU638" s="58">
        <v>108.42140000000001</v>
      </c>
      <c r="CV638" s="58">
        <v>5.82</v>
      </c>
      <c r="CW638" s="58">
        <v>3.31</v>
      </c>
      <c r="CX638" s="58">
        <v>89.3</v>
      </c>
      <c r="CY638" s="58">
        <v>78</v>
      </c>
      <c r="CZ638" s="58">
        <v>96.2</v>
      </c>
      <c r="DA638" s="58">
        <v>-14.1</v>
      </c>
      <c r="DB638" s="58">
        <v>96.3</v>
      </c>
      <c r="DC638" s="58">
        <v>96.8</v>
      </c>
      <c r="DD638" s="58">
        <v>107.5</v>
      </c>
      <c r="DE638" s="58">
        <v>95.5</v>
      </c>
      <c r="DF638" s="58">
        <v>95.1</v>
      </c>
      <c r="DG638" s="58">
        <v>90.8</v>
      </c>
      <c r="DH638" s="58">
        <v>89.7</v>
      </c>
      <c r="DI638" s="58">
        <v>89.7</v>
      </c>
      <c r="DJ638" s="58">
        <v>168.66760342000001</v>
      </c>
      <c r="DK638" s="58">
        <v>106.2</v>
      </c>
      <c r="DL638" s="58">
        <v>107.8</v>
      </c>
      <c r="DM638" s="58">
        <v>94.3</v>
      </c>
      <c r="DN638" s="58">
        <v>24.735135</v>
      </c>
      <c r="DO638" s="58">
        <v>93.1</v>
      </c>
      <c r="DP638" s="59" t="s">
        <v>544</v>
      </c>
      <c r="DQ638" s="1">
        <v>95.9</v>
      </c>
    </row>
    <row r="639" spans="1:121">
      <c r="A639" s="3">
        <v>41289</v>
      </c>
      <c r="B639" s="58">
        <v>96.3</v>
      </c>
      <c r="C639" s="58">
        <v>96.1</v>
      </c>
      <c r="D639" s="58">
        <v>96.2</v>
      </c>
      <c r="E639" s="58">
        <v>96</v>
      </c>
      <c r="F639" s="58">
        <v>92.2</v>
      </c>
      <c r="G639" s="58">
        <v>1.328805</v>
      </c>
      <c r="H639" s="58">
        <v>1363</v>
      </c>
      <c r="I639" s="58">
        <v>2218.1</v>
      </c>
      <c r="J639" s="58">
        <v>0.20499999999999999</v>
      </c>
      <c r="K639" s="58">
        <v>1.5</v>
      </c>
      <c r="L639" s="58">
        <v>7776.1</v>
      </c>
      <c r="M639" s="58">
        <v>192090</v>
      </c>
      <c r="N639" s="58">
        <v>94.9</v>
      </c>
      <c r="O639" s="58">
        <v>2224</v>
      </c>
      <c r="P639" s="58">
        <v>6.9</v>
      </c>
      <c r="Q639" s="58">
        <v>18.8</v>
      </c>
      <c r="R639" s="58">
        <v>14.8</v>
      </c>
      <c r="S639" s="58">
        <v>89.22</v>
      </c>
      <c r="T639" s="58">
        <v>91.1</v>
      </c>
      <c r="U639" s="58">
        <v>72.040000000000006</v>
      </c>
      <c r="V639" s="58">
        <v>70.11</v>
      </c>
      <c r="W639" s="58">
        <v>-21.6</v>
      </c>
      <c r="X639" s="58">
        <v>90.5</v>
      </c>
      <c r="Y639" s="58">
        <v>6.9</v>
      </c>
      <c r="Z639" s="58">
        <v>97.3</v>
      </c>
      <c r="AA639" s="58">
        <v>91.7</v>
      </c>
      <c r="AB639" s="58">
        <v>89.3</v>
      </c>
      <c r="AC639" s="58">
        <v>1.328805</v>
      </c>
      <c r="AD639" s="58">
        <v>94.8</v>
      </c>
      <c r="AE639" s="58">
        <v>-19.7</v>
      </c>
      <c r="AF639" s="58">
        <v>93.802817000000005</v>
      </c>
      <c r="AG639" s="58">
        <v>112.53</v>
      </c>
      <c r="AH639" s="58">
        <v>97.8</v>
      </c>
      <c r="AI639" s="58">
        <v>90.5</v>
      </c>
      <c r="AJ639" s="58">
        <v>17.600000000000001</v>
      </c>
      <c r="AK639" s="58">
        <v>16.8</v>
      </c>
      <c r="AL639" s="58">
        <v>-3.2</v>
      </c>
      <c r="AM639" s="58">
        <v>95.373099999999994</v>
      </c>
      <c r="AN639" s="58">
        <v>98.999300000000005</v>
      </c>
      <c r="AO639" s="58">
        <v>35.6</v>
      </c>
      <c r="AP639" s="58">
        <v>48.1</v>
      </c>
      <c r="AQ639" s="58">
        <v>99.8</v>
      </c>
      <c r="AR639" s="58">
        <v>31.5</v>
      </c>
      <c r="AS639" s="58">
        <v>-6.5</v>
      </c>
      <c r="AT639" s="58">
        <v>99.2</v>
      </c>
      <c r="AU639" s="58">
        <v>98.98</v>
      </c>
      <c r="AV639" s="58">
        <v>106.6</v>
      </c>
      <c r="AW639" s="59" t="s">
        <v>544</v>
      </c>
      <c r="AX639" s="58">
        <v>193.4</v>
      </c>
      <c r="AY639" s="58">
        <v>188.1</v>
      </c>
      <c r="AZ639" s="58">
        <v>155.4</v>
      </c>
      <c r="BA639" s="58">
        <v>133.30000000000001</v>
      </c>
      <c r="BB639" s="58">
        <v>170.6</v>
      </c>
      <c r="BC639" s="58">
        <v>99.9</v>
      </c>
      <c r="BD639" s="59" t="s">
        <v>544</v>
      </c>
      <c r="BE639" s="58">
        <v>4.3</v>
      </c>
      <c r="BF639" s="58">
        <v>108.6</v>
      </c>
      <c r="BG639" s="58">
        <v>18.579999999999998</v>
      </c>
      <c r="BH639" s="58">
        <v>17.989999999999998</v>
      </c>
      <c r="BI639" s="58">
        <v>87.9</v>
      </c>
      <c r="BJ639" s="58">
        <v>109.88</v>
      </c>
      <c r="BK639" s="58">
        <v>109.88</v>
      </c>
      <c r="BL639" s="58">
        <v>90.89</v>
      </c>
      <c r="BM639" s="58">
        <v>74.569999999999993</v>
      </c>
      <c r="BN639" s="58">
        <v>-6.5</v>
      </c>
      <c r="BO639" s="58">
        <v>0.7</v>
      </c>
      <c r="BP639" s="58">
        <v>92.3</v>
      </c>
      <c r="BQ639" s="58">
        <v>91.2</v>
      </c>
      <c r="BR639" s="58">
        <v>87.8</v>
      </c>
      <c r="BS639" s="58">
        <v>95.4</v>
      </c>
      <c r="BT639" s="58">
        <v>1.9</v>
      </c>
      <c r="BU639" s="58">
        <v>4.5999999999999996</v>
      </c>
      <c r="BV639" s="58">
        <v>96.9</v>
      </c>
      <c r="BW639" s="58">
        <v>18.899999999999999</v>
      </c>
      <c r="BX639" s="58">
        <v>-4</v>
      </c>
      <c r="BY639" s="58">
        <v>3</v>
      </c>
      <c r="BZ639" s="58">
        <v>3.7</v>
      </c>
      <c r="CA639" s="58">
        <v>5.8</v>
      </c>
      <c r="CB639" s="58">
        <v>-11.3</v>
      </c>
      <c r="CC639" s="58">
        <v>36</v>
      </c>
      <c r="CD639" s="58">
        <v>35.299999999999997</v>
      </c>
      <c r="CE639" s="58">
        <v>42160</v>
      </c>
      <c r="CF639" s="58">
        <v>2652268</v>
      </c>
      <c r="CG639" s="58">
        <v>90.4</v>
      </c>
      <c r="CH639" s="58">
        <v>82.5</v>
      </c>
      <c r="CI639" s="58">
        <v>99.7</v>
      </c>
      <c r="CJ639" s="58">
        <v>86.4</v>
      </c>
      <c r="CK639" s="58">
        <v>6</v>
      </c>
      <c r="CL639" s="58">
        <v>-13.7</v>
      </c>
      <c r="CM639" s="58">
        <v>1.9</v>
      </c>
      <c r="CN639" s="58">
        <v>71.900000000000006</v>
      </c>
      <c r="CO639" s="58">
        <v>75</v>
      </c>
      <c r="CP639" s="58">
        <v>90.9</v>
      </c>
      <c r="CQ639" s="58">
        <v>198.88420105</v>
      </c>
      <c r="CR639" s="58">
        <v>18.14</v>
      </c>
      <c r="CS639" s="58">
        <v>93.1</v>
      </c>
      <c r="CT639" s="58">
        <v>103.3</v>
      </c>
      <c r="CU639" s="58">
        <v>109.90170000000001</v>
      </c>
      <c r="CV639" s="58">
        <v>6.37</v>
      </c>
      <c r="CW639" s="58">
        <v>3.32</v>
      </c>
      <c r="CX639" s="58">
        <v>93.2</v>
      </c>
      <c r="CY639" s="58">
        <v>85.8</v>
      </c>
      <c r="CZ639" s="58">
        <v>96.5</v>
      </c>
      <c r="DA639" s="58">
        <v>-18.600000000000001</v>
      </c>
      <c r="DB639" s="58">
        <v>97.6</v>
      </c>
      <c r="DC639" s="58">
        <v>95.8</v>
      </c>
      <c r="DD639" s="58">
        <v>110</v>
      </c>
      <c r="DE639" s="58">
        <v>96</v>
      </c>
      <c r="DF639" s="58">
        <v>96.6</v>
      </c>
      <c r="DG639" s="58">
        <v>90.8</v>
      </c>
      <c r="DH639" s="58">
        <v>89.8</v>
      </c>
      <c r="DI639" s="58">
        <v>85.6</v>
      </c>
      <c r="DJ639" s="58">
        <v>167.87254314699999</v>
      </c>
      <c r="DK639" s="58">
        <v>108.2</v>
      </c>
      <c r="DL639" s="58">
        <v>107.7</v>
      </c>
      <c r="DM639" s="58">
        <v>93.3</v>
      </c>
      <c r="DN639" s="58">
        <v>24.147838</v>
      </c>
      <c r="DO639" s="58">
        <v>92.4</v>
      </c>
      <c r="DP639" s="59" t="s">
        <v>544</v>
      </c>
      <c r="DQ639" s="1">
        <v>94.7</v>
      </c>
    </row>
    <row r="640" spans="1:121">
      <c r="A640" s="3">
        <v>41320</v>
      </c>
      <c r="B640" s="58">
        <v>97.5</v>
      </c>
      <c r="C640" s="58">
        <v>97.9</v>
      </c>
      <c r="D640" s="58">
        <v>96</v>
      </c>
      <c r="E640" s="58">
        <v>99.9</v>
      </c>
      <c r="F640" s="58">
        <v>94.1</v>
      </c>
      <c r="G640" s="58">
        <v>1.3359049999999999</v>
      </c>
      <c r="H640" s="58">
        <v>1366.1</v>
      </c>
      <c r="I640" s="58">
        <v>2215.6999999999998</v>
      </c>
      <c r="J640" s="58">
        <v>0.223</v>
      </c>
      <c r="K640" s="58">
        <v>1.5</v>
      </c>
      <c r="L640" s="58">
        <v>7741.7</v>
      </c>
      <c r="M640" s="58">
        <v>200683</v>
      </c>
      <c r="N640" s="58">
        <v>95.6</v>
      </c>
      <c r="O640" s="58">
        <v>2071</v>
      </c>
      <c r="P640" s="58">
        <v>6.9</v>
      </c>
      <c r="Q640" s="58">
        <v>20.7</v>
      </c>
      <c r="R640" s="58">
        <v>9.9</v>
      </c>
      <c r="S640" s="58">
        <v>87.8</v>
      </c>
      <c r="T640" s="58">
        <v>90.37</v>
      </c>
      <c r="U640" s="58">
        <v>71.59</v>
      </c>
      <c r="V640" s="58">
        <v>68.510000000000005</v>
      </c>
      <c r="W640" s="58">
        <v>-17.600000000000001</v>
      </c>
      <c r="X640" s="58">
        <v>92.8</v>
      </c>
      <c r="Y640" s="58">
        <v>11.2</v>
      </c>
      <c r="Z640" s="58">
        <v>97.9</v>
      </c>
      <c r="AA640" s="58">
        <v>92.2</v>
      </c>
      <c r="AB640" s="58">
        <v>89.8</v>
      </c>
      <c r="AC640" s="58">
        <v>1.3359049999999999</v>
      </c>
      <c r="AD640" s="58">
        <v>95.2</v>
      </c>
      <c r="AE640" s="58">
        <v>-16.3</v>
      </c>
      <c r="AF640" s="58">
        <v>93.445693000000006</v>
      </c>
      <c r="AG640" s="58">
        <v>116.49</v>
      </c>
      <c r="AH640" s="58">
        <v>98.1</v>
      </c>
      <c r="AI640" s="58">
        <v>92.8</v>
      </c>
      <c r="AJ640" s="58">
        <v>22.6</v>
      </c>
      <c r="AK640" s="58">
        <v>11.3</v>
      </c>
      <c r="AL640" s="58">
        <v>-3</v>
      </c>
      <c r="AM640" s="58">
        <v>95.696700000000007</v>
      </c>
      <c r="AN640" s="58">
        <v>99.205500000000001</v>
      </c>
      <c r="AO640" s="58">
        <v>36.4</v>
      </c>
      <c r="AP640" s="58">
        <v>23.4</v>
      </c>
      <c r="AQ640" s="58">
        <v>100.9</v>
      </c>
      <c r="AR640" s="58">
        <v>48.2</v>
      </c>
      <c r="AS640" s="58">
        <v>-5.6</v>
      </c>
      <c r="AT640" s="58">
        <v>99.7</v>
      </c>
      <c r="AU640" s="58">
        <v>99.63</v>
      </c>
      <c r="AV640" s="58">
        <v>106.6</v>
      </c>
      <c r="AW640" s="59" t="s">
        <v>544</v>
      </c>
      <c r="AX640" s="58">
        <v>196.6</v>
      </c>
      <c r="AY640" s="58">
        <v>191.1</v>
      </c>
      <c r="AZ640" s="58">
        <v>156.80000000000001</v>
      </c>
      <c r="BA640" s="58">
        <v>132.5</v>
      </c>
      <c r="BB640" s="58">
        <v>173.7</v>
      </c>
      <c r="BC640" s="58">
        <v>99.9</v>
      </c>
      <c r="BD640" s="59" t="s">
        <v>544</v>
      </c>
      <c r="BE640" s="58">
        <v>16.600000000000001</v>
      </c>
      <c r="BF640" s="58">
        <v>107.5</v>
      </c>
      <c r="BG640" s="58">
        <v>18.13</v>
      </c>
      <c r="BH640" s="58">
        <v>17.53</v>
      </c>
      <c r="BI640" s="58">
        <v>87.2</v>
      </c>
      <c r="BJ640" s="58">
        <v>111.1481</v>
      </c>
      <c r="BK640" s="58">
        <v>111.1481</v>
      </c>
      <c r="BL640" s="58">
        <v>90.19</v>
      </c>
      <c r="BM640" s="58">
        <v>73.05</v>
      </c>
      <c r="BN640" s="58">
        <v>7</v>
      </c>
      <c r="BO640" s="58">
        <v>9.4</v>
      </c>
      <c r="BP640" s="58">
        <v>94.6</v>
      </c>
      <c r="BQ640" s="58">
        <v>92</v>
      </c>
      <c r="BR640" s="58">
        <v>89.9</v>
      </c>
      <c r="BS640" s="58">
        <v>94.8</v>
      </c>
      <c r="BT640" s="58">
        <v>6.9</v>
      </c>
      <c r="BU640" s="58">
        <v>1.5</v>
      </c>
      <c r="BV640" s="58">
        <v>96.6</v>
      </c>
      <c r="BW640" s="58">
        <v>19.8</v>
      </c>
      <c r="BX640" s="58">
        <v>-8.3000000000000007</v>
      </c>
      <c r="BY640" s="58">
        <v>8.4</v>
      </c>
      <c r="BZ640" s="58">
        <v>8.1</v>
      </c>
      <c r="CA640" s="58">
        <v>5.7</v>
      </c>
      <c r="CB640" s="58">
        <v>-2.5</v>
      </c>
      <c r="CC640" s="58">
        <v>31.8</v>
      </c>
      <c r="CD640" s="58">
        <v>37</v>
      </c>
      <c r="CE640" s="58">
        <v>42202</v>
      </c>
      <c r="CF640" s="58">
        <v>2649960</v>
      </c>
      <c r="CG640" s="58">
        <v>93.6</v>
      </c>
      <c r="CH640" s="58">
        <v>78.3</v>
      </c>
      <c r="CI640" s="58">
        <v>97.1</v>
      </c>
      <c r="CJ640" s="58">
        <v>98.8</v>
      </c>
      <c r="CK640" s="58">
        <v>6.8</v>
      </c>
      <c r="CL640" s="58">
        <v>-14.7</v>
      </c>
      <c r="CM640" s="58">
        <v>6.9</v>
      </c>
      <c r="CN640" s="58">
        <v>70.900000000000006</v>
      </c>
      <c r="CO640" s="58">
        <v>73.599999999999994</v>
      </c>
      <c r="CP640" s="58">
        <v>91.8</v>
      </c>
      <c r="CQ640" s="58">
        <v>152.42018127399999</v>
      </c>
      <c r="CR640" s="58">
        <v>14.25</v>
      </c>
      <c r="CS640" s="58">
        <v>93.1</v>
      </c>
      <c r="CT640" s="58">
        <v>104.8</v>
      </c>
      <c r="CU640" s="58">
        <v>111.0138</v>
      </c>
      <c r="CV640" s="58">
        <v>6.27</v>
      </c>
      <c r="CW640" s="58">
        <v>3.42</v>
      </c>
      <c r="CX640" s="58">
        <v>96.6</v>
      </c>
      <c r="CY640" s="58">
        <v>81.400000000000006</v>
      </c>
      <c r="CZ640" s="58">
        <v>94.8</v>
      </c>
      <c r="DA640" s="58">
        <v>-14.7</v>
      </c>
      <c r="DB640" s="58">
        <v>98.5</v>
      </c>
      <c r="DC640" s="58">
        <v>96.4</v>
      </c>
      <c r="DD640" s="58">
        <v>111.3</v>
      </c>
      <c r="DE640" s="58">
        <v>95.3</v>
      </c>
      <c r="DF640" s="58">
        <v>99.8</v>
      </c>
      <c r="DG640" s="58">
        <v>93.2</v>
      </c>
      <c r="DH640" s="58">
        <v>93</v>
      </c>
      <c r="DI640" s="58">
        <v>88.6</v>
      </c>
      <c r="DJ640" s="58">
        <v>125.76679658499999</v>
      </c>
      <c r="DK640" s="58">
        <v>106.7</v>
      </c>
      <c r="DL640" s="58">
        <v>107.9</v>
      </c>
      <c r="DM640" s="58">
        <v>93.8</v>
      </c>
      <c r="DN640" s="58">
        <v>23.228632999999999</v>
      </c>
      <c r="DO640" s="58">
        <v>92.2</v>
      </c>
      <c r="DP640" s="59" t="s">
        <v>544</v>
      </c>
      <c r="DQ640" s="1">
        <v>95.5</v>
      </c>
    </row>
    <row r="641" spans="1:121">
      <c r="A641" s="3">
        <v>41348</v>
      </c>
      <c r="B641" s="58">
        <v>97.8</v>
      </c>
      <c r="C641" s="58">
        <v>97.1</v>
      </c>
      <c r="D641" s="58">
        <v>95.4</v>
      </c>
      <c r="E641" s="58">
        <v>98.8</v>
      </c>
      <c r="F641" s="58">
        <v>95.9</v>
      </c>
      <c r="G641" s="58">
        <v>1.29636</v>
      </c>
      <c r="H641" s="58">
        <v>1356.6</v>
      </c>
      <c r="I641" s="58">
        <v>2214.9</v>
      </c>
      <c r="J641" s="58">
        <v>0.20599999999999999</v>
      </c>
      <c r="K641" s="58">
        <v>1.4</v>
      </c>
      <c r="L641" s="58">
        <v>7795.3</v>
      </c>
      <c r="M641" s="58">
        <v>281184</v>
      </c>
      <c r="N641" s="58">
        <v>96.9</v>
      </c>
      <c r="O641" s="58">
        <v>2313</v>
      </c>
      <c r="P641" s="58">
        <v>6.9</v>
      </c>
      <c r="Q641" s="58">
        <v>20.9</v>
      </c>
      <c r="R641" s="58">
        <v>10.5</v>
      </c>
      <c r="S641" s="58">
        <v>89.87</v>
      </c>
      <c r="T641" s="58">
        <v>91.45</v>
      </c>
      <c r="U641" s="58">
        <v>70.900000000000006</v>
      </c>
      <c r="V641" s="58">
        <v>69.12</v>
      </c>
      <c r="W641" s="58">
        <v>-19.2</v>
      </c>
      <c r="X641" s="58">
        <v>95.2</v>
      </c>
      <c r="Y641" s="58">
        <v>8.5</v>
      </c>
      <c r="Z641" s="58">
        <v>97.3</v>
      </c>
      <c r="AA641" s="58">
        <v>91.4</v>
      </c>
      <c r="AB641" s="58">
        <v>88.8</v>
      </c>
      <c r="AC641" s="58">
        <v>1.29636</v>
      </c>
      <c r="AD641" s="58">
        <v>96.4</v>
      </c>
      <c r="AE641" s="58">
        <v>-19.2</v>
      </c>
      <c r="AF641" s="58">
        <v>93.632959</v>
      </c>
      <c r="AG641" s="58">
        <v>109.59</v>
      </c>
      <c r="AH641" s="58">
        <v>98</v>
      </c>
      <c r="AI641" s="58">
        <v>95.2</v>
      </c>
      <c r="AJ641" s="58">
        <v>21.2</v>
      </c>
      <c r="AK641" s="58">
        <v>12.1</v>
      </c>
      <c r="AL641" s="58">
        <v>-3.8</v>
      </c>
      <c r="AM641" s="58">
        <v>95.988600000000005</v>
      </c>
      <c r="AN641" s="58">
        <v>99.377300000000005</v>
      </c>
      <c r="AO641" s="58">
        <v>40.200000000000003</v>
      </c>
      <c r="AP641" s="58">
        <v>23.6</v>
      </c>
      <c r="AQ641" s="58">
        <v>101.2</v>
      </c>
      <c r="AR641" s="58">
        <v>48.5</v>
      </c>
      <c r="AS641" s="58">
        <v>-5.2</v>
      </c>
      <c r="AT641" s="58">
        <v>100.2</v>
      </c>
      <c r="AU641" s="58">
        <v>98.5</v>
      </c>
      <c r="AV641" s="58">
        <v>106.5</v>
      </c>
      <c r="AW641" s="59" t="s">
        <v>544</v>
      </c>
      <c r="AX641" s="58">
        <v>189.8</v>
      </c>
      <c r="AY641" s="58">
        <v>184.3</v>
      </c>
      <c r="AZ641" s="58">
        <v>150.1</v>
      </c>
      <c r="BA641" s="58">
        <v>131.69999999999999</v>
      </c>
      <c r="BB641" s="58">
        <v>162.9</v>
      </c>
      <c r="BC641" s="58">
        <v>99.9</v>
      </c>
      <c r="BD641" s="59" t="s">
        <v>544</v>
      </c>
      <c r="BE641" s="58">
        <v>8.8000000000000007</v>
      </c>
      <c r="BF641" s="58">
        <v>108.2</v>
      </c>
      <c r="BG641" s="58">
        <v>19.04</v>
      </c>
      <c r="BH641" s="58">
        <v>18.510000000000002</v>
      </c>
      <c r="BI641" s="58">
        <v>82.5</v>
      </c>
      <c r="BJ641" s="58">
        <v>109.4888</v>
      </c>
      <c r="BK641" s="58">
        <v>109.4888</v>
      </c>
      <c r="BL641" s="58">
        <v>91.25</v>
      </c>
      <c r="BM641" s="58">
        <v>73.709999999999994</v>
      </c>
      <c r="BN641" s="58">
        <v>-1.5</v>
      </c>
      <c r="BO641" s="58">
        <v>5.7</v>
      </c>
      <c r="BP641" s="58">
        <v>95.9</v>
      </c>
      <c r="BQ641" s="58">
        <v>95.7</v>
      </c>
      <c r="BR641" s="58">
        <v>93.9</v>
      </c>
      <c r="BS641" s="58">
        <v>95.2</v>
      </c>
      <c r="BT641" s="58">
        <v>4.5999999999999996</v>
      </c>
      <c r="BU641" s="58">
        <v>3.3</v>
      </c>
      <c r="BV641" s="58">
        <v>98.3</v>
      </c>
      <c r="BW641" s="58">
        <v>24</v>
      </c>
      <c r="BX641" s="58">
        <v>-8.3000000000000007</v>
      </c>
      <c r="BY641" s="58">
        <v>2.9</v>
      </c>
      <c r="BZ641" s="58">
        <v>7.3</v>
      </c>
      <c r="CA641" s="58">
        <v>5.9</v>
      </c>
      <c r="CB641" s="58">
        <v>0.6</v>
      </c>
      <c r="CC641" s="58">
        <v>29.4</v>
      </c>
      <c r="CD641" s="58">
        <v>36.200000000000003</v>
      </c>
      <c r="CE641" s="58">
        <v>42188</v>
      </c>
      <c r="CF641" s="58">
        <v>2648567</v>
      </c>
      <c r="CG641" s="58">
        <v>91.3</v>
      </c>
      <c r="CH641" s="58">
        <v>80.099999999999994</v>
      </c>
      <c r="CI641" s="58">
        <v>94.7</v>
      </c>
      <c r="CJ641" s="58">
        <v>94.2</v>
      </c>
      <c r="CK641" s="58">
        <v>7.6</v>
      </c>
      <c r="CL641" s="58">
        <v>-10.4</v>
      </c>
      <c r="CM641" s="58">
        <v>4.5999999999999996</v>
      </c>
      <c r="CN641" s="58">
        <v>69.900000000000006</v>
      </c>
      <c r="CO641" s="58">
        <v>72.2</v>
      </c>
      <c r="CP641" s="58">
        <v>93.8</v>
      </c>
      <c r="CQ641" s="58">
        <v>201.00303649899999</v>
      </c>
      <c r="CR641" s="58">
        <v>18.16</v>
      </c>
      <c r="CS641" s="58">
        <v>93</v>
      </c>
      <c r="CT641" s="58">
        <v>103.3</v>
      </c>
      <c r="CU641" s="58">
        <v>109.2243</v>
      </c>
      <c r="CV641" s="58">
        <v>6.2</v>
      </c>
      <c r="CW641" s="58">
        <v>3.47</v>
      </c>
      <c r="CX641" s="58">
        <v>94</v>
      </c>
      <c r="CY641" s="58">
        <v>83.2</v>
      </c>
      <c r="CZ641" s="58">
        <v>91.1</v>
      </c>
      <c r="DA641" s="58">
        <v>-9.4</v>
      </c>
      <c r="DB641" s="58">
        <v>103.8</v>
      </c>
      <c r="DC641" s="58">
        <v>97</v>
      </c>
      <c r="DD641" s="58">
        <v>109.7</v>
      </c>
      <c r="DE641" s="58">
        <v>96.3</v>
      </c>
      <c r="DF641" s="58">
        <v>99.3</v>
      </c>
      <c r="DG641" s="58">
        <v>92.4</v>
      </c>
      <c r="DH641" s="58">
        <v>94.9</v>
      </c>
      <c r="DI641" s="58">
        <v>92.7</v>
      </c>
      <c r="DJ641" s="58">
        <v>141.77547366799999</v>
      </c>
      <c r="DK641" s="58">
        <v>107.2</v>
      </c>
      <c r="DL641" s="58">
        <v>108.6</v>
      </c>
      <c r="DM641" s="58">
        <v>96.1</v>
      </c>
      <c r="DN641" s="58">
        <v>23.483108000000001</v>
      </c>
      <c r="DO641" s="58">
        <v>91.5</v>
      </c>
      <c r="DP641" s="59" t="s">
        <v>544</v>
      </c>
      <c r="DQ641" s="1">
        <v>96.8</v>
      </c>
    </row>
    <row r="642" spans="1:121">
      <c r="A642" s="3">
        <v>41379</v>
      </c>
      <c r="B642" s="58">
        <v>95.9</v>
      </c>
      <c r="C642" s="58">
        <v>95.5</v>
      </c>
      <c r="D642" s="58">
        <v>92.9</v>
      </c>
      <c r="E642" s="58">
        <v>98.1</v>
      </c>
      <c r="F642" s="58">
        <v>93.3</v>
      </c>
      <c r="G642" s="58">
        <v>1.3026</v>
      </c>
      <c r="H642" s="58">
        <v>1386.1</v>
      </c>
      <c r="I642" s="58">
        <v>2240.1999999999998</v>
      </c>
      <c r="J642" s="58">
        <v>0.20899999999999999</v>
      </c>
      <c r="K642" s="58">
        <v>1.2</v>
      </c>
      <c r="L642" s="58">
        <v>7913.7</v>
      </c>
      <c r="M642" s="58">
        <v>284444</v>
      </c>
      <c r="N642" s="58">
        <v>97.1</v>
      </c>
      <c r="O642" s="58">
        <v>2272</v>
      </c>
      <c r="P642" s="58">
        <v>7</v>
      </c>
      <c r="Q642" s="58">
        <v>19.8</v>
      </c>
      <c r="R642" s="58">
        <v>10.8</v>
      </c>
      <c r="S642" s="58">
        <v>89.58</v>
      </c>
      <c r="T642" s="58">
        <v>91.22</v>
      </c>
      <c r="U642" s="58">
        <v>71.41</v>
      </c>
      <c r="V642" s="58">
        <v>70.33</v>
      </c>
      <c r="W642" s="58">
        <v>-18.399999999999999</v>
      </c>
      <c r="X642" s="58">
        <v>92.6</v>
      </c>
      <c r="Y642" s="58">
        <v>9.6</v>
      </c>
      <c r="Z642" s="58">
        <v>97.5</v>
      </c>
      <c r="AA642" s="58">
        <v>91.6</v>
      </c>
      <c r="AB642" s="58">
        <v>89</v>
      </c>
      <c r="AC642" s="58">
        <v>1.3026</v>
      </c>
      <c r="AD642" s="58">
        <v>97.2</v>
      </c>
      <c r="AE642" s="58">
        <v>-19.600000000000001</v>
      </c>
      <c r="AF642" s="58">
        <v>94.418165000000002</v>
      </c>
      <c r="AG642" s="58">
        <v>102.96</v>
      </c>
      <c r="AH642" s="58">
        <v>98.2</v>
      </c>
      <c r="AI642" s="58">
        <v>92.6</v>
      </c>
      <c r="AJ642" s="58">
        <v>20.6</v>
      </c>
      <c r="AK642" s="58">
        <v>14.7</v>
      </c>
      <c r="AL642" s="58">
        <v>-4.9000000000000004</v>
      </c>
      <c r="AM642" s="58">
        <v>96.265100000000004</v>
      </c>
      <c r="AN642" s="58">
        <v>99.531800000000004</v>
      </c>
      <c r="AO642" s="58">
        <v>64.8</v>
      </c>
      <c r="AP642" s="58">
        <v>31.3</v>
      </c>
      <c r="AQ642" s="58">
        <v>101</v>
      </c>
      <c r="AR642" s="58">
        <v>36.299999999999997</v>
      </c>
      <c r="AS642" s="58">
        <v>-5.9</v>
      </c>
      <c r="AT642" s="58">
        <v>97.6</v>
      </c>
      <c r="AU642" s="58">
        <v>98.69</v>
      </c>
      <c r="AV642" s="58">
        <v>105.4</v>
      </c>
      <c r="AW642" s="59" t="s">
        <v>544</v>
      </c>
      <c r="AX642" s="58">
        <v>184.9</v>
      </c>
      <c r="AY642" s="58">
        <v>179.4</v>
      </c>
      <c r="AZ642" s="58">
        <v>144.69999999999999</v>
      </c>
      <c r="BA642" s="58">
        <v>127.1</v>
      </c>
      <c r="BB642" s="58">
        <v>156.9</v>
      </c>
      <c r="BC642" s="58">
        <v>99.6</v>
      </c>
      <c r="BD642" s="59" t="s">
        <v>544</v>
      </c>
      <c r="BE642" s="58">
        <v>12.8</v>
      </c>
      <c r="BF642" s="58">
        <v>108.5</v>
      </c>
      <c r="BG642" s="58">
        <v>19.170000000000002</v>
      </c>
      <c r="BH642" s="58">
        <v>19.11</v>
      </c>
      <c r="BI642" s="58">
        <v>95.8</v>
      </c>
      <c r="BJ642" s="58">
        <v>109.76009999999999</v>
      </c>
      <c r="BK642" s="58">
        <v>109.76009999999999</v>
      </c>
      <c r="BL642" s="58">
        <v>90.96</v>
      </c>
      <c r="BM642" s="58">
        <v>73.94</v>
      </c>
      <c r="BN642" s="58">
        <v>-0.7</v>
      </c>
      <c r="BO642" s="58">
        <v>4.3</v>
      </c>
      <c r="BP642" s="58">
        <v>97.2</v>
      </c>
      <c r="BQ642" s="58">
        <v>93.2</v>
      </c>
      <c r="BR642" s="58">
        <v>93.5</v>
      </c>
      <c r="BS642" s="58">
        <v>94.9</v>
      </c>
      <c r="BT642" s="58">
        <v>4.2</v>
      </c>
      <c r="BU642" s="58">
        <v>6.4</v>
      </c>
      <c r="BV642" s="58">
        <v>97.5</v>
      </c>
      <c r="BW642" s="58">
        <v>20</v>
      </c>
      <c r="BX642" s="58">
        <v>-12.1</v>
      </c>
      <c r="BY642" s="58">
        <v>-6.1</v>
      </c>
      <c r="BZ642" s="58">
        <v>5.4</v>
      </c>
      <c r="CA642" s="58">
        <v>6</v>
      </c>
      <c r="CB642" s="58">
        <v>-1.5</v>
      </c>
      <c r="CC642" s="58">
        <v>30.8</v>
      </c>
      <c r="CD642" s="58">
        <v>37.6</v>
      </c>
      <c r="CE642" s="58">
        <v>42190</v>
      </c>
      <c r="CF642" s="58">
        <v>2665071</v>
      </c>
      <c r="CG642" s="58">
        <v>92</v>
      </c>
      <c r="CH642" s="58">
        <v>79.5</v>
      </c>
      <c r="CI642" s="58">
        <v>97.2</v>
      </c>
      <c r="CJ642" s="58">
        <v>94.1</v>
      </c>
      <c r="CK642" s="58">
        <v>7.6</v>
      </c>
      <c r="CL642" s="58">
        <v>-12.6</v>
      </c>
      <c r="CM642" s="58">
        <v>4.2</v>
      </c>
      <c r="CN642" s="58">
        <v>66.7</v>
      </c>
      <c r="CO642" s="58">
        <v>71.900000000000006</v>
      </c>
      <c r="CP642" s="58">
        <v>91.5</v>
      </c>
      <c r="CQ642" s="58">
        <v>131.46473693799999</v>
      </c>
      <c r="CR642" s="58">
        <v>16.649999999999999</v>
      </c>
      <c r="CS642" s="58">
        <v>93.2</v>
      </c>
      <c r="CT642" s="58">
        <v>103.8</v>
      </c>
      <c r="CU642" s="58">
        <v>109.4161</v>
      </c>
      <c r="CV642" s="58">
        <v>6.56</v>
      </c>
      <c r="CW642" s="58">
        <v>3.81</v>
      </c>
      <c r="CX642" s="58">
        <v>94.6</v>
      </c>
      <c r="CY642" s="58">
        <v>82.4</v>
      </c>
      <c r="CZ642" s="58">
        <v>98.7</v>
      </c>
      <c r="DA642" s="58">
        <v>-23.8</v>
      </c>
      <c r="DB642" s="58">
        <v>100.5</v>
      </c>
      <c r="DC642" s="58">
        <v>96.4</v>
      </c>
      <c r="DD642" s="58">
        <v>110.1</v>
      </c>
      <c r="DE642" s="58">
        <v>93.5</v>
      </c>
      <c r="DF642" s="58">
        <v>98.5</v>
      </c>
      <c r="DG642" s="58">
        <v>90.8</v>
      </c>
      <c r="DH642" s="58">
        <v>91.1</v>
      </c>
      <c r="DI642" s="58">
        <v>93.6</v>
      </c>
      <c r="DJ642" s="58">
        <v>134.71141047699999</v>
      </c>
      <c r="DK642" s="58">
        <v>108.2</v>
      </c>
      <c r="DL642" s="58">
        <v>108.9</v>
      </c>
      <c r="DM642" s="58">
        <v>95.9</v>
      </c>
      <c r="DN642" s="58">
        <v>23.622734000000001</v>
      </c>
      <c r="DO642" s="58">
        <v>93.4</v>
      </c>
      <c r="DP642" s="59" t="s">
        <v>544</v>
      </c>
      <c r="DQ642" s="1">
        <v>97.1</v>
      </c>
    </row>
    <row r="643" spans="1:121">
      <c r="A643" s="3">
        <v>41409</v>
      </c>
      <c r="B643" s="58">
        <v>97.1</v>
      </c>
      <c r="C643" s="58">
        <v>96.6</v>
      </c>
      <c r="D643" s="58">
        <v>95.3</v>
      </c>
      <c r="E643" s="58">
        <v>97.9</v>
      </c>
      <c r="F643" s="58">
        <v>93.7</v>
      </c>
      <c r="G643" s="58">
        <v>1.2982050000000001</v>
      </c>
      <c r="H643" s="58">
        <v>1391</v>
      </c>
      <c r="I643" s="58">
        <v>2239.8000000000002</v>
      </c>
      <c r="J643" s="58">
        <v>0.20100000000000001</v>
      </c>
      <c r="K643" s="58">
        <v>1.3</v>
      </c>
      <c r="L643" s="58">
        <v>8348.7999999999993</v>
      </c>
      <c r="M643" s="58">
        <v>261316</v>
      </c>
      <c r="N643" s="58">
        <v>96.6</v>
      </c>
      <c r="O643" s="58">
        <v>2261</v>
      </c>
      <c r="P643" s="58">
        <v>6.9</v>
      </c>
      <c r="Q643" s="58">
        <v>15.9</v>
      </c>
      <c r="R643" s="58">
        <v>11.4</v>
      </c>
      <c r="S643" s="58">
        <v>88.51</v>
      </c>
      <c r="T643" s="58">
        <v>90.6</v>
      </c>
      <c r="U643" s="58">
        <v>71.790000000000006</v>
      </c>
      <c r="V643" s="58">
        <v>71.83</v>
      </c>
      <c r="W643" s="58">
        <v>-18.2</v>
      </c>
      <c r="X643" s="58">
        <v>94</v>
      </c>
      <c r="Y643" s="58">
        <v>7.2</v>
      </c>
      <c r="Z643" s="58">
        <v>97.8</v>
      </c>
      <c r="AA643" s="58">
        <v>91.7</v>
      </c>
      <c r="AB643" s="58">
        <v>89.1</v>
      </c>
      <c r="AC643" s="58">
        <v>1.2982050000000001</v>
      </c>
      <c r="AD643" s="58">
        <v>96.3</v>
      </c>
      <c r="AE643" s="58">
        <v>-18.899999999999999</v>
      </c>
      <c r="AF643" s="58">
        <v>94.586894999999998</v>
      </c>
      <c r="AG643" s="58">
        <v>102.98</v>
      </c>
      <c r="AH643" s="58">
        <v>98.5</v>
      </c>
      <c r="AI643" s="58">
        <v>94</v>
      </c>
      <c r="AJ643" s="58">
        <v>18.7</v>
      </c>
      <c r="AK643" s="58">
        <v>13.9</v>
      </c>
      <c r="AL643" s="58">
        <v>-1.1000000000000001</v>
      </c>
      <c r="AM643" s="58">
        <v>96.558700000000002</v>
      </c>
      <c r="AN643" s="58">
        <v>99.702600000000004</v>
      </c>
      <c r="AO643" s="58">
        <v>21.9</v>
      </c>
      <c r="AP643" s="58">
        <v>87.6</v>
      </c>
      <c r="AQ643" s="58">
        <v>101.3</v>
      </c>
      <c r="AR643" s="58">
        <v>36.4</v>
      </c>
      <c r="AS643" s="58">
        <v>-4.5</v>
      </c>
      <c r="AT643" s="58">
        <v>99</v>
      </c>
      <c r="AU643" s="58">
        <v>98.71</v>
      </c>
      <c r="AV643" s="58">
        <v>105</v>
      </c>
      <c r="AW643" s="59" t="s">
        <v>544</v>
      </c>
      <c r="AX643" s="58">
        <v>185.1</v>
      </c>
      <c r="AY643" s="58">
        <v>179</v>
      </c>
      <c r="AZ643" s="58">
        <v>141.19999999999999</v>
      </c>
      <c r="BA643" s="58">
        <v>128.30000000000001</v>
      </c>
      <c r="BB643" s="58">
        <v>150.19999999999999</v>
      </c>
      <c r="BC643" s="58">
        <v>99.4</v>
      </c>
      <c r="BD643" s="59" t="s">
        <v>544</v>
      </c>
      <c r="BE643" s="58">
        <v>3</v>
      </c>
      <c r="BF643" s="58">
        <v>108.6</v>
      </c>
      <c r="BG643" s="58">
        <v>19.09</v>
      </c>
      <c r="BH643" s="58">
        <v>18.95</v>
      </c>
      <c r="BI643" s="58">
        <v>95.2</v>
      </c>
      <c r="BJ643" s="58">
        <v>109.985</v>
      </c>
      <c r="BK643" s="58">
        <v>109.985</v>
      </c>
      <c r="BL643" s="58">
        <v>90.09</v>
      </c>
      <c r="BM643" s="58">
        <v>75.39</v>
      </c>
      <c r="BN643" s="58">
        <v>0.5</v>
      </c>
      <c r="BO643" s="58">
        <v>6.3</v>
      </c>
      <c r="BP643" s="58">
        <v>94.7</v>
      </c>
      <c r="BQ643" s="58">
        <v>92.9</v>
      </c>
      <c r="BR643" s="58">
        <v>90.8</v>
      </c>
      <c r="BS643" s="58">
        <v>95.5</v>
      </c>
      <c r="BT643" s="58">
        <v>2.9</v>
      </c>
      <c r="BU643" s="58">
        <v>11.4</v>
      </c>
      <c r="BV643" s="58">
        <v>98</v>
      </c>
      <c r="BW643" s="58">
        <v>22.4</v>
      </c>
      <c r="BX643" s="58">
        <v>-7.6</v>
      </c>
      <c r="BY643" s="58">
        <v>1.2</v>
      </c>
      <c r="BZ643" s="58">
        <v>6.9</v>
      </c>
      <c r="CA643" s="58">
        <v>6.2</v>
      </c>
      <c r="CB643" s="58">
        <v>-0.2</v>
      </c>
      <c r="CC643" s="58">
        <v>33.9</v>
      </c>
      <c r="CD643" s="58">
        <v>37.700000000000003</v>
      </c>
      <c r="CE643" s="58">
        <v>42238</v>
      </c>
      <c r="CF643" s="58">
        <v>2651743</v>
      </c>
      <c r="CG643" s="58">
        <v>94.1</v>
      </c>
      <c r="CH643" s="58">
        <v>82.4</v>
      </c>
      <c r="CI643" s="58">
        <v>94.2</v>
      </c>
      <c r="CJ643" s="58">
        <v>100.2</v>
      </c>
      <c r="CK643" s="58">
        <v>6.7</v>
      </c>
      <c r="CL643" s="58">
        <v>-13.6</v>
      </c>
      <c r="CM643" s="58">
        <v>2.9</v>
      </c>
      <c r="CN643" s="58">
        <v>74.400000000000006</v>
      </c>
      <c r="CO643" s="58">
        <v>76.8</v>
      </c>
      <c r="CP643" s="58">
        <v>90</v>
      </c>
      <c r="CQ643" s="58">
        <v>65.217132567999997</v>
      </c>
      <c r="CR643" s="58">
        <v>17.670000000000002</v>
      </c>
      <c r="CS643" s="58">
        <v>93.3</v>
      </c>
      <c r="CT643" s="58">
        <v>104.4</v>
      </c>
      <c r="CU643" s="58">
        <v>109.54130000000001</v>
      </c>
      <c r="CV643" s="58">
        <v>6.15</v>
      </c>
      <c r="CW643" s="58">
        <v>3.58</v>
      </c>
      <c r="CX643" s="58">
        <v>96.5</v>
      </c>
      <c r="CY643" s="58">
        <v>85</v>
      </c>
      <c r="CZ643" s="58">
        <v>98.3</v>
      </c>
      <c r="DA643" s="58">
        <v>9.1</v>
      </c>
      <c r="DB643" s="58">
        <v>97.1</v>
      </c>
      <c r="DC643" s="58">
        <v>96.8</v>
      </c>
      <c r="DD643" s="58">
        <v>109.6</v>
      </c>
      <c r="DE643" s="58">
        <v>95.5</v>
      </c>
      <c r="DF643" s="58">
        <v>98.6</v>
      </c>
      <c r="DG643" s="58">
        <v>88.4</v>
      </c>
      <c r="DH643" s="58">
        <v>93.2</v>
      </c>
      <c r="DI643" s="58">
        <v>89.4</v>
      </c>
      <c r="DJ643" s="58">
        <v>106.511540096</v>
      </c>
      <c r="DK643" s="58">
        <v>108</v>
      </c>
      <c r="DL643" s="58">
        <v>109.2</v>
      </c>
      <c r="DM643" s="58">
        <v>95.7</v>
      </c>
      <c r="DN643" s="58">
        <v>24.691835999999999</v>
      </c>
      <c r="DO643" s="58">
        <v>93.9</v>
      </c>
      <c r="DP643" s="59" t="s">
        <v>544</v>
      </c>
      <c r="DQ643" s="1">
        <v>96.5</v>
      </c>
    </row>
    <row r="644" spans="1:121">
      <c r="A644" s="3">
        <v>41440</v>
      </c>
      <c r="B644" s="58">
        <v>96.5</v>
      </c>
      <c r="C644" s="58">
        <v>97.4</v>
      </c>
      <c r="D644" s="58">
        <v>95.5</v>
      </c>
      <c r="E644" s="58">
        <v>99.3</v>
      </c>
      <c r="F644" s="58">
        <v>97.9</v>
      </c>
      <c r="G644" s="58">
        <v>1.318875</v>
      </c>
      <c r="H644" s="58">
        <v>1390.3</v>
      </c>
      <c r="I644" s="58">
        <v>2239</v>
      </c>
      <c r="J644" s="58">
        <v>0.21</v>
      </c>
      <c r="K644" s="58">
        <v>1.5</v>
      </c>
      <c r="L644" s="58">
        <v>7959.2</v>
      </c>
      <c r="M644" s="58">
        <v>282913</v>
      </c>
      <c r="N644" s="58">
        <v>98.1</v>
      </c>
      <c r="O644" s="58">
        <v>2112</v>
      </c>
      <c r="P644" s="58">
        <v>6.8</v>
      </c>
      <c r="Q644" s="58">
        <v>15.9</v>
      </c>
      <c r="R644" s="58">
        <v>11.1</v>
      </c>
      <c r="S644" s="58">
        <v>88.34</v>
      </c>
      <c r="T644" s="58">
        <v>91.56</v>
      </c>
      <c r="U644" s="58">
        <v>72.34</v>
      </c>
      <c r="V644" s="58">
        <v>71.13</v>
      </c>
      <c r="W644" s="58">
        <v>-15.8</v>
      </c>
      <c r="X644" s="58">
        <v>98.6</v>
      </c>
      <c r="Y644" s="58">
        <v>9.6</v>
      </c>
      <c r="Z644" s="58">
        <v>98.1</v>
      </c>
      <c r="AA644" s="58">
        <v>92.3</v>
      </c>
      <c r="AB644" s="58">
        <v>90.1</v>
      </c>
      <c r="AC644" s="58">
        <v>1.318875</v>
      </c>
      <c r="AD644" s="58">
        <v>98</v>
      </c>
      <c r="AE644" s="58">
        <v>-14.5</v>
      </c>
      <c r="AF644" s="58">
        <v>94.837475999999995</v>
      </c>
      <c r="AG644" s="58">
        <v>103.36</v>
      </c>
      <c r="AH644" s="58">
        <v>98.7</v>
      </c>
      <c r="AI644" s="58">
        <v>98.6</v>
      </c>
      <c r="AJ644" s="58">
        <v>18.899999999999999</v>
      </c>
      <c r="AK644" s="58">
        <v>13.2</v>
      </c>
      <c r="AL644" s="58">
        <v>0.3</v>
      </c>
      <c r="AM644" s="58">
        <v>96.877399999999994</v>
      </c>
      <c r="AN644" s="58">
        <v>99.897900000000007</v>
      </c>
      <c r="AO644" s="58">
        <v>31.9</v>
      </c>
      <c r="AP644" s="58">
        <v>80</v>
      </c>
      <c r="AQ644" s="58">
        <v>101.2</v>
      </c>
      <c r="AR644" s="58">
        <v>38.5</v>
      </c>
      <c r="AS644" s="58">
        <v>-4.7</v>
      </c>
      <c r="AT644" s="58">
        <v>99.4</v>
      </c>
      <c r="AU644" s="58">
        <v>99.99</v>
      </c>
      <c r="AV644" s="58">
        <v>104.6</v>
      </c>
      <c r="AW644" s="59" t="s">
        <v>544</v>
      </c>
      <c r="AX644" s="58">
        <v>185.1</v>
      </c>
      <c r="AY644" s="58">
        <v>178.5</v>
      </c>
      <c r="AZ644" s="58">
        <v>137.5</v>
      </c>
      <c r="BA644" s="58">
        <v>128.30000000000001</v>
      </c>
      <c r="BB644" s="58">
        <v>144</v>
      </c>
      <c r="BC644" s="58">
        <v>99.2</v>
      </c>
      <c r="BD644" s="59" t="s">
        <v>544</v>
      </c>
      <c r="BE644" s="58">
        <v>12.4</v>
      </c>
      <c r="BF644" s="58">
        <v>107.5</v>
      </c>
      <c r="BG644" s="58">
        <v>18.73</v>
      </c>
      <c r="BH644" s="58">
        <v>19.63</v>
      </c>
      <c r="BI644" s="58">
        <v>98</v>
      </c>
      <c r="BJ644" s="58">
        <v>111.9736</v>
      </c>
      <c r="BK644" s="58">
        <v>111.9736</v>
      </c>
      <c r="BL644" s="58">
        <v>90.8</v>
      </c>
      <c r="BM644" s="58">
        <v>74.510000000000005</v>
      </c>
      <c r="BN644" s="58">
        <v>7.6</v>
      </c>
      <c r="BO644" s="58">
        <v>11.5</v>
      </c>
      <c r="BP644" s="58">
        <v>97.8</v>
      </c>
      <c r="BQ644" s="58">
        <v>94</v>
      </c>
      <c r="BR644" s="58">
        <v>92.9</v>
      </c>
      <c r="BS644" s="58">
        <v>94.8</v>
      </c>
      <c r="BT644" s="58">
        <v>4.3</v>
      </c>
      <c r="BU644" s="58">
        <v>5</v>
      </c>
      <c r="BV644" s="58">
        <v>98.1</v>
      </c>
      <c r="BW644" s="58">
        <v>17.7</v>
      </c>
      <c r="BX644" s="58">
        <v>-8.3000000000000007</v>
      </c>
      <c r="BY644" s="58">
        <v>-1.6</v>
      </c>
      <c r="BZ644" s="58">
        <v>9.6</v>
      </c>
      <c r="CA644" s="58">
        <v>6.5</v>
      </c>
      <c r="CB644" s="58">
        <v>1.1000000000000001</v>
      </c>
      <c r="CC644" s="58">
        <v>36.200000000000003</v>
      </c>
      <c r="CD644" s="58">
        <v>36.5</v>
      </c>
      <c r="CE644" s="58">
        <v>42252</v>
      </c>
      <c r="CF644" s="58">
        <v>2658386</v>
      </c>
      <c r="CG644" s="58">
        <v>101</v>
      </c>
      <c r="CH644" s="58">
        <v>97.5</v>
      </c>
      <c r="CI644" s="58">
        <v>95.2</v>
      </c>
      <c r="CJ644" s="58">
        <v>107.9</v>
      </c>
      <c r="CK644" s="58">
        <v>5.5</v>
      </c>
      <c r="CL644" s="58">
        <v>-13.4</v>
      </c>
      <c r="CM644" s="58">
        <v>4.3</v>
      </c>
      <c r="CN644" s="58">
        <v>74.400000000000006</v>
      </c>
      <c r="CO644" s="58">
        <v>75.3</v>
      </c>
      <c r="CP644" s="58">
        <v>95</v>
      </c>
      <c r="CQ644" s="58">
        <v>126.394721985</v>
      </c>
      <c r="CR644" s="58">
        <v>21.08</v>
      </c>
      <c r="CS644" s="58">
        <v>93.3</v>
      </c>
      <c r="CT644" s="58">
        <v>104.9</v>
      </c>
      <c r="CU644" s="58">
        <v>111.63809999999999</v>
      </c>
      <c r="CV644" s="58">
        <v>6.08</v>
      </c>
      <c r="CW644" s="58">
        <v>3.57</v>
      </c>
      <c r="CX644" s="58">
        <v>103.5</v>
      </c>
      <c r="CY644" s="58">
        <v>100.4</v>
      </c>
      <c r="CZ644" s="58">
        <v>100</v>
      </c>
      <c r="DA644" s="58">
        <v>0.8</v>
      </c>
      <c r="DB644" s="58">
        <v>99.9</v>
      </c>
      <c r="DC644" s="58">
        <v>96.9</v>
      </c>
      <c r="DD644" s="58">
        <v>109.5</v>
      </c>
      <c r="DE644" s="58">
        <v>95.2</v>
      </c>
      <c r="DF644" s="58">
        <v>97.9</v>
      </c>
      <c r="DG644" s="58">
        <v>95.4</v>
      </c>
      <c r="DH644" s="58">
        <v>101.1</v>
      </c>
      <c r="DI644" s="58">
        <v>92.3</v>
      </c>
      <c r="DJ644" s="58">
        <v>120.486475351</v>
      </c>
      <c r="DK644" s="58">
        <v>106.6</v>
      </c>
      <c r="DL644" s="58">
        <v>109.1</v>
      </c>
      <c r="DM644" s="58">
        <v>95.8</v>
      </c>
      <c r="DN644" s="58">
        <v>24.881640999999998</v>
      </c>
      <c r="DO644" s="58">
        <v>94.3</v>
      </c>
      <c r="DP644" s="59" t="s">
        <v>544</v>
      </c>
      <c r="DQ644" s="1">
        <v>98.2</v>
      </c>
    </row>
    <row r="645" spans="1:121">
      <c r="A645" s="3">
        <v>41470</v>
      </c>
      <c r="B645" s="58">
        <v>97.7</v>
      </c>
      <c r="C645" s="58">
        <v>97.5</v>
      </c>
      <c r="D645" s="58">
        <v>95.8</v>
      </c>
      <c r="E645" s="58">
        <v>99.4</v>
      </c>
      <c r="F645" s="58">
        <v>95.6</v>
      </c>
      <c r="G645" s="58">
        <v>1.3080130000000001</v>
      </c>
      <c r="H645" s="58">
        <v>1399.1</v>
      </c>
      <c r="I645" s="58">
        <v>2246.6</v>
      </c>
      <c r="J645" s="58">
        <v>0.221</v>
      </c>
      <c r="K645" s="58">
        <v>1.6</v>
      </c>
      <c r="L645" s="58">
        <v>8276</v>
      </c>
      <c r="M645" s="58">
        <v>253146</v>
      </c>
      <c r="N645" s="58">
        <v>96.4</v>
      </c>
      <c r="O645" s="58">
        <v>2459</v>
      </c>
      <c r="P645" s="58">
        <v>6.8</v>
      </c>
      <c r="Q645" s="58">
        <v>14.4</v>
      </c>
      <c r="R645" s="58">
        <v>12.5</v>
      </c>
      <c r="S645" s="58">
        <v>87.93</v>
      </c>
      <c r="T645" s="58">
        <v>90.08</v>
      </c>
      <c r="U645" s="58">
        <v>73.36</v>
      </c>
      <c r="V645" s="58">
        <v>71</v>
      </c>
      <c r="W645" s="58">
        <v>-15.9</v>
      </c>
      <c r="X645" s="58">
        <v>94.7</v>
      </c>
      <c r="Y645" s="58">
        <v>11.8</v>
      </c>
      <c r="Z645" s="58">
        <v>98.1</v>
      </c>
      <c r="AA645" s="58">
        <v>92.2</v>
      </c>
      <c r="AB645" s="58">
        <v>90</v>
      </c>
      <c r="AC645" s="58">
        <v>1.3080130000000001</v>
      </c>
      <c r="AD645" s="58">
        <v>96.9</v>
      </c>
      <c r="AE645" s="58">
        <v>-16.600000000000001</v>
      </c>
      <c r="AF645" s="58">
        <v>94.842406999999994</v>
      </c>
      <c r="AG645" s="58">
        <v>107.78</v>
      </c>
      <c r="AH645" s="58">
        <v>98.8</v>
      </c>
      <c r="AI645" s="58">
        <v>94.7</v>
      </c>
      <c r="AJ645" s="58">
        <v>19</v>
      </c>
      <c r="AK645" s="58">
        <v>13.2</v>
      </c>
      <c r="AL645" s="58">
        <v>0</v>
      </c>
      <c r="AM645" s="58">
        <v>97.216399999999993</v>
      </c>
      <c r="AN645" s="58">
        <v>100.1125</v>
      </c>
      <c r="AO645" s="58">
        <v>21.6</v>
      </c>
      <c r="AP645" s="58">
        <v>93.2</v>
      </c>
      <c r="AQ645" s="58">
        <v>100.7</v>
      </c>
      <c r="AR645" s="58">
        <v>36.299999999999997</v>
      </c>
      <c r="AS645" s="58">
        <v>-4.5</v>
      </c>
      <c r="AT645" s="58">
        <v>100.2</v>
      </c>
      <c r="AU645" s="58">
        <v>99.95</v>
      </c>
      <c r="AV645" s="58">
        <v>104.8</v>
      </c>
      <c r="AW645" s="59" t="s">
        <v>544</v>
      </c>
      <c r="AX645" s="58">
        <v>193.1</v>
      </c>
      <c r="AY645" s="58">
        <v>185.3</v>
      </c>
      <c r="AZ645" s="58">
        <v>136.9</v>
      </c>
      <c r="BA645" s="58">
        <v>122</v>
      </c>
      <c r="BB645" s="58">
        <v>147.19999999999999</v>
      </c>
      <c r="BC645" s="58">
        <v>99.1</v>
      </c>
      <c r="BD645" s="59" t="s">
        <v>544</v>
      </c>
      <c r="BE645" s="58">
        <v>9.9</v>
      </c>
      <c r="BF645" s="58">
        <v>108.4</v>
      </c>
      <c r="BG645" s="58">
        <v>18.670000000000002</v>
      </c>
      <c r="BH645" s="58">
        <v>19.12</v>
      </c>
      <c r="BI645" s="58">
        <v>98.1</v>
      </c>
      <c r="BJ645" s="58">
        <v>112.0151</v>
      </c>
      <c r="BK645" s="58">
        <v>112.0151</v>
      </c>
      <c r="BL645" s="58">
        <v>89.24</v>
      </c>
      <c r="BM645" s="58">
        <v>74.53</v>
      </c>
      <c r="BN645" s="58">
        <v>9.6</v>
      </c>
      <c r="BO645" s="58">
        <v>13.6</v>
      </c>
      <c r="BP645" s="58">
        <v>94.5</v>
      </c>
      <c r="BQ645" s="58">
        <v>91.8</v>
      </c>
      <c r="BR645" s="58">
        <v>90.1</v>
      </c>
      <c r="BS645" s="58">
        <v>95.4</v>
      </c>
      <c r="BT645" s="58">
        <v>1.6</v>
      </c>
      <c r="BU645" s="58">
        <v>6.6</v>
      </c>
      <c r="BV645" s="58">
        <v>98.3</v>
      </c>
      <c r="BW645" s="58">
        <v>22.9</v>
      </c>
      <c r="BX645" s="58">
        <v>-7.4</v>
      </c>
      <c r="BY645" s="58">
        <v>-1.7</v>
      </c>
      <c r="BZ645" s="58">
        <v>10.199999999999999</v>
      </c>
      <c r="CA645" s="58">
        <v>6.8</v>
      </c>
      <c r="CB645" s="58">
        <v>4.3</v>
      </c>
      <c r="CC645" s="58">
        <v>42.8</v>
      </c>
      <c r="CD645" s="58">
        <v>40.700000000000003</v>
      </c>
      <c r="CE645" s="58">
        <v>42310</v>
      </c>
      <c r="CF645" s="58">
        <v>2642884</v>
      </c>
      <c r="CG645" s="58">
        <v>101.7</v>
      </c>
      <c r="CH645" s="58">
        <v>88.9</v>
      </c>
      <c r="CI645" s="58">
        <v>110.1</v>
      </c>
      <c r="CJ645" s="58">
        <v>101.1</v>
      </c>
      <c r="CK645" s="58">
        <v>4.5999999999999996</v>
      </c>
      <c r="CL645" s="58">
        <v>-12.6</v>
      </c>
      <c r="CM645" s="58">
        <v>1.6</v>
      </c>
      <c r="CN645" s="58">
        <v>74.3</v>
      </c>
      <c r="CO645" s="58">
        <v>75.8</v>
      </c>
      <c r="CP645" s="58">
        <v>91.4</v>
      </c>
      <c r="CQ645" s="58">
        <v>160.84449768100001</v>
      </c>
      <c r="CR645" s="58">
        <v>20.82</v>
      </c>
      <c r="CS645" s="58">
        <v>93.3</v>
      </c>
      <c r="CT645" s="58">
        <v>105.1</v>
      </c>
      <c r="CU645" s="58">
        <v>111.575</v>
      </c>
      <c r="CV645" s="58">
        <v>7.02</v>
      </c>
      <c r="CW645" s="58">
        <v>4.04</v>
      </c>
      <c r="CX645" s="58">
        <v>104</v>
      </c>
      <c r="CY645" s="58">
        <v>91.4</v>
      </c>
      <c r="CZ645" s="58">
        <v>101.5</v>
      </c>
      <c r="DA645" s="58">
        <v>-1.5</v>
      </c>
      <c r="DB645" s="58">
        <v>99.3</v>
      </c>
      <c r="DC645" s="58">
        <v>97.3</v>
      </c>
      <c r="DD645" s="58">
        <v>110.7</v>
      </c>
      <c r="DE645" s="58">
        <v>96.4</v>
      </c>
      <c r="DF645" s="58">
        <v>99</v>
      </c>
      <c r="DG645" s="58">
        <v>93.8</v>
      </c>
      <c r="DH645" s="58">
        <v>94.4</v>
      </c>
      <c r="DI645" s="58">
        <v>88.9</v>
      </c>
      <c r="DJ645" s="58">
        <v>108.02306159600001</v>
      </c>
      <c r="DK645" s="58">
        <v>108.2</v>
      </c>
      <c r="DL645" s="58">
        <v>109.6</v>
      </c>
      <c r="DM645" s="58">
        <v>95</v>
      </c>
      <c r="DN645" s="58">
        <v>25.532357000000001</v>
      </c>
      <c r="DO645" s="58">
        <v>95.1</v>
      </c>
      <c r="DP645" s="59" t="s">
        <v>544</v>
      </c>
      <c r="DQ645" s="1">
        <v>96.5</v>
      </c>
    </row>
    <row r="646" spans="1:121">
      <c r="A646" s="3">
        <v>41501</v>
      </c>
      <c r="B646" s="58">
        <v>98.9</v>
      </c>
      <c r="C646" s="58">
        <v>99.9</v>
      </c>
      <c r="D646" s="58">
        <v>98.4</v>
      </c>
      <c r="E646" s="58">
        <v>101.3</v>
      </c>
      <c r="F646" s="58">
        <v>96.4</v>
      </c>
      <c r="G646" s="58">
        <v>1.3309500000000001</v>
      </c>
      <c r="H646" s="58">
        <v>1412.2</v>
      </c>
      <c r="I646" s="58">
        <v>2259.6</v>
      </c>
      <c r="J646" s="58">
        <v>0.22600000000000001</v>
      </c>
      <c r="K646" s="58">
        <v>1.7</v>
      </c>
      <c r="L646" s="58">
        <v>8103.2</v>
      </c>
      <c r="M646" s="58">
        <v>214044</v>
      </c>
      <c r="N646" s="58">
        <v>98.7</v>
      </c>
      <c r="O646" s="58">
        <v>2212</v>
      </c>
      <c r="P646" s="58">
        <v>6.8</v>
      </c>
      <c r="Q646" s="58">
        <v>16.8</v>
      </c>
      <c r="R646" s="58">
        <v>9.6999999999999993</v>
      </c>
      <c r="S646" s="58">
        <v>90.4</v>
      </c>
      <c r="T646" s="58">
        <v>91.68</v>
      </c>
      <c r="U646" s="58">
        <v>74.930000000000007</v>
      </c>
      <c r="V646" s="58">
        <v>71.83</v>
      </c>
      <c r="W646" s="58">
        <v>-11.7</v>
      </c>
      <c r="X646" s="58">
        <v>94.5</v>
      </c>
      <c r="Y646" s="58">
        <v>13.6</v>
      </c>
      <c r="Z646" s="58">
        <v>98.3</v>
      </c>
      <c r="AA646" s="58">
        <v>92.5</v>
      </c>
      <c r="AB646" s="58">
        <v>90.7</v>
      </c>
      <c r="AC646" s="58">
        <v>1.3309500000000001</v>
      </c>
      <c r="AD646" s="58">
        <v>98.5</v>
      </c>
      <c r="AE646" s="58">
        <v>-10.8</v>
      </c>
      <c r="AF646" s="58">
        <v>94.751908</v>
      </c>
      <c r="AG646" s="58">
        <v>111.06</v>
      </c>
      <c r="AH646" s="58">
        <v>98.7</v>
      </c>
      <c r="AI646" s="58">
        <v>94.5</v>
      </c>
      <c r="AJ646" s="58">
        <v>19.5</v>
      </c>
      <c r="AK646" s="58">
        <v>11.5</v>
      </c>
      <c r="AL646" s="58">
        <v>3.9</v>
      </c>
      <c r="AM646" s="58">
        <v>97.572500000000005</v>
      </c>
      <c r="AN646" s="58">
        <v>100.3433</v>
      </c>
      <c r="AO646" s="58">
        <v>15.7</v>
      </c>
      <c r="AP646" s="58">
        <v>99</v>
      </c>
      <c r="AQ646" s="58">
        <v>100.5</v>
      </c>
      <c r="AR646" s="58">
        <v>42</v>
      </c>
      <c r="AS646" s="58">
        <v>-4</v>
      </c>
      <c r="AT646" s="58">
        <v>102.5</v>
      </c>
      <c r="AU646" s="58">
        <v>100.89</v>
      </c>
      <c r="AV646" s="58">
        <v>104.9</v>
      </c>
      <c r="AW646" s="59" t="s">
        <v>544</v>
      </c>
      <c r="AX646" s="58">
        <v>197.2</v>
      </c>
      <c r="AY646" s="58">
        <v>189.2</v>
      </c>
      <c r="AZ646" s="58">
        <v>139</v>
      </c>
      <c r="BA646" s="58">
        <v>116.6</v>
      </c>
      <c r="BB646" s="58">
        <v>154.6</v>
      </c>
      <c r="BC646" s="58">
        <v>99.2</v>
      </c>
      <c r="BD646" s="59" t="s">
        <v>544</v>
      </c>
      <c r="BE646" s="58">
        <v>17.8</v>
      </c>
      <c r="BF646" s="58">
        <v>108.9</v>
      </c>
      <c r="BG646" s="58">
        <v>18.88</v>
      </c>
      <c r="BH646" s="58">
        <v>19.149999999999999</v>
      </c>
      <c r="BI646" s="58">
        <v>98.1</v>
      </c>
      <c r="BJ646" s="58">
        <v>113.4169</v>
      </c>
      <c r="BK646" s="58">
        <v>113.4169</v>
      </c>
      <c r="BL646" s="58">
        <v>91.07</v>
      </c>
      <c r="BM646" s="58">
        <v>75.489999999999995</v>
      </c>
      <c r="BN646" s="58">
        <v>17.100000000000001</v>
      </c>
      <c r="BO646" s="58">
        <v>21.1</v>
      </c>
      <c r="BP646" s="58">
        <v>99.5</v>
      </c>
      <c r="BQ646" s="58">
        <v>97.1</v>
      </c>
      <c r="BR646" s="58">
        <v>94.9</v>
      </c>
      <c r="BS646" s="58">
        <v>95.3</v>
      </c>
      <c r="BT646" s="58">
        <v>4.2</v>
      </c>
      <c r="BU646" s="58">
        <v>6.3</v>
      </c>
      <c r="BV646" s="58">
        <v>100</v>
      </c>
      <c r="BW646" s="58">
        <v>22.7</v>
      </c>
      <c r="BX646" s="58">
        <v>-5.7</v>
      </c>
      <c r="BY646" s="58">
        <v>8.4</v>
      </c>
      <c r="BZ646" s="58">
        <v>15</v>
      </c>
      <c r="CA646" s="58">
        <v>7</v>
      </c>
      <c r="CB646" s="58">
        <v>1.8</v>
      </c>
      <c r="CC646" s="58">
        <v>37.200000000000003</v>
      </c>
      <c r="CD646" s="58">
        <v>44.4</v>
      </c>
      <c r="CE646" s="58">
        <v>42317</v>
      </c>
      <c r="CF646" s="58">
        <v>2545135</v>
      </c>
      <c r="CG646" s="58">
        <v>96.4</v>
      </c>
      <c r="CH646" s="58">
        <v>88.3</v>
      </c>
      <c r="CI646" s="58">
        <v>103.3</v>
      </c>
      <c r="CJ646" s="58">
        <v>94.6</v>
      </c>
      <c r="CK646" s="58">
        <v>4.0999999999999996</v>
      </c>
      <c r="CL646" s="58">
        <v>-11.3</v>
      </c>
      <c r="CM646" s="58">
        <v>4.2</v>
      </c>
      <c r="CN646" s="58">
        <v>74.7</v>
      </c>
      <c r="CO646" s="58">
        <v>76.099999999999994</v>
      </c>
      <c r="CP646" s="58">
        <v>97.1</v>
      </c>
      <c r="CQ646" s="58">
        <v>131.17686462399999</v>
      </c>
      <c r="CR646" s="58">
        <v>17.309999999999999</v>
      </c>
      <c r="CS646" s="58">
        <v>93.3</v>
      </c>
      <c r="CT646" s="58">
        <v>105.7</v>
      </c>
      <c r="CU646" s="58">
        <v>113.0291</v>
      </c>
      <c r="CV646" s="58">
        <v>6.36</v>
      </c>
      <c r="CW646" s="58">
        <v>3.66</v>
      </c>
      <c r="CX646" s="58">
        <v>98.7</v>
      </c>
      <c r="CY646" s="58">
        <v>90.8</v>
      </c>
      <c r="CZ646" s="58">
        <v>101.2</v>
      </c>
      <c r="DA646" s="58">
        <v>-2.2000000000000002</v>
      </c>
      <c r="DB646" s="58">
        <v>98.9</v>
      </c>
      <c r="DC646" s="58">
        <v>97.4</v>
      </c>
      <c r="DD646" s="58">
        <v>110.5</v>
      </c>
      <c r="DE646" s="58">
        <v>97.4</v>
      </c>
      <c r="DF646" s="58">
        <v>100.4</v>
      </c>
      <c r="DG646" s="58">
        <v>97.9</v>
      </c>
      <c r="DH646" s="58">
        <v>93.6</v>
      </c>
      <c r="DI646" s="58">
        <v>93.5</v>
      </c>
      <c r="DJ646" s="58">
        <v>118.675231911</v>
      </c>
      <c r="DK646" s="58">
        <v>107.6</v>
      </c>
      <c r="DL646" s="58">
        <v>110.2</v>
      </c>
      <c r="DM646" s="58">
        <v>97.1</v>
      </c>
      <c r="DN646" s="58">
        <v>25.983391000000001</v>
      </c>
      <c r="DO646" s="58">
        <v>95.2</v>
      </c>
      <c r="DP646" s="59" t="s">
        <v>544</v>
      </c>
      <c r="DQ646" s="1">
        <v>98.7</v>
      </c>
    </row>
    <row r="647" spans="1:121">
      <c r="A647" s="3">
        <v>41532</v>
      </c>
      <c r="B647" s="58">
        <v>98.9</v>
      </c>
      <c r="C647" s="58">
        <v>100.1</v>
      </c>
      <c r="D647" s="58">
        <v>97.7</v>
      </c>
      <c r="E647" s="58">
        <v>102.5</v>
      </c>
      <c r="F647" s="58">
        <v>99</v>
      </c>
      <c r="G647" s="58">
        <v>1.3347899999999999</v>
      </c>
      <c r="H647" s="58">
        <v>1424.8</v>
      </c>
      <c r="I647" s="58">
        <v>2266.3000000000002</v>
      </c>
      <c r="J647" s="58">
        <v>0.223</v>
      </c>
      <c r="K647" s="58">
        <v>1.9</v>
      </c>
      <c r="L647" s="58">
        <v>8594.4</v>
      </c>
      <c r="M647" s="58">
        <v>247199</v>
      </c>
      <c r="N647" s="58">
        <v>98.2</v>
      </c>
      <c r="O647" s="58">
        <v>2000</v>
      </c>
      <c r="P647" s="58">
        <v>6.8</v>
      </c>
      <c r="Q647" s="58">
        <v>18.7</v>
      </c>
      <c r="R647" s="58">
        <v>10.1</v>
      </c>
      <c r="S647" s="58">
        <v>90.27</v>
      </c>
      <c r="T647" s="58">
        <v>92.32</v>
      </c>
      <c r="U647" s="58">
        <v>72.540000000000006</v>
      </c>
      <c r="V647" s="58">
        <v>69.83</v>
      </c>
      <c r="W647" s="58">
        <v>-14.5</v>
      </c>
      <c r="X647" s="58">
        <v>99.2</v>
      </c>
      <c r="Y647" s="58">
        <v>16.2</v>
      </c>
      <c r="Z647" s="58">
        <v>98.2</v>
      </c>
      <c r="AA647" s="58">
        <v>92.4</v>
      </c>
      <c r="AB647" s="58">
        <v>90.6</v>
      </c>
      <c r="AC647" s="58">
        <v>1.3347899999999999</v>
      </c>
      <c r="AD647" s="58">
        <v>98.2</v>
      </c>
      <c r="AE647" s="58">
        <v>-10.199999999999999</v>
      </c>
      <c r="AF647" s="58">
        <v>94.751908</v>
      </c>
      <c r="AG647" s="58">
        <v>111.96</v>
      </c>
      <c r="AH647" s="58">
        <v>98.9</v>
      </c>
      <c r="AI647" s="58">
        <v>99.2</v>
      </c>
      <c r="AJ647" s="58">
        <v>20.6</v>
      </c>
      <c r="AK647" s="58">
        <v>12.7</v>
      </c>
      <c r="AL647" s="58">
        <v>3.2</v>
      </c>
      <c r="AM647" s="58">
        <v>97.915499999999994</v>
      </c>
      <c r="AN647" s="58">
        <v>100.5591</v>
      </c>
      <c r="AO647" s="58">
        <v>15.1</v>
      </c>
      <c r="AP647" s="58">
        <v>99.3</v>
      </c>
      <c r="AQ647" s="58">
        <v>100.8</v>
      </c>
      <c r="AR647" s="58">
        <v>49.6</v>
      </c>
      <c r="AS647" s="58">
        <v>-3.6</v>
      </c>
      <c r="AT647" s="58">
        <v>104.1</v>
      </c>
      <c r="AU647" s="58">
        <v>100.9</v>
      </c>
      <c r="AV647" s="58">
        <v>105</v>
      </c>
      <c r="AW647" s="59" t="s">
        <v>544</v>
      </c>
      <c r="AX647" s="58">
        <v>199.3</v>
      </c>
      <c r="AY647" s="58">
        <v>190.9</v>
      </c>
      <c r="AZ647" s="58">
        <v>137.9</v>
      </c>
      <c r="BA647" s="58">
        <v>116.2</v>
      </c>
      <c r="BB647" s="58">
        <v>153</v>
      </c>
      <c r="BC647" s="58">
        <v>99.4</v>
      </c>
      <c r="BD647" s="59" t="s">
        <v>544</v>
      </c>
      <c r="BE647" s="58">
        <v>17</v>
      </c>
      <c r="BF647" s="58">
        <v>108.5</v>
      </c>
      <c r="BG647" s="58">
        <v>19.61</v>
      </c>
      <c r="BH647" s="58">
        <v>20.079999999999998</v>
      </c>
      <c r="BI647" s="58">
        <v>98.2</v>
      </c>
      <c r="BJ647" s="58">
        <v>113.32340000000001</v>
      </c>
      <c r="BK647" s="58">
        <v>113.32340000000001</v>
      </c>
      <c r="BL647" s="58">
        <v>91.73</v>
      </c>
      <c r="BM647" s="58">
        <v>73.3</v>
      </c>
      <c r="BN647" s="58">
        <v>17.5</v>
      </c>
      <c r="BO647" s="58">
        <v>19.899999999999999</v>
      </c>
      <c r="BP647" s="58">
        <v>97.6</v>
      </c>
      <c r="BQ647" s="58">
        <v>96.5</v>
      </c>
      <c r="BR647" s="58">
        <v>94.1</v>
      </c>
      <c r="BS647" s="58">
        <v>95.7</v>
      </c>
      <c r="BT647" s="58">
        <v>5.5</v>
      </c>
      <c r="BU647" s="58">
        <v>-0.2</v>
      </c>
      <c r="BV647" s="58">
        <v>99.8</v>
      </c>
      <c r="BW647" s="58">
        <v>21.9</v>
      </c>
      <c r="BX647" s="58">
        <v>-2.8</v>
      </c>
      <c r="BY647" s="58">
        <v>6.1</v>
      </c>
      <c r="BZ647" s="58">
        <v>15.3</v>
      </c>
      <c r="CA647" s="58">
        <v>7</v>
      </c>
      <c r="CB647" s="58">
        <v>10.7</v>
      </c>
      <c r="CC647" s="58">
        <v>33.700000000000003</v>
      </c>
      <c r="CD647" s="58">
        <v>45</v>
      </c>
      <c r="CE647" s="58">
        <v>42348</v>
      </c>
      <c r="CF647" s="58">
        <v>2546527</v>
      </c>
      <c r="CG647" s="58">
        <v>95.7</v>
      </c>
      <c r="CH647" s="58">
        <v>84.3</v>
      </c>
      <c r="CI647" s="58">
        <v>94.4</v>
      </c>
      <c r="CJ647" s="58">
        <v>102.9</v>
      </c>
      <c r="CK647" s="58">
        <v>4.5999999999999996</v>
      </c>
      <c r="CL647" s="58">
        <v>-12.3</v>
      </c>
      <c r="CM647" s="58">
        <v>5.5</v>
      </c>
      <c r="CN647" s="58">
        <v>74.7</v>
      </c>
      <c r="CO647" s="58">
        <v>76.8</v>
      </c>
      <c r="CP647" s="58">
        <v>96.5</v>
      </c>
      <c r="CQ647" s="58">
        <v>130.39103698700001</v>
      </c>
      <c r="CR647" s="58">
        <v>19.11</v>
      </c>
      <c r="CS647" s="58">
        <v>93.3</v>
      </c>
      <c r="CT647" s="58">
        <v>105.4</v>
      </c>
      <c r="CU647" s="58">
        <v>113.01649999999999</v>
      </c>
      <c r="CV647" s="58">
        <v>6.97</v>
      </c>
      <c r="CW647" s="58">
        <v>4</v>
      </c>
      <c r="CX647" s="58">
        <v>97.7</v>
      </c>
      <c r="CY647" s="58">
        <v>86.5</v>
      </c>
      <c r="CZ647" s="58">
        <v>101.1</v>
      </c>
      <c r="DA647" s="58">
        <v>-7</v>
      </c>
      <c r="DB647" s="58">
        <v>99.5</v>
      </c>
      <c r="DC647" s="58">
        <v>97.4</v>
      </c>
      <c r="DD647" s="58">
        <v>110.9</v>
      </c>
      <c r="DE647" s="58">
        <v>97.1</v>
      </c>
      <c r="DF647" s="58">
        <v>100.8</v>
      </c>
      <c r="DG647" s="58">
        <v>96</v>
      </c>
      <c r="DH647" s="58">
        <v>100.7</v>
      </c>
      <c r="DI647" s="58">
        <v>92.6</v>
      </c>
      <c r="DJ647" s="58">
        <v>132.729394168</v>
      </c>
      <c r="DK647" s="58">
        <v>108.1</v>
      </c>
      <c r="DL647" s="58">
        <v>110.5</v>
      </c>
      <c r="DM647" s="58">
        <v>97.1</v>
      </c>
      <c r="DN647" s="58">
        <v>26.850622999999999</v>
      </c>
      <c r="DO647" s="58">
        <v>94.7</v>
      </c>
      <c r="DP647" s="59" t="s">
        <v>544</v>
      </c>
      <c r="DQ647" s="1">
        <v>98.2</v>
      </c>
    </row>
    <row r="648" spans="1:121">
      <c r="A648" s="3">
        <v>41562</v>
      </c>
      <c r="B648" s="58">
        <v>98.6</v>
      </c>
      <c r="C648" s="58">
        <v>100.2</v>
      </c>
      <c r="D648" s="58">
        <v>98.1</v>
      </c>
      <c r="E648" s="58">
        <v>102.3</v>
      </c>
      <c r="F648" s="58">
        <v>97.7</v>
      </c>
      <c r="G648" s="58">
        <v>1.363496</v>
      </c>
      <c r="H648" s="58">
        <v>1451.6</v>
      </c>
      <c r="I648" s="58">
        <v>2288.8000000000002</v>
      </c>
      <c r="J648" s="58">
        <v>0.22600000000000001</v>
      </c>
      <c r="K648" s="58">
        <v>1.8</v>
      </c>
      <c r="L648" s="58">
        <v>9033.9</v>
      </c>
      <c r="M648" s="58">
        <v>265441</v>
      </c>
      <c r="N648" s="58">
        <v>97.5</v>
      </c>
      <c r="O648" s="58">
        <v>2222</v>
      </c>
      <c r="P648" s="58">
        <v>6.8</v>
      </c>
      <c r="Q648" s="58">
        <v>17.2</v>
      </c>
      <c r="R648" s="58">
        <v>11.4</v>
      </c>
      <c r="S648" s="58">
        <v>90.53</v>
      </c>
      <c r="T648" s="58">
        <v>92.92</v>
      </c>
      <c r="U648" s="58">
        <v>73.13</v>
      </c>
      <c r="V648" s="58">
        <v>72.41</v>
      </c>
      <c r="W648" s="58">
        <v>-13.8</v>
      </c>
      <c r="X648" s="58">
        <v>98.8</v>
      </c>
      <c r="Y648" s="58">
        <v>15.1</v>
      </c>
      <c r="Z648" s="58">
        <v>98.7</v>
      </c>
      <c r="AA648" s="58">
        <v>92.9</v>
      </c>
      <c r="AB648" s="58">
        <v>91</v>
      </c>
      <c r="AC648" s="58">
        <v>1.363496</v>
      </c>
      <c r="AD648" s="58">
        <v>97.6</v>
      </c>
      <c r="AE648" s="58">
        <v>-7.5</v>
      </c>
      <c r="AF648" s="58">
        <v>95.100864999999999</v>
      </c>
      <c r="AG648" s="58">
        <v>109.62</v>
      </c>
      <c r="AH648" s="58">
        <v>98.7</v>
      </c>
      <c r="AI648" s="58">
        <v>98.8</v>
      </c>
      <c r="AJ648" s="58">
        <v>17.399999999999999</v>
      </c>
      <c r="AK648" s="58">
        <v>12.5</v>
      </c>
      <c r="AL648" s="58">
        <v>4.5999999999999996</v>
      </c>
      <c r="AM648" s="58">
        <v>98.2196</v>
      </c>
      <c r="AN648" s="58">
        <v>100.7334</v>
      </c>
      <c r="AO648" s="58">
        <v>16.399999999999999</v>
      </c>
      <c r="AP648" s="58">
        <v>96.8</v>
      </c>
      <c r="AQ648" s="58">
        <v>99.2</v>
      </c>
      <c r="AR648" s="58">
        <v>52.8</v>
      </c>
      <c r="AS648" s="58">
        <v>-2.7</v>
      </c>
      <c r="AT648" s="58">
        <v>104.7</v>
      </c>
      <c r="AU648" s="58">
        <v>101.5</v>
      </c>
      <c r="AV648" s="58">
        <v>104.5</v>
      </c>
      <c r="AW648" s="59" t="s">
        <v>544</v>
      </c>
      <c r="AX648" s="58">
        <v>195</v>
      </c>
      <c r="AY648" s="58">
        <v>187.1</v>
      </c>
      <c r="AZ648" s="58">
        <v>137.69999999999999</v>
      </c>
      <c r="BA648" s="58">
        <v>115.1</v>
      </c>
      <c r="BB648" s="58">
        <v>153.30000000000001</v>
      </c>
      <c r="BC648" s="58">
        <v>99.2</v>
      </c>
      <c r="BD648" s="59" t="s">
        <v>544</v>
      </c>
      <c r="BE648" s="58">
        <v>18.2</v>
      </c>
      <c r="BF648" s="58">
        <v>109.6</v>
      </c>
      <c r="BG648" s="58">
        <v>19.329999999999998</v>
      </c>
      <c r="BH648" s="58">
        <v>19.75</v>
      </c>
      <c r="BI648" s="58">
        <v>98.5</v>
      </c>
      <c r="BJ648" s="58">
        <v>114.2002</v>
      </c>
      <c r="BK648" s="58">
        <v>114.2002</v>
      </c>
      <c r="BL648" s="58">
        <v>92.25</v>
      </c>
      <c r="BM648" s="58">
        <v>75.5</v>
      </c>
      <c r="BN648" s="58">
        <v>8.8000000000000007</v>
      </c>
      <c r="BO648" s="58">
        <v>14.9</v>
      </c>
      <c r="BP648" s="58">
        <v>95.3</v>
      </c>
      <c r="BQ648" s="58">
        <v>93</v>
      </c>
      <c r="BR648" s="58">
        <v>91.3</v>
      </c>
      <c r="BS648" s="58">
        <v>95.2</v>
      </c>
      <c r="BT648" s="58">
        <v>1.5</v>
      </c>
      <c r="BU648" s="58">
        <v>4.5999999999999996</v>
      </c>
      <c r="BV648" s="58">
        <v>98.7</v>
      </c>
      <c r="BW648" s="58">
        <v>21</v>
      </c>
      <c r="BX648" s="58">
        <v>-2</v>
      </c>
      <c r="BY648" s="58">
        <v>10.8</v>
      </c>
      <c r="BZ648" s="58">
        <v>15.4</v>
      </c>
      <c r="CA648" s="58">
        <v>7.1</v>
      </c>
      <c r="CB648" s="58">
        <v>11.3</v>
      </c>
      <c r="CC648" s="58">
        <v>32.700000000000003</v>
      </c>
      <c r="CD648" s="58">
        <v>44.4</v>
      </c>
      <c r="CE648" s="58">
        <v>42396</v>
      </c>
      <c r="CF648" s="58">
        <v>2546916</v>
      </c>
      <c r="CG648" s="58">
        <v>96</v>
      </c>
      <c r="CH648" s="58">
        <v>84.7</v>
      </c>
      <c r="CI648" s="58">
        <v>98.1</v>
      </c>
      <c r="CJ648" s="58">
        <v>100.1</v>
      </c>
      <c r="CK648" s="58">
        <v>2</v>
      </c>
      <c r="CL648" s="58">
        <v>-16.5</v>
      </c>
      <c r="CM648" s="58">
        <v>1.5</v>
      </c>
      <c r="CN648" s="58">
        <v>74.7</v>
      </c>
      <c r="CO648" s="58">
        <v>75.7</v>
      </c>
      <c r="CP648" s="58">
        <v>94</v>
      </c>
      <c r="CQ648" s="58">
        <v>209.007049561</v>
      </c>
      <c r="CR648" s="58">
        <v>16.86</v>
      </c>
      <c r="CS648" s="58">
        <v>93.4</v>
      </c>
      <c r="CT648" s="58">
        <v>106.5</v>
      </c>
      <c r="CU648" s="58">
        <v>113.926</v>
      </c>
      <c r="CV648" s="58">
        <v>6.48</v>
      </c>
      <c r="CW648" s="58">
        <v>3.63</v>
      </c>
      <c r="CX648" s="58">
        <v>97.9</v>
      </c>
      <c r="CY648" s="58">
        <v>86.8</v>
      </c>
      <c r="CZ648" s="58">
        <v>101.1</v>
      </c>
      <c r="DA648" s="58">
        <v>-0.5</v>
      </c>
      <c r="DB648" s="58">
        <v>98.8</v>
      </c>
      <c r="DC648" s="58">
        <v>97.4</v>
      </c>
      <c r="DD648" s="58">
        <v>109.4</v>
      </c>
      <c r="DE648" s="58">
        <v>97.5</v>
      </c>
      <c r="DF648" s="58">
        <v>99.7</v>
      </c>
      <c r="DG648" s="58">
        <v>92.1</v>
      </c>
      <c r="DH648" s="58">
        <v>96.4</v>
      </c>
      <c r="DI648" s="58">
        <v>90.2</v>
      </c>
      <c r="DJ648" s="58">
        <v>157.757895725</v>
      </c>
      <c r="DK648" s="58">
        <v>108.8</v>
      </c>
      <c r="DL648" s="58">
        <v>110.7</v>
      </c>
      <c r="DM648" s="58">
        <v>96.2</v>
      </c>
      <c r="DN648" s="58">
        <v>27.086905999999999</v>
      </c>
      <c r="DO648" s="58">
        <v>95.4</v>
      </c>
      <c r="DP648" s="59" t="s">
        <v>544</v>
      </c>
      <c r="DQ648" s="1">
        <v>97.5</v>
      </c>
    </row>
    <row r="649" spans="1:121">
      <c r="A649" s="3">
        <v>41593</v>
      </c>
      <c r="B649" s="58">
        <v>99.5</v>
      </c>
      <c r="C649" s="58">
        <v>101.1</v>
      </c>
      <c r="D649" s="58">
        <v>98.4</v>
      </c>
      <c r="E649" s="58">
        <v>103.9</v>
      </c>
      <c r="F649" s="58">
        <v>98.8</v>
      </c>
      <c r="G649" s="58">
        <v>1.3492900000000001</v>
      </c>
      <c r="H649" s="58">
        <v>1462.1</v>
      </c>
      <c r="I649" s="58">
        <v>2280.4</v>
      </c>
      <c r="J649" s="58">
        <v>0.223</v>
      </c>
      <c r="K649" s="58">
        <v>1.7</v>
      </c>
      <c r="L649" s="58">
        <v>9405.2999999999993</v>
      </c>
      <c r="M649" s="58">
        <v>254651</v>
      </c>
      <c r="N649" s="58">
        <v>99.7</v>
      </c>
      <c r="O649" s="58">
        <v>2049</v>
      </c>
      <c r="P649" s="58">
        <v>6.9</v>
      </c>
      <c r="Q649" s="58">
        <v>14.9</v>
      </c>
      <c r="R649" s="58">
        <v>12</v>
      </c>
      <c r="S649" s="58">
        <v>91.81</v>
      </c>
      <c r="T649" s="58">
        <v>93.08</v>
      </c>
      <c r="U649" s="58">
        <v>72.709999999999994</v>
      </c>
      <c r="V649" s="58">
        <v>71.400000000000006</v>
      </c>
      <c r="W649" s="58">
        <v>-9.9</v>
      </c>
      <c r="X649" s="58">
        <v>98.8</v>
      </c>
      <c r="Y649" s="58">
        <v>18.8</v>
      </c>
      <c r="Z649" s="58">
        <v>98.6</v>
      </c>
      <c r="AA649" s="58">
        <v>92.8</v>
      </c>
      <c r="AB649" s="58">
        <v>91</v>
      </c>
      <c r="AC649" s="58">
        <v>1.3492900000000001</v>
      </c>
      <c r="AD649" s="58">
        <v>99.2</v>
      </c>
      <c r="AE649" s="58">
        <v>-5.8</v>
      </c>
      <c r="AF649" s="58">
        <v>95.009596999999999</v>
      </c>
      <c r="AG649" s="58">
        <v>108.15</v>
      </c>
      <c r="AH649" s="58">
        <v>98.9</v>
      </c>
      <c r="AI649" s="58">
        <v>98.8</v>
      </c>
      <c r="AJ649" s="58">
        <v>22.2</v>
      </c>
      <c r="AK649" s="58">
        <v>12.4</v>
      </c>
      <c r="AL649" s="58">
        <v>9.1</v>
      </c>
      <c r="AM649" s="58">
        <v>98.4803</v>
      </c>
      <c r="AN649" s="58">
        <v>100.86190000000001</v>
      </c>
      <c r="AO649" s="58">
        <v>18.100000000000001</v>
      </c>
      <c r="AP649" s="58">
        <v>93.1</v>
      </c>
      <c r="AQ649" s="58">
        <v>100.9</v>
      </c>
      <c r="AR649" s="58">
        <v>54.6</v>
      </c>
      <c r="AS649" s="58">
        <v>-2.1</v>
      </c>
      <c r="AT649" s="58">
        <v>105.6</v>
      </c>
      <c r="AU649" s="58">
        <v>101.41</v>
      </c>
      <c r="AV649" s="58">
        <v>104.4</v>
      </c>
      <c r="AW649" s="59" t="s">
        <v>544</v>
      </c>
      <c r="AX649" s="58">
        <v>190.9</v>
      </c>
      <c r="AY649" s="58">
        <v>183.5</v>
      </c>
      <c r="AZ649" s="58">
        <v>137.30000000000001</v>
      </c>
      <c r="BA649" s="58">
        <v>114</v>
      </c>
      <c r="BB649" s="58">
        <v>153.4</v>
      </c>
      <c r="BC649" s="58">
        <v>99.2</v>
      </c>
      <c r="BD649" s="59" t="s">
        <v>544</v>
      </c>
      <c r="BE649" s="58">
        <v>22.4</v>
      </c>
      <c r="BF649" s="58">
        <v>109.8</v>
      </c>
      <c r="BG649" s="58">
        <v>18.649999999999999</v>
      </c>
      <c r="BH649" s="58">
        <v>19.98</v>
      </c>
      <c r="BI649" s="58">
        <v>100</v>
      </c>
      <c r="BJ649" s="58">
        <v>114.16330000000001</v>
      </c>
      <c r="BK649" s="58">
        <v>114.16330000000001</v>
      </c>
      <c r="BL649" s="58">
        <v>92.38</v>
      </c>
      <c r="BM649" s="58">
        <v>74.44</v>
      </c>
      <c r="BN649" s="58">
        <v>18.399999999999999</v>
      </c>
      <c r="BO649" s="58">
        <v>18.5</v>
      </c>
      <c r="BP649" s="58">
        <v>99.5</v>
      </c>
      <c r="BQ649" s="58">
        <v>97.7</v>
      </c>
      <c r="BR649" s="58">
        <v>96.8</v>
      </c>
      <c r="BS649" s="58">
        <v>96.3</v>
      </c>
      <c r="BT649" s="58">
        <v>5.5</v>
      </c>
      <c r="BU649" s="58">
        <v>6.3</v>
      </c>
      <c r="BV649" s="58">
        <v>100.1</v>
      </c>
      <c r="BW649" s="58">
        <v>22.3</v>
      </c>
      <c r="BX649" s="58">
        <v>-3.6</v>
      </c>
      <c r="BY649" s="58">
        <v>13</v>
      </c>
      <c r="BZ649" s="58">
        <v>18.7</v>
      </c>
      <c r="CA649" s="58">
        <v>7.1</v>
      </c>
      <c r="CB649" s="58">
        <v>20.3</v>
      </c>
      <c r="CC649" s="58">
        <v>45.2</v>
      </c>
      <c r="CD649" s="58">
        <v>45.7</v>
      </c>
      <c r="CE649" s="58">
        <v>42416</v>
      </c>
      <c r="CF649" s="58">
        <v>2550793</v>
      </c>
      <c r="CG649" s="58">
        <v>99.8</v>
      </c>
      <c r="CH649" s="58">
        <v>83</v>
      </c>
      <c r="CI649" s="58">
        <v>98.3</v>
      </c>
      <c r="CJ649" s="58">
        <v>110.1</v>
      </c>
      <c r="CK649" s="58">
        <v>5.0999999999999996</v>
      </c>
      <c r="CL649" s="58">
        <v>-11.8</v>
      </c>
      <c r="CM649" s="58">
        <v>5.5</v>
      </c>
      <c r="CN649" s="58">
        <v>74.7</v>
      </c>
      <c r="CO649" s="58">
        <v>75.400000000000006</v>
      </c>
      <c r="CP649" s="58">
        <v>97.8</v>
      </c>
      <c r="CQ649" s="58">
        <v>110.159194946</v>
      </c>
      <c r="CR649" s="58">
        <v>15.02</v>
      </c>
      <c r="CS649" s="58">
        <v>93.4</v>
      </c>
      <c r="CT649" s="58">
        <v>106.1</v>
      </c>
      <c r="CU649" s="58">
        <v>113.8233</v>
      </c>
      <c r="CV649" s="58">
        <v>6.19</v>
      </c>
      <c r="CW649" s="58">
        <v>3.68</v>
      </c>
      <c r="CX649" s="58">
        <v>101.6</v>
      </c>
      <c r="CY649" s="58">
        <v>84.9</v>
      </c>
      <c r="CZ649" s="58">
        <v>101.9</v>
      </c>
      <c r="DA649" s="58">
        <v>-6.8</v>
      </c>
      <c r="DB649" s="58">
        <v>97.4</v>
      </c>
      <c r="DC649" s="58">
        <v>97.7</v>
      </c>
      <c r="DD649" s="58">
        <v>108.4</v>
      </c>
      <c r="DE649" s="58">
        <v>97.8</v>
      </c>
      <c r="DF649" s="58">
        <v>101.3</v>
      </c>
      <c r="DG649" s="58">
        <v>97</v>
      </c>
      <c r="DH649" s="58">
        <v>98.6</v>
      </c>
      <c r="DI649" s="58">
        <v>96.2</v>
      </c>
      <c r="DJ649" s="58">
        <v>95.953826094999997</v>
      </c>
      <c r="DK649" s="58">
        <v>108.7</v>
      </c>
      <c r="DL649" s="58">
        <v>111.2</v>
      </c>
      <c r="DM649" s="58">
        <v>98.5</v>
      </c>
      <c r="DN649" s="58">
        <v>27.189197</v>
      </c>
      <c r="DO649" s="58">
        <v>95.8</v>
      </c>
      <c r="DP649" s="59" t="s">
        <v>544</v>
      </c>
      <c r="DQ649" s="1">
        <v>99.7</v>
      </c>
    </row>
    <row r="650" spans="1:121">
      <c r="A650" s="3">
        <v>41623</v>
      </c>
      <c r="B650" s="58">
        <v>100</v>
      </c>
      <c r="C650" s="58">
        <v>101.1</v>
      </c>
      <c r="D650" s="58">
        <v>98.2</v>
      </c>
      <c r="E650" s="58">
        <v>104</v>
      </c>
      <c r="F650" s="58">
        <v>97.7</v>
      </c>
      <c r="G650" s="58">
        <v>1.37036</v>
      </c>
      <c r="H650" s="58">
        <v>1448.1</v>
      </c>
      <c r="I650" s="58">
        <v>2287.1</v>
      </c>
      <c r="J650" s="58">
        <v>0.27300000000000002</v>
      </c>
      <c r="K650" s="58">
        <v>1.8</v>
      </c>
      <c r="L650" s="58">
        <v>9552.2000000000007</v>
      </c>
      <c r="M650" s="58">
        <v>215320</v>
      </c>
      <c r="N650" s="58">
        <v>99.9</v>
      </c>
      <c r="O650" s="58">
        <v>1800</v>
      </c>
      <c r="P650" s="58">
        <v>6.8</v>
      </c>
      <c r="Q650" s="58">
        <v>16.5</v>
      </c>
      <c r="R650" s="58">
        <v>12.4</v>
      </c>
      <c r="S650" s="58">
        <v>91.67</v>
      </c>
      <c r="T650" s="58">
        <v>92.93</v>
      </c>
      <c r="U650" s="58">
        <v>73.430000000000007</v>
      </c>
      <c r="V650" s="58">
        <v>71.36</v>
      </c>
      <c r="W650" s="58">
        <v>-11.2</v>
      </c>
      <c r="X650" s="58">
        <v>98.8</v>
      </c>
      <c r="Y650" s="58">
        <v>15.6</v>
      </c>
      <c r="Z650" s="58">
        <v>99</v>
      </c>
      <c r="AA650" s="58">
        <v>93.4</v>
      </c>
      <c r="AB650" s="58">
        <v>91.8</v>
      </c>
      <c r="AC650" s="58">
        <v>1.37036</v>
      </c>
      <c r="AD650" s="58">
        <v>99.5</v>
      </c>
      <c r="AE650" s="58">
        <v>-7.4</v>
      </c>
      <c r="AF650" s="58">
        <v>94.913628000000003</v>
      </c>
      <c r="AG650" s="58">
        <v>111.07</v>
      </c>
      <c r="AH650" s="58">
        <v>99</v>
      </c>
      <c r="AI650" s="58">
        <v>98.8</v>
      </c>
      <c r="AJ650" s="58">
        <v>23.4</v>
      </c>
      <c r="AK650" s="58">
        <v>11.3</v>
      </c>
      <c r="AL650" s="58">
        <v>7.5</v>
      </c>
      <c r="AM650" s="58">
        <v>98.690200000000004</v>
      </c>
      <c r="AN650" s="58">
        <v>100.937</v>
      </c>
      <c r="AO650" s="58">
        <v>17.600000000000001</v>
      </c>
      <c r="AP650" s="58">
        <v>87.1</v>
      </c>
      <c r="AQ650" s="58">
        <v>101.4</v>
      </c>
      <c r="AR650" s="58">
        <v>62</v>
      </c>
      <c r="AS650" s="58">
        <v>-1.4</v>
      </c>
      <c r="AT650" s="58">
        <v>105.9</v>
      </c>
      <c r="AU650" s="58">
        <v>102.44</v>
      </c>
      <c r="AV650" s="58">
        <v>104.4</v>
      </c>
      <c r="AW650" s="59" t="s">
        <v>544</v>
      </c>
      <c r="AX650" s="58">
        <v>197.7</v>
      </c>
      <c r="AY650" s="58">
        <v>189.5</v>
      </c>
      <c r="AZ650" s="58">
        <v>138.69999999999999</v>
      </c>
      <c r="BA650" s="58">
        <v>115.4</v>
      </c>
      <c r="BB650" s="58">
        <v>154.9</v>
      </c>
      <c r="BC650" s="58">
        <v>99.1</v>
      </c>
      <c r="BD650" s="59" t="s">
        <v>544</v>
      </c>
      <c r="BE650" s="58">
        <v>18.600000000000001</v>
      </c>
      <c r="BF650" s="58">
        <v>109.3</v>
      </c>
      <c r="BG650" s="58">
        <v>18.899999999999999</v>
      </c>
      <c r="BH650" s="58">
        <v>19.29</v>
      </c>
      <c r="BI650" s="58">
        <v>101.6</v>
      </c>
      <c r="BJ650" s="58">
        <v>115.7604</v>
      </c>
      <c r="BK650" s="58">
        <v>115.7604</v>
      </c>
      <c r="BL650" s="58">
        <v>91.89</v>
      </c>
      <c r="BM650" s="58">
        <v>74.599999999999994</v>
      </c>
      <c r="BN650" s="58">
        <v>18</v>
      </c>
      <c r="BO650" s="58">
        <v>18.899999999999999</v>
      </c>
      <c r="BP650" s="58">
        <v>99.1</v>
      </c>
      <c r="BQ650" s="58">
        <v>96</v>
      </c>
      <c r="BR650" s="58">
        <v>96.1</v>
      </c>
      <c r="BS650" s="58">
        <v>95.4</v>
      </c>
      <c r="BT650" s="58">
        <v>4.5999999999999996</v>
      </c>
      <c r="BU650" s="58">
        <v>6.7</v>
      </c>
      <c r="BV650" s="58">
        <v>99.2</v>
      </c>
      <c r="BW650" s="58">
        <v>25.1</v>
      </c>
      <c r="BX650" s="58">
        <v>0.3</v>
      </c>
      <c r="BY650" s="58">
        <v>10.3</v>
      </c>
      <c r="BZ650" s="58">
        <v>17.600000000000001</v>
      </c>
      <c r="CA650" s="58">
        <v>7.4</v>
      </c>
      <c r="CB650" s="58">
        <v>23.3</v>
      </c>
      <c r="CC650" s="58">
        <v>39.5</v>
      </c>
      <c r="CD650" s="58">
        <v>46.1</v>
      </c>
      <c r="CE650" s="58">
        <v>42431</v>
      </c>
      <c r="CF650" s="58">
        <v>2546255</v>
      </c>
      <c r="CG650" s="58">
        <v>97.6</v>
      </c>
      <c r="CH650" s="58">
        <v>85.1</v>
      </c>
      <c r="CI650" s="58">
        <v>101.7</v>
      </c>
      <c r="CJ650" s="58">
        <v>100.7</v>
      </c>
      <c r="CK650" s="58">
        <v>7.6</v>
      </c>
      <c r="CL650" s="58">
        <v>-9.5</v>
      </c>
      <c r="CM650" s="58">
        <v>4.5999999999999996</v>
      </c>
      <c r="CN650" s="58">
        <v>74</v>
      </c>
      <c r="CO650" s="58">
        <v>74.5</v>
      </c>
      <c r="CP650" s="58">
        <v>93.2</v>
      </c>
      <c r="CQ650" s="58">
        <v>166.10237121599999</v>
      </c>
      <c r="CR650" s="58">
        <v>14.33</v>
      </c>
      <c r="CS650" s="58">
        <v>93.4</v>
      </c>
      <c r="CT650" s="58">
        <v>107.2</v>
      </c>
      <c r="CU650" s="58">
        <v>115.3801</v>
      </c>
      <c r="CV650" s="58">
        <v>6.07</v>
      </c>
      <c r="CW650" s="58">
        <v>3.55</v>
      </c>
      <c r="CX650" s="58">
        <v>99.2</v>
      </c>
      <c r="CY650" s="58">
        <v>86.8</v>
      </c>
      <c r="CZ650" s="58">
        <v>103.1</v>
      </c>
      <c r="DA650" s="58">
        <v>-6.9</v>
      </c>
      <c r="DB650" s="58">
        <v>96.8</v>
      </c>
      <c r="DC650" s="58">
        <v>98</v>
      </c>
      <c r="DD650" s="58">
        <v>108.8</v>
      </c>
      <c r="DE650" s="58">
        <v>98.4</v>
      </c>
      <c r="DF650" s="58">
        <v>101.6</v>
      </c>
      <c r="DG650" s="58">
        <v>91.7</v>
      </c>
      <c r="DH650" s="58">
        <v>100.7</v>
      </c>
      <c r="DI650" s="58">
        <v>96.3</v>
      </c>
      <c r="DJ650" s="58">
        <v>118.268172111</v>
      </c>
      <c r="DK650" s="58">
        <v>108.6</v>
      </c>
      <c r="DL650" s="58">
        <v>111.3</v>
      </c>
      <c r="DM650" s="58">
        <v>98</v>
      </c>
      <c r="DN650" s="58">
        <v>26.645916</v>
      </c>
      <c r="DO650" s="58">
        <v>96</v>
      </c>
      <c r="DP650" s="59" t="s">
        <v>544</v>
      </c>
      <c r="DQ650" s="1">
        <v>99.8</v>
      </c>
    </row>
    <row r="651" spans="1:121">
      <c r="A651" s="3">
        <v>41654</v>
      </c>
      <c r="B651" s="58">
        <v>100.9</v>
      </c>
      <c r="C651" s="58">
        <v>102.5</v>
      </c>
      <c r="D651" s="58">
        <v>99.9</v>
      </c>
      <c r="E651" s="58">
        <v>105.2</v>
      </c>
      <c r="F651" s="58">
        <v>99.5</v>
      </c>
      <c r="G651" s="58">
        <v>1.3610230000000001</v>
      </c>
      <c r="H651" s="58">
        <v>1453.9</v>
      </c>
      <c r="I651" s="58">
        <v>2293.1999999999998</v>
      </c>
      <c r="J651" s="58">
        <v>0.29199999999999998</v>
      </c>
      <c r="K651" s="58">
        <v>1.8</v>
      </c>
      <c r="L651" s="58">
        <v>9306.5</v>
      </c>
      <c r="M651" s="58">
        <v>205996</v>
      </c>
      <c r="N651" s="58">
        <v>99.3</v>
      </c>
      <c r="O651" s="58">
        <v>2055</v>
      </c>
      <c r="P651" s="58">
        <v>6.8</v>
      </c>
      <c r="Q651" s="58">
        <v>24.2</v>
      </c>
      <c r="R651" s="58">
        <v>8.6999999999999993</v>
      </c>
      <c r="S651" s="58">
        <v>92.5</v>
      </c>
      <c r="T651" s="58">
        <v>94.53</v>
      </c>
      <c r="U651" s="58">
        <v>73.41</v>
      </c>
      <c r="V651" s="58">
        <v>72.92</v>
      </c>
      <c r="W651" s="58">
        <v>-10.8</v>
      </c>
      <c r="X651" s="58">
        <v>99.7</v>
      </c>
      <c r="Y651" s="58">
        <v>16.600000000000001</v>
      </c>
      <c r="Z651" s="58">
        <v>98.9</v>
      </c>
      <c r="AA651" s="58">
        <v>93.2</v>
      </c>
      <c r="AB651" s="58">
        <v>91.7</v>
      </c>
      <c r="AC651" s="58">
        <v>1.3610230000000001</v>
      </c>
      <c r="AD651" s="58">
        <v>99.2</v>
      </c>
      <c r="AE651" s="58">
        <v>-7.9</v>
      </c>
      <c r="AF651" s="58">
        <v>95.196926000000005</v>
      </c>
      <c r="AG651" s="58">
        <v>107.93</v>
      </c>
      <c r="AH651" s="58">
        <v>99.2</v>
      </c>
      <c r="AI651" s="58">
        <v>99.7</v>
      </c>
      <c r="AJ651" s="58">
        <v>29.1</v>
      </c>
      <c r="AK651" s="58">
        <v>8.1999999999999993</v>
      </c>
      <c r="AL651" s="58">
        <v>10.7</v>
      </c>
      <c r="AM651" s="58">
        <v>98.852800000000002</v>
      </c>
      <c r="AN651" s="58">
        <v>100.9628</v>
      </c>
      <c r="AO651" s="58">
        <v>4.4000000000000004</v>
      </c>
      <c r="AP651" s="58">
        <v>82</v>
      </c>
      <c r="AQ651" s="58">
        <v>101.9</v>
      </c>
      <c r="AR651" s="58">
        <v>61.7</v>
      </c>
      <c r="AS651" s="58">
        <v>-0.2</v>
      </c>
      <c r="AT651" s="58">
        <v>106.9</v>
      </c>
      <c r="AU651" s="58">
        <v>102.42</v>
      </c>
      <c r="AV651" s="58">
        <v>104</v>
      </c>
      <c r="AW651" s="59" t="s">
        <v>544</v>
      </c>
      <c r="AX651" s="58">
        <v>193.3</v>
      </c>
      <c r="AY651" s="58">
        <v>185.3</v>
      </c>
      <c r="AZ651" s="58">
        <v>135.30000000000001</v>
      </c>
      <c r="BA651" s="58">
        <v>113.4</v>
      </c>
      <c r="BB651" s="58">
        <v>150.5</v>
      </c>
      <c r="BC651" s="58">
        <v>99.1</v>
      </c>
      <c r="BD651" s="59" t="s">
        <v>544</v>
      </c>
      <c r="BE651" s="58">
        <v>15.9</v>
      </c>
      <c r="BF651" s="58">
        <v>110.6</v>
      </c>
      <c r="BG651" s="58">
        <v>17.2</v>
      </c>
      <c r="BH651" s="58">
        <v>19.670000000000002</v>
      </c>
      <c r="BI651" s="58">
        <v>103.2</v>
      </c>
      <c r="BJ651" s="58">
        <v>115.8801</v>
      </c>
      <c r="BK651" s="58">
        <v>115.8801</v>
      </c>
      <c r="BL651" s="58">
        <v>93.59</v>
      </c>
      <c r="BM651" s="58">
        <v>75.7</v>
      </c>
      <c r="BN651" s="58">
        <v>18.899999999999999</v>
      </c>
      <c r="BO651" s="58">
        <v>21.4</v>
      </c>
      <c r="BP651" s="58">
        <v>98.7</v>
      </c>
      <c r="BQ651" s="58">
        <v>96.4</v>
      </c>
      <c r="BR651" s="58">
        <v>97.9</v>
      </c>
      <c r="BS651" s="58">
        <v>95.8</v>
      </c>
      <c r="BT651" s="58">
        <v>6.4</v>
      </c>
      <c r="BU651" s="58">
        <v>6.7</v>
      </c>
      <c r="BV651" s="58">
        <v>100.6</v>
      </c>
      <c r="BW651" s="58">
        <v>27.2</v>
      </c>
      <c r="BX651" s="58">
        <v>0.4</v>
      </c>
      <c r="BY651" s="58">
        <v>19.899999999999999</v>
      </c>
      <c r="BZ651" s="58">
        <v>19.8</v>
      </c>
      <c r="CA651" s="58">
        <v>7.6</v>
      </c>
      <c r="CB651" s="58">
        <v>35.299999999999997</v>
      </c>
      <c r="CC651" s="58">
        <v>46.2</v>
      </c>
      <c r="CD651" s="58">
        <v>50</v>
      </c>
      <c r="CE651" s="58">
        <v>42518</v>
      </c>
      <c r="CF651" s="58">
        <v>2550662</v>
      </c>
      <c r="CG651" s="58">
        <v>99.7</v>
      </c>
      <c r="CH651" s="58">
        <v>91.6</v>
      </c>
      <c r="CI651" s="58">
        <v>93.8</v>
      </c>
      <c r="CJ651" s="58">
        <v>109.2</v>
      </c>
      <c r="CK651" s="58">
        <v>7.9</v>
      </c>
      <c r="CL651" s="58">
        <v>-11.8</v>
      </c>
      <c r="CM651" s="58">
        <v>6.4</v>
      </c>
      <c r="CN651" s="58">
        <v>73.900000000000006</v>
      </c>
      <c r="CO651" s="58">
        <v>74.099999999999994</v>
      </c>
      <c r="CP651" s="58">
        <v>96.4</v>
      </c>
      <c r="CQ651" s="58">
        <v>106.185806274</v>
      </c>
      <c r="CR651" s="58">
        <v>14.84</v>
      </c>
      <c r="CS651" s="58">
        <v>93.5</v>
      </c>
      <c r="CT651" s="58">
        <v>106.7</v>
      </c>
      <c r="CU651" s="58">
        <v>115.4362</v>
      </c>
      <c r="CV651" s="58">
        <v>6.75</v>
      </c>
      <c r="CW651" s="58">
        <v>3.93</v>
      </c>
      <c r="CX651" s="58">
        <v>101.2</v>
      </c>
      <c r="CY651" s="58">
        <v>93.4</v>
      </c>
      <c r="CZ651" s="58">
        <v>104.7</v>
      </c>
      <c r="DA651" s="58">
        <v>-12.4</v>
      </c>
      <c r="DB651" s="58">
        <v>95.6</v>
      </c>
      <c r="DC651" s="58">
        <v>97.3</v>
      </c>
      <c r="DD651" s="58">
        <v>108</v>
      </c>
      <c r="DE651" s="58">
        <v>99.2</v>
      </c>
      <c r="DF651" s="58">
        <v>102.7</v>
      </c>
      <c r="DG651" s="58">
        <v>95.8</v>
      </c>
      <c r="DH651" s="58">
        <v>99.4</v>
      </c>
      <c r="DI651" s="58">
        <v>98.7</v>
      </c>
      <c r="DJ651" s="58">
        <v>110.84111735499999</v>
      </c>
      <c r="DK651" s="58">
        <v>110.4</v>
      </c>
      <c r="DL651" s="58">
        <v>111.7</v>
      </c>
      <c r="DM651" s="58">
        <v>99.6</v>
      </c>
      <c r="DN651" s="58">
        <v>26.253845999999999</v>
      </c>
      <c r="DO651" s="58">
        <v>96.6</v>
      </c>
      <c r="DP651" s="59" t="s">
        <v>544</v>
      </c>
      <c r="DQ651" s="1">
        <v>99.3</v>
      </c>
    </row>
    <row r="652" spans="1:121">
      <c r="A652" s="3">
        <v>41685</v>
      </c>
      <c r="B652" s="58">
        <v>101.3</v>
      </c>
      <c r="C652" s="58">
        <v>103.2</v>
      </c>
      <c r="D652" s="58">
        <v>101.2</v>
      </c>
      <c r="E652" s="58">
        <v>105.3</v>
      </c>
      <c r="F652" s="58">
        <v>99.5</v>
      </c>
      <c r="G652" s="58">
        <v>1.36585</v>
      </c>
      <c r="H652" s="58">
        <v>1462</v>
      </c>
      <c r="I652" s="58">
        <v>2307.8000000000002</v>
      </c>
      <c r="J652" s="58">
        <v>0.28799999999999998</v>
      </c>
      <c r="K652" s="58">
        <v>1.6</v>
      </c>
      <c r="L652" s="58">
        <v>9692.1</v>
      </c>
      <c r="M652" s="58">
        <v>209349</v>
      </c>
      <c r="N652" s="58">
        <v>99.4</v>
      </c>
      <c r="O652" s="58">
        <v>2047</v>
      </c>
      <c r="P652" s="58">
        <v>6.8</v>
      </c>
      <c r="Q652" s="58">
        <v>24.9</v>
      </c>
      <c r="R652" s="58">
        <v>6.1</v>
      </c>
      <c r="S652" s="58">
        <v>90.92</v>
      </c>
      <c r="T652" s="58">
        <v>93.58</v>
      </c>
      <c r="U652" s="58">
        <v>74.45</v>
      </c>
      <c r="V652" s="58">
        <v>73.650000000000006</v>
      </c>
      <c r="W652" s="58">
        <v>-7.2</v>
      </c>
      <c r="X652" s="58">
        <v>99.7</v>
      </c>
      <c r="Y652" s="58">
        <v>15.1</v>
      </c>
      <c r="Z652" s="58">
        <v>98.7</v>
      </c>
      <c r="AA652" s="58">
        <v>93.2</v>
      </c>
      <c r="AB652" s="58">
        <v>91.8</v>
      </c>
      <c r="AC652" s="58">
        <v>1.36585</v>
      </c>
      <c r="AD652" s="58">
        <v>99.2</v>
      </c>
      <c r="AE652" s="58">
        <v>-6.7</v>
      </c>
      <c r="AF652" s="58">
        <v>95.288461999999996</v>
      </c>
      <c r="AG652" s="58">
        <v>108.84</v>
      </c>
      <c r="AH652" s="58">
        <v>99.3</v>
      </c>
      <c r="AI652" s="58">
        <v>99.7</v>
      </c>
      <c r="AJ652" s="58">
        <v>30.5</v>
      </c>
      <c r="AK652" s="58">
        <v>7.2</v>
      </c>
      <c r="AL652" s="58">
        <v>8.3000000000000007</v>
      </c>
      <c r="AM652" s="58">
        <v>98.9589</v>
      </c>
      <c r="AN652" s="58">
        <v>100.93</v>
      </c>
      <c r="AO652" s="58">
        <v>0.1</v>
      </c>
      <c r="AP652" s="58">
        <v>61.5</v>
      </c>
      <c r="AQ652" s="58">
        <v>101.8</v>
      </c>
      <c r="AR652" s="58">
        <v>55.7</v>
      </c>
      <c r="AS652" s="58">
        <v>0</v>
      </c>
      <c r="AT652" s="58">
        <v>107</v>
      </c>
      <c r="AU652" s="58">
        <v>102.76</v>
      </c>
      <c r="AV652" s="58">
        <v>103.8</v>
      </c>
      <c r="AW652" s="59" t="s">
        <v>544</v>
      </c>
      <c r="AX652" s="58">
        <v>200.1</v>
      </c>
      <c r="AY652" s="58">
        <v>191.3</v>
      </c>
      <c r="AZ652" s="58">
        <v>136.4</v>
      </c>
      <c r="BA652" s="58">
        <v>123.5</v>
      </c>
      <c r="BB652" s="58">
        <v>145.30000000000001</v>
      </c>
      <c r="BC652" s="58">
        <v>99.1</v>
      </c>
      <c r="BD652" s="59" t="s">
        <v>544</v>
      </c>
      <c r="BE652" s="58">
        <v>12.4</v>
      </c>
      <c r="BF652" s="58">
        <v>110.4</v>
      </c>
      <c r="BG652" s="58">
        <v>19.2</v>
      </c>
      <c r="BH652" s="58">
        <v>20.079999999999998</v>
      </c>
      <c r="BI652" s="58">
        <v>103.7</v>
      </c>
      <c r="BJ652" s="58">
        <v>116.2872</v>
      </c>
      <c r="BK652" s="58">
        <v>116.2872</v>
      </c>
      <c r="BL652" s="58">
        <v>92.66</v>
      </c>
      <c r="BM652" s="58">
        <v>76.45</v>
      </c>
      <c r="BN652" s="58">
        <v>20</v>
      </c>
      <c r="BO652" s="58">
        <v>22.5</v>
      </c>
      <c r="BP652" s="58">
        <v>98.4</v>
      </c>
      <c r="BQ652" s="58">
        <v>96.3</v>
      </c>
      <c r="BR652" s="58">
        <v>96.3</v>
      </c>
      <c r="BS652" s="58">
        <v>96.3</v>
      </c>
      <c r="BT652" s="58">
        <v>5.0999999999999996</v>
      </c>
      <c r="BU652" s="58">
        <v>6.4</v>
      </c>
      <c r="BV652" s="58">
        <v>99.6</v>
      </c>
      <c r="BW652" s="58">
        <v>24.8</v>
      </c>
      <c r="BX652" s="58">
        <v>4.5</v>
      </c>
      <c r="BY652" s="58">
        <v>20.8</v>
      </c>
      <c r="BZ652" s="58">
        <v>21.3</v>
      </c>
      <c r="CA652" s="58">
        <v>8.3000000000000007</v>
      </c>
      <c r="CB652" s="58">
        <v>31.9</v>
      </c>
      <c r="CC652" s="58">
        <v>48.6</v>
      </c>
      <c r="CD652" s="58">
        <v>48.9</v>
      </c>
      <c r="CE652" s="58">
        <v>42551</v>
      </c>
      <c r="CF652" s="58">
        <v>2547299</v>
      </c>
      <c r="CG652" s="58">
        <v>97.9</v>
      </c>
      <c r="CH652" s="58">
        <v>96.4</v>
      </c>
      <c r="CI652" s="58">
        <v>96.2</v>
      </c>
      <c r="CJ652" s="58">
        <v>100.2</v>
      </c>
      <c r="CK652" s="58">
        <v>6.8</v>
      </c>
      <c r="CL652" s="58">
        <v>-9.9</v>
      </c>
      <c r="CM652" s="58">
        <v>5.0999999999999996</v>
      </c>
      <c r="CN652" s="58">
        <v>76</v>
      </c>
      <c r="CO652" s="58">
        <v>77</v>
      </c>
      <c r="CP652" s="58">
        <v>97.8</v>
      </c>
      <c r="CQ652" s="58">
        <v>134.59872436500001</v>
      </c>
      <c r="CR652" s="58">
        <v>21.68</v>
      </c>
      <c r="CS652" s="58">
        <v>93.4</v>
      </c>
      <c r="CT652" s="58">
        <v>106.5</v>
      </c>
      <c r="CU652" s="58">
        <v>115.8777</v>
      </c>
      <c r="CV652" s="58">
        <v>6.84</v>
      </c>
      <c r="CW652" s="58">
        <v>3.81</v>
      </c>
      <c r="CX652" s="58">
        <v>99.4</v>
      </c>
      <c r="CY652" s="58">
        <v>98</v>
      </c>
      <c r="CZ652" s="58">
        <v>105.5</v>
      </c>
      <c r="DA652" s="58">
        <v>5.2</v>
      </c>
      <c r="DB652" s="58">
        <v>93.4</v>
      </c>
      <c r="DC652" s="58">
        <v>97.9</v>
      </c>
      <c r="DD652" s="58">
        <v>108.3</v>
      </c>
      <c r="DE652" s="58">
        <v>99.8</v>
      </c>
      <c r="DF652" s="58">
        <v>102.7</v>
      </c>
      <c r="DG652" s="58">
        <v>95.9</v>
      </c>
      <c r="DH652" s="58">
        <v>100.3</v>
      </c>
      <c r="DI652" s="58">
        <v>96.2</v>
      </c>
      <c r="DJ652" s="58">
        <v>97.834152888999995</v>
      </c>
      <c r="DK652" s="58">
        <v>109.6</v>
      </c>
      <c r="DL652" s="58">
        <v>112.2</v>
      </c>
      <c r="DM652" s="58">
        <v>98.2</v>
      </c>
      <c r="DN652" s="58">
        <v>26.044211000000001</v>
      </c>
      <c r="DO652" s="58">
        <v>95.9</v>
      </c>
      <c r="DP652" s="59" t="s">
        <v>544</v>
      </c>
      <c r="DQ652" s="1">
        <v>99.4</v>
      </c>
    </row>
    <row r="653" spans="1:121">
      <c r="A653" s="3">
        <v>41713</v>
      </c>
      <c r="B653" s="58">
        <v>101.3</v>
      </c>
      <c r="C653" s="58">
        <v>103.7</v>
      </c>
      <c r="D653" s="58">
        <v>103</v>
      </c>
      <c r="E653" s="58">
        <v>104.3</v>
      </c>
      <c r="F653" s="58">
        <v>97.3</v>
      </c>
      <c r="G653" s="58">
        <v>1.382252</v>
      </c>
      <c r="H653" s="58">
        <v>1454.1</v>
      </c>
      <c r="I653" s="58">
        <v>2308.6</v>
      </c>
      <c r="J653" s="58">
        <v>0.30499999999999999</v>
      </c>
      <c r="K653" s="58">
        <v>1.5</v>
      </c>
      <c r="L653" s="58">
        <v>9555.9</v>
      </c>
      <c r="M653" s="58">
        <v>296408</v>
      </c>
      <c r="N653" s="58">
        <v>99.8</v>
      </c>
      <c r="O653" s="58">
        <v>2054</v>
      </c>
      <c r="P653" s="58">
        <v>6.8</v>
      </c>
      <c r="Q653" s="58">
        <v>24</v>
      </c>
      <c r="R653" s="58">
        <v>6.5</v>
      </c>
      <c r="S653" s="58">
        <v>88.84</v>
      </c>
      <c r="T653" s="58">
        <v>91.55</v>
      </c>
      <c r="U653" s="58">
        <v>72.41</v>
      </c>
      <c r="V653" s="58">
        <v>73.47</v>
      </c>
      <c r="W653" s="58">
        <v>-7.2</v>
      </c>
      <c r="X653" s="58">
        <v>96.2</v>
      </c>
      <c r="Y653" s="58">
        <v>12.4</v>
      </c>
      <c r="Z653" s="58">
        <v>98.9</v>
      </c>
      <c r="AA653" s="58">
        <v>93.6</v>
      </c>
      <c r="AB653" s="58">
        <v>92.2</v>
      </c>
      <c r="AC653" s="58">
        <v>1.382252</v>
      </c>
      <c r="AD653" s="58">
        <v>99.1</v>
      </c>
      <c r="AE653" s="58">
        <v>-5.6</v>
      </c>
      <c r="AF653" s="58">
        <v>95.647969000000003</v>
      </c>
      <c r="AG653" s="58">
        <v>107.87</v>
      </c>
      <c r="AH653" s="58">
        <v>99.3</v>
      </c>
      <c r="AI653" s="58">
        <v>96.2</v>
      </c>
      <c r="AJ653" s="58">
        <v>28</v>
      </c>
      <c r="AK653" s="58">
        <v>7.6</v>
      </c>
      <c r="AL653" s="58">
        <v>8.1</v>
      </c>
      <c r="AM653" s="58">
        <v>99.010999999999996</v>
      </c>
      <c r="AN653" s="58">
        <v>100.8413</v>
      </c>
      <c r="AO653" s="58">
        <v>-19</v>
      </c>
      <c r="AP653" s="58">
        <v>85.2</v>
      </c>
      <c r="AQ653" s="58">
        <v>101.6</v>
      </c>
      <c r="AR653" s="58">
        <v>46.6</v>
      </c>
      <c r="AS653" s="58">
        <v>-0.1</v>
      </c>
      <c r="AT653" s="58">
        <v>107.2</v>
      </c>
      <c r="AU653" s="58">
        <v>103.3</v>
      </c>
      <c r="AV653" s="58">
        <v>103.1</v>
      </c>
      <c r="AW653" s="59" t="s">
        <v>544</v>
      </c>
      <c r="AX653" s="58">
        <v>194.8</v>
      </c>
      <c r="AY653" s="58">
        <v>186.9</v>
      </c>
      <c r="AZ653" s="58">
        <v>137.4</v>
      </c>
      <c r="BA653" s="58">
        <v>133</v>
      </c>
      <c r="BB653" s="58">
        <v>140.4</v>
      </c>
      <c r="BC653" s="58">
        <v>98.9</v>
      </c>
      <c r="BD653" s="59" t="s">
        <v>544</v>
      </c>
      <c r="BE653" s="58">
        <v>17.600000000000001</v>
      </c>
      <c r="BF653" s="58">
        <v>110.1</v>
      </c>
      <c r="BG653" s="58">
        <v>19.190000000000001</v>
      </c>
      <c r="BH653" s="58">
        <v>18.75</v>
      </c>
      <c r="BI653" s="58">
        <v>100.3</v>
      </c>
      <c r="BJ653" s="58">
        <v>117.4588</v>
      </c>
      <c r="BK653" s="58">
        <v>117.4588</v>
      </c>
      <c r="BL653" s="58">
        <v>90.4</v>
      </c>
      <c r="BM653" s="58">
        <v>75.83</v>
      </c>
      <c r="BN653" s="58">
        <v>20.6</v>
      </c>
      <c r="BO653" s="58">
        <v>23.7</v>
      </c>
      <c r="BP653" s="58">
        <v>99.1</v>
      </c>
      <c r="BQ653" s="58">
        <v>98.1</v>
      </c>
      <c r="BR653" s="58">
        <v>96.6</v>
      </c>
      <c r="BS653" s="58">
        <v>96.9</v>
      </c>
      <c r="BT653" s="58">
        <v>4.3</v>
      </c>
      <c r="BU653" s="58">
        <v>4</v>
      </c>
      <c r="BV653" s="58">
        <v>100.3</v>
      </c>
      <c r="BW653" s="58">
        <v>26.3</v>
      </c>
      <c r="BX653" s="58">
        <v>6.9</v>
      </c>
      <c r="BY653" s="58">
        <v>24</v>
      </c>
      <c r="BZ653" s="58">
        <v>21.8</v>
      </c>
      <c r="CA653" s="58">
        <v>8.5</v>
      </c>
      <c r="CB653" s="58">
        <v>33.200000000000003</v>
      </c>
      <c r="CC653" s="58">
        <v>45.6</v>
      </c>
      <c r="CD653" s="58">
        <v>55.5</v>
      </c>
      <c r="CE653" s="58">
        <v>42572</v>
      </c>
      <c r="CF653" s="58">
        <v>2553687</v>
      </c>
      <c r="CG653" s="58">
        <v>96.1</v>
      </c>
      <c r="CH653" s="58">
        <v>86.9</v>
      </c>
      <c r="CI653" s="58">
        <v>94.9</v>
      </c>
      <c r="CJ653" s="58">
        <v>102.1</v>
      </c>
      <c r="CK653" s="58">
        <v>5.7</v>
      </c>
      <c r="CL653" s="58">
        <v>-11.1</v>
      </c>
      <c r="CM653" s="58">
        <v>4.3</v>
      </c>
      <c r="CN653" s="58">
        <v>78.099999999999994</v>
      </c>
      <c r="CO653" s="58">
        <v>77.599999999999994</v>
      </c>
      <c r="CP653" s="58">
        <v>97.1</v>
      </c>
      <c r="CQ653" s="58">
        <v>130.77835082999999</v>
      </c>
      <c r="CR653" s="58">
        <v>21.22</v>
      </c>
      <c r="CS653" s="58">
        <v>93.4</v>
      </c>
      <c r="CT653" s="58">
        <v>107.1</v>
      </c>
      <c r="CU653" s="58">
        <v>117.12009999999999</v>
      </c>
      <c r="CV653" s="58">
        <v>6.56</v>
      </c>
      <c r="CW653" s="58">
        <v>3.8</v>
      </c>
      <c r="CX653" s="58">
        <v>97.4</v>
      </c>
      <c r="CY653" s="58">
        <v>88.2</v>
      </c>
      <c r="CZ653" s="58">
        <v>102.2</v>
      </c>
      <c r="DA653" s="58">
        <v>24.9</v>
      </c>
      <c r="DB653" s="58">
        <v>93.9</v>
      </c>
      <c r="DC653" s="58">
        <v>98.3</v>
      </c>
      <c r="DD653" s="58">
        <v>107.9</v>
      </c>
      <c r="DE653" s="58">
        <v>100.6</v>
      </c>
      <c r="DF653" s="58">
        <v>101.9</v>
      </c>
      <c r="DG653" s="58">
        <v>97.5</v>
      </c>
      <c r="DH653" s="58">
        <v>95</v>
      </c>
      <c r="DI653" s="58">
        <v>95.5</v>
      </c>
      <c r="DJ653" s="58">
        <v>113.142798528</v>
      </c>
      <c r="DK653" s="58">
        <v>109.3</v>
      </c>
      <c r="DL653" s="58">
        <v>112.3</v>
      </c>
      <c r="DM653" s="58">
        <v>98.5</v>
      </c>
      <c r="DN653" s="58">
        <v>26.148212000000001</v>
      </c>
      <c r="DO653" s="58">
        <v>97.5</v>
      </c>
      <c r="DP653" s="59" t="s">
        <v>544</v>
      </c>
      <c r="DQ653" s="1">
        <v>99.8</v>
      </c>
    </row>
    <row r="654" spans="1:121">
      <c r="A654" s="3">
        <v>41744</v>
      </c>
      <c r="B654" s="58">
        <v>101.9</v>
      </c>
      <c r="C654" s="58">
        <v>103.3</v>
      </c>
      <c r="D654" s="58">
        <v>102.8</v>
      </c>
      <c r="E654" s="58">
        <v>103.8</v>
      </c>
      <c r="F654" s="58">
        <v>99.6</v>
      </c>
      <c r="G654" s="58">
        <v>1.3812500000000001</v>
      </c>
      <c r="H654" s="58">
        <v>1489.9</v>
      </c>
      <c r="I654" s="58">
        <v>2337.3000000000002</v>
      </c>
      <c r="J654" s="58">
        <v>0.33</v>
      </c>
      <c r="K654" s="58">
        <v>1.5</v>
      </c>
      <c r="L654" s="58">
        <v>9603.2000000000007</v>
      </c>
      <c r="M654" s="58">
        <v>274097</v>
      </c>
      <c r="N654" s="58">
        <v>99.5</v>
      </c>
      <c r="O654" s="58">
        <v>2131</v>
      </c>
      <c r="P654" s="58">
        <v>6.7</v>
      </c>
      <c r="Q654" s="58">
        <v>21.5</v>
      </c>
      <c r="R654" s="58">
        <v>8</v>
      </c>
      <c r="S654" s="58">
        <v>91.72</v>
      </c>
      <c r="T654" s="58">
        <v>93.8</v>
      </c>
      <c r="U654" s="58">
        <v>73.680000000000007</v>
      </c>
      <c r="V654" s="58">
        <v>73.56</v>
      </c>
      <c r="W654" s="58">
        <v>-9.3000000000000007</v>
      </c>
      <c r="X654" s="58">
        <v>99.2</v>
      </c>
      <c r="Y654" s="58">
        <v>11.8</v>
      </c>
      <c r="Z654" s="58">
        <v>98.7</v>
      </c>
      <c r="AA654" s="58">
        <v>93.5</v>
      </c>
      <c r="AB654" s="58">
        <v>91.9</v>
      </c>
      <c r="AC654" s="58">
        <v>1.3812500000000001</v>
      </c>
      <c r="AD654" s="58">
        <v>98.8</v>
      </c>
      <c r="AE654" s="58">
        <v>-6.7</v>
      </c>
      <c r="AF654" s="58">
        <v>96.023278000000005</v>
      </c>
      <c r="AG654" s="58">
        <v>108</v>
      </c>
      <c r="AH654" s="58">
        <v>99.5</v>
      </c>
      <c r="AI654" s="58">
        <v>99.2</v>
      </c>
      <c r="AJ654" s="58">
        <v>27.2</v>
      </c>
      <c r="AK654" s="58">
        <v>8.6</v>
      </c>
      <c r="AL654" s="58">
        <v>8.6</v>
      </c>
      <c r="AM654" s="58">
        <v>99.019599999999997</v>
      </c>
      <c r="AN654" s="58">
        <v>100.7077</v>
      </c>
      <c r="AO654" s="58">
        <v>-2</v>
      </c>
      <c r="AP654" s="58">
        <v>96.8</v>
      </c>
      <c r="AQ654" s="58">
        <v>99.7</v>
      </c>
      <c r="AR654" s="58">
        <v>43.2</v>
      </c>
      <c r="AS654" s="58">
        <v>-0.2</v>
      </c>
      <c r="AT654" s="58">
        <v>106.7</v>
      </c>
      <c r="AU654" s="58">
        <v>102.95</v>
      </c>
      <c r="AV654" s="58">
        <v>102.9</v>
      </c>
      <c r="AW654" s="59" t="s">
        <v>544</v>
      </c>
      <c r="AX654" s="58">
        <v>193.2</v>
      </c>
      <c r="AY654" s="58">
        <v>185.9</v>
      </c>
      <c r="AZ654" s="58">
        <v>140.19999999999999</v>
      </c>
      <c r="BA654" s="58">
        <v>135.80000000000001</v>
      </c>
      <c r="BB654" s="58">
        <v>143.19999999999999</v>
      </c>
      <c r="BC654" s="58">
        <v>98.9</v>
      </c>
      <c r="BD654" s="59" t="s">
        <v>544</v>
      </c>
      <c r="BE654" s="58">
        <v>18.600000000000001</v>
      </c>
      <c r="BF654" s="58">
        <v>111</v>
      </c>
      <c r="BG654" s="58">
        <v>17.87</v>
      </c>
      <c r="BH654" s="58">
        <v>19.02</v>
      </c>
      <c r="BI654" s="58">
        <v>99</v>
      </c>
      <c r="BJ654" s="58">
        <v>116.9782</v>
      </c>
      <c r="BK654" s="58">
        <v>116.9782</v>
      </c>
      <c r="BL654" s="58">
        <v>92.91</v>
      </c>
      <c r="BM654" s="58">
        <v>75.56</v>
      </c>
      <c r="BN654" s="58">
        <v>27.1</v>
      </c>
      <c r="BO654" s="58">
        <v>28.1</v>
      </c>
      <c r="BP654" s="58">
        <v>97.9</v>
      </c>
      <c r="BQ654" s="58">
        <v>96.9</v>
      </c>
      <c r="BR654" s="58">
        <v>94.2</v>
      </c>
      <c r="BS654" s="58">
        <v>96.2</v>
      </c>
      <c r="BT654" s="58">
        <v>-1.5</v>
      </c>
      <c r="BU654" s="58">
        <v>4.5999999999999996</v>
      </c>
      <c r="BV654" s="58">
        <v>100.7</v>
      </c>
      <c r="BW654" s="58">
        <v>29.1</v>
      </c>
      <c r="BX654" s="58">
        <v>7.5</v>
      </c>
      <c r="BY654" s="58">
        <v>23.4</v>
      </c>
      <c r="BZ654" s="58">
        <v>22.4</v>
      </c>
      <c r="CA654" s="58">
        <v>8.5</v>
      </c>
      <c r="CB654" s="58">
        <v>32.1</v>
      </c>
      <c r="CC654" s="58">
        <v>52.3</v>
      </c>
      <c r="CD654" s="58">
        <v>48.6</v>
      </c>
      <c r="CE654" s="58">
        <v>42622</v>
      </c>
      <c r="CF654" s="58">
        <v>2573931</v>
      </c>
      <c r="CG654" s="58">
        <v>99.7</v>
      </c>
      <c r="CH654" s="58">
        <v>94.3</v>
      </c>
      <c r="CI654" s="58">
        <v>102.5</v>
      </c>
      <c r="CJ654" s="58">
        <v>100</v>
      </c>
      <c r="CK654" s="58">
        <v>3.4</v>
      </c>
      <c r="CL654" s="58">
        <v>-14.1</v>
      </c>
      <c r="CM654" s="58">
        <v>-1.5</v>
      </c>
      <c r="CN654" s="58">
        <v>74.8</v>
      </c>
      <c r="CO654" s="58">
        <v>74.900000000000006</v>
      </c>
      <c r="CP654" s="58">
        <v>98.5</v>
      </c>
      <c r="CQ654" s="58">
        <v>93.582237243999998</v>
      </c>
      <c r="CR654" s="58">
        <v>16.66</v>
      </c>
      <c r="CS654" s="58">
        <v>93.4</v>
      </c>
      <c r="CT654" s="58">
        <v>106.6</v>
      </c>
      <c r="CU654" s="58">
        <v>116.68470000000001</v>
      </c>
      <c r="CV654" s="58">
        <v>6.91</v>
      </c>
      <c r="CW654" s="58">
        <v>3.91</v>
      </c>
      <c r="CX654" s="58">
        <v>100.8</v>
      </c>
      <c r="CY654" s="58">
        <v>95.5</v>
      </c>
      <c r="CZ654" s="58">
        <v>102.3</v>
      </c>
      <c r="DA654" s="58">
        <v>0.4</v>
      </c>
      <c r="DB654" s="58">
        <v>94.3</v>
      </c>
      <c r="DC654" s="58">
        <v>98.1</v>
      </c>
      <c r="DD654" s="58">
        <v>108.7</v>
      </c>
      <c r="DE654" s="58">
        <v>101.6</v>
      </c>
      <c r="DF654" s="58">
        <v>102.3</v>
      </c>
      <c r="DG654" s="58">
        <v>97.6</v>
      </c>
      <c r="DH654" s="58">
        <v>99.2</v>
      </c>
      <c r="DI654" s="58">
        <v>92.5</v>
      </c>
      <c r="DJ654" s="58">
        <v>101.008224431</v>
      </c>
      <c r="DK654" s="58">
        <v>110.3</v>
      </c>
      <c r="DL654" s="58">
        <v>112.6</v>
      </c>
      <c r="DM654" s="58">
        <v>98.1</v>
      </c>
      <c r="DN654" s="58">
        <v>26.335964000000001</v>
      </c>
      <c r="DO654" s="58">
        <v>97.5</v>
      </c>
      <c r="DP654" s="59" t="s">
        <v>544</v>
      </c>
      <c r="DQ654" s="1">
        <v>99.4</v>
      </c>
    </row>
    <row r="655" spans="1:121">
      <c r="A655" s="3">
        <v>41774</v>
      </c>
      <c r="B655" s="58">
        <v>100.5</v>
      </c>
      <c r="C655" s="58">
        <v>102.2</v>
      </c>
      <c r="D655" s="58">
        <v>101.7</v>
      </c>
      <c r="E655" s="58">
        <v>102.6</v>
      </c>
      <c r="F655" s="58">
        <v>96.1</v>
      </c>
      <c r="G655" s="58">
        <v>1.3732139999999999</v>
      </c>
      <c r="H655" s="58">
        <v>1501.7</v>
      </c>
      <c r="I655" s="58">
        <v>2349.6</v>
      </c>
      <c r="J655" s="58">
        <v>0.32500000000000001</v>
      </c>
      <c r="K655" s="58">
        <v>1.3</v>
      </c>
      <c r="L655" s="58">
        <v>9943.2999999999993</v>
      </c>
      <c r="M655" s="58">
        <v>274804</v>
      </c>
      <c r="N655" s="58">
        <v>98.6</v>
      </c>
      <c r="O655" s="58">
        <v>1932</v>
      </c>
      <c r="P655" s="58">
        <v>6.7</v>
      </c>
      <c r="Q655" s="58">
        <v>20.7</v>
      </c>
      <c r="R655" s="58">
        <v>8.1</v>
      </c>
      <c r="S655" s="58">
        <v>90.15</v>
      </c>
      <c r="T655" s="58">
        <v>92.4</v>
      </c>
      <c r="U655" s="58">
        <v>73.17</v>
      </c>
      <c r="V655" s="58">
        <v>71.8</v>
      </c>
      <c r="W655" s="58">
        <v>-8.1999999999999993</v>
      </c>
      <c r="X655" s="58">
        <v>94.9</v>
      </c>
      <c r="Y655" s="58">
        <v>11.5</v>
      </c>
      <c r="Z655" s="58">
        <v>98.4</v>
      </c>
      <c r="AA655" s="58">
        <v>93</v>
      </c>
      <c r="AB655" s="58">
        <v>91.3</v>
      </c>
      <c r="AC655" s="58">
        <v>1.3732139999999999</v>
      </c>
      <c r="AD655" s="58">
        <v>98</v>
      </c>
      <c r="AE655" s="58">
        <v>-5.9</v>
      </c>
      <c r="AF655" s="58">
        <v>96.023278000000005</v>
      </c>
      <c r="AG655" s="58">
        <v>109.83</v>
      </c>
      <c r="AH655" s="58">
        <v>99.3</v>
      </c>
      <c r="AI655" s="58">
        <v>94.9</v>
      </c>
      <c r="AJ655" s="58">
        <v>23.1</v>
      </c>
      <c r="AK655" s="58">
        <v>8.4</v>
      </c>
      <c r="AL655" s="58">
        <v>6.8</v>
      </c>
      <c r="AM655" s="58">
        <v>98.990799999999993</v>
      </c>
      <c r="AN655" s="58">
        <v>100.53570000000001</v>
      </c>
      <c r="AO655" s="58">
        <v>11.2</v>
      </c>
      <c r="AP655" s="58">
        <v>97.3</v>
      </c>
      <c r="AQ655" s="58">
        <v>99.8</v>
      </c>
      <c r="AR655" s="58">
        <v>33.1</v>
      </c>
      <c r="AS655" s="58">
        <v>1.3</v>
      </c>
      <c r="AT655" s="58">
        <v>106.9</v>
      </c>
      <c r="AU655" s="58">
        <v>102.36</v>
      </c>
      <c r="AV655" s="58">
        <v>102.9</v>
      </c>
      <c r="AW655" s="59" t="s">
        <v>544</v>
      </c>
      <c r="AX655" s="58">
        <v>194</v>
      </c>
      <c r="AY655" s="58">
        <v>186</v>
      </c>
      <c r="AZ655" s="58">
        <v>136.19999999999999</v>
      </c>
      <c r="BA655" s="58">
        <v>134.5</v>
      </c>
      <c r="BB655" s="58">
        <v>137.30000000000001</v>
      </c>
      <c r="BC655" s="58">
        <v>98.8</v>
      </c>
      <c r="BD655" s="59" t="s">
        <v>544</v>
      </c>
      <c r="BE655" s="58">
        <v>17.399999999999999</v>
      </c>
      <c r="BF655" s="58">
        <v>110.6</v>
      </c>
      <c r="BG655" s="59" t="s">
        <v>544</v>
      </c>
      <c r="BH655" s="59" t="s">
        <v>544</v>
      </c>
      <c r="BI655" s="58">
        <v>96.6</v>
      </c>
      <c r="BJ655" s="58">
        <v>116.0508</v>
      </c>
      <c r="BK655" s="58">
        <v>116.0508</v>
      </c>
      <c r="BL655" s="58">
        <v>91.25</v>
      </c>
      <c r="BM655" s="58">
        <v>73.8</v>
      </c>
      <c r="BN655" s="58">
        <v>17.399999999999999</v>
      </c>
      <c r="BO655" s="58">
        <v>23.4</v>
      </c>
      <c r="BP655" s="58">
        <v>98.6</v>
      </c>
      <c r="BQ655" s="58">
        <v>96</v>
      </c>
      <c r="BR655" s="58">
        <v>94.8</v>
      </c>
      <c r="BS655" s="58">
        <v>95.6</v>
      </c>
      <c r="BT655" s="58">
        <v>1.9</v>
      </c>
      <c r="BU655" s="58">
        <v>4.8</v>
      </c>
      <c r="BV655" s="58">
        <v>97.8</v>
      </c>
      <c r="BW655" s="58">
        <v>25</v>
      </c>
      <c r="BX655" s="58">
        <v>4.5999999999999996</v>
      </c>
      <c r="BY655" s="58">
        <v>17</v>
      </c>
      <c r="BZ655" s="58">
        <v>20</v>
      </c>
      <c r="CA655" s="58">
        <v>8.5</v>
      </c>
      <c r="CB655" s="58">
        <v>38.5</v>
      </c>
      <c r="CC655" s="58">
        <v>47.8</v>
      </c>
      <c r="CD655" s="58">
        <v>49.5</v>
      </c>
      <c r="CE655" s="58">
        <v>42628</v>
      </c>
      <c r="CF655" s="58">
        <v>2567011</v>
      </c>
      <c r="CG655" s="58">
        <v>95.1</v>
      </c>
      <c r="CH655" s="58">
        <v>90.7</v>
      </c>
      <c r="CI655" s="58">
        <v>98.6</v>
      </c>
      <c r="CJ655" s="58">
        <v>94.4</v>
      </c>
      <c r="CK655" s="58">
        <v>3.6</v>
      </c>
      <c r="CL655" s="58">
        <v>-14.1</v>
      </c>
      <c r="CM655" s="58">
        <v>1.9</v>
      </c>
      <c r="CN655" s="58">
        <v>74.599999999999994</v>
      </c>
      <c r="CO655" s="58">
        <v>75.400000000000006</v>
      </c>
      <c r="CP655" s="58">
        <v>96.2</v>
      </c>
      <c r="CQ655" s="58">
        <v>129.21800231899999</v>
      </c>
      <c r="CR655" s="58">
        <v>17.04</v>
      </c>
      <c r="CS655" s="58">
        <v>93.4</v>
      </c>
      <c r="CT655" s="58">
        <v>105.8</v>
      </c>
      <c r="CU655" s="58">
        <v>115.73399999999999</v>
      </c>
      <c r="CV655" s="58">
        <v>6.61</v>
      </c>
      <c r="CW655" s="58">
        <v>3.94</v>
      </c>
      <c r="CX655" s="58">
        <v>96.5</v>
      </c>
      <c r="CY655" s="58">
        <v>92.2</v>
      </c>
      <c r="CZ655" s="58">
        <v>99.8</v>
      </c>
      <c r="DA655" s="58">
        <v>-10.3</v>
      </c>
      <c r="DB655" s="58">
        <v>94.8</v>
      </c>
      <c r="DC655" s="58">
        <v>97.9</v>
      </c>
      <c r="DD655" s="58">
        <v>108.7</v>
      </c>
      <c r="DE655" s="58">
        <v>99.7</v>
      </c>
      <c r="DF655" s="58">
        <v>101.3</v>
      </c>
      <c r="DG655" s="58">
        <v>95.5</v>
      </c>
      <c r="DH655" s="58">
        <v>94.1</v>
      </c>
      <c r="DI655" s="58">
        <v>94.2</v>
      </c>
      <c r="DJ655" s="58">
        <v>103.487683971</v>
      </c>
      <c r="DK655" s="58">
        <v>109.4</v>
      </c>
      <c r="DL655" s="58">
        <v>112.7</v>
      </c>
      <c r="DM655" s="58">
        <v>96.6</v>
      </c>
      <c r="DN655" s="58">
        <v>26.829713999999999</v>
      </c>
      <c r="DO655" s="58">
        <v>95.6</v>
      </c>
      <c r="DP655" s="59" t="s">
        <v>544</v>
      </c>
      <c r="DQ655" s="1">
        <v>98.7</v>
      </c>
    </row>
    <row r="656" spans="1:121">
      <c r="A656" s="3">
        <v>41805</v>
      </c>
      <c r="B656" s="58">
        <v>99.9</v>
      </c>
      <c r="C656" s="58">
        <v>101.2</v>
      </c>
      <c r="D656" s="58">
        <v>101.2</v>
      </c>
      <c r="E656" s="58">
        <v>101.3</v>
      </c>
      <c r="F656" s="58">
        <v>95.9</v>
      </c>
      <c r="G656" s="58">
        <v>1.3592379999999999</v>
      </c>
      <c r="H656" s="58">
        <v>1493.3</v>
      </c>
      <c r="I656" s="58">
        <v>2343.6999999999998</v>
      </c>
      <c r="J656" s="58">
        <v>0.24099999999999999</v>
      </c>
      <c r="K656" s="58">
        <v>1.3</v>
      </c>
      <c r="L656" s="58">
        <v>9833.1</v>
      </c>
      <c r="M656" s="58">
        <v>277614</v>
      </c>
      <c r="N656" s="58">
        <v>98.7</v>
      </c>
      <c r="O656" s="58">
        <v>1813</v>
      </c>
      <c r="P656" s="58">
        <v>6.7</v>
      </c>
      <c r="Q656" s="58">
        <v>15.3</v>
      </c>
      <c r="R656" s="58">
        <v>10.8</v>
      </c>
      <c r="S656" s="58">
        <v>91.76</v>
      </c>
      <c r="T656" s="58">
        <v>94.33</v>
      </c>
      <c r="U656" s="58">
        <v>74.33</v>
      </c>
      <c r="V656" s="58">
        <v>74.709999999999994</v>
      </c>
      <c r="W656" s="58">
        <v>-8.3000000000000007</v>
      </c>
      <c r="X656" s="58">
        <v>95.3</v>
      </c>
      <c r="Y656" s="58">
        <v>10.8</v>
      </c>
      <c r="Z656" s="58">
        <v>98.3</v>
      </c>
      <c r="AA656" s="58">
        <v>92.8</v>
      </c>
      <c r="AB656" s="58">
        <v>91</v>
      </c>
      <c r="AC656" s="58">
        <v>1.3592379999999999</v>
      </c>
      <c r="AD656" s="58">
        <v>98.3</v>
      </c>
      <c r="AE656" s="58">
        <v>-6.3</v>
      </c>
      <c r="AF656" s="58">
        <v>95.934172000000004</v>
      </c>
      <c r="AG656" s="58">
        <v>112.24</v>
      </c>
      <c r="AH656" s="58">
        <v>99.4</v>
      </c>
      <c r="AI656" s="58">
        <v>95.3</v>
      </c>
      <c r="AJ656" s="58">
        <v>19.600000000000001</v>
      </c>
      <c r="AK656" s="58">
        <v>10.3</v>
      </c>
      <c r="AL656" s="58">
        <v>1.8</v>
      </c>
      <c r="AM656" s="58">
        <v>98.940899999999999</v>
      </c>
      <c r="AN656" s="58">
        <v>100.342</v>
      </c>
      <c r="AO656" s="58">
        <v>13.2</v>
      </c>
      <c r="AP656" s="58">
        <v>98.5</v>
      </c>
      <c r="AQ656" s="58">
        <v>99.8</v>
      </c>
      <c r="AR656" s="58">
        <v>29.8</v>
      </c>
      <c r="AS656" s="58">
        <v>1.1000000000000001</v>
      </c>
      <c r="AT656" s="58">
        <v>105.9</v>
      </c>
      <c r="AU656" s="58">
        <v>101.81</v>
      </c>
      <c r="AV656" s="58">
        <v>103.3</v>
      </c>
      <c r="AW656" s="59" t="s">
        <v>544</v>
      </c>
      <c r="AX656" s="58">
        <v>197.3</v>
      </c>
      <c r="AY656" s="58">
        <v>188.2</v>
      </c>
      <c r="AZ656" s="58">
        <v>131.69999999999999</v>
      </c>
      <c r="BA656" s="58">
        <v>128.4</v>
      </c>
      <c r="BB656" s="58">
        <v>133.9</v>
      </c>
      <c r="BC656" s="58">
        <v>99.1</v>
      </c>
      <c r="BD656" s="59" t="s">
        <v>544</v>
      </c>
      <c r="BE656" s="58">
        <v>12.3</v>
      </c>
      <c r="BF656" s="58">
        <v>110.8</v>
      </c>
      <c r="BG656" s="59" t="s">
        <v>544</v>
      </c>
      <c r="BH656" s="59" t="s">
        <v>544</v>
      </c>
      <c r="BI656" s="58">
        <v>100.6</v>
      </c>
      <c r="BJ656" s="58">
        <v>115.0776</v>
      </c>
      <c r="BK656" s="58">
        <v>115.0776</v>
      </c>
      <c r="BL656" s="58">
        <v>93.58</v>
      </c>
      <c r="BM656" s="58">
        <v>77.28</v>
      </c>
      <c r="BN656" s="58">
        <v>13.7</v>
      </c>
      <c r="BO656" s="58">
        <v>20.9</v>
      </c>
      <c r="BP656" s="58">
        <v>97.9</v>
      </c>
      <c r="BQ656" s="58">
        <v>96.4</v>
      </c>
      <c r="BR656" s="58">
        <v>96.6</v>
      </c>
      <c r="BS656" s="58">
        <v>97</v>
      </c>
      <c r="BT656" s="58">
        <v>1.4</v>
      </c>
      <c r="BU656" s="58">
        <v>7.5</v>
      </c>
      <c r="BV656" s="58">
        <v>98.5</v>
      </c>
      <c r="BW656" s="58">
        <v>24.5</v>
      </c>
      <c r="BX656" s="58">
        <v>2.1</v>
      </c>
      <c r="BY656" s="58">
        <v>15.8</v>
      </c>
      <c r="BZ656" s="58">
        <v>16.7</v>
      </c>
      <c r="CA656" s="58">
        <v>8.6</v>
      </c>
      <c r="CB656" s="58">
        <v>46.2</v>
      </c>
      <c r="CC656" s="58">
        <v>47.2</v>
      </c>
      <c r="CD656" s="58">
        <v>53.2</v>
      </c>
      <c r="CE656" s="58">
        <v>42650</v>
      </c>
      <c r="CF656" s="58">
        <v>2566011</v>
      </c>
      <c r="CG656" s="58">
        <v>91.8</v>
      </c>
      <c r="CH656" s="58">
        <v>87.2</v>
      </c>
      <c r="CI656" s="58">
        <v>91.2</v>
      </c>
      <c r="CJ656" s="58">
        <v>94.8</v>
      </c>
      <c r="CK656" s="58">
        <v>3.2</v>
      </c>
      <c r="CL656" s="58">
        <v>-14.5</v>
      </c>
      <c r="CM656" s="58">
        <v>1.4</v>
      </c>
      <c r="CN656" s="58">
        <v>74.400000000000006</v>
      </c>
      <c r="CO656" s="58">
        <v>75.900000000000006</v>
      </c>
      <c r="CP656" s="58">
        <v>95.1</v>
      </c>
      <c r="CQ656" s="58">
        <v>70.298324585000003</v>
      </c>
      <c r="CR656" s="58">
        <v>15.77</v>
      </c>
      <c r="CS656" s="58">
        <v>93.5</v>
      </c>
      <c r="CT656" s="58">
        <v>105.1</v>
      </c>
      <c r="CU656" s="58">
        <v>114.8165</v>
      </c>
      <c r="CV656" s="58">
        <v>6.21</v>
      </c>
      <c r="CW656" s="58">
        <v>3.8</v>
      </c>
      <c r="CX656" s="58">
        <v>92.9</v>
      </c>
      <c r="CY656" s="58">
        <v>88.4</v>
      </c>
      <c r="CZ656" s="58">
        <v>101.6</v>
      </c>
      <c r="DA656" s="58">
        <v>-6.8</v>
      </c>
      <c r="DB656" s="58">
        <v>94.7</v>
      </c>
      <c r="DC656" s="58">
        <v>98.2</v>
      </c>
      <c r="DD656" s="58">
        <v>109.2</v>
      </c>
      <c r="DE656" s="58">
        <v>99.4</v>
      </c>
      <c r="DF656" s="58">
        <v>100.4</v>
      </c>
      <c r="DG656" s="58">
        <v>92.8</v>
      </c>
      <c r="DH656" s="58">
        <v>93.3</v>
      </c>
      <c r="DI656" s="58">
        <v>96.8</v>
      </c>
      <c r="DJ656" s="58">
        <v>86.158933837999996</v>
      </c>
      <c r="DK656" s="58">
        <v>110.1</v>
      </c>
      <c r="DL656" s="58">
        <v>112.8</v>
      </c>
      <c r="DM656" s="58">
        <v>97.9</v>
      </c>
      <c r="DN656" s="58">
        <v>27.440776</v>
      </c>
      <c r="DO656" s="58">
        <v>96.8</v>
      </c>
      <c r="DP656" s="59" t="s">
        <v>544</v>
      </c>
      <c r="DQ656" s="1">
        <v>98.8</v>
      </c>
    </row>
    <row r="657" spans="1:121">
      <c r="A657" s="3">
        <v>41835</v>
      </c>
      <c r="B657" s="58">
        <v>99.3</v>
      </c>
      <c r="C657" s="58">
        <v>99.8</v>
      </c>
      <c r="D657" s="58">
        <v>99.7</v>
      </c>
      <c r="E657" s="58">
        <v>99.8</v>
      </c>
      <c r="F657" s="58">
        <v>102.3</v>
      </c>
      <c r="G657" s="58">
        <v>1.353917</v>
      </c>
      <c r="H657" s="58">
        <v>1499.4</v>
      </c>
      <c r="I657" s="58">
        <v>2351.1</v>
      </c>
      <c r="J657" s="58">
        <v>0.20499999999999999</v>
      </c>
      <c r="K657" s="58">
        <v>1.1000000000000001</v>
      </c>
      <c r="L657" s="58">
        <v>9407.5</v>
      </c>
      <c r="M657" s="58">
        <v>270249</v>
      </c>
      <c r="N657" s="58">
        <v>100.7</v>
      </c>
      <c r="O657" s="58">
        <v>2111</v>
      </c>
      <c r="P657" s="58">
        <v>6.7</v>
      </c>
      <c r="Q657" s="58">
        <v>16</v>
      </c>
      <c r="R657" s="58">
        <v>10.5</v>
      </c>
      <c r="S657" s="58">
        <v>94.52</v>
      </c>
      <c r="T657" s="58">
        <v>97.25</v>
      </c>
      <c r="U657" s="58">
        <v>74.27</v>
      </c>
      <c r="V657" s="58">
        <v>72.95</v>
      </c>
      <c r="W657" s="58">
        <v>-11.3</v>
      </c>
      <c r="X657" s="58">
        <v>105</v>
      </c>
      <c r="Y657" s="58">
        <v>9</v>
      </c>
      <c r="Z657" s="58">
        <v>98.2</v>
      </c>
      <c r="AA657" s="58">
        <v>92.7</v>
      </c>
      <c r="AB657" s="58">
        <v>90.8</v>
      </c>
      <c r="AC657" s="58">
        <v>1.353917</v>
      </c>
      <c r="AD657" s="58">
        <v>99.8</v>
      </c>
      <c r="AE657" s="58">
        <v>-8.4</v>
      </c>
      <c r="AF657" s="58">
        <v>96.404275999999996</v>
      </c>
      <c r="AG657" s="58">
        <v>107.46</v>
      </c>
      <c r="AH657" s="58">
        <v>99.5</v>
      </c>
      <c r="AI657" s="58">
        <v>105</v>
      </c>
      <c r="AJ657" s="58">
        <v>18.100000000000001</v>
      </c>
      <c r="AK657" s="58">
        <v>11.5</v>
      </c>
      <c r="AL657" s="58">
        <v>2.8</v>
      </c>
      <c r="AM657" s="58">
        <v>98.885599999999997</v>
      </c>
      <c r="AN657" s="58">
        <v>100.1425</v>
      </c>
      <c r="AO657" s="58">
        <v>14.7</v>
      </c>
      <c r="AP657" s="58">
        <v>98.8</v>
      </c>
      <c r="AQ657" s="58">
        <v>98.9</v>
      </c>
      <c r="AR657" s="58">
        <v>27.1</v>
      </c>
      <c r="AS657" s="58">
        <v>0.6</v>
      </c>
      <c r="AT657" s="58">
        <v>105.7</v>
      </c>
      <c r="AU657" s="58">
        <v>101.75</v>
      </c>
      <c r="AV657" s="58">
        <v>102.9</v>
      </c>
      <c r="AW657" s="59" t="s">
        <v>544</v>
      </c>
      <c r="AX657" s="58">
        <v>189.6</v>
      </c>
      <c r="AY657" s="58">
        <v>181.4</v>
      </c>
      <c r="AZ657" s="58">
        <v>130.30000000000001</v>
      </c>
      <c r="BA657" s="58">
        <v>119.6</v>
      </c>
      <c r="BB657" s="58">
        <v>137.69999999999999</v>
      </c>
      <c r="BC657" s="58">
        <v>99.2</v>
      </c>
      <c r="BD657" s="59" t="s">
        <v>544</v>
      </c>
      <c r="BE657" s="58">
        <v>11</v>
      </c>
      <c r="BF657" s="58">
        <v>111.5</v>
      </c>
      <c r="BG657" s="59" t="s">
        <v>544</v>
      </c>
      <c r="BH657" s="59" t="s">
        <v>544</v>
      </c>
      <c r="BI657" s="58">
        <v>99.5</v>
      </c>
      <c r="BJ657" s="58">
        <v>114.6027</v>
      </c>
      <c r="BK657" s="58">
        <v>114.6027</v>
      </c>
      <c r="BL657" s="58">
        <v>96.46</v>
      </c>
      <c r="BM657" s="58">
        <v>75.23</v>
      </c>
      <c r="BN657" s="58">
        <v>13.2</v>
      </c>
      <c r="BO657" s="58">
        <v>18</v>
      </c>
      <c r="BP657" s="58">
        <v>101.5</v>
      </c>
      <c r="BQ657" s="58">
        <v>100</v>
      </c>
      <c r="BR657" s="58">
        <v>98.1</v>
      </c>
      <c r="BS657" s="58">
        <v>95.5</v>
      </c>
      <c r="BT657" s="58">
        <v>-2.2000000000000002</v>
      </c>
      <c r="BU657" s="58">
        <v>8.1999999999999993</v>
      </c>
      <c r="BV657" s="58">
        <v>100.5</v>
      </c>
      <c r="BW657" s="58">
        <v>24.7</v>
      </c>
      <c r="BX657" s="58">
        <v>-4</v>
      </c>
      <c r="BY657" s="58">
        <v>9.3000000000000007</v>
      </c>
      <c r="BZ657" s="58">
        <v>15.4</v>
      </c>
      <c r="CA657" s="58">
        <v>8.9</v>
      </c>
      <c r="CB657" s="58">
        <v>45.9</v>
      </c>
      <c r="CC657" s="58">
        <v>54.7</v>
      </c>
      <c r="CD657" s="58">
        <v>51</v>
      </c>
      <c r="CE657" s="58">
        <v>42692</v>
      </c>
      <c r="CF657" s="58">
        <v>2568142</v>
      </c>
      <c r="CG657" s="58">
        <v>97.7</v>
      </c>
      <c r="CH657" s="58">
        <v>80.900000000000006</v>
      </c>
      <c r="CI657" s="58">
        <v>98.6</v>
      </c>
      <c r="CJ657" s="58">
        <v>105.9</v>
      </c>
      <c r="CK657" s="58">
        <v>1.6</v>
      </c>
      <c r="CL657" s="58">
        <v>-18</v>
      </c>
      <c r="CM657" s="58">
        <v>-2.2000000000000002</v>
      </c>
      <c r="CN657" s="58">
        <v>73.400000000000006</v>
      </c>
      <c r="CO657" s="58">
        <v>74.2</v>
      </c>
      <c r="CP657" s="58">
        <v>97.6</v>
      </c>
      <c r="CQ657" s="58">
        <v>105.196350098</v>
      </c>
      <c r="CR657" s="58">
        <v>14.01</v>
      </c>
      <c r="CS657" s="58">
        <v>93.7</v>
      </c>
      <c r="CT657" s="58">
        <v>104.7</v>
      </c>
      <c r="CU657" s="58">
        <v>114.336</v>
      </c>
      <c r="CV657" s="58">
        <v>6.68</v>
      </c>
      <c r="CW657" s="58">
        <v>3.95</v>
      </c>
      <c r="CX657" s="58">
        <v>98.8</v>
      </c>
      <c r="CY657" s="58">
        <v>82</v>
      </c>
      <c r="CZ657" s="58">
        <v>101.5</v>
      </c>
      <c r="DA657" s="58">
        <v>-5.9</v>
      </c>
      <c r="DB657" s="58">
        <v>92.5</v>
      </c>
      <c r="DC657" s="58">
        <v>98.6</v>
      </c>
      <c r="DD657" s="58">
        <v>109</v>
      </c>
      <c r="DE657" s="58">
        <v>98.8</v>
      </c>
      <c r="DF657" s="58">
        <v>99.9</v>
      </c>
      <c r="DG657" s="58">
        <v>96.4</v>
      </c>
      <c r="DH657" s="58">
        <v>108.2</v>
      </c>
      <c r="DI657" s="58">
        <v>96.9</v>
      </c>
      <c r="DJ657" s="58">
        <v>92.795477228999999</v>
      </c>
      <c r="DK657" s="58">
        <v>110.3</v>
      </c>
      <c r="DL657" s="58">
        <v>113.3</v>
      </c>
      <c r="DM657" s="58">
        <v>99.1</v>
      </c>
      <c r="DN657" s="58">
        <v>28.129539000000001</v>
      </c>
      <c r="DO657" s="58">
        <v>98.3</v>
      </c>
      <c r="DP657" s="59" t="s">
        <v>544</v>
      </c>
      <c r="DQ657" s="1">
        <v>100.9</v>
      </c>
    </row>
    <row r="658" spans="1:121">
      <c r="A658" s="3">
        <v>41866</v>
      </c>
      <c r="B658" s="58">
        <v>98.5</v>
      </c>
      <c r="C658" s="58">
        <v>98.8</v>
      </c>
      <c r="D658" s="58">
        <v>98.9</v>
      </c>
      <c r="E658" s="58">
        <v>98.8</v>
      </c>
      <c r="F658" s="58">
        <v>97.1</v>
      </c>
      <c r="G658" s="58">
        <v>1.33161</v>
      </c>
      <c r="H658" s="58">
        <v>1515.6</v>
      </c>
      <c r="I658" s="58">
        <v>2367.4</v>
      </c>
      <c r="J658" s="58">
        <v>0.192</v>
      </c>
      <c r="K658" s="58">
        <v>1</v>
      </c>
      <c r="L658" s="58">
        <v>9470.2000000000007</v>
      </c>
      <c r="M658" s="58">
        <v>213092</v>
      </c>
      <c r="N658" s="58">
        <v>96.8</v>
      </c>
      <c r="O658" s="58">
        <v>2002</v>
      </c>
      <c r="P658" s="58">
        <v>6.7</v>
      </c>
      <c r="Q658" s="58">
        <v>13.5</v>
      </c>
      <c r="R658" s="58">
        <v>11.1</v>
      </c>
      <c r="S658" s="58">
        <v>90.69</v>
      </c>
      <c r="T658" s="58">
        <v>92.85</v>
      </c>
      <c r="U658" s="58">
        <v>73.569999999999993</v>
      </c>
      <c r="V658" s="58">
        <v>73.209999999999994</v>
      </c>
      <c r="W658" s="58">
        <v>-12</v>
      </c>
      <c r="X658" s="58">
        <v>97</v>
      </c>
      <c r="Y658" s="58">
        <v>8.5</v>
      </c>
      <c r="Z658" s="58">
        <v>97.9</v>
      </c>
      <c r="AA658" s="58">
        <v>92.3</v>
      </c>
      <c r="AB658" s="58">
        <v>90.4</v>
      </c>
      <c r="AC658" s="58">
        <v>1.33161</v>
      </c>
      <c r="AD658" s="58">
        <v>96.5</v>
      </c>
      <c r="AE658" s="58">
        <v>-9.5</v>
      </c>
      <c r="AF658" s="58">
        <v>96.498053999999996</v>
      </c>
      <c r="AG658" s="58">
        <v>102.4</v>
      </c>
      <c r="AH658" s="58">
        <v>99.7</v>
      </c>
      <c r="AI658" s="58">
        <v>97</v>
      </c>
      <c r="AJ658" s="58">
        <v>15.9</v>
      </c>
      <c r="AK658" s="58">
        <v>14.1</v>
      </c>
      <c r="AL658" s="58">
        <v>2</v>
      </c>
      <c r="AM658" s="58">
        <v>98.839200000000005</v>
      </c>
      <c r="AN658" s="58">
        <v>99.951700000000002</v>
      </c>
      <c r="AO658" s="58">
        <v>17</v>
      </c>
      <c r="AP658" s="58">
        <v>96.9</v>
      </c>
      <c r="AQ658" s="58">
        <v>99.5</v>
      </c>
      <c r="AR658" s="58">
        <v>8.6</v>
      </c>
      <c r="AS658" s="58">
        <v>-0.5</v>
      </c>
      <c r="AT658" s="58">
        <v>104.7</v>
      </c>
      <c r="AU658" s="58">
        <v>101.2</v>
      </c>
      <c r="AV658" s="58">
        <v>102.9</v>
      </c>
      <c r="AW658" s="59" t="s">
        <v>544</v>
      </c>
      <c r="AX658" s="58">
        <v>181.3</v>
      </c>
      <c r="AY658" s="58">
        <v>174.1</v>
      </c>
      <c r="AZ658" s="58">
        <v>128.80000000000001</v>
      </c>
      <c r="BA658" s="58">
        <v>117.5</v>
      </c>
      <c r="BB658" s="58">
        <v>136.69999999999999</v>
      </c>
      <c r="BC658" s="58">
        <v>99.3</v>
      </c>
      <c r="BD658" s="59" t="s">
        <v>544</v>
      </c>
      <c r="BE658" s="58">
        <v>3.8</v>
      </c>
      <c r="BF658" s="58">
        <v>111.5</v>
      </c>
      <c r="BG658" s="59" t="s">
        <v>544</v>
      </c>
      <c r="BH658" s="59" t="s">
        <v>544</v>
      </c>
      <c r="BI658" s="58">
        <v>98.6</v>
      </c>
      <c r="BJ658" s="58">
        <v>114.0009</v>
      </c>
      <c r="BK658" s="58">
        <v>114.0009</v>
      </c>
      <c r="BL658" s="58">
        <v>92.44</v>
      </c>
      <c r="BM658" s="58">
        <v>75.569999999999993</v>
      </c>
      <c r="BN658" s="58">
        <v>11.6</v>
      </c>
      <c r="BO658" s="58">
        <v>16.8</v>
      </c>
      <c r="BP658" s="58">
        <v>94.4</v>
      </c>
      <c r="BQ658" s="58">
        <v>94.9</v>
      </c>
      <c r="BR658" s="58">
        <v>93.7</v>
      </c>
      <c r="BS658" s="58">
        <v>97.1</v>
      </c>
      <c r="BT658" s="58">
        <v>0</v>
      </c>
      <c r="BU658" s="58">
        <v>6.7</v>
      </c>
      <c r="BV658" s="58">
        <v>97.3</v>
      </c>
      <c r="BW658" s="58">
        <v>22.4</v>
      </c>
      <c r="BX658" s="58">
        <v>-6.2</v>
      </c>
      <c r="BY658" s="58">
        <v>5.3</v>
      </c>
      <c r="BZ658" s="58">
        <v>13.3</v>
      </c>
      <c r="CA658" s="58">
        <v>8.9</v>
      </c>
      <c r="CB658" s="58">
        <v>10.4</v>
      </c>
      <c r="CC658" s="58">
        <v>50.1</v>
      </c>
      <c r="CD658" s="58">
        <v>49.3</v>
      </c>
      <c r="CE658" s="58">
        <v>42679</v>
      </c>
      <c r="CF658" s="58">
        <v>2571769</v>
      </c>
      <c r="CG658" s="58">
        <v>95.7</v>
      </c>
      <c r="CH658" s="58">
        <v>78.5</v>
      </c>
      <c r="CI658" s="58">
        <v>101.1</v>
      </c>
      <c r="CJ658" s="58">
        <v>100.1</v>
      </c>
      <c r="CK658" s="58">
        <v>4.0999999999999996</v>
      </c>
      <c r="CL658" s="58">
        <v>-15.2</v>
      </c>
      <c r="CM658" s="58">
        <v>0</v>
      </c>
      <c r="CN658" s="58">
        <v>73.8</v>
      </c>
      <c r="CO658" s="58">
        <v>75.099999999999994</v>
      </c>
      <c r="CP658" s="58">
        <v>97.2</v>
      </c>
      <c r="CQ658" s="58">
        <v>142.96778869600001</v>
      </c>
      <c r="CR658" s="58">
        <v>19.21</v>
      </c>
      <c r="CS658" s="58">
        <v>93.6</v>
      </c>
      <c r="CT658" s="58">
        <v>104.1</v>
      </c>
      <c r="CU658" s="58">
        <v>113.6356</v>
      </c>
      <c r="CV658" s="58">
        <v>6.72</v>
      </c>
      <c r="CW658" s="58">
        <v>4.0199999999999996</v>
      </c>
      <c r="CX658" s="58">
        <v>96.6</v>
      </c>
      <c r="CY658" s="58">
        <v>79.400000000000006</v>
      </c>
      <c r="CZ658" s="58">
        <v>100.7</v>
      </c>
      <c r="DA658" s="58">
        <v>-3.6</v>
      </c>
      <c r="DB658" s="58">
        <v>94</v>
      </c>
      <c r="DC658" s="58">
        <v>98.8</v>
      </c>
      <c r="DD658" s="58">
        <v>108.4</v>
      </c>
      <c r="DE658" s="58">
        <v>99.2</v>
      </c>
      <c r="DF658" s="58">
        <v>97.9</v>
      </c>
      <c r="DG658" s="58">
        <v>95.4</v>
      </c>
      <c r="DH658" s="58">
        <v>96</v>
      </c>
      <c r="DI658" s="58">
        <v>93</v>
      </c>
      <c r="DJ658" s="58">
        <v>98.698539203999999</v>
      </c>
      <c r="DK658" s="58">
        <v>110.5</v>
      </c>
      <c r="DL658" s="58">
        <v>112.9</v>
      </c>
      <c r="DM658" s="58">
        <v>96.4</v>
      </c>
      <c r="DN658" s="58">
        <v>28.592825000000001</v>
      </c>
      <c r="DO658" s="58">
        <v>95.9</v>
      </c>
      <c r="DP658" s="59" t="s">
        <v>544</v>
      </c>
      <c r="DQ658" s="1">
        <v>96.7</v>
      </c>
    </row>
    <row r="659" spans="1:121">
      <c r="A659" s="3">
        <v>41897</v>
      </c>
      <c r="B659" s="58">
        <v>97.5</v>
      </c>
      <c r="C659" s="58">
        <v>97.8</v>
      </c>
      <c r="D659" s="58">
        <v>98.6</v>
      </c>
      <c r="E659" s="58">
        <v>96.9</v>
      </c>
      <c r="F659" s="58">
        <v>98.5</v>
      </c>
      <c r="G659" s="58">
        <v>1.2901359999999999</v>
      </c>
      <c r="H659" s="58">
        <v>1522.9</v>
      </c>
      <c r="I659" s="58">
        <v>2372.1</v>
      </c>
      <c r="J659" s="58">
        <v>9.7000000000000003E-2</v>
      </c>
      <c r="K659" s="58">
        <v>0.9</v>
      </c>
      <c r="L659" s="58">
        <v>9474.2999999999993</v>
      </c>
      <c r="M659" s="58">
        <v>260062</v>
      </c>
      <c r="N659" s="58">
        <v>99.1</v>
      </c>
      <c r="O659" s="58">
        <v>2054</v>
      </c>
      <c r="P659" s="58">
        <v>6.7</v>
      </c>
      <c r="Q659" s="58">
        <v>15.2</v>
      </c>
      <c r="R659" s="58">
        <v>13.2</v>
      </c>
      <c r="S659" s="58">
        <v>94.34</v>
      </c>
      <c r="T659" s="58">
        <v>96.71</v>
      </c>
      <c r="U659" s="58">
        <v>75.650000000000006</v>
      </c>
      <c r="V659" s="58">
        <v>75.42</v>
      </c>
      <c r="W659" s="58">
        <v>-17</v>
      </c>
      <c r="X659" s="58">
        <v>101</v>
      </c>
      <c r="Y659" s="58">
        <v>6.1</v>
      </c>
      <c r="Z659" s="58">
        <v>97.5</v>
      </c>
      <c r="AA659" s="58">
        <v>91.6</v>
      </c>
      <c r="AB659" s="58">
        <v>89.6</v>
      </c>
      <c r="AC659" s="58">
        <v>1.2901359999999999</v>
      </c>
      <c r="AD659" s="58">
        <v>98.7</v>
      </c>
      <c r="AE659" s="58">
        <v>-12</v>
      </c>
      <c r="AF659" s="58">
        <v>96.411250999999993</v>
      </c>
      <c r="AG659" s="58">
        <v>97.85</v>
      </c>
      <c r="AH659" s="58">
        <v>99.8</v>
      </c>
      <c r="AI659" s="58">
        <v>101</v>
      </c>
      <c r="AJ659" s="58">
        <v>12.7</v>
      </c>
      <c r="AK659" s="58">
        <v>17.8</v>
      </c>
      <c r="AL659" s="58">
        <v>2</v>
      </c>
      <c r="AM659" s="58">
        <v>98.825599999999994</v>
      </c>
      <c r="AN659" s="58">
        <v>99.793800000000005</v>
      </c>
      <c r="AO659" s="58">
        <v>17.8</v>
      </c>
      <c r="AP659" s="58">
        <v>96.1</v>
      </c>
      <c r="AQ659" s="58">
        <v>98.9</v>
      </c>
      <c r="AR659" s="58">
        <v>6.9</v>
      </c>
      <c r="AS659" s="58">
        <v>-1.7</v>
      </c>
      <c r="AT659" s="58">
        <v>103.8</v>
      </c>
      <c r="AU659" s="58">
        <v>100.07</v>
      </c>
      <c r="AV659" s="58">
        <v>103.3</v>
      </c>
      <c r="AW659" s="59" t="s">
        <v>544</v>
      </c>
      <c r="AX659" s="58">
        <v>176.6</v>
      </c>
      <c r="AY659" s="58">
        <v>169</v>
      </c>
      <c r="AZ659" s="58">
        <v>122</v>
      </c>
      <c r="BA659" s="58">
        <v>110.9</v>
      </c>
      <c r="BB659" s="58">
        <v>129.69999999999999</v>
      </c>
      <c r="BC659" s="58">
        <v>99.4</v>
      </c>
      <c r="BD659" s="59" t="s">
        <v>544</v>
      </c>
      <c r="BE659" s="58">
        <v>1.3</v>
      </c>
      <c r="BF659" s="58">
        <v>113.3</v>
      </c>
      <c r="BG659" s="59" t="s">
        <v>544</v>
      </c>
      <c r="BH659" s="59" t="s">
        <v>544</v>
      </c>
      <c r="BI659" s="58">
        <v>100.1</v>
      </c>
      <c r="BJ659" s="58">
        <v>112.3858</v>
      </c>
      <c r="BK659" s="58">
        <v>112.3858</v>
      </c>
      <c r="BL659" s="58">
        <v>96.04</v>
      </c>
      <c r="BM659" s="58">
        <v>77.819999999999993</v>
      </c>
      <c r="BN659" s="58">
        <v>5</v>
      </c>
      <c r="BO659" s="58">
        <v>12.1</v>
      </c>
      <c r="BP659" s="58">
        <v>99.3</v>
      </c>
      <c r="BQ659" s="58">
        <v>96.9</v>
      </c>
      <c r="BR659" s="58">
        <v>96.9</v>
      </c>
      <c r="BS659" s="58">
        <v>95.8</v>
      </c>
      <c r="BT659" s="58">
        <v>-2.1</v>
      </c>
      <c r="BU659" s="58">
        <v>7.8</v>
      </c>
      <c r="BV659" s="58">
        <v>98.7</v>
      </c>
      <c r="BW659" s="58">
        <v>20.399999999999999</v>
      </c>
      <c r="BX659" s="58">
        <v>-4.2</v>
      </c>
      <c r="BY659" s="58">
        <v>0.8</v>
      </c>
      <c r="BZ659" s="58">
        <v>10.199999999999999</v>
      </c>
      <c r="CA659" s="58">
        <v>8.6</v>
      </c>
      <c r="CB659" s="58">
        <v>4.4000000000000004</v>
      </c>
      <c r="CC659" s="58">
        <v>43.4</v>
      </c>
      <c r="CD659" s="58">
        <v>42.5</v>
      </c>
      <c r="CE659" s="58">
        <v>42710</v>
      </c>
      <c r="CF659" s="58">
        <v>2581607</v>
      </c>
      <c r="CG659" s="58">
        <v>93.2</v>
      </c>
      <c r="CH659" s="58">
        <v>82.1</v>
      </c>
      <c r="CI659" s="58">
        <v>95.3</v>
      </c>
      <c r="CJ659" s="58">
        <v>97.3</v>
      </c>
      <c r="CK659" s="58">
        <v>1.9</v>
      </c>
      <c r="CL659" s="58">
        <v>-17.8</v>
      </c>
      <c r="CM659" s="58">
        <v>-2.1</v>
      </c>
      <c r="CN659" s="58">
        <v>74.8</v>
      </c>
      <c r="CO659" s="58">
        <v>75.400000000000006</v>
      </c>
      <c r="CP659" s="58">
        <v>93.9</v>
      </c>
      <c r="CQ659" s="58">
        <v>177.00502014200001</v>
      </c>
      <c r="CR659" s="58">
        <v>18.04</v>
      </c>
      <c r="CS659" s="58">
        <v>93.7</v>
      </c>
      <c r="CT659" s="58">
        <v>102.8</v>
      </c>
      <c r="CU659" s="58">
        <v>111.8629</v>
      </c>
      <c r="CV659" s="58">
        <v>6.23</v>
      </c>
      <c r="CW659" s="58">
        <v>3.88</v>
      </c>
      <c r="CX659" s="58">
        <v>94</v>
      </c>
      <c r="CY659" s="58">
        <v>83</v>
      </c>
      <c r="CZ659" s="58">
        <v>100.9</v>
      </c>
      <c r="DA659" s="58">
        <v>-4.5</v>
      </c>
      <c r="DB659" s="58">
        <v>96</v>
      </c>
      <c r="DC659" s="58">
        <v>98.8</v>
      </c>
      <c r="DD659" s="58">
        <v>108.5</v>
      </c>
      <c r="DE659" s="58">
        <v>98.3</v>
      </c>
      <c r="DF659" s="58">
        <v>96.8</v>
      </c>
      <c r="DG659" s="58">
        <v>92.2</v>
      </c>
      <c r="DH659" s="58">
        <v>101.1</v>
      </c>
      <c r="DI659" s="58">
        <v>96.9</v>
      </c>
      <c r="DJ659" s="58">
        <v>122.965154445</v>
      </c>
      <c r="DK659" s="58">
        <v>112.9</v>
      </c>
      <c r="DL659" s="58">
        <v>114</v>
      </c>
      <c r="DM659" s="58">
        <v>98.3</v>
      </c>
      <c r="DN659" s="58">
        <v>29.233070000000001</v>
      </c>
      <c r="DO659" s="58">
        <v>96.9</v>
      </c>
      <c r="DP659" s="59" t="s">
        <v>544</v>
      </c>
      <c r="DQ659" s="1">
        <v>99.1</v>
      </c>
    </row>
    <row r="660" spans="1:121">
      <c r="A660" s="3">
        <v>41927</v>
      </c>
      <c r="B660" s="58">
        <v>96.3</v>
      </c>
      <c r="C660" s="58">
        <v>95.8</v>
      </c>
      <c r="D660" s="58">
        <v>96.3</v>
      </c>
      <c r="E660" s="58">
        <v>95.2</v>
      </c>
      <c r="F660" s="58">
        <v>100.6</v>
      </c>
      <c r="G660" s="58">
        <v>1.267274</v>
      </c>
      <c r="H660" s="58">
        <v>1548.6</v>
      </c>
      <c r="I660" s="58">
        <v>2384.6999999999998</v>
      </c>
      <c r="J660" s="58">
        <v>8.3000000000000004E-2</v>
      </c>
      <c r="K660" s="58">
        <v>0.8</v>
      </c>
      <c r="L660" s="58">
        <v>9326.9</v>
      </c>
      <c r="M660" s="58">
        <v>275320</v>
      </c>
      <c r="N660" s="58">
        <v>99.3</v>
      </c>
      <c r="O660" s="58">
        <v>2125</v>
      </c>
      <c r="P660" s="58">
        <v>6.6</v>
      </c>
      <c r="Q660" s="58">
        <v>11.3</v>
      </c>
      <c r="R660" s="58">
        <v>17.8</v>
      </c>
      <c r="S660" s="58">
        <v>95.82</v>
      </c>
      <c r="T660" s="58">
        <v>96.79</v>
      </c>
      <c r="U660" s="58">
        <v>74.92</v>
      </c>
      <c r="V660" s="58">
        <v>74.16</v>
      </c>
      <c r="W660" s="58">
        <v>-19.3</v>
      </c>
      <c r="X660" s="58">
        <v>101.3</v>
      </c>
      <c r="Y660" s="58">
        <v>7.1</v>
      </c>
      <c r="Z660" s="58">
        <v>97.1</v>
      </c>
      <c r="AA660" s="58">
        <v>91</v>
      </c>
      <c r="AB660" s="58">
        <v>89.2</v>
      </c>
      <c r="AC660" s="58">
        <v>1.267274</v>
      </c>
      <c r="AD660" s="58">
        <v>98.9</v>
      </c>
      <c r="AE660" s="58">
        <v>-13.2</v>
      </c>
      <c r="AF660" s="58">
        <v>96.595331000000002</v>
      </c>
      <c r="AG660" s="58">
        <v>87.58</v>
      </c>
      <c r="AH660" s="58">
        <v>99.6</v>
      </c>
      <c r="AI660" s="58">
        <v>101.3</v>
      </c>
      <c r="AJ660" s="58">
        <v>10.199999999999999</v>
      </c>
      <c r="AK660" s="58">
        <v>24.1</v>
      </c>
      <c r="AL660" s="58">
        <v>-6.2</v>
      </c>
      <c r="AM660" s="58">
        <v>98.864599999999996</v>
      </c>
      <c r="AN660" s="58">
        <v>99.688599999999994</v>
      </c>
      <c r="AO660" s="58">
        <v>15.7</v>
      </c>
      <c r="AP660" s="58">
        <v>96.8</v>
      </c>
      <c r="AQ660" s="58">
        <v>98.5</v>
      </c>
      <c r="AR660" s="58">
        <v>-3.6</v>
      </c>
      <c r="AS660" s="58">
        <v>-0.6</v>
      </c>
      <c r="AT660" s="58">
        <v>104</v>
      </c>
      <c r="AU660" s="58">
        <v>99.68</v>
      </c>
      <c r="AV660" s="58">
        <v>103.1</v>
      </c>
      <c r="AW660" s="59" t="s">
        <v>544</v>
      </c>
      <c r="AX660" s="58">
        <v>161.1</v>
      </c>
      <c r="AY660" s="58">
        <v>155.6</v>
      </c>
      <c r="AZ660" s="58">
        <v>121.2</v>
      </c>
      <c r="BA660" s="58">
        <v>114</v>
      </c>
      <c r="BB660" s="58">
        <v>126.2</v>
      </c>
      <c r="BC660" s="58">
        <v>99.6</v>
      </c>
      <c r="BD660" s="59" t="s">
        <v>544</v>
      </c>
      <c r="BE660" s="58">
        <v>4.9000000000000004</v>
      </c>
      <c r="BF660" s="58">
        <v>113</v>
      </c>
      <c r="BG660" s="59" t="s">
        <v>544</v>
      </c>
      <c r="BH660" s="59" t="s">
        <v>544</v>
      </c>
      <c r="BI660" s="58">
        <v>100.3</v>
      </c>
      <c r="BJ660" s="58">
        <v>111.9072</v>
      </c>
      <c r="BK660" s="58">
        <v>111.9072</v>
      </c>
      <c r="BL660" s="58">
        <v>96.37</v>
      </c>
      <c r="BM660" s="58">
        <v>76.260000000000005</v>
      </c>
      <c r="BN660" s="58">
        <v>-0.6</v>
      </c>
      <c r="BO660" s="58">
        <v>3.5</v>
      </c>
      <c r="BP660" s="58">
        <v>98.6</v>
      </c>
      <c r="BQ660" s="58">
        <v>96.6</v>
      </c>
      <c r="BR660" s="58">
        <v>96.7</v>
      </c>
      <c r="BS660" s="58">
        <v>97</v>
      </c>
      <c r="BT660" s="58">
        <v>-4.7</v>
      </c>
      <c r="BU660" s="58">
        <v>0</v>
      </c>
      <c r="BV660" s="58">
        <v>98.8</v>
      </c>
      <c r="BW660" s="58">
        <v>20.2</v>
      </c>
      <c r="BX660" s="58">
        <v>-9.6999999999999993</v>
      </c>
      <c r="BY660" s="58">
        <v>0.5</v>
      </c>
      <c r="BZ660" s="58">
        <v>4.0999999999999996</v>
      </c>
      <c r="CA660" s="58">
        <v>8.4</v>
      </c>
      <c r="CB660" s="58">
        <v>4.3</v>
      </c>
      <c r="CC660" s="58">
        <v>46.9</v>
      </c>
      <c r="CD660" s="58">
        <v>45.6</v>
      </c>
      <c r="CE660" s="58">
        <v>42749</v>
      </c>
      <c r="CF660" s="58">
        <v>2577433</v>
      </c>
      <c r="CG660" s="58">
        <v>93.3</v>
      </c>
      <c r="CH660" s="58">
        <v>90.9</v>
      </c>
      <c r="CI660" s="58">
        <v>91.6</v>
      </c>
      <c r="CJ660" s="58">
        <v>95.9</v>
      </c>
      <c r="CK660" s="58">
        <v>-0.5</v>
      </c>
      <c r="CL660" s="58">
        <v>-18.3</v>
      </c>
      <c r="CM660" s="58">
        <v>-4.7</v>
      </c>
      <c r="CN660" s="58">
        <v>75.2</v>
      </c>
      <c r="CO660" s="58">
        <v>76.3</v>
      </c>
      <c r="CP660" s="58">
        <v>98.2</v>
      </c>
      <c r="CQ660" s="58">
        <v>150.62701415999999</v>
      </c>
      <c r="CR660" s="58">
        <v>18.16</v>
      </c>
      <c r="CS660" s="58">
        <v>93.6</v>
      </c>
      <c r="CT660" s="58">
        <v>101.9</v>
      </c>
      <c r="CU660" s="58">
        <v>111.24039999999999</v>
      </c>
      <c r="CV660" s="58">
        <v>6.69</v>
      </c>
      <c r="CW660" s="58">
        <v>3.95</v>
      </c>
      <c r="CX660" s="58">
        <v>93.8</v>
      </c>
      <c r="CY660" s="58">
        <v>91.7</v>
      </c>
      <c r="CZ660" s="58">
        <v>100.9</v>
      </c>
      <c r="DA660" s="58">
        <v>-6.2</v>
      </c>
      <c r="DB660" s="58">
        <v>98</v>
      </c>
      <c r="DC660" s="58">
        <v>98.6</v>
      </c>
      <c r="DD660" s="58">
        <v>106.9</v>
      </c>
      <c r="DE660" s="58">
        <v>96.8</v>
      </c>
      <c r="DF660" s="58">
        <v>95.7</v>
      </c>
      <c r="DG660" s="58">
        <v>99.6</v>
      </c>
      <c r="DH660" s="58">
        <v>99.9</v>
      </c>
      <c r="DI660" s="58">
        <v>96.7</v>
      </c>
      <c r="DJ660" s="58">
        <v>118.93680823</v>
      </c>
      <c r="DK660" s="58">
        <v>112.2</v>
      </c>
      <c r="DL660" s="58">
        <v>114</v>
      </c>
      <c r="DM660" s="58">
        <v>98.6</v>
      </c>
      <c r="DN660" s="58">
        <v>29.683814999999999</v>
      </c>
      <c r="DO660" s="58">
        <v>97</v>
      </c>
      <c r="DP660" s="59" t="s">
        <v>544</v>
      </c>
      <c r="DQ660" s="1">
        <v>99.3</v>
      </c>
    </row>
    <row r="661" spans="1:121">
      <c r="A661" s="3">
        <v>41958</v>
      </c>
      <c r="B661" s="58">
        <v>95.9</v>
      </c>
      <c r="C661" s="58">
        <v>96.2</v>
      </c>
      <c r="D661" s="58">
        <v>96.6</v>
      </c>
      <c r="E661" s="58">
        <v>95.8</v>
      </c>
      <c r="F661" s="58">
        <v>98.3</v>
      </c>
      <c r="G661" s="58">
        <v>1.24722</v>
      </c>
      <c r="H661" s="58">
        <v>1575.2</v>
      </c>
      <c r="I661" s="58">
        <v>2394.5</v>
      </c>
      <c r="J661" s="58">
        <v>8.1000000000000003E-2</v>
      </c>
      <c r="K661" s="58">
        <v>0.7</v>
      </c>
      <c r="L661" s="58">
        <v>9980.9</v>
      </c>
      <c r="M661" s="58">
        <v>250082</v>
      </c>
      <c r="N661" s="58">
        <v>99.4</v>
      </c>
      <c r="O661" s="58">
        <v>1816</v>
      </c>
      <c r="P661" s="58">
        <v>6.6</v>
      </c>
      <c r="Q661" s="58">
        <v>10.8</v>
      </c>
      <c r="R661" s="58">
        <v>18</v>
      </c>
      <c r="S661" s="58">
        <v>92.75</v>
      </c>
      <c r="T661" s="58">
        <v>94.68</v>
      </c>
      <c r="U661" s="58">
        <v>74.75</v>
      </c>
      <c r="V661" s="58">
        <v>74.650000000000006</v>
      </c>
      <c r="W661" s="58">
        <v>-17.100000000000001</v>
      </c>
      <c r="X661" s="58">
        <v>100.6</v>
      </c>
      <c r="Y661" s="58">
        <v>6.1</v>
      </c>
      <c r="Z661" s="58">
        <v>97.2</v>
      </c>
      <c r="AA661" s="58">
        <v>91</v>
      </c>
      <c r="AB661" s="58">
        <v>89.2</v>
      </c>
      <c r="AC661" s="58">
        <v>1.24722</v>
      </c>
      <c r="AD661" s="58">
        <v>98.9</v>
      </c>
      <c r="AE661" s="58">
        <v>-9.8000000000000007</v>
      </c>
      <c r="AF661" s="58">
        <v>97.352941000000001</v>
      </c>
      <c r="AG661" s="58">
        <v>79.23</v>
      </c>
      <c r="AH661" s="58">
        <v>99.5</v>
      </c>
      <c r="AI661" s="58">
        <v>100.6</v>
      </c>
      <c r="AJ661" s="58">
        <v>10.7</v>
      </c>
      <c r="AK661" s="58">
        <v>21.6</v>
      </c>
      <c r="AL661" s="58">
        <v>-1.1000000000000001</v>
      </c>
      <c r="AM661" s="58">
        <v>98.959900000000005</v>
      </c>
      <c r="AN661" s="58">
        <v>99.639600000000002</v>
      </c>
      <c r="AO661" s="58">
        <v>13.9</v>
      </c>
      <c r="AP661" s="58">
        <v>97.4</v>
      </c>
      <c r="AQ661" s="58">
        <v>98.7</v>
      </c>
      <c r="AR661" s="58">
        <v>11.5</v>
      </c>
      <c r="AS661" s="58">
        <v>-1.7</v>
      </c>
      <c r="AT661" s="58">
        <v>103.2</v>
      </c>
      <c r="AU661" s="58">
        <v>99.49</v>
      </c>
      <c r="AV661" s="58">
        <v>102.3</v>
      </c>
      <c r="AW661" s="59" t="s">
        <v>544</v>
      </c>
      <c r="AX661" s="58">
        <v>147.9</v>
      </c>
      <c r="AY661" s="58">
        <v>144</v>
      </c>
      <c r="AZ661" s="58">
        <v>120</v>
      </c>
      <c r="BA661" s="58">
        <v>115.2</v>
      </c>
      <c r="BB661" s="58">
        <v>123.3</v>
      </c>
      <c r="BC661" s="58">
        <v>99.4</v>
      </c>
      <c r="BD661" s="59" t="s">
        <v>544</v>
      </c>
      <c r="BE661" s="58">
        <v>4.3</v>
      </c>
      <c r="BF661" s="58">
        <v>112.7</v>
      </c>
      <c r="BG661" s="59" t="s">
        <v>544</v>
      </c>
      <c r="BH661" s="59" t="s">
        <v>544</v>
      </c>
      <c r="BI661" s="58">
        <v>100.6</v>
      </c>
      <c r="BJ661" s="58">
        <v>112.13679999999999</v>
      </c>
      <c r="BK661" s="58">
        <v>112.13679999999999</v>
      </c>
      <c r="BL661" s="58">
        <v>94.12</v>
      </c>
      <c r="BM661" s="58">
        <v>76.33</v>
      </c>
      <c r="BN661" s="58">
        <v>-1.8</v>
      </c>
      <c r="BO661" s="58">
        <v>4.8</v>
      </c>
      <c r="BP661" s="58">
        <v>99.5</v>
      </c>
      <c r="BQ661" s="58">
        <v>99.4</v>
      </c>
      <c r="BR661" s="58">
        <v>99.8</v>
      </c>
      <c r="BS661" s="58">
        <v>96.7</v>
      </c>
      <c r="BT661" s="58">
        <v>-1.2</v>
      </c>
      <c r="BU661" s="58">
        <v>1.2</v>
      </c>
      <c r="BV661" s="58">
        <v>99</v>
      </c>
      <c r="BW661" s="58">
        <v>17.8</v>
      </c>
      <c r="BX661" s="58">
        <v>-8.1</v>
      </c>
      <c r="BY661" s="58">
        <v>3.5</v>
      </c>
      <c r="BZ661" s="58">
        <v>5.7</v>
      </c>
      <c r="CA661" s="58">
        <v>8.5</v>
      </c>
      <c r="CB661" s="58">
        <v>1.6</v>
      </c>
      <c r="CC661" s="58">
        <v>48.5</v>
      </c>
      <c r="CD661" s="58">
        <v>47.5</v>
      </c>
      <c r="CE661" s="58">
        <v>42722</v>
      </c>
      <c r="CF661" s="58">
        <v>2590117</v>
      </c>
      <c r="CG661" s="58">
        <v>92.9</v>
      </c>
      <c r="CH661" s="58">
        <v>87.9</v>
      </c>
      <c r="CI661" s="58">
        <v>91.5</v>
      </c>
      <c r="CJ661" s="58">
        <v>96.8</v>
      </c>
      <c r="CK661" s="58">
        <v>1.4</v>
      </c>
      <c r="CL661" s="58">
        <v>-18.8</v>
      </c>
      <c r="CM661" s="58">
        <v>-1.2</v>
      </c>
      <c r="CN661" s="58">
        <v>75.400000000000006</v>
      </c>
      <c r="CO661" s="58">
        <v>75.900000000000006</v>
      </c>
      <c r="CP661" s="58">
        <v>96.4</v>
      </c>
      <c r="CQ661" s="58">
        <v>109.457275391</v>
      </c>
      <c r="CR661" s="58">
        <v>21.06</v>
      </c>
      <c r="CS661" s="58">
        <v>93.7</v>
      </c>
      <c r="CT661" s="58">
        <v>102.1</v>
      </c>
      <c r="CU661" s="58">
        <v>111.23439999999999</v>
      </c>
      <c r="CV661" s="58">
        <v>6.43</v>
      </c>
      <c r="CW661" s="58">
        <v>3.84</v>
      </c>
      <c r="CX661" s="58">
        <v>93.5</v>
      </c>
      <c r="CY661" s="58">
        <v>88.8</v>
      </c>
      <c r="CZ661" s="58">
        <v>101.2</v>
      </c>
      <c r="DA661" s="58">
        <v>-3.4</v>
      </c>
      <c r="DB661" s="58">
        <v>96.3</v>
      </c>
      <c r="DC661" s="58">
        <v>98.8</v>
      </c>
      <c r="DD661" s="58">
        <v>105.7</v>
      </c>
      <c r="DE661" s="58">
        <v>96</v>
      </c>
      <c r="DF661" s="58">
        <v>95.8</v>
      </c>
      <c r="DG661" s="58">
        <v>94.2</v>
      </c>
      <c r="DH661" s="58">
        <v>100.4</v>
      </c>
      <c r="DI661" s="58">
        <v>100</v>
      </c>
      <c r="DJ661" s="58">
        <v>113.24324284799999</v>
      </c>
      <c r="DK661" s="58">
        <v>111.7</v>
      </c>
      <c r="DL661" s="58">
        <v>114.2</v>
      </c>
      <c r="DM661" s="58">
        <v>99.1</v>
      </c>
      <c r="DN661" s="58">
        <v>29.773971</v>
      </c>
      <c r="DO661" s="58">
        <v>96.6</v>
      </c>
      <c r="DP661" s="59" t="s">
        <v>544</v>
      </c>
      <c r="DQ661" s="1">
        <v>99.4</v>
      </c>
    </row>
    <row r="662" spans="1:121">
      <c r="A662" s="3">
        <v>41988</v>
      </c>
      <c r="B662" s="58">
        <v>98</v>
      </c>
      <c r="C662" s="58">
        <v>97.4</v>
      </c>
      <c r="D662" s="58">
        <v>97.4</v>
      </c>
      <c r="E662" s="58">
        <v>97.3</v>
      </c>
      <c r="F662" s="58">
        <v>101.6</v>
      </c>
      <c r="G662" s="58">
        <v>1.233133</v>
      </c>
      <c r="H662" s="58">
        <v>1557.8</v>
      </c>
      <c r="I662" s="58">
        <v>2401.1999999999998</v>
      </c>
      <c r="J662" s="58">
        <v>8.1000000000000003E-2</v>
      </c>
      <c r="K662" s="58">
        <v>0.6</v>
      </c>
      <c r="L662" s="58">
        <v>9805.6</v>
      </c>
      <c r="M662" s="58">
        <v>229700</v>
      </c>
      <c r="N662" s="58">
        <v>101.1</v>
      </c>
      <c r="O662" s="58">
        <v>1945</v>
      </c>
      <c r="P662" s="58">
        <v>6.5</v>
      </c>
      <c r="Q662" s="58">
        <v>11.7</v>
      </c>
      <c r="R662" s="58">
        <v>16.399999999999999</v>
      </c>
      <c r="S662" s="58">
        <v>96.69</v>
      </c>
      <c r="T662" s="58">
        <v>98.84</v>
      </c>
      <c r="U662" s="58">
        <v>74.739999999999995</v>
      </c>
      <c r="V662" s="58">
        <v>76.150000000000006</v>
      </c>
      <c r="W662" s="58">
        <v>-15.7</v>
      </c>
      <c r="X662" s="58">
        <v>103</v>
      </c>
      <c r="Y662" s="58">
        <v>7.2</v>
      </c>
      <c r="Z662" s="58">
        <v>97</v>
      </c>
      <c r="AA662" s="58">
        <v>90.8</v>
      </c>
      <c r="AB662" s="58">
        <v>89.4</v>
      </c>
      <c r="AC662" s="58">
        <v>1.233133</v>
      </c>
      <c r="AD662" s="58">
        <v>100.5</v>
      </c>
      <c r="AE662" s="58">
        <v>-9.5</v>
      </c>
      <c r="AF662" s="58">
        <v>98.703888000000006</v>
      </c>
      <c r="AG662" s="58">
        <v>62.9</v>
      </c>
      <c r="AH662" s="58">
        <v>99.2</v>
      </c>
      <c r="AI662" s="58">
        <v>103</v>
      </c>
      <c r="AJ662" s="58">
        <v>15.6</v>
      </c>
      <c r="AK662" s="58">
        <v>18.3</v>
      </c>
      <c r="AL662" s="58">
        <v>0</v>
      </c>
      <c r="AM662" s="58">
        <v>99.106099999999998</v>
      </c>
      <c r="AN662" s="58">
        <v>99.641199999999998</v>
      </c>
      <c r="AO662" s="58">
        <v>11.5</v>
      </c>
      <c r="AP662" s="58">
        <v>93.4</v>
      </c>
      <c r="AQ662" s="58">
        <v>97.8</v>
      </c>
      <c r="AR662" s="58">
        <v>34.9</v>
      </c>
      <c r="AS662" s="58">
        <v>-1.2</v>
      </c>
      <c r="AT662" s="58">
        <v>103.3</v>
      </c>
      <c r="AU662" s="58">
        <v>100.02</v>
      </c>
      <c r="AV662" s="58">
        <v>100.5</v>
      </c>
      <c r="AW662" s="59" t="s">
        <v>544</v>
      </c>
      <c r="AX662" s="58">
        <v>121.7</v>
      </c>
      <c r="AY662" s="58">
        <v>120.9</v>
      </c>
      <c r="AZ662" s="58">
        <v>116.3</v>
      </c>
      <c r="BA662" s="58">
        <v>112.9</v>
      </c>
      <c r="BB662" s="58">
        <v>118.6</v>
      </c>
      <c r="BC662" s="58">
        <v>99.2</v>
      </c>
      <c r="BD662" s="59" t="s">
        <v>544</v>
      </c>
      <c r="BE662" s="58">
        <v>5</v>
      </c>
      <c r="BF662" s="58">
        <v>113.8</v>
      </c>
      <c r="BG662" s="59" t="s">
        <v>544</v>
      </c>
      <c r="BH662" s="59" t="s">
        <v>544</v>
      </c>
      <c r="BI662" s="58">
        <v>101.8</v>
      </c>
      <c r="BJ662" s="58">
        <v>113.2362</v>
      </c>
      <c r="BK662" s="59" t="s">
        <v>544</v>
      </c>
      <c r="BL662" s="58">
        <v>97.78</v>
      </c>
      <c r="BM662" s="58">
        <v>76.58</v>
      </c>
      <c r="BN662" s="58">
        <v>-2.2999999999999998</v>
      </c>
      <c r="BO662" s="58">
        <v>5.7</v>
      </c>
      <c r="BP662" s="58">
        <v>101.1</v>
      </c>
      <c r="BQ662" s="58">
        <v>99.1</v>
      </c>
      <c r="BR662" s="58">
        <v>98.9</v>
      </c>
      <c r="BS662" s="58">
        <v>96.7</v>
      </c>
      <c r="BT662" s="58">
        <v>-0.5</v>
      </c>
      <c r="BU662" s="58">
        <v>5.6</v>
      </c>
      <c r="BV662" s="58">
        <v>100.2</v>
      </c>
      <c r="BW662" s="58">
        <v>23.2</v>
      </c>
      <c r="BX662" s="58">
        <v>-4.5</v>
      </c>
      <c r="BY662" s="58">
        <v>4.5</v>
      </c>
      <c r="BZ662" s="58">
        <v>9.1</v>
      </c>
      <c r="CA662" s="58">
        <v>8.6999999999999993</v>
      </c>
      <c r="CB662" s="58">
        <v>14.5</v>
      </c>
      <c r="CC662" s="58">
        <v>41</v>
      </c>
      <c r="CD662" s="58">
        <v>49.1</v>
      </c>
      <c r="CE662" s="58">
        <v>42739</v>
      </c>
      <c r="CF662" s="58">
        <v>2589507</v>
      </c>
      <c r="CG662" s="58">
        <v>91.7</v>
      </c>
      <c r="CH662" s="58">
        <v>97.5</v>
      </c>
      <c r="CI662" s="58">
        <v>83.7</v>
      </c>
      <c r="CJ662" s="58">
        <v>95.6</v>
      </c>
      <c r="CK662" s="58">
        <v>1.2</v>
      </c>
      <c r="CL662" s="58">
        <v>-20</v>
      </c>
      <c r="CM662" s="58">
        <v>-0.5</v>
      </c>
      <c r="CN662" s="58">
        <v>76.3</v>
      </c>
      <c r="CO662" s="58">
        <v>78.5</v>
      </c>
      <c r="CP662" s="58">
        <v>98.3</v>
      </c>
      <c r="CQ662" s="58">
        <v>152.41960144000001</v>
      </c>
      <c r="CR662" s="58">
        <v>18.690000000000001</v>
      </c>
      <c r="CS662" s="58">
        <v>93.6</v>
      </c>
      <c r="CT662" s="58">
        <v>101.8</v>
      </c>
      <c r="CU662" s="58">
        <v>112.1476</v>
      </c>
      <c r="CV662" s="58">
        <v>6.11</v>
      </c>
      <c r="CW662" s="58">
        <v>3.77</v>
      </c>
      <c r="CX662" s="58">
        <v>92.1</v>
      </c>
      <c r="CY662" s="58">
        <v>98.1</v>
      </c>
      <c r="CZ662" s="58">
        <v>102.3</v>
      </c>
      <c r="DA662" s="58">
        <v>-2.9</v>
      </c>
      <c r="DB662" s="58">
        <v>98.1</v>
      </c>
      <c r="DC662" s="58">
        <v>99.3</v>
      </c>
      <c r="DD662" s="58">
        <v>101.6</v>
      </c>
      <c r="DE662" s="58">
        <v>98</v>
      </c>
      <c r="DF662" s="58">
        <v>98</v>
      </c>
      <c r="DG662" s="58">
        <v>96.8</v>
      </c>
      <c r="DH662" s="58">
        <v>104.6</v>
      </c>
      <c r="DI662" s="58">
        <v>98.7</v>
      </c>
      <c r="DJ662" s="58">
        <v>111.58644111</v>
      </c>
      <c r="DK662" s="58">
        <v>113</v>
      </c>
      <c r="DL662" s="58">
        <v>114.8</v>
      </c>
      <c r="DM662" s="58">
        <v>100</v>
      </c>
      <c r="DN662" s="58">
        <v>29.125581</v>
      </c>
      <c r="DO662" s="58">
        <v>98.9</v>
      </c>
      <c r="DP662" s="59" t="s">
        <v>544</v>
      </c>
      <c r="DQ662" s="1">
        <v>101.1</v>
      </c>
    </row>
    <row r="663" spans="1:121">
      <c r="A663" s="3">
        <v>42019</v>
      </c>
      <c r="B663" s="58">
        <v>98.6</v>
      </c>
      <c r="C663" s="58">
        <v>98.6</v>
      </c>
      <c r="D663" s="58">
        <v>99</v>
      </c>
      <c r="E663" s="58">
        <v>98.2</v>
      </c>
      <c r="F663" s="58">
        <v>100.1</v>
      </c>
      <c r="G663" s="58">
        <v>1.1621330000000001</v>
      </c>
      <c r="H663" s="58">
        <v>1586.4</v>
      </c>
      <c r="I663" s="58">
        <v>2425.9</v>
      </c>
      <c r="J663" s="58">
        <v>6.3E-2</v>
      </c>
      <c r="K663" s="58">
        <v>0.4</v>
      </c>
      <c r="L663" s="58">
        <v>10694.3</v>
      </c>
      <c r="M663" s="58">
        <v>211337</v>
      </c>
      <c r="N663" s="58">
        <v>98.8</v>
      </c>
      <c r="O663" s="58">
        <v>1739</v>
      </c>
      <c r="P663" s="58">
        <v>6.5</v>
      </c>
      <c r="Q663" s="58">
        <v>19</v>
      </c>
      <c r="R663" s="58">
        <v>9.3000000000000007</v>
      </c>
      <c r="S663" s="58">
        <v>94.2</v>
      </c>
      <c r="T663" s="58">
        <v>96.73</v>
      </c>
      <c r="U663" s="58">
        <v>74.069999999999993</v>
      </c>
      <c r="V663" s="58">
        <v>76.55</v>
      </c>
      <c r="W663" s="58">
        <v>-13.3</v>
      </c>
      <c r="X663" s="58">
        <v>100.1</v>
      </c>
      <c r="Y663" s="58">
        <v>8.5</v>
      </c>
      <c r="Z663" s="58">
        <v>95.5</v>
      </c>
      <c r="AA663" s="58">
        <v>89.2</v>
      </c>
      <c r="AB663" s="58">
        <v>87.6</v>
      </c>
      <c r="AC663" s="58">
        <v>1.1621330000000001</v>
      </c>
      <c r="AD663" s="58">
        <v>99.2</v>
      </c>
      <c r="AE663" s="58">
        <v>-9.1999999999999993</v>
      </c>
      <c r="AF663" s="58">
        <v>100</v>
      </c>
      <c r="AG663" s="58">
        <v>48.93</v>
      </c>
      <c r="AH663" s="58">
        <v>99.4</v>
      </c>
      <c r="AI663" s="58">
        <v>100.1</v>
      </c>
      <c r="AJ663" s="58">
        <v>17.899999999999999</v>
      </c>
      <c r="AK663" s="58">
        <v>12.3</v>
      </c>
      <c r="AL663" s="58">
        <v>5.6</v>
      </c>
      <c r="AM663" s="58">
        <v>99.294700000000006</v>
      </c>
      <c r="AN663" s="58">
        <v>99.684700000000007</v>
      </c>
      <c r="AO663" s="58">
        <v>8.6999999999999993</v>
      </c>
      <c r="AP663" s="58">
        <v>80.400000000000006</v>
      </c>
      <c r="AQ663" s="58">
        <v>98.7</v>
      </c>
      <c r="AR663" s="58">
        <v>48.4</v>
      </c>
      <c r="AS663" s="58">
        <v>-0.9</v>
      </c>
      <c r="AT663" s="58">
        <v>103.9</v>
      </c>
      <c r="AU663" s="58">
        <v>97.31</v>
      </c>
      <c r="AV663" s="58">
        <v>99.4</v>
      </c>
      <c r="AW663" s="59" t="s">
        <v>544</v>
      </c>
      <c r="AX663" s="58">
        <v>97.1</v>
      </c>
      <c r="AY663" s="58">
        <v>99.1</v>
      </c>
      <c r="AZ663" s="58">
        <v>111.5</v>
      </c>
      <c r="BA663" s="58">
        <v>108.9</v>
      </c>
      <c r="BB663" s="58">
        <v>113.2</v>
      </c>
      <c r="BC663" s="58">
        <v>99.6</v>
      </c>
      <c r="BD663" s="59" t="s">
        <v>544</v>
      </c>
      <c r="BE663" s="58">
        <v>9.6</v>
      </c>
      <c r="BF663" s="58">
        <v>114.2</v>
      </c>
      <c r="BG663" s="59" t="s">
        <v>544</v>
      </c>
      <c r="BH663" s="59" t="s">
        <v>544</v>
      </c>
      <c r="BI663" s="58">
        <v>102.2</v>
      </c>
      <c r="BJ663" s="59" t="s">
        <v>544</v>
      </c>
      <c r="BK663" s="59" t="s">
        <v>544</v>
      </c>
      <c r="BL663" s="58">
        <v>96.34</v>
      </c>
      <c r="BM663" s="58">
        <v>76.09</v>
      </c>
      <c r="BN663" s="58">
        <v>4</v>
      </c>
      <c r="BO663" s="58">
        <v>10.7</v>
      </c>
      <c r="BP663" s="58">
        <v>98.5</v>
      </c>
      <c r="BQ663" s="58">
        <v>98.3</v>
      </c>
      <c r="BR663" s="58">
        <v>98.5</v>
      </c>
      <c r="BS663" s="58">
        <v>98.6</v>
      </c>
      <c r="BT663" s="58">
        <v>-1.8</v>
      </c>
      <c r="BU663" s="58">
        <v>7</v>
      </c>
      <c r="BV663" s="58">
        <v>99.4</v>
      </c>
      <c r="BW663" s="58">
        <v>24.4</v>
      </c>
      <c r="BX663" s="58">
        <v>0.6</v>
      </c>
      <c r="BY663" s="58">
        <v>8.6</v>
      </c>
      <c r="BZ663" s="58">
        <v>11</v>
      </c>
      <c r="CA663" s="58">
        <v>9</v>
      </c>
      <c r="CB663" s="58">
        <v>22.5</v>
      </c>
      <c r="CC663" s="58">
        <v>47.8</v>
      </c>
      <c r="CD663" s="58">
        <v>57.4</v>
      </c>
      <c r="CE663" s="58">
        <v>42776</v>
      </c>
      <c r="CF663" s="58">
        <v>2603157</v>
      </c>
      <c r="CG663" s="58">
        <v>99</v>
      </c>
      <c r="CH663" s="58">
        <v>94.8</v>
      </c>
      <c r="CI663" s="58">
        <v>100.7</v>
      </c>
      <c r="CJ663" s="58">
        <v>99.7</v>
      </c>
      <c r="CK663" s="58">
        <v>2.4</v>
      </c>
      <c r="CL663" s="58">
        <v>-15.5</v>
      </c>
      <c r="CM663" s="58">
        <v>-1.8</v>
      </c>
      <c r="CN663" s="58">
        <v>76.099999999999994</v>
      </c>
      <c r="CO663" s="58">
        <v>77</v>
      </c>
      <c r="CP663" s="58">
        <v>100.9</v>
      </c>
      <c r="CQ663" s="58">
        <v>201.27247619600001</v>
      </c>
      <c r="CR663" s="58">
        <v>22.95</v>
      </c>
      <c r="CS663" s="58">
        <v>94.1</v>
      </c>
      <c r="CT663" s="58">
        <v>97.3</v>
      </c>
      <c r="CU663" s="58">
        <v>108.021</v>
      </c>
      <c r="CV663" s="58">
        <v>6.2</v>
      </c>
      <c r="CW663" s="58">
        <v>3.76</v>
      </c>
      <c r="CX663" s="58">
        <v>99.2</v>
      </c>
      <c r="CY663" s="58">
        <v>95.2</v>
      </c>
      <c r="CZ663" s="58">
        <v>102.1</v>
      </c>
      <c r="DA663" s="58">
        <v>-3.3</v>
      </c>
      <c r="DB663" s="58">
        <v>97.9</v>
      </c>
      <c r="DC663" s="58">
        <v>98.5</v>
      </c>
      <c r="DD663" s="58">
        <v>98.4</v>
      </c>
      <c r="DE663" s="58">
        <v>98.5</v>
      </c>
      <c r="DF663" s="58">
        <v>98.7</v>
      </c>
      <c r="DG663" s="58">
        <v>99.2</v>
      </c>
      <c r="DH663" s="58">
        <v>99.8</v>
      </c>
      <c r="DI663" s="58">
        <v>98.7</v>
      </c>
      <c r="DJ663" s="58">
        <v>135.727319596</v>
      </c>
      <c r="DK663" s="58">
        <v>111.5</v>
      </c>
      <c r="DL663" s="58">
        <v>114.5</v>
      </c>
      <c r="DM663" s="58">
        <v>99.4</v>
      </c>
      <c r="DN663" s="58">
        <v>28.545382</v>
      </c>
      <c r="DO663" s="58">
        <v>98.4</v>
      </c>
      <c r="DP663" s="58">
        <v>97.9</v>
      </c>
      <c r="DQ663" s="1">
        <v>98.8</v>
      </c>
    </row>
    <row r="664" spans="1:121">
      <c r="A664" s="3">
        <v>42050</v>
      </c>
      <c r="B664" s="58">
        <v>98.7</v>
      </c>
      <c r="C664" s="58">
        <v>98.9</v>
      </c>
      <c r="D664" s="58">
        <v>98.4</v>
      </c>
      <c r="E664" s="58">
        <v>99.5</v>
      </c>
      <c r="F664" s="58">
        <v>98.9</v>
      </c>
      <c r="G664" s="58">
        <v>1.134965</v>
      </c>
      <c r="H664" s="58">
        <v>1610.2</v>
      </c>
      <c r="I664" s="58">
        <v>2451.8000000000002</v>
      </c>
      <c r="J664" s="58">
        <v>4.8000000000000001E-2</v>
      </c>
      <c r="K664" s="58">
        <v>0.3</v>
      </c>
      <c r="L664" s="58">
        <v>11401.7</v>
      </c>
      <c r="M664" s="58">
        <v>223254</v>
      </c>
      <c r="N664" s="58">
        <v>99.4</v>
      </c>
      <c r="O664" s="58">
        <v>1879</v>
      </c>
      <c r="P664" s="58">
        <v>6.5</v>
      </c>
      <c r="Q664" s="58">
        <v>22</v>
      </c>
      <c r="R664" s="58">
        <v>6.4</v>
      </c>
      <c r="S664" s="58">
        <v>95.58</v>
      </c>
      <c r="T664" s="58">
        <v>98.16</v>
      </c>
      <c r="U664" s="58">
        <v>75.819999999999993</v>
      </c>
      <c r="V664" s="58">
        <v>77.64</v>
      </c>
      <c r="W664" s="58">
        <v>-10.8</v>
      </c>
      <c r="X664" s="58">
        <v>99.3</v>
      </c>
      <c r="Y664" s="58">
        <v>10.199999999999999</v>
      </c>
      <c r="Z664" s="58">
        <v>94.9</v>
      </c>
      <c r="AA664" s="58">
        <v>88.4</v>
      </c>
      <c r="AB664" s="58">
        <v>86.8</v>
      </c>
      <c r="AC664" s="58">
        <v>1.134965</v>
      </c>
      <c r="AD664" s="58">
        <v>99.4</v>
      </c>
      <c r="AE664" s="58">
        <v>-9.1999999999999993</v>
      </c>
      <c r="AF664" s="58">
        <v>99.304175000000001</v>
      </c>
      <c r="AG664" s="58">
        <v>58.25</v>
      </c>
      <c r="AH664" s="58">
        <v>99.7</v>
      </c>
      <c r="AI664" s="58">
        <v>99.3</v>
      </c>
      <c r="AJ664" s="58">
        <v>21.8</v>
      </c>
      <c r="AK664" s="58">
        <v>11.2</v>
      </c>
      <c r="AL664" s="58">
        <v>1.9</v>
      </c>
      <c r="AM664" s="58">
        <v>99.511499999999998</v>
      </c>
      <c r="AN664" s="58">
        <v>99.755600000000001</v>
      </c>
      <c r="AO664" s="58">
        <v>12.3</v>
      </c>
      <c r="AP664" s="58">
        <v>49.8</v>
      </c>
      <c r="AQ664" s="58">
        <v>99.4</v>
      </c>
      <c r="AR664" s="58">
        <v>53</v>
      </c>
      <c r="AS664" s="58">
        <v>-0.7</v>
      </c>
      <c r="AT664" s="58">
        <v>103.3</v>
      </c>
      <c r="AU664" s="58">
        <v>96.23</v>
      </c>
      <c r="AV664" s="58">
        <v>100.4</v>
      </c>
      <c r="AW664" s="59" t="s">
        <v>544</v>
      </c>
      <c r="AX664" s="58">
        <v>108.9</v>
      </c>
      <c r="AY664" s="58">
        <v>108.8</v>
      </c>
      <c r="AZ664" s="58">
        <v>108.2</v>
      </c>
      <c r="BA664" s="58">
        <v>106.3</v>
      </c>
      <c r="BB664" s="58">
        <v>109.5</v>
      </c>
      <c r="BC664" s="58">
        <v>99.9</v>
      </c>
      <c r="BD664" s="59" t="s">
        <v>544</v>
      </c>
      <c r="BE664" s="58">
        <v>12</v>
      </c>
      <c r="BF664" s="58">
        <v>114.1</v>
      </c>
      <c r="BG664" s="59" t="s">
        <v>544</v>
      </c>
      <c r="BH664" s="59" t="s">
        <v>544</v>
      </c>
      <c r="BI664" s="58">
        <v>96.6</v>
      </c>
      <c r="BJ664" s="59" t="s">
        <v>544</v>
      </c>
      <c r="BK664" s="59" t="s">
        <v>544</v>
      </c>
      <c r="BL664" s="58">
        <v>98.06</v>
      </c>
      <c r="BM664" s="58">
        <v>77.95</v>
      </c>
      <c r="BN664" s="58">
        <v>6.8</v>
      </c>
      <c r="BO664" s="58">
        <v>12</v>
      </c>
      <c r="BP664" s="58">
        <v>99.5</v>
      </c>
      <c r="BQ664" s="58">
        <v>98.1</v>
      </c>
      <c r="BR664" s="58">
        <v>98.5</v>
      </c>
      <c r="BS664" s="58">
        <v>98.7</v>
      </c>
      <c r="BT664" s="58">
        <v>-0.1</v>
      </c>
      <c r="BU664" s="58">
        <v>3.5</v>
      </c>
      <c r="BV664" s="58">
        <v>98.8</v>
      </c>
      <c r="BW664" s="58">
        <v>22.6</v>
      </c>
      <c r="BX664" s="58">
        <v>-0.4</v>
      </c>
      <c r="BY664" s="58">
        <v>5</v>
      </c>
      <c r="BZ664" s="58">
        <v>12.6</v>
      </c>
      <c r="CA664" s="58">
        <v>9.3000000000000007</v>
      </c>
      <c r="CB664" s="58">
        <v>27.2</v>
      </c>
      <c r="CC664" s="58">
        <v>50.6</v>
      </c>
      <c r="CD664" s="58">
        <v>59.1</v>
      </c>
      <c r="CE664" s="58">
        <v>42814</v>
      </c>
      <c r="CF664" s="58">
        <v>2610402</v>
      </c>
      <c r="CG664" s="58">
        <v>97.2</v>
      </c>
      <c r="CH664" s="58">
        <v>96.1</v>
      </c>
      <c r="CI664" s="58">
        <v>98.7</v>
      </c>
      <c r="CJ664" s="58">
        <v>96.4</v>
      </c>
      <c r="CK664" s="58">
        <v>3.8</v>
      </c>
      <c r="CL664" s="58">
        <v>-16.399999999999999</v>
      </c>
      <c r="CM664" s="58">
        <v>-0.1</v>
      </c>
      <c r="CN664" s="58">
        <v>74.400000000000006</v>
      </c>
      <c r="CO664" s="58">
        <v>75.099999999999994</v>
      </c>
      <c r="CP664" s="58">
        <v>98.4</v>
      </c>
      <c r="CQ664" s="58">
        <v>161.298828125</v>
      </c>
      <c r="CR664" s="58">
        <v>24.06</v>
      </c>
      <c r="CS664" s="58">
        <v>94.2</v>
      </c>
      <c r="CT664" s="58">
        <v>95.6</v>
      </c>
      <c r="CU664" s="58">
        <v>106.145</v>
      </c>
      <c r="CV664" s="58">
        <v>6.72</v>
      </c>
      <c r="CW664" s="58">
        <v>4.04</v>
      </c>
      <c r="CX664" s="58">
        <v>97.7</v>
      </c>
      <c r="CY664" s="58">
        <v>96.7</v>
      </c>
      <c r="CZ664" s="58">
        <v>98.7</v>
      </c>
      <c r="DA664" s="58">
        <v>-8.1</v>
      </c>
      <c r="DB664" s="58">
        <v>100.5</v>
      </c>
      <c r="DC664" s="58">
        <v>99</v>
      </c>
      <c r="DD664" s="58">
        <v>100.3</v>
      </c>
      <c r="DE664" s="58">
        <v>97.9</v>
      </c>
      <c r="DF664" s="58">
        <v>99.5</v>
      </c>
      <c r="DG664" s="58">
        <v>97.6</v>
      </c>
      <c r="DH664" s="58">
        <v>98.3</v>
      </c>
      <c r="DI664" s="58">
        <v>98.8</v>
      </c>
      <c r="DJ664" s="58">
        <v>112.244797908</v>
      </c>
      <c r="DK664" s="58">
        <v>111.4</v>
      </c>
      <c r="DL664" s="58">
        <v>114.5</v>
      </c>
      <c r="DM664" s="58">
        <v>99.1</v>
      </c>
      <c r="DN664" s="58">
        <v>27.741990999999999</v>
      </c>
      <c r="DO664" s="58">
        <v>98.3</v>
      </c>
      <c r="DP664" s="58">
        <v>98</v>
      </c>
      <c r="DQ664" s="1">
        <v>99.4</v>
      </c>
    </row>
    <row r="665" spans="1:121">
      <c r="A665" s="3">
        <v>42078</v>
      </c>
      <c r="B665" s="58">
        <v>99.1</v>
      </c>
      <c r="C665" s="58">
        <v>100.1</v>
      </c>
      <c r="D665" s="58">
        <v>99.1</v>
      </c>
      <c r="E665" s="58">
        <v>101.1</v>
      </c>
      <c r="F665" s="58">
        <v>99.4</v>
      </c>
      <c r="G665" s="58">
        <v>1.0837680000000001</v>
      </c>
      <c r="H665" s="58">
        <v>1616.8</v>
      </c>
      <c r="I665" s="58">
        <v>2465.3000000000002</v>
      </c>
      <c r="J665" s="58">
        <v>2.7E-2</v>
      </c>
      <c r="K665" s="58">
        <v>0.2</v>
      </c>
      <c r="L665" s="58">
        <v>11966.2</v>
      </c>
      <c r="M665" s="58">
        <v>323039</v>
      </c>
      <c r="N665" s="58">
        <v>99.4</v>
      </c>
      <c r="O665" s="58">
        <v>2097</v>
      </c>
      <c r="P665" s="58">
        <v>6.5</v>
      </c>
      <c r="Q665" s="58">
        <v>23.5</v>
      </c>
      <c r="R665" s="58">
        <v>6.4</v>
      </c>
      <c r="S665" s="58">
        <v>96.82</v>
      </c>
      <c r="T665" s="58">
        <v>97.95</v>
      </c>
      <c r="U665" s="58">
        <v>76.97</v>
      </c>
      <c r="V665" s="58">
        <v>78.540000000000006</v>
      </c>
      <c r="W665" s="58">
        <v>-9.9</v>
      </c>
      <c r="X665" s="58">
        <v>97</v>
      </c>
      <c r="Y665" s="58">
        <v>11.7</v>
      </c>
      <c r="Z665" s="58">
        <v>93.9</v>
      </c>
      <c r="AA665" s="58">
        <v>87</v>
      </c>
      <c r="AB665" s="58">
        <v>85.2</v>
      </c>
      <c r="AC665" s="58">
        <v>1.0837680000000001</v>
      </c>
      <c r="AD665" s="58">
        <v>99.6</v>
      </c>
      <c r="AE665" s="58">
        <v>-5.0999999999999996</v>
      </c>
      <c r="AF665" s="58">
        <v>98.818898000000004</v>
      </c>
      <c r="AG665" s="58">
        <v>56.52</v>
      </c>
      <c r="AH665" s="58">
        <v>99.9</v>
      </c>
      <c r="AI665" s="58">
        <v>97</v>
      </c>
      <c r="AJ665" s="58">
        <v>23.5</v>
      </c>
      <c r="AK665" s="58">
        <v>9.3000000000000007</v>
      </c>
      <c r="AL665" s="58">
        <v>3.9</v>
      </c>
      <c r="AM665" s="58">
        <v>99.746300000000005</v>
      </c>
      <c r="AN665" s="58">
        <v>99.843599999999995</v>
      </c>
      <c r="AO665" s="58">
        <v>11.6</v>
      </c>
      <c r="AP665" s="58">
        <v>56.2</v>
      </c>
      <c r="AQ665" s="58">
        <v>98.6</v>
      </c>
      <c r="AR665" s="58">
        <v>54.8</v>
      </c>
      <c r="AS665" s="58">
        <v>0.4</v>
      </c>
      <c r="AT665" s="58">
        <v>104.6</v>
      </c>
      <c r="AU665" s="58">
        <v>94.31</v>
      </c>
      <c r="AV665" s="58">
        <v>101.3</v>
      </c>
      <c r="AW665" s="59" t="s">
        <v>544</v>
      </c>
      <c r="AX665" s="58">
        <v>104.6</v>
      </c>
      <c r="AY665" s="58">
        <v>104.6</v>
      </c>
      <c r="AZ665" s="58">
        <v>104</v>
      </c>
      <c r="BA665" s="58">
        <v>101.5</v>
      </c>
      <c r="BB665" s="58">
        <v>105.7</v>
      </c>
      <c r="BC665" s="58">
        <v>100.4</v>
      </c>
      <c r="BD665" s="59" t="s">
        <v>544</v>
      </c>
      <c r="BE665" s="58">
        <v>16.8</v>
      </c>
      <c r="BF665" s="58">
        <v>112.7</v>
      </c>
      <c r="BG665" s="59" t="s">
        <v>544</v>
      </c>
      <c r="BH665" s="59" t="s">
        <v>544</v>
      </c>
      <c r="BI665" s="58">
        <v>99.4</v>
      </c>
      <c r="BJ665" s="59" t="s">
        <v>544</v>
      </c>
      <c r="BK665" s="59" t="s">
        <v>544</v>
      </c>
      <c r="BL665" s="58">
        <v>98.34</v>
      </c>
      <c r="BM665" s="58">
        <v>79.56</v>
      </c>
      <c r="BN665" s="58">
        <v>9</v>
      </c>
      <c r="BO665" s="58">
        <v>14</v>
      </c>
      <c r="BP665" s="58">
        <v>98.9</v>
      </c>
      <c r="BQ665" s="58">
        <v>99</v>
      </c>
      <c r="BR665" s="58">
        <v>98.6</v>
      </c>
      <c r="BS665" s="58">
        <v>98.3</v>
      </c>
      <c r="BT665" s="58">
        <v>-7</v>
      </c>
      <c r="BU665" s="58">
        <v>-0.5</v>
      </c>
      <c r="BV665" s="58">
        <v>100</v>
      </c>
      <c r="BW665" s="58">
        <v>23.9</v>
      </c>
      <c r="BX665" s="58">
        <v>4.2</v>
      </c>
      <c r="BY665" s="58">
        <v>6.8</v>
      </c>
      <c r="BZ665" s="58">
        <v>15.7</v>
      </c>
      <c r="CA665" s="58">
        <v>9.6999999999999993</v>
      </c>
      <c r="CB665" s="58">
        <v>36.799999999999997</v>
      </c>
      <c r="CC665" s="58">
        <v>53.1</v>
      </c>
      <c r="CD665" s="58">
        <v>63</v>
      </c>
      <c r="CE665" s="58">
        <v>42884</v>
      </c>
      <c r="CF665" s="58">
        <v>2619500</v>
      </c>
      <c r="CG665" s="58">
        <v>98.1</v>
      </c>
      <c r="CH665" s="58">
        <v>98.6</v>
      </c>
      <c r="CI665" s="58">
        <v>97.3</v>
      </c>
      <c r="CJ665" s="58">
        <v>98.5</v>
      </c>
      <c r="CK665" s="58">
        <v>0.1</v>
      </c>
      <c r="CL665" s="58">
        <v>-16.600000000000001</v>
      </c>
      <c r="CM665" s="58">
        <v>-7</v>
      </c>
      <c r="CN665" s="58">
        <v>73.8</v>
      </c>
      <c r="CO665" s="58">
        <v>73.7</v>
      </c>
      <c r="CP665" s="58">
        <v>99.1</v>
      </c>
      <c r="CQ665" s="58">
        <v>80.555389403999996</v>
      </c>
      <c r="CR665" s="58">
        <v>17.5</v>
      </c>
      <c r="CS665" s="58">
        <v>94.2</v>
      </c>
      <c r="CT665" s="58">
        <v>93</v>
      </c>
      <c r="CU665" s="58">
        <v>102.9675</v>
      </c>
      <c r="CV665" s="58">
        <v>7.21</v>
      </c>
      <c r="CW665" s="58">
        <v>4.03</v>
      </c>
      <c r="CX665" s="58">
        <v>98.3</v>
      </c>
      <c r="CY665" s="58">
        <v>99</v>
      </c>
      <c r="CZ665" s="58">
        <v>99.9</v>
      </c>
      <c r="DA665" s="58">
        <v>-11.9</v>
      </c>
      <c r="DB665" s="58">
        <v>100.9</v>
      </c>
      <c r="DC665" s="58">
        <v>99.5</v>
      </c>
      <c r="DD665" s="58">
        <v>101.7</v>
      </c>
      <c r="DE665" s="58">
        <v>98.5</v>
      </c>
      <c r="DF665" s="58">
        <v>99.8</v>
      </c>
      <c r="DG665" s="58">
        <v>104.5</v>
      </c>
      <c r="DH665" s="58">
        <v>95.9</v>
      </c>
      <c r="DI665" s="58">
        <v>98.4</v>
      </c>
      <c r="DJ665" s="58">
        <v>103.72749613800001</v>
      </c>
      <c r="DK665" s="58">
        <v>112.9</v>
      </c>
      <c r="DL665" s="58">
        <v>114.5</v>
      </c>
      <c r="DM665" s="58">
        <v>99.4</v>
      </c>
      <c r="DN665" s="58">
        <v>27.702638</v>
      </c>
      <c r="DO665" s="58">
        <v>98.7</v>
      </c>
      <c r="DP665" s="58">
        <v>99.3</v>
      </c>
      <c r="DQ665" s="1">
        <v>99.4</v>
      </c>
    </row>
    <row r="666" spans="1:121">
      <c r="A666" s="3">
        <v>42109</v>
      </c>
      <c r="B666" s="58">
        <v>100.4</v>
      </c>
      <c r="C666" s="58">
        <v>101.6</v>
      </c>
      <c r="D666" s="58">
        <v>101.2</v>
      </c>
      <c r="E666" s="58">
        <v>101.9</v>
      </c>
      <c r="F666" s="58">
        <v>101.1</v>
      </c>
      <c r="G666" s="58">
        <v>1.0779300000000001</v>
      </c>
      <c r="H666" s="58">
        <v>1645.8</v>
      </c>
      <c r="I666" s="58">
        <v>2490.9</v>
      </c>
      <c r="J666" s="58">
        <v>5.0000000000000001E-3</v>
      </c>
      <c r="K666" s="58">
        <v>0.1</v>
      </c>
      <c r="L666" s="58">
        <v>11454.4</v>
      </c>
      <c r="M666" s="58">
        <v>291395</v>
      </c>
      <c r="N666" s="58">
        <v>100</v>
      </c>
      <c r="O666" s="58">
        <v>2066</v>
      </c>
      <c r="P666" s="58">
        <v>6.5</v>
      </c>
      <c r="Q666" s="58">
        <v>19.600000000000001</v>
      </c>
      <c r="R666" s="58">
        <v>6.7</v>
      </c>
      <c r="S666" s="58">
        <v>96.89</v>
      </c>
      <c r="T666" s="58">
        <v>99.46</v>
      </c>
      <c r="U666" s="58">
        <v>76.77</v>
      </c>
      <c r="V666" s="58">
        <v>77.489999999999995</v>
      </c>
      <c r="W666" s="58">
        <v>-7.3</v>
      </c>
      <c r="X666" s="58">
        <v>101.6</v>
      </c>
      <c r="Y666" s="58">
        <v>11.4</v>
      </c>
      <c r="Z666" s="58">
        <v>93.5</v>
      </c>
      <c r="AA666" s="58">
        <v>86.5</v>
      </c>
      <c r="AB666" s="58">
        <v>84.4</v>
      </c>
      <c r="AC666" s="58">
        <v>1.0779300000000001</v>
      </c>
      <c r="AD666" s="58">
        <v>100</v>
      </c>
      <c r="AE666" s="58">
        <v>-4.7</v>
      </c>
      <c r="AF666" s="58">
        <v>98.726737999999997</v>
      </c>
      <c r="AG666" s="58">
        <v>59.83</v>
      </c>
      <c r="AH666" s="58">
        <v>100.1</v>
      </c>
      <c r="AI666" s="58">
        <v>101.6</v>
      </c>
      <c r="AJ666" s="58">
        <v>21.7</v>
      </c>
      <c r="AK666" s="58">
        <v>9.1</v>
      </c>
      <c r="AL666" s="58">
        <v>4.3</v>
      </c>
      <c r="AM666" s="58">
        <v>99.979600000000005</v>
      </c>
      <c r="AN666" s="58">
        <v>99.929199999999994</v>
      </c>
      <c r="AO666" s="58">
        <v>20.5</v>
      </c>
      <c r="AP666" s="58">
        <v>73.900000000000006</v>
      </c>
      <c r="AQ666" s="58">
        <v>99.7</v>
      </c>
      <c r="AR666" s="58">
        <v>53.3</v>
      </c>
      <c r="AS666" s="58">
        <v>0.5</v>
      </c>
      <c r="AT666" s="58">
        <v>104.6</v>
      </c>
      <c r="AU666" s="58">
        <v>93.45</v>
      </c>
      <c r="AV666" s="58">
        <v>101.8</v>
      </c>
      <c r="AW666" s="59" t="s">
        <v>544</v>
      </c>
      <c r="AX666" s="58">
        <v>111.8</v>
      </c>
      <c r="AY666" s="58">
        <v>110.4</v>
      </c>
      <c r="AZ666" s="58">
        <v>102.2</v>
      </c>
      <c r="BA666" s="58">
        <v>100.2</v>
      </c>
      <c r="BB666" s="58">
        <v>103.7</v>
      </c>
      <c r="BC666" s="58">
        <v>100.6</v>
      </c>
      <c r="BD666" s="59" t="s">
        <v>544</v>
      </c>
      <c r="BE666" s="58">
        <v>16.5</v>
      </c>
      <c r="BF666" s="58">
        <v>113.1</v>
      </c>
      <c r="BG666" s="59" t="s">
        <v>544</v>
      </c>
      <c r="BH666" s="59" t="s">
        <v>544</v>
      </c>
      <c r="BI666" s="58">
        <v>99.1</v>
      </c>
      <c r="BJ666" s="59" t="s">
        <v>544</v>
      </c>
      <c r="BK666" s="59" t="s">
        <v>544</v>
      </c>
      <c r="BL666" s="58">
        <v>100.06</v>
      </c>
      <c r="BM666" s="58">
        <v>78.88</v>
      </c>
      <c r="BN666" s="58">
        <v>3.9</v>
      </c>
      <c r="BO666" s="58">
        <v>17.3</v>
      </c>
      <c r="BP666" s="58">
        <v>100</v>
      </c>
      <c r="BQ666" s="58">
        <v>97.9</v>
      </c>
      <c r="BR666" s="58">
        <v>98.7</v>
      </c>
      <c r="BS666" s="58">
        <v>99.1</v>
      </c>
      <c r="BT666" s="58">
        <v>1.2</v>
      </c>
      <c r="BU666" s="58">
        <v>1.7</v>
      </c>
      <c r="BV666" s="58">
        <v>99.1</v>
      </c>
      <c r="BW666" s="58">
        <v>26.2</v>
      </c>
      <c r="BX666" s="58">
        <v>2.9</v>
      </c>
      <c r="BY666" s="58">
        <v>11.3</v>
      </c>
      <c r="BZ666" s="58">
        <v>18.899999999999999</v>
      </c>
      <c r="CA666" s="58">
        <v>10</v>
      </c>
      <c r="CB666" s="58">
        <v>35.299999999999997</v>
      </c>
      <c r="CC666" s="58">
        <v>55.1</v>
      </c>
      <c r="CD666" s="58">
        <v>58.3</v>
      </c>
      <c r="CE666" s="58">
        <v>42939</v>
      </c>
      <c r="CF666" s="58">
        <v>2620060</v>
      </c>
      <c r="CG666" s="58">
        <v>95.2</v>
      </c>
      <c r="CH666" s="58">
        <v>96.1</v>
      </c>
      <c r="CI666" s="58">
        <v>93.7</v>
      </c>
      <c r="CJ666" s="58">
        <v>96</v>
      </c>
      <c r="CK666" s="58">
        <v>3.8</v>
      </c>
      <c r="CL666" s="58">
        <v>-16.100000000000001</v>
      </c>
      <c r="CM666" s="58">
        <v>1.2</v>
      </c>
      <c r="CN666" s="58">
        <v>73.099999999999994</v>
      </c>
      <c r="CO666" s="58">
        <v>74.5</v>
      </c>
      <c r="CP666" s="58">
        <v>101.8</v>
      </c>
      <c r="CQ666" s="58">
        <v>105.491485596</v>
      </c>
      <c r="CR666" s="58">
        <v>22.05</v>
      </c>
      <c r="CS666" s="58">
        <v>94.1</v>
      </c>
      <c r="CT666" s="58">
        <v>92.3</v>
      </c>
      <c r="CU666" s="58">
        <v>101.64109999999999</v>
      </c>
      <c r="CV666" s="58">
        <v>6.65</v>
      </c>
      <c r="CW666" s="58">
        <v>4.0199999999999996</v>
      </c>
      <c r="CX666" s="58">
        <v>95.3</v>
      </c>
      <c r="CY666" s="58">
        <v>96.3</v>
      </c>
      <c r="CZ666" s="58">
        <v>99.7</v>
      </c>
      <c r="DA666" s="58">
        <v>-12.4</v>
      </c>
      <c r="DB666" s="58">
        <v>101.4</v>
      </c>
      <c r="DC666" s="58">
        <v>99.9</v>
      </c>
      <c r="DD666" s="58">
        <v>102.2</v>
      </c>
      <c r="DE666" s="58">
        <v>100.3</v>
      </c>
      <c r="DF666" s="58">
        <v>100.4</v>
      </c>
      <c r="DG666" s="58">
        <v>101.3</v>
      </c>
      <c r="DH666" s="58">
        <v>103.4</v>
      </c>
      <c r="DI666" s="58">
        <v>99.2</v>
      </c>
      <c r="DJ666" s="58">
        <v>101.33496208</v>
      </c>
      <c r="DK666" s="58">
        <v>112.2</v>
      </c>
      <c r="DL666" s="58">
        <v>114.7</v>
      </c>
      <c r="DM666" s="58">
        <v>99.6</v>
      </c>
      <c r="DN666" s="58">
        <v>27.558136999999999</v>
      </c>
      <c r="DO666" s="58">
        <v>98.4</v>
      </c>
      <c r="DP666" s="58">
        <v>99.8</v>
      </c>
      <c r="DQ666" s="1">
        <v>100</v>
      </c>
    </row>
    <row r="667" spans="1:121">
      <c r="A667" s="3">
        <v>42139</v>
      </c>
      <c r="B667" s="58">
        <v>100.7</v>
      </c>
      <c r="C667" s="58">
        <v>101.1</v>
      </c>
      <c r="D667" s="58">
        <v>101.2</v>
      </c>
      <c r="E667" s="58">
        <v>101</v>
      </c>
      <c r="F667" s="58">
        <v>100.1</v>
      </c>
      <c r="G667" s="58">
        <v>1.1149549999999999</v>
      </c>
      <c r="H667" s="58">
        <v>1674.6</v>
      </c>
      <c r="I667" s="58">
        <v>2508.6999999999998</v>
      </c>
      <c r="J667" s="58">
        <v>-0.01</v>
      </c>
      <c r="K667" s="58">
        <v>0.6</v>
      </c>
      <c r="L667" s="58">
        <v>11413.8</v>
      </c>
      <c r="M667" s="58">
        <v>256385</v>
      </c>
      <c r="N667" s="58">
        <v>100.1</v>
      </c>
      <c r="O667" s="58">
        <v>1761</v>
      </c>
      <c r="P667" s="58">
        <v>6.4</v>
      </c>
      <c r="Q667" s="58">
        <v>18.899999999999999</v>
      </c>
      <c r="R667" s="58">
        <v>7.3</v>
      </c>
      <c r="S667" s="58">
        <v>99.32</v>
      </c>
      <c r="T667" s="58">
        <v>100.79</v>
      </c>
      <c r="U667" s="58">
        <v>77.2</v>
      </c>
      <c r="V667" s="58">
        <v>78.17</v>
      </c>
      <c r="W667" s="58">
        <v>-7.3</v>
      </c>
      <c r="X667" s="58">
        <v>100.5</v>
      </c>
      <c r="Y667" s="58">
        <v>10.9</v>
      </c>
      <c r="Z667" s="58">
        <v>94.2</v>
      </c>
      <c r="AA667" s="58">
        <v>87.4</v>
      </c>
      <c r="AB667" s="58">
        <v>85.6</v>
      </c>
      <c r="AC667" s="58">
        <v>1.1149549999999999</v>
      </c>
      <c r="AD667" s="58">
        <v>100</v>
      </c>
      <c r="AE667" s="58">
        <v>-5.8</v>
      </c>
      <c r="AF667" s="58">
        <v>98.529411999999994</v>
      </c>
      <c r="AG667" s="58">
        <v>65.19</v>
      </c>
      <c r="AH667" s="58">
        <v>100.3</v>
      </c>
      <c r="AI667" s="58">
        <v>100.5</v>
      </c>
      <c r="AJ667" s="58">
        <v>19.600000000000001</v>
      </c>
      <c r="AK667" s="58">
        <v>10.199999999999999</v>
      </c>
      <c r="AL667" s="58">
        <v>4.4000000000000004</v>
      </c>
      <c r="AM667" s="58">
        <v>100.191</v>
      </c>
      <c r="AN667" s="58">
        <v>99.992099999999994</v>
      </c>
      <c r="AO667" s="58">
        <v>15.1</v>
      </c>
      <c r="AP667" s="58">
        <v>92.4</v>
      </c>
      <c r="AQ667" s="58">
        <v>99.9</v>
      </c>
      <c r="AR667" s="58">
        <v>41.9</v>
      </c>
      <c r="AS667" s="58">
        <v>0.3</v>
      </c>
      <c r="AT667" s="58">
        <v>104.6</v>
      </c>
      <c r="AU667" s="58">
        <v>94.87</v>
      </c>
      <c r="AV667" s="58">
        <v>101.7</v>
      </c>
      <c r="AW667" s="59" t="s">
        <v>544</v>
      </c>
      <c r="AX667" s="58">
        <v>118.9</v>
      </c>
      <c r="AY667" s="58">
        <v>117</v>
      </c>
      <c r="AZ667" s="58">
        <v>105</v>
      </c>
      <c r="BA667" s="58">
        <v>99</v>
      </c>
      <c r="BB667" s="58">
        <v>109.2</v>
      </c>
      <c r="BC667" s="58">
        <v>100.4</v>
      </c>
      <c r="BD667" s="59" t="s">
        <v>544</v>
      </c>
      <c r="BE667" s="58">
        <v>13.2</v>
      </c>
      <c r="BF667" s="58">
        <v>111.7</v>
      </c>
      <c r="BG667" s="59" t="s">
        <v>544</v>
      </c>
      <c r="BH667" s="59" t="s">
        <v>544</v>
      </c>
      <c r="BI667" s="58">
        <v>99.9</v>
      </c>
      <c r="BJ667" s="59" t="s">
        <v>544</v>
      </c>
      <c r="BK667" s="59" t="s">
        <v>544</v>
      </c>
      <c r="BL667" s="58">
        <v>101.19</v>
      </c>
      <c r="BM667" s="58">
        <v>79.5</v>
      </c>
      <c r="BN667" s="58">
        <v>1.3</v>
      </c>
      <c r="BO667" s="58">
        <v>16.899999999999999</v>
      </c>
      <c r="BP667" s="58">
        <v>100.6</v>
      </c>
      <c r="BQ667" s="58">
        <v>100</v>
      </c>
      <c r="BR667" s="58">
        <v>101</v>
      </c>
      <c r="BS667" s="58">
        <v>100.4</v>
      </c>
      <c r="BT667" s="58">
        <v>0.6</v>
      </c>
      <c r="BU667" s="58">
        <v>0.8</v>
      </c>
      <c r="BV667" s="58">
        <v>100.1</v>
      </c>
      <c r="BW667" s="58">
        <v>27.5</v>
      </c>
      <c r="BX667" s="58">
        <v>5.5</v>
      </c>
      <c r="BY667" s="58">
        <v>10.5</v>
      </c>
      <c r="BZ667" s="58">
        <v>17.2</v>
      </c>
      <c r="CA667" s="58">
        <v>10.1</v>
      </c>
      <c r="CB667" s="58">
        <v>38.299999999999997</v>
      </c>
      <c r="CC667" s="58">
        <v>52</v>
      </c>
      <c r="CD667" s="58">
        <v>62.6</v>
      </c>
      <c r="CE667" s="58">
        <v>42972</v>
      </c>
      <c r="CF667" s="58">
        <v>2622906</v>
      </c>
      <c r="CG667" s="58">
        <v>99.7</v>
      </c>
      <c r="CH667" s="58">
        <v>99.6</v>
      </c>
      <c r="CI667" s="58">
        <v>97.8</v>
      </c>
      <c r="CJ667" s="58">
        <v>101.3</v>
      </c>
      <c r="CK667" s="58">
        <v>3.2</v>
      </c>
      <c r="CL667" s="58">
        <v>-16.899999999999999</v>
      </c>
      <c r="CM667" s="58">
        <v>0.6</v>
      </c>
      <c r="CN667" s="58">
        <v>73.7</v>
      </c>
      <c r="CO667" s="58">
        <v>74.3</v>
      </c>
      <c r="CP667" s="58">
        <v>99.5</v>
      </c>
      <c r="CQ667" s="58">
        <v>113.39719390899999</v>
      </c>
      <c r="CR667" s="58">
        <v>25.62</v>
      </c>
      <c r="CS667" s="58">
        <v>94.1</v>
      </c>
      <c r="CT667" s="58">
        <v>93.9</v>
      </c>
      <c r="CU667" s="58">
        <v>103.9044</v>
      </c>
      <c r="CV667" s="58">
        <v>6.59</v>
      </c>
      <c r="CW667" s="58">
        <v>4.08</v>
      </c>
      <c r="CX667" s="58">
        <v>100.2</v>
      </c>
      <c r="CY667" s="58">
        <v>100.1</v>
      </c>
      <c r="CZ667" s="58">
        <v>100.1</v>
      </c>
      <c r="DA667" s="58">
        <v>-5.9</v>
      </c>
      <c r="DB667" s="58">
        <v>98.5</v>
      </c>
      <c r="DC667" s="58">
        <v>100.1</v>
      </c>
      <c r="DD667" s="58">
        <v>103.1</v>
      </c>
      <c r="DE667" s="58">
        <v>100.6</v>
      </c>
      <c r="DF667" s="58">
        <v>100.7</v>
      </c>
      <c r="DG667" s="58">
        <v>98.3</v>
      </c>
      <c r="DH667" s="58">
        <v>101</v>
      </c>
      <c r="DI667" s="58">
        <v>101.7</v>
      </c>
      <c r="DJ667" s="58">
        <v>106.02080809900001</v>
      </c>
      <c r="DK667" s="58">
        <v>110.1</v>
      </c>
      <c r="DL667" s="58">
        <v>114.6</v>
      </c>
      <c r="DM667" s="58">
        <v>100.5</v>
      </c>
      <c r="DN667" s="58">
        <v>28.109499</v>
      </c>
      <c r="DO667" s="58">
        <v>100</v>
      </c>
      <c r="DP667" s="58">
        <v>100.1</v>
      </c>
      <c r="DQ667" s="1">
        <v>100.1</v>
      </c>
    </row>
    <row r="668" spans="1:121">
      <c r="A668" s="3">
        <v>42170</v>
      </c>
      <c r="B668" s="58">
        <v>100.2</v>
      </c>
      <c r="C668" s="58">
        <v>99.8</v>
      </c>
      <c r="D668" s="58">
        <v>100.3</v>
      </c>
      <c r="E668" s="58">
        <v>99.3</v>
      </c>
      <c r="F668" s="58">
        <v>103</v>
      </c>
      <c r="G668" s="58">
        <v>1.1213230000000001</v>
      </c>
      <c r="H668" s="58">
        <v>1679.6</v>
      </c>
      <c r="I668" s="58">
        <v>2515.9</v>
      </c>
      <c r="J668" s="58">
        <v>-1.4E-2</v>
      </c>
      <c r="K668" s="58">
        <v>0.8</v>
      </c>
      <c r="L668" s="58">
        <v>10945</v>
      </c>
      <c r="M668" s="58">
        <v>313539</v>
      </c>
      <c r="N668" s="58">
        <v>100.1</v>
      </c>
      <c r="O668" s="58">
        <v>2016</v>
      </c>
      <c r="P668" s="58">
        <v>6.4</v>
      </c>
      <c r="Q668" s="58">
        <v>16.2</v>
      </c>
      <c r="R668" s="58">
        <v>8.6999999999999993</v>
      </c>
      <c r="S668" s="58">
        <v>98.22</v>
      </c>
      <c r="T668" s="58">
        <v>99.97</v>
      </c>
      <c r="U668" s="58">
        <v>76.489999999999995</v>
      </c>
      <c r="V668" s="58">
        <v>78.17</v>
      </c>
      <c r="W668" s="58">
        <v>-8.6999999999999993</v>
      </c>
      <c r="X668" s="58">
        <v>106.8</v>
      </c>
      <c r="Y668" s="58">
        <v>10.9</v>
      </c>
      <c r="Z668" s="58">
        <v>94.3</v>
      </c>
      <c r="AA668" s="58">
        <v>87.7</v>
      </c>
      <c r="AB668" s="58">
        <v>86.1</v>
      </c>
      <c r="AC668" s="58">
        <v>1.1213230000000001</v>
      </c>
      <c r="AD668" s="58">
        <v>99.9</v>
      </c>
      <c r="AE668" s="58">
        <v>-6</v>
      </c>
      <c r="AF668" s="58">
        <v>99.013807</v>
      </c>
      <c r="AG668" s="58">
        <v>62.62</v>
      </c>
      <c r="AH668" s="58">
        <v>100.2</v>
      </c>
      <c r="AI668" s="58">
        <v>106.8</v>
      </c>
      <c r="AJ668" s="58">
        <v>15.3</v>
      </c>
      <c r="AK668" s="58">
        <v>11.2</v>
      </c>
      <c r="AL668" s="58">
        <v>4</v>
      </c>
      <c r="AM668" s="58">
        <v>100.3734</v>
      </c>
      <c r="AN668" s="58">
        <v>100.0252</v>
      </c>
      <c r="AO668" s="58">
        <v>13.1</v>
      </c>
      <c r="AP668" s="58">
        <v>97.8</v>
      </c>
      <c r="AQ668" s="58">
        <v>100.3</v>
      </c>
      <c r="AR668" s="58">
        <v>31.5</v>
      </c>
      <c r="AS668" s="58">
        <v>-0.5</v>
      </c>
      <c r="AT668" s="58">
        <v>105.5</v>
      </c>
      <c r="AU668" s="58">
        <v>95.72</v>
      </c>
      <c r="AV668" s="58">
        <v>101.4</v>
      </c>
      <c r="AW668" s="59" t="s">
        <v>544</v>
      </c>
      <c r="AX668" s="58">
        <v>117.1</v>
      </c>
      <c r="AY668" s="58">
        <v>115.3</v>
      </c>
      <c r="AZ668" s="58">
        <v>104.2</v>
      </c>
      <c r="BA668" s="58">
        <v>100.5</v>
      </c>
      <c r="BB668" s="58">
        <v>106.8</v>
      </c>
      <c r="BC668" s="58">
        <v>100.3</v>
      </c>
      <c r="BD668" s="59" t="s">
        <v>544</v>
      </c>
      <c r="BE668" s="58">
        <v>7</v>
      </c>
      <c r="BF668" s="58">
        <v>113.3</v>
      </c>
      <c r="BG668" s="59" t="s">
        <v>544</v>
      </c>
      <c r="BH668" s="59" t="s">
        <v>544</v>
      </c>
      <c r="BI668" s="58">
        <v>98.8</v>
      </c>
      <c r="BJ668" s="59" t="s">
        <v>544</v>
      </c>
      <c r="BK668" s="59" t="s">
        <v>544</v>
      </c>
      <c r="BL668" s="58">
        <v>100.27</v>
      </c>
      <c r="BM668" s="58">
        <v>79.260000000000005</v>
      </c>
      <c r="BN668" s="58">
        <v>3.3</v>
      </c>
      <c r="BO668" s="58">
        <v>15.2</v>
      </c>
      <c r="BP668" s="58">
        <v>98.9</v>
      </c>
      <c r="BQ668" s="58">
        <v>100</v>
      </c>
      <c r="BR668" s="58">
        <v>99.1</v>
      </c>
      <c r="BS668" s="58">
        <v>99.7</v>
      </c>
      <c r="BT668" s="58">
        <v>-0.3</v>
      </c>
      <c r="BU668" s="58">
        <v>9.1</v>
      </c>
      <c r="BV668" s="58">
        <v>100.3</v>
      </c>
      <c r="BW668" s="58">
        <v>28</v>
      </c>
      <c r="BX668" s="58">
        <v>3.5</v>
      </c>
      <c r="BY668" s="58">
        <v>6.9</v>
      </c>
      <c r="BZ668" s="58">
        <v>13.4</v>
      </c>
      <c r="CA668" s="58">
        <v>10.199999999999999</v>
      </c>
      <c r="CB668" s="58">
        <v>24.9</v>
      </c>
      <c r="CC668" s="58">
        <v>57.2</v>
      </c>
      <c r="CD668" s="58">
        <v>57</v>
      </c>
      <c r="CE668" s="58">
        <v>43024</v>
      </c>
      <c r="CF668" s="58">
        <v>2620787</v>
      </c>
      <c r="CG668" s="58">
        <v>96.4</v>
      </c>
      <c r="CH668" s="58">
        <v>93.6</v>
      </c>
      <c r="CI668" s="58">
        <v>96.4</v>
      </c>
      <c r="CJ668" s="58">
        <v>97.9</v>
      </c>
      <c r="CK668" s="58">
        <v>8.5</v>
      </c>
      <c r="CL668" s="58">
        <v>-14.1</v>
      </c>
      <c r="CM668" s="58">
        <v>-0.3</v>
      </c>
      <c r="CN668" s="58">
        <v>73.599999999999994</v>
      </c>
      <c r="CO668" s="58">
        <v>75.2</v>
      </c>
      <c r="CP668" s="58">
        <v>98.3</v>
      </c>
      <c r="CQ668" s="58">
        <v>212.82469177199999</v>
      </c>
      <c r="CR668" s="58">
        <v>25.7</v>
      </c>
      <c r="CS668" s="58">
        <v>94</v>
      </c>
      <c r="CT668" s="58">
        <v>94.4</v>
      </c>
      <c r="CU668" s="58">
        <v>105.1627</v>
      </c>
      <c r="CV668" s="58">
        <v>6.67</v>
      </c>
      <c r="CW668" s="58">
        <v>4.07</v>
      </c>
      <c r="CX668" s="58">
        <v>96.7</v>
      </c>
      <c r="CY668" s="58">
        <v>93.9</v>
      </c>
      <c r="CZ668" s="58">
        <v>98.2</v>
      </c>
      <c r="DA668" s="58">
        <v>-6</v>
      </c>
      <c r="DB668" s="58">
        <v>101.7</v>
      </c>
      <c r="DC668" s="58">
        <v>100.2</v>
      </c>
      <c r="DD668" s="58">
        <v>102.7</v>
      </c>
      <c r="DE668" s="58">
        <v>100</v>
      </c>
      <c r="DF668" s="58">
        <v>100.4</v>
      </c>
      <c r="DG668" s="58">
        <v>95.9</v>
      </c>
      <c r="DH668" s="58">
        <v>110</v>
      </c>
      <c r="DI668" s="58">
        <v>98.5</v>
      </c>
      <c r="DJ668" s="58">
        <v>117.494626754</v>
      </c>
      <c r="DK668" s="58">
        <v>112.4</v>
      </c>
      <c r="DL668" s="58">
        <v>115.1</v>
      </c>
      <c r="DM668" s="58">
        <v>100</v>
      </c>
      <c r="DN668" s="58">
        <v>27.992353000000001</v>
      </c>
      <c r="DO668" s="58">
        <v>99.5</v>
      </c>
      <c r="DP668" s="58">
        <v>99.2</v>
      </c>
      <c r="DQ668" s="1">
        <v>100.1</v>
      </c>
    </row>
    <row r="669" spans="1:121">
      <c r="A669" s="3">
        <v>42200</v>
      </c>
      <c r="B669" s="58">
        <v>99.6</v>
      </c>
      <c r="C669" s="58">
        <v>100.3</v>
      </c>
      <c r="D669" s="58">
        <v>100.7</v>
      </c>
      <c r="E669" s="58">
        <v>99.8</v>
      </c>
      <c r="F669" s="58">
        <v>101.8</v>
      </c>
      <c r="G669" s="58">
        <v>1.0995779999999999</v>
      </c>
      <c r="H669" s="58">
        <v>1693.1</v>
      </c>
      <c r="I669" s="58">
        <v>2534.1</v>
      </c>
      <c r="J669" s="58">
        <v>-1.9E-2</v>
      </c>
      <c r="K669" s="58">
        <v>0.7</v>
      </c>
      <c r="L669" s="58">
        <v>11309</v>
      </c>
      <c r="M669" s="58">
        <v>290196</v>
      </c>
      <c r="N669" s="58">
        <v>101.5</v>
      </c>
      <c r="O669" s="58">
        <v>2187</v>
      </c>
      <c r="P669" s="58">
        <v>6.4</v>
      </c>
      <c r="Q669" s="58">
        <v>15.2</v>
      </c>
      <c r="R669" s="58">
        <v>10.4</v>
      </c>
      <c r="S669" s="58">
        <v>100.59</v>
      </c>
      <c r="T669" s="58">
        <v>102.61</v>
      </c>
      <c r="U669" s="58">
        <v>79.150000000000006</v>
      </c>
      <c r="V669" s="58">
        <v>79.680000000000007</v>
      </c>
      <c r="W669" s="58">
        <v>-8</v>
      </c>
      <c r="X669" s="58">
        <v>101.3</v>
      </c>
      <c r="Y669" s="58">
        <v>10</v>
      </c>
      <c r="Z669" s="58">
        <v>93.7</v>
      </c>
      <c r="AA669" s="58">
        <v>87</v>
      </c>
      <c r="AB669" s="58">
        <v>85.4</v>
      </c>
      <c r="AC669" s="58">
        <v>1.0995779999999999</v>
      </c>
      <c r="AD669" s="58">
        <v>101.2</v>
      </c>
      <c r="AE669" s="58">
        <v>-5.0999999999999996</v>
      </c>
      <c r="AF669" s="58">
        <v>99.603567999999996</v>
      </c>
      <c r="AG669" s="58">
        <v>56.83</v>
      </c>
      <c r="AH669" s="58">
        <v>100.1</v>
      </c>
      <c r="AI669" s="58">
        <v>101.3</v>
      </c>
      <c r="AJ669" s="58">
        <v>15.9</v>
      </c>
      <c r="AK669" s="58">
        <v>11.3</v>
      </c>
      <c r="AL669" s="58">
        <v>5.7</v>
      </c>
      <c r="AM669" s="58">
        <v>100.5247</v>
      </c>
      <c r="AN669" s="58">
        <v>100.02679999999999</v>
      </c>
      <c r="AO669" s="58">
        <v>15.2</v>
      </c>
      <c r="AP669" s="58">
        <v>98.2</v>
      </c>
      <c r="AQ669" s="58">
        <v>100.3</v>
      </c>
      <c r="AR669" s="58">
        <v>29.7</v>
      </c>
      <c r="AS669" s="58">
        <v>-0.9</v>
      </c>
      <c r="AT669" s="58">
        <v>106.1</v>
      </c>
      <c r="AU669" s="58">
        <v>95.1</v>
      </c>
      <c r="AV669" s="58">
        <v>100.9</v>
      </c>
      <c r="AW669" s="59" t="s">
        <v>544</v>
      </c>
      <c r="AX669" s="58">
        <v>106.5</v>
      </c>
      <c r="AY669" s="58">
        <v>105.6</v>
      </c>
      <c r="AZ669" s="58">
        <v>100.2</v>
      </c>
      <c r="BA669" s="58">
        <v>103.2</v>
      </c>
      <c r="BB669" s="58">
        <v>98.1</v>
      </c>
      <c r="BC669" s="58">
        <v>100.4</v>
      </c>
      <c r="BD669" s="59" t="s">
        <v>544</v>
      </c>
      <c r="BE669" s="58">
        <v>6.1</v>
      </c>
      <c r="BF669" s="58">
        <v>113.6</v>
      </c>
      <c r="BG669" s="59" t="s">
        <v>544</v>
      </c>
      <c r="BH669" s="59" t="s">
        <v>544</v>
      </c>
      <c r="BI669" s="58">
        <v>98.7</v>
      </c>
      <c r="BJ669" s="59" t="s">
        <v>544</v>
      </c>
      <c r="BK669" s="59" t="s">
        <v>544</v>
      </c>
      <c r="BL669" s="58">
        <v>103.02</v>
      </c>
      <c r="BM669" s="58">
        <v>80.400000000000006</v>
      </c>
      <c r="BN669" s="58">
        <v>5.7</v>
      </c>
      <c r="BO669" s="58">
        <v>13.8</v>
      </c>
      <c r="BP669" s="58">
        <v>102.2</v>
      </c>
      <c r="BQ669" s="58">
        <v>102</v>
      </c>
      <c r="BR669" s="58">
        <v>102.2</v>
      </c>
      <c r="BS669" s="58">
        <v>101</v>
      </c>
      <c r="BT669" s="58">
        <v>-0.6</v>
      </c>
      <c r="BU669" s="58">
        <v>7.2</v>
      </c>
      <c r="BV669" s="58">
        <v>101.3</v>
      </c>
      <c r="BW669" s="58">
        <v>25.4</v>
      </c>
      <c r="BX669" s="58">
        <v>4.4000000000000004</v>
      </c>
      <c r="BY669" s="58">
        <v>11.7</v>
      </c>
      <c r="BZ669" s="58">
        <v>14.1</v>
      </c>
      <c r="CA669" s="58">
        <v>10.1</v>
      </c>
      <c r="CB669" s="58">
        <v>18.399999999999999</v>
      </c>
      <c r="CC669" s="58">
        <v>58.6</v>
      </c>
      <c r="CD669" s="58">
        <v>55.4</v>
      </c>
      <c r="CE669" s="58">
        <v>43079</v>
      </c>
      <c r="CF669" s="58">
        <v>2645539</v>
      </c>
      <c r="CG669" s="58">
        <v>96.1</v>
      </c>
      <c r="CH669" s="58">
        <v>105.7</v>
      </c>
      <c r="CI669" s="58">
        <v>94.9</v>
      </c>
      <c r="CJ669" s="58">
        <v>92.1</v>
      </c>
      <c r="CK669" s="58">
        <v>6.7</v>
      </c>
      <c r="CL669" s="58">
        <v>-18</v>
      </c>
      <c r="CM669" s="58">
        <v>-0.6</v>
      </c>
      <c r="CN669" s="58">
        <v>75</v>
      </c>
      <c r="CO669" s="58">
        <v>76.599999999999994</v>
      </c>
      <c r="CP669" s="58">
        <v>107.2</v>
      </c>
      <c r="CQ669" s="58">
        <v>176.39804077100001</v>
      </c>
      <c r="CR669" s="58">
        <v>28.4</v>
      </c>
      <c r="CS669" s="58">
        <v>93.8</v>
      </c>
      <c r="CT669" s="58">
        <v>93.1</v>
      </c>
      <c r="CU669" s="58">
        <v>104.18940000000001</v>
      </c>
      <c r="CV669" s="58">
        <v>6.54</v>
      </c>
      <c r="CW669" s="58">
        <v>4.24</v>
      </c>
      <c r="CX669" s="58">
        <v>96.2</v>
      </c>
      <c r="CY669" s="58">
        <v>105.8</v>
      </c>
      <c r="CZ669" s="58">
        <v>98.9</v>
      </c>
      <c r="DA669" s="58">
        <v>-3.2</v>
      </c>
      <c r="DB669" s="58">
        <v>103.1</v>
      </c>
      <c r="DC669" s="58">
        <v>100.6</v>
      </c>
      <c r="DD669" s="58">
        <v>102.2</v>
      </c>
      <c r="DE669" s="58">
        <v>100.4</v>
      </c>
      <c r="DF669" s="58">
        <v>98.8</v>
      </c>
      <c r="DG669" s="58">
        <v>105.3</v>
      </c>
      <c r="DH669" s="58">
        <v>101.9</v>
      </c>
      <c r="DI669" s="58">
        <v>102.3</v>
      </c>
      <c r="DJ669" s="58">
        <v>128.80926786000001</v>
      </c>
      <c r="DK669" s="58">
        <v>112.8</v>
      </c>
      <c r="DL669" s="58">
        <v>115.4</v>
      </c>
      <c r="DM669" s="58">
        <v>101.3</v>
      </c>
      <c r="DN669" s="58">
        <v>27.868949000000001</v>
      </c>
      <c r="DO669" s="58">
        <v>100.4</v>
      </c>
      <c r="DP669" s="58">
        <v>101.9</v>
      </c>
      <c r="DQ669" s="1">
        <v>101.5</v>
      </c>
    </row>
    <row r="670" spans="1:121">
      <c r="A670" s="3">
        <v>42231</v>
      </c>
      <c r="B670" s="58">
        <v>100.9</v>
      </c>
      <c r="C670" s="58">
        <v>100.7</v>
      </c>
      <c r="D670" s="58">
        <v>101.6</v>
      </c>
      <c r="E670" s="58">
        <v>99.7</v>
      </c>
      <c r="F670" s="58">
        <v>99.5</v>
      </c>
      <c r="G670" s="58">
        <v>1.1139049999999999</v>
      </c>
      <c r="H670" s="58">
        <v>1707</v>
      </c>
      <c r="I670" s="58">
        <v>2540.9</v>
      </c>
      <c r="J670" s="58">
        <v>-2.8000000000000001E-2</v>
      </c>
      <c r="K670" s="58">
        <v>0.6</v>
      </c>
      <c r="L670" s="58">
        <v>10259.5</v>
      </c>
      <c r="M670" s="58">
        <v>226314</v>
      </c>
      <c r="N670" s="58">
        <v>98.8</v>
      </c>
      <c r="O670" s="58">
        <v>1807</v>
      </c>
      <c r="P670" s="58">
        <v>6.3</v>
      </c>
      <c r="Q670" s="58">
        <v>16.8</v>
      </c>
      <c r="R670" s="58">
        <v>12</v>
      </c>
      <c r="S670" s="58">
        <v>94.84</v>
      </c>
      <c r="T670" s="58">
        <v>97.06</v>
      </c>
      <c r="U670" s="58">
        <v>76.099999999999994</v>
      </c>
      <c r="V670" s="58">
        <v>79.19</v>
      </c>
      <c r="W670" s="58">
        <v>-11</v>
      </c>
      <c r="X670" s="58">
        <v>99.7</v>
      </c>
      <c r="Y670" s="58">
        <v>11.3</v>
      </c>
      <c r="Z670" s="58">
        <v>94.4</v>
      </c>
      <c r="AA670" s="58">
        <v>88</v>
      </c>
      <c r="AB670" s="58">
        <v>86.9</v>
      </c>
      <c r="AC670" s="58">
        <v>1.1139049999999999</v>
      </c>
      <c r="AD670" s="58">
        <v>99.2</v>
      </c>
      <c r="AE670" s="58">
        <v>-6.2</v>
      </c>
      <c r="AF670" s="58">
        <v>100.50251299999999</v>
      </c>
      <c r="AG670" s="58">
        <v>47.53</v>
      </c>
      <c r="AH670" s="58">
        <v>100.1</v>
      </c>
      <c r="AI670" s="58">
        <v>99.7</v>
      </c>
      <c r="AJ670" s="58">
        <v>14.8</v>
      </c>
      <c r="AK670" s="58">
        <v>13.7</v>
      </c>
      <c r="AL670" s="58">
        <v>0.2</v>
      </c>
      <c r="AM670" s="58">
        <v>100.64190000000001</v>
      </c>
      <c r="AN670" s="58">
        <v>99.994</v>
      </c>
      <c r="AO670" s="58">
        <v>14</v>
      </c>
      <c r="AP670" s="58">
        <v>98.6</v>
      </c>
      <c r="AQ670" s="58">
        <v>100.5</v>
      </c>
      <c r="AR670" s="58">
        <v>25</v>
      </c>
      <c r="AS670" s="58">
        <v>0.2</v>
      </c>
      <c r="AT670" s="58">
        <v>106.6</v>
      </c>
      <c r="AU670" s="58">
        <v>97.1</v>
      </c>
      <c r="AV670" s="58">
        <v>99.6</v>
      </c>
      <c r="AW670" s="59" t="s">
        <v>544</v>
      </c>
      <c r="AX670" s="58">
        <v>92.7</v>
      </c>
      <c r="AY670" s="58">
        <v>93.2</v>
      </c>
      <c r="AZ670" s="58">
        <v>96.3</v>
      </c>
      <c r="BA670" s="58">
        <v>97.4</v>
      </c>
      <c r="BB670" s="58">
        <v>95.6</v>
      </c>
      <c r="BC670" s="58">
        <v>100</v>
      </c>
      <c r="BD670" s="59" t="s">
        <v>544</v>
      </c>
      <c r="BE670" s="58">
        <v>14.7</v>
      </c>
      <c r="BF670" s="58">
        <v>113.5</v>
      </c>
      <c r="BG670" s="59" t="s">
        <v>544</v>
      </c>
      <c r="BH670" s="59" t="s">
        <v>544</v>
      </c>
      <c r="BI670" s="58">
        <v>99.4</v>
      </c>
      <c r="BJ670" s="59" t="s">
        <v>544</v>
      </c>
      <c r="BK670" s="59" t="s">
        <v>544</v>
      </c>
      <c r="BL670" s="58">
        <v>97.06</v>
      </c>
      <c r="BM670" s="58">
        <v>78.87</v>
      </c>
      <c r="BN670" s="58">
        <v>1.4</v>
      </c>
      <c r="BO670" s="58">
        <v>16.2</v>
      </c>
      <c r="BP670" s="58">
        <v>97.9</v>
      </c>
      <c r="BQ670" s="58">
        <v>98.3</v>
      </c>
      <c r="BR670" s="58">
        <v>98.1</v>
      </c>
      <c r="BS670" s="58">
        <v>100.7</v>
      </c>
      <c r="BT670" s="58">
        <v>1.1000000000000001</v>
      </c>
      <c r="BU670" s="58">
        <v>7.3</v>
      </c>
      <c r="BV670" s="58">
        <v>99</v>
      </c>
      <c r="BW670" s="58">
        <v>28.5</v>
      </c>
      <c r="BX670" s="58">
        <v>10.7</v>
      </c>
      <c r="BY670" s="58">
        <v>10.8</v>
      </c>
      <c r="BZ670" s="58">
        <v>14.1</v>
      </c>
      <c r="CA670" s="58">
        <v>10.1</v>
      </c>
      <c r="CB670" s="58">
        <v>16.600000000000001</v>
      </c>
      <c r="CC670" s="58">
        <v>53.5</v>
      </c>
      <c r="CD670" s="58">
        <v>52</v>
      </c>
      <c r="CE670" s="58">
        <v>43111</v>
      </c>
      <c r="CF670" s="58">
        <v>2646509</v>
      </c>
      <c r="CG670" s="58">
        <v>99.6</v>
      </c>
      <c r="CH670" s="58">
        <v>99.6</v>
      </c>
      <c r="CI670" s="58">
        <v>102.1</v>
      </c>
      <c r="CJ670" s="58">
        <v>97.5</v>
      </c>
      <c r="CK670" s="58">
        <v>6.2</v>
      </c>
      <c r="CL670" s="58">
        <v>-14.6</v>
      </c>
      <c r="CM670" s="58">
        <v>1.1000000000000001</v>
      </c>
      <c r="CN670" s="58">
        <v>75.2</v>
      </c>
      <c r="CO670" s="58">
        <v>76.7</v>
      </c>
      <c r="CP670" s="58">
        <v>100</v>
      </c>
      <c r="CQ670" s="58">
        <v>158.680908203</v>
      </c>
      <c r="CR670" s="58">
        <v>18.760000000000002</v>
      </c>
      <c r="CS670" s="58">
        <v>94</v>
      </c>
      <c r="CT670" s="58">
        <v>94.6</v>
      </c>
      <c r="CU670" s="58">
        <v>107.1238</v>
      </c>
      <c r="CV670" s="58">
        <v>7.18</v>
      </c>
      <c r="CW670" s="58">
        <v>4.42</v>
      </c>
      <c r="CX670" s="58">
        <v>99.6</v>
      </c>
      <c r="CY670" s="58">
        <v>99.6</v>
      </c>
      <c r="CZ670" s="58">
        <v>100.7</v>
      </c>
      <c r="DA670" s="58">
        <v>-0.9</v>
      </c>
      <c r="DB670" s="58">
        <v>100.5</v>
      </c>
      <c r="DC670" s="58">
        <v>100.8</v>
      </c>
      <c r="DD670" s="58">
        <v>100.2</v>
      </c>
      <c r="DE670" s="58">
        <v>101.8</v>
      </c>
      <c r="DF670" s="58">
        <v>100.1</v>
      </c>
      <c r="DG670" s="58">
        <v>99</v>
      </c>
      <c r="DH670" s="58">
        <v>101.6</v>
      </c>
      <c r="DI670" s="58">
        <v>97.9</v>
      </c>
      <c r="DJ670" s="58">
        <v>130.88662824100001</v>
      </c>
      <c r="DK670" s="58">
        <v>113</v>
      </c>
      <c r="DL670" s="58">
        <v>115.3</v>
      </c>
      <c r="DM670" s="58">
        <v>98.6</v>
      </c>
      <c r="DN670" s="58">
        <v>27.883510999999999</v>
      </c>
      <c r="DO670" s="58">
        <v>100</v>
      </c>
      <c r="DP670" s="58">
        <v>100.2</v>
      </c>
      <c r="DQ670" s="1">
        <v>98.8</v>
      </c>
    </row>
    <row r="671" spans="1:121">
      <c r="A671" s="3">
        <v>42262</v>
      </c>
      <c r="B671" s="58">
        <v>99.9</v>
      </c>
      <c r="C671" s="58">
        <v>99.8</v>
      </c>
      <c r="D671" s="58">
        <v>100.4</v>
      </c>
      <c r="E671" s="58">
        <v>99.2</v>
      </c>
      <c r="F671" s="58">
        <v>97.8</v>
      </c>
      <c r="G671" s="58">
        <v>1.1221179999999999</v>
      </c>
      <c r="H671" s="58">
        <v>1721.4</v>
      </c>
      <c r="I671" s="58">
        <v>2555.3000000000002</v>
      </c>
      <c r="J671" s="58">
        <v>-3.6999999999999998E-2</v>
      </c>
      <c r="K671" s="58">
        <v>0.7</v>
      </c>
      <c r="L671" s="58">
        <v>9660.4</v>
      </c>
      <c r="M671" s="58">
        <v>272479</v>
      </c>
      <c r="N671" s="58">
        <v>99.2</v>
      </c>
      <c r="O671" s="58">
        <v>1830</v>
      </c>
      <c r="P671" s="58">
        <v>6.3</v>
      </c>
      <c r="Q671" s="58">
        <v>19.3</v>
      </c>
      <c r="R671" s="58">
        <v>10</v>
      </c>
      <c r="S671" s="58">
        <v>98.04</v>
      </c>
      <c r="T671" s="58">
        <v>100.17</v>
      </c>
      <c r="U671" s="58">
        <v>77.22</v>
      </c>
      <c r="V671" s="58">
        <v>81.95</v>
      </c>
      <c r="W671" s="58">
        <v>-15.3</v>
      </c>
      <c r="X671" s="58">
        <v>97.4</v>
      </c>
      <c r="Y671" s="58">
        <v>9.8000000000000007</v>
      </c>
      <c r="Z671" s="58">
        <v>94.6</v>
      </c>
      <c r="AA671" s="58">
        <v>88.3</v>
      </c>
      <c r="AB671" s="58">
        <v>87.5</v>
      </c>
      <c r="AC671" s="58">
        <v>1.1221179999999999</v>
      </c>
      <c r="AD671" s="58">
        <v>99.2</v>
      </c>
      <c r="AE671" s="58">
        <v>-8.8000000000000007</v>
      </c>
      <c r="AF671" s="58">
        <v>100.91093100000001</v>
      </c>
      <c r="AG671" s="58">
        <v>48.03</v>
      </c>
      <c r="AH671" s="58">
        <v>100</v>
      </c>
      <c r="AI671" s="58">
        <v>97.4</v>
      </c>
      <c r="AJ671" s="58">
        <v>13.6</v>
      </c>
      <c r="AK671" s="58">
        <v>15.6</v>
      </c>
      <c r="AL671" s="58">
        <v>2</v>
      </c>
      <c r="AM671" s="58">
        <v>100.7276</v>
      </c>
      <c r="AN671" s="58">
        <v>99.929500000000004</v>
      </c>
      <c r="AO671" s="58">
        <v>15.5</v>
      </c>
      <c r="AP671" s="58">
        <v>98.1</v>
      </c>
      <c r="AQ671" s="58">
        <v>100.8</v>
      </c>
      <c r="AR671" s="58">
        <v>12.1</v>
      </c>
      <c r="AS671" s="58">
        <v>-1.1000000000000001</v>
      </c>
      <c r="AT671" s="58">
        <v>107.5</v>
      </c>
      <c r="AU671" s="58">
        <v>98.15</v>
      </c>
      <c r="AV671" s="58">
        <v>98.9</v>
      </c>
      <c r="AW671" s="59" t="s">
        <v>544</v>
      </c>
      <c r="AX671" s="58">
        <v>92.5</v>
      </c>
      <c r="AY671" s="58">
        <v>92.9</v>
      </c>
      <c r="AZ671" s="58">
        <v>95.4</v>
      </c>
      <c r="BA671" s="58">
        <v>94.3</v>
      </c>
      <c r="BB671" s="58">
        <v>96.1</v>
      </c>
      <c r="BC671" s="58">
        <v>99.7</v>
      </c>
      <c r="BD671" s="59" t="s">
        <v>544</v>
      </c>
      <c r="BE671" s="58">
        <v>10.3</v>
      </c>
      <c r="BF671" s="58">
        <v>114.1</v>
      </c>
      <c r="BG671" s="59" t="s">
        <v>544</v>
      </c>
      <c r="BH671" s="59" t="s">
        <v>544</v>
      </c>
      <c r="BI671" s="58">
        <v>100</v>
      </c>
      <c r="BJ671" s="59" t="s">
        <v>544</v>
      </c>
      <c r="BK671" s="59" t="s">
        <v>544</v>
      </c>
      <c r="BL671" s="58">
        <v>99.87</v>
      </c>
      <c r="BM671" s="58">
        <v>81.05</v>
      </c>
      <c r="BN671" s="58">
        <v>1.7</v>
      </c>
      <c r="BO671" s="58">
        <v>11.3</v>
      </c>
      <c r="BP671" s="58">
        <v>99.1</v>
      </c>
      <c r="BQ671" s="58">
        <v>98.1</v>
      </c>
      <c r="BR671" s="58">
        <v>98.6</v>
      </c>
      <c r="BS671" s="58">
        <v>100.8</v>
      </c>
      <c r="BT671" s="58">
        <v>-0.4</v>
      </c>
      <c r="BU671" s="58">
        <v>7.4</v>
      </c>
      <c r="BV671" s="58">
        <v>99</v>
      </c>
      <c r="BW671" s="58">
        <v>27.8</v>
      </c>
      <c r="BX671" s="58">
        <v>9.1</v>
      </c>
      <c r="BY671" s="58">
        <v>10.6</v>
      </c>
      <c r="BZ671" s="58">
        <v>11.5</v>
      </c>
      <c r="CA671" s="58">
        <v>9.9</v>
      </c>
      <c r="CB671" s="58">
        <v>6.4</v>
      </c>
      <c r="CC671" s="58">
        <v>47.7</v>
      </c>
      <c r="CD671" s="58">
        <v>50.4</v>
      </c>
      <c r="CE671" s="58">
        <v>43151</v>
      </c>
      <c r="CF671" s="58">
        <v>2646840</v>
      </c>
      <c r="CG671" s="58">
        <v>104.3</v>
      </c>
      <c r="CH671" s="58">
        <v>114.7</v>
      </c>
      <c r="CI671" s="58">
        <v>99.6</v>
      </c>
      <c r="CJ671" s="58">
        <v>102.8</v>
      </c>
      <c r="CK671" s="58">
        <v>6.7</v>
      </c>
      <c r="CL671" s="58">
        <v>-12.6</v>
      </c>
      <c r="CM671" s="58">
        <v>-0.4</v>
      </c>
      <c r="CN671" s="58">
        <v>74.599999999999994</v>
      </c>
      <c r="CO671" s="58">
        <v>75.8</v>
      </c>
      <c r="CP671" s="58">
        <v>97.5</v>
      </c>
      <c r="CQ671" s="58">
        <v>165.86695861800001</v>
      </c>
      <c r="CR671" s="58">
        <v>33.19</v>
      </c>
      <c r="CS671" s="58">
        <v>93.9</v>
      </c>
      <c r="CT671" s="58">
        <v>95.4</v>
      </c>
      <c r="CU671" s="58">
        <v>108.7013</v>
      </c>
      <c r="CV671" s="58">
        <v>7.24</v>
      </c>
      <c r="CW671" s="58">
        <v>4.45</v>
      </c>
      <c r="CX671" s="58">
        <v>104.1</v>
      </c>
      <c r="CY671" s="58">
        <v>114.6</v>
      </c>
      <c r="CZ671" s="58">
        <v>98.3</v>
      </c>
      <c r="DA671" s="58">
        <v>0.8</v>
      </c>
      <c r="DB671" s="58">
        <v>102.1</v>
      </c>
      <c r="DC671" s="58">
        <v>100.7</v>
      </c>
      <c r="DD671" s="58">
        <v>98.5</v>
      </c>
      <c r="DE671" s="58">
        <v>100.8</v>
      </c>
      <c r="DF671" s="58">
        <v>98.9</v>
      </c>
      <c r="DG671" s="58">
        <v>97.3</v>
      </c>
      <c r="DH671" s="58">
        <v>97</v>
      </c>
      <c r="DI671" s="58">
        <v>98.9</v>
      </c>
      <c r="DJ671" s="58">
        <v>173.78977464100001</v>
      </c>
      <c r="DK671" s="58">
        <v>113</v>
      </c>
      <c r="DL671" s="58">
        <v>115.8</v>
      </c>
      <c r="DM671" s="58">
        <v>99</v>
      </c>
      <c r="DN671" s="58">
        <v>28.410512000000001</v>
      </c>
      <c r="DO671" s="58">
        <v>100.5</v>
      </c>
      <c r="DP671" s="58">
        <v>100.1</v>
      </c>
      <c r="DQ671" s="1">
        <v>99.2</v>
      </c>
    </row>
    <row r="672" spans="1:121">
      <c r="A672" s="3">
        <v>42292</v>
      </c>
      <c r="B672" s="58">
        <v>100.5</v>
      </c>
      <c r="C672" s="58">
        <v>99.7</v>
      </c>
      <c r="D672" s="58">
        <v>99.5</v>
      </c>
      <c r="E672" s="58">
        <v>99.9</v>
      </c>
      <c r="F672" s="58">
        <v>98.5</v>
      </c>
      <c r="G672" s="58">
        <v>1.1235090000000001</v>
      </c>
      <c r="H672" s="58">
        <v>1752.7</v>
      </c>
      <c r="I672" s="58">
        <v>2579.6999999999998</v>
      </c>
      <c r="J672" s="58">
        <v>-5.3999999999999999E-2</v>
      </c>
      <c r="K672" s="58">
        <v>0.5</v>
      </c>
      <c r="L672" s="58">
        <v>10850.1</v>
      </c>
      <c r="M672" s="58">
        <v>278372</v>
      </c>
      <c r="N672" s="58">
        <v>100.2</v>
      </c>
      <c r="O672" s="58">
        <v>1997</v>
      </c>
      <c r="P672" s="58">
        <v>6.3</v>
      </c>
      <c r="Q672" s="58">
        <v>13</v>
      </c>
      <c r="R672" s="58">
        <v>14.7</v>
      </c>
      <c r="S672" s="58">
        <v>96.07</v>
      </c>
      <c r="T672" s="58">
        <v>99.16</v>
      </c>
      <c r="U672" s="58">
        <v>74.91</v>
      </c>
      <c r="V672" s="58">
        <v>79.78</v>
      </c>
      <c r="W672" s="58">
        <v>-17.899999999999999</v>
      </c>
      <c r="X672" s="58">
        <v>97.9</v>
      </c>
      <c r="Y672" s="58">
        <v>7.7</v>
      </c>
      <c r="Z672" s="58">
        <v>94.7</v>
      </c>
      <c r="AA672" s="58">
        <v>88.3</v>
      </c>
      <c r="AB672" s="58">
        <v>87.3</v>
      </c>
      <c r="AC672" s="58">
        <v>1.1235090000000001</v>
      </c>
      <c r="AD672" s="58">
        <v>99.9</v>
      </c>
      <c r="AE672" s="58">
        <v>-10</v>
      </c>
      <c r="AF672" s="58">
        <v>101.117886</v>
      </c>
      <c r="AG672" s="58">
        <v>48.91</v>
      </c>
      <c r="AH672" s="58">
        <v>100.1</v>
      </c>
      <c r="AI672" s="58">
        <v>97.9</v>
      </c>
      <c r="AJ672" s="58">
        <v>12.4</v>
      </c>
      <c r="AK672" s="58">
        <v>16.7</v>
      </c>
      <c r="AL672" s="58">
        <v>-0.7</v>
      </c>
      <c r="AM672" s="58">
        <v>100.7932</v>
      </c>
      <c r="AN672" s="58">
        <v>99.844899999999996</v>
      </c>
      <c r="AO672" s="58">
        <v>14.5</v>
      </c>
      <c r="AP672" s="58">
        <v>98</v>
      </c>
      <c r="AQ672" s="58">
        <v>100.2</v>
      </c>
      <c r="AR672" s="58">
        <v>1.9</v>
      </c>
      <c r="AS672" s="58">
        <v>-2.6</v>
      </c>
      <c r="AT672" s="58">
        <v>106.9</v>
      </c>
      <c r="AU672" s="58">
        <v>97.88</v>
      </c>
      <c r="AV672" s="58">
        <v>98.7</v>
      </c>
      <c r="AW672" s="59" t="s">
        <v>544</v>
      </c>
      <c r="AX672" s="58">
        <v>92.2</v>
      </c>
      <c r="AY672" s="58">
        <v>92.6</v>
      </c>
      <c r="AZ672" s="58">
        <v>95.2</v>
      </c>
      <c r="BA672" s="58">
        <v>97.6</v>
      </c>
      <c r="BB672" s="58">
        <v>93.5</v>
      </c>
      <c r="BC672" s="58">
        <v>99.7</v>
      </c>
      <c r="BD672" s="59" t="s">
        <v>544</v>
      </c>
      <c r="BE672" s="58">
        <v>4.5999999999999996</v>
      </c>
      <c r="BF672" s="58">
        <v>114.6</v>
      </c>
      <c r="BG672" s="59" t="s">
        <v>544</v>
      </c>
      <c r="BH672" s="59" t="s">
        <v>544</v>
      </c>
      <c r="BI672" s="58">
        <v>99.3</v>
      </c>
      <c r="BJ672" s="59" t="s">
        <v>544</v>
      </c>
      <c r="BK672" s="59" t="s">
        <v>544</v>
      </c>
      <c r="BL672" s="58">
        <v>98.86</v>
      </c>
      <c r="BM672" s="58">
        <v>78.739999999999995</v>
      </c>
      <c r="BN672" s="58">
        <v>4.9000000000000004</v>
      </c>
      <c r="BO672" s="58">
        <v>11.8</v>
      </c>
      <c r="BP672" s="58">
        <v>102</v>
      </c>
      <c r="BQ672" s="58">
        <v>104.8</v>
      </c>
      <c r="BR672" s="58">
        <v>103.5</v>
      </c>
      <c r="BS672" s="58">
        <v>100.8</v>
      </c>
      <c r="BT672" s="58">
        <v>0.6</v>
      </c>
      <c r="BU672" s="58">
        <v>12.6</v>
      </c>
      <c r="BV672" s="58">
        <v>101</v>
      </c>
      <c r="BW672" s="58">
        <v>30.3</v>
      </c>
      <c r="BX672" s="58">
        <v>8.6</v>
      </c>
      <c r="BY672" s="58">
        <v>12</v>
      </c>
      <c r="BZ672" s="58">
        <v>11.5</v>
      </c>
      <c r="CA672" s="58">
        <v>9.9</v>
      </c>
      <c r="CB672" s="58">
        <v>-2.9</v>
      </c>
      <c r="CC672" s="58">
        <v>47.7</v>
      </c>
      <c r="CD672" s="58">
        <v>45.9</v>
      </c>
      <c r="CE672" s="58">
        <v>43188</v>
      </c>
      <c r="CF672" s="58">
        <v>2646217</v>
      </c>
      <c r="CG672" s="58">
        <v>98</v>
      </c>
      <c r="CH672" s="58">
        <v>95.1</v>
      </c>
      <c r="CI672" s="58">
        <v>98.2</v>
      </c>
      <c r="CJ672" s="58">
        <v>99.4</v>
      </c>
      <c r="CK672" s="58">
        <v>7.4</v>
      </c>
      <c r="CL672" s="58">
        <v>-16.600000000000001</v>
      </c>
      <c r="CM672" s="58">
        <v>0.6</v>
      </c>
      <c r="CN672" s="58">
        <v>73</v>
      </c>
      <c r="CO672" s="58">
        <v>72.8</v>
      </c>
      <c r="CP672" s="58">
        <v>100.5</v>
      </c>
      <c r="CQ672" s="58">
        <v>187.63600158700001</v>
      </c>
      <c r="CR672" s="58">
        <v>31.43</v>
      </c>
      <c r="CS672" s="58">
        <v>93.9</v>
      </c>
      <c r="CT672" s="58">
        <v>95.4</v>
      </c>
      <c r="CU672" s="58">
        <v>108.1288</v>
      </c>
      <c r="CV672" s="58">
        <v>7.42</v>
      </c>
      <c r="CW672" s="58">
        <v>4.74</v>
      </c>
      <c r="CX672" s="58">
        <v>97.6</v>
      </c>
      <c r="CY672" s="58">
        <v>94.7</v>
      </c>
      <c r="CZ672" s="58">
        <v>99</v>
      </c>
      <c r="DA672" s="58">
        <v>0.5</v>
      </c>
      <c r="DB672" s="58">
        <v>98.4</v>
      </c>
      <c r="DC672" s="58">
        <v>100.7</v>
      </c>
      <c r="DD672" s="58">
        <v>97.7</v>
      </c>
      <c r="DE672" s="58">
        <v>100.3</v>
      </c>
      <c r="DF672" s="58">
        <v>100.7</v>
      </c>
      <c r="DG672" s="58">
        <v>100.1</v>
      </c>
      <c r="DH672" s="58">
        <v>96.2</v>
      </c>
      <c r="DI672" s="58">
        <v>102.7</v>
      </c>
      <c r="DJ672" s="58">
        <v>124.803232134</v>
      </c>
      <c r="DK672" s="58">
        <v>113.8</v>
      </c>
      <c r="DL672" s="58">
        <v>115.8</v>
      </c>
      <c r="DM672" s="58">
        <v>100.9</v>
      </c>
      <c r="DN672" s="58">
        <v>28.973206000000001</v>
      </c>
      <c r="DO672" s="58">
        <v>100.1</v>
      </c>
      <c r="DP672" s="58">
        <v>99.8</v>
      </c>
      <c r="DQ672" s="1">
        <v>100.2</v>
      </c>
    </row>
    <row r="673" spans="1:121">
      <c r="A673" s="3">
        <v>42323</v>
      </c>
      <c r="B673" s="58">
        <v>100.9</v>
      </c>
      <c r="C673" s="58">
        <v>99.9</v>
      </c>
      <c r="D673" s="58">
        <v>99.3</v>
      </c>
      <c r="E673" s="58">
        <v>100.4</v>
      </c>
      <c r="F673" s="58">
        <v>99.6</v>
      </c>
      <c r="G673" s="58">
        <v>1.0736000000000001</v>
      </c>
      <c r="H673" s="58">
        <v>1788.4</v>
      </c>
      <c r="I673" s="58">
        <v>2606</v>
      </c>
      <c r="J673" s="58">
        <v>-8.7999999999999995E-2</v>
      </c>
      <c r="K673" s="58">
        <v>0.5</v>
      </c>
      <c r="L673" s="58">
        <v>11382.2</v>
      </c>
      <c r="M673" s="58">
        <v>272377</v>
      </c>
      <c r="N673" s="58">
        <v>99.2</v>
      </c>
      <c r="O673" s="58">
        <v>1880</v>
      </c>
      <c r="P673" s="58">
        <v>6.3</v>
      </c>
      <c r="Q673" s="58">
        <v>11.2</v>
      </c>
      <c r="R673" s="58">
        <v>14.5</v>
      </c>
      <c r="S673" s="58">
        <v>97.18</v>
      </c>
      <c r="T673" s="58">
        <v>99.02</v>
      </c>
      <c r="U673" s="58">
        <v>76.569999999999993</v>
      </c>
      <c r="V673" s="58">
        <v>80.47</v>
      </c>
      <c r="W673" s="58">
        <v>-18.8</v>
      </c>
      <c r="X673" s="58">
        <v>99.6</v>
      </c>
      <c r="Y673" s="58">
        <v>7.6</v>
      </c>
      <c r="Z673" s="58">
        <v>93.7</v>
      </c>
      <c r="AA673" s="58">
        <v>87.2</v>
      </c>
      <c r="AB673" s="58">
        <v>85.8</v>
      </c>
      <c r="AC673" s="58">
        <v>1.0736000000000001</v>
      </c>
      <c r="AD673" s="58">
        <v>99.2</v>
      </c>
      <c r="AE673" s="58">
        <v>-8.9</v>
      </c>
      <c r="AF673" s="58">
        <v>101.425662</v>
      </c>
      <c r="AG673" s="58">
        <v>45.1</v>
      </c>
      <c r="AH673" s="58">
        <v>100.3</v>
      </c>
      <c r="AI673" s="58">
        <v>99.6</v>
      </c>
      <c r="AJ673" s="58">
        <v>14</v>
      </c>
      <c r="AK673" s="58">
        <v>14.5</v>
      </c>
      <c r="AL673" s="58">
        <v>1.2</v>
      </c>
      <c r="AM673" s="58">
        <v>100.84139999999999</v>
      </c>
      <c r="AN673" s="58">
        <v>99.743099999999998</v>
      </c>
      <c r="AO673" s="58">
        <v>12.9</v>
      </c>
      <c r="AP673" s="58">
        <v>97.9</v>
      </c>
      <c r="AQ673" s="58">
        <v>101.2</v>
      </c>
      <c r="AR673" s="58">
        <v>10.4</v>
      </c>
      <c r="AS673" s="58">
        <v>-2.9</v>
      </c>
      <c r="AT673" s="58">
        <v>107</v>
      </c>
      <c r="AU673" s="58">
        <v>95.78</v>
      </c>
      <c r="AV673" s="58">
        <v>98.4</v>
      </c>
      <c r="AW673" s="59" t="s">
        <v>544</v>
      </c>
      <c r="AX673" s="58">
        <v>85.3</v>
      </c>
      <c r="AY673" s="58">
        <v>86</v>
      </c>
      <c r="AZ673" s="58">
        <v>90.3</v>
      </c>
      <c r="BA673" s="58">
        <v>95.8</v>
      </c>
      <c r="BB673" s="58">
        <v>86.6</v>
      </c>
      <c r="BC673" s="58">
        <v>99.8</v>
      </c>
      <c r="BD673" s="59" t="s">
        <v>544</v>
      </c>
      <c r="BE673" s="58">
        <v>11.2</v>
      </c>
      <c r="BF673" s="58">
        <v>113.7</v>
      </c>
      <c r="BG673" s="59" t="s">
        <v>544</v>
      </c>
      <c r="BH673" s="59" t="s">
        <v>544</v>
      </c>
      <c r="BI673" s="58">
        <v>98.9</v>
      </c>
      <c r="BJ673" s="59" t="s">
        <v>544</v>
      </c>
      <c r="BK673" s="59" t="s">
        <v>544</v>
      </c>
      <c r="BL673" s="58">
        <v>98.82</v>
      </c>
      <c r="BM673" s="58">
        <v>79.180000000000007</v>
      </c>
      <c r="BN673" s="58">
        <v>7.6</v>
      </c>
      <c r="BO673" s="58">
        <v>14</v>
      </c>
      <c r="BP673" s="58">
        <v>98.7</v>
      </c>
      <c r="BQ673" s="58">
        <v>98.7</v>
      </c>
      <c r="BR673" s="58">
        <v>97.9</v>
      </c>
      <c r="BS673" s="58">
        <v>100.6</v>
      </c>
      <c r="BT673" s="58">
        <v>6.2</v>
      </c>
      <c r="BU673" s="58">
        <v>13.5</v>
      </c>
      <c r="BV673" s="58">
        <v>98.5</v>
      </c>
      <c r="BW673" s="58">
        <v>30.3</v>
      </c>
      <c r="BX673" s="58">
        <v>6.7</v>
      </c>
      <c r="BY673" s="58">
        <v>10.9</v>
      </c>
      <c r="BZ673" s="58">
        <v>12.6</v>
      </c>
      <c r="CA673" s="58">
        <v>9.4</v>
      </c>
      <c r="CB673" s="58">
        <v>-5.3</v>
      </c>
      <c r="CC673" s="58">
        <v>44.4</v>
      </c>
      <c r="CD673" s="58">
        <v>48.9</v>
      </c>
      <c r="CE673" s="58">
        <v>43242</v>
      </c>
      <c r="CF673" s="58">
        <v>2663947</v>
      </c>
      <c r="CG673" s="58">
        <v>108</v>
      </c>
      <c r="CH673" s="58">
        <v>100.9</v>
      </c>
      <c r="CI673" s="58">
        <v>97.2</v>
      </c>
      <c r="CJ673" s="58">
        <v>121.2</v>
      </c>
      <c r="CK673" s="58">
        <v>9.9</v>
      </c>
      <c r="CL673" s="58">
        <v>-9.6999999999999993</v>
      </c>
      <c r="CM673" s="58">
        <v>6.2</v>
      </c>
      <c r="CN673" s="58">
        <v>75.400000000000006</v>
      </c>
      <c r="CO673" s="58">
        <v>77</v>
      </c>
      <c r="CP673" s="58">
        <v>98</v>
      </c>
      <c r="CQ673" s="58">
        <v>193.55435180699999</v>
      </c>
      <c r="CR673" s="58">
        <v>21.79</v>
      </c>
      <c r="CS673" s="58">
        <v>94.1</v>
      </c>
      <c r="CT673" s="58">
        <v>92.8</v>
      </c>
      <c r="CU673" s="58">
        <v>104.9932</v>
      </c>
      <c r="CV673" s="58">
        <v>7.35</v>
      </c>
      <c r="CW673" s="58">
        <v>4.55</v>
      </c>
      <c r="CX673" s="58">
        <v>107.7</v>
      </c>
      <c r="CY673" s="58">
        <v>100.6</v>
      </c>
      <c r="CZ673" s="58">
        <v>99.2</v>
      </c>
      <c r="DA673" s="58">
        <v>0.8</v>
      </c>
      <c r="DB673" s="58">
        <v>99.1</v>
      </c>
      <c r="DC673" s="58">
        <v>99.9</v>
      </c>
      <c r="DD673" s="58">
        <v>97.8</v>
      </c>
      <c r="DE673" s="58">
        <v>100.4</v>
      </c>
      <c r="DF673" s="58">
        <v>101.4</v>
      </c>
      <c r="DG673" s="58">
        <v>98.8</v>
      </c>
      <c r="DH673" s="58">
        <v>99.1</v>
      </c>
      <c r="DI673" s="58">
        <v>97.4</v>
      </c>
      <c r="DJ673" s="58">
        <v>101.454942405</v>
      </c>
      <c r="DK673" s="58">
        <v>113.2</v>
      </c>
      <c r="DL673" s="58">
        <v>115.6</v>
      </c>
      <c r="DM673" s="58">
        <v>98.2</v>
      </c>
      <c r="DN673" s="58">
        <v>28.880279999999999</v>
      </c>
      <c r="DO673" s="58">
        <v>100.3</v>
      </c>
      <c r="DP673" s="58">
        <v>100.2</v>
      </c>
      <c r="DQ673" s="1">
        <v>99.2</v>
      </c>
    </row>
    <row r="674" spans="1:121">
      <c r="A674" s="3">
        <v>42353</v>
      </c>
      <c r="B674" s="58">
        <v>100.5</v>
      </c>
      <c r="C674" s="58">
        <v>99.6</v>
      </c>
      <c r="D674" s="58">
        <v>99.3</v>
      </c>
      <c r="E674" s="58">
        <v>100</v>
      </c>
      <c r="F674" s="58">
        <v>98</v>
      </c>
      <c r="G674" s="58">
        <v>1.087718</v>
      </c>
      <c r="H674" s="58">
        <v>1766.1</v>
      </c>
      <c r="I674" s="58">
        <v>2608.6</v>
      </c>
      <c r="J674" s="58">
        <v>-0.126</v>
      </c>
      <c r="K674" s="58">
        <v>0.6</v>
      </c>
      <c r="L674" s="58">
        <v>10743</v>
      </c>
      <c r="M674" s="58">
        <v>247355</v>
      </c>
      <c r="N674" s="58">
        <v>100</v>
      </c>
      <c r="O674" s="58">
        <v>1842</v>
      </c>
      <c r="P674" s="58">
        <v>6.3</v>
      </c>
      <c r="Q674" s="58">
        <v>14.3</v>
      </c>
      <c r="R674" s="58">
        <v>15</v>
      </c>
      <c r="S674" s="58">
        <v>94.97</v>
      </c>
      <c r="T674" s="58">
        <v>98.27</v>
      </c>
      <c r="U674" s="58">
        <v>75.290000000000006</v>
      </c>
      <c r="V674" s="58">
        <v>80.09</v>
      </c>
      <c r="W674" s="58">
        <v>-17.600000000000001</v>
      </c>
      <c r="X674" s="58">
        <v>97.1</v>
      </c>
      <c r="Y674" s="58">
        <v>9.6999999999999993</v>
      </c>
      <c r="Z674" s="58">
        <v>93.9</v>
      </c>
      <c r="AA674" s="58">
        <v>87.6</v>
      </c>
      <c r="AB674" s="58">
        <v>86.5</v>
      </c>
      <c r="AC674" s="58">
        <v>1.087718</v>
      </c>
      <c r="AD674" s="58">
        <v>99.9</v>
      </c>
      <c r="AE674" s="58">
        <v>-7.6</v>
      </c>
      <c r="AF674" s="58">
        <v>102.162719</v>
      </c>
      <c r="AG674" s="58">
        <v>38.53</v>
      </c>
      <c r="AH674" s="58">
        <v>99.9</v>
      </c>
      <c r="AI674" s="58">
        <v>97.1</v>
      </c>
      <c r="AJ674" s="58">
        <v>16.100000000000001</v>
      </c>
      <c r="AK674" s="58">
        <v>14.1</v>
      </c>
      <c r="AL674" s="58">
        <v>0.5</v>
      </c>
      <c r="AM674" s="58">
        <v>100.8771</v>
      </c>
      <c r="AN674" s="58">
        <v>99.628900000000002</v>
      </c>
      <c r="AO674" s="58">
        <v>10.3</v>
      </c>
      <c r="AP674" s="58">
        <v>93.8</v>
      </c>
      <c r="AQ674" s="58">
        <v>100.5</v>
      </c>
      <c r="AR674" s="58">
        <v>16.100000000000001</v>
      </c>
      <c r="AS674" s="58">
        <v>-1.7</v>
      </c>
      <c r="AT674" s="58">
        <v>106.4</v>
      </c>
      <c r="AU674" s="58">
        <v>97.06</v>
      </c>
      <c r="AV674" s="58">
        <v>97.3</v>
      </c>
      <c r="AW674" s="59" t="s">
        <v>544</v>
      </c>
      <c r="AX674" s="58">
        <v>73.8</v>
      </c>
      <c r="AY674" s="58">
        <v>75.8</v>
      </c>
      <c r="AZ674" s="58">
        <v>88.2</v>
      </c>
      <c r="BA674" s="58">
        <v>95.3</v>
      </c>
      <c r="BB674" s="58">
        <v>83.3</v>
      </c>
      <c r="BC674" s="58">
        <v>99.4</v>
      </c>
      <c r="BD674" s="59" t="s">
        <v>544</v>
      </c>
      <c r="BE674" s="58">
        <v>12.4</v>
      </c>
      <c r="BF674" s="58">
        <v>114.8</v>
      </c>
      <c r="BG674" s="59" t="s">
        <v>544</v>
      </c>
      <c r="BH674" s="59" t="s">
        <v>544</v>
      </c>
      <c r="BI674" s="58">
        <v>103.9</v>
      </c>
      <c r="BJ674" s="59" t="s">
        <v>544</v>
      </c>
      <c r="BK674" s="59" t="s">
        <v>544</v>
      </c>
      <c r="BL674" s="58">
        <v>97.68</v>
      </c>
      <c r="BM674" s="58">
        <v>77.930000000000007</v>
      </c>
      <c r="BN674" s="58">
        <v>5.2</v>
      </c>
      <c r="BO674" s="58">
        <v>12.8</v>
      </c>
      <c r="BP674" s="58">
        <v>99.6</v>
      </c>
      <c r="BQ674" s="58">
        <v>99.4</v>
      </c>
      <c r="BR674" s="58">
        <v>100.2</v>
      </c>
      <c r="BS674" s="58">
        <v>102.3</v>
      </c>
      <c r="BT674" s="58">
        <v>-0.4</v>
      </c>
      <c r="BU674" s="58">
        <v>14.1</v>
      </c>
      <c r="BV674" s="58">
        <v>99.9</v>
      </c>
      <c r="BW674" s="58">
        <v>29.9</v>
      </c>
      <c r="BX674" s="58">
        <v>3.8</v>
      </c>
      <c r="BY674" s="58">
        <v>11.2</v>
      </c>
      <c r="BZ674" s="58">
        <v>12.4</v>
      </c>
      <c r="CA674" s="58">
        <v>9.3000000000000007</v>
      </c>
      <c r="CB674" s="58">
        <v>2.9</v>
      </c>
      <c r="CC674" s="58">
        <v>50.8</v>
      </c>
      <c r="CD674" s="58">
        <v>49</v>
      </c>
      <c r="CE674" s="58">
        <v>43285</v>
      </c>
      <c r="CF674" s="58">
        <v>2659108</v>
      </c>
      <c r="CG674" s="58">
        <v>109.5</v>
      </c>
      <c r="CH674" s="58">
        <v>102.1</v>
      </c>
      <c r="CI674" s="58">
        <v>126.2</v>
      </c>
      <c r="CJ674" s="58">
        <v>98.9</v>
      </c>
      <c r="CK674" s="58">
        <v>7.2</v>
      </c>
      <c r="CL674" s="58">
        <v>-17</v>
      </c>
      <c r="CM674" s="58">
        <v>-0.4</v>
      </c>
      <c r="CN674" s="58">
        <v>76</v>
      </c>
      <c r="CO674" s="58">
        <v>78</v>
      </c>
      <c r="CP674" s="58">
        <v>97.7</v>
      </c>
      <c r="CQ674" s="58">
        <v>127.0860672</v>
      </c>
      <c r="CR674" s="58">
        <v>23.68</v>
      </c>
      <c r="CS674" s="58">
        <v>93.8</v>
      </c>
      <c r="CT674" s="58">
        <v>93.6</v>
      </c>
      <c r="CU674" s="58">
        <v>107.0594</v>
      </c>
      <c r="CV674" s="58">
        <v>7.56</v>
      </c>
      <c r="CW674" s="58">
        <v>4.5599999999999996</v>
      </c>
      <c r="CX674" s="58">
        <v>109</v>
      </c>
      <c r="CY674" s="58">
        <v>101.6</v>
      </c>
      <c r="CZ674" s="58">
        <v>100.7</v>
      </c>
      <c r="DA674" s="58">
        <v>3.2</v>
      </c>
      <c r="DB674" s="58">
        <v>97</v>
      </c>
      <c r="DC674" s="58">
        <v>100.3</v>
      </c>
      <c r="DD674" s="58">
        <v>95.3</v>
      </c>
      <c r="DE674" s="58">
        <v>100.4</v>
      </c>
      <c r="DF674" s="58">
        <v>100.6</v>
      </c>
      <c r="DG674" s="58">
        <v>98.9</v>
      </c>
      <c r="DH674" s="58">
        <v>94.6</v>
      </c>
      <c r="DI674" s="58">
        <v>100.7</v>
      </c>
      <c r="DJ674" s="58">
        <v>113.276233968</v>
      </c>
      <c r="DK674" s="58">
        <v>113.8</v>
      </c>
      <c r="DL674" s="58">
        <v>115.4</v>
      </c>
      <c r="DM674" s="58">
        <v>100.4</v>
      </c>
      <c r="DN674" s="58">
        <v>27.617117</v>
      </c>
      <c r="DO674" s="58">
        <v>102.3</v>
      </c>
      <c r="DP674" s="58">
        <v>100.7</v>
      </c>
      <c r="DQ674" s="1">
        <v>100</v>
      </c>
    </row>
    <row r="675" spans="1:121">
      <c r="A675" s="3">
        <v>42384</v>
      </c>
      <c r="B675" s="58">
        <v>99.6</v>
      </c>
      <c r="C675" s="58">
        <v>99</v>
      </c>
      <c r="D675" s="58">
        <v>100</v>
      </c>
      <c r="E675" s="58">
        <v>98.1</v>
      </c>
      <c r="F675" s="58">
        <v>100.4</v>
      </c>
      <c r="G675" s="58">
        <v>1.0859650000000001</v>
      </c>
      <c r="H675" s="58">
        <v>1793.6</v>
      </c>
      <c r="I675" s="58">
        <v>2633.4</v>
      </c>
      <c r="J675" s="58">
        <v>-0.14599999999999999</v>
      </c>
      <c r="K675" s="58">
        <v>0.4</v>
      </c>
      <c r="L675" s="58">
        <v>9798.1</v>
      </c>
      <c r="M675" s="58">
        <v>218365</v>
      </c>
      <c r="N675" s="58">
        <v>101.9</v>
      </c>
      <c r="O675" s="58">
        <v>1691</v>
      </c>
      <c r="P675" s="58">
        <v>6.2</v>
      </c>
      <c r="Q675" s="58">
        <v>19.3</v>
      </c>
      <c r="R675" s="58">
        <v>10.9</v>
      </c>
      <c r="S675" s="58">
        <v>95.01</v>
      </c>
      <c r="T675" s="58">
        <v>99</v>
      </c>
      <c r="U675" s="58">
        <v>75.790000000000006</v>
      </c>
      <c r="V675" s="58">
        <v>82.35</v>
      </c>
      <c r="W675" s="58">
        <v>-14</v>
      </c>
      <c r="X675" s="58">
        <v>101.4</v>
      </c>
      <c r="Y675" s="58">
        <v>6.7</v>
      </c>
      <c r="Z675" s="58">
        <v>94.3</v>
      </c>
      <c r="AA675" s="58">
        <v>88.2</v>
      </c>
      <c r="AB675" s="58">
        <v>87.4</v>
      </c>
      <c r="AC675" s="58">
        <v>1.0859650000000001</v>
      </c>
      <c r="AD675" s="58">
        <v>102.1</v>
      </c>
      <c r="AE675" s="58">
        <v>-7.4</v>
      </c>
      <c r="AF675" s="58">
        <v>103.23590799999999</v>
      </c>
      <c r="AG675" s="58">
        <v>32.049999999999997</v>
      </c>
      <c r="AH675" s="58">
        <v>99.8</v>
      </c>
      <c r="AI675" s="58">
        <v>101.4</v>
      </c>
      <c r="AJ675" s="58">
        <v>17.3</v>
      </c>
      <c r="AK675" s="58">
        <v>13.7</v>
      </c>
      <c r="AL675" s="58">
        <v>1.8</v>
      </c>
      <c r="AM675" s="58">
        <v>100.91379999999999</v>
      </c>
      <c r="AN675" s="58">
        <v>99.515699999999995</v>
      </c>
      <c r="AO675" s="58">
        <v>8.8000000000000007</v>
      </c>
      <c r="AP675" s="58">
        <v>81.5</v>
      </c>
      <c r="AQ675" s="58">
        <v>101.5</v>
      </c>
      <c r="AR675" s="58">
        <v>10.199999999999999</v>
      </c>
      <c r="AS675" s="58">
        <v>-2.9</v>
      </c>
      <c r="AT675" s="58">
        <v>105.3</v>
      </c>
      <c r="AU675" s="58">
        <v>98.06</v>
      </c>
      <c r="AV675" s="58">
        <v>95.8</v>
      </c>
      <c r="AW675" s="59" t="s">
        <v>544</v>
      </c>
      <c r="AX675" s="58">
        <v>63.7</v>
      </c>
      <c r="AY675" s="58">
        <v>66.900000000000006</v>
      </c>
      <c r="AZ675" s="58">
        <v>86.7</v>
      </c>
      <c r="BA675" s="58">
        <v>92.4</v>
      </c>
      <c r="BB675" s="58">
        <v>82.7</v>
      </c>
      <c r="BC675" s="58">
        <v>99</v>
      </c>
      <c r="BD675" s="59" t="s">
        <v>544</v>
      </c>
      <c r="BE675" s="58">
        <v>5.3</v>
      </c>
      <c r="BF675" s="58">
        <v>113.5</v>
      </c>
      <c r="BG675" s="59" t="s">
        <v>544</v>
      </c>
      <c r="BH675" s="59" t="s">
        <v>544</v>
      </c>
      <c r="BI675" s="58">
        <v>100</v>
      </c>
      <c r="BJ675" s="59" t="s">
        <v>544</v>
      </c>
      <c r="BK675" s="59" t="s">
        <v>544</v>
      </c>
      <c r="BL675" s="58">
        <v>98.01</v>
      </c>
      <c r="BM675" s="58">
        <v>78.89</v>
      </c>
      <c r="BN675" s="58">
        <v>0.7</v>
      </c>
      <c r="BO675" s="58">
        <v>10.3</v>
      </c>
      <c r="BP675" s="58">
        <v>102.9</v>
      </c>
      <c r="BQ675" s="58">
        <v>101.6</v>
      </c>
      <c r="BR675" s="58">
        <v>100.7</v>
      </c>
      <c r="BS675" s="58">
        <v>101.9</v>
      </c>
      <c r="BT675" s="58">
        <v>2.8</v>
      </c>
      <c r="BU675" s="58">
        <v>12.8</v>
      </c>
      <c r="BV675" s="58">
        <v>100.7</v>
      </c>
      <c r="BW675" s="58">
        <v>28.1</v>
      </c>
      <c r="BX675" s="58">
        <v>6.9</v>
      </c>
      <c r="BY675" s="58">
        <v>11.3</v>
      </c>
      <c r="BZ675" s="58">
        <v>9.5</v>
      </c>
      <c r="CA675" s="58">
        <v>9.4</v>
      </c>
      <c r="CB675" s="58">
        <v>4.2</v>
      </c>
      <c r="CC675" s="58">
        <v>47.2</v>
      </c>
      <c r="CD675" s="58">
        <v>52.7</v>
      </c>
      <c r="CE675" s="58">
        <v>43284</v>
      </c>
      <c r="CF675" s="58">
        <v>2660584</v>
      </c>
      <c r="CG675" s="58">
        <v>112.3</v>
      </c>
      <c r="CH675" s="58">
        <v>113.5</v>
      </c>
      <c r="CI675" s="58">
        <v>120.8</v>
      </c>
      <c r="CJ675" s="58">
        <v>104.2</v>
      </c>
      <c r="CK675" s="58">
        <v>9.3000000000000007</v>
      </c>
      <c r="CL675" s="58">
        <v>-13.8</v>
      </c>
      <c r="CM675" s="58">
        <v>2.8</v>
      </c>
      <c r="CN675" s="58">
        <v>76.599999999999994</v>
      </c>
      <c r="CO675" s="58">
        <v>76.599999999999994</v>
      </c>
      <c r="CP675" s="58">
        <v>100.3</v>
      </c>
      <c r="CQ675" s="58">
        <v>203.995635986</v>
      </c>
      <c r="CR675" s="58">
        <v>22.62</v>
      </c>
      <c r="CS675" s="58">
        <v>94.1</v>
      </c>
      <c r="CT675" s="58">
        <v>94.4</v>
      </c>
      <c r="CU675" s="58">
        <v>108.90479999999999</v>
      </c>
      <c r="CV675" s="58">
        <v>7.85</v>
      </c>
      <c r="CW675" s="58">
        <v>5.1100000000000003</v>
      </c>
      <c r="CX675" s="58">
        <v>111.5</v>
      </c>
      <c r="CY675" s="58">
        <v>112.7</v>
      </c>
      <c r="CZ675" s="58">
        <v>104.4</v>
      </c>
      <c r="DA675" s="58">
        <v>4.0999999999999996</v>
      </c>
      <c r="DB675" s="58">
        <v>98.6</v>
      </c>
      <c r="DC675" s="58">
        <v>99.6</v>
      </c>
      <c r="DD675" s="58">
        <v>93.1</v>
      </c>
      <c r="DE675" s="58">
        <v>100</v>
      </c>
      <c r="DF675" s="58">
        <v>99.1</v>
      </c>
      <c r="DG675" s="58">
        <v>99.7</v>
      </c>
      <c r="DH675" s="58">
        <v>100.8</v>
      </c>
      <c r="DI675" s="58">
        <v>100.1</v>
      </c>
      <c r="DJ675" s="58">
        <v>149.67837572600001</v>
      </c>
      <c r="DK675" s="58">
        <v>111.9</v>
      </c>
      <c r="DL675" s="58">
        <v>116.4</v>
      </c>
      <c r="DM675" s="58">
        <v>100.7</v>
      </c>
      <c r="DN675" s="58">
        <v>26.891311999999999</v>
      </c>
      <c r="DO675" s="58">
        <v>102.8</v>
      </c>
      <c r="DP675" s="58">
        <v>100.3</v>
      </c>
      <c r="DQ675" s="1">
        <v>101.9</v>
      </c>
    </row>
    <row r="676" spans="1:121">
      <c r="A676" s="3">
        <v>42415</v>
      </c>
      <c r="B676" s="58">
        <v>98.6</v>
      </c>
      <c r="C676" s="58">
        <v>97.7</v>
      </c>
      <c r="D676" s="58">
        <v>99.3</v>
      </c>
      <c r="E676" s="58">
        <v>96.1</v>
      </c>
      <c r="F676" s="58">
        <v>99.7</v>
      </c>
      <c r="G676" s="58">
        <v>1.1092949999999999</v>
      </c>
      <c r="H676" s="58">
        <v>1807</v>
      </c>
      <c r="I676" s="58">
        <v>2644.5</v>
      </c>
      <c r="J676" s="58">
        <v>-0.184</v>
      </c>
      <c r="K676" s="58">
        <v>0.2</v>
      </c>
      <c r="L676" s="58">
        <v>9495.4</v>
      </c>
      <c r="M676" s="58">
        <v>250146</v>
      </c>
      <c r="N676" s="58">
        <v>101.8</v>
      </c>
      <c r="O676" s="58">
        <v>1829</v>
      </c>
      <c r="P676" s="58">
        <v>6.2</v>
      </c>
      <c r="Q676" s="58">
        <v>19.399999999999999</v>
      </c>
      <c r="R676" s="58">
        <v>8.5</v>
      </c>
      <c r="S676" s="58">
        <v>96.49</v>
      </c>
      <c r="T676" s="58">
        <v>99.92</v>
      </c>
      <c r="U676" s="58">
        <v>76.260000000000005</v>
      </c>
      <c r="V676" s="58">
        <v>83.94</v>
      </c>
      <c r="W676" s="58">
        <v>-13.7</v>
      </c>
      <c r="X676" s="58">
        <v>99.9</v>
      </c>
      <c r="Y676" s="58">
        <v>5.4</v>
      </c>
      <c r="Z676" s="58">
        <v>94.8</v>
      </c>
      <c r="AA676" s="58">
        <v>88.6</v>
      </c>
      <c r="AB676" s="58">
        <v>87.7</v>
      </c>
      <c r="AC676" s="58">
        <v>1.1092949999999999</v>
      </c>
      <c r="AD676" s="58">
        <v>102.2</v>
      </c>
      <c r="AE676" s="58">
        <v>-10.6</v>
      </c>
      <c r="AF676" s="58">
        <v>103.684211</v>
      </c>
      <c r="AG676" s="58">
        <v>33.76</v>
      </c>
      <c r="AH676" s="58">
        <v>99.9</v>
      </c>
      <c r="AI676" s="58">
        <v>99.9</v>
      </c>
      <c r="AJ676" s="58">
        <v>14.9</v>
      </c>
      <c r="AK676" s="58">
        <v>16.7</v>
      </c>
      <c r="AL676" s="58">
        <v>-1.7</v>
      </c>
      <c r="AM676" s="58">
        <v>100.971</v>
      </c>
      <c r="AN676" s="58">
        <v>99.422899999999998</v>
      </c>
      <c r="AO676" s="58">
        <v>4</v>
      </c>
      <c r="AP676" s="58">
        <v>57.8</v>
      </c>
      <c r="AQ676" s="58">
        <v>102.5</v>
      </c>
      <c r="AR676" s="58">
        <v>1</v>
      </c>
      <c r="AS676" s="58">
        <v>-3.4</v>
      </c>
      <c r="AT676" s="58">
        <v>104.1</v>
      </c>
      <c r="AU676" s="58">
        <v>98.94</v>
      </c>
      <c r="AV676" s="58">
        <v>94.9</v>
      </c>
      <c r="AW676" s="59" t="s">
        <v>544</v>
      </c>
      <c r="AX676" s="58">
        <v>63.8</v>
      </c>
      <c r="AY676" s="58">
        <v>67.3</v>
      </c>
      <c r="AZ676" s="58">
        <v>89</v>
      </c>
      <c r="BA676" s="58">
        <v>92.3</v>
      </c>
      <c r="BB676" s="58">
        <v>86.7</v>
      </c>
      <c r="BC676" s="58">
        <v>98.5</v>
      </c>
      <c r="BD676" s="59" t="s">
        <v>544</v>
      </c>
      <c r="BE676" s="58">
        <v>5.6</v>
      </c>
      <c r="BF676" s="58">
        <v>115</v>
      </c>
      <c r="BG676" s="59" t="s">
        <v>544</v>
      </c>
      <c r="BH676" s="59" t="s">
        <v>544</v>
      </c>
      <c r="BI676" s="58">
        <v>104.9</v>
      </c>
      <c r="BJ676" s="59" t="s">
        <v>544</v>
      </c>
      <c r="BK676" s="59" t="s">
        <v>544</v>
      </c>
      <c r="BL676" s="58">
        <v>98.42</v>
      </c>
      <c r="BM676" s="58">
        <v>79.66</v>
      </c>
      <c r="BN676" s="58">
        <v>-9.4</v>
      </c>
      <c r="BO676" s="58">
        <v>5</v>
      </c>
      <c r="BP676" s="58">
        <v>101.7</v>
      </c>
      <c r="BQ676" s="58">
        <v>101.7</v>
      </c>
      <c r="BR676" s="58">
        <v>101.7</v>
      </c>
      <c r="BS676" s="58">
        <v>101.3</v>
      </c>
      <c r="BT676" s="58">
        <v>4</v>
      </c>
      <c r="BU676" s="58">
        <v>14.1</v>
      </c>
      <c r="BV676" s="58">
        <v>100.9</v>
      </c>
      <c r="BW676" s="58">
        <v>25.7</v>
      </c>
      <c r="BX676" s="58">
        <v>3.8</v>
      </c>
      <c r="BY676" s="58">
        <v>8.3000000000000007</v>
      </c>
      <c r="BZ676" s="58">
        <v>5.2</v>
      </c>
      <c r="CA676" s="58">
        <v>9.4</v>
      </c>
      <c r="CB676" s="58">
        <v>3.4</v>
      </c>
      <c r="CC676" s="58">
        <v>56.7</v>
      </c>
      <c r="CD676" s="58">
        <v>52.7</v>
      </c>
      <c r="CE676" s="58">
        <v>43346</v>
      </c>
      <c r="CF676" s="58">
        <v>2670355</v>
      </c>
      <c r="CG676" s="58">
        <v>110</v>
      </c>
      <c r="CH676" s="58">
        <v>109.4</v>
      </c>
      <c r="CI676" s="58">
        <v>121</v>
      </c>
      <c r="CJ676" s="58">
        <v>100.7</v>
      </c>
      <c r="CK676" s="58">
        <v>8.6</v>
      </c>
      <c r="CL676" s="58">
        <v>-9.8000000000000007</v>
      </c>
      <c r="CM676" s="58">
        <v>4</v>
      </c>
      <c r="CN676" s="58">
        <v>77.8</v>
      </c>
      <c r="CO676" s="58">
        <v>78.900000000000006</v>
      </c>
      <c r="CP676" s="58">
        <v>101.5</v>
      </c>
      <c r="CQ676" s="58">
        <v>181.86090087900001</v>
      </c>
      <c r="CR676" s="58">
        <v>27.72</v>
      </c>
      <c r="CS676" s="58">
        <v>94</v>
      </c>
      <c r="CT676" s="58">
        <v>95.7</v>
      </c>
      <c r="CU676" s="58">
        <v>110.28879999999999</v>
      </c>
      <c r="CV676" s="58">
        <v>8.6300000000000008</v>
      </c>
      <c r="CW676" s="58">
        <v>5.1100000000000003</v>
      </c>
      <c r="CX676" s="58">
        <v>109.8</v>
      </c>
      <c r="CY676" s="58">
        <v>108.9</v>
      </c>
      <c r="CZ676" s="58">
        <v>106.8</v>
      </c>
      <c r="DA676" s="58">
        <v>-1.3</v>
      </c>
      <c r="DB676" s="58">
        <v>96.6</v>
      </c>
      <c r="DC676" s="58">
        <v>100.1</v>
      </c>
      <c r="DD676" s="58">
        <v>92.2</v>
      </c>
      <c r="DE676" s="58">
        <v>99.5</v>
      </c>
      <c r="DF676" s="58">
        <v>97.7</v>
      </c>
      <c r="DG676" s="58">
        <v>100</v>
      </c>
      <c r="DH676" s="58">
        <v>98.2</v>
      </c>
      <c r="DI676" s="58">
        <v>101.7</v>
      </c>
      <c r="DJ676" s="58">
        <v>155.171888671</v>
      </c>
      <c r="DK676" s="58">
        <v>113.6</v>
      </c>
      <c r="DL676" s="58">
        <v>116.3</v>
      </c>
      <c r="DM676" s="58">
        <v>101.2</v>
      </c>
      <c r="DN676" s="58">
        <v>26.083776</v>
      </c>
      <c r="DO676" s="58">
        <v>103.8</v>
      </c>
      <c r="DP676" s="58">
        <v>100.5</v>
      </c>
      <c r="DQ676" s="1">
        <v>101.8</v>
      </c>
    </row>
    <row r="677" spans="1:121">
      <c r="A677" s="3">
        <v>42444</v>
      </c>
      <c r="B677" s="58">
        <v>99.3</v>
      </c>
      <c r="C677" s="58">
        <v>99.2</v>
      </c>
      <c r="D677" s="58">
        <v>100.5</v>
      </c>
      <c r="E677" s="58">
        <v>98</v>
      </c>
      <c r="F677" s="58">
        <v>101.4</v>
      </c>
      <c r="G677" s="58">
        <v>1.1099669999999999</v>
      </c>
      <c r="H677" s="58">
        <v>1793.1</v>
      </c>
      <c r="I677" s="58">
        <v>2648.6</v>
      </c>
      <c r="J677" s="58">
        <v>-0.22900000000000001</v>
      </c>
      <c r="K677" s="58">
        <v>0.2</v>
      </c>
      <c r="L677" s="58">
        <v>9965.5</v>
      </c>
      <c r="M677" s="58">
        <v>322913</v>
      </c>
      <c r="N677" s="58">
        <v>100.5</v>
      </c>
      <c r="O677" s="58">
        <v>1889</v>
      </c>
      <c r="P677" s="58">
        <v>6.2</v>
      </c>
      <c r="Q677" s="58">
        <v>19.600000000000001</v>
      </c>
      <c r="R677" s="58">
        <v>9.9</v>
      </c>
      <c r="S677" s="58">
        <v>97.39</v>
      </c>
      <c r="T677" s="58">
        <v>101.64</v>
      </c>
      <c r="U677" s="58">
        <v>74.98</v>
      </c>
      <c r="V677" s="58">
        <v>81.430000000000007</v>
      </c>
      <c r="W677" s="58">
        <v>-12.8</v>
      </c>
      <c r="X677" s="58">
        <v>103.3</v>
      </c>
      <c r="Y677" s="58">
        <v>6.4</v>
      </c>
      <c r="Z677" s="58">
        <v>94.7</v>
      </c>
      <c r="AA677" s="58">
        <v>88.3</v>
      </c>
      <c r="AB677" s="58">
        <v>87.2</v>
      </c>
      <c r="AC677" s="58">
        <v>1.1099669999999999</v>
      </c>
      <c r="AD677" s="58">
        <v>101</v>
      </c>
      <c r="AE677" s="58">
        <v>-9.6999999999999993</v>
      </c>
      <c r="AF677" s="58">
        <v>103.030303</v>
      </c>
      <c r="AG677" s="58">
        <v>39.79</v>
      </c>
      <c r="AH677" s="58">
        <v>100.1</v>
      </c>
      <c r="AI677" s="58">
        <v>103.3</v>
      </c>
      <c r="AJ677" s="58">
        <v>15.5</v>
      </c>
      <c r="AK677" s="58">
        <v>14.2</v>
      </c>
      <c r="AL677" s="58">
        <v>0.2</v>
      </c>
      <c r="AM677" s="58">
        <v>101.0741</v>
      </c>
      <c r="AN677" s="58">
        <v>99.375500000000002</v>
      </c>
      <c r="AO677" s="58">
        <v>12.3</v>
      </c>
      <c r="AP677" s="58">
        <v>57</v>
      </c>
      <c r="AQ677" s="58">
        <v>102.2</v>
      </c>
      <c r="AR677" s="58">
        <v>4.3</v>
      </c>
      <c r="AS677" s="58">
        <v>-3.8</v>
      </c>
      <c r="AT677" s="58">
        <v>103.7</v>
      </c>
      <c r="AU677" s="58">
        <v>98.11</v>
      </c>
      <c r="AV677" s="58">
        <v>95.4</v>
      </c>
      <c r="AW677" s="59" t="s">
        <v>544</v>
      </c>
      <c r="AX677" s="58">
        <v>72.900000000000006</v>
      </c>
      <c r="AY677" s="58">
        <v>75.900000000000006</v>
      </c>
      <c r="AZ677" s="58">
        <v>94.6</v>
      </c>
      <c r="BA677" s="58">
        <v>96</v>
      </c>
      <c r="BB677" s="58">
        <v>93.7</v>
      </c>
      <c r="BC677" s="58">
        <v>98.5</v>
      </c>
      <c r="BD677" s="59" t="s">
        <v>544</v>
      </c>
      <c r="BE677" s="58">
        <v>9</v>
      </c>
      <c r="BF677" s="58">
        <v>113.5</v>
      </c>
      <c r="BG677" s="59" t="s">
        <v>544</v>
      </c>
      <c r="BH677" s="59" t="s">
        <v>544</v>
      </c>
      <c r="BI677" s="58">
        <v>103.1</v>
      </c>
      <c r="BJ677" s="59" t="s">
        <v>544</v>
      </c>
      <c r="BK677" s="59" t="s">
        <v>544</v>
      </c>
      <c r="BL677" s="58">
        <v>100.12</v>
      </c>
      <c r="BM677" s="58">
        <v>77.680000000000007</v>
      </c>
      <c r="BN677" s="58">
        <v>-7.9</v>
      </c>
      <c r="BO677" s="58">
        <v>5</v>
      </c>
      <c r="BP677" s="58">
        <v>100.9</v>
      </c>
      <c r="BQ677" s="58">
        <v>100.4</v>
      </c>
      <c r="BR677" s="58">
        <v>100.8</v>
      </c>
      <c r="BS677" s="58">
        <v>100.9</v>
      </c>
      <c r="BT677" s="58">
        <v>3.5</v>
      </c>
      <c r="BU677" s="58">
        <v>13.3</v>
      </c>
      <c r="BV677" s="58">
        <v>100.1</v>
      </c>
      <c r="BW677" s="58">
        <v>25.1</v>
      </c>
      <c r="BX677" s="58">
        <v>7.4</v>
      </c>
      <c r="BY677" s="58">
        <v>13.5</v>
      </c>
      <c r="BZ677" s="58">
        <v>8.4</v>
      </c>
      <c r="CA677" s="58">
        <v>9.5</v>
      </c>
      <c r="CB677" s="58">
        <v>0.5</v>
      </c>
      <c r="CC677" s="58">
        <v>50.5</v>
      </c>
      <c r="CD677" s="58">
        <v>50</v>
      </c>
      <c r="CE677" s="58">
        <v>43407</v>
      </c>
      <c r="CF677" s="58">
        <v>2672808</v>
      </c>
      <c r="CG677" s="58">
        <v>113.4</v>
      </c>
      <c r="CH677" s="58">
        <v>118.9</v>
      </c>
      <c r="CI677" s="58">
        <v>116</v>
      </c>
      <c r="CJ677" s="58">
        <v>108.1</v>
      </c>
      <c r="CK677" s="58">
        <v>9.6</v>
      </c>
      <c r="CL677" s="58">
        <v>-12.1</v>
      </c>
      <c r="CM677" s="58">
        <v>3.5</v>
      </c>
      <c r="CN677" s="58">
        <v>76.900000000000006</v>
      </c>
      <c r="CO677" s="58">
        <v>78.400000000000006</v>
      </c>
      <c r="CP677" s="58">
        <v>98.3</v>
      </c>
      <c r="CQ677" s="58">
        <v>190.581832886</v>
      </c>
      <c r="CR677" s="58">
        <v>27.52</v>
      </c>
      <c r="CS677" s="58">
        <v>94</v>
      </c>
      <c r="CT677" s="58">
        <v>95.4</v>
      </c>
      <c r="CU677" s="58">
        <v>109.0314</v>
      </c>
      <c r="CV677" s="58">
        <v>8.57</v>
      </c>
      <c r="CW677" s="58">
        <v>5.04</v>
      </c>
      <c r="CX677" s="58">
        <v>113</v>
      </c>
      <c r="CY677" s="58">
        <v>118.2</v>
      </c>
      <c r="CZ677" s="58">
        <v>105.8</v>
      </c>
      <c r="DA677" s="58">
        <v>-1.2</v>
      </c>
      <c r="DB677" s="58">
        <v>96.7</v>
      </c>
      <c r="DC677" s="58">
        <v>100.8</v>
      </c>
      <c r="DD677" s="58">
        <v>93.1</v>
      </c>
      <c r="DE677" s="58">
        <v>99.5</v>
      </c>
      <c r="DF677" s="58">
        <v>99.1</v>
      </c>
      <c r="DG677" s="58">
        <v>100</v>
      </c>
      <c r="DH677" s="58">
        <v>104.7</v>
      </c>
      <c r="DI677" s="58">
        <v>101.1</v>
      </c>
      <c r="DJ677" s="58">
        <v>165.75463498100001</v>
      </c>
      <c r="DK677" s="58">
        <v>112.3</v>
      </c>
      <c r="DL677" s="58">
        <v>116.2</v>
      </c>
      <c r="DM677" s="58">
        <v>100.5</v>
      </c>
      <c r="DN677" s="58">
        <v>26.154170000000001</v>
      </c>
      <c r="DO677" s="58">
        <v>103.4</v>
      </c>
      <c r="DP677" s="58">
        <v>100.2</v>
      </c>
      <c r="DQ677" s="1">
        <v>100.5</v>
      </c>
    </row>
    <row r="678" spans="1:121">
      <c r="A678" s="3">
        <v>42475</v>
      </c>
      <c r="B678" s="58">
        <v>100.3</v>
      </c>
      <c r="C678" s="58">
        <v>99.7</v>
      </c>
      <c r="D678" s="58">
        <v>99.8</v>
      </c>
      <c r="E678" s="58">
        <v>99.5</v>
      </c>
      <c r="F678" s="58">
        <v>100.5</v>
      </c>
      <c r="G678" s="58">
        <v>1.1339189999999999</v>
      </c>
      <c r="H678" s="58">
        <v>1817.3</v>
      </c>
      <c r="I678" s="58">
        <v>2669.6</v>
      </c>
      <c r="J678" s="58">
        <v>-0.249</v>
      </c>
      <c r="K678" s="58">
        <v>0.1</v>
      </c>
      <c r="L678" s="58">
        <v>10039</v>
      </c>
      <c r="M678" s="58">
        <v>315921</v>
      </c>
      <c r="N678" s="58">
        <v>101.3</v>
      </c>
      <c r="O678" s="58">
        <v>1888</v>
      </c>
      <c r="P678" s="58">
        <v>6.2</v>
      </c>
      <c r="Q678" s="58">
        <v>21</v>
      </c>
      <c r="R678" s="58">
        <v>10.1</v>
      </c>
      <c r="S678" s="58">
        <v>98.94</v>
      </c>
      <c r="T678" s="58">
        <v>102.27</v>
      </c>
      <c r="U678" s="58">
        <v>74.73</v>
      </c>
      <c r="V678" s="58">
        <v>80.97</v>
      </c>
      <c r="W678" s="58">
        <v>-11.5</v>
      </c>
      <c r="X678" s="58">
        <v>99.5</v>
      </c>
      <c r="Y678" s="58">
        <v>6.2</v>
      </c>
      <c r="Z678" s="58">
        <v>95.1</v>
      </c>
      <c r="AA678" s="58">
        <v>88.8</v>
      </c>
      <c r="AB678" s="58">
        <v>87.5</v>
      </c>
      <c r="AC678" s="58">
        <v>1.1339189999999999</v>
      </c>
      <c r="AD678" s="58">
        <v>101.4</v>
      </c>
      <c r="AE678" s="58">
        <v>-10.7</v>
      </c>
      <c r="AF678" s="58">
        <v>103.141361</v>
      </c>
      <c r="AG678" s="58">
        <v>43.33</v>
      </c>
      <c r="AH678" s="58">
        <v>100.2</v>
      </c>
      <c r="AI678" s="58">
        <v>99.5</v>
      </c>
      <c r="AJ678" s="58">
        <v>16.100000000000001</v>
      </c>
      <c r="AK678" s="58">
        <v>14</v>
      </c>
      <c r="AL678" s="58">
        <v>-2.2000000000000002</v>
      </c>
      <c r="AM678" s="58">
        <v>101.2196</v>
      </c>
      <c r="AN678" s="58">
        <v>99.369699999999995</v>
      </c>
      <c r="AO678" s="58">
        <v>17.2</v>
      </c>
      <c r="AP678" s="58">
        <v>77.400000000000006</v>
      </c>
      <c r="AQ678" s="58">
        <v>102.7</v>
      </c>
      <c r="AR678" s="58">
        <v>11.2</v>
      </c>
      <c r="AS678" s="58">
        <v>-2.9</v>
      </c>
      <c r="AT678" s="58">
        <v>104.3</v>
      </c>
      <c r="AU678" s="58">
        <v>98.54</v>
      </c>
      <c r="AV678" s="58">
        <v>95.3</v>
      </c>
      <c r="AW678" s="59" t="s">
        <v>544</v>
      </c>
      <c r="AX678" s="58">
        <v>78.400000000000006</v>
      </c>
      <c r="AY678" s="58">
        <v>81.2</v>
      </c>
      <c r="AZ678" s="58">
        <v>98.4</v>
      </c>
      <c r="BA678" s="58">
        <v>99.3</v>
      </c>
      <c r="BB678" s="58">
        <v>97.7</v>
      </c>
      <c r="BC678" s="58">
        <v>98.4</v>
      </c>
      <c r="BD678" s="59" t="s">
        <v>544</v>
      </c>
      <c r="BE678" s="58">
        <v>7.6</v>
      </c>
      <c r="BF678" s="58">
        <v>114.4</v>
      </c>
      <c r="BG678" s="59" t="s">
        <v>544</v>
      </c>
      <c r="BH678" s="59" t="s">
        <v>544</v>
      </c>
      <c r="BI678" s="58">
        <v>100.8</v>
      </c>
      <c r="BJ678" s="59" t="s">
        <v>544</v>
      </c>
      <c r="BK678" s="59" t="s">
        <v>544</v>
      </c>
      <c r="BL678" s="58">
        <v>100.63</v>
      </c>
      <c r="BM678" s="58">
        <v>77.16</v>
      </c>
      <c r="BN678" s="58">
        <v>0.2</v>
      </c>
      <c r="BO678" s="58">
        <v>10.8</v>
      </c>
      <c r="BP678" s="58">
        <v>101.6</v>
      </c>
      <c r="BQ678" s="58">
        <v>101.8</v>
      </c>
      <c r="BR678" s="58">
        <v>101.6</v>
      </c>
      <c r="BS678" s="58">
        <v>100.7</v>
      </c>
      <c r="BT678" s="58">
        <v>6.9</v>
      </c>
      <c r="BU678" s="58">
        <v>9.6</v>
      </c>
      <c r="BV678" s="58">
        <v>99.7</v>
      </c>
      <c r="BW678" s="58">
        <v>28.5</v>
      </c>
      <c r="BX678" s="58">
        <v>4.5999999999999996</v>
      </c>
      <c r="BY678" s="58">
        <v>14.6</v>
      </c>
      <c r="BZ678" s="58">
        <v>9.9</v>
      </c>
      <c r="CA678" s="58">
        <v>9.4</v>
      </c>
      <c r="CB678" s="58">
        <v>6.3</v>
      </c>
      <c r="CC678" s="58">
        <v>57.5</v>
      </c>
      <c r="CD678" s="58">
        <v>55.4</v>
      </c>
      <c r="CE678" s="58">
        <v>43439</v>
      </c>
      <c r="CF678" s="58">
        <v>2684421</v>
      </c>
      <c r="CG678" s="58">
        <v>112.8</v>
      </c>
      <c r="CH678" s="58">
        <v>109.9</v>
      </c>
      <c r="CI678" s="58">
        <v>113</v>
      </c>
      <c r="CJ678" s="58">
        <v>114.1</v>
      </c>
      <c r="CK678" s="58">
        <v>9.6999999999999993</v>
      </c>
      <c r="CL678" s="58">
        <v>-9.9</v>
      </c>
      <c r="CM678" s="58">
        <v>6.9</v>
      </c>
      <c r="CN678" s="58">
        <v>76.8</v>
      </c>
      <c r="CO678" s="58">
        <v>78.2</v>
      </c>
      <c r="CP678" s="58">
        <v>100.6</v>
      </c>
      <c r="CQ678" s="58">
        <v>124.16818237299999</v>
      </c>
      <c r="CR678" s="58">
        <v>24.85</v>
      </c>
      <c r="CS678" s="58">
        <v>94.1</v>
      </c>
      <c r="CT678" s="58">
        <v>96.3</v>
      </c>
      <c r="CU678" s="58">
        <v>109.76990000000001</v>
      </c>
      <c r="CV678" s="58">
        <v>8.23</v>
      </c>
      <c r="CW678" s="58">
        <v>4.82</v>
      </c>
      <c r="CX678" s="58">
        <v>112.1</v>
      </c>
      <c r="CY678" s="58">
        <v>108.9</v>
      </c>
      <c r="CZ678" s="58">
        <v>104.2</v>
      </c>
      <c r="DA678" s="58">
        <v>-11.7</v>
      </c>
      <c r="DB678" s="58">
        <v>96.9</v>
      </c>
      <c r="DC678" s="58">
        <v>100.8</v>
      </c>
      <c r="DD678" s="58">
        <v>93.8</v>
      </c>
      <c r="DE678" s="58">
        <v>100.2</v>
      </c>
      <c r="DF678" s="58">
        <v>100.5</v>
      </c>
      <c r="DG678" s="58">
        <v>100</v>
      </c>
      <c r="DH678" s="58">
        <v>98.6</v>
      </c>
      <c r="DI678" s="58">
        <v>101.4</v>
      </c>
      <c r="DJ678" s="58">
        <v>143.899766672</v>
      </c>
      <c r="DK678" s="58">
        <v>112.8</v>
      </c>
      <c r="DL678" s="58">
        <v>116.5</v>
      </c>
      <c r="DM678" s="58">
        <v>100.3</v>
      </c>
      <c r="DN678" s="58">
        <v>25.887059000000001</v>
      </c>
      <c r="DO678" s="58">
        <v>104.1</v>
      </c>
      <c r="DP678" s="58">
        <v>99.9</v>
      </c>
      <c r="DQ678" s="1">
        <v>101.3</v>
      </c>
    </row>
    <row r="679" spans="1:121">
      <c r="A679" s="3">
        <v>42505</v>
      </c>
      <c r="B679" s="58">
        <v>100.2</v>
      </c>
      <c r="C679" s="58">
        <v>100.1</v>
      </c>
      <c r="D679" s="58">
        <v>100.8</v>
      </c>
      <c r="E679" s="58">
        <v>99.5</v>
      </c>
      <c r="F679" s="58">
        <v>100.4</v>
      </c>
      <c r="G679" s="58">
        <v>1.1311089999999999</v>
      </c>
      <c r="H679" s="58">
        <v>1839.6</v>
      </c>
      <c r="I679" s="58">
        <v>2681.6</v>
      </c>
      <c r="J679" s="58">
        <v>-0.25700000000000001</v>
      </c>
      <c r="K679" s="58">
        <v>0.1</v>
      </c>
      <c r="L679" s="58">
        <v>10262.700000000001</v>
      </c>
      <c r="M679" s="58">
        <v>286931</v>
      </c>
      <c r="N679" s="58">
        <v>99.4</v>
      </c>
      <c r="O679" s="58">
        <v>1736</v>
      </c>
      <c r="P679" s="58">
        <v>6.1</v>
      </c>
      <c r="Q679" s="58">
        <v>17.7</v>
      </c>
      <c r="R679" s="58">
        <v>10.7</v>
      </c>
      <c r="S679" s="58">
        <v>96.62</v>
      </c>
      <c r="T679" s="58">
        <v>100.08</v>
      </c>
      <c r="U679" s="58">
        <v>74.48</v>
      </c>
      <c r="V679" s="58">
        <v>80.67</v>
      </c>
      <c r="W679" s="58">
        <v>-10.9</v>
      </c>
      <c r="X679" s="58">
        <v>100.9</v>
      </c>
      <c r="Y679" s="58">
        <v>7.2</v>
      </c>
      <c r="Z679" s="58">
        <v>94.9</v>
      </c>
      <c r="AA679" s="58">
        <v>88.9</v>
      </c>
      <c r="AB679" s="58">
        <v>87.8</v>
      </c>
      <c r="AC679" s="58">
        <v>1.1311089999999999</v>
      </c>
      <c r="AD679" s="58">
        <v>100.1</v>
      </c>
      <c r="AE679" s="58">
        <v>-7.6</v>
      </c>
      <c r="AF679" s="58">
        <v>102.598753</v>
      </c>
      <c r="AG679" s="58">
        <v>47.73</v>
      </c>
      <c r="AH679" s="58">
        <v>100.4</v>
      </c>
      <c r="AI679" s="58">
        <v>100.9</v>
      </c>
      <c r="AJ679" s="58">
        <v>15.7</v>
      </c>
      <c r="AK679" s="58">
        <v>13.9</v>
      </c>
      <c r="AL679" s="58">
        <v>3</v>
      </c>
      <c r="AM679" s="58">
        <v>101.4014</v>
      </c>
      <c r="AN679" s="58">
        <v>99.399699999999996</v>
      </c>
      <c r="AO679" s="58">
        <v>16</v>
      </c>
      <c r="AP679" s="58">
        <v>90.9</v>
      </c>
      <c r="AQ679" s="58">
        <v>104.5</v>
      </c>
      <c r="AR679" s="58">
        <v>6.4</v>
      </c>
      <c r="AS679" s="58">
        <v>-2.9</v>
      </c>
      <c r="AT679" s="58">
        <v>104.3</v>
      </c>
      <c r="AU679" s="58">
        <v>98.83</v>
      </c>
      <c r="AV679" s="58">
        <v>95.9</v>
      </c>
      <c r="AW679" s="59" t="s">
        <v>544</v>
      </c>
      <c r="AX679" s="58">
        <v>86.9</v>
      </c>
      <c r="AY679" s="58">
        <v>88.6</v>
      </c>
      <c r="AZ679" s="58">
        <v>99.2</v>
      </c>
      <c r="BA679" s="58">
        <v>105.4</v>
      </c>
      <c r="BB679" s="58">
        <v>94.8</v>
      </c>
      <c r="BC679" s="58">
        <v>98.6</v>
      </c>
      <c r="BD679" s="59" t="s">
        <v>544</v>
      </c>
      <c r="BE679" s="58">
        <v>11</v>
      </c>
      <c r="BF679" s="58">
        <v>113.9</v>
      </c>
      <c r="BG679" s="59" t="s">
        <v>544</v>
      </c>
      <c r="BH679" s="59" t="s">
        <v>544</v>
      </c>
      <c r="BI679" s="58">
        <v>101.3</v>
      </c>
      <c r="BJ679" s="59" t="s">
        <v>544</v>
      </c>
      <c r="BK679" s="59" t="s">
        <v>544</v>
      </c>
      <c r="BL679" s="58">
        <v>98.68</v>
      </c>
      <c r="BM679" s="58">
        <v>77.36</v>
      </c>
      <c r="BN679" s="58">
        <v>0.4</v>
      </c>
      <c r="BO679" s="58">
        <v>12</v>
      </c>
      <c r="BP679" s="58">
        <v>98.2</v>
      </c>
      <c r="BQ679" s="58">
        <v>98.8</v>
      </c>
      <c r="BR679" s="58">
        <v>100</v>
      </c>
      <c r="BS679" s="58">
        <v>101.4</v>
      </c>
      <c r="BT679" s="58">
        <v>7.6</v>
      </c>
      <c r="BU679" s="58">
        <v>13.4</v>
      </c>
      <c r="BV679" s="58">
        <v>99.2</v>
      </c>
      <c r="BW679" s="58">
        <v>27.2</v>
      </c>
      <c r="BX679" s="58">
        <v>8.3000000000000007</v>
      </c>
      <c r="BY679" s="58">
        <v>14.2</v>
      </c>
      <c r="BZ679" s="58">
        <v>10.7</v>
      </c>
      <c r="CA679" s="58">
        <v>9.6999999999999993</v>
      </c>
      <c r="CB679" s="58">
        <v>8.3000000000000007</v>
      </c>
      <c r="CC679" s="58">
        <v>51.8</v>
      </c>
      <c r="CD679" s="58">
        <v>57.7</v>
      </c>
      <c r="CE679" s="58">
        <v>43491</v>
      </c>
      <c r="CF679" s="58">
        <v>2693863</v>
      </c>
      <c r="CG679" s="58">
        <v>118.2</v>
      </c>
      <c r="CH679" s="58">
        <v>123.8</v>
      </c>
      <c r="CI679" s="58">
        <v>112.1</v>
      </c>
      <c r="CJ679" s="58">
        <v>120.6</v>
      </c>
      <c r="CK679" s="58">
        <v>14.4</v>
      </c>
      <c r="CL679" s="58">
        <v>-7.3</v>
      </c>
      <c r="CM679" s="58">
        <v>7.6</v>
      </c>
      <c r="CN679" s="58">
        <v>76.2</v>
      </c>
      <c r="CO679" s="58">
        <v>78</v>
      </c>
      <c r="CP679" s="58">
        <v>100.3</v>
      </c>
      <c r="CQ679" s="58">
        <v>131.46119689899999</v>
      </c>
      <c r="CR679" s="58">
        <v>24.29</v>
      </c>
      <c r="CS679" s="58">
        <v>94</v>
      </c>
      <c r="CT679" s="58">
        <v>95.9</v>
      </c>
      <c r="CU679" s="58">
        <v>110.23609999999999</v>
      </c>
      <c r="CV679" s="58">
        <v>7.89</v>
      </c>
      <c r="CW679" s="58">
        <v>4.72</v>
      </c>
      <c r="CX679" s="58">
        <v>117.1</v>
      </c>
      <c r="CY679" s="58">
        <v>122</v>
      </c>
      <c r="CZ679" s="58">
        <v>104.3</v>
      </c>
      <c r="DA679" s="58">
        <v>-1.5</v>
      </c>
      <c r="DB679" s="58">
        <v>99.2</v>
      </c>
      <c r="DC679" s="58">
        <v>101.2</v>
      </c>
      <c r="DD679" s="58">
        <v>95.2</v>
      </c>
      <c r="DE679" s="58">
        <v>100.3</v>
      </c>
      <c r="DF679" s="58">
        <v>100.1</v>
      </c>
      <c r="DG679" s="58">
        <v>100.7</v>
      </c>
      <c r="DH679" s="58">
        <v>100.4</v>
      </c>
      <c r="DI679" s="58">
        <v>100.7</v>
      </c>
      <c r="DJ679" s="58">
        <v>131.89366733599999</v>
      </c>
      <c r="DK679" s="58">
        <v>113</v>
      </c>
      <c r="DL679" s="58">
        <v>116.4</v>
      </c>
      <c r="DM679" s="58">
        <v>100.1</v>
      </c>
      <c r="DN679" s="58">
        <v>26.045251</v>
      </c>
      <c r="DO679" s="58">
        <v>102.9</v>
      </c>
      <c r="DP679" s="58">
        <v>101</v>
      </c>
      <c r="DQ679" s="1">
        <v>99.4</v>
      </c>
    </row>
    <row r="680" spans="1:121">
      <c r="A680" s="3">
        <v>42536</v>
      </c>
      <c r="B680" s="58">
        <v>100.2</v>
      </c>
      <c r="C680" s="58">
        <v>100.4</v>
      </c>
      <c r="D680" s="58">
        <v>101.1</v>
      </c>
      <c r="E680" s="58">
        <v>99.8</v>
      </c>
      <c r="F680" s="58">
        <v>100.3</v>
      </c>
      <c r="G680" s="58">
        <v>1.1228910000000001</v>
      </c>
      <c r="H680" s="58">
        <v>1841.3</v>
      </c>
      <c r="I680" s="58">
        <v>2689.8</v>
      </c>
      <c r="J680" s="58">
        <v>-0.26800000000000002</v>
      </c>
      <c r="K680" s="58">
        <v>0</v>
      </c>
      <c r="L680" s="58">
        <v>9680.1</v>
      </c>
      <c r="M680" s="58">
        <v>339563</v>
      </c>
      <c r="N680" s="58">
        <v>101.7</v>
      </c>
      <c r="O680" s="58">
        <v>1951</v>
      </c>
      <c r="P680" s="58">
        <v>6.1</v>
      </c>
      <c r="Q680" s="58">
        <v>18.100000000000001</v>
      </c>
      <c r="R680" s="58">
        <v>11.1</v>
      </c>
      <c r="S680" s="58">
        <v>97.63</v>
      </c>
      <c r="T680" s="58">
        <v>100.32</v>
      </c>
      <c r="U680" s="58">
        <v>76.739999999999995</v>
      </c>
      <c r="V680" s="58">
        <v>81.28</v>
      </c>
      <c r="W680" s="58">
        <v>-12.3</v>
      </c>
      <c r="X680" s="58">
        <v>100.5</v>
      </c>
      <c r="Y680" s="58">
        <v>9.1999999999999993</v>
      </c>
      <c r="Z680" s="58">
        <v>94.7</v>
      </c>
      <c r="AA680" s="58">
        <v>88.7</v>
      </c>
      <c r="AB680" s="58">
        <v>87.5</v>
      </c>
      <c r="AC680" s="58">
        <v>1.1228910000000001</v>
      </c>
      <c r="AD680" s="58">
        <v>101.8</v>
      </c>
      <c r="AE680" s="58">
        <v>-6.7</v>
      </c>
      <c r="AF680" s="58">
        <v>102.37849</v>
      </c>
      <c r="AG680" s="58">
        <v>49.88</v>
      </c>
      <c r="AH680" s="58">
        <v>100.5</v>
      </c>
      <c r="AI680" s="58">
        <v>100.5</v>
      </c>
      <c r="AJ680" s="58">
        <v>15.4</v>
      </c>
      <c r="AK680" s="58">
        <v>11.4</v>
      </c>
      <c r="AL680" s="58">
        <v>3.1</v>
      </c>
      <c r="AM680" s="58">
        <v>101.6104</v>
      </c>
      <c r="AN680" s="58">
        <v>99.456100000000006</v>
      </c>
      <c r="AO680" s="58">
        <v>20.7</v>
      </c>
      <c r="AP680" s="58">
        <v>91.4</v>
      </c>
      <c r="AQ680" s="58">
        <v>105.1</v>
      </c>
      <c r="AR680" s="58">
        <v>19.2</v>
      </c>
      <c r="AS680" s="58">
        <v>-2</v>
      </c>
      <c r="AT680" s="58">
        <v>105.5</v>
      </c>
      <c r="AU680" s="58">
        <v>98.52</v>
      </c>
      <c r="AV680" s="58">
        <v>96.6</v>
      </c>
      <c r="AW680" s="59" t="s">
        <v>544</v>
      </c>
      <c r="AX680" s="58">
        <v>93</v>
      </c>
      <c r="AY680" s="58">
        <v>94</v>
      </c>
      <c r="AZ680" s="58">
        <v>100.4</v>
      </c>
      <c r="BA680" s="58">
        <v>111.1</v>
      </c>
      <c r="BB680" s="58">
        <v>93</v>
      </c>
      <c r="BC680" s="58">
        <v>98.8</v>
      </c>
      <c r="BD680" s="59" t="s">
        <v>544</v>
      </c>
      <c r="BE680" s="58">
        <v>9.8000000000000007</v>
      </c>
      <c r="BF680" s="58">
        <v>115.1</v>
      </c>
      <c r="BG680" s="59" t="s">
        <v>544</v>
      </c>
      <c r="BH680" s="59" t="s">
        <v>544</v>
      </c>
      <c r="BI680" s="58">
        <v>102.2</v>
      </c>
      <c r="BJ680" s="59" t="s">
        <v>544</v>
      </c>
      <c r="BK680" s="59" t="s">
        <v>544</v>
      </c>
      <c r="BL680" s="58">
        <v>99.12</v>
      </c>
      <c r="BM680" s="58">
        <v>78.52</v>
      </c>
      <c r="BN680" s="58">
        <v>2.9</v>
      </c>
      <c r="BO680" s="58">
        <v>12</v>
      </c>
      <c r="BP680" s="58">
        <v>102.4</v>
      </c>
      <c r="BQ680" s="58">
        <v>99.5</v>
      </c>
      <c r="BR680" s="58">
        <v>99.9</v>
      </c>
      <c r="BS680" s="58">
        <v>101</v>
      </c>
      <c r="BT680" s="58">
        <v>9.3000000000000007</v>
      </c>
      <c r="BU680" s="58">
        <v>8</v>
      </c>
      <c r="BV680" s="58">
        <v>99.4</v>
      </c>
      <c r="BW680" s="58">
        <v>26.9</v>
      </c>
      <c r="BX680" s="58">
        <v>5.0999999999999996</v>
      </c>
      <c r="BY680" s="58">
        <v>17.8</v>
      </c>
      <c r="BZ680" s="58">
        <v>11.4</v>
      </c>
      <c r="CA680" s="58">
        <v>9.8000000000000007</v>
      </c>
      <c r="CB680" s="58">
        <v>18</v>
      </c>
      <c r="CC680" s="58">
        <v>59.6</v>
      </c>
      <c r="CD680" s="58">
        <v>54.4</v>
      </c>
      <c r="CE680" s="58">
        <v>43548</v>
      </c>
      <c r="CF680" s="58">
        <v>2690660</v>
      </c>
      <c r="CG680" s="58">
        <v>115.7</v>
      </c>
      <c r="CH680" s="58">
        <v>119.5</v>
      </c>
      <c r="CI680" s="58">
        <v>110.7</v>
      </c>
      <c r="CJ680" s="58">
        <v>118.1</v>
      </c>
      <c r="CK680" s="58">
        <v>13.6</v>
      </c>
      <c r="CL680" s="58">
        <v>-9.1999999999999993</v>
      </c>
      <c r="CM680" s="58">
        <v>9.3000000000000007</v>
      </c>
      <c r="CN680" s="58">
        <v>76.3</v>
      </c>
      <c r="CO680" s="58">
        <v>76.900000000000006</v>
      </c>
      <c r="CP680" s="58">
        <v>100.9</v>
      </c>
      <c r="CQ680" s="58">
        <v>454.00543212899998</v>
      </c>
      <c r="CR680" s="58">
        <v>22.59</v>
      </c>
      <c r="CS680" s="58">
        <v>93.9</v>
      </c>
      <c r="CT680" s="58">
        <v>95.4</v>
      </c>
      <c r="CU680" s="58">
        <v>109.7777</v>
      </c>
      <c r="CV680" s="58">
        <v>7.98</v>
      </c>
      <c r="CW680" s="58">
        <v>4.82</v>
      </c>
      <c r="CX680" s="58">
        <v>114.5</v>
      </c>
      <c r="CY680" s="58">
        <v>117.5</v>
      </c>
      <c r="CZ680" s="58">
        <v>104.4</v>
      </c>
      <c r="DA680" s="58">
        <v>0.7</v>
      </c>
      <c r="DB680" s="58">
        <v>97.9</v>
      </c>
      <c r="DC680" s="58">
        <v>101.3</v>
      </c>
      <c r="DD680" s="58">
        <v>96.2</v>
      </c>
      <c r="DE680" s="58">
        <v>100.9</v>
      </c>
      <c r="DF680" s="58">
        <v>99.4</v>
      </c>
      <c r="DG680" s="58">
        <v>101.3</v>
      </c>
      <c r="DH680" s="58">
        <v>100.1</v>
      </c>
      <c r="DI680" s="58">
        <v>100.2</v>
      </c>
      <c r="DJ680" s="58">
        <v>242.12578944200001</v>
      </c>
      <c r="DK680" s="58">
        <v>114.5</v>
      </c>
      <c r="DL680" s="58">
        <v>117.1</v>
      </c>
      <c r="DM680" s="58">
        <v>99.9</v>
      </c>
      <c r="DN680" s="58">
        <v>26.383593000000001</v>
      </c>
      <c r="DO680" s="58">
        <v>103.1</v>
      </c>
      <c r="DP680" s="58">
        <v>101.6</v>
      </c>
      <c r="DQ680" s="1">
        <v>101.7</v>
      </c>
    </row>
    <row r="681" spans="1:121">
      <c r="A681" s="3">
        <v>42566</v>
      </c>
      <c r="B681" s="58">
        <v>100.2</v>
      </c>
      <c r="C681" s="58">
        <v>100.1</v>
      </c>
      <c r="D681" s="58">
        <v>100.8</v>
      </c>
      <c r="E681" s="58">
        <v>99.3</v>
      </c>
      <c r="F681" s="58">
        <v>100.9</v>
      </c>
      <c r="G681" s="58">
        <v>1.1068519999999999</v>
      </c>
      <c r="H681" s="58">
        <v>1853.4</v>
      </c>
      <c r="I681" s="58">
        <v>2705.7</v>
      </c>
      <c r="J681" s="58">
        <v>-0.29499999999999998</v>
      </c>
      <c r="K681" s="58">
        <v>-0.2</v>
      </c>
      <c r="L681" s="58">
        <v>10337.5</v>
      </c>
      <c r="M681" s="58">
        <v>278866</v>
      </c>
      <c r="N681" s="58">
        <v>100</v>
      </c>
      <c r="O681" s="58">
        <v>1811</v>
      </c>
      <c r="P681" s="58">
        <v>6.1</v>
      </c>
      <c r="Q681" s="58">
        <v>15.8</v>
      </c>
      <c r="R681" s="58">
        <v>12.9</v>
      </c>
      <c r="S681" s="58">
        <v>96.95</v>
      </c>
      <c r="T681" s="58">
        <v>99.36</v>
      </c>
      <c r="U681" s="58">
        <v>75.89</v>
      </c>
      <c r="V681" s="58">
        <v>80.89</v>
      </c>
      <c r="W681" s="58">
        <v>-10.1</v>
      </c>
      <c r="X681" s="58">
        <v>103.8</v>
      </c>
      <c r="Y681" s="58">
        <v>9.1</v>
      </c>
      <c r="Z681" s="58">
        <v>95</v>
      </c>
      <c r="AA681" s="58">
        <v>88.8</v>
      </c>
      <c r="AB681" s="58">
        <v>87.3</v>
      </c>
      <c r="AC681" s="58">
        <v>1.1068519999999999</v>
      </c>
      <c r="AD681" s="58">
        <v>100.9</v>
      </c>
      <c r="AE681" s="58">
        <v>-4.5999999999999996</v>
      </c>
      <c r="AF681" s="58">
        <v>102.272727</v>
      </c>
      <c r="AG681" s="58">
        <v>46.6</v>
      </c>
      <c r="AH681" s="58">
        <v>100.5</v>
      </c>
      <c r="AI681" s="58">
        <v>103.8</v>
      </c>
      <c r="AJ681" s="58">
        <v>14.9</v>
      </c>
      <c r="AK681" s="58">
        <v>13.6</v>
      </c>
      <c r="AL681" s="58">
        <v>0.8</v>
      </c>
      <c r="AM681" s="58">
        <v>101.8456</v>
      </c>
      <c r="AN681" s="58">
        <v>99.538200000000003</v>
      </c>
      <c r="AO681" s="58">
        <v>21.1</v>
      </c>
      <c r="AP681" s="58">
        <v>92.4</v>
      </c>
      <c r="AQ681" s="58">
        <v>104.8</v>
      </c>
      <c r="AR681" s="58">
        <v>-6.8</v>
      </c>
      <c r="AS681" s="58">
        <v>-2.2999999999999998</v>
      </c>
      <c r="AT681" s="58">
        <v>105.9</v>
      </c>
      <c r="AU681" s="58">
        <v>98.15</v>
      </c>
      <c r="AV681" s="58">
        <v>96.8</v>
      </c>
      <c r="AW681" s="59" t="s">
        <v>544</v>
      </c>
      <c r="AX681" s="58">
        <v>88.4</v>
      </c>
      <c r="AY681" s="58">
        <v>90.1</v>
      </c>
      <c r="AZ681" s="58">
        <v>101.1</v>
      </c>
      <c r="BA681" s="58">
        <v>106.7</v>
      </c>
      <c r="BB681" s="58">
        <v>97.2</v>
      </c>
      <c r="BC681" s="58">
        <v>98.9</v>
      </c>
      <c r="BD681" s="59" t="s">
        <v>544</v>
      </c>
      <c r="BE681" s="58">
        <v>3</v>
      </c>
      <c r="BF681" s="58">
        <v>113.9</v>
      </c>
      <c r="BG681" s="59" t="s">
        <v>544</v>
      </c>
      <c r="BH681" s="59" t="s">
        <v>544</v>
      </c>
      <c r="BI681" s="58">
        <v>103.3</v>
      </c>
      <c r="BJ681" s="59" t="s">
        <v>544</v>
      </c>
      <c r="BK681" s="59" t="s">
        <v>544</v>
      </c>
      <c r="BL681" s="58">
        <v>98.27</v>
      </c>
      <c r="BM681" s="58">
        <v>78.3</v>
      </c>
      <c r="BN681" s="58">
        <v>-2.7</v>
      </c>
      <c r="BO681" s="58">
        <v>10.3</v>
      </c>
      <c r="BP681" s="58">
        <v>99.7</v>
      </c>
      <c r="BQ681" s="58">
        <v>97.3</v>
      </c>
      <c r="BR681" s="58">
        <v>98</v>
      </c>
      <c r="BS681" s="58">
        <v>102.3</v>
      </c>
      <c r="BT681" s="58">
        <v>9.6</v>
      </c>
      <c r="BU681" s="58">
        <v>12.5</v>
      </c>
      <c r="BV681" s="58">
        <v>98.2</v>
      </c>
      <c r="BW681" s="58">
        <v>27.5</v>
      </c>
      <c r="BX681" s="58">
        <v>4.0999999999999996</v>
      </c>
      <c r="BY681" s="58">
        <v>13.7</v>
      </c>
      <c r="BZ681" s="58">
        <v>10.8</v>
      </c>
      <c r="CA681" s="58">
        <v>10.1</v>
      </c>
      <c r="CB681" s="58">
        <v>9.4</v>
      </c>
      <c r="CC681" s="58">
        <v>49.7</v>
      </c>
      <c r="CD681" s="58">
        <v>55.4</v>
      </c>
      <c r="CE681" s="58">
        <v>43549</v>
      </c>
      <c r="CF681" s="58">
        <v>2697736</v>
      </c>
      <c r="CG681" s="58">
        <v>112.3</v>
      </c>
      <c r="CH681" s="58">
        <v>113.9</v>
      </c>
      <c r="CI681" s="58">
        <v>113.8</v>
      </c>
      <c r="CJ681" s="58">
        <v>110.2</v>
      </c>
      <c r="CK681" s="58">
        <v>15.3</v>
      </c>
      <c r="CL681" s="58">
        <v>-5.2</v>
      </c>
      <c r="CM681" s="58">
        <v>9.6</v>
      </c>
      <c r="CN681" s="58">
        <v>76.400000000000006</v>
      </c>
      <c r="CO681" s="58">
        <v>77.7</v>
      </c>
      <c r="CP681" s="58">
        <v>97.9</v>
      </c>
      <c r="CQ681" s="58">
        <v>331.66818237299998</v>
      </c>
      <c r="CR681" s="58">
        <v>23.54</v>
      </c>
      <c r="CS681" s="58">
        <v>94</v>
      </c>
      <c r="CT681" s="58">
        <v>96.1</v>
      </c>
      <c r="CU681" s="58">
        <v>109.5115</v>
      </c>
      <c r="CV681" s="58">
        <v>7.35</v>
      </c>
      <c r="CW681" s="58">
        <v>4.6900000000000004</v>
      </c>
      <c r="CX681" s="58">
        <v>110.8</v>
      </c>
      <c r="CY681" s="58">
        <v>111.8</v>
      </c>
      <c r="CZ681" s="58">
        <v>106.1</v>
      </c>
      <c r="DA681" s="58">
        <v>5</v>
      </c>
      <c r="DB681" s="58">
        <v>100.1</v>
      </c>
      <c r="DC681" s="58">
        <v>101.9</v>
      </c>
      <c r="DD681" s="58">
        <v>95.2</v>
      </c>
      <c r="DE681" s="58">
        <v>100.2</v>
      </c>
      <c r="DF681" s="58">
        <v>100.2</v>
      </c>
      <c r="DG681" s="58">
        <v>96.8</v>
      </c>
      <c r="DH681" s="58">
        <v>105.1</v>
      </c>
      <c r="DI681" s="58">
        <v>98.5</v>
      </c>
      <c r="DJ681" s="58">
        <v>234.687383458</v>
      </c>
      <c r="DK681" s="58">
        <v>112.8</v>
      </c>
      <c r="DL681" s="58">
        <v>117.1</v>
      </c>
      <c r="DM681" s="58">
        <v>98.7</v>
      </c>
      <c r="DN681" s="58">
        <v>27.128516999999999</v>
      </c>
      <c r="DO681" s="58">
        <v>103.2</v>
      </c>
      <c r="DP681" s="58">
        <v>102.4</v>
      </c>
      <c r="DQ681" s="1">
        <v>100</v>
      </c>
    </row>
    <row r="682" spans="1:121">
      <c r="A682" s="3">
        <v>42597</v>
      </c>
      <c r="B682" s="58">
        <v>99.8</v>
      </c>
      <c r="C682" s="58">
        <v>98.9</v>
      </c>
      <c r="D682" s="58">
        <v>99.7</v>
      </c>
      <c r="E682" s="58">
        <v>98.1</v>
      </c>
      <c r="F682" s="58">
        <v>101.2</v>
      </c>
      <c r="G682" s="58">
        <v>1.1211739999999999</v>
      </c>
      <c r="H682" s="58">
        <v>1864.6</v>
      </c>
      <c r="I682" s="58">
        <v>2712</v>
      </c>
      <c r="J682" s="58">
        <v>-0.29799999999999999</v>
      </c>
      <c r="K682" s="58">
        <v>-0.1</v>
      </c>
      <c r="L682" s="58">
        <v>10592.7</v>
      </c>
      <c r="M682" s="58">
        <v>245076</v>
      </c>
      <c r="N682" s="58">
        <v>101.7</v>
      </c>
      <c r="O682" s="58">
        <v>1789</v>
      </c>
      <c r="P682" s="58">
        <v>6</v>
      </c>
      <c r="Q682" s="58">
        <v>18.2</v>
      </c>
      <c r="R682" s="58">
        <v>11.7</v>
      </c>
      <c r="S682" s="58">
        <v>98.74</v>
      </c>
      <c r="T682" s="58">
        <v>101.99</v>
      </c>
      <c r="U682" s="58">
        <v>78.400000000000006</v>
      </c>
      <c r="V682" s="58">
        <v>82.91</v>
      </c>
      <c r="W682" s="58">
        <v>-14.2</v>
      </c>
      <c r="X682" s="58">
        <v>101.7</v>
      </c>
      <c r="Y682" s="58">
        <v>9</v>
      </c>
      <c r="Z682" s="58">
        <v>95.2</v>
      </c>
      <c r="AA682" s="58">
        <v>88.9</v>
      </c>
      <c r="AB682" s="58">
        <v>87.4</v>
      </c>
      <c r="AC682" s="58">
        <v>1.1211739999999999</v>
      </c>
      <c r="AD682" s="58">
        <v>102.2</v>
      </c>
      <c r="AE682" s="58">
        <v>-10</v>
      </c>
      <c r="AF682" s="58">
        <v>102.27507799999999</v>
      </c>
      <c r="AG682" s="58">
        <v>47.05</v>
      </c>
      <c r="AH682" s="58">
        <v>100.5</v>
      </c>
      <c r="AI682" s="58">
        <v>101.7</v>
      </c>
      <c r="AJ682" s="58">
        <v>12.6</v>
      </c>
      <c r="AK682" s="58">
        <v>14.3</v>
      </c>
      <c r="AL682" s="58">
        <v>-3.6</v>
      </c>
      <c r="AM682" s="58">
        <v>102.1048</v>
      </c>
      <c r="AN682" s="58">
        <v>99.643699999999995</v>
      </c>
      <c r="AO682" s="58">
        <v>17</v>
      </c>
      <c r="AP682" s="58">
        <v>95</v>
      </c>
      <c r="AQ682" s="58">
        <v>104.2</v>
      </c>
      <c r="AR682" s="58">
        <v>0.5</v>
      </c>
      <c r="AS682" s="58">
        <v>-1.1000000000000001</v>
      </c>
      <c r="AT682" s="58">
        <v>105.4</v>
      </c>
      <c r="AU682" s="58">
        <v>98.41</v>
      </c>
      <c r="AV682" s="58">
        <v>96.8</v>
      </c>
      <c r="AW682" s="59" t="s">
        <v>544</v>
      </c>
      <c r="AX682" s="58">
        <v>89.2</v>
      </c>
      <c r="AY682" s="58">
        <v>90.9</v>
      </c>
      <c r="AZ682" s="58">
        <v>101</v>
      </c>
      <c r="BA682" s="58">
        <v>104</v>
      </c>
      <c r="BB682" s="58">
        <v>98.9</v>
      </c>
      <c r="BC682" s="58">
        <v>98.9</v>
      </c>
      <c r="BD682" s="59" t="s">
        <v>544</v>
      </c>
      <c r="BE682" s="58">
        <v>1.6</v>
      </c>
      <c r="BF682" s="58">
        <v>115.9</v>
      </c>
      <c r="BG682" s="59" t="s">
        <v>544</v>
      </c>
      <c r="BH682" s="59" t="s">
        <v>544</v>
      </c>
      <c r="BI682" s="58">
        <v>104.8</v>
      </c>
      <c r="BJ682" s="59" t="s">
        <v>544</v>
      </c>
      <c r="BK682" s="59" t="s">
        <v>544</v>
      </c>
      <c r="BL682" s="58">
        <v>100.87</v>
      </c>
      <c r="BM682" s="58">
        <v>80.260000000000005</v>
      </c>
      <c r="BN682" s="58">
        <v>-3</v>
      </c>
      <c r="BO682" s="58">
        <v>9</v>
      </c>
      <c r="BP682" s="58">
        <v>102</v>
      </c>
      <c r="BQ682" s="58">
        <v>99.6</v>
      </c>
      <c r="BR682" s="58">
        <v>100.9</v>
      </c>
      <c r="BS682" s="58">
        <v>102.5</v>
      </c>
      <c r="BT682" s="58">
        <v>8.8000000000000007</v>
      </c>
      <c r="BU682" s="58">
        <v>12.5</v>
      </c>
      <c r="BV682" s="58">
        <v>99.7</v>
      </c>
      <c r="BW682" s="58">
        <v>28.2</v>
      </c>
      <c r="BX682" s="58">
        <v>2.2000000000000002</v>
      </c>
      <c r="BY682" s="58">
        <v>8.9</v>
      </c>
      <c r="BZ682" s="58">
        <v>9.3000000000000007</v>
      </c>
      <c r="CA682" s="58">
        <v>10</v>
      </c>
      <c r="CB682" s="58">
        <v>8.6</v>
      </c>
      <c r="CC682" s="58">
        <v>58.3</v>
      </c>
      <c r="CD682" s="58">
        <v>57.3</v>
      </c>
      <c r="CE682" s="58">
        <v>43622</v>
      </c>
      <c r="CF682" s="58">
        <v>2705219</v>
      </c>
      <c r="CG682" s="58">
        <v>113.1</v>
      </c>
      <c r="CH682" s="58">
        <v>116.2</v>
      </c>
      <c r="CI682" s="58">
        <v>114.5</v>
      </c>
      <c r="CJ682" s="58">
        <v>110.1</v>
      </c>
      <c r="CK682" s="58">
        <v>12.8</v>
      </c>
      <c r="CL682" s="58">
        <v>-7.3</v>
      </c>
      <c r="CM682" s="58">
        <v>8.8000000000000007</v>
      </c>
      <c r="CN682" s="58">
        <v>75.900000000000006</v>
      </c>
      <c r="CO682" s="58">
        <v>76.400000000000006</v>
      </c>
      <c r="CP682" s="58">
        <v>101.8</v>
      </c>
      <c r="CQ682" s="58">
        <v>223.12734985399999</v>
      </c>
      <c r="CR682" s="58">
        <v>19.02</v>
      </c>
      <c r="CS682" s="58">
        <v>93.9</v>
      </c>
      <c r="CT682" s="58">
        <v>96.7</v>
      </c>
      <c r="CU682" s="58">
        <v>109.9683</v>
      </c>
      <c r="CV682" s="58">
        <v>7.73</v>
      </c>
      <c r="CW682" s="58">
        <v>4.62</v>
      </c>
      <c r="CX682" s="58">
        <v>111.3</v>
      </c>
      <c r="CY682" s="58">
        <v>113.9</v>
      </c>
      <c r="CZ682" s="58">
        <v>105.8</v>
      </c>
      <c r="DA682" s="58">
        <v>1</v>
      </c>
      <c r="DB682" s="58">
        <v>100.3</v>
      </c>
      <c r="DC682" s="58">
        <v>101.9</v>
      </c>
      <c r="DD682" s="58">
        <v>94.4</v>
      </c>
      <c r="DE682" s="58">
        <v>100.2</v>
      </c>
      <c r="DF682" s="58">
        <v>99.4</v>
      </c>
      <c r="DG682" s="58">
        <v>102.6</v>
      </c>
      <c r="DH682" s="58">
        <v>102.1</v>
      </c>
      <c r="DI682" s="58">
        <v>101.7</v>
      </c>
      <c r="DJ682" s="58">
        <v>143.107904738</v>
      </c>
      <c r="DK682" s="58">
        <v>115.5</v>
      </c>
      <c r="DL682" s="58">
        <v>117.6</v>
      </c>
      <c r="DM682" s="58">
        <v>100.9</v>
      </c>
      <c r="DN682" s="58">
        <v>28.215824999999999</v>
      </c>
      <c r="DO682" s="58">
        <v>104.3</v>
      </c>
      <c r="DP682" s="58">
        <v>103.3</v>
      </c>
      <c r="DQ682" s="1">
        <v>101.7</v>
      </c>
    </row>
    <row r="683" spans="1:121">
      <c r="A683" s="3">
        <v>42628</v>
      </c>
      <c r="B683" s="58">
        <v>100.7</v>
      </c>
      <c r="C683" s="58">
        <v>100.5</v>
      </c>
      <c r="D683" s="58">
        <v>100.5</v>
      </c>
      <c r="E683" s="58">
        <v>100.4</v>
      </c>
      <c r="F683" s="58">
        <v>100</v>
      </c>
      <c r="G683" s="58">
        <v>1.1212089999999999</v>
      </c>
      <c r="H683" s="58">
        <v>1867.6</v>
      </c>
      <c r="I683" s="58">
        <v>2723.7</v>
      </c>
      <c r="J683" s="58">
        <v>-0.30199999999999999</v>
      </c>
      <c r="K683" s="58">
        <v>-0.1</v>
      </c>
      <c r="L683" s="58">
        <v>10511</v>
      </c>
      <c r="M683" s="58">
        <v>298002</v>
      </c>
      <c r="N683" s="58">
        <v>101.5</v>
      </c>
      <c r="O683" s="58">
        <v>1896</v>
      </c>
      <c r="P683" s="58">
        <v>6</v>
      </c>
      <c r="Q683" s="58">
        <v>19.899999999999999</v>
      </c>
      <c r="R683" s="58">
        <v>11.9</v>
      </c>
      <c r="S683" s="58">
        <v>98.5</v>
      </c>
      <c r="T683" s="58">
        <v>100.96</v>
      </c>
      <c r="U683" s="58">
        <v>77.77</v>
      </c>
      <c r="V683" s="58">
        <v>82.27</v>
      </c>
      <c r="W683" s="58">
        <v>-12.7</v>
      </c>
      <c r="X683" s="58">
        <v>101.8</v>
      </c>
      <c r="Y683" s="58">
        <v>10.4</v>
      </c>
      <c r="Z683" s="58">
        <v>95.2</v>
      </c>
      <c r="AA683" s="58">
        <v>89</v>
      </c>
      <c r="AB683" s="58">
        <v>87.6</v>
      </c>
      <c r="AC683" s="58">
        <v>1.1212089999999999</v>
      </c>
      <c r="AD683" s="58">
        <v>101.9</v>
      </c>
      <c r="AE683" s="58">
        <v>-4.5999999999999996</v>
      </c>
      <c r="AF683" s="58">
        <v>102.484472</v>
      </c>
      <c r="AG683" s="58">
        <v>47.38</v>
      </c>
      <c r="AH683" s="58">
        <v>100.7</v>
      </c>
      <c r="AI683" s="58">
        <v>101.8</v>
      </c>
      <c r="AJ683" s="58">
        <v>16.100000000000001</v>
      </c>
      <c r="AK683" s="58">
        <v>13.8</v>
      </c>
      <c r="AL683" s="58">
        <v>5.7</v>
      </c>
      <c r="AM683" s="58">
        <v>102.39570000000001</v>
      </c>
      <c r="AN683" s="58">
        <v>99.780100000000004</v>
      </c>
      <c r="AO683" s="58">
        <v>15.3</v>
      </c>
      <c r="AP683" s="58">
        <v>97.8</v>
      </c>
      <c r="AQ683" s="58">
        <v>105</v>
      </c>
      <c r="AR683" s="58">
        <v>0.5</v>
      </c>
      <c r="AS683" s="58">
        <v>-0.9</v>
      </c>
      <c r="AT683" s="58">
        <v>106.5</v>
      </c>
      <c r="AU683" s="58">
        <v>98.57</v>
      </c>
      <c r="AV683" s="58">
        <v>96.9</v>
      </c>
      <c r="AW683" s="59" t="s">
        <v>544</v>
      </c>
      <c r="AX683" s="58">
        <v>89.9</v>
      </c>
      <c r="AY683" s="58">
        <v>91.2</v>
      </c>
      <c r="AZ683" s="58">
        <v>99.7</v>
      </c>
      <c r="BA683" s="58">
        <v>104.3</v>
      </c>
      <c r="BB683" s="58">
        <v>96.5</v>
      </c>
      <c r="BC683" s="58">
        <v>99.1</v>
      </c>
      <c r="BD683" s="59" t="s">
        <v>544</v>
      </c>
      <c r="BE683" s="58">
        <v>7.4</v>
      </c>
      <c r="BF683" s="58">
        <v>115.7</v>
      </c>
      <c r="BG683" s="59" t="s">
        <v>544</v>
      </c>
      <c r="BH683" s="59" t="s">
        <v>544</v>
      </c>
      <c r="BI683" s="58">
        <v>103.3</v>
      </c>
      <c r="BJ683" s="59" t="s">
        <v>544</v>
      </c>
      <c r="BK683" s="59" t="s">
        <v>544</v>
      </c>
      <c r="BL683" s="58">
        <v>100.05</v>
      </c>
      <c r="BM683" s="58">
        <v>79.72</v>
      </c>
      <c r="BN683" s="58">
        <v>5.5</v>
      </c>
      <c r="BO683" s="58">
        <v>13.5</v>
      </c>
      <c r="BP683" s="58">
        <v>101.6</v>
      </c>
      <c r="BQ683" s="58">
        <v>100</v>
      </c>
      <c r="BR683" s="58">
        <v>100.5</v>
      </c>
      <c r="BS683" s="58">
        <v>101.3</v>
      </c>
      <c r="BT683" s="58">
        <v>8.9</v>
      </c>
      <c r="BU683" s="58">
        <v>16.899999999999999</v>
      </c>
      <c r="BV683" s="58">
        <v>99.8</v>
      </c>
      <c r="BW683" s="58">
        <v>29</v>
      </c>
      <c r="BX683" s="58">
        <v>3.3</v>
      </c>
      <c r="BY683" s="58">
        <v>13.7</v>
      </c>
      <c r="BZ683" s="58">
        <v>13.2</v>
      </c>
      <c r="CA683" s="58">
        <v>10.199999999999999</v>
      </c>
      <c r="CB683" s="58">
        <v>6.8</v>
      </c>
      <c r="CC683" s="58">
        <v>52.6</v>
      </c>
      <c r="CD683" s="58">
        <v>53.3</v>
      </c>
      <c r="CE683" s="58">
        <v>43692</v>
      </c>
      <c r="CF683" s="58">
        <v>2716973</v>
      </c>
      <c r="CG683" s="58">
        <v>112.9</v>
      </c>
      <c r="CH683" s="58">
        <v>128.4</v>
      </c>
      <c r="CI683" s="58">
        <v>113</v>
      </c>
      <c r="CJ683" s="58">
        <v>104.6</v>
      </c>
      <c r="CK683" s="58">
        <v>15.6</v>
      </c>
      <c r="CL683" s="58">
        <v>-5.9</v>
      </c>
      <c r="CM683" s="58">
        <v>8.9</v>
      </c>
      <c r="CN683" s="58">
        <v>76.5</v>
      </c>
      <c r="CO683" s="58">
        <v>77.5</v>
      </c>
      <c r="CP683" s="58">
        <v>99.3</v>
      </c>
      <c r="CQ683" s="58">
        <v>219.077392578</v>
      </c>
      <c r="CR683" s="58">
        <v>19.489999999999998</v>
      </c>
      <c r="CS683" s="58">
        <v>94</v>
      </c>
      <c r="CT683" s="58">
        <v>96.8</v>
      </c>
      <c r="CU683" s="58">
        <v>110.20569999999999</v>
      </c>
      <c r="CV683" s="58">
        <v>8.42</v>
      </c>
      <c r="CW683" s="58">
        <v>4.8600000000000003</v>
      </c>
      <c r="CX683" s="58">
        <v>110.9</v>
      </c>
      <c r="CY683" s="58">
        <v>125.5</v>
      </c>
      <c r="CZ683" s="58">
        <v>104.9</v>
      </c>
      <c r="DA683" s="58">
        <v>4.2</v>
      </c>
      <c r="DB683" s="58">
        <v>100.6</v>
      </c>
      <c r="DC683" s="58">
        <v>101.9</v>
      </c>
      <c r="DD683" s="58">
        <v>94.9</v>
      </c>
      <c r="DE683" s="58">
        <v>100.8</v>
      </c>
      <c r="DF683" s="58">
        <v>100.6</v>
      </c>
      <c r="DG683" s="58">
        <v>98.2</v>
      </c>
      <c r="DH683" s="58">
        <v>100.4</v>
      </c>
      <c r="DI683" s="58">
        <v>100.9</v>
      </c>
      <c r="DJ683" s="58">
        <v>148.41081491599999</v>
      </c>
      <c r="DK683" s="58">
        <v>115.1</v>
      </c>
      <c r="DL683" s="58">
        <v>117.6</v>
      </c>
      <c r="DM683" s="58">
        <v>100.8</v>
      </c>
      <c r="DN683" s="58">
        <v>29.431308999999999</v>
      </c>
      <c r="DO683" s="58">
        <v>104.2</v>
      </c>
      <c r="DP683" s="58">
        <v>103.9</v>
      </c>
      <c r="DQ683" s="1">
        <v>101.5</v>
      </c>
    </row>
    <row r="684" spans="1:121">
      <c r="A684" s="3">
        <v>42658</v>
      </c>
      <c r="B684" s="58">
        <v>101.1</v>
      </c>
      <c r="C684" s="58">
        <v>101.2</v>
      </c>
      <c r="D684" s="58">
        <v>100.9</v>
      </c>
      <c r="E684" s="58">
        <v>101.6</v>
      </c>
      <c r="F684" s="58">
        <v>103.3</v>
      </c>
      <c r="G684" s="58">
        <v>1.1026050000000001</v>
      </c>
      <c r="H684" s="58">
        <v>1879.9</v>
      </c>
      <c r="I684" s="58">
        <v>2720.6</v>
      </c>
      <c r="J684" s="58">
        <v>-0.309</v>
      </c>
      <c r="K684" s="58">
        <v>0</v>
      </c>
      <c r="L684" s="58">
        <v>10665</v>
      </c>
      <c r="M684" s="58">
        <v>262724</v>
      </c>
      <c r="N684" s="58">
        <v>102</v>
      </c>
      <c r="O684" s="58">
        <v>1621</v>
      </c>
      <c r="P684" s="58">
        <v>6</v>
      </c>
      <c r="Q684" s="58">
        <v>15.9</v>
      </c>
      <c r="R684" s="58">
        <v>11.8</v>
      </c>
      <c r="S684" s="58">
        <v>98.79</v>
      </c>
      <c r="T684" s="58">
        <v>101.01</v>
      </c>
      <c r="U684" s="58">
        <v>78.3</v>
      </c>
      <c r="V684" s="58">
        <v>82.33</v>
      </c>
      <c r="W684" s="58">
        <v>-13.1</v>
      </c>
      <c r="X684" s="58">
        <v>103.7</v>
      </c>
      <c r="Y684" s="58">
        <v>12.9</v>
      </c>
      <c r="Z684" s="58">
        <v>95.5</v>
      </c>
      <c r="AA684" s="58">
        <v>89.1</v>
      </c>
      <c r="AB684" s="58">
        <v>87.5</v>
      </c>
      <c r="AC684" s="58">
        <v>1.1026050000000001</v>
      </c>
      <c r="AD684" s="58">
        <v>102.3</v>
      </c>
      <c r="AE684" s="58">
        <v>-4.9000000000000004</v>
      </c>
      <c r="AF684" s="58">
        <v>101.846154</v>
      </c>
      <c r="AG684" s="58">
        <v>51.41</v>
      </c>
      <c r="AH684" s="58">
        <v>100.9</v>
      </c>
      <c r="AI684" s="58">
        <v>103.7</v>
      </c>
      <c r="AJ684" s="58">
        <v>14.5</v>
      </c>
      <c r="AK684" s="58">
        <v>12.4</v>
      </c>
      <c r="AL684" s="58">
        <v>1.8</v>
      </c>
      <c r="AM684" s="58">
        <v>102.69889999999999</v>
      </c>
      <c r="AN684" s="58">
        <v>99.9285</v>
      </c>
      <c r="AO684" s="58">
        <v>14</v>
      </c>
      <c r="AP684" s="58">
        <v>98.5</v>
      </c>
      <c r="AQ684" s="58">
        <v>105.6</v>
      </c>
      <c r="AR684" s="58">
        <v>6.2</v>
      </c>
      <c r="AS684" s="58">
        <v>-0.6</v>
      </c>
      <c r="AT684" s="58">
        <v>107.9</v>
      </c>
      <c r="AU684" s="58">
        <v>98.32</v>
      </c>
      <c r="AV684" s="58">
        <v>97.8</v>
      </c>
      <c r="AW684" s="59" t="s">
        <v>544</v>
      </c>
      <c r="AX684" s="58">
        <v>99.5</v>
      </c>
      <c r="AY684" s="58">
        <v>99.9</v>
      </c>
      <c r="AZ684" s="58">
        <v>101.8</v>
      </c>
      <c r="BA684" s="58">
        <v>105.5</v>
      </c>
      <c r="BB684" s="58">
        <v>99.2</v>
      </c>
      <c r="BC684" s="58">
        <v>99.5</v>
      </c>
      <c r="BD684" s="59" t="s">
        <v>544</v>
      </c>
      <c r="BE684" s="58">
        <v>14.1</v>
      </c>
      <c r="BF684" s="58">
        <v>115.1</v>
      </c>
      <c r="BG684" s="59" t="s">
        <v>544</v>
      </c>
      <c r="BH684" s="59" t="s">
        <v>544</v>
      </c>
      <c r="BI684" s="58">
        <v>104.1</v>
      </c>
      <c r="BJ684" s="59" t="s">
        <v>544</v>
      </c>
      <c r="BK684" s="59" t="s">
        <v>544</v>
      </c>
      <c r="BL684" s="58">
        <v>100.5</v>
      </c>
      <c r="BM684" s="58">
        <v>80.52</v>
      </c>
      <c r="BN684" s="58">
        <v>4.0999999999999996</v>
      </c>
      <c r="BO684" s="58">
        <v>16.100000000000001</v>
      </c>
      <c r="BP684" s="58">
        <v>103.5</v>
      </c>
      <c r="BQ684" s="58">
        <v>101.6</v>
      </c>
      <c r="BR684" s="58">
        <v>103.4</v>
      </c>
      <c r="BS684" s="58">
        <v>104.6</v>
      </c>
      <c r="BT684" s="58">
        <v>9.6999999999999993</v>
      </c>
      <c r="BU684" s="58">
        <v>18.7</v>
      </c>
      <c r="BV684" s="58">
        <v>100.2</v>
      </c>
      <c r="BW684" s="58">
        <v>29.3</v>
      </c>
      <c r="BX684" s="58">
        <v>2.2000000000000002</v>
      </c>
      <c r="BY684" s="58">
        <v>13</v>
      </c>
      <c r="BZ684" s="58">
        <v>15.8</v>
      </c>
      <c r="CA684" s="58">
        <v>10</v>
      </c>
      <c r="CB684" s="58">
        <v>13</v>
      </c>
      <c r="CC684" s="58">
        <v>44.8</v>
      </c>
      <c r="CD684" s="58">
        <v>49.9</v>
      </c>
      <c r="CE684" s="58">
        <v>43728</v>
      </c>
      <c r="CF684" s="58">
        <v>2724948</v>
      </c>
      <c r="CG684" s="58">
        <v>122.6</v>
      </c>
      <c r="CH684" s="58">
        <v>117.9</v>
      </c>
      <c r="CI684" s="58">
        <v>127.5</v>
      </c>
      <c r="CJ684" s="58">
        <v>120.9</v>
      </c>
      <c r="CK684" s="58">
        <v>15.9</v>
      </c>
      <c r="CL684" s="58">
        <v>-4.0999999999999996</v>
      </c>
      <c r="CM684" s="58">
        <v>9.6999999999999993</v>
      </c>
      <c r="CN684" s="58">
        <v>76.900000000000006</v>
      </c>
      <c r="CO684" s="58">
        <v>77.599999999999994</v>
      </c>
      <c r="CP684" s="58">
        <v>104.8</v>
      </c>
      <c r="CQ684" s="58">
        <v>148.260528564</v>
      </c>
      <c r="CR684" s="58">
        <v>18.84</v>
      </c>
      <c r="CS684" s="58">
        <v>94</v>
      </c>
      <c r="CT684" s="58">
        <v>97.3</v>
      </c>
      <c r="CU684" s="58">
        <v>109.96729999999999</v>
      </c>
      <c r="CV684" s="58">
        <v>8.19</v>
      </c>
      <c r="CW684" s="58">
        <v>4.96</v>
      </c>
      <c r="CX684" s="58">
        <v>120.2</v>
      </c>
      <c r="CY684" s="58">
        <v>115</v>
      </c>
      <c r="CZ684" s="58">
        <v>105.3</v>
      </c>
      <c r="DA684" s="58">
        <v>1.9</v>
      </c>
      <c r="DB684" s="58">
        <v>98.5</v>
      </c>
      <c r="DC684" s="58">
        <v>101.9</v>
      </c>
      <c r="DD684" s="58">
        <v>96.2</v>
      </c>
      <c r="DE684" s="58">
        <v>100.7</v>
      </c>
      <c r="DF684" s="58">
        <v>101.4</v>
      </c>
      <c r="DG684" s="58">
        <v>104.6</v>
      </c>
      <c r="DH684" s="58">
        <v>103.9</v>
      </c>
      <c r="DI684" s="58">
        <v>104.6</v>
      </c>
      <c r="DJ684" s="58">
        <v>133.763693883</v>
      </c>
      <c r="DK684" s="58">
        <v>114.3</v>
      </c>
      <c r="DL684" s="58">
        <v>118.2</v>
      </c>
      <c r="DM684" s="58">
        <v>101.6</v>
      </c>
      <c r="DN684" s="58">
        <v>30.427769999999999</v>
      </c>
      <c r="DO684" s="58">
        <v>105.6</v>
      </c>
      <c r="DP684" s="58">
        <v>105.3</v>
      </c>
      <c r="DQ684" s="1">
        <v>102.1</v>
      </c>
    </row>
    <row r="685" spans="1:121">
      <c r="A685" s="3">
        <v>42689</v>
      </c>
      <c r="B685" s="58">
        <v>101.3</v>
      </c>
      <c r="C685" s="58">
        <v>101.4</v>
      </c>
      <c r="D685" s="58">
        <v>101.6</v>
      </c>
      <c r="E685" s="58">
        <v>101.1</v>
      </c>
      <c r="F685" s="58">
        <v>101.4</v>
      </c>
      <c r="G685" s="58">
        <v>1.079895</v>
      </c>
      <c r="H685" s="58">
        <v>1917.2</v>
      </c>
      <c r="I685" s="58">
        <v>2744.6</v>
      </c>
      <c r="J685" s="58">
        <v>-0.313</v>
      </c>
      <c r="K685" s="58">
        <v>0.2</v>
      </c>
      <c r="L685" s="58">
        <v>10640.3</v>
      </c>
      <c r="M685" s="58">
        <v>276567</v>
      </c>
      <c r="N685" s="58">
        <v>101.8</v>
      </c>
      <c r="O685" s="58">
        <v>1677</v>
      </c>
      <c r="P685" s="58">
        <v>6</v>
      </c>
      <c r="Q685" s="58">
        <v>12.6</v>
      </c>
      <c r="R685" s="58">
        <v>11.6</v>
      </c>
      <c r="S685" s="58">
        <v>101.38</v>
      </c>
      <c r="T685" s="58">
        <v>102.64</v>
      </c>
      <c r="U685" s="58">
        <v>80.08</v>
      </c>
      <c r="V685" s="58">
        <v>83.13</v>
      </c>
      <c r="W685" s="58">
        <v>-12.3</v>
      </c>
      <c r="X685" s="58">
        <v>102.5</v>
      </c>
      <c r="Y685" s="58">
        <v>6.9</v>
      </c>
      <c r="Z685" s="58">
        <v>95.1</v>
      </c>
      <c r="AA685" s="58">
        <v>88.8</v>
      </c>
      <c r="AB685" s="58">
        <v>87.3</v>
      </c>
      <c r="AC685" s="58">
        <v>1.079895</v>
      </c>
      <c r="AD685" s="58">
        <v>102.2</v>
      </c>
      <c r="AE685" s="58">
        <v>-4.9000000000000004</v>
      </c>
      <c r="AF685" s="58">
        <v>101.424212</v>
      </c>
      <c r="AG685" s="58">
        <v>46.94</v>
      </c>
      <c r="AH685" s="58">
        <v>101</v>
      </c>
      <c r="AI685" s="58">
        <v>102.5</v>
      </c>
      <c r="AJ685" s="58">
        <v>13.4</v>
      </c>
      <c r="AK685" s="58">
        <v>13.5</v>
      </c>
      <c r="AL685" s="58">
        <v>2.9</v>
      </c>
      <c r="AM685" s="58">
        <v>102.9957</v>
      </c>
      <c r="AN685" s="58">
        <v>100.0706</v>
      </c>
      <c r="AO685" s="58">
        <v>14.7</v>
      </c>
      <c r="AP685" s="58">
        <v>96</v>
      </c>
      <c r="AQ685" s="58">
        <v>106.1</v>
      </c>
      <c r="AR685" s="58">
        <v>13.8</v>
      </c>
      <c r="AS685" s="58">
        <v>0.1</v>
      </c>
      <c r="AT685" s="58">
        <v>107.6</v>
      </c>
      <c r="AU685" s="58">
        <v>98.07</v>
      </c>
      <c r="AV685" s="58">
        <v>98.5</v>
      </c>
      <c r="AW685" s="59" t="s">
        <v>544</v>
      </c>
      <c r="AX685" s="58">
        <v>93.3</v>
      </c>
      <c r="AY685" s="58">
        <v>95.4</v>
      </c>
      <c r="AZ685" s="58">
        <v>108.4</v>
      </c>
      <c r="BA685" s="58">
        <v>105.4</v>
      </c>
      <c r="BB685" s="58">
        <v>110.4</v>
      </c>
      <c r="BC685" s="58">
        <v>99.9</v>
      </c>
      <c r="BD685" s="59" t="s">
        <v>544</v>
      </c>
      <c r="BE685" s="58">
        <v>5.3</v>
      </c>
      <c r="BF685" s="58">
        <v>117.7</v>
      </c>
      <c r="BG685" s="59" t="s">
        <v>544</v>
      </c>
      <c r="BH685" s="59" t="s">
        <v>544</v>
      </c>
      <c r="BI685" s="58">
        <v>103.4</v>
      </c>
      <c r="BJ685" s="59" t="s">
        <v>544</v>
      </c>
      <c r="BK685" s="59" t="s">
        <v>544</v>
      </c>
      <c r="BL685" s="58">
        <v>102.54</v>
      </c>
      <c r="BM685" s="58">
        <v>81.88</v>
      </c>
      <c r="BN685" s="58">
        <v>1.7</v>
      </c>
      <c r="BO685" s="58">
        <v>14.1</v>
      </c>
      <c r="BP685" s="58">
        <v>102</v>
      </c>
      <c r="BQ685" s="58">
        <v>99.7</v>
      </c>
      <c r="BR685" s="58">
        <v>100.7</v>
      </c>
      <c r="BS685" s="58">
        <v>102.4</v>
      </c>
      <c r="BT685" s="58">
        <v>9.9</v>
      </c>
      <c r="BU685" s="58">
        <v>18.3</v>
      </c>
      <c r="BV685" s="58">
        <v>100</v>
      </c>
      <c r="BW685" s="58">
        <v>30.2</v>
      </c>
      <c r="BX685" s="58">
        <v>6.6</v>
      </c>
      <c r="BY685" s="58">
        <v>15.1</v>
      </c>
      <c r="BZ685" s="58">
        <v>14.6</v>
      </c>
      <c r="CA685" s="58">
        <v>9.6999999999999993</v>
      </c>
      <c r="CB685" s="58">
        <v>15.3</v>
      </c>
      <c r="CC685" s="58">
        <v>44.5</v>
      </c>
      <c r="CD685" s="58">
        <v>51.2</v>
      </c>
      <c r="CE685" s="58">
        <v>43783</v>
      </c>
      <c r="CF685" s="58">
        <v>2741836</v>
      </c>
      <c r="CG685" s="58">
        <v>116.5</v>
      </c>
      <c r="CH685" s="58">
        <v>124.6</v>
      </c>
      <c r="CI685" s="58">
        <v>123.9</v>
      </c>
      <c r="CJ685" s="58">
        <v>105.7</v>
      </c>
      <c r="CK685" s="58">
        <v>15.9</v>
      </c>
      <c r="CL685" s="58">
        <v>-5.7</v>
      </c>
      <c r="CM685" s="58">
        <v>9.9</v>
      </c>
      <c r="CN685" s="58">
        <v>77</v>
      </c>
      <c r="CO685" s="58">
        <v>77.8</v>
      </c>
      <c r="CP685" s="58">
        <v>100.3</v>
      </c>
      <c r="CQ685" s="58">
        <v>322.22033691399997</v>
      </c>
      <c r="CR685" s="58">
        <v>22.78</v>
      </c>
      <c r="CS685" s="58">
        <v>94.1</v>
      </c>
      <c r="CT685" s="58">
        <v>96.1</v>
      </c>
      <c r="CU685" s="58">
        <v>109.64319999999999</v>
      </c>
      <c r="CV685" s="58">
        <v>8.81</v>
      </c>
      <c r="CW685" s="58">
        <v>5.14</v>
      </c>
      <c r="CX685" s="58">
        <v>114</v>
      </c>
      <c r="CY685" s="58">
        <v>121.4</v>
      </c>
      <c r="CZ685" s="58">
        <v>105.3</v>
      </c>
      <c r="DA685" s="58">
        <v>3.2</v>
      </c>
      <c r="DB685" s="58">
        <v>99.9</v>
      </c>
      <c r="DC685" s="58">
        <v>101.1</v>
      </c>
      <c r="DD685" s="58">
        <v>95.2</v>
      </c>
      <c r="DE685" s="58">
        <v>101.9</v>
      </c>
      <c r="DF685" s="58">
        <v>100.7</v>
      </c>
      <c r="DG685" s="58">
        <v>99.7</v>
      </c>
      <c r="DH685" s="58">
        <v>100.9</v>
      </c>
      <c r="DI685" s="58">
        <v>101.4</v>
      </c>
      <c r="DJ685" s="58">
        <v>249.54682111100001</v>
      </c>
      <c r="DK685" s="58">
        <v>116.8</v>
      </c>
      <c r="DL685" s="58">
        <v>118.9</v>
      </c>
      <c r="DM685" s="58">
        <v>101.1</v>
      </c>
      <c r="DN685" s="58">
        <v>31.019905999999999</v>
      </c>
      <c r="DO685" s="58">
        <v>106.1</v>
      </c>
      <c r="DP685" s="58">
        <v>105.4</v>
      </c>
      <c r="DQ685" s="1">
        <v>101.8</v>
      </c>
    </row>
    <row r="686" spans="1:121">
      <c r="A686" s="3">
        <v>42719</v>
      </c>
      <c r="B686" s="58">
        <v>100.8</v>
      </c>
      <c r="C686" s="58">
        <v>101.5</v>
      </c>
      <c r="D686" s="58">
        <v>101.9</v>
      </c>
      <c r="E686" s="58">
        <v>101.1</v>
      </c>
      <c r="F686" s="58">
        <v>105.9</v>
      </c>
      <c r="G686" s="58">
        <v>1.0542899999999999</v>
      </c>
      <c r="H686" s="58">
        <v>1912.6</v>
      </c>
      <c r="I686" s="58">
        <v>2759.2</v>
      </c>
      <c r="J686" s="58">
        <v>-0.316</v>
      </c>
      <c r="K686" s="58">
        <v>0.3</v>
      </c>
      <c r="L686" s="58">
        <v>11481.1</v>
      </c>
      <c r="M686" s="58">
        <v>256533</v>
      </c>
      <c r="N686" s="58">
        <v>100</v>
      </c>
      <c r="O686" s="58">
        <v>1740</v>
      </c>
      <c r="P686" s="58">
        <v>6</v>
      </c>
      <c r="Q686" s="58">
        <v>18</v>
      </c>
      <c r="R686" s="58">
        <v>11.1</v>
      </c>
      <c r="S686" s="58">
        <v>97.03</v>
      </c>
      <c r="T686" s="58">
        <v>99.9</v>
      </c>
      <c r="U686" s="58">
        <v>80.489999999999995</v>
      </c>
      <c r="V686" s="58">
        <v>81.98</v>
      </c>
      <c r="W686" s="58">
        <v>-9.8000000000000007</v>
      </c>
      <c r="X686" s="58">
        <v>105</v>
      </c>
      <c r="Y686" s="58">
        <v>9.6999999999999993</v>
      </c>
      <c r="Z686" s="58">
        <v>94.8</v>
      </c>
      <c r="AA686" s="58">
        <v>88.6</v>
      </c>
      <c r="AB686" s="58">
        <v>87</v>
      </c>
      <c r="AC686" s="58">
        <v>1.0542899999999999</v>
      </c>
      <c r="AD686" s="58">
        <v>100.6</v>
      </c>
      <c r="AE686" s="58">
        <v>-2.7</v>
      </c>
      <c r="AF686" s="58">
        <v>100.1998</v>
      </c>
      <c r="AG686" s="58">
        <v>55.02</v>
      </c>
      <c r="AH686" s="58">
        <v>101.4</v>
      </c>
      <c r="AI686" s="58">
        <v>105</v>
      </c>
      <c r="AJ686" s="58">
        <v>15.5</v>
      </c>
      <c r="AK686" s="58">
        <v>10.8</v>
      </c>
      <c r="AL686" s="58">
        <v>9.6</v>
      </c>
      <c r="AM686" s="58">
        <v>103.3052</v>
      </c>
      <c r="AN686" s="58">
        <v>100.2252</v>
      </c>
      <c r="AO686" s="58">
        <v>15.7</v>
      </c>
      <c r="AP686" s="58">
        <v>88.4</v>
      </c>
      <c r="AQ686" s="58">
        <v>106.5</v>
      </c>
      <c r="AR686" s="58">
        <v>13.8</v>
      </c>
      <c r="AS686" s="58">
        <v>-0.1</v>
      </c>
      <c r="AT686" s="58">
        <v>108.8</v>
      </c>
      <c r="AU686" s="58">
        <v>97.49</v>
      </c>
      <c r="AV686" s="58">
        <v>100.2</v>
      </c>
      <c r="AW686" s="59" t="s">
        <v>544</v>
      </c>
      <c r="AX686" s="58">
        <v>106.7</v>
      </c>
      <c r="AY686" s="58">
        <v>107.3</v>
      </c>
      <c r="AZ686" s="58">
        <v>110.8</v>
      </c>
      <c r="BA686" s="58">
        <v>102.4</v>
      </c>
      <c r="BB686" s="58">
        <v>116.7</v>
      </c>
      <c r="BC686" s="58">
        <v>100.5</v>
      </c>
      <c r="BD686" s="59" t="s">
        <v>544</v>
      </c>
      <c r="BE686" s="58">
        <v>6.7</v>
      </c>
      <c r="BF686" s="58">
        <v>118.7</v>
      </c>
      <c r="BG686" s="59" t="s">
        <v>544</v>
      </c>
      <c r="BH686" s="59" t="s">
        <v>544</v>
      </c>
      <c r="BI686" s="58">
        <v>106.7</v>
      </c>
      <c r="BJ686" s="59" t="s">
        <v>544</v>
      </c>
      <c r="BK686" s="59" t="s">
        <v>544</v>
      </c>
      <c r="BL686" s="58">
        <v>100.4</v>
      </c>
      <c r="BM686" s="58">
        <v>82.14</v>
      </c>
      <c r="BN686" s="58">
        <v>4</v>
      </c>
      <c r="BO686" s="58">
        <v>14</v>
      </c>
      <c r="BP686" s="58">
        <v>99.2</v>
      </c>
      <c r="BQ686" s="58">
        <v>99.4</v>
      </c>
      <c r="BR686" s="58">
        <v>98</v>
      </c>
      <c r="BS686" s="58">
        <v>105.1</v>
      </c>
      <c r="BT686" s="58">
        <v>11.6</v>
      </c>
      <c r="BU686" s="58">
        <v>20.8</v>
      </c>
      <c r="BV686" s="58">
        <v>99.1</v>
      </c>
      <c r="BW686" s="58">
        <v>27.7</v>
      </c>
      <c r="BX686" s="58">
        <v>1.5</v>
      </c>
      <c r="BY686" s="58">
        <v>16.5</v>
      </c>
      <c r="BZ686" s="58">
        <v>15.4</v>
      </c>
      <c r="CA686" s="58">
        <v>9.8000000000000007</v>
      </c>
      <c r="CB686" s="58">
        <v>16.399999999999999</v>
      </c>
      <c r="CC686" s="58">
        <v>55.6</v>
      </c>
      <c r="CD686" s="58">
        <v>48</v>
      </c>
      <c r="CE686" s="58">
        <v>43839</v>
      </c>
      <c r="CF686" s="58">
        <v>2735670</v>
      </c>
      <c r="CG686" s="58">
        <v>115.5</v>
      </c>
      <c r="CH686" s="58">
        <v>104.6</v>
      </c>
      <c r="CI686" s="58">
        <v>115.9</v>
      </c>
      <c r="CJ686" s="58">
        <v>121</v>
      </c>
      <c r="CK686" s="58">
        <v>18.100000000000001</v>
      </c>
      <c r="CL686" s="58">
        <v>-3.9</v>
      </c>
      <c r="CM686" s="58">
        <v>11.6</v>
      </c>
      <c r="CN686" s="58">
        <v>78.5</v>
      </c>
      <c r="CO686" s="58">
        <v>80.8</v>
      </c>
      <c r="CP686" s="58">
        <v>109.3</v>
      </c>
      <c r="CQ686" s="58">
        <v>246.81427002000001</v>
      </c>
      <c r="CR686" s="58">
        <v>20.95</v>
      </c>
      <c r="CS686" s="58">
        <v>94.3</v>
      </c>
      <c r="CT686" s="58">
        <v>95.2</v>
      </c>
      <c r="CU686" s="58">
        <v>108.57170000000001</v>
      </c>
      <c r="CV686" s="58">
        <v>8.19</v>
      </c>
      <c r="CW686" s="58">
        <v>4.91</v>
      </c>
      <c r="CX686" s="58">
        <v>112.9</v>
      </c>
      <c r="CY686" s="58">
        <v>101.7</v>
      </c>
      <c r="CZ686" s="58">
        <v>105.2</v>
      </c>
      <c r="DA686" s="58">
        <v>1.4</v>
      </c>
      <c r="DB686" s="58">
        <v>97.8</v>
      </c>
      <c r="DC686" s="58">
        <v>101.6</v>
      </c>
      <c r="DD686" s="58">
        <v>97</v>
      </c>
      <c r="DE686" s="58">
        <v>101.6</v>
      </c>
      <c r="DF686" s="58">
        <v>99.9</v>
      </c>
      <c r="DG686" s="58">
        <v>113.7</v>
      </c>
      <c r="DH686" s="58">
        <v>105.6</v>
      </c>
      <c r="DI686" s="58">
        <v>97.1</v>
      </c>
      <c r="DJ686" s="58">
        <v>221.06957003599999</v>
      </c>
      <c r="DK686" s="58">
        <v>117.9</v>
      </c>
      <c r="DL686" s="58">
        <v>119.2</v>
      </c>
      <c r="DM686" s="58">
        <v>99.2</v>
      </c>
      <c r="DN686" s="58">
        <v>31.00788</v>
      </c>
      <c r="DO686" s="58">
        <v>104.6</v>
      </c>
      <c r="DP686" s="58">
        <v>105.8</v>
      </c>
      <c r="DQ686" s="1">
        <v>100</v>
      </c>
    </row>
    <row r="687" spans="1:121">
      <c r="A687" s="3">
        <v>42750</v>
      </c>
      <c r="B687" s="58">
        <v>101.2</v>
      </c>
      <c r="C687" s="58">
        <v>101.9</v>
      </c>
      <c r="D687" s="58">
        <v>102.7</v>
      </c>
      <c r="E687" s="58">
        <v>101</v>
      </c>
      <c r="F687" s="58">
        <v>100.8</v>
      </c>
      <c r="G687" s="58">
        <v>1.0614410000000001</v>
      </c>
      <c r="H687" s="58">
        <v>1928.9</v>
      </c>
      <c r="I687" s="58">
        <v>2784.7</v>
      </c>
      <c r="J687" s="58">
        <v>-0.32600000000000001</v>
      </c>
      <c r="K687" s="58">
        <v>0.3</v>
      </c>
      <c r="L687" s="58">
        <v>11535.3</v>
      </c>
      <c r="M687" s="58">
        <v>241399</v>
      </c>
      <c r="N687" s="58">
        <v>101.6</v>
      </c>
      <c r="O687" s="58">
        <v>1664</v>
      </c>
      <c r="P687" s="58">
        <v>5.9</v>
      </c>
      <c r="Q687" s="58">
        <v>24.8</v>
      </c>
      <c r="R687" s="58">
        <v>7</v>
      </c>
      <c r="S687" s="58">
        <v>101.61</v>
      </c>
      <c r="T687" s="58">
        <v>102.22</v>
      </c>
      <c r="U687" s="58">
        <v>82.35</v>
      </c>
      <c r="V687" s="58">
        <v>83.42</v>
      </c>
      <c r="W687" s="58">
        <v>-7.6</v>
      </c>
      <c r="X687" s="58">
        <v>102.7</v>
      </c>
      <c r="Y687" s="58">
        <v>12.9</v>
      </c>
      <c r="Z687" s="58">
        <v>94.8</v>
      </c>
      <c r="AA687" s="58">
        <v>88.5</v>
      </c>
      <c r="AB687" s="58">
        <v>87</v>
      </c>
      <c r="AC687" s="58">
        <v>1.0614410000000001</v>
      </c>
      <c r="AD687" s="58">
        <v>101.4</v>
      </c>
      <c r="AE687" s="58">
        <v>-2.8</v>
      </c>
      <c r="AF687" s="58">
        <v>99.900794000000005</v>
      </c>
      <c r="AG687" s="58">
        <v>55.71</v>
      </c>
      <c r="AH687" s="58">
        <v>101.5</v>
      </c>
      <c r="AI687" s="58">
        <v>102.7</v>
      </c>
      <c r="AJ687" s="58">
        <v>19.100000000000001</v>
      </c>
      <c r="AK687" s="58">
        <v>8.1</v>
      </c>
      <c r="AL687" s="58">
        <v>9</v>
      </c>
      <c r="AM687" s="58">
        <v>103.6241</v>
      </c>
      <c r="AN687" s="58">
        <v>100.389</v>
      </c>
      <c r="AO687" s="58">
        <v>18.8</v>
      </c>
      <c r="AP687" s="58">
        <v>71.3</v>
      </c>
      <c r="AQ687" s="58">
        <v>107</v>
      </c>
      <c r="AR687" s="58">
        <v>16.600000000000001</v>
      </c>
      <c r="AS687" s="58">
        <v>-0.5</v>
      </c>
      <c r="AT687" s="58">
        <v>108.3</v>
      </c>
      <c r="AU687" s="58">
        <v>97.72</v>
      </c>
      <c r="AV687" s="58">
        <v>100.8</v>
      </c>
      <c r="AW687" s="59" t="s">
        <v>544</v>
      </c>
      <c r="AX687" s="58">
        <v>107.7</v>
      </c>
      <c r="AY687" s="58">
        <v>108.6</v>
      </c>
      <c r="AZ687" s="58">
        <v>114</v>
      </c>
      <c r="BA687" s="58">
        <v>106.2</v>
      </c>
      <c r="BB687" s="58">
        <v>119.5</v>
      </c>
      <c r="BC687" s="58">
        <v>100.8</v>
      </c>
      <c r="BD687" s="59" t="s">
        <v>544</v>
      </c>
      <c r="BE687" s="58">
        <v>11.9</v>
      </c>
      <c r="BF687" s="58">
        <v>118.4</v>
      </c>
      <c r="BG687" s="59" t="s">
        <v>544</v>
      </c>
      <c r="BH687" s="59" t="s">
        <v>544</v>
      </c>
      <c r="BI687" s="58">
        <v>95</v>
      </c>
      <c r="BJ687" s="59" t="s">
        <v>544</v>
      </c>
      <c r="BK687" s="59" t="s">
        <v>544</v>
      </c>
      <c r="BL687" s="58">
        <v>103.04</v>
      </c>
      <c r="BM687" s="58">
        <v>84.09</v>
      </c>
      <c r="BN687" s="58">
        <v>6.5</v>
      </c>
      <c r="BO687" s="58">
        <v>17.5</v>
      </c>
      <c r="BP687" s="58">
        <v>102.1</v>
      </c>
      <c r="BQ687" s="58">
        <v>99.9</v>
      </c>
      <c r="BR687" s="58">
        <v>100.4</v>
      </c>
      <c r="BS687" s="58">
        <v>103.1</v>
      </c>
      <c r="BT687" s="58">
        <v>12.3</v>
      </c>
      <c r="BU687" s="58">
        <v>21</v>
      </c>
      <c r="BV687" s="58">
        <v>99.1</v>
      </c>
      <c r="BW687" s="58">
        <v>28.7</v>
      </c>
      <c r="BX687" s="58">
        <v>1.1000000000000001</v>
      </c>
      <c r="BY687" s="58">
        <v>18</v>
      </c>
      <c r="BZ687" s="58">
        <v>16.5</v>
      </c>
      <c r="CA687" s="58">
        <v>9.9</v>
      </c>
      <c r="CB687" s="58">
        <v>21.6</v>
      </c>
      <c r="CC687" s="58">
        <v>58.3</v>
      </c>
      <c r="CD687" s="58">
        <v>57.6</v>
      </c>
      <c r="CE687" s="58">
        <v>43852</v>
      </c>
      <c r="CF687" s="58">
        <v>2743875</v>
      </c>
      <c r="CG687" s="58">
        <v>114.5</v>
      </c>
      <c r="CH687" s="58">
        <v>115.8</v>
      </c>
      <c r="CI687" s="58">
        <v>114.1</v>
      </c>
      <c r="CJ687" s="58">
        <v>114.2</v>
      </c>
      <c r="CK687" s="58">
        <v>17.5</v>
      </c>
      <c r="CL687" s="58">
        <v>-1.3</v>
      </c>
      <c r="CM687" s="58">
        <v>12.3</v>
      </c>
      <c r="CN687" s="58">
        <v>78.3</v>
      </c>
      <c r="CO687" s="58">
        <v>78.400000000000006</v>
      </c>
      <c r="CP687" s="58">
        <v>99.8</v>
      </c>
      <c r="CQ687" s="58">
        <v>335.64151000999999</v>
      </c>
      <c r="CR687" s="58">
        <v>17.79</v>
      </c>
      <c r="CS687" s="58">
        <v>94.1</v>
      </c>
      <c r="CT687" s="58">
        <v>95.5</v>
      </c>
      <c r="CU687" s="58">
        <v>108.959</v>
      </c>
      <c r="CV687" s="58">
        <v>7.58</v>
      </c>
      <c r="CW687" s="58">
        <v>4.59</v>
      </c>
      <c r="CX687" s="58">
        <v>111.6</v>
      </c>
      <c r="CY687" s="58">
        <v>112.3</v>
      </c>
      <c r="CZ687" s="58">
        <v>101.4</v>
      </c>
      <c r="DA687" s="58">
        <v>2.1</v>
      </c>
      <c r="DB687" s="58">
        <v>99.4</v>
      </c>
      <c r="DC687" s="58">
        <v>100.6</v>
      </c>
      <c r="DD687" s="58">
        <v>97.8</v>
      </c>
      <c r="DE687" s="58">
        <v>101.9</v>
      </c>
      <c r="DF687" s="58">
        <v>100.5</v>
      </c>
      <c r="DG687" s="58">
        <v>98.5</v>
      </c>
      <c r="DH687" s="58">
        <v>102.1</v>
      </c>
      <c r="DI687" s="58">
        <v>100.7</v>
      </c>
      <c r="DJ687" s="58">
        <v>264.02830052899998</v>
      </c>
      <c r="DK687" s="58">
        <v>117.5</v>
      </c>
      <c r="DL687" s="58">
        <v>119</v>
      </c>
      <c r="DM687" s="58">
        <v>100.7</v>
      </c>
      <c r="DN687" s="58">
        <v>30.641821</v>
      </c>
      <c r="DO687" s="58">
        <v>103.7</v>
      </c>
      <c r="DP687" s="58">
        <v>106.6</v>
      </c>
      <c r="DQ687" s="1">
        <v>101.6</v>
      </c>
    </row>
    <row r="688" spans="1:121">
      <c r="A688" s="3">
        <v>42781</v>
      </c>
      <c r="B688" s="58">
        <v>101.3</v>
      </c>
      <c r="C688" s="58">
        <v>103</v>
      </c>
      <c r="D688" s="58">
        <v>104.9</v>
      </c>
      <c r="E688" s="58">
        <v>101.1</v>
      </c>
      <c r="F688" s="58">
        <v>106.4</v>
      </c>
      <c r="G688" s="58">
        <v>1.064265</v>
      </c>
      <c r="H688" s="58">
        <v>1943</v>
      </c>
      <c r="I688" s="58">
        <v>2796.1</v>
      </c>
      <c r="J688" s="58">
        <v>-0.32900000000000001</v>
      </c>
      <c r="K688" s="58">
        <v>0.3</v>
      </c>
      <c r="L688" s="58">
        <v>11834.4</v>
      </c>
      <c r="M688" s="58">
        <v>243602</v>
      </c>
      <c r="N688" s="58">
        <v>102.9</v>
      </c>
      <c r="O688" s="58">
        <v>1580</v>
      </c>
      <c r="P688" s="58">
        <v>5.9</v>
      </c>
      <c r="Q688" s="58">
        <v>27.1</v>
      </c>
      <c r="R688" s="58">
        <v>6.3</v>
      </c>
      <c r="S688" s="58">
        <v>103.45</v>
      </c>
      <c r="T688" s="58">
        <v>104.42</v>
      </c>
      <c r="U688" s="58">
        <v>81.16</v>
      </c>
      <c r="V688" s="58">
        <v>83.03</v>
      </c>
      <c r="W688" s="58">
        <v>-4.5</v>
      </c>
      <c r="X688" s="58">
        <v>104.4</v>
      </c>
      <c r="Y688" s="58">
        <v>14.6</v>
      </c>
      <c r="Z688" s="58">
        <v>94.7</v>
      </c>
      <c r="AA688" s="58">
        <v>88.4</v>
      </c>
      <c r="AB688" s="58">
        <v>86.7</v>
      </c>
      <c r="AC688" s="58">
        <v>1.064265</v>
      </c>
      <c r="AD688" s="58">
        <v>103.3</v>
      </c>
      <c r="AE688" s="58">
        <v>1.1000000000000001</v>
      </c>
      <c r="AF688" s="58">
        <v>99.506902999999994</v>
      </c>
      <c r="AG688" s="58">
        <v>56.1</v>
      </c>
      <c r="AH688" s="58">
        <v>101.7</v>
      </c>
      <c r="AI688" s="58">
        <v>104.4</v>
      </c>
      <c r="AJ688" s="58">
        <v>20.2</v>
      </c>
      <c r="AK688" s="58">
        <v>7.6</v>
      </c>
      <c r="AL688" s="58">
        <v>8.6</v>
      </c>
      <c r="AM688" s="58">
        <v>103.9572</v>
      </c>
      <c r="AN688" s="58">
        <v>100.5669</v>
      </c>
      <c r="AO688" s="58">
        <v>22.5</v>
      </c>
      <c r="AP688" s="58">
        <v>39.5</v>
      </c>
      <c r="AQ688" s="58">
        <v>106.8</v>
      </c>
      <c r="AR688" s="58">
        <v>10.4</v>
      </c>
      <c r="AS688" s="58">
        <v>-2.2000000000000002</v>
      </c>
      <c r="AT688" s="58">
        <v>107.9</v>
      </c>
      <c r="AU688" s="58">
        <v>97.22</v>
      </c>
      <c r="AV688" s="58">
        <v>101.3</v>
      </c>
      <c r="AW688" s="59" t="s">
        <v>544</v>
      </c>
      <c r="AX688" s="58">
        <v>107.8</v>
      </c>
      <c r="AY688" s="58">
        <v>109.2</v>
      </c>
      <c r="AZ688" s="58">
        <v>117.6</v>
      </c>
      <c r="BA688" s="58">
        <v>105.9</v>
      </c>
      <c r="BB688" s="58">
        <v>125.8</v>
      </c>
      <c r="BC688" s="58">
        <v>100.9</v>
      </c>
      <c r="BD688" s="59" t="s">
        <v>544</v>
      </c>
      <c r="BE688" s="58">
        <v>14.3</v>
      </c>
      <c r="BF688" s="58">
        <v>118.1</v>
      </c>
      <c r="BG688" s="59" t="s">
        <v>544</v>
      </c>
      <c r="BH688" s="59" t="s">
        <v>544</v>
      </c>
      <c r="BI688" s="58">
        <v>109.2</v>
      </c>
      <c r="BJ688" s="59" t="s">
        <v>544</v>
      </c>
      <c r="BK688" s="59" t="s">
        <v>544</v>
      </c>
      <c r="BL688" s="58">
        <v>105.36</v>
      </c>
      <c r="BM688" s="58">
        <v>84.11</v>
      </c>
      <c r="BN688" s="58">
        <v>6.1</v>
      </c>
      <c r="BO688" s="58">
        <v>20.100000000000001</v>
      </c>
      <c r="BP688" s="58">
        <v>103.3</v>
      </c>
      <c r="BQ688" s="58">
        <v>102.6</v>
      </c>
      <c r="BR688" s="58">
        <v>102.9</v>
      </c>
      <c r="BS688" s="58">
        <v>103.7</v>
      </c>
      <c r="BT688" s="58">
        <v>11.6</v>
      </c>
      <c r="BU688" s="58">
        <v>20.3</v>
      </c>
      <c r="BV688" s="58">
        <v>101.7</v>
      </c>
      <c r="BW688" s="58">
        <v>25.5</v>
      </c>
      <c r="BX688" s="58">
        <v>0.4</v>
      </c>
      <c r="BY688" s="58">
        <v>18.600000000000001</v>
      </c>
      <c r="BZ688" s="58">
        <v>20.100000000000001</v>
      </c>
      <c r="CA688" s="58">
        <v>10.199999999999999</v>
      </c>
      <c r="CB688" s="58">
        <v>9.6999999999999993</v>
      </c>
      <c r="CC688" s="58">
        <v>48.1</v>
      </c>
      <c r="CD688" s="58">
        <v>51.6</v>
      </c>
      <c r="CE688" s="58">
        <v>43899</v>
      </c>
      <c r="CF688" s="58">
        <v>2751286</v>
      </c>
      <c r="CG688" s="58">
        <v>117.7</v>
      </c>
      <c r="CH688" s="58">
        <v>122.2</v>
      </c>
      <c r="CI688" s="58">
        <v>117.2</v>
      </c>
      <c r="CJ688" s="58">
        <v>115.8</v>
      </c>
      <c r="CK688" s="58">
        <v>18.899999999999999</v>
      </c>
      <c r="CL688" s="58">
        <v>-2.2000000000000002</v>
      </c>
      <c r="CM688" s="58">
        <v>11.6</v>
      </c>
      <c r="CN688" s="58">
        <v>76</v>
      </c>
      <c r="CO688" s="58">
        <v>77.400000000000006</v>
      </c>
      <c r="CP688" s="58">
        <v>109.1</v>
      </c>
      <c r="CQ688" s="58">
        <v>170.40043640100001</v>
      </c>
      <c r="CR688" s="58">
        <v>16.45</v>
      </c>
      <c r="CS688" s="58">
        <v>94.2</v>
      </c>
      <c r="CT688" s="58">
        <v>95.1</v>
      </c>
      <c r="CU688" s="58">
        <v>108.13030000000001</v>
      </c>
      <c r="CV688" s="58">
        <v>8.33</v>
      </c>
      <c r="CW688" s="58">
        <v>4.9400000000000004</v>
      </c>
      <c r="CX688" s="58">
        <v>114</v>
      </c>
      <c r="CY688" s="58">
        <v>118.1</v>
      </c>
      <c r="CZ688" s="58">
        <v>108.3</v>
      </c>
      <c r="DA688" s="58">
        <v>-8.1999999999999993</v>
      </c>
      <c r="DB688" s="58">
        <v>97.2</v>
      </c>
      <c r="DC688" s="58">
        <v>101.1</v>
      </c>
      <c r="DD688" s="58">
        <v>98</v>
      </c>
      <c r="DE688" s="58">
        <v>102.5</v>
      </c>
      <c r="DF688" s="58">
        <v>100.2</v>
      </c>
      <c r="DG688" s="58">
        <v>110.5</v>
      </c>
      <c r="DH688" s="58">
        <v>101.9</v>
      </c>
      <c r="DI688" s="58">
        <v>103.1</v>
      </c>
      <c r="DJ688" s="58">
        <v>200.530073829</v>
      </c>
      <c r="DK688" s="58">
        <v>117</v>
      </c>
      <c r="DL688" s="58">
        <v>119.4</v>
      </c>
      <c r="DM688" s="58">
        <v>102.8</v>
      </c>
      <c r="DN688" s="58">
        <v>30.383167</v>
      </c>
      <c r="DO688" s="58">
        <v>107.3</v>
      </c>
      <c r="DP688" s="58">
        <v>108.2</v>
      </c>
      <c r="DQ688" s="1">
        <v>102.9</v>
      </c>
    </row>
    <row r="689" spans="1:121">
      <c r="A689" s="3">
        <v>42809</v>
      </c>
      <c r="B689" s="58">
        <v>102.1</v>
      </c>
      <c r="C689" s="58">
        <v>104.6</v>
      </c>
      <c r="D689" s="58">
        <v>105.5</v>
      </c>
      <c r="E689" s="58">
        <v>103.7</v>
      </c>
      <c r="F689" s="58">
        <v>105.3</v>
      </c>
      <c r="G689" s="58">
        <v>1.06847</v>
      </c>
      <c r="H689" s="58">
        <v>1945.1</v>
      </c>
      <c r="I689" s="58">
        <v>2809.1</v>
      </c>
      <c r="J689" s="58">
        <v>-0.32900000000000001</v>
      </c>
      <c r="K689" s="58">
        <v>0.4</v>
      </c>
      <c r="L689" s="58">
        <v>12312.9</v>
      </c>
      <c r="M689" s="58">
        <v>359683</v>
      </c>
      <c r="N689" s="58">
        <v>102.4</v>
      </c>
      <c r="O689" s="58">
        <v>1933</v>
      </c>
      <c r="P689" s="58">
        <v>5.8</v>
      </c>
      <c r="Q689" s="58">
        <v>27.7</v>
      </c>
      <c r="R689" s="58">
        <v>5.3</v>
      </c>
      <c r="S689" s="58">
        <v>102.51</v>
      </c>
      <c r="T689" s="58">
        <v>103.78</v>
      </c>
      <c r="U689" s="58">
        <v>82.63</v>
      </c>
      <c r="V689" s="58">
        <v>84.69</v>
      </c>
      <c r="W689" s="58">
        <v>-1.7</v>
      </c>
      <c r="X689" s="58">
        <v>107.9</v>
      </c>
      <c r="Y689" s="58">
        <v>17.7</v>
      </c>
      <c r="Z689" s="58">
        <v>95</v>
      </c>
      <c r="AA689" s="58">
        <v>88.6</v>
      </c>
      <c r="AB689" s="58">
        <v>86.7</v>
      </c>
      <c r="AC689" s="58">
        <v>1.06847</v>
      </c>
      <c r="AD689" s="58">
        <v>102.8</v>
      </c>
      <c r="AE689" s="58">
        <v>0.8</v>
      </c>
      <c r="AF689" s="58">
        <v>99.802176000000003</v>
      </c>
      <c r="AG689" s="58">
        <v>52.66</v>
      </c>
      <c r="AH689" s="58">
        <v>101.6</v>
      </c>
      <c r="AI689" s="58">
        <v>107.9</v>
      </c>
      <c r="AJ689" s="58">
        <v>25.5</v>
      </c>
      <c r="AK689" s="58">
        <v>8.1999999999999993</v>
      </c>
      <c r="AL689" s="58">
        <v>12.5</v>
      </c>
      <c r="AM689" s="58">
        <v>104.3006</v>
      </c>
      <c r="AN689" s="58">
        <v>100.7551</v>
      </c>
      <c r="AO689" s="58">
        <v>20.8</v>
      </c>
      <c r="AP689" s="58">
        <v>50.2</v>
      </c>
      <c r="AQ689" s="58">
        <v>107</v>
      </c>
      <c r="AR689" s="58">
        <v>12.8</v>
      </c>
      <c r="AS689" s="58">
        <v>-1.2</v>
      </c>
      <c r="AT689" s="58">
        <v>108.3</v>
      </c>
      <c r="AU689" s="58">
        <v>97.46</v>
      </c>
      <c r="AV689" s="58">
        <v>100.8</v>
      </c>
      <c r="AW689" s="59" t="s">
        <v>544</v>
      </c>
      <c r="AX689" s="58">
        <v>100.3</v>
      </c>
      <c r="AY689" s="58">
        <v>102.3</v>
      </c>
      <c r="AZ689" s="58">
        <v>115</v>
      </c>
      <c r="BA689" s="58">
        <v>101.9</v>
      </c>
      <c r="BB689" s="58">
        <v>124.1</v>
      </c>
      <c r="BC689" s="58">
        <v>100.8</v>
      </c>
      <c r="BD689" s="59" t="s">
        <v>544</v>
      </c>
      <c r="BE689" s="58">
        <v>21.4</v>
      </c>
      <c r="BF689" s="58">
        <v>120.7</v>
      </c>
      <c r="BG689" s="59" t="s">
        <v>544</v>
      </c>
      <c r="BH689" s="59" t="s">
        <v>544</v>
      </c>
      <c r="BI689" s="58">
        <v>113</v>
      </c>
      <c r="BJ689" s="59" t="s">
        <v>544</v>
      </c>
      <c r="BK689" s="59" t="s">
        <v>544</v>
      </c>
      <c r="BL689" s="58">
        <v>104.61</v>
      </c>
      <c r="BM689" s="58">
        <v>85.37</v>
      </c>
      <c r="BN689" s="58">
        <v>16.5</v>
      </c>
      <c r="BO689" s="58">
        <v>25.6</v>
      </c>
      <c r="BP689" s="58">
        <v>102.7</v>
      </c>
      <c r="BQ689" s="58">
        <v>100.8</v>
      </c>
      <c r="BR689" s="58">
        <v>102.7</v>
      </c>
      <c r="BS689" s="58">
        <v>106.4</v>
      </c>
      <c r="BT689" s="58">
        <v>15.2</v>
      </c>
      <c r="BU689" s="58">
        <v>17</v>
      </c>
      <c r="BV689" s="58">
        <v>101</v>
      </c>
      <c r="BW689" s="58">
        <v>26.1</v>
      </c>
      <c r="BX689" s="58">
        <v>4</v>
      </c>
      <c r="BY689" s="58">
        <v>19.3</v>
      </c>
      <c r="BZ689" s="58">
        <v>24.2</v>
      </c>
      <c r="CA689" s="58">
        <v>10</v>
      </c>
      <c r="CB689" s="58">
        <v>18.100000000000001</v>
      </c>
      <c r="CC689" s="58">
        <v>43.4</v>
      </c>
      <c r="CD689" s="58">
        <v>55.5</v>
      </c>
      <c r="CE689" s="58">
        <v>43971</v>
      </c>
      <c r="CF689" s="58">
        <v>2760083</v>
      </c>
      <c r="CG689" s="58">
        <v>122.7</v>
      </c>
      <c r="CH689" s="58">
        <v>125.7</v>
      </c>
      <c r="CI689" s="58">
        <v>124.9</v>
      </c>
      <c r="CJ689" s="58">
        <v>119.2</v>
      </c>
      <c r="CK689" s="58">
        <v>15.6</v>
      </c>
      <c r="CL689" s="58">
        <v>-1.7</v>
      </c>
      <c r="CM689" s="58">
        <v>15.2</v>
      </c>
      <c r="CN689" s="58">
        <v>78.5</v>
      </c>
      <c r="CO689" s="58">
        <v>79.099999999999994</v>
      </c>
      <c r="CP689" s="58">
        <v>101.4</v>
      </c>
      <c r="CQ689" s="58">
        <v>222.12301635700001</v>
      </c>
      <c r="CR689" s="58">
        <v>14.61</v>
      </c>
      <c r="CS689" s="58">
        <v>94.2</v>
      </c>
      <c r="CT689" s="58">
        <v>95.8</v>
      </c>
      <c r="CU689" s="58">
        <v>108.5343</v>
      </c>
      <c r="CV689" s="58">
        <v>7.77</v>
      </c>
      <c r="CW689" s="58">
        <v>4.76</v>
      </c>
      <c r="CX689" s="58">
        <v>118.7</v>
      </c>
      <c r="CY689" s="58">
        <v>121.3</v>
      </c>
      <c r="CZ689" s="58">
        <v>108.7</v>
      </c>
      <c r="DA689" s="58">
        <v>0.3</v>
      </c>
      <c r="DB689" s="58">
        <v>94.5</v>
      </c>
      <c r="DC689" s="58">
        <v>101.7</v>
      </c>
      <c r="DD689" s="58">
        <v>97.2</v>
      </c>
      <c r="DE689" s="58">
        <v>103.3</v>
      </c>
      <c r="DF689" s="58">
        <v>100.9</v>
      </c>
      <c r="DG689" s="58">
        <v>102.1</v>
      </c>
      <c r="DH689" s="58">
        <v>107.2</v>
      </c>
      <c r="DI689" s="58">
        <v>104</v>
      </c>
      <c r="DJ689" s="58">
        <v>233.98743329800001</v>
      </c>
      <c r="DK689" s="58">
        <v>119.3</v>
      </c>
      <c r="DL689" s="58">
        <v>119.9</v>
      </c>
      <c r="DM689" s="58">
        <v>102.8</v>
      </c>
      <c r="DN689" s="58">
        <v>30.840484</v>
      </c>
      <c r="DO689" s="58">
        <v>107</v>
      </c>
      <c r="DP689" s="58">
        <v>108.2</v>
      </c>
      <c r="DQ689" s="1">
        <v>102.4</v>
      </c>
    </row>
    <row r="690" spans="1:121">
      <c r="A690" s="3">
        <v>42840</v>
      </c>
      <c r="B690" s="58">
        <v>104.1</v>
      </c>
      <c r="C690" s="58">
        <v>106.8</v>
      </c>
      <c r="D690" s="58">
        <v>108.1</v>
      </c>
      <c r="E690" s="58">
        <v>105.5</v>
      </c>
      <c r="F690" s="58">
        <v>106.4</v>
      </c>
      <c r="G690" s="58">
        <v>1.0722670000000001</v>
      </c>
      <c r="H690" s="58">
        <v>1954.8</v>
      </c>
      <c r="I690" s="58">
        <v>2810.8</v>
      </c>
      <c r="J690" s="58">
        <v>-0.33</v>
      </c>
      <c r="K690" s="58">
        <v>0.2</v>
      </c>
      <c r="L690" s="58">
        <v>12438</v>
      </c>
      <c r="M690" s="58">
        <v>290697</v>
      </c>
      <c r="N690" s="58">
        <v>103.6</v>
      </c>
      <c r="O690" s="58">
        <v>1573</v>
      </c>
      <c r="P690" s="58">
        <v>5.8</v>
      </c>
      <c r="Q690" s="58">
        <v>25.6</v>
      </c>
      <c r="R690" s="58">
        <v>5.3</v>
      </c>
      <c r="S690" s="58">
        <v>104.46</v>
      </c>
      <c r="T690" s="58">
        <v>105.53</v>
      </c>
      <c r="U690" s="58">
        <v>83.36</v>
      </c>
      <c r="V690" s="58">
        <v>85.69</v>
      </c>
      <c r="W690" s="58">
        <v>1.3</v>
      </c>
      <c r="X690" s="58">
        <v>104.2</v>
      </c>
      <c r="Y690" s="58">
        <v>18.3</v>
      </c>
      <c r="Z690" s="58">
        <v>94.7</v>
      </c>
      <c r="AA690" s="58">
        <v>88.3</v>
      </c>
      <c r="AB690" s="58">
        <v>86.4</v>
      </c>
      <c r="AC690" s="58">
        <v>1.0722670000000001</v>
      </c>
      <c r="AD690" s="58">
        <v>104.2</v>
      </c>
      <c r="AE690" s="58">
        <v>8.3000000000000007</v>
      </c>
      <c r="AF690" s="58">
        <v>100.09901000000001</v>
      </c>
      <c r="AG690" s="58">
        <v>53.98</v>
      </c>
      <c r="AH690" s="58">
        <v>101.7</v>
      </c>
      <c r="AI690" s="58">
        <v>104.2</v>
      </c>
      <c r="AJ690" s="58">
        <v>23.4</v>
      </c>
      <c r="AK690" s="58">
        <v>6.6</v>
      </c>
      <c r="AL690" s="58">
        <v>18.100000000000001</v>
      </c>
      <c r="AM690" s="58">
        <v>104.6444</v>
      </c>
      <c r="AN690" s="58">
        <v>100.9438</v>
      </c>
      <c r="AO690" s="58">
        <v>18.2</v>
      </c>
      <c r="AP690" s="58">
        <v>76.599999999999994</v>
      </c>
      <c r="AQ690" s="58">
        <v>108.5</v>
      </c>
      <c r="AR690" s="58">
        <v>19.5</v>
      </c>
      <c r="AS690" s="58">
        <v>-0.5</v>
      </c>
      <c r="AT690" s="58">
        <v>109.8</v>
      </c>
      <c r="AU690" s="58">
        <v>97.25</v>
      </c>
      <c r="AV690" s="58">
        <v>100.6</v>
      </c>
      <c r="AW690" s="59" t="s">
        <v>544</v>
      </c>
      <c r="AX690" s="58">
        <v>102.7</v>
      </c>
      <c r="AY690" s="58">
        <v>103.5</v>
      </c>
      <c r="AZ690" s="58">
        <v>108.4</v>
      </c>
      <c r="BA690" s="58">
        <v>98.4</v>
      </c>
      <c r="BB690" s="58">
        <v>115.3</v>
      </c>
      <c r="BC690" s="58">
        <v>101</v>
      </c>
      <c r="BD690" s="59" t="s">
        <v>544</v>
      </c>
      <c r="BE690" s="58">
        <v>20.9</v>
      </c>
      <c r="BF690" s="58">
        <v>118.9</v>
      </c>
      <c r="BG690" s="59" t="s">
        <v>544</v>
      </c>
      <c r="BH690" s="59" t="s">
        <v>544</v>
      </c>
      <c r="BI690" s="58">
        <v>111.8</v>
      </c>
      <c r="BJ690" s="59" t="s">
        <v>544</v>
      </c>
      <c r="BK690" s="59" t="s">
        <v>544</v>
      </c>
      <c r="BL690" s="58">
        <v>106.59</v>
      </c>
      <c r="BM690" s="58">
        <v>86.2</v>
      </c>
      <c r="BN690" s="58">
        <v>13.8</v>
      </c>
      <c r="BO690" s="58">
        <v>25.8</v>
      </c>
      <c r="BP690" s="58">
        <v>103.3</v>
      </c>
      <c r="BQ690" s="58">
        <v>102.1</v>
      </c>
      <c r="BR690" s="58">
        <v>103.1</v>
      </c>
      <c r="BS690" s="58">
        <v>104.7</v>
      </c>
      <c r="BT690" s="58">
        <v>13.9</v>
      </c>
      <c r="BU690" s="58">
        <v>22.6</v>
      </c>
      <c r="BV690" s="58">
        <v>102.1</v>
      </c>
      <c r="BW690" s="58">
        <v>29.2</v>
      </c>
      <c r="BX690" s="58">
        <v>11.6</v>
      </c>
      <c r="BY690" s="58">
        <v>24.8</v>
      </c>
      <c r="BZ690" s="58">
        <v>28.2</v>
      </c>
      <c r="CA690" s="58">
        <v>9.8000000000000007</v>
      </c>
      <c r="CB690" s="58">
        <v>30.5</v>
      </c>
      <c r="CC690" s="58">
        <v>57.5</v>
      </c>
      <c r="CD690" s="58">
        <v>60.2</v>
      </c>
      <c r="CE690" s="58">
        <v>44007</v>
      </c>
      <c r="CF690" s="58">
        <v>2768692</v>
      </c>
      <c r="CG690" s="58">
        <v>124</v>
      </c>
      <c r="CH690" s="58">
        <v>117.7</v>
      </c>
      <c r="CI690" s="58">
        <v>126.4</v>
      </c>
      <c r="CJ690" s="58">
        <v>125.4</v>
      </c>
      <c r="CK690" s="58">
        <v>21</v>
      </c>
      <c r="CL690" s="58">
        <v>-2.2000000000000002</v>
      </c>
      <c r="CM690" s="58">
        <v>13.9</v>
      </c>
      <c r="CN690" s="58">
        <v>79.900000000000006</v>
      </c>
      <c r="CO690" s="58">
        <v>80.599999999999994</v>
      </c>
      <c r="CP690" s="58">
        <v>115.7</v>
      </c>
      <c r="CQ690" s="58">
        <v>204.838821411</v>
      </c>
      <c r="CR690" s="58">
        <v>16.34</v>
      </c>
      <c r="CS690" s="58">
        <v>94.1</v>
      </c>
      <c r="CT690" s="58">
        <v>95.3</v>
      </c>
      <c r="CU690" s="58">
        <v>108.18819999999999</v>
      </c>
      <c r="CV690" s="58">
        <v>8.15</v>
      </c>
      <c r="CW690" s="58">
        <v>4.91</v>
      </c>
      <c r="CX690" s="58">
        <v>119.7</v>
      </c>
      <c r="CY690" s="58">
        <v>113.1</v>
      </c>
      <c r="CZ690" s="58">
        <v>110.4</v>
      </c>
      <c r="DA690" s="58">
        <v>7.2</v>
      </c>
      <c r="DB690" s="58">
        <v>98.8</v>
      </c>
      <c r="DC690" s="58">
        <v>102.2</v>
      </c>
      <c r="DD690" s="58">
        <v>97.9</v>
      </c>
      <c r="DE690" s="58">
        <v>105.3</v>
      </c>
      <c r="DF690" s="58">
        <v>102.9</v>
      </c>
      <c r="DG690" s="58">
        <v>116.4</v>
      </c>
      <c r="DH690" s="58">
        <v>101.8</v>
      </c>
      <c r="DI690" s="58">
        <v>103.8</v>
      </c>
      <c r="DJ690" s="58">
        <v>179.57187895300001</v>
      </c>
      <c r="DK690" s="58">
        <v>118.1</v>
      </c>
      <c r="DL690" s="58">
        <v>120.3</v>
      </c>
      <c r="DM690" s="58">
        <v>103.5</v>
      </c>
      <c r="DN690" s="58">
        <v>31.283705000000001</v>
      </c>
      <c r="DO690" s="58">
        <v>108.2</v>
      </c>
      <c r="DP690" s="58">
        <v>109.8</v>
      </c>
      <c r="DQ690" s="1">
        <v>103.6</v>
      </c>
    </row>
    <row r="691" spans="1:121">
      <c r="A691" s="3">
        <v>42870</v>
      </c>
      <c r="B691" s="58">
        <v>103.1</v>
      </c>
      <c r="C691" s="58">
        <v>106.4</v>
      </c>
      <c r="D691" s="58">
        <v>108.1</v>
      </c>
      <c r="E691" s="58">
        <v>104.8</v>
      </c>
      <c r="F691" s="58">
        <v>104.9</v>
      </c>
      <c r="G691" s="58">
        <v>1.10575</v>
      </c>
      <c r="H691" s="58">
        <v>1972.1</v>
      </c>
      <c r="I691" s="58">
        <v>2815.9</v>
      </c>
      <c r="J691" s="58">
        <v>-0.32900000000000001</v>
      </c>
      <c r="K691" s="58">
        <v>0.3</v>
      </c>
      <c r="L691" s="58">
        <v>12615.1</v>
      </c>
      <c r="M691" s="58">
        <v>323952</v>
      </c>
      <c r="N691" s="58">
        <v>104</v>
      </c>
      <c r="O691" s="58">
        <v>1764</v>
      </c>
      <c r="P691" s="58">
        <v>5.7</v>
      </c>
      <c r="Q691" s="58">
        <v>27.6</v>
      </c>
      <c r="R691" s="58">
        <v>6.8</v>
      </c>
      <c r="S691" s="58">
        <v>104.94</v>
      </c>
      <c r="T691" s="58">
        <v>106.22</v>
      </c>
      <c r="U691" s="58">
        <v>85.08</v>
      </c>
      <c r="V691" s="58">
        <v>86.98</v>
      </c>
      <c r="W691" s="58">
        <v>1.6</v>
      </c>
      <c r="X691" s="58">
        <v>107.6</v>
      </c>
      <c r="Y691" s="58">
        <v>20.9</v>
      </c>
      <c r="Z691" s="58">
        <v>95.6</v>
      </c>
      <c r="AA691" s="58">
        <v>89.2</v>
      </c>
      <c r="AB691" s="58">
        <v>87.5</v>
      </c>
      <c r="AC691" s="58">
        <v>1.10575</v>
      </c>
      <c r="AD691" s="58">
        <v>104.7</v>
      </c>
      <c r="AE691" s="58">
        <v>8.6</v>
      </c>
      <c r="AF691" s="58">
        <v>100.8</v>
      </c>
      <c r="AG691" s="58">
        <v>51.37</v>
      </c>
      <c r="AH691" s="58">
        <v>101.7</v>
      </c>
      <c r="AI691" s="58">
        <v>107.6</v>
      </c>
      <c r="AJ691" s="58">
        <v>24.6</v>
      </c>
      <c r="AK691" s="58">
        <v>7.4</v>
      </c>
      <c r="AL691" s="58">
        <v>18.2</v>
      </c>
      <c r="AM691" s="58">
        <v>104.9744</v>
      </c>
      <c r="AN691" s="58">
        <v>101.11969999999999</v>
      </c>
      <c r="AO691" s="58">
        <v>19.3</v>
      </c>
      <c r="AP691" s="58">
        <v>88.3</v>
      </c>
      <c r="AQ691" s="58">
        <v>108.8</v>
      </c>
      <c r="AR691" s="58">
        <v>20.6</v>
      </c>
      <c r="AS691" s="58">
        <v>0.3</v>
      </c>
      <c r="AT691" s="58">
        <v>109.2</v>
      </c>
      <c r="AU691" s="58">
        <v>98.73</v>
      </c>
      <c r="AV691" s="58">
        <v>99.7</v>
      </c>
      <c r="AW691" s="59" t="s">
        <v>544</v>
      </c>
      <c r="AX691" s="58">
        <v>98.5</v>
      </c>
      <c r="AY691" s="58">
        <v>99.4</v>
      </c>
      <c r="AZ691" s="58">
        <v>105</v>
      </c>
      <c r="BA691" s="58">
        <v>98.5</v>
      </c>
      <c r="BB691" s="58">
        <v>109.6</v>
      </c>
      <c r="BC691" s="58">
        <v>100.7</v>
      </c>
      <c r="BD691" s="59" t="s">
        <v>544</v>
      </c>
      <c r="BE691" s="58">
        <v>24.9</v>
      </c>
      <c r="BF691" s="58">
        <v>120.5</v>
      </c>
      <c r="BG691" s="59" t="s">
        <v>544</v>
      </c>
      <c r="BH691" s="59" t="s">
        <v>544</v>
      </c>
      <c r="BI691" s="58">
        <v>111.1</v>
      </c>
      <c r="BJ691" s="59" t="s">
        <v>544</v>
      </c>
      <c r="BK691" s="59" t="s">
        <v>544</v>
      </c>
      <c r="BL691" s="58">
        <v>106.96</v>
      </c>
      <c r="BM691" s="58">
        <v>86.72</v>
      </c>
      <c r="BN691" s="58">
        <v>21.1</v>
      </c>
      <c r="BO691" s="58">
        <v>35.200000000000003</v>
      </c>
      <c r="BP691" s="58">
        <v>104.5</v>
      </c>
      <c r="BQ691" s="58">
        <v>102.8</v>
      </c>
      <c r="BR691" s="58">
        <v>103.7</v>
      </c>
      <c r="BS691" s="58">
        <v>105.7</v>
      </c>
      <c r="BT691" s="58">
        <v>13.8</v>
      </c>
      <c r="BU691" s="58">
        <v>20.2</v>
      </c>
      <c r="BV691" s="58">
        <v>102.2</v>
      </c>
      <c r="BW691" s="58">
        <v>26.9</v>
      </c>
      <c r="BX691" s="58">
        <v>6.4</v>
      </c>
      <c r="BY691" s="58">
        <v>19.899999999999999</v>
      </c>
      <c r="BZ691" s="58">
        <v>29.1</v>
      </c>
      <c r="CA691" s="58">
        <v>10.199999999999999</v>
      </c>
      <c r="CB691" s="58">
        <v>34.799999999999997</v>
      </c>
      <c r="CC691" s="58">
        <v>58.5</v>
      </c>
      <c r="CD691" s="58">
        <v>55.7</v>
      </c>
      <c r="CE691" s="58">
        <v>44053</v>
      </c>
      <c r="CF691" s="58">
        <v>2779733</v>
      </c>
      <c r="CG691" s="58">
        <v>116.3</v>
      </c>
      <c r="CH691" s="58">
        <v>118.8</v>
      </c>
      <c r="CI691" s="58">
        <v>125</v>
      </c>
      <c r="CJ691" s="58">
        <v>107.5</v>
      </c>
      <c r="CK691" s="58">
        <v>19.399999999999999</v>
      </c>
      <c r="CL691" s="58">
        <v>-1.7</v>
      </c>
      <c r="CM691" s="58">
        <v>13.8</v>
      </c>
      <c r="CN691" s="58">
        <v>77.5</v>
      </c>
      <c r="CO691" s="58">
        <v>78</v>
      </c>
      <c r="CP691" s="58">
        <v>101.4</v>
      </c>
      <c r="CQ691" s="58">
        <v>151.38441467300001</v>
      </c>
      <c r="CR691" s="58">
        <v>14.37</v>
      </c>
      <c r="CS691" s="58">
        <v>94.1</v>
      </c>
      <c r="CT691" s="58">
        <v>97.4</v>
      </c>
      <c r="CU691" s="58">
        <v>110.4541</v>
      </c>
      <c r="CV691" s="58">
        <v>7.9</v>
      </c>
      <c r="CW691" s="58">
        <v>4.93</v>
      </c>
      <c r="CX691" s="58">
        <v>111.4</v>
      </c>
      <c r="CY691" s="58">
        <v>113.7</v>
      </c>
      <c r="CZ691" s="58">
        <v>109.6</v>
      </c>
      <c r="DA691" s="58">
        <v>6.8</v>
      </c>
      <c r="DB691" s="58">
        <v>101.8</v>
      </c>
      <c r="DC691" s="58">
        <v>102.3</v>
      </c>
      <c r="DD691" s="58">
        <v>96.7</v>
      </c>
      <c r="DE691" s="58">
        <v>104.3</v>
      </c>
      <c r="DF691" s="58">
        <v>101.9</v>
      </c>
      <c r="DG691" s="58">
        <v>101.4</v>
      </c>
      <c r="DH691" s="58">
        <v>107.2</v>
      </c>
      <c r="DI691" s="58">
        <v>104.2</v>
      </c>
      <c r="DJ691" s="58">
        <v>164.49370707200001</v>
      </c>
      <c r="DK691" s="58">
        <v>120.1</v>
      </c>
      <c r="DL691" s="58">
        <v>120.8</v>
      </c>
      <c r="DM691" s="58">
        <v>103.8</v>
      </c>
      <c r="DN691" s="58">
        <v>31.994885</v>
      </c>
      <c r="DO691" s="58">
        <v>108.5</v>
      </c>
      <c r="DP691" s="58">
        <v>110.1</v>
      </c>
      <c r="DQ691" s="1">
        <v>104.1</v>
      </c>
    </row>
    <row r="692" spans="1:121">
      <c r="A692" s="3">
        <v>42901</v>
      </c>
      <c r="B692" s="58">
        <v>103</v>
      </c>
      <c r="C692" s="58">
        <v>106.3</v>
      </c>
      <c r="D692" s="58">
        <v>109</v>
      </c>
      <c r="E692" s="58">
        <v>103.7</v>
      </c>
      <c r="F692" s="58">
        <v>106.2</v>
      </c>
      <c r="G692" s="58">
        <v>1.1229450000000001</v>
      </c>
      <c r="H692" s="58">
        <v>1992.1</v>
      </c>
      <c r="I692" s="58">
        <v>2844</v>
      </c>
      <c r="J692" s="58">
        <v>-0.33</v>
      </c>
      <c r="K692" s="58">
        <v>0.3</v>
      </c>
      <c r="L692" s="58">
        <v>12325.1</v>
      </c>
      <c r="M692" s="58">
        <v>327693</v>
      </c>
      <c r="N692" s="58">
        <v>104.1</v>
      </c>
      <c r="O692" s="58">
        <v>1705</v>
      </c>
      <c r="P692" s="58">
        <v>5.7</v>
      </c>
      <c r="Q692" s="58">
        <v>24.3</v>
      </c>
      <c r="R692" s="58">
        <v>7.3</v>
      </c>
      <c r="S692" s="58">
        <v>103.98</v>
      </c>
      <c r="T692" s="58">
        <v>104.91</v>
      </c>
      <c r="U692" s="58">
        <v>81.56</v>
      </c>
      <c r="V692" s="58">
        <v>85.12</v>
      </c>
      <c r="W692" s="58">
        <v>6.6</v>
      </c>
      <c r="X692" s="58">
        <v>106.3</v>
      </c>
      <c r="Y692" s="58">
        <v>20.399999999999999</v>
      </c>
      <c r="Z692" s="58">
        <v>96</v>
      </c>
      <c r="AA692" s="58">
        <v>89.5</v>
      </c>
      <c r="AB692" s="58">
        <v>87.9</v>
      </c>
      <c r="AC692" s="58">
        <v>1.1229450000000001</v>
      </c>
      <c r="AD692" s="58">
        <v>104.7</v>
      </c>
      <c r="AE692" s="58">
        <v>14.7</v>
      </c>
      <c r="AF692" s="58">
        <v>101.616162</v>
      </c>
      <c r="AG692" s="58">
        <v>47.65</v>
      </c>
      <c r="AH692" s="58">
        <v>101.8</v>
      </c>
      <c r="AI692" s="58">
        <v>106.3</v>
      </c>
      <c r="AJ692" s="58">
        <v>21.9</v>
      </c>
      <c r="AK692" s="58">
        <v>6.8</v>
      </c>
      <c r="AL692" s="58">
        <v>14.3</v>
      </c>
      <c r="AM692" s="58">
        <v>105.2983</v>
      </c>
      <c r="AN692" s="58">
        <v>101.2903</v>
      </c>
      <c r="AO692" s="58">
        <v>14.9</v>
      </c>
      <c r="AP692" s="58">
        <v>96.9</v>
      </c>
      <c r="AQ692" s="58">
        <v>109.4</v>
      </c>
      <c r="AR692" s="58">
        <v>18.600000000000001</v>
      </c>
      <c r="AS692" s="58">
        <v>1.1000000000000001</v>
      </c>
      <c r="AT692" s="58">
        <v>110.7</v>
      </c>
      <c r="AU692" s="58">
        <v>99.25</v>
      </c>
      <c r="AV692" s="58">
        <v>98.9</v>
      </c>
      <c r="AW692" s="59" t="s">
        <v>544</v>
      </c>
      <c r="AX692" s="58">
        <v>91.9</v>
      </c>
      <c r="AY692" s="58">
        <v>93.3</v>
      </c>
      <c r="AZ692" s="58">
        <v>102.4</v>
      </c>
      <c r="BA692" s="58">
        <v>96.7</v>
      </c>
      <c r="BB692" s="58">
        <v>106.3</v>
      </c>
      <c r="BC692" s="58">
        <v>100.5</v>
      </c>
      <c r="BD692" s="59" t="s">
        <v>544</v>
      </c>
      <c r="BE692" s="58">
        <v>27.6</v>
      </c>
      <c r="BF692" s="58">
        <v>120.6</v>
      </c>
      <c r="BG692" s="59" t="s">
        <v>544</v>
      </c>
      <c r="BH692" s="59" t="s">
        <v>544</v>
      </c>
      <c r="BI692" s="58">
        <v>109.8</v>
      </c>
      <c r="BJ692" s="59" t="s">
        <v>544</v>
      </c>
      <c r="BK692" s="59" t="s">
        <v>544</v>
      </c>
      <c r="BL692" s="58">
        <v>105.43</v>
      </c>
      <c r="BM692" s="58">
        <v>84.18</v>
      </c>
      <c r="BN692" s="58">
        <v>20.7</v>
      </c>
      <c r="BO692" s="58">
        <v>34.4</v>
      </c>
      <c r="BP692" s="58">
        <v>104.2</v>
      </c>
      <c r="BQ692" s="58">
        <v>103.9</v>
      </c>
      <c r="BR692" s="58">
        <v>104</v>
      </c>
      <c r="BS692" s="58">
        <v>106</v>
      </c>
      <c r="BT692" s="58">
        <v>18.399999999999999</v>
      </c>
      <c r="BU692" s="58">
        <v>26.6</v>
      </c>
      <c r="BV692" s="58">
        <v>102.6</v>
      </c>
      <c r="BW692" s="58">
        <v>26</v>
      </c>
      <c r="BX692" s="58">
        <v>9.3000000000000007</v>
      </c>
      <c r="BY692" s="58">
        <v>24.9</v>
      </c>
      <c r="BZ692" s="58">
        <v>27.9</v>
      </c>
      <c r="CA692" s="58">
        <v>10.4</v>
      </c>
      <c r="CB692" s="58">
        <v>41.3</v>
      </c>
      <c r="CC692" s="58">
        <v>60.2</v>
      </c>
      <c r="CD692" s="58">
        <v>57.9</v>
      </c>
      <c r="CE692" s="58">
        <v>44121</v>
      </c>
      <c r="CF692" s="58">
        <v>2791818</v>
      </c>
      <c r="CG692" s="58">
        <v>122.2</v>
      </c>
      <c r="CH692" s="58">
        <v>130.1</v>
      </c>
      <c r="CI692" s="58">
        <v>125.6</v>
      </c>
      <c r="CJ692" s="58">
        <v>115.2</v>
      </c>
      <c r="CK692" s="58">
        <v>20.9</v>
      </c>
      <c r="CL692" s="58">
        <v>2.2999999999999998</v>
      </c>
      <c r="CM692" s="58">
        <v>18.399999999999999</v>
      </c>
      <c r="CN692" s="58">
        <v>78.3</v>
      </c>
      <c r="CO692" s="58">
        <v>79.2</v>
      </c>
      <c r="CP692" s="58">
        <v>106.6</v>
      </c>
      <c r="CQ692" s="58">
        <v>192.22428894000001</v>
      </c>
      <c r="CR692" s="58">
        <v>12.45</v>
      </c>
      <c r="CS692" s="58">
        <v>94.1</v>
      </c>
      <c r="CT692" s="58">
        <v>98.4</v>
      </c>
      <c r="CU692" s="58">
        <v>111.4014</v>
      </c>
      <c r="CV692" s="58">
        <v>8.8000000000000007</v>
      </c>
      <c r="CW692" s="58">
        <v>4.97</v>
      </c>
      <c r="CX692" s="58">
        <v>116.9</v>
      </c>
      <c r="CY692" s="58">
        <v>124.2</v>
      </c>
      <c r="CZ692" s="58">
        <v>108.8</v>
      </c>
      <c r="DA692" s="58">
        <v>7.8</v>
      </c>
      <c r="DB692" s="58">
        <v>101.2</v>
      </c>
      <c r="DC692" s="58">
        <v>102.8</v>
      </c>
      <c r="DD692" s="58">
        <v>95.9</v>
      </c>
      <c r="DE692" s="58">
        <v>104.8</v>
      </c>
      <c r="DF692" s="58">
        <v>101.3</v>
      </c>
      <c r="DG692" s="58">
        <v>109.5</v>
      </c>
      <c r="DH692" s="58">
        <v>103.4</v>
      </c>
      <c r="DI692" s="58">
        <v>104.1</v>
      </c>
      <c r="DJ692" s="58">
        <v>168.96738223400001</v>
      </c>
      <c r="DK692" s="58">
        <v>120.1</v>
      </c>
      <c r="DL692" s="58">
        <v>121.3</v>
      </c>
      <c r="DM692" s="58">
        <v>104.2</v>
      </c>
      <c r="DN692" s="58">
        <v>32.628830000000001</v>
      </c>
      <c r="DO692" s="58">
        <v>108.6</v>
      </c>
      <c r="DP692" s="58">
        <v>110.8</v>
      </c>
      <c r="DQ692" s="1">
        <v>104.2</v>
      </c>
    </row>
    <row r="693" spans="1:121">
      <c r="A693" s="3">
        <v>42931</v>
      </c>
      <c r="B693" s="58">
        <v>103.7</v>
      </c>
      <c r="C693" s="58">
        <v>107</v>
      </c>
      <c r="D693" s="58">
        <v>110.4</v>
      </c>
      <c r="E693" s="58">
        <v>103.7</v>
      </c>
      <c r="F693" s="58">
        <v>106</v>
      </c>
      <c r="G693" s="58">
        <v>1.151114</v>
      </c>
      <c r="H693" s="58">
        <v>1988.1</v>
      </c>
      <c r="I693" s="58">
        <v>2838.6</v>
      </c>
      <c r="J693" s="58">
        <v>-0.33</v>
      </c>
      <c r="K693" s="58">
        <v>0.5</v>
      </c>
      <c r="L693" s="58">
        <v>12118.3</v>
      </c>
      <c r="M693" s="58">
        <v>283080</v>
      </c>
      <c r="N693" s="58">
        <v>104.6</v>
      </c>
      <c r="O693" s="58">
        <v>1612</v>
      </c>
      <c r="P693" s="58">
        <v>5.7</v>
      </c>
      <c r="Q693" s="58">
        <v>24.1</v>
      </c>
      <c r="R693" s="58">
        <v>6.9</v>
      </c>
      <c r="S693" s="58">
        <v>104.19</v>
      </c>
      <c r="T693" s="58">
        <v>105.21</v>
      </c>
      <c r="U693" s="58">
        <v>82.88</v>
      </c>
      <c r="V693" s="58">
        <v>86.71</v>
      </c>
      <c r="W693" s="58">
        <v>6.8</v>
      </c>
      <c r="X693" s="58">
        <v>107.3</v>
      </c>
      <c r="Y693" s="58">
        <v>24.2</v>
      </c>
      <c r="Z693" s="58">
        <v>96.7</v>
      </c>
      <c r="AA693" s="58">
        <v>90.4</v>
      </c>
      <c r="AB693" s="58">
        <v>89</v>
      </c>
      <c r="AC693" s="58">
        <v>1.151114</v>
      </c>
      <c r="AD693" s="58">
        <v>105</v>
      </c>
      <c r="AE693" s="58">
        <v>14.8</v>
      </c>
      <c r="AF693" s="58">
        <v>101.92697800000001</v>
      </c>
      <c r="AG693" s="58">
        <v>49.25</v>
      </c>
      <c r="AH693" s="58">
        <v>101.9</v>
      </c>
      <c r="AI693" s="58">
        <v>107.3</v>
      </c>
      <c r="AJ693" s="58">
        <v>20.3</v>
      </c>
      <c r="AK693" s="58">
        <v>6.2</v>
      </c>
      <c r="AL693" s="58">
        <v>11.5</v>
      </c>
      <c r="AM693" s="58">
        <v>105.611</v>
      </c>
      <c r="AN693" s="58">
        <v>101.4508</v>
      </c>
      <c r="AO693" s="58">
        <v>15.7</v>
      </c>
      <c r="AP693" s="58">
        <v>97.5</v>
      </c>
      <c r="AQ693" s="58">
        <v>109.3</v>
      </c>
      <c r="AR693" s="58">
        <v>17.5</v>
      </c>
      <c r="AS693" s="58">
        <v>1.5</v>
      </c>
      <c r="AT693" s="58">
        <v>112</v>
      </c>
      <c r="AU693" s="58">
        <v>100.39</v>
      </c>
      <c r="AV693" s="58">
        <v>98.6</v>
      </c>
      <c r="AW693" s="59" t="s">
        <v>544</v>
      </c>
      <c r="AX693" s="58">
        <v>94.8</v>
      </c>
      <c r="AY693" s="58">
        <v>96.6</v>
      </c>
      <c r="AZ693" s="58">
        <v>107.9</v>
      </c>
      <c r="BA693" s="58">
        <v>100.2</v>
      </c>
      <c r="BB693" s="58">
        <v>113.3</v>
      </c>
      <c r="BC693" s="58">
        <v>100.4</v>
      </c>
      <c r="BD693" s="59" t="s">
        <v>544</v>
      </c>
      <c r="BE693" s="58">
        <v>31.7</v>
      </c>
      <c r="BF693" s="58">
        <v>120.3</v>
      </c>
      <c r="BG693" s="59" t="s">
        <v>544</v>
      </c>
      <c r="BH693" s="59" t="s">
        <v>544</v>
      </c>
      <c r="BI693" s="58">
        <v>110.1</v>
      </c>
      <c r="BJ693" s="59" t="s">
        <v>544</v>
      </c>
      <c r="BK693" s="59" t="s">
        <v>544</v>
      </c>
      <c r="BL693" s="58">
        <v>105.63</v>
      </c>
      <c r="BM693" s="58">
        <v>85.5</v>
      </c>
      <c r="BN693" s="58">
        <v>18.600000000000001</v>
      </c>
      <c r="BO693" s="58">
        <v>36.9</v>
      </c>
      <c r="BP693" s="58">
        <v>104</v>
      </c>
      <c r="BQ693" s="58">
        <v>101.3</v>
      </c>
      <c r="BR693" s="58">
        <v>104.6</v>
      </c>
      <c r="BS693" s="58">
        <v>105.8</v>
      </c>
      <c r="BT693" s="58">
        <v>17.2</v>
      </c>
      <c r="BU693" s="58">
        <v>17.600000000000001</v>
      </c>
      <c r="BV693" s="58">
        <v>101.9</v>
      </c>
      <c r="BW693" s="58">
        <v>30</v>
      </c>
      <c r="BX693" s="58">
        <v>7.1</v>
      </c>
      <c r="BY693" s="58">
        <v>24.8</v>
      </c>
      <c r="BZ693" s="58">
        <v>30</v>
      </c>
      <c r="CA693" s="58">
        <v>10.6</v>
      </c>
      <c r="CB693" s="58">
        <v>44.6</v>
      </c>
      <c r="CC693" s="58">
        <v>60.9</v>
      </c>
      <c r="CD693" s="58">
        <v>54.8</v>
      </c>
      <c r="CE693" s="58">
        <v>44170</v>
      </c>
      <c r="CF693" s="58">
        <v>2799388</v>
      </c>
      <c r="CG693" s="58">
        <v>121.6</v>
      </c>
      <c r="CH693" s="58">
        <v>120.1</v>
      </c>
      <c r="CI693" s="58">
        <v>125.6</v>
      </c>
      <c r="CJ693" s="58">
        <v>118.8</v>
      </c>
      <c r="CK693" s="58">
        <v>19.3</v>
      </c>
      <c r="CL693" s="58">
        <v>3.5</v>
      </c>
      <c r="CM693" s="58">
        <v>17.2</v>
      </c>
      <c r="CN693" s="58">
        <v>77.5</v>
      </c>
      <c r="CO693" s="58">
        <v>78.099999999999994</v>
      </c>
      <c r="CP693" s="58">
        <v>104.4</v>
      </c>
      <c r="CQ693" s="58">
        <v>142.712356567</v>
      </c>
      <c r="CR693" s="58">
        <v>13.68</v>
      </c>
      <c r="CS693" s="58">
        <v>94.3</v>
      </c>
      <c r="CT693" s="58">
        <v>100.1</v>
      </c>
      <c r="CU693" s="58">
        <v>113.2863</v>
      </c>
      <c r="CV693" s="58">
        <v>8.2899999999999991</v>
      </c>
      <c r="CW693" s="58">
        <v>4.9000000000000004</v>
      </c>
      <c r="CX693" s="58">
        <v>116</v>
      </c>
      <c r="CY693" s="58">
        <v>114.4</v>
      </c>
      <c r="CZ693" s="58">
        <v>109.6</v>
      </c>
      <c r="DA693" s="58">
        <v>5.6</v>
      </c>
      <c r="DB693" s="58">
        <v>97.5</v>
      </c>
      <c r="DC693" s="58">
        <v>103.4</v>
      </c>
      <c r="DD693" s="58">
        <v>95.6</v>
      </c>
      <c r="DE693" s="58">
        <v>106.4</v>
      </c>
      <c r="DF693" s="58">
        <v>101.1</v>
      </c>
      <c r="DG693" s="58">
        <v>105.2</v>
      </c>
      <c r="DH693" s="58">
        <v>106.4</v>
      </c>
      <c r="DI693" s="58">
        <v>106.7</v>
      </c>
      <c r="DJ693" s="58">
        <v>147.24911384000001</v>
      </c>
      <c r="DK693" s="58">
        <v>119.8</v>
      </c>
      <c r="DL693" s="58">
        <v>121.5</v>
      </c>
      <c r="DM693" s="58">
        <v>104.6</v>
      </c>
      <c r="DN693" s="58">
        <v>33.631708000000003</v>
      </c>
      <c r="DO693" s="58">
        <v>108.7</v>
      </c>
      <c r="DP693" s="58">
        <v>111</v>
      </c>
      <c r="DQ693" s="1">
        <v>104.7</v>
      </c>
    </row>
    <row r="694" spans="1:121">
      <c r="A694" s="3">
        <v>42962</v>
      </c>
      <c r="B694" s="58">
        <v>103.5</v>
      </c>
      <c r="C694" s="58">
        <v>106.6</v>
      </c>
      <c r="D694" s="58">
        <v>109.9</v>
      </c>
      <c r="E694" s="58">
        <v>103.4</v>
      </c>
      <c r="F694" s="58">
        <v>109.5</v>
      </c>
      <c r="G694" s="58">
        <v>1.180674</v>
      </c>
      <c r="H694" s="58">
        <v>2002.3</v>
      </c>
      <c r="I694" s="58">
        <v>2846.6</v>
      </c>
      <c r="J694" s="58">
        <v>-0.32900000000000001</v>
      </c>
      <c r="K694" s="58">
        <v>0.4</v>
      </c>
      <c r="L694" s="58">
        <v>12055.8</v>
      </c>
      <c r="M694" s="58">
        <v>253679</v>
      </c>
      <c r="N694" s="58">
        <v>106.9</v>
      </c>
      <c r="O694" s="58">
        <v>1712</v>
      </c>
      <c r="P694" s="58">
        <v>5.6</v>
      </c>
      <c r="Q694" s="58">
        <v>24.6</v>
      </c>
      <c r="R694" s="58">
        <v>7.1</v>
      </c>
      <c r="S694" s="58">
        <v>106.58</v>
      </c>
      <c r="T694" s="58">
        <v>108.23</v>
      </c>
      <c r="U694" s="58">
        <v>84.63</v>
      </c>
      <c r="V694" s="58">
        <v>88.01</v>
      </c>
      <c r="W694" s="58">
        <v>4.9000000000000004</v>
      </c>
      <c r="X694" s="58">
        <v>110.8</v>
      </c>
      <c r="Y694" s="58">
        <v>19.3</v>
      </c>
      <c r="Z694" s="58">
        <v>97.6</v>
      </c>
      <c r="AA694" s="58">
        <v>91.1</v>
      </c>
      <c r="AB694" s="58">
        <v>89.8</v>
      </c>
      <c r="AC694" s="58">
        <v>1.180674</v>
      </c>
      <c r="AD694" s="58">
        <v>106.9</v>
      </c>
      <c r="AE694" s="58">
        <v>13.2</v>
      </c>
      <c r="AF694" s="58">
        <v>101.724138</v>
      </c>
      <c r="AG694" s="58">
        <v>51.93</v>
      </c>
      <c r="AH694" s="58">
        <v>102.1</v>
      </c>
      <c r="AI694" s="58">
        <v>110.8</v>
      </c>
      <c r="AJ694" s="58">
        <v>21</v>
      </c>
      <c r="AK694" s="58">
        <v>7.7</v>
      </c>
      <c r="AL694" s="58">
        <v>17.600000000000001</v>
      </c>
      <c r="AM694" s="58">
        <v>105.9032</v>
      </c>
      <c r="AN694" s="58">
        <v>101.59229999999999</v>
      </c>
      <c r="AO694" s="58">
        <v>18.2</v>
      </c>
      <c r="AP694" s="58">
        <v>93.5</v>
      </c>
      <c r="AQ694" s="58">
        <v>109.5</v>
      </c>
      <c r="AR694" s="58">
        <v>10</v>
      </c>
      <c r="AS694" s="58">
        <v>1.4</v>
      </c>
      <c r="AT694" s="58">
        <v>111.6</v>
      </c>
      <c r="AU694" s="58">
        <v>101.43</v>
      </c>
      <c r="AV694" s="58">
        <v>98.7</v>
      </c>
      <c r="AW694" s="59" t="s">
        <v>544</v>
      </c>
      <c r="AX694" s="58">
        <v>99.2</v>
      </c>
      <c r="AY694" s="58">
        <v>100.9</v>
      </c>
      <c r="AZ694" s="58">
        <v>111.4</v>
      </c>
      <c r="BA694" s="58">
        <v>96.6</v>
      </c>
      <c r="BB694" s="58">
        <v>121.6</v>
      </c>
      <c r="BC694" s="58">
        <v>100.3</v>
      </c>
      <c r="BD694" s="59" t="s">
        <v>544</v>
      </c>
      <c r="BE694" s="58">
        <v>20.5</v>
      </c>
      <c r="BF694" s="58">
        <v>121.4</v>
      </c>
      <c r="BG694" s="59" t="s">
        <v>544</v>
      </c>
      <c r="BH694" s="59" t="s">
        <v>544</v>
      </c>
      <c r="BI694" s="58">
        <v>111.7</v>
      </c>
      <c r="BJ694" s="59" t="s">
        <v>544</v>
      </c>
      <c r="BK694" s="59" t="s">
        <v>544</v>
      </c>
      <c r="BL694" s="58">
        <v>108.55</v>
      </c>
      <c r="BM694" s="58">
        <v>86.87</v>
      </c>
      <c r="BN694" s="58">
        <v>18.8</v>
      </c>
      <c r="BO694" s="58">
        <v>35.6</v>
      </c>
      <c r="BP694" s="58">
        <v>108.1</v>
      </c>
      <c r="BQ694" s="58">
        <v>106.7</v>
      </c>
      <c r="BR694" s="58">
        <v>107.9</v>
      </c>
      <c r="BS694" s="58">
        <v>105.3</v>
      </c>
      <c r="BT694" s="58">
        <v>19.399999999999999</v>
      </c>
      <c r="BU694" s="58">
        <v>15.8</v>
      </c>
      <c r="BV694" s="58">
        <v>104.9</v>
      </c>
      <c r="BW694" s="58">
        <v>30</v>
      </c>
      <c r="BX694" s="58">
        <v>1.5</v>
      </c>
      <c r="BY694" s="58">
        <v>22.2</v>
      </c>
      <c r="BZ694" s="58">
        <v>29.8</v>
      </c>
      <c r="CA694" s="58">
        <v>10.8</v>
      </c>
      <c r="CB694" s="58">
        <v>30.4</v>
      </c>
      <c r="CC694" s="58">
        <v>61.4</v>
      </c>
      <c r="CD694" s="58">
        <v>58.1</v>
      </c>
      <c r="CE694" s="58">
        <v>44210</v>
      </c>
      <c r="CF694" s="58">
        <v>2808831</v>
      </c>
      <c r="CG694" s="58">
        <v>119.7</v>
      </c>
      <c r="CH694" s="58">
        <v>117.7</v>
      </c>
      <c r="CI694" s="58">
        <v>124</v>
      </c>
      <c r="CJ694" s="58">
        <v>117.1</v>
      </c>
      <c r="CK694" s="58">
        <v>19.3</v>
      </c>
      <c r="CL694" s="58">
        <v>2.1</v>
      </c>
      <c r="CM694" s="58">
        <v>19.399999999999999</v>
      </c>
      <c r="CN694" s="58">
        <v>78.400000000000006</v>
      </c>
      <c r="CO694" s="58">
        <v>79.599999999999994</v>
      </c>
      <c r="CP694" s="58">
        <v>106.2</v>
      </c>
      <c r="CQ694" s="58">
        <v>104.730804443</v>
      </c>
      <c r="CR694" s="58">
        <v>13.53</v>
      </c>
      <c r="CS694" s="58">
        <v>94.3</v>
      </c>
      <c r="CT694" s="58">
        <v>102.2</v>
      </c>
      <c r="CU694" s="58">
        <v>115.0395</v>
      </c>
      <c r="CV694" s="58">
        <v>8.7100000000000009</v>
      </c>
      <c r="CW694" s="58">
        <v>4.9000000000000004</v>
      </c>
      <c r="CX694" s="58">
        <v>113.7</v>
      </c>
      <c r="CY694" s="58">
        <v>111.6</v>
      </c>
      <c r="CZ694" s="58">
        <v>109.4</v>
      </c>
      <c r="DA694" s="58">
        <v>7.2</v>
      </c>
      <c r="DB694" s="58">
        <v>100.3</v>
      </c>
      <c r="DC694" s="58">
        <v>103.4</v>
      </c>
      <c r="DD694" s="58">
        <v>96.1</v>
      </c>
      <c r="DE694" s="58">
        <v>105.9</v>
      </c>
      <c r="DF694" s="58">
        <v>101.1</v>
      </c>
      <c r="DG694" s="58">
        <v>105.4</v>
      </c>
      <c r="DH694" s="58">
        <v>109.1</v>
      </c>
      <c r="DI694" s="58">
        <v>108.7</v>
      </c>
      <c r="DJ694" s="58">
        <v>140.126408513</v>
      </c>
      <c r="DK694" s="58">
        <v>120.9</v>
      </c>
      <c r="DL694" s="58">
        <v>122.1</v>
      </c>
      <c r="DM694" s="58">
        <v>106.9</v>
      </c>
      <c r="DN694" s="58">
        <v>34.961181000000003</v>
      </c>
      <c r="DO694" s="58">
        <v>110.2</v>
      </c>
      <c r="DP694" s="58">
        <v>112</v>
      </c>
      <c r="DQ694" s="1">
        <v>107</v>
      </c>
    </row>
    <row r="695" spans="1:121">
      <c r="A695" s="3">
        <v>42993</v>
      </c>
      <c r="B695" s="58">
        <v>103.6</v>
      </c>
      <c r="C695" s="58">
        <v>106.4</v>
      </c>
      <c r="D695" s="58">
        <v>109.2</v>
      </c>
      <c r="E695" s="58">
        <v>103.7</v>
      </c>
      <c r="F695" s="58">
        <v>109.5</v>
      </c>
      <c r="G695" s="58">
        <v>1.191457</v>
      </c>
      <c r="H695" s="58">
        <v>2008.2</v>
      </c>
      <c r="I695" s="58">
        <v>2857.9</v>
      </c>
      <c r="J695" s="58">
        <v>-0.32900000000000001</v>
      </c>
      <c r="K695" s="58">
        <v>0.4</v>
      </c>
      <c r="L695" s="58">
        <v>12828.9</v>
      </c>
      <c r="M695" s="58">
        <v>288035</v>
      </c>
      <c r="N695" s="58">
        <v>106</v>
      </c>
      <c r="O695" s="58">
        <v>1621</v>
      </c>
      <c r="P695" s="58">
        <v>5.6</v>
      </c>
      <c r="Q695" s="58">
        <v>25.9</v>
      </c>
      <c r="R695" s="58">
        <v>5.4</v>
      </c>
      <c r="S695" s="58">
        <v>106.18</v>
      </c>
      <c r="T695" s="58">
        <v>107.26</v>
      </c>
      <c r="U695" s="58">
        <v>83.13</v>
      </c>
      <c r="V695" s="58">
        <v>86.06</v>
      </c>
      <c r="W695" s="58">
        <v>6.5</v>
      </c>
      <c r="X695" s="58">
        <v>112.1</v>
      </c>
      <c r="Y695" s="58">
        <v>19.600000000000001</v>
      </c>
      <c r="Z695" s="58">
        <v>97.5</v>
      </c>
      <c r="AA695" s="58">
        <v>91.1</v>
      </c>
      <c r="AB695" s="58">
        <v>89.7</v>
      </c>
      <c r="AC695" s="58">
        <v>1.191457</v>
      </c>
      <c r="AD695" s="58">
        <v>106</v>
      </c>
      <c r="AE695" s="58">
        <v>15.5</v>
      </c>
      <c r="AF695" s="58">
        <v>101.208459</v>
      </c>
      <c r="AG695" s="58">
        <v>55.56</v>
      </c>
      <c r="AH695" s="58">
        <v>102.3</v>
      </c>
      <c r="AI695" s="58">
        <v>112.1</v>
      </c>
      <c r="AJ695" s="58">
        <v>18.100000000000001</v>
      </c>
      <c r="AK695" s="58">
        <v>7.1</v>
      </c>
      <c r="AL695" s="58">
        <v>16.7</v>
      </c>
      <c r="AM695" s="58">
        <v>106.1733</v>
      </c>
      <c r="AN695" s="58">
        <v>101.7135</v>
      </c>
      <c r="AO695" s="58">
        <v>18.5</v>
      </c>
      <c r="AP695" s="58">
        <v>95</v>
      </c>
      <c r="AQ695" s="58">
        <v>109.6</v>
      </c>
      <c r="AR695" s="58">
        <v>17</v>
      </c>
      <c r="AS695" s="58">
        <v>2.1</v>
      </c>
      <c r="AT695" s="58">
        <v>112.1</v>
      </c>
      <c r="AU695" s="58">
        <v>101.44</v>
      </c>
      <c r="AV695" s="58">
        <v>99.4</v>
      </c>
      <c r="AW695" s="59" t="s">
        <v>544</v>
      </c>
      <c r="AX695" s="58">
        <v>105.3</v>
      </c>
      <c r="AY695" s="58">
        <v>106.1</v>
      </c>
      <c r="AZ695" s="58">
        <v>111.5</v>
      </c>
      <c r="BA695" s="58">
        <v>96.8</v>
      </c>
      <c r="BB695" s="58">
        <v>121.7</v>
      </c>
      <c r="BC695" s="58">
        <v>100.5</v>
      </c>
      <c r="BD695" s="59" t="s">
        <v>544</v>
      </c>
      <c r="BE695" s="58">
        <v>16.2</v>
      </c>
      <c r="BF695" s="58">
        <v>122</v>
      </c>
      <c r="BG695" s="59" t="s">
        <v>544</v>
      </c>
      <c r="BH695" s="59" t="s">
        <v>544</v>
      </c>
      <c r="BI695" s="58">
        <v>110.3</v>
      </c>
      <c r="BJ695" s="59" t="s">
        <v>544</v>
      </c>
      <c r="BK695" s="59" t="s">
        <v>544</v>
      </c>
      <c r="BL695" s="58">
        <v>107.8</v>
      </c>
      <c r="BM695" s="58">
        <v>85.54</v>
      </c>
      <c r="BN695" s="58">
        <v>15.5</v>
      </c>
      <c r="BO695" s="58">
        <v>32.6</v>
      </c>
      <c r="BP695" s="58">
        <v>106</v>
      </c>
      <c r="BQ695" s="58">
        <v>104.6</v>
      </c>
      <c r="BR695" s="58">
        <v>106.8</v>
      </c>
      <c r="BS695" s="58">
        <v>107</v>
      </c>
      <c r="BT695" s="58">
        <v>20.100000000000001</v>
      </c>
      <c r="BU695" s="58">
        <v>20.7</v>
      </c>
      <c r="BV695" s="58">
        <v>104.1</v>
      </c>
      <c r="BW695" s="58">
        <v>30.3</v>
      </c>
      <c r="BX695" s="58">
        <v>4.2</v>
      </c>
      <c r="BY695" s="58">
        <v>23.6</v>
      </c>
      <c r="BZ695" s="58">
        <v>29</v>
      </c>
      <c r="CA695" s="58">
        <v>10.9</v>
      </c>
      <c r="CB695" s="58">
        <v>33.4</v>
      </c>
      <c r="CC695" s="58">
        <v>52.7</v>
      </c>
      <c r="CD695" s="58">
        <v>57</v>
      </c>
      <c r="CE695" s="58">
        <v>44255</v>
      </c>
      <c r="CF695" s="58">
        <v>2822740</v>
      </c>
      <c r="CG695" s="58">
        <v>119.7</v>
      </c>
      <c r="CH695" s="58">
        <v>114.8</v>
      </c>
      <c r="CI695" s="58">
        <v>125.2</v>
      </c>
      <c r="CJ695" s="58">
        <v>117.6</v>
      </c>
      <c r="CK695" s="58">
        <v>19</v>
      </c>
      <c r="CL695" s="58">
        <v>1.4</v>
      </c>
      <c r="CM695" s="58">
        <v>20.100000000000001</v>
      </c>
      <c r="CN695" s="58">
        <v>79</v>
      </c>
      <c r="CO695" s="58">
        <v>80.099999999999994</v>
      </c>
      <c r="CP695" s="58">
        <v>107.4</v>
      </c>
      <c r="CQ695" s="58">
        <v>164.52679443400001</v>
      </c>
      <c r="CR695" s="58">
        <v>14.86</v>
      </c>
      <c r="CS695" s="58">
        <v>94.3</v>
      </c>
      <c r="CT695" s="58">
        <v>102.2</v>
      </c>
      <c r="CU695" s="58">
        <v>115.0166</v>
      </c>
      <c r="CV695" s="58">
        <v>8.1300000000000008</v>
      </c>
      <c r="CW695" s="58">
        <v>4.8</v>
      </c>
      <c r="CX695" s="58">
        <v>113.5</v>
      </c>
      <c r="CY695" s="58">
        <v>108.6</v>
      </c>
      <c r="CZ695" s="58">
        <v>109.4</v>
      </c>
      <c r="DA695" s="58">
        <v>6.5</v>
      </c>
      <c r="DB695" s="58">
        <v>98.2</v>
      </c>
      <c r="DC695" s="58">
        <v>103.3</v>
      </c>
      <c r="DD695" s="58">
        <v>97.1</v>
      </c>
      <c r="DE695" s="58">
        <v>106</v>
      </c>
      <c r="DF695" s="58">
        <v>101.3</v>
      </c>
      <c r="DG695" s="58">
        <v>106.8</v>
      </c>
      <c r="DH695" s="58">
        <v>112</v>
      </c>
      <c r="DI695" s="58">
        <v>108.2</v>
      </c>
      <c r="DJ695" s="58">
        <v>156.29334081799999</v>
      </c>
      <c r="DK695" s="58">
        <v>121.3</v>
      </c>
      <c r="DL695" s="58">
        <v>122.1</v>
      </c>
      <c r="DM695" s="58">
        <v>106.4</v>
      </c>
      <c r="DN695" s="58">
        <v>35.952240000000003</v>
      </c>
      <c r="DO695" s="58">
        <v>110.4</v>
      </c>
      <c r="DP695" s="58">
        <v>112.8</v>
      </c>
      <c r="DQ695" s="1">
        <v>106</v>
      </c>
    </row>
    <row r="696" spans="1:121">
      <c r="A696" s="3">
        <v>43023</v>
      </c>
      <c r="B696" s="58">
        <v>104.2</v>
      </c>
      <c r="C696" s="58">
        <v>107.2</v>
      </c>
      <c r="D696" s="58">
        <v>109.6</v>
      </c>
      <c r="E696" s="58">
        <v>104.8</v>
      </c>
      <c r="F696" s="58">
        <v>110.6</v>
      </c>
      <c r="G696" s="58">
        <v>1.175586</v>
      </c>
      <c r="H696" s="58">
        <v>2023</v>
      </c>
      <c r="I696" s="58">
        <v>2858.7</v>
      </c>
      <c r="J696" s="58">
        <v>-0.33</v>
      </c>
      <c r="K696" s="58">
        <v>0.4</v>
      </c>
      <c r="L696" s="58">
        <v>13229.6</v>
      </c>
      <c r="M696" s="58">
        <v>272855</v>
      </c>
      <c r="N696" s="58">
        <v>104.3</v>
      </c>
      <c r="O696" s="58">
        <v>1637</v>
      </c>
      <c r="P696" s="58">
        <v>5.6</v>
      </c>
      <c r="Q696" s="58">
        <v>21.8</v>
      </c>
      <c r="R696" s="58">
        <v>7</v>
      </c>
      <c r="S696" s="58">
        <v>105.59</v>
      </c>
      <c r="T696" s="58">
        <v>106.21</v>
      </c>
      <c r="U696" s="58">
        <v>84.43</v>
      </c>
      <c r="V696" s="58">
        <v>86.96</v>
      </c>
      <c r="W696" s="58">
        <v>6.2</v>
      </c>
      <c r="X696" s="58">
        <v>112.8</v>
      </c>
      <c r="Y696" s="58">
        <v>20.8</v>
      </c>
      <c r="Z696" s="58">
        <v>97.2</v>
      </c>
      <c r="AA696" s="58">
        <v>90.7</v>
      </c>
      <c r="AB696" s="58">
        <v>89.2</v>
      </c>
      <c r="AC696" s="58">
        <v>1.175586</v>
      </c>
      <c r="AD696" s="58">
        <v>104.7</v>
      </c>
      <c r="AE696" s="58">
        <v>18.100000000000001</v>
      </c>
      <c r="AF696" s="58">
        <v>100.700701</v>
      </c>
      <c r="AG696" s="58">
        <v>57.54</v>
      </c>
      <c r="AH696" s="58">
        <v>102.1</v>
      </c>
      <c r="AI696" s="58">
        <v>112.8</v>
      </c>
      <c r="AJ696" s="58">
        <v>19.899999999999999</v>
      </c>
      <c r="AK696" s="58">
        <v>9.4</v>
      </c>
      <c r="AL696" s="58">
        <v>15.8</v>
      </c>
      <c r="AM696" s="58">
        <v>106.41249999999999</v>
      </c>
      <c r="AN696" s="58">
        <v>101.8061</v>
      </c>
      <c r="AO696" s="58">
        <v>18.8</v>
      </c>
      <c r="AP696" s="58">
        <v>93.1</v>
      </c>
      <c r="AQ696" s="58">
        <v>110.2</v>
      </c>
      <c r="AR696" s="58">
        <v>17.600000000000001</v>
      </c>
      <c r="AS696" s="58">
        <v>3.2</v>
      </c>
      <c r="AT696" s="58">
        <v>113.6</v>
      </c>
      <c r="AU696" s="58">
        <v>101.31</v>
      </c>
      <c r="AV696" s="58">
        <v>100.1</v>
      </c>
      <c r="AW696" s="59" t="s">
        <v>544</v>
      </c>
      <c r="AX696" s="58">
        <v>108.3</v>
      </c>
      <c r="AY696" s="58">
        <v>108.5</v>
      </c>
      <c r="AZ696" s="58">
        <v>109.5</v>
      </c>
      <c r="BA696" s="58">
        <v>96.8</v>
      </c>
      <c r="BB696" s="58">
        <v>118.3</v>
      </c>
      <c r="BC696" s="58">
        <v>100.8</v>
      </c>
      <c r="BD696" s="59" t="s">
        <v>544</v>
      </c>
      <c r="BE696" s="58">
        <v>22.4</v>
      </c>
      <c r="BF696" s="58">
        <v>120.5</v>
      </c>
      <c r="BG696" s="59" t="s">
        <v>544</v>
      </c>
      <c r="BH696" s="59" t="s">
        <v>544</v>
      </c>
      <c r="BI696" s="58">
        <v>109.6</v>
      </c>
      <c r="BJ696" s="59" t="s">
        <v>544</v>
      </c>
      <c r="BK696" s="59" t="s">
        <v>544</v>
      </c>
      <c r="BL696" s="58">
        <v>107.06</v>
      </c>
      <c r="BM696" s="58">
        <v>87.05</v>
      </c>
      <c r="BN696" s="58">
        <v>20.8</v>
      </c>
      <c r="BO696" s="58">
        <v>38.200000000000003</v>
      </c>
      <c r="BP696" s="58">
        <v>104.2</v>
      </c>
      <c r="BQ696" s="58">
        <v>100.1</v>
      </c>
      <c r="BR696" s="58">
        <v>103.1</v>
      </c>
      <c r="BS696" s="58">
        <v>105.8</v>
      </c>
      <c r="BT696" s="58">
        <v>18</v>
      </c>
      <c r="BU696" s="58">
        <v>21.8</v>
      </c>
      <c r="BV696" s="58">
        <v>102.4</v>
      </c>
      <c r="BW696" s="58">
        <v>30.8</v>
      </c>
      <c r="BX696" s="58">
        <v>8.1999999999999993</v>
      </c>
      <c r="BY696" s="58">
        <v>21.6</v>
      </c>
      <c r="BZ696" s="58">
        <v>31.1</v>
      </c>
      <c r="CA696" s="58">
        <v>10.8</v>
      </c>
      <c r="CB696" s="58">
        <v>43.5</v>
      </c>
      <c r="CC696" s="58">
        <v>48.7</v>
      </c>
      <c r="CD696" s="58">
        <v>59.2</v>
      </c>
      <c r="CE696" s="58">
        <v>44284</v>
      </c>
      <c r="CF696" s="58">
        <v>2831946</v>
      </c>
      <c r="CG696" s="58">
        <v>119.4</v>
      </c>
      <c r="CH696" s="58">
        <v>123</v>
      </c>
      <c r="CI696" s="58">
        <v>126.7</v>
      </c>
      <c r="CJ696" s="58">
        <v>111.1</v>
      </c>
      <c r="CK696" s="58">
        <v>21.5</v>
      </c>
      <c r="CL696" s="58">
        <v>3.3</v>
      </c>
      <c r="CM696" s="58">
        <v>18</v>
      </c>
      <c r="CN696" s="58">
        <v>77.5</v>
      </c>
      <c r="CO696" s="58">
        <v>78</v>
      </c>
      <c r="CP696" s="58">
        <v>103.9</v>
      </c>
      <c r="CQ696" s="58">
        <v>142.697509766</v>
      </c>
      <c r="CR696" s="58">
        <v>11.81</v>
      </c>
      <c r="CS696" s="58">
        <v>94.1</v>
      </c>
      <c r="CT696" s="58">
        <v>101.7</v>
      </c>
      <c r="CU696" s="58">
        <v>114.8105</v>
      </c>
      <c r="CV696" s="58">
        <v>8.3699999999999992</v>
      </c>
      <c r="CW696" s="58">
        <v>5.18</v>
      </c>
      <c r="CX696" s="58">
        <v>112.9</v>
      </c>
      <c r="CY696" s="58">
        <v>116.1</v>
      </c>
      <c r="CZ696" s="58">
        <v>109.4</v>
      </c>
      <c r="DA696" s="58">
        <v>8.6</v>
      </c>
      <c r="DB696" s="58">
        <v>99.3</v>
      </c>
      <c r="DC696" s="58">
        <v>103</v>
      </c>
      <c r="DD696" s="58">
        <v>97</v>
      </c>
      <c r="DE696" s="58">
        <v>106.7</v>
      </c>
      <c r="DF696" s="58">
        <v>101.7</v>
      </c>
      <c r="DG696" s="58">
        <v>108.6</v>
      </c>
      <c r="DH696" s="58">
        <v>113.4</v>
      </c>
      <c r="DI696" s="58">
        <v>105.1</v>
      </c>
      <c r="DJ696" s="58">
        <v>148.915812273</v>
      </c>
      <c r="DK696" s="58">
        <v>120.8</v>
      </c>
      <c r="DL696" s="58">
        <v>122.1</v>
      </c>
      <c r="DM696" s="58">
        <v>104.8</v>
      </c>
      <c r="DN696" s="58">
        <v>37.091025000000002</v>
      </c>
      <c r="DO696" s="58">
        <v>110.1</v>
      </c>
      <c r="DP696" s="58">
        <v>112.6</v>
      </c>
      <c r="DQ696" s="1">
        <v>104.3</v>
      </c>
    </row>
    <row r="697" spans="1:121">
      <c r="A697" s="3">
        <v>43054</v>
      </c>
      <c r="B697" s="58">
        <v>104.7</v>
      </c>
      <c r="C697" s="58">
        <v>107.6</v>
      </c>
      <c r="D697" s="58">
        <v>109.5</v>
      </c>
      <c r="E697" s="58">
        <v>105.8</v>
      </c>
      <c r="F697" s="58">
        <v>110.8</v>
      </c>
      <c r="G697" s="58">
        <v>1.1738</v>
      </c>
      <c r="H697" s="58">
        <v>2056.1</v>
      </c>
      <c r="I697" s="58">
        <v>2871.9</v>
      </c>
      <c r="J697" s="58">
        <v>-0.32900000000000001</v>
      </c>
      <c r="K697" s="58">
        <v>0.3</v>
      </c>
      <c r="L697" s="58">
        <v>13024</v>
      </c>
      <c r="M697" s="58">
        <v>302636</v>
      </c>
      <c r="N697" s="58">
        <v>108.2</v>
      </c>
      <c r="O697" s="58">
        <v>1771</v>
      </c>
      <c r="P697" s="58">
        <v>5.5</v>
      </c>
      <c r="Q697" s="58">
        <v>19.8</v>
      </c>
      <c r="R697" s="58">
        <v>8.8000000000000007</v>
      </c>
      <c r="S697" s="58">
        <v>108.96</v>
      </c>
      <c r="T697" s="58">
        <v>109.5</v>
      </c>
      <c r="U697" s="58">
        <v>85.85</v>
      </c>
      <c r="V697" s="58">
        <v>87.45</v>
      </c>
      <c r="W697" s="58">
        <v>6.7</v>
      </c>
      <c r="X697" s="58">
        <v>113.7</v>
      </c>
      <c r="Y697" s="58">
        <v>20.6</v>
      </c>
      <c r="Z697" s="58">
        <v>97.6</v>
      </c>
      <c r="AA697" s="58">
        <v>90.9</v>
      </c>
      <c r="AB697" s="58">
        <v>89.6</v>
      </c>
      <c r="AC697" s="58">
        <v>1.1738</v>
      </c>
      <c r="AD697" s="58">
        <v>107.9</v>
      </c>
      <c r="AE697" s="58">
        <v>17</v>
      </c>
      <c r="AF697" s="58">
        <v>100.198807</v>
      </c>
      <c r="AG697" s="58">
        <v>62.84</v>
      </c>
      <c r="AH697" s="58">
        <v>102.6</v>
      </c>
      <c r="AI697" s="58">
        <v>113.7</v>
      </c>
      <c r="AJ697" s="58">
        <v>23</v>
      </c>
      <c r="AK697" s="58">
        <v>8.1999999999999993</v>
      </c>
      <c r="AL697" s="58">
        <v>16.100000000000001</v>
      </c>
      <c r="AM697" s="58">
        <v>106.6095</v>
      </c>
      <c r="AN697" s="58">
        <v>101.85939999999999</v>
      </c>
      <c r="AO697" s="58">
        <v>17.8</v>
      </c>
      <c r="AP697" s="58">
        <v>93.5</v>
      </c>
      <c r="AQ697" s="58">
        <v>109.1</v>
      </c>
      <c r="AR697" s="58">
        <v>18.7</v>
      </c>
      <c r="AS697" s="58">
        <v>2.9</v>
      </c>
      <c r="AT697" s="58">
        <v>114</v>
      </c>
      <c r="AU697" s="58">
        <v>101.46</v>
      </c>
      <c r="AV697" s="58">
        <v>100.8</v>
      </c>
      <c r="AW697" s="59" t="s">
        <v>544</v>
      </c>
      <c r="AX697" s="58">
        <v>117.5</v>
      </c>
      <c r="AY697" s="58">
        <v>116.5</v>
      </c>
      <c r="AZ697" s="58">
        <v>110.5</v>
      </c>
      <c r="BA697" s="58">
        <v>96.6</v>
      </c>
      <c r="BB697" s="58">
        <v>120.1</v>
      </c>
      <c r="BC697" s="58">
        <v>101</v>
      </c>
      <c r="BD697" s="59" t="s">
        <v>544</v>
      </c>
      <c r="BE697" s="58">
        <v>23.5</v>
      </c>
      <c r="BF697" s="58">
        <v>123.8</v>
      </c>
      <c r="BG697" s="59" t="s">
        <v>544</v>
      </c>
      <c r="BH697" s="59" t="s">
        <v>544</v>
      </c>
      <c r="BI697" s="58">
        <v>111.9</v>
      </c>
      <c r="BJ697" s="59" t="s">
        <v>544</v>
      </c>
      <c r="BK697" s="59" t="s">
        <v>544</v>
      </c>
      <c r="BL697" s="58">
        <v>110.6</v>
      </c>
      <c r="BM697" s="58">
        <v>88.15</v>
      </c>
      <c r="BN697" s="58">
        <v>23.5</v>
      </c>
      <c r="BO697" s="58">
        <v>38.700000000000003</v>
      </c>
      <c r="BP697" s="58">
        <v>109.2</v>
      </c>
      <c r="BQ697" s="58">
        <v>104.5</v>
      </c>
      <c r="BR697" s="58">
        <v>108.1</v>
      </c>
      <c r="BS697" s="58">
        <v>106.8</v>
      </c>
      <c r="BT697" s="58">
        <v>17.899999999999999</v>
      </c>
      <c r="BU697" s="58">
        <v>17.2</v>
      </c>
      <c r="BV697" s="58">
        <v>105</v>
      </c>
      <c r="BW697" s="58">
        <v>31.4</v>
      </c>
      <c r="BX697" s="58">
        <v>7</v>
      </c>
      <c r="BY697" s="58">
        <v>25.1</v>
      </c>
      <c r="BZ697" s="58">
        <v>33.299999999999997</v>
      </c>
      <c r="CA697" s="58">
        <v>10.7</v>
      </c>
      <c r="CB697" s="58">
        <v>44.3</v>
      </c>
      <c r="CC697" s="58">
        <v>47.9</v>
      </c>
      <c r="CD697" s="58">
        <v>58.5</v>
      </c>
      <c r="CE697" s="58">
        <v>44348</v>
      </c>
      <c r="CF697" s="58">
        <v>2851725</v>
      </c>
      <c r="CG697" s="58">
        <v>126.7</v>
      </c>
      <c r="CH697" s="58">
        <v>123.4</v>
      </c>
      <c r="CI697" s="58">
        <v>126</v>
      </c>
      <c r="CJ697" s="58">
        <v>129</v>
      </c>
      <c r="CK697" s="58">
        <v>19.8</v>
      </c>
      <c r="CL697" s="58">
        <v>7.4</v>
      </c>
      <c r="CM697" s="58">
        <v>17.899999999999999</v>
      </c>
      <c r="CN697" s="58">
        <v>77.3</v>
      </c>
      <c r="CO697" s="58">
        <v>77.599999999999994</v>
      </c>
      <c r="CP697" s="58">
        <v>108.9</v>
      </c>
      <c r="CQ697" s="58">
        <v>189.6355896</v>
      </c>
      <c r="CR697" s="58">
        <v>11.89</v>
      </c>
      <c r="CS697" s="58">
        <v>94.4</v>
      </c>
      <c r="CT697" s="58">
        <v>102.2</v>
      </c>
      <c r="CU697" s="58">
        <v>115.0026</v>
      </c>
      <c r="CV697" s="58">
        <v>8.18</v>
      </c>
      <c r="CW697" s="58">
        <v>4.76</v>
      </c>
      <c r="CX697" s="58">
        <v>118.8</v>
      </c>
      <c r="CY697" s="58">
        <v>115.7</v>
      </c>
      <c r="CZ697" s="58">
        <v>109.8</v>
      </c>
      <c r="DA697" s="58">
        <v>3.2</v>
      </c>
      <c r="DB697" s="58">
        <v>99.1</v>
      </c>
      <c r="DC697" s="58">
        <v>102.3</v>
      </c>
      <c r="DD697" s="58">
        <v>98.3</v>
      </c>
      <c r="DE697" s="58">
        <v>106.4</v>
      </c>
      <c r="DF697" s="58">
        <v>103</v>
      </c>
      <c r="DG697" s="58">
        <v>106.5</v>
      </c>
      <c r="DH697" s="58">
        <v>111.3</v>
      </c>
      <c r="DI697" s="58">
        <v>110.4</v>
      </c>
      <c r="DJ697" s="58">
        <v>154.99837410399999</v>
      </c>
      <c r="DK697" s="58">
        <v>123.4</v>
      </c>
      <c r="DL697" s="58">
        <v>123.1</v>
      </c>
      <c r="DM697" s="58">
        <v>108.2</v>
      </c>
      <c r="DN697" s="58">
        <v>37.689666000000003</v>
      </c>
      <c r="DO697" s="58">
        <v>112.6</v>
      </c>
      <c r="DP697" s="58">
        <v>115.1</v>
      </c>
      <c r="DQ697" s="1">
        <v>108.3</v>
      </c>
    </row>
    <row r="698" spans="1:121">
      <c r="A698" s="3">
        <v>43084</v>
      </c>
      <c r="B698" s="58">
        <v>104.4</v>
      </c>
      <c r="C698" s="58">
        <v>107.3</v>
      </c>
      <c r="D698" s="58">
        <v>109.7</v>
      </c>
      <c r="E698" s="58">
        <v>104.8</v>
      </c>
      <c r="F698" s="58">
        <v>113.8</v>
      </c>
      <c r="G698" s="58">
        <v>1.183621</v>
      </c>
      <c r="H698" s="58">
        <v>2045.5</v>
      </c>
      <c r="I698" s="58">
        <v>2885.1</v>
      </c>
      <c r="J698" s="58">
        <v>-0.32800000000000001</v>
      </c>
      <c r="K698" s="58">
        <v>0.3</v>
      </c>
      <c r="L698" s="58">
        <v>12917.6</v>
      </c>
      <c r="M698" s="58">
        <v>253950</v>
      </c>
      <c r="N698" s="58">
        <v>107.8</v>
      </c>
      <c r="O698" s="58">
        <v>1521</v>
      </c>
      <c r="P698" s="58">
        <v>5.5</v>
      </c>
      <c r="Q698" s="58">
        <v>24.8</v>
      </c>
      <c r="R698" s="58">
        <v>9.1999999999999993</v>
      </c>
      <c r="S698" s="58">
        <v>107.41</v>
      </c>
      <c r="T698" s="58">
        <v>109.2</v>
      </c>
      <c r="U698" s="58">
        <v>86.51</v>
      </c>
      <c r="V698" s="58">
        <v>88.18</v>
      </c>
      <c r="W698" s="58">
        <v>7.4</v>
      </c>
      <c r="X698" s="58">
        <v>118.8</v>
      </c>
      <c r="Y698" s="58">
        <v>19.899999999999999</v>
      </c>
      <c r="Z698" s="58">
        <v>97.7</v>
      </c>
      <c r="AA698" s="58">
        <v>91</v>
      </c>
      <c r="AB698" s="58">
        <v>89.7</v>
      </c>
      <c r="AC698" s="58">
        <v>1.183621</v>
      </c>
      <c r="AD698" s="58">
        <v>107.6</v>
      </c>
      <c r="AE698" s="58">
        <v>18</v>
      </c>
      <c r="AF698" s="58">
        <v>100</v>
      </c>
      <c r="AG698" s="58">
        <v>64.06</v>
      </c>
      <c r="AH698" s="58">
        <v>102.8</v>
      </c>
      <c r="AI698" s="58">
        <v>118.8</v>
      </c>
      <c r="AJ698" s="58">
        <v>23.2</v>
      </c>
      <c r="AK698" s="58">
        <v>7.5</v>
      </c>
      <c r="AL698" s="58">
        <v>21.3</v>
      </c>
      <c r="AM698" s="58">
        <v>106.7602</v>
      </c>
      <c r="AN698" s="58">
        <v>101.86969999999999</v>
      </c>
      <c r="AO698" s="58">
        <v>18.100000000000001</v>
      </c>
      <c r="AP698" s="58">
        <v>85</v>
      </c>
      <c r="AQ698" s="58">
        <v>109.9</v>
      </c>
      <c r="AR698" s="58">
        <v>17.399999999999999</v>
      </c>
      <c r="AS698" s="58">
        <v>2.2000000000000002</v>
      </c>
      <c r="AT698" s="58">
        <v>114.6</v>
      </c>
      <c r="AU698" s="58">
        <v>101.63</v>
      </c>
      <c r="AV698" s="58">
        <v>101.1</v>
      </c>
      <c r="AW698" s="59" t="s">
        <v>544</v>
      </c>
      <c r="AX698" s="58">
        <v>119.6</v>
      </c>
      <c r="AY698" s="58">
        <v>118.5</v>
      </c>
      <c r="AZ698" s="58">
        <v>111.4</v>
      </c>
      <c r="BA698" s="58">
        <v>94.6</v>
      </c>
      <c r="BB698" s="58">
        <v>123</v>
      </c>
      <c r="BC698" s="58">
        <v>101.1</v>
      </c>
      <c r="BD698" s="59" t="s">
        <v>544</v>
      </c>
      <c r="BE698" s="58">
        <v>21.1</v>
      </c>
      <c r="BF698" s="58">
        <v>124.6</v>
      </c>
      <c r="BG698" s="59" t="s">
        <v>544</v>
      </c>
      <c r="BH698" s="59" t="s">
        <v>544</v>
      </c>
      <c r="BI698" s="58">
        <v>109.2</v>
      </c>
      <c r="BJ698" s="59" t="s">
        <v>544</v>
      </c>
      <c r="BK698" s="59" t="s">
        <v>544</v>
      </c>
      <c r="BL698" s="58">
        <v>110.4</v>
      </c>
      <c r="BM698" s="58">
        <v>89.15</v>
      </c>
      <c r="BN698" s="58">
        <v>14.9</v>
      </c>
      <c r="BO698" s="58">
        <v>34.799999999999997</v>
      </c>
      <c r="BP698" s="58">
        <v>107.9</v>
      </c>
      <c r="BQ698" s="58">
        <v>104.8</v>
      </c>
      <c r="BR698" s="58">
        <v>108.1</v>
      </c>
      <c r="BS698" s="58">
        <v>108.9</v>
      </c>
      <c r="BT698" s="58">
        <v>19.5</v>
      </c>
      <c r="BU698" s="58">
        <v>18.399999999999999</v>
      </c>
      <c r="BV698" s="58">
        <v>104.8</v>
      </c>
      <c r="BW698" s="58">
        <v>32.1</v>
      </c>
      <c r="BX698" s="58">
        <v>7.4</v>
      </c>
      <c r="BY698" s="58">
        <v>24.8</v>
      </c>
      <c r="BZ698" s="58">
        <v>30.8</v>
      </c>
      <c r="CA698" s="58">
        <v>10.7</v>
      </c>
      <c r="CB698" s="58">
        <v>45.2</v>
      </c>
      <c r="CC698" s="58">
        <v>54.3</v>
      </c>
      <c r="CD698" s="58">
        <v>57.1</v>
      </c>
      <c r="CE698" s="58">
        <v>44409</v>
      </c>
      <c r="CF698" s="58">
        <v>2850990</v>
      </c>
      <c r="CG698" s="58">
        <v>144</v>
      </c>
      <c r="CH698" s="58">
        <v>143.80000000000001</v>
      </c>
      <c r="CI698" s="58">
        <v>138.9</v>
      </c>
      <c r="CJ698" s="58">
        <v>148.6</v>
      </c>
      <c r="CK698" s="58">
        <v>17.5</v>
      </c>
      <c r="CL698" s="58">
        <v>5.2</v>
      </c>
      <c r="CM698" s="58">
        <v>19.5</v>
      </c>
      <c r="CN698" s="58">
        <v>77</v>
      </c>
      <c r="CO698" s="58">
        <v>77.400000000000006</v>
      </c>
      <c r="CP698" s="58">
        <v>108.1</v>
      </c>
      <c r="CQ698" s="58">
        <v>110.697692871</v>
      </c>
      <c r="CR698" s="58">
        <v>16.13</v>
      </c>
      <c r="CS698" s="58">
        <v>94.4</v>
      </c>
      <c r="CT698" s="58">
        <v>102.6</v>
      </c>
      <c r="CU698" s="58">
        <v>115.31059999999999</v>
      </c>
      <c r="CV698" s="58">
        <v>9.17</v>
      </c>
      <c r="CW698" s="58">
        <v>5.12</v>
      </c>
      <c r="CX698" s="58">
        <v>134.80000000000001</v>
      </c>
      <c r="CY698" s="58">
        <v>134.5</v>
      </c>
      <c r="CZ698" s="58">
        <v>110.1</v>
      </c>
      <c r="DA698" s="58">
        <v>5.0999999999999996</v>
      </c>
      <c r="DB698" s="58">
        <v>99.7</v>
      </c>
      <c r="DC698" s="58">
        <v>102.9</v>
      </c>
      <c r="DD698" s="58">
        <v>98.1</v>
      </c>
      <c r="DE698" s="58">
        <v>106.9</v>
      </c>
      <c r="DF698" s="58">
        <v>102.1</v>
      </c>
      <c r="DG698" s="58">
        <v>106</v>
      </c>
      <c r="DH698" s="58">
        <v>120.7</v>
      </c>
      <c r="DI698" s="58">
        <v>110.3</v>
      </c>
      <c r="DJ698" s="58">
        <v>148.592350012</v>
      </c>
      <c r="DK698" s="58">
        <v>124.4</v>
      </c>
      <c r="DL698" s="58">
        <v>123.8</v>
      </c>
      <c r="DM698" s="58">
        <v>107.8</v>
      </c>
      <c r="DN698" s="58">
        <v>37.985427000000001</v>
      </c>
      <c r="DO698" s="58">
        <v>110.4</v>
      </c>
      <c r="DP698" s="58">
        <v>114.5</v>
      </c>
      <c r="DQ698" s="1">
        <v>107.8</v>
      </c>
    </row>
    <row r="699" spans="1:121">
      <c r="A699" s="3">
        <v>43115</v>
      </c>
      <c r="B699" s="58">
        <v>104.7</v>
      </c>
      <c r="C699" s="58">
        <v>108.3</v>
      </c>
      <c r="D699" s="58">
        <v>112.4</v>
      </c>
      <c r="E699" s="58">
        <v>104.4</v>
      </c>
      <c r="F699" s="58">
        <v>109.1</v>
      </c>
      <c r="G699" s="58">
        <v>1.2199500000000001</v>
      </c>
      <c r="H699" s="58">
        <v>2056.1999999999998</v>
      </c>
      <c r="I699" s="58">
        <v>2893.5</v>
      </c>
      <c r="J699" s="58">
        <v>-0.32800000000000001</v>
      </c>
      <c r="K699" s="58">
        <v>0.5</v>
      </c>
      <c r="L699" s="58">
        <v>13189.5</v>
      </c>
      <c r="M699" s="58">
        <v>269429</v>
      </c>
      <c r="N699" s="58">
        <v>107.1</v>
      </c>
      <c r="O699" s="58">
        <v>1608</v>
      </c>
      <c r="P699" s="58">
        <v>5.4</v>
      </c>
      <c r="Q699" s="58">
        <v>32.6</v>
      </c>
      <c r="R699" s="58">
        <v>4.9000000000000004</v>
      </c>
      <c r="S699" s="58">
        <v>109.03</v>
      </c>
      <c r="T699" s="58">
        <v>109.05</v>
      </c>
      <c r="U699" s="58">
        <v>87.15</v>
      </c>
      <c r="V699" s="58">
        <v>88.03</v>
      </c>
      <c r="W699" s="58">
        <v>12.3</v>
      </c>
      <c r="X699" s="58">
        <v>112.5</v>
      </c>
      <c r="Y699" s="58">
        <v>20.2</v>
      </c>
      <c r="Z699" s="58">
        <v>98.1</v>
      </c>
      <c r="AA699" s="58">
        <v>91.3</v>
      </c>
      <c r="AB699" s="58">
        <v>90</v>
      </c>
      <c r="AC699" s="58">
        <v>1.2199500000000001</v>
      </c>
      <c r="AD699" s="58">
        <v>106.7</v>
      </c>
      <c r="AE699" s="58">
        <v>19.899999999999999</v>
      </c>
      <c r="AF699" s="58">
        <v>99.704142000000004</v>
      </c>
      <c r="AG699" s="58">
        <v>68.89</v>
      </c>
      <c r="AH699" s="58">
        <v>102.9</v>
      </c>
      <c r="AI699" s="58">
        <v>112.5</v>
      </c>
      <c r="AJ699" s="58">
        <v>25</v>
      </c>
      <c r="AK699" s="58">
        <v>4.5</v>
      </c>
      <c r="AL699" s="58">
        <v>20.5</v>
      </c>
      <c r="AM699" s="58">
        <v>106.85939999999999</v>
      </c>
      <c r="AN699" s="58">
        <v>101.8323</v>
      </c>
      <c r="AO699" s="58">
        <v>17.600000000000001</v>
      </c>
      <c r="AP699" s="58">
        <v>70.599999999999994</v>
      </c>
      <c r="AQ699" s="58">
        <v>110.6</v>
      </c>
      <c r="AR699" s="58">
        <v>20.399999999999999</v>
      </c>
      <c r="AS699" s="58">
        <v>2.8</v>
      </c>
      <c r="AT699" s="58">
        <v>115.1</v>
      </c>
      <c r="AU699" s="58">
        <v>102.14</v>
      </c>
      <c r="AV699" s="58">
        <v>101.4</v>
      </c>
      <c r="AW699" s="59" t="s">
        <v>544</v>
      </c>
      <c r="AX699" s="58">
        <v>131</v>
      </c>
      <c r="AY699" s="58">
        <v>129</v>
      </c>
      <c r="AZ699" s="58">
        <v>116.5</v>
      </c>
      <c r="BA699" s="58">
        <v>95.8</v>
      </c>
      <c r="BB699" s="58">
        <v>130.9</v>
      </c>
      <c r="BC699" s="58">
        <v>101.2</v>
      </c>
      <c r="BD699" s="59" t="s">
        <v>544</v>
      </c>
      <c r="BE699" s="58">
        <v>24.5</v>
      </c>
      <c r="BF699" s="58">
        <v>125</v>
      </c>
      <c r="BG699" s="59" t="s">
        <v>544</v>
      </c>
      <c r="BH699" s="59" t="s">
        <v>544</v>
      </c>
      <c r="BI699" s="58">
        <v>118.7</v>
      </c>
      <c r="BJ699" s="59" t="s">
        <v>544</v>
      </c>
      <c r="BK699" s="59" t="s">
        <v>544</v>
      </c>
      <c r="BL699" s="58">
        <v>110.36</v>
      </c>
      <c r="BM699" s="58">
        <v>89.26</v>
      </c>
      <c r="BN699" s="58">
        <v>16.8</v>
      </c>
      <c r="BO699" s="58">
        <v>38.1</v>
      </c>
      <c r="BP699" s="58">
        <v>107.9</v>
      </c>
      <c r="BQ699" s="58">
        <v>103.5</v>
      </c>
      <c r="BR699" s="58">
        <v>105.8</v>
      </c>
      <c r="BS699" s="58">
        <v>106</v>
      </c>
      <c r="BT699" s="58">
        <v>19.3</v>
      </c>
      <c r="BU699" s="58">
        <v>21.7</v>
      </c>
      <c r="BV699" s="58">
        <v>103.6</v>
      </c>
      <c r="BW699" s="58">
        <v>31.4</v>
      </c>
      <c r="BX699" s="58">
        <v>10</v>
      </c>
      <c r="BY699" s="58">
        <v>25.3</v>
      </c>
      <c r="BZ699" s="58">
        <v>33.299999999999997</v>
      </c>
      <c r="CA699" s="58">
        <v>10.8</v>
      </c>
      <c r="CB699" s="58">
        <v>54.4</v>
      </c>
      <c r="CC699" s="58">
        <v>56.8</v>
      </c>
      <c r="CD699" s="58">
        <v>60.4</v>
      </c>
      <c r="CE699" s="58">
        <v>44504</v>
      </c>
      <c r="CF699" s="58">
        <v>2862587</v>
      </c>
      <c r="CG699" s="58">
        <v>123.6</v>
      </c>
      <c r="CH699" s="58">
        <v>126.3</v>
      </c>
      <c r="CI699" s="58">
        <v>128.6</v>
      </c>
      <c r="CJ699" s="58">
        <v>117.9</v>
      </c>
      <c r="CK699" s="58">
        <v>21.7</v>
      </c>
      <c r="CL699" s="58">
        <v>5.7</v>
      </c>
      <c r="CM699" s="58">
        <v>19.3</v>
      </c>
      <c r="CN699" s="58">
        <v>80.8</v>
      </c>
      <c r="CO699" s="58">
        <v>80.099999999999994</v>
      </c>
      <c r="CP699" s="58">
        <v>105</v>
      </c>
      <c r="CQ699" s="58">
        <v>150.03556823700001</v>
      </c>
      <c r="CR699" s="58">
        <v>14.15</v>
      </c>
      <c r="CS699" s="58">
        <v>94.2</v>
      </c>
      <c r="CT699" s="58">
        <v>103.7</v>
      </c>
      <c r="CU699" s="58">
        <v>116.07250000000001</v>
      </c>
      <c r="CV699" s="58">
        <v>8.49</v>
      </c>
      <c r="CW699" s="58">
        <v>4.84</v>
      </c>
      <c r="CX699" s="58">
        <v>115.5</v>
      </c>
      <c r="CY699" s="58">
        <v>117.9</v>
      </c>
      <c r="CZ699" s="58">
        <v>109.6</v>
      </c>
      <c r="DA699" s="58">
        <v>-0.1</v>
      </c>
      <c r="DB699" s="58">
        <v>95.1</v>
      </c>
      <c r="DC699" s="58">
        <v>102</v>
      </c>
      <c r="DD699" s="58">
        <v>98.5</v>
      </c>
      <c r="DE699" s="58">
        <v>108.2</v>
      </c>
      <c r="DF699" s="58">
        <v>101.4</v>
      </c>
      <c r="DG699" s="58">
        <v>104.5</v>
      </c>
      <c r="DH699" s="58">
        <v>112.7</v>
      </c>
      <c r="DI699" s="58">
        <v>107.2</v>
      </c>
      <c r="DJ699" s="58">
        <v>150.536018713</v>
      </c>
      <c r="DK699" s="58">
        <v>124</v>
      </c>
      <c r="DL699" s="58">
        <v>123.8</v>
      </c>
      <c r="DM699" s="58">
        <v>106.3</v>
      </c>
      <c r="DN699" s="58">
        <v>37.604300000000002</v>
      </c>
      <c r="DO699" s="58">
        <v>111.7</v>
      </c>
      <c r="DP699" s="58">
        <v>116.1</v>
      </c>
      <c r="DQ699" s="1">
        <v>107.1</v>
      </c>
    </row>
    <row r="700" spans="1:121">
      <c r="A700" s="3">
        <v>43146</v>
      </c>
      <c r="B700" s="58">
        <v>104.4</v>
      </c>
      <c r="C700" s="58">
        <v>107.1</v>
      </c>
      <c r="D700" s="58">
        <v>111.1</v>
      </c>
      <c r="E700" s="58">
        <v>103.1</v>
      </c>
      <c r="F700" s="58">
        <v>110.2</v>
      </c>
      <c r="G700" s="58">
        <v>1.23478</v>
      </c>
      <c r="H700" s="58">
        <v>2062.1</v>
      </c>
      <c r="I700" s="58">
        <v>2895.2</v>
      </c>
      <c r="J700" s="58">
        <v>-0.32800000000000001</v>
      </c>
      <c r="K700" s="58">
        <v>0.7</v>
      </c>
      <c r="L700" s="58">
        <v>12435.9</v>
      </c>
      <c r="M700" s="58">
        <v>261749</v>
      </c>
      <c r="N700" s="58">
        <v>105.5</v>
      </c>
      <c r="O700" s="58">
        <v>1624</v>
      </c>
      <c r="P700" s="58">
        <v>5.4</v>
      </c>
      <c r="Q700" s="58">
        <v>29.2</v>
      </c>
      <c r="R700" s="58">
        <v>4.5</v>
      </c>
      <c r="S700" s="58">
        <v>107.05</v>
      </c>
      <c r="T700" s="58">
        <v>106.72</v>
      </c>
      <c r="U700" s="58">
        <v>86.24</v>
      </c>
      <c r="V700" s="58">
        <v>87.57</v>
      </c>
      <c r="W700" s="58">
        <v>11.6</v>
      </c>
      <c r="X700" s="58">
        <v>115.9</v>
      </c>
      <c r="Y700" s="58">
        <v>18.7</v>
      </c>
      <c r="Z700" s="58">
        <v>98.2</v>
      </c>
      <c r="AA700" s="58">
        <v>91.3</v>
      </c>
      <c r="AB700" s="58">
        <v>90.1</v>
      </c>
      <c r="AC700" s="58">
        <v>1.23478</v>
      </c>
      <c r="AD700" s="58">
        <v>105</v>
      </c>
      <c r="AE700" s="58">
        <v>17.8</v>
      </c>
      <c r="AF700" s="58">
        <v>100.099108</v>
      </c>
      <c r="AG700" s="58">
        <v>65.7</v>
      </c>
      <c r="AH700" s="58">
        <v>102.9</v>
      </c>
      <c r="AI700" s="58">
        <v>115.9</v>
      </c>
      <c r="AJ700" s="58">
        <v>23.7</v>
      </c>
      <c r="AK700" s="58">
        <v>6.1</v>
      </c>
      <c r="AL700" s="58">
        <v>12.1</v>
      </c>
      <c r="AM700" s="58">
        <v>106.9208</v>
      </c>
      <c r="AN700" s="58">
        <v>101.7603</v>
      </c>
      <c r="AO700" s="58">
        <v>7.3</v>
      </c>
      <c r="AP700" s="58">
        <v>53.1</v>
      </c>
      <c r="AQ700" s="58">
        <v>110.1</v>
      </c>
      <c r="AR700" s="58">
        <v>17.8</v>
      </c>
      <c r="AS700" s="58">
        <v>3.1</v>
      </c>
      <c r="AT700" s="58">
        <v>114.5</v>
      </c>
      <c r="AU700" s="58">
        <v>102.35</v>
      </c>
      <c r="AV700" s="58">
        <v>100.7</v>
      </c>
      <c r="AW700" s="59" t="s">
        <v>544</v>
      </c>
      <c r="AX700" s="58">
        <v>122.1</v>
      </c>
      <c r="AY700" s="58">
        <v>121.5</v>
      </c>
      <c r="AZ700" s="58">
        <v>118.1</v>
      </c>
      <c r="BA700" s="58">
        <v>98.9</v>
      </c>
      <c r="BB700" s="58">
        <v>131.4</v>
      </c>
      <c r="BC700" s="58">
        <v>101</v>
      </c>
      <c r="BD700" s="59" t="s">
        <v>544</v>
      </c>
      <c r="BE700" s="58">
        <v>20.100000000000001</v>
      </c>
      <c r="BF700" s="58">
        <v>124.2</v>
      </c>
      <c r="BG700" s="59" t="s">
        <v>544</v>
      </c>
      <c r="BH700" s="59" t="s">
        <v>544</v>
      </c>
      <c r="BI700" s="58">
        <v>106.9</v>
      </c>
      <c r="BJ700" s="59" t="s">
        <v>544</v>
      </c>
      <c r="BK700" s="59" t="s">
        <v>544</v>
      </c>
      <c r="BL700" s="58">
        <v>107.79</v>
      </c>
      <c r="BM700" s="58">
        <v>88.18</v>
      </c>
      <c r="BN700" s="58">
        <v>9</v>
      </c>
      <c r="BO700" s="58">
        <v>32.6</v>
      </c>
      <c r="BP700" s="58">
        <v>104.9</v>
      </c>
      <c r="BQ700" s="58">
        <v>102.7</v>
      </c>
      <c r="BR700" s="58">
        <v>102.9</v>
      </c>
      <c r="BS700" s="58">
        <v>105.1</v>
      </c>
      <c r="BT700" s="58">
        <v>18</v>
      </c>
      <c r="BU700" s="58">
        <v>21.1</v>
      </c>
      <c r="BV700" s="58">
        <v>102.7</v>
      </c>
      <c r="BW700" s="58">
        <v>30.1</v>
      </c>
      <c r="BX700" s="58">
        <v>8</v>
      </c>
      <c r="BY700" s="58">
        <v>24.6</v>
      </c>
      <c r="BZ700" s="58">
        <v>30.2</v>
      </c>
      <c r="CA700" s="58">
        <v>11</v>
      </c>
      <c r="CB700" s="58">
        <v>45.6</v>
      </c>
      <c r="CC700" s="58">
        <v>53.8</v>
      </c>
      <c r="CD700" s="58">
        <v>56.3</v>
      </c>
      <c r="CE700" s="58">
        <v>44530</v>
      </c>
      <c r="CF700" s="58">
        <v>2870229</v>
      </c>
      <c r="CG700" s="58">
        <v>138.5</v>
      </c>
      <c r="CH700" s="58">
        <v>129.1</v>
      </c>
      <c r="CI700" s="58">
        <v>128.9</v>
      </c>
      <c r="CJ700" s="58">
        <v>151.9</v>
      </c>
      <c r="CK700" s="58">
        <v>23.8</v>
      </c>
      <c r="CL700" s="58">
        <v>3.8</v>
      </c>
      <c r="CM700" s="58">
        <v>18</v>
      </c>
      <c r="CN700" s="58">
        <v>81.2</v>
      </c>
      <c r="CO700" s="58">
        <v>81.7</v>
      </c>
      <c r="CP700" s="58">
        <v>102</v>
      </c>
      <c r="CQ700" s="58">
        <v>97.528968810999999</v>
      </c>
      <c r="CR700" s="58">
        <v>17.62</v>
      </c>
      <c r="CS700" s="58">
        <v>94.3</v>
      </c>
      <c r="CT700" s="58">
        <v>103.8</v>
      </c>
      <c r="CU700" s="58">
        <v>117.2698</v>
      </c>
      <c r="CV700" s="58">
        <v>8.39</v>
      </c>
      <c r="CW700" s="58">
        <v>5.13</v>
      </c>
      <c r="CX700" s="58">
        <v>127.9</v>
      </c>
      <c r="CY700" s="58">
        <v>119.5</v>
      </c>
      <c r="CZ700" s="58">
        <v>104.7</v>
      </c>
      <c r="DA700" s="58">
        <v>5.0999999999999996</v>
      </c>
      <c r="DB700" s="58">
        <v>99.5</v>
      </c>
      <c r="DC700" s="58">
        <v>102.4</v>
      </c>
      <c r="DD700" s="58">
        <v>98.2</v>
      </c>
      <c r="DE700" s="58">
        <v>108</v>
      </c>
      <c r="DF700" s="58">
        <v>100.8</v>
      </c>
      <c r="DG700" s="58">
        <v>102</v>
      </c>
      <c r="DH700" s="58">
        <v>118.2</v>
      </c>
      <c r="DI700" s="58">
        <v>103</v>
      </c>
      <c r="DJ700" s="58">
        <v>123.75868654600001</v>
      </c>
      <c r="DK700" s="58">
        <v>123.6</v>
      </c>
      <c r="DL700" s="58">
        <v>124.3</v>
      </c>
      <c r="DM700" s="58">
        <v>104.6</v>
      </c>
      <c r="DN700" s="58">
        <v>36.767848999999998</v>
      </c>
      <c r="DO700" s="58">
        <v>111.1</v>
      </c>
      <c r="DP700" s="58">
        <v>115</v>
      </c>
      <c r="DQ700" s="1">
        <v>105.5</v>
      </c>
    </row>
    <row r="701" spans="1:121">
      <c r="A701" s="3">
        <v>43174</v>
      </c>
      <c r="B701" s="58">
        <v>104.2</v>
      </c>
      <c r="C701" s="58">
        <v>106.7</v>
      </c>
      <c r="D701" s="58">
        <v>110.6</v>
      </c>
      <c r="E701" s="58">
        <v>102.9</v>
      </c>
      <c r="F701" s="58">
        <v>108.4</v>
      </c>
      <c r="G701" s="58">
        <v>1.233619</v>
      </c>
      <c r="H701" s="58">
        <v>2061.3000000000002</v>
      </c>
      <c r="I701" s="58">
        <v>2909.8</v>
      </c>
      <c r="J701" s="58">
        <v>-0.32800000000000001</v>
      </c>
      <c r="K701" s="58">
        <v>0.5</v>
      </c>
      <c r="L701" s="58">
        <v>12096.7</v>
      </c>
      <c r="M701" s="58">
        <v>347433</v>
      </c>
      <c r="N701" s="58">
        <v>106.7</v>
      </c>
      <c r="O701" s="58">
        <v>1788</v>
      </c>
      <c r="P701" s="58">
        <v>5.3</v>
      </c>
      <c r="Q701" s="58">
        <v>27.6</v>
      </c>
      <c r="R701" s="58">
        <v>5.5</v>
      </c>
      <c r="S701" s="58">
        <v>107.51</v>
      </c>
      <c r="T701" s="58">
        <v>107.89</v>
      </c>
      <c r="U701" s="58">
        <v>85.47</v>
      </c>
      <c r="V701" s="58">
        <v>86.55</v>
      </c>
      <c r="W701" s="58">
        <v>9.8000000000000007</v>
      </c>
      <c r="X701" s="58">
        <v>111.4</v>
      </c>
      <c r="Y701" s="58">
        <v>18.7</v>
      </c>
      <c r="Z701" s="58">
        <v>98.3</v>
      </c>
      <c r="AA701" s="58">
        <v>91.5</v>
      </c>
      <c r="AB701" s="58">
        <v>90.4</v>
      </c>
      <c r="AC701" s="58">
        <v>1.233619</v>
      </c>
      <c r="AD701" s="58">
        <v>106.2</v>
      </c>
      <c r="AE701" s="58">
        <v>14.3</v>
      </c>
      <c r="AF701" s="58">
        <v>100.297619</v>
      </c>
      <c r="AG701" s="58">
        <v>66.89</v>
      </c>
      <c r="AH701" s="58">
        <v>103</v>
      </c>
      <c r="AI701" s="58">
        <v>111.4</v>
      </c>
      <c r="AJ701" s="58">
        <v>21.9</v>
      </c>
      <c r="AK701" s="58">
        <v>6.9</v>
      </c>
      <c r="AL701" s="58">
        <v>12.3</v>
      </c>
      <c r="AM701" s="58">
        <v>106.9494</v>
      </c>
      <c r="AN701" s="58">
        <v>101.6588</v>
      </c>
      <c r="AO701" s="58">
        <v>38.200000000000003</v>
      </c>
      <c r="AP701" s="58">
        <v>34.200000000000003</v>
      </c>
      <c r="AQ701" s="58">
        <v>111.4</v>
      </c>
      <c r="AR701" s="58">
        <v>5.0999999999999996</v>
      </c>
      <c r="AS701" s="58">
        <v>2.2000000000000002</v>
      </c>
      <c r="AT701" s="58">
        <v>112.4</v>
      </c>
      <c r="AU701" s="58">
        <v>102.52</v>
      </c>
      <c r="AV701" s="58">
        <v>100.6</v>
      </c>
      <c r="AW701" s="59" t="s">
        <v>544</v>
      </c>
      <c r="AX701" s="58">
        <v>122.9</v>
      </c>
      <c r="AY701" s="58">
        <v>122</v>
      </c>
      <c r="AZ701" s="58">
        <v>116.2</v>
      </c>
      <c r="BA701" s="58">
        <v>100.5</v>
      </c>
      <c r="BB701" s="58">
        <v>127.1</v>
      </c>
      <c r="BC701" s="58">
        <v>101</v>
      </c>
      <c r="BD701" s="59" t="s">
        <v>544</v>
      </c>
      <c r="BE701" s="58">
        <v>21.8</v>
      </c>
      <c r="BF701" s="58">
        <v>123.4</v>
      </c>
      <c r="BG701" s="59" t="s">
        <v>544</v>
      </c>
      <c r="BH701" s="59" t="s">
        <v>544</v>
      </c>
      <c r="BI701" s="58">
        <v>111</v>
      </c>
      <c r="BJ701" s="59" t="s">
        <v>544</v>
      </c>
      <c r="BK701" s="59" t="s">
        <v>544</v>
      </c>
      <c r="BL701" s="58">
        <v>108.97</v>
      </c>
      <c r="BM701" s="58">
        <v>87.07</v>
      </c>
      <c r="BN701" s="58">
        <v>11.5</v>
      </c>
      <c r="BO701" s="58">
        <v>33.200000000000003</v>
      </c>
      <c r="BP701" s="58">
        <v>108.3</v>
      </c>
      <c r="BQ701" s="58">
        <v>103.6</v>
      </c>
      <c r="BR701" s="58">
        <v>105.4</v>
      </c>
      <c r="BS701" s="58">
        <v>106.4</v>
      </c>
      <c r="BT701" s="58">
        <v>20.7</v>
      </c>
      <c r="BU701" s="58">
        <v>25.2</v>
      </c>
      <c r="BV701" s="58">
        <v>103.1</v>
      </c>
      <c r="BW701" s="58">
        <v>30.5</v>
      </c>
      <c r="BX701" s="58">
        <v>3.1</v>
      </c>
      <c r="BY701" s="58">
        <v>21.6</v>
      </c>
      <c r="BZ701" s="58">
        <v>29.5</v>
      </c>
      <c r="CA701" s="58">
        <v>10.8</v>
      </c>
      <c r="CB701" s="58">
        <v>45.9</v>
      </c>
      <c r="CC701" s="58">
        <v>54.9</v>
      </c>
      <c r="CD701" s="58">
        <v>59.1</v>
      </c>
      <c r="CE701" s="58">
        <v>44578</v>
      </c>
      <c r="CF701" s="58">
        <v>2878901</v>
      </c>
      <c r="CG701" s="58">
        <v>124.3</v>
      </c>
      <c r="CH701" s="58">
        <v>119.3</v>
      </c>
      <c r="CI701" s="58">
        <v>130.30000000000001</v>
      </c>
      <c r="CJ701" s="58">
        <v>121.7</v>
      </c>
      <c r="CK701" s="58">
        <v>25.8</v>
      </c>
      <c r="CL701" s="58">
        <v>4.7</v>
      </c>
      <c r="CM701" s="58">
        <v>20.7</v>
      </c>
      <c r="CN701" s="58">
        <v>73.900000000000006</v>
      </c>
      <c r="CO701" s="58">
        <v>75.7</v>
      </c>
      <c r="CP701" s="58">
        <v>106.1</v>
      </c>
      <c r="CQ701" s="58">
        <v>113.25939178500001</v>
      </c>
      <c r="CR701" s="58">
        <v>21.92</v>
      </c>
      <c r="CS701" s="58">
        <v>94.4</v>
      </c>
      <c r="CT701" s="58">
        <v>104</v>
      </c>
      <c r="CU701" s="58">
        <v>117.7015</v>
      </c>
      <c r="CV701" s="58">
        <v>9</v>
      </c>
      <c r="CW701" s="58">
        <v>5.18</v>
      </c>
      <c r="CX701" s="58">
        <v>114.6</v>
      </c>
      <c r="CY701" s="58">
        <v>110.2</v>
      </c>
      <c r="CZ701" s="58">
        <v>105.9</v>
      </c>
      <c r="DA701" s="58">
        <v>-4.3</v>
      </c>
      <c r="DB701" s="58">
        <v>99.5</v>
      </c>
      <c r="DC701" s="58">
        <v>103.2</v>
      </c>
      <c r="DD701" s="58">
        <v>97.5</v>
      </c>
      <c r="DE701" s="58">
        <v>106.8</v>
      </c>
      <c r="DF701" s="58">
        <v>101.6</v>
      </c>
      <c r="DG701" s="58">
        <v>104.3</v>
      </c>
      <c r="DH701" s="58">
        <v>111.5</v>
      </c>
      <c r="DI701" s="58">
        <v>106.5</v>
      </c>
      <c r="DJ701" s="58">
        <v>167.15812025700001</v>
      </c>
      <c r="DK701" s="58">
        <v>123.5</v>
      </c>
      <c r="DL701" s="58">
        <v>124.5</v>
      </c>
      <c r="DM701" s="58">
        <v>105.8</v>
      </c>
      <c r="DN701" s="58">
        <v>37.10248</v>
      </c>
      <c r="DO701" s="58">
        <v>110.6</v>
      </c>
      <c r="DP701" s="58">
        <v>116.7</v>
      </c>
      <c r="DQ701" s="1">
        <v>106.7</v>
      </c>
    </row>
    <row r="702" spans="1:121">
      <c r="A702" s="3">
        <v>43205</v>
      </c>
      <c r="B702" s="58">
        <v>104.1</v>
      </c>
      <c r="C702" s="58">
        <v>106.2</v>
      </c>
      <c r="D702" s="58">
        <v>109.5</v>
      </c>
      <c r="E702" s="58">
        <v>103.1</v>
      </c>
      <c r="F702" s="58">
        <v>107.6</v>
      </c>
      <c r="G702" s="58">
        <v>1.22763</v>
      </c>
      <c r="H702" s="58">
        <v>2076.6</v>
      </c>
      <c r="I702" s="58">
        <v>2915.5</v>
      </c>
      <c r="J702" s="58">
        <v>-0.32800000000000001</v>
      </c>
      <c r="K702" s="58">
        <v>0.5</v>
      </c>
      <c r="L702" s="58">
        <v>12612.1</v>
      </c>
      <c r="M702" s="58">
        <v>314055</v>
      </c>
      <c r="N702" s="58">
        <v>106</v>
      </c>
      <c r="O702" s="58">
        <v>1729</v>
      </c>
      <c r="P702" s="58">
        <v>5.3</v>
      </c>
      <c r="Q702" s="58">
        <v>27</v>
      </c>
      <c r="R702" s="58">
        <v>5.6</v>
      </c>
      <c r="S702" s="58">
        <v>108.06</v>
      </c>
      <c r="T702" s="58">
        <v>108.66</v>
      </c>
      <c r="U702" s="58">
        <v>87.61</v>
      </c>
      <c r="V702" s="58">
        <v>88.75</v>
      </c>
      <c r="W702" s="58">
        <v>12.7</v>
      </c>
      <c r="X702" s="58">
        <v>112.3</v>
      </c>
      <c r="Y702" s="58">
        <v>18.100000000000001</v>
      </c>
      <c r="Z702" s="58">
        <v>98.3</v>
      </c>
      <c r="AA702" s="58">
        <v>91.3</v>
      </c>
      <c r="AB702" s="58">
        <v>90.4</v>
      </c>
      <c r="AC702" s="58">
        <v>1.22763</v>
      </c>
      <c r="AD702" s="58">
        <v>105.7</v>
      </c>
      <c r="AE702" s="58">
        <v>17.3</v>
      </c>
      <c r="AF702" s="58">
        <v>99.901381000000001</v>
      </c>
      <c r="AG702" s="58">
        <v>71.930000000000007</v>
      </c>
      <c r="AH702" s="58">
        <v>103.2</v>
      </c>
      <c r="AI702" s="58">
        <v>112.3</v>
      </c>
      <c r="AJ702" s="58">
        <v>18.399999999999999</v>
      </c>
      <c r="AK702" s="58">
        <v>8.1999999999999993</v>
      </c>
      <c r="AL702" s="58">
        <v>13.2</v>
      </c>
      <c r="AM702" s="58">
        <v>106.9618</v>
      </c>
      <c r="AN702" s="58">
        <v>101.54349999999999</v>
      </c>
      <c r="AO702" s="58">
        <v>43.6</v>
      </c>
      <c r="AP702" s="58">
        <v>52.6</v>
      </c>
      <c r="AQ702" s="58">
        <v>112.6</v>
      </c>
      <c r="AR702" s="58">
        <v>-8.1999999999999993</v>
      </c>
      <c r="AS702" s="58">
        <v>1.3</v>
      </c>
      <c r="AT702" s="58">
        <v>111.8</v>
      </c>
      <c r="AU702" s="58">
        <v>102.55</v>
      </c>
      <c r="AV702" s="58">
        <v>101.1</v>
      </c>
      <c r="AW702" s="59" t="s">
        <v>544</v>
      </c>
      <c r="AX702" s="58">
        <v>130.4</v>
      </c>
      <c r="AY702" s="58">
        <v>128.4</v>
      </c>
      <c r="AZ702" s="58">
        <v>116.3</v>
      </c>
      <c r="BA702" s="58">
        <v>101</v>
      </c>
      <c r="BB702" s="58">
        <v>126.9</v>
      </c>
      <c r="BC702" s="58">
        <v>101.2</v>
      </c>
      <c r="BD702" s="59" t="s">
        <v>544</v>
      </c>
      <c r="BE702" s="58">
        <v>24</v>
      </c>
      <c r="BF702" s="58">
        <v>124.1</v>
      </c>
      <c r="BG702" s="59" t="s">
        <v>544</v>
      </c>
      <c r="BH702" s="59" t="s">
        <v>544</v>
      </c>
      <c r="BI702" s="58">
        <v>117.2</v>
      </c>
      <c r="BJ702" s="59" t="s">
        <v>544</v>
      </c>
      <c r="BK702" s="59" t="s">
        <v>544</v>
      </c>
      <c r="BL702" s="58">
        <v>109.96</v>
      </c>
      <c r="BM702" s="58">
        <v>89.73</v>
      </c>
      <c r="BN702" s="58">
        <v>10.5</v>
      </c>
      <c r="BO702" s="58">
        <v>32.200000000000003</v>
      </c>
      <c r="BP702" s="58">
        <v>107.3</v>
      </c>
      <c r="BQ702" s="58">
        <v>103.7</v>
      </c>
      <c r="BR702" s="58">
        <v>107.2</v>
      </c>
      <c r="BS702" s="58">
        <v>109.3</v>
      </c>
      <c r="BT702" s="58">
        <v>23.3</v>
      </c>
      <c r="BU702" s="58">
        <v>26.2</v>
      </c>
      <c r="BV702" s="58">
        <v>102.5</v>
      </c>
      <c r="BW702" s="58">
        <v>28.6</v>
      </c>
      <c r="BX702" s="58">
        <v>5.6</v>
      </c>
      <c r="BY702" s="58">
        <v>15.9</v>
      </c>
      <c r="BZ702" s="58">
        <v>28.5</v>
      </c>
      <c r="CA702" s="58">
        <v>10.9</v>
      </c>
      <c r="CB702" s="58">
        <v>37.4</v>
      </c>
      <c r="CC702" s="58">
        <v>53.5</v>
      </c>
      <c r="CD702" s="58">
        <v>60</v>
      </c>
      <c r="CE702" s="58">
        <v>44627</v>
      </c>
      <c r="CF702" s="58">
        <v>2887546</v>
      </c>
      <c r="CG702" s="58">
        <v>126.6</v>
      </c>
      <c r="CH702" s="58">
        <v>133.80000000000001</v>
      </c>
      <c r="CI702" s="58">
        <v>121.6</v>
      </c>
      <c r="CJ702" s="58">
        <v>127.1</v>
      </c>
      <c r="CK702" s="58">
        <v>26.7</v>
      </c>
      <c r="CL702" s="58">
        <v>8.9</v>
      </c>
      <c r="CM702" s="58">
        <v>23.3</v>
      </c>
      <c r="CN702" s="58">
        <v>76.2</v>
      </c>
      <c r="CO702" s="58">
        <v>77.7</v>
      </c>
      <c r="CP702" s="58">
        <v>102.2</v>
      </c>
      <c r="CQ702" s="58">
        <v>127.53606414799999</v>
      </c>
      <c r="CR702" s="58">
        <v>18.440000000000001</v>
      </c>
      <c r="CS702" s="58">
        <v>94.3</v>
      </c>
      <c r="CT702" s="58">
        <v>104.1</v>
      </c>
      <c r="CU702" s="58">
        <v>117.88339999999999</v>
      </c>
      <c r="CV702" s="58">
        <v>9.91</v>
      </c>
      <c r="CW702" s="58">
        <v>5.0999999999999996</v>
      </c>
      <c r="CX702" s="58">
        <v>116.3</v>
      </c>
      <c r="CY702" s="58">
        <v>123.1</v>
      </c>
      <c r="CZ702" s="58">
        <v>107.7</v>
      </c>
      <c r="DA702" s="58">
        <v>0.4</v>
      </c>
      <c r="DB702" s="58">
        <v>96.4</v>
      </c>
      <c r="DC702" s="58">
        <v>103.3</v>
      </c>
      <c r="DD702" s="58">
        <v>99.1</v>
      </c>
      <c r="DE702" s="58">
        <v>106.8</v>
      </c>
      <c r="DF702" s="58">
        <v>101.4</v>
      </c>
      <c r="DG702" s="58">
        <v>101</v>
      </c>
      <c r="DH702" s="58">
        <v>110.1</v>
      </c>
      <c r="DI702" s="58">
        <v>109.5</v>
      </c>
      <c r="DJ702" s="58">
        <v>155.671942559</v>
      </c>
      <c r="DK702" s="58">
        <v>124.2</v>
      </c>
      <c r="DL702" s="58">
        <v>124.9</v>
      </c>
      <c r="DM702" s="58">
        <v>106</v>
      </c>
      <c r="DN702" s="58">
        <v>37.609718999999998</v>
      </c>
      <c r="DO702" s="58">
        <v>110.1</v>
      </c>
      <c r="DP702" s="58">
        <v>115.8</v>
      </c>
      <c r="DQ702" s="1">
        <v>106.1</v>
      </c>
    </row>
    <row r="703" spans="1:121">
      <c r="A703" s="3">
        <v>43235</v>
      </c>
      <c r="B703" s="58">
        <v>103.7</v>
      </c>
      <c r="C703" s="58">
        <v>105.9</v>
      </c>
      <c r="D703" s="58">
        <v>110.9</v>
      </c>
      <c r="E703" s="58">
        <v>101.2</v>
      </c>
      <c r="F703" s="58">
        <v>109.5</v>
      </c>
      <c r="G703" s="58">
        <v>1.1812229999999999</v>
      </c>
      <c r="H703" s="58">
        <v>2116.6</v>
      </c>
      <c r="I703" s="58">
        <v>2940.3</v>
      </c>
      <c r="J703" s="58">
        <v>-0.32500000000000001</v>
      </c>
      <c r="K703" s="58">
        <v>0.5</v>
      </c>
      <c r="L703" s="58">
        <v>12604.9</v>
      </c>
      <c r="M703" s="58">
        <v>305057</v>
      </c>
      <c r="N703" s="58">
        <v>107.9</v>
      </c>
      <c r="O703" s="58">
        <v>1616</v>
      </c>
      <c r="P703" s="58">
        <v>5.2</v>
      </c>
      <c r="Q703" s="58">
        <v>21.1</v>
      </c>
      <c r="R703" s="58">
        <v>6.2</v>
      </c>
      <c r="S703" s="58">
        <v>108.86</v>
      </c>
      <c r="T703" s="58">
        <v>109.12</v>
      </c>
      <c r="U703" s="58">
        <v>87.62</v>
      </c>
      <c r="V703" s="58">
        <v>88.13</v>
      </c>
      <c r="W703" s="58">
        <v>12.4</v>
      </c>
      <c r="X703" s="58">
        <v>113.5</v>
      </c>
      <c r="Y703" s="58">
        <v>15.8</v>
      </c>
      <c r="Z703" s="58">
        <v>97.6</v>
      </c>
      <c r="AA703" s="58">
        <v>90.7</v>
      </c>
      <c r="AB703" s="58">
        <v>89.9</v>
      </c>
      <c r="AC703" s="58">
        <v>1.1812229999999999</v>
      </c>
      <c r="AD703" s="58">
        <v>107.8</v>
      </c>
      <c r="AE703" s="58">
        <v>21.8</v>
      </c>
      <c r="AF703" s="58">
        <v>98.931000999999995</v>
      </c>
      <c r="AG703" s="58">
        <v>76.930000000000007</v>
      </c>
      <c r="AH703" s="58">
        <v>103.6</v>
      </c>
      <c r="AI703" s="58">
        <v>113.5</v>
      </c>
      <c r="AJ703" s="58">
        <v>16.399999999999999</v>
      </c>
      <c r="AK703" s="58">
        <v>9.4</v>
      </c>
      <c r="AL703" s="58">
        <v>15.2</v>
      </c>
      <c r="AM703" s="58">
        <v>106.9727</v>
      </c>
      <c r="AN703" s="58">
        <v>101.42829999999999</v>
      </c>
      <c r="AO703" s="58">
        <v>20</v>
      </c>
      <c r="AP703" s="58">
        <v>88.1</v>
      </c>
      <c r="AQ703" s="58">
        <v>112.4</v>
      </c>
      <c r="AR703" s="58">
        <v>-8.1999999999999993</v>
      </c>
      <c r="AS703" s="58">
        <v>0.9</v>
      </c>
      <c r="AT703" s="58">
        <v>112</v>
      </c>
      <c r="AU703" s="58">
        <v>101.69</v>
      </c>
      <c r="AV703" s="58">
        <v>102.7</v>
      </c>
      <c r="AW703" s="59" t="s">
        <v>544</v>
      </c>
      <c r="AX703" s="58">
        <v>139</v>
      </c>
      <c r="AY703" s="58">
        <v>136.19999999999999</v>
      </c>
      <c r="AZ703" s="58">
        <v>118.9</v>
      </c>
      <c r="BA703" s="58">
        <v>101.6</v>
      </c>
      <c r="BB703" s="58">
        <v>130.9</v>
      </c>
      <c r="BC703" s="58">
        <v>101.7</v>
      </c>
      <c r="BD703" s="59" t="s">
        <v>544</v>
      </c>
      <c r="BE703" s="58">
        <v>14.7</v>
      </c>
      <c r="BF703" s="58">
        <v>125.1</v>
      </c>
      <c r="BG703" s="59" t="s">
        <v>544</v>
      </c>
      <c r="BH703" s="59" t="s">
        <v>544</v>
      </c>
      <c r="BI703" s="58">
        <v>121.9</v>
      </c>
      <c r="BJ703" s="59" t="s">
        <v>544</v>
      </c>
      <c r="BK703" s="59" t="s">
        <v>544</v>
      </c>
      <c r="BL703" s="58">
        <v>110.98</v>
      </c>
      <c r="BM703" s="58">
        <v>90.51</v>
      </c>
      <c r="BN703" s="58">
        <v>6.5</v>
      </c>
      <c r="BO703" s="58">
        <v>30.2</v>
      </c>
      <c r="BP703" s="58">
        <v>107.3</v>
      </c>
      <c r="BQ703" s="58">
        <v>102.2</v>
      </c>
      <c r="BR703" s="58">
        <v>106</v>
      </c>
      <c r="BS703" s="58">
        <v>107.1</v>
      </c>
      <c r="BT703" s="58">
        <v>24</v>
      </c>
      <c r="BU703" s="58">
        <v>23.5</v>
      </c>
      <c r="BV703" s="58">
        <v>103.6</v>
      </c>
      <c r="BW703" s="58">
        <v>29.1</v>
      </c>
      <c r="BX703" s="58">
        <v>8.1999999999999993</v>
      </c>
      <c r="BY703" s="58">
        <v>18.600000000000001</v>
      </c>
      <c r="BZ703" s="58">
        <v>26.7</v>
      </c>
      <c r="CA703" s="58">
        <v>10.9</v>
      </c>
      <c r="CB703" s="58">
        <v>37.4</v>
      </c>
      <c r="CC703" s="58">
        <v>54.2</v>
      </c>
      <c r="CD703" s="58">
        <v>55.9</v>
      </c>
      <c r="CE703" s="58">
        <v>44687</v>
      </c>
      <c r="CF703" s="58">
        <v>2894349</v>
      </c>
      <c r="CG703" s="58">
        <v>133.30000000000001</v>
      </c>
      <c r="CH703" s="58">
        <v>128.9</v>
      </c>
      <c r="CI703" s="58">
        <v>133.30000000000001</v>
      </c>
      <c r="CJ703" s="58">
        <v>135.69999999999999</v>
      </c>
      <c r="CK703" s="58">
        <v>26.5</v>
      </c>
      <c r="CL703" s="58">
        <v>7.4</v>
      </c>
      <c r="CM703" s="58">
        <v>24</v>
      </c>
      <c r="CN703" s="58">
        <v>79.3</v>
      </c>
      <c r="CO703" s="58">
        <v>79.5</v>
      </c>
      <c r="CP703" s="58">
        <v>104.5</v>
      </c>
      <c r="CQ703" s="58">
        <v>178.88545227099999</v>
      </c>
      <c r="CR703" s="58">
        <v>15.68</v>
      </c>
      <c r="CS703" s="58">
        <v>94.3</v>
      </c>
      <c r="CT703" s="58">
        <v>102.4</v>
      </c>
      <c r="CU703" s="58">
        <v>116.6223</v>
      </c>
      <c r="CV703" s="58">
        <v>9.1300000000000008</v>
      </c>
      <c r="CW703" s="58">
        <v>5.45</v>
      </c>
      <c r="CX703" s="58">
        <v>121.7</v>
      </c>
      <c r="CY703" s="58">
        <v>118</v>
      </c>
      <c r="CZ703" s="58">
        <v>111.5</v>
      </c>
      <c r="DA703" s="58">
        <v>5.9</v>
      </c>
      <c r="DB703" s="58">
        <v>97.4</v>
      </c>
      <c r="DC703" s="58">
        <v>103.9</v>
      </c>
      <c r="DD703" s="58">
        <v>101.2</v>
      </c>
      <c r="DE703" s="58">
        <v>107.2</v>
      </c>
      <c r="DF703" s="58">
        <v>100.3</v>
      </c>
      <c r="DG703" s="58">
        <v>103.8</v>
      </c>
      <c r="DH703" s="58">
        <v>114.1</v>
      </c>
      <c r="DI703" s="58">
        <v>108.5</v>
      </c>
      <c r="DJ703" s="58">
        <v>174.56622815200001</v>
      </c>
      <c r="DK703" s="58">
        <v>125.3</v>
      </c>
      <c r="DL703" s="58">
        <v>124.9</v>
      </c>
      <c r="DM703" s="58">
        <v>106.8</v>
      </c>
      <c r="DN703" s="58">
        <v>38.723275999999998</v>
      </c>
      <c r="DO703" s="58">
        <v>113</v>
      </c>
      <c r="DP703" s="58">
        <v>118.9</v>
      </c>
      <c r="DQ703" s="1">
        <v>108</v>
      </c>
    </row>
    <row r="704" spans="1:121">
      <c r="A704" s="3">
        <v>43266</v>
      </c>
      <c r="B704" s="58">
        <v>102</v>
      </c>
      <c r="C704" s="58">
        <v>104.4</v>
      </c>
      <c r="D704" s="58">
        <v>109.8</v>
      </c>
      <c r="E704" s="58">
        <v>99.2</v>
      </c>
      <c r="F704" s="58">
        <v>106.2</v>
      </c>
      <c r="G704" s="58">
        <v>1.167829</v>
      </c>
      <c r="H704" s="58">
        <v>2110.1</v>
      </c>
      <c r="I704" s="58">
        <v>2956.5</v>
      </c>
      <c r="J704" s="58">
        <v>-0.32200000000000001</v>
      </c>
      <c r="K704" s="58">
        <v>0.3</v>
      </c>
      <c r="L704" s="58">
        <v>12306</v>
      </c>
      <c r="M704" s="58">
        <v>341308</v>
      </c>
      <c r="N704" s="58">
        <v>107.8</v>
      </c>
      <c r="O704" s="58">
        <v>1603</v>
      </c>
      <c r="P704" s="58">
        <v>5.2</v>
      </c>
      <c r="Q704" s="58">
        <v>23.2</v>
      </c>
      <c r="R704" s="58">
        <v>8.1</v>
      </c>
      <c r="S704" s="58">
        <v>109.63</v>
      </c>
      <c r="T704" s="58">
        <v>109.19</v>
      </c>
      <c r="U704" s="58">
        <v>89.45</v>
      </c>
      <c r="V704" s="58">
        <v>88.61</v>
      </c>
      <c r="W704" s="58">
        <v>11.3</v>
      </c>
      <c r="X704" s="58">
        <v>108.7</v>
      </c>
      <c r="Y704" s="58">
        <v>13.7</v>
      </c>
      <c r="Z704" s="58">
        <v>97.4</v>
      </c>
      <c r="AA704" s="58">
        <v>90.6</v>
      </c>
      <c r="AB704" s="58">
        <v>89.8</v>
      </c>
      <c r="AC704" s="58">
        <v>1.167829</v>
      </c>
      <c r="AD704" s="58">
        <v>107.4</v>
      </c>
      <c r="AE704" s="58">
        <v>20.100000000000001</v>
      </c>
      <c r="AF704" s="58">
        <v>98.742746999999994</v>
      </c>
      <c r="AG704" s="58">
        <v>75.8</v>
      </c>
      <c r="AH704" s="58">
        <v>103.7</v>
      </c>
      <c r="AI704" s="58">
        <v>108.7</v>
      </c>
      <c r="AJ704" s="58">
        <v>15.5</v>
      </c>
      <c r="AK704" s="58">
        <v>11.5</v>
      </c>
      <c r="AL704" s="58">
        <v>9.6999999999999993</v>
      </c>
      <c r="AM704" s="58">
        <v>106.98520000000001</v>
      </c>
      <c r="AN704" s="58">
        <v>101.31619999999999</v>
      </c>
      <c r="AO704" s="58">
        <v>15.3</v>
      </c>
      <c r="AP704" s="58">
        <v>96.6</v>
      </c>
      <c r="AQ704" s="58">
        <v>112.3</v>
      </c>
      <c r="AR704" s="58">
        <v>-16.100000000000001</v>
      </c>
      <c r="AS704" s="58">
        <v>0.4</v>
      </c>
      <c r="AT704" s="58">
        <v>111.5</v>
      </c>
      <c r="AU704" s="58">
        <v>101.72</v>
      </c>
      <c r="AV704" s="58">
        <v>103.2</v>
      </c>
      <c r="AW704" s="59" t="s">
        <v>544</v>
      </c>
      <c r="AX704" s="58">
        <v>137.5</v>
      </c>
      <c r="AY704" s="58">
        <v>134.6</v>
      </c>
      <c r="AZ704" s="58">
        <v>116.2</v>
      </c>
      <c r="BA704" s="58">
        <v>95.6</v>
      </c>
      <c r="BB704" s="58">
        <v>130.6</v>
      </c>
      <c r="BC704" s="58">
        <v>101.9</v>
      </c>
      <c r="BD704" s="59" t="s">
        <v>544</v>
      </c>
      <c r="BE704" s="58">
        <v>9.5</v>
      </c>
      <c r="BF704" s="58">
        <v>125.2</v>
      </c>
      <c r="BG704" s="59" t="s">
        <v>544</v>
      </c>
      <c r="BH704" s="59" t="s">
        <v>544</v>
      </c>
      <c r="BI704" s="58">
        <v>117.5</v>
      </c>
      <c r="BJ704" s="59" t="s">
        <v>544</v>
      </c>
      <c r="BK704" s="59" t="s">
        <v>544</v>
      </c>
      <c r="BL704" s="58">
        <v>111.26</v>
      </c>
      <c r="BM704" s="58">
        <v>91.45</v>
      </c>
      <c r="BN704" s="58">
        <v>0.2</v>
      </c>
      <c r="BO704" s="58">
        <v>24.8</v>
      </c>
      <c r="BP704" s="58">
        <v>107.7</v>
      </c>
      <c r="BQ704" s="58">
        <v>104.8</v>
      </c>
      <c r="BR704" s="58">
        <v>106.3</v>
      </c>
      <c r="BS704" s="58">
        <v>108.2</v>
      </c>
      <c r="BT704" s="58">
        <v>21.6</v>
      </c>
      <c r="BU704" s="58">
        <v>20.6</v>
      </c>
      <c r="BV704" s="58">
        <v>103.8</v>
      </c>
      <c r="BW704" s="58">
        <v>26.7</v>
      </c>
      <c r="BX704" s="58">
        <v>1.4</v>
      </c>
      <c r="BY704" s="58">
        <v>17</v>
      </c>
      <c r="BZ704" s="58">
        <v>23.4</v>
      </c>
      <c r="CA704" s="58">
        <v>10.5</v>
      </c>
      <c r="CB704" s="58">
        <v>23.3</v>
      </c>
      <c r="CC704" s="58">
        <v>57.6</v>
      </c>
      <c r="CD704" s="58">
        <v>56.3</v>
      </c>
      <c r="CE704" s="58">
        <v>44710</v>
      </c>
      <c r="CF704" s="58">
        <v>2911206</v>
      </c>
      <c r="CG704" s="58">
        <v>129.6</v>
      </c>
      <c r="CH704" s="58">
        <v>129.9</v>
      </c>
      <c r="CI704" s="58">
        <v>134.69999999999999</v>
      </c>
      <c r="CJ704" s="58">
        <v>125</v>
      </c>
      <c r="CK704" s="58">
        <v>26</v>
      </c>
      <c r="CL704" s="58">
        <v>6.6</v>
      </c>
      <c r="CM704" s="58">
        <v>21.6</v>
      </c>
      <c r="CN704" s="58">
        <v>78.5</v>
      </c>
      <c r="CO704" s="58">
        <v>78.8</v>
      </c>
      <c r="CP704" s="58">
        <v>103.8</v>
      </c>
      <c r="CQ704" s="58">
        <v>209.00205993700001</v>
      </c>
      <c r="CR704" s="58">
        <v>16.53</v>
      </c>
      <c r="CS704" s="58">
        <v>94.3</v>
      </c>
      <c r="CT704" s="58">
        <v>101.7</v>
      </c>
      <c r="CU704" s="58">
        <v>116.6827</v>
      </c>
      <c r="CV704" s="58">
        <v>8.4</v>
      </c>
      <c r="CW704" s="58">
        <v>4.8099999999999996</v>
      </c>
      <c r="CX704" s="58">
        <v>117.9</v>
      </c>
      <c r="CY704" s="58">
        <v>118.4</v>
      </c>
      <c r="CZ704" s="58">
        <v>108.3</v>
      </c>
      <c r="DA704" s="58">
        <v>7.9</v>
      </c>
      <c r="DB704" s="58">
        <v>99</v>
      </c>
      <c r="DC704" s="58">
        <v>104</v>
      </c>
      <c r="DD704" s="58">
        <v>101.7</v>
      </c>
      <c r="DE704" s="58">
        <v>105.8</v>
      </c>
      <c r="DF704" s="58">
        <v>98.3</v>
      </c>
      <c r="DG704" s="58">
        <v>101.6</v>
      </c>
      <c r="DH704" s="58">
        <v>105.8</v>
      </c>
      <c r="DI704" s="58">
        <v>107.2</v>
      </c>
      <c r="DJ704" s="58">
        <v>176.45337145900001</v>
      </c>
      <c r="DK704" s="58">
        <v>124.6</v>
      </c>
      <c r="DL704" s="58">
        <v>124.9</v>
      </c>
      <c r="DM704" s="58">
        <v>106.6</v>
      </c>
      <c r="DN704" s="58">
        <v>39.312894999999997</v>
      </c>
      <c r="DO704" s="58">
        <v>112.2</v>
      </c>
      <c r="DP704" s="58">
        <v>118.5</v>
      </c>
      <c r="DQ704" s="1">
        <v>107.9</v>
      </c>
    </row>
    <row r="705" spans="1:121">
      <c r="A705" s="3">
        <v>43296</v>
      </c>
      <c r="B705" s="58">
        <v>101.6</v>
      </c>
      <c r="C705" s="58">
        <v>104.2</v>
      </c>
      <c r="D705" s="58">
        <v>110</v>
      </c>
      <c r="E705" s="58">
        <v>98.7</v>
      </c>
      <c r="F705" s="58">
        <v>106.2</v>
      </c>
      <c r="G705" s="58">
        <v>1.1685730000000001</v>
      </c>
      <c r="H705" s="58">
        <v>2116.5</v>
      </c>
      <c r="I705" s="58">
        <v>2956.2</v>
      </c>
      <c r="J705" s="58">
        <v>-0.32100000000000001</v>
      </c>
      <c r="K705" s="58">
        <v>0.3</v>
      </c>
      <c r="L705" s="58">
        <v>12805.5</v>
      </c>
      <c r="M705" s="58">
        <v>317848</v>
      </c>
      <c r="N705" s="58">
        <v>105.5</v>
      </c>
      <c r="O705" s="58">
        <v>1641</v>
      </c>
      <c r="P705" s="58">
        <v>5.2</v>
      </c>
      <c r="Q705" s="58">
        <v>22.1</v>
      </c>
      <c r="R705" s="58">
        <v>11.2</v>
      </c>
      <c r="S705" s="58">
        <v>108.36</v>
      </c>
      <c r="T705" s="58">
        <v>108.09</v>
      </c>
      <c r="U705" s="58">
        <v>92.43</v>
      </c>
      <c r="V705" s="58">
        <v>91.15</v>
      </c>
      <c r="W705" s="58">
        <v>9.4</v>
      </c>
      <c r="X705" s="58">
        <v>107.7</v>
      </c>
      <c r="Y705" s="58">
        <v>14.5</v>
      </c>
      <c r="Z705" s="58">
        <v>97.3</v>
      </c>
      <c r="AA705" s="58">
        <v>91</v>
      </c>
      <c r="AB705" s="58">
        <v>90.3</v>
      </c>
      <c r="AC705" s="58">
        <v>1.1685730000000001</v>
      </c>
      <c r="AD705" s="58">
        <v>105.8</v>
      </c>
      <c r="AE705" s="58">
        <v>19.100000000000001</v>
      </c>
      <c r="AF705" s="58">
        <v>98.935140000000004</v>
      </c>
      <c r="AG705" s="58">
        <v>75.23</v>
      </c>
      <c r="AH705" s="58">
        <v>103.7</v>
      </c>
      <c r="AI705" s="58">
        <v>107.7</v>
      </c>
      <c r="AJ705" s="58">
        <v>16.3</v>
      </c>
      <c r="AK705" s="58">
        <v>14.7</v>
      </c>
      <c r="AL705" s="58">
        <v>10.5</v>
      </c>
      <c r="AM705" s="58">
        <v>107.00660000000001</v>
      </c>
      <c r="AN705" s="58">
        <v>101.214</v>
      </c>
      <c r="AO705" s="58">
        <v>13.5</v>
      </c>
      <c r="AP705" s="58">
        <v>99.1</v>
      </c>
      <c r="AQ705" s="58">
        <v>115.5</v>
      </c>
      <c r="AR705" s="58">
        <v>-24.7</v>
      </c>
      <c r="AS705" s="58">
        <v>-0.6</v>
      </c>
      <c r="AT705" s="58">
        <v>112.2</v>
      </c>
      <c r="AU705" s="58">
        <v>102.62</v>
      </c>
      <c r="AV705" s="58">
        <v>103.3</v>
      </c>
      <c r="AW705" s="59" t="s">
        <v>544</v>
      </c>
      <c r="AX705" s="58">
        <v>138.6</v>
      </c>
      <c r="AY705" s="58">
        <v>134.69999999999999</v>
      </c>
      <c r="AZ705" s="58">
        <v>110.4</v>
      </c>
      <c r="BA705" s="58">
        <v>91.4</v>
      </c>
      <c r="BB705" s="58">
        <v>123.7</v>
      </c>
      <c r="BC705" s="58">
        <v>102.1</v>
      </c>
      <c r="BD705" s="59" t="s">
        <v>544</v>
      </c>
      <c r="BE705" s="58">
        <v>5.4</v>
      </c>
      <c r="BF705" s="58">
        <v>126.2</v>
      </c>
      <c r="BG705" s="59" t="s">
        <v>544</v>
      </c>
      <c r="BH705" s="59" t="s">
        <v>544</v>
      </c>
      <c r="BI705" s="58">
        <v>118.8</v>
      </c>
      <c r="BJ705" s="59" t="s">
        <v>544</v>
      </c>
      <c r="BK705" s="59" t="s">
        <v>544</v>
      </c>
      <c r="BL705" s="58">
        <v>110.36</v>
      </c>
      <c r="BM705" s="58">
        <v>94.16</v>
      </c>
      <c r="BN705" s="58">
        <v>1.4</v>
      </c>
      <c r="BO705" s="58">
        <v>23.2</v>
      </c>
      <c r="BP705" s="58">
        <v>104.3</v>
      </c>
      <c r="BQ705" s="58">
        <v>101.7</v>
      </c>
      <c r="BR705" s="58">
        <v>104.2</v>
      </c>
      <c r="BS705" s="58">
        <v>107.9</v>
      </c>
      <c r="BT705" s="58">
        <v>24.6</v>
      </c>
      <c r="BU705" s="58">
        <v>33</v>
      </c>
      <c r="BV705" s="58">
        <v>102.2</v>
      </c>
      <c r="BW705" s="58">
        <v>26.8</v>
      </c>
      <c r="BX705" s="58">
        <v>1.1000000000000001</v>
      </c>
      <c r="BY705" s="58">
        <v>14.9</v>
      </c>
      <c r="BZ705" s="58">
        <v>21.7</v>
      </c>
      <c r="CA705" s="58">
        <v>10.5</v>
      </c>
      <c r="CB705" s="58">
        <v>15.7</v>
      </c>
      <c r="CC705" s="58">
        <v>57.5</v>
      </c>
      <c r="CD705" s="58">
        <v>56.2</v>
      </c>
      <c r="CE705" s="58">
        <v>44750</v>
      </c>
      <c r="CF705" s="58">
        <v>2917929</v>
      </c>
      <c r="CG705" s="58">
        <v>132.19999999999999</v>
      </c>
      <c r="CH705" s="58">
        <v>138.5</v>
      </c>
      <c r="CI705" s="58">
        <v>123.3</v>
      </c>
      <c r="CJ705" s="58">
        <v>136.6</v>
      </c>
      <c r="CK705" s="58">
        <v>30.3</v>
      </c>
      <c r="CL705" s="58">
        <v>8.6999999999999993</v>
      </c>
      <c r="CM705" s="58">
        <v>24.6</v>
      </c>
      <c r="CN705" s="58">
        <v>79.400000000000006</v>
      </c>
      <c r="CO705" s="58">
        <v>79.599999999999994</v>
      </c>
      <c r="CP705" s="58">
        <v>101.9</v>
      </c>
      <c r="CQ705" s="58">
        <v>219.137161255</v>
      </c>
      <c r="CR705" s="58">
        <v>19.28</v>
      </c>
      <c r="CS705" s="58">
        <v>94.1</v>
      </c>
      <c r="CT705" s="58">
        <v>101.9</v>
      </c>
      <c r="CU705" s="58">
        <v>118.2323</v>
      </c>
      <c r="CV705" s="58">
        <v>9.3000000000000007</v>
      </c>
      <c r="CW705" s="58">
        <v>5.55</v>
      </c>
      <c r="CX705" s="58">
        <v>120.1</v>
      </c>
      <c r="CY705" s="58">
        <v>126.1</v>
      </c>
      <c r="CZ705" s="58">
        <v>109.8</v>
      </c>
      <c r="DA705" s="58">
        <v>10.4</v>
      </c>
      <c r="DB705" s="58">
        <v>99.8</v>
      </c>
      <c r="DC705" s="58">
        <v>104.6</v>
      </c>
      <c r="DD705" s="58">
        <v>101.6</v>
      </c>
      <c r="DE705" s="58">
        <v>105.7</v>
      </c>
      <c r="DF705" s="58">
        <v>97.7</v>
      </c>
      <c r="DG705" s="58">
        <v>104.3</v>
      </c>
      <c r="DH705" s="58">
        <v>104.1</v>
      </c>
      <c r="DI705" s="58">
        <v>105.8</v>
      </c>
      <c r="DJ705" s="58">
        <v>220.669922826</v>
      </c>
      <c r="DK705" s="58">
        <v>126.8</v>
      </c>
      <c r="DL705" s="58">
        <v>125.2</v>
      </c>
      <c r="DM705" s="58">
        <v>105.2</v>
      </c>
      <c r="DN705" s="58">
        <v>39.502031000000002</v>
      </c>
      <c r="DO705" s="58">
        <v>111.2</v>
      </c>
      <c r="DP705" s="58">
        <v>118.6</v>
      </c>
      <c r="DQ705" s="1">
        <v>105.6</v>
      </c>
    </row>
    <row r="706" spans="1:121">
      <c r="A706" s="3">
        <v>43327</v>
      </c>
      <c r="B706" s="58">
        <v>103.6</v>
      </c>
      <c r="C706" s="58">
        <v>105</v>
      </c>
      <c r="D706" s="58">
        <v>109.9</v>
      </c>
      <c r="E706" s="58">
        <v>100.3</v>
      </c>
      <c r="F706" s="58">
        <v>107.6</v>
      </c>
      <c r="G706" s="58">
        <v>1.1548959999999999</v>
      </c>
      <c r="H706" s="58">
        <v>2119.1</v>
      </c>
      <c r="I706" s="58">
        <v>2952.6</v>
      </c>
      <c r="J706" s="58">
        <v>-0.31900000000000001</v>
      </c>
      <c r="K706" s="58">
        <v>0.3</v>
      </c>
      <c r="L706" s="58">
        <v>12364.1</v>
      </c>
      <c r="M706" s="58">
        <v>316405</v>
      </c>
      <c r="N706" s="58">
        <v>105.8</v>
      </c>
      <c r="O706" s="58">
        <v>1616</v>
      </c>
      <c r="P706" s="58">
        <v>5.0999999999999996</v>
      </c>
      <c r="Q706" s="58">
        <v>24.5</v>
      </c>
      <c r="R706" s="58">
        <v>9.8000000000000007</v>
      </c>
      <c r="S706" s="58">
        <v>109.14</v>
      </c>
      <c r="T706" s="58">
        <v>108.5</v>
      </c>
      <c r="U706" s="58">
        <v>90.67</v>
      </c>
      <c r="V706" s="58">
        <v>89.13</v>
      </c>
      <c r="W706" s="58">
        <v>8.1</v>
      </c>
      <c r="X706" s="58">
        <v>112</v>
      </c>
      <c r="Y706" s="58">
        <v>12.5</v>
      </c>
      <c r="Z706" s="58">
        <v>97.1</v>
      </c>
      <c r="AA706" s="58">
        <v>90.9</v>
      </c>
      <c r="AB706" s="58">
        <v>90.6</v>
      </c>
      <c r="AC706" s="58">
        <v>1.1548959999999999</v>
      </c>
      <c r="AD706" s="58">
        <v>106.1</v>
      </c>
      <c r="AE706" s="58">
        <v>16.399999999999999</v>
      </c>
      <c r="AF706" s="58">
        <v>99.128750999999994</v>
      </c>
      <c r="AG706" s="58">
        <v>73.849999999999994</v>
      </c>
      <c r="AH706" s="58">
        <v>104</v>
      </c>
      <c r="AI706" s="58">
        <v>112</v>
      </c>
      <c r="AJ706" s="58">
        <v>18</v>
      </c>
      <c r="AK706" s="58">
        <v>12.8</v>
      </c>
      <c r="AL706" s="58">
        <v>5.5</v>
      </c>
      <c r="AM706" s="58">
        <v>107.01900000000001</v>
      </c>
      <c r="AN706" s="58">
        <v>101.1048</v>
      </c>
      <c r="AO706" s="58">
        <v>19</v>
      </c>
      <c r="AP706" s="58">
        <v>91.9</v>
      </c>
      <c r="AQ706" s="58">
        <v>116.2</v>
      </c>
      <c r="AR706" s="58">
        <v>-13.7</v>
      </c>
      <c r="AS706" s="58">
        <v>0.7</v>
      </c>
      <c r="AT706" s="58">
        <v>112.3</v>
      </c>
      <c r="AU706" s="58">
        <v>102.89</v>
      </c>
      <c r="AV706" s="58">
        <v>103.5</v>
      </c>
      <c r="AW706" s="59" t="s">
        <v>544</v>
      </c>
      <c r="AX706" s="58">
        <v>136.9</v>
      </c>
      <c r="AY706" s="58">
        <v>133</v>
      </c>
      <c r="AZ706" s="58">
        <v>108.7</v>
      </c>
      <c r="BA706" s="58">
        <v>90.1</v>
      </c>
      <c r="BB706" s="58">
        <v>121.7</v>
      </c>
      <c r="BC706" s="58">
        <v>102.5</v>
      </c>
      <c r="BD706" s="59" t="s">
        <v>544</v>
      </c>
      <c r="BE706" s="58">
        <v>13.2</v>
      </c>
      <c r="BF706" s="58">
        <v>126.4</v>
      </c>
      <c r="BG706" s="59" t="s">
        <v>544</v>
      </c>
      <c r="BH706" s="59" t="s">
        <v>544</v>
      </c>
      <c r="BI706" s="58">
        <v>118.2</v>
      </c>
      <c r="BJ706" s="59" t="s">
        <v>544</v>
      </c>
      <c r="BK706" s="59" t="s">
        <v>544</v>
      </c>
      <c r="BL706" s="58">
        <v>111.21</v>
      </c>
      <c r="BM706" s="58">
        <v>92.25</v>
      </c>
      <c r="BN706" s="58">
        <v>6.2</v>
      </c>
      <c r="BO706" s="58">
        <v>26.3</v>
      </c>
      <c r="BP706" s="58">
        <v>104.4</v>
      </c>
      <c r="BQ706" s="58">
        <v>100.5</v>
      </c>
      <c r="BR706" s="58">
        <v>104.1</v>
      </c>
      <c r="BS706" s="58">
        <v>107.3</v>
      </c>
      <c r="BT706" s="58">
        <v>26.1</v>
      </c>
      <c r="BU706" s="58">
        <v>38.1</v>
      </c>
      <c r="BV706" s="58">
        <v>101.8</v>
      </c>
      <c r="BW706" s="58">
        <v>32.6</v>
      </c>
      <c r="BX706" s="58">
        <v>0.8</v>
      </c>
      <c r="BY706" s="58">
        <v>17.2</v>
      </c>
      <c r="BZ706" s="58">
        <v>23.6</v>
      </c>
      <c r="CA706" s="58">
        <v>10.4</v>
      </c>
      <c r="CB706" s="58">
        <v>22.2</v>
      </c>
      <c r="CC706" s="58">
        <v>52.6</v>
      </c>
      <c r="CD706" s="58">
        <v>55.2</v>
      </c>
      <c r="CE706" s="58">
        <v>44797</v>
      </c>
      <c r="CF706" s="58">
        <v>2924465</v>
      </c>
      <c r="CG706" s="58">
        <v>133.69999999999999</v>
      </c>
      <c r="CH706" s="58">
        <v>134.4</v>
      </c>
      <c r="CI706" s="58">
        <v>133.5</v>
      </c>
      <c r="CJ706" s="58">
        <v>133.5</v>
      </c>
      <c r="CK706" s="58">
        <v>31.4</v>
      </c>
      <c r="CL706" s="58">
        <v>9.9</v>
      </c>
      <c r="CM706" s="58">
        <v>26.1</v>
      </c>
      <c r="CN706" s="58">
        <v>78.900000000000006</v>
      </c>
      <c r="CO706" s="58">
        <v>79.2</v>
      </c>
      <c r="CP706" s="58">
        <v>102.5</v>
      </c>
      <c r="CQ706" s="58">
        <v>174.67610168499999</v>
      </c>
      <c r="CR706" s="58">
        <v>15.59</v>
      </c>
      <c r="CS706" s="58">
        <v>94.2</v>
      </c>
      <c r="CT706" s="58">
        <v>101.4</v>
      </c>
      <c r="CU706" s="58">
        <v>119.0129</v>
      </c>
      <c r="CV706" s="58">
        <v>8.8800000000000008</v>
      </c>
      <c r="CW706" s="58">
        <v>5.12</v>
      </c>
      <c r="CX706" s="58">
        <v>119.7</v>
      </c>
      <c r="CY706" s="58">
        <v>120.9</v>
      </c>
      <c r="CZ706" s="58">
        <v>109.2</v>
      </c>
      <c r="DA706" s="58">
        <v>13.6</v>
      </c>
      <c r="DB706" s="58">
        <v>102.3</v>
      </c>
      <c r="DC706" s="58">
        <v>104.7</v>
      </c>
      <c r="DD706" s="58">
        <v>102.4</v>
      </c>
      <c r="DE706" s="58">
        <v>107.4</v>
      </c>
      <c r="DF706" s="58">
        <v>100</v>
      </c>
      <c r="DG706" s="58">
        <v>101.9</v>
      </c>
      <c r="DH706" s="58">
        <v>110.9</v>
      </c>
      <c r="DI706" s="58">
        <v>106.4</v>
      </c>
      <c r="DJ706" s="58">
        <v>178.701192319</v>
      </c>
      <c r="DK706" s="58">
        <v>126.6</v>
      </c>
      <c r="DL706" s="58">
        <v>125.6</v>
      </c>
      <c r="DM706" s="58">
        <v>105.4</v>
      </c>
      <c r="DN706" s="58">
        <v>40.659135999999997</v>
      </c>
      <c r="DO706" s="58">
        <v>111.7</v>
      </c>
      <c r="DP706" s="58">
        <v>119.5</v>
      </c>
      <c r="DQ706" s="1">
        <v>105.9</v>
      </c>
    </row>
    <row r="707" spans="1:121">
      <c r="A707" s="3">
        <v>43358</v>
      </c>
      <c r="B707" s="58">
        <v>103.4</v>
      </c>
      <c r="C707" s="58">
        <v>105.1</v>
      </c>
      <c r="D707" s="58">
        <v>109.2</v>
      </c>
      <c r="E707" s="58">
        <v>101</v>
      </c>
      <c r="F707" s="58">
        <v>107.1</v>
      </c>
      <c r="G707" s="58">
        <v>1.16587</v>
      </c>
      <c r="H707" s="58">
        <v>2146.5</v>
      </c>
      <c r="I707" s="58">
        <v>2983.1</v>
      </c>
      <c r="J707" s="58">
        <v>-0.31900000000000001</v>
      </c>
      <c r="K707" s="58">
        <v>0.4</v>
      </c>
      <c r="L707" s="58">
        <v>12246.7</v>
      </c>
      <c r="M707" s="58">
        <v>200134</v>
      </c>
      <c r="N707" s="58">
        <v>105.5</v>
      </c>
      <c r="O707" s="58">
        <v>1490</v>
      </c>
      <c r="P707" s="58">
        <v>5.0999999999999996</v>
      </c>
      <c r="Q707" s="58">
        <v>25.8</v>
      </c>
      <c r="R707" s="58">
        <v>9.4</v>
      </c>
      <c r="S707" s="58">
        <v>107.3</v>
      </c>
      <c r="T707" s="58">
        <v>107.1</v>
      </c>
      <c r="U707" s="58">
        <v>90.47</v>
      </c>
      <c r="V707" s="58">
        <v>88.71</v>
      </c>
      <c r="W707" s="58">
        <v>5.2</v>
      </c>
      <c r="X707" s="58">
        <v>109.3</v>
      </c>
      <c r="Y707" s="58">
        <v>12.9</v>
      </c>
      <c r="Z707" s="58">
        <v>97.6</v>
      </c>
      <c r="AA707" s="58">
        <v>91.3</v>
      </c>
      <c r="AB707" s="58">
        <v>91.4</v>
      </c>
      <c r="AC707" s="58">
        <v>1.16587</v>
      </c>
      <c r="AD707" s="58">
        <v>105.9</v>
      </c>
      <c r="AE707" s="58">
        <v>16.600000000000001</v>
      </c>
      <c r="AF707" s="58">
        <v>98.746384000000006</v>
      </c>
      <c r="AG707" s="58">
        <v>79.16</v>
      </c>
      <c r="AH707" s="58">
        <v>104.4</v>
      </c>
      <c r="AI707" s="58">
        <v>109.3</v>
      </c>
      <c r="AJ707" s="58">
        <v>18.899999999999999</v>
      </c>
      <c r="AK707" s="58">
        <v>14.9</v>
      </c>
      <c r="AL707" s="58">
        <v>2.5</v>
      </c>
      <c r="AM707" s="58">
        <v>107.0063</v>
      </c>
      <c r="AN707" s="58">
        <v>100.9734</v>
      </c>
      <c r="AO707" s="58">
        <v>14.8</v>
      </c>
      <c r="AP707" s="58">
        <v>99</v>
      </c>
      <c r="AQ707" s="58">
        <v>116.6</v>
      </c>
      <c r="AR707" s="58">
        <v>-10.6</v>
      </c>
      <c r="AS707" s="58">
        <v>1.2</v>
      </c>
      <c r="AT707" s="58">
        <v>112.1</v>
      </c>
      <c r="AU707" s="58">
        <v>103.73</v>
      </c>
      <c r="AV707" s="58">
        <v>104</v>
      </c>
      <c r="AW707" s="59" t="s">
        <v>544</v>
      </c>
      <c r="AX707" s="58">
        <v>145.80000000000001</v>
      </c>
      <c r="AY707" s="58">
        <v>140.4</v>
      </c>
      <c r="AZ707" s="58">
        <v>106.9</v>
      </c>
      <c r="BA707" s="58">
        <v>87.6</v>
      </c>
      <c r="BB707" s="58">
        <v>120.3</v>
      </c>
      <c r="BC707" s="58">
        <v>102.6</v>
      </c>
      <c r="BD707" s="59" t="s">
        <v>544</v>
      </c>
      <c r="BE707" s="58">
        <v>13</v>
      </c>
      <c r="BF707" s="58">
        <v>125.4</v>
      </c>
      <c r="BG707" s="59" t="s">
        <v>544</v>
      </c>
      <c r="BH707" s="59" t="s">
        <v>544</v>
      </c>
      <c r="BI707" s="58">
        <v>121.5</v>
      </c>
      <c r="BJ707" s="59" t="s">
        <v>544</v>
      </c>
      <c r="BK707" s="59" t="s">
        <v>544</v>
      </c>
      <c r="BL707" s="58">
        <v>109.88</v>
      </c>
      <c r="BM707" s="58">
        <v>92.26</v>
      </c>
      <c r="BN707" s="58">
        <v>3.1</v>
      </c>
      <c r="BO707" s="58">
        <v>22.6</v>
      </c>
      <c r="BP707" s="58">
        <v>104.5</v>
      </c>
      <c r="BQ707" s="58">
        <v>97</v>
      </c>
      <c r="BR707" s="58">
        <v>102.2</v>
      </c>
      <c r="BS707" s="58">
        <v>107.4</v>
      </c>
      <c r="BT707" s="58">
        <v>28.9</v>
      </c>
      <c r="BU707" s="58">
        <v>34.700000000000003</v>
      </c>
      <c r="BV707" s="58">
        <v>100.1</v>
      </c>
      <c r="BW707" s="58">
        <v>32.5</v>
      </c>
      <c r="BX707" s="58">
        <v>4.7</v>
      </c>
      <c r="BY707" s="58">
        <v>16.8</v>
      </c>
      <c r="BZ707" s="58">
        <v>22.7</v>
      </c>
      <c r="CA707" s="58">
        <v>10.5</v>
      </c>
      <c r="CB707" s="58">
        <v>27.1</v>
      </c>
      <c r="CC707" s="58">
        <v>57.9</v>
      </c>
      <c r="CD707" s="58">
        <v>52.9</v>
      </c>
      <c r="CE707" s="58">
        <v>44791</v>
      </c>
      <c r="CF707" s="58">
        <v>2943350</v>
      </c>
      <c r="CG707" s="58">
        <v>137.1</v>
      </c>
      <c r="CH707" s="58">
        <v>147.9</v>
      </c>
      <c r="CI707" s="58">
        <v>134</v>
      </c>
      <c r="CJ707" s="58">
        <v>134.1</v>
      </c>
      <c r="CK707" s="58">
        <v>31.3</v>
      </c>
      <c r="CL707" s="58">
        <v>9.6999999999999993</v>
      </c>
      <c r="CM707" s="58">
        <v>28.9</v>
      </c>
      <c r="CN707" s="58">
        <v>78.900000000000006</v>
      </c>
      <c r="CO707" s="58">
        <v>79.3</v>
      </c>
      <c r="CP707" s="58">
        <v>106.3</v>
      </c>
      <c r="CQ707" s="58">
        <v>231.35667419399999</v>
      </c>
      <c r="CR707" s="58">
        <v>16.78</v>
      </c>
      <c r="CS707" s="58">
        <v>94.4</v>
      </c>
      <c r="CT707" s="58">
        <v>102</v>
      </c>
      <c r="CU707" s="58">
        <v>120.3999</v>
      </c>
      <c r="CV707" s="58">
        <v>9.2100000000000009</v>
      </c>
      <c r="CW707" s="58">
        <v>5.36</v>
      </c>
      <c r="CX707" s="58">
        <v>122.6</v>
      </c>
      <c r="CY707" s="58">
        <v>132.6</v>
      </c>
      <c r="CZ707" s="58">
        <v>111.1</v>
      </c>
      <c r="DA707" s="58">
        <v>11.1</v>
      </c>
      <c r="DB707" s="58">
        <v>97</v>
      </c>
      <c r="DC707" s="58">
        <v>104.6</v>
      </c>
      <c r="DD707" s="58">
        <v>104.2</v>
      </c>
      <c r="DE707" s="58">
        <v>107.3</v>
      </c>
      <c r="DF707" s="58">
        <v>99.6</v>
      </c>
      <c r="DG707" s="58">
        <v>105.1</v>
      </c>
      <c r="DH707" s="58">
        <v>107.9</v>
      </c>
      <c r="DI707" s="58">
        <v>105.5</v>
      </c>
      <c r="DJ707" s="58">
        <v>194.07290631000001</v>
      </c>
      <c r="DK707" s="58">
        <v>124.6</v>
      </c>
      <c r="DL707" s="58">
        <v>125.1</v>
      </c>
      <c r="DM707" s="58">
        <v>104.1</v>
      </c>
      <c r="DN707" s="58">
        <v>41.624569999999999</v>
      </c>
      <c r="DO707" s="58">
        <v>112.3</v>
      </c>
      <c r="DP707" s="58">
        <v>120.4</v>
      </c>
      <c r="DQ707" s="1">
        <v>105.6</v>
      </c>
    </row>
    <row r="708" spans="1:121">
      <c r="A708" s="3">
        <v>43388</v>
      </c>
      <c r="B708" s="58">
        <v>102.3</v>
      </c>
      <c r="C708" s="58">
        <v>103.3</v>
      </c>
      <c r="D708" s="58">
        <v>108.2</v>
      </c>
      <c r="E708" s="58">
        <v>98.7</v>
      </c>
      <c r="F708" s="58">
        <v>107.7</v>
      </c>
      <c r="G708" s="58">
        <v>1.148404</v>
      </c>
      <c r="H708" s="58">
        <v>2158.3000000000002</v>
      </c>
      <c r="I708" s="58">
        <v>2990</v>
      </c>
      <c r="J708" s="58">
        <v>-0.318</v>
      </c>
      <c r="K708" s="58">
        <v>0.4</v>
      </c>
      <c r="L708" s="58">
        <v>11447.5</v>
      </c>
      <c r="M708" s="58">
        <v>252628</v>
      </c>
      <c r="N708" s="58">
        <v>105.3</v>
      </c>
      <c r="O708" s="58">
        <v>1694</v>
      </c>
      <c r="P708" s="58">
        <v>5.0999999999999996</v>
      </c>
      <c r="Q708" s="58">
        <v>20.6</v>
      </c>
      <c r="R708" s="58">
        <v>11.7</v>
      </c>
      <c r="S708" s="58">
        <v>108.9</v>
      </c>
      <c r="T708" s="58">
        <v>107.29</v>
      </c>
      <c r="U708" s="58">
        <v>92.34</v>
      </c>
      <c r="V708" s="58">
        <v>88.71</v>
      </c>
      <c r="W708" s="58">
        <v>-0.5</v>
      </c>
      <c r="X708" s="58">
        <v>112.3</v>
      </c>
      <c r="Y708" s="58">
        <v>9.6</v>
      </c>
      <c r="Z708" s="58">
        <v>97.2</v>
      </c>
      <c r="AA708" s="58">
        <v>91</v>
      </c>
      <c r="AB708" s="58">
        <v>90.7</v>
      </c>
      <c r="AC708" s="58">
        <v>1.148404</v>
      </c>
      <c r="AD708" s="58">
        <v>105.4</v>
      </c>
      <c r="AE708" s="58">
        <v>11</v>
      </c>
      <c r="AF708" s="58">
        <v>97.994269000000003</v>
      </c>
      <c r="AG708" s="58">
        <v>80.78</v>
      </c>
      <c r="AH708" s="58">
        <v>104.5</v>
      </c>
      <c r="AI708" s="58">
        <v>112.3</v>
      </c>
      <c r="AJ708" s="58">
        <v>13.9</v>
      </c>
      <c r="AK708" s="58">
        <v>18.7</v>
      </c>
      <c r="AL708" s="58">
        <v>7.8</v>
      </c>
      <c r="AM708" s="58">
        <v>106.9542</v>
      </c>
      <c r="AN708" s="58">
        <v>100.80629999999999</v>
      </c>
      <c r="AO708" s="58">
        <v>12.4</v>
      </c>
      <c r="AP708" s="58">
        <v>99.2</v>
      </c>
      <c r="AQ708" s="58">
        <v>116.9</v>
      </c>
      <c r="AR708" s="58">
        <v>-24.7</v>
      </c>
      <c r="AS708" s="58">
        <v>0.9</v>
      </c>
      <c r="AT708" s="58">
        <v>110.8</v>
      </c>
      <c r="AU708" s="58">
        <v>102.94</v>
      </c>
      <c r="AV708" s="58">
        <v>105</v>
      </c>
      <c r="AW708" s="59" t="s">
        <v>544</v>
      </c>
      <c r="AX708" s="58">
        <v>148.1</v>
      </c>
      <c r="AY708" s="58">
        <v>142.6</v>
      </c>
      <c r="AZ708" s="58">
        <v>108.4</v>
      </c>
      <c r="BA708" s="58">
        <v>91.9</v>
      </c>
      <c r="BB708" s="58">
        <v>119.9</v>
      </c>
      <c r="BC708" s="58">
        <v>102.8</v>
      </c>
      <c r="BD708" s="59" t="s">
        <v>544</v>
      </c>
      <c r="BE708" s="58">
        <v>9.8000000000000007</v>
      </c>
      <c r="BF708" s="58">
        <v>126.9</v>
      </c>
      <c r="BG708" s="59" t="s">
        <v>544</v>
      </c>
      <c r="BH708" s="59" t="s">
        <v>544</v>
      </c>
      <c r="BI708" s="58">
        <v>120.4</v>
      </c>
      <c r="BJ708" s="59" t="s">
        <v>544</v>
      </c>
      <c r="BK708" s="59" t="s">
        <v>544</v>
      </c>
      <c r="BL708" s="58">
        <v>110.29</v>
      </c>
      <c r="BM708" s="58">
        <v>93.15</v>
      </c>
      <c r="BN708" s="58">
        <v>-4.5</v>
      </c>
      <c r="BO708" s="58">
        <v>17.3</v>
      </c>
      <c r="BP708" s="58">
        <v>106.4</v>
      </c>
      <c r="BQ708" s="58">
        <v>102.6</v>
      </c>
      <c r="BR708" s="58">
        <v>104.4</v>
      </c>
      <c r="BS708" s="58">
        <v>108</v>
      </c>
      <c r="BT708" s="58">
        <v>29.2</v>
      </c>
      <c r="BU708" s="58">
        <v>41.5</v>
      </c>
      <c r="BV708" s="58">
        <v>102.4</v>
      </c>
      <c r="BW708" s="58">
        <v>31</v>
      </c>
      <c r="BX708" s="58">
        <v>0.2</v>
      </c>
      <c r="BY708" s="58">
        <v>15.7</v>
      </c>
      <c r="BZ708" s="58">
        <v>17.899999999999999</v>
      </c>
      <c r="CA708" s="58">
        <v>10.4</v>
      </c>
      <c r="CB708" s="58">
        <v>19</v>
      </c>
      <c r="CC708" s="58">
        <v>54.4</v>
      </c>
      <c r="CD708" s="58">
        <v>55.9</v>
      </c>
      <c r="CE708" s="58">
        <v>44834</v>
      </c>
      <c r="CF708" s="58">
        <v>2946675</v>
      </c>
      <c r="CG708" s="58">
        <v>138.69999999999999</v>
      </c>
      <c r="CH708" s="58">
        <v>140.5</v>
      </c>
      <c r="CI708" s="58">
        <v>137.30000000000001</v>
      </c>
      <c r="CJ708" s="58">
        <v>139</v>
      </c>
      <c r="CK708" s="58">
        <v>34.299999999999997</v>
      </c>
      <c r="CL708" s="58">
        <v>10</v>
      </c>
      <c r="CM708" s="58">
        <v>29.2</v>
      </c>
      <c r="CN708" s="58">
        <v>79.599999999999994</v>
      </c>
      <c r="CO708" s="58">
        <v>80.5</v>
      </c>
      <c r="CP708" s="58">
        <v>101.4</v>
      </c>
      <c r="CQ708" s="58">
        <v>193.90705871599999</v>
      </c>
      <c r="CR708" s="58">
        <v>14.65</v>
      </c>
      <c r="CS708" s="58">
        <v>94.4</v>
      </c>
      <c r="CT708" s="58">
        <v>101.2</v>
      </c>
      <c r="CU708" s="58">
        <v>119.03019999999999</v>
      </c>
      <c r="CV708" s="58">
        <v>8.18</v>
      </c>
      <c r="CW708" s="58">
        <v>4.78</v>
      </c>
      <c r="CX708" s="58">
        <v>123.8</v>
      </c>
      <c r="CY708" s="58">
        <v>125.8</v>
      </c>
      <c r="CZ708" s="58">
        <v>110</v>
      </c>
      <c r="DA708" s="58">
        <v>10.9</v>
      </c>
      <c r="DB708" s="58">
        <v>94</v>
      </c>
      <c r="DC708" s="58">
        <v>104.7</v>
      </c>
      <c r="DD708" s="58">
        <v>105.2</v>
      </c>
      <c r="DE708" s="58">
        <v>106.2</v>
      </c>
      <c r="DF708" s="58">
        <v>98.6</v>
      </c>
      <c r="DG708" s="58">
        <v>100.4</v>
      </c>
      <c r="DH708" s="58">
        <v>112.8</v>
      </c>
      <c r="DI708" s="58">
        <v>105.5</v>
      </c>
      <c r="DJ708" s="58">
        <v>219.50264263700001</v>
      </c>
      <c r="DK708" s="58">
        <v>127.1</v>
      </c>
      <c r="DL708" s="58">
        <v>125.7</v>
      </c>
      <c r="DM708" s="58">
        <v>104.8</v>
      </c>
      <c r="DN708" s="58">
        <v>42.109448</v>
      </c>
      <c r="DO708" s="58">
        <v>113.1</v>
      </c>
      <c r="DP708" s="58">
        <v>122</v>
      </c>
      <c r="DQ708" s="1">
        <v>105.4</v>
      </c>
    </row>
    <row r="709" spans="1:121">
      <c r="A709" s="3">
        <v>43419</v>
      </c>
      <c r="B709" s="58">
        <v>102</v>
      </c>
      <c r="C709" s="58">
        <v>102.6</v>
      </c>
      <c r="D709" s="58">
        <v>107.6</v>
      </c>
      <c r="E709" s="58">
        <v>97.7</v>
      </c>
      <c r="F709" s="58">
        <v>106.9</v>
      </c>
      <c r="G709" s="58">
        <v>1.1366860000000001</v>
      </c>
      <c r="H709" s="58">
        <v>2196.8000000000002</v>
      </c>
      <c r="I709" s="58">
        <v>3005.3</v>
      </c>
      <c r="J709" s="58">
        <v>-0.316</v>
      </c>
      <c r="K709" s="58">
        <v>0.3</v>
      </c>
      <c r="L709" s="58">
        <v>11257.2</v>
      </c>
      <c r="M709" s="58">
        <v>272674</v>
      </c>
      <c r="N709" s="58">
        <v>103.4</v>
      </c>
      <c r="O709" s="58">
        <v>1527</v>
      </c>
      <c r="P709" s="58">
        <v>5.0999999999999996</v>
      </c>
      <c r="Q709" s="58">
        <v>18.2</v>
      </c>
      <c r="R709" s="58">
        <v>13.3</v>
      </c>
      <c r="S709" s="58">
        <v>106.48</v>
      </c>
      <c r="T709" s="58">
        <v>107.52</v>
      </c>
      <c r="U709" s="58">
        <v>90.98</v>
      </c>
      <c r="V709" s="58">
        <v>88.08</v>
      </c>
      <c r="W709" s="58">
        <v>-3.4</v>
      </c>
      <c r="X709" s="58">
        <v>108.9</v>
      </c>
      <c r="Y709" s="58">
        <v>10.3</v>
      </c>
      <c r="Z709" s="58">
        <v>97.2</v>
      </c>
      <c r="AA709" s="58">
        <v>91</v>
      </c>
      <c r="AB709" s="58">
        <v>90.4</v>
      </c>
      <c r="AC709" s="58">
        <v>1.1366860000000001</v>
      </c>
      <c r="AD709" s="58">
        <v>103.7</v>
      </c>
      <c r="AE709" s="58">
        <v>10.9</v>
      </c>
      <c r="AF709" s="58">
        <v>98.842815999999999</v>
      </c>
      <c r="AG709" s="58">
        <v>66.23</v>
      </c>
      <c r="AH709" s="58">
        <v>104.7</v>
      </c>
      <c r="AI709" s="58">
        <v>108.9</v>
      </c>
      <c r="AJ709" s="58">
        <v>14.4</v>
      </c>
      <c r="AK709" s="58">
        <v>18.899999999999999</v>
      </c>
      <c r="AL709" s="58">
        <v>7.3</v>
      </c>
      <c r="AM709" s="58">
        <v>106.8777</v>
      </c>
      <c r="AN709" s="58">
        <v>100.6176</v>
      </c>
      <c r="AO709" s="58">
        <v>11.4</v>
      </c>
      <c r="AP709" s="58">
        <v>99.2</v>
      </c>
      <c r="AQ709" s="58">
        <v>115.5</v>
      </c>
      <c r="AR709" s="58">
        <v>-24.1</v>
      </c>
      <c r="AS709" s="58">
        <v>0.8</v>
      </c>
      <c r="AT709" s="58">
        <v>111.2</v>
      </c>
      <c r="AU709" s="58">
        <v>102.32</v>
      </c>
      <c r="AV709" s="58">
        <v>103.9</v>
      </c>
      <c r="AW709" s="59" t="s">
        <v>544</v>
      </c>
      <c r="AX709" s="58">
        <v>127.6</v>
      </c>
      <c r="AY709" s="58">
        <v>124.7</v>
      </c>
      <c r="AZ709" s="58">
        <v>106.9</v>
      </c>
      <c r="BA709" s="58">
        <v>90</v>
      </c>
      <c r="BB709" s="58">
        <v>118.7</v>
      </c>
      <c r="BC709" s="58">
        <v>102.6</v>
      </c>
      <c r="BD709" s="59" t="s">
        <v>544</v>
      </c>
      <c r="BE709" s="58">
        <v>8.6</v>
      </c>
      <c r="BF709" s="58">
        <v>124.7</v>
      </c>
      <c r="BG709" s="59" t="s">
        <v>544</v>
      </c>
      <c r="BH709" s="59" t="s">
        <v>544</v>
      </c>
      <c r="BI709" s="58">
        <v>119.1</v>
      </c>
      <c r="BJ709" s="59" t="s">
        <v>544</v>
      </c>
      <c r="BK709" s="59" t="s">
        <v>544</v>
      </c>
      <c r="BL709" s="58">
        <v>110.32</v>
      </c>
      <c r="BM709" s="58">
        <v>91.51</v>
      </c>
      <c r="BN709" s="58">
        <v>-1.4</v>
      </c>
      <c r="BO709" s="58">
        <v>16.3</v>
      </c>
      <c r="BP709" s="58">
        <v>103.9</v>
      </c>
      <c r="BQ709" s="58">
        <v>101.2</v>
      </c>
      <c r="BR709" s="58">
        <v>102.2</v>
      </c>
      <c r="BS709" s="58">
        <v>108.8</v>
      </c>
      <c r="BT709" s="58">
        <v>26.6</v>
      </c>
      <c r="BU709" s="58">
        <v>35.6</v>
      </c>
      <c r="BV709" s="58">
        <v>101</v>
      </c>
      <c r="BW709" s="58">
        <v>31.3</v>
      </c>
      <c r="BX709" s="58">
        <v>2.1</v>
      </c>
      <c r="BY709" s="58">
        <v>14</v>
      </c>
      <c r="BZ709" s="58">
        <v>17</v>
      </c>
      <c r="CA709" s="58">
        <v>10.6</v>
      </c>
      <c r="CB709" s="58">
        <v>17.399999999999999</v>
      </c>
      <c r="CC709" s="58">
        <v>50.2</v>
      </c>
      <c r="CD709" s="58">
        <v>57.5</v>
      </c>
      <c r="CE709" s="58">
        <v>44893</v>
      </c>
      <c r="CF709" s="58">
        <v>2960610</v>
      </c>
      <c r="CG709" s="58">
        <v>143.30000000000001</v>
      </c>
      <c r="CH709" s="58">
        <v>150.6</v>
      </c>
      <c r="CI709" s="58">
        <v>142.80000000000001</v>
      </c>
      <c r="CJ709" s="58">
        <v>139.9</v>
      </c>
      <c r="CK709" s="58">
        <v>31.8</v>
      </c>
      <c r="CL709" s="58">
        <v>8.4</v>
      </c>
      <c r="CM709" s="58">
        <v>26.6</v>
      </c>
      <c r="CN709" s="58">
        <v>79.5</v>
      </c>
      <c r="CO709" s="58">
        <v>80.5</v>
      </c>
      <c r="CP709" s="58">
        <v>104.8</v>
      </c>
      <c r="CQ709" s="58">
        <v>148.17274475100001</v>
      </c>
      <c r="CR709" s="58">
        <v>19.64</v>
      </c>
      <c r="CS709" s="58">
        <v>94.6</v>
      </c>
      <c r="CT709" s="58">
        <v>100.9</v>
      </c>
      <c r="CU709" s="58">
        <v>117.9367</v>
      </c>
      <c r="CV709" s="58">
        <v>8.2200000000000006</v>
      </c>
      <c r="CW709" s="58">
        <v>4.82</v>
      </c>
      <c r="CX709" s="58">
        <v>126.8</v>
      </c>
      <c r="CY709" s="58">
        <v>133.9</v>
      </c>
      <c r="CZ709" s="58">
        <v>109.2</v>
      </c>
      <c r="DA709" s="58">
        <v>12.5</v>
      </c>
      <c r="DB709" s="58">
        <v>94</v>
      </c>
      <c r="DC709" s="58">
        <v>103.6</v>
      </c>
      <c r="DD709" s="58">
        <v>106.9</v>
      </c>
      <c r="DE709" s="58">
        <v>106.1</v>
      </c>
      <c r="DF709" s="58">
        <v>98.1</v>
      </c>
      <c r="DG709" s="58">
        <v>106.7</v>
      </c>
      <c r="DH709" s="58">
        <v>110.7</v>
      </c>
      <c r="DI709" s="58">
        <v>102.8</v>
      </c>
      <c r="DJ709" s="58">
        <v>244.23336543799999</v>
      </c>
      <c r="DK709" s="58">
        <v>124.2</v>
      </c>
      <c r="DL709" s="58">
        <v>125.2</v>
      </c>
      <c r="DM709" s="58">
        <v>103</v>
      </c>
      <c r="DN709" s="58">
        <v>41.108510000000003</v>
      </c>
      <c r="DO709" s="58">
        <v>113.1</v>
      </c>
      <c r="DP709" s="58">
        <v>122.3</v>
      </c>
      <c r="DQ709" s="1">
        <v>103.5</v>
      </c>
    </row>
    <row r="710" spans="1:121">
      <c r="A710" s="3">
        <v>43449</v>
      </c>
      <c r="B710" s="58">
        <v>100.8</v>
      </c>
      <c r="C710" s="58">
        <v>102</v>
      </c>
      <c r="D710" s="58">
        <v>107.4</v>
      </c>
      <c r="E710" s="58">
        <v>96.8</v>
      </c>
      <c r="F710" s="58">
        <v>108.7</v>
      </c>
      <c r="G710" s="58">
        <v>1.1384209999999999</v>
      </c>
      <c r="H710" s="58">
        <v>2195</v>
      </c>
      <c r="I710" s="58">
        <v>3024.6</v>
      </c>
      <c r="J710" s="58">
        <v>-0.312</v>
      </c>
      <c r="K710" s="58">
        <v>0.2</v>
      </c>
      <c r="L710" s="58">
        <v>10559</v>
      </c>
      <c r="M710" s="58">
        <v>237058</v>
      </c>
      <c r="N710" s="58">
        <v>104.6</v>
      </c>
      <c r="O710" s="58">
        <v>1366</v>
      </c>
      <c r="P710" s="58">
        <v>5</v>
      </c>
      <c r="Q710" s="58">
        <v>20</v>
      </c>
      <c r="R710" s="58">
        <v>16.100000000000001</v>
      </c>
      <c r="S710" s="58">
        <v>108.29</v>
      </c>
      <c r="T710" s="58">
        <v>109.12</v>
      </c>
      <c r="U710" s="58">
        <v>90.93</v>
      </c>
      <c r="V710" s="58">
        <v>90.04</v>
      </c>
      <c r="W710" s="58">
        <v>-5.2</v>
      </c>
      <c r="X710" s="58">
        <v>111.6</v>
      </c>
      <c r="Y710" s="58">
        <v>7.1</v>
      </c>
      <c r="Z710" s="58">
        <v>97.1</v>
      </c>
      <c r="AA710" s="58">
        <v>90.7</v>
      </c>
      <c r="AB710" s="58">
        <v>90.2</v>
      </c>
      <c r="AC710" s="58">
        <v>1.1384209999999999</v>
      </c>
      <c r="AD710" s="58">
        <v>105.2</v>
      </c>
      <c r="AE710" s="58">
        <v>5.9</v>
      </c>
      <c r="AF710" s="58">
        <v>99.707031000000001</v>
      </c>
      <c r="AG710" s="58">
        <v>57.95</v>
      </c>
      <c r="AH710" s="58">
        <v>104.4</v>
      </c>
      <c r="AI710" s="58">
        <v>111.6</v>
      </c>
      <c r="AJ710" s="58">
        <v>15.8</v>
      </c>
      <c r="AK710" s="58">
        <v>19.5</v>
      </c>
      <c r="AL710" s="58">
        <v>5</v>
      </c>
      <c r="AM710" s="58">
        <v>106.77630000000001</v>
      </c>
      <c r="AN710" s="58">
        <v>100.407</v>
      </c>
      <c r="AO710" s="58">
        <v>14.1</v>
      </c>
      <c r="AP710" s="58">
        <v>88</v>
      </c>
      <c r="AQ710" s="58">
        <v>115.5</v>
      </c>
      <c r="AR710" s="58">
        <v>-17.5</v>
      </c>
      <c r="AS710" s="58">
        <v>-0.4</v>
      </c>
      <c r="AT710" s="58">
        <v>109.2</v>
      </c>
      <c r="AU710" s="58">
        <v>102.31</v>
      </c>
      <c r="AV710" s="58">
        <v>102.6</v>
      </c>
      <c r="AW710" s="59" t="s">
        <v>544</v>
      </c>
      <c r="AX710" s="58">
        <v>114.2</v>
      </c>
      <c r="AY710" s="58">
        <v>112.9</v>
      </c>
      <c r="AZ710" s="58">
        <v>104.8</v>
      </c>
      <c r="BA710" s="58">
        <v>89.2</v>
      </c>
      <c r="BB710" s="58">
        <v>115.6</v>
      </c>
      <c r="BC710" s="58">
        <v>102.3</v>
      </c>
      <c r="BD710" s="59" t="s">
        <v>544</v>
      </c>
      <c r="BE710" s="58">
        <v>7.6</v>
      </c>
      <c r="BF710" s="58">
        <v>122.9</v>
      </c>
      <c r="BG710" s="59" t="s">
        <v>544</v>
      </c>
      <c r="BH710" s="59" t="s">
        <v>544</v>
      </c>
      <c r="BI710" s="58">
        <v>119.2</v>
      </c>
      <c r="BJ710" s="59" t="s">
        <v>544</v>
      </c>
      <c r="BK710" s="59" t="s">
        <v>544</v>
      </c>
      <c r="BL710" s="58">
        <v>111.63</v>
      </c>
      <c r="BM710" s="58">
        <v>92.38</v>
      </c>
      <c r="BN710" s="58">
        <v>-2.7</v>
      </c>
      <c r="BO710" s="58">
        <v>17.399999999999999</v>
      </c>
      <c r="BP710" s="58">
        <v>105.8</v>
      </c>
      <c r="BQ710" s="58">
        <v>102.8</v>
      </c>
      <c r="BR710" s="58">
        <v>107.7</v>
      </c>
      <c r="BS710" s="58">
        <v>108.2</v>
      </c>
      <c r="BT710" s="58">
        <v>27.8</v>
      </c>
      <c r="BU710" s="58">
        <v>36.1</v>
      </c>
      <c r="BV710" s="58">
        <v>101.4</v>
      </c>
      <c r="BW710" s="58">
        <v>26.9</v>
      </c>
      <c r="BX710" s="58">
        <v>1.3</v>
      </c>
      <c r="BY710" s="58">
        <v>14</v>
      </c>
      <c r="BZ710" s="58">
        <v>14.2</v>
      </c>
      <c r="CA710" s="58">
        <v>10.199999999999999</v>
      </c>
      <c r="CB710" s="58">
        <v>14.1</v>
      </c>
      <c r="CC710" s="58">
        <v>53.8</v>
      </c>
      <c r="CD710" s="58">
        <v>53.1</v>
      </c>
      <c r="CE710" s="58">
        <v>44929</v>
      </c>
      <c r="CF710" s="58">
        <v>2960849</v>
      </c>
      <c r="CG710" s="58">
        <v>158.19999999999999</v>
      </c>
      <c r="CH710" s="58">
        <v>158.80000000000001</v>
      </c>
      <c r="CI710" s="58">
        <v>145.4</v>
      </c>
      <c r="CJ710" s="58">
        <v>169.2</v>
      </c>
      <c r="CK710" s="58">
        <v>33.1</v>
      </c>
      <c r="CL710" s="58">
        <v>11.6</v>
      </c>
      <c r="CM710" s="58">
        <v>27.8</v>
      </c>
      <c r="CN710" s="58">
        <v>78.7</v>
      </c>
      <c r="CO710" s="58">
        <v>79.8</v>
      </c>
      <c r="CP710" s="58">
        <v>108.8</v>
      </c>
      <c r="CQ710" s="58">
        <v>225.897903442</v>
      </c>
      <c r="CR710" s="58">
        <v>18.14</v>
      </c>
      <c r="CS710" s="58">
        <v>94.4</v>
      </c>
      <c r="CT710" s="58">
        <v>100.9</v>
      </c>
      <c r="CU710" s="58">
        <v>118.0377</v>
      </c>
      <c r="CV710" s="58">
        <v>9.48</v>
      </c>
      <c r="CW710" s="58">
        <v>5.48</v>
      </c>
      <c r="CX710" s="58">
        <v>139.69999999999999</v>
      </c>
      <c r="CY710" s="58">
        <v>140.9</v>
      </c>
      <c r="CZ710" s="58">
        <v>112.2</v>
      </c>
      <c r="DA710" s="58">
        <v>12.1</v>
      </c>
      <c r="DB710" s="58">
        <v>96</v>
      </c>
      <c r="DC710" s="58">
        <v>104.1</v>
      </c>
      <c r="DD710" s="58">
        <v>102.9</v>
      </c>
      <c r="DE710" s="58">
        <v>105.1</v>
      </c>
      <c r="DF710" s="58">
        <v>96.7</v>
      </c>
      <c r="DG710" s="58">
        <v>109.3</v>
      </c>
      <c r="DH710" s="58">
        <v>113.7</v>
      </c>
      <c r="DI710" s="58">
        <v>110.8</v>
      </c>
      <c r="DJ710" s="58">
        <v>267.99979796399998</v>
      </c>
      <c r="DK710" s="58">
        <v>122.4</v>
      </c>
      <c r="DL710" s="58">
        <v>125.5</v>
      </c>
      <c r="DM710" s="58">
        <v>105.3</v>
      </c>
      <c r="DN710" s="58">
        <v>38.219482999999997</v>
      </c>
      <c r="DO710" s="58">
        <v>114.9</v>
      </c>
      <c r="DP710" s="58">
        <v>122.9</v>
      </c>
      <c r="DQ710" s="1">
        <v>104.7</v>
      </c>
    </row>
    <row r="711" spans="1:121">
      <c r="A711" s="3">
        <v>43480</v>
      </c>
      <c r="B711" s="58">
        <v>99.4</v>
      </c>
      <c r="C711" s="58">
        <v>100</v>
      </c>
      <c r="D711" s="58">
        <v>106.4</v>
      </c>
      <c r="E711" s="58">
        <v>94.1</v>
      </c>
      <c r="F711" s="58">
        <v>105.4</v>
      </c>
      <c r="G711" s="58">
        <v>1.1416409999999999</v>
      </c>
      <c r="H711" s="58">
        <v>2180.6999999999998</v>
      </c>
      <c r="I711" s="58">
        <v>3016.1</v>
      </c>
      <c r="J711" s="58">
        <v>-0.308</v>
      </c>
      <c r="K711" s="58">
        <v>0.1</v>
      </c>
      <c r="L711" s="58">
        <v>11173.1</v>
      </c>
      <c r="M711" s="58">
        <v>265702</v>
      </c>
      <c r="N711" s="58">
        <v>103.5</v>
      </c>
      <c r="O711" s="58">
        <v>1700</v>
      </c>
      <c r="P711" s="58">
        <v>5</v>
      </c>
      <c r="Q711" s="58">
        <v>26.3</v>
      </c>
      <c r="R711" s="58">
        <v>9.9</v>
      </c>
      <c r="S711" s="58">
        <v>110.92</v>
      </c>
      <c r="T711" s="58">
        <v>109.73</v>
      </c>
      <c r="U711" s="58">
        <v>92.63</v>
      </c>
      <c r="V711" s="58">
        <v>91.65</v>
      </c>
      <c r="W711" s="58">
        <v>-7</v>
      </c>
      <c r="X711" s="58">
        <v>106.8</v>
      </c>
      <c r="Y711" s="58">
        <v>6.3</v>
      </c>
      <c r="Z711" s="58">
        <v>96.8</v>
      </c>
      <c r="AA711" s="58">
        <v>90.4</v>
      </c>
      <c r="AB711" s="58">
        <v>89.7</v>
      </c>
      <c r="AC711" s="58">
        <v>1.1416409999999999</v>
      </c>
      <c r="AD711" s="58">
        <v>104</v>
      </c>
      <c r="AE711" s="58">
        <v>2.7</v>
      </c>
      <c r="AF711" s="58">
        <v>100</v>
      </c>
      <c r="AG711" s="58">
        <v>59.94</v>
      </c>
      <c r="AH711" s="58">
        <v>104.3</v>
      </c>
      <c r="AI711" s="58">
        <v>106.8</v>
      </c>
      <c r="AJ711" s="58">
        <v>15.7</v>
      </c>
      <c r="AK711" s="58">
        <v>18.600000000000001</v>
      </c>
      <c r="AL711" s="58">
        <v>-2.1</v>
      </c>
      <c r="AM711" s="58">
        <v>106.6653</v>
      </c>
      <c r="AN711" s="58">
        <v>100.1888</v>
      </c>
      <c r="AO711" s="58">
        <v>30.4</v>
      </c>
      <c r="AP711" s="58">
        <v>57.2</v>
      </c>
      <c r="AQ711" s="58">
        <v>111.8</v>
      </c>
      <c r="AR711" s="58">
        <v>-15</v>
      </c>
      <c r="AS711" s="58">
        <v>-0.4</v>
      </c>
      <c r="AT711" s="58">
        <v>108.3</v>
      </c>
      <c r="AU711" s="58">
        <v>101.89</v>
      </c>
      <c r="AV711" s="58">
        <v>102.3</v>
      </c>
      <c r="AW711" s="59" t="s">
        <v>544</v>
      </c>
      <c r="AX711" s="58">
        <v>114.4</v>
      </c>
      <c r="AY711" s="58">
        <v>113.3</v>
      </c>
      <c r="AZ711" s="58">
        <v>106.6</v>
      </c>
      <c r="BA711" s="58">
        <v>90.7</v>
      </c>
      <c r="BB711" s="58">
        <v>117.6</v>
      </c>
      <c r="BC711" s="58">
        <v>102.3</v>
      </c>
      <c r="BD711" s="59" t="s">
        <v>544</v>
      </c>
      <c r="BE711" s="58">
        <v>4.3</v>
      </c>
      <c r="BF711" s="58">
        <v>125.3</v>
      </c>
      <c r="BG711" s="59" t="s">
        <v>544</v>
      </c>
      <c r="BH711" s="59" t="s">
        <v>544</v>
      </c>
      <c r="BI711" s="58">
        <v>116.2</v>
      </c>
      <c r="BJ711" s="59" t="s">
        <v>544</v>
      </c>
      <c r="BK711" s="59" t="s">
        <v>544</v>
      </c>
      <c r="BL711" s="58">
        <v>112.25</v>
      </c>
      <c r="BM711" s="58">
        <v>93.76</v>
      </c>
      <c r="BN711" s="58">
        <v>-7.2</v>
      </c>
      <c r="BO711" s="58">
        <v>13</v>
      </c>
      <c r="BP711" s="58">
        <v>102.7</v>
      </c>
      <c r="BQ711" s="58">
        <v>105.1</v>
      </c>
      <c r="BR711" s="58">
        <v>106.9</v>
      </c>
      <c r="BS711" s="58">
        <v>109.9</v>
      </c>
      <c r="BT711" s="58">
        <v>21.1</v>
      </c>
      <c r="BU711" s="58">
        <v>24.4</v>
      </c>
      <c r="BV711" s="58">
        <v>103</v>
      </c>
      <c r="BW711" s="58">
        <v>24.8</v>
      </c>
      <c r="BX711" s="58">
        <v>-0.5</v>
      </c>
      <c r="BY711" s="58">
        <v>8.6999999999999993</v>
      </c>
      <c r="BZ711" s="58">
        <v>10.7</v>
      </c>
      <c r="CA711" s="58">
        <v>10.3</v>
      </c>
      <c r="CB711" s="58">
        <v>10.7</v>
      </c>
      <c r="CC711" s="58">
        <v>59.9</v>
      </c>
      <c r="CD711" s="58">
        <v>57.6</v>
      </c>
      <c r="CE711" s="58">
        <v>44992</v>
      </c>
      <c r="CF711" s="58">
        <v>2969181</v>
      </c>
      <c r="CG711" s="58">
        <v>144.5</v>
      </c>
      <c r="CH711" s="58">
        <v>152.30000000000001</v>
      </c>
      <c r="CI711" s="58">
        <v>145.30000000000001</v>
      </c>
      <c r="CJ711" s="58">
        <v>139.69999999999999</v>
      </c>
      <c r="CK711" s="58">
        <v>24.4</v>
      </c>
      <c r="CL711" s="58">
        <v>3.6</v>
      </c>
      <c r="CM711" s="58">
        <v>21.1</v>
      </c>
      <c r="CN711" s="58">
        <v>78.400000000000006</v>
      </c>
      <c r="CO711" s="58">
        <v>80.5</v>
      </c>
      <c r="CP711" s="58">
        <v>103.9</v>
      </c>
      <c r="CQ711" s="58">
        <v>168.087234497</v>
      </c>
      <c r="CR711" s="58">
        <v>23.39</v>
      </c>
      <c r="CS711" s="58">
        <v>94.3</v>
      </c>
      <c r="CT711" s="58">
        <v>100.3</v>
      </c>
      <c r="CU711" s="58">
        <v>117.3207</v>
      </c>
      <c r="CV711" s="58">
        <v>9.31</v>
      </c>
      <c r="CW711" s="58">
        <v>5.47</v>
      </c>
      <c r="CX711" s="58">
        <v>127.2</v>
      </c>
      <c r="CY711" s="58">
        <v>134.80000000000001</v>
      </c>
      <c r="CZ711" s="58">
        <v>109.6</v>
      </c>
      <c r="DA711" s="58">
        <v>13.4</v>
      </c>
      <c r="DB711" s="58">
        <v>97.5</v>
      </c>
      <c r="DC711" s="58">
        <v>103.3</v>
      </c>
      <c r="DD711" s="58">
        <v>100.8</v>
      </c>
      <c r="DE711" s="58">
        <v>104.4</v>
      </c>
      <c r="DF711" s="58">
        <v>94.7</v>
      </c>
      <c r="DG711" s="58">
        <v>107.9</v>
      </c>
      <c r="DH711" s="58">
        <v>106.1</v>
      </c>
      <c r="DI711" s="58">
        <v>108.1</v>
      </c>
      <c r="DJ711" s="58">
        <v>260.81337432399999</v>
      </c>
      <c r="DK711" s="58">
        <v>125</v>
      </c>
      <c r="DL711" s="58">
        <v>125.7</v>
      </c>
      <c r="DM711" s="58">
        <v>105.7</v>
      </c>
      <c r="DN711" s="58">
        <v>35.478572</v>
      </c>
      <c r="DO711" s="58">
        <v>114.2</v>
      </c>
      <c r="DP711" s="58">
        <v>123.1</v>
      </c>
      <c r="DQ711" s="1">
        <v>103.5</v>
      </c>
    </row>
    <row r="712" spans="1:121">
      <c r="A712" s="3">
        <v>43511</v>
      </c>
      <c r="B712" s="58">
        <v>98.8</v>
      </c>
      <c r="C712" s="58">
        <v>99.4</v>
      </c>
      <c r="D712" s="58">
        <v>104.7</v>
      </c>
      <c r="E712" s="58">
        <v>94.3</v>
      </c>
      <c r="F712" s="58">
        <v>101.2</v>
      </c>
      <c r="G712" s="58">
        <v>1.1351150000000001</v>
      </c>
      <c r="H712" s="58">
        <v>2189.4</v>
      </c>
      <c r="I712" s="58">
        <v>3029</v>
      </c>
      <c r="J712" s="58">
        <v>-0.308</v>
      </c>
      <c r="K712" s="58">
        <v>0.1</v>
      </c>
      <c r="L712" s="58">
        <v>11515.6</v>
      </c>
      <c r="M712" s="58">
        <v>268867</v>
      </c>
      <c r="N712" s="58">
        <v>103.9</v>
      </c>
      <c r="O712" s="58">
        <v>1579</v>
      </c>
      <c r="P712" s="58">
        <v>5</v>
      </c>
      <c r="Q712" s="58">
        <v>26.2</v>
      </c>
      <c r="R712" s="58">
        <v>9.8000000000000007</v>
      </c>
      <c r="S712" s="58">
        <v>108.49</v>
      </c>
      <c r="T712" s="58">
        <v>108.38</v>
      </c>
      <c r="U712" s="58">
        <v>90.88</v>
      </c>
      <c r="V712" s="58">
        <v>90.45</v>
      </c>
      <c r="W712" s="58">
        <v>-5.4</v>
      </c>
      <c r="X712" s="58">
        <v>101.1</v>
      </c>
      <c r="Y712" s="58">
        <v>8</v>
      </c>
      <c r="Z712" s="58">
        <v>96.5</v>
      </c>
      <c r="AA712" s="58">
        <v>90</v>
      </c>
      <c r="AB712" s="58">
        <v>89.3</v>
      </c>
      <c r="AC712" s="58">
        <v>1.1351150000000001</v>
      </c>
      <c r="AD712" s="58">
        <v>104.8</v>
      </c>
      <c r="AE712" s="58">
        <v>0.5</v>
      </c>
      <c r="AF712" s="58">
        <v>99.804878000000002</v>
      </c>
      <c r="AG712" s="58">
        <v>64.38</v>
      </c>
      <c r="AH712" s="58">
        <v>104.4</v>
      </c>
      <c r="AI712" s="58">
        <v>101.1</v>
      </c>
      <c r="AJ712" s="58">
        <v>15.5</v>
      </c>
      <c r="AK712" s="58">
        <v>19.3</v>
      </c>
      <c r="AL712" s="58">
        <v>4.5999999999999996</v>
      </c>
      <c r="AM712" s="58">
        <v>106.5624</v>
      </c>
      <c r="AN712" s="58">
        <v>99.979600000000005</v>
      </c>
      <c r="AO712" s="58">
        <v>15.7</v>
      </c>
      <c r="AP712" s="58">
        <v>44</v>
      </c>
      <c r="AQ712" s="58">
        <v>111.2</v>
      </c>
      <c r="AR712" s="58">
        <v>-13.4</v>
      </c>
      <c r="AS712" s="58">
        <v>-0.2</v>
      </c>
      <c r="AT712" s="58">
        <v>108.1</v>
      </c>
      <c r="AU712" s="58">
        <v>101.46</v>
      </c>
      <c r="AV712" s="58">
        <v>102.3</v>
      </c>
      <c r="AW712" s="59" t="s">
        <v>544</v>
      </c>
      <c r="AX712" s="58">
        <v>117.5</v>
      </c>
      <c r="AY712" s="58">
        <v>116.7</v>
      </c>
      <c r="AZ712" s="58">
        <v>111.7</v>
      </c>
      <c r="BA712" s="58">
        <v>89.8</v>
      </c>
      <c r="BB712" s="58">
        <v>126.8</v>
      </c>
      <c r="BC712" s="58">
        <v>102.2</v>
      </c>
      <c r="BD712" s="59" t="s">
        <v>544</v>
      </c>
      <c r="BE712" s="58">
        <v>7.9</v>
      </c>
      <c r="BF712" s="58">
        <v>124</v>
      </c>
      <c r="BG712" s="59" t="s">
        <v>544</v>
      </c>
      <c r="BH712" s="59" t="s">
        <v>544</v>
      </c>
      <c r="BI712" s="58">
        <v>126.7</v>
      </c>
      <c r="BJ712" s="59" t="s">
        <v>544</v>
      </c>
      <c r="BK712" s="59" t="s">
        <v>544</v>
      </c>
      <c r="BL712" s="58">
        <v>110.76</v>
      </c>
      <c r="BM712" s="58">
        <v>92.53</v>
      </c>
      <c r="BN712" s="58">
        <v>-3.6</v>
      </c>
      <c r="BO712" s="58">
        <v>14.3</v>
      </c>
      <c r="BP712" s="58">
        <v>104.3</v>
      </c>
      <c r="BQ712" s="58">
        <v>103.7</v>
      </c>
      <c r="BR712" s="58">
        <v>106.1</v>
      </c>
      <c r="BS712" s="58">
        <v>110.3</v>
      </c>
      <c r="BT712" s="58">
        <v>21.4</v>
      </c>
      <c r="BU712" s="58">
        <v>29.8</v>
      </c>
      <c r="BV712" s="58">
        <v>101.9</v>
      </c>
      <c r="BW712" s="58">
        <v>21.3</v>
      </c>
      <c r="BX712" s="58">
        <v>1.3</v>
      </c>
      <c r="BY712" s="58">
        <v>6.7</v>
      </c>
      <c r="BZ712" s="58">
        <v>9.1999999999999993</v>
      </c>
      <c r="CA712" s="58">
        <v>10.6</v>
      </c>
      <c r="CB712" s="58">
        <v>4.2</v>
      </c>
      <c r="CC712" s="58">
        <v>60</v>
      </c>
      <c r="CD712" s="58">
        <v>53.6</v>
      </c>
      <c r="CE712" s="58">
        <v>45033</v>
      </c>
      <c r="CF712" s="58">
        <v>2981806</v>
      </c>
      <c r="CG712" s="58">
        <v>146.80000000000001</v>
      </c>
      <c r="CH712" s="58">
        <v>135.80000000000001</v>
      </c>
      <c r="CI712" s="58">
        <v>154.6</v>
      </c>
      <c r="CJ712" s="58">
        <v>145.9</v>
      </c>
      <c r="CK712" s="58">
        <v>25.9</v>
      </c>
      <c r="CL712" s="58">
        <v>6.4</v>
      </c>
      <c r="CM712" s="58">
        <v>21.4</v>
      </c>
      <c r="CN712" s="58">
        <v>77.900000000000006</v>
      </c>
      <c r="CO712" s="58">
        <v>79.599999999999994</v>
      </c>
      <c r="CP712" s="58">
        <v>104.7</v>
      </c>
      <c r="CQ712" s="58">
        <v>155.94647216800001</v>
      </c>
      <c r="CR712" s="58">
        <v>16.100000000000001</v>
      </c>
      <c r="CS712" s="58">
        <v>94.1</v>
      </c>
      <c r="CT712" s="58">
        <v>99.9</v>
      </c>
      <c r="CU712" s="58">
        <v>116.5994</v>
      </c>
      <c r="CV712" s="58">
        <v>8.73</v>
      </c>
      <c r="CW712" s="58">
        <v>5.0999999999999996</v>
      </c>
      <c r="CX712" s="58">
        <v>128</v>
      </c>
      <c r="CY712" s="58">
        <v>119.2</v>
      </c>
      <c r="CZ712" s="58">
        <v>114.6</v>
      </c>
      <c r="DA712" s="58">
        <v>11.3</v>
      </c>
      <c r="DB712" s="58">
        <v>94.5</v>
      </c>
      <c r="DC712" s="58">
        <v>103.8</v>
      </c>
      <c r="DD712" s="58">
        <v>101</v>
      </c>
      <c r="DE712" s="58">
        <v>103.7</v>
      </c>
      <c r="DF712" s="58">
        <v>94.2</v>
      </c>
      <c r="DG712" s="58">
        <v>103.6</v>
      </c>
      <c r="DH712" s="58">
        <v>99.2</v>
      </c>
      <c r="DI712" s="58">
        <v>107.6</v>
      </c>
      <c r="DJ712" s="58">
        <v>204.21277874500001</v>
      </c>
      <c r="DK712" s="58">
        <v>123.7</v>
      </c>
      <c r="DL712" s="58">
        <v>125.9</v>
      </c>
      <c r="DM712" s="58">
        <v>104.4</v>
      </c>
      <c r="DN712" s="58">
        <v>32.870835999999997</v>
      </c>
      <c r="DO712" s="58">
        <v>113.6</v>
      </c>
      <c r="DP712" s="58">
        <v>123.3</v>
      </c>
      <c r="DQ712" s="1">
        <v>103.9</v>
      </c>
    </row>
    <row r="713" spans="1:121">
      <c r="A713" s="3">
        <v>43539</v>
      </c>
      <c r="B713" s="58">
        <v>100.5</v>
      </c>
      <c r="C713" s="58">
        <v>100.2</v>
      </c>
      <c r="D713" s="58">
        <v>105.3</v>
      </c>
      <c r="E713" s="58">
        <v>95.3</v>
      </c>
      <c r="F713" s="58">
        <v>102.8</v>
      </c>
      <c r="G713" s="58">
        <v>1.1302479999999999</v>
      </c>
      <c r="H713" s="58">
        <v>2212.1</v>
      </c>
      <c r="I713" s="58">
        <v>3063.7</v>
      </c>
      <c r="J713" s="58">
        <v>-0.309</v>
      </c>
      <c r="K713" s="58">
        <v>0</v>
      </c>
      <c r="L713" s="58">
        <v>11526</v>
      </c>
      <c r="M713" s="58">
        <v>345523</v>
      </c>
      <c r="N713" s="58">
        <v>104.6</v>
      </c>
      <c r="O713" s="58">
        <v>1582</v>
      </c>
      <c r="P713" s="58">
        <v>4.9000000000000004</v>
      </c>
      <c r="Q713" s="58">
        <v>22.1</v>
      </c>
      <c r="R713" s="58">
        <v>13.8</v>
      </c>
      <c r="S713" s="58">
        <v>111.24</v>
      </c>
      <c r="T713" s="58">
        <v>109.51</v>
      </c>
      <c r="U713" s="58">
        <v>90.89</v>
      </c>
      <c r="V713" s="58">
        <v>90.23</v>
      </c>
      <c r="W713" s="58">
        <v>-5.4</v>
      </c>
      <c r="X713" s="58">
        <v>107.4</v>
      </c>
      <c r="Y713" s="58">
        <v>4.5999999999999996</v>
      </c>
      <c r="Z713" s="58">
        <v>96.3</v>
      </c>
      <c r="AA713" s="58">
        <v>89.7</v>
      </c>
      <c r="AB713" s="58">
        <v>88.9</v>
      </c>
      <c r="AC713" s="58">
        <v>1.1302479999999999</v>
      </c>
      <c r="AD713" s="58">
        <v>105.3</v>
      </c>
      <c r="AE713" s="58">
        <v>-1</v>
      </c>
      <c r="AF713" s="58">
        <v>99.902439000000001</v>
      </c>
      <c r="AG713" s="58">
        <v>66.94</v>
      </c>
      <c r="AH713" s="58">
        <v>104.6</v>
      </c>
      <c r="AI713" s="58">
        <v>107.4</v>
      </c>
      <c r="AJ713" s="58">
        <v>14.9</v>
      </c>
      <c r="AK713" s="58">
        <v>20.7</v>
      </c>
      <c r="AL713" s="58">
        <v>1.4</v>
      </c>
      <c r="AM713" s="58">
        <v>106.4592</v>
      </c>
      <c r="AN713" s="58">
        <v>99.7714</v>
      </c>
      <c r="AO713" s="58">
        <v>0.6</v>
      </c>
      <c r="AP713" s="58">
        <v>72.7</v>
      </c>
      <c r="AQ713" s="58">
        <v>112.8</v>
      </c>
      <c r="AR713" s="58">
        <v>-3.6</v>
      </c>
      <c r="AS713" s="58">
        <v>-0.1</v>
      </c>
      <c r="AT713" s="58">
        <v>106.3</v>
      </c>
      <c r="AU713" s="58">
        <v>101.24</v>
      </c>
      <c r="AV713" s="58">
        <v>102.3</v>
      </c>
      <c r="AW713" s="59" t="s">
        <v>544</v>
      </c>
      <c r="AX713" s="58">
        <v>120.6</v>
      </c>
      <c r="AY713" s="58">
        <v>119.2</v>
      </c>
      <c r="AZ713" s="58">
        <v>110.4</v>
      </c>
      <c r="BA713" s="58">
        <v>87.4</v>
      </c>
      <c r="BB713" s="58">
        <v>126.3</v>
      </c>
      <c r="BC713" s="58">
        <v>102.4</v>
      </c>
      <c r="BD713" s="59" t="s">
        <v>544</v>
      </c>
      <c r="BE713" s="58">
        <v>-0.7</v>
      </c>
      <c r="BF713" s="58">
        <v>125.3</v>
      </c>
      <c r="BG713" s="59" t="s">
        <v>544</v>
      </c>
      <c r="BH713" s="59" t="s">
        <v>544</v>
      </c>
      <c r="BI713" s="58">
        <v>126.7</v>
      </c>
      <c r="BJ713" s="59" t="s">
        <v>544</v>
      </c>
      <c r="BK713" s="59" t="s">
        <v>544</v>
      </c>
      <c r="BL713" s="58">
        <v>112.14</v>
      </c>
      <c r="BM713" s="58">
        <v>92.31</v>
      </c>
      <c r="BN713" s="58">
        <v>-6.6</v>
      </c>
      <c r="BO713" s="58">
        <v>12.2</v>
      </c>
      <c r="BP713" s="58">
        <v>105.4</v>
      </c>
      <c r="BQ713" s="58">
        <v>103.3</v>
      </c>
      <c r="BR713" s="58">
        <v>108</v>
      </c>
      <c r="BS713" s="58">
        <v>111.1</v>
      </c>
      <c r="BT713" s="58">
        <v>18.8</v>
      </c>
      <c r="BU713" s="58">
        <v>30.2</v>
      </c>
      <c r="BV713" s="58">
        <v>101.5</v>
      </c>
      <c r="BW713" s="58">
        <v>27.3</v>
      </c>
      <c r="BX713" s="58">
        <v>7.8</v>
      </c>
      <c r="BY713" s="58">
        <v>9.6999999999999993</v>
      </c>
      <c r="BZ713" s="58">
        <v>9.1</v>
      </c>
      <c r="CA713" s="58">
        <v>10.5</v>
      </c>
      <c r="CB713" s="58">
        <v>11.2</v>
      </c>
      <c r="CC713" s="58">
        <v>55.9</v>
      </c>
      <c r="CD713" s="58">
        <v>50.2</v>
      </c>
      <c r="CE713" s="58">
        <v>45081</v>
      </c>
      <c r="CF713" s="58">
        <v>2996812</v>
      </c>
      <c r="CG713" s="58">
        <v>146.9</v>
      </c>
      <c r="CH713" s="58">
        <v>146.6</v>
      </c>
      <c r="CI713" s="58">
        <v>146.80000000000001</v>
      </c>
      <c r="CJ713" s="58">
        <v>147.1</v>
      </c>
      <c r="CK713" s="58">
        <v>26.9</v>
      </c>
      <c r="CL713" s="58">
        <v>8.3000000000000007</v>
      </c>
      <c r="CM713" s="58">
        <v>18.8</v>
      </c>
      <c r="CN713" s="58">
        <v>78.900000000000006</v>
      </c>
      <c r="CO713" s="58">
        <v>79.2</v>
      </c>
      <c r="CP713" s="58">
        <v>96.4</v>
      </c>
      <c r="CQ713" s="58">
        <v>248.374710083</v>
      </c>
      <c r="CR713" s="58">
        <v>15.22</v>
      </c>
      <c r="CS713" s="58">
        <v>94</v>
      </c>
      <c r="CT713" s="58">
        <v>99.3</v>
      </c>
      <c r="CU713" s="58">
        <v>116.2022</v>
      </c>
      <c r="CV713" s="58">
        <v>8.6</v>
      </c>
      <c r="CW713" s="58">
        <v>5.13</v>
      </c>
      <c r="CX713" s="58">
        <v>127.8</v>
      </c>
      <c r="CY713" s="58">
        <v>128.30000000000001</v>
      </c>
      <c r="CZ713" s="58">
        <v>114.4</v>
      </c>
      <c r="DA713" s="58">
        <v>10.4</v>
      </c>
      <c r="DB713" s="58">
        <v>93.2</v>
      </c>
      <c r="DC713" s="58">
        <v>104.3</v>
      </c>
      <c r="DD713" s="58">
        <v>101.6</v>
      </c>
      <c r="DE713" s="58">
        <v>104.1</v>
      </c>
      <c r="DF713" s="58">
        <v>97</v>
      </c>
      <c r="DG713" s="58">
        <v>97.7</v>
      </c>
      <c r="DH713" s="58">
        <v>107.6</v>
      </c>
      <c r="DI713" s="58">
        <v>111.1</v>
      </c>
      <c r="DJ713" s="58">
        <v>248.955764372</v>
      </c>
      <c r="DK713" s="58">
        <v>124.5</v>
      </c>
      <c r="DL713" s="58">
        <v>126.7</v>
      </c>
      <c r="DM713" s="58">
        <v>105.8</v>
      </c>
      <c r="DN713" s="58">
        <v>32.617334999999997</v>
      </c>
      <c r="DO713" s="58">
        <v>114.3</v>
      </c>
      <c r="DP713" s="58">
        <v>123.9</v>
      </c>
      <c r="DQ713" s="1">
        <v>104.7</v>
      </c>
    </row>
    <row r="714" spans="1:121">
      <c r="A714" s="3">
        <v>43570</v>
      </c>
      <c r="B714" s="58">
        <v>101.1</v>
      </c>
      <c r="C714" s="58">
        <v>100</v>
      </c>
      <c r="D714" s="58">
        <v>104.6</v>
      </c>
      <c r="E714" s="58">
        <v>95.6</v>
      </c>
      <c r="F714" s="58">
        <v>102.1</v>
      </c>
      <c r="G714" s="58">
        <v>1.1238250000000001</v>
      </c>
      <c r="H714" s="58">
        <v>2230</v>
      </c>
      <c r="I714" s="58">
        <v>3079.2</v>
      </c>
      <c r="J714" s="58">
        <v>-0.31</v>
      </c>
      <c r="K714" s="58">
        <v>0</v>
      </c>
      <c r="L714" s="58">
        <v>12344.1</v>
      </c>
      <c r="M714" s="58">
        <v>310715</v>
      </c>
      <c r="N714" s="58">
        <v>101.8</v>
      </c>
      <c r="O714" s="58">
        <v>1689</v>
      </c>
      <c r="P714" s="58">
        <v>4.9000000000000004</v>
      </c>
      <c r="Q714" s="58">
        <v>19.7</v>
      </c>
      <c r="R714" s="58">
        <v>16.399999999999999</v>
      </c>
      <c r="S714" s="58">
        <v>107.59</v>
      </c>
      <c r="T714" s="58">
        <v>107.23</v>
      </c>
      <c r="U714" s="58">
        <v>91.01</v>
      </c>
      <c r="V714" s="58">
        <v>89.7</v>
      </c>
      <c r="W714" s="58">
        <v>-7.3</v>
      </c>
      <c r="X714" s="58">
        <v>106.5</v>
      </c>
      <c r="Y714" s="58">
        <v>3.8</v>
      </c>
      <c r="Z714" s="58">
        <v>96.4</v>
      </c>
      <c r="AA714" s="58">
        <v>89.7</v>
      </c>
      <c r="AB714" s="58">
        <v>89</v>
      </c>
      <c r="AC714" s="58">
        <v>1.1238250000000001</v>
      </c>
      <c r="AD714" s="58">
        <v>102.9</v>
      </c>
      <c r="AE714" s="58">
        <v>-2.7</v>
      </c>
      <c r="AF714" s="58">
        <v>99.805447000000001</v>
      </c>
      <c r="AG714" s="58">
        <v>71.48</v>
      </c>
      <c r="AH714" s="58">
        <v>105.1</v>
      </c>
      <c r="AI714" s="58">
        <v>106.5</v>
      </c>
      <c r="AJ714" s="58">
        <v>12.9</v>
      </c>
      <c r="AK714" s="58">
        <v>22.3</v>
      </c>
      <c r="AL714" s="58">
        <v>4.4000000000000004</v>
      </c>
      <c r="AM714" s="58">
        <v>106.3477</v>
      </c>
      <c r="AN714" s="58">
        <v>99.556600000000003</v>
      </c>
      <c r="AO714" s="58">
        <v>2.2000000000000002</v>
      </c>
      <c r="AP714" s="58">
        <v>96.1</v>
      </c>
      <c r="AQ714" s="58">
        <v>113.7</v>
      </c>
      <c r="AR714" s="58">
        <v>3.1</v>
      </c>
      <c r="AS714" s="58">
        <v>-0.7</v>
      </c>
      <c r="AT714" s="58">
        <v>104.9</v>
      </c>
      <c r="AU714" s="58">
        <v>101.14</v>
      </c>
      <c r="AV714" s="58">
        <v>102.5</v>
      </c>
      <c r="AW714" s="59" t="s">
        <v>544</v>
      </c>
      <c r="AX714" s="58">
        <v>125.9</v>
      </c>
      <c r="AY714" s="58">
        <v>123.8</v>
      </c>
      <c r="AZ714" s="58">
        <v>110.8</v>
      </c>
      <c r="BA714" s="58">
        <v>86.9</v>
      </c>
      <c r="BB714" s="58">
        <v>127.4</v>
      </c>
      <c r="BC714" s="58">
        <v>102.3</v>
      </c>
      <c r="BD714" s="59" t="s">
        <v>544</v>
      </c>
      <c r="BE714" s="58">
        <v>9</v>
      </c>
      <c r="BF714" s="58">
        <v>124.6</v>
      </c>
      <c r="BG714" s="59" t="s">
        <v>544</v>
      </c>
      <c r="BH714" s="59" t="s">
        <v>544</v>
      </c>
      <c r="BI714" s="58">
        <v>125.3</v>
      </c>
      <c r="BJ714" s="59" t="s">
        <v>544</v>
      </c>
      <c r="BK714" s="59" t="s">
        <v>544</v>
      </c>
      <c r="BL714" s="58">
        <v>109.7</v>
      </c>
      <c r="BM714" s="58">
        <v>91.94</v>
      </c>
      <c r="BN714" s="58">
        <v>-8.1999999999999993</v>
      </c>
      <c r="BO714" s="58">
        <v>9.1999999999999993</v>
      </c>
      <c r="BP714" s="58">
        <v>100.7</v>
      </c>
      <c r="BQ714" s="58">
        <v>101.9</v>
      </c>
      <c r="BR714" s="58">
        <v>105.4</v>
      </c>
      <c r="BS714" s="58">
        <v>110.6</v>
      </c>
      <c r="BT714" s="58">
        <v>20.2</v>
      </c>
      <c r="BU714" s="58">
        <v>31.5</v>
      </c>
      <c r="BV714" s="58">
        <v>101.7</v>
      </c>
      <c r="BW714" s="58">
        <v>29.6</v>
      </c>
      <c r="BX714" s="58">
        <v>5.0999999999999996</v>
      </c>
      <c r="BY714" s="58">
        <v>10.6</v>
      </c>
      <c r="BZ714" s="58">
        <v>7.9</v>
      </c>
      <c r="CA714" s="58">
        <v>10.199999999999999</v>
      </c>
      <c r="CB714" s="58">
        <v>6.1</v>
      </c>
      <c r="CC714" s="58">
        <v>58.4</v>
      </c>
      <c r="CD714" s="58">
        <v>54.8</v>
      </c>
      <c r="CE714" s="58">
        <v>45126</v>
      </c>
      <c r="CF714" s="58">
        <v>3004828</v>
      </c>
      <c r="CG714" s="58">
        <v>142.5</v>
      </c>
      <c r="CH714" s="58">
        <v>142.80000000000001</v>
      </c>
      <c r="CI714" s="58">
        <v>139.19999999999999</v>
      </c>
      <c r="CJ714" s="58">
        <v>145.30000000000001</v>
      </c>
      <c r="CK714" s="58">
        <v>29.4</v>
      </c>
      <c r="CL714" s="58">
        <v>8.5</v>
      </c>
      <c r="CM714" s="58">
        <v>20.2</v>
      </c>
      <c r="CN714" s="58">
        <v>79.8</v>
      </c>
      <c r="CO714" s="58">
        <v>80.599999999999994</v>
      </c>
      <c r="CP714" s="58">
        <v>97.3</v>
      </c>
      <c r="CQ714" s="58">
        <v>198.25047302199999</v>
      </c>
      <c r="CR714" s="58">
        <v>15.09</v>
      </c>
      <c r="CS714" s="58">
        <v>94.3</v>
      </c>
      <c r="CT714" s="58">
        <v>99.3</v>
      </c>
      <c r="CU714" s="58">
        <v>116.08839999999999</v>
      </c>
      <c r="CV714" s="58">
        <v>8.86</v>
      </c>
      <c r="CW714" s="58">
        <v>5.37</v>
      </c>
      <c r="CX714" s="58">
        <v>123.7</v>
      </c>
      <c r="CY714" s="58">
        <v>124.6</v>
      </c>
      <c r="CZ714" s="58">
        <v>114</v>
      </c>
      <c r="DA714" s="58">
        <v>9.1</v>
      </c>
      <c r="DB714" s="58">
        <v>91.3</v>
      </c>
      <c r="DC714" s="58">
        <v>105.2</v>
      </c>
      <c r="DD714" s="58">
        <v>103.7</v>
      </c>
      <c r="DE714" s="58">
        <v>104.3</v>
      </c>
      <c r="DF714" s="58">
        <v>98</v>
      </c>
      <c r="DG714" s="58">
        <v>98.2</v>
      </c>
      <c r="DH714" s="58">
        <v>106.4</v>
      </c>
      <c r="DI714" s="58">
        <v>107.6</v>
      </c>
      <c r="DJ714" s="58">
        <v>190.05919911800001</v>
      </c>
      <c r="DK714" s="58">
        <v>125.8</v>
      </c>
      <c r="DL714" s="58">
        <v>126.1</v>
      </c>
      <c r="DM714" s="58">
        <v>104.6</v>
      </c>
      <c r="DN714" s="58">
        <v>32.444657999999997</v>
      </c>
      <c r="DO714" s="58">
        <v>113.1</v>
      </c>
      <c r="DP714" s="58">
        <v>125.3</v>
      </c>
      <c r="DQ714" s="1">
        <v>101.9</v>
      </c>
    </row>
    <row r="715" spans="1:121">
      <c r="A715" s="3">
        <v>43600</v>
      </c>
      <c r="B715" s="58">
        <v>99.3</v>
      </c>
      <c r="C715" s="58">
        <v>99.5</v>
      </c>
      <c r="D715" s="58">
        <v>103.1</v>
      </c>
      <c r="E715" s="58">
        <v>96.1</v>
      </c>
      <c r="F715" s="58">
        <v>100.5</v>
      </c>
      <c r="G715" s="58">
        <v>1.1184590000000001</v>
      </c>
      <c r="H715" s="58">
        <v>2254</v>
      </c>
      <c r="I715" s="58">
        <v>3086.2</v>
      </c>
      <c r="J715" s="58">
        <v>-0.312</v>
      </c>
      <c r="K715" s="58">
        <v>-0.1</v>
      </c>
      <c r="L715" s="58">
        <v>11726.8</v>
      </c>
      <c r="M715" s="58">
        <v>332962</v>
      </c>
      <c r="N715" s="58">
        <v>102.8</v>
      </c>
      <c r="O715" s="58">
        <v>1670</v>
      </c>
      <c r="P715" s="58">
        <v>5</v>
      </c>
      <c r="Q715" s="58">
        <v>20.8</v>
      </c>
      <c r="R715" s="58">
        <v>14</v>
      </c>
      <c r="S715" s="58">
        <v>107.37</v>
      </c>
      <c r="T715" s="58">
        <v>107.94</v>
      </c>
      <c r="U715" s="58">
        <v>90.49</v>
      </c>
      <c r="V715" s="58">
        <v>89.72</v>
      </c>
      <c r="W715" s="58">
        <v>-14.3</v>
      </c>
      <c r="X715" s="58">
        <v>103.3</v>
      </c>
      <c r="Y715" s="58">
        <v>4.9000000000000004</v>
      </c>
      <c r="Z715" s="58">
        <v>96.6</v>
      </c>
      <c r="AA715" s="58">
        <v>90</v>
      </c>
      <c r="AB715" s="58">
        <v>89.4</v>
      </c>
      <c r="AC715" s="58">
        <v>1.1184590000000001</v>
      </c>
      <c r="AD715" s="58">
        <v>103.4</v>
      </c>
      <c r="AE715" s="58">
        <v>-6</v>
      </c>
      <c r="AF715" s="58">
        <v>99.805257999999995</v>
      </c>
      <c r="AG715" s="58">
        <v>70.39</v>
      </c>
      <c r="AH715" s="58">
        <v>105.3</v>
      </c>
      <c r="AI715" s="58">
        <v>103.3</v>
      </c>
      <c r="AJ715" s="58">
        <v>14</v>
      </c>
      <c r="AK715" s="58">
        <v>20.7</v>
      </c>
      <c r="AL715" s="58">
        <v>-3.1</v>
      </c>
      <c r="AM715" s="58">
        <v>106.21559999999999</v>
      </c>
      <c r="AN715" s="58">
        <v>99.323800000000006</v>
      </c>
      <c r="AO715" s="58">
        <v>10.6</v>
      </c>
      <c r="AP715" s="58">
        <v>97.6</v>
      </c>
      <c r="AQ715" s="58">
        <v>114.8</v>
      </c>
      <c r="AR715" s="58">
        <v>-2.1</v>
      </c>
      <c r="AS715" s="58">
        <v>-1.4</v>
      </c>
      <c r="AT715" s="58">
        <v>105.3</v>
      </c>
      <c r="AU715" s="58">
        <v>101.64</v>
      </c>
      <c r="AV715" s="58">
        <v>102.4</v>
      </c>
      <c r="AW715" s="59" t="s">
        <v>544</v>
      </c>
      <c r="AX715" s="58">
        <v>122.4</v>
      </c>
      <c r="AY715" s="58">
        <v>120.5</v>
      </c>
      <c r="AZ715" s="58">
        <v>108.7</v>
      </c>
      <c r="BA715" s="58">
        <v>85.6</v>
      </c>
      <c r="BB715" s="58">
        <v>124.8</v>
      </c>
      <c r="BC715" s="58">
        <v>102.3</v>
      </c>
      <c r="BD715" s="59" t="s">
        <v>544</v>
      </c>
      <c r="BE715" s="58">
        <v>6.4</v>
      </c>
      <c r="BF715" s="58">
        <v>125.8</v>
      </c>
      <c r="BG715" s="59" t="s">
        <v>544</v>
      </c>
      <c r="BH715" s="59" t="s">
        <v>544</v>
      </c>
      <c r="BI715" s="58">
        <v>123.2</v>
      </c>
      <c r="BJ715" s="59" t="s">
        <v>544</v>
      </c>
      <c r="BK715" s="59" t="s">
        <v>544</v>
      </c>
      <c r="BL715" s="58">
        <v>110.42</v>
      </c>
      <c r="BM715" s="58">
        <v>91.87</v>
      </c>
      <c r="BN715" s="58">
        <v>-4.8</v>
      </c>
      <c r="BO715" s="58">
        <v>7.5</v>
      </c>
      <c r="BP715" s="58">
        <v>103</v>
      </c>
      <c r="BQ715" s="58">
        <v>103.1</v>
      </c>
      <c r="BR715" s="58">
        <v>106.4</v>
      </c>
      <c r="BS715" s="58">
        <v>108.9</v>
      </c>
      <c r="BT715" s="58">
        <v>25.2</v>
      </c>
      <c r="BU715" s="58">
        <v>35.6</v>
      </c>
      <c r="BV715" s="58">
        <v>100</v>
      </c>
      <c r="BW715" s="58">
        <v>22.6</v>
      </c>
      <c r="BX715" s="58">
        <v>7.6</v>
      </c>
      <c r="BY715" s="58">
        <v>4.9000000000000004</v>
      </c>
      <c r="BZ715" s="58">
        <v>6.5</v>
      </c>
      <c r="CA715" s="58">
        <v>10.199999999999999</v>
      </c>
      <c r="CB715" s="58">
        <v>1.7</v>
      </c>
      <c r="CC715" s="58">
        <v>57.7</v>
      </c>
      <c r="CD715" s="58">
        <v>50.5</v>
      </c>
      <c r="CE715" s="58">
        <v>45133</v>
      </c>
      <c r="CF715" s="58">
        <v>3022356</v>
      </c>
      <c r="CG715" s="58">
        <v>139.30000000000001</v>
      </c>
      <c r="CH715" s="58">
        <v>145.80000000000001</v>
      </c>
      <c r="CI715" s="58">
        <v>132.19999999999999</v>
      </c>
      <c r="CJ715" s="58">
        <v>142</v>
      </c>
      <c r="CK715" s="58">
        <v>32.5</v>
      </c>
      <c r="CL715" s="58">
        <v>10.8</v>
      </c>
      <c r="CM715" s="58">
        <v>25.2</v>
      </c>
      <c r="CN715" s="58">
        <v>79.900000000000006</v>
      </c>
      <c r="CO715" s="58">
        <v>80.3</v>
      </c>
      <c r="CP715" s="58">
        <v>96.7</v>
      </c>
      <c r="CQ715" s="58">
        <v>145.924362183</v>
      </c>
      <c r="CR715" s="58">
        <v>14.13</v>
      </c>
      <c r="CS715" s="58">
        <v>94.4</v>
      </c>
      <c r="CT715" s="58">
        <v>99.5</v>
      </c>
      <c r="CU715" s="58">
        <v>116.9884</v>
      </c>
      <c r="CV715" s="58">
        <v>8.9499999999999993</v>
      </c>
      <c r="CW715" s="58">
        <v>5.18</v>
      </c>
      <c r="CX715" s="58">
        <v>120.4</v>
      </c>
      <c r="CY715" s="58">
        <v>126.8</v>
      </c>
      <c r="CZ715" s="58">
        <v>111.9</v>
      </c>
      <c r="DA715" s="58">
        <v>5.9</v>
      </c>
      <c r="DB715" s="58">
        <v>90.4</v>
      </c>
      <c r="DC715" s="58">
        <v>105.2</v>
      </c>
      <c r="DD715" s="58">
        <v>105.4</v>
      </c>
      <c r="DE715" s="58">
        <v>101.9</v>
      </c>
      <c r="DF715" s="58">
        <v>96.8</v>
      </c>
      <c r="DG715" s="58">
        <v>98.3</v>
      </c>
      <c r="DH715" s="58">
        <v>102.9</v>
      </c>
      <c r="DI715" s="58">
        <v>108.5</v>
      </c>
      <c r="DJ715" s="58">
        <v>238.218736699</v>
      </c>
      <c r="DK715" s="58">
        <v>125.6</v>
      </c>
      <c r="DL715" s="58">
        <v>126.2</v>
      </c>
      <c r="DM715" s="58">
        <v>104</v>
      </c>
      <c r="DN715" s="58">
        <v>33.037951999999997</v>
      </c>
      <c r="DO715" s="58">
        <v>111.5</v>
      </c>
      <c r="DP715" s="58">
        <v>124.8</v>
      </c>
      <c r="DQ715" s="1">
        <v>102.9</v>
      </c>
    </row>
    <row r="716" spans="1:121">
      <c r="A716" s="3">
        <v>43631</v>
      </c>
      <c r="B716" s="58">
        <v>97.3</v>
      </c>
      <c r="C716" s="58">
        <v>97.6</v>
      </c>
      <c r="D716" s="58">
        <v>102.1</v>
      </c>
      <c r="E716" s="58">
        <v>93.3</v>
      </c>
      <c r="F716" s="58">
        <v>101.9</v>
      </c>
      <c r="G716" s="58">
        <v>1.12934</v>
      </c>
      <c r="H716" s="58">
        <v>2263.6</v>
      </c>
      <c r="I716" s="58">
        <v>3101.9</v>
      </c>
      <c r="J716" s="58">
        <v>-0.32900000000000001</v>
      </c>
      <c r="K716" s="58">
        <v>-0.3</v>
      </c>
      <c r="L716" s="58">
        <v>12398.8</v>
      </c>
      <c r="M716" s="58">
        <v>325231</v>
      </c>
      <c r="N716" s="58">
        <v>101.8</v>
      </c>
      <c r="O716" s="58">
        <v>1384</v>
      </c>
      <c r="P716" s="58">
        <v>5</v>
      </c>
      <c r="Q716" s="58">
        <v>14.6</v>
      </c>
      <c r="R716" s="58">
        <v>17.600000000000001</v>
      </c>
      <c r="S716" s="58">
        <v>108.85</v>
      </c>
      <c r="T716" s="58">
        <v>108.71</v>
      </c>
      <c r="U716" s="58">
        <v>91.29</v>
      </c>
      <c r="V716" s="58">
        <v>91.51</v>
      </c>
      <c r="W716" s="58">
        <v>-16.3</v>
      </c>
      <c r="X716" s="58">
        <v>106.5</v>
      </c>
      <c r="Y716" s="58">
        <v>1</v>
      </c>
      <c r="Z716" s="58">
        <v>96.7</v>
      </c>
      <c r="AA716" s="58">
        <v>90.2</v>
      </c>
      <c r="AB716" s="58">
        <v>89.6</v>
      </c>
      <c r="AC716" s="58">
        <v>1.12934</v>
      </c>
      <c r="AD716" s="58">
        <v>102.4</v>
      </c>
      <c r="AE716" s="58">
        <v>-10.6</v>
      </c>
      <c r="AF716" s="58">
        <v>100.987167</v>
      </c>
      <c r="AG716" s="58">
        <v>63.21</v>
      </c>
      <c r="AH716" s="58">
        <v>105.3</v>
      </c>
      <c r="AI716" s="58">
        <v>106.5</v>
      </c>
      <c r="AJ716" s="58">
        <v>11.8</v>
      </c>
      <c r="AK716" s="58">
        <v>23.9</v>
      </c>
      <c r="AL716" s="58">
        <v>-0.3</v>
      </c>
      <c r="AM716" s="58">
        <v>106.0652</v>
      </c>
      <c r="AN716" s="58">
        <v>99.0749</v>
      </c>
      <c r="AO716" s="58">
        <v>14.4</v>
      </c>
      <c r="AP716" s="58">
        <v>98.2</v>
      </c>
      <c r="AQ716" s="58">
        <v>113.7</v>
      </c>
      <c r="AR716" s="58">
        <v>-21.1</v>
      </c>
      <c r="AS716" s="58">
        <v>-3.1</v>
      </c>
      <c r="AT716" s="58">
        <v>102.4</v>
      </c>
      <c r="AU716" s="58">
        <v>101.9</v>
      </c>
      <c r="AV716" s="58">
        <v>101.3</v>
      </c>
      <c r="AW716" s="59" t="s">
        <v>544</v>
      </c>
      <c r="AX716" s="58">
        <v>109</v>
      </c>
      <c r="AY716" s="58">
        <v>109.5</v>
      </c>
      <c r="AZ716" s="58">
        <v>112.5</v>
      </c>
      <c r="BA716" s="58">
        <v>91.5</v>
      </c>
      <c r="BB716" s="58">
        <v>127.1</v>
      </c>
      <c r="BC716" s="58">
        <v>102.2</v>
      </c>
      <c r="BD716" s="59" t="s">
        <v>544</v>
      </c>
      <c r="BE716" s="58">
        <v>-3.6</v>
      </c>
      <c r="BF716" s="58">
        <v>123.5</v>
      </c>
      <c r="BG716" s="59" t="s">
        <v>544</v>
      </c>
      <c r="BH716" s="59" t="s">
        <v>544</v>
      </c>
      <c r="BI716" s="58">
        <v>126.1</v>
      </c>
      <c r="BJ716" s="59" t="s">
        <v>544</v>
      </c>
      <c r="BK716" s="59" t="s">
        <v>544</v>
      </c>
      <c r="BL716" s="58">
        <v>111.1</v>
      </c>
      <c r="BM716" s="58">
        <v>92.7</v>
      </c>
      <c r="BN716" s="58">
        <v>-11.1</v>
      </c>
      <c r="BO716" s="58">
        <v>3.8</v>
      </c>
      <c r="BP716" s="58">
        <v>102.4</v>
      </c>
      <c r="BQ716" s="58">
        <v>99.8</v>
      </c>
      <c r="BR716" s="58">
        <v>105.8</v>
      </c>
      <c r="BS716" s="58">
        <v>112.5</v>
      </c>
      <c r="BT716" s="58">
        <v>22.5</v>
      </c>
      <c r="BU716" s="58">
        <v>33.4</v>
      </c>
      <c r="BV716" s="58">
        <v>99</v>
      </c>
      <c r="BW716" s="58">
        <v>20.6</v>
      </c>
      <c r="BX716" s="58">
        <v>8.4</v>
      </c>
      <c r="BY716" s="58">
        <v>7.1</v>
      </c>
      <c r="BZ716" s="58">
        <v>0.7</v>
      </c>
      <c r="CA716" s="58">
        <v>10.1</v>
      </c>
      <c r="CB716" s="58">
        <v>2.4</v>
      </c>
      <c r="CC716" s="58">
        <v>45.5</v>
      </c>
      <c r="CD716" s="58">
        <v>53.7</v>
      </c>
      <c r="CE716" s="58">
        <v>45126</v>
      </c>
      <c r="CF716" s="58">
        <v>3045019</v>
      </c>
      <c r="CG716" s="58">
        <v>143.19999999999999</v>
      </c>
      <c r="CH716" s="58">
        <v>145</v>
      </c>
      <c r="CI716" s="58">
        <v>133.1</v>
      </c>
      <c r="CJ716" s="58">
        <v>151</v>
      </c>
      <c r="CK716" s="58">
        <v>30.1</v>
      </c>
      <c r="CL716" s="58">
        <v>10.9</v>
      </c>
      <c r="CM716" s="58">
        <v>22.5</v>
      </c>
      <c r="CN716" s="58">
        <v>78.7</v>
      </c>
      <c r="CO716" s="58">
        <v>79</v>
      </c>
      <c r="CP716" s="58">
        <v>96.2</v>
      </c>
      <c r="CQ716" s="58">
        <v>171.36991882300001</v>
      </c>
      <c r="CR716" s="58">
        <v>17.75</v>
      </c>
      <c r="CS716" s="58">
        <v>94.3</v>
      </c>
      <c r="CT716" s="58">
        <v>99.9</v>
      </c>
      <c r="CU716" s="58">
        <v>117.4122</v>
      </c>
      <c r="CV716" s="58">
        <v>9.75</v>
      </c>
      <c r="CW716" s="58">
        <v>5.3</v>
      </c>
      <c r="CX716" s="58">
        <v>123.5</v>
      </c>
      <c r="CY716" s="58">
        <v>125.7</v>
      </c>
      <c r="CZ716" s="58">
        <v>112</v>
      </c>
      <c r="DA716" s="58">
        <v>7.4</v>
      </c>
      <c r="DB716" s="58">
        <v>87</v>
      </c>
      <c r="DC716" s="58">
        <v>105.7</v>
      </c>
      <c r="DD716" s="58">
        <v>104.2</v>
      </c>
      <c r="DE716" s="58">
        <v>101.3</v>
      </c>
      <c r="DF716" s="58">
        <v>93.5</v>
      </c>
      <c r="DG716" s="58">
        <v>97.8</v>
      </c>
      <c r="DH716" s="58">
        <v>106.8</v>
      </c>
      <c r="DI716" s="58">
        <v>109.6</v>
      </c>
      <c r="DJ716" s="58">
        <v>313.39436808699998</v>
      </c>
      <c r="DK716" s="58">
        <v>123.2</v>
      </c>
      <c r="DL716" s="58">
        <v>125.4</v>
      </c>
      <c r="DM716" s="58">
        <v>103.5</v>
      </c>
      <c r="DN716" s="58">
        <v>32.856637999999997</v>
      </c>
      <c r="DO716" s="58">
        <v>112.7</v>
      </c>
      <c r="DP716" s="58">
        <v>125.7</v>
      </c>
      <c r="DQ716" s="1">
        <v>101.9</v>
      </c>
    </row>
    <row r="717" spans="1:121">
      <c r="A717" s="3">
        <v>43661</v>
      </c>
      <c r="B717" s="58">
        <v>95.3</v>
      </c>
      <c r="C717" s="58">
        <v>95.1</v>
      </c>
      <c r="D717" s="58">
        <v>99.3</v>
      </c>
      <c r="E717" s="58">
        <v>91.2</v>
      </c>
      <c r="F717" s="58">
        <v>101.6</v>
      </c>
      <c r="G717" s="58">
        <v>1.121839</v>
      </c>
      <c r="H717" s="58">
        <v>2271.3000000000002</v>
      </c>
      <c r="I717" s="58">
        <v>3106.3</v>
      </c>
      <c r="J717" s="58">
        <v>-0.36499999999999999</v>
      </c>
      <c r="K717" s="58">
        <v>-0.4</v>
      </c>
      <c r="L717" s="58">
        <v>12189</v>
      </c>
      <c r="M717" s="58">
        <v>332788</v>
      </c>
      <c r="N717" s="58">
        <v>101.3</v>
      </c>
      <c r="O717" s="58">
        <v>1644</v>
      </c>
      <c r="P717" s="58">
        <v>5</v>
      </c>
      <c r="Q717" s="58">
        <v>15.9</v>
      </c>
      <c r="R717" s="58">
        <v>24.7</v>
      </c>
      <c r="S717" s="58">
        <v>109.12</v>
      </c>
      <c r="T717" s="58">
        <v>108.35</v>
      </c>
      <c r="U717" s="58">
        <v>90.02</v>
      </c>
      <c r="V717" s="58">
        <v>90.41</v>
      </c>
      <c r="W717" s="58">
        <v>-22.9</v>
      </c>
      <c r="X717" s="58">
        <v>105.1</v>
      </c>
      <c r="Y717" s="58">
        <v>-2.1</v>
      </c>
      <c r="Z717" s="58">
        <v>96.5</v>
      </c>
      <c r="AA717" s="58">
        <v>89.9</v>
      </c>
      <c r="AB717" s="58">
        <v>89.2</v>
      </c>
      <c r="AC717" s="58">
        <v>1.121839</v>
      </c>
      <c r="AD717" s="58">
        <v>102.2</v>
      </c>
      <c r="AE717" s="58">
        <v>-15.5</v>
      </c>
      <c r="AF717" s="58">
        <v>101.285856</v>
      </c>
      <c r="AG717" s="58">
        <v>64.319999999999993</v>
      </c>
      <c r="AH717" s="58">
        <v>105.4</v>
      </c>
      <c r="AI717" s="58">
        <v>105.1</v>
      </c>
      <c r="AJ717" s="58">
        <v>12.2</v>
      </c>
      <c r="AK717" s="58">
        <v>28.9</v>
      </c>
      <c r="AL717" s="58">
        <v>-20.2</v>
      </c>
      <c r="AM717" s="58">
        <v>105.9378</v>
      </c>
      <c r="AN717" s="58">
        <v>98.848600000000005</v>
      </c>
      <c r="AO717" s="58">
        <v>14.2</v>
      </c>
      <c r="AP717" s="58">
        <v>98.4</v>
      </c>
      <c r="AQ717" s="58">
        <v>113.3</v>
      </c>
      <c r="AR717" s="58">
        <v>-24.5</v>
      </c>
      <c r="AS717" s="58">
        <v>-2.9</v>
      </c>
      <c r="AT717" s="58">
        <v>99.7</v>
      </c>
      <c r="AU717" s="58">
        <v>101.34</v>
      </c>
      <c r="AV717" s="58">
        <v>101</v>
      </c>
      <c r="AW717" s="59" t="s">
        <v>544</v>
      </c>
      <c r="AX717" s="58">
        <v>112.2</v>
      </c>
      <c r="AY717" s="58">
        <v>112.8</v>
      </c>
      <c r="AZ717" s="58">
        <v>116.6</v>
      </c>
      <c r="BA717" s="58">
        <v>90.9</v>
      </c>
      <c r="BB717" s="58">
        <v>134.5</v>
      </c>
      <c r="BC717" s="58">
        <v>102.4</v>
      </c>
      <c r="BD717" s="59" t="s">
        <v>544</v>
      </c>
      <c r="BE717" s="58">
        <v>-6</v>
      </c>
      <c r="BF717" s="58">
        <v>125.1</v>
      </c>
      <c r="BG717" s="59" t="s">
        <v>544</v>
      </c>
      <c r="BH717" s="59" t="s">
        <v>544</v>
      </c>
      <c r="BI717" s="58">
        <v>125.3</v>
      </c>
      <c r="BJ717" s="59" t="s">
        <v>544</v>
      </c>
      <c r="BK717" s="59" t="s">
        <v>544</v>
      </c>
      <c r="BL717" s="58">
        <v>110.95</v>
      </c>
      <c r="BM717" s="58">
        <v>91.31</v>
      </c>
      <c r="BN717" s="58">
        <v>-12.2</v>
      </c>
      <c r="BO717" s="58">
        <v>-1.8</v>
      </c>
      <c r="BP717" s="58">
        <v>101.3</v>
      </c>
      <c r="BQ717" s="58">
        <v>99.6</v>
      </c>
      <c r="BR717" s="58">
        <v>104.1</v>
      </c>
      <c r="BS717" s="58">
        <v>111.6</v>
      </c>
      <c r="BT717" s="58">
        <v>19.899999999999999</v>
      </c>
      <c r="BU717" s="58">
        <v>35.4</v>
      </c>
      <c r="BV717" s="58">
        <v>99.2</v>
      </c>
      <c r="BW717" s="58">
        <v>17.7</v>
      </c>
      <c r="BX717" s="58">
        <v>4.4000000000000004</v>
      </c>
      <c r="BY717" s="58">
        <v>-0.9</v>
      </c>
      <c r="BZ717" s="58">
        <v>-5.8</v>
      </c>
      <c r="CA717" s="58">
        <v>9.8000000000000007</v>
      </c>
      <c r="CB717" s="58">
        <v>-3.7</v>
      </c>
      <c r="CC717" s="58">
        <v>50.8</v>
      </c>
      <c r="CD717" s="58">
        <v>46.3</v>
      </c>
      <c r="CE717" s="58">
        <v>45148</v>
      </c>
      <c r="CF717" s="58">
        <v>3051461</v>
      </c>
      <c r="CG717" s="58">
        <v>144.19999999999999</v>
      </c>
      <c r="CH717" s="58">
        <v>151.4</v>
      </c>
      <c r="CI717" s="58">
        <v>138.6</v>
      </c>
      <c r="CJ717" s="58">
        <v>145.4</v>
      </c>
      <c r="CK717" s="58">
        <v>28.8</v>
      </c>
      <c r="CL717" s="58">
        <v>6.5</v>
      </c>
      <c r="CM717" s="58">
        <v>19.899999999999999</v>
      </c>
      <c r="CN717" s="58">
        <v>78.599999999999994</v>
      </c>
      <c r="CO717" s="58">
        <v>79.400000000000006</v>
      </c>
      <c r="CP717" s="58">
        <v>94</v>
      </c>
      <c r="CQ717" s="58">
        <v>246.241912842</v>
      </c>
      <c r="CR717" s="58">
        <v>13.54</v>
      </c>
      <c r="CS717" s="58">
        <v>94.3</v>
      </c>
      <c r="CT717" s="58">
        <v>99.5</v>
      </c>
      <c r="CU717" s="58">
        <v>116.515</v>
      </c>
      <c r="CV717" s="58">
        <v>9.59</v>
      </c>
      <c r="CW717" s="58">
        <v>5.41</v>
      </c>
      <c r="CX717" s="58">
        <v>124.1</v>
      </c>
      <c r="CY717" s="58">
        <v>131</v>
      </c>
      <c r="CZ717" s="58">
        <v>113.6</v>
      </c>
      <c r="DA717" s="58">
        <v>3</v>
      </c>
      <c r="DB717" s="58">
        <v>87</v>
      </c>
      <c r="DC717" s="58">
        <v>106.3</v>
      </c>
      <c r="DD717" s="58">
        <v>104</v>
      </c>
      <c r="DE717" s="58">
        <v>99.5</v>
      </c>
      <c r="DF717" s="58">
        <v>91.4</v>
      </c>
      <c r="DG717" s="58">
        <v>99.5</v>
      </c>
      <c r="DH717" s="58">
        <v>105.5</v>
      </c>
      <c r="DI717" s="58">
        <v>107</v>
      </c>
      <c r="DJ717" s="58">
        <v>259.10116718199998</v>
      </c>
      <c r="DK717" s="58">
        <v>125.3</v>
      </c>
      <c r="DL717" s="58">
        <v>125.5</v>
      </c>
      <c r="DM717" s="58">
        <v>103.1</v>
      </c>
      <c r="DN717" s="58">
        <v>33.545070000000003</v>
      </c>
      <c r="DO717" s="58">
        <v>112.7</v>
      </c>
      <c r="DP717" s="58">
        <v>126.8</v>
      </c>
      <c r="DQ717" s="1">
        <v>101.4</v>
      </c>
    </row>
    <row r="718" spans="1:121">
      <c r="A718" s="3">
        <v>43692</v>
      </c>
      <c r="B718" s="58">
        <v>94</v>
      </c>
      <c r="C718" s="58">
        <v>94.3</v>
      </c>
      <c r="D718" s="58">
        <v>98.4</v>
      </c>
      <c r="E718" s="58">
        <v>90.3</v>
      </c>
      <c r="F718" s="58">
        <v>101</v>
      </c>
      <c r="G718" s="58">
        <v>1.1126229999999999</v>
      </c>
      <c r="H718" s="58">
        <v>2297.9</v>
      </c>
      <c r="I718" s="58">
        <v>3135.2</v>
      </c>
      <c r="J718" s="58">
        <v>-0.40799999999999997</v>
      </c>
      <c r="K718" s="58">
        <v>-0.7</v>
      </c>
      <c r="L718" s="58">
        <v>11939.3</v>
      </c>
      <c r="M718" s="58">
        <v>313748</v>
      </c>
      <c r="N718" s="58">
        <v>101.6</v>
      </c>
      <c r="O718" s="58">
        <v>1626</v>
      </c>
      <c r="P718" s="58">
        <v>5</v>
      </c>
      <c r="Q718" s="58">
        <v>16.7</v>
      </c>
      <c r="R718" s="58">
        <v>19.7</v>
      </c>
      <c r="S718" s="58">
        <v>109.15</v>
      </c>
      <c r="T718" s="58">
        <v>107.99</v>
      </c>
      <c r="U718" s="58">
        <v>89.95</v>
      </c>
      <c r="V718" s="58">
        <v>90.9</v>
      </c>
      <c r="W718" s="58">
        <v>-22.3</v>
      </c>
      <c r="X718" s="58">
        <v>105.6</v>
      </c>
      <c r="Y718" s="58">
        <v>-4.4000000000000004</v>
      </c>
      <c r="Z718" s="58">
        <v>96.3</v>
      </c>
      <c r="AA718" s="58">
        <v>90.1</v>
      </c>
      <c r="AB718" s="58">
        <v>89.5</v>
      </c>
      <c r="AC718" s="58">
        <v>1.1126229999999999</v>
      </c>
      <c r="AD718" s="58">
        <v>102.3</v>
      </c>
      <c r="AE718" s="58">
        <v>-17.399999999999999</v>
      </c>
      <c r="AF718" s="58">
        <v>101.791045</v>
      </c>
      <c r="AG718" s="58">
        <v>59.62</v>
      </c>
      <c r="AH718" s="58">
        <v>105.5</v>
      </c>
      <c r="AI718" s="58">
        <v>105.6</v>
      </c>
      <c r="AJ718" s="58">
        <v>11.4</v>
      </c>
      <c r="AK718" s="58">
        <v>30</v>
      </c>
      <c r="AL718" s="58">
        <v>-8.9</v>
      </c>
      <c r="AM718" s="58">
        <v>105.89400000000001</v>
      </c>
      <c r="AN718" s="58">
        <v>98.701300000000003</v>
      </c>
      <c r="AO718" s="58">
        <v>13.8</v>
      </c>
      <c r="AP718" s="58">
        <v>97.4</v>
      </c>
      <c r="AQ718" s="58">
        <v>112</v>
      </c>
      <c r="AR718" s="58">
        <v>-44.1</v>
      </c>
      <c r="AS718" s="58">
        <v>-3.9</v>
      </c>
      <c r="AT718" s="58">
        <v>100.1</v>
      </c>
      <c r="AU718" s="58">
        <v>101.87</v>
      </c>
      <c r="AV718" s="58">
        <v>100.6</v>
      </c>
      <c r="AW718" s="59" t="s">
        <v>544</v>
      </c>
      <c r="AX718" s="58">
        <v>105.7</v>
      </c>
      <c r="AY718" s="58">
        <v>105.9</v>
      </c>
      <c r="AZ718" s="58">
        <v>107.1</v>
      </c>
      <c r="BA718" s="58">
        <v>86.3</v>
      </c>
      <c r="BB718" s="58">
        <v>121.6</v>
      </c>
      <c r="BC718" s="58">
        <v>102.4</v>
      </c>
      <c r="BD718" s="59" t="s">
        <v>544</v>
      </c>
      <c r="BE718" s="58">
        <v>-6</v>
      </c>
      <c r="BF718" s="58">
        <v>125.3</v>
      </c>
      <c r="BG718" s="59" t="s">
        <v>544</v>
      </c>
      <c r="BH718" s="59" t="s">
        <v>544</v>
      </c>
      <c r="BI718" s="58">
        <v>124.3</v>
      </c>
      <c r="BJ718" s="59" t="s">
        <v>544</v>
      </c>
      <c r="BK718" s="59" t="s">
        <v>544</v>
      </c>
      <c r="BL718" s="58">
        <v>110.58</v>
      </c>
      <c r="BM718" s="58">
        <v>91.45</v>
      </c>
      <c r="BN718" s="58">
        <v>-20.9</v>
      </c>
      <c r="BO718" s="58">
        <v>-4.5999999999999996</v>
      </c>
      <c r="BP718" s="58">
        <v>102.4</v>
      </c>
      <c r="BQ718" s="58">
        <v>103</v>
      </c>
      <c r="BR718" s="58">
        <v>105.6</v>
      </c>
      <c r="BS718" s="58">
        <v>111.1</v>
      </c>
      <c r="BT718" s="58">
        <v>16.600000000000001</v>
      </c>
      <c r="BU718" s="58">
        <v>35.6</v>
      </c>
      <c r="BV718" s="58">
        <v>99.7</v>
      </c>
      <c r="BW718" s="58">
        <v>13.1</v>
      </c>
      <c r="BX718" s="58">
        <v>3.6</v>
      </c>
      <c r="BY718" s="58">
        <v>-6.3</v>
      </c>
      <c r="BZ718" s="58">
        <v>-6.6</v>
      </c>
      <c r="CA718" s="58">
        <v>9.6999999999999993</v>
      </c>
      <c r="CB718" s="58">
        <v>-12</v>
      </c>
      <c r="CC718" s="58">
        <v>50.1</v>
      </c>
      <c r="CD718" s="58">
        <v>48.8</v>
      </c>
      <c r="CE718" s="58">
        <v>45135</v>
      </c>
      <c r="CF718" s="58">
        <v>3064546</v>
      </c>
      <c r="CG718" s="58">
        <v>141</v>
      </c>
      <c r="CH718" s="58">
        <v>149.6</v>
      </c>
      <c r="CI718" s="58">
        <v>132.19999999999999</v>
      </c>
      <c r="CJ718" s="58">
        <v>144.1</v>
      </c>
      <c r="CK718" s="58">
        <v>28</v>
      </c>
      <c r="CL718" s="58">
        <v>6.1</v>
      </c>
      <c r="CM718" s="58">
        <v>16.600000000000001</v>
      </c>
      <c r="CN718" s="58">
        <v>78.3</v>
      </c>
      <c r="CO718" s="58">
        <v>79.099999999999994</v>
      </c>
      <c r="CP718" s="58">
        <v>96.8</v>
      </c>
      <c r="CQ718" s="58">
        <v>314.25814819300001</v>
      </c>
      <c r="CR718" s="58">
        <v>14.52</v>
      </c>
      <c r="CS718" s="58">
        <v>94.2</v>
      </c>
      <c r="CT718" s="58">
        <v>99.3</v>
      </c>
      <c r="CU718" s="58">
        <v>117.5548</v>
      </c>
      <c r="CV718" s="58">
        <v>10.4</v>
      </c>
      <c r="CW718" s="58">
        <v>5.63</v>
      </c>
      <c r="CX718" s="58">
        <v>120.9</v>
      </c>
      <c r="CY718" s="58">
        <v>128.9</v>
      </c>
      <c r="CZ718" s="58">
        <v>112.5</v>
      </c>
      <c r="DA718" s="58">
        <v>1.7</v>
      </c>
      <c r="DB718" s="58">
        <v>86.6</v>
      </c>
      <c r="DC718" s="58">
        <v>106.2</v>
      </c>
      <c r="DD718" s="58">
        <v>103</v>
      </c>
      <c r="DE718" s="58">
        <v>97.9</v>
      </c>
      <c r="DF718" s="58">
        <v>90.3</v>
      </c>
      <c r="DG718" s="58">
        <v>97.3</v>
      </c>
      <c r="DH718" s="58">
        <v>102.8</v>
      </c>
      <c r="DI718" s="58">
        <v>107.3</v>
      </c>
      <c r="DJ718" s="58">
        <v>315.00904624700001</v>
      </c>
      <c r="DK718" s="58">
        <v>125.6</v>
      </c>
      <c r="DL718" s="58">
        <v>125.3</v>
      </c>
      <c r="DM718" s="58">
        <v>103.3</v>
      </c>
      <c r="DN718" s="58">
        <v>34.529953999999996</v>
      </c>
      <c r="DO718" s="58">
        <v>111.6</v>
      </c>
      <c r="DP718" s="58">
        <v>126.4</v>
      </c>
      <c r="DQ718" s="1">
        <v>101.7</v>
      </c>
    </row>
    <row r="719" spans="1:121">
      <c r="A719" s="3">
        <v>43723</v>
      </c>
      <c r="B719" s="58">
        <v>94.3</v>
      </c>
      <c r="C719" s="58">
        <v>93.8</v>
      </c>
      <c r="D719" s="58">
        <v>97.7</v>
      </c>
      <c r="E719" s="58">
        <v>90</v>
      </c>
      <c r="F719" s="58">
        <v>102.2</v>
      </c>
      <c r="G719" s="58">
        <v>1.10039</v>
      </c>
      <c r="H719" s="58">
        <v>2298.5</v>
      </c>
      <c r="I719" s="58">
        <v>3135.7</v>
      </c>
      <c r="J719" s="58">
        <v>-0.41799999999999998</v>
      </c>
      <c r="K719" s="58">
        <v>-0.6</v>
      </c>
      <c r="L719" s="58">
        <v>12428.1</v>
      </c>
      <c r="M719" s="58">
        <v>244622</v>
      </c>
      <c r="N719" s="58">
        <v>100.5</v>
      </c>
      <c r="O719" s="58">
        <v>1507</v>
      </c>
      <c r="P719" s="58">
        <v>5</v>
      </c>
      <c r="Q719" s="58">
        <v>18.5</v>
      </c>
      <c r="R719" s="58">
        <v>24.7</v>
      </c>
      <c r="S719" s="58">
        <v>110.18</v>
      </c>
      <c r="T719" s="58">
        <v>108.75</v>
      </c>
      <c r="U719" s="58">
        <v>91.65</v>
      </c>
      <c r="V719" s="58">
        <v>91.18</v>
      </c>
      <c r="W719" s="58">
        <v>-31.4</v>
      </c>
      <c r="X719" s="58">
        <v>106.7</v>
      </c>
      <c r="Y719" s="58">
        <v>-8</v>
      </c>
      <c r="Z719" s="58">
        <v>96</v>
      </c>
      <c r="AA719" s="58">
        <v>89.8</v>
      </c>
      <c r="AB719" s="58">
        <v>89</v>
      </c>
      <c r="AC719" s="58">
        <v>1.10039</v>
      </c>
      <c r="AD719" s="58">
        <v>101.6</v>
      </c>
      <c r="AE719" s="58">
        <v>-23.4</v>
      </c>
      <c r="AF719" s="58">
        <v>101.285856</v>
      </c>
      <c r="AG719" s="58">
        <v>62.43</v>
      </c>
      <c r="AH719" s="58">
        <v>105.7</v>
      </c>
      <c r="AI719" s="58">
        <v>106.7</v>
      </c>
      <c r="AJ719" s="58">
        <v>10.8</v>
      </c>
      <c r="AK719" s="58">
        <v>31.7</v>
      </c>
      <c r="AL719" s="58">
        <v>-10.199999999999999</v>
      </c>
      <c r="AM719" s="58">
        <v>105.9491</v>
      </c>
      <c r="AN719" s="58">
        <v>98.646699999999996</v>
      </c>
      <c r="AO719" s="58">
        <v>14.9</v>
      </c>
      <c r="AP719" s="58">
        <v>99.1</v>
      </c>
      <c r="AQ719" s="58">
        <v>111.9</v>
      </c>
      <c r="AR719" s="58">
        <v>-22.5</v>
      </c>
      <c r="AS719" s="58">
        <v>-2.4</v>
      </c>
      <c r="AT719" s="58">
        <v>98.9</v>
      </c>
      <c r="AU719" s="58">
        <v>101.36</v>
      </c>
      <c r="AV719" s="58">
        <v>101.4</v>
      </c>
      <c r="AW719" s="59" t="s">
        <v>544</v>
      </c>
      <c r="AX719" s="58">
        <v>110.8</v>
      </c>
      <c r="AY719" s="58">
        <v>110.3</v>
      </c>
      <c r="AZ719" s="58">
        <v>107.6</v>
      </c>
      <c r="BA719" s="58">
        <v>86.3</v>
      </c>
      <c r="BB719" s="58">
        <v>122.4</v>
      </c>
      <c r="BC719" s="58">
        <v>102.6</v>
      </c>
      <c r="BD719" s="59" t="s">
        <v>544</v>
      </c>
      <c r="BE719" s="58">
        <v>-4.4000000000000004</v>
      </c>
      <c r="BF719" s="58">
        <v>124.3</v>
      </c>
      <c r="BG719" s="59" t="s">
        <v>544</v>
      </c>
      <c r="BH719" s="59" t="s">
        <v>544</v>
      </c>
      <c r="BI719" s="58">
        <v>126.5</v>
      </c>
      <c r="BJ719" s="59" t="s">
        <v>544</v>
      </c>
      <c r="BK719" s="59" t="s">
        <v>544</v>
      </c>
      <c r="BL719" s="58">
        <v>111.58</v>
      </c>
      <c r="BM719" s="58">
        <v>92.46</v>
      </c>
      <c r="BN719" s="58">
        <v>-19.399999999999999</v>
      </c>
      <c r="BO719" s="58">
        <v>-3.8</v>
      </c>
      <c r="BP719" s="58">
        <v>100.8</v>
      </c>
      <c r="BQ719" s="58">
        <v>101.3</v>
      </c>
      <c r="BR719" s="58">
        <v>104.9</v>
      </c>
      <c r="BS719" s="58">
        <v>112</v>
      </c>
      <c r="BT719" s="58">
        <v>14.9</v>
      </c>
      <c r="BU719" s="58">
        <v>33</v>
      </c>
      <c r="BV719" s="58">
        <v>99</v>
      </c>
      <c r="BW719" s="58">
        <v>16.5</v>
      </c>
      <c r="BX719" s="58">
        <v>1.8</v>
      </c>
      <c r="BY719" s="58">
        <v>-7</v>
      </c>
      <c r="BZ719" s="58">
        <v>-7.4</v>
      </c>
      <c r="CA719" s="58">
        <v>9.6999999999999993</v>
      </c>
      <c r="CB719" s="58">
        <v>-9</v>
      </c>
      <c r="CC719" s="58">
        <v>46.8</v>
      </c>
      <c r="CD719" s="58">
        <v>55.1</v>
      </c>
      <c r="CE719" s="58">
        <v>45145</v>
      </c>
      <c r="CF719" s="58">
        <v>3077103</v>
      </c>
      <c r="CG719" s="58">
        <v>145.5</v>
      </c>
      <c r="CH719" s="58">
        <v>149.1</v>
      </c>
      <c r="CI719" s="58">
        <v>145.19999999999999</v>
      </c>
      <c r="CJ719" s="58">
        <v>143.9</v>
      </c>
      <c r="CK719" s="58">
        <v>27.6</v>
      </c>
      <c r="CL719" s="58">
        <v>5.4</v>
      </c>
      <c r="CM719" s="58">
        <v>14.9</v>
      </c>
      <c r="CN719" s="58">
        <v>77.7</v>
      </c>
      <c r="CO719" s="58">
        <v>78.3</v>
      </c>
      <c r="CP719" s="58">
        <v>98</v>
      </c>
      <c r="CQ719" s="58">
        <v>207.23432922399999</v>
      </c>
      <c r="CR719" s="58">
        <v>17.89</v>
      </c>
      <c r="CS719" s="58">
        <v>94.3</v>
      </c>
      <c r="CT719" s="58">
        <v>98.3</v>
      </c>
      <c r="CU719" s="58">
        <v>116.65219999999999</v>
      </c>
      <c r="CV719" s="58">
        <v>9.9700000000000006</v>
      </c>
      <c r="CW719" s="58">
        <v>5.68</v>
      </c>
      <c r="CX719" s="58">
        <v>124.5</v>
      </c>
      <c r="CY719" s="58">
        <v>128.1</v>
      </c>
      <c r="CZ719" s="58">
        <v>113.6</v>
      </c>
      <c r="DA719" s="58">
        <v>2.9</v>
      </c>
      <c r="DB719" s="58">
        <v>86.8</v>
      </c>
      <c r="DC719" s="58">
        <v>106.2</v>
      </c>
      <c r="DD719" s="58">
        <v>103.1</v>
      </c>
      <c r="DE719" s="58">
        <v>98.9</v>
      </c>
      <c r="DF719" s="58">
        <v>89.9</v>
      </c>
      <c r="DG719" s="58">
        <v>98.8</v>
      </c>
      <c r="DH719" s="58">
        <v>107.4</v>
      </c>
      <c r="DI719" s="58">
        <v>107.2</v>
      </c>
      <c r="DJ719" s="58">
        <v>271.73525941999998</v>
      </c>
      <c r="DK719" s="58">
        <v>124</v>
      </c>
      <c r="DL719" s="58">
        <v>125.2</v>
      </c>
      <c r="DM719" s="58">
        <v>102.6</v>
      </c>
      <c r="DN719" s="58">
        <v>35.790790999999999</v>
      </c>
      <c r="DO719" s="58">
        <v>111</v>
      </c>
      <c r="DP719" s="58">
        <v>126.6</v>
      </c>
      <c r="DQ719" s="1">
        <v>100.6</v>
      </c>
    </row>
    <row r="720" spans="1:121">
      <c r="A720" s="3">
        <v>43753</v>
      </c>
      <c r="B720" s="58">
        <v>94.3</v>
      </c>
      <c r="C720" s="58">
        <v>94.1</v>
      </c>
      <c r="D720" s="58">
        <v>97.2</v>
      </c>
      <c r="E720" s="58">
        <v>91</v>
      </c>
      <c r="F720" s="58">
        <v>101.7</v>
      </c>
      <c r="G720" s="58">
        <v>1.1052569999999999</v>
      </c>
      <c r="H720" s="58">
        <v>2316.5</v>
      </c>
      <c r="I720" s="58">
        <v>3148.9</v>
      </c>
      <c r="J720" s="58">
        <v>-0.41299999999999998</v>
      </c>
      <c r="K720" s="58">
        <v>-0.5</v>
      </c>
      <c r="L720" s="58">
        <v>12866.8</v>
      </c>
      <c r="M720" s="58">
        <v>284593</v>
      </c>
      <c r="N720" s="58">
        <v>99.3</v>
      </c>
      <c r="O720" s="58">
        <v>1592</v>
      </c>
      <c r="P720" s="58">
        <v>5</v>
      </c>
      <c r="Q720" s="58">
        <v>13.8</v>
      </c>
      <c r="R720" s="58">
        <v>27.3</v>
      </c>
      <c r="S720" s="58">
        <v>110.39</v>
      </c>
      <c r="T720" s="58">
        <v>109.95</v>
      </c>
      <c r="U720" s="58">
        <v>91.72</v>
      </c>
      <c r="V720" s="58">
        <v>92</v>
      </c>
      <c r="W720" s="58">
        <v>-29.2</v>
      </c>
      <c r="X720" s="58">
        <v>107.5</v>
      </c>
      <c r="Y720" s="58">
        <v>-4.4000000000000004</v>
      </c>
      <c r="Z720" s="58">
        <v>96</v>
      </c>
      <c r="AA720" s="58">
        <v>89.6</v>
      </c>
      <c r="AB720" s="58">
        <v>88.9</v>
      </c>
      <c r="AC720" s="58">
        <v>1.1052569999999999</v>
      </c>
      <c r="AD720" s="58">
        <v>100.4</v>
      </c>
      <c r="AE720" s="58">
        <v>-22.1</v>
      </c>
      <c r="AF720" s="58">
        <v>101.386139</v>
      </c>
      <c r="AG720" s="58">
        <v>59.63</v>
      </c>
      <c r="AH720" s="58">
        <v>105.7</v>
      </c>
      <c r="AI720" s="58">
        <v>107.5</v>
      </c>
      <c r="AJ720" s="58">
        <v>10.1</v>
      </c>
      <c r="AK720" s="58">
        <v>30.3</v>
      </c>
      <c r="AL720" s="58">
        <v>-2.1</v>
      </c>
      <c r="AM720" s="58">
        <v>106.0928</v>
      </c>
      <c r="AN720" s="58">
        <v>98.674999999999997</v>
      </c>
      <c r="AO720" s="58">
        <v>18.100000000000001</v>
      </c>
      <c r="AP720" s="58">
        <v>93.3</v>
      </c>
      <c r="AQ720" s="58">
        <v>111.2</v>
      </c>
      <c r="AR720" s="58">
        <v>-22.8</v>
      </c>
      <c r="AS720" s="58">
        <v>-4.0999999999999996</v>
      </c>
      <c r="AT720" s="58">
        <v>98.7</v>
      </c>
      <c r="AU720" s="58">
        <v>101.35</v>
      </c>
      <c r="AV720" s="58">
        <v>101.2</v>
      </c>
      <c r="AW720" s="59" t="s">
        <v>544</v>
      </c>
      <c r="AX720" s="58">
        <v>108.5</v>
      </c>
      <c r="AY720" s="58">
        <v>108.4</v>
      </c>
      <c r="AZ720" s="58">
        <v>107.9</v>
      </c>
      <c r="BA720" s="58">
        <v>89.5</v>
      </c>
      <c r="BB720" s="58">
        <v>120.6</v>
      </c>
      <c r="BC720" s="58">
        <v>102.5</v>
      </c>
      <c r="BD720" s="59" t="s">
        <v>544</v>
      </c>
      <c r="BE720" s="58">
        <v>-4.8</v>
      </c>
      <c r="BF720" s="58">
        <v>124.9</v>
      </c>
      <c r="BG720" s="59" t="s">
        <v>544</v>
      </c>
      <c r="BH720" s="59" t="s">
        <v>544</v>
      </c>
      <c r="BI720" s="58">
        <v>125.2</v>
      </c>
      <c r="BJ720" s="59" t="s">
        <v>544</v>
      </c>
      <c r="BK720" s="59" t="s">
        <v>544</v>
      </c>
      <c r="BL720" s="58">
        <v>112.7</v>
      </c>
      <c r="BM720" s="58">
        <v>93.1</v>
      </c>
      <c r="BN720" s="58">
        <v>-13.8</v>
      </c>
      <c r="BO720" s="58">
        <v>-4.5</v>
      </c>
      <c r="BP720" s="58">
        <v>97.8</v>
      </c>
      <c r="BQ720" s="58">
        <v>99.6</v>
      </c>
      <c r="BR720" s="58">
        <v>101.5</v>
      </c>
      <c r="BS720" s="58">
        <v>110.4</v>
      </c>
      <c r="BT720" s="58">
        <v>15.4</v>
      </c>
      <c r="BU720" s="58">
        <v>34.5</v>
      </c>
      <c r="BV720" s="58">
        <v>98.3</v>
      </c>
      <c r="BW720" s="58">
        <v>16.5</v>
      </c>
      <c r="BX720" s="58">
        <v>1</v>
      </c>
      <c r="BY720" s="58">
        <v>-6.1</v>
      </c>
      <c r="BZ720" s="58">
        <v>-6.2</v>
      </c>
      <c r="CA720" s="58">
        <v>9.8000000000000007</v>
      </c>
      <c r="CB720" s="58">
        <v>-13.8</v>
      </c>
      <c r="CC720" s="58">
        <v>39</v>
      </c>
      <c r="CD720" s="58">
        <v>51.7</v>
      </c>
      <c r="CE720" s="58">
        <v>45168</v>
      </c>
      <c r="CF720" s="58">
        <v>3086637</v>
      </c>
      <c r="CG720" s="58">
        <v>144</v>
      </c>
      <c r="CH720" s="58">
        <v>153.9</v>
      </c>
      <c r="CI720" s="58">
        <v>142.5</v>
      </c>
      <c r="CJ720" s="58">
        <v>140.1</v>
      </c>
      <c r="CK720" s="58">
        <v>27</v>
      </c>
      <c r="CL720" s="58">
        <v>4.5</v>
      </c>
      <c r="CM720" s="58">
        <v>15.4</v>
      </c>
      <c r="CN720" s="58">
        <v>77.8</v>
      </c>
      <c r="CO720" s="58">
        <v>78.099999999999994</v>
      </c>
      <c r="CP720" s="58">
        <v>94.7</v>
      </c>
      <c r="CQ720" s="58">
        <v>210.18507385300001</v>
      </c>
      <c r="CR720" s="58">
        <v>17.23</v>
      </c>
      <c r="CS720" s="58">
        <v>94.3</v>
      </c>
      <c r="CT720" s="58">
        <v>98.3</v>
      </c>
      <c r="CU720" s="58">
        <v>116.6454</v>
      </c>
      <c r="CV720" s="58">
        <v>9.9700000000000006</v>
      </c>
      <c r="CW720" s="58">
        <v>5.63</v>
      </c>
      <c r="CX720" s="58">
        <v>123</v>
      </c>
      <c r="CY720" s="58">
        <v>132</v>
      </c>
      <c r="CZ720" s="58">
        <v>111.6</v>
      </c>
      <c r="DA720" s="58">
        <v>1.3</v>
      </c>
      <c r="DB720" s="58">
        <v>88.5</v>
      </c>
      <c r="DC720" s="58">
        <v>106.3</v>
      </c>
      <c r="DD720" s="58">
        <v>103</v>
      </c>
      <c r="DE720" s="58">
        <v>98</v>
      </c>
      <c r="DF720" s="58">
        <v>90.8</v>
      </c>
      <c r="DG720" s="58">
        <v>94.2</v>
      </c>
      <c r="DH720" s="58">
        <v>107.4</v>
      </c>
      <c r="DI720" s="58">
        <v>102.8</v>
      </c>
      <c r="DJ720" s="58">
        <v>256.87217123900001</v>
      </c>
      <c r="DK720" s="58">
        <v>124.4</v>
      </c>
      <c r="DL720" s="58">
        <v>124.9</v>
      </c>
      <c r="DM720" s="58">
        <v>101.6</v>
      </c>
      <c r="DN720" s="58">
        <v>36.840634000000001</v>
      </c>
      <c r="DO720" s="58">
        <v>111.8</v>
      </c>
      <c r="DP720" s="58">
        <v>126.7</v>
      </c>
      <c r="DQ720" s="1">
        <v>99.4</v>
      </c>
    </row>
    <row r="721" spans="1:121">
      <c r="A721" s="3">
        <v>43784</v>
      </c>
      <c r="B721" s="58">
        <v>94.9</v>
      </c>
      <c r="C721" s="58">
        <v>94.1</v>
      </c>
      <c r="D721" s="58">
        <v>96.6</v>
      </c>
      <c r="E721" s="58">
        <v>91.7</v>
      </c>
      <c r="F721" s="58">
        <v>100.6</v>
      </c>
      <c r="G721" s="58">
        <v>1.1050949999999999</v>
      </c>
      <c r="H721" s="58">
        <v>2341.1999999999998</v>
      </c>
      <c r="I721" s="58">
        <v>3148.7</v>
      </c>
      <c r="J721" s="58">
        <v>-0.40100000000000002</v>
      </c>
      <c r="K721" s="58">
        <v>-0.4</v>
      </c>
      <c r="L721" s="58">
        <v>13236.4</v>
      </c>
      <c r="M721" s="58">
        <v>299127</v>
      </c>
      <c r="N721" s="58">
        <v>99.8</v>
      </c>
      <c r="O721" s="58">
        <v>1413</v>
      </c>
      <c r="P721" s="58">
        <v>5</v>
      </c>
      <c r="Q721" s="58">
        <v>10.7</v>
      </c>
      <c r="R721" s="58">
        <v>26.4</v>
      </c>
      <c r="S721" s="58">
        <v>107.71</v>
      </c>
      <c r="T721" s="58">
        <v>107.74</v>
      </c>
      <c r="U721" s="58">
        <v>89.96</v>
      </c>
      <c r="V721" s="58">
        <v>90.46</v>
      </c>
      <c r="W721" s="58">
        <v>-33.6</v>
      </c>
      <c r="X721" s="58">
        <v>104.4</v>
      </c>
      <c r="Y721" s="58">
        <v>-2.6</v>
      </c>
      <c r="Z721" s="58">
        <v>95.9</v>
      </c>
      <c r="AA721" s="58">
        <v>89.3</v>
      </c>
      <c r="AB721" s="58">
        <v>88.5</v>
      </c>
      <c r="AC721" s="58">
        <v>1.1050949999999999</v>
      </c>
      <c r="AD721" s="58">
        <v>101.2</v>
      </c>
      <c r="AE721" s="58">
        <v>-25.1</v>
      </c>
      <c r="AF721" s="58">
        <v>100.8867</v>
      </c>
      <c r="AG721" s="58">
        <v>62.69</v>
      </c>
      <c r="AH721" s="58">
        <v>105.8</v>
      </c>
      <c r="AI721" s="58">
        <v>104.4</v>
      </c>
      <c r="AJ721" s="58">
        <v>11.8</v>
      </c>
      <c r="AK721" s="58">
        <v>30.7</v>
      </c>
      <c r="AL721" s="58">
        <v>-7.9</v>
      </c>
      <c r="AM721" s="58">
        <v>106.2902</v>
      </c>
      <c r="AN721" s="58">
        <v>98.753500000000003</v>
      </c>
      <c r="AO721" s="58">
        <v>20.3</v>
      </c>
      <c r="AP721" s="58">
        <v>90.5</v>
      </c>
      <c r="AQ721" s="58">
        <v>111</v>
      </c>
      <c r="AR721" s="58">
        <v>-2.1</v>
      </c>
      <c r="AS721" s="58">
        <v>-2</v>
      </c>
      <c r="AT721" s="58">
        <v>99.1</v>
      </c>
      <c r="AU721" s="58">
        <v>101</v>
      </c>
      <c r="AV721" s="58">
        <v>101.6</v>
      </c>
      <c r="AW721" s="59" t="s">
        <v>544</v>
      </c>
      <c r="AX721" s="58">
        <v>114.1</v>
      </c>
      <c r="AY721" s="58">
        <v>113.2</v>
      </c>
      <c r="AZ721" s="58">
        <v>107.6</v>
      </c>
      <c r="BA721" s="58">
        <v>92.2</v>
      </c>
      <c r="BB721" s="58">
        <v>118.3</v>
      </c>
      <c r="BC721" s="58">
        <v>102.6</v>
      </c>
      <c r="BD721" s="59" t="s">
        <v>544</v>
      </c>
      <c r="BE721" s="58">
        <v>1.7</v>
      </c>
      <c r="BF721" s="58">
        <v>123.5</v>
      </c>
      <c r="BG721" s="59" t="s">
        <v>544</v>
      </c>
      <c r="BH721" s="59" t="s">
        <v>544</v>
      </c>
      <c r="BI721" s="58">
        <v>127.2</v>
      </c>
      <c r="BJ721" s="59" t="s">
        <v>544</v>
      </c>
      <c r="BK721" s="59" t="s">
        <v>544</v>
      </c>
      <c r="BL721" s="58">
        <v>110.54</v>
      </c>
      <c r="BM721" s="58">
        <v>91.91</v>
      </c>
      <c r="BN721" s="58">
        <v>-17.600000000000001</v>
      </c>
      <c r="BO721" s="58">
        <v>-6.8</v>
      </c>
      <c r="BP721" s="58">
        <v>99.2</v>
      </c>
      <c r="BQ721" s="58">
        <v>101.4</v>
      </c>
      <c r="BR721" s="58">
        <v>102.4</v>
      </c>
      <c r="BS721" s="58">
        <v>112.6</v>
      </c>
      <c r="BT721" s="58">
        <v>18.600000000000001</v>
      </c>
      <c r="BU721" s="58">
        <v>34.1</v>
      </c>
      <c r="BV721" s="58">
        <v>98.6</v>
      </c>
      <c r="BW721" s="58">
        <v>17.7</v>
      </c>
      <c r="BX721" s="58">
        <v>5.2</v>
      </c>
      <c r="BY721" s="58">
        <v>-2.2999999999999998</v>
      </c>
      <c r="BZ721" s="58">
        <v>-6.6</v>
      </c>
      <c r="CA721" s="58">
        <v>9.6</v>
      </c>
      <c r="CB721" s="58">
        <v>1.7</v>
      </c>
      <c r="CC721" s="58">
        <v>45.5</v>
      </c>
      <c r="CD721" s="58">
        <v>50</v>
      </c>
      <c r="CE721" s="58">
        <v>45201</v>
      </c>
      <c r="CF721" s="58">
        <v>3104143</v>
      </c>
      <c r="CG721" s="58">
        <v>159.9</v>
      </c>
      <c r="CH721" s="58">
        <v>160.1</v>
      </c>
      <c r="CI721" s="58">
        <v>146.6</v>
      </c>
      <c r="CJ721" s="58">
        <v>171.4</v>
      </c>
      <c r="CK721" s="58">
        <v>25.5</v>
      </c>
      <c r="CL721" s="58">
        <v>3.1</v>
      </c>
      <c r="CM721" s="58">
        <v>18.600000000000001</v>
      </c>
      <c r="CN721" s="58">
        <v>78.400000000000006</v>
      </c>
      <c r="CO721" s="58">
        <v>79</v>
      </c>
      <c r="CP721" s="58">
        <v>97.9</v>
      </c>
      <c r="CQ721" s="58">
        <v>181.50482177699999</v>
      </c>
      <c r="CR721" s="58">
        <v>13.36</v>
      </c>
      <c r="CS721" s="58">
        <v>94.3</v>
      </c>
      <c r="CT721" s="58">
        <v>97.9</v>
      </c>
      <c r="CU721" s="58">
        <v>115.9952</v>
      </c>
      <c r="CV721" s="58">
        <v>10.46</v>
      </c>
      <c r="CW721" s="58">
        <v>5.92</v>
      </c>
      <c r="CX721" s="58">
        <v>136.30000000000001</v>
      </c>
      <c r="CY721" s="58">
        <v>137</v>
      </c>
      <c r="CZ721" s="58">
        <v>113.4</v>
      </c>
      <c r="DA721" s="58">
        <v>3.6</v>
      </c>
      <c r="DB721" s="58">
        <v>90.2</v>
      </c>
      <c r="DC721" s="58">
        <v>105.3</v>
      </c>
      <c r="DD721" s="58">
        <v>102.9</v>
      </c>
      <c r="DE721" s="58">
        <v>98.2</v>
      </c>
      <c r="DF721" s="58">
        <v>91.8</v>
      </c>
      <c r="DG721" s="58">
        <v>96.1</v>
      </c>
      <c r="DH721" s="58">
        <v>104.2</v>
      </c>
      <c r="DI721" s="58">
        <v>103</v>
      </c>
      <c r="DJ721" s="58">
        <v>251.246533427</v>
      </c>
      <c r="DK721" s="58">
        <v>123</v>
      </c>
      <c r="DL721" s="58">
        <v>125.5</v>
      </c>
      <c r="DM721" s="58">
        <v>101.4</v>
      </c>
      <c r="DN721" s="58">
        <v>36.85078</v>
      </c>
      <c r="DO721" s="58">
        <v>112.1</v>
      </c>
      <c r="DP721" s="58">
        <v>127.8</v>
      </c>
      <c r="DQ721" s="1">
        <v>99.9</v>
      </c>
    </row>
    <row r="722" spans="1:121">
      <c r="A722" s="3">
        <v>43814</v>
      </c>
      <c r="B722" s="58">
        <v>96</v>
      </c>
      <c r="C722" s="58">
        <v>94.5</v>
      </c>
      <c r="D722" s="58">
        <v>96.8</v>
      </c>
      <c r="E722" s="58">
        <v>92.2</v>
      </c>
      <c r="F722" s="58">
        <v>99.3</v>
      </c>
      <c r="G722" s="58">
        <v>1.111345</v>
      </c>
      <c r="H722" s="58">
        <v>2340.1</v>
      </c>
      <c r="I722" s="58">
        <v>3164.1</v>
      </c>
      <c r="J722" s="58">
        <v>-0.39500000000000002</v>
      </c>
      <c r="K722" s="58">
        <v>-0.3</v>
      </c>
      <c r="L722" s="58">
        <v>13249</v>
      </c>
      <c r="M722" s="58">
        <v>283380</v>
      </c>
      <c r="N722" s="58">
        <v>98.2</v>
      </c>
      <c r="O722" s="58">
        <v>1363</v>
      </c>
      <c r="P722" s="58">
        <v>5</v>
      </c>
      <c r="Q722" s="58">
        <v>13.7</v>
      </c>
      <c r="R722" s="58">
        <v>25.4</v>
      </c>
      <c r="S722" s="58">
        <v>108.92</v>
      </c>
      <c r="T722" s="58">
        <v>107.76</v>
      </c>
      <c r="U722" s="58">
        <v>90.56</v>
      </c>
      <c r="V722" s="58">
        <v>90.03</v>
      </c>
      <c r="W722" s="58">
        <v>-30.5</v>
      </c>
      <c r="X722" s="58">
        <v>101.4</v>
      </c>
      <c r="Y722" s="58">
        <v>-0.2</v>
      </c>
      <c r="Z722" s="58">
        <v>95.9</v>
      </c>
      <c r="AA722" s="58">
        <v>89.4</v>
      </c>
      <c r="AB722" s="58">
        <v>88.5</v>
      </c>
      <c r="AC722" s="58">
        <v>1.111345</v>
      </c>
      <c r="AD722" s="58">
        <v>99.6</v>
      </c>
      <c r="AE722" s="58">
        <v>-26.3</v>
      </c>
      <c r="AF722" s="58">
        <v>100.786627</v>
      </c>
      <c r="AG722" s="58">
        <v>65.349999999999994</v>
      </c>
      <c r="AH722" s="58">
        <v>106</v>
      </c>
      <c r="AI722" s="58">
        <v>101.4</v>
      </c>
      <c r="AJ722" s="58">
        <v>14.6</v>
      </c>
      <c r="AK722" s="58">
        <v>26.6</v>
      </c>
      <c r="AL722" s="58">
        <v>-9.6999999999999993</v>
      </c>
      <c r="AM722" s="58">
        <v>106.49720000000001</v>
      </c>
      <c r="AN722" s="58">
        <v>98.840900000000005</v>
      </c>
      <c r="AO722" s="58">
        <v>16.5</v>
      </c>
      <c r="AP722" s="58">
        <v>84.6</v>
      </c>
      <c r="AQ722" s="58">
        <v>110</v>
      </c>
      <c r="AR722" s="58">
        <v>10.7</v>
      </c>
      <c r="AS722" s="58">
        <v>-3.7</v>
      </c>
      <c r="AT722" s="58">
        <v>99.6</v>
      </c>
      <c r="AU722" s="58">
        <v>101.09</v>
      </c>
      <c r="AV722" s="58">
        <v>101.9</v>
      </c>
      <c r="AW722" s="59" t="s">
        <v>544</v>
      </c>
      <c r="AX722" s="58">
        <v>116.6</v>
      </c>
      <c r="AY722" s="58">
        <v>115.9</v>
      </c>
      <c r="AZ722" s="58">
        <v>111.8</v>
      </c>
      <c r="BA722" s="58">
        <v>95.8</v>
      </c>
      <c r="BB722" s="58">
        <v>122.8</v>
      </c>
      <c r="BC722" s="58">
        <v>102.7</v>
      </c>
      <c r="BD722" s="59" t="s">
        <v>544</v>
      </c>
      <c r="BE722" s="58">
        <v>7.3</v>
      </c>
      <c r="BF722" s="58">
        <v>123.6</v>
      </c>
      <c r="BG722" s="59" t="s">
        <v>544</v>
      </c>
      <c r="BH722" s="59" t="s">
        <v>544</v>
      </c>
      <c r="BI722" s="58">
        <v>125.2</v>
      </c>
      <c r="BJ722" s="59" t="s">
        <v>544</v>
      </c>
      <c r="BK722" s="59" t="s">
        <v>544</v>
      </c>
      <c r="BL722" s="58">
        <v>110.67</v>
      </c>
      <c r="BM722" s="58">
        <v>91.74</v>
      </c>
      <c r="BN722" s="58">
        <v>-14.5</v>
      </c>
      <c r="BO722" s="58">
        <v>-4.5999999999999996</v>
      </c>
      <c r="BP722" s="58">
        <v>97.6</v>
      </c>
      <c r="BQ722" s="58">
        <v>100.3</v>
      </c>
      <c r="BR722" s="58">
        <v>102.4</v>
      </c>
      <c r="BS722" s="58">
        <v>111.1</v>
      </c>
      <c r="BT722" s="58">
        <v>10.9</v>
      </c>
      <c r="BU722" s="58">
        <v>22.2</v>
      </c>
      <c r="BV722" s="58">
        <v>98.2</v>
      </c>
      <c r="BW722" s="58">
        <v>21.1</v>
      </c>
      <c r="BX722" s="58">
        <v>4</v>
      </c>
      <c r="BY722" s="58">
        <v>-2.6</v>
      </c>
      <c r="BZ722" s="58">
        <v>-5.9</v>
      </c>
      <c r="CA722" s="58">
        <v>9.6</v>
      </c>
      <c r="CB722" s="58">
        <v>-4.4000000000000004</v>
      </c>
      <c r="CC722" s="58">
        <v>35</v>
      </c>
      <c r="CD722" s="58">
        <v>52.2</v>
      </c>
      <c r="CE722" s="58">
        <v>45219</v>
      </c>
      <c r="CF722" s="58">
        <v>3105770</v>
      </c>
      <c r="CG722" s="58">
        <v>155.6</v>
      </c>
      <c r="CH722" s="58">
        <v>167.7</v>
      </c>
      <c r="CI722" s="58">
        <v>144.80000000000001</v>
      </c>
      <c r="CJ722" s="58">
        <v>158.5</v>
      </c>
      <c r="CK722" s="58">
        <v>23.9</v>
      </c>
      <c r="CL722" s="58">
        <v>-0.9</v>
      </c>
      <c r="CM722" s="58">
        <v>10.9</v>
      </c>
      <c r="CN722" s="58">
        <v>78.400000000000006</v>
      </c>
      <c r="CO722" s="58">
        <v>79.099999999999994</v>
      </c>
      <c r="CP722" s="58">
        <v>99.1</v>
      </c>
      <c r="CQ722" s="58">
        <v>207.24612426799999</v>
      </c>
      <c r="CR722" s="58">
        <v>17.03</v>
      </c>
      <c r="CS722" s="58">
        <v>94.4</v>
      </c>
      <c r="CT722" s="58">
        <v>97.8</v>
      </c>
      <c r="CU722" s="58">
        <v>116.0487</v>
      </c>
      <c r="CV722" s="58">
        <v>10.58</v>
      </c>
      <c r="CW722" s="58">
        <v>6.36</v>
      </c>
      <c r="CX722" s="58">
        <v>132.19999999999999</v>
      </c>
      <c r="CY722" s="58">
        <v>143.19999999999999</v>
      </c>
      <c r="CZ722" s="58">
        <v>112.4</v>
      </c>
      <c r="DA722" s="58">
        <v>1.2</v>
      </c>
      <c r="DB722" s="58">
        <v>89.3</v>
      </c>
      <c r="DC722" s="58">
        <v>105.9</v>
      </c>
      <c r="DD722" s="58">
        <v>102.8</v>
      </c>
      <c r="DE722" s="58">
        <v>98.8</v>
      </c>
      <c r="DF722" s="58">
        <v>93.3</v>
      </c>
      <c r="DG722" s="58">
        <v>98.9</v>
      </c>
      <c r="DH722" s="58">
        <v>97.8</v>
      </c>
      <c r="DI722" s="58">
        <v>103.7</v>
      </c>
      <c r="DJ722" s="58">
        <v>263.57819757800002</v>
      </c>
      <c r="DK722" s="58">
        <v>122.3</v>
      </c>
      <c r="DL722" s="58">
        <v>126</v>
      </c>
      <c r="DM722" s="58">
        <v>101.2</v>
      </c>
      <c r="DN722" s="58">
        <v>36.170895000000002</v>
      </c>
      <c r="DO722" s="58">
        <v>111.5</v>
      </c>
      <c r="DP722" s="58">
        <v>129.19999999999999</v>
      </c>
      <c r="DQ722" s="1">
        <v>98.2</v>
      </c>
    </row>
    <row r="723" spans="1:121">
      <c r="A723" s="3">
        <v>43845</v>
      </c>
      <c r="B723" s="58">
        <v>95.7</v>
      </c>
      <c r="C723" s="58">
        <v>95.6</v>
      </c>
      <c r="D723" s="58">
        <v>98.1</v>
      </c>
      <c r="E723" s="58">
        <v>93.1</v>
      </c>
      <c r="F723" s="58">
        <v>105.4</v>
      </c>
      <c r="G723" s="58">
        <v>1.110036</v>
      </c>
      <c r="H723" s="58">
        <v>2333</v>
      </c>
      <c r="I723" s="58">
        <v>3155.7</v>
      </c>
      <c r="J723" s="58">
        <v>-0.39100000000000001</v>
      </c>
      <c r="K723" s="58">
        <v>-0.3</v>
      </c>
      <c r="L723" s="58">
        <v>12982</v>
      </c>
      <c r="M723" s="58">
        <v>246300</v>
      </c>
      <c r="N723" s="58">
        <v>100.6</v>
      </c>
      <c r="O723" s="58">
        <v>1609</v>
      </c>
      <c r="P723" s="58">
        <v>5</v>
      </c>
      <c r="Q723" s="58">
        <v>23.4</v>
      </c>
      <c r="R723" s="58">
        <v>14.2</v>
      </c>
      <c r="S723" s="58">
        <v>109.67</v>
      </c>
      <c r="T723" s="58">
        <v>108.27</v>
      </c>
      <c r="U723" s="58">
        <v>91.45</v>
      </c>
      <c r="V723" s="58">
        <v>92</v>
      </c>
      <c r="W723" s="58">
        <v>-29.6</v>
      </c>
      <c r="X723" s="58">
        <v>111.4</v>
      </c>
      <c r="Y723" s="58">
        <v>1.5</v>
      </c>
      <c r="Z723" s="58">
        <v>95.9</v>
      </c>
      <c r="AA723" s="58">
        <v>89.1</v>
      </c>
      <c r="AB723" s="58">
        <v>88.1</v>
      </c>
      <c r="AC723" s="58">
        <v>1.110036</v>
      </c>
      <c r="AD723" s="58">
        <v>102.5</v>
      </c>
      <c r="AE723" s="58">
        <v>-25.5</v>
      </c>
      <c r="AF723" s="58">
        <v>101.382034</v>
      </c>
      <c r="AG723" s="58">
        <v>63.9</v>
      </c>
      <c r="AH723" s="58">
        <v>106.2</v>
      </c>
      <c r="AI723" s="58">
        <v>111.4</v>
      </c>
      <c r="AJ723" s="58">
        <v>15.2</v>
      </c>
      <c r="AK723" s="58">
        <v>20.3</v>
      </c>
      <c r="AL723" s="58">
        <v>-6.9</v>
      </c>
      <c r="AM723" s="58">
        <v>106.6803</v>
      </c>
      <c r="AN723" s="58">
        <v>98.906099999999995</v>
      </c>
      <c r="AO723" s="58">
        <v>13.4</v>
      </c>
      <c r="AP723" s="58">
        <v>73</v>
      </c>
      <c r="AQ723" s="58">
        <v>108.3</v>
      </c>
      <c r="AR723" s="58">
        <v>26.7</v>
      </c>
      <c r="AS723" s="58">
        <v>-3.6</v>
      </c>
      <c r="AT723" s="58">
        <v>101.6</v>
      </c>
      <c r="AU723" s="58">
        <v>100.69</v>
      </c>
      <c r="AV723" s="58">
        <v>101.3</v>
      </c>
      <c r="AW723" s="59" t="s">
        <v>544</v>
      </c>
      <c r="AX723" s="58">
        <v>111.9</v>
      </c>
      <c r="AY723" s="58">
        <v>112.1</v>
      </c>
      <c r="AZ723" s="58">
        <v>113</v>
      </c>
      <c r="BA723" s="58">
        <v>96.1</v>
      </c>
      <c r="BB723" s="58">
        <v>124.7</v>
      </c>
      <c r="BC723" s="58">
        <v>102.7</v>
      </c>
      <c r="BD723" s="59" t="s">
        <v>544</v>
      </c>
      <c r="BE723" s="58">
        <v>2.2000000000000002</v>
      </c>
      <c r="BF723" s="58">
        <v>121.1</v>
      </c>
      <c r="BG723" s="59" t="s">
        <v>544</v>
      </c>
      <c r="BH723" s="59" t="s">
        <v>544</v>
      </c>
      <c r="BI723" s="58">
        <v>136.30000000000001</v>
      </c>
      <c r="BJ723" s="59" t="s">
        <v>544</v>
      </c>
      <c r="BK723" s="59" t="s">
        <v>544</v>
      </c>
      <c r="BL723" s="58">
        <v>111.19</v>
      </c>
      <c r="BM723" s="58">
        <v>93.2</v>
      </c>
      <c r="BN723" s="58">
        <v>-10.199999999999999</v>
      </c>
      <c r="BO723" s="58">
        <v>0.6</v>
      </c>
      <c r="BP723" s="58">
        <v>98.9</v>
      </c>
      <c r="BQ723" s="58">
        <v>100.8</v>
      </c>
      <c r="BR723" s="58">
        <v>102.4</v>
      </c>
      <c r="BS723" s="58">
        <v>112.1</v>
      </c>
      <c r="BT723" s="58">
        <v>13.9</v>
      </c>
      <c r="BU723" s="58">
        <v>21.4</v>
      </c>
      <c r="BV723" s="58">
        <v>100.7</v>
      </c>
      <c r="BW723" s="58">
        <v>19</v>
      </c>
      <c r="BX723" s="58">
        <v>2.2999999999999998</v>
      </c>
      <c r="BY723" s="58">
        <v>1.9</v>
      </c>
      <c r="BZ723" s="58">
        <v>-2.4</v>
      </c>
      <c r="CA723" s="58">
        <v>9.6999999999999993</v>
      </c>
      <c r="CB723" s="58">
        <v>-3.7</v>
      </c>
      <c r="CC723" s="58">
        <v>44.6</v>
      </c>
      <c r="CD723" s="58">
        <v>55.5</v>
      </c>
      <c r="CE723" s="58">
        <v>45269</v>
      </c>
      <c r="CF723" s="58">
        <v>3110519</v>
      </c>
      <c r="CG723" s="58">
        <v>157.69999999999999</v>
      </c>
      <c r="CH723" s="58">
        <v>168.4</v>
      </c>
      <c r="CI723" s="58">
        <v>155.4</v>
      </c>
      <c r="CJ723" s="58">
        <v>154</v>
      </c>
      <c r="CK723" s="58">
        <v>20.6</v>
      </c>
      <c r="CL723" s="58">
        <v>1.9</v>
      </c>
      <c r="CM723" s="58">
        <v>13.9</v>
      </c>
      <c r="CN723" s="58">
        <v>78</v>
      </c>
      <c r="CO723" s="58">
        <v>78.3</v>
      </c>
      <c r="CP723" s="58">
        <v>97</v>
      </c>
      <c r="CQ723" s="58">
        <v>131.50759887699999</v>
      </c>
      <c r="CR723" s="58">
        <v>14.17</v>
      </c>
      <c r="CS723" s="58">
        <v>94.5</v>
      </c>
      <c r="CT723" s="58">
        <v>97.6</v>
      </c>
      <c r="CU723" s="58">
        <v>115.4756</v>
      </c>
      <c r="CV723" s="58">
        <v>10.130000000000001</v>
      </c>
      <c r="CW723" s="58">
        <v>5.64</v>
      </c>
      <c r="CX723" s="58">
        <v>133.69999999999999</v>
      </c>
      <c r="CY723" s="58">
        <v>143.30000000000001</v>
      </c>
      <c r="CZ723" s="58">
        <v>119.1</v>
      </c>
      <c r="DA723" s="58">
        <v>7.5</v>
      </c>
      <c r="DB723" s="58">
        <v>89.2</v>
      </c>
      <c r="DC723" s="58">
        <v>104.8</v>
      </c>
      <c r="DD723" s="58">
        <v>104.2</v>
      </c>
      <c r="DE723" s="58">
        <v>99.2</v>
      </c>
      <c r="DF723" s="58">
        <v>92.3</v>
      </c>
      <c r="DG723" s="58">
        <v>96.5</v>
      </c>
      <c r="DH723" s="58">
        <v>111.5</v>
      </c>
      <c r="DI723" s="58">
        <v>103.4</v>
      </c>
      <c r="DJ723" s="58">
        <v>226.446232616</v>
      </c>
      <c r="DK723" s="58">
        <v>121.8</v>
      </c>
      <c r="DL723" s="58">
        <v>120.3</v>
      </c>
      <c r="DM723" s="58">
        <v>103</v>
      </c>
      <c r="DN723" s="58">
        <v>35.341222000000002</v>
      </c>
      <c r="DO723" s="58">
        <v>113.6</v>
      </c>
      <c r="DP723" s="58">
        <v>130.9</v>
      </c>
      <c r="DQ723" s="1">
        <v>100.6</v>
      </c>
    </row>
    <row r="724" spans="1:121">
      <c r="A724" s="3">
        <v>43876</v>
      </c>
      <c r="B724" s="58">
        <v>96.1</v>
      </c>
      <c r="C724" s="58">
        <v>95.7</v>
      </c>
      <c r="D724" s="58">
        <v>97.5</v>
      </c>
      <c r="E724" s="58">
        <v>93.9</v>
      </c>
      <c r="F724" s="58">
        <v>102.7</v>
      </c>
      <c r="G724" s="58">
        <v>1.0905</v>
      </c>
      <c r="H724" s="58">
        <v>2350.9</v>
      </c>
      <c r="I724" s="58">
        <v>3172.8</v>
      </c>
      <c r="J724" s="58">
        <v>-0.40899999999999997</v>
      </c>
      <c r="K724" s="58">
        <v>-0.5</v>
      </c>
      <c r="L724" s="58">
        <v>11890.4</v>
      </c>
      <c r="M724" s="58">
        <v>239943</v>
      </c>
      <c r="N724" s="58">
        <v>102.1</v>
      </c>
      <c r="O724" s="58">
        <v>1529</v>
      </c>
      <c r="P724" s="58">
        <v>5</v>
      </c>
      <c r="Q724" s="58">
        <v>23.8</v>
      </c>
      <c r="R724" s="58">
        <v>14</v>
      </c>
      <c r="S724" s="58">
        <v>110.95</v>
      </c>
      <c r="T724" s="58">
        <v>109.65</v>
      </c>
      <c r="U724" s="58">
        <v>89.86</v>
      </c>
      <c r="V724" s="58">
        <v>90.77</v>
      </c>
      <c r="W724" s="58">
        <v>-23.9</v>
      </c>
      <c r="X724" s="58">
        <v>106.3</v>
      </c>
      <c r="Y724" s="58">
        <v>0.1</v>
      </c>
      <c r="Z724" s="58">
        <v>95.6</v>
      </c>
      <c r="AA724" s="58">
        <v>88.8</v>
      </c>
      <c r="AB724" s="58">
        <v>87.9</v>
      </c>
      <c r="AC724" s="58">
        <v>1.0905</v>
      </c>
      <c r="AD724" s="58">
        <v>103.5</v>
      </c>
      <c r="AE724" s="58">
        <v>-22.9</v>
      </c>
      <c r="AF724" s="58">
        <v>102.19123500000001</v>
      </c>
      <c r="AG724" s="58">
        <v>55.69</v>
      </c>
      <c r="AH724" s="58">
        <v>106.2</v>
      </c>
      <c r="AI724" s="58">
        <v>106.3</v>
      </c>
      <c r="AJ724" s="58">
        <v>16.7</v>
      </c>
      <c r="AK724" s="58">
        <v>19.399999999999999</v>
      </c>
      <c r="AL724" s="58">
        <v>2.1</v>
      </c>
      <c r="AM724" s="58">
        <v>106.801</v>
      </c>
      <c r="AN724" s="58">
        <v>98.913600000000002</v>
      </c>
      <c r="AO724" s="58">
        <v>-10</v>
      </c>
      <c r="AP724" s="58">
        <v>69.5</v>
      </c>
      <c r="AQ724" s="58">
        <v>108.3</v>
      </c>
      <c r="AR724" s="58">
        <v>8.6999999999999993</v>
      </c>
      <c r="AS724" s="58">
        <v>-2.6</v>
      </c>
      <c r="AT724" s="58">
        <v>102.2</v>
      </c>
      <c r="AU724" s="58">
        <v>100.35</v>
      </c>
      <c r="AV724" s="58">
        <v>100.3</v>
      </c>
      <c r="AW724" s="59" t="s">
        <v>544</v>
      </c>
      <c r="AX724" s="58">
        <v>96.9</v>
      </c>
      <c r="AY724" s="58">
        <v>98.4</v>
      </c>
      <c r="AZ724" s="58">
        <v>107.5</v>
      </c>
      <c r="BA724" s="58">
        <v>93.2</v>
      </c>
      <c r="BB724" s="58">
        <v>117.5</v>
      </c>
      <c r="BC724" s="58">
        <v>102.6</v>
      </c>
      <c r="BD724" s="59" t="s">
        <v>544</v>
      </c>
      <c r="BE724" s="58">
        <v>-2.2999999999999998</v>
      </c>
      <c r="BF724" s="58">
        <v>121.3</v>
      </c>
      <c r="BG724" s="59" t="s">
        <v>544</v>
      </c>
      <c r="BH724" s="59" t="s">
        <v>544</v>
      </c>
      <c r="BI724" s="58">
        <v>131.9</v>
      </c>
      <c r="BJ724" s="59" t="s">
        <v>544</v>
      </c>
      <c r="BK724" s="59" t="s">
        <v>544</v>
      </c>
      <c r="BL724" s="58">
        <v>112.5</v>
      </c>
      <c r="BM724" s="58">
        <v>91.04</v>
      </c>
      <c r="BN724" s="58">
        <v>-16.600000000000001</v>
      </c>
      <c r="BO724" s="58">
        <v>-4.7</v>
      </c>
      <c r="BP724" s="58">
        <v>99.5</v>
      </c>
      <c r="BQ724" s="58">
        <v>99.7</v>
      </c>
      <c r="BR724" s="58">
        <v>102.4</v>
      </c>
      <c r="BS724" s="58">
        <v>112.5</v>
      </c>
      <c r="BT724" s="58">
        <v>12.3</v>
      </c>
      <c r="BU724" s="58">
        <v>19.5</v>
      </c>
      <c r="BV724" s="58">
        <v>100.6</v>
      </c>
      <c r="BW724" s="58">
        <v>17.100000000000001</v>
      </c>
      <c r="BX724" s="58">
        <v>1.5</v>
      </c>
      <c r="BY724" s="58">
        <v>0.8</v>
      </c>
      <c r="BZ724" s="58">
        <v>-1.8</v>
      </c>
      <c r="CA724" s="58">
        <v>9.1</v>
      </c>
      <c r="CB724" s="58">
        <v>1.2</v>
      </c>
      <c r="CC724" s="58">
        <v>41.2</v>
      </c>
      <c r="CD724" s="58">
        <v>53.6</v>
      </c>
      <c r="CE724" s="58">
        <v>45291</v>
      </c>
      <c r="CF724" s="58">
        <v>3128910</v>
      </c>
      <c r="CG724" s="58">
        <v>148</v>
      </c>
      <c r="CH724" s="58">
        <v>168.8</v>
      </c>
      <c r="CI724" s="58">
        <v>130.80000000000001</v>
      </c>
      <c r="CJ724" s="58">
        <v>151.9</v>
      </c>
      <c r="CK724" s="58">
        <v>23.2</v>
      </c>
      <c r="CL724" s="58">
        <v>0.7</v>
      </c>
      <c r="CM724" s="58">
        <v>12.3</v>
      </c>
      <c r="CN724" s="58">
        <v>84.3</v>
      </c>
      <c r="CO724" s="58">
        <v>84.8</v>
      </c>
      <c r="CP724" s="58">
        <v>95</v>
      </c>
      <c r="CQ724" s="58">
        <v>304.094970703</v>
      </c>
      <c r="CR724" s="58">
        <v>16.93</v>
      </c>
      <c r="CS724" s="58">
        <v>94.6</v>
      </c>
      <c r="CT724" s="58">
        <v>96.6</v>
      </c>
      <c r="CU724" s="58">
        <v>114.8995</v>
      </c>
      <c r="CV724" s="58">
        <v>9.9600000000000009</v>
      </c>
      <c r="CW724" s="58">
        <v>5.42</v>
      </c>
      <c r="CX724" s="58">
        <v>125.3</v>
      </c>
      <c r="CY724" s="58">
        <v>143.4</v>
      </c>
      <c r="CZ724" s="58">
        <v>117.5</v>
      </c>
      <c r="DA724" s="58">
        <v>14.1</v>
      </c>
      <c r="DB724" s="58">
        <v>89.5</v>
      </c>
      <c r="DC724" s="58">
        <v>105.4</v>
      </c>
      <c r="DD724" s="58">
        <v>103</v>
      </c>
      <c r="DE724" s="58">
        <v>98.9</v>
      </c>
      <c r="DF724" s="58">
        <v>93.4</v>
      </c>
      <c r="DG724" s="58">
        <v>98.4</v>
      </c>
      <c r="DH724" s="58">
        <v>102.5</v>
      </c>
      <c r="DI724" s="58">
        <v>104.1</v>
      </c>
      <c r="DJ724" s="58">
        <v>228.380369608</v>
      </c>
      <c r="DK724" s="58">
        <v>120.9</v>
      </c>
      <c r="DL724" s="58">
        <v>120.8</v>
      </c>
      <c r="DM724" s="58">
        <v>103.5</v>
      </c>
      <c r="DN724" s="58">
        <v>34.525005999999998</v>
      </c>
      <c r="DO724" s="58">
        <v>115.9</v>
      </c>
      <c r="DP724" s="58">
        <v>131.9</v>
      </c>
      <c r="DQ724" s="1">
        <v>102.1</v>
      </c>
    </row>
    <row r="725" spans="1:121">
      <c r="A725" s="3">
        <v>43905</v>
      </c>
      <c r="B725" s="58">
        <v>86.7</v>
      </c>
      <c r="C725" s="58">
        <v>88.2</v>
      </c>
      <c r="D725" s="58">
        <v>94.5</v>
      </c>
      <c r="E725" s="58">
        <v>82.3</v>
      </c>
      <c r="F725" s="58">
        <v>86.7</v>
      </c>
      <c r="G725" s="58">
        <v>1.106341</v>
      </c>
      <c r="H725" s="58">
        <v>2444</v>
      </c>
      <c r="I725" s="58">
        <v>3273.2</v>
      </c>
      <c r="J725" s="58">
        <v>-0.41699999999999998</v>
      </c>
      <c r="K725" s="58">
        <v>-0.5</v>
      </c>
      <c r="L725" s="58">
        <v>9935.7999999999993</v>
      </c>
      <c r="M725" s="58">
        <v>215119</v>
      </c>
      <c r="N725" s="58">
        <v>91</v>
      </c>
      <c r="O725" s="58">
        <v>1545</v>
      </c>
      <c r="P725" s="58">
        <v>5</v>
      </c>
      <c r="Q725" s="58">
        <v>15.8</v>
      </c>
      <c r="R725" s="58">
        <v>30.6</v>
      </c>
      <c r="S725" s="58">
        <v>97.95</v>
      </c>
      <c r="T725" s="58">
        <v>97.26</v>
      </c>
      <c r="U725" s="58">
        <v>85.21</v>
      </c>
      <c r="V725" s="58">
        <v>88.77</v>
      </c>
      <c r="W725" s="58">
        <v>-27</v>
      </c>
      <c r="X725" s="58">
        <v>89.2</v>
      </c>
      <c r="Y725" s="58">
        <v>-18</v>
      </c>
      <c r="Z725" s="58">
        <v>96.5</v>
      </c>
      <c r="AA725" s="58">
        <v>90.1</v>
      </c>
      <c r="AB725" s="58">
        <v>89.9</v>
      </c>
      <c r="AC725" s="58">
        <v>1.106341</v>
      </c>
      <c r="AD725" s="58">
        <v>94.4</v>
      </c>
      <c r="AE725" s="58">
        <v>-23.2</v>
      </c>
      <c r="AF725" s="58">
        <v>105.159959</v>
      </c>
      <c r="AG725" s="58">
        <v>33.950000000000003</v>
      </c>
      <c r="AH725" s="58">
        <v>106</v>
      </c>
      <c r="AI725" s="58">
        <v>89.2</v>
      </c>
      <c r="AJ725" s="58">
        <v>12.6</v>
      </c>
      <c r="AK725" s="58">
        <v>42.6</v>
      </c>
      <c r="AL725" s="58">
        <v>-2.6</v>
      </c>
      <c r="AM725" s="58">
        <v>103.97880000000001</v>
      </c>
      <c r="AN725" s="58">
        <v>96.198400000000007</v>
      </c>
      <c r="AO725" s="58">
        <v>0.7</v>
      </c>
      <c r="AP725" s="58">
        <v>74.3</v>
      </c>
      <c r="AQ725" s="58">
        <v>104</v>
      </c>
      <c r="AR725" s="58">
        <v>-49.5</v>
      </c>
      <c r="AS725" s="58">
        <v>-7.6</v>
      </c>
      <c r="AT725" s="58">
        <v>92.7</v>
      </c>
      <c r="AU725" s="58">
        <v>102.86</v>
      </c>
      <c r="AV725" s="58">
        <v>96.7</v>
      </c>
      <c r="AW725" s="59" t="s">
        <v>544</v>
      </c>
      <c r="AX725" s="58">
        <v>63.9</v>
      </c>
      <c r="AY725" s="58">
        <v>69.599999999999994</v>
      </c>
      <c r="AZ725" s="58">
        <v>105.4</v>
      </c>
      <c r="BA725" s="58">
        <v>91.4</v>
      </c>
      <c r="BB725" s="58">
        <v>115.1</v>
      </c>
      <c r="BC725" s="58">
        <v>101.8</v>
      </c>
      <c r="BD725" s="59" t="s">
        <v>544</v>
      </c>
      <c r="BE725" s="58">
        <v>-29</v>
      </c>
      <c r="BF725" s="58">
        <v>118.7</v>
      </c>
      <c r="BG725" s="59" t="s">
        <v>544</v>
      </c>
      <c r="BH725" s="59" t="s">
        <v>544</v>
      </c>
      <c r="BI725" s="58">
        <v>130.1</v>
      </c>
      <c r="BJ725" s="59" t="s">
        <v>544</v>
      </c>
      <c r="BK725" s="59" t="s">
        <v>544</v>
      </c>
      <c r="BL725" s="58">
        <v>99.01</v>
      </c>
      <c r="BM725" s="58">
        <v>85.84</v>
      </c>
      <c r="BN725" s="58">
        <v>-34.700000000000003</v>
      </c>
      <c r="BO725" s="58">
        <v>-21.8</v>
      </c>
      <c r="BP725" s="58">
        <v>84.2</v>
      </c>
      <c r="BQ725" s="58">
        <v>84</v>
      </c>
      <c r="BR725" s="58">
        <v>87</v>
      </c>
      <c r="BS725" s="58">
        <v>112</v>
      </c>
      <c r="BT725" s="58">
        <v>3.7</v>
      </c>
      <c r="BU725" s="58">
        <v>15.6</v>
      </c>
      <c r="BV725" s="58">
        <v>92.1</v>
      </c>
      <c r="BW725" s="58">
        <v>-6.9</v>
      </c>
      <c r="BX725" s="58">
        <v>-19.3</v>
      </c>
      <c r="BY725" s="58">
        <v>-20.9</v>
      </c>
      <c r="BZ725" s="58">
        <v>-16.8</v>
      </c>
      <c r="CA725" s="58">
        <v>8.1</v>
      </c>
      <c r="CB725" s="58">
        <v>-19.2</v>
      </c>
      <c r="CC725" s="58">
        <v>27.8</v>
      </c>
      <c r="CD725" s="58">
        <v>31.4</v>
      </c>
      <c r="CE725" s="58">
        <v>45178</v>
      </c>
      <c r="CF725" s="58">
        <v>3154156</v>
      </c>
      <c r="CG725" s="58">
        <v>136.5</v>
      </c>
      <c r="CH725" s="58">
        <v>146.30000000000001</v>
      </c>
      <c r="CI725" s="58">
        <v>128.9</v>
      </c>
      <c r="CJ725" s="58">
        <v>138</v>
      </c>
      <c r="CK725" s="58">
        <v>13.5</v>
      </c>
      <c r="CL725" s="58">
        <v>-6.9</v>
      </c>
      <c r="CM725" s="58">
        <v>3.7</v>
      </c>
      <c r="CN725" s="58">
        <v>80</v>
      </c>
      <c r="CO725" s="58">
        <v>80.2</v>
      </c>
      <c r="CP725" s="58">
        <v>75</v>
      </c>
      <c r="CQ725" s="58">
        <v>498.0574646</v>
      </c>
      <c r="CR725" s="58">
        <v>34.11</v>
      </c>
      <c r="CS725" s="58">
        <v>94.7</v>
      </c>
      <c r="CT725" s="58">
        <v>98.9</v>
      </c>
      <c r="CU725" s="58">
        <v>119.3018</v>
      </c>
      <c r="CV725" s="58">
        <v>9.42</v>
      </c>
      <c r="CW725" s="58">
        <v>5.57</v>
      </c>
      <c r="CX725" s="58">
        <v>115.2</v>
      </c>
      <c r="CY725" s="58">
        <v>123.9</v>
      </c>
      <c r="CZ725" s="58">
        <v>118.5</v>
      </c>
      <c r="DA725" s="58">
        <v>8.1999999999999993</v>
      </c>
      <c r="DB725" s="58">
        <v>83.7</v>
      </c>
      <c r="DC725" s="58">
        <v>105.7</v>
      </c>
      <c r="DD725" s="58">
        <v>100.7</v>
      </c>
      <c r="DE725" s="58">
        <v>92.8</v>
      </c>
      <c r="DF725" s="58">
        <v>81</v>
      </c>
      <c r="DG725" s="58">
        <v>74.8</v>
      </c>
      <c r="DH725" s="58">
        <v>80.2</v>
      </c>
      <c r="DI725" s="58">
        <v>88.9</v>
      </c>
      <c r="DJ725" s="58">
        <v>356.839051294</v>
      </c>
      <c r="DK725" s="58">
        <v>117.7</v>
      </c>
      <c r="DL725" s="58">
        <v>120.8</v>
      </c>
      <c r="DM725" s="58">
        <v>93.1</v>
      </c>
      <c r="DN725" s="58">
        <v>34.853330999999997</v>
      </c>
      <c r="DO725" s="58">
        <v>109.3</v>
      </c>
      <c r="DP725" s="58">
        <v>122.4</v>
      </c>
      <c r="DQ725" s="1">
        <v>91</v>
      </c>
    </row>
    <row r="726" spans="1:121">
      <c r="A726" s="3">
        <v>43936</v>
      </c>
      <c r="B726" s="58">
        <v>75.599999999999994</v>
      </c>
      <c r="C726" s="58">
        <v>76.400000000000006</v>
      </c>
      <c r="D726" s="58">
        <v>80</v>
      </c>
      <c r="E726" s="58">
        <v>72.900000000000006</v>
      </c>
      <c r="F726" s="58">
        <v>62.7</v>
      </c>
      <c r="G726" s="58">
        <v>1.08619</v>
      </c>
      <c r="H726" s="58">
        <v>2454.3000000000002</v>
      </c>
      <c r="I726" s="58">
        <v>3278.4</v>
      </c>
      <c r="J726" s="58">
        <v>-0.254</v>
      </c>
      <c r="K726" s="58">
        <v>-0.5</v>
      </c>
      <c r="L726" s="58">
        <v>10861.6</v>
      </c>
      <c r="M726" s="58">
        <v>120840</v>
      </c>
      <c r="N726" s="58">
        <v>70.900000000000006</v>
      </c>
      <c r="O726" s="58">
        <v>1465</v>
      </c>
      <c r="P726" s="58">
        <v>5.8</v>
      </c>
      <c r="Q726" s="58">
        <v>11</v>
      </c>
      <c r="R726" s="58">
        <v>58.1</v>
      </c>
      <c r="S726" s="58">
        <v>73.92</v>
      </c>
      <c r="T726" s="58">
        <v>74.709999999999994</v>
      </c>
      <c r="U726" s="58">
        <v>70.400000000000006</v>
      </c>
      <c r="V726" s="58">
        <v>76.02</v>
      </c>
      <c r="W726" s="58">
        <v>-40.200000000000003</v>
      </c>
      <c r="X726" s="58">
        <v>62</v>
      </c>
      <c r="Y726" s="58">
        <v>-48.9</v>
      </c>
      <c r="Z726" s="58">
        <v>96.2</v>
      </c>
      <c r="AA726" s="58">
        <v>90</v>
      </c>
      <c r="AB726" s="58">
        <v>90.1</v>
      </c>
      <c r="AC726" s="58">
        <v>1.08619</v>
      </c>
      <c r="AD726" s="58">
        <v>77.2</v>
      </c>
      <c r="AE726" s="58">
        <v>-35.700000000000003</v>
      </c>
      <c r="AF726" s="58">
        <v>106.61764700000001</v>
      </c>
      <c r="AG726" s="58">
        <v>26.85</v>
      </c>
      <c r="AH726" s="58">
        <v>106</v>
      </c>
      <c r="AI726" s="58">
        <v>62</v>
      </c>
      <c r="AJ726" s="58">
        <v>10.9</v>
      </c>
      <c r="AK726" s="58">
        <v>63.8</v>
      </c>
      <c r="AL726" s="58">
        <v>-41.8</v>
      </c>
      <c r="AM726" s="58">
        <v>98.412700000000001</v>
      </c>
      <c r="AN726" s="58">
        <v>90.953000000000003</v>
      </c>
      <c r="AO726" s="58">
        <v>2.2999999999999998</v>
      </c>
      <c r="AP726" s="59" t="s">
        <v>544</v>
      </c>
      <c r="AQ726" s="58">
        <v>93.4</v>
      </c>
      <c r="AR726" s="58">
        <v>28.2</v>
      </c>
      <c r="AS726" s="58">
        <v>-16.3</v>
      </c>
      <c r="AT726" s="58">
        <v>73.3</v>
      </c>
      <c r="AU726" s="58">
        <v>102.82</v>
      </c>
      <c r="AV726" s="58">
        <v>94.9</v>
      </c>
      <c r="AW726" s="59" t="s">
        <v>544</v>
      </c>
      <c r="AX726" s="58">
        <v>46.4</v>
      </c>
      <c r="AY726" s="58">
        <v>53.7</v>
      </c>
      <c r="AZ726" s="58">
        <v>99.3</v>
      </c>
      <c r="BA726" s="58">
        <v>88.5</v>
      </c>
      <c r="BB726" s="58">
        <v>106.7</v>
      </c>
      <c r="BC726" s="58">
        <v>101.3</v>
      </c>
      <c r="BD726" s="59" t="s">
        <v>544</v>
      </c>
      <c r="BE726" s="58">
        <v>-59.1</v>
      </c>
      <c r="BF726" s="58">
        <v>104.9</v>
      </c>
      <c r="BG726" s="59" t="s">
        <v>544</v>
      </c>
      <c r="BH726" s="59" t="s">
        <v>544</v>
      </c>
      <c r="BI726" s="58">
        <v>129.30000000000001</v>
      </c>
      <c r="BJ726" s="59" t="s">
        <v>544</v>
      </c>
      <c r="BK726" s="59" t="s">
        <v>544</v>
      </c>
      <c r="BL726" s="58">
        <v>75.680000000000007</v>
      </c>
      <c r="BM726" s="58">
        <v>72.14</v>
      </c>
      <c r="BN726" s="58">
        <v>-54.3</v>
      </c>
      <c r="BO726" s="58">
        <v>-52.8</v>
      </c>
      <c r="BP726" s="58">
        <v>55.4</v>
      </c>
      <c r="BQ726" s="58">
        <v>56.6</v>
      </c>
      <c r="BR726" s="58">
        <v>53.1</v>
      </c>
      <c r="BS726" s="58">
        <v>104.7</v>
      </c>
      <c r="BT726" s="58">
        <v>-17.899999999999999</v>
      </c>
      <c r="BU726" s="59" t="s">
        <v>544</v>
      </c>
      <c r="BV726" s="58">
        <v>73.7</v>
      </c>
      <c r="BW726" s="58">
        <v>-32.6</v>
      </c>
      <c r="BX726" s="58">
        <v>-50.8</v>
      </c>
      <c r="BY726" s="58">
        <v>-46.3</v>
      </c>
      <c r="BZ726" s="58">
        <v>-41.3</v>
      </c>
      <c r="CA726" s="58">
        <v>2.2999999999999998</v>
      </c>
      <c r="CB726" s="58">
        <v>-21.4</v>
      </c>
      <c r="CC726" s="58">
        <v>-19.3</v>
      </c>
      <c r="CD726" s="58">
        <v>-4.5999999999999996</v>
      </c>
      <c r="CE726" s="58">
        <v>44820</v>
      </c>
      <c r="CF726" s="58">
        <v>3163657</v>
      </c>
      <c r="CG726" s="58">
        <v>138.9</v>
      </c>
      <c r="CH726" s="58">
        <v>126</v>
      </c>
      <c r="CI726" s="58">
        <v>145.1</v>
      </c>
      <c r="CJ726" s="58">
        <v>140.4</v>
      </c>
      <c r="CK726" s="58">
        <v>-6.7</v>
      </c>
      <c r="CL726" s="58">
        <v>-23.1</v>
      </c>
      <c r="CM726" s="58">
        <v>-17.899999999999999</v>
      </c>
      <c r="CN726" s="58">
        <v>78.2</v>
      </c>
      <c r="CO726" s="58">
        <v>77.900000000000006</v>
      </c>
      <c r="CP726" s="58">
        <v>54.6</v>
      </c>
      <c r="CQ726" s="58">
        <v>374.94692993199999</v>
      </c>
      <c r="CR726" s="58">
        <v>52.02</v>
      </c>
      <c r="CS726" s="58">
        <v>94.7</v>
      </c>
      <c r="CT726" s="58">
        <v>98</v>
      </c>
      <c r="CU726" s="58">
        <v>119.16889999999999</v>
      </c>
      <c r="CV726" s="58">
        <v>9.9</v>
      </c>
      <c r="CW726" s="58">
        <v>5.67</v>
      </c>
      <c r="CX726" s="58">
        <v>116.9</v>
      </c>
      <c r="CY726" s="58">
        <v>106.4</v>
      </c>
      <c r="CZ726" s="58">
        <v>113.6</v>
      </c>
      <c r="DA726" s="58">
        <v>-3.8</v>
      </c>
      <c r="DB726" s="58">
        <v>75.5</v>
      </c>
      <c r="DC726" s="58">
        <v>106.5</v>
      </c>
      <c r="DD726" s="58">
        <v>97.7</v>
      </c>
      <c r="DE726" s="58">
        <v>79.3</v>
      </c>
      <c r="DF726" s="58">
        <v>72.099999999999994</v>
      </c>
      <c r="DG726" s="58">
        <v>54.6</v>
      </c>
      <c r="DH726" s="58">
        <v>50.1</v>
      </c>
      <c r="DI726" s="58">
        <v>50.8</v>
      </c>
      <c r="DJ726" s="58">
        <v>358.04393670899998</v>
      </c>
      <c r="DK726" s="58">
        <v>106.4</v>
      </c>
      <c r="DL726" s="58">
        <v>110.2</v>
      </c>
      <c r="DM726" s="58">
        <v>70.400000000000006</v>
      </c>
      <c r="DN726" s="58">
        <v>34.376770999999998</v>
      </c>
      <c r="DO726" s="58">
        <v>97.5</v>
      </c>
      <c r="DP726" s="58">
        <v>109</v>
      </c>
      <c r="DQ726" s="1">
        <v>70.900000000000006</v>
      </c>
    </row>
    <row r="727" spans="1:121">
      <c r="A727" s="3">
        <v>43966</v>
      </c>
      <c r="B727" s="58">
        <v>80.400000000000006</v>
      </c>
      <c r="C727" s="58">
        <v>81.099999999999994</v>
      </c>
      <c r="D727" s="58">
        <v>78.7</v>
      </c>
      <c r="E727" s="58">
        <v>83.5</v>
      </c>
      <c r="F727" s="58">
        <v>70.7</v>
      </c>
      <c r="G727" s="58">
        <v>1.090185</v>
      </c>
      <c r="H727" s="58">
        <v>2505</v>
      </c>
      <c r="I727" s="58">
        <v>3316</v>
      </c>
      <c r="J727" s="58">
        <v>-0.27200000000000002</v>
      </c>
      <c r="K727" s="58">
        <v>-0.5</v>
      </c>
      <c r="L727" s="58">
        <v>11586.9</v>
      </c>
      <c r="M727" s="58">
        <v>168148</v>
      </c>
      <c r="N727" s="58">
        <v>79.2</v>
      </c>
      <c r="O727" s="58">
        <v>1504</v>
      </c>
      <c r="P727" s="58">
        <v>6.2</v>
      </c>
      <c r="Q727" s="58">
        <v>21</v>
      </c>
      <c r="R727" s="58">
        <v>36.700000000000003</v>
      </c>
      <c r="S727" s="58">
        <v>82.51</v>
      </c>
      <c r="T727" s="58">
        <v>81.349999999999994</v>
      </c>
      <c r="U727" s="58">
        <v>73.28</v>
      </c>
      <c r="V727" s="58">
        <v>78.83</v>
      </c>
      <c r="W727" s="58">
        <v>-51.8</v>
      </c>
      <c r="X727" s="58">
        <v>68.599999999999994</v>
      </c>
      <c r="Y727" s="58">
        <v>-24.3</v>
      </c>
      <c r="Z727" s="58">
        <v>96.2</v>
      </c>
      <c r="AA727" s="58">
        <v>90</v>
      </c>
      <c r="AB727" s="58">
        <v>89.9</v>
      </c>
      <c r="AC727" s="58">
        <v>1.090185</v>
      </c>
      <c r="AD727" s="58">
        <v>83.9</v>
      </c>
      <c r="AE727" s="58">
        <v>-44.7</v>
      </c>
      <c r="AF727" s="58">
        <v>106.07329799999999</v>
      </c>
      <c r="AG727" s="58">
        <v>32.42</v>
      </c>
      <c r="AH727" s="58">
        <v>105.9</v>
      </c>
      <c r="AI727" s="58">
        <v>68.599999999999994</v>
      </c>
      <c r="AJ727" s="58">
        <v>18.5</v>
      </c>
      <c r="AK727" s="58">
        <v>44.7</v>
      </c>
      <c r="AL727" s="58">
        <v>-50.4</v>
      </c>
      <c r="AM727" s="58">
        <v>100.78</v>
      </c>
      <c r="AN727" s="58">
        <v>93.043099999999995</v>
      </c>
      <c r="AO727" s="58">
        <v>9.1</v>
      </c>
      <c r="AP727" s="59" t="s">
        <v>544</v>
      </c>
      <c r="AQ727" s="58">
        <v>95.6</v>
      </c>
      <c r="AR727" s="58">
        <v>51</v>
      </c>
      <c r="AS727" s="58">
        <v>-14.8</v>
      </c>
      <c r="AT727" s="58">
        <v>76.5</v>
      </c>
      <c r="AU727" s="58">
        <v>102.9</v>
      </c>
      <c r="AV727" s="58">
        <v>95.2</v>
      </c>
      <c r="AW727" s="59" t="s">
        <v>544</v>
      </c>
      <c r="AX727" s="58">
        <v>59.7</v>
      </c>
      <c r="AY727" s="58">
        <v>65.3</v>
      </c>
      <c r="AZ727" s="58">
        <v>100.8</v>
      </c>
      <c r="BA727" s="58">
        <v>86.9</v>
      </c>
      <c r="BB727" s="58">
        <v>110.5</v>
      </c>
      <c r="BC727" s="58">
        <v>101.1</v>
      </c>
      <c r="BD727" s="59" t="s">
        <v>544</v>
      </c>
      <c r="BE727" s="58">
        <v>-24.8</v>
      </c>
      <c r="BF727" s="58">
        <v>104.6</v>
      </c>
      <c r="BG727" s="59" t="s">
        <v>544</v>
      </c>
      <c r="BH727" s="59" t="s">
        <v>544</v>
      </c>
      <c r="BI727" s="58">
        <v>130.19999999999999</v>
      </c>
      <c r="BJ727" s="59" t="s">
        <v>544</v>
      </c>
      <c r="BK727" s="59" t="s">
        <v>544</v>
      </c>
      <c r="BL727" s="58">
        <v>82.24</v>
      </c>
      <c r="BM727" s="58">
        <v>75.05</v>
      </c>
      <c r="BN727" s="58">
        <v>-19.7</v>
      </c>
      <c r="BO727" s="58">
        <v>-41.9</v>
      </c>
      <c r="BP727" s="58">
        <v>71.3</v>
      </c>
      <c r="BQ727" s="58">
        <v>72.5</v>
      </c>
      <c r="BR727" s="58">
        <v>69.099999999999994</v>
      </c>
      <c r="BS727" s="58">
        <v>117.9</v>
      </c>
      <c r="BT727" s="58">
        <v>-12.6</v>
      </c>
      <c r="BU727" s="59" t="s">
        <v>544</v>
      </c>
      <c r="BV727" s="58">
        <v>80.5</v>
      </c>
      <c r="BW727" s="58">
        <v>-20.399999999999999</v>
      </c>
      <c r="BX727" s="58">
        <v>-27.1</v>
      </c>
      <c r="BY727" s="58">
        <v>-31.9</v>
      </c>
      <c r="BZ727" s="58">
        <v>-34.5</v>
      </c>
      <c r="CA727" s="58">
        <v>-23.1</v>
      </c>
      <c r="CB727" s="58">
        <v>-10.4</v>
      </c>
      <c r="CC727" s="58">
        <v>-5.7</v>
      </c>
      <c r="CD727" s="58">
        <v>5.5</v>
      </c>
      <c r="CE727" s="58">
        <v>44613</v>
      </c>
      <c r="CF727" s="58">
        <v>3185994</v>
      </c>
      <c r="CG727" s="58">
        <v>131.6</v>
      </c>
      <c r="CH727" s="58">
        <v>146.9</v>
      </c>
      <c r="CI727" s="58">
        <v>138.80000000000001</v>
      </c>
      <c r="CJ727" s="58">
        <v>117.1</v>
      </c>
      <c r="CK727" s="58">
        <v>2</v>
      </c>
      <c r="CL727" s="58">
        <v>-23.4</v>
      </c>
      <c r="CM727" s="58">
        <v>-12.6</v>
      </c>
      <c r="CN727" s="58">
        <v>76.5</v>
      </c>
      <c r="CO727" s="58">
        <v>76.400000000000006</v>
      </c>
      <c r="CP727" s="58">
        <v>71.8</v>
      </c>
      <c r="CQ727" s="58">
        <v>397.71600341800001</v>
      </c>
      <c r="CR727" s="58">
        <v>36.64</v>
      </c>
      <c r="CS727" s="58">
        <v>94.7</v>
      </c>
      <c r="CT727" s="58">
        <v>98.1</v>
      </c>
      <c r="CU727" s="58">
        <v>119.2269</v>
      </c>
      <c r="CV727" s="58">
        <v>10.029999999999999</v>
      </c>
      <c r="CW727" s="58">
        <v>5.64</v>
      </c>
      <c r="CX727" s="58">
        <v>110.8</v>
      </c>
      <c r="CY727" s="58">
        <v>124.1</v>
      </c>
      <c r="CZ727" s="58">
        <v>113.8</v>
      </c>
      <c r="DA727" s="58">
        <v>-15.5</v>
      </c>
      <c r="DB727" s="58">
        <v>76.8</v>
      </c>
      <c r="DC727" s="58">
        <v>106.5</v>
      </c>
      <c r="DD727" s="58">
        <v>96.4</v>
      </c>
      <c r="DE727" s="58">
        <v>78.7</v>
      </c>
      <c r="DF727" s="58">
        <v>82.2</v>
      </c>
      <c r="DG727" s="58">
        <v>71.099999999999994</v>
      </c>
      <c r="DH727" s="58">
        <v>60.4</v>
      </c>
      <c r="DI727" s="58">
        <v>66.900000000000006</v>
      </c>
      <c r="DJ727" s="58">
        <v>430.01773978199998</v>
      </c>
      <c r="DK727" s="58">
        <v>105</v>
      </c>
      <c r="DL727" s="58">
        <v>111.2</v>
      </c>
      <c r="DM727" s="58">
        <v>78.400000000000006</v>
      </c>
      <c r="DN727" s="58">
        <v>34.554091</v>
      </c>
      <c r="DO727" s="58">
        <v>103.5</v>
      </c>
      <c r="DP727" s="58">
        <v>116.4</v>
      </c>
      <c r="DQ727" s="1">
        <v>79.2</v>
      </c>
    </row>
    <row r="728" spans="1:121">
      <c r="A728" s="3">
        <v>43997</v>
      </c>
      <c r="B728" s="58">
        <v>85.8</v>
      </c>
      <c r="C728" s="58">
        <v>86.6</v>
      </c>
      <c r="D728" s="58">
        <v>80.5</v>
      </c>
      <c r="E728" s="58">
        <v>93.2</v>
      </c>
      <c r="F728" s="58">
        <v>90.7</v>
      </c>
      <c r="G728" s="58">
        <v>1.125459</v>
      </c>
      <c r="H728" s="58">
        <v>2514.8000000000002</v>
      </c>
      <c r="I728" s="58">
        <v>3326</v>
      </c>
      <c r="J728" s="58">
        <v>-0.376</v>
      </c>
      <c r="K728" s="58">
        <v>-0.4</v>
      </c>
      <c r="L728" s="58">
        <v>12310.9</v>
      </c>
      <c r="M728" s="58">
        <v>220272</v>
      </c>
      <c r="N728" s="58">
        <v>88.3</v>
      </c>
      <c r="O728" s="58">
        <v>1354</v>
      </c>
      <c r="P728" s="58">
        <v>6.4</v>
      </c>
      <c r="Q728" s="58">
        <v>26.8</v>
      </c>
      <c r="R728" s="58">
        <v>22.3</v>
      </c>
      <c r="S728" s="58">
        <v>92.76</v>
      </c>
      <c r="T728" s="58">
        <v>93.74</v>
      </c>
      <c r="U728" s="58">
        <v>78.989999999999995</v>
      </c>
      <c r="V728" s="58">
        <v>83.73</v>
      </c>
      <c r="W728" s="58">
        <v>-55.1</v>
      </c>
      <c r="X728" s="58">
        <v>84.1</v>
      </c>
      <c r="Y728" s="58">
        <v>-1.9</v>
      </c>
      <c r="Z728" s="58">
        <v>96.8</v>
      </c>
      <c r="AA728" s="58">
        <v>90.6</v>
      </c>
      <c r="AB728" s="59" t="s">
        <v>544</v>
      </c>
      <c r="AC728" s="58">
        <v>1.125459</v>
      </c>
      <c r="AD728" s="58">
        <v>91.8</v>
      </c>
      <c r="AE728" s="58">
        <v>-46.3</v>
      </c>
      <c r="AF728" s="58">
        <v>105.41103</v>
      </c>
      <c r="AG728" s="58">
        <v>40.86</v>
      </c>
      <c r="AH728" s="58">
        <v>106.2</v>
      </c>
      <c r="AI728" s="58">
        <v>84.1</v>
      </c>
      <c r="AJ728" s="58">
        <v>27.7</v>
      </c>
      <c r="AK728" s="58">
        <v>26.4</v>
      </c>
      <c r="AL728" s="58">
        <v>-8.3000000000000007</v>
      </c>
      <c r="AM728" s="58">
        <v>105.7307</v>
      </c>
      <c r="AN728" s="58">
        <v>97.511399999999995</v>
      </c>
      <c r="AO728" s="58">
        <v>13.6</v>
      </c>
      <c r="AP728" s="59" t="s">
        <v>544</v>
      </c>
      <c r="AQ728" s="58">
        <v>98.2</v>
      </c>
      <c r="AR728" s="58">
        <v>63.4</v>
      </c>
      <c r="AS728" s="58">
        <v>-10.8</v>
      </c>
      <c r="AT728" s="58">
        <v>82.9</v>
      </c>
      <c r="AU728" s="58">
        <v>103.73</v>
      </c>
      <c r="AV728" s="58">
        <v>95.9</v>
      </c>
      <c r="AW728" s="59" t="s">
        <v>544</v>
      </c>
      <c r="AX728" s="58">
        <v>72.7</v>
      </c>
      <c r="AY728" s="58">
        <v>77.5</v>
      </c>
      <c r="AZ728" s="58">
        <v>107.4</v>
      </c>
      <c r="BA728" s="58">
        <v>88.1</v>
      </c>
      <c r="BB728" s="58">
        <v>120.8</v>
      </c>
      <c r="BC728" s="58">
        <v>101.1</v>
      </c>
      <c r="BD728" s="59" t="s">
        <v>544</v>
      </c>
      <c r="BE728" s="58">
        <v>1.2</v>
      </c>
      <c r="BF728" s="58">
        <v>112.2</v>
      </c>
      <c r="BG728" s="59" t="s">
        <v>544</v>
      </c>
      <c r="BH728" s="59" t="s">
        <v>544</v>
      </c>
      <c r="BI728" s="58">
        <v>129.69999999999999</v>
      </c>
      <c r="BJ728" s="59" t="s">
        <v>544</v>
      </c>
      <c r="BK728" s="59" t="s">
        <v>544</v>
      </c>
      <c r="BL728" s="58">
        <v>94.77</v>
      </c>
      <c r="BM728" s="58">
        <v>80.3</v>
      </c>
      <c r="BN728" s="58">
        <v>9.1999999999999993</v>
      </c>
      <c r="BO728" s="58">
        <v>-29.2</v>
      </c>
      <c r="BP728" s="58">
        <v>84.9</v>
      </c>
      <c r="BQ728" s="58">
        <v>85.6</v>
      </c>
      <c r="BR728" s="58">
        <v>86.9</v>
      </c>
      <c r="BS728" s="58">
        <v>117.3</v>
      </c>
      <c r="BT728" s="58">
        <v>-7.3</v>
      </c>
      <c r="BU728" s="59" t="s">
        <v>544</v>
      </c>
      <c r="BV728" s="58">
        <v>88.1</v>
      </c>
      <c r="BW728" s="58">
        <v>-6.5</v>
      </c>
      <c r="BX728" s="58">
        <v>-7</v>
      </c>
      <c r="BY728" s="58">
        <v>-19</v>
      </c>
      <c r="BZ728" s="58">
        <v>-24</v>
      </c>
      <c r="CA728" s="58">
        <v>-18.600000000000001</v>
      </c>
      <c r="CB728" s="58">
        <v>8.5</v>
      </c>
      <c r="CC728" s="58">
        <v>6.6</v>
      </c>
      <c r="CD728" s="58">
        <v>19.399999999999999</v>
      </c>
      <c r="CE728" s="58">
        <v>44615</v>
      </c>
      <c r="CF728" s="58">
        <v>3188248</v>
      </c>
      <c r="CG728" s="58">
        <v>148</v>
      </c>
      <c r="CH728" s="58">
        <v>151.4</v>
      </c>
      <c r="CI728" s="58">
        <v>163.19999999999999</v>
      </c>
      <c r="CJ728" s="58">
        <v>133</v>
      </c>
      <c r="CK728" s="58">
        <v>9.4</v>
      </c>
      <c r="CL728" s="58">
        <v>-17.2</v>
      </c>
      <c r="CM728" s="58">
        <v>-7.3</v>
      </c>
      <c r="CN728" s="58">
        <v>77</v>
      </c>
      <c r="CO728" s="58">
        <v>77.3</v>
      </c>
      <c r="CP728" s="58">
        <v>101.1</v>
      </c>
      <c r="CQ728" s="58">
        <v>278.87219238300003</v>
      </c>
      <c r="CR728" s="58">
        <v>33.450000000000003</v>
      </c>
      <c r="CS728" s="58">
        <v>94.6</v>
      </c>
      <c r="CT728" s="58">
        <v>99.8</v>
      </c>
      <c r="CU728" s="59" t="s">
        <v>544</v>
      </c>
      <c r="CV728" s="58">
        <v>10.06</v>
      </c>
      <c r="CW728" s="58">
        <v>5.92</v>
      </c>
      <c r="CX728" s="58">
        <v>124.5</v>
      </c>
      <c r="CY728" s="58">
        <v>127.5</v>
      </c>
      <c r="CZ728" s="58">
        <v>116.2</v>
      </c>
      <c r="DA728" s="58">
        <v>-20.100000000000001</v>
      </c>
      <c r="DB728" s="58">
        <v>82.2</v>
      </c>
      <c r="DC728" s="58">
        <v>107.1</v>
      </c>
      <c r="DD728" s="58">
        <v>97.7</v>
      </c>
      <c r="DE728" s="58">
        <v>80.8</v>
      </c>
      <c r="DF728" s="58">
        <v>91</v>
      </c>
      <c r="DG728" s="58">
        <v>118.4</v>
      </c>
      <c r="DH728" s="58">
        <v>80.5</v>
      </c>
      <c r="DI728" s="58">
        <v>87.8</v>
      </c>
      <c r="DJ728" s="58">
        <v>328.838896009</v>
      </c>
      <c r="DK728" s="58">
        <v>111.8</v>
      </c>
      <c r="DL728" s="58">
        <v>116.3</v>
      </c>
      <c r="DM728" s="58">
        <v>89</v>
      </c>
      <c r="DN728" s="58">
        <v>34.474474000000001</v>
      </c>
      <c r="DO728" s="58">
        <v>108.6</v>
      </c>
      <c r="DP728" s="58">
        <v>123.6</v>
      </c>
      <c r="DQ728" s="1">
        <v>88.3</v>
      </c>
    </row>
    <row r="729" spans="1:121">
      <c r="A729" s="3">
        <v>44027</v>
      </c>
      <c r="B729" s="58">
        <v>89.6</v>
      </c>
      <c r="C729" s="58">
        <v>90.8</v>
      </c>
      <c r="D729" s="58">
        <v>84.1</v>
      </c>
      <c r="E729" s="58">
        <v>98</v>
      </c>
      <c r="F729" s="58">
        <v>95.2</v>
      </c>
      <c r="G729" s="58">
        <v>1.146339</v>
      </c>
      <c r="H729" s="58">
        <v>2519.5</v>
      </c>
      <c r="I729" s="58">
        <v>3338.4</v>
      </c>
      <c r="J729" s="58">
        <v>-0.44400000000000001</v>
      </c>
      <c r="K729" s="58">
        <v>-0.5</v>
      </c>
      <c r="L729" s="58">
        <v>12313.4</v>
      </c>
      <c r="M729" s="58">
        <v>314938</v>
      </c>
      <c r="N729" s="58">
        <v>90</v>
      </c>
      <c r="O729" s="58">
        <v>1369</v>
      </c>
      <c r="P729" s="58">
        <v>6.4</v>
      </c>
      <c r="Q729" s="58">
        <v>27.2</v>
      </c>
      <c r="R729" s="58">
        <v>17.600000000000001</v>
      </c>
      <c r="S729" s="58">
        <v>97.49</v>
      </c>
      <c r="T729" s="58">
        <v>97.82</v>
      </c>
      <c r="U729" s="58">
        <v>78.95</v>
      </c>
      <c r="V729" s="58">
        <v>83.94</v>
      </c>
      <c r="W729" s="58">
        <v>-48.2</v>
      </c>
      <c r="X729" s="58">
        <v>98.8</v>
      </c>
      <c r="Y729" s="58">
        <v>8.3000000000000007</v>
      </c>
      <c r="Z729" s="58">
        <v>95.8</v>
      </c>
      <c r="AA729" s="58">
        <v>89.8</v>
      </c>
      <c r="AB729" s="59" t="s">
        <v>544</v>
      </c>
      <c r="AC729" s="58">
        <v>1.146339</v>
      </c>
      <c r="AD729" s="58">
        <v>92.5</v>
      </c>
      <c r="AE729" s="58">
        <v>-41.2</v>
      </c>
      <c r="AF729" s="58">
        <v>105.082988</v>
      </c>
      <c r="AG729" s="58">
        <v>43.3</v>
      </c>
      <c r="AH729" s="58">
        <v>105.4</v>
      </c>
      <c r="AI729" s="58">
        <v>98.8</v>
      </c>
      <c r="AJ729" s="58">
        <v>31</v>
      </c>
      <c r="AK729" s="58">
        <v>20.3</v>
      </c>
      <c r="AL729" s="58">
        <v>5.7</v>
      </c>
      <c r="AM729" s="58">
        <v>107.1178</v>
      </c>
      <c r="AN729" s="58">
        <v>98.687100000000001</v>
      </c>
      <c r="AO729" s="58">
        <v>13.8</v>
      </c>
      <c r="AP729" s="59" t="s">
        <v>544</v>
      </c>
      <c r="AQ729" s="58">
        <v>100.3</v>
      </c>
      <c r="AR729" s="58">
        <v>59.3</v>
      </c>
      <c r="AS729" s="58">
        <v>-10.3</v>
      </c>
      <c r="AT729" s="58">
        <v>89.1</v>
      </c>
      <c r="AU729" s="58">
        <v>104.5</v>
      </c>
      <c r="AV729" s="58">
        <v>96.5</v>
      </c>
      <c r="AW729" s="59" t="s">
        <v>544</v>
      </c>
      <c r="AX729" s="58">
        <v>77.099999999999994</v>
      </c>
      <c r="AY729" s="58">
        <v>82</v>
      </c>
      <c r="AZ729" s="58">
        <v>112.4</v>
      </c>
      <c r="BA729" s="58">
        <v>89.3</v>
      </c>
      <c r="BB729" s="58">
        <v>128.4</v>
      </c>
      <c r="BC729" s="58">
        <v>101.1</v>
      </c>
      <c r="BD729" s="59" t="s">
        <v>544</v>
      </c>
      <c r="BE729" s="58">
        <v>12.5</v>
      </c>
      <c r="BF729" s="58">
        <v>117.1</v>
      </c>
      <c r="BG729" s="59" t="s">
        <v>544</v>
      </c>
      <c r="BH729" s="59" t="s">
        <v>544</v>
      </c>
      <c r="BI729" s="58">
        <v>129.19999999999999</v>
      </c>
      <c r="BJ729" s="59" t="s">
        <v>544</v>
      </c>
      <c r="BK729" s="59" t="s">
        <v>544</v>
      </c>
      <c r="BL729" s="58">
        <v>98.9</v>
      </c>
      <c r="BM729" s="58">
        <v>81</v>
      </c>
      <c r="BN729" s="58">
        <v>17.2</v>
      </c>
      <c r="BO729" s="58">
        <v>-22.2</v>
      </c>
      <c r="BP729" s="58">
        <v>86.4</v>
      </c>
      <c r="BQ729" s="58">
        <v>94.4</v>
      </c>
      <c r="BR729" s="58">
        <v>93</v>
      </c>
      <c r="BS729" s="58">
        <v>117.1</v>
      </c>
      <c r="BT729" s="58">
        <v>-5.3</v>
      </c>
      <c r="BU729" s="59" t="s">
        <v>544</v>
      </c>
      <c r="BV729" s="58">
        <v>92.5</v>
      </c>
      <c r="BW729" s="58">
        <v>1.1000000000000001</v>
      </c>
      <c r="BX729" s="58">
        <v>-0.9</v>
      </c>
      <c r="BY729" s="58">
        <v>-9.5</v>
      </c>
      <c r="BZ729" s="58">
        <v>-14.1</v>
      </c>
      <c r="CA729" s="58">
        <v>-9.4</v>
      </c>
      <c r="CB729" s="58">
        <v>10.6</v>
      </c>
      <c r="CC729" s="58">
        <v>18.600000000000001</v>
      </c>
      <c r="CD729" s="58">
        <v>42.5</v>
      </c>
      <c r="CE729" s="58">
        <v>44614</v>
      </c>
      <c r="CF729" s="58">
        <v>3196557</v>
      </c>
      <c r="CG729" s="58">
        <v>140.19999999999999</v>
      </c>
      <c r="CH729" s="58">
        <v>154.9</v>
      </c>
      <c r="CI729" s="58">
        <v>142.19999999999999</v>
      </c>
      <c r="CJ729" s="58">
        <v>130.5</v>
      </c>
      <c r="CK729" s="58">
        <v>13.8</v>
      </c>
      <c r="CL729" s="58">
        <v>-13</v>
      </c>
      <c r="CM729" s="58">
        <v>-5.3</v>
      </c>
      <c r="CN729" s="58">
        <v>76.7</v>
      </c>
      <c r="CO729" s="58">
        <v>77.3</v>
      </c>
      <c r="CP729" s="58">
        <v>91.7</v>
      </c>
      <c r="CQ729" s="58">
        <v>312.93161010699998</v>
      </c>
      <c r="CR729" s="58">
        <v>32.96</v>
      </c>
      <c r="CS729" s="58">
        <v>93.3</v>
      </c>
      <c r="CT729" s="58">
        <v>99.4</v>
      </c>
      <c r="CU729" s="59" t="s">
        <v>544</v>
      </c>
      <c r="CV729" s="58">
        <v>9.33</v>
      </c>
      <c r="CW729" s="58">
        <v>5.6</v>
      </c>
      <c r="CX729" s="58">
        <v>117.6</v>
      </c>
      <c r="CY729" s="58">
        <v>130.1</v>
      </c>
      <c r="CZ729" s="58">
        <v>111.8</v>
      </c>
      <c r="DA729" s="58">
        <v>-11.5</v>
      </c>
      <c r="DB729" s="58">
        <v>81</v>
      </c>
      <c r="DC729" s="58">
        <v>107</v>
      </c>
      <c r="DD729" s="58">
        <v>97</v>
      </c>
      <c r="DE729" s="58">
        <v>84</v>
      </c>
      <c r="DF729" s="58">
        <v>95.6</v>
      </c>
      <c r="DG729" s="58">
        <v>91.3</v>
      </c>
      <c r="DH729" s="58">
        <v>99.6</v>
      </c>
      <c r="DI729" s="58">
        <v>92.1</v>
      </c>
      <c r="DJ729" s="58">
        <v>351.447396809</v>
      </c>
      <c r="DK729" s="58">
        <v>116.2</v>
      </c>
      <c r="DL729" s="58">
        <v>119.9</v>
      </c>
      <c r="DM729" s="58">
        <v>93.4</v>
      </c>
      <c r="DN729" s="58">
        <v>35.227243999999999</v>
      </c>
      <c r="DO729" s="58">
        <v>110.6</v>
      </c>
      <c r="DP729" s="58">
        <v>128.19999999999999</v>
      </c>
      <c r="DQ729" s="1">
        <v>90</v>
      </c>
    </row>
    <row r="730" spans="1:121">
      <c r="A730" s="3">
        <v>44058</v>
      </c>
      <c r="B730" s="58">
        <v>92</v>
      </c>
      <c r="C730" s="58">
        <v>92.8</v>
      </c>
      <c r="D730" s="58">
        <v>87.3</v>
      </c>
      <c r="E730" s="58">
        <v>98.5</v>
      </c>
      <c r="F730" s="58">
        <v>99.5</v>
      </c>
      <c r="G730" s="58">
        <v>1.1828099999999999</v>
      </c>
      <c r="H730" s="58">
        <v>2537.9</v>
      </c>
      <c r="I730" s="58">
        <v>3349.5</v>
      </c>
      <c r="J730" s="58">
        <v>-0.48</v>
      </c>
      <c r="K730" s="58">
        <v>-0.5</v>
      </c>
      <c r="L730" s="58">
        <v>12945.4</v>
      </c>
      <c r="M730" s="58">
        <v>251044</v>
      </c>
      <c r="N730" s="58">
        <v>89.7</v>
      </c>
      <c r="O730" s="58">
        <v>1051</v>
      </c>
      <c r="P730" s="58">
        <v>6.3</v>
      </c>
      <c r="Q730" s="58">
        <v>27.7</v>
      </c>
      <c r="R730" s="58">
        <v>13.2</v>
      </c>
      <c r="S730" s="58">
        <v>101.34</v>
      </c>
      <c r="T730" s="58">
        <v>100.58</v>
      </c>
      <c r="U730" s="58">
        <v>84.18</v>
      </c>
      <c r="V730" s="58">
        <v>89.8</v>
      </c>
      <c r="W730" s="58">
        <v>-40.5</v>
      </c>
      <c r="X730" s="58">
        <v>104.5</v>
      </c>
      <c r="Y730" s="58">
        <v>4.0999999999999996</v>
      </c>
      <c r="Z730" s="58">
        <v>96.8</v>
      </c>
      <c r="AA730" s="58">
        <v>90.6</v>
      </c>
      <c r="AB730" s="59" t="s">
        <v>544</v>
      </c>
      <c r="AC730" s="58">
        <v>1.1828099999999999</v>
      </c>
      <c r="AD730" s="58">
        <v>92.7</v>
      </c>
      <c r="AE730" s="58">
        <v>-33.299999999999997</v>
      </c>
      <c r="AF730" s="58">
        <v>104.87046599999999</v>
      </c>
      <c r="AG730" s="58">
        <v>45.08</v>
      </c>
      <c r="AH730" s="58">
        <v>105.5</v>
      </c>
      <c r="AI730" s="58">
        <v>104.5</v>
      </c>
      <c r="AJ730" s="58">
        <v>30.7</v>
      </c>
      <c r="AK730" s="58">
        <v>18.600000000000001</v>
      </c>
      <c r="AL730" s="58">
        <v>14.1</v>
      </c>
      <c r="AM730" s="58">
        <v>107.67700000000001</v>
      </c>
      <c r="AN730" s="58">
        <v>99.098299999999995</v>
      </c>
      <c r="AO730" s="58">
        <v>11.7</v>
      </c>
      <c r="AP730" s="59" t="s">
        <v>544</v>
      </c>
      <c r="AQ730" s="58">
        <v>101.3</v>
      </c>
      <c r="AR730" s="58">
        <v>71.5</v>
      </c>
      <c r="AS730" s="58">
        <v>-8.5</v>
      </c>
      <c r="AT730" s="58">
        <v>94.9</v>
      </c>
      <c r="AU730" s="58">
        <v>105.82</v>
      </c>
      <c r="AV730" s="58">
        <v>96.7</v>
      </c>
      <c r="AW730" s="59" t="s">
        <v>544</v>
      </c>
      <c r="AX730" s="58">
        <v>82.3</v>
      </c>
      <c r="AY730" s="58">
        <v>87.8</v>
      </c>
      <c r="AZ730" s="58">
        <v>121.6</v>
      </c>
      <c r="BA730" s="58">
        <v>93.4</v>
      </c>
      <c r="BB730" s="58">
        <v>141.30000000000001</v>
      </c>
      <c r="BC730" s="58">
        <v>101.3</v>
      </c>
      <c r="BD730" s="59" t="s">
        <v>544</v>
      </c>
      <c r="BE730" s="58">
        <v>11.8</v>
      </c>
      <c r="BF730" s="58">
        <v>119.4</v>
      </c>
      <c r="BG730" s="59" t="s">
        <v>544</v>
      </c>
      <c r="BH730" s="59" t="s">
        <v>544</v>
      </c>
      <c r="BI730" s="58">
        <v>128.30000000000001</v>
      </c>
      <c r="BJ730" s="59" t="s">
        <v>544</v>
      </c>
      <c r="BK730" s="59" t="s">
        <v>544</v>
      </c>
      <c r="BL730" s="58">
        <v>101.89</v>
      </c>
      <c r="BM730" s="58">
        <v>86.84</v>
      </c>
      <c r="BN730" s="58">
        <v>18</v>
      </c>
      <c r="BO730" s="58">
        <v>-9.6999999999999993</v>
      </c>
      <c r="BP730" s="58">
        <v>84.4</v>
      </c>
      <c r="BQ730" s="58">
        <v>89.2</v>
      </c>
      <c r="BR730" s="58">
        <v>91.2</v>
      </c>
      <c r="BS730" s="58">
        <v>118.6</v>
      </c>
      <c r="BT730" s="58">
        <v>-4</v>
      </c>
      <c r="BU730" s="59" t="s">
        <v>544</v>
      </c>
      <c r="BV730" s="58">
        <v>91.1</v>
      </c>
      <c r="BW730" s="58">
        <v>7.4</v>
      </c>
      <c r="BX730" s="58">
        <v>1.7</v>
      </c>
      <c r="BY730" s="58">
        <v>-9.3000000000000007</v>
      </c>
      <c r="BZ730" s="58">
        <v>-6.7</v>
      </c>
      <c r="CA730" s="58">
        <v>-0.2</v>
      </c>
      <c r="CB730" s="58">
        <v>11.7</v>
      </c>
      <c r="CC730" s="58">
        <v>12.8</v>
      </c>
      <c r="CD730" s="58">
        <v>43.7</v>
      </c>
      <c r="CE730" s="58">
        <v>44644</v>
      </c>
      <c r="CF730" s="58">
        <v>3204975</v>
      </c>
      <c r="CG730" s="58">
        <v>143.80000000000001</v>
      </c>
      <c r="CH730" s="58">
        <v>171.4</v>
      </c>
      <c r="CI730" s="58">
        <v>134.69999999999999</v>
      </c>
      <c r="CJ730" s="58">
        <v>137.1</v>
      </c>
      <c r="CK730" s="58">
        <v>14.1</v>
      </c>
      <c r="CL730" s="58">
        <v>-13.2</v>
      </c>
      <c r="CM730" s="58">
        <v>-4</v>
      </c>
      <c r="CN730" s="58">
        <v>76.400000000000006</v>
      </c>
      <c r="CO730" s="58">
        <v>77</v>
      </c>
      <c r="CP730" s="58">
        <v>93.2</v>
      </c>
      <c r="CQ730" s="58">
        <v>215.738204956</v>
      </c>
      <c r="CR730" s="58">
        <v>27.48</v>
      </c>
      <c r="CS730" s="58">
        <v>94</v>
      </c>
      <c r="CT730" s="58">
        <v>100.8</v>
      </c>
      <c r="CU730" s="59" t="s">
        <v>544</v>
      </c>
      <c r="CV730" s="58">
        <v>9.83</v>
      </c>
      <c r="CW730" s="58">
        <v>5.93</v>
      </c>
      <c r="CX730" s="58">
        <v>121</v>
      </c>
      <c r="CY730" s="58">
        <v>144.69999999999999</v>
      </c>
      <c r="CZ730" s="58">
        <v>112.6</v>
      </c>
      <c r="DA730" s="58">
        <v>-11.3</v>
      </c>
      <c r="DB730" s="58">
        <v>87</v>
      </c>
      <c r="DC730" s="58">
        <v>106.9</v>
      </c>
      <c r="DD730" s="58">
        <v>96.5</v>
      </c>
      <c r="DE730" s="58">
        <v>88.2</v>
      </c>
      <c r="DF730" s="58">
        <v>95.8</v>
      </c>
      <c r="DG730" s="58">
        <v>93.4</v>
      </c>
      <c r="DH730" s="58">
        <v>105.9</v>
      </c>
      <c r="DI730" s="58">
        <v>92.5</v>
      </c>
      <c r="DJ730" s="58">
        <v>301.06811420100001</v>
      </c>
      <c r="DK730" s="58">
        <v>117.9</v>
      </c>
      <c r="DL730" s="58">
        <v>121.4</v>
      </c>
      <c r="DM730" s="58">
        <v>93.2</v>
      </c>
      <c r="DN730" s="58">
        <v>36.376009000000003</v>
      </c>
      <c r="DO730" s="58">
        <v>111.8</v>
      </c>
      <c r="DP730" s="58">
        <v>129.5</v>
      </c>
      <c r="DQ730" s="1">
        <v>89.7</v>
      </c>
    </row>
    <row r="731" spans="1:121">
      <c r="A731" s="3">
        <v>44089</v>
      </c>
      <c r="B731" s="58">
        <v>92.8</v>
      </c>
      <c r="C731" s="58">
        <v>95.5</v>
      </c>
      <c r="D731" s="58">
        <v>90.7</v>
      </c>
      <c r="E731" s="58">
        <v>100.6</v>
      </c>
      <c r="F731" s="58">
        <v>101.5</v>
      </c>
      <c r="G731" s="58">
        <v>1.179241</v>
      </c>
      <c r="H731" s="58">
        <v>2564.6</v>
      </c>
      <c r="I731" s="58">
        <v>3376.4</v>
      </c>
      <c r="J731" s="58">
        <v>-0.49099999999999999</v>
      </c>
      <c r="K731" s="58">
        <v>-0.5</v>
      </c>
      <c r="L731" s="58">
        <v>12760.7</v>
      </c>
      <c r="M731" s="58">
        <v>265227</v>
      </c>
      <c r="N731" s="58">
        <v>91.9</v>
      </c>
      <c r="O731" s="58">
        <v>1065</v>
      </c>
      <c r="P731" s="58">
        <v>6.3</v>
      </c>
      <c r="Q731" s="58">
        <v>32.6</v>
      </c>
      <c r="R731" s="58">
        <v>11.8</v>
      </c>
      <c r="S731" s="58">
        <v>103.34</v>
      </c>
      <c r="T731" s="58">
        <v>102.75</v>
      </c>
      <c r="U731" s="58">
        <v>84.76</v>
      </c>
      <c r="V731" s="58">
        <v>90.33</v>
      </c>
      <c r="W731" s="58">
        <v>-42</v>
      </c>
      <c r="X731" s="58">
        <v>105.9</v>
      </c>
      <c r="Y731" s="58">
        <v>8.6</v>
      </c>
      <c r="Z731" s="58">
        <v>96.7</v>
      </c>
      <c r="AA731" s="58">
        <v>90.5</v>
      </c>
      <c r="AB731" s="59" t="s">
        <v>544</v>
      </c>
      <c r="AC731" s="58">
        <v>1.179241</v>
      </c>
      <c r="AD731" s="58">
        <v>94.6</v>
      </c>
      <c r="AE731" s="58">
        <v>-31.3</v>
      </c>
      <c r="AF731" s="58">
        <v>104.64876</v>
      </c>
      <c r="AG731" s="58">
        <v>41.93</v>
      </c>
      <c r="AH731" s="58">
        <v>105.4</v>
      </c>
      <c r="AI731" s="58">
        <v>105.9</v>
      </c>
      <c r="AJ731" s="58">
        <v>30.7</v>
      </c>
      <c r="AK731" s="58">
        <v>16.5</v>
      </c>
      <c r="AL731" s="58">
        <v>6.7</v>
      </c>
      <c r="AM731" s="58">
        <v>107.9682</v>
      </c>
      <c r="AN731" s="58">
        <v>99.262200000000007</v>
      </c>
      <c r="AO731" s="58">
        <v>14.9</v>
      </c>
      <c r="AP731" s="59" t="s">
        <v>544</v>
      </c>
      <c r="AQ731" s="58">
        <v>103.1</v>
      </c>
      <c r="AR731" s="58">
        <v>77.400000000000006</v>
      </c>
      <c r="AS731" s="58">
        <v>-8.3000000000000007</v>
      </c>
      <c r="AT731" s="58">
        <v>96.1</v>
      </c>
      <c r="AU731" s="58">
        <v>105.72</v>
      </c>
      <c r="AV731" s="58">
        <v>96.9</v>
      </c>
      <c r="AW731" s="59" t="s">
        <v>544</v>
      </c>
      <c r="AX731" s="58">
        <v>79.3</v>
      </c>
      <c r="AY731" s="58">
        <v>86</v>
      </c>
      <c r="AZ731" s="58">
        <v>128.30000000000001</v>
      </c>
      <c r="BA731" s="58">
        <v>99.2</v>
      </c>
      <c r="BB731" s="58">
        <v>148.6</v>
      </c>
      <c r="BC731" s="58">
        <v>101.5</v>
      </c>
      <c r="BD731" s="59" t="s">
        <v>544</v>
      </c>
      <c r="BE731" s="58">
        <v>14.2</v>
      </c>
      <c r="BF731" s="58">
        <v>122.4</v>
      </c>
      <c r="BG731" s="59" t="s">
        <v>544</v>
      </c>
      <c r="BH731" s="59" t="s">
        <v>544</v>
      </c>
      <c r="BI731" s="58">
        <v>130.1</v>
      </c>
      <c r="BJ731" s="59" t="s">
        <v>544</v>
      </c>
      <c r="BK731" s="59" t="s">
        <v>544</v>
      </c>
      <c r="BL731" s="58">
        <v>104.29</v>
      </c>
      <c r="BM731" s="58">
        <v>87.53</v>
      </c>
      <c r="BN731" s="58">
        <v>15</v>
      </c>
      <c r="BO731" s="58">
        <v>-6.3</v>
      </c>
      <c r="BP731" s="58">
        <v>86.5</v>
      </c>
      <c r="BQ731" s="58">
        <v>91.7</v>
      </c>
      <c r="BR731" s="58">
        <v>93.3</v>
      </c>
      <c r="BS731" s="58">
        <v>118</v>
      </c>
      <c r="BT731" s="58">
        <v>2.5</v>
      </c>
      <c r="BU731" s="59" t="s">
        <v>544</v>
      </c>
      <c r="BV731" s="58">
        <v>92.9</v>
      </c>
      <c r="BW731" s="58">
        <v>6.7</v>
      </c>
      <c r="BX731" s="58">
        <v>1.9</v>
      </c>
      <c r="BY731" s="58">
        <v>-1.4</v>
      </c>
      <c r="BZ731" s="58">
        <v>-1</v>
      </c>
      <c r="CA731" s="58">
        <v>-1.8</v>
      </c>
      <c r="CB731" s="58">
        <v>24.1</v>
      </c>
      <c r="CC731" s="58">
        <v>16.100000000000001</v>
      </c>
      <c r="CD731" s="58">
        <v>38.4</v>
      </c>
      <c r="CE731" s="58">
        <v>44664</v>
      </c>
      <c r="CF731" s="58">
        <v>3207978</v>
      </c>
      <c r="CG731" s="58">
        <v>149.30000000000001</v>
      </c>
      <c r="CH731" s="58">
        <v>165.4</v>
      </c>
      <c r="CI731" s="58">
        <v>142.4</v>
      </c>
      <c r="CJ731" s="58">
        <v>146.80000000000001</v>
      </c>
      <c r="CK731" s="58">
        <v>13.6</v>
      </c>
      <c r="CL731" s="58">
        <v>-9.5</v>
      </c>
      <c r="CM731" s="58">
        <v>2.5</v>
      </c>
      <c r="CN731" s="58">
        <v>76.400000000000006</v>
      </c>
      <c r="CO731" s="58">
        <v>77</v>
      </c>
      <c r="CP731" s="58">
        <v>97.3</v>
      </c>
      <c r="CQ731" s="58">
        <v>295.31851196299999</v>
      </c>
      <c r="CR731" s="58">
        <v>28.07</v>
      </c>
      <c r="CS731" s="58">
        <v>93.8</v>
      </c>
      <c r="CT731" s="58">
        <v>100.7</v>
      </c>
      <c r="CU731" s="59" t="s">
        <v>544</v>
      </c>
      <c r="CV731" s="58">
        <v>9.74</v>
      </c>
      <c r="CW731" s="58">
        <v>5.82</v>
      </c>
      <c r="CX731" s="58">
        <v>125.4</v>
      </c>
      <c r="CY731" s="58">
        <v>139.30000000000001</v>
      </c>
      <c r="CZ731" s="58">
        <v>113.9</v>
      </c>
      <c r="DA731" s="58">
        <v>-8.1999999999999993</v>
      </c>
      <c r="DB731" s="58">
        <v>85.2</v>
      </c>
      <c r="DC731" s="58">
        <v>106.7</v>
      </c>
      <c r="DD731" s="58">
        <v>95.8</v>
      </c>
      <c r="DE731" s="58">
        <v>89.4</v>
      </c>
      <c r="DF731" s="58">
        <v>96.4</v>
      </c>
      <c r="DG731" s="58">
        <v>96.3</v>
      </c>
      <c r="DH731" s="58">
        <v>102.8</v>
      </c>
      <c r="DI731" s="58">
        <v>94.4</v>
      </c>
      <c r="DJ731" s="58">
        <v>290.045299425</v>
      </c>
      <c r="DK731" s="58">
        <v>121.3</v>
      </c>
      <c r="DL731" s="58">
        <v>122.9</v>
      </c>
      <c r="DM731" s="58">
        <v>95.3</v>
      </c>
      <c r="DN731" s="58">
        <v>37.842087999999997</v>
      </c>
      <c r="DO731" s="58">
        <v>112.6</v>
      </c>
      <c r="DP731" s="58">
        <v>130.19999999999999</v>
      </c>
      <c r="DQ731" s="1">
        <v>91.9</v>
      </c>
    </row>
    <row r="732" spans="1:121">
      <c r="A732" s="3">
        <v>44119</v>
      </c>
      <c r="B732" s="58">
        <v>92.5</v>
      </c>
      <c r="C732" s="58">
        <v>95.6</v>
      </c>
      <c r="D732" s="58">
        <v>93.1</v>
      </c>
      <c r="E732" s="58">
        <v>98.2</v>
      </c>
      <c r="F732" s="58">
        <v>105.1</v>
      </c>
      <c r="G732" s="58">
        <v>1.1775180000000001</v>
      </c>
      <c r="H732" s="58">
        <v>2595.4</v>
      </c>
      <c r="I732" s="58">
        <v>3404.7</v>
      </c>
      <c r="J732" s="58">
        <v>-0.50900000000000001</v>
      </c>
      <c r="K732" s="58">
        <v>-0.6</v>
      </c>
      <c r="L732" s="58">
        <v>11556.5</v>
      </c>
      <c r="M732" s="58">
        <v>274303</v>
      </c>
      <c r="N732" s="58">
        <v>95.1</v>
      </c>
      <c r="O732" s="58">
        <v>1084</v>
      </c>
      <c r="P732" s="58">
        <v>6.2</v>
      </c>
      <c r="Q732" s="58">
        <v>24.4</v>
      </c>
      <c r="R732" s="58">
        <v>13.8</v>
      </c>
      <c r="S732" s="58">
        <v>103.15</v>
      </c>
      <c r="T732" s="58">
        <v>103.31</v>
      </c>
      <c r="U732" s="58">
        <v>84.57</v>
      </c>
      <c r="V732" s="58">
        <v>89.62</v>
      </c>
      <c r="W732" s="58">
        <v>-33.799999999999997</v>
      </c>
      <c r="X732" s="58">
        <v>109.3</v>
      </c>
      <c r="Y732" s="58">
        <v>5.2</v>
      </c>
      <c r="Z732" s="58">
        <v>96.5</v>
      </c>
      <c r="AA732" s="58">
        <v>90.3</v>
      </c>
      <c r="AB732" s="59" t="s">
        <v>544</v>
      </c>
      <c r="AC732" s="58">
        <v>1.1775180000000001</v>
      </c>
      <c r="AD732" s="58">
        <v>97.4</v>
      </c>
      <c r="AE732" s="58">
        <v>-22.2</v>
      </c>
      <c r="AF732" s="58">
        <v>104.42842400000001</v>
      </c>
      <c r="AG732" s="58">
        <v>41.61</v>
      </c>
      <c r="AH732" s="58">
        <v>105.6</v>
      </c>
      <c r="AI732" s="58">
        <v>109.3</v>
      </c>
      <c r="AJ732" s="58">
        <v>22.5</v>
      </c>
      <c r="AK732" s="58">
        <v>16.600000000000001</v>
      </c>
      <c r="AL732" s="58">
        <v>26</v>
      </c>
      <c r="AM732" s="58">
        <v>108.2522</v>
      </c>
      <c r="AN732" s="58">
        <v>99.4191</v>
      </c>
      <c r="AO732" s="58">
        <v>15.9</v>
      </c>
      <c r="AP732" s="59" t="s">
        <v>544</v>
      </c>
      <c r="AQ732" s="58">
        <v>101.3</v>
      </c>
      <c r="AR732" s="58">
        <v>56.1</v>
      </c>
      <c r="AS732" s="58">
        <v>-9.5</v>
      </c>
      <c r="AT732" s="58">
        <v>97.6</v>
      </c>
      <c r="AU732" s="58">
        <v>105.62</v>
      </c>
      <c r="AV732" s="58">
        <v>97.3</v>
      </c>
      <c r="AW732" s="59" t="s">
        <v>544</v>
      </c>
      <c r="AX732" s="58">
        <v>82.3</v>
      </c>
      <c r="AY732" s="58">
        <v>88.7</v>
      </c>
      <c r="AZ732" s="58">
        <v>128.80000000000001</v>
      </c>
      <c r="BA732" s="58">
        <v>102.1</v>
      </c>
      <c r="BB732" s="58">
        <v>147.4</v>
      </c>
      <c r="BC732" s="58">
        <v>101.6</v>
      </c>
      <c r="BD732" s="59" t="s">
        <v>544</v>
      </c>
      <c r="BE732" s="58">
        <v>12.8</v>
      </c>
      <c r="BF732" s="58">
        <v>122.8</v>
      </c>
      <c r="BG732" s="59" t="s">
        <v>544</v>
      </c>
      <c r="BH732" s="59" t="s">
        <v>544</v>
      </c>
      <c r="BI732" s="58">
        <v>129.4</v>
      </c>
      <c r="BJ732" s="59" t="s">
        <v>544</v>
      </c>
      <c r="BK732" s="59" t="s">
        <v>544</v>
      </c>
      <c r="BL732" s="58">
        <v>104.96</v>
      </c>
      <c r="BM732" s="58">
        <v>87.2</v>
      </c>
      <c r="BN732" s="58">
        <v>11.1</v>
      </c>
      <c r="BO732" s="58">
        <v>-0.3</v>
      </c>
      <c r="BP732" s="58">
        <v>91.8</v>
      </c>
      <c r="BQ732" s="58">
        <v>95.2</v>
      </c>
      <c r="BR732" s="58">
        <v>98.3</v>
      </c>
      <c r="BS732" s="58">
        <v>120.2</v>
      </c>
      <c r="BT732" s="58">
        <v>-5.7</v>
      </c>
      <c r="BU732" s="59" t="s">
        <v>544</v>
      </c>
      <c r="BV732" s="58">
        <v>96</v>
      </c>
      <c r="BW732" s="58">
        <v>4</v>
      </c>
      <c r="BX732" s="58">
        <v>1.7</v>
      </c>
      <c r="BY732" s="58">
        <v>-1.7</v>
      </c>
      <c r="BZ732" s="58">
        <v>1.3</v>
      </c>
      <c r="CA732" s="58">
        <v>-1.7</v>
      </c>
      <c r="CB732" s="58">
        <v>7.1</v>
      </c>
      <c r="CC732" s="58">
        <v>9.8000000000000007</v>
      </c>
      <c r="CD732" s="58">
        <v>37</v>
      </c>
      <c r="CE732" s="58">
        <v>44680</v>
      </c>
      <c r="CF732" s="58">
        <v>3220961</v>
      </c>
      <c r="CG732" s="58">
        <v>149.4</v>
      </c>
      <c r="CH732" s="58">
        <v>180.2</v>
      </c>
      <c r="CI732" s="58">
        <v>133.69999999999999</v>
      </c>
      <c r="CJ732" s="58">
        <v>146.80000000000001</v>
      </c>
      <c r="CK732" s="58">
        <v>11.1</v>
      </c>
      <c r="CL732" s="58">
        <v>-15.7</v>
      </c>
      <c r="CM732" s="58">
        <v>-5.7</v>
      </c>
      <c r="CN732" s="58">
        <v>77</v>
      </c>
      <c r="CO732" s="58">
        <v>78.3</v>
      </c>
      <c r="CP732" s="58">
        <v>97.4</v>
      </c>
      <c r="CQ732" s="58">
        <v>443.74246215800002</v>
      </c>
      <c r="CR732" s="58">
        <v>27.7</v>
      </c>
      <c r="CS732" s="58">
        <v>93.7</v>
      </c>
      <c r="CT732" s="58">
        <v>100.5</v>
      </c>
      <c r="CU732" s="59" t="s">
        <v>544</v>
      </c>
      <c r="CV732" s="58">
        <v>10.74</v>
      </c>
      <c r="CW732" s="58">
        <v>6.05</v>
      </c>
      <c r="CX732" s="58">
        <v>125.2</v>
      </c>
      <c r="CY732" s="58">
        <v>151.30000000000001</v>
      </c>
      <c r="CZ732" s="58">
        <v>114.8</v>
      </c>
      <c r="DA732" s="58">
        <v>-8.5</v>
      </c>
      <c r="DB732" s="58">
        <v>88</v>
      </c>
      <c r="DC732" s="58">
        <v>106.8</v>
      </c>
      <c r="DD732" s="58">
        <v>96</v>
      </c>
      <c r="DE732" s="58">
        <v>90.7</v>
      </c>
      <c r="DF732" s="58">
        <v>94.4</v>
      </c>
      <c r="DG732" s="58">
        <v>97.8</v>
      </c>
      <c r="DH732" s="58">
        <v>109.3</v>
      </c>
      <c r="DI732" s="58">
        <v>100.3</v>
      </c>
      <c r="DJ732" s="58">
        <v>306.99458622899999</v>
      </c>
      <c r="DK732" s="58">
        <v>121.8</v>
      </c>
      <c r="DL732" s="58">
        <v>124</v>
      </c>
      <c r="DM732" s="58">
        <v>98.8</v>
      </c>
      <c r="DN732" s="58">
        <v>39.359181999999997</v>
      </c>
      <c r="DO732" s="58">
        <v>112.9</v>
      </c>
      <c r="DP732" s="58">
        <v>133.4</v>
      </c>
      <c r="DQ732" s="1">
        <v>95.1</v>
      </c>
    </row>
    <row r="733" spans="1:121">
      <c r="A733" s="3">
        <v>44150</v>
      </c>
      <c r="B733" s="58">
        <v>91.2</v>
      </c>
      <c r="C733" s="58">
        <v>96.1</v>
      </c>
      <c r="D733" s="58">
        <v>95.2</v>
      </c>
      <c r="E733" s="58">
        <v>97</v>
      </c>
      <c r="F733" s="58">
        <v>108</v>
      </c>
      <c r="G733" s="58">
        <v>1.1837899999999999</v>
      </c>
      <c r="H733" s="58">
        <v>2639.3</v>
      </c>
      <c r="I733" s="58">
        <v>3411.3</v>
      </c>
      <c r="J733" s="58">
        <v>-0.52100000000000002</v>
      </c>
      <c r="K733" s="58">
        <v>-0.6</v>
      </c>
      <c r="L733" s="58">
        <v>13291.2</v>
      </c>
      <c r="M733" s="58">
        <v>290150</v>
      </c>
      <c r="N733" s="58">
        <v>96.2</v>
      </c>
      <c r="O733" s="58">
        <v>1046</v>
      </c>
      <c r="P733" s="58">
        <v>6.2</v>
      </c>
      <c r="Q733" s="58">
        <v>17.399999999999999</v>
      </c>
      <c r="R733" s="58">
        <v>20.2</v>
      </c>
      <c r="S733" s="58">
        <v>105.74</v>
      </c>
      <c r="T733" s="58">
        <v>104.83</v>
      </c>
      <c r="U733" s="58">
        <v>87.81</v>
      </c>
      <c r="V733" s="58">
        <v>93.09</v>
      </c>
      <c r="W733" s="58">
        <v>-27.5</v>
      </c>
      <c r="X733" s="58">
        <v>112.7</v>
      </c>
      <c r="Y733" s="58">
        <v>-0.8</v>
      </c>
      <c r="Z733" s="58">
        <v>96.4</v>
      </c>
      <c r="AA733" s="58">
        <v>90</v>
      </c>
      <c r="AB733" s="59" t="s">
        <v>544</v>
      </c>
      <c r="AC733" s="58">
        <v>1.1837899999999999</v>
      </c>
      <c r="AD733" s="58">
        <v>98.6</v>
      </c>
      <c r="AE733" s="58">
        <v>-16.2</v>
      </c>
      <c r="AF733" s="58">
        <v>104.303279</v>
      </c>
      <c r="AG733" s="58">
        <v>44.05</v>
      </c>
      <c r="AH733" s="58">
        <v>105.5</v>
      </c>
      <c r="AI733" s="58">
        <v>112.7</v>
      </c>
      <c r="AJ733" s="58">
        <v>23.5</v>
      </c>
      <c r="AK733" s="58">
        <v>20.2</v>
      </c>
      <c r="AL733" s="58">
        <v>17.600000000000001</v>
      </c>
      <c r="AM733" s="58">
        <v>108.5264</v>
      </c>
      <c r="AN733" s="58">
        <v>99.566500000000005</v>
      </c>
      <c r="AO733" s="58">
        <v>15.1</v>
      </c>
      <c r="AP733" s="59" t="s">
        <v>544</v>
      </c>
      <c r="AQ733" s="58">
        <v>101</v>
      </c>
      <c r="AR733" s="58">
        <v>39</v>
      </c>
      <c r="AS733" s="58">
        <v>-11.6</v>
      </c>
      <c r="AT733" s="58">
        <v>94.9</v>
      </c>
      <c r="AU733" s="58">
        <v>105.17</v>
      </c>
      <c r="AV733" s="58">
        <v>97.8</v>
      </c>
      <c r="AW733" s="59" t="s">
        <v>544</v>
      </c>
      <c r="AX733" s="58">
        <v>86.9</v>
      </c>
      <c r="AY733" s="58">
        <v>92.8</v>
      </c>
      <c r="AZ733" s="58">
        <v>130.1</v>
      </c>
      <c r="BA733" s="58">
        <v>107.8</v>
      </c>
      <c r="BB733" s="58">
        <v>145.6</v>
      </c>
      <c r="BC733" s="58">
        <v>102</v>
      </c>
      <c r="BD733" s="59" t="s">
        <v>544</v>
      </c>
      <c r="BE733" s="58">
        <v>1.8</v>
      </c>
      <c r="BF733" s="58">
        <v>124.8</v>
      </c>
      <c r="BG733" s="59" t="s">
        <v>544</v>
      </c>
      <c r="BH733" s="59" t="s">
        <v>544</v>
      </c>
      <c r="BI733" s="58">
        <v>132.1</v>
      </c>
      <c r="BJ733" s="59" t="s">
        <v>544</v>
      </c>
      <c r="BK733" s="59" t="s">
        <v>544</v>
      </c>
      <c r="BL733" s="58">
        <v>106.93</v>
      </c>
      <c r="BM733" s="58">
        <v>91.04</v>
      </c>
      <c r="BN733" s="58">
        <v>2.1</v>
      </c>
      <c r="BO733" s="58">
        <v>-2.2000000000000002</v>
      </c>
      <c r="BP733" s="58">
        <v>92.6</v>
      </c>
      <c r="BQ733" s="58">
        <v>98.4</v>
      </c>
      <c r="BR733" s="58">
        <v>99.3</v>
      </c>
      <c r="BS733" s="58">
        <v>123.4</v>
      </c>
      <c r="BT733" s="58">
        <v>-4.9000000000000004</v>
      </c>
      <c r="BU733" s="59" t="s">
        <v>544</v>
      </c>
      <c r="BV733" s="58">
        <v>97.3</v>
      </c>
      <c r="BW733" s="58">
        <v>-2.6</v>
      </c>
      <c r="BX733" s="58">
        <v>-6.1</v>
      </c>
      <c r="BY733" s="58">
        <v>-2.2999999999999998</v>
      </c>
      <c r="BZ733" s="58">
        <v>4.4000000000000004</v>
      </c>
      <c r="CA733" s="58">
        <v>-3.2</v>
      </c>
      <c r="CB733" s="58">
        <v>-0.2</v>
      </c>
      <c r="CC733" s="58">
        <v>4.5999999999999996</v>
      </c>
      <c r="CD733" s="58">
        <v>30.5</v>
      </c>
      <c r="CE733" s="58">
        <v>44630</v>
      </c>
      <c r="CF733" s="58">
        <v>3231015</v>
      </c>
      <c r="CG733" s="58">
        <v>153</v>
      </c>
      <c r="CH733" s="58">
        <v>178.4</v>
      </c>
      <c r="CI733" s="58">
        <v>146</v>
      </c>
      <c r="CJ733" s="58">
        <v>145.80000000000001</v>
      </c>
      <c r="CK733" s="58">
        <v>13.5</v>
      </c>
      <c r="CL733" s="58">
        <v>-14.6</v>
      </c>
      <c r="CM733" s="58">
        <v>-4.9000000000000004</v>
      </c>
      <c r="CN733" s="58">
        <v>77</v>
      </c>
      <c r="CO733" s="58">
        <v>78.3</v>
      </c>
      <c r="CP733" s="58">
        <v>96.2</v>
      </c>
      <c r="CQ733" s="58">
        <v>387.49447631800001</v>
      </c>
      <c r="CR733" s="58">
        <v>37.44</v>
      </c>
      <c r="CS733" s="58">
        <v>93.6</v>
      </c>
      <c r="CT733" s="58">
        <v>100.4</v>
      </c>
      <c r="CU733" s="59" t="s">
        <v>544</v>
      </c>
      <c r="CV733" s="58">
        <v>10.88</v>
      </c>
      <c r="CW733" s="58">
        <v>6.6</v>
      </c>
      <c r="CX733" s="58">
        <v>128</v>
      </c>
      <c r="CY733" s="58">
        <v>149.30000000000001</v>
      </c>
      <c r="CZ733" s="58">
        <v>117.1</v>
      </c>
      <c r="DA733" s="58">
        <v>-7.4</v>
      </c>
      <c r="DB733" s="58">
        <v>87</v>
      </c>
      <c r="DC733" s="58">
        <v>105.8</v>
      </c>
      <c r="DD733" s="58">
        <v>95</v>
      </c>
      <c r="DE733" s="58">
        <v>90.3</v>
      </c>
      <c r="DF733" s="58">
        <v>92.2</v>
      </c>
      <c r="DG733" s="58">
        <v>97.8</v>
      </c>
      <c r="DH733" s="58">
        <v>112.5</v>
      </c>
      <c r="DI733" s="58">
        <v>99.8</v>
      </c>
      <c r="DJ733" s="58">
        <v>366.990421809</v>
      </c>
      <c r="DK733" s="58">
        <v>124.5</v>
      </c>
      <c r="DL733" s="58">
        <v>125.6</v>
      </c>
      <c r="DM733" s="58">
        <v>99.7</v>
      </c>
      <c r="DN733" s="58">
        <v>40.239882000000001</v>
      </c>
      <c r="DO733" s="58">
        <v>113.8</v>
      </c>
      <c r="DP733" s="58">
        <v>134.5</v>
      </c>
      <c r="DQ733" s="1">
        <v>96.3</v>
      </c>
    </row>
    <row r="734" spans="1:121">
      <c r="A734" s="3">
        <v>44180</v>
      </c>
      <c r="B734" s="58">
        <v>92.6</v>
      </c>
      <c r="C734" s="58">
        <v>98</v>
      </c>
      <c r="D734" s="58">
        <v>97</v>
      </c>
      <c r="E734" s="58">
        <v>99</v>
      </c>
      <c r="F734" s="58">
        <v>106.1</v>
      </c>
      <c r="G734" s="58">
        <v>1.2169730000000001</v>
      </c>
      <c r="H734" s="58">
        <v>2632.8</v>
      </c>
      <c r="I734" s="58">
        <v>3428.2</v>
      </c>
      <c r="J734" s="58">
        <v>-0.53800000000000003</v>
      </c>
      <c r="K734" s="58">
        <v>-0.6</v>
      </c>
      <c r="L734" s="58">
        <v>13718.8</v>
      </c>
      <c r="M734" s="58">
        <v>311394</v>
      </c>
      <c r="N734" s="58">
        <v>97.6</v>
      </c>
      <c r="O734" s="58">
        <v>1219</v>
      </c>
      <c r="P734" s="58">
        <v>6.1</v>
      </c>
      <c r="Q734" s="58">
        <v>19.5</v>
      </c>
      <c r="R734" s="58">
        <v>19.2</v>
      </c>
      <c r="S734" s="58">
        <v>106.61</v>
      </c>
      <c r="T734" s="58">
        <v>105.09</v>
      </c>
      <c r="U734" s="58">
        <v>88.55</v>
      </c>
      <c r="V734" s="58">
        <v>92.22</v>
      </c>
      <c r="W734" s="58">
        <v>-21.4</v>
      </c>
      <c r="X734" s="58">
        <v>109.6</v>
      </c>
      <c r="Y734" s="58">
        <v>2.5</v>
      </c>
      <c r="Z734" s="58">
        <v>97</v>
      </c>
      <c r="AA734" s="58">
        <v>90.5</v>
      </c>
      <c r="AB734" s="59" t="s">
        <v>544</v>
      </c>
      <c r="AC734" s="58">
        <v>1.2169730000000001</v>
      </c>
      <c r="AD734" s="58">
        <v>100.7</v>
      </c>
      <c r="AE734" s="58">
        <v>-10.4</v>
      </c>
      <c r="AF734" s="58">
        <v>103.767821</v>
      </c>
      <c r="AG734" s="58">
        <v>50.38</v>
      </c>
      <c r="AH734" s="58">
        <v>105.8</v>
      </c>
      <c r="AI734" s="58">
        <v>109.6</v>
      </c>
      <c r="AJ734" s="58">
        <v>30.6</v>
      </c>
      <c r="AK734" s="58">
        <v>16.2</v>
      </c>
      <c r="AL734" s="58">
        <v>10.6</v>
      </c>
      <c r="AM734" s="59">
        <v>108.8404</v>
      </c>
      <c r="AN734" s="58">
        <v>99.750100000000003</v>
      </c>
      <c r="AO734" s="58">
        <v>17.100000000000001</v>
      </c>
      <c r="AP734" s="59" t="s">
        <v>544</v>
      </c>
      <c r="AQ734" s="58">
        <v>101.1</v>
      </c>
      <c r="AR734" s="58">
        <v>55</v>
      </c>
      <c r="AS734" s="58">
        <v>-10.5</v>
      </c>
      <c r="AT734" s="58">
        <v>95.1</v>
      </c>
      <c r="AU734" s="58">
        <v>105.93</v>
      </c>
      <c r="AV734" s="58">
        <v>98.5</v>
      </c>
      <c r="AW734" s="59" t="s">
        <v>544</v>
      </c>
      <c r="AX734" s="58">
        <v>96.9</v>
      </c>
      <c r="AY734" s="58">
        <v>103.4</v>
      </c>
      <c r="AZ734" s="58">
        <v>143.4</v>
      </c>
      <c r="BA734" s="58">
        <v>111.6</v>
      </c>
      <c r="BB734" s="58">
        <v>165.4</v>
      </c>
      <c r="BC734" s="58">
        <v>102.1</v>
      </c>
      <c r="BD734" s="59" t="s">
        <v>544</v>
      </c>
      <c r="BE734" s="58">
        <v>2.1</v>
      </c>
      <c r="BF734" s="58">
        <v>125.2</v>
      </c>
      <c r="BG734" s="59" t="s">
        <v>544</v>
      </c>
      <c r="BH734" s="59" t="s">
        <v>544</v>
      </c>
      <c r="BI734" s="58">
        <v>127.5</v>
      </c>
      <c r="BJ734" s="59" t="s">
        <v>544</v>
      </c>
      <c r="BK734" s="59" t="s">
        <v>544</v>
      </c>
      <c r="BL734" s="58">
        <v>107.3</v>
      </c>
      <c r="BM734" s="58">
        <v>90.84</v>
      </c>
      <c r="BN734" s="58">
        <v>16</v>
      </c>
      <c r="BO734" s="58">
        <v>4</v>
      </c>
      <c r="BP734" s="58">
        <v>92.7</v>
      </c>
      <c r="BQ734" s="58">
        <v>95.4</v>
      </c>
      <c r="BR734" s="58">
        <v>98.7</v>
      </c>
      <c r="BS734" s="58">
        <v>113.2</v>
      </c>
      <c r="BT734" s="58">
        <v>-1.8</v>
      </c>
      <c r="BU734" s="59" t="s">
        <v>544</v>
      </c>
      <c r="BV734" s="58">
        <v>97.8</v>
      </c>
      <c r="BW734" s="58">
        <v>0</v>
      </c>
      <c r="BX734" s="58">
        <v>-4.4000000000000004</v>
      </c>
      <c r="BY734" s="58">
        <v>3.3</v>
      </c>
      <c r="BZ734" s="58">
        <v>9.8000000000000007</v>
      </c>
      <c r="CA734" s="58">
        <v>-6.8</v>
      </c>
      <c r="CB734" s="58">
        <v>4.4000000000000004</v>
      </c>
      <c r="CC734" s="58">
        <v>3.6</v>
      </c>
      <c r="CD734" s="58">
        <v>36.6</v>
      </c>
      <c r="CE734" s="58">
        <v>44631</v>
      </c>
      <c r="CF734" s="58">
        <v>3234573</v>
      </c>
      <c r="CG734" s="58">
        <v>157.30000000000001</v>
      </c>
      <c r="CH734" s="58">
        <v>178.8</v>
      </c>
      <c r="CI734" s="58">
        <v>163.9</v>
      </c>
      <c r="CJ734" s="58">
        <v>140.1</v>
      </c>
      <c r="CK734" s="58">
        <v>13.1</v>
      </c>
      <c r="CL734" s="58">
        <v>-13.8</v>
      </c>
      <c r="CM734" s="58">
        <v>-1.8</v>
      </c>
      <c r="CN734" s="58">
        <v>77.599999999999994</v>
      </c>
      <c r="CO734" s="58">
        <v>78.900000000000006</v>
      </c>
      <c r="CP734" s="58">
        <v>98.3</v>
      </c>
      <c r="CQ734" s="58">
        <v>227.94400024399999</v>
      </c>
      <c r="CR734" s="58">
        <v>23.39</v>
      </c>
      <c r="CS734" s="58">
        <v>93.6</v>
      </c>
      <c r="CT734" s="58">
        <v>101.8</v>
      </c>
      <c r="CU734" s="59" t="s">
        <v>544</v>
      </c>
      <c r="CV734" s="58">
        <v>10.1</v>
      </c>
      <c r="CW734" s="58">
        <v>6.17</v>
      </c>
      <c r="CX734" s="58">
        <v>131.1</v>
      </c>
      <c r="CY734" s="58">
        <v>149.19999999999999</v>
      </c>
      <c r="CZ734" s="58">
        <v>124.4</v>
      </c>
      <c r="DA734" s="58">
        <v>-3.8</v>
      </c>
      <c r="DB734" s="58">
        <v>85.8</v>
      </c>
      <c r="DC734" s="58">
        <v>106.3</v>
      </c>
      <c r="DD734" s="58">
        <v>96.6</v>
      </c>
      <c r="DE734" s="58">
        <v>91.6</v>
      </c>
      <c r="DF734" s="58">
        <v>93.7</v>
      </c>
      <c r="DG734" s="58">
        <v>97.5</v>
      </c>
      <c r="DH734" s="58">
        <v>104.6</v>
      </c>
      <c r="DI734" s="58">
        <v>100.8</v>
      </c>
      <c r="DJ734" s="58">
        <v>294.86015940200002</v>
      </c>
      <c r="DK734" s="58">
        <v>124.7</v>
      </c>
      <c r="DL734" s="58">
        <v>127.6</v>
      </c>
      <c r="DM734" s="58">
        <v>100.9</v>
      </c>
      <c r="DN734" s="58">
        <v>39.626559</v>
      </c>
      <c r="DO734" s="58">
        <v>118.4</v>
      </c>
      <c r="DP734" s="58">
        <v>139.80000000000001</v>
      </c>
      <c r="DQ734" s="1">
        <v>97.7</v>
      </c>
    </row>
    <row r="735" spans="1:121">
      <c r="A735" s="3">
        <v>44211</v>
      </c>
      <c r="B735">
        <v>90.6</v>
      </c>
      <c r="C735">
        <v>95.3</v>
      </c>
      <c r="D735">
        <v>94.4</v>
      </c>
      <c r="E735">
        <v>96.1</v>
      </c>
      <c r="F735">
        <v>106.9</v>
      </c>
      <c r="G735">
        <v>1.217085</v>
      </c>
      <c r="H735">
        <v>2678.2</v>
      </c>
      <c r="I735">
        <v>3457.1</v>
      </c>
      <c r="J735">
        <v>-0.54700000000000004</v>
      </c>
      <c r="K735">
        <v>-0.6</v>
      </c>
      <c r="L735">
        <v>13432.9</v>
      </c>
      <c r="M735">
        <v>169754</v>
      </c>
      <c r="N735">
        <v>97.4</v>
      </c>
      <c r="O735">
        <v>1108</v>
      </c>
      <c r="P735">
        <v>6</v>
      </c>
      <c r="Q735">
        <v>28.9</v>
      </c>
      <c r="R735">
        <v>10.5</v>
      </c>
      <c r="S735">
        <v>107.7</v>
      </c>
      <c r="T735">
        <v>106.31</v>
      </c>
      <c r="U735">
        <v>86.27</v>
      </c>
      <c r="V735">
        <v>87.77</v>
      </c>
      <c r="W735">
        <v>-17</v>
      </c>
      <c r="X735">
        <v>113.2</v>
      </c>
      <c r="Y735">
        <v>8.6</v>
      </c>
      <c r="Z735">
        <v>98</v>
      </c>
      <c r="AA735">
        <v>91.4</v>
      </c>
      <c r="AB735" s="114" t="s">
        <v>544</v>
      </c>
      <c r="AC735">
        <v>1.217085</v>
      </c>
      <c r="AD735">
        <v>98.7</v>
      </c>
      <c r="AE735">
        <v>-8.5</v>
      </c>
      <c r="AF735">
        <v>102.69730300000001</v>
      </c>
      <c r="AG735">
        <v>55.22</v>
      </c>
      <c r="AH735">
        <v>107.2</v>
      </c>
      <c r="AI735">
        <v>113.2</v>
      </c>
      <c r="AJ735">
        <v>31</v>
      </c>
      <c r="AK735">
        <v>15.5</v>
      </c>
      <c r="AL735">
        <v>4.8</v>
      </c>
      <c r="AM735" s="114">
        <v>109.21850000000001</v>
      </c>
      <c r="AN735">
        <v>99.991699999999994</v>
      </c>
      <c r="AO735">
        <v>35.9</v>
      </c>
      <c r="AP735" s="114" t="s">
        <v>544</v>
      </c>
      <c r="AQ735">
        <v>98.9</v>
      </c>
      <c r="AR735">
        <v>61.8</v>
      </c>
      <c r="AS735">
        <v>-14</v>
      </c>
      <c r="AT735">
        <v>92.8</v>
      </c>
      <c r="AU735">
        <v>105.55</v>
      </c>
      <c r="AV735">
        <v>100.2</v>
      </c>
      <c r="AW735" s="114" t="s">
        <v>544</v>
      </c>
      <c r="AX735">
        <v>107.8</v>
      </c>
      <c r="AY735">
        <v>114.3</v>
      </c>
      <c r="AZ735">
        <v>155</v>
      </c>
      <c r="BA735">
        <v>120.7</v>
      </c>
      <c r="BB735">
        <v>178.8</v>
      </c>
      <c r="BC735">
        <v>102.8</v>
      </c>
      <c r="BD735" s="114" t="s">
        <v>544</v>
      </c>
      <c r="BE735">
        <v>6.2</v>
      </c>
      <c r="BF735">
        <v>127.5</v>
      </c>
      <c r="BG735" s="114" t="s">
        <v>544</v>
      </c>
      <c r="BH735" s="114" t="s">
        <v>544</v>
      </c>
      <c r="BI735">
        <v>124.4</v>
      </c>
      <c r="BJ735" s="114" t="s">
        <v>544</v>
      </c>
      <c r="BK735" s="114" t="s">
        <v>544</v>
      </c>
      <c r="BL735">
        <v>109.29</v>
      </c>
      <c r="BM735">
        <v>87.95</v>
      </c>
      <c r="BN735">
        <v>18.3</v>
      </c>
      <c r="BO735">
        <v>7.6</v>
      </c>
      <c r="BP735">
        <v>92.9</v>
      </c>
      <c r="BQ735">
        <v>94.9</v>
      </c>
      <c r="BR735">
        <v>98.6</v>
      </c>
      <c r="BS735">
        <v>106.3</v>
      </c>
      <c r="BT735">
        <v>-4.5999999999999996</v>
      </c>
      <c r="BU735" s="114" t="s">
        <v>544</v>
      </c>
      <c r="BV735">
        <v>95.6</v>
      </c>
      <c r="BW735">
        <v>-3.8</v>
      </c>
      <c r="BX735">
        <v>-33.6</v>
      </c>
      <c r="BY735">
        <v>-3.5</v>
      </c>
      <c r="BZ735">
        <v>9.6</v>
      </c>
      <c r="CA735">
        <v>-7.5</v>
      </c>
      <c r="CB735">
        <v>1.3</v>
      </c>
      <c r="CC735">
        <v>-2.9</v>
      </c>
      <c r="CD735">
        <v>0</v>
      </c>
      <c r="CE735">
        <v>44577</v>
      </c>
      <c r="CF735">
        <v>3240322</v>
      </c>
      <c r="CG735">
        <v>160.9</v>
      </c>
      <c r="CH735">
        <v>179.8</v>
      </c>
      <c r="CI735">
        <v>146.5</v>
      </c>
      <c r="CJ735">
        <v>163.4</v>
      </c>
      <c r="CK735">
        <v>11.2</v>
      </c>
      <c r="CL735">
        <v>-15.7</v>
      </c>
      <c r="CM735">
        <v>-4.5999999999999996</v>
      </c>
      <c r="CN735">
        <v>73.7</v>
      </c>
      <c r="CO735">
        <v>75.5</v>
      </c>
      <c r="CP735">
        <v>94.4</v>
      </c>
      <c r="CQ735">
        <v>210.23208618199999</v>
      </c>
      <c r="CR735">
        <v>24.73</v>
      </c>
      <c r="CS735">
        <v>94.7</v>
      </c>
      <c r="CT735">
        <v>102.7</v>
      </c>
      <c r="CU735" s="114" t="s">
        <v>544</v>
      </c>
      <c r="CV735">
        <v>11.17</v>
      </c>
      <c r="CW735">
        <v>6.74</v>
      </c>
      <c r="CX735">
        <v>133.9</v>
      </c>
      <c r="CY735">
        <v>149.6</v>
      </c>
      <c r="CZ735">
        <v>110.7</v>
      </c>
      <c r="DA735">
        <v>-4.0999999999999996</v>
      </c>
      <c r="DB735">
        <v>86.7</v>
      </c>
      <c r="DC735">
        <v>106.3</v>
      </c>
      <c r="DD735">
        <v>101.8</v>
      </c>
      <c r="DE735">
        <v>89.4</v>
      </c>
      <c r="DF735">
        <v>91.9</v>
      </c>
      <c r="DG735">
        <v>93.5</v>
      </c>
      <c r="DH735">
        <v>109.5</v>
      </c>
      <c r="DI735">
        <v>101</v>
      </c>
      <c r="DJ735">
        <v>276.11068136900002</v>
      </c>
      <c r="DK735">
        <v>125.4</v>
      </c>
      <c r="DL735">
        <v>129.69999999999999</v>
      </c>
      <c r="DM735">
        <v>99.8</v>
      </c>
      <c r="DN735">
        <v>40.026757000000003</v>
      </c>
      <c r="DO735">
        <v>115.1</v>
      </c>
      <c r="DP735">
        <v>132.69999999999999</v>
      </c>
      <c r="DQ735" s="1">
        <v>97.5</v>
      </c>
    </row>
    <row r="736" spans="1:121">
      <c r="A736" s="3">
        <v>44242</v>
      </c>
      <c r="B736">
        <v>92.8</v>
      </c>
      <c r="C736">
        <v>97.9</v>
      </c>
      <c r="D736">
        <v>96.1</v>
      </c>
      <c r="E736">
        <v>99.8</v>
      </c>
      <c r="F736">
        <v>108.9</v>
      </c>
      <c r="G736">
        <v>1.2097899999999999</v>
      </c>
      <c r="H736">
        <v>2698.6</v>
      </c>
      <c r="I736">
        <v>3470.4</v>
      </c>
      <c r="J736">
        <v>-0.54100000000000004</v>
      </c>
      <c r="K736">
        <v>-0.4</v>
      </c>
      <c r="L736">
        <v>13786.3</v>
      </c>
      <c r="M736">
        <v>194349</v>
      </c>
      <c r="N736">
        <v>95.4</v>
      </c>
      <c r="O736" s="114">
        <v>1195</v>
      </c>
      <c r="P736">
        <v>6</v>
      </c>
      <c r="Q736">
        <v>38.200000000000003</v>
      </c>
      <c r="R736">
        <v>7.6</v>
      </c>
      <c r="S736">
        <v>108.86</v>
      </c>
      <c r="T736">
        <v>106.52</v>
      </c>
      <c r="U736">
        <v>90.21</v>
      </c>
      <c r="V736">
        <v>89.91</v>
      </c>
      <c r="W736">
        <v>-10.1</v>
      </c>
      <c r="X736">
        <v>113.3</v>
      </c>
      <c r="Y736">
        <v>13.1</v>
      </c>
      <c r="Z736">
        <v>98</v>
      </c>
      <c r="AA736">
        <v>91.2</v>
      </c>
      <c r="AB736" s="114" t="s">
        <v>544</v>
      </c>
      <c r="AC736">
        <v>1.2097899999999999</v>
      </c>
      <c r="AD736">
        <v>96.9</v>
      </c>
      <c r="AE736">
        <v>-5</v>
      </c>
      <c r="AF736">
        <v>101.473477</v>
      </c>
      <c r="AG736">
        <v>62.36</v>
      </c>
      <c r="AH736">
        <v>107.5</v>
      </c>
      <c r="AI736">
        <v>113.3</v>
      </c>
      <c r="AJ736">
        <v>34.700000000000003</v>
      </c>
      <c r="AK736">
        <v>12</v>
      </c>
      <c r="AL736">
        <v>15.6</v>
      </c>
      <c r="AM736" s="114">
        <v>109.676</v>
      </c>
      <c r="AN736">
        <v>100.30549999999999</v>
      </c>
      <c r="AO736">
        <v>23</v>
      </c>
      <c r="AP736" s="114" t="s">
        <v>544</v>
      </c>
      <c r="AQ736">
        <v>99.9</v>
      </c>
      <c r="AR736">
        <v>71.2</v>
      </c>
      <c r="AS736">
        <v>-12</v>
      </c>
      <c r="AT736">
        <v>95.8</v>
      </c>
      <c r="AU736">
        <v>105.07</v>
      </c>
      <c r="AV736">
        <v>101.7</v>
      </c>
      <c r="AW736" s="114" t="s">
        <v>544</v>
      </c>
      <c r="AX736">
        <v>117.2</v>
      </c>
      <c r="AY736">
        <v>122.8</v>
      </c>
      <c r="AZ736">
        <v>157.69999999999999</v>
      </c>
      <c r="BA736">
        <v>122.8</v>
      </c>
      <c r="BB736">
        <v>182</v>
      </c>
      <c r="BC736">
        <v>103.3</v>
      </c>
      <c r="BD736" s="114" t="s">
        <v>544</v>
      </c>
      <c r="BE736">
        <v>16.600000000000001</v>
      </c>
      <c r="BF736">
        <v>127.7</v>
      </c>
      <c r="BG736" s="114" t="s">
        <v>544</v>
      </c>
      <c r="BH736" s="114" t="s">
        <v>544</v>
      </c>
      <c r="BI736">
        <v>121.6</v>
      </c>
      <c r="BJ736" s="114" t="s">
        <v>544</v>
      </c>
      <c r="BK736" s="114" t="s">
        <v>544</v>
      </c>
      <c r="BL736">
        <v>110.04</v>
      </c>
      <c r="BM736">
        <v>91.44</v>
      </c>
      <c r="BN736">
        <v>25.8</v>
      </c>
      <c r="BO736">
        <v>18</v>
      </c>
      <c r="BP736">
        <v>89.5</v>
      </c>
      <c r="BQ736">
        <v>90.7</v>
      </c>
      <c r="BR736">
        <v>95.1</v>
      </c>
      <c r="BS736">
        <v>110.2</v>
      </c>
      <c r="BT736">
        <v>-1.3</v>
      </c>
      <c r="BU736" s="114" t="s">
        <v>544</v>
      </c>
      <c r="BV736">
        <v>93.5</v>
      </c>
      <c r="BW736">
        <v>-2.1</v>
      </c>
      <c r="BX736">
        <v>-31.6</v>
      </c>
      <c r="BY736">
        <v>-1.4</v>
      </c>
      <c r="BZ736">
        <v>16.5</v>
      </c>
      <c r="CA736">
        <v>-15.5</v>
      </c>
      <c r="CB736">
        <v>8</v>
      </c>
      <c r="CC736">
        <v>6.5</v>
      </c>
      <c r="CD736">
        <v>7.4</v>
      </c>
      <c r="CE736">
        <v>44557</v>
      </c>
      <c r="CF736">
        <v>3256122</v>
      </c>
      <c r="CG736">
        <v>156.80000000000001</v>
      </c>
      <c r="CH736">
        <v>183.1</v>
      </c>
      <c r="CI736">
        <v>143</v>
      </c>
      <c r="CJ736">
        <v>154.9</v>
      </c>
      <c r="CK736">
        <v>16.5</v>
      </c>
      <c r="CL736">
        <v>-12.1</v>
      </c>
      <c r="CM736">
        <v>-1.3</v>
      </c>
      <c r="CN736">
        <v>76.3</v>
      </c>
      <c r="CO736">
        <v>78.2</v>
      </c>
      <c r="CP736">
        <v>101.3</v>
      </c>
      <c r="CQ736">
        <v>223.45362854000001</v>
      </c>
      <c r="CR736">
        <v>28.85</v>
      </c>
      <c r="CS736">
        <v>94.9</v>
      </c>
      <c r="CT736">
        <v>102.2</v>
      </c>
      <c r="CU736" s="114" t="s">
        <v>544</v>
      </c>
      <c r="CV736" s="114">
        <v>11.32</v>
      </c>
      <c r="CW736" s="114">
        <v>7.28</v>
      </c>
      <c r="CX736">
        <v>129</v>
      </c>
      <c r="CY736">
        <v>150.6</v>
      </c>
      <c r="CZ736">
        <v>110.2</v>
      </c>
      <c r="DA736">
        <v>-1.3</v>
      </c>
      <c r="DB736">
        <v>84.4</v>
      </c>
      <c r="DC736">
        <v>106.9</v>
      </c>
      <c r="DD736">
        <v>103.3</v>
      </c>
      <c r="DE736">
        <v>90.8</v>
      </c>
      <c r="DF736">
        <v>94.9</v>
      </c>
      <c r="DG736">
        <v>100.5</v>
      </c>
      <c r="DH736">
        <v>109.7</v>
      </c>
      <c r="DI736">
        <v>98</v>
      </c>
      <c r="DJ736">
        <v>213.13574115200001</v>
      </c>
      <c r="DK736">
        <v>126.4</v>
      </c>
      <c r="DL736">
        <v>129.30000000000001</v>
      </c>
      <c r="DM736">
        <v>97.8</v>
      </c>
      <c r="DN736">
        <v>39.643262999999997</v>
      </c>
      <c r="DO736">
        <v>112.8</v>
      </c>
      <c r="DP736">
        <v>133.80000000000001</v>
      </c>
      <c r="DQ736" s="1">
        <v>95.5</v>
      </c>
    </row>
    <row r="737" spans="1:121">
      <c r="A737" s="3">
        <v>44270</v>
      </c>
      <c r="B737">
        <v>96.7</v>
      </c>
      <c r="C737">
        <v>102</v>
      </c>
      <c r="D737">
        <v>100</v>
      </c>
      <c r="E737">
        <v>104.1</v>
      </c>
      <c r="F737" s="114">
        <v>112</v>
      </c>
      <c r="G737">
        <v>1.1899090000000001</v>
      </c>
      <c r="H737" s="114">
        <v>2724.1</v>
      </c>
      <c r="I737" s="114">
        <v>3507.2</v>
      </c>
      <c r="J737">
        <v>-0.53900000000000003</v>
      </c>
      <c r="K737">
        <v>-0.4</v>
      </c>
      <c r="L737">
        <v>15008.3</v>
      </c>
      <c r="M737">
        <v>292349</v>
      </c>
      <c r="N737" s="114">
        <v>96.2</v>
      </c>
      <c r="O737" s="114">
        <v>1459</v>
      </c>
      <c r="P737">
        <v>6</v>
      </c>
      <c r="Q737">
        <v>39.5</v>
      </c>
      <c r="R737">
        <v>6.9</v>
      </c>
      <c r="S737" s="114">
        <v>111.53</v>
      </c>
      <c r="T737" s="114">
        <v>107.66</v>
      </c>
      <c r="U737" s="114">
        <v>96.4</v>
      </c>
      <c r="V737" s="114">
        <v>94.32</v>
      </c>
      <c r="W737">
        <v>0.7</v>
      </c>
      <c r="X737" s="114">
        <v>116.3</v>
      </c>
      <c r="Y737">
        <v>23.3</v>
      </c>
      <c r="Z737">
        <v>97.8</v>
      </c>
      <c r="AA737">
        <v>91.1</v>
      </c>
      <c r="AB737" s="114" t="s">
        <v>544</v>
      </c>
      <c r="AC737">
        <v>1.1899090000000001</v>
      </c>
      <c r="AD737" s="114">
        <v>98.9</v>
      </c>
      <c r="AE737">
        <v>3.7</v>
      </c>
      <c r="AF737" s="114">
        <v>100.482625</v>
      </c>
      <c r="AG737">
        <v>65.8</v>
      </c>
      <c r="AH737">
        <v>107.9</v>
      </c>
      <c r="AI737" s="114">
        <v>116.3</v>
      </c>
      <c r="AJ737">
        <v>35.4</v>
      </c>
      <c r="AK737">
        <v>9.6</v>
      </c>
      <c r="AL737">
        <v>24.5</v>
      </c>
      <c r="AM737" s="114" t="s">
        <v>544</v>
      </c>
      <c r="AN737">
        <v>100.66249999999999</v>
      </c>
      <c r="AO737">
        <v>1.3</v>
      </c>
      <c r="AP737" s="114" t="s">
        <v>544</v>
      </c>
      <c r="AQ737">
        <v>102.8</v>
      </c>
      <c r="AR737">
        <v>76.599999999999994</v>
      </c>
      <c r="AS737">
        <v>-8.1999999999999993</v>
      </c>
      <c r="AT737">
        <v>103.7</v>
      </c>
      <c r="AU737" s="114">
        <v>104.99</v>
      </c>
      <c r="AV737" s="114">
        <v>103.4</v>
      </c>
      <c r="AW737" s="114" t="s">
        <v>544</v>
      </c>
      <c r="AX737">
        <v>121</v>
      </c>
      <c r="AY737">
        <v>126.7</v>
      </c>
      <c r="AZ737">
        <v>162.6</v>
      </c>
      <c r="BA737">
        <v>123.1</v>
      </c>
      <c r="BB737">
        <v>190</v>
      </c>
      <c r="BC737" s="114">
        <v>103.9</v>
      </c>
      <c r="BD737" s="114" t="s">
        <v>544</v>
      </c>
      <c r="BE737">
        <v>28.5</v>
      </c>
      <c r="BF737" s="114">
        <v>130.80000000000001</v>
      </c>
      <c r="BG737" s="114" t="s">
        <v>544</v>
      </c>
      <c r="BH737" s="114" t="s">
        <v>544</v>
      </c>
      <c r="BI737" s="114">
        <v>141.80000000000001</v>
      </c>
      <c r="BJ737" s="114" t="s">
        <v>544</v>
      </c>
      <c r="BK737" s="114" t="s">
        <v>544</v>
      </c>
      <c r="BL737" s="114">
        <v>111.86</v>
      </c>
      <c r="BM737" s="114">
        <v>97.53</v>
      </c>
      <c r="BN737">
        <v>28.1</v>
      </c>
      <c r="BO737">
        <v>24</v>
      </c>
      <c r="BP737" s="114">
        <v>89.5</v>
      </c>
      <c r="BQ737" s="114">
        <v>93.9</v>
      </c>
      <c r="BR737" s="114">
        <v>99.3</v>
      </c>
      <c r="BS737" s="114">
        <v>120.7</v>
      </c>
      <c r="BT737">
        <v>1.5</v>
      </c>
      <c r="BU737" s="114" t="s">
        <v>544</v>
      </c>
      <c r="BV737" s="114">
        <v>96.6</v>
      </c>
      <c r="BW737">
        <v>6.6</v>
      </c>
      <c r="BX737">
        <v>-14.3</v>
      </c>
      <c r="BY737">
        <v>7.7</v>
      </c>
      <c r="BZ737">
        <v>24</v>
      </c>
      <c r="CA737">
        <v>-12.7</v>
      </c>
      <c r="CB737">
        <v>17.7</v>
      </c>
      <c r="CC737">
        <v>22.3</v>
      </c>
      <c r="CD737">
        <v>12.3</v>
      </c>
      <c r="CE737" s="114">
        <v>44610</v>
      </c>
      <c r="CF737" s="114">
        <v>3285127</v>
      </c>
      <c r="CG737" s="114">
        <v>136.1</v>
      </c>
      <c r="CH737" s="114">
        <v>150.80000000000001</v>
      </c>
      <c r="CI737" s="114">
        <v>128.9</v>
      </c>
      <c r="CJ737" s="114">
        <v>134.6</v>
      </c>
      <c r="CK737">
        <v>19.2</v>
      </c>
      <c r="CL737">
        <v>-8.4</v>
      </c>
      <c r="CM737">
        <v>1.5</v>
      </c>
      <c r="CN737">
        <v>80.2</v>
      </c>
      <c r="CO737">
        <v>81.3</v>
      </c>
      <c r="CP737" s="114">
        <v>102.1</v>
      </c>
      <c r="CQ737">
        <v>263.663238525</v>
      </c>
      <c r="CR737">
        <v>23.3</v>
      </c>
      <c r="CS737">
        <v>95</v>
      </c>
      <c r="CT737">
        <v>101.7</v>
      </c>
      <c r="CU737" s="114" t="s">
        <v>544</v>
      </c>
      <c r="CV737" s="114">
        <v>12.34</v>
      </c>
      <c r="CW737" s="114">
        <v>7.94</v>
      </c>
      <c r="CX737" s="114">
        <v>111.7</v>
      </c>
      <c r="CY737" s="114">
        <v>123.7</v>
      </c>
      <c r="CZ737" s="114">
        <v>120.3</v>
      </c>
      <c r="DA737">
        <v>0.5</v>
      </c>
      <c r="DB737" s="114">
        <v>84.8</v>
      </c>
      <c r="DC737">
        <v>107.2</v>
      </c>
      <c r="DD737">
        <v>105.5</v>
      </c>
      <c r="DE737">
        <v>93.2</v>
      </c>
      <c r="DF737">
        <v>100.2</v>
      </c>
      <c r="DG737" s="114">
        <v>103.8</v>
      </c>
      <c r="DH737" s="114">
        <v>112.6</v>
      </c>
      <c r="DI737" s="114">
        <v>102.7</v>
      </c>
      <c r="DJ737">
        <v>212.966679435</v>
      </c>
      <c r="DK737" s="114">
        <v>131.1</v>
      </c>
      <c r="DL737" s="114">
        <v>129.69999999999999</v>
      </c>
      <c r="DM737" s="114">
        <v>101</v>
      </c>
      <c r="DN737" s="114">
        <v>41.114263999999999</v>
      </c>
      <c r="DO737">
        <v>118.2</v>
      </c>
      <c r="DP737" s="114">
        <v>142.1</v>
      </c>
      <c r="DQ737" s="114">
        <v>96.3</v>
      </c>
    </row>
    <row r="738" spans="1:121">
      <c r="A738" s="3">
        <v>44301</v>
      </c>
      <c r="B738" s="114">
        <v>96.7</v>
      </c>
      <c r="C738" s="114">
        <v>102.7</v>
      </c>
      <c r="D738" s="114">
        <v>102.1</v>
      </c>
      <c r="E738" s="114">
        <v>103.2</v>
      </c>
      <c r="F738" s="114">
        <v>113.3</v>
      </c>
      <c r="G738" s="114">
        <v>1.19791</v>
      </c>
      <c r="H738" s="114">
        <v>2736.8</v>
      </c>
      <c r="I738" s="114">
        <v>3518.3</v>
      </c>
      <c r="J738" s="114">
        <v>-0.53800000000000003</v>
      </c>
      <c r="K738" s="114">
        <v>-0.3</v>
      </c>
      <c r="L738" s="114">
        <v>15135.9</v>
      </c>
      <c r="M738" s="114">
        <v>229650</v>
      </c>
      <c r="N738" s="114">
        <v>95.9</v>
      </c>
      <c r="O738" s="114">
        <v>1333</v>
      </c>
      <c r="P738" s="114">
        <v>6</v>
      </c>
      <c r="Q738" s="114">
        <v>36</v>
      </c>
      <c r="R738" s="114">
        <v>6.8</v>
      </c>
      <c r="S738" s="114">
        <v>110.82</v>
      </c>
      <c r="T738" s="114">
        <v>106.89</v>
      </c>
      <c r="U738" s="114">
        <v>95.38</v>
      </c>
      <c r="V738" s="114">
        <v>92.07</v>
      </c>
      <c r="W738" s="114">
        <v>6.5</v>
      </c>
      <c r="X738" s="114">
        <v>120</v>
      </c>
      <c r="Y738" s="114">
        <v>23.4</v>
      </c>
      <c r="Z738" s="114">
        <v>97.9</v>
      </c>
      <c r="AA738" s="114">
        <v>91.2</v>
      </c>
      <c r="AB738" s="114" t="s">
        <v>544</v>
      </c>
      <c r="AC738" s="114">
        <v>1.19791</v>
      </c>
      <c r="AD738" s="114">
        <v>98.6</v>
      </c>
      <c r="AE738" s="114">
        <v>12.3</v>
      </c>
      <c r="AF738" s="114">
        <v>99.904762000000005</v>
      </c>
      <c r="AG738" s="114">
        <v>65.53</v>
      </c>
      <c r="AH738" s="114">
        <v>108.1</v>
      </c>
      <c r="AI738" s="114">
        <v>120</v>
      </c>
      <c r="AJ738" s="114">
        <v>30.7</v>
      </c>
      <c r="AK738" s="114">
        <v>11.5</v>
      </c>
      <c r="AL738" s="114">
        <v>27.8</v>
      </c>
      <c r="AM738" s="114" t="s">
        <v>544</v>
      </c>
      <c r="AN738" s="114">
        <v>101.014</v>
      </c>
      <c r="AO738" s="114">
        <v>19.899999999999999</v>
      </c>
      <c r="AP738" s="114" t="s">
        <v>544</v>
      </c>
      <c r="AQ738" s="114">
        <v>101.9</v>
      </c>
      <c r="AR738">
        <v>70.7</v>
      </c>
      <c r="AS738" s="114">
        <v>-7.9</v>
      </c>
      <c r="AT738" s="114">
        <v>109.4</v>
      </c>
      <c r="AU738" s="114">
        <v>105.45</v>
      </c>
      <c r="AV738" s="114">
        <v>104.6</v>
      </c>
      <c r="AW738" s="114" t="s">
        <v>544</v>
      </c>
      <c r="AX738" s="114">
        <v>121.4</v>
      </c>
      <c r="AY738" s="114">
        <v>127.9</v>
      </c>
      <c r="AZ738" s="114">
        <v>168.5</v>
      </c>
      <c r="BA738" s="114">
        <v>126.3</v>
      </c>
      <c r="BB738" s="114">
        <v>197.9</v>
      </c>
      <c r="BC738" s="114">
        <v>104.7</v>
      </c>
      <c r="BD738" s="114" t="s">
        <v>544</v>
      </c>
      <c r="BE738" s="114">
        <v>35.299999999999997</v>
      </c>
      <c r="BF738" s="114">
        <v>130.80000000000001</v>
      </c>
      <c r="BG738" s="114" t="s">
        <v>544</v>
      </c>
      <c r="BH738" s="114" t="s">
        <v>544</v>
      </c>
      <c r="BI738" s="114">
        <v>134.30000000000001</v>
      </c>
      <c r="BJ738" s="114" t="s">
        <v>544</v>
      </c>
      <c r="BK738" s="114" t="s">
        <v>544</v>
      </c>
      <c r="BL738" s="114">
        <v>111.91</v>
      </c>
      <c r="BM738" s="114">
        <v>96.31</v>
      </c>
      <c r="BN738" s="114">
        <v>27</v>
      </c>
      <c r="BO738" s="114">
        <v>27.2</v>
      </c>
      <c r="BP738" s="114">
        <v>89.4</v>
      </c>
      <c r="BQ738" s="114">
        <v>91.3</v>
      </c>
      <c r="BR738" s="114">
        <v>94.5</v>
      </c>
      <c r="BS738" s="114">
        <v>112.5</v>
      </c>
      <c r="BT738" s="114">
        <v>1.8</v>
      </c>
      <c r="BU738" s="114" t="s">
        <v>544</v>
      </c>
      <c r="BV738" s="114">
        <v>94.4</v>
      </c>
      <c r="BW738" s="114">
        <v>3.7</v>
      </c>
      <c r="BX738" s="114">
        <v>-14.7</v>
      </c>
      <c r="BY738" s="114">
        <v>10.199999999999999</v>
      </c>
      <c r="BZ738" s="114">
        <v>25.3</v>
      </c>
      <c r="CA738">
        <v>-6.1</v>
      </c>
      <c r="CB738" s="114">
        <v>7.3</v>
      </c>
      <c r="CC738" s="114">
        <v>9.3000000000000007</v>
      </c>
      <c r="CD738" s="114">
        <v>17.3</v>
      </c>
      <c r="CE738" s="114">
        <v>44616</v>
      </c>
      <c r="CF738" s="114">
        <v>3285017</v>
      </c>
      <c r="CG738" s="114">
        <v>149.80000000000001</v>
      </c>
      <c r="CH738" s="114">
        <v>176.8</v>
      </c>
      <c r="CI738" s="114">
        <v>135</v>
      </c>
      <c r="CJ738" s="114">
        <v>148.4</v>
      </c>
      <c r="CK738" s="114">
        <v>17.3</v>
      </c>
      <c r="CL738" s="114">
        <v>-10.1</v>
      </c>
      <c r="CM738" s="114">
        <v>1.8</v>
      </c>
      <c r="CN738" s="114">
        <v>77.900000000000006</v>
      </c>
      <c r="CO738" s="114">
        <v>78.900000000000006</v>
      </c>
      <c r="CP738" s="114">
        <v>104.2</v>
      </c>
      <c r="CQ738" s="114">
        <v>236.37902832</v>
      </c>
      <c r="CR738">
        <v>18.239999999999998</v>
      </c>
      <c r="CS738" s="114">
        <v>95</v>
      </c>
      <c r="CT738" s="114">
        <v>102</v>
      </c>
      <c r="CU738" s="114" t="s">
        <v>544</v>
      </c>
      <c r="CV738" s="114">
        <v>9.8800000000000008</v>
      </c>
      <c r="CW738" s="114">
        <v>5.82</v>
      </c>
      <c r="CX738" s="114">
        <v>122.6</v>
      </c>
      <c r="CY738" s="114">
        <v>144.6</v>
      </c>
      <c r="CZ738" s="114">
        <v>118.1</v>
      </c>
      <c r="DA738" s="114">
        <v>-5.3</v>
      </c>
      <c r="DB738" s="114">
        <v>89.5</v>
      </c>
      <c r="DC738" s="114">
        <v>107.9</v>
      </c>
      <c r="DD738" s="114">
        <v>105.4</v>
      </c>
      <c r="DE738" s="114">
        <v>94.4</v>
      </c>
      <c r="DF738" s="114">
        <v>99.1</v>
      </c>
      <c r="DG738" s="114">
        <v>102.3</v>
      </c>
      <c r="DH738" s="114">
        <v>118</v>
      </c>
      <c r="DI738" s="114">
        <v>96.6</v>
      </c>
      <c r="DJ738" s="114">
        <v>195.100507757</v>
      </c>
      <c r="DK738" s="114">
        <v>131</v>
      </c>
      <c r="DL738" s="114">
        <v>129.80000000000001</v>
      </c>
      <c r="DM738" s="114">
        <v>98.4</v>
      </c>
      <c r="DN738" s="114">
        <v>41.876708999999998</v>
      </c>
      <c r="DO738" s="114">
        <v>116.3</v>
      </c>
      <c r="DP738" s="114">
        <v>140.9</v>
      </c>
      <c r="DQ738" s="114">
        <v>95.9</v>
      </c>
    </row>
    <row r="739" spans="1:121">
      <c r="A739" s="3">
        <v>44331</v>
      </c>
      <c r="B739" s="114">
        <v>99.3</v>
      </c>
      <c r="C739" s="114">
        <v>103.9</v>
      </c>
      <c r="D739" s="114">
        <v>104</v>
      </c>
      <c r="E739" s="114">
        <v>103.8</v>
      </c>
      <c r="F739" s="114">
        <v>109.7</v>
      </c>
      <c r="G739" s="114">
        <v>1.2145900000000001</v>
      </c>
      <c r="H739" s="114">
        <v>2764.3</v>
      </c>
      <c r="I739" s="114">
        <v>3527.9</v>
      </c>
      <c r="J739" s="114">
        <v>-0.54</v>
      </c>
      <c r="K739" s="114">
        <v>-0.2</v>
      </c>
      <c r="L739" s="114">
        <v>15421.1</v>
      </c>
      <c r="M739" s="114">
        <v>230635</v>
      </c>
      <c r="N739" s="114">
        <v>95.2</v>
      </c>
      <c r="O739" s="114">
        <v>1116</v>
      </c>
      <c r="P739" s="114">
        <v>5.9</v>
      </c>
      <c r="Q739" s="114">
        <v>32.9</v>
      </c>
      <c r="R739" s="114">
        <v>7.5</v>
      </c>
      <c r="S739" s="114">
        <v>112.9</v>
      </c>
      <c r="T739" s="114">
        <v>106.56</v>
      </c>
      <c r="U739" s="114">
        <v>98.05</v>
      </c>
      <c r="V739" s="114">
        <v>93.46</v>
      </c>
      <c r="W739" s="114">
        <v>13.2</v>
      </c>
      <c r="X739" s="114">
        <v>112.8</v>
      </c>
      <c r="Y739" s="114">
        <v>22</v>
      </c>
      <c r="Z739" s="114">
        <v>98</v>
      </c>
      <c r="AA739" s="114">
        <v>91.2</v>
      </c>
      <c r="AB739" s="114" t="s">
        <v>544</v>
      </c>
      <c r="AC739" s="114">
        <v>1.2145900000000001</v>
      </c>
      <c r="AD739" s="114">
        <v>97.8</v>
      </c>
      <c r="AE739" s="114">
        <v>19.399999999999999</v>
      </c>
      <c r="AF739" s="114">
        <v>98.876403999999994</v>
      </c>
      <c r="AG739" s="114">
        <v>68.38</v>
      </c>
      <c r="AH739" s="114">
        <v>108.4</v>
      </c>
      <c r="AI739" s="114">
        <v>112.8</v>
      </c>
      <c r="AJ739" s="114">
        <v>30.8</v>
      </c>
      <c r="AK739" s="114">
        <v>13.3</v>
      </c>
      <c r="AL739" s="114">
        <v>8.1999999999999993</v>
      </c>
      <c r="AM739" s="114" t="s">
        <v>544</v>
      </c>
      <c r="AN739" s="114">
        <v>101.3369</v>
      </c>
      <c r="AO739" s="114">
        <v>17.5</v>
      </c>
      <c r="AP739" s="114" t="s">
        <v>544</v>
      </c>
      <c r="AQ739" s="114">
        <v>103</v>
      </c>
      <c r="AR739">
        <v>84.4</v>
      </c>
      <c r="AS739" s="114">
        <v>-4.3</v>
      </c>
      <c r="AT739" s="114">
        <v>112.2</v>
      </c>
      <c r="AU739" s="114">
        <v>105.57</v>
      </c>
      <c r="AV739" s="114">
        <v>106.5</v>
      </c>
      <c r="AW739" s="114" t="s">
        <v>544</v>
      </c>
      <c r="AX739" s="114">
        <v>130.1</v>
      </c>
      <c r="AY739" s="114">
        <v>138.19999999999999</v>
      </c>
      <c r="AZ739" s="114">
        <v>188.4</v>
      </c>
      <c r="BA739" s="114">
        <v>134.5</v>
      </c>
      <c r="BB739" s="114">
        <v>225.9</v>
      </c>
      <c r="BC739" s="114">
        <v>105.4</v>
      </c>
      <c r="BD739" s="114" t="s">
        <v>544</v>
      </c>
      <c r="BE739" s="114">
        <v>17.600000000000001</v>
      </c>
      <c r="BF739" s="114">
        <v>130.4</v>
      </c>
      <c r="BG739" s="114" t="s">
        <v>544</v>
      </c>
      <c r="BH739" s="114" t="s">
        <v>544</v>
      </c>
      <c r="BI739" s="114">
        <v>132.69999999999999</v>
      </c>
      <c r="BJ739" s="114" t="s">
        <v>544</v>
      </c>
      <c r="BK739" s="114" t="s">
        <v>544</v>
      </c>
      <c r="BL739" s="114">
        <v>112.31</v>
      </c>
      <c r="BM739" s="114">
        <v>99.54</v>
      </c>
      <c r="BN739" s="114">
        <v>22.3</v>
      </c>
      <c r="BO739" s="114">
        <v>28.8</v>
      </c>
      <c r="BP739" s="114">
        <v>86.3</v>
      </c>
      <c r="BQ739" s="114">
        <v>91.6</v>
      </c>
      <c r="BR739" s="114">
        <v>94</v>
      </c>
      <c r="BS739" s="114">
        <v>117.7</v>
      </c>
      <c r="BT739" s="114">
        <v>1.9</v>
      </c>
      <c r="BU739" s="114" t="s">
        <v>544</v>
      </c>
      <c r="BV739" s="114">
        <v>94.7</v>
      </c>
      <c r="BW739" s="114">
        <v>13.8</v>
      </c>
      <c r="BX739" s="114">
        <v>-3.4</v>
      </c>
      <c r="BY739" s="114">
        <v>16.100000000000001</v>
      </c>
      <c r="BZ739" s="114">
        <v>25.8</v>
      </c>
      <c r="CA739">
        <v>-8.6</v>
      </c>
      <c r="CB739" s="114">
        <v>41.1</v>
      </c>
      <c r="CC739" s="114">
        <v>19.5</v>
      </c>
      <c r="CD739" s="114">
        <v>10</v>
      </c>
      <c r="CE739" s="114">
        <v>44640</v>
      </c>
      <c r="CF739" s="114">
        <v>3300466</v>
      </c>
      <c r="CG739" s="114">
        <v>152.1</v>
      </c>
      <c r="CH739" s="114">
        <v>186.6</v>
      </c>
      <c r="CI739" s="114">
        <v>138.80000000000001</v>
      </c>
      <c r="CJ739" s="114">
        <v>145.4</v>
      </c>
      <c r="CK739" s="114">
        <v>16.8</v>
      </c>
      <c r="CL739" s="114">
        <v>-10.8</v>
      </c>
      <c r="CM739" s="114">
        <v>1.9</v>
      </c>
      <c r="CN739" s="114">
        <v>78.400000000000006</v>
      </c>
      <c r="CO739" s="114">
        <v>79.7</v>
      </c>
      <c r="CP739" s="114">
        <v>102.8</v>
      </c>
      <c r="CQ739" s="114">
        <v>168.61250305199999</v>
      </c>
      <c r="CR739">
        <v>20.57</v>
      </c>
      <c r="CS739" s="114">
        <v>95</v>
      </c>
      <c r="CT739" s="114">
        <v>102.3</v>
      </c>
      <c r="CU739" s="114" t="s">
        <v>544</v>
      </c>
      <c r="CV739" s="114">
        <v>10.47</v>
      </c>
      <c r="CW739" s="114">
        <v>6.08</v>
      </c>
      <c r="CX739" s="114">
        <v>121</v>
      </c>
      <c r="CY739" s="114">
        <v>146.80000000000001</v>
      </c>
      <c r="CZ739" s="114">
        <v>117.1</v>
      </c>
      <c r="DA739" s="114">
        <v>-5.0999999999999996</v>
      </c>
      <c r="DB739" s="114">
        <v>86.9</v>
      </c>
      <c r="DC739" s="114">
        <v>108.5</v>
      </c>
      <c r="DD739" s="114">
        <v>106</v>
      </c>
      <c r="DE739" s="114">
        <v>95.8</v>
      </c>
      <c r="DF739" s="114">
        <v>102.9</v>
      </c>
      <c r="DG739" s="114">
        <v>105.6</v>
      </c>
      <c r="DH739" s="114">
        <v>108.9</v>
      </c>
      <c r="DI739" s="114">
        <v>95.6</v>
      </c>
      <c r="DJ739" s="114">
        <v>188.81591789800001</v>
      </c>
      <c r="DK739" s="114">
        <v>130.69999999999999</v>
      </c>
      <c r="DL739" s="114">
        <v>128.30000000000001</v>
      </c>
      <c r="DM739" s="114">
        <v>98</v>
      </c>
      <c r="DN739" s="114">
        <v>43.600431</v>
      </c>
      <c r="DO739" s="114">
        <v>116.1</v>
      </c>
      <c r="DP739" s="114">
        <v>144.1</v>
      </c>
      <c r="DQ739" s="114">
        <v>95.2</v>
      </c>
    </row>
    <row r="740" spans="1:121">
      <c r="A740" s="3">
        <v>44362</v>
      </c>
      <c r="B740" s="114">
        <v>101.7</v>
      </c>
      <c r="C740" s="114">
        <v>105.9</v>
      </c>
      <c r="D740" s="114">
        <v>108.6</v>
      </c>
      <c r="E740" s="114">
        <v>103.4</v>
      </c>
      <c r="F740" s="114">
        <v>114.2</v>
      </c>
      <c r="G740" s="114">
        <v>1.204709</v>
      </c>
      <c r="H740" s="114">
        <v>2771.6</v>
      </c>
      <c r="I740" s="114">
        <v>3536.5</v>
      </c>
      <c r="J740" s="114">
        <v>-0.54300000000000004</v>
      </c>
      <c r="K740" s="114">
        <v>-0.3</v>
      </c>
      <c r="L740" s="114">
        <v>15531</v>
      </c>
      <c r="M740" s="114">
        <v>274152</v>
      </c>
      <c r="N740" s="114">
        <v>94.2</v>
      </c>
      <c r="O740" s="114" t="s">
        <v>544</v>
      </c>
      <c r="P740" s="114">
        <v>5.9</v>
      </c>
      <c r="Q740" s="114">
        <v>34</v>
      </c>
      <c r="R740" s="114">
        <v>7.6</v>
      </c>
      <c r="S740" s="114" t="s">
        <v>544</v>
      </c>
      <c r="T740" s="114">
        <v>107.09</v>
      </c>
      <c r="U740" s="114" t="s">
        <v>544</v>
      </c>
      <c r="V740" s="114">
        <v>92.36</v>
      </c>
      <c r="W740" s="114">
        <v>18.8</v>
      </c>
      <c r="X740" s="114">
        <v>113.2</v>
      </c>
      <c r="Y740" s="114">
        <v>25</v>
      </c>
      <c r="Z740" s="114">
        <v>97.8</v>
      </c>
      <c r="AA740" s="114">
        <v>90.9</v>
      </c>
      <c r="AB740" s="114" t="s">
        <v>544</v>
      </c>
      <c r="AC740" s="114">
        <v>1.204709</v>
      </c>
      <c r="AD740" s="114">
        <v>96.5</v>
      </c>
      <c r="AE740" s="114">
        <v>25.9</v>
      </c>
      <c r="AF740" s="114">
        <v>98.064515999999998</v>
      </c>
      <c r="AG740" s="114">
        <v>73.510000000000005</v>
      </c>
      <c r="AH740" s="114">
        <v>108.8</v>
      </c>
      <c r="AI740" s="114">
        <v>113.2</v>
      </c>
      <c r="AJ740" s="114">
        <v>31</v>
      </c>
      <c r="AK740" s="114">
        <v>10.7</v>
      </c>
      <c r="AL740" s="114">
        <v>19.7</v>
      </c>
      <c r="AM740" s="114" t="s">
        <v>544</v>
      </c>
      <c r="AN740" s="114">
        <v>101.6258</v>
      </c>
      <c r="AO740" s="114">
        <v>16.3</v>
      </c>
      <c r="AP740" s="114" t="s">
        <v>544</v>
      </c>
      <c r="AQ740" s="114">
        <v>103.6</v>
      </c>
      <c r="AR740" s="114">
        <v>79.8</v>
      </c>
      <c r="AS740" s="114">
        <v>-1.2</v>
      </c>
      <c r="AT740" s="114">
        <v>117.2</v>
      </c>
      <c r="AU740" s="114">
        <v>105.09</v>
      </c>
      <c r="AV740" s="114">
        <v>108.4</v>
      </c>
      <c r="AW740" s="114" t="s">
        <v>544</v>
      </c>
      <c r="AX740" s="114">
        <v>141.6</v>
      </c>
      <c r="AY740" s="114">
        <v>147.4</v>
      </c>
      <c r="AZ740" s="114">
        <v>184.1</v>
      </c>
      <c r="BA740" s="114">
        <v>129.9</v>
      </c>
      <c r="BB740" s="114">
        <v>221.8</v>
      </c>
      <c r="BC740" s="114">
        <v>106.2</v>
      </c>
      <c r="BD740" s="114" t="s">
        <v>544</v>
      </c>
      <c r="BE740" s="114">
        <v>22</v>
      </c>
      <c r="BF740" s="114" t="s">
        <v>544</v>
      </c>
      <c r="BG740" s="114" t="s">
        <v>544</v>
      </c>
      <c r="BH740" s="114" t="s">
        <v>544</v>
      </c>
      <c r="BI740" s="114">
        <v>133.69999999999999</v>
      </c>
      <c r="BJ740" s="114" t="s">
        <v>544</v>
      </c>
      <c r="BK740" s="114" t="s">
        <v>544</v>
      </c>
      <c r="BL740" s="114">
        <v>113.73</v>
      </c>
      <c r="BM740" s="114">
        <v>100.12</v>
      </c>
      <c r="BN740" s="114">
        <v>26</v>
      </c>
      <c r="BO740" s="114">
        <v>32.200000000000003</v>
      </c>
      <c r="BP740" s="114">
        <v>83.8</v>
      </c>
      <c r="BQ740" s="114">
        <v>86.5</v>
      </c>
      <c r="BR740" s="114">
        <v>90.9</v>
      </c>
      <c r="BS740" s="114">
        <v>122.7</v>
      </c>
      <c r="BT740" s="114">
        <v>5.2</v>
      </c>
      <c r="BU740" s="114" t="s">
        <v>544</v>
      </c>
      <c r="BV740" s="114">
        <v>93.6</v>
      </c>
      <c r="BW740" s="114">
        <v>22.5</v>
      </c>
      <c r="BX740" s="114">
        <v>12.6</v>
      </c>
      <c r="BY740" s="114">
        <v>20.8</v>
      </c>
      <c r="BZ740" s="114">
        <v>28.5</v>
      </c>
      <c r="CA740">
        <v>-6.9</v>
      </c>
      <c r="CB740" s="114">
        <v>58.4</v>
      </c>
      <c r="CC740" s="114">
        <v>34.1</v>
      </c>
      <c r="CD740" s="114">
        <v>13.4</v>
      </c>
      <c r="CE740" s="114">
        <v>44718</v>
      </c>
      <c r="CF740" s="114">
        <v>3307857</v>
      </c>
      <c r="CG740" s="114" t="s">
        <v>544</v>
      </c>
      <c r="CH740" s="114" t="s">
        <v>544</v>
      </c>
      <c r="CI740" s="114" t="s">
        <v>544</v>
      </c>
      <c r="CJ740" s="114" t="s">
        <v>544</v>
      </c>
      <c r="CK740" s="114">
        <v>16.399999999999999</v>
      </c>
      <c r="CL740" s="114">
        <v>-11.3</v>
      </c>
      <c r="CM740" s="114">
        <v>5.2</v>
      </c>
      <c r="CN740" s="114">
        <v>78.400000000000006</v>
      </c>
      <c r="CO740" s="114">
        <v>80</v>
      </c>
      <c r="CP740" s="114">
        <v>110.6</v>
      </c>
      <c r="CQ740" s="114">
        <v>192.48025512699999</v>
      </c>
      <c r="CR740">
        <v>19.54</v>
      </c>
      <c r="CS740" s="114">
        <v>95</v>
      </c>
      <c r="CT740" s="114">
        <v>101.6</v>
      </c>
      <c r="CU740" s="114" t="s">
        <v>544</v>
      </c>
      <c r="CV740" s="114" t="s">
        <v>544</v>
      </c>
      <c r="CW740" s="114" t="s">
        <v>544</v>
      </c>
      <c r="CX740" s="114" t="s">
        <v>544</v>
      </c>
      <c r="CY740" s="114" t="s">
        <v>544</v>
      </c>
      <c r="CZ740" s="114">
        <v>114</v>
      </c>
      <c r="DA740" s="114">
        <v>-7.9</v>
      </c>
      <c r="DB740" s="114">
        <v>86.4</v>
      </c>
      <c r="DC740" s="114">
        <v>108.9</v>
      </c>
      <c r="DD740" s="114">
        <v>106.9</v>
      </c>
      <c r="DE740" s="114">
        <v>99.7</v>
      </c>
      <c r="DF740" s="114">
        <v>103.7</v>
      </c>
      <c r="DG740" s="114">
        <v>121.2</v>
      </c>
      <c r="DH740" s="114">
        <v>111.2</v>
      </c>
      <c r="DI740" s="114">
        <v>93.7</v>
      </c>
      <c r="DJ740" s="114" t="s">
        <v>544</v>
      </c>
      <c r="DK740" s="114" t="s">
        <v>544</v>
      </c>
      <c r="DL740" s="114" t="s">
        <v>544</v>
      </c>
      <c r="DM740" s="114">
        <v>96.6</v>
      </c>
      <c r="DN740" s="114">
        <v>44.528846999999999</v>
      </c>
      <c r="DO740" s="114">
        <v>116.9</v>
      </c>
      <c r="DP740" s="114">
        <v>148</v>
      </c>
      <c r="DQ740" s="114">
        <v>94.3</v>
      </c>
    </row>
    <row r="741" spans="1:121">
      <c r="A741" s="3">
        <v>44392</v>
      </c>
      <c r="B741" s="114">
        <v>100.8</v>
      </c>
      <c r="C741" s="114">
        <v>105.3</v>
      </c>
      <c r="D741" s="114">
        <v>109</v>
      </c>
      <c r="E741" s="114">
        <v>101.8</v>
      </c>
      <c r="F741" s="114" t="s">
        <v>544</v>
      </c>
      <c r="G741" s="114">
        <v>1.1821820000000001</v>
      </c>
      <c r="H741" s="114" t="s">
        <v>544</v>
      </c>
      <c r="I741" s="114" t="s">
        <v>544</v>
      </c>
      <c r="J741" s="114">
        <v>-0.54500000000000004</v>
      </c>
      <c r="K741" s="114">
        <v>-0.5</v>
      </c>
      <c r="L741" s="114">
        <v>15544.4</v>
      </c>
      <c r="M741" s="114">
        <v>236393</v>
      </c>
      <c r="N741" s="114" t="s">
        <v>544</v>
      </c>
      <c r="O741" s="114" t="s">
        <v>544</v>
      </c>
      <c r="P741" s="114">
        <v>5.7</v>
      </c>
      <c r="Q741" s="114">
        <v>29.3</v>
      </c>
      <c r="R741" s="114">
        <v>8.4</v>
      </c>
      <c r="S741" s="114" t="s">
        <v>544</v>
      </c>
      <c r="T741" s="114" t="s">
        <v>544</v>
      </c>
      <c r="U741" s="114" t="s">
        <v>544</v>
      </c>
      <c r="V741" s="114" t="s">
        <v>544</v>
      </c>
      <c r="W741" s="114">
        <v>17.7</v>
      </c>
      <c r="X741" s="114" t="s">
        <v>544</v>
      </c>
      <c r="Y741" s="114">
        <v>24.5</v>
      </c>
      <c r="Z741" s="114">
        <v>97.8</v>
      </c>
      <c r="AA741" s="114">
        <v>91.1</v>
      </c>
      <c r="AB741" s="114" t="s">
        <v>544</v>
      </c>
      <c r="AC741" s="114">
        <v>1.1821820000000001</v>
      </c>
      <c r="AD741" s="114" t="s">
        <v>544</v>
      </c>
      <c r="AE741" s="114">
        <v>29</v>
      </c>
      <c r="AF741" s="114" t="s">
        <v>544</v>
      </c>
      <c r="AG741" s="114">
        <v>74.400000000000006</v>
      </c>
      <c r="AH741" s="114">
        <v>109.3</v>
      </c>
      <c r="AI741" s="114" t="s">
        <v>544</v>
      </c>
      <c r="AJ741" s="114">
        <v>27.3</v>
      </c>
      <c r="AK741" s="114">
        <v>11.4</v>
      </c>
      <c r="AL741" s="114">
        <v>13.9</v>
      </c>
      <c r="AM741" s="114" t="s">
        <v>544</v>
      </c>
      <c r="AN741" s="114" t="s">
        <v>544</v>
      </c>
      <c r="AO741" s="114">
        <v>21.3</v>
      </c>
      <c r="AP741" s="114" t="s">
        <v>544</v>
      </c>
      <c r="AQ741" s="114">
        <v>104.4</v>
      </c>
      <c r="AR741" s="114">
        <v>63.3</v>
      </c>
      <c r="AS741" s="114">
        <v>-2</v>
      </c>
      <c r="AT741" s="114">
        <v>117.5</v>
      </c>
      <c r="AU741" s="114" t="s">
        <v>544</v>
      </c>
      <c r="AV741" s="114" t="s">
        <v>544</v>
      </c>
      <c r="AW741" s="114" t="s">
        <v>544</v>
      </c>
      <c r="AX741" s="114">
        <v>149.5</v>
      </c>
      <c r="AY741" s="114">
        <v>153.5</v>
      </c>
      <c r="AZ741" s="114">
        <v>178.7</v>
      </c>
      <c r="BA741" s="114">
        <v>130.1</v>
      </c>
      <c r="BB741" s="114">
        <v>212.6</v>
      </c>
      <c r="BC741" s="114" t="s">
        <v>544</v>
      </c>
      <c r="BD741" s="114" t="s">
        <v>544</v>
      </c>
      <c r="BE741" s="114">
        <v>21.1</v>
      </c>
      <c r="BF741" s="114" t="s">
        <v>544</v>
      </c>
      <c r="BG741" s="114" t="s">
        <v>544</v>
      </c>
      <c r="BH741" s="114" t="s">
        <v>544</v>
      </c>
      <c r="BI741" s="114" t="s">
        <v>544</v>
      </c>
      <c r="BJ741" s="114" t="s">
        <v>544</v>
      </c>
      <c r="BK741" s="114" t="s">
        <v>544</v>
      </c>
      <c r="BL741" s="114" t="s">
        <v>544</v>
      </c>
      <c r="BM741" s="114" t="s">
        <v>544</v>
      </c>
      <c r="BN741" s="114">
        <v>23.6</v>
      </c>
      <c r="BO741" s="114">
        <v>33.299999999999997</v>
      </c>
      <c r="BP741" s="114" t="s">
        <v>544</v>
      </c>
      <c r="BQ741" s="114" t="s">
        <v>544</v>
      </c>
      <c r="BR741" s="114" t="s">
        <v>544</v>
      </c>
      <c r="BS741" s="114" t="s">
        <v>544</v>
      </c>
      <c r="BT741" s="114">
        <v>7.4</v>
      </c>
      <c r="BU741" s="114" t="s">
        <v>544</v>
      </c>
      <c r="BV741" s="114" t="s">
        <v>544</v>
      </c>
      <c r="BW741" s="114">
        <v>19.8</v>
      </c>
      <c r="BX741" s="114">
        <v>10.3</v>
      </c>
      <c r="BY741" s="114">
        <v>19.100000000000001</v>
      </c>
      <c r="BZ741" s="114">
        <v>27.4</v>
      </c>
      <c r="CA741">
        <v>-0.3</v>
      </c>
      <c r="CB741" s="114">
        <v>54.6</v>
      </c>
      <c r="CC741" s="114">
        <v>29</v>
      </c>
      <c r="CD741" s="114">
        <v>14.8</v>
      </c>
      <c r="CE741" s="114" t="s">
        <v>544</v>
      </c>
      <c r="CF741" s="114" t="s">
        <v>544</v>
      </c>
      <c r="CG741" s="114" t="s">
        <v>544</v>
      </c>
      <c r="CH741" s="114" t="s">
        <v>544</v>
      </c>
      <c r="CI741" s="114" t="s">
        <v>544</v>
      </c>
      <c r="CJ741" s="114" t="s">
        <v>544</v>
      </c>
      <c r="CK741" s="114">
        <v>16.8</v>
      </c>
      <c r="CL741" s="114">
        <v>-10.8</v>
      </c>
      <c r="CM741" s="114">
        <v>7.4</v>
      </c>
      <c r="CN741" s="114">
        <v>77.8</v>
      </c>
      <c r="CO741" s="114">
        <v>79.099999999999994</v>
      </c>
      <c r="CP741" s="114" t="s">
        <v>544</v>
      </c>
      <c r="CQ741" s="114">
        <v>350.47320556599999</v>
      </c>
      <c r="CR741">
        <v>17.95</v>
      </c>
      <c r="CS741" s="114">
        <v>95.3</v>
      </c>
      <c r="CT741" s="114">
        <v>101.3</v>
      </c>
      <c r="CU741" s="114" t="s">
        <v>544</v>
      </c>
      <c r="CV741" s="114" t="s">
        <v>544</v>
      </c>
      <c r="CW741" s="114" t="s">
        <v>544</v>
      </c>
      <c r="CX741" s="114" t="s">
        <v>544</v>
      </c>
      <c r="CY741" s="114" t="s">
        <v>544</v>
      </c>
      <c r="CZ741" s="114" t="s">
        <v>544</v>
      </c>
      <c r="DA741" s="114">
        <v>-5.4</v>
      </c>
      <c r="DB741" s="114" t="s">
        <v>544</v>
      </c>
      <c r="DC741" s="114" t="s">
        <v>544</v>
      </c>
      <c r="DD741" s="114">
        <v>108.3</v>
      </c>
      <c r="DE741" s="114">
        <v>100.4</v>
      </c>
      <c r="DF741" s="114">
        <v>101.2</v>
      </c>
      <c r="DG741" s="114" t="s">
        <v>544</v>
      </c>
      <c r="DH741" s="114" t="s">
        <v>544</v>
      </c>
      <c r="DI741" s="114" t="s">
        <v>544</v>
      </c>
      <c r="DJ741" s="114" t="s">
        <v>544</v>
      </c>
      <c r="DK741" s="114" t="s">
        <v>544</v>
      </c>
      <c r="DL741" s="114" t="s">
        <v>544</v>
      </c>
      <c r="DM741" s="114" t="s">
        <v>544</v>
      </c>
      <c r="DN741" s="114" t="s">
        <v>544</v>
      </c>
      <c r="DO741" s="114">
        <v>115.3</v>
      </c>
      <c r="DP741" s="114" t="s">
        <v>544</v>
      </c>
      <c r="DQ741" s="114" t="s">
        <v>544</v>
      </c>
    </row>
    <row r="742" spans="1:121">
      <c r="A742" s="3">
        <v>44423</v>
      </c>
      <c r="B742" s="114" t="s">
        <v>544</v>
      </c>
      <c r="C742" s="114" t="s">
        <v>544</v>
      </c>
      <c r="D742" s="114" t="s">
        <v>544</v>
      </c>
      <c r="E742" s="114" t="s">
        <v>544</v>
      </c>
      <c r="F742" s="114" t="s">
        <v>544</v>
      </c>
      <c r="G742" s="114" t="s">
        <v>544</v>
      </c>
      <c r="H742" s="114" t="s">
        <v>544</v>
      </c>
      <c r="I742" s="114" t="s">
        <v>544</v>
      </c>
      <c r="J742" s="114" t="s">
        <v>544</v>
      </c>
      <c r="K742" s="114" t="s">
        <v>544</v>
      </c>
      <c r="L742" s="114" t="s">
        <v>544</v>
      </c>
      <c r="M742" s="114" t="s">
        <v>544</v>
      </c>
      <c r="N742" s="114" t="s">
        <v>544</v>
      </c>
      <c r="O742" s="114" t="s">
        <v>544</v>
      </c>
      <c r="P742" s="114" t="s">
        <v>544</v>
      </c>
      <c r="Q742" s="114" t="s">
        <v>544</v>
      </c>
      <c r="R742" s="114" t="s">
        <v>544</v>
      </c>
      <c r="S742" s="114" t="s">
        <v>544</v>
      </c>
      <c r="T742" s="114" t="s">
        <v>544</v>
      </c>
      <c r="U742" s="114" t="s">
        <v>544</v>
      </c>
      <c r="V742" s="114" t="s">
        <v>544</v>
      </c>
      <c r="W742" s="114" t="s">
        <v>544</v>
      </c>
      <c r="X742" s="114" t="s">
        <v>544</v>
      </c>
      <c r="Y742" s="114" t="s">
        <v>544</v>
      </c>
      <c r="Z742" s="114" t="s">
        <v>544</v>
      </c>
      <c r="AA742" s="114" t="s">
        <v>544</v>
      </c>
      <c r="AB742" s="114" t="s">
        <v>544</v>
      </c>
      <c r="AC742" s="114" t="s">
        <v>544</v>
      </c>
      <c r="AD742" s="114" t="s">
        <v>544</v>
      </c>
      <c r="AE742" s="114" t="s">
        <v>544</v>
      </c>
      <c r="AF742" s="114" t="s">
        <v>544</v>
      </c>
      <c r="AG742" s="114" t="s">
        <v>544</v>
      </c>
      <c r="AH742" s="114" t="s">
        <v>544</v>
      </c>
      <c r="AI742" s="114" t="s">
        <v>544</v>
      </c>
      <c r="AJ742" s="114" t="s">
        <v>544</v>
      </c>
      <c r="AK742" s="114" t="s">
        <v>544</v>
      </c>
      <c r="AL742" s="114" t="s">
        <v>544</v>
      </c>
      <c r="AM742" s="114" t="s">
        <v>544</v>
      </c>
      <c r="AN742" s="114" t="s">
        <v>544</v>
      </c>
      <c r="AO742" s="114" t="s">
        <v>544</v>
      </c>
      <c r="AP742" s="114" t="s">
        <v>544</v>
      </c>
      <c r="AQ742" s="114" t="s">
        <v>544</v>
      </c>
      <c r="AR742" s="114">
        <v>40.4</v>
      </c>
      <c r="AS742" s="114" t="s">
        <v>544</v>
      </c>
      <c r="AT742" s="114" t="s">
        <v>544</v>
      </c>
      <c r="AU742" s="114" t="s">
        <v>544</v>
      </c>
      <c r="AV742" s="114" t="s">
        <v>544</v>
      </c>
      <c r="AW742" s="114" t="s">
        <v>544</v>
      </c>
      <c r="AX742" s="114" t="s">
        <v>544</v>
      </c>
      <c r="AY742" s="114" t="s">
        <v>544</v>
      </c>
      <c r="AZ742" s="114" t="s">
        <v>544</v>
      </c>
      <c r="BA742" s="114" t="s">
        <v>544</v>
      </c>
      <c r="BB742" s="114" t="s">
        <v>544</v>
      </c>
      <c r="BC742" s="114" t="s">
        <v>544</v>
      </c>
      <c r="BD742" s="114" t="s">
        <v>544</v>
      </c>
      <c r="BE742" s="114" t="s">
        <v>544</v>
      </c>
      <c r="BF742" s="114" t="s">
        <v>544</v>
      </c>
      <c r="BG742" s="114" t="s">
        <v>544</v>
      </c>
      <c r="BH742" s="114" t="s">
        <v>544</v>
      </c>
      <c r="BI742" s="114" t="s">
        <v>544</v>
      </c>
      <c r="BJ742" s="114" t="s">
        <v>544</v>
      </c>
      <c r="BK742" s="114" t="s">
        <v>544</v>
      </c>
      <c r="BL742" s="114" t="s">
        <v>544</v>
      </c>
      <c r="BM742" s="114" t="s">
        <v>544</v>
      </c>
      <c r="BN742" s="114" t="s">
        <v>544</v>
      </c>
      <c r="BO742" s="114" t="s">
        <v>544</v>
      </c>
      <c r="BP742" s="114" t="s">
        <v>544</v>
      </c>
      <c r="BQ742" s="114" t="s">
        <v>544</v>
      </c>
      <c r="BR742" s="114" t="s">
        <v>544</v>
      </c>
      <c r="BS742" s="114" t="s">
        <v>544</v>
      </c>
      <c r="BT742" s="114" t="s">
        <v>544</v>
      </c>
      <c r="BU742" s="114" t="s">
        <v>544</v>
      </c>
      <c r="BV742" s="114" t="s">
        <v>544</v>
      </c>
      <c r="BW742" s="114" t="s">
        <v>544</v>
      </c>
      <c r="BX742" s="114" t="s">
        <v>544</v>
      </c>
      <c r="BY742" s="114" t="s">
        <v>544</v>
      </c>
      <c r="BZ742" s="114" t="s">
        <v>544</v>
      </c>
      <c r="CA742">
        <v>-0.3</v>
      </c>
      <c r="CB742" s="114" t="s">
        <v>544</v>
      </c>
      <c r="CC742" s="114" t="s">
        <v>544</v>
      </c>
      <c r="CD742" s="114" t="s">
        <v>544</v>
      </c>
      <c r="CE742" s="114" t="s">
        <v>544</v>
      </c>
      <c r="CF742" s="114" t="s">
        <v>544</v>
      </c>
      <c r="CG742" s="114" t="s">
        <v>544</v>
      </c>
      <c r="CH742" s="114" t="s">
        <v>544</v>
      </c>
      <c r="CI742" s="114" t="s">
        <v>544</v>
      </c>
      <c r="CJ742" s="114" t="s">
        <v>544</v>
      </c>
      <c r="CK742" s="114" t="s">
        <v>544</v>
      </c>
      <c r="CL742" s="114" t="s">
        <v>544</v>
      </c>
      <c r="CM742" s="114" t="s">
        <v>544</v>
      </c>
      <c r="CN742" s="114" t="s">
        <v>544</v>
      </c>
      <c r="CO742" s="114" t="s">
        <v>544</v>
      </c>
      <c r="CP742" s="114" t="s">
        <v>544</v>
      </c>
      <c r="CQ742" s="114" t="s">
        <v>544</v>
      </c>
      <c r="CR742">
        <v>19.309999999999999</v>
      </c>
      <c r="CS742" s="114" t="s">
        <v>544</v>
      </c>
      <c r="CT742" s="114" t="s">
        <v>544</v>
      </c>
      <c r="CU742" s="114" t="s">
        <v>544</v>
      </c>
      <c r="CV742" s="114" t="s">
        <v>544</v>
      </c>
      <c r="CW742" s="114" t="s">
        <v>544</v>
      </c>
      <c r="CX742" s="114" t="s">
        <v>544</v>
      </c>
      <c r="CY742" s="114" t="s">
        <v>544</v>
      </c>
      <c r="CZ742" s="114" t="s">
        <v>544</v>
      </c>
      <c r="DA742" s="114" t="s">
        <v>544</v>
      </c>
      <c r="DB742" s="114" t="s">
        <v>544</v>
      </c>
      <c r="DC742" s="114" t="s">
        <v>544</v>
      </c>
      <c r="DD742" s="114" t="s">
        <v>544</v>
      </c>
      <c r="DE742" s="114" t="s">
        <v>544</v>
      </c>
      <c r="DF742" s="114" t="s">
        <v>544</v>
      </c>
      <c r="DG742" s="114" t="s">
        <v>544</v>
      </c>
      <c r="DH742" s="114" t="s">
        <v>544</v>
      </c>
      <c r="DI742" s="114" t="s">
        <v>544</v>
      </c>
      <c r="DJ742" s="114" t="s">
        <v>544</v>
      </c>
      <c r="DK742" s="114" t="s">
        <v>544</v>
      </c>
      <c r="DL742" s="114" t="s">
        <v>544</v>
      </c>
      <c r="DM742" s="114" t="s">
        <v>544</v>
      </c>
      <c r="DN742" s="114" t="s">
        <v>544</v>
      </c>
      <c r="DO742" s="114" t="s">
        <v>544</v>
      </c>
      <c r="DP742" s="114" t="s">
        <v>544</v>
      </c>
      <c r="DQ742" s="114" t="s">
        <v>544</v>
      </c>
    </row>
  </sheetData>
  <dataValidations count="5">
    <dataValidation allowBlank="1" showErrorMessage="1" promptTitle="TRAFO" prompt="$Y$1:$AW$697" sqref="Y1" xr:uid="{00000000-0002-0000-0500-000000000000}"/>
    <dataValidation allowBlank="1" showErrorMessage="1" promptTitle="TRAFO" prompt="$A$1:$Y$735" sqref="A1" xr:uid="{E2CD97BE-5089-4126-BCB9-E8EA9D0901AE}"/>
    <dataValidation allowBlank="1" showErrorMessage="1" promptTitle="TRAFO" prompt="$Z$1:$AW$735" sqref="Z1" xr:uid="{86EC229C-1F3C-4328-B5AF-301D97A15B9D}"/>
    <dataValidation allowBlank="1" showErrorMessage="1" promptTitle="TRAFO" prompt="$BW$1:$DP$735" sqref="BW1" xr:uid="{18A957CB-A46C-4BA6-8B90-CBB7EF0EFE36}"/>
    <dataValidation allowBlank="1" showErrorMessage="1" promptTitle="TRAFO" prompt="$AX$1:$BV$735" sqref="AX1" xr:uid="{7C8D6F5C-AD2C-4C54-BF2F-0257E647F0A6}"/>
  </dataValidations>
  <pageMargins left="0.7" right="0.7" top="0.78740157499999996" bottom="0.78740157499999996" header="0.3" footer="0.3"/>
  <pageSetup paperSize="9" orientation="portrait" horizontalDpi="1200" verticalDpi="1200" r:id="rId1"/>
  <customProperties>
    <customPr name="REFI_OFFICE_FUNCTION_DATA" r:id="rId2"/>
  </customProperties>
  <legacyDrawing r:id="rId3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Tabelle9">
    <pageSetUpPr fitToPage="1"/>
  </sheetPr>
  <dimension ref="A1:AD259"/>
  <sheetViews>
    <sheetView workbookViewId="0">
      <pane xSplit="1" ySplit="1" topLeftCell="B235" activePane="bottomRight" state="frozen"/>
      <selection activeCell="AA25" sqref="AA25"/>
      <selection pane="topRight" activeCell="AA25" sqref="AA25"/>
      <selection pane="bottomLeft" activeCell="AA25" sqref="AA25"/>
      <selection pane="bottomRight" activeCell="I248" sqref="I248"/>
    </sheetView>
  </sheetViews>
  <sheetFormatPr baseColWidth="10" defaultRowHeight="14.5"/>
  <cols>
    <col min="1" max="3" width="11.453125" customWidth="1"/>
    <col min="4" max="4" width="11.54296875" style="30" customWidth="1"/>
    <col min="5" max="16" width="11.453125" customWidth="1"/>
    <col min="17" max="17" width="11.453125" style="40" customWidth="1"/>
    <col min="18" max="19" width="11.7265625" bestFit="1" customWidth="1"/>
    <col min="20" max="21" width="12.1796875" bestFit="1" customWidth="1"/>
    <col min="22" max="22" width="12.1796875" style="55" customWidth="1"/>
  </cols>
  <sheetData>
    <row r="1" spans="1:28" ht="43.5">
      <c r="B1" s="7" t="s">
        <v>415</v>
      </c>
      <c r="C1" s="7" t="s">
        <v>416</v>
      </c>
      <c r="D1" s="7" t="s">
        <v>480</v>
      </c>
      <c r="E1" s="7" t="s">
        <v>417</v>
      </c>
      <c r="F1" s="7" t="s">
        <v>418</v>
      </c>
      <c r="G1" s="7" t="s">
        <v>419</v>
      </c>
      <c r="H1" s="7" t="s">
        <v>420</v>
      </c>
      <c r="I1" s="7" t="s">
        <v>329</v>
      </c>
      <c r="J1" s="7" t="s">
        <v>331</v>
      </c>
      <c r="K1" s="7" t="s">
        <v>421</v>
      </c>
      <c r="L1" s="7" t="s">
        <v>422</v>
      </c>
      <c r="M1" s="7" t="s">
        <v>423</v>
      </c>
      <c r="N1" s="7" t="s">
        <v>309</v>
      </c>
      <c r="O1" s="7" t="s">
        <v>424</v>
      </c>
      <c r="P1" s="7" t="s">
        <v>509</v>
      </c>
      <c r="Q1" s="7" t="s">
        <v>510</v>
      </c>
      <c r="R1" s="7" t="s">
        <v>425</v>
      </c>
      <c r="S1" s="7" t="s">
        <v>426</v>
      </c>
      <c r="T1" s="7" t="s">
        <v>427</v>
      </c>
      <c r="U1" s="7" t="s">
        <v>487</v>
      </c>
      <c r="V1" s="7" t="s">
        <v>344</v>
      </c>
      <c r="W1" s="7" t="s">
        <v>354</v>
      </c>
      <c r="X1" s="7" t="s">
        <v>277</v>
      </c>
      <c r="Y1" s="7" t="s">
        <v>919</v>
      </c>
      <c r="Z1" s="7" t="s">
        <v>580</v>
      </c>
      <c r="AA1" s="7" t="s">
        <v>581</v>
      </c>
      <c r="AB1" s="7" t="s">
        <v>582</v>
      </c>
    </row>
    <row r="2" spans="1:28" hidden="1">
      <c r="A2" s="4">
        <v>21916</v>
      </c>
    </row>
    <row r="3" spans="1:28" hidden="1">
      <c r="A3" s="4">
        <v>22007</v>
      </c>
    </row>
    <row r="4" spans="1:28" hidden="1">
      <c r="A4" s="4">
        <v>22098</v>
      </c>
    </row>
    <row r="5" spans="1:28" hidden="1">
      <c r="A5" s="4">
        <v>22190</v>
      </c>
    </row>
    <row r="6" spans="1:28" hidden="1">
      <c r="A6" s="4">
        <v>22282</v>
      </c>
    </row>
    <row r="7" spans="1:28" hidden="1">
      <c r="A7" s="4">
        <v>22372</v>
      </c>
    </row>
    <row r="8" spans="1:28" hidden="1">
      <c r="A8" s="4">
        <v>22463</v>
      </c>
    </row>
    <row r="9" spans="1:28" hidden="1">
      <c r="A9" s="4">
        <v>22555</v>
      </c>
    </row>
    <row r="10" spans="1:28" hidden="1">
      <c r="A10" s="4">
        <v>22647</v>
      </c>
    </row>
    <row r="11" spans="1:28" hidden="1">
      <c r="A11" s="4">
        <v>22737</v>
      </c>
    </row>
    <row r="12" spans="1:28" hidden="1">
      <c r="A12" s="4">
        <v>22828</v>
      </c>
    </row>
    <row r="13" spans="1:28" hidden="1">
      <c r="A13" s="4">
        <v>22920</v>
      </c>
    </row>
    <row r="14" spans="1:28" hidden="1">
      <c r="A14" s="4">
        <v>23012</v>
      </c>
    </row>
    <row r="15" spans="1:28" hidden="1">
      <c r="A15" s="4">
        <v>23102</v>
      </c>
    </row>
    <row r="16" spans="1:28" hidden="1">
      <c r="A16" s="4">
        <v>23193</v>
      </c>
    </row>
    <row r="17" spans="1:1" hidden="1">
      <c r="A17" s="4">
        <v>23285</v>
      </c>
    </row>
    <row r="18" spans="1:1" hidden="1">
      <c r="A18" s="4">
        <v>23377</v>
      </c>
    </row>
    <row r="19" spans="1:1" hidden="1">
      <c r="A19" s="4">
        <v>23468</v>
      </c>
    </row>
    <row r="20" spans="1:1" hidden="1">
      <c r="A20" s="4">
        <v>23559</v>
      </c>
    </row>
    <row r="21" spans="1:1" hidden="1">
      <c r="A21" s="4">
        <v>23651</v>
      </c>
    </row>
    <row r="22" spans="1:1" hidden="1">
      <c r="A22" s="4">
        <v>23743</v>
      </c>
    </row>
    <row r="23" spans="1:1" hidden="1">
      <c r="A23" s="4">
        <v>23833</v>
      </c>
    </row>
    <row r="24" spans="1:1" hidden="1">
      <c r="A24" s="4">
        <v>23924</v>
      </c>
    </row>
    <row r="25" spans="1:1" hidden="1">
      <c r="A25" s="4">
        <v>24016</v>
      </c>
    </row>
    <row r="26" spans="1:1" hidden="1">
      <c r="A26" s="4">
        <v>24108</v>
      </c>
    </row>
    <row r="27" spans="1:1" hidden="1">
      <c r="A27" s="4">
        <v>24198</v>
      </c>
    </row>
    <row r="28" spans="1:1" hidden="1">
      <c r="A28" s="4">
        <v>24289</v>
      </c>
    </row>
    <row r="29" spans="1:1" hidden="1">
      <c r="A29" s="4">
        <v>24381</v>
      </c>
    </row>
    <row r="30" spans="1:1" hidden="1">
      <c r="A30" s="4">
        <v>24473</v>
      </c>
    </row>
    <row r="31" spans="1:1" hidden="1">
      <c r="A31" s="4">
        <v>24563</v>
      </c>
    </row>
    <row r="32" spans="1:1" hidden="1">
      <c r="A32" s="4">
        <v>24654</v>
      </c>
    </row>
    <row r="33" spans="1:1" hidden="1">
      <c r="A33" s="4">
        <v>24746</v>
      </c>
    </row>
    <row r="34" spans="1:1" hidden="1">
      <c r="A34" s="4">
        <v>24838</v>
      </c>
    </row>
    <row r="35" spans="1:1" hidden="1">
      <c r="A35" s="4">
        <v>24929</v>
      </c>
    </row>
    <row r="36" spans="1:1" hidden="1">
      <c r="A36" s="4">
        <v>25020</v>
      </c>
    </row>
    <row r="37" spans="1:1" hidden="1">
      <c r="A37" s="4">
        <v>25112</v>
      </c>
    </row>
    <row r="38" spans="1:1" hidden="1">
      <c r="A38" s="4">
        <v>25204</v>
      </c>
    </row>
    <row r="39" spans="1:1" hidden="1">
      <c r="A39" s="4">
        <v>25294</v>
      </c>
    </row>
    <row r="40" spans="1:1" hidden="1">
      <c r="A40" s="4">
        <v>25385</v>
      </c>
    </row>
    <row r="41" spans="1:1" hidden="1">
      <c r="A41" s="4">
        <v>25477</v>
      </c>
    </row>
    <row r="42" spans="1:1" hidden="1">
      <c r="A42" s="4">
        <v>25569</v>
      </c>
    </row>
    <row r="43" spans="1:1" hidden="1">
      <c r="A43" s="4">
        <v>25659</v>
      </c>
    </row>
    <row r="44" spans="1:1" hidden="1">
      <c r="A44" s="4">
        <v>25750</v>
      </c>
    </row>
    <row r="45" spans="1:1" hidden="1">
      <c r="A45" s="4">
        <v>25842</v>
      </c>
    </row>
    <row r="46" spans="1:1" hidden="1">
      <c r="A46" s="4">
        <v>25934</v>
      </c>
    </row>
    <row r="47" spans="1:1" hidden="1">
      <c r="A47" s="4">
        <v>26024</v>
      </c>
    </row>
    <row r="48" spans="1:1" hidden="1">
      <c r="A48" s="4">
        <v>26115</v>
      </c>
    </row>
    <row r="49" spans="1:1" hidden="1">
      <c r="A49" s="4">
        <v>26207</v>
      </c>
    </row>
    <row r="50" spans="1:1" hidden="1">
      <c r="A50" s="4">
        <v>26299</v>
      </c>
    </row>
    <row r="51" spans="1:1" hidden="1">
      <c r="A51" s="4">
        <v>26390</v>
      </c>
    </row>
    <row r="52" spans="1:1" hidden="1">
      <c r="A52" s="4">
        <v>26481</v>
      </c>
    </row>
    <row r="53" spans="1:1" hidden="1">
      <c r="A53" s="4">
        <v>26573</v>
      </c>
    </row>
    <row r="54" spans="1:1" hidden="1">
      <c r="A54" s="4">
        <v>26665</v>
      </c>
    </row>
    <row r="55" spans="1:1" hidden="1">
      <c r="A55" s="4">
        <v>26755</v>
      </c>
    </row>
    <row r="56" spans="1:1" hidden="1">
      <c r="A56" s="4">
        <v>26846</v>
      </c>
    </row>
    <row r="57" spans="1:1" hidden="1">
      <c r="A57" s="4">
        <v>26938</v>
      </c>
    </row>
    <row r="58" spans="1:1" hidden="1">
      <c r="A58" s="4">
        <v>27030</v>
      </c>
    </row>
    <row r="59" spans="1:1" hidden="1">
      <c r="A59" s="4">
        <v>27120</v>
      </c>
    </row>
    <row r="60" spans="1:1" hidden="1">
      <c r="A60" s="4">
        <v>27211</v>
      </c>
    </row>
    <row r="61" spans="1:1" hidden="1">
      <c r="A61" s="4">
        <v>27303</v>
      </c>
    </row>
    <row r="62" spans="1:1" hidden="1">
      <c r="A62" s="4">
        <v>27395</v>
      </c>
    </row>
    <row r="63" spans="1:1" hidden="1">
      <c r="A63" s="4">
        <v>27485</v>
      </c>
    </row>
    <row r="64" spans="1:1" hidden="1">
      <c r="A64" s="4">
        <v>27576</v>
      </c>
    </row>
    <row r="65" spans="1:1" hidden="1">
      <c r="A65" s="4">
        <v>27668</v>
      </c>
    </row>
    <row r="66" spans="1:1" hidden="1">
      <c r="A66" s="4">
        <v>27760</v>
      </c>
    </row>
    <row r="67" spans="1:1" hidden="1">
      <c r="A67" s="4">
        <v>27851</v>
      </c>
    </row>
    <row r="68" spans="1:1" hidden="1">
      <c r="A68" s="4">
        <v>27942</v>
      </c>
    </row>
    <row r="69" spans="1:1" hidden="1">
      <c r="A69" s="4">
        <v>28034</v>
      </c>
    </row>
    <row r="70" spans="1:1" hidden="1">
      <c r="A70" s="4">
        <v>28126</v>
      </c>
    </row>
    <row r="71" spans="1:1" hidden="1">
      <c r="A71" s="4">
        <v>28216</v>
      </c>
    </row>
    <row r="72" spans="1:1" hidden="1">
      <c r="A72" s="4">
        <v>28307</v>
      </c>
    </row>
    <row r="73" spans="1:1" hidden="1">
      <c r="A73" s="4">
        <v>28399</v>
      </c>
    </row>
    <row r="74" spans="1:1" hidden="1">
      <c r="A74" s="4">
        <v>28491</v>
      </c>
    </row>
    <row r="75" spans="1:1" hidden="1">
      <c r="A75" s="4">
        <v>28581</v>
      </c>
    </row>
    <row r="76" spans="1:1" hidden="1">
      <c r="A76" s="4">
        <v>28672</v>
      </c>
    </row>
    <row r="77" spans="1:1" hidden="1">
      <c r="A77" s="4">
        <v>28764</v>
      </c>
    </row>
    <row r="78" spans="1:1" hidden="1">
      <c r="A78" s="4">
        <v>28856</v>
      </c>
    </row>
    <row r="79" spans="1:1" hidden="1">
      <c r="A79" s="4">
        <v>28946</v>
      </c>
    </row>
    <row r="80" spans="1:1" hidden="1">
      <c r="A80" s="4">
        <v>29037</v>
      </c>
    </row>
    <row r="81" spans="1:1" hidden="1">
      <c r="A81" s="4">
        <v>29129</v>
      </c>
    </row>
    <row r="82" spans="1:1" hidden="1">
      <c r="A82" s="4">
        <v>29221</v>
      </c>
    </row>
    <row r="83" spans="1:1" hidden="1">
      <c r="A83" s="4">
        <v>29312</v>
      </c>
    </row>
    <row r="84" spans="1:1" hidden="1">
      <c r="A84" s="4">
        <v>29403</v>
      </c>
    </row>
    <row r="85" spans="1:1" hidden="1">
      <c r="A85" s="4">
        <v>29495</v>
      </c>
    </row>
    <row r="86" spans="1:1" hidden="1">
      <c r="A86" s="4">
        <v>29587</v>
      </c>
    </row>
    <row r="87" spans="1:1" hidden="1">
      <c r="A87" s="4">
        <v>29677</v>
      </c>
    </row>
    <row r="88" spans="1:1" hidden="1">
      <c r="A88" s="4">
        <v>29768</v>
      </c>
    </row>
    <row r="89" spans="1:1" hidden="1">
      <c r="A89" s="4">
        <v>29860</v>
      </c>
    </row>
    <row r="90" spans="1:1" hidden="1">
      <c r="A90" s="4">
        <v>29952</v>
      </c>
    </row>
    <row r="91" spans="1:1" hidden="1">
      <c r="A91" s="4">
        <v>30042</v>
      </c>
    </row>
    <row r="92" spans="1:1" hidden="1">
      <c r="A92" s="4">
        <v>30133</v>
      </c>
    </row>
    <row r="93" spans="1:1" hidden="1">
      <c r="A93" s="4">
        <v>30225</v>
      </c>
    </row>
    <row r="94" spans="1:1" hidden="1">
      <c r="A94" s="4">
        <v>30317</v>
      </c>
    </row>
    <row r="95" spans="1:1" hidden="1">
      <c r="A95" s="4">
        <v>30407</v>
      </c>
    </row>
    <row r="96" spans="1:1" hidden="1">
      <c r="A96" s="4">
        <v>30498</v>
      </c>
    </row>
    <row r="97" spans="1:1" hidden="1">
      <c r="A97" s="4">
        <v>30590</v>
      </c>
    </row>
    <row r="98" spans="1:1" hidden="1">
      <c r="A98" s="4">
        <v>30682</v>
      </c>
    </row>
    <row r="99" spans="1:1" hidden="1">
      <c r="A99" s="4">
        <v>30773</v>
      </c>
    </row>
    <row r="100" spans="1:1" hidden="1">
      <c r="A100" s="4">
        <v>30864</v>
      </c>
    </row>
    <row r="101" spans="1:1" hidden="1">
      <c r="A101" s="4">
        <v>30956</v>
      </c>
    </row>
    <row r="102" spans="1:1" hidden="1">
      <c r="A102" s="4">
        <v>31048</v>
      </c>
    </row>
    <row r="103" spans="1:1" hidden="1">
      <c r="A103" s="4">
        <v>31138</v>
      </c>
    </row>
    <row r="104" spans="1:1" hidden="1">
      <c r="A104" s="4">
        <v>31229</v>
      </c>
    </row>
    <row r="105" spans="1:1" hidden="1">
      <c r="A105" s="4">
        <v>31321</v>
      </c>
    </row>
    <row r="106" spans="1:1" hidden="1">
      <c r="A106" s="4">
        <v>31413</v>
      </c>
    </row>
    <row r="107" spans="1:1" hidden="1">
      <c r="A107" s="4">
        <v>31503</v>
      </c>
    </row>
    <row r="108" spans="1:1" hidden="1">
      <c r="A108" s="4">
        <v>31594</v>
      </c>
    </row>
    <row r="109" spans="1:1" hidden="1">
      <c r="A109" s="4">
        <v>31686</v>
      </c>
    </row>
    <row r="110" spans="1:1" hidden="1">
      <c r="A110" s="4">
        <v>31778</v>
      </c>
    </row>
    <row r="111" spans="1:1" hidden="1">
      <c r="A111" s="4">
        <v>31868</v>
      </c>
    </row>
    <row r="112" spans="1:1" hidden="1">
      <c r="A112" s="4">
        <v>31959</v>
      </c>
    </row>
    <row r="113" spans="1:1" hidden="1">
      <c r="A113" s="4">
        <v>32051</v>
      </c>
    </row>
    <row r="114" spans="1:1" hidden="1">
      <c r="A114" s="4">
        <v>32143</v>
      </c>
    </row>
    <row r="115" spans="1:1" hidden="1">
      <c r="A115" s="4">
        <v>32234</v>
      </c>
    </row>
    <row r="116" spans="1:1" hidden="1">
      <c r="A116" s="4">
        <v>32325</v>
      </c>
    </row>
    <row r="117" spans="1:1" hidden="1">
      <c r="A117" s="4">
        <v>32417</v>
      </c>
    </row>
    <row r="118" spans="1:1" hidden="1">
      <c r="A118" s="4">
        <v>32509</v>
      </c>
    </row>
    <row r="119" spans="1:1" hidden="1">
      <c r="A119" s="4">
        <v>32599</v>
      </c>
    </row>
    <row r="120" spans="1:1" hidden="1">
      <c r="A120" s="4">
        <v>32690</v>
      </c>
    </row>
    <row r="121" spans="1:1" hidden="1">
      <c r="A121" s="4">
        <v>32782</v>
      </c>
    </row>
    <row r="122" spans="1:1" hidden="1">
      <c r="A122" s="4">
        <v>32874</v>
      </c>
    </row>
    <row r="123" spans="1:1" hidden="1">
      <c r="A123" s="4">
        <v>32964</v>
      </c>
    </row>
    <row r="124" spans="1:1" hidden="1">
      <c r="A124" s="4">
        <v>33055</v>
      </c>
    </row>
    <row r="125" spans="1:1" hidden="1">
      <c r="A125" s="4">
        <v>33147</v>
      </c>
    </row>
    <row r="126" spans="1:1" hidden="1">
      <c r="A126" s="4">
        <v>33239</v>
      </c>
    </row>
    <row r="127" spans="1:1" hidden="1">
      <c r="A127" s="4">
        <v>33329</v>
      </c>
    </row>
    <row r="128" spans="1:1" hidden="1">
      <c r="A128" s="4">
        <v>33420</v>
      </c>
    </row>
    <row r="129" spans="1:1" hidden="1">
      <c r="A129" s="4">
        <v>33512</v>
      </c>
    </row>
    <row r="130" spans="1:1" hidden="1">
      <c r="A130" s="4">
        <v>33604</v>
      </c>
    </row>
    <row r="131" spans="1:1" hidden="1">
      <c r="A131" s="4">
        <v>33695</v>
      </c>
    </row>
    <row r="132" spans="1:1" hidden="1">
      <c r="A132" s="4">
        <v>33786</v>
      </c>
    </row>
    <row r="133" spans="1:1" hidden="1">
      <c r="A133" s="4">
        <v>33878</v>
      </c>
    </row>
    <row r="134" spans="1:1" hidden="1">
      <c r="A134" s="4">
        <v>33970</v>
      </c>
    </row>
    <row r="135" spans="1:1" hidden="1">
      <c r="A135" s="4">
        <v>34060</v>
      </c>
    </row>
    <row r="136" spans="1:1" hidden="1">
      <c r="A136" s="4">
        <v>34151</v>
      </c>
    </row>
    <row r="137" spans="1:1" hidden="1">
      <c r="A137" s="4">
        <v>34243</v>
      </c>
    </row>
    <row r="138" spans="1:1" hidden="1">
      <c r="A138" s="4">
        <v>34335</v>
      </c>
    </row>
    <row r="139" spans="1:1" hidden="1">
      <c r="A139" s="4">
        <v>34425</v>
      </c>
    </row>
    <row r="140" spans="1:1" hidden="1">
      <c r="A140" s="4">
        <v>34516</v>
      </c>
    </row>
    <row r="141" spans="1:1" hidden="1">
      <c r="A141" s="4">
        <v>34608</v>
      </c>
    </row>
    <row r="142" spans="1:1" hidden="1">
      <c r="A142" s="4">
        <v>34700</v>
      </c>
    </row>
    <row r="143" spans="1:1" hidden="1">
      <c r="A143" s="4">
        <v>34790</v>
      </c>
    </row>
    <row r="144" spans="1:1" hidden="1">
      <c r="A144" s="4">
        <v>34881</v>
      </c>
    </row>
    <row r="145" spans="1:1" hidden="1">
      <c r="A145" s="4">
        <v>34973</v>
      </c>
    </row>
    <row r="146" spans="1:1" hidden="1">
      <c r="A146" s="4">
        <v>35065</v>
      </c>
    </row>
    <row r="147" spans="1:1" hidden="1">
      <c r="A147" s="4">
        <v>35156</v>
      </c>
    </row>
    <row r="148" spans="1:1" hidden="1">
      <c r="A148" s="4">
        <v>35247</v>
      </c>
    </row>
    <row r="149" spans="1:1" hidden="1">
      <c r="A149" s="4">
        <v>35339</v>
      </c>
    </row>
    <row r="150" spans="1:1" hidden="1">
      <c r="A150" s="4">
        <v>35431</v>
      </c>
    </row>
    <row r="151" spans="1:1" hidden="1">
      <c r="A151" s="4">
        <v>35521</v>
      </c>
    </row>
    <row r="152" spans="1:1" hidden="1">
      <c r="A152" s="4">
        <v>35612</v>
      </c>
    </row>
    <row r="153" spans="1:1" hidden="1">
      <c r="A153" s="4">
        <v>35704</v>
      </c>
    </row>
    <row r="154" spans="1:1" hidden="1">
      <c r="A154" s="4">
        <v>35796</v>
      </c>
    </row>
    <row r="155" spans="1:1" hidden="1">
      <c r="A155" s="4">
        <v>35886</v>
      </c>
    </row>
    <row r="156" spans="1:1" hidden="1">
      <c r="A156" s="4">
        <v>35977</v>
      </c>
    </row>
    <row r="157" spans="1:1" hidden="1">
      <c r="A157" s="4">
        <v>36069</v>
      </c>
    </row>
    <row r="158" spans="1:1" hidden="1">
      <c r="A158" s="4">
        <v>36161</v>
      </c>
    </row>
    <row r="159" spans="1:1" hidden="1">
      <c r="A159" s="4">
        <v>36251</v>
      </c>
    </row>
    <row r="160" spans="1:1" hidden="1">
      <c r="A160" s="4">
        <v>36342</v>
      </c>
    </row>
    <row r="161" spans="1:1" hidden="1">
      <c r="A161" s="4">
        <v>36434</v>
      </c>
    </row>
    <row r="162" spans="1:1" hidden="1">
      <c r="A162" s="4">
        <v>36526</v>
      </c>
    </row>
    <row r="163" spans="1:1" hidden="1">
      <c r="A163" s="4">
        <v>36617</v>
      </c>
    </row>
    <row r="164" spans="1:1" hidden="1">
      <c r="A164" s="4">
        <v>36708</v>
      </c>
    </row>
    <row r="165" spans="1:1" hidden="1">
      <c r="A165" s="4">
        <v>36800</v>
      </c>
    </row>
    <row r="166" spans="1:1" hidden="1">
      <c r="A166" s="4">
        <v>36892</v>
      </c>
    </row>
    <row r="167" spans="1:1" hidden="1">
      <c r="A167" s="4">
        <v>36982</v>
      </c>
    </row>
    <row r="168" spans="1:1" hidden="1">
      <c r="A168" s="4">
        <v>37073</v>
      </c>
    </row>
    <row r="169" spans="1:1" hidden="1">
      <c r="A169" s="4">
        <v>37165</v>
      </c>
    </row>
    <row r="170" spans="1:1" hidden="1">
      <c r="A170" s="4">
        <v>37257</v>
      </c>
    </row>
    <row r="171" spans="1:1" hidden="1">
      <c r="A171" s="4">
        <v>37347</v>
      </c>
    </row>
    <row r="172" spans="1:1" hidden="1">
      <c r="A172" s="4">
        <v>37438</v>
      </c>
    </row>
    <row r="173" spans="1:1" hidden="1">
      <c r="A173" s="4">
        <v>37530</v>
      </c>
    </row>
    <row r="174" spans="1:1" hidden="1">
      <c r="A174" s="4">
        <v>37622</v>
      </c>
    </row>
    <row r="175" spans="1:1" hidden="1">
      <c r="A175" s="4">
        <v>37712</v>
      </c>
    </row>
    <row r="176" spans="1:1" hidden="1">
      <c r="A176" s="4">
        <v>37803</v>
      </c>
    </row>
    <row r="177" spans="1:1" hidden="1">
      <c r="A177" s="4">
        <v>37895</v>
      </c>
    </row>
    <row r="178" spans="1:1" hidden="1">
      <c r="A178" s="4">
        <v>37987</v>
      </c>
    </row>
    <row r="179" spans="1:1" hidden="1">
      <c r="A179" s="4">
        <v>38078</v>
      </c>
    </row>
    <row r="180" spans="1:1" hidden="1">
      <c r="A180" s="4">
        <v>38169</v>
      </c>
    </row>
    <row r="181" spans="1:1" hidden="1">
      <c r="A181" s="4">
        <v>38261</v>
      </c>
    </row>
    <row r="182" spans="1:1" hidden="1">
      <c r="A182" s="4">
        <v>38353</v>
      </c>
    </row>
    <row r="183" spans="1:1" hidden="1">
      <c r="A183" s="4">
        <v>38443</v>
      </c>
    </row>
    <row r="184" spans="1:1" hidden="1">
      <c r="A184" s="4">
        <v>38534</v>
      </c>
    </row>
    <row r="185" spans="1:1" hidden="1">
      <c r="A185" s="4">
        <v>38626</v>
      </c>
    </row>
    <row r="186" spans="1:1" hidden="1">
      <c r="A186" s="4">
        <v>38718</v>
      </c>
    </row>
    <row r="187" spans="1:1" hidden="1">
      <c r="A187" s="4">
        <v>38808</v>
      </c>
    </row>
    <row r="188" spans="1:1" hidden="1">
      <c r="A188" s="4">
        <v>38899</v>
      </c>
    </row>
    <row r="189" spans="1:1" hidden="1">
      <c r="A189" s="4">
        <v>38991</v>
      </c>
    </row>
    <row r="190" spans="1:1" hidden="1">
      <c r="A190" s="4">
        <v>39083</v>
      </c>
    </row>
    <row r="191" spans="1:1" hidden="1">
      <c r="A191" s="4">
        <v>39173</v>
      </c>
    </row>
    <row r="192" spans="1:1" hidden="1">
      <c r="A192" s="4">
        <v>39264</v>
      </c>
    </row>
    <row r="193" spans="1:25" hidden="1">
      <c r="A193" s="4">
        <v>39356</v>
      </c>
    </row>
    <row r="194" spans="1:25" hidden="1">
      <c r="A194" s="4">
        <v>39448</v>
      </c>
    </row>
    <row r="195" spans="1:25" hidden="1">
      <c r="A195" s="4">
        <v>39539</v>
      </c>
    </row>
    <row r="196" spans="1:25" hidden="1">
      <c r="A196" s="4">
        <v>39630</v>
      </c>
    </row>
    <row r="197" spans="1:25" hidden="1">
      <c r="A197" s="4">
        <v>39722</v>
      </c>
    </row>
    <row r="198" spans="1:25" hidden="1">
      <c r="A198" s="4">
        <v>39814</v>
      </c>
    </row>
    <row r="199" spans="1:25" hidden="1">
      <c r="A199" s="4">
        <v>39904</v>
      </c>
    </row>
    <row r="200" spans="1:25" hidden="1">
      <c r="A200" s="4">
        <v>39995</v>
      </c>
    </row>
    <row r="201" spans="1:25" hidden="1">
      <c r="A201" s="4">
        <v>40087</v>
      </c>
    </row>
    <row r="202" spans="1:25">
      <c r="A202" s="4">
        <v>40179</v>
      </c>
      <c r="B202" s="9">
        <f>((Quartalsdaten!AA202/Quartalsdaten!AA201)^1-1)*100</f>
        <v>3.0201380045560722</v>
      </c>
      <c r="C202" s="9">
        <f>((Quartalsdaten!AQ202/Quartalsdaten!AQ201)^1-1)*100</f>
        <v>3.0076086142457603</v>
      </c>
      <c r="D202" s="9">
        <f>((Quartalsdaten!AP202/Quartalsdaten!AP201)^1-1)*100</f>
        <v>3.0962921197067228</v>
      </c>
      <c r="E202" s="9">
        <f>((Quartalsdaten!AK202/Quartalsdaten!AK201)^1-1)*100</f>
        <v>0.47057955812010999</v>
      </c>
      <c r="F202" s="9">
        <f>((Quartalsdaten!AL202/Quartalsdaten!AL201)^1-1)*100</f>
        <v>1.4357223891481974</v>
      </c>
      <c r="G202" s="2">
        <f>Quartalsdaten!AK202/Quartalsdaten!AL202*100</f>
        <v>99.3994197660449</v>
      </c>
      <c r="K202" s="34">
        <f>((Quartalsdaten!AC202/Quartalsdaten!AC201)^1-1)*100</f>
        <v>6.4847773659383545</v>
      </c>
      <c r="L202" s="9">
        <f>((Quartalsdaten!Y202/Quartalsdaten!Y201)^4-1)*100</f>
        <v>2.8208320869266723</v>
      </c>
      <c r="M202" s="9">
        <f>((Quartalsdaten!X202/Quartalsdaten!X201)^4-1)*100</f>
        <v>9.1855102076464856</v>
      </c>
      <c r="N202" s="9">
        <f>(Quartalsdaten!AH202/Quartalsdaten!AH201-1)*100</f>
        <v>-2.7956989247311714</v>
      </c>
      <c r="P202" s="9">
        <f>(Quartalsdaten!Z202-Quartalsdaten!AU202)/Quartalsdaten!Z202*100</f>
        <v>16.69478518387907</v>
      </c>
      <c r="Q202" s="9">
        <f>(Quartalsdaten!AB202-Quartalsdaten!AW202)/Quartalsdaten!AB202*100</f>
        <v>21.866848497606597</v>
      </c>
      <c r="R202" s="9">
        <f>(Quartalsdaten!BW202/Quartalsdaten!BW201-1)*100</f>
        <v>0.48874537835812415</v>
      </c>
      <c r="S202" s="9">
        <f>(Quartalsdaten!BX203/Quartalsdaten!BX202-1)*100</f>
        <v>6.0053421820083441</v>
      </c>
      <c r="T202" s="9">
        <f>(Quartalsdaten!BY203/Quartalsdaten!BY202-1)*100</f>
        <v>2.0412625102875337</v>
      </c>
      <c r="U202" s="9">
        <f>(Quartalsdaten!CC202/Quartalsdaten!CC201-1)*100</f>
        <v>2.1237987226168542</v>
      </c>
      <c r="V202" s="9"/>
      <c r="W202" s="41">
        <f>(Quartalsdaten!CA202/Quartalsdaten!CA201-1)*100</f>
        <v>2.6443132761929444</v>
      </c>
      <c r="Y202" s="1"/>
    </row>
    <row r="203" spans="1:25">
      <c r="A203" s="4">
        <v>40269</v>
      </c>
      <c r="B203" s="9">
        <f>((Quartalsdaten!AA203/Quartalsdaten!AA202)^1-1)*100</f>
        <v>7.0597702767842607</v>
      </c>
      <c r="C203" s="9">
        <f>((Quartalsdaten!AQ203/Quartalsdaten!AQ202)^1-1)*100</f>
        <v>7.8610165276283839</v>
      </c>
      <c r="D203" s="9">
        <f>((Quartalsdaten!AP203/Quartalsdaten!AP202)^1-1)*100</f>
        <v>3.09178700684416</v>
      </c>
      <c r="E203" s="9">
        <f>((Quartalsdaten!AK203/Quartalsdaten!AK202)^1-1)*100</f>
        <v>1.5848873873269831</v>
      </c>
      <c r="F203" s="9">
        <f>((Quartalsdaten!AL203/Quartalsdaten!AL202)^1-1)*100</f>
        <v>2.7806740277886544</v>
      </c>
      <c r="G203" s="2">
        <f>Quartalsdaten!AK203/Quartalsdaten!AL203*100</f>
        <v>98.242971831156439</v>
      </c>
      <c r="K203" s="34">
        <f>((Quartalsdaten!AC203/Quartalsdaten!AC202)^1-1)*100</f>
        <v>7.2872413394674318</v>
      </c>
      <c r="L203" s="9">
        <f>(Quartalsdaten!Y203/Quartalsdaten!Y202-1)*100</f>
        <v>0.9908059796023716</v>
      </c>
      <c r="M203" s="9">
        <f>((Quartalsdaten!X203/Quartalsdaten!X202)^4-1)*100</f>
        <v>8.6784135913173355</v>
      </c>
      <c r="N203" s="9">
        <f>(Quartalsdaten!AH203/Quartalsdaten!AH202-1)*100</f>
        <v>-3.539823008849563</v>
      </c>
      <c r="P203" s="9">
        <f>(Quartalsdaten!Z203-Quartalsdaten!AU203)/Quartalsdaten!Z203*100</f>
        <v>16.091970964294926</v>
      </c>
      <c r="Q203" s="9">
        <f>(Quartalsdaten!AB203-Quartalsdaten!AW203)/Quartalsdaten!AB203*100</f>
        <v>21.463224339208427</v>
      </c>
      <c r="R203" s="9">
        <f>(Quartalsdaten!BW203/Quartalsdaten!BW202-1)*100</f>
        <v>1.026806839103811</v>
      </c>
      <c r="S203" s="9">
        <f>(Quartalsdaten!BX203/Quartalsdaten!BX202-1)*100</f>
        <v>6.0053421820083441</v>
      </c>
      <c r="T203" s="9">
        <f>(Quartalsdaten!BY204/Quartalsdaten!BY203-1)*100</f>
        <v>6.3843171728050763E-2</v>
      </c>
      <c r="U203" s="9">
        <f>(Quartalsdaten!CC203/Quartalsdaten!CC202-1)*100</f>
        <v>3.3316188160478877</v>
      </c>
      <c r="V203" s="9"/>
      <c r="W203" s="41">
        <f>(Quartalsdaten!CA203/Quartalsdaten!CA202-1)*100</f>
        <v>4.1058922709568568</v>
      </c>
      <c r="Y203" s="1"/>
    </row>
    <row r="204" spans="1:25">
      <c r="A204" s="4">
        <v>40360</v>
      </c>
      <c r="B204" s="9">
        <f>((Quartalsdaten!AA204/Quartalsdaten!AA203)^1-1)*100</f>
        <v>1.6360696203820746</v>
      </c>
      <c r="C204" s="9">
        <f>((Quartalsdaten!AQ204/Quartalsdaten!AQ203)^1-1)*100</f>
        <v>1.800592461294781</v>
      </c>
      <c r="D204" s="9">
        <f>((Quartalsdaten!AP204/Quartalsdaten!AP203)^1-1)*100</f>
        <v>0.77040353912476434</v>
      </c>
      <c r="E204" s="9">
        <f>((Quartalsdaten!AK204/Quartalsdaten!AK203)^1-1)*100</f>
        <v>1.0415362034925213</v>
      </c>
      <c r="F204" s="9">
        <f>((Quartalsdaten!AL204/Quartalsdaten!AL203)^1-1)*100</f>
        <v>1.4927571629972824</v>
      </c>
      <c r="G204" s="2">
        <f>Quartalsdaten!AK204/Quartalsdaten!AL204*100</f>
        <v>97.806198910079317</v>
      </c>
      <c r="K204" s="34">
        <f>((Quartalsdaten!AC204/Quartalsdaten!AC203)^1-1)*100</f>
        <v>-0.24000959989997073</v>
      </c>
      <c r="L204" s="9">
        <f>(Quartalsdaten!Y204/Quartalsdaten!Y203-1)*100</f>
        <v>0.74176348551955318</v>
      </c>
      <c r="M204" s="9">
        <f>((Quartalsdaten!X204/Quartalsdaten!X203)^4-1)*100</f>
        <v>2.4983133908206723</v>
      </c>
      <c r="N204" s="9">
        <f>(Quartalsdaten!AH204/Quartalsdaten!AH203-1)*100</f>
        <v>0</v>
      </c>
      <c r="P204" s="9">
        <f>(Quartalsdaten!Z204-Quartalsdaten!AU204)/Quartalsdaten!Z204*100</f>
        <v>15.939907356576711</v>
      </c>
      <c r="Q204" s="9">
        <f>(Quartalsdaten!AB204-Quartalsdaten!AW204)/Quartalsdaten!AB204*100</f>
        <v>20.934045439826868</v>
      </c>
      <c r="R204" s="9">
        <f>(Quartalsdaten!BW204/Quartalsdaten!BW203-1)*100</f>
        <v>0.22466801221334709</v>
      </c>
      <c r="S204" s="9">
        <f>(Quartalsdaten!BX204/Quartalsdaten!BX203-1)*100</f>
        <v>3.7843480345263858</v>
      </c>
      <c r="T204" s="9">
        <f>(Quartalsdaten!BY204/Quartalsdaten!BY203-1)*100</f>
        <v>6.3843171728050763E-2</v>
      </c>
      <c r="U204" s="9">
        <f>(Quartalsdaten!CC204/Quartalsdaten!CC203-1)*100</f>
        <v>0.59506301332670208</v>
      </c>
      <c r="V204" s="9"/>
      <c r="W204" s="41">
        <f>(Quartalsdaten!CA204/Quartalsdaten!CA203-1)*100</f>
        <v>1.8509638221735791</v>
      </c>
      <c r="Y204" s="1"/>
    </row>
    <row r="205" spans="1:25">
      <c r="A205" s="4">
        <v>40452</v>
      </c>
      <c r="B205" s="9">
        <f>((Quartalsdaten!AA205/Quartalsdaten!AA204)^1-1)*100</f>
        <v>2.3101570238103664</v>
      </c>
      <c r="C205" s="9">
        <f>((Quartalsdaten!AQ205/Quartalsdaten!AQ204)^1-1)*100</f>
        <v>2.5989683437197542</v>
      </c>
      <c r="D205" s="9">
        <f>((Quartalsdaten!AP205/Quartalsdaten!AP204)^1-1)*100</f>
        <v>0.77815995438312857</v>
      </c>
      <c r="E205" s="9">
        <f>((Quartalsdaten!AK205/Quartalsdaten!AK204)^1-1)*100</f>
        <v>6.1907187909060468E-2</v>
      </c>
      <c r="F205" s="9">
        <f>((Quartalsdaten!AL205/Quartalsdaten!AL204)^1-1)*100</f>
        <v>0.67885731075958411</v>
      </c>
      <c r="G205" s="2">
        <f>Quartalsdaten!AK205/Quartalsdaten!AL205*100</f>
        <v>97.206852155011731</v>
      </c>
      <c r="H205" s="10">
        <f>(G205/G204-1)*100</f>
        <v>-0.61279015210335963</v>
      </c>
      <c r="J205" s="2"/>
      <c r="K205" s="34">
        <f>((Quartalsdaten!AC205/Quartalsdaten!AC204)^1-1)*100</f>
        <v>1.4675837247156931</v>
      </c>
      <c r="L205" s="9">
        <f>(Quartalsdaten!Y205/Quartalsdaten!Y204-1)*100</f>
        <v>0.91601704776456128</v>
      </c>
      <c r="M205" s="9">
        <f>((Quartalsdaten!X205/Quartalsdaten!X204)^4-1)*100</f>
        <v>6.3994211642538712</v>
      </c>
      <c r="N205" s="9">
        <f>(Quartalsdaten!AH205/Quartalsdaten!AH204-1)*100</f>
        <v>0.80275229357797961</v>
      </c>
      <c r="P205" s="9">
        <f>(Quartalsdaten!Z205-Quartalsdaten!AU205)/Quartalsdaten!Z205*100</f>
        <v>15.388794257635336</v>
      </c>
      <c r="Q205" s="9">
        <f>(Quartalsdaten!AB205-Quartalsdaten!AW205)/Quartalsdaten!AB205*100</f>
        <v>20.535083777364065</v>
      </c>
      <c r="R205" s="9">
        <f>(Quartalsdaten!BW205/Quartalsdaten!BW204-1)*100</f>
        <v>0.51238677576885827</v>
      </c>
      <c r="S205" s="9">
        <f>(Quartalsdaten!BX205/Quartalsdaten!BX204-1)*100</f>
        <v>0.81272870930995111</v>
      </c>
      <c r="T205" s="9">
        <f>(Quartalsdaten!BY205/Quartalsdaten!BY204-1)*100</f>
        <v>0.37217784753973415</v>
      </c>
      <c r="U205" s="9">
        <f>(Quartalsdaten!CC205/Quartalsdaten!CC204-1)*100</f>
        <v>0.99190283400809598</v>
      </c>
      <c r="V205" s="9"/>
      <c r="W205" s="41">
        <f>(Quartalsdaten!CA205/Quartalsdaten!CA204-1)*100</f>
        <v>2.0072088958574152</v>
      </c>
      <c r="Y205" s="1"/>
    </row>
    <row r="206" spans="1:25">
      <c r="A206" s="4">
        <v>40544</v>
      </c>
      <c r="B206" s="9">
        <f>((Quartalsdaten!AA206/Quartalsdaten!AA205)^1-1)*100</f>
        <v>2.5013990292687582</v>
      </c>
      <c r="C206" s="9">
        <f>((Quartalsdaten!AQ206/Quartalsdaten!AQ205)^1-1)*100</f>
        <v>2.6181067977093297</v>
      </c>
      <c r="D206" s="9">
        <f>((Quartalsdaten!AP206/Quartalsdaten!AP205)^1-1)*100</f>
        <v>1.8626954149875141</v>
      </c>
      <c r="E206" s="9">
        <f>((Quartalsdaten!AK206/Quartalsdaten!AK205)^1-1)*100</f>
        <v>1.4477643268104412</v>
      </c>
      <c r="F206" s="9">
        <f>((Quartalsdaten!AL206/Quartalsdaten!AL205)^1-1)*100</f>
        <v>2.9361935106417603</v>
      </c>
      <c r="G206" s="2">
        <f>Quartalsdaten!AK206/Quartalsdaten!AL206*100</f>
        <v>95.801267679023354</v>
      </c>
      <c r="H206" s="10">
        <f t="shared" ref="H206:H220" si="0">(G206/G205-1)*100</f>
        <v>-1.4459726293234443</v>
      </c>
      <c r="J206" s="2"/>
      <c r="K206" s="34">
        <f>((Quartalsdaten!AC206/Quartalsdaten!AC205)^1-1)*100</f>
        <v>2.8482042778293248</v>
      </c>
      <c r="L206" s="9">
        <f>(Quartalsdaten!Y206/Quartalsdaten!Y205-1)*100</f>
        <v>0.67097622068983398</v>
      </c>
      <c r="M206" s="9">
        <f>((Quartalsdaten!X206/Quartalsdaten!X205)^4-1)*100</f>
        <v>5.7731257987969853</v>
      </c>
      <c r="N206" s="9">
        <f>(Quartalsdaten!AH206/Quartalsdaten!AH205-1)*100</f>
        <v>-0.68259385665530026</v>
      </c>
      <c r="O206" s="2"/>
      <c r="P206" s="9">
        <f>(Quartalsdaten!Z206-Quartalsdaten!AU206)/Quartalsdaten!Z206*100</f>
        <v>15.207843903885898</v>
      </c>
      <c r="Q206" s="9">
        <f>(Quartalsdaten!AB206-Quartalsdaten!AW206)/Quartalsdaten!AB206*100</f>
        <v>20.060108316247067</v>
      </c>
      <c r="R206" s="9">
        <f>(Quartalsdaten!BW206/Quartalsdaten!BW205-1)*100</f>
        <v>0.5840614236671593</v>
      </c>
      <c r="S206" s="9">
        <f>(Quartalsdaten!BX206/Quartalsdaten!BX205-1)*100</f>
        <v>2.0234750394770851</v>
      </c>
      <c r="T206" s="9">
        <f>(Quartalsdaten!BY206/Quartalsdaten!BY205-1)*100</f>
        <v>2.0658055921832785</v>
      </c>
      <c r="U206" s="9">
        <f>(Quartalsdaten!CC206/Quartalsdaten!CC205-1)*100</f>
        <v>1.966548629206466</v>
      </c>
      <c r="V206" s="9"/>
      <c r="W206" s="41">
        <f>(Quartalsdaten!CA206/Quartalsdaten!CA205-1)*100</f>
        <v>1.8388252071018796</v>
      </c>
      <c r="Y206" s="1"/>
    </row>
    <row r="207" spans="1:25">
      <c r="A207" s="4">
        <v>40634</v>
      </c>
      <c r="B207" s="9">
        <f>((Quartalsdaten!AA207/Quartalsdaten!AA206)^1-1)*100</f>
        <v>1.394418871649683</v>
      </c>
      <c r="C207" s="9">
        <f>((Quartalsdaten!AQ207/Quartalsdaten!AQ206)^1-1)*100</f>
        <v>1.6685696883076639</v>
      </c>
      <c r="D207" s="9">
        <f>((Quartalsdaten!AP207/Quartalsdaten!AP206)^1-1)*100</f>
        <v>-9.311591166968336E-2</v>
      </c>
      <c r="E207" s="9">
        <f>((Quartalsdaten!AK207/Quartalsdaten!AK206)^1-1)*100</f>
        <v>0.11930899909178283</v>
      </c>
      <c r="F207" s="9">
        <f>((Quartalsdaten!AL207/Quartalsdaten!AL206)^1-1)*100</f>
        <v>0.54464987100324436</v>
      </c>
      <c r="G207" s="2">
        <f>Quartalsdaten!AK207/Quartalsdaten!AL207*100</f>
        <v>95.39599305946777</v>
      </c>
      <c r="H207" s="10">
        <f t="shared" si="0"/>
        <v>-0.42303680251228881</v>
      </c>
      <c r="J207" s="2"/>
      <c r="K207" s="34">
        <f>((Quartalsdaten!AC207/Quartalsdaten!AC206)^1-1)*100</f>
        <v>2.5360169226388729</v>
      </c>
      <c r="L207" s="9">
        <f>(Quartalsdaten!Y207/Quartalsdaten!Y206-1)*100</f>
        <v>0.47709117556840042</v>
      </c>
      <c r="M207" s="9">
        <f>((Quartalsdaten!X207/Quartalsdaten!X206)^4-1)*100</f>
        <v>-1.3680405763496384</v>
      </c>
      <c r="N207" s="9">
        <f>(Quartalsdaten!AH207/Quartalsdaten!AH206-1)*100</f>
        <v>1.2600229095074633</v>
      </c>
      <c r="O207" s="2"/>
      <c r="P207" s="9">
        <f>(Quartalsdaten!Z207-Quartalsdaten!AU207)/Quartalsdaten!Z207*100</f>
        <v>14.807178312332944</v>
      </c>
      <c r="Q207" s="9">
        <f>(Quartalsdaten!AB207-Quartalsdaten!AW207)/Quartalsdaten!AB207*100</f>
        <v>19.872657358595994</v>
      </c>
      <c r="R207" s="9">
        <f>(Quartalsdaten!BW207/Quartalsdaten!BW206-1)*100</f>
        <v>-0.16893821615829863</v>
      </c>
      <c r="S207" s="9">
        <f>(Quartalsdaten!BX207/Quartalsdaten!BX206-1)*100</f>
        <v>-0.21355803538165574</v>
      </c>
      <c r="T207" s="9">
        <f>(Quartalsdaten!BY207/Quartalsdaten!BY206-1)*100</f>
        <v>0.46710062224206705</v>
      </c>
      <c r="U207" s="9">
        <f>(Quartalsdaten!CC207/Quartalsdaten!CC206-1)*100</f>
        <v>0.81032675170364943</v>
      </c>
      <c r="V207" s="9"/>
      <c r="W207" s="41">
        <f>(Quartalsdaten!CA207/Quartalsdaten!CA206-1)*100</f>
        <v>0.25932046493828409</v>
      </c>
      <c r="Y207" s="1"/>
    </row>
    <row r="208" spans="1:25">
      <c r="A208" s="4">
        <v>40725</v>
      </c>
      <c r="B208" s="9">
        <f>((Quartalsdaten!AA208/Quartalsdaten!AA207)^1-1)*100</f>
        <v>1.1441127517554772</v>
      </c>
      <c r="C208" s="9">
        <f>((Quartalsdaten!AQ208/Quartalsdaten!AQ207)^1-1)*100</f>
        <v>0.85431303050338414</v>
      </c>
      <c r="D208" s="9">
        <f>((Quartalsdaten!AP208/Quartalsdaten!AP207)^1-1)*100</f>
        <v>2.7289850932437076</v>
      </c>
      <c r="E208" s="9">
        <f>((Quartalsdaten!AK208/Quartalsdaten!AK207)^1-1)*100</f>
        <v>0.22358336517667166</v>
      </c>
      <c r="F208" s="9">
        <f>((Quartalsdaten!AL208/Quartalsdaten!AL207)^1-1)*100</f>
        <v>-0.11804051119777004</v>
      </c>
      <c r="G208" s="2">
        <f>Quartalsdaten!AK208/Quartalsdaten!AL208*100</f>
        <v>95.722273692190214</v>
      </c>
      <c r="H208" s="10">
        <f t="shared" si="0"/>
        <v>0.34202760751078642</v>
      </c>
      <c r="J208" s="2"/>
      <c r="K208" s="34">
        <f>((Quartalsdaten!AC208/Quartalsdaten!AC207)^1-1)*100</f>
        <v>2.2486549918232512E-2</v>
      </c>
      <c r="L208" s="9">
        <f>(Quartalsdaten!Y208/Quartalsdaten!Y207-1)*100</f>
        <v>0.42441449593484393</v>
      </c>
      <c r="M208" s="9">
        <f>((Quartalsdaten!X208/Quartalsdaten!X207)^4-1)*100</f>
        <v>1.4063827917359273</v>
      </c>
      <c r="N208" s="9">
        <f>(Quartalsdaten!AH208/Quartalsdaten!AH207-1)*100</f>
        <v>-1.3574660633484226</v>
      </c>
      <c r="O208" s="2"/>
      <c r="P208" s="9">
        <f>(Quartalsdaten!Z208-Quartalsdaten!AU208)/Quartalsdaten!Z208*100</f>
        <v>15.080311288124943</v>
      </c>
      <c r="Q208" s="9">
        <f>(Quartalsdaten!AB208-Quartalsdaten!AW208)/Quartalsdaten!AB208*100</f>
        <v>20.112083367063832</v>
      </c>
      <c r="R208" s="9">
        <f>(Quartalsdaten!BW208/Quartalsdaten!BW207-1)*100</f>
        <v>1.1316751196023933</v>
      </c>
      <c r="S208" s="9">
        <f>(Quartalsdaten!BX208/Quartalsdaten!BX207-1)*100</f>
        <v>4.6870068210972837</v>
      </c>
      <c r="T208" s="9">
        <f>(Quartalsdaten!BY208/Quartalsdaten!BY207-1)*100</f>
        <v>0.39260462116594841</v>
      </c>
      <c r="U208" s="9">
        <f>(Quartalsdaten!CC208/Quartalsdaten!CC207-1)*100</f>
        <v>0.39540678149712072</v>
      </c>
      <c r="V208" s="9"/>
      <c r="W208" s="41">
        <f>(Quartalsdaten!CA208/Quartalsdaten!CA207-1)*100</f>
        <v>1.3149982728253518</v>
      </c>
      <c r="Y208" s="1"/>
    </row>
    <row r="209" spans="1:30">
      <c r="A209" s="4">
        <v>40817</v>
      </c>
      <c r="B209" s="9">
        <f>((Quartalsdaten!AA209/Quartalsdaten!AA208)^1-1)*100</f>
        <v>-0.20566801822725633</v>
      </c>
      <c r="C209" s="9">
        <f>((Quartalsdaten!AQ209/Quartalsdaten!AQ208)^1-1)*100</f>
        <v>-0.66874005944110859</v>
      </c>
      <c r="D209" s="9">
        <f>((Quartalsdaten!AP209/Quartalsdaten!AP208)^1-1)*100</f>
        <v>2.3065758907808265</v>
      </c>
      <c r="E209" s="9">
        <f>((Quartalsdaten!AK209/Quartalsdaten!AK208)^1-1)*100</f>
        <v>0.1040189396561253</v>
      </c>
      <c r="F209" s="9">
        <f>((Quartalsdaten!AL209/Quartalsdaten!AL208)^1-1)*100</f>
        <v>0.4051955684956976</v>
      </c>
      <c r="G209" s="2">
        <f>Quartalsdaten!AK209/Quartalsdaten!AL209*100</f>
        <v>95.435144011975567</v>
      </c>
      <c r="H209" s="10">
        <f t="shared" si="0"/>
        <v>-0.29996119935257193</v>
      </c>
      <c r="J209" s="2"/>
      <c r="K209" s="34">
        <f>((Quartalsdaten!AC209/Quartalsdaten!AC208)^1-1)*100</f>
        <v>-0.77554167519812145</v>
      </c>
      <c r="L209" s="9">
        <f>(Quartalsdaten!Y209/Quartalsdaten!Y208-1)*100</f>
        <v>0.27680159978991092</v>
      </c>
      <c r="M209" s="9">
        <f>((Quartalsdaten!X209/Quartalsdaten!X208)^4-1)*100</f>
        <v>0.30885625915884063</v>
      </c>
      <c r="N209" s="9">
        <f>(Quartalsdaten!AH209/Quartalsdaten!AH208-1)*100</f>
        <v>-0.68807339449542537</v>
      </c>
      <c r="O209" s="2"/>
      <c r="P209" s="9">
        <f>(Quartalsdaten!Z209-Quartalsdaten!AU209)/Quartalsdaten!Z209*100</f>
        <v>15.60978488595118</v>
      </c>
      <c r="Q209" s="9">
        <f>(Quartalsdaten!AB209-Quartalsdaten!AW209)/Quartalsdaten!AB209*100</f>
        <v>20.240298138114181</v>
      </c>
      <c r="R209" s="9">
        <f>(Quartalsdaten!BW209/Quartalsdaten!BW208-1)*100</f>
        <v>0.30328303929179068</v>
      </c>
      <c r="S209" s="9">
        <f>(Quartalsdaten!BX209/Quartalsdaten!BX208-1)*100</f>
        <v>-2.7803479297549338</v>
      </c>
      <c r="T209" s="9">
        <f>(Quartalsdaten!BY209/Quartalsdaten!BY208-1)*100</f>
        <v>-0.55573024081541078</v>
      </c>
      <c r="U209" s="9">
        <f>(Quartalsdaten!CC209/Quartalsdaten!CC208-1)*100</f>
        <v>-0.16725114647963002</v>
      </c>
      <c r="V209" s="9"/>
      <c r="W209" s="41">
        <f>(Quartalsdaten!CA209/Quartalsdaten!CA208-1)*100</f>
        <v>0.26665768687610392</v>
      </c>
      <c r="Y209" s="1"/>
    </row>
    <row r="210" spans="1:30">
      <c r="A210" s="4">
        <v>40909</v>
      </c>
      <c r="B210" s="9">
        <f>((Quartalsdaten!AA210/Quartalsdaten!AA209)^1-1)*100</f>
        <v>1.8662739902824965</v>
      </c>
      <c r="C210" s="9">
        <f>((Quartalsdaten!AQ210/Quartalsdaten!AQ209)^1-1)*100</f>
        <v>2.3198258723455156</v>
      </c>
      <c r="D210" s="9">
        <f>((Quartalsdaten!AP210/Quartalsdaten!AP209)^1-1)*100</f>
        <v>-0.51948748061971806</v>
      </c>
      <c r="E210" s="9">
        <f>((Quartalsdaten!AK210/Quartalsdaten!AK209)^1-1)*100</f>
        <v>1.2107912950232835</v>
      </c>
      <c r="F210" s="9">
        <f>((Quartalsdaten!AL210/Quartalsdaten!AL209)^1-1)*100</f>
        <v>1.5507208847378218</v>
      </c>
      <c r="G210" s="2">
        <f>Quartalsdaten!AK210/Quartalsdaten!AL210*100</f>
        <v>95.115685626395432</v>
      </c>
      <c r="H210" s="10">
        <f t="shared" si="0"/>
        <v>-0.33473872637531654</v>
      </c>
      <c r="J210" s="2"/>
      <c r="K210" s="34">
        <f>((Quartalsdaten!AC210/Quartalsdaten!AC209)^1-1)*100</f>
        <v>0.31150523718133094</v>
      </c>
      <c r="L210" s="9">
        <f>(Quartalsdaten!Y210/Quartalsdaten!Y209-1)*100</f>
        <v>0.40895491602510603</v>
      </c>
      <c r="M210" s="9">
        <f>((Quartalsdaten!X210/Quartalsdaten!X209)^4-1)*100</f>
        <v>0.90538905924351099</v>
      </c>
      <c r="N210" s="9">
        <f>(Quartalsdaten!AH210/Quartalsdaten!AH209-1)*100</f>
        <v>-1.5011547344110809</v>
      </c>
      <c r="O210" s="9"/>
      <c r="P210" s="9">
        <f>(Quartalsdaten!Z210-Quartalsdaten!AU210)/Quartalsdaten!Z210*100</f>
        <v>15.393299518214047</v>
      </c>
      <c r="Q210" s="9">
        <f>(Quartalsdaten!AB210-Quartalsdaten!AW210)/Quartalsdaten!AB210*100</f>
        <v>20.97337945337598</v>
      </c>
      <c r="R210" s="9">
        <f>(Quartalsdaten!BW210/Quartalsdaten!BW209-1)*100</f>
        <v>0.40139766165216972</v>
      </c>
      <c r="S210" s="9">
        <f>(Quartalsdaten!BX210/Quartalsdaten!BX209-1)*100</f>
        <v>0.90422138659473905</v>
      </c>
      <c r="T210" s="9">
        <f>(Quartalsdaten!BY210/Quartalsdaten!BY209-1)*100</f>
        <v>-0.52259976262314378</v>
      </c>
      <c r="U210" s="9">
        <f>(Quartalsdaten!CC210/Quartalsdaten!CC209-1)*100</f>
        <v>0.18374405533938543</v>
      </c>
      <c r="V210" s="9"/>
      <c r="W210" s="41">
        <f>(Quartalsdaten!CA210/Quartalsdaten!CA209-1)*100</f>
        <v>1.0577068395157152</v>
      </c>
      <c r="Y210" s="1"/>
    </row>
    <row r="211" spans="1:30">
      <c r="A211" s="4">
        <v>41000</v>
      </c>
      <c r="B211" s="9">
        <f>((Quartalsdaten!AA211/Quartalsdaten!AA210)^1-1)*100</f>
        <v>0.87669786772699432</v>
      </c>
      <c r="C211" s="9">
        <f>((Quartalsdaten!AQ211/Quartalsdaten!AQ210)^1-1)*100</f>
        <v>0.72376791117743089</v>
      </c>
      <c r="D211" s="9">
        <f>((Quartalsdaten!AP211/Quartalsdaten!AP210)^1-1)*100</f>
        <v>1.7061677691430299</v>
      </c>
      <c r="E211" s="9">
        <f>((Quartalsdaten!AK211/Quartalsdaten!AK210)^1-1)*100</f>
        <v>0.37236308501888971</v>
      </c>
      <c r="F211" s="9">
        <f>((Quartalsdaten!AL211/Quartalsdaten!AL210)^1-1)*100</f>
        <v>0.1052240416543837</v>
      </c>
      <c r="G211" s="2">
        <f>Quartalsdaten!AK211/Quartalsdaten!AL211*100</f>
        <v>95.369509675144599</v>
      </c>
      <c r="H211" s="10">
        <f t="shared" si="0"/>
        <v>0.2668582443343448</v>
      </c>
      <c r="J211" s="2"/>
      <c r="K211" s="34">
        <f>((Quartalsdaten!AC211/Quartalsdaten!AC210)^1-1)*100</f>
        <v>0.18066065269128906</v>
      </c>
      <c r="L211" s="9">
        <f>(Quartalsdaten!Y211/Quartalsdaten!Y210-1)*100</f>
        <v>0.12397667910128973</v>
      </c>
      <c r="M211" s="9">
        <f>((Quartalsdaten!X211/Quartalsdaten!X210)^4-1)*100</f>
        <v>-0.22739536482609957</v>
      </c>
      <c r="N211" s="9">
        <f>(Quartalsdaten!AH211/Quartalsdaten!AH210-1)*100</f>
        <v>-0.58616647127783805</v>
      </c>
      <c r="O211" s="9"/>
      <c r="P211" s="9">
        <f>(Quartalsdaten!Z211-Quartalsdaten!AU211)/Quartalsdaten!Z211*100</f>
        <v>15.571322233843073</v>
      </c>
      <c r="Q211" s="9">
        <f>(Quartalsdaten!AB211-Quartalsdaten!AW211)/Quartalsdaten!AB211*100</f>
        <v>21.080223145366269</v>
      </c>
      <c r="R211" s="9">
        <f>(Quartalsdaten!BW211/Quartalsdaten!BW210-1)*100</f>
        <v>0.39461027693876716</v>
      </c>
      <c r="S211" s="9">
        <f>(Quartalsdaten!BX211/Quartalsdaten!BX210-1)*100</f>
        <v>-1.6671836103345661</v>
      </c>
      <c r="T211" s="9">
        <f>(Quartalsdaten!BY211/Quartalsdaten!BY210-1)*100</f>
        <v>-0.13523132678766592</v>
      </c>
      <c r="U211" s="9">
        <f>(Quartalsdaten!CC211/Quartalsdaten!CC210-1)*100</f>
        <v>0.17046067536952147</v>
      </c>
      <c r="V211" s="9"/>
      <c r="W211" s="41">
        <f>(Quartalsdaten!CA211/Quartalsdaten!CA210-1)*100</f>
        <v>0.78637939378580768</v>
      </c>
      <c r="X211" s="20"/>
      <c r="Y211" s="1"/>
    </row>
    <row r="212" spans="1:30">
      <c r="A212" s="4">
        <v>41091</v>
      </c>
      <c r="B212" s="9">
        <f>((Quartalsdaten!AA212/Quartalsdaten!AA211)^1-1)*100</f>
        <v>1.2590546618943543</v>
      </c>
      <c r="C212" s="9">
        <f>((Quartalsdaten!AQ212/Quartalsdaten!AQ211)^1-1)*100</f>
        <v>0.92542179409180747</v>
      </c>
      <c r="D212" s="9">
        <f>((Quartalsdaten!AP212/Quartalsdaten!AP211)^1-1)*100</f>
        <v>3.1672220664985318</v>
      </c>
      <c r="E212" s="9">
        <f>((Quartalsdaten!AK212/Quartalsdaten!AK211)^1-1)*100</f>
        <v>0.22154287570657072</v>
      </c>
      <c r="F212" s="9">
        <f>((Quartalsdaten!AL212/Quartalsdaten!AL211)^1-1)*100</f>
        <v>-9.1151060397387518E-2</v>
      </c>
      <c r="G212" s="2">
        <f>Quartalsdaten!AK212/Quartalsdaten!AL212*100</f>
        <v>95.667996422626317</v>
      </c>
      <c r="H212" s="10">
        <f t="shared" si="0"/>
        <v>0.31297921998179046</v>
      </c>
      <c r="J212" s="2"/>
      <c r="K212" s="34">
        <f>((Quartalsdaten!AC212/Quartalsdaten!AC211)^1-1)*100</f>
        <v>0.31559642120226883</v>
      </c>
      <c r="L212" s="9">
        <f>(Quartalsdaten!Y212/Quartalsdaten!Y211-1)*100</f>
        <v>0.29220312107074431</v>
      </c>
      <c r="M212" s="9">
        <f>((Quartalsdaten!X212/Quartalsdaten!X211)^4-1)*100</f>
        <v>5.5203834039874167E-2</v>
      </c>
      <c r="N212" s="9">
        <f>(Quartalsdaten!AH212/Quartalsdaten!AH211-1)*100</f>
        <v>-1.0613207547169656</v>
      </c>
      <c r="O212" s="9"/>
      <c r="P212" s="9">
        <f>(Quartalsdaten!Z212-Quartalsdaten!AU212)/Quartalsdaten!Z212*100</f>
        <v>15.774830091979354</v>
      </c>
      <c r="Q212" s="9">
        <f>(Quartalsdaten!AB212-Quartalsdaten!AW212)/Quartalsdaten!AB212*100</f>
        <v>21.689254755402924</v>
      </c>
      <c r="R212" s="9">
        <f>(Quartalsdaten!BW212/Quartalsdaten!BW211-1)*100</f>
        <v>0.1344560824032115</v>
      </c>
      <c r="S212" s="9">
        <f>(Quartalsdaten!BX212/Quartalsdaten!BX211-1)*100</f>
        <v>-1.7378478967815081</v>
      </c>
      <c r="T212" s="9">
        <f>(Quartalsdaten!BY212/Quartalsdaten!BY211-1)*100</f>
        <v>-0.19791904273127603</v>
      </c>
      <c r="U212" s="9">
        <f>(Quartalsdaten!CC212/Quartalsdaten!CC211-1)*100</f>
        <v>0.2929519214199594</v>
      </c>
      <c r="V212" s="9"/>
      <c r="W212" s="41">
        <f>(Quartalsdaten!CA212/Quartalsdaten!CA211-1)*100</f>
        <v>0.31386983160668347</v>
      </c>
      <c r="X212" s="20"/>
      <c r="Y212" s="1"/>
    </row>
    <row r="213" spans="1:30">
      <c r="A213" s="4">
        <v>41183</v>
      </c>
      <c r="B213" s="9">
        <f>((Quartalsdaten!AA213/Quartalsdaten!AA212)^1-1)*100</f>
        <v>-1.5294945655282111</v>
      </c>
      <c r="C213" s="9">
        <f>((Quartalsdaten!AQ213/Quartalsdaten!AQ212)^1-1)*100</f>
        <v>-1.8878195328755565</v>
      </c>
      <c r="D213" s="9">
        <f>((Quartalsdaten!AP213/Quartalsdaten!AP212)^1-1)*100</f>
        <v>0.40043747492355397</v>
      </c>
      <c r="E213" s="9">
        <f>((Quartalsdaten!AK213/Quartalsdaten!AK212)^1-1)*100</f>
        <v>-0.11156109114025536</v>
      </c>
      <c r="F213" s="9">
        <f>((Quartalsdaten!AL213/Quartalsdaten!AL212)^1-1)*100</f>
        <v>-1.12375660716868E-3</v>
      </c>
      <c r="G213" s="2">
        <f>Quartalsdaten!AK213/Quartalsdaten!AL213*100</f>
        <v>95.562342050077973</v>
      </c>
      <c r="H213" s="10">
        <f t="shared" si="0"/>
        <v>-0.11043857559387416</v>
      </c>
      <c r="J213" s="2"/>
      <c r="K213" s="34">
        <f>((Quartalsdaten!AC213/Quartalsdaten!AC212)^1-1)*100</f>
        <v>-0.52808195697823246</v>
      </c>
      <c r="L213" s="9">
        <f>(Quartalsdaten!Y213/Quartalsdaten!Y212-1)*100</f>
        <v>0.12328650051052215</v>
      </c>
      <c r="M213" s="9">
        <f>((Quartalsdaten!X213/Quartalsdaten!X212)^4-1)*100</f>
        <v>-2.588337203037494</v>
      </c>
      <c r="N213" s="9">
        <f>(Quartalsdaten!AH213/Quartalsdaten!AH212-1)*100</f>
        <v>1.3110846245530272</v>
      </c>
      <c r="O213" s="9"/>
      <c r="P213" s="9">
        <f>(Quartalsdaten!Z213-Quartalsdaten!AU213)/Quartalsdaten!Z213*100</f>
        <v>15.98079409978636</v>
      </c>
      <c r="Q213" s="9">
        <f>(Quartalsdaten!AB213-Quartalsdaten!AW213)/Quartalsdaten!AB213*100</f>
        <v>21.183053847046544</v>
      </c>
      <c r="R213" s="9">
        <f>(Quartalsdaten!BW213/Quartalsdaten!BW212-1)*100</f>
        <v>0.10329462768439157</v>
      </c>
      <c r="S213" s="9">
        <f>(Quartalsdaten!BX213/Quartalsdaten!BX212-1)*100</f>
        <v>0.20487941942564092</v>
      </c>
      <c r="T213" s="9">
        <f>(Quartalsdaten!BY213/Quartalsdaten!BY212-1)*100</f>
        <v>7.3060417175674353E-2</v>
      </c>
      <c r="U213" s="9">
        <f>(Quartalsdaten!CC213/Quartalsdaten!CC212-1)*100</f>
        <v>-0.52835051546392675</v>
      </c>
      <c r="V213" s="9"/>
      <c r="W213" s="41">
        <f>(Quartalsdaten!CA213/Quartalsdaten!CA212-1)*100</f>
        <v>-0.12531946190700305</v>
      </c>
      <c r="X213" s="20"/>
      <c r="Y213" s="1"/>
    </row>
    <row r="214" spans="1:30">
      <c r="A214" s="4">
        <v>41275</v>
      </c>
      <c r="B214" s="9">
        <f>((Quartalsdaten!AA214/Quartalsdaten!AA213)^1-1)*100</f>
        <v>-0.25975509183379097</v>
      </c>
      <c r="C214" s="9">
        <f>((Quartalsdaten!AQ214/Quartalsdaten!AQ213)^1-1)*100</f>
        <v>-0.13464072389163251</v>
      </c>
      <c r="D214" s="9">
        <f>((Quartalsdaten!AP214/Quartalsdaten!AP213)^1-1)*100</f>
        <v>-0.99411424670621251</v>
      </c>
      <c r="E214" s="9">
        <f>((Quartalsdaten!AK214/Quartalsdaten!AK213)^1-1)*100</f>
        <v>-0.2903684501023629</v>
      </c>
      <c r="F214" s="9">
        <f>((Quartalsdaten!AL214/Quartalsdaten!AL213)^1-1)*100</f>
        <v>-0.53201727882097316</v>
      </c>
      <c r="G214" s="2">
        <f>Quartalsdaten!AK214/Quartalsdaten!AL214*100</f>
        <v>95.794502463853931</v>
      </c>
      <c r="H214" s="10">
        <f t="shared" si="0"/>
        <v>0.24294131851048117</v>
      </c>
      <c r="J214" s="2"/>
      <c r="K214" s="34">
        <f>((Quartalsdaten!AC214/Quartalsdaten!AC213)^1-1)*100</f>
        <v>0.7229938225610244</v>
      </c>
      <c r="L214" s="9">
        <f>(Quartalsdaten!Y214/Quartalsdaten!Y213-1)*100</f>
        <v>0.40415648408793636</v>
      </c>
      <c r="M214" s="9">
        <f>((Quartalsdaten!X214/Quartalsdaten!X213)^4-1)*100</f>
        <v>1.3972187828074745</v>
      </c>
      <c r="N214" s="9">
        <f>(Quartalsdaten!AH214/Quartalsdaten!AH213-1)*100</f>
        <v>1.4117647058823568</v>
      </c>
      <c r="O214" s="2"/>
      <c r="P214" s="9">
        <f>(Quartalsdaten!Z214-Quartalsdaten!AU214)/Quartalsdaten!Z214*100</f>
        <v>15.95992065124196</v>
      </c>
      <c r="Q214" s="9">
        <f>(Quartalsdaten!AB214-Quartalsdaten!AW214)/Quartalsdaten!AB214*100</f>
        <v>22.372402808948085</v>
      </c>
      <c r="R214" s="9">
        <f>(Quartalsdaten!BW214/Quartalsdaten!BW213-1)*100</f>
        <v>-0.19090804522433613</v>
      </c>
      <c r="S214" s="9">
        <f>(Quartalsdaten!BX214/Quartalsdaten!BX213-1)*100</f>
        <v>-4.2832284751164185</v>
      </c>
      <c r="T214" s="9">
        <f>(Quartalsdaten!BY214/Quartalsdaten!BY213-1)*100</f>
        <v>-4.9538705492935264E-2</v>
      </c>
      <c r="U214" s="9">
        <f>(Quartalsdaten!CC214/Quartalsdaten!CC213-1)*100</f>
        <v>0.19432568985620069</v>
      </c>
      <c r="V214" s="9"/>
      <c r="W214" s="41">
        <f>(Quartalsdaten!CA214/Quartalsdaten!CA213-1)*100</f>
        <v>0.76911051412540399</v>
      </c>
      <c r="X214" s="20"/>
      <c r="Y214" s="1"/>
      <c r="AB214" s="41">
        <f>(Quartalsdaten!Y214/Quartalsdaten!Y213-1)*100</f>
        <v>0.40415648408793636</v>
      </c>
    </row>
    <row r="215" spans="1:30">
      <c r="A215" s="4">
        <v>41365</v>
      </c>
      <c r="B215" s="9">
        <f>((Quartalsdaten!AA215/Quartalsdaten!AA214)^1-1)*100</f>
        <v>0.51534938564268273</v>
      </c>
      <c r="C215" s="9">
        <f>((Quartalsdaten!AQ215/Quartalsdaten!AQ214)^1-1)*100</f>
        <v>0.27523535285969292</v>
      </c>
      <c r="D215" s="9">
        <f>((Quartalsdaten!AP215/Quartalsdaten!AP214)^1-1)*100</f>
        <v>1.7700203359773292</v>
      </c>
      <c r="E215" s="9">
        <f>((Quartalsdaten!AK215/Quartalsdaten!AK214)^1-1)*100</f>
        <v>-0.25963971727136492</v>
      </c>
      <c r="F215" s="9">
        <f>((Quartalsdaten!AL215/Quartalsdaten!AL214)^1-1)*100</f>
        <v>-1.1141173911690894</v>
      </c>
      <c r="G215" s="2">
        <f>Quartalsdaten!AK215/Quartalsdaten!AL215*100</f>
        <v>96.622267373040202</v>
      </c>
      <c r="H215" s="10">
        <f t="shared" si="0"/>
        <v>0.8641048159299336</v>
      </c>
      <c r="I215" s="1"/>
      <c r="J215" s="2"/>
      <c r="K215" s="34">
        <f>((Quartalsdaten!AC215/Quartalsdaten!AC214)^1-1)*100</f>
        <v>1.7606790536357053</v>
      </c>
      <c r="L215" s="9">
        <f>(Quartalsdaten!Y215/Quartalsdaten!Y214-1)*100</f>
        <v>0.59590775893352266</v>
      </c>
      <c r="M215" s="9">
        <f>((Quartalsdaten!X215/Quartalsdaten!X214)^4-1)*100</f>
        <v>3.8355055476195332</v>
      </c>
      <c r="N215" s="9">
        <f>(Quartalsdaten!AH215/Quartalsdaten!AH214-1)*100</f>
        <v>0.11600928074244621</v>
      </c>
      <c r="O215" s="2"/>
      <c r="P215" s="9">
        <f>(Quartalsdaten!Z215-Quartalsdaten!AU215)/Quartalsdaten!Z215*100</f>
        <v>16.196505268605812</v>
      </c>
      <c r="Q215" s="9">
        <f>(Quartalsdaten!AB215-Quartalsdaten!AW215)/Quartalsdaten!AB215*100</f>
        <v>22.320066764511218</v>
      </c>
      <c r="R215" s="9">
        <f>(Quartalsdaten!BW215/Quartalsdaten!BW214-1)*100</f>
        <v>0.51695801437265931</v>
      </c>
      <c r="S215" s="9">
        <f>(Quartalsdaten!BX215/Quartalsdaten!BX214-1)*100</f>
        <v>3.4967133758626368</v>
      </c>
      <c r="T215" s="9">
        <f>(Quartalsdaten!BY215/Quartalsdaten!BY214-1)*100</f>
        <v>1.6383146736710819</v>
      </c>
      <c r="U215" s="9">
        <f>(Quartalsdaten!CC215/Quartalsdaten!CC214-1)*100</f>
        <v>1.0602534264287478</v>
      </c>
      <c r="V215" s="9"/>
      <c r="W215" s="41">
        <f>(Quartalsdaten!CA215/Quartalsdaten!CA214-1)*100</f>
        <v>1.9269828633250663</v>
      </c>
      <c r="X215" s="20"/>
      <c r="Y215" s="1"/>
      <c r="AB215" s="41">
        <f>(Quartalsdaten!Y215/Quartalsdaten!Y214-1)*100</f>
        <v>0.59590775893352266</v>
      </c>
    </row>
    <row r="216" spans="1:30">
      <c r="A216" s="4">
        <v>41456</v>
      </c>
      <c r="B216" s="9">
        <f>((Quartalsdaten!AA216/Quartalsdaten!AA215)^1-1)*100</f>
        <v>1.8279139583921689</v>
      </c>
      <c r="C216" s="9">
        <f>((Quartalsdaten!AQ216/Quartalsdaten!AQ215)^1-1)*100</f>
        <v>1.4602598043670589</v>
      </c>
      <c r="D216" s="9">
        <f>((Quartalsdaten!AP216/Quartalsdaten!AP215)^1-1)*100</f>
        <v>3.7903272852349401</v>
      </c>
      <c r="E216" s="9">
        <f>((Quartalsdaten!AK216/Quartalsdaten!AK215)^1-1)*100</f>
        <v>-0.38343875545704398</v>
      </c>
      <c r="F216" s="9">
        <f>((Quartalsdaten!AL216/Quartalsdaten!AL215)^1-1)*100</f>
        <v>-0.44408336922958647</v>
      </c>
      <c r="G216" s="2">
        <f>Quartalsdaten!AK216/Quartalsdaten!AL216*100</f>
        <v>96.681124950620429</v>
      </c>
      <c r="H216" s="10">
        <f t="shared" si="0"/>
        <v>6.0915127724125995E-2</v>
      </c>
      <c r="I216" s="1"/>
      <c r="J216" s="2"/>
      <c r="K216" s="34">
        <f>((Quartalsdaten!AC216/Quartalsdaten!AC215)^1-1)*100</f>
        <v>1.8183848802979297</v>
      </c>
      <c r="L216" s="9">
        <f>(Quartalsdaten!Y216/Quartalsdaten!Y215-1)*100</f>
        <v>0.66885187878011898</v>
      </c>
      <c r="M216" s="9">
        <f>((Quartalsdaten!X216/Quartalsdaten!X215)^4-1)*100</f>
        <v>1.8569657980849641</v>
      </c>
      <c r="N216" s="9">
        <f>(Quartalsdaten!AH216/Quartalsdaten!AH215-1)*100</f>
        <v>0.46349942062573479</v>
      </c>
      <c r="O216" s="39"/>
      <c r="P216" s="9">
        <f>(Quartalsdaten!Z216-Quartalsdaten!AU216)/Quartalsdaten!Z216*100</f>
        <v>16.611289479578886</v>
      </c>
      <c r="Q216" s="9">
        <f>(Quartalsdaten!AB216-Quartalsdaten!AW216)/Quartalsdaten!AB216*100</f>
        <v>21.981972390787469</v>
      </c>
      <c r="R216" s="9">
        <f>(Quartalsdaten!BW216/Quartalsdaten!BW215-1)*100</f>
        <v>0.26743040152932274</v>
      </c>
      <c r="S216" s="9">
        <f>(Quartalsdaten!BX216/Quartalsdaten!BX215-1)*100</f>
        <v>-1.8033607886986935</v>
      </c>
      <c r="T216" s="9">
        <f>(Quartalsdaten!BY216/Quartalsdaten!BY215-1)*100</f>
        <v>0.46201147518853958</v>
      </c>
      <c r="U216" s="9">
        <f>(Quartalsdaten!CC216/Quartalsdaten!CC215-1)*100</f>
        <v>0.89453258273626268</v>
      </c>
      <c r="V216" s="9"/>
      <c r="W216" s="41">
        <f>(Quartalsdaten!CA216/Quartalsdaten!CA215-1)*100</f>
        <v>0.54353377059030983</v>
      </c>
      <c r="X216" s="20"/>
      <c r="Y216" s="1"/>
      <c r="AB216" s="41">
        <f>(Quartalsdaten!Y216/Quartalsdaten!Y215-1)*100</f>
        <v>0.66885187878011898</v>
      </c>
    </row>
    <row r="217" spans="1:30">
      <c r="A217" s="4">
        <v>41548</v>
      </c>
      <c r="B217" s="9">
        <f>((Quartalsdaten!AA217/Quartalsdaten!AA216)^1-1)*100</f>
        <v>1.827928925287825</v>
      </c>
      <c r="C217" s="9">
        <f>((Quartalsdaten!AQ217/Quartalsdaten!AQ216)^1-1)*100</f>
        <v>2.2724711633204553</v>
      </c>
      <c r="D217" s="9">
        <f>((Quartalsdaten!AP217/Quartalsdaten!AP216)^1-1)*100</f>
        <v>-0.41603761309961795</v>
      </c>
      <c r="E217" s="9">
        <f>((Quartalsdaten!AK217/Quartalsdaten!AK216)^1-1)*100</f>
        <v>4.7207884264821587E-3</v>
      </c>
      <c r="F217" s="9">
        <f>((Quartalsdaten!AL217/Quartalsdaten!AL216)^1-1)*100</f>
        <v>-2.9093444010985792E-2</v>
      </c>
      <c r="G217" s="2">
        <f>Quartalsdaten!AK217/Quartalsdaten!AL217*100</f>
        <v>96.713826444925331</v>
      </c>
      <c r="H217" s="10">
        <f t="shared" si="0"/>
        <v>3.382407302521262E-2</v>
      </c>
      <c r="I217" s="1"/>
      <c r="J217" s="39"/>
      <c r="K217" s="34">
        <f>((Quartalsdaten!AC217/Quartalsdaten!AC216)^1-1)*100</f>
        <v>4.3301009649865385E-2</v>
      </c>
      <c r="L217" s="9">
        <f>(Quartalsdaten!Y217/Quartalsdaten!Y216-1)*100</f>
        <v>0.61958171867544376</v>
      </c>
      <c r="M217" s="9">
        <f>((Quartalsdaten!X217/Quartalsdaten!X216)^4-1)*100</f>
        <v>2.9390903688310654</v>
      </c>
      <c r="N217" s="9">
        <f>(Quartalsdaten!AH217/Quartalsdaten!AH216-1)*100</f>
        <v>0.8073817762399127</v>
      </c>
      <c r="O217" s="39"/>
      <c r="P217" s="9">
        <f>(Quartalsdaten!Z217-Quartalsdaten!AU217)/Quartalsdaten!Z217*100</f>
        <v>16.385344140191794</v>
      </c>
      <c r="Q217" s="9">
        <f>(Quartalsdaten!AB217-Quartalsdaten!AW217)/Quartalsdaten!AB217*100</f>
        <v>22.053365504027248</v>
      </c>
      <c r="R217" s="9">
        <f>(Quartalsdaten!BW217/Quartalsdaten!BW216-1)*100</f>
        <v>-0.22568844177267566</v>
      </c>
      <c r="S217" s="9">
        <f>(Quartalsdaten!BX217/Quartalsdaten!BX216-1)*100</f>
        <v>6.4941063563078716</v>
      </c>
      <c r="T217" s="9">
        <f>(Quartalsdaten!BY217/Quartalsdaten!BY216-1)*100</f>
        <v>-0.5416479303071764</v>
      </c>
      <c r="U217" s="9">
        <f>(Quartalsdaten!CC217/Quartalsdaten!CC216-1)*100</f>
        <v>0.33498536420413227</v>
      </c>
      <c r="V217" s="9"/>
      <c r="W217" s="41">
        <f>(Quartalsdaten!CA217/Quartalsdaten!CA216-1)*100</f>
        <v>0.68759598357894802</v>
      </c>
      <c r="X217" s="20"/>
      <c r="Y217" s="1"/>
      <c r="AB217" s="41">
        <f>(Quartalsdaten!Y217/Quartalsdaten!Y216-1)*100</f>
        <v>0.61958171867544376</v>
      </c>
    </row>
    <row r="218" spans="1:30">
      <c r="A218" s="4">
        <v>41640</v>
      </c>
      <c r="B218" s="9">
        <f>((Quartalsdaten!AA218/Quartalsdaten!AA217)^1-1)*100</f>
        <v>4.8382083094411499E-2</v>
      </c>
      <c r="C218" s="9">
        <f>((Quartalsdaten!AQ218/Quartalsdaten!AQ217)^1-1)*100</f>
        <v>-0.63215347194440774</v>
      </c>
      <c r="D218" s="9">
        <f>((Quartalsdaten!AP218/Quartalsdaten!AP217)^1-1)*100</f>
        <v>3.4902542516531687</v>
      </c>
      <c r="E218" s="9">
        <f>((Quartalsdaten!AK218/Quartalsdaten!AK217)^1-1)*100</f>
        <v>-4.133538577487661E-2</v>
      </c>
      <c r="F218" s="9">
        <f>((Quartalsdaten!AL218/Quartalsdaten!AL217)^1-1)*100</f>
        <v>-0.23335364426377847</v>
      </c>
      <c r="G218" s="2">
        <f>Quartalsdaten!AK218/Quartalsdaten!AL218*100</f>
        <v>96.899969020666873</v>
      </c>
      <c r="H218" s="10">
        <f t="shared" si="0"/>
        <v>0.19246738815317244</v>
      </c>
      <c r="I218" s="1"/>
      <c r="J218" s="39"/>
      <c r="K218" s="34">
        <f>((Quartalsdaten!AC218/Quartalsdaten!AC217)^1-1)*100</f>
        <v>0.42204029672971988</v>
      </c>
      <c r="L218" s="9">
        <f>(Quartalsdaten!Y218/Quartalsdaten!Y217-1)*100</f>
        <v>0.43109839857260468</v>
      </c>
      <c r="M218" s="9">
        <f>((Quartalsdaten!X218/Quartalsdaten!X217)^4-1)*100</f>
        <v>0.80007360521601179</v>
      </c>
      <c r="N218" s="9">
        <f>(Quartalsdaten!AH218/Quartalsdaten!AH217-1)*100</f>
        <v>0.68649885583522696</v>
      </c>
      <c r="O218" s="39"/>
      <c r="P218" s="9">
        <f>(Quartalsdaten!Z218-Quartalsdaten!AU218)/Quartalsdaten!Z218*100</f>
        <v>17.022050063235845</v>
      </c>
      <c r="Q218" s="9">
        <f>(Quartalsdaten!AB218-Quartalsdaten!AW218)/Quartalsdaten!AB218*100</f>
        <v>21.983361607032176</v>
      </c>
      <c r="R218" s="9">
        <f>(Quartalsdaten!BW218/Quartalsdaten!BW217-1)*100</f>
        <v>0.33416721414494255</v>
      </c>
      <c r="S218" s="9">
        <f>(Quartalsdaten!BX218/Quartalsdaten!BX217-1)*100</f>
        <v>-0.2493532237608842</v>
      </c>
      <c r="T218" s="9">
        <f>(Quartalsdaten!BY218/Quartalsdaten!BY217-1)*100</f>
        <v>1.1893824225612581</v>
      </c>
      <c r="U218" s="9">
        <f>(Quartalsdaten!CC218/Quartalsdaten!CC217-1)*100</f>
        <v>0.83940683321397369</v>
      </c>
      <c r="V218" s="9"/>
      <c r="W218" s="41">
        <f>(Quartalsdaten!CA218/Quartalsdaten!CA217-1)*100</f>
        <v>0.5628191204195554</v>
      </c>
      <c r="Y218" s="1"/>
      <c r="AB218" s="41">
        <f>(Quartalsdaten!Y218/Quartalsdaten!Y217-1)*100</f>
        <v>0.43109839857260468</v>
      </c>
    </row>
    <row r="219" spans="1:30">
      <c r="A219" s="4">
        <v>41730</v>
      </c>
      <c r="B219" s="9">
        <f>((Quartalsdaten!AA219/Quartalsdaten!AA218)^1-1)*100</f>
        <v>0.87030803911021248</v>
      </c>
      <c r="C219" s="9">
        <f>((Quartalsdaten!AQ219/Quartalsdaten!AQ218)^1-1)*100</f>
        <v>0.86253130717803828</v>
      </c>
      <c r="D219" s="9">
        <f>((Quartalsdaten!AP219/Quartalsdaten!AP218)^1-1)*100</f>
        <v>0.93070191934141455</v>
      </c>
      <c r="E219" s="9">
        <f>((Quartalsdaten!AK219/Quartalsdaten!AK218)^1-1)*100</f>
        <v>-0.10173341103404399</v>
      </c>
      <c r="F219" s="9">
        <f>((Quartalsdaten!AL219/Quartalsdaten!AL218)^1-1)*100</f>
        <v>-0.93974468387790777</v>
      </c>
      <c r="G219" s="2">
        <f>Quartalsdaten!AK219/Quartalsdaten!AL219*100</f>
        <v>97.71970511077086</v>
      </c>
      <c r="H219" s="10">
        <f t="shared" si="0"/>
        <v>0.84596114775759013</v>
      </c>
      <c r="I219" s="1"/>
      <c r="J219" s="39"/>
      <c r="K219" s="34">
        <f>((Quartalsdaten!AC219/Quartalsdaten!AC218)^1-1)*100</f>
        <v>1.5621619769879747</v>
      </c>
      <c r="L219" s="9">
        <f>(Quartalsdaten!Y219/Quartalsdaten!Y218-1)*100</f>
        <v>0.62523453897387338</v>
      </c>
      <c r="M219" s="9">
        <f>((Quartalsdaten!X219/Quartalsdaten!X218)^4-1)*100</f>
        <v>2.4717370414084616</v>
      </c>
      <c r="N219" s="9">
        <f>(Quartalsdaten!AH219/Quartalsdaten!AH218-1)*100</f>
        <v>0.22727272727272041</v>
      </c>
      <c r="O219" s="41"/>
      <c r="P219" s="9">
        <f>(Quartalsdaten!Z219-Quartalsdaten!AU219)/Quartalsdaten!Z219*100</f>
        <v>17.123376958033589</v>
      </c>
      <c r="Q219" s="9">
        <f>(Quartalsdaten!AB219-Quartalsdaten!AW219)/Quartalsdaten!AB219*100</f>
        <v>22.039602217724187</v>
      </c>
      <c r="R219" s="9">
        <f>(Quartalsdaten!BW219/Quartalsdaten!BW218-1)*100</f>
        <v>9.2212627969900929E-2</v>
      </c>
      <c r="S219" s="9">
        <f>(Quartalsdaten!BX219/Quartalsdaten!BX218-1)*100</f>
        <v>0.20828695004857511</v>
      </c>
      <c r="T219" s="9">
        <f>(Quartalsdaten!BY219/Quartalsdaten!BY218-1)*100</f>
        <v>0.24370316203892184</v>
      </c>
      <c r="U219" s="9">
        <f>(Quartalsdaten!CC219/Quartalsdaten!CC218-1)*100</f>
        <v>0.30184343829964266</v>
      </c>
      <c r="V219" s="9"/>
      <c r="W219" s="41">
        <f>(Quartalsdaten!CA219/Quartalsdaten!CA218-1)*100</f>
        <v>0.71468477542413478</v>
      </c>
      <c r="Y219" s="1"/>
      <c r="AB219" s="41">
        <f>(Quartalsdaten!Y219/Quartalsdaten!Y218-1)*100</f>
        <v>0.62523453897387338</v>
      </c>
    </row>
    <row r="220" spans="1:30" s="30" customFormat="1">
      <c r="A220" s="4">
        <v>41821</v>
      </c>
      <c r="B220" s="9">
        <f>((Quartalsdaten!AA220/Quartalsdaten!AA219)^1-1)*100</f>
        <v>2.0345123812832488</v>
      </c>
      <c r="C220" s="9">
        <f>((Quartalsdaten!AQ220/Quartalsdaten!AQ219)^1-1)*100</f>
        <v>2.1220403039675428</v>
      </c>
      <c r="D220" s="9">
        <f>((Quartalsdaten!AP220/Quartalsdaten!AP219)^1-1)*100</f>
        <v>1.6220647685560419</v>
      </c>
      <c r="E220" s="9">
        <f>((Quartalsdaten!AK220/Quartalsdaten!AK219)^1-1)*100</f>
        <v>0.20648832587311094</v>
      </c>
      <c r="F220" s="9">
        <f>((Quartalsdaten!AL220/Quartalsdaten!AL219)^1-1)*100</f>
        <v>0.16853721479765937</v>
      </c>
      <c r="G220" s="2">
        <f>Quartalsdaten!AK220/Quartalsdaten!AL220*100</f>
        <v>97.756728426534849</v>
      </c>
      <c r="H220" s="10">
        <f t="shared" si="0"/>
        <v>3.7887256947843895E-2</v>
      </c>
      <c r="I220" s="1"/>
      <c r="J220" s="39"/>
      <c r="K220" s="34">
        <f>((Quartalsdaten!AC220/Quartalsdaten!AC219)^1-1)*100</f>
        <v>0.81679743338791688</v>
      </c>
      <c r="L220" s="9">
        <f>(Quartalsdaten!Y220/Quartalsdaten!Y219-1)*100</f>
        <v>0.72028538926223185</v>
      </c>
      <c r="M220" s="9">
        <f>((Quartalsdaten!X220/Quartalsdaten!X219)^4-1)*100</f>
        <v>0.39426131139776999</v>
      </c>
      <c r="N220" s="9">
        <f>(Quartalsdaten!AH220/Quartalsdaten!AH219-1)*100</f>
        <v>-1.1337868480725599</v>
      </c>
      <c r="O220" s="41"/>
      <c r="P220" s="9">
        <f>(Quartalsdaten!Z220-Quartalsdaten!AU220)/Quartalsdaten!Z220*100</f>
        <v>17.02667042236817</v>
      </c>
      <c r="Q220" s="9">
        <f>(Quartalsdaten!AB220-Quartalsdaten!AW220)/Quartalsdaten!AB220*100</f>
        <v>22.401857235479888</v>
      </c>
      <c r="R220" s="9">
        <f>(Quartalsdaten!BW220/Quartalsdaten!BW219-1)*100</f>
        <v>0.81901201282337244</v>
      </c>
      <c r="S220" s="9">
        <f>(Quartalsdaten!BX220/Quartalsdaten!BX219-1)*100</f>
        <v>-0.65471906160148308</v>
      </c>
      <c r="T220" s="9">
        <f>(Quartalsdaten!BY220/Quartalsdaten!BY219-1)*100</f>
        <v>-0.1316775327595332</v>
      </c>
      <c r="U220" s="9">
        <f>(Quartalsdaten!CC220/Quartalsdaten!CC219-1)*100</f>
        <v>0.42172563883624559</v>
      </c>
      <c r="V220" s="9"/>
      <c r="W220" s="41" t="e">
        <f>(Quartalsdaten!CA220/Quartalsdaten!CA219-1)*100</f>
        <v>#VALUE!</v>
      </c>
      <c r="X220" s="40"/>
      <c r="Y220" s="1"/>
      <c r="AB220" s="41">
        <f>(Quartalsdaten!Y220/Quartalsdaten!Y219-1)*100</f>
        <v>0.72028538926223185</v>
      </c>
    </row>
    <row r="221" spans="1:30">
      <c r="A221" s="4">
        <v>41913</v>
      </c>
      <c r="B221" s="9">
        <f>((Quartalsdaten!AA221/Quartalsdaten!AA220)^1-1)*100</f>
        <v>1.9104288977926265</v>
      </c>
      <c r="C221" s="9">
        <f>((Quartalsdaten!AQ221/Quartalsdaten!AQ220)^1-1)*100</f>
        <v>1.7471292806900518</v>
      </c>
      <c r="D221" s="9">
        <f>((Quartalsdaten!AP221/Quartalsdaten!AP220)^1-1)*100</f>
        <v>2.7331140028695744</v>
      </c>
      <c r="E221" s="9">
        <f>((Quartalsdaten!AK221/Quartalsdaten!AK220)^1-1)*100</f>
        <v>0.24229621476075103</v>
      </c>
      <c r="F221" s="9">
        <f>((Quartalsdaten!AL221/Quartalsdaten!AL220)^1-1)*100</f>
        <v>-0.41583528809109316</v>
      </c>
      <c r="G221" s="2">
        <f>Quartalsdaten!AK221/Quartalsdaten!AL221*100</f>
        <v>98.402782774425987</v>
      </c>
      <c r="H221" s="1">
        <f>(G221/G220-1)*100</f>
        <v>0.66087967374710566</v>
      </c>
      <c r="I221" s="1"/>
      <c r="J221" s="41"/>
      <c r="K221" s="34">
        <f>((Quartalsdaten!AC221/Quartalsdaten!AC220)^1-1)*100</f>
        <v>1.7571587247257048</v>
      </c>
      <c r="L221" s="9">
        <f>(Quartalsdaten!Y221/Quartalsdaten!Y220-1)*100</f>
        <v>0.61272180590483671</v>
      </c>
      <c r="M221" s="9">
        <f>((Quartalsdaten!X221/Quartalsdaten!X220)^4-1)*100</f>
        <v>0.98155525259884246</v>
      </c>
      <c r="N221" s="9">
        <f>(Quartalsdaten!AH221/Quartalsdaten!AH220-1)*100</f>
        <v>-1.1467889908256867</v>
      </c>
      <c r="O221" s="41">
        <v>1.8</v>
      </c>
      <c r="P221" s="9">
        <f>(Quartalsdaten!Z221-Quartalsdaten!AU221)/Quartalsdaten!Z221*100</f>
        <v>17.222043240136877</v>
      </c>
      <c r="Q221" s="9">
        <f>(Quartalsdaten!AB221-Quartalsdaten!AW221)/Quartalsdaten!AB221*100</f>
        <v>22.68485234172099</v>
      </c>
      <c r="R221" s="9">
        <f>(Quartalsdaten!BW221/Quartalsdaten!BW220-1)*100</f>
        <v>0.60925001851050986</v>
      </c>
      <c r="S221" s="9">
        <f>(Quartalsdaten!BX221/Quartalsdaten!BX220-1)*100</f>
        <v>1.537806386958751</v>
      </c>
      <c r="T221" s="9">
        <f>(Quartalsdaten!BY221/Quartalsdaten!BY220-1)*100</f>
        <v>0.68971966413673425</v>
      </c>
      <c r="U221" s="9">
        <f>(Quartalsdaten!CC221/Quartalsdaten!CC220-1)*100</f>
        <v>1.2536421986955482</v>
      </c>
      <c r="V221" s="9"/>
      <c r="W221" s="41" t="e">
        <f>(Quartalsdaten!CA221/Quartalsdaten!CA220-1)*100</f>
        <v>#VALUE!</v>
      </c>
      <c r="X221" s="1"/>
      <c r="Y221" s="1"/>
      <c r="AB221" s="41">
        <f>(Quartalsdaten!Y221/Quartalsdaten!Y220-1)*100</f>
        <v>0.61272180590483671</v>
      </c>
    </row>
    <row r="222" spans="1:30" s="40" customFormat="1">
      <c r="A222" s="4">
        <v>42005</v>
      </c>
      <c r="B222" s="9">
        <f>((Quartalsdaten!AA222/Quartalsdaten!AA221)^1-1)*100</f>
        <v>0.71442266105026242</v>
      </c>
      <c r="C222" s="9">
        <f>((Quartalsdaten!AQ222/Quartalsdaten!AQ221)^1-1)*100</f>
        <v>0.27434136403192699</v>
      </c>
      <c r="D222" s="9">
        <f>((Quartalsdaten!AP222/Quartalsdaten!AP221)^1-1)*100</f>
        <v>2.8441592312418384</v>
      </c>
      <c r="E222" s="9">
        <f>((Quartalsdaten!AK222/Quartalsdaten!AK221)^1-1)*100</f>
        <v>0.35202083367797954</v>
      </c>
      <c r="F222" s="9">
        <f>((Quartalsdaten!AL222/Quartalsdaten!AL221)^1-1)*100</f>
        <v>-1.0212104779494857</v>
      </c>
      <c r="G222" s="41">
        <f>Quartalsdaten!AK222/Quartalsdaten!AL222*100</f>
        <v>99.76802257084735</v>
      </c>
      <c r="H222" s="1">
        <f>(G222/G221-1)*100</f>
        <v>1.3873995815250284</v>
      </c>
      <c r="I222" s="1">
        <v>-0.35</v>
      </c>
      <c r="J222" s="41">
        <v>-2.4</v>
      </c>
      <c r="K222" s="34">
        <f>((Quartalsdaten!AC222/Quartalsdaten!AC221)^1-1)*100</f>
        <v>1.9259683644287096</v>
      </c>
      <c r="L222" s="9">
        <f>(Quartalsdaten!Y222/Quartalsdaten!Y221-1)*100</f>
        <v>0.85361860764887609</v>
      </c>
      <c r="M222" s="9">
        <f>((Quartalsdaten!X222/Quartalsdaten!X221)^4-1)*100</f>
        <v>3.0495943655650892</v>
      </c>
      <c r="N222" s="9">
        <f>(Quartalsdaten!AH222/Quartalsdaten!AH221-1)*100</f>
        <v>-2.9002320185614883</v>
      </c>
      <c r="O222" s="41">
        <f t="shared" ref="O222:O229" si="1">K222+0.1</f>
        <v>2.0259683644287096</v>
      </c>
      <c r="P222" s="41">
        <f>(Quartalsdaten!Z222-Quartalsdaten!AU222)/Quartalsdaten!Z222*100</f>
        <v>17.703834313545304</v>
      </c>
      <c r="Q222" s="41">
        <f>(Quartalsdaten!AB222-Quartalsdaten!AW222)/Quartalsdaten!AB222*100</f>
        <v>22.544479981451051</v>
      </c>
      <c r="R222" s="9">
        <f>(Quartalsdaten!BW222/Quartalsdaten!BW221-1)*100</f>
        <v>-1.0044194202640799E-2</v>
      </c>
      <c r="S222" s="9">
        <f>(Quartalsdaten!BX222/Quartalsdaten!BX221-1)*100</f>
        <v>0.38896960891150467</v>
      </c>
      <c r="T222" s="9">
        <f>(Quartalsdaten!BY222/Quartalsdaten!BY221-1)*100</f>
        <v>-8.0559095251553359E-2</v>
      </c>
      <c r="U222" s="9">
        <f>(Quartalsdaten!CC222/Quartalsdaten!CC221-1)*100</f>
        <v>0.51716368998853124</v>
      </c>
      <c r="V222" s="9"/>
      <c r="W222" s="41" t="e">
        <f>(Quartalsdaten!CA222/Quartalsdaten!CA221-1)*100</f>
        <v>#VALUE!</v>
      </c>
      <c r="X222" s="1"/>
      <c r="Y222" s="1"/>
      <c r="Z222" s="41">
        <v>1.5</v>
      </c>
      <c r="AA222" s="41">
        <v>2.2000000000000002</v>
      </c>
      <c r="AB222" s="41">
        <f>(Quartalsdaten!Y222/Quartalsdaten!Y221-1)*100</f>
        <v>0.85361860764887609</v>
      </c>
    </row>
    <row r="223" spans="1:30" s="40" customFormat="1">
      <c r="A223" s="4">
        <v>42095</v>
      </c>
      <c r="B223" s="9">
        <f>((Quartalsdaten!AA223/Quartalsdaten!AA222)^1-1)*100</f>
        <v>1.9528017445773482</v>
      </c>
      <c r="C223" s="9">
        <f>((Quartalsdaten!AQ223/Quartalsdaten!AQ222)^1-1)*100</f>
        <v>1.7934933079922555</v>
      </c>
      <c r="D223" s="9">
        <f>((Quartalsdaten!AP223/Quartalsdaten!AP222)^1-1)*100</f>
        <v>2.6490014284215713</v>
      </c>
      <c r="E223" s="9">
        <f>((Quartalsdaten!AK223/Quartalsdaten!AK222)^1-1)*100</f>
        <v>0.59654415227645696</v>
      </c>
      <c r="F223" s="9">
        <f>((Quartalsdaten!AL223/Quartalsdaten!AL222)^1-1)*100</f>
        <v>0.85163615715786456</v>
      </c>
      <c r="G223" s="41">
        <f>Quartalsdaten!AK223/Quartalsdaten!AL223*100</f>
        <v>99.51567143535371</v>
      </c>
      <c r="H223" s="1">
        <f>(G223/G222-1)*100</f>
        <v>-0.25293789431822811</v>
      </c>
      <c r="I223" s="1">
        <f>E223*(1/0.8)</f>
        <v>0.7456801903455712</v>
      </c>
      <c r="J223" s="41">
        <f>F223*1/0.75</f>
        <v>1.1355148762104861</v>
      </c>
      <c r="K223" s="34">
        <f>((Quartalsdaten!AC223/Quartalsdaten!AC222)^1-1)*100</f>
        <v>0.54782685730578873</v>
      </c>
      <c r="L223" s="9">
        <f>(Quartalsdaten!Y223/Quartalsdaten!Y222-1)*100</f>
        <v>0.58604729278606271</v>
      </c>
      <c r="M223" s="9">
        <f>((Quartalsdaten!X223/Quartalsdaten!X222)^4-1)*100</f>
        <v>0.37977872483399011</v>
      </c>
      <c r="N223" s="9">
        <f>(Quartalsdaten!AH223/Quartalsdaten!AH222-1)*100</f>
        <v>-0.83632019115890133</v>
      </c>
      <c r="O223" s="41">
        <f t="shared" si="1"/>
        <v>0.64782685730578871</v>
      </c>
      <c r="P223" s="41">
        <f>(Quartalsdaten!Z223-Quartalsdaten!AU223)/Quartalsdaten!Z223*100</f>
        <v>17.57564218154123</v>
      </c>
      <c r="Q223" s="41">
        <f>(Quartalsdaten!AB223-Quartalsdaten!AW223)/Quartalsdaten!AB223*100</f>
        <v>22.412204602617393</v>
      </c>
      <c r="R223" s="9">
        <f>(Quartalsdaten!BW223/Quartalsdaten!BW222-1)*100</f>
        <v>0.67629305101912784</v>
      </c>
      <c r="S223" s="9">
        <f>(Quartalsdaten!BX223/Quartalsdaten!BX222-1)*100</f>
        <v>0.56449072446678183</v>
      </c>
      <c r="T223" s="9">
        <f>(Quartalsdaten!BY223/Quartalsdaten!BY222-1)*100</f>
        <v>2.0164303742542522E-2</v>
      </c>
      <c r="U223" s="9">
        <f>(Quartalsdaten!CC223/Quartalsdaten!CC222-1)*100</f>
        <v>0.43197864558393029</v>
      </c>
      <c r="V223" s="9"/>
      <c r="W223" s="41" t="e">
        <f>(Quartalsdaten!CA223/Quartalsdaten!CA222-1)*100</f>
        <v>#VALUE!</v>
      </c>
      <c r="X223" s="1"/>
      <c r="Y223" s="1"/>
      <c r="Z223" s="41">
        <v>1.7</v>
      </c>
      <c r="AA223" s="41">
        <v>1.8</v>
      </c>
      <c r="AB223" s="41">
        <f>(Quartalsdaten!Y223/Quartalsdaten!Y222-1)*100</f>
        <v>0.58604729278606271</v>
      </c>
    </row>
    <row r="224" spans="1:30" s="40" customFormat="1">
      <c r="A224" s="4">
        <v>42186</v>
      </c>
      <c r="B224" s="9">
        <f>((Quartalsdaten!AA224/Quartalsdaten!AA223)^1-1)*100</f>
        <v>0.10973546998478412</v>
      </c>
      <c r="C224" s="9">
        <f>((Quartalsdaten!AQ224/Quartalsdaten!AQ223)^1-1)*100</f>
        <v>1.9908540173263489E-2</v>
      </c>
      <c r="D224" s="9">
        <f>((Quartalsdaten!AP224/Quartalsdaten!AP223)^1-1)*100</f>
        <v>0.55444288128831953</v>
      </c>
      <c r="E224" s="9">
        <f>((Quartalsdaten!AK224/Quartalsdaten!AK223)^1-1)*100</f>
        <v>-0.19687963285888177</v>
      </c>
      <c r="F224" s="9">
        <f>((Quartalsdaten!AL224/Quartalsdaten!AL223)^1-1)*100</f>
        <v>-0.7020740266678982</v>
      </c>
      <c r="G224" s="41">
        <f>Quartalsdaten!AK224/Quartalsdaten!AL224*100</f>
        <v>100.02197364471488</v>
      </c>
      <c r="H224" s="1">
        <f t="shared" ref="H224:H229" si="2">(G224/G223-1)*100</f>
        <v>0.5087663099274442</v>
      </c>
      <c r="I224" s="1">
        <f>E224*(1/0.8)</f>
        <v>-0.24609954107360221</v>
      </c>
      <c r="J224" s="41">
        <f>F224*1/0.75</f>
        <v>-0.93609870222386427</v>
      </c>
      <c r="K224" s="34">
        <f>((Quartalsdaten!AC224/Quartalsdaten!AC223)^1-1)*100</f>
        <v>1.1906007825220222</v>
      </c>
      <c r="L224" s="9">
        <f>(Quartalsdaten!Y224/Quartalsdaten!Y223-1)*100</f>
        <v>0.62991125292828354</v>
      </c>
      <c r="M224" s="9">
        <f>((Quartalsdaten!X224/Quartalsdaten!X223)^4-1)*100</f>
        <v>1.5363940289889078</v>
      </c>
      <c r="N224" s="9">
        <f>(Quartalsdaten!AH224/Quartalsdaten!AH223-1)*100</f>
        <v>1.0843373493975905</v>
      </c>
      <c r="O224" s="41">
        <f t="shared" si="1"/>
        <v>1.2906007825220223</v>
      </c>
      <c r="P224" s="41">
        <f>(Quartalsdaten!Z224-Quartalsdaten!AU224)/Quartalsdaten!Z224*100</f>
        <v>17.696942521648957</v>
      </c>
      <c r="Q224" s="41">
        <f>(Quartalsdaten!AB224-Quartalsdaten!AW224)/Quartalsdaten!AB224*100</f>
        <v>22.484807110539993</v>
      </c>
      <c r="R224" s="9">
        <f>(Quartalsdaten!BW224/Quartalsdaten!BW223-1)*100</f>
        <v>0.71184359151246213</v>
      </c>
      <c r="S224" s="9">
        <f>(Quartalsdaten!BX224/Quartalsdaten!BX223-1)*100</f>
        <v>1.7552559838720505</v>
      </c>
      <c r="T224" s="9">
        <f>(Quartalsdaten!BY224/Quartalsdaten!BY223-1)*100</f>
        <v>0.92732771813062165</v>
      </c>
      <c r="U224" s="9">
        <f>(Quartalsdaten!CC224/Quartalsdaten!CC223-1)*100</f>
        <v>0.55388173711921063</v>
      </c>
      <c r="V224" s="9"/>
      <c r="W224" s="41" t="e">
        <f>(Quartalsdaten!CA224/Quartalsdaten!CA223-1)*100</f>
        <v>#VALUE!</v>
      </c>
      <c r="X224" s="41"/>
      <c r="Y224" s="1"/>
      <c r="Z224" s="41">
        <v>1.7</v>
      </c>
      <c r="AA224" s="41">
        <v>1.8</v>
      </c>
      <c r="AB224" s="41">
        <f>(Quartalsdaten!Y224/Quartalsdaten!Y223-1)*100</f>
        <v>0.62991125292828354</v>
      </c>
      <c r="AD224" s="1"/>
    </row>
    <row r="225" spans="1:30" s="30" customFormat="1">
      <c r="A225" s="4">
        <v>42278</v>
      </c>
      <c r="B225" s="9">
        <f>((Quartalsdaten!AA225/Quartalsdaten!AA224)^1-1)*100</f>
        <v>-0.34877430703424972</v>
      </c>
      <c r="C225" s="1">
        <f>B225+0.05</f>
        <v>-0.29877430703424973</v>
      </c>
      <c r="D225" s="1">
        <f>(B225-C225*(AVERAGE(Quartalsdaten!AU$206:AU$209)/AVERAGE(Quartalsdaten!Z$206:Z$209)))/(1-AVERAGE(Quartalsdaten!AU$206:AU$209)/AVERAGE(Quartalsdaten!Z$206:Z$209))</f>
        <v>-0.6282157611513578</v>
      </c>
      <c r="E225" s="1">
        <v>0</v>
      </c>
      <c r="F225" s="41">
        <v>-0.3</v>
      </c>
      <c r="G225" s="41">
        <f>Quartalsdaten!AK225/Quartalsdaten!AL225*100</f>
        <v>100.67087794903344</v>
      </c>
      <c r="H225" s="1">
        <f t="shared" si="2"/>
        <v>0.64876174771706374</v>
      </c>
      <c r="I225" s="1">
        <f>E225*(1/0.8)</f>
        <v>0</v>
      </c>
      <c r="J225" s="41">
        <f>F225*1/0.75</f>
        <v>-0.39999999999999997</v>
      </c>
      <c r="K225" s="34">
        <f>((Quartalsdaten!AC225/Quartalsdaten!AC224)^1-1)*100</f>
        <v>0.88742194920070627</v>
      </c>
      <c r="L225" s="9">
        <f>(Quartalsdaten!Y225/Quartalsdaten!Y224-1)*100</f>
        <v>0.4705720426600557</v>
      </c>
      <c r="M225" s="9">
        <f>((Quartalsdaten!X225/Quartalsdaten!X224)^4-1)*100</f>
        <v>0.4222456313709877</v>
      </c>
      <c r="N225" s="9">
        <f>(Quartalsdaten!AH225/Quartalsdaten!AH224-1)*100</f>
        <v>-0.11918951132301459</v>
      </c>
      <c r="O225" s="41">
        <f t="shared" si="1"/>
        <v>0.98742194920070625</v>
      </c>
      <c r="P225" s="41">
        <f>(Quartalsdaten!Z225-Quartalsdaten!AU225)/Quartalsdaten!Z225*100</f>
        <v>18.443652558729699</v>
      </c>
      <c r="Q225" s="41">
        <f>(Quartalsdaten!AB225-Quartalsdaten!AW225)/Quartalsdaten!AB225*100</f>
        <v>23.847560259657477</v>
      </c>
      <c r="R225" s="9">
        <f>(Quartalsdaten!BW225/Quartalsdaten!BW224-1)*100</f>
        <v>0.30862122719610419</v>
      </c>
      <c r="S225" s="9">
        <f>(Quartalsdaten!BX225/Quartalsdaten!BX224-1)*100</f>
        <v>3.3597353619561954</v>
      </c>
      <c r="T225" s="9">
        <f>(Quartalsdaten!BY225/Quartalsdaten!BY224-1)*100</f>
        <v>1.068611327150637</v>
      </c>
      <c r="U225" s="9">
        <f>(Quartalsdaten!CC225/Quartalsdaten!CC224-1)*100</f>
        <v>0.64364476458540487</v>
      </c>
      <c r="V225" s="9"/>
      <c r="W225" s="41" t="e">
        <f>(Quartalsdaten!CA225/Quartalsdaten!CA224-1)*100</f>
        <v>#VALUE!</v>
      </c>
      <c r="X225" s="41"/>
      <c r="Y225" s="1"/>
      <c r="Z225" s="41">
        <v>1.4</v>
      </c>
      <c r="AA225" s="41">
        <v>1.9</v>
      </c>
      <c r="AB225" s="41">
        <f>(Quartalsdaten!Y225/Quartalsdaten!Y224-1)*100</f>
        <v>0.4705720426600557</v>
      </c>
      <c r="AD225" s="1"/>
    </row>
    <row r="226" spans="1:30" s="40" customFormat="1">
      <c r="A226" s="4">
        <v>42370</v>
      </c>
      <c r="B226" s="9">
        <f>((Quartalsdaten!AA226/Quartalsdaten!AA225)^1-1)*100</f>
        <v>0.82247134669477528</v>
      </c>
      <c r="C226" s="1">
        <f>B226+0.05</f>
        <v>0.87247134669477533</v>
      </c>
      <c r="D226" s="1">
        <f>(B226-C226*(AVERAGE(Quartalsdaten!AU$206:AU$209)/AVERAGE(Quartalsdaten!Z$206:Z$209)))/(1-AVERAGE(Quartalsdaten!AU$206:AU$209)/AVERAGE(Quartalsdaten!Z$206:Z$209))</f>
        <v>0.54302989257766665</v>
      </c>
      <c r="E226" s="1">
        <v>0.1</v>
      </c>
      <c r="F226" s="41">
        <v>-0.1</v>
      </c>
      <c r="G226" s="41">
        <f>Quartalsdaten!AK226/Quartalsdaten!AL226*100</f>
        <v>102.06834955934015</v>
      </c>
      <c r="H226" s="1">
        <f t="shared" si="2"/>
        <v>1.3881587592930344</v>
      </c>
      <c r="I226" s="1">
        <f>E226</f>
        <v>0.1</v>
      </c>
      <c r="J226" s="41">
        <f>F226*1/0.75</f>
        <v>-0.13333333333333333</v>
      </c>
      <c r="K226" s="34">
        <f>((Quartalsdaten!AC226/Quartalsdaten!AC225)^1-1)*100</f>
        <v>1.9865681882401676</v>
      </c>
      <c r="L226" s="9">
        <f>(Quartalsdaten!Y226/Quartalsdaten!Y225-1)*100</f>
        <v>0.53384380491927619</v>
      </c>
      <c r="M226" s="9">
        <f>((Quartalsdaten!X226/Quartalsdaten!X225)^4-1)*100</f>
        <v>2.9390020034355979</v>
      </c>
      <c r="N226" s="9">
        <f>(Quartalsdaten!AH226/Quartalsdaten!AH225-1)*100</f>
        <v>1.193317422434359</v>
      </c>
      <c r="O226" s="41">
        <f t="shared" si="1"/>
        <v>2.0865681882401677</v>
      </c>
      <c r="P226" s="41">
        <f>(Quartalsdaten!Z226-Quartalsdaten!AU226)/Quartalsdaten!Z226*100</f>
        <v>18.383852075250047</v>
      </c>
      <c r="Q226" s="41">
        <f>(Quartalsdaten!AB226-Quartalsdaten!AW226)/Quartalsdaten!AB226*100</f>
        <v>23.646914144400832</v>
      </c>
      <c r="R226" s="9">
        <f>(Quartalsdaten!BW226/Quartalsdaten!BW225-1)*100</f>
        <v>0.91804698232427207</v>
      </c>
      <c r="S226" s="9">
        <f>(Quartalsdaten!BX226/Quartalsdaten!BX225-1)*100</f>
        <v>0.14081675216701672</v>
      </c>
      <c r="T226" s="9">
        <f>(Quartalsdaten!BY226/Quartalsdaten!BY225-1)*100</f>
        <v>1.353827815518005</v>
      </c>
      <c r="U226" s="9">
        <f>(Quartalsdaten!CC226/Quartalsdaten!CC225-1)*100</f>
        <v>1.2339491384408596</v>
      </c>
      <c r="V226" s="9"/>
      <c r="W226" s="41" t="e">
        <f>(Quartalsdaten!CA226/Quartalsdaten!CA225-1)*100</f>
        <v>#VALUE!</v>
      </c>
      <c r="X226" s="41"/>
      <c r="Y226" s="1"/>
      <c r="Z226" s="41">
        <v>1.5</v>
      </c>
      <c r="AA226" s="41">
        <v>1.97</v>
      </c>
      <c r="AB226" s="41">
        <f>(Quartalsdaten!Y226/Quartalsdaten!Y225-1)*100</f>
        <v>0.53384380491927619</v>
      </c>
      <c r="AD226" s="1"/>
    </row>
    <row r="227" spans="1:30" s="40" customFormat="1">
      <c r="A227" s="4">
        <v>42461</v>
      </c>
      <c r="B227" s="9">
        <f>((Quartalsdaten!AA227/Quartalsdaten!AA226)^1-1)*100</f>
        <v>1.3191818138941436</v>
      </c>
      <c r="C227" s="1">
        <f>B227+0.05</f>
        <v>1.3691818138941436</v>
      </c>
      <c r="D227" s="1">
        <f>(B227-C227*(AVERAGE(Quartalsdaten!AU$206:AU$209)/AVERAGE(Quartalsdaten!Z$206:Z$209)))/(1-AVERAGE(Quartalsdaten!AU$206:AU$209)/AVERAGE(Quartalsdaten!Z$206:Z$209))</f>
        <v>1.0397403597770347</v>
      </c>
      <c r="E227" s="1">
        <v>0.2</v>
      </c>
      <c r="F227" s="41">
        <v>0</v>
      </c>
      <c r="G227" s="41">
        <f>Quartalsdaten!AK227/Quartalsdaten!AL227*100</f>
        <v>101.918805350097</v>
      </c>
      <c r="H227" s="1">
        <f t="shared" si="2"/>
        <v>-0.14651379187453628</v>
      </c>
      <c r="I227" s="1">
        <f>E227</f>
        <v>0.2</v>
      </c>
      <c r="J227" s="41">
        <f>F227*1/0.85</f>
        <v>0</v>
      </c>
      <c r="K227" s="34">
        <f>((Quartalsdaten!AC227/Quartalsdaten!AC226)^1-1)*100</f>
        <v>-4.8458377358029381E-2</v>
      </c>
      <c r="L227" s="9">
        <f>(Quartalsdaten!Y227/Quartalsdaten!Y226-1)*100</f>
        <v>0.53056050618489614</v>
      </c>
      <c r="M227" s="9">
        <f>((Quartalsdaten!X227/Quartalsdaten!X226)^4-1)*100</f>
        <v>1.4208946664844291</v>
      </c>
      <c r="N227" s="9">
        <f>(Quartalsdaten!AH227/Quartalsdaten!AH226-1)*100</f>
        <v>0.35377358490564781</v>
      </c>
      <c r="O227" s="41">
        <f t="shared" si="1"/>
        <v>5.1541622641970625E-2</v>
      </c>
      <c r="P227" s="41">
        <f>(Quartalsdaten!Z227-Quartalsdaten!AU227)/Quartalsdaten!Z227*100</f>
        <v>18.231977963152971</v>
      </c>
      <c r="Q227" s="41">
        <f>(Quartalsdaten!AB227-Quartalsdaten!AW227)/Quartalsdaten!AB227*100</f>
        <v>23.933526749137009</v>
      </c>
      <c r="R227" s="9">
        <f>(Quartalsdaten!BW227/Quartalsdaten!BW226-1)*100</f>
        <v>0.21637132468390607</v>
      </c>
      <c r="S227" s="9">
        <f>(Quartalsdaten!BX227/Quartalsdaten!BX226-1)*100</f>
        <v>-2.2868150268014698</v>
      </c>
      <c r="T227" s="9">
        <f>(Quartalsdaten!BY227/Quartalsdaten!BY226-1)*100</f>
        <v>-0.25348919664773817</v>
      </c>
      <c r="U227" s="9">
        <f>(Quartalsdaten!CC227/Quartalsdaten!CC226-1)*100</f>
        <v>0.18021229404310279</v>
      </c>
      <c r="V227" s="9"/>
      <c r="W227" s="41" t="e">
        <f>(Quartalsdaten!CA227/Quartalsdaten!CA226-1)*100</f>
        <v>#VALUE!</v>
      </c>
      <c r="X227" s="41"/>
      <c r="Y227" s="1"/>
      <c r="Z227" s="41">
        <v>1.6</v>
      </c>
      <c r="AA227" s="41">
        <v>2</v>
      </c>
      <c r="AB227" s="41">
        <f>(Quartalsdaten!Y227/Quartalsdaten!Y226-1)*100</f>
        <v>0.53056050618489614</v>
      </c>
      <c r="AD227" s="1"/>
    </row>
    <row r="228" spans="1:30" s="40" customFormat="1">
      <c r="A228" s="4">
        <v>42552</v>
      </c>
      <c r="B228" s="9">
        <f>((Quartalsdaten!AA228/Quartalsdaten!AA227)^1-1)*100</f>
        <v>-0.16642611007779973</v>
      </c>
      <c r="C228" s="1">
        <f>B228+0.05</f>
        <v>-0.11642611007779972</v>
      </c>
      <c r="D228" s="1">
        <f>(B228-C228*(AVERAGE(Quartalsdaten!AU$206:AU$209)/AVERAGE(Quartalsdaten!Z$206:Z$209)))/(1-AVERAGE(Quartalsdaten!AU$206:AU$209)/AVERAGE(Quartalsdaten!Z$206:Z$209))</f>
        <v>-0.44586756419490803</v>
      </c>
      <c r="E228" s="1">
        <v>0.3</v>
      </c>
      <c r="F228" s="41">
        <v>0.1</v>
      </c>
      <c r="G228" s="41">
        <f>Quartalsdaten!AK228/Quartalsdaten!AL228*100</f>
        <v>101.59961153368356</v>
      </c>
      <c r="H228" s="1">
        <f t="shared" si="2"/>
        <v>-0.31318441706317257</v>
      </c>
      <c r="I228" s="1">
        <f>E228</f>
        <v>0.3</v>
      </c>
      <c r="J228" s="41">
        <f>F228</f>
        <v>0.1</v>
      </c>
      <c r="K228" s="34">
        <f>((Quartalsdaten!AC228/Quartalsdaten!AC227)^1-1)*100</f>
        <v>0.60112045035183304</v>
      </c>
      <c r="L228" s="9">
        <f>(Quartalsdaten!Y228/Quartalsdaten!Y227-1)*100</f>
        <v>0.53126875042250887</v>
      </c>
      <c r="M228" s="9">
        <f>((Quartalsdaten!X228/Quartalsdaten!X227)^4-1)*100</f>
        <v>0.43917507978690207</v>
      </c>
      <c r="N228" s="9">
        <f>(Quartalsdaten!AH228/Quartalsdaten!AH227-1)*100</f>
        <v>0</v>
      </c>
      <c r="O228" s="41">
        <f t="shared" si="1"/>
        <v>0.70112045035183301</v>
      </c>
      <c r="P228" s="41">
        <f>(Quartalsdaten!Z228-Quartalsdaten!AU228)/Quartalsdaten!Z228*100</f>
        <v>18.320047855543041</v>
      </c>
      <c r="Q228" s="41">
        <f>(Quartalsdaten!AB228-Quartalsdaten!AW228)/Quartalsdaten!AB228*100</f>
        <v>23.379301200026532</v>
      </c>
      <c r="R228" s="9">
        <f>(Quartalsdaten!BW228/Quartalsdaten!BW227-1)*100</f>
        <v>0.50048441796233245</v>
      </c>
      <c r="S228" s="9">
        <f>(Quartalsdaten!BX228/Quartalsdaten!BX227-1)*100</f>
        <v>2.2411805961134901</v>
      </c>
      <c r="T228" s="9">
        <f>(Quartalsdaten!BY228/Quartalsdaten!BY227-1)*100</f>
        <v>0.6060080429249437</v>
      </c>
      <c r="U228" s="9">
        <f>(Quartalsdaten!CC228/Quartalsdaten!CC227-1)*100</f>
        <v>0.30244924585367539</v>
      </c>
      <c r="V228" s="9"/>
      <c r="W228" s="41" t="e">
        <f>(Quartalsdaten!CA228/Quartalsdaten!CA227-1)*100</f>
        <v>#VALUE!</v>
      </c>
      <c r="X228" s="41"/>
      <c r="Y228" s="1"/>
      <c r="Z228" s="41">
        <v>1.7</v>
      </c>
      <c r="AA228" s="41">
        <v>2</v>
      </c>
      <c r="AB228" s="41">
        <f>(Quartalsdaten!Y228/Quartalsdaten!Y227-1)*100</f>
        <v>0.53126875042250887</v>
      </c>
      <c r="AD228" s="1"/>
    </row>
    <row r="229" spans="1:30" s="40" customFormat="1">
      <c r="A229" s="4">
        <v>42644</v>
      </c>
      <c r="B229" s="9">
        <f>((Quartalsdaten!AA229/Quartalsdaten!AA228)^1-1)*100</f>
        <v>1.0982617269188255</v>
      </c>
      <c r="C229" s="1">
        <f>B229+0.05</f>
        <v>1.1482617269188256</v>
      </c>
      <c r="D229" s="1">
        <f>(B229-C229*(AVERAGE(Quartalsdaten!AU$206:AU$209)/AVERAGE(Quartalsdaten!Z$206:Z$209)))/(1-AVERAGE(Quartalsdaten!AU$206:AU$209)/AVERAGE(Quartalsdaten!Z$206:Z$209))</f>
        <v>0.81882027280171688</v>
      </c>
      <c r="E229" s="1">
        <v>0.3</v>
      </c>
      <c r="F229" s="41">
        <v>0.2</v>
      </c>
      <c r="G229" s="41">
        <f>Quartalsdaten!AK229/Quartalsdaten!AL229*100</f>
        <v>101.47881545765402</v>
      </c>
      <c r="H229" s="1">
        <f t="shared" si="2"/>
        <v>-0.11889423021020917</v>
      </c>
      <c r="I229" s="1">
        <f>E229</f>
        <v>0.3</v>
      </c>
      <c r="J229" s="41">
        <f>F229</f>
        <v>0.2</v>
      </c>
      <c r="K229" s="34">
        <f>((Quartalsdaten!AC229/Quartalsdaten!AC228)^1-1)*100</f>
        <v>2.7467241418126953</v>
      </c>
      <c r="L229" s="9">
        <f>(Quartalsdaten!Y229/Quartalsdaten!Y228-1)*100</f>
        <v>0.98698515883488547</v>
      </c>
      <c r="M229" s="9">
        <f>((Quartalsdaten!X229/Quartalsdaten!X228)^4-1)*100</f>
        <v>5.2878683323462461</v>
      </c>
      <c r="N229" s="55">
        <v>-0.3</v>
      </c>
      <c r="O229" s="41">
        <f t="shared" si="1"/>
        <v>2.8467241418126954</v>
      </c>
      <c r="P229" s="41">
        <f>(Quartalsdaten!Z229-Quartalsdaten!AU229)/Quartalsdaten!Z229*100</f>
        <v>18.557840096705554</v>
      </c>
      <c r="Q229" s="41">
        <f>(Quartalsdaten!AB229-Quartalsdaten!AW229)/Quartalsdaten!AB229*100</f>
        <v>23.436504251196901</v>
      </c>
      <c r="R229" s="9">
        <f>(Quartalsdaten!BW229/Quartalsdaten!BW228-1)*100</f>
        <v>0.52729200156029776</v>
      </c>
      <c r="S229" s="9">
        <f>(Quartalsdaten!BX229/Quartalsdaten!BX228-1)*100</f>
        <v>-0.49466759728515886</v>
      </c>
      <c r="T229" s="9">
        <f>(Quartalsdaten!BY229/Quartalsdaten!BY228-1)*100</f>
        <v>1.0395328219325872</v>
      </c>
      <c r="U229" s="9">
        <f>(Quartalsdaten!CC229/Quartalsdaten!CC228-1)*100</f>
        <v>1.0218762317698138</v>
      </c>
      <c r="V229" s="9"/>
      <c r="W229" s="41" t="e">
        <f>(Quartalsdaten!CA229/Quartalsdaten!CA228-1)*100</f>
        <v>#DIV/0!</v>
      </c>
      <c r="X229" s="43"/>
      <c r="Y229" s="1"/>
      <c r="Z229" s="41">
        <v>1.8</v>
      </c>
      <c r="AA229" s="41">
        <v>2.0099999999999998</v>
      </c>
      <c r="AB229" s="41">
        <f>(Quartalsdaten!Y229/Quartalsdaten!Y228-1)*100</f>
        <v>0.98698515883488547</v>
      </c>
      <c r="AD229" s="1"/>
    </row>
    <row r="230" spans="1:30" s="40" customFormat="1">
      <c r="A230" s="4">
        <v>42736</v>
      </c>
      <c r="B230" s="9">
        <f>((Quartalsdaten!AA230/Quartalsdaten!AA229)^1-1)*100</f>
        <v>1.8403766772156827</v>
      </c>
      <c r="C230" s="1"/>
      <c r="D230" s="1"/>
      <c r="E230" s="1"/>
      <c r="F230" s="41"/>
      <c r="G230" s="41"/>
      <c r="H230" s="1"/>
      <c r="I230" s="1"/>
      <c r="J230" s="41"/>
      <c r="K230" s="34">
        <f>((Quartalsdaten!AC230/Quartalsdaten!AC229)^1-1)*100</f>
        <v>0.74811921897022238</v>
      </c>
      <c r="L230" s="9">
        <f>(Quartalsdaten!Y230/Quartalsdaten!Y229-1)*100</f>
        <v>0.80445207683264019</v>
      </c>
      <c r="M230" s="49">
        <v>0.66827130792792566</v>
      </c>
      <c r="N230" s="55">
        <v>-0.7</v>
      </c>
      <c r="O230" s="41"/>
      <c r="P230" s="41"/>
      <c r="Q230" s="41"/>
      <c r="R230" s="9">
        <f>(Quartalsdaten!BW230/Quartalsdaten!BW229-1)*100</f>
        <v>0.25010529620330679</v>
      </c>
      <c r="S230" s="9">
        <f>(Quartalsdaten!BX230/Quartalsdaten!BX229-1)*100</f>
        <v>1.7910579363833889</v>
      </c>
      <c r="T230" s="9">
        <f>(Quartalsdaten!BY230/Quartalsdaten!BY229-1)*100</f>
        <v>0.70199387056204543</v>
      </c>
      <c r="U230" s="9">
        <f>(Quartalsdaten!CC230/Quartalsdaten!CC229-1)*100</f>
        <v>1.0739682199049971</v>
      </c>
      <c r="V230" s="41"/>
      <c r="W230" s="8"/>
      <c r="X230" s="43"/>
      <c r="Y230" s="1"/>
      <c r="AA230" s="41"/>
    </row>
    <row r="231" spans="1:30" s="40" customFormat="1">
      <c r="A231" s="4">
        <v>42826</v>
      </c>
      <c r="B231" s="9">
        <f>((Quartalsdaten!AA231/Quartalsdaten!AA230)^1-1)*100</f>
        <v>1.7714250391454467</v>
      </c>
      <c r="C231" s="1"/>
      <c r="D231" s="1"/>
      <c r="E231" s="1"/>
      <c r="F231" s="41"/>
      <c r="G231" s="41"/>
      <c r="H231" s="1"/>
      <c r="I231" s="1"/>
      <c r="J231" s="41"/>
      <c r="K231" s="34">
        <f>((Quartalsdaten!AC231/Quartalsdaten!AC230)^1-1)*100</f>
        <v>2.5789036594234149</v>
      </c>
      <c r="L231" s="9">
        <f>(Quartalsdaten!Y231/Quartalsdaten!Y230-1)*100</f>
        <v>0.84928904054799581</v>
      </c>
      <c r="M231" s="49">
        <v>0.32342753349741127</v>
      </c>
      <c r="N231" s="55">
        <v>-0.2</v>
      </c>
      <c r="O231" s="41"/>
      <c r="P231" s="41"/>
      <c r="Q231" s="41"/>
      <c r="R231" s="9">
        <f>(Quartalsdaten!BW231/Quartalsdaten!BW230-1)*100</f>
        <v>0.43599937234968245</v>
      </c>
      <c r="S231" s="9">
        <f>(Quartalsdaten!BX231/Quartalsdaten!BX230-1)*100</f>
        <v>2.5471402143161903</v>
      </c>
      <c r="T231" s="9">
        <f>(Quartalsdaten!BY231/Quartalsdaten!BY230-1)*100</f>
        <v>0.9070990450312344</v>
      </c>
      <c r="U231" s="9">
        <f>(Quartalsdaten!CC231/Quartalsdaten!CC230-1)*100</f>
        <v>0.88594645717923193</v>
      </c>
      <c r="V231" s="41">
        <v>0.63</v>
      </c>
      <c r="W231" s="8"/>
      <c r="X231" s="43"/>
      <c r="Y231" s="1"/>
      <c r="AA231" s="41"/>
    </row>
    <row r="232" spans="1:30" s="40" customFormat="1">
      <c r="A232" s="4">
        <v>42917</v>
      </c>
      <c r="B232" s="9">
        <f>((Quartalsdaten!AA232/Quartalsdaten!AA231)^1-1)*100</f>
        <v>1.2071825248599399</v>
      </c>
      <c r="C232" s="1"/>
      <c r="D232" s="1"/>
      <c r="E232" s="1"/>
      <c r="F232" s="41"/>
      <c r="G232" s="41"/>
      <c r="H232" s="1"/>
      <c r="I232" s="1"/>
      <c r="J232" s="41"/>
      <c r="K232" s="34">
        <f>((Quartalsdaten!AC232/Quartalsdaten!AC231)^1-1)*100</f>
        <v>0.22689818563210729</v>
      </c>
      <c r="L232" s="9">
        <f>(Quartalsdaten!Y232/Quartalsdaten!Y231-1)*100</f>
        <v>0.78683370779895068</v>
      </c>
      <c r="M232" s="49">
        <v>0.42231718289997833</v>
      </c>
      <c r="N232" s="55">
        <v>-0.2</v>
      </c>
      <c r="O232" s="41"/>
      <c r="P232" s="41"/>
      <c r="Q232" s="41"/>
      <c r="R232" s="9">
        <f>(Quartalsdaten!BW232/Quartalsdaten!BW231-1)*100</f>
        <v>0.65598897588792227</v>
      </c>
      <c r="S232" s="9">
        <f>(Quartalsdaten!BX232/Quartalsdaten!BX231-1)*100</f>
        <v>2.1570718692450974</v>
      </c>
      <c r="T232" s="9">
        <f>(Quartalsdaten!BY232/Quartalsdaten!BY231-1)*100</f>
        <v>0.43527519328947495</v>
      </c>
      <c r="U232" s="9">
        <f>(Quartalsdaten!CC232/Quartalsdaten!CC231-1)*100</f>
        <v>0.62944822836152881</v>
      </c>
      <c r="V232" s="41">
        <v>0.98</v>
      </c>
      <c r="W232" s="8"/>
      <c r="X232" s="19"/>
      <c r="Y232" s="1"/>
      <c r="AA232" s="41"/>
    </row>
    <row r="233" spans="1:30" s="40" customFormat="1">
      <c r="A233" s="4">
        <v>43009</v>
      </c>
      <c r="B233" s="9">
        <f>((Quartalsdaten!AA233/Quartalsdaten!AA232)^1-1)*100</f>
        <v>1.8123031701395842</v>
      </c>
      <c r="C233" s="1"/>
      <c r="D233" s="1"/>
      <c r="E233" s="1"/>
      <c r="F233" s="41"/>
      <c r="G233" s="41"/>
      <c r="H233" s="1"/>
      <c r="I233" s="1"/>
      <c r="J233" s="41"/>
      <c r="K233" s="34">
        <f>((Quartalsdaten!AC233/Quartalsdaten!AC232)^1-1)*100</f>
        <v>2.1189854359777049</v>
      </c>
      <c r="L233" s="9">
        <f>(Quartalsdaten!Y233/Quartalsdaten!Y232-1)*100</f>
        <v>0.87902043275531749</v>
      </c>
      <c r="M233" s="49">
        <v>0.42231718289997833</v>
      </c>
      <c r="N233" s="55">
        <v>-0.2</v>
      </c>
      <c r="O233" s="41"/>
      <c r="P233" s="41"/>
      <c r="Q233" s="41"/>
      <c r="R233" s="9">
        <f>(Quartalsdaten!BW233/Quartalsdaten!BW232-1)*100</f>
        <v>0.74756335557706333</v>
      </c>
      <c r="S233" s="9">
        <f>(Quartalsdaten!BX233/Quartalsdaten!BX232-1)*100</f>
        <v>0.2833623474374436</v>
      </c>
      <c r="T233" s="9">
        <f>(Quartalsdaten!BY233/Quartalsdaten!BY232-1)*100</f>
        <v>0.88562548933461827</v>
      </c>
      <c r="U233" s="9">
        <f>(Quartalsdaten!CC233/Quartalsdaten!CC232-1)*100</f>
        <v>0.75289465178620674</v>
      </c>
      <c r="V233" s="41">
        <v>1</v>
      </c>
      <c r="W233" s="8"/>
      <c r="X233" s="19"/>
      <c r="Y233" s="1"/>
      <c r="AA233" s="41"/>
    </row>
    <row r="234" spans="1:30" s="40" customFormat="1">
      <c r="A234" s="4">
        <v>43101</v>
      </c>
      <c r="B234" s="41">
        <v>1.38</v>
      </c>
      <c r="C234" s="1"/>
      <c r="D234" s="1"/>
      <c r="E234" s="1"/>
      <c r="F234" s="41"/>
      <c r="G234" s="41"/>
      <c r="H234" s="1"/>
      <c r="I234" s="1"/>
      <c r="J234" s="41"/>
      <c r="K234" s="31">
        <v>1.65</v>
      </c>
      <c r="L234" s="9">
        <f>(Quartalsdaten!Y234/Quartalsdaten!Y233-1)*100</f>
        <v>0.75951092521544528</v>
      </c>
      <c r="M234" s="41">
        <v>0.42231718289997833</v>
      </c>
      <c r="N234" s="55">
        <v>-0.1</v>
      </c>
      <c r="O234" s="41"/>
      <c r="P234" s="41"/>
      <c r="Q234" s="41"/>
      <c r="R234" s="9">
        <f>(Quartalsdaten!BW234/Quartalsdaten!BW233-1)*100</f>
        <v>0.21641727057675197</v>
      </c>
      <c r="S234" s="9">
        <f>(Quartalsdaten!BX234/Quartalsdaten!BX233-1)*100</f>
        <v>1.8708126898697941</v>
      </c>
      <c r="T234" s="41">
        <v>0.79</v>
      </c>
      <c r="U234" s="41">
        <v>0.99</v>
      </c>
      <c r="V234" s="41">
        <v>0.99</v>
      </c>
      <c r="W234" s="8"/>
      <c r="X234" s="19"/>
      <c r="Y234" s="1"/>
      <c r="AA234" s="41"/>
    </row>
    <row r="235" spans="1:30" s="40" customFormat="1">
      <c r="A235" s="4">
        <v>43191</v>
      </c>
      <c r="B235" s="41">
        <v>1.05</v>
      </c>
      <c r="C235" s="1"/>
      <c r="D235" s="1"/>
      <c r="E235" s="1"/>
      <c r="F235" s="41"/>
      <c r="G235" s="41"/>
      <c r="H235" s="1"/>
      <c r="I235" s="1"/>
      <c r="J235" s="41"/>
      <c r="K235" s="31">
        <v>1.61</v>
      </c>
      <c r="L235" s="9">
        <f>(Quartalsdaten!Y235/Quartalsdaten!Y234-1)*100</f>
        <v>0.68347514952493693</v>
      </c>
      <c r="M235" s="41">
        <v>0.44699400431826852</v>
      </c>
      <c r="N235" s="55">
        <v>-0.1</v>
      </c>
      <c r="O235" s="41"/>
      <c r="P235" s="41"/>
      <c r="Q235" s="41"/>
      <c r="R235" s="9">
        <f>(Quartalsdaten!BW235/Quartalsdaten!BW234-1)*100</f>
        <v>0.16136789378431438</v>
      </c>
      <c r="S235" s="9">
        <f>(Quartalsdaten!BX235/Quartalsdaten!BX234-1)*100</f>
        <v>0.27738984783249876</v>
      </c>
      <c r="T235" s="41">
        <v>0.59</v>
      </c>
      <c r="U235" s="41">
        <v>0.75</v>
      </c>
      <c r="V235" s="41">
        <v>0.98</v>
      </c>
      <c r="W235" s="8"/>
      <c r="X235" s="19"/>
      <c r="Y235" s="1"/>
      <c r="AA235" s="41"/>
    </row>
    <row r="236" spans="1:30" s="40" customFormat="1">
      <c r="A236" s="4">
        <v>43282</v>
      </c>
      <c r="B236" s="41">
        <v>1.18</v>
      </c>
      <c r="C236" s="1"/>
      <c r="D236" s="1"/>
      <c r="E236" s="1"/>
      <c r="F236" s="41"/>
      <c r="G236" s="41"/>
      <c r="H236" s="1"/>
      <c r="I236" s="1"/>
      <c r="J236" s="41"/>
      <c r="K236" s="31">
        <v>1.46</v>
      </c>
      <c r="L236" s="9">
        <f>(Quartalsdaten!Y236/Quartalsdaten!Y235-1)*100</f>
        <v>0.47775387685831117</v>
      </c>
      <c r="M236" s="41">
        <v>0.44699400431826852</v>
      </c>
      <c r="N236" s="55">
        <v>-0.1</v>
      </c>
      <c r="O236" s="41"/>
      <c r="P236" s="41"/>
      <c r="Q236" s="41"/>
      <c r="R236" s="41">
        <v>0.5</v>
      </c>
      <c r="S236" s="41">
        <v>0.8</v>
      </c>
      <c r="T236" s="41">
        <v>0.62</v>
      </c>
      <c r="U236" s="41">
        <v>0.82</v>
      </c>
      <c r="V236" s="41">
        <v>0.96</v>
      </c>
      <c r="W236" s="8"/>
      <c r="X236" s="19"/>
      <c r="Y236" s="1"/>
      <c r="AA236" s="41"/>
    </row>
    <row r="237" spans="1:30" s="40" customFormat="1">
      <c r="A237" s="4">
        <v>43374</v>
      </c>
      <c r="B237" s="41">
        <v>1.18</v>
      </c>
      <c r="C237" s="1"/>
      <c r="D237" s="1"/>
      <c r="E237" s="1"/>
      <c r="F237" s="41"/>
      <c r="G237" s="41"/>
      <c r="H237" s="1"/>
      <c r="I237" s="1"/>
      <c r="J237" s="41"/>
      <c r="K237" s="31">
        <v>1.46</v>
      </c>
      <c r="L237" s="9">
        <f>(Quartalsdaten!Y237/Quartalsdaten!Y236-1)*100</f>
        <v>0.52532466125982946</v>
      </c>
      <c r="M237" s="41">
        <v>0.44699400431826852</v>
      </c>
      <c r="N237" s="55">
        <v>-0.1</v>
      </c>
      <c r="O237" s="41"/>
      <c r="P237" s="41"/>
      <c r="Q237" s="41"/>
      <c r="R237" s="41">
        <v>0.5</v>
      </c>
      <c r="S237" s="41">
        <v>0.8</v>
      </c>
      <c r="T237" s="41">
        <v>0.62</v>
      </c>
      <c r="U237" s="41">
        <v>0.82</v>
      </c>
      <c r="V237" s="41">
        <v>0.96</v>
      </c>
      <c r="W237" s="8"/>
      <c r="X237" s="19"/>
      <c r="Y237" s="1">
        <v>0.6</v>
      </c>
      <c r="AA237" s="41"/>
    </row>
    <row r="238" spans="1:30" s="40" customFormat="1">
      <c r="A238" s="4">
        <v>43466</v>
      </c>
      <c r="B238" s="41">
        <v>1.18</v>
      </c>
      <c r="C238" s="1"/>
      <c r="D238" s="1"/>
      <c r="E238" s="1"/>
      <c r="F238" s="41"/>
      <c r="G238" s="41"/>
      <c r="H238" s="1"/>
      <c r="I238" s="1"/>
      <c r="J238" s="41"/>
      <c r="K238" s="31">
        <v>1.31</v>
      </c>
      <c r="L238" s="110"/>
      <c r="M238" s="41"/>
      <c r="N238" s="41"/>
      <c r="O238" s="41"/>
      <c r="P238" s="41"/>
      <c r="Q238" s="41"/>
      <c r="R238" s="41">
        <v>0.6</v>
      </c>
      <c r="S238" s="41">
        <v>1</v>
      </c>
      <c r="T238" s="41">
        <v>0.56000000000000005</v>
      </c>
      <c r="U238" s="41">
        <v>0.77</v>
      </c>
      <c r="V238" s="41"/>
      <c r="W238" s="8"/>
      <c r="X238" s="19">
        <v>0.33</v>
      </c>
      <c r="Y238" s="40">
        <v>1.29</v>
      </c>
      <c r="AA238" s="41"/>
    </row>
    <row r="239" spans="1:30" s="55" customFormat="1">
      <c r="A239" s="4">
        <v>43556</v>
      </c>
      <c r="B239" s="41">
        <v>1.1399999999999999</v>
      </c>
      <c r="C239" s="1"/>
      <c r="D239" s="1"/>
      <c r="E239" s="1"/>
      <c r="F239" s="41"/>
      <c r="G239" s="41"/>
      <c r="H239" s="1"/>
      <c r="I239" s="1"/>
      <c r="J239" s="41"/>
      <c r="K239" s="31">
        <v>1.31</v>
      </c>
      <c r="L239" s="110"/>
      <c r="M239" s="41"/>
      <c r="N239" s="41"/>
      <c r="O239" s="41"/>
      <c r="P239" s="41"/>
      <c r="Q239" s="41"/>
      <c r="R239" s="41">
        <v>0.6</v>
      </c>
      <c r="S239" s="41">
        <v>1</v>
      </c>
      <c r="T239" s="41">
        <v>0.57999999999999996</v>
      </c>
      <c r="U239" s="41">
        <v>0.78</v>
      </c>
      <c r="V239" s="41"/>
      <c r="W239" s="8"/>
      <c r="X239" s="19">
        <v>0.44</v>
      </c>
      <c r="Y239" s="55">
        <v>1.1299999999999999</v>
      </c>
      <c r="AA239" s="41"/>
    </row>
    <row r="240" spans="1:30" s="55" customFormat="1">
      <c r="A240" s="4">
        <v>43647</v>
      </c>
      <c r="B240" s="41">
        <v>1.1399999999999999</v>
      </c>
      <c r="C240" s="1"/>
      <c r="D240" s="1"/>
      <c r="E240" s="1"/>
      <c r="F240" s="41"/>
      <c r="G240" s="41"/>
      <c r="H240" s="1"/>
      <c r="I240" s="1"/>
      <c r="J240" s="41"/>
      <c r="K240" s="31">
        <v>1.31</v>
      </c>
      <c r="L240" s="110">
        <v>0.5</v>
      </c>
      <c r="M240" s="41"/>
      <c r="N240" s="41"/>
      <c r="O240" s="41"/>
      <c r="P240" s="41"/>
      <c r="Q240" s="41"/>
      <c r="R240" s="41">
        <v>0.5</v>
      </c>
      <c r="S240" s="41">
        <v>0.8</v>
      </c>
      <c r="T240" s="41">
        <v>0.56999999999999995</v>
      </c>
      <c r="U240" s="41">
        <v>0.77</v>
      </c>
      <c r="V240" s="41"/>
      <c r="W240" s="8"/>
      <c r="X240" s="19">
        <v>0.41</v>
      </c>
      <c r="Y240" s="55">
        <v>1.04</v>
      </c>
      <c r="AA240" s="41"/>
    </row>
    <row r="241" spans="1:27" s="55" customFormat="1">
      <c r="A241" s="4">
        <v>43739</v>
      </c>
      <c r="B241" s="41">
        <v>1.1399999999999999</v>
      </c>
      <c r="C241" s="1"/>
      <c r="D241" s="1"/>
      <c r="E241" s="1"/>
      <c r="F241" s="41"/>
      <c r="G241" s="41"/>
      <c r="H241" s="1"/>
      <c r="I241" s="1"/>
      <c r="J241" s="41"/>
      <c r="K241" s="31">
        <v>1.31</v>
      </c>
      <c r="L241" s="110">
        <v>0.5</v>
      </c>
      <c r="M241" s="41"/>
      <c r="N241" s="41"/>
      <c r="O241" s="41"/>
      <c r="P241" s="41"/>
      <c r="Q241" s="41"/>
      <c r="R241" s="41">
        <v>0.5</v>
      </c>
      <c r="S241" s="41">
        <v>0.8</v>
      </c>
      <c r="T241" s="41">
        <v>0.56999999999999995</v>
      </c>
      <c r="U241" s="41">
        <v>0.77</v>
      </c>
      <c r="V241" s="41"/>
      <c r="W241" s="8"/>
      <c r="X241" s="19">
        <v>0.38</v>
      </c>
      <c r="Y241" s="55">
        <v>0.99</v>
      </c>
      <c r="AA241" s="41"/>
    </row>
    <row r="242" spans="1:27" s="55" customFormat="1">
      <c r="A242" s="4">
        <v>43831</v>
      </c>
      <c r="B242" s="41"/>
      <c r="C242" s="1"/>
      <c r="D242" s="1"/>
      <c r="E242" s="1"/>
      <c r="F242" s="41"/>
      <c r="G242" s="41"/>
      <c r="H242" s="1"/>
      <c r="I242" s="1"/>
      <c r="J242" s="41"/>
      <c r="K242" s="31"/>
      <c r="L242" s="110">
        <v>0.51249999999999996</v>
      </c>
      <c r="M242" s="41"/>
      <c r="N242" s="41"/>
      <c r="O242" s="41"/>
      <c r="P242" s="41"/>
      <c r="Q242" s="41"/>
      <c r="R242" s="41">
        <v>0.4</v>
      </c>
      <c r="S242" s="41">
        <v>0.5</v>
      </c>
      <c r="T242" s="41"/>
      <c r="U242" s="41"/>
      <c r="V242" s="41"/>
      <c r="W242" s="8"/>
      <c r="X242" s="55">
        <v>0.36</v>
      </c>
      <c r="Y242" s="55">
        <v>0.89</v>
      </c>
      <c r="AA242" s="41"/>
    </row>
    <row r="243" spans="1:27" s="105" customFormat="1">
      <c r="A243" s="4">
        <v>43922</v>
      </c>
      <c r="B243" s="41"/>
      <c r="C243" s="1"/>
      <c r="D243" s="1"/>
      <c r="E243" s="1"/>
      <c r="F243" s="41"/>
      <c r="G243" s="41"/>
      <c r="H243" s="1"/>
      <c r="I243" s="1"/>
      <c r="J243" s="41"/>
      <c r="K243" s="31"/>
      <c r="L243" s="110">
        <v>0.52500000000000002</v>
      </c>
      <c r="M243" s="41"/>
      <c r="N243" s="41"/>
      <c r="O243" s="41"/>
      <c r="P243" s="41"/>
      <c r="Q243" s="41"/>
      <c r="R243" s="41">
        <v>0.4</v>
      </c>
      <c r="S243" s="41">
        <v>0.5</v>
      </c>
      <c r="T243" s="41"/>
      <c r="U243" s="41"/>
      <c r="V243" s="41"/>
      <c r="W243" s="8"/>
      <c r="X243" s="105">
        <v>0.35</v>
      </c>
      <c r="Y243" s="105">
        <v>0.88</v>
      </c>
      <c r="AA243" s="41"/>
    </row>
    <row r="244" spans="1:27" s="105" customFormat="1">
      <c r="A244" s="4">
        <v>44013</v>
      </c>
      <c r="B244" s="41"/>
      <c r="C244" s="1"/>
      <c r="D244" s="1"/>
      <c r="E244" s="1"/>
      <c r="F244" s="41"/>
      <c r="G244" s="41"/>
      <c r="H244" s="1"/>
      <c r="I244" s="1"/>
      <c r="J244" s="41"/>
      <c r="K244" s="31"/>
      <c r="L244" s="110">
        <v>0.55000000000000004</v>
      </c>
      <c r="M244" s="41"/>
      <c r="N244" s="41"/>
      <c r="O244" s="41"/>
      <c r="P244" s="41"/>
      <c r="Q244" s="41"/>
      <c r="R244" s="41">
        <v>0.4</v>
      </c>
      <c r="S244" s="41">
        <v>0.5</v>
      </c>
      <c r="T244" s="41"/>
      <c r="U244" s="41"/>
      <c r="V244" s="41"/>
      <c r="W244" s="8"/>
      <c r="X244" s="105">
        <v>0.3</v>
      </c>
      <c r="Y244" s="105">
        <v>0.85</v>
      </c>
      <c r="AA244" s="41"/>
    </row>
    <row r="245" spans="1:27" s="105" customFormat="1">
      <c r="A245" s="4">
        <v>44105</v>
      </c>
      <c r="B245" s="41"/>
      <c r="C245" s="1"/>
      <c r="D245" s="1"/>
      <c r="E245" s="1"/>
      <c r="F245" s="41"/>
      <c r="G245" s="41"/>
      <c r="H245" s="1"/>
      <c r="I245" s="1"/>
      <c r="J245" s="41"/>
      <c r="K245" s="31"/>
      <c r="L245" s="110">
        <v>0.55000000000000004</v>
      </c>
      <c r="M245" s="41"/>
      <c r="N245" s="41"/>
      <c r="O245" s="41"/>
      <c r="P245" s="41"/>
      <c r="Q245" s="41"/>
      <c r="R245" s="41">
        <v>0.4</v>
      </c>
      <c r="S245" s="41">
        <v>0.5</v>
      </c>
      <c r="T245" s="41"/>
      <c r="U245" s="41"/>
      <c r="V245" s="41"/>
      <c r="W245" s="8"/>
      <c r="X245" s="105">
        <v>0.3</v>
      </c>
      <c r="Y245" s="105">
        <v>0.85</v>
      </c>
      <c r="AA245" s="41"/>
    </row>
    <row r="246" spans="1:27" s="105" customFormat="1">
      <c r="A246" s="4">
        <v>44197</v>
      </c>
      <c r="B246" s="41"/>
      <c r="C246" s="1"/>
      <c r="D246" s="1"/>
      <c r="E246" s="1"/>
      <c r="F246" s="41"/>
      <c r="G246" s="41"/>
      <c r="H246" s="1"/>
      <c r="I246" s="1"/>
      <c r="J246" s="41"/>
      <c r="K246" s="31"/>
      <c r="L246" s="110">
        <v>0.5625</v>
      </c>
      <c r="M246" s="41"/>
      <c r="N246" s="41"/>
      <c r="O246" s="41"/>
      <c r="P246" s="41"/>
      <c r="Q246" s="41"/>
      <c r="R246" s="41"/>
      <c r="S246" s="41"/>
      <c r="T246" s="41"/>
      <c r="U246" s="41"/>
      <c r="V246" s="41"/>
      <c r="W246" s="8"/>
      <c r="AA246" s="41"/>
    </row>
    <row r="247" spans="1:27" s="105" customFormat="1">
      <c r="A247" s="4">
        <v>44287</v>
      </c>
      <c r="B247" s="41"/>
      <c r="C247" s="1"/>
      <c r="D247" s="1"/>
      <c r="E247" s="1"/>
      <c r="F247" s="41"/>
      <c r="G247" s="41"/>
      <c r="H247" s="1"/>
      <c r="I247" s="1"/>
      <c r="J247" s="41"/>
      <c r="K247" s="31"/>
      <c r="L247" s="110">
        <v>0.5625</v>
      </c>
      <c r="M247" s="41"/>
      <c r="N247" s="41"/>
      <c r="O247" s="41"/>
      <c r="P247" s="41"/>
      <c r="Q247" s="41"/>
      <c r="R247" s="41"/>
      <c r="S247" s="41"/>
      <c r="T247" s="41"/>
      <c r="U247" s="41"/>
      <c r="V247" s="41"/>
      <c r="W247" s="8"/>
      <c r="AA247" s="41"/>
    </row>
    <row r="248" spans="1:27" s="105" customFormat="1">
      <c r="A248" s="4">
        <v>44378</v>
      </c>
      <c r="B248" s="41"/>
      <c r="C248" s="1"/>
      <c r="D248" s="1"/>
      <c r="E248" s="1"/>
      <c r="F248" s="41"/>
      <c r="G248" s="41"/>
      <c r="H248" s="1"/>
      <c r="I248" s="1"/>
      <c r="J248" s="41"/>
      <c r="K248" s="31"/>
      <c r="L248" s="110">
        <v>0.57499999999999996</v>
      </c>
      <c r="M248" s="41"/>
      <c r="N248" s="41"/>
      <c r="O248" s="41"/>
      <c r="P248" s="41"/>
      <c r="Q248" s="41"/>
      <c r="R248" s="41"/>
      <c r="S248" s="41"/>
      <c r="T248" s="41"/>
      <c r="U248" s="41"/>
      <c r="V248" s="41"/>
      <c r="W248" s="8"/>
      <c r="AA248" s="41"/>
    </row>
    <row r="249" spans="1:27" s="105" customFormat="1">
      <c r="A249" s="4">
        <v>44470</v>
      </c>
      <c r="B249" s="41"/>
      <c r="C249" s="1"/>
      <c r="D249" s="1"/>
      <c r="E249" s="1"/>
      <c r="F249" s="41"/>
      <c r="G249" s="41"/>
      <c r="H249" s="1"/>
      <c r="I249" s="1"/>
      <c r="J249" s="41"/>
      <c r="K249" s="31"/>
      <c r="L249" s="110">
        <v>0.57499999999999996</v>
      </c>
      <c r="M249" s="41"/>
      <c r="N249" s="41"/>
      <c r="O249" s="41"/>
      <c r="P249" s="41"/>
      <c r="Q249" s="41"/>
      <c r="R249" s="41"/>
      <c r="S249" s="41"/>
      <c r="T249" s="41"/>
      <c r="U249" s="41"/>
      <c r="V249" s="41"/>
      <c r="W249" s="8"/>
      <c r="AA249" s="41"/>
    </row>
    <row r="250" spans="1:27" s="105" customFormat="1">
      <c r="A250" s="4"/>
      <c r="B250" s="41"/>
      <c r="C250" s="1"/>
      <c r="D250" s="1"/>
      <c r="E250" s="1"/>
      <c r="F250" s="41"/>
      <c r="G250" s="41"/>
      <c r="H250" s="1"/>
      <c r="I250" s="1"/>
      <c r="J250" s="41"/>
      <c r="K250" s="31"/>
      <c r="L250" s="110"/>
      <c r="M250" s="41"/>
      <c r="N250" s="41"/>
      <c r="O250" s="41"/>
      <c r="P250" s="41"/>
      <c r="Q250" s="41"/>
      <c r="R250" s="41"/>
      <c r="S250" s="41"/>
      <c r="T250" s="41"/>
      <c r="U250" s="41"/>
      <c r="V250" s="41"/>
      <c r="W250" s="8"/>
      <c r="AA250" s="41"/>
    </row>
    <row r="251" spans="1:27">
      <c r="AA251" s="41"/>
    </row>
    <row r="252" spans="1:27">
      <c r="A252">
        <v>2011</v>
      </c>
      <c r="B252" s="2">
        <f>(AVERAGE(Quartalsdaten!AA206:AA209)/AVERAGE(Quartalsdaten!AA202:AA205)-1)*100</f>
        <v>8.5260848232733508</v>
      </c>
      <c r="C252" s="2">
        <f>(AVERAGE(Quartalsdaten!AQ206:AQ209)/AVERAGE(Quartalsdaten!AQ202:AQ205)-1)*100</f>
        <v>9.087839574456801</v>
      </c>
      <c r="D252" s="2">
        <f>(AVERAGE(Quartalsdaten!AP206:AP209)/AVERAGE(Quartalsdaten!AP202:AP205)-1)*100</f>
        <v>5.5743121757569458</v>
      </c>
      <c r="E252" s="2">
        <f>(AVERAGE(Quartalsdaten!AK206:AK209)/AVERAGE(Quartalsdaten!AK202:AK205)-1)*100</f>
        <v>2.6509337205326444</v>
      </c>
      <c r="F252" s="2">
        <f>(AVERAGE(Quartalsdaten!AL206:AL209)/AVERAGE(Quartalsdaten!AL202:AL205)-1)*100</f>
        <v>5.4008928090451436</v>
      </c>
      <c r="G252" s="2">
        <f>(AVERAGE(G206:G209)/AVERAGE(G202:G205)-1)*100</f>
        <v>-2.6233595922659281</v>
      </c>
      <c r="H252" s="2">
        <f>(AVERAGE(Quartalsdaten!AX206:AX209)/AVERAGE(Quartalsdaten!AX202:AX205)-1)*100</f>
        <v>-2.6233595922659281</v>
      </c>
      <c r="I252" s="2">
        <f>(AVERAGE(Quartalsdaten!BB206:BB209)/AVERAGE(Quartalsdaten!BB202:BB205)-1)*100</f>
        <v>3.1396188871675612</v>
      </c>
      <c r="J252" s="2">
        <f>(AVERAGE(Quartalsdaten!BD206:BD209)/AVERAGE(Quartalsdaten!BD202:BD205)-1)*100</f>
        <v>6.1987022415158188</v>
      </c>
      <c r="K252" s="2">
        <f>(AVERAGE(Quartalsdaten!AC206:AC209)/AVERAGE(Quartalsdaten!AC202:AC205)-1)*100</f>
        <v>7.4525103049566166</v>
      </c>
      <c r="L252" s="2">
        <f>(AVERAGE(Quartalsdaten!Y206:Y209)/AVERAGE(Quartalsdaten!Y202:Y205)-1)*100</f>
        <v>2.6369142946462754</v>
      </c>
      <c r="M252" s="2">
        <f>(AVERAGE(Quartalsdaten!X206:X209)/AVERAGE(Quartalsdaten!X202:X205)-1)*100</f>
        <v>3.3746194368895255</v>
      </c>
      <c r="N252" s="2">
        <f>(AVERAGE(Quartalsdaten!AH206:AH209)/AVERAGE(Quartalsdaten!AH202:AH205)-1)*100</f>
        <v>-0.90728664587469421</v>
      </c>
      <c r="O252" s="2">
        <f>(AVERAGE(Quartalsdaten!AS206:AS209)/AVERAGE(Quartalsdaten!AS202:AS205)-1)*100</f>
        <v>8.1591816215971669</v>
      </c>
      <c r="P252" s="41">
        <f>AVERAGE(P206:P209)</f>
        <v>15.176279597573741</v>
      </c>
      <c r="Q252" s="41">
        <f>AVERAGE(Q206:Q209)</f>
        <v>20.071286795005268</v>
      </c>
      <c r="R252" s="41">
        <f>(AVERAGE(Quartalsdaten!BW206:BW209)/AVERAGE(Quartalsdaten!BW202:BW205)-1)*100</f>
        <v>1.8617576381725787</v>
      </c>
      <c r="S252" s="41">
        <f>(AVERAGE(Quartalsdaten!BX206:BX209)/AVERAGE(Quartalsdaten!BX202:BX205)-1)*100</f>
        <v>7.5564637579997429</v>
      </c>
      <c r="T252" s="41">
        <f>(AVERAGE(Quartalsdaten!BY206:BY209)/AVERAGE(Quartalsdaten!BY202:BY205)-1)*100</f>
        <v>3.3162424676091318</v>
      </c>
      <c r="U252" s="41">
        <f>(AVERAGE(Quartalsdaten!CC206:CC209)/AVERAGE(Quartalsdaten!CC202:CC205)-1)*100</f>
        <v>4.6540577326603438</v>
      </c>
      <c r="V252" s="41"/>
      <c r="W252" s="41">
        <f>(AVERAGE(Quartalsdaten!CA206:CA209)/AVERAGE(Quartalsdaten!CA202:CA205)-1)*100</f>
        <v>6.3017073269591606</v>
      </c>
      <c r="X252" s="41">
        <f>(AVERAGE(Quartalsdaten!B206:B209)/AVERAGE(Quartalsdaten!B202:B205)-1)*100</f>
        <v>3.9882969337966534</v>
      </c>
      <c r="Z252" s="41">
        <v>8.1615516636831753</v>
      </c>
      <c r="AA252" s="41">
        <v>7.2691201477966816</v>
      </c>
    </row>
    <row r="253" spans="1:27">
      <c r="A253">
        <v>2012</v>
      </c>
      <c r="B253" s="2">
        <f>(AVERAGE(Quartalsdaten!AA210:AA213)/AVERAGE(Quartalsdaten!AA206:AA209)-1)*100</f>
        <v>3.5647345767036764</v>
      </c>
      <c r="C253" s="2">
        <f>(AVERAGE(Quartalsdaten!AQ210:AQ213)/AVERAGE(Quartalsdaten!AQ206:AQ209)-1)*100</f>
        <v>3.2028358413797253</v>
      </c>
      <c r="D253" s="2">
        <f>(AVERAGE(Quartalsdaten!AP210:AP213)/AVERAGE(Quartalsdaten!AP206:AP209)-1)*100</f>
        <v>5.5932635103357553</v>
      </c>
      <c r="E253" s="2">
        <f>(AVERAGE(Quartalsdaten!AK210:AK213)/AVERAGE(Quartalsdaten!AK206:AK209)-1)*100</f>
        <v>1.8005774017539666</v>
      </c>
      <c r="F253" s="2">
        <f>(AVERAGE(Quartalsdaten!AL210:AL213)/AVERAGE(Quartalsdaten!AL206:AL209)-1)*100</f>
        <v>1.9705685081671698</v>
      </c>
      <c r="G253" s="2">
        <f>(AVERAGE(G210:G213)/AVERAGE(G206:G209)-1)*100</f>
        <v>-0.16716015376503357</v>
      </c>
      <c r="H253" s="2">
        <f>(AVERAGE(Quartalsdaten!AX210:AX213)/AVERAGE(Quartalsdaten!AX206:AX209)-1)*100</f>
        <v>-0.16716015376503357</v>
      </c>
      <c r="I253" s="2">
        <f>(AVERAGE(Quartalsdaten!BB210:BB213)/AVERAGE(Quartalsdaten!BB206:BB209)-1)*100</f>
        <v>1.5515545916682472</v>
      </c>
      <c r="J253" s="2">
        <f>(AVERAGE(Quartalsdaten!BD210:BD213)/AVERAGE(Quartalsdaten!BD206:BD209)-1)*100</f>
        <v>1.9439641154787912</v>
      </c>
      <c r="K253" s="2">
        <f>(AVERAGE(Quartalsdaten!AC210:AC213)/AVERAGE(Quartalsdaten!AC206:AC209)-1)*100</f>
        <v>0.52130208924894283</v>
      </c>
      <c r="L253" s="2">
        <f>(AVERAGE(Quartalsdaten!Y210:Y213)/AVERAGE(Quartalsdaten!Y206:Y209)-1)*100</f>
        <v>1.222456828300067</v>
      </c>
      <c r="M253" s="2">
        <f>(AVERAGE(Quartalsdaten!X210:X213)/AVERAGE(Quartalsdaten!X206:X209)-1)*100</f>
        <v>0.17237165918226882</v>
      </c>
      <c r="N253" s="2">
        <f>(AVERAGE(Quartalsdaten!AH210:AH213)/AVERAGE(Quartalsdaten!AH206:AH209)-1)*100</f>
        <v>-3.0042918454935674</v>
      </c>
      <c r="O253" s="2">
        <f>(AVERAGE(Quartalsdaten!AS210:AS213)/AVERAGE(Quartalsdaten!AS206:AS209)-1)*100</f>
        <v>-0.91285636492609568</v>
      </c>
      <c r="P253" s="41">
        <f>AVERAGE(P210:P213)</f>
        <v>15.680061485955708</v>
      </c>
      <c r="Q253" s="41">
        <f>AVERAGE(Q210:Q213)</f>
        <v>21.231477800297931</v>
      </c>
      <c r="R253" s="41">
        <f>(AVERAGE(Quartalsdaten!BW210:BW213)/AVERAGE(Quartalsdaten!BW206:BW209)-1)*100</f>
        <v>1.546745102701319</v>
      </c>
      <c r="S253" s="41">
        <f>(AVERAGE(Quartalsdaten!BX210:BX213)/AVERAGE(Quartalsdaten!BX206:BX209)-1)*100</f>
        <v>-1.0656834330579179</v>
      </c>
      <c r="T253" s="41">
        <f>(AVERAGE(Quartalsdaten!BY210:BY213)/AVERAGE(Quartalsdaten!BY206:BY209)-1)*100</f>
        <v>-0.80891008808303688</v>
      </c>
      <c r="U253" s="41">
        <f>(AVERAGE(Quartalsdaten!CC210:CC213)/AVERAGE(Quartalsdaten!CC206:CC209)-1)*100</f>
        <v>0.5996103751832349</v>
      </c>
      <c r="V253" s="41"/>
      <c r="W253" s="41">
        <f>(AVERAGE(Quartalsdaten!CA210:CA213)/AVERAGE(Quartalsdaten!CA206:CA209)-1)*100</f>
        <v>2.7166464366589205</v>
      </c>
      <c r="X253" s="41">
        <f>(AVERAGE(Quartalsdaten!B210:B213)/AVERAGE(Quartalsdaten!B206:B209)-1)*100</f>
        <v>0.61825461327575937</v>
      </c>
      <c r="Z253" s="41">
        <v>3.4516588607649057</v>
      </c>
      <c r="AA253" s="41">
        <v>0.38065974498733279</v>
      </c>
    </row>
    <row r="254" spans="1:27">
      <c r="A254">
        <v>2013</v>
      </c>
      <c r="B254" s="2">
        <f>(AVERAGE(Quartalsdaten!AA214:AA217)/AVERAGE(Quartalsdaten!AA210:AA213)-1)*100</f>
        <v>1.1891171993911653</v>
      </c>
      <c r="C254" s="2">
        <f>(AVERAGE(Quartalsdaten!AQ214:AQ217)/AVERAGE(Quartalsdaten!AQ210:AQ213)-1)*100</f>
        <v>0.58087046235890671</v>
      </c>
      <c r="D254" s="2">
        <f>(AVERAGE(Quartalsdaten!AP214:AP217)/AVERAGE(Quartalsdaten!AP210:AP213)-1)*100</f>
        <v>4.4532984119710628</v>
      </c>
      <c r="E254" s="2">
        <f>(AVERAGE(Quartalsdaten!AK214:AK217)/AVERAGE(Quartalsdaten!AK210:AK213)-1)*100</f>
        <v>-0.5551640165137206</v>
      </c>
      <c r="F254" s="2">
        <f>(AVERAGE(Quartalsdaten!AL214:AL217)/AVERAGE(Quartalsdaten!AL210:AL213)-1)*100</f>
        <v>-1.6085154616366726</v>
      </c>
      <c r="G254" s="2">
        <f>(AVERAGE(G214:G217)/AVERAGE(G210:G213)-1)*100</f>
        <v>1.0730994931472004</v>
      </c>
      <c r="H254" s="2">
        <f>(AVERAGE(Quartalsdaten!AX214:AX217)/AVERAGE(Quartalsdaten!AX210:AX213)-1)*100</f>
        <v>1.0730994931472004</v>
      </c>
      <c r="I254" s="2">
        <f>(AVERAGE(Quartalsdaten!BB214:BB217)/AVERAGE(Quartalsdaten!BB210:BB213)-1)*100</f>
        <v>-0.675763004950658</v>
      </c>
      <c r="J254" s="2">
        <f>(AVERAGE(Quartalsdaten!BD214:BD217)/AVERAGE(Quartalsdaten!BD210:BD213)-1)*100</f>
        <v>-2.4354432391037073</v>
      </c>
      <c r="K254" s="2">
        <f>(AVERAGE(Quartalsdaten!AC214:AC217)/AVERAGE(Quartalsdaten!AC210:AC213)-1)*100</f>
        <v>2.7959425387222403</v>
      </c>
      <c r="L254" s="2">
        <f>(AVERAGE(Quartalsdaten!Y214:Y217)/AVERAGE(Quartalsdaten!Y210:Y213)-1)*100</f>
        <v>1.6211975743831042</v>
      </c>
      <c r="M254" s="2">
        <f>(AVERAGE(Quartalsdaten!X214:X217)/AVERAGE(Quartalsdaten!X210:X213)-1)*100</f>
        <v>0.97184150708862216</v>
      </c>
      <c r="N254" s="2">
        <f>(AVERAGE(Quartalsdaten!AH214:AH217)/AVERAGE(Quartalsdaten!AH210:AH213)-1)*100</f>
        <v>2.2418879056047336</v>
      </c>
      <c r="O254" s="2">
        <f>(AVERAGE(Quartalsdaten!AS214:AS217)/AVERAGE(Quartalsdaten!AS210:AS213)-1)*100</f>
        <v>2.4275142891381218</v>
      </c>
      <c r="P254" s="41">
        <f>AVERAGE(P214:P217)</f>
        <v>16.288264884904613</v>
      </c>
      <c r="Q254" s="41">
        <f>AVERAGE(Q214:Q217)</f>
        <v>22.181951867068506</v>
      </c>
      <c r="R254" s="41">
        <f>(AVERAGE(Quartalsdaten!BW214:BW217)/AVERAGE(Quartalsdaten!BW210:BW213)-1)*100</f>
        <v>0.51720854722872023</v>
      </c>
      <c r="S254" s="41">
        <f>(AVERAGE(Quartalsdaten!BX214:BX217)/AVERAGE(Quartalsdaten!BX210:BX213)-1)*100</f>
        <v>-2.2208011834594532</v>
      </c>
      <c r="T254" s="41">
        <f>(AVERAGE(Quartalsdaten!BY214:BY217)/AVERAGE(Quartalsdaten!BY210:BY213)-1)*100</f>
        <v>1.1959052567402484</v>
      </c>
      <c r="U254" s="41">
        <f>(AVERAGE(Quartalsdaten!CC214:CC217)/AVERAGE(Quartalsdaten!CC210:CC213)-1)*100</f>
        <v>1.3178520062701038</v>
      </c>
      <c r="V254" s="41"/>
      <c r="W254" s="41">
        <f>(AVERAGE(Quartalsdaten!CA214:CA217)/AVERAGE(Quartalsdaten!CA210:CA213)-1)*100</f>
        <v>2.9469236155006628</v>
      </c>
      <c r="X254" s="41">
        <f>(AVERAGE(Quartalsdaten!B214:B217)/AVERAGE(Quartalsdaten!B210:B213)-1)*100</f>
        <v>0.55464143958980916</v>
      </c>
      <c r="Z254" s="41">
        <v>1.7465880509627496</v>
      </c>
      <c r="AA254" s="41">
        <v>3.2462468317410842</v>
      </c>
    </row>
    <row r="255" spans="1:27">
      <c r="A255">
        <v>2014</v>
      </c>
      <c r="B255" s="2">
        <f>(AVERAGE(Quartalsdaten!AA218:AA221)/AVERAGE(Quartalsdaten!AA214:AA217)-1)*100</f>
        <v>4.6813052277649314</v>
      </c>
      <c r="C255" s="2">
        <f>(AVERAGE(Quartalsdaten!AQ218:AQ221)/AVERAGE(Quartalsdaten!AQ214:AQ217)-1)*100</f>
        <v>4.0561793546338931</v>
      </c>
      <c r="D255" s="2">
        <f>(AVERAGE(Quartalsdaten!AP218:AP221)/AVERAGE(Quartalsdaten!AP214:AP217)-1)*100</f>
        <v>7.8789350595398711</v>
      </c>
      <c r="E255" s="2">
        <f>(AVERAGE(Quartalsdaten!AK218:AK221)/AVERAGE(Quartalsdaten!AK214:AK217)-1)*100</f>
        <v>-0.20760143796064723</v>
      </c>
      <c r="F255" s="2">
        <f>(AVERAGE(Quartalsdaten!AL218:AL221)/AVERAGE(Quartalsdaten!AL214:AL217)-1)*100</f>
        <v>-1.476286207268751</v>
      </c>
      <c r="G255" s="2">
        <f>(AVERAGE(G218:G221)/AVERAGE(G214:G217)-1)*100</f>
        <v>1.2875358177534268</v>
      </c>
      <c r="H255" s="2">
        <f>(AVERAGE(Quartalsdaten!AX218:AX221)/AVERAGE(Quartalsdaten!AX214:AX217)-1)*100</f>
        <v>1.2875358177534268</v>
      </c>
      <c r="I255" s="2">
        <f>(AVERAGE(Quartalsdaten!BB218:BB221)/AVERAGE(Quartalsdaten!BB214:BB217)-1)*100</f>
        <v>-0.57938907490845404</v>
      </c>
      <c r="J255" s="2">
        <f>(AVERAGE(Quartalsdaten!BD218:BD221)/AVERAGE(Quartalsdaten!BD214:BD217)-1)*100</f>
        <v>-2.2160061845189039</v>
      </c>
      <c r="K255" s="2">
        <f>(AVERAGE(Quartalsdaten!AC218:AC221)/AVERAGE(Quartalsdaten!AC214:AC217)-1)*100</f>
        <v>3.8687206046362554</v>
      </c>
      <c r="L255" s="2">
        <f>(AVERAGE(Quartalsdaten!Y218:Y221)/AVERAGE(Quartalsdaten!Y214:Y217)-1)*100</f>
        <v>2.3824601096261944</v>
      </c>
      <c r="M255" s="2">
        <f>(AVERAGE(Quartalsdaten!X218:X221)/AVERAGE(Quartalsdaten!X214:X217)-1)*100</f>
        <v>1.7890994665726412</v>
      </c>
      <c r="N255" s="2">
        <f>(AVERAGE(Quartalsdaten!AH218:AH221)/AVERAGE(Quartalsdaten!AH214:AH217)-1)*100</f>
        <v>0.86555106751295963</v>
      </c>
      <c r="O255" s="2">
        <f>(AVERAGE(Quartalsdaten!AS218:AS221)/AVERAGE(Quartalsdaten!AS214:AS217)-1)*100</f>
        <v>4.5137240605380935</v>
      </c>
      <c r="P255" s="41">
        <f>AVERAGE(P218:P221)</f>
        <v>17.09853517094362</v>
      </c>
      <c r="Q255" s="41">
        <f>AVERAGE(Q218:Q221)</f>
        <v>22.277418350489306</v>
      </c>
      <c r="R255" s="41">
        <f>(AVERAGE(Quartalsdaten!BW218:BW221)/AVERAGE(Quartalsdaten!BW214:BW217)-1)*100</f>
        <v>1.0625424579238985</v>
      </c>
      <c r="S255" s="41">
        <f>(AVERAGE(Quartalsdaten!BX218:BX221)/AVERAGE(Quartalsdaten!BX214:BX217)-1)*100</f>
        <v>4.6920865056081951</v>
      </c>
      <c r="T255" s="41">
        <f>(AVERAGE(Quartalsdaten!BY218:BY221)/AVERAGE(Quartalsdaten!BY214:BY217)-1)*100</f>
        <v>1.7121508482613956</v>
      </c>
      <c r="U255" s="41">
        <f>(AVERAGE(Quartalsdaten!CC218:CC221)/AVERAGE(Quartalsdaten!CC214:CC217)-1)*100</f>
        <v>2.5751038734219689</v>
      </c>
      <c r="V255" s="41"/>
      <c r="W255" s="41">
        <f>(AVERAGE(Quartalsdaten!CA218:CA221)/AVERAGE(Quartalsdaten!CA214:CA217)-1)*100</f>
        <v>2.1970812424251474</v>
      </c>
      <c r="X255" s="41">
        <f>(AVERAGE(Quartalsdaten!B218:B221)/AVERAGE(Quartalsdaten!B214:B217)-1)*100</f>
        <v>2.2035220347069506</v>
      </c>
      <c r="Z255" s="41">
        <v>3.7679420989925827</v>
      </c>
      <c r="AA255" s="41">
        <v>3.305636861486172</v>
      </c>
    </row>
    <row r="256" spans="1:27">
      <c r="A256">
        <v>2015</v>
      </c>
      <c r="B256" s="41">
        <f>(AVERAGE(Quartalsdaten!AA222:'Quartalsdaten'!AA225)/AVERAGE(Quartalsdaten!AA218:AA221)-1)*100</f>
        <v>4.8742012890615971</v>
      </c>
      <c r="C256" s="41">
        <f>(AVERAGE(Quartalsdaten!AQ222:AQ225)/AVERAGE(Quartalsdaten!AQ218:AQ221)-1)*100</f>
        <v>3.9241253130953391</v>
      </c>
      <c r="D256" s="41">
        <f>(AVERAGE(Quartalsdaten!AP222:AP225)/AVERAGE(Quartalsdaten!AP218:AP221)-1)*100</f>
        <v>9.4975580260594494</v>
      </c>
      <c r="E256" s="41">
        <f>(AVERAGE(Quartalsdaten!AK222:AK225)/AVERAGE(Quartalsdaten!AK218:AK221)-1)*100</f>
        <v>0.8407953686434988</v>
      </c>
      <c r="F256" s="41">
        <f>(AVERAGE(Quartalsdaten!AL222:AL225)/AVERAGE(Quartalsdaten!AL218:AL221)-1)*100</f>
        <v>-1.4776937348313535</v>
      </c>
      <c r="G256" s="41">
        <f>(AVERAGE(G222:G225)/AVERAGE(G218:G221)-1)*100</f>
        <v>2.3535952304438945</v>
      </c>
      <c r="H256" s="41">
        <f>(AVERAGE(Quartalsdaten!AX222:AX225)/AVERAGE(Quartalsdaten!AX218:AX221)-1)*100</f>
        <v>2.3535952304438945</v>
      </c>
      <c r="I256" s="41">
        <f>(AVERAGE(Quartalsdaten!BB222:BB225)/AVERAGE(Quartalsdaten!BB218:BB221)-1)*100</f>
        <v>0.83357614606205388</v>
      </c>
      <c r="J256" s="41">
        <f>(AVERAGE(Quartalsdaten!BD222:BD225)/AVERAGE(Quartalsdaten!BD218:BD221)-1)*100</f>
        <v>-2.2001524945378437</v>
      </c>
      <c r="K256" s="41">
        <f>(AVERAGE(Quartalsdaten!AC222:AC225)/AVERAGE(Quartalsdaten!AC218:AC221)-1)*100</f>
        <v>5.363881073262422</v>
      </c>
      <c r="L256" s="41">
        <f>(AVERAGE(Quartalsdaten!Y222:Y225)/AVERAGE(Quartalsdaten!Y218:Y221)-1)*100</f>
        <v>2.7282649963573213</v>
      </c>
      <c r="M256" s="41">
        <f>(AVERAGE(Quartalsdaten!X222:X225)/AVERAGE(Quartalsdaten!X218:X221)-1)*100</f>
        <v>1.4338059358926181</v>
      </c>
      <c r="N256" s="41">
        <f>(AVERAGE(Quartalsdaten!AH222:AH225)/AVERAGE(Quartalsdaten!AH218:AH221)-1)*100</f>
        <v>-4.3478260869565188</v>
      </c>
      <c r="O256" s="41">
        <f>(AVERAGE(Quartalsdaten!AS222:AS225)/AVERAGE(Quartalsdaten!AS218:AS221)-1)*100</f>
        <v>5.3958440851176404</v>
      </c>
      <c r="P256" s="41">
        <f>AVERAGE(P219:P222)</f>
        <v>17.268981233520986</v>
      </c>
      <c r="Q256" s="41">
        <f>AVERAGE(Q219:Q222)</f>
        <v>22.41769794409403</v>
      </c>
      <c r="R256" s="41">
        <f>(AVERAGE(Quartalsdaten!BW222:'Quartalsdaten'!BW225)/AVERAGE(Quartalsdaten!BW218:BW221)-1)*100</f>
        <v>1.8303543951387669</v>
      </c>
      <c r="S256" s="41">
        <f>(AVERAGE(Quartalsdaten!BX222:'Quartalsdaten'!BX225)/AVERAGE(Quartalsdaten!BX218:BX221)-1)*100</f>
        <v>3.4555355280071476</v>
      </c>
      <c r="T256" s="41">
        <f>(AVERAGE(Quartalsdaten!BY222:'Quartalsdaten'!BY225)/AVERAGE(Quartalsdaten!BY218:BY221)-1)*100</f>
        <v>1.1821299706518573</v>
      </c>
      <c r="U256" s="41">
        <f>(AVERAGE(Quartalsdaten!CC222:'Quartalsdaten'!CC225)/AVERAGE(Quartalsdaten!CC218:CC221)-1)*100</f>
        <v>2.5262655947919654</v>
      </c>
      <c r="V256" s="41"/>
      <c r="W256" s="41" t="e">
        <f>(AVERAGE(Quartalsdaten!CA222:'Quartalsdaten'!CA225)/AVERAGE(Quartalsdaten!CA218:CA221)-1)*100</f>
        <v>#DIV/0!</v>
      </c>
      <c r="X256" s="41">
        <f>(AVERAGE(Quartalsdaten!B222:'Quartalsdaten'!B225)/AVERAGE(Quartalsdaten!B218:B221)-1)*100</f>
        <v>1.2388489695290605</v>
      </c>
      <c r="Z256" s="41">
        <v>6.4052679773523913</v>
      </c>
      <c r="AA256" s="41">
        <v>6.8476713998383731</v>
      </c>
    </row>
    <row r="257" spans="1:27">
      <c r="A257">
        <v>2016</v>
      </c>
      <c r="B257" s="41">
        <f>(AVERAGE(Quartalsdaten!AA226:AA229)/AVERAGE(Quartalsdaten!AA222:AA225)-1)*100</f>
        <v>2.293751942437261</v>
      </c>
      <c r="C257" s="41">
        <f>(AVERAGE(Quartalsdaten!AQ226:AQ229)/AVERAGE(Quartalsdaten!AQ222:AQ225)-1)*100</f>
        <v>1.9255828204350678</v>
      </c>
      <c r="D257" s="41">
        <f>(AVERAGE(Quartalsdaten!AP226:AP229)/AVERAGE(Quartalsdaten!AP222:AP225)-1)*100</f>
        <v>3.9774594035556943</v>
      </c>
      <c r="E257" s="41">
        <f>(AVERAGE(Quartalsdaten!AK226:AK229)/AVERAGE(Quartalsdaten!AK222:AK225)-1)*100</f>
        <v>-0.73883785778122713</v>
      </c>
      <c r="F257" s="41">
        <f>(AVERAGE(Quartalsdaten!AL226:AL229)/AVERAGE(Quartalsdaten!AL222:AL225)-1)*100</f>
        <v>-2.4687302112506138</v>
      </c>
      <c r="G257" s="41">
        <f>(AVERAGE(G226:G229)/AVERAGE(G222:G225)-1)*100</f>
        <v>1.7723629994834011</v>
      </c>
      <c r="H257" s="41">
        <f>(AVERAGE(Quartalsdaten!AX226:AX229)/AVERAGE(Quartalsdaten!AX222:AX225)-1)*100</f>
        <v>1.7723629994834011</v>
      </c>
      <c r="I257" s="41">
        <f>(AVERAGE(Quartalsdaten!BB226:BB229)/AVERAGE(Quartalsdaten!BB222:BB225)-1)*100</f>
        <v>-1.0073195182213834</v>
      </c>
      <c r="J257" s="41">
        <f>(AVERAGE(Quartalsdaten!BD226:BD229)/AVERAGE(Quartalsdaten!BD222:BD225)-1)*100</f>
        <v>-3.2218123009623012</v>
      </c>
      <c r="K257" s="41">
        <f>(AVERAGE(Quartalsdaten!AC226:AC229)/AVERAGE(Quartalsdaten!AC222:AC225)-1)*100</f>
        <v>4.3968448859726283</v>
      </c>
      <c r="L257" s="41">
        <f>(AVERAGE(Quartalsdaten!Y226:Y229)/AVERAGE(Quartalsdaten!Y222:Y225)-1)*100</f>
        <v>2.2783078184627437</v>
      </c>
      <c r="M257" s="41">
        <f>(AVERAGE(Quartalsdaten!X226:X229)/AVERAGE(Quartalsdaten!X222:X225)-1)*100</f>
        <v>1.674579316971081</v>
      </c>
      <c r="N257" s="41">
        <f>(AVERAGE(Quartalsdaten!AH226:AH229)/AVERAGE(Quartalsdaten!AH222:AH225)-1)*100</f>
        <v>1.5849282296650724</v>
      </c>
      <c r="O257" s="41">
        <f>(AVERAGE(Quartalsdaten!AS226:AS229)/AVERAGE(Quartalsdaten!AS222:AS225)-1)*100</f>
        <v>4.1552950536011934</v>
      </c>
      <c r="P257" s="41">
        <f>AVERAGE(P220:P226)</f>
        <v>17.72180533046004</v>
      </c>
      <c r="Q257" s="41">
        <f>AVERAGE(Q220:Q226)</f>
        <v>22.86038223940966</v>
      </c>
      <c r="R257" s="41">
        <f>(AVERAGE(Quartalsdaten!BW226:'Quartalsdaten'!BW229)/AVERAGE(Quartalsdaten!BW222:BW225)-1)*100</f>
        <v>2.2349462094428008</v>
      </c>
      <c r="S257" s="41">
        <f>(AVERAGE(Quartalsdaten!BX226:'Quartalsdaten'!BX229)/AVERAGE(Quartalsdaten!BX222:BX225)-1)*100</f>
        <v>2.9006403581866014</v>
      </c>
      <c r="T257" s="41">
        <f>(AVERAGE(Quartalsdaten!BY226:'Quartalsdaten'!BY229)/AVERAGE(Quartalsdaten!BY222:BY225)-1)*100</f>
        <v>3.0221138235646983</v>
      </c>
      <c r="U257" s="41">
        <f>(AVERAGE(Quartalsdaten!CC226:'Quartalsdaten'!CC229)/AVERAGE(Quartalsdaten!CC222:CC225)-1)*100</f>
        <v>2.6664880413736602</v>
      </c>
      <c r="V257" s="41"/>
      <c r="W257" s="41" t="e">
        <f>(AVERAGE(Quartalsdaten!CA226:'Quartalsdaten'!CA229)/AVERAGE(Quartalsdaten!CA222:CA225)-1)*100</f>
        <v>#DIV/0!</v>
      </c>
      <c r="X257" s="41">
        <f>(AVERAGE(Quartalsdaten!B226:'Quartalsdaten'!B229)/AVERAGE(Quartalsdaten!B222:B225)-1)*100</f>
        <v>2.1422005436046332</v>
      </c>
      <c r="Z257" s="41">
        <v>6.4782241959949749</v>
      </c>
      <c r="AA257" s="41">
        <v>7.9797340776550874</v>
      </c>
    </row>
    <row r="258" spans="1:27">
      <c r="A258">
        <v>2017</v>
      </c>
      <c r="X258" s="41">
        <f>(AVERAGE(Quartalsdaten!B230:B233)/AVERAGE(Quartalsdaten!B226:B229)-1)*100</f>
        <v>2.9889747612871664</v>
      </c>
    </row>
    <row r="259" spans="1:27">
      <c r="A259" s="40">
        <v>2018</v>
      </c>
      <c r="X259" s="41">
        <f>(AVERAGE(Quartalsdaten!B234:B237)/AVERAGE(Quartalsdaten!B230:B233)-1)*100</f>
        <v>1.1038257826836873</v>
      </c>
    </row>
  </sheetData>
  <pageMargins left="0.7" right="0.7" top="0.78740157499999996" bottom="0.78740157499999996" header="0.3" footer="0.3"/>
  <pageSetup paperSize="9" scale="40" orientation="landscape" horizontalDpi="1200" verticalDpi="1200" r:id="rId1"/>
  <legacy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1"/>
  <dimension ref="A3:E127"/>
  <sheetViews>
    <sheetView workbookViewId="0">
      <selection activeCell="C39" sqref="C39"/>
    </sheetView>
  </sheetViews>
  <sheetFormatPr baseColWidth="10" defaultRowHeight="14.5"/>
  <sheetData>
    <row r="3" spans="1:5">
      <c r="A3" s="58" t="str">
        <f>_xll.Thomson.Reuters.AFOSpreadSheetFormulas.DSGRID("BDIPIM&amp;MF,BDIMPCRUA,BDIMPMINA,BDIMPCRUP"," ","1991-01-01","","Q","RowHeader=true;ColHeader=true;Code=true;DispSeriesDescription=false;YearlyTSFormat=false;QuarterlyTSFormat=false;AutoRefresh=false","")</f>
        <v>Name</v>
      </c>
      <c r="B3" s="59" t="s">
        <v>572</v>
      </c>
      <c r="C3" s="59" t="s">
        <v>574</v>
      </c>
      <c r="D3" s="59" t="s">
        <v>576</v>
      </c>
      <c r="E3" s="59" t="s">
        <v>578</v>
      </c>
    </row>
    <row r="4" spans="1:5">
      <c r="A4" s="59" t="s">
        <v>14</v>
      </c>
      <c r="B4" s="59" t="s">
        <v>573</v>
      </c>
      <c r="C4" s="59" t="s">
        <v>575</v>
      </c>
      <c r="D4" s="59" t="s">
        <v>577</v>
      </c>
      <c r="E4" s="59" t="s">
        <v>579</v>
      </c>
    </row>
    <row r="5" spans="1:5">
      <c r="A5" s="59" t="s">
        <v>192</v>
      </c>
      <c r="B5" s="58">
        <v>91.2</v>
      </c>
      <c r="C5" s="58">
        <v>2950440</v>
      </c>
      <c r="D5" s="59" t="s">
        <v>544</v>
      </c>
      <c r="E5" s="58">
        <v>22611105</v>
      </c>
    </row>
    <row r="6" spans="1:5">
      <c r="A6" s="59" t="s">
        <v>193</v>
      </c>
      <c r="B6" s="58">
        <v>92.6</v>
      </c>
      <c r="C6" s="58">
        <v>2665576</v>
      </c>
      <c r="D6" s="59" t="s">
        <v>544</v>
      </c>
      <c r="E6" s="58">
        <v>21461930</v>
      </c>
    </row>
    <row r="7" spans="1:5">
      <c r="A7" s="59" t="s">
        <v>194</v>
      </c>
      <c r="B7" s="58">
        <v>92.1</v>
      </c>
      <c r="C7" s="58">
        <v>2998370</v>
      </c>
      <c r="D7" s="59" t="s">
        <v>544</v>
      </c>
      <c r="E7" s="58">
        <v>22909530</v>
      </c>
    </row>
    <row r="8" spans="1:5">
      <c r="A8" s="59" t="s">
        <v>195</v>
      </c>
      <c r="B8" s="58">
        <v>91.3</v>
      </c>
      <c r="C8" s="58">
        <v>3004170</v>
      </c>
      <c r="D8" s="59" t="s">
        <v>544</v>
      </c>
      <c r="E8" s="58">
        <v>22967985</v>
      </c>
    </row>
    <row r="9" spans="1:5">
      <c r="A9" s="59" t="s">
        <v>196</v>
      </c>
      <c r="B9" s="58">
        <v>91.4</v>
      </c>
      <c r="C9" s="58">
        <v>2807784</v>
      </c>
      <c r="D9" s="59" t="s">
        <v>544</v>
      </c>
      <c r="E9" s="58">
        <v>24577356</v>
      </c>
    </row>
    <row r="10" spans="1:5">
      <c r="A10" s="59" t="s">
        <v>197</v>
      </c>
      <c r="B10" s="58">
        <v>91.2</v>
      </c>
      <c r="C10" s="58">
        <v>3013030</v>
      </c>
      <c r="D10" s="59" t="s">
        <v>544</v>
      </c>
      <c r="E10" s="58">
        <v>25117307</v>
      </c>
    </row>
    <row r="11" spans="1:5">
      <c r="A11" s="59" t="s">
        <v>198</v>
      </c>
      <c r="B11" s="58">
        <v>89.7</v>
      </c>
      <c r="C11" s="58">
        <v>2739407</v>
      </c>
      <c r="D11" s="59" t="s">
        <v>544</v>
      </c>
      <c r="E11" s="58">
        <v>24143668</v>
      </c>
    </row>
    <row r="12" spans="1:5">
      <c r="A12" s="59" t="s">
        <v>199</v>
      </c>
      <c r="B12" s="58">
        <v>89.3</v>
      </c>
      <c r="C12" s="58">
        <v>2727514</v>
      </c>
      <c r="D12" s="59" t="s">
        <v>544</v>
      </c>
      <c r="E12" s="58">
        <v>23927478</v>
      </c>
    </row>
    <row r="13" spans="1:5">
      <c r="A13" s="59" t="s">
        <v>200</v>
      </c>
      <c r="B13" s="58">
        <v>89.4</v>
      </c>
      <c r="C13" s="58">
        <v>2712129</v>
      </c>
      <c r="D13" s="59" t="s">
        <v>544</v>
      </c>
      <c r="E13" s="58">
        <v>23981012</v>
      </c>
    </row>
    <row r="14" spans="1:5">
      <c r="A14" s="59" t="s">
        <v>201</v>
      </c>
      <c r="B14" s="58">
        <v>88.9</v>
      </c>
      <c r="C14" s="58">
        <v>2685585</v>
      </c>
      <c r="D14" s="59" t="s">
        <v>544</v>
      </c>
      <c r="E14" s="58">
        <v>24060798</v>
      </c>
    </row>
    <row r="15" spans="1:5">
      <c r="A15" s="59" t="s">
        <v>202</v>
      </c>
      <c r="B15" s="58">
        <v>89.2</v>
      </c>
      <c r="C15" s="58">
        <v>2729098</v>
      </c>
      <c r="D15" s="59" t="s">
        <v>544</v>
      </c>
      <c r="E15" s="58">
        <v>25663871</v>
      </c>
    </row>
    <row r="16" spans="1:5">
      <c r="A16" s="59" t="s">
        <v>203</v>
      </c>
      <c r="B16" s="58">
        <v>89.1</v>
      </c>
      <c r="C16" s="58">
        <v>2511058</v>
      </c>
      <c r="D16" s="59" t="s">
        <v>544</v>
      </c>
      <c r="E16" s="58">
        <v>25812486</v>
      </c>
    </row>
    <row r="17" spans="1:5">
      <c r="A17" s="59" t="s">
        <v>204</v>
      </c>
      <c r="B17" s="58">
        <v>90.2</v>
      </c>
      <c r="C17" s="58">
        <v>2476211</v>
      </c>
      <c r="D17" s="59" t="s">
        <v>544</v>
      </c>
      <c r="E17" s="58">
        <v>26140404</v>
      </c>
    </row>
    <row r="18" spans="1:5">
      <c r="A18" s="59" t="s">
        <v>205</v>
      </c>
      <c r="B18" s="58">
        <v>90.3</v>
      </c>
      <c r="C18" s="58">
        <v>2675182</v>
      </c>
      <c r="D18" s="59" t="s">
        <v>544</v>
      </c>
      <c r="E18" s="58">
        <v>26396717</v>
      </c>
    </row>
    <row r="19" spans="1:5">
      <c r="A19" s="59" t="s">
        <v>206</v>
      </c>
      <c r="B19" s="58">
        <v>90.3</v>
      </c>
      <c r="C19" s="58">
        <v>2691677</v>
      </c>
      <c r="D19" s="59" t="s">
        <v>544</v>
      </c>
      <c r="E19" s="58">
        <v>26738369</v>
      </c>
    </row>
    <row r="20" spans="1:5">
      <c r="A20" s="59" t="s">
        <v>207</v>
      </c>
      <c r="B20" s="58">
        <v>91</v>
      </c>
      <c r="C20" s="58">
        <v>2682306</v>
      </c>
      <c r="D20" s="59" t="s">
        <v>544</v>
      </c>
      <c r="E20" s="58">
        <v>27289977</v>
      </c>
    </row>
    <row r="21" spans="1:5">
      <c r="A21" s="59" t="s">
        <v>208</v>
      </c>
      <c r="B21" s="58">
        <v>91.6</v>
      </c>
      <c r="C21" s="58">
        <v>2525646</v>
      </c>
      <c r="D21" s="59" t="s">
        <v>544</v>
      </c>
      <c r="E21" s="58">
        <v>25448504</v>
      </c>
    </row>
    <row r="22" spans="1:5">
      <c r="A22" s="59" t="s">
        <v>209</v>
      </c>
      <c r="B22" s="58">
        <v>90.7</v>
      </c>
      <c r="C22" s="58">
        <v>2379771</v>
      </c>
      <c r="D22" s="59" t="s">
        <v>544</v>
      </c>
      <c r="E22" s="58">
        <v>24254353</v>
      </c>
    </row>
    <row r="23" spans="1:5">
      <c r="A23" s="59" t="s">
        <v>210</v>
      </c>
      <c r="B23" s="58">
        <v>90.8</v>
      </c>
      <c r="C23" s="58">
        <v>2342326</v>
      </c>
      <c r="D23" s="59" t="s">
        <v>544</v>
      </c>
      <c r="E23" s="58">
        <v>26027965</v>
      </c>
    </row>
    <row r="24" spans="1:5">
      <c r="A24" s="59" t="s">
        <v>211</v>
      </c>
      <c r="B24" s="58">
        <v>90.3</v>
      </c>
      <c r="C24" s="58">
        <v>2274864</v>
      </c>
      <c r="D24" s="59" t="s">
        <v>544</v>
      </c>
      <c r="E24" s="58">
        <v>24410801</v>
      </c>
    </row>
    <row r="25" spans="1:5">
      <c r="A25" s="59" t="s">
        <v>212</v>
      </c>
      <c r="B25" s="58">
        <v>90.6</v>
      </c>
      <c r="C25" s="58">
        <v>2658822</v>
      </c>
      <c r="D25" s="59" t="s">
        <v>544</v>
      </c>
      <c r="E25" s="58">
        <v>24879045</v>
      </c>
    </row>
    <row r="26" spans="1:5">
      <c r="A26" s="59" t="s">
        <v>213</v>
      </c>
      <c r="B26" s="58">
        <v>90.5</v>
      </c>
      <c r="C26" s="58">
        <v>2740277</v>
      </c>
      <c r="D26" s="59" t="s">
        <v>544</v>
      </c>
      <c r="E26" s="58">
        <v>23711916</v>
      </c>
    </row>
    <row r="27" spans="1:5">
      <c r="A27" s="59" t="s">
        <v>214</v>
      </c>
      <c r="B27" s="58">
        <v>89.5</v>
      </c>
      <c r="C27" s="58">
        <v>2957430</v>
      </c>
      <c r="D27" s="59" t="s">
        <v>544</v>
      </c>
      <c r="E27" s="58">
        <v>25611274</v>
      </c>
    </row>
    <row r="28" spans="1:5">
      <c r="A28" s="59" t="s">
        <v>215</v>
      </c>
      <c r="B28" s="58">
        <v>89.9</v>
      </c>
      <c r="C28" s="58">
        <v>3880362</v>
      </c>
      <c r="D28" s="59" t="s">
        <v>544</v>
      </c>
      <c r="E28" s="58">
        <v>28600655</v>
      </c>
    </row>
    <row r="29" spans="1:5">
      <c r="A29" s="59" t="s">
        <v>216</v>
      </c>
      <c r="B29" s="58">
        <v>92</v>
      </c>
      <c r="C29" s="58">
        <v>3398940</v>
      </c>
      <c r="D29" s="59" t="s">
        <v>544</v>
      </c>
      <c r="E29" s="58">
        <v>24799332</v>
      </c>
    </row>
    <row r="30" spans="1:5">
      <c r="A30" s="59" t="s">
        <v>217</v>
      </c>
      <c r="B30" s="58">
        <v>93</v>
      </c>
      <c r="C30" s="58">
        <v>2911884</v>
      </c>
      <c r="D30" s="59" t="s">
        <v>544</v>
      </c>
      <c r="E30" s="58">
        <v>24569831</v>
      </c>
    </row>
    <row r="31" spans="1:5">
      <c r="A31" s="59" t="s">
        <v>218</v>
      </c>
      <c r="B31" s="58">
        <v>93.8</v>
      </c>
      <c r="C31" s="58">
        <v>2893793</v>
      </c>
      <c r="D31" s="59" t="s">
        <v>544</v>
      </c>
      <c r="E31" s="58">
        <v>22808536</v>
      </c>
    </row>
    <row r="32" spans="1:5">
      <c r="A32" s="59" t="s">
        <v>219</v>
      </c>
      <c r="B32" s="58">
        <v>93.3</v>
      </c>
      <c r="C32" s="58">
        <v>3568952</v>
      </c>
      <c r="D32" s="59" t="s">
        <v>544</v>
      </c>
      <c r="E32" s="58">
        <v>27841518</v>
      </c>
    </row>
    <row r="33" spans="1:5">
      <c r="A33" s="59" t="s">
        <v>220</v>
      </c>
      <c r="B33" s="58">
        <v>93.7</v>
      </c>
      <c r="C33" s="58">
        <v>2558347</v>
      </c>
      <c r="D33" s="59" t="s">
        <v>544</v>
      </c>
      <c r="E33" s="58">
        <v>25182551</v>
      </c>
    </row>
    <row r="34" spans="1:5">
      <c r="A34" s="59" t="s">
        <v>221</v>
      </c>
      <c r="B34" s="58">
        <v>92.7</v>
      </c>
      <c r="C34" s="58">
        <v>2371451</v>
      </c>
      <c r="D34" s="59" t="s">
        <v>544</v>
      </c>
      <c r="E34" s="58">
        <v>26158361</v>
      </c>
    </row>
    <row r="35" spans="1:5">
      <c r="A35" s="59" t="s">
        <v>222</v>
      </c>
      <c r="B35" s="58">
        <v>91.1</v>
      </c>
      <c r="C35" s="58">
        <v>2458552</v>
      </c>
      <c r="D35" s="59" t="s">
        <v>544</v>
      </c>
      <c r="E35" s="58">
        <v>29644191</v>
      </c>
    </row>
    <row r="36" spans="1:5">
      <c r="A36" s="59" t="s">
        <v>223</v>
      </c>
      <c r="B36" s="58">
        <v>89.4</v>
      </c>
      <c r="C36" s="58">
        <v>1984740</v>
      </c>
      <c r="D36" s="59" t="s">
        <v>544</v>
      </c>
      <c r="E36" s="58">
        <v>26718682</v>
      </c>
    </row>
    <row r="37" spans="1:5">
      <c r="A37" s="59" t="s">
        <v>224</v>
      </c>
      <c r="B37" s="58">
        <v>89.2</v>
      </c>
      <c r="C37" s="58">
        <v>1837315</v>
      </c>
      <c r="D37" s="59" t="s">
        <v>544</v>
      </c>
      <c r="E37" s="58">
        <v>25420412</v>
      </c>
    </row>
    <row r="38" spans="1:5">
      <c r="A38" s="59" t="s">
        <v>225</v>
      </c>
      <c r="B38" s="58">
        <v>89.4</v>
      </c>
      <c r="C38" s="58">
        <v>2461767</v>
      </c>
      <c r="D38" s="59" t="s">
        <v>544</v>
      </c>
      <c r="E38" s="58">
        <v>24152862</v>
      </c>
    </row>
    <row r="39" spans="1:5">
      <c r="A39" s="59" t="s">
        <v>226</v>
      </c>
      <c r="B39" s="58">
        <v>89.6</v>
      </c>
      <c r="C39" s="58">
        <v>3735775</v>
      </c>
      <c r="D39" s="59" t="s">
        <v>544</v>
      </c>
      <c r="E39" s="58">
        <v>26916548</v>
      </c>
    </row>
    <row r="40" spans="1:5">
      <c r="A40" s="59" t="s">
        <v>227</v>
      </c>
      <c r="B40" s="58">
        <v>91</v>
      </c>
      <c r="C40" s="58">
        <v>4548164</v>
      </c>
      <c r="D40" s="59" t="s">
        <v>544</v>
      </c>
      <c r="E40" s="58">
        <v>27158239</v>
      </c>
    </row>
    <row r="41" spans="1:5">
      <c r="A41" s="59" t="s">
        <v>228</v>
      </c>
      <c r="B41" s="58">
        <v>93.1</v>
      </c>
      <c r="C41" s="58">
        <v>5139527</v>
      </c>
      <c r="D41" s="58">
        <v>1832072</v>
      </c>
      <c r="E41" s="58">
        <v>25525240</v>
      </c>
    </row>
    <row r="42" spans="1:5">
      <c r="A42" s="59" t="s">
        <v>229</v>
      </c>
      <c r="B42" s="58">
        <v>94.6</v>
      </c>
      <c r="C42" s="58">
        <v>5212447</v>
      </c>
      <c r="D42" s="58">
        <v>2477149</v>
      </c>
      <c r="E42" s="58">
        <v>25458990</v>
      </c>
    </row>
    <row r="43" spans="1:5">
      <c r="A43" s="59" t="s">
        <v>230</v>
      </c>
      <c r="B43" s="58">
        <v>95.8</v>
      </c>
      <c r="C43" s="58">
        <v>6798251</v>
      </c>
      <c r="D43" s="58">
        <v>3444598</v>
      </c>
      <c r="E43" s="58">
        <v>28343579</v>
      </c>
    </row>
    <row r="44" spans="1:5">
      <c r="A44" s="59" t="s">
        <v>231</v>
      </c>
      <c r="B44" s="58">
        <v>97.3</v>
      </c>
      <c r="C44" s="58">
        <v>6685843</v>
      </c>
      <c r="D44" s="58">
        <v>3419478</v>
      </c>
      <c r="E44" s="58">
        <v>25836064</v>
      </c>
    </row>
    <row r="45" spans="1:5">
      <c r="A45" s="59" t="s">
        <v>232</v>
      </c>
      <c r="B45" s="58">
        <v>97.1</v>
      </c>
      <c r="C45" s="58">
        <v>5533788</v>
      </c>
      <c r="D45" s="58">
        <v>2450856</v>
      </c>
      <c r="E45" s="58">
        <v>26515429</v>
      </c>
    </row>
    <row r="46" spans="1:5">
      <c r="A46" s="59" t="s">
        <v>233</v>
      </c>
      <c r="B46" s="58">
        <v>97.6</v>
      </c>
      <c r="C46" s="58">
        <v>5760170</v>
      </c>
      <c r="D46" s="58">
        <v>2370436</v>
      </c>
      <c r="E46" s="58">
        <v>25533236</v>
      </c>
    </row>
    <row r="47" spans="1:5">
      <c r="A47" s="59" t="s">
        <v>234</v>
      </c>
      <c r="B47" s="58">
        <v>96.2</v>
      </c>
      <c r="C47" s="58">
        <v>5497934</v>
      </c>
      <c r="D47" s="58">
        <v>2684513</v>
      </c>
      <c r="E47" s="58">
        <v>25747696</v>
      </c>
    </row>
    <row r="48" spans="1:5">
      <c r="A48" s="59" t="s">
        <v>235</v>
      </c>
      <c r="B48" s="58">
        <v>95.4</v>
      </c>
      <c r="C48" s="58">
        <v>4564394</v>
      </c>
      <c r="D48" s="58">
        <v>2481410</v>
      </c>
      <c r="E48" s="58">
        <v>26830664.100000001</v>
      </c>
    </row>
    <row r="49" spans="1:5">
      <c r="A49" s="59" t="s">
        <v>236</v>
      </c>
      <c r="B49" s="58">
        <v>95.9</v>
      </c>
      <c r="C49" s="58">
        <v>4310559</v>
      </c>
      <c r="D49" s="58">
        <v>1768414</v>
      </c>
      <c r="E49" s="58">
        <v>25458153</v>
      </c>
    </row>
    <row r="50" spans="1:5">
      <c r="A50" s="59" t="s">
        <v>237</v>
      </c>
      <c r="B50" s="58">
        <v>95.3</v>
      </c>
      <c r="C50" s="58">
        <v>5147332</v>
      </c>
      <c r="D50" s="58">
        <v>1862239</v>
      </c>
      <c r="E50" s="58">
        <v>26594676</v>
      </c>
    </row>
    <row r="51" spans="1:5">
      <c r="A51" s="59" t="s">
        <v>238</v>
      </c>
      <c r="B51" s="58">
        <v>94</v>
      </c>
      <c r="C51" s="58">
        <v>5048546</v>
      </c>
      <c r="D51" s="58">
        <v>1990815</v>
      </c>
      <c r="E51" s="58">
        <v>25566250</v>
      </c>
    </row>
    <row r="52" spans="1:5">
      <c r="A52" s="59" t="s">
        <v>239</v>
      </c>
      <c r="B52" s="58">
        <v>94</v>
      </c>
      <c r="C52" s="58">
        <v>5292172</v>
      </c>
      <c r="D52" s="58">
        <v>2179200</v>
      </c>
      <c r="E52" s="58">
        <v>26561862</v>
      </c>
    </row>
    <row r="53" spans="1:5">
      <c r="A53" s="59" t="s">
        <v>240</v>
      </c>
      <c r="B53" s="58">
        <v>93.5</v>
      </c>
      <c r="C53" s="58">
        <v>5772633</v>
      </c>
      <c r="D53" s="58">
        <v>1944226</v>
      </c>
      <c r="E53" s="58">
        <v>26303396</v>
      </c>
    </row>
    <row r="54" spans="1:5">
      <c r="A54" s="59" t="s">
        <v>241</v>
      </c>
      <c r="B54" s="58">
        <v>92.5</v>
      </c>
      <c r="C54" s="58">
        <v>4889673</v>
      </c>
      <c r="D54" s="58">
        <v>1992974</v>
      </c>
      <c r="E54" s="58">
        <v>27064101</v>
      </c>
    </row>
    <row r="55" spans="1:5">
      <c r="A55" s="59" t="s">
        <v>242</v>
      </c>
      <c r="B55" s="58">
        <v>92</v>
      </c>
      <c r="C55" s="58">
        <v>5000474</v>
      </c>
      <c r="D55" s="58">
        <v>1818095</v>
      </c>
      <c r="E55" s="58">
        <v>27366009</v>
      </c>
    </row>
    <row r="56" spans="1:5">
      <c r="A56" s="59" t="s">
        <v>243</v>
      </c>
      <c r="B56" s="58">
        <v>91.8</v>
      </c>
      <c r="C56" s="58">
        <v>5673465</v>
      </c>
      <c r="D56" s="58">
        <v>2039945</v>
      </c>
      <c r="E56" s="58">
        <v>30599765</v>
      </c>
    </row>
    <row r="57" spans="1:5">
      <c r="A57" s="59" t="s">
        <v>244</v>
      </c>
      <c r="B57" s="58">
        <v>92</v>
      </c>
      <c r="C57" s="58">
        <v>4876995</v>
      </c>
      <c r="D57" s="58">
        <v>1866640</v>
      </c>
      <c r="E57" s="58">
        <v>26365281</v>
      </c>
    </row>
    <row r="58" spans="1:5">
      <c r="A58" s="59" t="s">
        <v>245</v>
      </c>
      <c r="B58" s="58">
        <v>92.6</v>
      </c>
      <c r="C58" s="58">
        <v>5762000</v>
      </c>
      <c r="D58" s="58">
        <v>1946962</v>
      </c>
      <c r="E58" s="58">
        <v>27255297</v>
      </c>
    </row>
    <row r="59" spans="1:5">
      <c r="A59" s="59" t="s">
        <v>246</v>
      </c>
      <c r="B59" s="58">
        <v>92.4</v>
      </c>
      <c r="C59" s="58">
        <v>7072661</v>
      </c>
      <c r="D59" s="58">
        <v>2706588</v>
      </c>
      <c r="E59" s="58">
        <v>30324792</v>
      </c>
    </row>
    <row r="60" spans="1:5">
      <c r="A60" s="59" t="s">
        <v>247</v>
      </c>
      <c r="B60" s="58">
        <v>92.6</v>
      </c>
      <c r="C60" s="58">
        <v>7279703</v>
      </c>
      <c r="D60" s="58">
        <v>2815099</v>
      </c>
      <c r="E60" s="58">
        <v>28664532</v>
      </c>
    </row>
    <row r="61" spans="1:5">
      <c r="A61" s="59" t="s">
        <v>248</v>
      </c>
      <c r="B61" s="58">
        <v>92.8</v>
      </c>
      <c r="C61" s="58">
        <v>6734505</v>
      </c>
      <c r="D61" s="58">
        <v>3008250</v>
      </c>
      <c r="E61" s="58">
        <v>28018859</v>
      </c>
    </row>
    <row r="62" spans="1:5">
      <c r="A62" s="59" t="s">
        <v>249</v>
      </c>
      <c r="B62" s="58">
        <v>92.7</v>
      </c>
      <c r="C62" s="58">
        <v>8466367</v>
      </c>
      <c r="D62" s="58">
        <v>2814499</v>
      </c>
      <c r="E62" s="58">
        <v>29966614</v>
      </c>
    </row>
    <row r="63" spans="1:5">
      <c r="A63" s="59" t="s">
        <v>250</v>
      </c>
      <c r="B63" s="58">
        <v>92.7</v>
      </c>
      <c r="C63" s="58">
        <v>9694714</v>
      </c>
      <c r="D63" s="58">
        <v>3923652</v>
      </c>
      <c r="E63" s="58">
        <v>27535018</v>
      </c>
    </row>
    <row r="64" spans="1:5">
      <c r="A64" s="59" t="s">
        <v>251</v>
      </c>
      <c r="B64" s="58">
        <v>94</v>
      </c>
      <c r="C64" s="58">
        <v>10307950</v>
      </c>
      <c r="D64" s="58">
        <v>3879348</v>
      </c>
      <c r="E64" s="58">
        <v>28985215</v>
      </c>
    </row>
    <row r="65" spans="1:5">
      <c r="A65" s="59" t="s">
        <v>252</v>
      </c>
      <c r="B65" s="58">
        <v>94.9</v>
      </c>
      <c r="C65" s="58">
        <v>9672451</v>
      </c>
      <c r="D65" s="58">
        <v>3848925</v>
      </c>
      <c r="E65" s="58">
        <v>26484897</v>
      </c>
    </row>
    <row r="66" spans="1:5">
      <c r="A66" s="59" t="s">
        <v>253</v>
      </c>
      <c r="B66" s="58">
        <v>95.6</v>
      </c>
      <c r="C66" s="58">
        <v>10662573</v>
      </c>
      <c r="D66" s="58">
        <v>3869901</v>
      </c>
      <c r="E66" s="58">
        <v>27160189</v>
      </c>
    </row>
    <row r="67" spans="1:5">
      <c r="A67" s="59" t="s">
        <v>254</v>
      </c>
      <c r="B67" s="58">
        <v>96.3</v>
      </c>
      <c r="C67" s="58">
        <v>11574900</v>
      </c>
      <c r="D67" s="58">
        <v>4201014</v>
      </c>
      <c r="E67" s="58">
        <v>28353678</v>
      </c>
    </row>
    <row r="68" spans="1:5">
      <c r="A68" s="59" t="s">
        <v>255</v>
      </c>
      <c r="B68" s="58">
        <v>96.7</v>
      </c>
      <c r="C68" s="58">
        <v>9498052</v>
      </c>
      <c r="D68" s="58">
        <v>3930024</v>
      </c>
      <c r="E68" s="58">
        <v>27230817</v>
      </c>
    </row>
    <row r="69" spans="1:5">
      <c r="A69" s="59" t="s">
        <v>256</v>
      </c>
      <c r="B69" s="58">
        <v>96.5</v>
      </c>
      <c r="C69" s="58">
        <v>8817484</v>
      </c>
      <c r="D69" s="58">
        <v>3092662</v>
      </c>
      <c r="E69" s="58">
        <v>27097635</v>
      </c>
    </row>
    <row r="70" spans="1:5">
      <c r="A70" s="59" t="s">
        <v>257</v>
      </c>
      <c r="B70" s="58">
        <v>96.5</v>
      </c>
      <c r="C70" s="58">
        <v>9592067</v>
      </c>
      <c r="D70" s="58">
        <v>3094796</v>
      </c>
      <c r="E70" s="58">
        <v>26758288</v>
      </c>
    </row>
    <row r="71" spans="1:5">
      <c r="A71" s="59" t="s">
        <v>258</v>
      </c>
      <c r="B71" s="58">
        <v>95.9</v>
      </c>
      <c r="C71" s="58">
        <v>9965180</v>
      </c>
      <c r="D71" s="58">
        <v>3327853</v>
      </c>
      <c r="E71" s="58">
        <v>25029060</v>
      </c>
    </row>
    <row r="72" spans="1:5">
      <c r="A72" s="59" t="s">
        <v>259</v>
      </c>
      <c r="B72" s="58">
        <v>95.9</v>
      </c>
      <c r="C72" s="58">
        <v>11613227</v>
      </c>
      <c r="D72" s="58">
        <v>4029974</v>
      </c>
      <c r="E72" s="58">
        <v>26493717</v>
      </c>
    </row>
    <row r="73" spans="1:5">
      <c r="A73" s="59" t="s">
        <v>260</v>
      </c>
      <c r="B73" s="58">
        <v>97.2</v>
      </c>
      <c r="C73" s="58">
        <v>12626332</v>
      </c>
      <c r="D73" s="58">
        <v>4240026</v>
      </c>
      <c r="E73" s="58">
        <v>26631168.300000001</v>
      </c>
    </row>
    <row r="74" spans="1:5">
      <c r="A74" s="59" t="s">
        <v>261</v>
      </c>
      <c r="B74" s="58">
        <v>98.2</v>
      </c>
      <c r="C74" s="58">
        <v>14028925</v>
      </c>
      <c r="D74" s="58">
        <v>4542739</v>
      </c>
      <c r="E74" s="58">
        <v>26368933.399999999</v>
      </c>
    </row>
    <row r="75" spans="1:5">
      <c r="A75" s="59" t="s">
        <v>262</v>
      </c>
      <c r="B75" s="58">
        <v>99.6</v>
      </c>
      <c r="C75" s="58">
        <v>15420486</v>
      </c>
      <c r="D75" s="58">
        <v>6629766</v>
      </c>
      <c r="E75" s="58">
        <v>25654779</v>
      </c>
    </row>
    <row r="76" spans="1:5">
      <c r="A76" s="59" t="s">
        <v>263</v>
      </c>
      <c r="B76" s="58">
        <v>98.7</v>
      </c>
      <c r="C76" s="58">
        <v>11418826</v>
      </c>
      <c r="D76" s="58">
        <v>5326723</v>
      </c>
      <c r="E76" s="58">
        <v>27123902.100000001</v>
      </c>
    </row>
    <row r="77" spans="1:5">
      <c r="A77" s="59" t="s">
        <v>264</v>
      </c>
      <c r="B77" s="58">
        <v>95.7</v>
      </c>
      <c r="C77" s="58">
        <v>6260125</v>
      </c>
      <c r="D77" s="58">
        <v>3564496</v>
      </c>
      <c r="E77" s="58">
        <v>25190216.5</v>
      </c>
    </row>
    <row r="78" spans="1:5">
      <c r="A78" s="59" t="s">
        <v>265</v>
      </c>
      <c r="B78" s="58">
        <v>93.1</v>
      </c>
      <c r="C78" s="58">
        <v>7002152</v>
      </c>
      <c r="D78" s="58">
        <v>3023912</v>
      </c>
      <c r="E78" s="58">
        <v>24394727.300000001</v>
      </c>
    </row>
    <row r="79" spans="1:5">
      <c r="A79" s="59" t="s">
        <v>266</v>
      </c>
      <c r="B79" s="58">
        <v>92.1</v>
      </c>
      <c r="C79" s="58">
        <v>8921811</v>
      </c>
      <c r="D79" s="58">
        <v>3466187</v>
      </c>
      <c r="E79" s="58">
        <v>24948418.699999999</v>
      </c>
    </row>
    <row r="80" spans="1:5">
      <c r="A80" s="59" t="s">
        <v>267</v>
      </c>
      <c r="B80" s="58">
        <v>92.3</v>
      </c>
      <c r="C80" s="58">
        <v>8362810</v>
      </c>
      <c r="D80" s="58">
        <v>4057673</v>
      </c>
      <c r="E80" s="58">
        <v>22853760</v>
      </c>
    </row>
    <row r="81" spans="1:5">
      <c r="A81" s="59" t="s">
        <v>268</v>
      </c>
      <c r="B81" s="58">
        <v>94.5</v>
      </c>
      <c r="C81" s="58">
        <v>7959648</v>
      </c>
      <c r="D81" s="58">
        <v>4776873</v>
      </c>
      <c r="E81" s="58">
        <v>20328291.5</v>
      </c>
    </row>
    <row r="82" spans="1:5">
      <c r="A82" s="59" t="s">
        <v>269</v>
      </c>
      <c r="B82" s="58">
        <v>97.6</v>
      </c>
      <c r="C82" s="58">
        <v>10436602</v>
      </c>
      <c r="D82" s="58">
        <v>4780820</v>
      </c>
      <c r="E82" s="58">
        <v>23885019.5</v>
      </c>
    </row>
    <row r="83" spans="1:5">
      <c r="A83" s="59" t="s">
        <v>270</v>
      </c>
      <c r="B83" s="58">
        <v>98.5</v>
      </c>
      <c r="C83" s="58">
        <v>10198149</v>
      </c>
      <c r="D83" s="58">
        <v>5519073</v>
      </c>
      <c r="E83" s="58">
        <v>22635246.5</v>
      </c>
    </row>
    <row r="84" spans="1:5">
      <c r="A84" s="59" t="s">
        <v>271</v>
      </c>
      <c r="B84" s="58">
        <v>98.9</v>
      </c>
      <c r="C84" s="58">
        <v>11105479</v>
      </c>
      <c r="D84" s="58">
        <v>5842812</v>
      </c>
      <c r="E84" s="58">
        <v>24443753.300000001</v>
      </c>
    </row>
    <row r="85" spans="1:5">
      <c r="A85" s="59" t="s">
        <v>272</v>
      </c>
      <c r="B85" s="58">
        <v>101.2</v>
      </c>
      <c r="C85" s="58">
        <v>11407055</v>
      </c>
      <c r="D85" s="58">
        <v>6322484</v>
      </c>
      <c r="E85" s="58">
        <v>21469266.399999999</v>
      </c>
    </row>
    <row r="86" spans="1:5">
      <c r="A86" s="59" t="s">
        <v>273</v>
      </c>
      <c r="B86" s="58">
        <v>101.3</v>
      </c>
      <c r="C86" s="58">
        <v>11733791</v>
      </c>
      <c r="D86" s="58">
        <v>6998958</v>
      </c>
      <c r="E86" s="58">
        <v>19323259.699999999</v>
      </c>
    </row>
    <row r="87" spans="1:5">
      <c r="A87" s="59" t="s">
        <v>274</v>
      </c>
      <c r="B87" s="58">
        <v>101.1</v>
      </c>
      <c r="C87" s="58">
        <v>13796383</v>
      </c>
      <c r="D87" s="58">
        <v>7287545</v>
      </c>
      <c r="E87" s="58">
        <v>23286136.899999999</v>
      </c>
    </row>
    <row r="88" spans="1:5">
      <c r="A88" s="59" t="s">
        <v>275</v>
      </c>
      <c r="B88" s="58">
        <v>101.5</v>
      </c>
      <c r="C88" s="58">
        <v>14282355</v>
      </c>
      <c r="D88" s="58">
        <v>6876194</v>
      </c>
      <c r="E88" s="58">
        <v>23869884.699999999</v>
      </c>
    </row>
    <row r="89" spans="1:5">
      <c r="A89" s="59" t="s">
        <v>428</v>
      </c>
      <c r="B89" s="58">
        <v>102.8</v>
      </c>
      <c r="C89" s="58">
        <v>15455130</v>
      </c>
      <c r="D89" s="58">
        <v>6929532</v>
      </c>
      <c r="E89" s="58">
        <v>24054480.899999999</v>
      </c>
    </row>
    <row r="90" spans="1:5">
      <c r="A90" s="59" t="s">
        <v>472</v>
      </c>
      <c r="B90" s="58">
        <v>103</v>
      </c>
      <c r="C90" s="58">
        <v>14052381</v>
      </c>
      <c r="D90" s="58">
        <v>6779384</v>
      </c>
      <c r="E90" s="58">
        <v>21270937.5</v>
      </c>
    </row>
    <row r="91" spans="1:5">
      <c r="A91" s="59" t="s">
        <v>477</v>
      </c>
      <c r="B91" s="58">
        <v>102.3</v>
      </c>
      <c r="C91" s="58">
        <v>14210861</v>
      </c>
      <c r="D91" s="58">
        <v>6852525</v>
      </c>
      <c r="E91" s="58">
        <v>22705903.100000001</v>
      </c>
    </row>
    <row r="92" spans="1:5">
      <c r="A92" s="59" t="s">
        <v>486</v>
      </c>
      <c r="B92" s="58">
        <v>101.8</v>
      </c>
      <c r="C92" s="58">
        <v>16006341</v>
      </c>
      <c r="D92" s="58">
        <v>7599916</v>
      </c>
      <c r="E92" s="58">
        <v>24730657.699999999</v>
      </c>
    </row>
    <row r="93" spans="1:5">
      <c r="A93" s="59" t="s">
        <v>488</v>
      </c>
      <c r="B93" s="58">
        <v>101.6</v>
      </c>
      <c r="C93" s="58">
        <v>15321158</v>
      </c>
      <c r="D93" s="58">
        <v>6270559</v>
      </c>
      <c r="E93" s="58">
        <v>24109088.5</v>
      </c>
    </row>
    <row r="94" spans="1:5">
      <c r="A94" s="59" t="s">
        <v>501</v>
      </c>
      <c r="B94" s="58">
        <v>100.9</v>
      </c>
      <c r="C94" s="58">
        <v>13084286</v>
      </c>
      <c r="D94" s="58">
        <v>8147950</v>
      </c>
      <c r="E94" s="58">
        <v>21750105</v>
      </c>
    </row>
    <row r="95" spans="1:5">
      <c r="A95" s="59" t="s">
        <v>504</v>
      </c>
      <c r="B95" s="58">
        <v>99.8</v>
      </c>
      <c r="C95" s="58">
        <v>14540295</v>
      </c>
      <c r="D95" s="58">
        <v>7612013</v>
      </c>
      <c r="E95" s="58">
        <v>23935156.300000001</v>
      </c>
    </row>
    <row r="96" spans="1:5">
      <c r="A96" s="59" t="s">
        <v>529</v>
      </c>
      <c r="B96" s="58">
        <v>99.5</v>
      </c>
      <c r="C96" s="58">
        <v>14078521</v>
      </c>
      <c r="D96" s="58">
        <v>7484529</v>
      </c>
      <c r="E96" s="58">
        <v>23282441.600000001</v>
      </c>
    </row>
    <row r="97" spans="1:5">
      <c r="A97" s="59" t="s">
        <v>539</v>
      </c>
      <c r="B97" s="58">
        <v>99.3</v>
      </c>
      <c r="C97" s="58">
        <v>13508427</v>
      </c>
      <c r="D97" s="58">
        <v>5701385</v>
      </c>
      <c r="E97" s="58">
        <v>22596680.5</v>
      </c>
    </row>
    <row r="98" spans="1:5">
      <c r="A98" s="59" t="s">
        <v>547</v>
      </c>
      <c r="B98" s="58">
        <v>98.6</v>
      </c>
      <c r="C98" s="58">
        <v>12437198</v>
      </c>
      <c r="D98" s="58">
        <v>7191172</v>
      </c>
      <c r="E98" s="58">
        <v>21152681</v>
      </c>
    </row>
    <row r="99" spans="1:5">
      <c r="A99" s="59" t="s">
        <v>552</v>
      </c>
      <c r="B99" s="58">
        <v>98.7</v>
      </c>
      <c r="C99" s="58">
        <v>12249881</v>
      </c>
      <c r="D99" s="58">
        <v>7280403</v>
      </c>
      <c r="E99" s="58">
        <v>21038407.899999999</v>
      </c>
    </row>
    <row r="100" spans="1:5">
      <c r="A100" s="59" t="s">
        <v>558</v>
      </c>
      <c r="B100" s="58">
        <v>99.6</v>
      </c>
      <c r="C100" s="58">
        <v>11279979</v>
      </c>
      <c r="D100" s="58">
        <v>6069388</v>
      </c>
      <c r="E100" s="58">
        <v>22776187.600000001</v>
      </c>
    </row>
    <row r="101" spans="1:5">
      <c r="A101" s="59" t="s">
        <v>569</v>
      </c>
      <c r="B101" s="58">
        <v>100.5</v>
      </c>
      <c r="C101" s="58">
        <v>8319387</v>
      </c>
      <c r="D101" s="58">
        <v>4896330</v>
      </c>
      <c r="E101" s="58">
        <v>22620978.300000001</v>
      </c>
    </row>
    <row r="102" spans="1:5">
      <c r="A102" s="59" t="s">
        <v>591</v>
      </c>
      <c r="B102" s="58">
        <v>100.9</v>
      </c>
      <c r="C102" s="58">
        <v>9348232</v>
      </c>
      <c r="D102" s="58">
        <v>5111504</v>
      </c>
      <c r="E102" s="58">
        <v>22561480.5</v>
      </c>
    </row>
    <row r="103" spans="1:5">
      <c r="A103" s="59" t="s">
        <v>593</v>
      </c>
      <c r="B103" s="58">
        <v>99.9</v>
      </c>
      <c r="C103" s="58">
        <v>8265572</v>
      </c>
      <c r="D103" s="58">
        <v>4847635</v>
      </c>
      <c r="E103" s="58">
        <v>22788243.399999999</v>
      </c>
    </row>
    <row r="104" spans="1:5">
      <c r="A104" s="59" t="s">
        <v>622</v>
      </c>
      <c r="B104" s="58">
        <v>98.7</v>
      </c>
      <c r="C104" s="58">
        <v>6944154</v>
      </c>
      <c r="D104" s="58">
        <v>4444591</v>
      </c>
      <c r="E104" s="58">
        <v>22513562</v>
      </c>
    </row>
    <row r="105" spans="1:5">
      <c r="A105" s="59" t="s">
        <v>672</v>
      </c>
      <c r="B105" s="58">
        <v>97.5</v>
      </c>
      <c r="C105" s="58">
        <v>5304671</v>
      </c>
      <c r="D105" s="58">
        <v>3777792</v>
      </c>
      <c r="E105" s="58">
        <v>22774309</v>
      </c>
    </row>
    <row r="106" spans="1:5">
      <c r="A106" s="59" t="s">
        <v>724</v>
      </c>
      <c r="B106" s="58">
        <v>97.1</v>
      </c>
      <c r="C106" s="58">
        <v>6104379</v>
      </c>
      <c r="D106" s="58">
        <v>4122123</v>
      </c>
      <c r="E106" s="58">
        <v>22029982.5</v>
      </c>
    </row>
    <row r="107" spans="1:5">
      <c r="A107" s="59" t="s">
        <v>729</v>
      </c>
      <c r="B107" s="58">
        <v>97.6</v>
      </c>
      <c r="C107" s="58">
        <v>7157791</v>
      </c>
      <c r="D107" s="58">
        <v>3944262</v>
      </c>
      <c r="E107" s="58">
        <v>23829744.399999999</v>
      </c>
    </row>
    <row r="108" spans="1:5">
      <c r="A108" s="59" t="s">
        <v>744</v>
      </c>
      <c r="B108" s="58">
        <v>98.9</v>
      </c>
      <c r="C108" s="58">
        <v>7465020</v>
      </c>
      <c r="D108" s="58">
        <v>4362766</v>
      </c>
      <c r="E108" s="58">
        <v>23301659.699999999</v>
      </c>
    </row>
    <row r="109" spans="1:5">
      <c r="A109" s="59" t="s">
        <v>745</v>
      </c>
      <c r="B109" s="58">
        <v>100.9</v>
      </c>
      <c r="C109" s="58">
        <v>8247932</v>
      </c>
      <c r="D109" s="58">
        <v>4674973</v>
      </c>
      <c r="E109" s="58">
        <v>22078250.300000001</v>
      </c>
    </row>
    <row r="110" spans="1:5">
      <c r="A110" s="59" t="s">
        <v>746</v>
      </c>
      <c r="B110" s="58">
        <v>100.3</v>
      </c>
      <c r="C110" s="58">
        <v>7686603</v>
      </c>
      <c r="D110" s="58">
        <v>4844983</v>
      </c>
      <c r="E110" s="58">
        <v>22164509.100000001</v>
      </c>
    </row>
    <row r="111" spans="1:5">
      <c r="A111" s="59" t="s">
        <v>747</v>
      </c>
      <c r="B111" s="58">
        <v>99.2</v>
      </c>
      <c r="C111" s="58">
        <v>7307164</v>
      </c>
      <c r="D111" s="58">
        <v>4545450</v>
      </c>
      <c r="E111" s="58">
        <v>22415019.800000001</v>
      </c>
    </row>
    <row r="112" spans="1:5">
      <c r="A112" s="59" t="s">
        <v>748</v>
      </c>
      <c r="B112" s="58">
        <v>100</v>
      </c>
      <c r="C112" s="58">
        <v>8829314</v>
      </c>
      <c r="D112" s="58">
        <v>5065966</v>
      </c>
      <c r="E112" s="58">
        <v>23378173.800000001</v>
      </c>
    </row>
    <row r="113" spans="1:5">
      <c r="A113" s="59" t="s">
        <v>749</v>
      </c>
      <c r="B113" s="58">
        <v>100.3</v>
      </c>
      <c r="C113" s="58">
        <v>9387618</v>
      </c>
      <c r="D113" s="58">
        <v>4830458</v>
      </c>
      <c r="E113" s="58">
        <v>22336222.199999999</v>
      </c>
    </row>
    <row r="114" spans="1:5">
      <c r="A114" s="59" t="s">
        <v>750</v>
      </c>
      <c r="B114" s="58">
        <v>101</v>
      </c>
      <c r="C114" s="58">
        <v>9679252</v>
      </c>
      <c r="D114" s="58">
        <v>5686068</v>
      </c>
      <c r="E114" s="58">
        <v>21860818.899999999</v>
      </c>
    </row>
    <row r="115" spans="1:5">
      <c r="A115" s="59" t="s">
        <v>751</v>
      </c>
      <c r="B115" s="58">
        <v>101.5</v>
      </c>
      <c r="C115" s="58">
        <v>10122370</v>
      </c>
      <c r="D115" s="58">
        <v>5992747</v>
      </c>
      <c r="E115" s="58">
        <v>21415705.399999999</v>
      </c>
    </row>
    <row r="116" spans="1:5">
      <c r="A116" s="59" t="s">
        <v>752</v>
      </c>
      <c r="B116" s="58">
        <v>102.1</v>
      </c>
      <c r="C116" s="58">
        <v>8978606</v>
      </c>
      <c r="D116" s="58">
        <v>6485319</v>
      </c>
      <c r="E116" s="58">
        <v>19223872.899999999</v>
      </c>
    </row>
    <row r="117" spans="1:5">
      <c r="A117" s="59" t="s">
        <v>815</v>
      </c>
      <c r="B117" s="58">
        <v>101.4</v>
      </c>
      <c r="C117" s="58">
        <v>8403127</v>
      </c>
      <c r="D117" s="58">
        <v>5413629</v>
      </c>
      <c r="E117" s="58">
        <v>20850002.399999999</v>
      </c>
    </row>
    <row r="118" spans="1:5">
      <c r="A118" s="59" t="s">
        <v>816</v>
      </c>
      <c r="B118" s="58">
        <v>100.6</v>
      </c>
      <c r="C118" s="58">
        <v>9493620</v>
      </c>
      <c r="D118" s="58">
        <v>6370569</v>
      </c>
      <c r="E118" s="58">
        <v>20705023.800000001</v>
      </c>
    </row>
    <row r="119" spans="1:5">
      <c r="A119" s="59" t="s">
        <v>817</v>
      </c>
      <c r="B119" s="58">
        <v>99.8</v>
      </c>
      <c r="C119" s="58">
        <v>9438448</v>
      </c>
      <c r="D119" s="58">
        <v>5456664</v>
      </c>
      <c r="E119" s="58">
        <v>22811181.399999999</v>
      </c>
    </row>
    <row r="120" spans="1:5">
      <c r="A120" s="59" t="s">
        <v>818</v>
      </c>
      <c r="B120">
        <v>100</v>
      </c>
      <c r="C120">
        <v>9057110</v>
      </c>
      <c r="D120">
        <v>5537421</v>
      </c>
      <c r="E120">
        <v>21503017.199999999</v>
      </c>
    </row>
    <row r="121" spans="1:5">
      <c r="A121" s="59" t="s">
        <v>908</v>
      </c>
      <c r="B121">
        <v>99.6</v>
      </c>
      <c r="C121">
        <v>8704900</v>
      </c>
      <c r="D121">
        <v>4866594</v>
      </c>
      <c r="E121">
        <v>22483862.699999999</v>
      </c>
    </row>
    <row r="122" spans="1:5">
      <c r="A122" s="59" t="s">
        <v>909</v>
      </c>
      <c r="B122">
        <v>98</v>
      </c>
      <c r="C122">
        <v>4273227</v>
      </c>
      <c r="D122">
        <v>2766384</v>
      </c>
      <c r="E122">
        <v>21270646.100000001</v>
      </c>
    </row>
    <row r="123" spans="1:5">
      <c r="A123" s="59" t="s">
        <v>910</v>
      </c>
      <c r="B123">
        <v>97.7</v>
      </c>
      <c r="C123">
        <v>5670472</v>
      </c>
      <c r="D123">
        <v>2950517</v>
      </c>
      <c r="E123">
        <v>20708199.399999999</v>
      </c>
    </row>
    <row r="124" spans="1:5">
      <c r="A124" s="114" t="s">
        <v>911</v>
      </c>
      <c r="B124">
        <v>98.8</v>
      </c>
      <c r="C124">
        <v>5446177</v>
      </c>
      <c r="D124">
        <v>3378504</v>
      </c>
      <c r="E124">
        <v>20314440.300000001</v>
      </c>
    </row>
    <row r="125" spans="1:5">
      <c r="A125" s="114" t="s">
        <v>990</v>
      </c>
      <c r="B125" s="114">
        <v>101.5</v>
      </c>
      <c r="C125" s="114">
        <v>6384277</v>
      </c>
      <c r="D125" s="114">
        <v>3336986</v>
      </c>
      <c r="E125" s="114">
        <v>18164757.699999999</v>
      </c>
    </row>
    <row r="126" spans="1:5">
      <c r="A126" s="114" t="s">
        <v>1002</v>
      </c>
      <c r="B126" s="114">
        <v>105.8</v>
      </c>
      <c r="C126" s="114" t="s">
        <v>544</v>
      </c>
      <c r="D126" s="114" t="s">
        <v>544</v>
      </c>
      <c r="E126" s="114" t="s">
        <v>544</v>
      </c>
    </row>
    <row r="127" spans="1:5">
      <c r="A127" s="114" t="s">
        <v>1004</v>
      </c>
      <c r="B127" s="114" t="s">
        <v>544</v>
      </c>
      <c r="C127" s="114" t="s">
        <v>544</v>
      </c>
      <c r="D127" s="114" t="s">
        <v>544</v>
      </c>
      <c r="E127" s="114" t="s">
        <v>544</v>
      </c>
    </row>
  </sheetData>
  <dataValidations count="1">
    <dataValidation allowBlank="1" showErrorMessage="1" promptTitle="TRAFO" prompt="$A$3:$E$123" sqref="A3" xr:uid="{A212DD1D-3222-4B18-B656-7A00105D6BE6}"/>
  </dataValidations>
  <pageMargins left="0.7" right="0.7" top="0.78740157499999996" bottom="0.78740157499999996" header="0.3" footer="0.3"/>
  <pageSetup paperSize="9" orientation="portrait" r:id="rId1"/>
  <customProperties>
    <customPr name="REFI_OFFICE_FUNCTION_DATA" r:id="rId2"/>
  </customProperties>
  <legacyDrawing r:id="rId3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Tabelle4"/>
  <dimension ref="A1:N54"/>
  <sheetViews>
    <sheetView workbookViewId="0">
      <selection activeCell="C1" sqref="C1"/>
    </sheetView>
  </sheetViews>
  <sheetFormatPr baseColWidth="10" defaultRowHeight="14.5"/>
  <sheetData>
    <row r="1" spans="1:14">
      <c r="A1" s="58" t="str">
        <f>_xll.Thomson.Reuters.AFOSpreadSheetFormulas.DSGRID("BDIPMAN.G,BDIPTOT.G,BDPAVAIMA,BDVAPAIMB,BDVAPAIME,BDGDP...D,BDGDP...B"," ","1970-01-01","","Y","RowHeader=true;ColHeader=true;Code=true;DispSeriesDescription=true;YearlyTSFormat=false;QuarterlyTSFormat=false;AutoRefresh=false","")</f>
        <v>Name</v>
      </c>
      <c r="B1" s="59" t="s">
        <v>733</v>
      </c>
      <c r="C1" s="59" t="s">
        <v>735</v>
      </c>
      <c r="D1" s="59" t="s">
        <v>820</v>
      </c>
      <c r="E1" s="59" t="s">
        <v>584</v>
      </c>
      <c r="F1" s="59" t="s">
        <v>586</v>
      </c>
      <c r="G1" s="59" t="s">
        <v>0</v>
      </c>
      <c r="H1" s="59" t="s">
        <v>811</v>
      </c>
      <c r="L1" t="s">
        <v>588</v>
      </c>
      <c r="M1" t="s">
        <v>589</v>
      </c>
      <c r="N1" t="s">
        <v>590</v>
      </c>
    </row>
    <row r="2" spans="1:14">
      <c r="A2" s="59" t="s">
        <v>14</v>
      </c>
      <c r="B2" s="59" t="s">
        <v>27</v>
      </c>
      <c r="C2" s="59" t="s">
        <v>42</v>
      </c>
      <c r="D2" s="59" t="s">
        <v>583</v>
      </c>
      <c r="E2" s="59" t="s">
        <v>585</v>
      </c>
      <c r="F2" s="59" t="s">
        <v>587</v>
      </c>
      <c r="G2" s="59" t="s">
        <v>15</v>
      </c>
      <c r="H2" s="59" t="s">
        <v>364</v>
      </c>
    </row>
    <row r="3" spans="1:14">
      <c r="A3" s="59">
        <v>1970</v>
      </c>
      <c r="B3" s="59" t="s">
        <v>544</v>
      </c>
      <c r="C3" s="59" t="s">
        <v>544</v>
      </c>
      <c r="D3" s="59" t="s">
        <v>544</v>
      </c>
      <c r="E3" s="59" t="s">
        <v>544</v>
      </c>
      <c r="F3" s="59" t="s">
        <v>544</v>
      </c>
      <c r="G3" s="59" t="s">
        <v>544</v>
      </c>
      <c r="H3" s="59" t="s">
        <v>544</v>
      </c>
    </row>
    <row r="4" spans="1:14">
      <c r="A4" s="59">
        <v>1971</v>
      </c>
      <c r="B4" s="59" t="s">
        <v>544</v>
      </c>
      <c r="C4" s="59" t="s">
        <v>544</v>
      </c>
      <c r="D4" s="59" t="s">
        <v>544</v>
      </c>
      <c r="E4" s="59" t="s">
        <v>544</v>
      </c>
      <c r="F4" s="59" t="s">
        <v>544</v>
      </c>
      <c r="G4" s="59" t="s">
        <v>544</v>
      </c>
      <c r="H4" s="59" t="s">
        <v>544</v>
      </c>
    </row>
    <row r="5" spans="1:14">
      <c r="A5" s="59">
        <v>1972</v>
      </c>
      <c r="B5" s="59" t="s">
        <v>544</v>
      </c>
      <c r="C5" s="59" t="s">
        <v>544</v>
      </c>
      <c r="D5" s="59" t="s">
        <v>544</v>
      </c>
      <c r="E5" s="59" t="s">
        <v>544</v>
      </c>
      <c r="F5" s="59" t="s">
        <v>544</v>
      </c>
      <c r="G5" s="59" t="s">
        <v>544</v>
      </c>
      <c r="H5" s="59" t="s">
        <v>544</v>
      </c>
    </row>
    <row r="6" spans="1:14">
      <c r="A6" s="59">
        <v>1973</v>
      </c>
      <c r="B6" s="59" t="s">
        <v>544</v>
      </c>
      <c r="C6" s="59" t="s">
        <v>544</v>
      </c>
      <c r="D6" s="59" t="s">
        <v>544</v>
      </c>
      <c r="E6" s="59" t="s">
        <v>544</v>
      </c>
      <c r="F6" s="59" t="s">
        <v>544</v>
      </c>
      <c r="G6" s="59" t="s">
        <v>544</v>
      </c>
      <c r="H6" s="59" t="s">
        <v>544</v>
      </c>
    </row>
    <row r="7" spans="1:14">
      <c r="A7" s="59">
        <v>1974</v>
      </c>
      <c r="B7" s="59" t="s">
        <v>544</v>
      </c>
      <c r="C7" s="59" t="s">
        <v>544</v>
      </c>
      <c r="D7" s="59" t="s">
        <v>544</v>
      </c>
      <c r="E7" s="59" t="s">
        <v>544</v>
      </c>
      <c r="F7" s="59" t="s">
        <v>544</v>
      </c>
      <c r="G7" s="59" t="s">
        <v>544</v>
      </c>
      <c r="H7" s="59" t="s">
        <v>544</v>
      </c>
    </row>
    <row r="8" spans="1:14">
      <c r="A8" s="59">
        <v>1975</v>
      </c>
      <c r="B8" s="59" t="s">
        <v>544</v>
      </c>
      <c r="C8" s="59" t="s">
        <v>544</v>
      </c>
      <c r="D8" s="59" t="s">
        <v>544</v>
      </c>
      <c r="E8" s="59" t="s">
        <v>544</v>
      </c>
      <c r="F8" s="59" t="s">
        <v>544</v>
      </c>
      <c r="G8" s="59" t="s">
        <v>544</v>
      </c>
      <c r="H8" s="59" t="s">
        <v>544</v>
      </c>
    </row>
    <row r="9" spans="1:14">
      <c r="A9" s="59">
        <v>1976</v>
      </c>
      <c r="B9" s="59" t="s">
        <v>544</v>
      </c>
      <c r="C9" s="59" t="s">
        <v>544</v>
      </c>
      <c r="D9" s="59" t="s">
        <v>544</v>
      </c>
      <c r="E9" s="59" t="s">
        <v>544</v>
      </c>
      <c r="F9" s="59" t="s">
        <v>544</v>
      </c>
      <c r="G9" s="59" t="s">
        <v>544</v>
      </c>
      <c r="H9" s="59" t="s">
        <v>544</v>
      </c>
    </row>
    <row r="10" spans="1:14">
      <c r="A10" s="59">
        <v>1977</v>
      </c>
      <c r="B10" s="59" t="s">
        <v>544</v>
      </c>
      <c r="C10" s="59" t="s">
        <v>544</v>
      </c>
      <c r="D10" s="59" t="s">
        <v>544</v>
      </c>
      <c r="E10" s="59" t="s">
        <v>544</v>
      </c>
      <c r="F10" s="59" t="s">
        <v>544</v>
      </c>
      <c r="G10" s="59" t="s">
        <v>544</v>
      </c>
      <c r="H10" s="59" t="s">
        <v>544</v>
      </c>
    </row>
    <row r="11" spans="1:14">
      <c r="A11" s="59">
        <v>1978</v>
      </c>
      <c r="B11" s="59" t="s">
        <v>544</v>
      </c>
      <c r="C11" s="59" t="s">
        <v>544</v>
      </c>
      <c r="D11" s="59" t="s">
        <v>544</v>
      </c>
      <c r="E11" s="59" t="s">
        <v>544</v>
      </c>
      <c r="F11" s="59" t="s">
        <v>544</v>
      </c>
      <c r="G11" s="59" t="s">
        <v>544</v>
      </c>
      <c r="H11" s="59" t="s">
        <v>544</v>
      </c>
    </row>
    <row r="12" spans="1:14">
      <c r="A12" s="59">
        <v>1979</v>
      </c>
      <c r="B12" s="59" t="s">
        <v>544</v>
      </c>
      <c r="C12" s="59" t="s">
        <v>544</v>
      </c>
      <c r="D12" s="59" t="s">
        <v>544</v>
      </c>
      <c r="E12" s="59" t="s">
        <v>544</v>
      </c>
      <c r="F12" s="59" t="s">
        <v>544</v>
      </c>
      <c r="G12" s="59" t="s">
        <v>544</v>
      </c>
      <c r="H12" s="59" t="s">
        <v>544</v>
      </c>
    </row>
    <row r="13" spans="1:14">
      <c r="A13" s="59">
        <v>1980</v>
      </c>
      <c r="B13" s="59" t="s">
        <v>544</v>
      </c>
      <c r="C13" s="59" t="s">
        <v>544</v>
      </c>
      <c r="D13" s="59" t="s">
        <v>544</v>
      </c>
      <c r="E13" s="59" t="s">
        <v>544</v>
      </c>
      <c r="F13" s="59" t="s">
        <v>544</v>
      </c>
      <c r="G13" s="59" t="s">
        <v>544</v>
      </c>
      <c r="H13" s="59" t="s">
        <v>544</v>
      </c>
    </row>
    <row r="14" spans="1:14">
      <c r="A14" s="59">
        <v>1981</v>
      </c>
      <c r="B14" s="59" t="s">
        <v>544</v>
      </c>
      <c r="C14" s="59" t="s">
        <v>544</v>
      </c>
      <c r="D14" s="59" t="s">
        <v>544</v>
      </c>
      <c r="E14" s="59" t="s">
        <v>544</v>
      </c>
      <c r="F14" s="59" t="s">
        <v>544</v>
      </c>
      <c r="G14" s="59" t="s">
        <v>544</v>
      </c>
      <c r="H14" s="59" t="s">
        <v>544</v>
      </c>
    </row>
    <row r="15" spans="1:14">
      <c r="A15" s="59">
        <v>1982</v>
      </c>
      <c r="B15" s="59" t="s">
        <v>544</v>
      </c>
      <c r="C15" s="59" t="s">
        <v>544</v>
      </c>
      <c r="D15" s="59" t="s">
        <v>544</v>
      </c>
      <c r="E15" s="59" t="s">
        <v>544</v>
      </c>
      <c r="F15" s="59" t="s">
        <v>544</v>
      </c>
      <c r="G15" s="59" t="s">
        <v>544</v>
      </c>
      <c r="H15" s="59" t="s">
        <v>544</v>
      </c>
    </row>
    <row r="16" spans="1:14">
      <c r="A16" s="59">
        <v>1983</v>
      </c>
      <c r="B16" s="59" t="s">
        <v>544</v>
      </c>
      <c r="C16" s="59" t="s">
        <v>544</v>
      </c>
      <c r="D16" s="59" t="s">
        <v>544</v>
      </c>
      <c r="E16" s="59" t="s">
        <v>544</v>
      </c>
      <c r="F16" s="59" t="s">
        <v>544</v>
      </c>
      <c r="G16" s="59" t="s">
        <v>544</v>
      </c>
      <c r="H16" s="59" t="s">
        <v>544</v>
      </c>
    </row>
    <row r="17" spans="1:14">
      <c r="A17" s="59">
        <v>1984</v>
      </c>
      <c r="B17" s="59" t="s">
        <v>544</v>
      </c>
      <c r="C17" s="59" t="s">
        <v>544</v>
      </c>
      <c r="D17" s="59" t="s">
        <v>544</v>
      </c>
      <c r="E17" s="59" t="s">
        <v>544</v>
      </c>
      <c r="F17" s="59" t="s">
        <v>544</v>
      </c>
      <c r="G17" s="59" t="s">
        <v>544</v>
      </c>
      <c r="H17" s="59" t="s">
        <v>544</v>
      </c>
    </row>
    <row r="18" spans="1:14">
      <c r="A18" s="59">
        <v>1985</v>
      </c>
      <c r="B18" s="59" t="s">
        <v>544</v>
      </c>
      <c r="C18" s="59" t="s">
        <v>544</v>
      </c>
      <c r="D18" s="59" t="s">
        <v>544</v>
      </c>
      <c r="E18" s="59" t="s">
        <v>544</v>
      </c>
      <c r="F18" s="59" t="s">
        <v>544</v>
      </c>
      <c r="G18" s="59" t="s">
        <v>544</v>
      </c>
      <c r="H18" s="59" t="s">
        <v>544</v>
      </c>
    </row>
    <row r="19" spans="1:14">
      <c r="A19" s="59">
        <v>1986</v>
      </c>
      <c r="B19" s="59" t="s">
        <v>544</v>
      </c>
      <c r="C19" s="59" t="s">
        <v>544</v>
      </c>
      <c r="D19" s="59" t="s">
        <v>544</v>
      </c>
      <c r="E19" s="59" t="s">
        <v>544</v>
      </c>
      <c r="F19" s="59" t="s">
        <v>544</v>
      </c>
      <c r="G19" s="59" t="s">
        <v>544</v>
      </c>
      <c r="H19" s="59" t="s">
        <v>544</v>
      </c>
    </row>
    <row r="20" spans="1:14">
      <c r="A20" s="59">
        <v>1987</v>
      </c>
      <c r="B20" s="59" t="s">
        <v>544</v>
      </c>
      <c r="C20" s="59" t="s">
        <v>544</v>
      </c>
      <c r="D20" s="59" t="s">
        <v>544</v>
      </c>
      <c r="E20" s="59" t="s">
        <v>544</v>
      </c>
      <c r="F20" s="59" t="s">
        <v>544</v>
      </c>
      <c r="G20" s="59" t="s">
        <v>544</v>
      </c>
      <c r="H20" s="59" t="s">
        <v>544</v>
      </c>
    </row>
    <row r="21" spans="1:14">
      <c r="A21" s="59">
        <v>1988</v>
      </c>
      <c r="B21" s="59" t="s">
        <v>544</v>
      </c>
      <c r="C21" s="59" t="s">
        <v>544</v>
      </c>
      <c r="D21" s="59" t="s">
        <v>544</v>
      </c>
      <c r="E21" s="59" t="s">
        <v>544</v>
      </c>
      <c r="F21" s="59" t="s">
        <v>544</v>
      </c>
      <c r="G21" s="59" t="s">
        <v>544</v>
      </c>
      <c r="H21" s="59" t="s">
        <v>544</v>
      </c>
    </row>
    <row r="22" spans="1:14">
      <c r="A22" s="59">
        <v>1989</v>
      </c>
      <c r="B22" s="59" t="s">
        <v>544</v>
      </c>
      <c r="C22" s="59" t="s">
        <v>544</v>
      </c>
      <c r="D22" s="59" t="s">
        <v>544</v>
      </c>
      <c r="E22" s="59" t="s">
        <v>544</v>
      </c>
      <c r="F22" s="59" t="s">
        <v>544</v>
      </c>
      <c r="G22" s="59" t="s">
        <v>544</v>
      </c>
      <c r="H22" s="59" t="s">
        <v>544</v>
      </c>
    </row>
    <row r="23" spans="1:14">
      <c r="A23" s="59">
        <v>1990</v>
      </c>
      <c r="B23" s="59" t="s">
        <v>544</v>
      </c>
      <c r="C23" s="59" t="s">
        <v>544</v>
      </c>
      <c r="D23" s="59" t="s">
        <v>544</v>
      </c>
      <c r="E23" s="59" t="s">
        <v>544</v>
      </c>
      <c r="F23" s="59" t="s">
        <v>544</v>
      </c>
      <c r="G23" s="59" t="s">
        <v>544</v>
      </c>
      <c r="H23" s="59" t="s">
        <v>544</v>
      </c>
    </row>
    <row r="24" spans="1:14">
      <c r="A24" s="59">
        <v>1991</v>
      </c>
      <c r="B24" s="58">
        <v>73.8</v>
      </c>
      <c r="C24" s="58">
        <v>78.5</v>
      </c>
      <c r="D24" s="58">
        <v>394.02</v>
      </c>
      <c r="E24" s="58">
        <v>396.70400000000001</v>
      </c>
      <c r="F24" s="58">
        <v>78.150000000000006</v>
      </c>
      <c r="G24" s="58">
        <v>2225.6039999999998</v>
      </c>
      <c r="H24" s="58">
        <v>1590.7760000000001</v>
      </c>
      <c r="L24" s="41">
        <f>D24/H24*100</f>
        <v>24.769043535984949</v>
      </c>
    </row>
    <row r="25" spans="1:14">
      <c r="A25" s="59">
        <v>1992</v>
      </c>
      <c r="B25" s="58">
        <v>72.099999999999994</v>
      </c>
      <c r="C25" s="58">
        <v>77.5</v>
      </c>
      <c r="D25" s="58">
        <v>397.887</v>
      </c>
      <c r="E25" s="58">
        <v>397.017</v>
      </c>
      <c r="F25" s="58">
        <v>75.099999999999994</v>
      </c>
      <c r="G25" s="58">
        <v>2258.9679999999998</v>
      </c>
      <c r="H25" s="58">
        <v>1700.2829999999999</v>
      </c>
      <c r="L25" s="41">
        <f t="shared" ref="L25:L47" si="0">D25/H25*100</f>
        <v>23.401222031861757</v>
      </c>
      <c r="M25" s="41">
        <f>(B25/B24-1)*100</f>
        <v>-2.3035230352303593</v>
      </c>
      <c r="N25" s="41">
        <f>(G25/G24-1)*100</f>
        <v>1.4990986716415078</v>
      </c>
    </row>
    <row r="26" spans="1:14">
      <c r="A26" s="59">
        <v>1993</v>
      </c>
      <c r="B26" s="58">
        <v>66.3</v>
      </c>
      <c r="C26" s="58">
        <v>72.400000000000006</v>
      </c>
      <c r="D26" s="58">
        <v>373.31799999999998</v>
      </c>
      <c r="E26" s="58">
        <v>372.29399999999998</v>
      </c>
      <c r="F26" s="58">
        <v>69.45</v>
      </c>
      <c r="G26" s="58">
        <v>2236.65</v>
      </c>
      <c r="H26" s="58">
        <v>1748.848</v>
      </c>
      <c r="L26" s="41">
        <f t="shared" si="0"/>
        <v>21.346509244942958</v>
      </c>
      <c r="M26" s="41">
        <f t="shared" ref="M26:M47" si="1">(B26/B25-1)*100</f>
        <v>-8.0443828016643515</v>
      </c>
      <c r="N26" s="41">
        <f t="shared" ref="N26:N47" si="2">(G26/G25-1)*100</f>
        <v>-0.98797326920964101</v>
      </c>
    </row>
    <row r="27" spans="1:14">
      <c r="A27" s="59">
        <v>1994</v>
      </c>
      <c r="B27" s="58">
        <v>68.5</v>
      </c>
      <c r="C27" s="58">
        <v>75</v>
      </c>
      <c r="D27" s="58">
        <v>380.63299999999998</v>
      </c>
      <c r="E27" s="58">
        <v>380.14600000000002</v>
      </c>
      <c r="F27" s="58">
        <v>71.55</v>
      </c>
      <c r="G27" s="58">
        <v>2291.7260000000001</v>
      </c>
      <c r="H27" s="58">
        <v>1828.636</v>
      </c>
      <c r="L27" s="41">
        <f t="shared" si="0"/>
        <v>20.815132153145839</v>
      </c>
      <c r="M27" s="41">
        <f t="shared" si="1"/>
        <v>3.3182503770739169</v>
      </c>
      <c r="N27" s="41">
        <f t="shared" si="2"/>
        <v>2.4624326559810505</v>
      </c>
    </row>
    <row r="28" spans="1:14">
      <c r="A28" s="59">
        <v>1995</v>
      </c>
      <c r="B28" s="58">
        <v>69.3</v>
      </c>
      <c r="C28" s="58">
        <v>75.599999999999994</v>
      </c>
      <c r="D28" s="58">
        <v>389.12799999999999</v>
      </c>
      <c r="E28" s="58">
        <v>389.04300000000001</v>
      </c>
      <c r="F28" s="58">
        <v>71.33</v>
      </c>
      <c r="G28" s="58">
        <v>2328.721</v>
      </c>
      <c r="H28" s="58">
        <v>1895.0450000000001</v>
      </c>
      <c r="L28" s="41">
        <f t="shared" si="0"/>
        <v>20.533971488803697</v>
      </c>
      <c r="M28" s="41">
        <f t="shared" si="1"/>
        <v>1.1678832116788218</v>
      </c>
      <c r="N28" s="41">
        <f t="shared" si="2"/>
        <v>1.6142854774087168</v>
      </c>
    </row>
    <row r="29" spans="1:14">
      <c r="A29" s="59">
        <v>1996</v>
      </c>
      <c r="B29" s="58">
        <v>69.099999999999994</v>
      </c>
      <c r="C29" s="58">
        <v>75.099999999999994</v>
      </c>
      <c r="D29" s="58">
        <v>385.41699999999997</v>
      </c>
      <c r="E29" s="58">
        <v>385.892</v>
      </c>
      <c r="F29" s="58">
        <v>69.510000000000005</v>
      </c>
      <c r="G29" s="58">
        <v>2348.4670000000001</v>
      </c>
      <c r="H29" s="58">
        <v>1922.396</v>
      </c>
      <c r="L29" s="41">
        <f t="shared" si="0"/>
        <v>20.048782873039688</v>
      </c>
      <c r="M29" s="41">
        <f t="shared" si="1"/>
        <v>-0.28860028860029363</v>
      </c>
      <c r="N29" s="41">
        <f t="shared" si="2"/>
        <v>0.84793326465473218</v>
      </c>
    </row>
    <row r="30" spans="1:14">
      <c r="A30" s="59">
        <v>1997</v>
      </c>
      <c r="B30" s="58">
        <v>71.5</v>
      </c>
      <c r="C30" s="58">
        <v>76.900000000000006</v>
      </c>
      <c r="D30" s="58">
        <v>396.71899999999999</v>
      </c>
      <c r="E30" s="58">
        <v>397.85599999999999</v>
      </c>
      <c r="F30" s="58">
        <v>72.37</v>
      </c>
      <c r="G30" s="58">
        <v>2392.12</v>
      </c>
      <c r="H30" s="58">
        <v>1963.5640000000001</v>
      </c>
      <c r="L30" s="41">
        <f t="shared" si="0"/>
        <v>20.204026963215867</v>
      </c>
      <c r="M30" s="41">
        <f t="shared" si="1"/>
        <v>3.473227206946472</v>
      </c>
      <c r="N30" s="41">
        <f t="shared" si="2"/>
        <v>1.8587870300072362</v>
      </c>
    </row>
    <row r="31" spans="1:14">
      <c r="A31" s="59">
        <v>1998</v>
      </c>
      <c r="B31" s="58">
        <v>74.599999999999994</v>
      </c>
      <c r="C31" s="58">
        <v>79.2</v>
      </c>
      <c r="D31" s="58">
        <v>411.14</v>
      </c>
      <c r="E31" s="58">
        <v>409.99099999999999</v>
      </c>
      <c r="F31" s="58">
        <v>72.72</v>
      </c>
      <c r="G31" s="58">
        <v>2435.0909999999999</v>
      </c>
      <c r="H31" s="58">
        <v>2012.42</v>
      </c>
      <c r="L31" s="41">
        <f t="shared" si="0"/>
        <v>20.430128899533891</v>
      </c>
      <c r="M31" s="41">
        <f t="shared" si="1"/>
        <v>4.3356643356643243</v>
      </c>
      <c r="N31" s="41">
        <f t="shared" si="2"/>
        <v>1.7963563700817753</v>
      </c>
    </row>
    <row r="32" spans="1:14">
      <c r="A32" s="59">
        <v>1999</v>
      </c>
      <c r="B32" s="58">
        <v>75.5</v>
      </c>
      <c r="C32" s="58">
        <v>80</v>
      </c>
      <c r="D32" s="58">
        <v>411.78500000000003</v>
      </c>
      <c r="E32" s="58">
        <v>409.34</v>
      </c>
      <c r="F32" s="58">
        <v>73.25</v>
      </c>
      <c r="G32" s="58">
        <v>2477.6849999999999</v>
      </c>
      <c r="H32" s="58">
        <v>2054.6880000000001</v>
      </c>
      <c r="L32" s="41">
        <f t="shared" si="0"/>
        <v>20.041242271332678</v>
      </c>
      <c r="M32" s="41">
        <f t="shared" si="1"/>
        <v>1.2064343163538993</v>
      </c>
      <c r="N32" s="41">
        <f t="shared" si="2"/>
        <v>1.7491748768321269</v>
      </c>
    </row>
    <row r="33" spans="1:14">
      <c r="A33" s="59">
        <v>2000</v>
      </c>
      <c r="B33" s="58">
        <v>80.2</v>
      </c>
      <c r="C33" s="58">
        <v>83.8</v>
      </c>
      <c r="D33" s="58">
        <v>433.33300000000003</v>
      </c>
      <c r="E33" s="58">
        <v>433.14499999999998</v>
      </c>
      <c r="F33" s="58">
        <v>78.959999999999994</v>
      </c>
      <c r="G33" s="58">
        <v>2555.4580000000001</v>
      </c>
      <c r="H33" s="58">
        <v>2109.0439999999999</v>
      </c>
      <c r="L33" s="41">
        <f t="shared" si="0"/>
        <v>20.546418187576933</v>
      </c>
      <c r="M33" s="41">
        <f t="shared" si="1"/>
        <v>6.2251655629139035</v>
      </c>
      <c r="N33" s="41">
        <f t="shared" si="2"/>
        <v>3.1389381620343215</v>
      </c>
    </row>
    <row r="34" spans="1:14">
      <c r="A34" s="59">
        <v>2001</v>
      </c>
      <c r="B34" s="58">
        <v>80.7</v>
      </c>
      <c r="C34" s="58">
        <v>83.7</v>
      </c>
      <c r="D34" s="58">
        <v>441.92</v>
      </c>
      <c r="E34" s="58">
        <v>443.00799999999998</v>
      </c>
      <c r="F34" s="58">
        <v>80.28</v>
      </c>
      <c r="G34" s="58">
        <v>2601.8339999999998</v>
      </c>
      <c r="H34" s="58">
        <v>2175.2190000000001</v>
      </c>
      <c r="L34" s="41">
        <f t="shared" si="0"/>
        <v>20.316115296896541</v>
      </c>
      <c r="M34" s="41">
        <f t="shared" si="1"/>
        <v>0.62344139650871711</v>
      </c>
      <c r="N34" s="41">
        <f t="shared" si="2"/>
        <v>1.8147823208207514</v>
      </c>
    </row>
    <row r="35" spans="1:14">
      <c r="A35" s="59">
        <v>2002</v>
      </c>
      <c r="B35" s="58">
        <v>79.8</v>
      </c>
      <c r="C35" s="58">
        <v>82.6</v>
      </c>
      <c r="D35" s="58">
        <v>435.00599999999997</v>
      </c>
      <c r="E35" s="58">
        <v>436.61399999999998</v>
      </c>
      <c r="F35" s="58">
        <v>78.44</v>
      </c>
      <c r="G35" s="58">
        <v>2597.5219999999999</v>
      </c>
      <c r="H35" s="58">
        <v>2201.5949999999998</v>
      </c>
      <c r="L35" s="41">
        <f t="shared" si="0"/>
        <v>19.758674960653526</v>
      </c>
      <c r="M35" s="41">
        <f t="shared" si="1"/>
        <v>-1.1152416356877359</v>
      </c>
      <c r="N35" s="41">
        <f t="shared" si="2"/>
        <v>-0.16572925098218283</v>
      </c>
    </row>
    <row r="36" spans="1:14">
      <c r="A36" s="59">
        <v>2003</v>
      </c>
      <c r="B36" s="58">
        <v>80</v>
      </c>
      <c r="C36" s="58">
        <v>82.7</v>
      </c>
      <c r="D36" s="58">
        <v>438.76600000000002</v>
      </c>
      <c r="E36" s="58">
        <v>440.32299999999998</v>
      </c>
      <c r="F36" s="58">
        <v>79.22</v>
      </c>
      <c r="G36" s="58">
        <v>2579.0619999999999</v>
      </c>
      <c r="H36" s="58">
        <v>2214.8670000000002</v>
      </c>
      <c r="L36" s="41">
        <f t="shared" si="0"/>
        <v>19.810038255118702</v>
      </c>
      <c r="M36" s="41">
        <f t="shared" si="1"/>
        <v>0.25062656641603454</v>
      </c>
      <c r="N36" s="41">
        <f t="shared" si="2"/>
        <v>-0.71067733016313417</v>
      </c>
    </row>
    <row r="37" spans="1:14">
      <c r="A37" s="59">
        <v>2004</v>
      </c>
      <c r="B37" s="58">
        <v>82.5</v>
      </c>
      <c r="C37" s="58">
        <v>84.7</v>
      </c>
      <c r="D37" s="58">
        <v>453.27</v>
      </c>
      <c r="E37" s="58">
        <v>449.54</v>
      </c>
      <c r="F37" s="58">
        <v>81.150000000000006</v>
      </c>
      <c r="G37" s="58">
        <v>2597.0680000000002</v>
      </c>
      <c r="H37" s="58">
        <v>2255.0210000000002</v>
      </c>
      <c r="L37" s="41">
        <f t="shared" si="0"/>
        <v>20.100477999983145</v>
      </c>
      <c r="M37" s="41">
        <f t="shared" si="1"/>
        <v>3.125</v>
      </c>
      <c r="N37" s="41">
        <f t="shared" si="2"/>
        <v>0.69816080419937698</v>
      </c>
    </row>
    <row r="38" spans="1:14">
      <c r="A38" s="59">
        <v>2005</v>
      </c>
      <c r="B38" s="58">
        <v>85.7</v>
      </c>
      <c r="C38" s="58">
        <v>87.2</v>
      </c>
      <c r="D38" s="58">
        <v>459.25799999999998</v>
      </c>
      <c r="E38" s="58">
        <v>457.34</v>
      </c>
      <c r="F38" s="58">
        <v>82.86</v>
      </c>
      <c r="G38" s="58">
        <v>2620.4450000000002</v>
      </c>
      <c r="H38" s="58">
        <v>2284.7080000000001</v>
      </c>
      <c r="L38" s="41">
        <f t="shared" si="0"/>
        <v>20.101387135686487</v>
      </c>
      <c r="M38" s="41">
        <f t="shared" si="1"/>
        <v>3.8787878787878816</v>
      </c>
      <c r="N38" s="41">
        <f t="shared" si="2"/>
        <v>0.90013045480519249</v>
      </c>
    </row>
    <row r="39" spans="1:14">
      <c r="A39" s="59">
        <v>2006</v>
      </c>
      <c r="B39" s="58">
        <v>91</v>
      </c>
      <c r="C39" s="58">
        <v>92.2</v>
      </c>
      <c r="D39" s="58">
        <v>492.75200000000001</v>
      </c>
      <c r="E39" s="58">
        <v>492.61500000000001</v>
      </c>
      <c r="F39" s="58">
        <v>90.35</v>
      </c>
      <c r="G39" s="58">
        <v>2725.2260000000001</v>
      </c>
      <c r="H39" s="58">
        <v>2385.5569999999998</v>
      </c>
      <c r="L39" s="41">
        <f t="shared" si="0"/>
        <v>20.655637236922029</v>
      </c>
      <c r="M39" s="41">
        <f t="shared" si="1"/>
        <v>6.1843640606767725</v>
      </c>
      <c r="N39" s="41">
        <f t="shared" si="2"/>
        <v>3.9985956583709958</v>
      </c>
    </row>
    <row r="40" spans="1:14">
      <c r="A40" s="59">
        <v>2007</v>
      </c>
      <c r="B40" s="58">
        <v>97</v>
      </c>
      <c r="C40" s="58">
        <v>97.7</v>
      </c>
      <c r="D40" s="58">
        <v>521.26</v>
      </c>
      <c r="E40" s="58">
        <v>522.59</v>
      </c>
      <c r="F40" s="58">
        <v>94.43</v>
      </c>
      <c r="G40" s="58">
        <v>2809.5059999999999</v>
      </c>
      <c r="H40" s="58">
        <v>2502.732</v>
      </c>
      <c r="L40" s="41">
        <f t="shared" si="0"/>
        <v>20.827639555493757</v>
      </c>
      <c r="M40" s="41">
        <f t="shared" si="1"/>
        <v>6.5934065934065922</v>
      </c>
      <c r="N40" s="41">
        <f t="shared" si="2"/>
        <v>3.0925875505370737</v>
      </c>
    </row>
    <row r="41" spans="1:14">
      <c r="A41" s="59">
        <v>2008</v>
      </c>
      <c r="B41" s="58">
        <v>97.3</v>
      </c>
      <c r="C41" s="58">
        <v>97.6</v>
      </c>
      <c r="D41" s="58">
        <v>510.56</v>
      </c>
      <c r="E41" s="58">
        <v>508.47399999999999</v>
      </c>
      <c r="F41" s="58">
        <v>91.84</v>
      </c>
      <c r="G41" s="58">
        <v>2828.7220000000002</v>
      </c>
      <c r="H41" s="58">
        <v>2542.7910000000002</v>
      </c>
      <c r="L41" s="41">
        <f t="shared" si="0"/>
        <v>20.078724519632164</v>
      </c>
      <c r="M41" s="41">
        <f t="shared" si="1"/>
        <v>0.30927835051546282</v>
      </c>
      <c r="N41" s="41">
        <f t="shared" si="2"/>
        <v>0.68396365766794087</v>
      </c>
    </row>
    <row r="42" spans="1:14">
      <c r="A42" s="59">
        <v>2009</v>
      </c>
      <c r="B42" s="58">
        <v>80.599999999999994</v>
      </c>
      <c r="C42" s="58">
        <v>82.5</v>
      </c>
      <c r="D42" s="58">
        <v>432.48700000000002</v>
      </c>
      <c r="E42" s="58">
        <v>431.22699999999998</v>
      </c>
      <c r="F42" s="58">
        <v>74.209999999999994</v>
      </c>
      <c r="G42" s="58">
        <v>2669.1660000000002</v>
      </c>
      <c r="H42" s="58">
        <v>2443.5259999999998</v>
      </c>
      <c r="L42" s="41">
        <f t="shared" si="0"/>
        <v>17.699300109759424</v>
      </c>
      <c r="M42" s="41">
        <f t="shared" si="1"/>
        <v>-17.163412127440903</v>
      </c>
      <c r="N42" s="41">
        <f t="shared" si="2"/>
        <v>-5.6405684263070022</v>
      </c>
    </row>
    <row r="43" spans="1:14">
      <c r="A43" s="59">
        <v>2010</v>
      </c>
      <c r="B43" s="58">
        <v>89.9</v>
      </c>
      <c r="C43" s="58">
        <v>90.9</v>
      </c>
      <c r="D43" s="58">
        <v>505.06400000000002</v>
      </c>
      <c r="E43" s="58">
        <v>501.98700000000002</v>
      </c>
      <c r="F43" s="58">
        <v>88.08</v>
      </c>
      <c r="G43" s="58">
        <v>2777.05</v>
      </c>
      <c r="H43" s="58">
        <v>2558.5859999999998</v>
      </c>
      <c r="L43" s="41">
        <f t="shared" si="0"/>
        <v>19.739965746705408</v>
      </c>
      <c r="M43" s="41">
        <f t="shared" si="1"/>
        <v>11.538461538461565</v>
      </c>
      <c r="N43" s="41">
        <f t="shared" si="2"/>
        <v>4.0418617650606947</v>
      </c>
    </row>
    <row r="44" spans="1:14">
      <c r="A44" s="59">
        <v>2011</v>
      </c>
      <c r="B44" s="58">
        <v>97.7</v>
      </c>
      <c r="C44" s="58">
        <v>97.5</v>
      </c>
      <c r="D44" s="58">
        <v>544.98800000000006</v>
      </c>
      <c r="E44" s="58">
        <v>542.69799999999998</v>
      </c>
      <c r="F44" s="58">
        <v>95.6</v>
      </c>
      <c r="G44" s="58">
        <v>2887.808</v>
      </c>
      <c r="H44" s="58">
        <v>2689.413</v>
      </c>
      <c r="L44" s="41">
        <f t="shared" si="0"/>
        <v>20.264198916269091</v>
      </c>
      <c r="M44" s="41">
        <f t="shared" si="1"/>
        <v>8.6763070077864324</v>
      </c>
      <c r="N44" s="41">
        <f t="shared" si="2"/>
        <v>3.9883329432311099</v>
      </c>
    </row>
    <row r="45" spans="1:14">
      <c r="A45" s="59">
        <v>2012</v>
      </c>
      <c r="B45" s="58">
        <v>97.2</v>
      </c>
      <c r="C45" s="58">
        <v>97.2</v>
      </c>
      <c r="D45" s="58">
        <v>553.35699999999997</v>
      </c>
      <c r="E45" s="58">
        <v>553.68399999999997</v>
      </c>
      <c r="F45" s="58">
        <v>94.33</v>
      </c>
      <c r="G45" s="58">
        <v>2905.6619999999998</v>
      </c>
      <c r="H45" s="58">
        <v>2746.3440000000001</v>
      </c>
      <c r="L45" s="41">
        <f t="shared" si="0"/>
        <v>20.148859720413757</v>
      </c>
      <c r="M45" s="41">
        <f t="shared" si="1"/>
        <v>-0.51177072671443335</v>
      </c>
      <c r="N45" s="41">
        <f t="shared" si="2"/>
        <v>0.61825439918443692</v>
      </c>
    </row>
    <row r="46" spans="1:14">
      <c r="A46" s="59">
        <v>2013</v>
      </c>
      <c r="B46" s="58">
        <v>97.5</v>
      </c>
      <c r="C46" s="58">
        <v>97.3</v>
      </c>
      <c r="D46" s="58">
        <v>560.16700000000003</v>
      </c>
      <c r="E46" s="58">
        <v>562.31399999999996</v>
      </c>
      <c r="F46" s="58">
        <v>94.59</v>
      </c>
      <c r="G46" s="58">
        <v>2921.777</v>
      </c>
      <c r="H46" s="58">
        <v>2815.806</v>
      </c>
      <c r="L46" s="41">
        <f t="shared" si="0"/>
        <v>19.893664549333302</v>
      </c>
      <c r="M46" s="41">
        <f t="shared" si="1"/>
        <v>0.30864197530864335</v>
      </c>
      <c r="N46" s="41">
        <f t="shared" si="2"/>
        <v>0.5546068331416576</v>
      </c>
    </row>
    <row r="47" spans="1:14">
      <c r="A47" s="59">
        <v>2014</v>
      </c>
      <c r="B47" s="58">
        <v>99.3</v>
      </c>
      <c r="C47" s="58">
        <v>98.8</v>
      </c>
      <c r="D47" s="58">
        <v>592.05499999999995</v>
      </c>
      <c r="E47" s="58">
        <v>594.12199999999996</v>
      </c>
      <c r="F47" s="58">
        <v>99.28</v>
      </c>
      <c r="G47" s="58">
        <v>2986.1590000000001</v>
      </c>
      <c r="H47" s="58">
        <v>2931.652</v>
      </c>
      <c r="L47" s="41">
        <f t="shared" si="0"/>
        <v>20.195268742674777</v>
      </c>
      <c r="M47" s="41">
        <f t="shared" si="1"/>
        <v>1.8461538461538529</v>
      </c>
      <c r="N47" s="41">
        <f t="shared" si="2"/>
        <v>2.2035220347069728</v>
      </c>
    </row>
    <row r="48" spans="1:14">
      <c r="A48" s="59">
        <v>2015</v>
      </c>
      <c r="B48" s="58">
        <v>99.7</v>
      </c>
      <c r="C48" s="58">
        <v>99.7</v>
      </c>
      <c r="D48" s="58">
        <v>615.76400000000001</v>
      </c>
      <c r="E48" s="58">
        <v>613.87300000000005</v>
      </c>
      <c r="F48" s="58">
        <v>99.69</v>
      </c>
      <c r="G48" s="58">
        <v>3023.154</v>
      </c>
      <c r="H48" s="58">
        <v>3023.0970000000002</v>
      </c>
      <c r="L48" s="41">
        <f>D48/H48*100</f>
        <v>20.368648442309325</v>
      </c>
      <c r="M48" s="41">
        <f>(B48/B47-1)*100</f>
        <v>0.40281973816718164</v>
      </c>
      <c r="N48" s="41">
        <f>(G48/G47-1)*100</f>
        <v>1.2388824573641211</v>
      </c>
    </row>
    <row r="49" spans="1:14">
      <c r="A49" s="59">
        <v>2016</v>
      </c>
      <c r="B49" s="58">
        <v>101.1</v>
      </c>
      <c r="C49" s="58">
        <v>101.6</v>
      </c>
      <c r="D49" s="58">
        <v>647.69600000000003</v>
      </c>
      <c r="E49" s="58">
        <v>644.803</v>
      </c>
      <c r="F49" s="58">
        <v>103.44</v>
      </c>
      <c r="G49" s="58">
        <v>3087.9140000000002</v>
      </c>
      <c r="H49" s="58">
        <v>3128.915</v>
      </c>
      <c r="L49" s="41">
        <f>D49/H49*100</f>
        <v>20.700338615782147</v>
      </c>
    </row>
    <row r="50" spans="1:14">
      <c r="A50" s="58">
        <v>2017</v>
      </c>
      <c r="B50" s="58">
        <v>104.7</v>
      </c>
      <c r="C50" s="58">
        <v>104.9</v>
      </c>
      <c r="D50" s="58">
        <v>665.69</v>
      </c>
      <c r="E50" s="58">
        <v>667.06399999999996</v>
      </c>
      <c r="F50" s="58">
        <v>107.74</v>
      </c>
      <c r="G50" s="58">
        <v>3180.2130000000002</v>
      </c>
      <c r="H50" s="58">
        <v>3270.9969999999998</v>
      </c>
      <c r="L50" s="41">
        <f>D50/H50*100</f>
        <v>20.351287390358355</v>
      </c>
      <c r="M50" s="41">
        <f>AVERAGE(M25:M47)</f>
        <v>1.4623549395354443</v>
      </c>
      <c r="N50" s="41">
        <f>AVERAGE(N25:N47)</f>
        <v>1.3068198545089438</v>
      </c>
    </row>
    <row r="51" spans="1:14">
      <c r="A51" s="58">
        <v>2018</v>
      </c>
      <c r="B51" s="58">
        <v>105.9</v>
      </c>
      <c r="C51" s="58">
        <v>105.9</v>
      </c>
      <c r="D51" s="58">
        <v>673.99699999999996</v>
      </c>
      <c r="E51" s="58">
        <v>675.83</v>
      </c>
      <c r="F51" s="58">
        <v>108.62</v>
      </c>
      <c r="G51" s="58">
        <v>3215.3159999999998</v>
      </c>
      <c r="H51" s="58">
        <v>3372.3429999999998</v>
      </c>
    </row>
    <row r="52" spans="1:14">
      <c r="A52" s="58">
        <v>2019</v>
      </c>
      <c r="B52" s="58">
        <v>101.6</v>
      </c>
      <c r="C52" s="58">
        <v>102.5</v>
      </c>
      <c r="D52" s="58">
        <v>659.18200000000002</v>
      </c>
      <c r="E52" s="58">
        <v>661.78899999999999</v>
      </c>
      <c r="F52" s="58">
        <v>104.99</v>
      </c>
      <c r="G52" s="58">
        <v>3250.2689999999998</v>
      </c>
      <c r="H52" s="58">
        <v>3479.212</v>
      </c>
    </row>
    <row r="53" spans="1:14">
      <c r="A53" s="58">
        <v>2020</v>
      </c>
      <c r="B53">
        <v>91.1</v>
      </c>
      <c r="C53">
        <v>94.2</v>
      </c>
      <c r="D53">
        <v>594.45000000000005</v>
      </c>
      <c r="E53">
        <v>590.93799999999999</v>
      </c>
      <c r="F53">
        <v>93.25</v>
      </c>
      <c r="G53">
        <v>3090.1080000000002</v>
      </c>
      <c r="H53">
        <v>3360.2240000000002</v>
      </c>
    </row>
    <row r="54" spans="1:14">
      <c r="A54">
        <v>2021</v>
      </c>
      <c r="B54" s="114" t="s">
        <v>544</v>
      </c>
      <c r="C54" s="114" t="s">
        <v>544</v>
      </c>
      <c r="D54" s="114" t="s">
        <v>544</v>
      </c>
      <c r="E54" s="114" t="s">
        <v>544</v>
      </c>
      <c r="F54" s="114" t="s">
        <v>544</v>
      </c>
      <c r="G54" s="114" t="s">
        <v>544</v>
      </c>
      <c r="H54" s="114" t="s">
        <v>544</v>
      </c>
    </row>
  </sheetData>
  <dataValidations count="1">
    <dataValidation allowBlank="1" showErrorMessage="1" promptTitle="TRAFO" prompt="$A$1:$H$53" sqref="A1" xr:uid="{5F11A569-1624-4F54-B8E3-210B2205F228}"/>
  </dataValidations>
  <pageMargins left="0.7" right="0.7" top="0.78740157499999996" bottom="0.78740157499999996" header="0.3" footer="0.3"/>
  <pageSetup paperSize="9" orientation="portrait" r:id="rId1"/>
  <customProperties>
    <customPr name="REFI_OFFICE_FUNCTION_DATA" r:id="rId2"/>
  </customProperties>
  <drawing r:id="rId3"/>
  <legacyDrawing r:id="rId4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Tabelle5"/>
  <dimension ref="A1:U253"/>
  <sheetViews>
    <sheetView workbookViewId="0">
      <pane xSplit="1" ySplit="126" topLeftCell="B230" activePane="bottomRight" state="frozen"/>
      <selection pane="topRight" activeCell="B1" sqref="B1"/>
      <selection pane="bottomLeft" activeCell="A127" sqref="A127"/>
      <selection pane="bottomRight" activeCell="N250" sqref="N250"/>
    </sheetView>
  </sheetViews>
  <sheetFormatPr baseColWidth="10" defaultRowHeight="14.5"/>
  <cols>
    <col min="13" max="17" width="10.81640625" style="105"/>
  </cols>
  <sheetData>
    <row r="1" spans="1:16">
      <c r="A1" s="58" t="str">
        <f>_xll.Thomson.Reuters.AFOSpreadSheetFormulas.DSGRID("BDCONPRCE,BDIPDCONE,BDCNPERCF,BDCNPECQF,BDCNPERCF"," ","1960-01-01","","Q","RowHeader=true;ColHeader=true;Code=true;DispSeriesDescription=true;YearlyTSFormat=false;QuarterlyTSFormat=false;AutoRefresh=false","")</f>
        <v>Name</v>
      </c>
      <c r="B1" s="59" t="s">
        <v>492</v>
      </c>
      <c r="C1" s="59" t="s">
        <v>609</v>
      </c>
      <c r="D1" s="59" t="s">
        <v>605</v>
      </c>
      <c r="E1" s="59" t="s">
        <v>607</v>
      </c>
      <c r="F1" s="114" t="s">
        <v>605</v>
      </c>
      <c r="I1" t="s">
        <v>940</v>
      </c>
      <c r="N1" s="105" t="s">
        <v>941</v>
      </c>
    </row>
    <row r="2" spans="1:16">
      <c r="A2" s="59" t="s">
        <v>14</v>
      </c>
      <c r="B2" s="59" t="s">
        <v>30</v>
      </c>
      <c r="C2" s="59" t="s">
        <v>610</v>
      </c>
      <c r="D2" s="59" t="s">
        <v>606</v>
      </c>
      <c r="E2" s="59" t="s">
        <v>608</v>
      </c>
      <c r="F2" s="114" t="s">
        <v>606</v>
      </c>
      <c r="I2" t="s">
        <v>292</v>
      </c>
      <c r="J2" t="s">
        <v>939</v>
      </c>
      <c r="L2" t="s">
        <v>692</v>
      </c>
      <c r="N2" s="105" t="s">
        <v>292</v>
      </c>
      <c r="O2" s="105" t="s">
        <v>939</v>
      </c>
      <c r="P2" s="105" t="s">
        <v>692</v>
      </c>
    </row>
    <row r="3" spans="1:16" hidden="1">
      <c r="A3" s="59" t="s">
        <v>68</v>
      </c>
      <c r="B3" s="58">
        <v>22.2</v>
      </c>
      <c r="C3" s="59" t="s">
        <v>544</v>
      </c>
      <c r="D3" s="59" t="s">
        <v>544</v>
      </c>
      <c r="E3" s="59" t="s">
        <v>544</v>
      </c>
      <c r="F3" s="114" t="s">
        <v>544</v>
      </c>
    </row>
    <row r="4" spans="1:16" hidden="1">
      <c r="A4" s="59" t="s">
        <v>69</v>
      </c>
      <c r="B4" s="58">
        <v>22.4</v>
      </c>
      <c r="C4" s="59" t="s">
        <v>544</v>
      </c>
      <c r="D4" s="59" t="s">
        <v>544</v>
      </c>
      <c r="E4" s="59" t="s">
        <v>544</v>
      </c>
      <c r="F4" s="114" t="s">
        <v>544</v>
      </c>
    </row>
    <row r="5" spans="1:16" hidden="1">
      <c r="A5" s="59" t="s">
        <v>70</v>
      </c>
      <c r="B5" s="58">
        <v>22.6</v>
      </c>
      <c r="C5" s="59" t="s">
        <v>544</v>
      </c>
      <c r="D5" s="59" t="s">
        <v>544</v>
      </c>
      <c r="E5" s="59" t="s">
        <v>544</v>
      </c>
      <c r="F5" s="114" t="s">
        <v>544</v>
      </c>
    </row>
    <row r="6" spans="1:16" hidden="1">
      <c r="A6" s="59" t="s">
        <v>71</v>
      </c>
      <c r="B6" s="58">
        <v>22.8</v>
      </c>
      <c r="C6" s="59" t="s">
        <v>544</v>
      </c>
      <c r="D6" s="59" t="s">
        <v>544</v>
      </c>
      <c r="E6" s="59" t="s">
        <v>544</v>
      </c>
      <c r="F6" s="114" t="s">
        <v>544</v>
      </c>
    </row>
    <row r="7" spans="1:16" hidden="1">
      <c r="A7" s="59" t="s">
        <v>72</v>
      </c>
      <c r="B7" s="58">
        <v>22.9</v>
      </c>
      <c r="C7" s="59" t="s">
        <v>544</v>
      </c>
      <c r="D7" s="59" t="s">
        <v>544</v>
      </c>
      <c r="E7" s="59" t="s">
        <v>544</v>
      </c>
      <c r="F7" s="114" t="s">
        <v>544</v>
      </c>
    </row>
    <row r="8" spans="1:16" hidden="1">
      <c r="A8" s="59" t="s">
        <v>73</v>
      </c>
      <c r="B8" s="58">
        <v>23.1</v>
      </c>
      <c r="C8" s="59" t="s">
        <v>544</v>
      </c>
      <c r="D8" s="59" t="s">
        <v>544</v>
      </c>
      <c r="E8" s="59" t="s">
        <v>544</v>
      </c>
      <c r="F8" s="114" t="s">
        <v>544</v>
      </c>
    </row>
    <row r="9" spans="1:16" hidden="1">
      <c r="A9" s="59" t="s">
        <v>74</v>
      </c>
      <c r="B9" s="58">
        <v>23.3</v>
      </c>
      <c r="C9" s="59" t="s">
        <v>544</v>
      </c>
      <c r="D9" s="59" t="s">
        <v>544</v>
      </c>
      <c r="E9" s="59" t="s">
        <v>544</v>
      </c>
      <c r="F9" s="114" t="s">
        <v>544</v>
      </c>
    </row>
    <row r="10" spans="1:16" hidden="1">
      <c r="A10" s="59" t="s">
        <v>75</v>
      </c>
      <c r="B10" s="58">
        <v>23.5</v>
      </c>
      <c r="C10" s="59" t="s">
        <v>544</v>
      </c>
      <c r="D10" s="59" t="s">
        <v>544</v>
      </c>
      <c r="E10" s="59" t="s">
        <v>544</v>
      </c>
      <c r="F10" s="114" t="s">
        <v>544</v>
      </c>
    </row>
    <row r="11" spans="1:16" hidden="1">
      <c r="A11" s="59" t="s">
        <v>76</v>
      </c>
      <c r="B11" s="58">
        <v>23.7</v>
      </c>
      <c r="C11" s="59" t="s">
        <v>544</v>
      </c>
      <c r="D11" s="59" t="s">
        <v>544</v>
      </c>
      <c r="E11" s="59" t="s">
        <v>544</v>
      </c>
      <c r="F11" s="114" t="s">
        <v>544</v>
      </c>
    </row>
    <row r="12" spans="1:16" hidden="1">
      <c r="A12" s="59" t="s">
        <v>77</v>
      </c>
      <c r="B12" s="58">
        <v>24</v>
      </c>
      <c r="C12" s="59" t="s">
        <v>544</v>
      </c>
      <c r="D12" s="59" t="s">
        <v>544</v>
      </c>
      <c r="E12" s="59" t="s">
        <v>544</v>
      </c>
      <c r="F12" s="114" t="s">
        <v>544</v>
      </c>
    </row>
    <row r="13" spans="1:16" hidden="1">
      <c r="A13" s="59" t="s">
        <v>78</v>
      </c>
      <c r="B13" s="58">
        <v>24.2</v>
      </c>
      <c r="C13" s="59" t="s">
        <v>544</v>
      </c>
      <c r="D13" s="59" t="s">
        <v>544</v>
      </c>
      <c r="E13" s="59" t="s">
        <v>544</v>
      </c>
      <c r="F13" s="114" t="s">
        <v>544</v>
      </c>
    </row>
    <row r="14" spans="1:16" hidden="1">
      <c r="A14" s="59" t="s">
        <v>79</v>
      </c>
      <c r="B14" s="58">
        <v>24.4</v>
      </c>
      <c r="C14" s="59" t="s">
        <v>544</v>
      </c>
      <c r="D14" s="59" t="s">
        <v>544</v>
      </c>
      <c r="E14" s="59" t="s">
        <v>544</v>
      </c>
      <c r="F14" s="114" t="s">
        <v>544</v>
      </c>
    </row>
    <row r="15" spans="1:16" hidden="1">
      <c r="A15" s="59" t="s">
        <v>80</v>
      </c>
      <c r="B15" s="58">
        <v>24.6</v>
      </c>
      <c r="C15" s="59" t="s">
        <v>544</v>
      </c>
      <c r="D15" s="59" t="s">
        <v>544</v>
      </c>
      <c r="E15" s="59" t="s">
        <v>544</v>
      </c>
      <c r="F15" s="114" t="s">
        <v>544</v>
      </c>
    </row>
    <row r="16" spans="1:16" hidden="1">
      <c r="A16" s="59" t="s">
        <v>81</v>
      </c>
      <c r="B16" s="58">
        <v>24.8</v>
      </c>
      <c r="C16" s="59" t="s">
        <v>544</v>
      </c>
      <c r="D16" s="59" t="s">
        <v>544</v>
      </c>
      <c r="E16" s="59" t="s">
        <v>544</v>
      </c>
      <c r="F16" s="114" t="s">
        <v>544</v>
      </c>
    </row>
    <row r="17" spans="1:6" hidden="1">
      <c r="A17" s="59" t="s">
        <v>82</v>
      </c>
      <c r="B17" s="58">
        <v>25</v>
      </c>
      <c r="C17" s="59" t="s">
        <v>544</v>
      </c>
      <c r="D17" s="59" t="s">
        <v>544</v>
      </c>
      <c r="E17" s="59" t="s">
        <v>544</v>
      </c>
      <c r="F17" s="114" t="s">
        <v>544</v>
      </c>
    </row>
    <row r="18" spans="1:6" hidden="1">
      <c r="A18" s="59" t="s">
        <v>83</v>
      </c>
      <c r="B18" s="58">
        <v>25.2</v>
      </c>
      <c r="C18" s="59" t="s">
        <v>544</v>
      </c>
      <c r="D18" s="59" t="s">
        <v>544</v>
      </c>
      <c r="E18" s="59" t="s">
        <v>544</v>
      </c>
      <c r="F18" s="114" t="s">
        <v>544</v>
      </c>
    </row>
    <row r="19" spans="1:6" hidden="1">
      <c r="A19" s="59" t="s">
        <v>84</v>
      </c>
      <c r="B19" s="58">
        <v>25.4</v>
      </c>
      <c r="C19" s="59" t="s">
        <v>544</v>
      </c>
      <c r="D19" s="59" t="s">
        <v>544</v>
      </c>
      <c r="E19" s="59" t="s">
        <v>544</v>
      </c>
      <c r="F19" s="114" t="s">
        <v>544</v>
      </c>
    </row>
    <row r="20" spans="1:6" hidden="1">
      <c r="A20" s="59" t="s">
        <v>85</v>
      </c>
      <c r="B20" s="58">
        <v>25.7</v>
      </c>
      <c r="C20" s="59" t="s">
        <v>544</v>
      </c>
      <c r="D20" s="59" t="s">
        <v>544</v>
      </c>
      <c r="E20" s="59" t="s">
        <v>544</v>
      </c>
      <c r="F20" s="114" t="s">
        <v>544</v>
      </c>
    </row>
    <row r="21" spans="1:6" hidden="1">
      <c r="A21" s="59" t="s">
        <v>86</v>
      </c>
      <c r="B21" s="58">
        <v>25.9</v>
      </c>
      <c r="C21" s="59" t="s">
        <v>544</v>
      </c>
      <c r="D21" s="59" t="s">
        <v>544</v>
      </c>
      <c r="E21" s="59" t="s">
        <v>544</v>
      </c>
      <c r="F21" s="114" t="s">
        <v>544</v>
      </c>
    </row>
    <row r="22" spans="1:6" hidden="1">
      <c r="A22" s="59" t="s">
        <v>87</v>
      </c>
      <c r="B22" s="58">
        <v>26.1</v>
      </c>
      <c r="C22" s="59" t="s">
        <v>544</v>
      </c>
      <c r="D22" s="59" t="s">
        <v>544</v>
      </c>
      <c r="E22" s="59" t="s">
        <v>544</v>
      </c>
      <c r="F22" s="114" t="s">
        <v>544</v>
      </c>
    </row>
    <row r="23" spans="1:6" hidden="1">
      <c r="A23" s="59" t="s">
        <v>88</v>
      </c>
      <c r="B23" s="58">
        <v>26.3</v>
      </c>
      <c r="C23" s="59" t="s">
        <v>544</v>
      </c>
      <c r="D23" s="59" t="s">
        <v>544</v>
      </c>
      <c r="E23" s="59" t="s">
        <v>544</v>
      </c>
      <c r="F23" s="114" t="s">
        <v>544</v>
      </c>
    </row>
    <row r="24" spans="1:6" hidden="1">
      <c r="A24" s="59" t="s">
        <v>89</v>
      </c>
      <c r="B24" s="58">
        <v>26.5</v>
      </c>
      <c r="C24" s="59" t="s">
        <v>544</v>
      </c>
      <c r="D24" s="59" t="s">
        <v>544</v>
      </c>
      <c r="E24" s="59" t="s">
        <v>544</v>
      </c>
      <c r="F24" s="114" t="s">
        <v>544</v>
      </c>
    </row>
    <row r="25" spans="1:6" hidden="1">
      <c r="A25" s="59" t="s">
        <v>90</v>
      </c>
      <c r="B25" s="58">
        <v>26.8</v>
      </c>
      <c r="C25" s="59" t="s">
        <v>544</v>
      </c>
      <c r="D25" s="59" t="s">
        <v>544</v>
      </c>
      <c r="E25" s="59" t="s">
        <v>544</v>
      </c>
      <c r="F25" s="114" t="s">
        <v>544</v>
      </c>
    </row>
    <row r="26" spans="1:6" hidden="1">
      <c r="A26" s="59" t="s">
        <v>91</v>
      </c>
      <c r="B26" s="58">
        <v>27</v>
      </c>
      <c r="C26" s="59" t="s">
        <v>544</v>
      </c>
      <c r="D26" s="59" t="s">
        <v>544</v>
      </c>
      <c r="E26" s="59" t="s">
        <v>544</v>
      </c>
      <c r="F26" s="114" t="s">
        <v>544</v>
      </c>
    </row>
    <row r="27" spans="1:6" hidden="1">
      <c r="A27" s="59" t="s">
        <v>92</v>
      </c>
      <c r="B27" s="58">
        <v>27.2</v>
      </c>
      <c r="C27" s="59" t="s">
        <v>544</v>
      </c>
      <c r="D27" s="59" t="s">
        <v>544</v>
      </c>
      <c r="E27" s="59" t="s">
        <v>544</v>
      </c>
      <c r="F27" s="114" t="s">
        <v>544</v>
      </c>
    </row>
    <row r="28" spans="1:6" hidden="1">
      <c r="A28" s="59" t="s">
        <v>93</v>
      </c>
      <c r="B28" s="58">
        <v>27.5</v>
      </c>
      <c r="C28" s="59" t="s">
        <v>544</v>
      </c>
      <c r="D28" s="59" t="s">
        <v>544</v>
      </c>
      <c r="E28" s="59" t="s">
        <v>544</v>
      </c>
      <c r="F28" s="114" t="s">
        <v>544</v>
      </c>
    </row>
    <row r="29" spans="1:6" hidden="1">
      <c r="A29" s="59" t="s">
        <v>94</v>
      </c>
      <c r="B29" s="58">
        <v>27.7</v>
      </c>
      <c r="C29" s="59" t="s">
        <v>544</v>
      </c>
      <c r="D29" s="59" t="s">
        <v>544</v>
      </c>
      <c r="E29" s="59" t="s">
        <v>544</v>
      </c>
      <c r="F29" s="114" t="s">
        <v>544</v>
      </c>
    </row>
    <row r="30" spans="1:6" hidden="1">
      <c r="A30" s="59" t="s">
        <v>95</v>
      </c>
      <c r="B30" s="58">
        <v>27.9</v>
      </c>
      <c r="C30" s="59" t="s">
        <v>544</v>
      </c>
      <c r="D30" s="59" t="s">
        <v>544</v>
      </c>
      <c r="E30" s="59" t="s">
        <v>544</v>
      </c>
      <c r="F30" s="114" t="s">
        <v>544</v>
      </c>
    </row>
    <row r="31" spans="1:6" hidden="1">
      <c r="A31" s="59" t="s">
        <v>96</v>
      </c>
      <c r="B31" s="58">
        <v>28.2</v>
      </c>
      <c r="C31" s="59" t="s">
        <v>544</v>
      </c>
      <c r="D31" s="59" t="s">
        <v>544</v>
      </c>
      <c r="E31" s="59" t="s">
        <v>544</v>
      </c>
      <c r="F31" s="114" t="s">
        <v>544</v>
      </c>
    </row>
    <row r="32" spans="1:6" hidden="1">
      <c r="A32" s="59" t="s">
        <v>97</v>
      </c>
      <c r="B32" s="58">
        <v>28.4</v>
      </c>
      <c r="C32" s="59" t="s">
        <v>544</v>
      </c>
      <c r="D32" s="59" t="s">
        <v>544</v>
      </c>
      <c r="E32" s="59" t="s">
        <v>544</v>
      </c>
      <c r="F32" s="114" t="s">
        <v>544</v>
      </c>
    </row>
    <row r="33" spans="1:6" hidden="1">
      <c r="A33" s="59" t="s">
        <v>98</v>
      </c>
      <c r="B33" s="58">
        <v>28.7</v>
      </c>
      <c r="C33" s="59" t="s">
        <v>544</v>
      </c>
      <c r="D33" s="59" t="s">
        <v>544</v>
      </c>
      <c r="E33" s="59" t="s">
        <v>544</v>
      </c>
      <c r="F33" s="114" t="s">
        <v>544</v>
      </c>
    </row>
    <row r="34" spans="1:6" hidden="1">
      <c r="A34" s="59" t="s">
        <v>99</v>
      </c>
      <c r="B34" s="58">
        <v>28.9</v>
      </c>
      <c r="C34" s="59" t="s">
        <v>544</v>
      </c>
      <c r="D34" s="59" t="s">
        <v>544</v>
      </c>
      <c r="E34" s="59" t="s">
        <v>544</v>
      </c>
      <c r="F34" s="114" t="s">
        <v>544</v>
      </c>
    </row>
    <row r="35" spans="1:6" hidden="1">
      <c r="A35" s="59" t="s">
        <v>100</v>
      </c>
      <c r="B35" s="58">
        <v>29.2</v>
      </c>
      <c r="C35" s="59" t="s">
        <v>544</v>
      </c>
      <c r="D35" s="59" t="s">
        <v>544</v>
      </c>
      <c r="E35" s="59" t="s">
        <v>544</v>
      </c>
      <c r="F35" s="114" t="s">
        <v>544</v>
      </c>
    </row>
    <row r="36" spans="1:6" hidden="1">
      <c r="A36" s="59" t="s">
        <v>101</v>
      </c>
      <c r="B36" s="58">
        <v>29.4</v>
      </c>
      <c r="C36" s="59" t="s">
        <v>544</v>
      </c>
      <c r="D36" s="59" t="s">
        <v>544</v>
      </c>
      <c r="E36" s="59" t="s">
        <v>544</v>
      </c>
      <c r="F36" s="114" t="s">
        <v>544</v>
      </c>
    </row>
    <row r="37" spans="1:6" hidden="1">
      <c r="A37" s="59" t="s">
        <v>102</v>
      </c>
      <c r="B37" s="58">
        <v>29.7</v>
      </c>
      <c r="C37" s="59" t="s">
        <v>544</v>
      </c>
      <c r="D37" s="59" t="s">
        <v>544</v>
      </c>
      <c r="E37" s="59" t="s">
        <v>544</v>
      </c>
      <c r="F37" s="114" t="s">
        <v>544</v>
      </c>
    </row>
    <row r="38" spans="1:6" hidden="1">
      <c r="A38" s="59" t="s">
        <v>103</v>
      </c>
      <c r="B38" s="58">
        <v>29.9</v>
      </c>
      <c r="C38" s="59" t="s">
        <v>544</v>
      </c>
      <c r="D38" s="59" t="s">
        <v>544</v>
      </c>
      <c r="E38" s="59" t="s">
        <v>544</v>
      </c>
      <c r="F38" s="114" t="s">
        <v>544</v>
      </c>
    </row>
    <row r="39" spans="1:6" hidden="1">
      <c r="A39" s="59" t="s">
        <v>104</v>
      </c>
      <c r="B39" s="58">
        <v>30.2</v>
      </c>
      <c r="C39" s="59" t="s">
        <v>544</v>
      </c>
      <c r="D39" s="59" t="s">
        <v>544</v>
      </c>
      <c r="E39" s="59" t="s">
        <v>544</v>
      </c>
      <c r="F39" s="114" t="s">
        <v>544</v>
      </c>
    </row>
    <row r="40" spans="1:6" hidden="1">
      <c r="A40" s="59" t="s">
        <v>105</v>
      </c>
      <c r="B40" s="58">
        <v>30.4</v>
      </c>
      <c r="C40" s="59" t="s">
        <v>544</v>
      </c>
      <c r="D40" s="59" t="s">
        <v>544</v>
      </c>
      <c r="E40" s="59" t="s">
        <v>544</v>
      </c>
      <c r="F40" s="114" t="s">
        <v>544</v>
      </c>
    </row>
    <row r="41" spans="1:6" hidden="1">
      <c r="A41" s="59" t="s">
        <v>106</v>
      </c>
      <c r="B41" s="58">
        <v>30.7</v>
      </c>
      <c r="C41" s="59" t="s">
        <v>544</v>
      </c>
      <c r="D41" s="59" t="s">
        <v>544</v>
      </c>
      <c r="E41" s="59" t="s">
        <v>544</v>
      </c>
      <c r="F41" s="114" t="s">
        <v>544</v>
      </c>
    </row>
    <row r="42" spans="1:6" hidden="1">
      <c r="A42" s="59" t="s">
        <v>107</v>
      </c>
      <c r="B42" s="58">
        <v>31</v>
      </c>
      <c r="C42" s="59" t="s">
        <v>544</v>
      </c>
      <c r="D42" s="59" t="s">
        <v>544</v>
      </c>
      <c r="E42" s="59" t="s">
        <v>544</v>
      </c>
      <c r="F42" s="114" t="s">
        <v>544</v>
      </c>
    </row>
    <row r="43" spans="1:6" hidden="1">
      <c r="A43" s="59" t="s">
        <v>108</v>
      </c>
      <c r="B43" s="58">
        <v>31.2</v>
      </c>
      <c r="C43" s="59" t="s">
        <v>544</v>
      </c>
      <c r="D43" s="59" t="s">
        <v>544</v>
      </c>
      <c r="E43" s="59" t="s">
        <v>544</v>
      </c>
      <c r="F43" s="114" t="s">
        <v>544</v>
      </c>
    </row>
    <row r="44" spans="1:6" hidden="1">
      <c r="A44" s="59" t="s">
        <v>109</v>
      </c>
      <c r="B44" s="58">
        <v>31.5</v>
      </c>
      <c r="C44" s="59" t="s">
        <v>544</v>
      </c>
      <c r="D44" s="59" t="s">
        <v>544</v>
      </c>
      <c r="E44" s="59" t="s">
        <v>544</v>
      </c>
      <c r="F44" s="114" t="s">
        <v>544</v>
      </c>
    </row>
    <row r="45" spans="1:6" hidden="1">
      <c r="A45" s="59" t="s">
        <v>110</v>
      </c>
      <c r="B45" s="58">
        <v>31.8</v>
      </c>
      <c r="C45" s="59" t="s">
        <v>544</v>
      </c>
      <c r="D45" s="59" t="s">
        <v>544</v>
      </c>
      <c r="E45" s="59" t="s">
        <v>544</v>
      </c>
      <c r="F45" s="114" t="s">
        <v>544</v>
      </c>
    </row>
    <row r="46" spans="1:6" hidden="1">
      <c r="A46" s="59" t="s">
        <v>111</v>
      </c>
      <c r="B46" s="58">
        <v>32.1</v>
      </c>
      <c r="C46" s="59" t="s">
        <v>544</v>
      </c>
      <c r="D46" s="59" t="s">
        <v>544</v>
      </c>
      <c r="E46" s="59" t="s">
        <v>544</v>
      </c>
      <c r="F46" s="114" t="s">
        <v>544</v>
      </c>
    </row>
    <row r="47" spans="1:6" hidden="1">
      <c r="A47" s="59" t="s">
        <v>112</v>
      </c>
      <c r="B47" s="58">
        <v>32.299999999999997</v>
      </c>
      <c r="C47" s="59" t="s">
        <v>544</v>
      </c>
      <c r="D47" s="59" t="s">
        <v>544</v>
      </c>
      <c r="E47" s="59" t="s">
        <v>544</v>
      </c>
      <c r="F47" s="114" t="s">
        <v>544</v>
      </c>
    </row>
    <row r="48" spans="1:6" hidden="1">
      <c r="A48" s="59" t="s">
        <v>113</v>
      </c>
      <c r="B48" s="58">
        <v>32.6</v>
      </c>
      <c r="C48" s="59" t="s">
        <v>544</v>
      </c>
      <c r="D48" s="59" t="s">
        <v>544</v>
      </c>
      <c r="E48" s="59" t="s">
        <v>544</v>
      </c>
      <c r="F48" s="114" t="s">
        <v>544</v>
      </c>
    </row>
    <row r="49" spans="1:6" hidden="1">
      <c r="A49" s="59" t="s">
        <v>114</v>
      </c>
      <c r="B49" s="58">
        <v>32.9</v>
      </c>
      <c r="C49" s="59" t="s">
        <v>544</v>
      </c>
      <c r="D49" s="59" t="s">
        <v>544</v>
      </c>
      <c r="E49" s="59" t="s">
        <v>544</v>
      </c>
      <c r="F49" s="114" t="s">
        <v>544</v>
      </c>
    </row>
    <row r="50" spans="1:6" hidden="1">
      <c r="A50" s="59" t="s">
        <v>115</v>
      </c>
      <c r="B50" s="58">
        <v>33.200000000000003</v>
      </c>
      <c r="C50" s="59" t="s">
        <v>544</v>
      </c>
      <c r="D50" s="59" t="s">
        <v>544</v>
      </c>
      <c r="E50" s="59" t="s">
        <v>544</v>
      </c>
      <c r="F50" s="114" t="s">
        <v>544</v>
      </c>
    </row>
    <row r="51" spans="1:6" hidden="1">
      <c r="A51" s="59" t="s">
        <v>116</v>
      </c>
      <c r="B51" s="58">
        <v>33.5</v>
      </c>
      <c r="C51" s="59" t="s">
        <v>544</v>
      </c>
      <c r="D51" s="59" t="s">
        <v>544</v>
      </c>
      <c r="E51" s="59" t="s">
        <v>544</v>
      </c>
      <c r="F51" s="114" t="s">
        <v>544</v>
      </c>
    </row>
    <row r="52" spans="1:6" hidden="1">
      <c r="A52" s="59" t="s">
        <v>117</v>
      </c>
      <c r="B52" s="58">
        <v>33.700000000000003</v>
      </c>
      <c r="C52" s="59" t="s">
        <v>544</v>
      </c>
      <c r="D52" s="59" t="s">
        <v>544</v>
      </c>
      <c r="E52" s="59" t="s">
        <v>544</v>
      </c>
      <c r="F52" s="114" t="s">
        <v>544</v>
      </c>
    </row>
    <row r="53" spans="1:6" hidden="1">
      <c r="A53" s="59" t="s">
        <v>118</v>
      </c>
      <c r="B53" s="58">
        <v>34</v>
      </c>
      <c r="C53" s="59" t="s">
        <v>544</v>
      </c>
      <c r="D53" s="59" t="s">
        <v>544</v>
      </c>
      <c r="E53" s="59" t="s">
        <v>544</v>
      </c>
      <c r="F53" s="114" t="s">
        <v>544</v>
      </c>
    </row>
    <row r="54" spans="1:6" hidden="1">
      <c r="A54" s="59" t="s">
        <v>119</v>
      </c>
      <c r="B54" s="58">
        <v>34.299999999999997</v>
      </c>
      <c r="C54" s="59" t="s">
        <v>544</v>
      </c>
      <c r="D54" s="59" t="s">
        <v>544</v>
      </c>
      <c r="E54" s="59" t="s">
        <v>544</v>
      </c>
      <c r="F54" s="114" t="s">
        <v>544</v>
      </c>
    </row>
    <row r="55" spans="1:6" hidden="1">
      <c r="A55" s="59" t="s">
        <v>120</v>
      </c>
      <c r="B55" s="58">
        <v>34.6</v>
      </c>
      <c r="C55" s="59" t="s">
        <v>544</v>
      </c>
      <c r="D55" s="59" t="s">
        <v>544</v>
      </c>
      <c r="E55" s="59" t="s">
        <v>544</v>
      </c>
      <c r="F55" s="114" t="s">
        <v>544</v>
      </c>
    </row>
    <row r="56" spans="1:6" hidden="1">
      <c r="A56" s="59" t="s">
        <v>121</v>
      </c>
      <c r="B56" s="58">
        <v>34.9</v>
      </c>
      <c r="C56" s="59" t="s">
        <v>544</v>
      </c>
      <c r="D56" s="59" t="s">
        <v>544</v>
      </c>
      <c r="E56" s="59" t="s">
        <v>544</v>
      </c>
      <c r="F56" s="114" t="s">
        <v>544</v>
      </c>
    </row>
    <row r="57" spans="1:6" hidden="1">
      <c r="A57" s="59" t="s">
        <v>122</v>
      </c>
      <c r="B57" s="58">
        <v>35.200000000000003</v>
      </c>
      <c r="C57" s="59" t="s">
        <v>544</v>
      </c>
      <c r="D57" s="59" t="s">
        <v>544</v>
      </c>
      <c r="E57" s="59" t="s">
        <v>544</v>
      </c>
      <c r="F57" s="114" t="s">
        <v>544</v>
      </c>
    </row>
    <row r="58" spans="1:6" hidden="1">
      <c r="A58" s="59" t="s">
        <v>123</v>
      </c>
      <c r="B58" s="58">
        <v>35.5</v>
      </c>
      <c r="C58" s="59" t="s">
        <v>544</v>
      </c>
      <c r="D58" s="59" t="s">
        <v>544</v>
      </c>
      <c r="E58" s="59" t="s">
        <v>544</v>
      </c>
      <c r="F58" s="114" t="s">
        <v>544</v>
      </c>
    </row>
    <row r="59" spans="1:6" hidden="1">
      <c r="A59" s="59" t="s">
        <v>124</v>
      </c>
      <c r="B59" s="58">
        <v>35.799999999999997</v>
      </c>
      <c r="C59" s="59" t="s">
        <v>544</v>
      </c>
      <c r="D59" s="59" t="s">
        <v>544</v>
      </c>
      <c r="E59" s="59" t="s">
        <v>544</v>
      </c>
      <c r="F59" s="114" t="s">
        <v>544</v>
      </c>
    </row>
    <row r="60" spans="1:6" hidden="1">
      <c r="A60" s="59" t="s">
        <v>125</v>
      </c>
      <c r="B60" s="58">
        <v>36.1</v>
      </c>
      <c r="C60" s="59" t="s">
        <v>544</v>
      </c>
      <c r="D60" s="59" t="s">
        <v>544</v>
      </c>
      <c r="E60" s="59" t="s">
        <v>544</v>
      </c>
      <c r="F60" s="114" t="s">
        <v>544</v>
      </c>
    </row>
    <row r="61" spans="1:6" hidden="1">
      <c r="A61" s="59" t="s">
        <v>126</v>
      </c>
      <c r="B61" s="58">
        <v>36.5</v>
      </c>
      <c r="C61" s="59" t="s">
        <v>544</v>
      </c>
      <c r="D61" s="59" t="s">
        <v>544</v>
      </c>
      <c r="E61" s="59" t="s">
        <v>544</v>
      </c>
      <c r="F61" s="114" t="s">
        <v>544</v>
      </c>
    </row>
    <row r="62" spans="1:6" hidden="1">
      <c r="A62" s="59" t="s">
        <v>127</v>
      </c>
      <c r="B62" s="58">
        <v>36.799999999999997</v>
      </c>
      <c r="C62" s="59" t="s">
        <v>544</v>
      </c>
      <c r="D62" s="59" t="s">
        <v>544</v>
      </c>
      <c r="E62" s="59" t="s">
        <v>544</v>
      </c>
      <c r="F62" s="114" t="s">
        <v>544</v>
      </c>
    </row>
    <row r="63" spans="1:6" hidden="1">
      <c r="A63" s="59" t="s">
        <v>128</v>
      </c>
      <c r="B63" s="58">
        <v>37.1</v>
      </c>
      <c r="C63" s="59" t="s">
        <v>544</v>
      </c>
      <c r="D63" s="59" t="s">
        <v>544</v>
      </c>
      <c r="E63" s="59" t="s">
        <v>544</v>
      </c>
      <c r="F63" s="114" t="s">
        <v>544</v>
      </c>
    </row>
    <row r="64" spans="1:6" hidden="1">
      <c r="A64" s="59" t="s">
        <v>129</v>
      </c>
      <c r="B64" s="58">
        <v>37.4</v>
      </c>
      <c r="C64" s="59" t="s">
        <v>544</v>
      </c>
      <c r="D64" s="59" t="s">
        <v>544</v>
      </c>
      <c r="E64" s="59" t="s">
        <v>544</v>
      </c>
      <c r="F64" s="114" t="s">
        <v>544</v>
      </c>
    </row>
    <row r="65" spans="1:6" hidden="1">
      <c r="A65" s="59" t="s">
        <v>130</v>
      </c>
      <c r="B65" s="58">
        <v>37.700000000000003</v>
      </c>
      <c r="C65" s="59" t="s">
        <v>544</v>
      </c>
      <c r="D65" s="59" t="s">
        <v>544</v>
      </c>
      <c r="E65" s="59" t="s">
        <v>544</v>
      </c>
      <c r="F65" s="114" t="s">
        <v>544</v>
      </c>
    </row>
    <row r="66" spans="1:6" hidden="1">
      <c r="A66" s="59" t="s">
        <v>131</v>
      </c>
      <c r="B66" s="58">
        <v>38</v>
      </c>
      <c r="C66" s="59" t="s">
        <v>544</v>
      </c>
      <c r="D66" s="59" t="s">
        <v>544</v>
      </c>
      <c r="E66" s="59" t="s">
        <v>544</v>
      </c>
      <c r="F66" s="114" t="s">
        <v>544</v>
      </c>
    </row>
    <row r="67" spans="1:6" hidden="1">
      <c r="A67" s="59" t="s">
        <v>132</v>
      </c>
      <c r="B67" s="58">
        <v>38.4</v>
      </c>
      <c r="C67" s="59" t="s">
        <v>544</v>
      </c>
      <c r="D67" s="59" t="s">
        <v>544</v>
      </c>
      <c r="E67" s="59" t="s">
        <v>544</v>
      </c>
      <c r="F67" s="114" t="s">
        <v>544</v>
      </c>
    </row>
    <row r="68" spans="1:6" hidden="1">
      <c r="A68" s="59" t="s">
        <v>133</v>
      </c>
      <c r="B68" s="58">
        <v>38.700000000000003</v>
      </c>
      <c r="C68" s="59" t="s">
        <v>544</v>
      </c>
      <c r="D68" s="59" t="s">
        <v>544</v>
      </c>
      <c r="E68" s="59" t="s">
        <v>544</v>
      </c>
      <c r="F68" s="114" t="s">
        <v>544</v>
      </c>
    </row>
    <row r="69" spans="1:6" hidden="1">
      <c r="A69" s="59" t="s">
        <v>134</v>
      </c>
      <c r="B69" s="58">
        <v>39</v>
      </c>
      <c r="C69" s="59" t="s">
        <v>544</v>
      </c>
      <c r="D69" s="59" t="s">
        <v>544</v>
      </c>
      <c r="E69" s="59" t="s">
        <v>544</v>
      </c>
      <c r="F69" s="114" t="s">
        <v>544</v>
      </c>
    </row>
    <row r="70" spans="1:6" hidden="1">
      <c r="A70" s="59" t="s">
        <v>135</v>
      </c>
      <c r="B70" s="58">
        <v>39.4</v>
      </c>
      <c r="C70" s="59" t="s">
        <v>544</v>
      </c>
      <c r="D70" s="59" t="s">
        <v>544</v>
      </c>
      <c r="E70" s="59" t="s">
        <v>544</v>
      </c>
      <c r="F70" s="114" t="s">
        <v>544</v>
      </c>
    </row>
    <row r="71" spans="1:6" hidden="1">
      <c r="A71" s="59" t="s">
        <v>136</v>
      </c>
      <c r="B71" s="58">
        <v>39.700000000000003</v>
      </c>
      <c r="C71" s="59" t="s">
        <v>544</v>
      </c>
      <c r="D71" s="59" t="s">
        <v>544</v>
      </c>
      <c r="E71" s="59" t="s">
        <v>544</v>
      </c>
      <c r="F71" s="114" t="s">
        <v>544</v>
      </c>
    </row>
    <row r="72" spans="1:6" hidden="1">
      <c r="A72" s="59" t="s">
        <v>137</v>
      </c>
      <c r="B72" s="58">
        <v>40.1</v>
      </c>
      <c r="C72" s="59" t="s">
        <v>544</v>
      </c>
      <c r="D72" s="59" t="s">
        <v>544</v>
      </c>
      <c r="E72" s="59" t="s">
        <v>544</v>
      </c>
      <c r="F72" s="114" t="s">
        <v>544</v>
      </c>
    </row>
    <row r="73" spans="1:6" hidden="1">
      <c r="A73" s="59" t="s">
        <v>138</v>
      </c>
      <c r="B73" s="58">
        <v>40.4</v>
      </c>
      <c r="C73" s="59" t="s">
        <v>544</v>
      </c>
      <c r="D73" s="59" t="s">
        <v>544</v>
      </c>
      <c r="E73" s="59" t="s">
        <v>544</v>
      </c>
      <c r="F73" s="114" t="s">
        <v>544</v>
      </c>
    </row>
    <row r="74" spans="1:6" hidden="1">
      <c r="A74" s="59" t="s">
        <v>139</v>
      </c>
      <c r="B74" s="58">
        <v>40.799999999999997</v>
      </c>
      <c r="C74" s="59" t="s">
        <v>544</v>
      </c>
      <c r="D74" s="59" t="s">
        <v>544</v>
      </c>
      <c r="E74" s="59" t="s">
        <v>544</v>
      </c>
      <c r="F74" s="114" t="s">
        <v>544</v>
      </c>
    </row>
    <row r="75" spans="1:6" hidden="1">
      <c r="A75" s="59" t="s">
        <v>140</v>
      </c>
      <c r="B75" s="58">
        <v>41.1</v>
      </c>
      <c r="C75" s="59" t="s">
        <v>544</v>
      </c>
      <c r="D75" s="59" t="s">
        <v>544</v>
      </c>
      <c r="E75" s="59" t="s">
        <v>544</v>
      </c>
      <c r="F75" s="114" t="s">
        <v>544</v>
      </c>
    </row>
    <row r="76" spans="1:6" hidden="1">
      <c r="A76" s="59" t="s">
        <v>141</v>
      </c>
      <c r="B76" s="58">
        <v>41.5</v>
      </c>
      <c r="C76" s="59" t="s">
        <v>544</v>
      </c>
      <c r="D76" s="59" t="s">
        <v>544</v>
      </c>
      <c r="E76" s="59" t="s">
        <v>544</v>
      </c>
      <c r="F76" s="114" t="s">
        <v>544</v>
      </c>
    </row>
    <row r="77" spans="1:6" hidden="1">
      <c r="A77" s="59" t="s">
        <v>142</v>
      </c>
      <c r="B77" s="58">
        <v>41.8</v>
      </c>
      <c r="C77" s="59" t="s">
        <v>544</v>
      </c>
      <c r="D77" s="59" t="s">
        <v>544</v>
      </c>
      <c r="E77" s="59" t="s">
        <v>544</v>
      </c>
      <c r="F77" s="114" t="s">
        <v>544</v>
      </c>
    </row>
    <row r="78" spans="1:6" hidden="1">
      <c r="A78" s="59" t="s">
        <v>143</v>
      </c>
      <c r="B78" s="58">
        <v>42.2</v>
      </c>
      <c r="C78" s="59" t="s">
        <v>544</v>
      </c>
      <c r="D78" s="59" t="s">
        <v>544</v>
      </c>
      <c r="E78" s="59" t="s">
        <v>544</v>
      </c>
      <c r="F78" s="114" t="s">
        <v>544</v>
      </c>
    </row>
    <row r="79" spans="1:6" hidden="1">
      <c r="A79" s="59" t="s">
        <v>144</v>
      </c>
      <c r="B79" s="58">
        <v>42.5</v>
      </c>
      <c r="C79" s="59" t="s">
        <v>544</v>
      </c>
      <c r="D79" s="59" t="s">
        <v>544</v>
      </c>
      <c r="E79" s="59" t="s">
        <v>544</v>
      </c>
      <c r="F79" s="114" t="s">
        <v>544</v>
      </c>
    </row>
    <row r="80" spans="1:6" hidden="1">
      <c r="A80" s="59" t="s">
        <v>145</v>
      </c>
      <c r="B80" s="58">
        <v>42.9</v>
      </c>
      <c r="C80" s="59" t="s">
        <v>544</v>
      </c>
      <c r="D80" s="59" t="s">
        <v>544</v>
      </c>
      <c r="E80" s="59" t="s">
        <v>544</v>
      </c>
      <c r="F80" s="114" t="s">
        <v>544</v>
      </c>
    </row>
    <row r="81" spans="1:6" hidden="1">
      <c r="A81" s="59" t="s">
        <v>146</v>
      </c>
      <c r="B81" s="58">
        <v>43.3</v>
      </c>
      <c r="C81" s="59" t="s">
        <v>544</v>
      </c>
      <c r="D81" s="59" t="s">
        <v>544</v>
      </c>
      <c r="E81" s="59" t="s">
        <v>544</v>
      </c>
      <c r="F81" s="114" t="s">
        <v>544</v>
      </c>
    </row>
    <row r="82" spans="1:6" hidden="1">
      <c r="A82" s="59" t="s">
        <v>147</v>
      </c>
      <c r="B82" s="58">
        <v>43.6</v>
      </c>
      <c r="C82" s="59" t="s">
        <v>544</v>
      </c>
      <c r="D82" s="59" t="s">
        <v>544</v>
      </c>
      <c r="E82" s="59" t="s">
        <v>544</v>
      </c>
      <c r="F82" s="114" t="s">
        <v>544</v>
      </c>
    </row>
    <row r="83" spans="1:6" hidden="1">
      <c r="A83" s="59" t="s">
        <v>148</v>
      </c>
      <c r="B83" s="58">
        <v>44</v>
      </c>
      <c r="C83" s="59" t="s">
        <v>544</v>
      </c>
      <c r="D83" s="59" t="s">
        <v>544</v>
      </c>
      <c r="E83" s="59" t="s">
        <v>544</v>
      </c>
      <c r="F83" s="114" t="s">
        <v>544</v>
      </c>
    </row>
    <row r="84" spans="1:6" hidden="1">
      <c r="A84" s="59" t="s">
        <v>149</v>
      </c>
      <c r="B84" s="58">
        <v>44.4</v>
      </c>
      <c r="C84" s="59" t="s">
        <v>544</v>
      </c>
      <c r="D84" s="59" t="s">
        <v>544</v>
      </c>
      <c r="E84" s="59" t="s">
        <v>544</v>
      </c>
      <c r="F84" s="114" t="s">
        <v>544</v>
      </c>
    </row>
    <row r="85" spans="1:6" hidden="1">
      <c r="A85" s="59" t="s">
        <v>150</v>
      </c>
      <c r="B85" s="58">
        <v>44.8</v>
      </c>
      <c r="C85" s="59" t="s">
        <v>544</v>
      </c>
      <c r="D85" s="59" t="s">
        <v>544</v>
      </c>
      <c r="E85" s="59" t="s">
        <v>544</v>
      </c>
      <c r="F85" s="114" t="s">
        <v>544</v>
      </c>
    </row>
    <row r="86" spans="1:6" hidden="1">
      <c r="A86" s="59" t="s">
        <v>151</v>
      </c>
      <c r="B86" s="58">
        <v>45.2</v>
      </c>
      <c r="C86" s="59" t="s">
        <v>544</v>
      </c>
      <c r="D86" s="59" t="s">
        <v>544</v>
      </c>
      <c r="E86" s="59" t="s">
        <v>544</v>
      </c>
      <c r="F86" s="114" t="s">
        <v>544</v>
      </c>
    </row>
    <row r="87" spans="1:6" hidden="1">
      <c r="A87" s="59" t="s">
        <v>152</v>
      </c>
      <c r="B87" s="58">
        <v>45.6</v>
      </c>
      <c r="C87" s="59" t="s">
        <v>544</v>
      </c>
      <c r="D87" s="59" t="s">
        <v>544</v>
      </c>
      <c r="E87" s="59" t="s">
        <v>544</v>
      </c>
      <c r="F87" s="114" t="s">
        <v>544</v>
      </c>
    </row>
    <row r="88" spans="1:6" hidden="1">
      <c r="A88" s="59" t="s">
        <v>153</v>
      </c>
      <c r="B88" s="58">
        <v>45.9</v>
      </c>
      <c r="C88" s="59" t="s">
        <v>544</v>
      </c>
      <c r="D88" s="59" t="s">
        <v>544</v>
      </c>
      <c r="E88" s="59" t="s">
        <v>544</v>
      </c>
      <c r="F88" s="114" t="s">
        <v>544</v>
      </c>
    </row>
    <row r="89" spans="1:6" hidden="1">
      <c r="A89" s="59" t="s">
        <v>154</v>
      </c>
      <c r="B89" s="58">
        <v>46.3</v>
      </c>
      <c r="C89" s="59" t="s">
        <v>544</v>
      </c>
      <c r="D89" s="59" t="s">
        <v>544</v>
      </c>
      <c r="E89" s="59" t="s">
        <v>544</v>
      </c>
      <c r="F89" s="114" t="s">
        <v>544</v>
      </c>
    </row>
    <row r="90" spans="1:6" hidden="1">
      <c r="A90" s="59" t="s">
        <v>155</v>
      </c>
      <c r="B90" s="58">
        <v>46.7</v>
      </c>
      <c r="C90" s="59" t="s">
        <v>544</v>
      </c>
      <c r="D90" s="59" t="s">
        <v>544</v>
      </c>
      <c r="E90" s="59" t="s">
        <v>544</v>
      </c>
      <c r="F90" s="114" t="s">
        <v>544</v>
      </c>
    </row>
    <row r="91" spans="1:6" hidden="1">
      <c r="A91" s="59" t="s">
        <v>156</v>
      </c>
      <c r="B91" s="58">
        <v>47.1</v>
      </c>
      <c r="C91" s="59" t="s">
        <v>544</v>
      </c>
      <c r="D91" s="59" t="s">
        <v>544</v>
      </c>
      <c r="E91" s="59" t="s">
        <v>544</v>
      </c>
      <c r="F91" s="114" t="s">
        <v>544</v>
      </c>
    </row>
    <row r="92" spans="1:6" hidden="1">
      <c r="A92" s="59" t="s">
        <v>157</v>
      </c>
      <c r="B92" s="58">
        <v>47.5</v>
      </c>
      <c r="C92" s="59" t="s">
        <v>544</v>
      </c>
      <c r="D92" s="59" t="s">
        <v>544</v>
      </c>
      <c r="E92" s="59" t="s">
        <v>544</v>
      </c>
      <c r="F92" s="114" t="s">
        <v>544</v>
      </c>
    </row>
    <row r="93" spans="1:6" hidden="1">
      <c r="A93" s="59" t="s">
        <v>158</v>
      </c>
      <c r="B93" s="58">
        <v>48</v>
      </c>
      <c r="C93" s="59" t="s">
        <v>544</v>
      </c>
      <c r="D93" s="59" t="s">
        <v>544</v>
      </c>
      <c r="E93" s="59" t="s">
        <v>544</v>
      </c>
      <c r="F93" s="114" t="s">
        <v>544</v>
      </c>
    </row>
    <row r="94" spans="1:6" hidden="1">
      <c r="A94" s="59" t="s">
        <v>159</v>
      </c>
      <c r="B94" s="58">
        <v>48.4</v>
      </c>
      <c r="C94" s="59" t="s">
        <v>544</v>
      </c>
      <c r="D94" s="59" t="s">
        <v>544</v>
      </c>
      <c r="E94" s="59" t="s">
        <v>544</v>
      </c>
      <c r="F94" s="114" t="s">
        <v>544</v>
      </c>
    </row>
    <row r="95" spans="1:6" hidden="1">
      <c r="A95" s="59" t="s">
        <v>160</v>
      </c>
      <c r="B95" s="58">
        <v>48.8</v>
      </c>
      <c r="C95" s="59" t="s">
        <v>544</v>
      </c>
      <c r="D95" s="59" t="s">
        <v>544</v>
      </c>
      <c r="E95" s="59" t="s">
        <v>544</v>
      </c>
      <c r="F95" s="114" t="s">
        <v>544</v>
      </c>
    </row>
    <row r="96" spans="1:6" hidden="1">
      <c r="A96" s="59" t="s">
        <v>161</v>
      </c>
      <c r="B96" s="58">
        <v>49.2</v>
      </c>
      <c r="C96" s="59" t="s">
        <v>544</v>
      </c>
      <c r="D96" s="59" t="s">
        <v>544</v>
      </c>
      <c r="E96" s="59" t="s">
        <v>544</v>
      </c>
      <c r="F96" s="114" t="s">
        <v>544</v>
      </c>
    </row>
    <row r="97" spans="1:6" hidden="1">
      <c r="A97" s="59" t="s">
        <v>162</v>
      </c>
      <c r="B97" s="58">
        <v>49.6</v>
      </c>
      <c r="C97" s="59" t="s">
        <v>544</v>
      </c>
      <c r="D97" s="59" t="s">
        <v>544</v>
      </c>
      <c r="E97" s="59" t="s">
        <v>544</v>
      </c>
      <c r="F97" s="114" t="s">
        <v>544</v>
      </c>
    </row>
    <row r="98" spans="1:6" hidden="1">
      <c r="A98" s="59" t="s">
        <v>163</v>
      </c>
      <c r="B98" s="58">
        <v>50.1</v>
      </c>
      <c r="C98" s="59" t="s">
        <v>544</v>
      </c>
      <c r="D98" s="59" t="s">
        <v>544</v>
      </c>
      <c r="E98" s="59" t="s">
        <v>544</v>
      </c>
      <c r="F98" s="114" t="s">
        <v>544</v>
      </c>
    </row>
    <row r="99" spans="1:6" hidden="1">
      <c r="A99" s="59" t="s">
        <v>164</v>
      </c>
      <c r="B99" s="58">
        <v>50.5</v>
      </c>
      <c r="C99" s="59" t="s">
        <v>544</v>
      </c>
      <c r="D99" s="59" t="s">
        <v>544</v>
      </c>
      <c r="E99" s="59" t="s">
        <v>544</v>
      </c>
      <c r="F99" s="114" t="s">
        <v>544</v>
      </c>
    </row>
    <row r="100" spans="1:6" hidden="1">
      <c r="A100" s="59" t="s">
        <v>165</v>
      </c>
      <c r="B100" s="58">
        <v>50.9</v>
      </c>
      <c r="C100" s="59" t="s">
        <v>544</v>
      </c>
      <c r="D100" s="59" t="s">
        <v>544</v>
      </c>
      <c r="E100" s="59" t="s">
        <v>544</v>
      </c>
      <c r="F100" s="114" t="s">
        <v>544</v>
      </c>
    </row>
    <row r="101" spans="1:6" hidden="1">
      <c r="A101" s="59" t="s">
        <v>166</v>
      </c>
      <c r="B101" s="58">
        <v>51.4</v>
      </c>
      <c r="C101" s="59" t="s">
        <v>544</v>
      </c>
      <c r="D101" s="59" t="s">
        <v>544</v>
      </c>
      <c r="E101" s="59" t="s">
        <v>544</v>
      </c>
      <c r="F101" s="114" t="s">
        <v>544</v>
      </c>
    </row>
    <row r="102" spans="1:6" hidden="1">
      <c r="A102" s="59" t="s">
        <v>167</v>
      </c>
      <c r="B102" s="58">
        <v>51.8</v>
      </c>
      <c r="C102" s="59" t="s">
        <v>544</v>
      </c>
      <c r="D102" s="59" t="s">
        <v>544</v>
      </c>
      <c r="E102" s="59" t="s">
        <v>544</v>
      </c>
      <c r="F102" s="114" t="s">
        <v>544</v>
      </c>
    </row>
    <row r="103" spans="1:6" hidden="1">
      <c r="A103" s="59" t="s">
        <v>168</v>
      </c>
      <c r="B103" s="58">
        <v>52.2</v>
      </c>
      <c r="C103" s="59" t="s">
        <v>544</v>
      </c>
      <c r="D103" s="59" t="s">
        <v>544</v>
      </c>
      <c r="E103" s="59" t="s">
        <v>544</v>
      </c>
      <c r="F103" s="114" t="s">
        <v>544</v>
      </c>
    </row>
    <row r="104" spans="1:6" hidden="1">
      <c r="A104" s="59" t="s">
        <v>169</v>
      </c>
      <c r="B104" s="58">
        <v>52.7</v>
      </c>
      <c r="C104" s="59" t="s">
        <v>544</v>
      </c>
      <c r="D104" s="59" t="s">
        <v>544</v>
      </c>
      <c r="E104" s="59" t="s">
        <v>544</v>
      </c>
      <c r="F104" s="114" t="s">
        <v>544</v>
      </c>
    </row>
    <row r="105" spans="1:6" hidden="1">
      <c r="A105" s="59" t="s">
        <v>170</v>
      </c>
      <c r="B105" s="58">
        <v>53.2</v>
      </c>
      <c r="C105" s="59" t="s">
        <v>544</v>
      </c>
      <c r="D105" s="59" t="s">
        <v>544</v>
      </c>
      <c r="E105" s="59" t="s">
        <v>544</v>
      </c>
      <c r="F105" s="114" t="s">
        <v>544</v>
      </c>
    </row>
    <row r="106" spans="1:6" hidden="1">
      <c r="A106" s="59" t="s">
        <v>171</v>
      </c>
      <c r="B106" s="58">
        <v>53.6</v>
      </c>
      <c r="C106" s="59" t="s">
        <v>544</v>
      </c>
      <c r="D106" s="59" t="s">
        <v>544</v>
      </c>
      <c r="E106" s="59" t="s">
        <v>544</v>
      </c>
      <c r="F106" s="114" t="s">
        <v>544</v>
      </c>
    </row>
    <row r="107" spans="1:6" hidden="1">
      <c r="A107" s="59" t="s">
        <v>172</v>
      </c>
      <c r="B107" s="58">
        <v>54.1</v>
      </c>
      <c r="C107" s="59" t="s">
        <v>544</v>
      </c>
      <c r="D107" s="59" t="s">
        <v>544</v>
      </c>
      <c r="E107" s="59" t="s">
        <v>544</v>
      </c>
      <c r="F107" s="114" t="s">
        <v>544</v>
      </c>
    </row>
    <row r="108" spans="1:6" hidden="1">
      <c r="A108" s="59" t="s">
        <v>173</v>
      </c>
      <c r="B108" s="58">
        <v>54.5</v>
      </c>
      <c r="C108" s="59" t="s">
        <v>544</v>
      </c>
      <c r="D108" s="59" t="s">
        <v>544</v>
      </c>
      <c r="E108" s="59" t="s">
        <v>544</v>
      </c>
      <c r="F108" s="114" t="s">
        <v>544</v>
      </c>
    </row>
    <row r="109" spans="1:6" hidden="1">
      <c r="A109" s="59" t="s">
        <v>174</v>
      </c>
      <c r="B109" s="58">
        <v>55</v>
      </c>
      <c r="C109" s="59" t="s">
        <v>544</v>
      </c>
      <c r="D109" s="59" t="s">
        <v>544</v>
      </c>
      <c r="E109" s="59" t="s">
        <v>544</v>
      </c>
      <c r="F109" s="114" t="s">
        <v>544</v>
      </c>
    </row>
    <row r="110" spans="1:6" hidden="1">
      <c r="A110" s="59" t="s">
        <v>175</v>
      </c>
      <c r="B110" s="58">
        <v>55.5</v>
      </c>
      <c r="C110" s="59" t="s">
        <v>544</v>
      </c>
      <c r="D110" s="59" t="s">
        <v>544</v>
      </c>
      <c r="E110" s="59" t="s">
        <v>544</v>
      </c>
      <c r="F110" s="114" t="s">
        <v>544</v>
      </c>
    </row>
    <row r="111" spans="1:6" hidden="1">
      <c r="A111" s="59" t="s">
        <v>176</v>
      </c>
      <c r="B111" s="58">
        <v>56</v>
      </c>
      <c r="C111" s="59" t="s">
        <v>544</v>
      </c>
      <c r="D111" s="59" t="s">
        <v>544</v>
      </c>
      <c r="E111" s="59" t="s">
        <v>544</v>
      </c>
      <c r="F111" s="114" t="s">
        <v>544</v>
      </c>
    </row>
    <row r="112" spans="1:6" hidden="1">
      <c r="A112" s="59" t="s">
        <v>177</v>
      </c>
      <c r="B112" s="58">
        <v>56.4</v>
      </c>
      <c r="C112" s="59" t="s">
        <v>544</v>
      </c>
      <c r="D112" s="59" t="s">
        <v>544</v>
      </c>
      <c r="E112" s="59" t="s">
        <v>544</v>
      </c>
      <c r="F112" s="114" t="s">
        <v>544</v>
      </c>
    </row>
    <row r="113" spans="1:20" hidden="1">
      <c r="A113" s="59" t="s">
        <v>178</v>
      </c>
      <c r="B113" s="58">
        <v>56.9</v>
      </c>
      <c r="C113" s="59" t="s">
        <v>544</v>
      </c>
      <c r="D113" s="59" t="s">
        <v>544</v>
      </c>
      <c r="E113" s="59" t="s">
        <v>544</v>
      </c>
      <c r="F113" s="114" t="s">
        <v>544</v>
      </c>
    </row>
    <row r="114" spans="1:20" hidden="1">
      <c r="A114" s="59" t="s">
        <v>179</v>
      </c>
      <c r="B114" s="58">
        <v>57.4</v>
      </c>
      <c r="C114" s="59" t="s">
        <v>544</v>
      </c>
      <c r="D114" s="59" t="s">
        <v>544</v>
      </c>
      <c r="E114" s="59" t="s">
        <v>544</v>
      </c>
      <c r="F114" s="114" t="s">
        <v>544</v>
      </c>
    </row>
    <row r="115" spans="1:20" hidden="1">
      <c r="A115" s="59" t="s">
        <v>180</v>
      </c>
      <c r="B115" s="58">
        <v>57.9</v>
      </c>
      <c r="C115" s="59" t="s">
        <v>544</v>
      </c>
      <c r="D115" s="59" t="s">
        <v>544</v>
      </c>
      <c r="E115" s="59" t="s">
        <v>544</v>
      </c>
      <c r="F115" s="114" t="s">
        <v>544</v>
      </c>
    </row>
    <row r="116" spans="1:20" hidden="1">
      <c r="A116" s="59" t="s">
        <v>181</v>
      </c>
      <c r="B116" s="58">
        <v>58.4</v>
      </c>
      <c r="C116" s="59" t="s">
        <v>544</v>
      </c>
      <c r="D116" s="59" t="s">
        <v>544</v>
      </c>
      <c r="E116" s="59" t="s">
        <v>544</v>
      </c>
      <c r="F116" s="114" t="s">
        <v>544</v>
      </c>
    </row>
    <row r="117" spans="1:20" hidden="1">
      <c r="A117" s="59" t="s">
        <v>182</v>
      </c>
      <c r="B117" s="58">
        <v>58.9</v>
      </c>
      <c r="C117" s="59" t="s">
        <v>544</v>
      </c>
      <c r="D117" s="59" t="s">
        <v>544</v>
      </c>
      <c r="E117" s="59" t="s">
        <v>544</v>
      </c>
      <c r="F117" s="114" t="s">
        <v>544</v>
      </c>
    </row>
    <row r="118" spans="1:20" hidden="1">
      <c r="A118" s="59" t="s">
        <v>183</v>
      </c>
      <c r="B118" s="58">
        <v>59.4</v>
      </c>
      <c r="C118" s="59" t="s">
        <v>544</v>
      </c>
      <c r="D118" s="59" t="s">
        <v>544</v>
      </c>
      <c r="E118" s="59" t="s">
        <v>544</v>
      </c>
      <c r="F118" s="114" t="s">
        <v>544</v>
      </c>
    </row>
    <row r="119" spans="1:20" hidden="1">
      <c r="A119" s="59" t="s">
        <v>184</v>
      </c>
      <c r="B119" s="58">
        <v>59.9</v>
      </c>
      <c r="C119" s="59" t="s">
        <v>544</v>
      </c>
      <c r="D119" s="59" t="s">
        <v>544</v>
      </c>
      <c r="E119" s="59" t="s">
        <v>544</v>
      </c>
      <c r="F119" s="114" t="s">
        <v>544</v>
      </c>
    </row>
    <row r="120" spans="1:20" hidden="1">
      <c r="A120" s="59" t="s">
        <v>185</v>
      </c>
      <c r="B120" s="58">
        <v>60.4</v>
      </c>
      <c r="C120" s="59" t="s">
        <v>544</v>
      </c>
      <c r="D120" s="59" t="s">
        <v>544</v>
      </c>
      <c r="E120" s="59" t="s">
        <v>544</v>
      </c>
      <c r="F120" s="114" t="s">
        <v>544</v>
      </c>
    </row>
    <row r="121" spans="1:20" hidden="1">
      <c r="A121" s="59" t="s">
        <v>186</v>
      </c>
      <c r="B121" s="58">
        <v>61</v>
      </c>
      <c r="C121" s="59" t="s">
        <v>544</v>
      </c>
      <c r="D121" s="59" t="s">
        <v>544</v>
      </c>
      <c r="E121" s="59" t="s">
        <v>544</v>
      </c>
      <c r="F121" s="114" t="s">
        <v>544</v>
      </c>
    </row>
    <row r="122" spans="1:20" hidden="1">
      <c r="A122" s="59" t="s">
        <v>187</v>
      </c>
      <c r="B122" s="58">
        <v>61.5</v>
      </c>
      <c r="C122" s="59" t="s">
        <v>544</v>
      </c>
      <c r="D122" s="59" t="s">
        <v>544</v>
      </c>
      <c r="E122" s="59" t="s">
        <v>544</v>
      </c>
      <c r="F122" s="114" t="s">
        <v>544</v>
      </c>
    </row>
    <row r="123" spans="1:20" hidden="1">
      <c r="A123" s="59" t="s">
        <v>188</v>
      </c>
      <c r="B123" s="58">
        <v>62</v>
      </c>
      <c r="C123" s="59" t="s">
        <v>544</v>
      </c>
      <c r="D123" s="59" t="s">
        <v>544</v>
      </c>
      <c r="E123" s="59" t="s">
        <v>544</v>
      </c>
      <c r="F123" s="114" t="s">
        <v>544</v>
      </c>
    </row>
    <row r="124" spans="1:20" hidden="1">
      <c r="A124" s="59" t="s">
        <v>189</v>
      </c>
      <c r="B124" s="58">
        <v>62.6</v>
      </c>
      <c r="C124" s="59" t="s">
        <v>544</v>
      </c>
      <c r="D124" s="59" t="s">
        <v>544</v>
      </c>
      <c r="E124" s="59" t="s">
        <v>544</v>
      </c>
      <c r="F124" s="114" t="s">
        <v>544</v>
      </c>
    </row>
    <row r="125" spans="1:20" hidden="1">
      <c r="A125" s="59" t="s">
        <v>190</v>
      </c>
      <c r="B125" s="58">
        <v>63.1</v>
      </c>
      <c r="C125" s="59" t="s">
        <v>544</v>
      </c>
      <c r="D125" s="59" t="s">
        <v>544</v>
      </c>
      <c r="E125" s="59" t="s">
        <v>544</v>
      </c>
      <c r="F125" s="114" t="s">
        <v>544</v>
      </c>
    </row>
    <row r="126" spans="1:20" hidden="1">
      <c r="A126" s="59" t="s">
        <v>191</v>
      </c>
      <c r="B126" s="58">
        <v>63.6</v>
      </c>
      <c r="C126" s="59" t="s">
        <v>544</v>
      </c>
      <c r="D126" s="59" t="s">
        <v>544</v>
      </c>
      <c r="E126" s="59" t="s">
        <v>544</v>
      </c>
      <c r="F126" s="114" t="s">
        <v>544</v>
      </c>
    </row>
    <row r="127" spans="1:20">
      <c r="A127" s="59" t="s">
        <v>192</v>
      </c>
      <c r="B127" s="58">
        <v>64.099999999999994</v>
      </c>
      <c r="C127" s="58">
        <v>68.942465999999996</v>
      </c>
      <c r="D127" s="58">
        <v>69.13</v>
      </c>
      <c r="E127" s="58">
        <v>75.67</v>
      </c>
      <c r="F127">
        <v>69.13</v>
      </c>
    </row>
    <row r="128" spans="1:20">
      <c r="A128" s="59" t="s">
        <v>193</v>
      </c>
      <c r="B128" s="58">
        <v>64.599999999999994</v>
      </c>
      <c r="C128" s="58">
        <v>69.901246999999998</v>
      </c>
      <c r="D128" s="58">
        <v>69.95</v>
      </c>
      <c r="E128" s="58">
        <v>78.040000000000006</v>
      </c>
      <c r="F128">
        <v>69.95</v>
      </c>
      <c r="I128" s="41">
        <f>(B128/B127-1)*100</f>
        <v>0.78003120124805481</v>
      </c>
      <c r="J128" s="41">
        <f>(C128/C127-1)*100</f>
        <v>1.3906972808312323</v>
      </c>
      <c r="K128" s="41">
        <f t="shared" ref="K128:K191" si="0">(D128/D127-1)*100</f>
        <v>1.1861709822074351</v>
      </c>
      <c r="L128" s="41">
        <f t="shared" ref="L128:L191" si="1">I128-J128</f>
        <v>-0.61066607958317753</v>
      </c>
      <c r="M128" s="41"/>
      <c r="N128" s="41"/>
      <c r="O128" s="41"/>
      <c r="P128" s="41"/>
      <c r="Q128" s="41"/>
      <c r="S128" s="40">
        <f t="shared" ref="S128:S191" si="2">IF(I128&lt;0,L128,0)</f>
        <v>0</v>
      </c>
      <c r="T128" s="40">
        <f t="shared" ref="T128:T191" si="3">IF(I128&lt;0,1,0)</f>
        <v>0</v>
      </c>
    </row>
    <row r="129" spans="1:20">
      <c r="A129" s="59" t="s">
        <v>194</v>
      </c>
      <c r="B129" s="58">
        <v>65.7</v>
      </c>
      <c r="C129" s="58">
        <v>71.018043000000006</v>
      </c>
      <c r="D129" s="58">
        <v>70.959999999999994</v>
      </c>
      <c r="E129" s="58">
        <v>77.75</v>
      </c>
      <c r="F129">
        <v>70.959999999999994</v>
      </c>
      <c r="I129" s="41">
        <f t="shared" ref="I129:I192" si="4">(B129/B128-1)*100</f>
        <v>1.702786377708998</v>
      </c>
      <c r="J129" s="41">
        <f t="shared" ref="J129:J192" si="5">(C129/C128-1)*100</f>
        <v>1.5976767910878653</v>
      </c>
      <c r="K129" s="41">
        <f t="shared" si="0"/>
        <v>1.4438884917798323</v>
      </c>
      <c r="L129" s="41">
        <f t="shared" si="1"/>
        <v>0.10510958662113268</v>
      </c>
      <c r="M129" s="41"/>
      <c r="N129" s="41"/>
      <c r="O129" s="41"/>
      <c r="P129" s="41"/>
      <c r="Q129" s="41"/>
      <c r="S129" s="40">
        <f t="shared" si="2"/>
        <v>0</v>
      </c>
      <c r="T129" s="40">
        <f t="shared" si="3"/>
        <v>0</v>
      </c>
    </row>
    <row r="130" spans="1:20">
      <c r="A130" s="59" t="s">
        <v>195</v>
      </c>
      <c r="B130" s="58">
        <v>67.3</v>
      </c>
      <c r="C130" s="58">
        <v>72.496078999999995</v>
      </c>
      <c r="D130" s="58">
        <v>72.19</v>
      </c>
      <c r="E130" s="58">
        <v>82.67</v>
      </c>
      <c r="F130">
        <v>72.19</v>
      </c>
      <c r="I130" s="41">
        <f t="shared" si="4"/>
        <v>2.4353120243531201</v>
      </c>
      <c r="J130" s="41">
        <f t="shared" si="5"/>
        <v>2.081211953418638</v>
      </c>
      <c r="K130" s="41">
        <f t="shared" si="0"/>
        <v>1.7333709131905461</v>
      </c>
      <c r="L130" s="41">
        <f t="shared" si="1"/>
        <v>0.35410007093448215</v>
      </c>
      <c r="M130" s="41"/>
      <c r="N130" s="41"/>
      <c r="O130" s="41"/>
      <c r="P130" s="41"/>
      <c r="Q130" s="41"/>
      <c r="S130" s="40">
        <f t="shared" si="2"/>
        <v>0</v>
      </c>
      <c r="T130" s="40">
        <f t="shared" si="3"/>
        <v>0</v>
      </c>
    </row>
    <row r="131" spans="1:20">
      <c r="A131" s="59" t="s">
        <v>196</v>
      </c>
      <c r="B131" s="58">
        <v>67.8</v>
      </c>
      <c r="C131" s="58">
        <v>72.572998999999996</v>
      </c>
      <c r="D131" s="58">
        <v>72.78</v>
      </c>
      <c r="E131" s="58">
        <v>77.64</v>
      </c>
      <c r="F131">
        <v>72.78</v>
      </c>
      <c r="I131" s="41">
        <f t="shared" si="4"/>
        <v>0.7429420505200568</v>
      </c>
      <c r="J131" s="41">
        <f t="shared" si="5"/>
        <v>0.10610229002867566</v>
      </c>
      <c r="K131" s="41">
        <f t="shared" si="0"/>
        <v>0.81728771297964187</v>
      </c>
      <c r="L131" s="41">
        <f t="shared" si="1"/>
        <v>0.63683976049138113</v>
      </c>
      <c r="M131" s="41"/>
      <c r="N131" s="41">
        <f t="shared" ref="N131:O131" si="6">(B131/B127-1)*100</f>
        <v>5.7722308892355745</v>
      </c>
      <c r="O131" s="41">
        <f t="shared" si="6"/>
        <v>5.2660329846628828</v>
      </c>
      <c r="P131" s="41">
        <f t="shared" ref="P131:P194" si="7">N131-O131</f>
        <v>0.50619790457269165</v>
      </c>
      <c r="Q131" s="41"/>
      <c r="S131" s="40">
        <f t="shared" si="2"/>
        <v>0</v>
      </c>
      <c r="T131" s="40">
        <f t="shared" si="3"/>
        <v>0</v>
      </c>
    </row>
    <row r="132" spans="1:20">
      <c r="A132" s="59" t="s">
        <v>197</v>
      </c>
      <c r="B132" s="58">
        <v>68.599999999999994</v>
      </c>
      <c r="C132" s="58">
        <v>73.447845999999998</v>
      </c>
      <c r="D132" s="58">
        <v>73.52</v>
      </c>
      <c r="E132" s="58">
        <v>79.08</v>
      </c>
      <c r="F132">
        <v>73.52</v>
      </c>
      <c r="I132" s="41">
        <f t="shared" si="4"/>
        <v>1.1799410029498469</v>
      </c>
      <c r="J132" s="41">
        <f t="shared" si="5"/>
        <v>1.2054717485217914</v>
      </c>
      <c r="K132" s="41">
        <f t="shared" si="0"/>
        <v>1.0167628469359702</v>
      </c>
      <c r="L132" s="41">
        <f t="shared" si="1"/>
        <v>-2.5530745571944458E-2</v>
      </c>
      <c r="M132" s="41"/>
      <c r="N132" s="41">
        <f t="shared" ref="N132:O132" si="8">(B132/B128-1)*100</f>
        <v>6.1919504643962897</v>
      </c>
      <c r="O132" s="41">
        <f t="shared" si="8"/>
        <v>5.0737277977315642</v>
      </c>
      <c r="P132" s="41">
        <f t="shared" si="7"/>
        <v>1.1182226666647255</v>
      </c>
      <c r="Q132" s="41"/>
      <c r="S132" s="40">
        <f t="shared" si="2"/>
        <v>0</v>
      </c>
      <c r="T132" s="40">
        <f t="shared" si="3"/>
        <v>0</v>
      </c>
    </row>
    <row r="133" spans="1:20">
      <c r="A133" s="59" t="s">
        <v>198</v>
      </c>
      <c r="B133" s="58">
        <v>69</v>
      </c>
      <c r="C133" s="58">
        <v>73.887480999999994</v>
      </c>
      <c r="D133" s="58">
        <v>73.84</v>
      </c>
      <c r="E133" s="58">
        <v>80.17</v>
      </c>
      <c r="F133">
        <v>73.84</v>
      </c>
      <c r="I133" s="41">
        <f t="shared" si="4"/>
        <v>0.58309037900874383</v>
      </c>
      <c r="J133" s="41">
        <f t="shared" si="5"/>
        <v>0.59856758767302676</v>
      </c>
      <c r="K133" s="41">
        <f t="shared" si="0"/>
        <v>0.43525571273124175</v>
      </c>
      <c r="L133" s="41">
        <f t="shared" si="1"/>
        <v>-1.5477208664282927E-2</v>
      </c>
      <c r="M133" s="41"/>
      <c r="N133" s="41">
        <f t="shared" ref="N133:O133" si="9">(B133/B129-1)*100</f>
        <v>5.0228310502283158</v>
      </c>
      <c r="O133" s="41">
        <f t="shared" si="9"/>
        <v>4.0404351891250911</v>
      </c>
      <c r="P133" s="41">
        <f t="shared" si="7"/>
        <v>0.98239586110322463</v>
      </c>
      <c r="Q133" s="41"/>
      <c r="S133" s="40">
        <f t="shared" si="2"/>
        <v>0</v>
      </c>
      <c r="T133" s="40">
        <f t="shared" si="3"/>
        <v>0</v>
      </c>
    </row>
    <row r="134" spans="1:20">
      <c r="A134" s="59" t="s">
        <v>199</v>
      </c>
      <c r="B134" s="58">
        <v>69.599999999999994</v>
      </c>
      <c r="C134" s="58">
        <v>74.419206000000003</v>
      </c>
      <c r="D134" s="58">
        <v>74.14</v>
      </c>
      <c r="E134" s="58">
        <v>86.44</v>
      </c>
      <c r="F134">
        <v>74.14</v>
      </c>
      <c r="I134" s="41">
        <f t="shared" si="4"/>
        <v>0.86956521739129933</v>
      </c>
      <c r="J134" s="41">
        <f t="shared" si="5"/>
        <v>0.71964153169601364</v>
      </c>
      <c r="K134" s="41">
        <f t="shared" si="0"/>
        <v>0.40628385698808778</v>
      </c>
      <c r="L134" s="41">
        <f t="shared" si="1"/>
        <v>0.14992368569528569</v>
      </c>
      <c r="M134" s="41"/>
      <c r="N134" s="41">
        <f t="shared" ref="N134:O134" si="10">(B134/B130-1)*100</f>
        <v>3.4175334323922613</v>
      </c>
      <c r="O134" s="41">
        <f t="shared" si="10"/>
        <v>2.6527324326050872</v>
      </c>
      <c r="P134" s="41">
        <f t="shared" si="7"/>
        <v>0.76480099978717409</v>
      </c>
      <c r="Q134" s="41"/>
      <c r="S134" s="40">
        <f t="shared" si="2"/>
        <v>0</v>
      </c>
      <c r="T134" s="40">
        <f t="shared" si="3"/>
        <v>0</v>
      </c>
    </row>
    <row r="135" spans="1:20">
      <c r="A135" s="59" t="s">
        <v>200</v>
      </c>
      <c r="B135" s="58">
        <v>70.900000000000006</v>
      </c>
      <c r="C135" s="58">
        <v>75.777254999999997</v>
      </c>
      <c r="D135" s="58">
        <v>75.97</v>
      </c>
      <c r="E135" s="58">
        <v>77.41</v>
      </c>
      <c r="F135">
        <v>75.97</v>
      </c>
      <c r="I135" s="41">
        <f t="shared" si="4"/>
        <v>1.8678160919540332</v>
      </c>
      <c r="J135" s="41">
        <f t="shared" si="5"/>
        <v>1.8248635977115901</v>
      </c>
      <c r="K135" s="41">
        <f t="shared" si="0"/>
        <v>2.4683032101429747</v>
      </c>
      <c r="L135" s="41">
        <f t="shared" si="1"/>
        <v>4.2952494242443073E-2</v>
      </c>
      <c r="M135" s="41"/>
      <c r="N135" s="41">
        <f t="shared" ref="N135:O135" si="11">(B135/B131-1)*100</f>
        <v>4.5722713864306819</v>
      </c>
      <c r="O135" s="41">
        <f t="shared" si="11"/>
        <v>4.415217841555652</v>
      </c>
      <c r="P135" s="41">
        <f t="shared" si="7"/>
        <v>0.15705354487502987</v>
      </c>
      <c r="Q135" s="41"/>
      <c r="S135" s="40">
        <f t="shared" si="2"/>
        <v>0</v>
      </c>
      <c r="T135" s="40">
        <f t="shared" si="3"/>
        <v>0</v>
      </c>
    </row>
    <row r="136" spans="1:20">
      <c r="A136" s="59" t="s">
        <v>201</v>
      </c>
      <c r="B136" s="58">
        <v>71.599999999999994</v>
      </c>
      <c r="C136" s="58">
        <v>76.445967999999993</v>
      </c>
      <c r="D136" s="58">
        <v>76.510000000000005</v>
      </c>
      <c r="E136" s="58">
        <v>79.34</v>
      </c>
      <c r="F136">
        <v>76.510000000000005</v>
      </c>
      <c r="I136" s="41">
        <f t="shared" si="4"/>
        <v>0.9873060648800891</v>
      </c>
      <c r="J136" s="41">
        <f t="shared" si="5"/>
        <v>0.8824719237982448</v>
      </c>
      <c r="K136" s="41">
        <f t="shared" si="0"/>
        <v>0.71080689745952608</v>
      </c>
      <c r="L136" s="41">
        <f t="shared" si="1"/>
        <v>0.1048341410818443</v>
      </c>
      <c r="M136" s="41"/>
      <c r="N136" s="41">
        <f t="shared" ref="N136:O136" si="12">(B136/B132-1)*100</f>
        <v>4.3731778425655898</v>
      </c>
      <c r="O136" s="41">
        <f t="shared" si="12"/>
        <v>4.081974030933444</v>
      </c>
      <c r="P136" s="41">
        <f t="shared" si="7"/>
        <v>0.29120381163214581</v>
      </c>
      <c r="Q136" s="41"/>
      <c r="S136" s="40">
        <f t="shared" si="2"/>
        <v>0</v>
      </c>
      <c r="T136" s="40">
        <f t="shared" si="3"/>
        <v>0</v>
      </c>
    </row>
    <row r="137" spans="1:20">
      <c r="A137" s="59" t="s">
        <v>202</v>
      </c>
      <c r="B137" s="58">
        <v>72.099999999999994</v>
      </c>
      <c r="C137" s="58">
        <v>76.646613000000002</v>
      </c>
      <c r="D137" s="58">
        <v>76.61</v>
      </c>
      <c r="E137" s="58">
        <v>81.150000000000006</v>
      </c>
      <c r="F137">
        <v>76.61</v>
      </c>
      <c r="I137" s="41">
        <f t="shared" si="4"/>
        <v>0.69832402234637492</v>
      </c>
      <c r="J137" s="41">
        <f t="shared" si="5"/>
        <v>0.26246642595983971</v>
      </c>
      <c r="K137" s="41">
        <f t="shared" si="0"/>
        <v>0.1307018690367201</v>
      </c>
      <c r="L137" s="41">
        <f t="shared" si="1"/>
        <v>0.43585759638653521</v>
      </c>
      <c r="M137" s="41"/>
      <c r="N137" s="41">
        <f t="shared" ref="N137:O137" si="13">(B137/B133-1)*100</f>
        <v>4.4927536231883947</v>
      </c>
      <c r="O137" s="41">
        <f t="shared" si="13"/>
        <v>3.7342347616371008</v>
      </c>
      <c r="P137" s="41">
        <f t="shared" si="7"/>
        <v>0.75851886155129389</v>
      </c>
      <c r="Q137" s="41"/>
      <c r="S137" s="40">
        <f t="shared" si="2"/>
        <v>0</v>
      </c>
      <c r="T137" s="40">
        <f t="shared" si="3"/>
        <v>0</v>
      </c>
    </row>
    <row r="138" spans="1:20">
      <c r="A138" s="59" t="s">
        <v>203</v>
      </c>
      <c r="B138" s="58">
        <v>72.599999999999994</v>
      </c>
      <c r="C138" s="58">
        <v>77.167624000000004</v>
      </c>
      <c r="D138" s="58">
        <v>76.900000000000006</v>
      </c>
      <c r="E138" s="58">
        <v>85.64</v>
      </c>
      <c r="F138">
        <v>76.900000000000006</v>
      </c>
      <c r="I138" s="41">
        <f t="shared" si="4"/>
        <v>0.69348127600554754</v>
      </c>
      <c r="J138" s="41">
        <f t="shared" si="5"/>
        <v>0.679757369056877</v>
      </c>
      <c r="K138" s="41">
        <f t="shared" si="0"/>
        <v>0.37854066048819135</v>
      </c>
      <c r="L138" s="41">
        <f t="shared" si="1"/>
        <v>1.3723906948670539E-2</v>
      </c>
      <c r="M138" s="41"/>
      <c r="N138" s="41">
        <f t="shared" ref="N138:O138" si="14">(B138/B134-1)*100</f>
        <v>4.31034482758621</v>
      </c>
      <c r="O138" s="41">
        <f t="shared" si="14"/>
        <v>3.6931568444844798</v>
      </c>
      <c r="P138" s="41">
        <f t="shared" si="7"/>
        <v>0.61718798310173018</v>
      </c>
      <c r="Q138" s="41"/>
      <c r="S138" s="40">
        <f t="shared" si="2"/>
        <v>0</v>
      </c>
      <c r="T138" s="40">
        <f t="shared" si="3"/>
        <v>0</v>
      </c>
    </row>
    <row r="139" spans="1:20">
      <c r="A139" s="59" t="s">
        <v>204</v>
      </c>
      <c r="B139" s="58">
        <v>73.099999999999994</v>
      </c>
      <c r="C139" s="58">
        <v>77.992744000000002</v>
      </c>
      <c r="D139" s="58">
        <v>78.180000000000007</v>
      </c>
      <c r="E139" s="58">
        <v>79.34</v>
      </c>
      <c r="F139">
        <v>78.180000000000007</v>
      </c>
      <c r="I139" s="41">
        <f t="shared" si="4"/>
        <v>0.68870523415978102</v>
      </c>
      <c r="J139" s="41">
        <f t="shared" si="5"/>
        <v>1.0692567131521447</v>
      </c>
      <c r="K139" s="41">
        <f t="shared" si="0"/>
        <v>1.6644993498049487</v>
      </c>
      <c r="L139" s="41">
        <f t="shared" si="1"/>
        <v>-0.38055147899236363</v>
      </c>
      <c r="M139" s="41"/>
      <c r="N139" s="41">
        <f t="shared" ref="N139:O139" si="15">(B139/B135-1)*100</f>
        <v>3.1029619181946133</v>
      </c>
      <c r="O139" s="41">
        <f t="shared" si="15"/>
        <v>2.9236860057810343</v>
      </c>
      <c r="P139" s="41">
        <f t="shared" si="7"/>
        <v>0.17927591241357899</v>
      </c>
      <c r="Q139" s="41"/>
      <c r="S139" s="40">
        <f t="shared" si="2"/>
        <v>0</v>
      </c>
      <c r="T139" s="40">
        <f t="shared" si="3"/>
        <v>0</v>
      </c>
    </row>
    <row r="140" spans="1:20">
      <c r="A140" s="59" t="s">
        <v>205</v>
      </c>
      <c r="B140" s="58">
        <v>73.599999999999994</v>
      </c>
      <c r="C140" s="58">
        <v>77.870649</v>
      </c>
      <c r="D140" s="58">
        <v>77.930000000000007</v>
      </c>
      <c r="E140" s="58">
        <v>80.16</v>
      </c>
      <c r="F140">
        <v>77.930000000000007</v>
      </c>
      <c r="I140" s="41">
        <f t="shared" si="4"/>
        <v>0.68399452804377425</v>
      </c>
      <c r="J140" s="41">
        <f t="shared" si="5"/>
        <v>-0.15654661413118109</v>
      </c>
      <c r="K140" s="41">
        <f t="shared" si="0"/>
        <v>-0.31977487848554587</v>
      </c>
      <c r="L140" s="41">
        <f t="shared" si="1"/>
        <v>0.84054114217495535</v>
      </c>
      <c r="M140" s="41"/>
      <c r="N140" s="41">
        <f t="shared" ref="N140:O140" si="16">(B140/B136-1)*100</f>
        <v>2.7932960893854775</v>
      </c>
      <c r="O140" s="41">
        <f t="shared" si="16"/>
        <v>1.863644397831421</v>
      </c>
      <c r="P140" s="41">
        <f t="shared" si="7"/>
        <v>0.92965169155405647</v>
      </c>
      <c r="Q140" s="41"/>
      <c r="S140" s="40">
        <f t="shared" si="2"/>
        <v>0</v>
      </c>
      <c r="T140" s="40">
        <f t="shared" si="3"/>
        <v>0</v>
      </c>
    </row>
    <row r="141" spans="1:20">
      <c r="A141" s="59" t="s">
        <v>206</v>
      </c>
      <c r="B141" s="58">
        <v>74.099999999999994</v>
      </c>
      <c r="C141" s="58">
        <v>78.314366000000007</v>
      </c>
      <c r="D141" s="58">
        <v>78.3</v>
      </c>
      <c r="E141" s="58">
        <v>82.11</v>
      </c>
      <c r="F141">
        <v>78.3</v>
      </c>
      <c r="I141" s="41">
        <f t="shared" si="4"/>
        <v>0.67934782608696231</v>
      </c>
      <c r="J141" s="41">
        <f t="shared" si="5"/>
        <v>0.56981289574202787</v>
      </c>
      <c r="K141" s="41">
        <f t="shared" si="0"/>
        <v>0.47478506351852356</v>
      </c>
      <c r="L141" s="41">
        <f t="shared" si="1"/>
        <v>0.10953493034493444</v>
      </c>
      <c r="M141" s="41"/>
      <c r="N141" s="41">
        <f t="shared" ref="N141:O141" si="17">(B141/B137-1)*100</f>
        <v>2.7739251040221902</v>
      </c>
      <c r="O141" s="41">
        <f t="shared" si="17"/>
        <v>2.1758991489943647</v>
      </c>
      <c r="P141" s="41">
        <f t="shared" si="7"/>
        <v>0.59802595502782552</v>
      </c>
      <c r="Q141" s="41"/>
      <c r="S141" s="40">
        <f t="shared" si="2"/>
        <v>0</v>
      </c>
      <c r="T141" s="40">
        <f t="shared" si="3"/>
        <v>0</v>
      </c>
    </row>
    <row r="142" spans="1:20">
      <c r="A142" s="59" t="s">
        <v>207</v>
      </c>
      <c r="B142" s="58">
        <v>74.3</v>
      </c>
      <c r="C142" s="58">
        <v>78.542959999999994</v>
      </c>
      <c r="D142" s="58">
        <v>78.31</v>
      </c>
      <c r="E142" s="58">
        <v>86.52</v>
      </c>
      <c r="F142">
        <v>78.31</v>
      </c>
      <c r="I142" s="41">
        <f t="shared" si="4"/>
        <v>0.26990553306343035</v>
      </c>
      <c r="J142" s="41">
        <f t="shared" si="5"/>
        <v>0.29189280546557672</v>
      </c>
      <c r="K142" s="41">
        <f t="shared" si="0"/>
        <v>1.2771392081734056E-2</v>
      </c>
      <c r="L142" s="41">
        <f t="shared" si="1"/>
        <v>-2.1987272402146374E-2</v>
      </c>
      <c r="M142" s="41"/>
      <c r="N142" s="41">
        <f t="shared" ref="N142:O142" si="18">(B142/B138-1)*100</f>
        <v>2.3415977961432466</v>
      </c>
      <c r="O142" s="41">
        <f t="shared" si="18"/>
        <v>1.7822707616344191</v>
      </c>
      <c r="P142" s="41">
        <f t="shared" si="7"/>
        <v>0.55932703450882748</v>
      </c>
      <c r="Q142" s="41"/>
      <c r="S142" s="40">
        <f t="shared" si="2"/>
        <v>0</v>
      </c>
      <c r="T142" s="40">
        <f t="shared" si="3"/>
        <v>0</v>
      </c>
    </row>
    <row r="143" spans="1:20">
      <c r="A143" s="59" t="s">
        <v>208</v>
      </c>
      <c r="B143" s="58">
        <v>74.599999999999994</v>
      </c>
      <c r="C143" s="58">
        <v>78.704525000000004</v>
      </c>
      <c r="D143" s="58">
        <v>78.86</v>
      </c>
      <c r="E143" s="58">
        <v>80.05</v>
      </c>
      <c r="F143">
        <v>78.86</v>
      </c>
      <c r="I143" s="41">
        <f t="shared" si="4"/>
        <v>0.40376850605652326</v>
      </c>
      <c r="J143" s="41">
        <f t="shared" si="5"/>
        <v>0.20570271352138292</v>
      </c>
      <c r="K143" s="41">
        <f t="shared" si="0"/>
        <v>0.70233686630059022</v>
      </c>
      <c r="L143" s="41">
        <f t="shared" si="1"/>
        <v>0.19806579253514034</v>
      </c>
      <c r="M143" s="41"/>
      <c r="N143" s="41">
        <f t="shared" ref="N143:O143" si="19">(B143/B139-1)*100</f>
        <v>2.0519835841313228</v>
      </c>
      <c r="O143" s="41">
        <f t="shared" si="19"/>
        <v>0.91262464108199381</v>
      </c>
      <c r="P143" s="41">
        <f t="shared" si="7"/>
        <v>1.1393589430493289</v>
      </c>
      <c r="Q143" s="41"/>
      <c r="S143" s="40">
        <f t="shared" si="2"/>
        <v>0</v>
      </c>
      <c r="T143" s="40">
        <f t="shared" si="3"/>
        <v>0</v>
      </c>
    </row>
    <row r="144" spans="1:20">
      <c r="A144" s="59" t="s">
        <v>209</v>
      </c>
      <c r="B144" s="58">
        <v>75</v>
      </c>
      <c r="C144" s="58">
        <v>79.052847</v>
      </c>
      <c r="D144" s="58">
        <v>79.099999999999994</v>
      </c>
      <c r="E144" s="58">
        <v>82.6</v>
      </c>
      <c r="F144">
        <v>79.099999999999994</v>
      </c>
      <c r="I144" s="41">
        <f t="shared" si="4"/>
        <v>0.53619302949061698</v>
      </c>
      <c r="J144" s="41">
        <f t="shared" si="5"/>
        <v>0.44256921695415841</v>
      </c>
      <c r="K144" s="41">
        <f t="shared" si="0"/>
        <v>0.30433679939132485</v>
      </c>
      <c r="L144" s="41">
        <f t="shared" si="1"/>
        <v>9.3623812536458573E-2</v>
      </c>
      <c r="M144" s="41"/>
      <c r="N144" s="41">
        <f t="shared" ref="N144:O144" si="20">(B144/B140-1)*100</f>
        <v>1.9021739130434812</v>
      </c>
      <c r="O144" s="41">
        <f t="shared" si="20"/>
        <v>1.5181560898509971</v>
      </c>
      <c r="P144" s="41">
        <f t="shared" si="7"/>
        <v>0.38401782319248401</v>
      </c>
      <c r="Q144" s="41"/>
      <c r="S144" s="40">
        <f t="shared" si="2"/>
        <v>0</v>
      </c>
      <c r="T144" s="40">
        <f t="shared" si="3"/>
        <v>0</v>
      </c>
    </row>
    <row r="145" spans="1:20">
      <c r="A145" s="59" t="s">
        <v>210</v>
      </c>
      <c r="B145" s="58">
        <v>75.3</v>
      </c>
      <c r="C145" s="58">
        <v>79.434127000000004</v>
      </c>
      <c r="D145" s="58">
        <v>79.41</v>
      </c>
      <c r="E145" s="58">
        <v>83.44</v>
      </c>
      <c r="F145">
        <v>79.41</v>
      </c>
      <c r="I145" s="41">
        <f t="shared" si="4"/>
        <v>0.40000000000000036</v>
      </c>
      <c r="J145" s="41">
        <f t="shared" si="5"/>
        <v>0.48231027024239204</v>
      </c>
      <c r="K145" s="41">
        <f t="shared" si="0"/>
        <v>0.39190897597978225</v>
      </c>
      <c r="L145" s="41">
        <f t="shared" si="1"/>
        <v>-8.2310270242391681E-2</v>
      </c>
      <c r="M145" s="41"/>
      <c r="N145" s="41">
        <f t="shared" ref="N145:O145" si="21">(B145/B141-1)*100</f>
        <v>1.6194331983805599</v>
      </c>
      <c r="O145" s="41">
        <f t="shared" si="21"/>
        <v>1.4298283408180845</v>
      </c>
      <c r="P145" s="41">
        <f t="shared" si="7"/>
        <v>0.18960485756247536</v>
      </c>
      <c r="Q145" s="41"/>
      <c r="S145" s="40">
        <f t="shared" si="2"/>
        <v>0</v>
      </c>
      <c r="T145" s="40">
        <f t="shared" si="3"/>
        <v>0</v>
      </c>
    </row>
    <row r="146" spans="1:20">
      <c r="A146" s="59" t="s">
        <v>211</v>
      </c>
      <c r="B146" s="58">
        <v>75.400000000000006</v>
      </c>
      <c r="C146" s="58">
        <v>79.730193999999997</v>
      </c>
      <c r="D146" s="58">
        <v>79.52</v>
      </c>
      <c r="E146" s="58">
        <v>87.12</v>
      </c>
      <c r="F146">
        <v>79.52</v>
      </c>
      <c r="I146" s="41">
        <f t="shared" si="4"/>
        <v>0.13280212483401943</v>
      </c>
      <c r="J146" s="41">
        <f t="shared" si="5"/>
        <v>0.37272015339200326</v>
      </c>
      <c r="K146" s="41">
        <f t="shared" si="0"/>
        <v>0.13852159677623099</v>
      </c>
      <c r="L146" s="41">
        <f t="shared" si="1"/>
        <v>-0.23991802855798383</v>
      </c>
      <c r="M146" s="41"/>
      <c r="N146" s="41">
        <f t="shared" ref="N146:O146" si="22">(B146/B142-1)*100</f>
        <v>1.4804845222072816</v>
      </c>
      <c r="O146" s="41">
        <f t="shared" si="22"/>
        <v>1.5115727749501762</v>
      </c>
      <c r="P146" s="41">
        <f t="shared" si="7"/>
        <v>-3.1088252742894618E-2</v>
      </c>
      <c r="Q146" s="41"/>
      <c r="S146" s="40">
        <f t="shared" si="2"/>
        <v>0</v>
      </c>
      <c r="T146" s="40">
        <f t="shared" si="3"/>
        <v>0</v>
      </c>
    </row>
    <row r="147" spans="1:20">
      <c r="A147" s="59" t="s">
        <v>212</v>
      </c>
      <c r="B147" s="58">
        <v>75.599999999999994</v>
      </c>
      <c r="C147" s="58">
        <v>79.515180000000001</v>
      </c>
      <c r="D147" s="58">
        <v>79.66</v>
      </c>
      <c r="E147" s="58">
        <v>81.900000000000006</v>
      </c>
      <c r="F147">
        <v>79.66</v>
      </c>
      <c r="I147" s="41">
        <f t="shared" si="4"/>
        <v>0.26525198938991412</v>
      </c>
      <c r="J147" s="41">
        <f t="shared" si="5"/>
        <v>-0.26967700592825938</v>
      </c>
      <c r="K147" s="41">
        <f t="shared" si="0"/>
        <v>0.17605633802817433</v>
      </c>
      <c r="L147" s="41">
        <f t="shared" si="1"/>
        <v>0.53492899531817351</v>
      </c>
      <c r="M147" s="41"/>
      <c r="N147" s="41">
        <f t="shared" ref="N147:O147" si="23">(B147/B143-1)*100</f>
        <v>1.3404825737265424</v>
      </c>
      <c r="O147" s="41">
        <f t="shared" si="23"/>
        <v>1.0299979575507212</v>
      </c>
      <c r="P147" s="41">
        <f t="shared" si="7"/>
        <v>0.31048461617582124</v>
      </c>
      <c r="Q147" s="41"/>
      <c r="S147" s="40">
        <f t="shared" si="2"/>
        <v>0</v>
      </c>
      <c r="T147" s="40">
        <f t="shared" si="3"/>
        <v>0</v>
      </c>
    </row>
    <row r="148" spans="1:20">
      <c r="A148" s="59" t="s">
        <v>213</v>
      </c>
      <c r="B148" s="58">
        <v>76.099999999999994</v>
      </c>
      <c r="C148" s="58">
        <v>79.598637999999994</v>
      </c>
      <c r="D148" s="58">
        <v>79.650000000000006</v>
      </c>
      <c r="E148" s="58">
        <v>83.43</v>
      </c>
      <c r="F148">
        <v>79.650000000000006</v>
      </c>
      <c r="I148" s="41">
        <f t="shared" si="4"/>
        <v>0.66137566137565162</v>
      </c>
      <c r="J148" s="41">
        <f t="shared" si="5"/>
        <v>0.10495857520538276</v>
      </c>
      <c r="K148" s="41">
        <f t="shared" si="0"/>
        <v>-1.2553351744903907E-2</v>
      </c>
      <c r="L148" s="41">
        <f t="shared" si="1"/>
        <v>0.55641708617026886</v>
      </c>
      <c r="M148" s="41"/>
      <c r="N148" s="41">
        <f t="shared" ref="N148:O148" si="24">(B148/B144-1)*100</f>
        <v>1.4666666666666606</v>
      </c>
      <c r="O148" s="41">
        <f t="shared" si="24"/>
        <v>0.69041283231707773</v>
      </c>
      <c r="P148" s="41">
        <f t="shared" si="7"/>
        <v>0.77625383434958284</v>
      </c>
      <c r="Q148" s="41"/>
      <c r="S148" s="40">
        <f t="shared" si="2"/>
        <v>0</v>
      </c>
      <c r="T148" s="40">
        <f t="shared" si="3"/>
        <v>0</v>
      </c>
    </row>
    <row r="149" spans="1:20">
      <c r="A149" s="59" t="s">
        <v>214</v>
      </c>
      <c r="B149" s="58">
        <v>76.3</v>
      </c>
      <c r="C149" s="58">
        <v>79.804698000000002</v>
      </c>
      <c r="D149" s="58">
        <v>79.790000000000006</v>
      </c>
      <c r="E149" s="58">
        <v>84.83</v>
      </c>
      <c r="F149">
        <v>79.790000000000006</v>
      </c>
      <c r="I149" s="41">
        <f t="shared" si="4"/>
        <v>0.26281208935612366</v>
      </c>
      <c r="J149" s="41">
        <f t="shared" si="5"/>
        <v>0.2588737762070803</v>
      </c>
      <c r="K149" s="41">
        <f t="shared" si="0"/>
        <v>0.17576898932831764</v>
      </c>
      <c r="L149" s="41">
        <f t="shared" si="1"/>
        <v>3.9383131490433598E-3</v>
      </c>
      <c r="M149" s="41"/>
      <c r="N149" s="41">
        <f t="shared" ref="N149:O149" si="25">(B149/B145-1)*100</f>
        <v>1.3280212483399723</v>
      </c>
      <c r="O149" s="41">
        <f t="shared" si="25"/>
        <v>0.4665135930807196</v>
      </c>
      <c r="P149" s="41">
        <f t="shared" si="7"/>
        <v>0.86150765525925266</v>
      </c>
      <c r="Q149" s="41"/>
      <c r="S149" s="40">
        <f t="shared" si="2"/>
        <v>0</v>
      </c>
      <c r="T149" s="40">
        <f t="shared" si="3"/>
        <v>0</v>
      </c>
    </row>
    <row r="150" spans="1:20">
      <c r="A150" s="59" t="s">
        <v>215</v>
      </c>
      <c r="B150" s="58">
        <v>76.599999999999994</v>
      </c>
      <c r="C150" s="58">
        <v>80.087905000000006</v>
      </c>
      <c r="D150" s="58">
        <v>79.900000000000006</v>
      </c>
      <c r="E150" s="58">
        <v>88.37</v>
      </c>
      <c r="F150">
        <v>79.900000000000006</v>
      </c>
      <c r="I150" s="41">
        <f t="shared" si="4"/>
        <v>0.39318479685452878</v>
      </c>
      <c r="J150" s="41">
        <f t="shared" si="5"/>
        <v>0.35487509770415482</v>
      </c>
      <c r="K150" s="41">
        <f t="shared" si="0"/>
        <v>0.13786188745457117</v>
      </c>
      <c r="L150" s="41">
        <f t="shared" si="1"/>
        <v>3.8309699150373966E-2</v>
      </c>
      <c r="M150" s="41"/>
      <c r="N150" s="41">
        <f t="shared" ref="N150:O150" si="26">(B150/B146-1)*100</f>
        <v>1.5915119363395069</v>
      </c>
      <c r="O150" s="41">
        <f t="shared" si="26"/>
        <v>0.4486518620536728</v>
      </c>
      <c r="P150" s="41">
        <f t="shared" si="7"/>
        <v>1.1428600742858341</v>
      </c>
      <c r="Q150" s="41"/>
      <c r="S150" s="40">
        <f t="shared" si="2"/>
        <v>0</v>
      </c>
      <c r="T150" s="40">
        <f t="shared" si="3"/>
        <v>0</v>
      </c>
    </row>
    <row r="151" spans="1:20">
      <c r="A151" s="59" t="s">
        <v>216</v>
      </c>
      <c r="B151" s="58">
        <v>77</v>
      </c>
      <c r="C151" s="58">
        <v>80.310625999999999</v>
      </c>
      <c r="D151" s="58">
        <v>80.430000000000007</v>
      </c>
      <c r="E151" s="58">
        <v>81.87</v>
      </c>
      <c r="F151">
        <v>80.430000000000007</v>
      </c>
      <c r="I151" s="41">
        <f t="shared" si="4"/>
        <v>0.52219321148825326</v>
      </c>
      <c r="J151" s="41">
        <f t="shared" si="5"/>
        <v>0.27809567499610388</v>
      </c>
      <c r="K151" s="41">
        <f t="shared" si="0"/>
        <v>0.66332916145181997</v>
      </c>
      <c r="L151" s="41">
        <f t="shared" si="1"/>
        <v>0.24409753649214938</v>
      </c>
      <c r="M151" s="41"/>
      <c r="N151" s="41">
        <f t="shared" ref="N151:O151" si="27">(B151/B147-1)*100</f>
        <v>1.8518518518518601</v>
      </c>
      <c r="O151" s="41">
        <f t="shared" si="27"/>
        <v>1.0003699922455089</v>
      </c>
      <c r="P151" s="41">
        <f t="shared" si="7"/>
        <v>0.85148185960635114</v>
      </c>
      <c r="Q151" s="41"/>
      <c r="S151" s="40">
        <f t="shared" si="2"/>
        <v>0</v>
      </c>
      <c r="T151" s="40">
        <f t="shared" si="3"/>
        <v>0</v>
      </c>
    </row>
    <row r="152" spans="1:20">
      <c r="A152" s="59" t="s">
        <v>217</v>
      </c>
      <c r="B152" s="58">
        <v>77.2</v>
      </c>
      <c r="C152" s="58">
        <v>80.260187000000002</v>
      </c>
      <c r="D152" s="58">
        <v>80.3</v>
      </c>
      <c r="E152" s="58">
        <v>84.6</v>
      </c>
      <c r="F152">
        <v>80.3</v>
      </c>
      <c r="I152" s="41">
        <f t="shared" si="4"/>
        <v>0.25974025974027093</v>
      </c>
      <c r="J152" s="41">
        <f t="shared" si="5"/>
        <v>-6.2804889604517466E-2</v>
      </c>
      <c r="K152" s="41">
        <f t="shared" si="0"/>
        <v>-0.16163123212732389</v>
      </c>
      <c r="L152" s="41">
        <f t="shared" si="1"/>
        <v>0.3225451493447884</v>
      </c>
      <c r="M152" s="41"/>
      <c r="N152" s="41">
        <f t="shared" ref="N152:O152" si="28">(B152/B148-1)*100</f>
        <v>1.4454664914586246</v>
      </c>
      <c r="O152" s="41">
        <f t="shared" si="28"/>
        <v>0.83110592922457371</v>
      </c>
      <c r="P152" s="41">
        <f t="shared" si="7"/>
        <v>0.61436056223405089</v>
      </c>
      <c r="Q152" s="41"/>
      <c r="S152" s="40">
        <f t="shared" si="2"/>
        <v>0</v>
      </c>
      <c r="T152" s="40">
        <f t="shared" si="3"/>
        <v>0</v>
      </c>
    </row>
    <row r="153" spans="1:20">
      <c r="A153" s="59" t="s">
        <v>218</v>
      </c>
      <c r="B153" s="58">
        <v>77.900000000000006</v>
      </c>
      <c r="C153" s="58">
        <v>80.959046000000001</v>
      </c>
      <c r="D153" s="58">
        <v>80.95</v>
      </c>
      <c r="E153" s="58">
        <v>85.18</v>
      </c>
      <c r="F153">
        <v>80.95</v>
      </c>
      <c r="I153" s="41">
        <f t="shared" si="4"/>
        <v>0.90673575129534001</v>
      </c>
      <c r="J153" s="41">
        <f t="shared" si="5"/>
        <v>0.87074180377875177</v>
      </c>
      <c r="K153" s="41">
        <f t="shared" si="0"/>
        <v>0.80946450809464832</v>
      </c>
      <c r="L153" s="41">
        <f t="shared" si="1"/>
        <v>3.5993947516588243E-2</v>
      </c>
      <c r="M153" s="41"/>
      <c r="N153" s="41">
        <f t="shared" ref="N153:O153" si="29">(B153/B149-1)*100</f>
        <v>2.0969855832241313</v>
      </c>
      <c r="O153" s="41">
        <f t="shared" si="29"/>
        <v>1.446466221825693</v>
      </c>
      <c r="P153" s="41">
        <f t="shared" si="7"/>
        <v>0.65051936139843836</v>
      </c>
      <c r="Q153" s="41"/>
      <c r="S153" s="40">
        <f t="shared" si="2"/>
        <v>0</v>
      </c>
      <c r="T153" s="40">
        <f t="shared" si="3"/>
        <v>0</v>
      </c>
    </row>
    <row r="154" spans="1:20">
      <c r="A154" s="59" t="s">
        <v>219</v>
      </c>
      <c r="B154" s="58">
        <v>78.2</v>
      </c>
      <c r="C154" s="58">
        <v>81.000478000000001</v>
      </c>
      <c r="D154" s="58">
        <v>80.84</v>
      </c>
      <c r="E154" s="58">
        <v>89.39</v>
      </c>
      <c r="F154">
        <v>80.84</v>
      </c>
      <c r="I154" s="41">
        <f t="shared" si="4"/>
        <v>0.38510911424902705</v>
      </c>
      <c r="J154" s="41">
        <f t="shared" si="5"/>
        <v>5.1176492371207694E-2</v>
      </c>
      <c r="K154" s="41">
        <f t="shared" si="0"/>
        <v>-0.13588634959851298</v>
      </c>
      <c r="L154" s="41">
        <f t="shared" si="1"/>
        <v>0.33393262187781936</v>
      </c>
      <c r="M154" s="41"/>
      <c r="N154" s="41">
        <f t="shared" ref="N154:O154" si="30">(B154/B150-1)*100</f>
        <v>2.088772845953013</v>
      </c>
      <c r="O154" s="41">
        <f t="shared" si="30"/>
        <v>1.1394641925019711</v>
      </c>
      <c r="P154" s="41">
        <f t="shared" si="7"/>
        <v>0.94930865345104198</v>
      </c>
      <c r="Q154" s="41"/>
      <c r="S154" s="40">
        <f t="shared" si="2"/>
        <v>0</v>
      </c>
      <c r="T154" s="40">
        <f t="shared" si="3"/>
        <v>0</v>
      </c>
    </row>
    <row r="155" spans="1:20">
      <c r="A155" s="59" t="s">
        <v>220</v>
      </c>
      <c r="B155" s="58">
        <v>77.900000000000006</v>
      </c>
      <c r="C155" s="58">
        <v>80.569049000000007</v>
      </c>
      <c r="D155" s="58">
        <v>80.680000000000007</v>
      </c>
      <c r="E155" s="58">
        <v>83.02</v>
      </c>
      <c r="F155">
        <v>80.680000000000007</v>
      </c>
      <c r="I155" s="41">
        <f t="shared" si="4"/>
        <v>-0.38363171355498826</v>
      </c>
      <c r="J155" s="41">
        <f t="shared" si="5"/>
        <v>-0.53262525191517529</v>
      </c>
      <c r="K155" s="41">
        <f t="shared" si="0"/>
        <v>-0.19792182088075316</v>
      </c>
      <c r="L155" s="41">
        <f t="shared" si="1"/>
        <v>0.14899353836018703</v>
      </c>
      <c r="M155" s="41"/>
      <c r="N155" s="41">
        <f t="shared" ref="N155:O155" si="31">(B155/B151-1)*100</f>
        <v>1.1688311688311748</v>
      </c>
      <c r="O155" s="41">
        <f t="shared" si="31"/>
        <v>0.32177933714525597</v>
      </c>
      <c r="P155" s="41">
        <f t="shared" si="7"/>
        <v>0.8470518316859188</v>
      </c>
      <c r="Q155" s="41"/>
      <c r="S155" s="40">
        <f t="shared" si="2"/>
        <v>0.14899353836018703</v>
      </c>
      <c r="T155" s="40">
        <f t="shared" si="3"/>
        <v>1</v>
      </c>
    </row>
    <row r="156" spans="1:20">
      <c r="A156" s="59" t="s">
        <v>221</v>
      </c>
      <c r="B156" s="58">
        <v>78.3</v>
      </c>
      <c r="C156" s="58">
        <v>80.765388999999999</v>
      </c>
      <c r="D156" s="58">
        <v>80.790000000000006</v>
      </c>
      <c r="E156" s="58">
        <v>84.74</v>
      </c>
      <c r="F156">
        <v>80.790000000000006</v>
      </c>
      <c r="I156" s="41">
        <f t="shared" si="4"/>
        <v>0.51347881899870274</v>
      </c>
      <c r="J156" s="41">
        <f t="shared" si="5"/>
        <v>0.24369159427461984</v>
      </c>
      <c r="K156" s="41">
        <f t="shared" si="0"/>
        <v>0.13634110064451033</v>
      </c>
      <c r="L156" s="41">
        <f t="shared" si="1"/>
        <v>0.2697872247240829</v>
      </c>
      <c r="M156" s="41"/>
      <c r="N156" s="41">
        <f t="shared" ref="N156:O156" si="32">(B156/B152-1)*100</f>
        <v>1.4248704663212264</v>
      </c>
      <c r="O156" s="41">
        <f t="shared" si="32"/>
        <v>0.6294552989267288</v>
      </c>
      <c r="P156" s="41">
        <f t="shared" si="7"/>
        <v>0.79541516739449758</v>
      </c>
      <c r="Q156" s="41"/>
      <c r="S156" s="40">
        <f t="shared" si="2"/>
        <v>0</v>
      </c>
      <c r="T156" s="40">
        <f t="shared" si="3"/>
        <v>0</v>
      </c>
    </row>
    <row r="157" spans="1:20">
      <c r="A157" s="59" t="s">
        <v>222</v>
      </c>
      <c r="B157" s="58">
        <v>78.5</v>
      </c>
      <c r="C157" s="58">
        <v>80.977475999999996</v>
      </c>
      <c r="D157" s="58">
        <v>80.98</v>
      </c>
      <c r="E157" s="58">
        <v>86.97</v>
      </c>
      <c r="F157">
        <v>80.98</v>
      </c>
      <c r="I157" s="41">
        <f t="shared" si="4"/>
        <v>0.25542784163474774</v>
      </c>
      <c r="J157" s="41">
        <f t="shared" si="5"/>
        <v>0.26259639509691457</v>
      </c>
      <c r="K157" s="41">
        <f t="shared" si="0"/>
        <v>0.23517762099269923</v>
      </c>
      <c r="L157" s="41">
        <f t="shared" si="1"/>
        <v>-7.1685534621668268E-3</v>
      </c>
      <c r="M157" s="41"/>
      <c r="N157" s="41">
        <f t="shared" ref="N157:O157" si="33">(B157/B153-1)*100</f>
        <v>0.77021822849807631</v>
      </c>
      <c r="O157" s="41">
        <f t="shared" si="33"/>
        <v>2.2764596312052632E-2</v>
      </c>
      <c r="P157" s="41">
        <f t="shared" si="7"/>
        <v>0.74745363218602368</v>
      </c>
      <c r="Q157" s="41"/>
      <c r="S157" s="40">
        <f t="shared" si="2"/>
        <v>0</v>
      </c>
      <c r="T157" s="40">
        <f t="shared" si="3"/>
        <v>0</v>
      </c>
    </row>
    <row r="158" spans="1:20">
      <c r="A158" s="59" t="s">
        <v>223</v>
      </c>
      <c r="B158" s="58">
        <v>78.599999999999994</v>
      </c>
      <c r="C158" s="58">
        <v>81.120070999999996</v>
      </c>
      <c r="D158" s="58">
        <v>80.97</v>
      </c>
      <c r="E158" s="58">
        <v>91.24</v>
      </c>
      <c r="F158">
        <v>80.97</v>
      </c>
      <c r="I158" s="41">
        <f t="shared" si="4"/>
        <v>0.12738853503184711</v>
      </c>
      <c r="J158" s="41">
        <f t="shared" si="5"/>
        <v>0.1760921765454837</v>
      </c>
      <c r="K158" s="41">
        <f t="shared" si="0"/>
        <v>-1.2348728081013061E-2</v>
      </c>
      <c r="L158" s="41">
        <f t="shared" si="1"/>
        <v>-4.8703641513636597E-2</v>
      </c>
      <c r="M158" s="41"/>
      <c r="N158" s="41">
        <f t="shared" ref="N158:O158" si="34">(B158/B154-1)*100</f>
        <v>0.51150895140663621</v>
      </c>
      <c r="O158" s="41">
        <f t="shared" si="34"/>
        <v>0.14764480772568866</v>
      </c>
      <c r="P158" s="41">
        <f t="shared" si="7"/>
        <v>0.36386414368094755</v>
      </c>
      <c r="Q158" s="41"/>
      <c r="S158" s="40">
        <f t="shared" si="2"/>
        <v>0</v>
      </c>
      <c r="T158" s="40">
        <f t="shared" si="3"/>
        <v>0</v>
      </c>
    </row>
    <row r="159" spans="1:20">
      <c r="A159" s="59" t="s">
        <v>224</v>
      </c>
      <c r="B159" s="58">
        <v>78.099999999999994</v>
      </c>
      <c r="C159" s="58">
        <v>81.099485000000001</v>
      </c>
      <c r="D159" s="58">
        <v>81.209999999999994</v>
      </c>
      <c r="E159" s="58">
        <v>85.45</v>
      </c>
      <c r="F159">
        <v>81.209999999999994</v>
      </c>
      <c r="I159" s="41">
        <f t="shared" si="4"/>
        <v>-0.63613231552163141</v>
      </c>
      <c r="J159" s="41">
        <f t="shared" si="5"/>
        <v>-2.5377196723597173E-2</v>
      </c>
      <c r="K159" s="41">
        <f t="shared" si="0"/>
        <v>0.29640607632455129</v>
      </c>
      <c r="L159" s="41">
        <f t="shared" si="1"/>
        <v>-0.61075511879803424</v>
      </c>
      <c r="M159" s="41"/>
      <c r="N159" s="41">
        <f t="shared" ref="N159:O159" si="35">(B159/B155-1)*100</f>
        <v>0.25673940949935137</v>
      </c>
      <c r="O159" s="41">
        <f t="shared" si="35"/>
        <v>0.65836199704925047</v>
      </c>
      <c r="P159" s="41">
        <f t="shared" si="7"/>
        <v>-0.4016225875498991</v>
      </c>
      <c r="Q159" s="41"/>
      <c r="S159" s="40">
        <f t="shared" si="2"/>
        <v>-0.61075511879803424</v>
      </c>
      <c r="T159" s="40">
        <f t="shared" si="3"/>
        <v>1</v>
      </c>
    </row>
    <row r="160" spans="1:20">
      <c r="A160" s="59" t="s">
        <v>225</v>
      </c>
      <c r="B160" s="58">
        <v>78.7</v>
      </c>
      <c r="C160" s="58">
        <v>81.484111999999996</v>
      </c>
      <c r="D160" s="58">
        <v>81.5</v>
      </c>
      <c r="E160" s="58">
        <v>87.42</v>
      </c>
      <c r="F160">
        <v>81.5</v>
      </c>
      <c r="I160" s="41">
        <f t="shared" si="4"/>
        <v>0.76824583866839102</v>
      </c>
      <c r="J160" s="41">
        <f t="shared" si="5"/>
        <v>0.4742656503922138</v>
      </c>
      <c r="K160" s="41">
        <f t="shared" si="0"/>
        <v>0.35709887944834762</v>
      </c>
      <c r="L160" s="41">
        <f t="shared" si="1"/>
        <v>0.29398018827617722</v>
      </c>
      <c r="M160" s="41"/>
      <c r="N160" s="41">
        <f t="shared" ref="N160:O160" si="36">(B160/B156-1)*100</f>
        <v>0.51085568326947328</v>
      </c>
      <c r="O160" s="41">
        <f t="shared" si="36"/>
        <v>0.88988985120841413</v>
      </c>
      <c r="P160" s="41">
        <f t="shared" si="7"/>
        <v>-0.37903416793894085</v>
      </c>
      <c r="Q160" s="41"/>
      <c r="S160" s="40">
        <f t="shared" si="2"/>
        <v>0</v>
      </c>
      <c r="T160" s="40">
        <f t="shared" si="3"/>
        <v>0</v>
      </c>
    </row>
    <row r="161" spans="1:20">
      <c r="A161" s="59" t="s">
        <v>226</v>
      </c>
      <c r="B161" s="58">
        <v>78.900000000000006</v>
      </c>
      <c r="C161" s="58">
        <v>81.472663999999995</v>
      </c>
      <c r="D161" s="58">
        <v>81.48</v>
      </c>
      <c r="E161" s="58">
        <v>88.83</v>
      </c>
      <c r="F161">
        <v>81.48</v>
      </c>
      <c r="I161" s="41">
        <f t="shared" si="4"/>
        <v>0.25412960609911828</v>
      </c>
      <c r="J161" s="41">
        <f t="shared" si="5"/>
        <v>-1.4049364617241267E-2</v>
      </c>
      <c r="K161" s="41">
        <f t="shared" si="0"/>
        <v>-2.4539877300611135E-2</v>
      </c>
      <c r="L161" s="41">
        <f t="shared" si="1"/>
        <v>0.26817897071635954</v>
      </c>
      <c r="M161" s="41"/>
      <c r="N161" s="41">
        <f t="shared" ref="N161:O161" si="37">(B161/B157-1)*100</f>
        <v>0.50955414012738842</v>
      </c>
      <c r="O161" s="41">
        <f t="shared" si="37"/>
        <v>0.61151325585895311</v>
      </c>
      <c r="P161" s="41">
        <f t="shared" si="7"/>
        <v>-0.10195911573156469</v>
      </c>
      <c r="Q161" s="41"/>
      <c r="S161" s="40">
        <f t="shared" si="2"/>
        <v>0</v>
      </c>
      <c r="T161" s="40">
        <f t="shared" si="3"/>
        <v>0</v>
      </c>
    </row>
    <row r="162" spans="1:20">
      <c r="A162" s="59" t="s">
        <v>227</v>
      </c>
      <c r="B162" s="58">
        <v>79.2</v>
      </c>
      <c r="C162" s="58">
        <v>81.387120999999993</v>
      </c>
      <c r="D162" s="58">
        <v>81.260000000000005</v>
      </c>
      <c r="E162" s="58">
        <v>93.27</v>
      </c>
      <c r="F162">
        <v>81.260000000000005</v>
      </c>
      <c r="I162" s="41">
        <f t="shared" si="4"/>
        <v>0.38022813688212143</v>
      </c>
      <c r="J162" s="41">
        <f t="shared" si="5"/>
        <v>-0.10499595299842124</v>
      </c>
      <c r="K162" s="41">
        <f t="shared" si="0"/>
        <v>-0.27000490918016595</v>
      </c>
      <c r="L162" s="41">
        <f t="shared" si="1"/>
        <v>0.48522408988054266</v>
      </c>
      <c r="M162" s="41"/>
      <c r="N162" s="41">
        <f t="shared" ref="N162:O162" si="38">(B162/B158-1)*100</f>
        <v>0.76335877862596657</v>
      </c>
      <c r="O162" s="41">
        <f t="shared" si="38"/>
        <v>0.32920336078108292</v>
      </c>
      <c r="P162" s="41">
        <f t="shared" si="7"/>
        <v>0.43415541784488365</v>
      </c>
      <c r="Q162" s="41"/>
      <c r="S162" s="40">
        <f t="shared" si="2"/>
        <v>0</v>
      </c>
      <c r="T162" s="40">
        <f t="shared" si="3"/>
        <v>0</v>
      </c>
    </row>
    <row r="163" spans="1:20">
      <c r="A163" s="59" t="s">
        <v>228</v>
      </c>
      <c r="B163" s="58">
        <v>79.5</v>
      </c>
      <c r="C163" s="58">
        <v>81.726691000000002</v>
      </c>
      <c r="D163" s="58">
        <v>81.819999999999993</v>
      </c>
      <c r="E163" s="58">
        <v>87.03</v>
      </c>
      <c r="F163">
        <v>81.819999999999993</v>
      </c>
      <c r="I163" s="41">
        <f t="shared" si="4"/>
        <v>0.37878787878786735</v>
      </c>
      <c r="J163" s="41">
        <f t="shared" si="5"/>
        <v>0.4172281754505125</v>
      </c>
      <c r="K163" s="41">
        <f t="shared" si="0"/>
        <v>0.68914595126752243</v>
      </c>
      <c r="L163" s="41">
        <f t="shared" si="1"/>
        <v>-3.8440296662645146E-2</v>
      </c>
      <c r="M163" s="41"/>
      <c r="N163" s="41">
        <f t="shared" ref="N163:O163" si="39">(B163/B159-1)*100</f>
        <v>1.7925736235595569</v>
      </c>
      <c r="O163" s="41">
        <f t="shared" si="39"/>
        <v>0.77337852392034279</v>
      </c>
      <c r="P163" s="41">
        <f t="shared" si="7"/>
        <v>1.0191950996392141</v>
      </c>
      <c r="Q163" s="41"/>
      <c r="S163" s="40">
        <f t="shared" si="2"/>
        <v>0</v>
      </c>
      <c r="T163" s="40">
        <f t="shared" si="3"/>
        <v>0</v>
      </c>
    </row>
    <row r="164" spans="1:20">
      <c r="A164" s="59" t="s">
        <v>229</v>
      </c>
      <c r="B164" s="58">
        <v>79.599999999999994</v>
      </c>
      <c r="C164" s="58">
        <v>81.733875999999995</v>
      </c>
      <c r="D164" s="58">
        <v>81.75</v>
      </c>
      <c r="E164" s="58">
        <v>89.75</v>
      </c>
      <c r="F164">
        <v>81.75</v>
      </c>
      <c r="I164" s="41">
        <f t="shared" si="4"/>
        <v>0.12578616352201255</v>
      </c>
      <c r="J164" s="41">
        <f t="shared" si="5"/>
        <v>8.7914975047675981E-3</v>
      </c>
      <c r="K164" s="41">
        <f t="shared" si="0"/>
        <v>-8.5553654363224041E-2</v>
      </c>
      <c r="L164" s="41">
        <f t="shared" si="1"/>
        <v>0.11699466601724495</v>
      </c>
      <c r="M164" s="41"/>
      <c r="N164" s="41">
        <f t="shared" ref="N164:O164" si="40">(B164/B160-1)*100</f>
        <v>1.1435832274459878</v>
      </c>
      <c r="O164" s="41">
        <f t="shared" si="40"/>
        <v>0.30651864991790845</v>
      </c>
      <c r="P164" s="41">
        <f t="shared" si="7"/>
        <v>0.83706457752807939</v>
      </c>
      <c r="Q164" s="41"/>
      <c r="S164" s="40">
        <f t="shared" si="2"/>
        <v>0</v>
      </c>
      <c r="T164" s="40">
        <f t="shared" si="3"/>
        <v>0</v>
      </c>
    </row>
    <row r="165" spans="1:20">
      <c r="A165" s="59" t="s">
        <v>230</v>
      </c>
      <c r="B165" s="58">
        <v>79.900000000000006</v>
      </c>
      <c r="C165" s="58">
        <v>82.221885</v>
      </c>
      <c r="D165" s="58">
        <v>82.22</v>
      </c>
      <c r="E165" s="58">
        <v>90.74</v>
      </c>
      <c r="F165">
        <v>82.22</v>
      </c>
      <c r="I165" s="41">
        <f t="shared" si="4"/>
        <v>0.37688442211056827</v>
      </c>
      <c r="J165" s="41">
        <f t="shared" si="5"/>
        <v>0.59707066871514947</v>
      </c>
      <c r="K165" s="41">
        <f t="shared" si="0"/>
        <v>0.57492354740060758</v>
      </c>
      <c r="L165" s="41">
        <f t="shared" si="1"/>
        <v>-0.22018624660458119</v>
      </c>
      <c r="M165" s="41"/>
      <c r="N165" s="41">
        <f t="shared" ref="N165:O165" si="41">(B165/B161-1)*100</f>
        <v>1.2674271229404344</v>
      </c>
      <c r="O165" s="41">
        <f t="shared" si="41"/>
        <v>0.91959801388108442</v>
      </c>
      <c r="P165" s="41">
        <f t="shared" si="7"/>
        <v>0.34782910905934994</v>
      </c>
      <c r="Q165" s="41"/>
      <c r="S165" s="40">
        <f t="shared" si="2"/>
        <v>0</v>
      </c>
      <c r="T165" s="40">
        <f t="shared" si="3"/>
        <v>0</v>
      </c>
    </row>
    <row r="166" spans="1:20">
      <c r="A166" s="59" t="s">
        <v>231</v>
      </c>
      <c r="B166" s="58">
        <v>80.5</v>
      </c>
      <c r="C166" s="58">
        <v>82.797139000000001</v>
      </c>
      <c r="D166" s="58">
        <v>82.66</v>
      </c>
      <c r="E166" s="58">
        <v>93.3</v>
      </c>
      <c r="F166">
        <v>82.66</v>
      </c>
      <c r="I166" s="41">
        <f t="shared" si="4"/>
        <v>0.7509386733416612</v>
      </c>
      <c r="J166" s="41">
        <f t="shared" si="5"/>
        <v>0.69963611269676651</v>
      </c>
      <c r="K166" s="41">
        <f t="shared" si="0"/>
        <v>0.53514959863780742</v>
      </c>
      <c r="L166" s="41">
        <f t="shared" si="1"/>
        <v>5.130256064489469E-2</v>
      </c>
      <c r="M166" s="41"/>
      <c r="N166" s="41">
        <f t="shared" ref="N166:O166" si="42">(B166/B162-1)*100</f>
        <v>1.6414141414141437</v>
      </c>
      <c r="O166" s="41">
        <f t="shared" si="42"/>
        <v>1.7324829563635902</v>
      </c>
      <c r="P166" s="41">
        <f t="shared" si="7"/>
        <v>-9.1068814949446519E-2</v>
      </c>
      <c r="Q166" s="41"/>
      <c r="S166" s="40">
        <f t="shared" si="2"/>
        <v>0</v>
      </c>
      <c r="T166" s="40">
        <f t="shared" si="3"/>
        <v>0</v>
      </c>
    </row>
    <row r="167" spans="1:20">
      <c r="A167" s="59" t="s">
        <v>232</v>
      </c>
      <c r="B167" s="58">
        <v>80.8</v>
      </c>
      <c r="C167" s="58">
        <v>83.194062000000002</v>
      </c>
      <c r="D167" s="58">
        <v>83.28</v>
      </c>
      <c r="E167" s="58">
        <v>88.46</v>
      </c>
      <c r="F167">
        <v>83.28</v>
      </c>
      <c r="I167" s="41">
        <f t="shared" si="4"/>
        <v>0.37267080745342351</v>
      </c>
      <c r="J167" s="41">
        <f t="shared" si="5"/>
        <v>0.47939216836949683</v>
      </c>
      <c r="K167" s="41">
        <f t="shared" si="0"/>
        <v>0.75006048874910469</v>
      </c>
      <c r="L167" s="41">
        <f t="shared" si="1"/>
        <v>-0.10672136091607332</v>
      </c>
      <c r="M167" s="41"/>
      <c r="N167" s="41">
        <f t="shared" ref="N167:O167" si="43">(B167/B163-1)*100</f>
        <v>1.6352201257861632</v>
      </c>
      <c r="O167" s="41">
        <f t="shared" si="43"/>
        <v>1.7954611670256027</v>
      </c>
      <c r="P167" s="41">
        <f t="shared" si="7"/>
        <v>-0.1602410412394395</v>
      </c>
      <c r="Q167" s="41"/>
      <c r="S167" s="40">
        <f t="shared" si="2"/>
        <v>0</v>
      </c>
      <c r="T167" s="40">
        <f t="shared" si="3"/>
        <v>0</v>
      </c>
    </row>
    <row r="168" spans="1:20">
      <c r="A168" s="59" t="s">
        <v>233</v>
      </c>
      <c r="B168" s="58">
        <v>81.599999999999994</v>
      </c>
      <c r="C168" s="58">
        <v>83.714541999999994</v>
      </c>
      <c r="D168" s="58">
        <v>83.72</v>
      </c>
      <c r="E168" s="58">
        <v>90.32</v>
      </c>
      <c r="F168">
        <v>83.72</v>
      </c>
      <c r="I168" s="41">
        <f t="shared" si="4"/>
        <v>0.99009900990099098</v>
      </c>
      <c r="J168" s="41">
        <f t="shared" si="5"/>
        <v>0.62562157380894323</v>
      </c>
      <c r="K168" s="41">
        <f t="shared" si="0"/>
        <v>0.52833813640729144</v>
      </c>
      <c r="L168" s="41">
        <f t="shared" si="1"/>
        <v>0.36447743609204775</v>
      </c>
      <c r="M168" s="41"/>
      <c r="N168" s="41">
        <f t="shared" ref="N168:O168" si="44">(B168/B164-1)*100</f>
        <v>2.5125628140703515</v>
      </c>
      <c r="O168" s="41">
        <f t="shared" si="44"/>
        <v>2.4233109904147954</v>
      </c>
      <c r="P168" s="41">
        <f t="shared" si="7"/>
        <v>8.9251823655556173E-2</v>
      </c>
      <c r="Q168" s="41"/>
      <c r="S168" s="40">
        <f t="shared" si="2"/>
        <v>0</v>
      </c>
      <c r="T168" s="40">
        <f t="shared" si="3"/>
        <v>0</v>
      </c>
    </row>
    <row r="169" spans="1:20">
      <c r="A169" s="59" t="s">
        <v>234</v>
      </c>
      <c r="B169" s="58">
        <v>81.8</v>
      </c>
      <c r="C169" s="58">
        <v>84.020861999999994</v>
      </c>
      <c r="D169" s="58">
        <v>84.03</v>
      </c>
      <c r="E169" s="58">
        <v>91.47</v>
      </c>
      <c r="F169">
        <v>84.03</v>
      </c>
      <c r="I169" s="41">
        <f t="shared" si="4"/>
        <v>0.2450980392156854</v>
      </c>
      <c r="J169" s="41">
        <f t="shared" si="5"/>
        <v>0.36591014258908761</v>
      </c>
      <c r="K169" s="41">
        <f t="shared" si="0"/>
        <v>0.37028189202101824</v>
      </c>
      <c r="L169" s="41">
        <f t="shared" si="1"/>
        <v>-0.1208121033734022</v>
      </c>
      <c r="M169" s="41"/>
      <c r="N169" s="41">
        <f t="shared" ref="N169:O169" si="45">(B169/B165-1)*100</f>
        <v>2.3779724655819567</v>
      </c>
      <c r="O169" s="41">
        <f t="shared" si="45"/>
        <v>2.1879539735679687</v>
      </c>
      <c r="P169" s="41">
        <f t="shared" si="7"/>
        <v>0.19001849201398802</v>
      </c>
      <c r="Q169" s="41"/>
      <c r="S169" s="40">
        <f t="shared" si="2"/>
        <v>0</v>
      </c>
      <c r="T169" s="40">
        <f t="shared" si="3"/>
        <v>0</v>
      </c>
    </row>
    <row r="170" spans="1:20">
      <c r="A170" s="59" t="s">
        <v>235</v>
      </c>
      <c r="B170" s="58">
        <v>81.900000000000006</v>
      </c>
      <c r="C170" s="58">
        <v>84.415239</v>
      </c>
      <c r="D170" s="58">
        <v>84.26</v>
      </c>
      <c r="E170" s="58">
        <v>94.88</v>
      </c>
      <c r="F170">
        <v>84.26</v>
      </c>
      <c r="I170" s="41">
        <f t="shared" si="4"/>
        <v>0.12224938875307068</v>
      </c>
      <c r="J170" s="41">
        <f t="shared" si="5"/>
        <v>0.46937985473181065</v>
      </c>
      <c r="K170" s="41">
        <f t="shared" si="0"/>
        <v>0.27371176960608867</v>
      </c>
      <c r="L170" s="41">
        <f t="shared" si="1"/>
        <v>-0.34713046597873998</v>
      </c>
      <c r="M170" s="41"/>
      <c r="N170" s="41">
        <f t="shared" ref="N170:O170" si="46">(B170/B166-1)*100</f>
        <v>1.7391304347826209</v>
      </c>
      <c r="O170" s="41">
        <f t="shared" si="46"/>
        <v>1.9542945801545031</v>
      </c>
      <c r="P170" s="41">
        <f t="shared" si="7"/>
        <v>-0.21516414537188222</v>
      </c>
      <c r="Q170" s="41"/>
      <c r="S170" s="40">
        <f t="shared" si="2"/>
        <v>0</v>
      </c>
      <c r="T170" s="40">
        <f t="shared" si="3"/>
        <v>0</v>
      </c>
    </row>
    <row r="171" spans="1:20">
      <c r="A171" s="59" t="s">
        <v>236</v>
      </c>
      <c r="B171" s="58">
        <v>82.3</v>
      </c>
      <c r="C171" s="58">
        <v>84.688102000000001</v>
      </c>
      <c r="D171" s="58">
        <v>84.8</v>
      </c>
      <c r="E171" s="58">
        <v>86.65</v>
      </c>
      <c r="F171">
        <v>84.8</v>
      </c>
      <c r="I171" s="41">
        <f t="shared" si="4"/>
        <v>0.48840048840048667</v>
      </c>
      <c r="J171" s="41">
        <f t="shared" si="5"/>
        <v>0.32323903033668611</v>
      </c>
      <c r="K171" s="41">
        <f t="shared" si="0"/>
        <v>0.64087348682648759</v>
      </c>
      <c r="L171" s="41">
        <f t="shared" si="1"/>
        <v>0.16516145806380056</v>
      </c>
      <c r="M171" s="41"/>
      <c r="N171" s="41">
        <f t="shared" ref="N171:O171" si="47">(B171/B167-1)*100</f>
        <v>1.856435643564347</v>
      </c>
      <c r="O171" s="41">
        <f t="shared" si="47"/>
        <v>1.7958493239577544</v>
      </c>
      <c r="P171" s="41">
        <f t="shared" si="7"/>
        <v>6.0586319606592554E-2</v>
      </c>
      <c r="Q171" s="41"/>
      <c r="S171" s="40">
        <f t="shared" si="2"/>
        <v>0</v>
      </c>
      <c r="T171" s="40">
        <f t="shared" si="3"/>
        <v>0</v>
      </c>
    </row>
    <row r="172" spans="1:20">
      <c r="A172" s="59" t="s">
        <v>237</v>
      </c>
      <c r="B172" s="58">
        <v>82.5</v>
      </c>
      <c r="C172" s="58">
        <v>84.846035000000001</v>
      </c>
      <c r="D172" s="58">
        <v>84.86</v>
      </c>
      <c r="E172" s="58">
        <v>88.49</v>
      </c>
      <c r="F172">
        <v>84.86</v>
      </c>
      <c r="I172" s="41">
        <f t="shared" si="4"/>
        <v>0.2430133657351119</v>
      </c>
      <c r="J172" s="41">
        <f t="shared" si="5"/>
        <v>0.1864878256452096</v>
      </c>
      <c r="K172" s="41">
        <f t="shared" si="0"/>
        <v>7.0754716981125121E-2</v>
      </c>
      <c r="L172" s="41">
        <f t="shared" si="1"/>
        <v>5.6525540089902293E-2</v>
      </c>
      <c r="M172" s="41"/>
      <c r="N172" s="41">
        <f t="shared" ref="N172:O172" si="48">(B172/B168-1)*100</f>
        <v>1.1029411764705843</v>
      </c>
      <c r="O172" s="41">
        <f t="shared" si="48"/>
        <v>1.3516086607748612</v>
      </c>
      <c r="P172" s="41">
        <f t="shared" si="7"/>
        <v>-0.24866748430427688</v>
      </c>
      <c r="Q172" s="41"/>
      <c r="S172" s="40">
        <f t="shared" si="2"/>
        <v>0</v>
      </c>
      <c r="T172" s="40">
        <f t="shared" si="3"/>
        <v>0</v>
      </c>
    </row>
    <row r="173" spans="1:20">
      <c r="A173" s="59" t="s">
        <v>238</v>
      </c>
      <c r="B173" s="58">
        <v>82.7</v>
      </c>
      <c r="C173" s="58">
        <v>84.964511000000002</v>
      </c>
      <c r="D173" s="58">
        <v>84.98</v>
      </c>
      <c r="E173" s="58">
        <v>90.77</v>
      </c>
      <c r="F173">
        <v>84.98</v>
      </c>
      <c r="I173" s="41">
        <f t="shared" si="4"/>
        <v>0.24242424242424399</v>
      </c>
      <c r="J173" s="41">
        <f t="shared" si="5"/>
        <v>0.13963646032486565</v>
      </c>
      <c r="K173" s="41">
        <f t="shared" si="0"/>
        <v>0.14140938015556603</v>
      </c>
      <c r="L173" s="41">
        <f t="shared" si="1"/>
        <v>0.10278778209937833</v>
      </c>
      <c r="M173" s="41"/>
      <c r="N173" s="41">
        <f t="shared" ref="N173:O173" si="49">(B173/B169-1)*100</f>
        <v>1.1002444987775029</v>
      </c>
      <c r="O173" s="41">
        <f t="shared" si="49"/>
        <v>1.1231127335970426</v>
      </c>
      <c r="P173" s="41">
        <f t="shared" si="7"/>
        <v>-2.2868234819539701E-2</v>
      </c>
      <c r="Q173" s="41"/>
      <c r="S173" s="40">
        <f t="shared" si="2"/>
        <v>0</v>
      </c>
      <c r="T173" s="40">
        <f t="shared" si="3"/>
        <v>0</v>
      </c>
    </row>
    <row r="174" spans="1:20">
      <c r="A174" s="59" t="s">
        <v>239</v>
      </c>
      <c r="B174" s="58">
        <v>82.7</v>
      </c>
      <c r="C174" s="58">
        <v>85.155882000000005</v>
      </c>
      <c r="D174" s="58">
        <v>85.01</v>
      </c>
      <c r="E174" s="58">
        <v>94.16</v>
      </c>
      <c r="F174">
        <v>85.01</v>
      </c>
      <c r="I174" s="41">
        <f t="shared" si="4"/>
        <v>0</v>
      </c>
      <c r="J174" s="41">
        <f t="shared" si="5"/>
        <v>0.22523639311007315</v>
      </c>
      <c r="K174" s="41">
        <f t="shared" si="0"/>
        <v>3.530242409979234E-2</v>
      </c>
      <c r="L174" s="41">
        <f t="shared" si="1"/>
        <v>-0.22523639311007315</v>
      </c>
      <c r="M174" s="41"/>
      <c r="N174" s="41">
        <f t="shared" ref="N174:O174" si="50">(B174/B170-1)*100</f>
        <v>0.97680097680097333</v>
      </c>
      <c r="O174" s="41">
        <f t="shared" si="50"/>
        <v>0.87738068241447476</v>
      </c>
      <c r="P174" s="41">
        <f t="shared" si="7"/>
        <v>9.9420294386498576E-2</v>
      </c>
      <c r="Q174" s="41"/>
      <c r="S174" s="40">
        <f t="shared" si="2"/>
        <v>0</v>
      </c>
      <c r="T174" s="40">
        <f t="shared" si="3"/>
        <v>0</v>
      </c>
    </row>
    <row r="175" spans="1:20">
      <c r="A175" s="59" t="s">
        <v>240</v>
      </c>
      <c r="B175" s="58">
        <v>83.3</v>
      </c>
      <c r="C175" s="58">
        <v>86.171829000000002</v>
      </c>
      <c r="D175" s="58">
        <v>86.29</v>
      </c>
      <c r="E175" s="58">
        <v>86.66</v>
      </c>
      <c r="F175">
        <v>86.29</v>
      </c>
      <c r="I175" s="41">
        <f t="shared" si="4"/>
        <v>0.72551390568318386</v>
      </c>
      <c r="J175" s="41">
        <f t="shared" si="5"/>
        <v>1.1930438345997052</v>
      </c>
      <c r="K175" s="41">
        <f t="shared" si="0"/>
        <v>1.5057052111516311</v>
      </c>
      <c r="L175" s="41">
        <f t="shared" si="1"/>
        <v>-0.46752992891652134</v>
      </c>
      <c r="M175" s="41"/>
      <c r="N175" s="41">
        <f t="shared" ref="N175:O175" si="51">(B175/B171-1)*100</f>
        <v>1.2150668286755817</v>
      </c>
      <c r="O175" s="41">
        <f t="shared" si="51"/>
        <v>1.7519899076259948</v>
      </c>
      <c r="P175" s="41">
        <f t="shared" si="7"/>
        <v>-0.53692307895041314</v>
      </c>
      <c r="Q175" s="41"/>
      <c r="S175" s="40">
        <f t="shared" si="2"/>
        <v>0</v>
      </c>
      <c r="T175" s="40">
        <f t="shared" si="3"/>
        <v>0</v>
      </c>
    </row>
    <row r="176" spans="1:20">
      <c r="A176" s="59" t="s">
        <v>241</v>
      </c>
      <c r="B176" s="58">
        <v>83.3</v>
      </c>
      <c r="C176" s="58">
        <v>85.979473999999996</v>
      </c>
      <c r="D176" s="58">
        <v>86</v>
      </c>
      <c r="E176" s="58">
        <v>89.43</v>
      </c>
      <c r="F176">
        <v>86</v>
      </c>
      <c r="I176" s="41">
        <f t="shared" si="4"/>
        <v>0</v>
      </c>
      <c r="J176" s="41">
        <f t="shared" si="5"/>
        <v>-0.22322260329418198</v>
      </c>
      <c r="K176" s="41">
        <f t="shared" si="0"/>
        <v>-0.33607602271411574</v>
      </c>
      <c r="L176" s="41">
        <f t="shared" si="1"/>
        <v>0.22322260329418198</v>
      </c>
      <c r="M176" s="41"/>
      <c r="N176" s="41">
        <f t="shared" ref="N176:O176" si="52">(B176/B172-1)*100</f>
        <v>0.96969696969697594</v>
      </c>
      <c r="O176" s="41">
        <f t="shared" si="52"/>
        <v>1.3358773925027823</v>
      </c>
      <c r="P176" s="41">
        <f t="shared" si="7"/>
        <v>-0.36618042280580632</v>
      </c>
      <c r="Q176" s="41"/>
      <c r="S176" s="40">
        <f t="shared" si="2"/>
        <v>0</v>
      </c>
      <c r="T176" s="40">
        <f t="shared" si="3"/>
        <v>0</v>
      </c>
    </row>
    <row r="177" spans="1:20">
      <c r="A177" s="59" t="s">
        <v>242</v>
      </c>
      <c r="B177" s="58">
        <v>83.5</v>
      </c>
      <c r="C177" s="58">
        <v>86.159096000000005</v>
      </c>
      <c r="D177" s="58">
        <v>86.17</v>
      </c>
      <c r="E177" s="58">
        <v>91.42</v>
      </c>
      <c r="F177">
        <v>86.17</v>
      </c>
      <c r="I177" s="41">
        <f t="shared" si="4"/>
        <v>0.24009603841537164</v>
      </c>
      <c r="J177" s="41">
        <f t="shared" si="5"/>
        <v>0.20891265280362781</v>
      </c>
      <c r="K177" s="41">
        <f t="shared" si="0"/>
        <v>0.19767441860465418</v>
      </c>
      <c r="L177" s="41">
        <f t="shared" si="1"/>
        <v>3.118338561174383E-2</v>
      </c>
      <c r="M177" s="41"/>
      <c r="N177" s="41">
        <f t="shared" ref="N177:O177" si="53">(B177/B173-1)*100</f>
        <v>0.96735187424425995</v>
      </c>
      <c r="O177" s="41">
        <f t="shared" si="53"/>
        <v>1.4059811395842781</v>
      </c>
      <c r="P177" s="41">
        <f t="shared" si="7"/>
        <v>-0.43862926534001812</v>
      </c>
      <c r="Q177" s="41"/>
      <c r="S177" s="40">
        <f t="shared" si="2"/>
        <v>0</v>
      </c>
      <c r="T177" s="40">
        <f t="shared" si="3"/>
        <v>0</v>
      </c>
    </row>
    <row r="178" spans="1:20">
      <c r="A178" s="59" t="s">
        <v>243</v>
      </c>
      <c r="B178" s="58">
        <v>83.7</v>
      </c>
      <c r="C178" s="58">
        <v>86.374452000000005</v>
      </c>
      <c r="D178" s="58">
        <v>86.23</v>
      </c>
      <c r="E178" s="58">
        <v>94.1</v>
      </c>
      <c r="F178">
        <v>86.23</v>
      </c>
      <c r="I178" s="41">
        <f t="shared" si="4"/>
        <v>0.23952095808383866</v>
      </c>
      <c r="J178" s="41">
        <f t="shared" si="5"/>
        <v>0.24995155473777064</v>
      </c>
      <c r="K178" s="41">
        <f t="shared" si="0"/>
        <v>6.9629801555071147E-2</v>
      </c>
      <c r="L178" s="41">
        <f t="shared" si="1"/>
        <v>-1.0430596653931978E-2</v>
      </c>
      <c r="M178" s="41"/>
      <c r="N178" s="41">
        <f t="shared" ref="N178:O178" si="54">(B178/B174-1)*100</f>
        <v>1.2091898428053138</v>
      </c>
      <c r="O178" s="41">
        <f t="shared" si="54"/>
        <v>1.4309874683700707</v>
      </c>
      <c r="P178" s="41">
        <f t="shared" si="7"/>
        <v>-0.22179762556475691</v>
      </c>
      <c r="Q178" s="41"/>
      <c r="S178" s="40">
        <f t="shared" si="2"/>
        <v>0</v>
      </c>
      <c r="T178" s="40">
        <f t="shared" si="3"/>
        <v>0</v>
      </c>
    </row>
    <row r="179" spans="1:20">
      <c r="A179" s="59" t="s">
        <v>244</v>
      </c>
      <c r="B179" s="58">
        <v>84.3</v>
      </c>
      <c r="C179" s="58">
        <v>86.629019999999997</v>
      </c>
      <c r="D179" s="58">
        <v>86.75</v>
      </c>
      <c r="E179" s="58">
        <v>87.68</v>
      </c>
      <c r="F179">
        <v>86.75</v>
      </c>
      <c r="I179" s="41">
        <f t="shared" si="4"/>
        <v>0.71684587813618528</v>
      </c>
      <c r="J179" s="41">
        <f t="shared" si="5"/>
        <v>0.2947260377408778</v>
      </c>
      <c r="K179" s="41">
        <f t="shared" si="0"/>
        <v>0.60303838571262869</v>
      </c>
      <c r="L179" s="41">
        <f t="shared" si="1"/>
        <v>0.42211984039530748</v>
      </c>
      <c r="M179" s="41"/>
      <c r="N179" s="41">
        <f t="shared" ref="N179:O179" si="55">(B179/B175-1)*100</f>
        <v>1.200480192076836</v>
      </c>
      <c r="O179" s="41">
        <f t="shared" si="55"/>
        <v>0.53055738204186298</v>
      </c>
      <c r="P179" s="41">
        <f t="shared" si="7"/>
        <v>0.669922810034973</v>
      </c>
      <c r="Q179" s="41"/>
      <c r="S179" s="40">
        <f t="shared" si="2"/>
        <v>0</v>
      </c>
      <c r="T179" s="40">
        <f t="shared" si="3"/>
        <v>0</v>
      </c>
    </row>
    <row r="180" spans="1:20">
      <c r="A180" s="59" t="s">
        <v>245</v>
      </c>
      <c r="B180" s="58">
        <v>84.8</v>
      </c>
      <c r="C180" s="58">
        <v>87.080940999999996</v>
      </c>
      <c r="D180" s="58">
        <v>87.11</v>
      </c>
      <c r="E180" s="58">
        <v>89.89</v>
      </c>
      <c r="F180">
        <v>87.11</v>
      </c>
      <c r="I180" s="41">
        <f t="shared" si="4"/>
        <v>0.59311981020166993</v>
      </c>
      <c r="J180" s="41">
        <f t="shared" si="5"/>
        <v>0.52167391481514613</v>
      </c>
      <c r="K180" s="41">
        <f t="shared" si="0"/>
        <v>0.41498559077810526</v>
      </c>
      <c r="L180" s="41">
        <f t="shared" si="1"/>
        <v>7.1445895386523794E-2</v>
      </c>
      <c r="M180" s="41"/>
      <c r="N180" s="41">
        <f t="shared" ref="N180:O180" si="56">(B180/B176-1)*100</f>
        <v>1.8007202881152429</v>
      </c>
      <c r="O180" s="41">
        <f t="shared" si="56"/>
        <v>1.2810813427400092</v>
      </c>
      <c r="P180" s="41">
        <f t="shared" si="7"/>
        <v>0.5196389453752337</v>
      </c>
      <c r="Q180" s="41"/>
      <c r="S180" s="40">
        <f t="shared" si="2"/>
        <v>0</v>
      </c>
      <c r="T180" s="40">
        <f t="shared" si="3"/>
        <v>0</v>
      </c>
    </row>
    <row r="181" spans="1:20">
      <c r="A181" s="59" t="s">
        <v>246</v>
      </c>
      <c r="B181" s="58">
        <v>85.1</v>
      </c>
      <c r="C181" s="58">
        <v>87.246078999999995</v>
      </c>
      <c r="D181" s="58">
        <v>87.24</v>
      </c>
      <c r="E181" s="58">
        <v>91.35</v>
      </c>
      <c r="F181">
        <v>87.24</v>
      </c>
      <c r="I181" s="41">
        <f t="shared" si="4"/>
        <v>0.35377358490564781</v>
      </c>
      <c r="J181" s="41">
        <f t="shared" si="5"/>
        <v>0.18963736278412302</v>
      </c>
      <c r="K181" s="41">
        <f t="shared" si="0"/>
        <v>0.1492365974055776</v>
      </c>
      <c r="L181" s="41">
        <f t="shared" si="1"/>
        <v>0.16413622212152479</v>
      </c>
      <c r="M181" s="41"/>
      <c r="N181" s="41">
        <f t="shared" ref="N181:O181" si="57">(B181/B177-1)*100</f>
        <v>1.9161676646706427</v>
      </c>
      <c r="O181" s="41">
        <f t="shared" si="57"/>
        <v>1.2615998199423828</v>
      </c>
      <c r="P181" s="41">
        <f t="shared" si="7"/>
        <v>0.65456784472825991</v>
      </c>
      <c r="Q181" s="41"/>
      <c r="S181" s="40">
        <f t="shared" si="2"/>
        <v>0</v>
      </c>
      <c r="T181" s="40">
        <f t="shared" si="3"/>
        <v>0</v>
      </c>
    </row>
    <row r="182" spans="1:20">
      <c r="A182" s="59" t="s">
        <v>247</v>
      </c>
      <c r="B182" s="58">
        <v>85.4</v>
      </c>
      <c r="C182" s="58">
        <v>87.441395999999997</v>
      </c>
      <c r="D182" s="58">
        <v>87.28</v>
      </c>
      <c r="E182" s="58">
        <v>95</v>
      </c>
      <c r="F182">
        <v>87.28</v>
      </c>
      <c r="I182" s="41">
        <f t="shared" si="4"/>
        <v>0.35252643948298079</v>
      </c>
      <c r="J182" s="41">
        <f t="shared" si="5"/>
        <v>0.2238690864262205</v>
      </c>
      <c r="K182" s="41">
        <f t="shared" si="0"/>
        <v>4.5850527281077191E-2</v>
      </c>
      <c r="L182" s="41">
        <f t="shared" si="1"/>
        <v>0.12865735305676029</v>
      </c>
      <c r="M182" s="41"/>
      <c r="N182" s="41">
        <f t="shared" ref="N182:O182" si="58">(B182/B178-1)*100</f>
        <v>2.0310633213858953</v>
      </c>
      <c r="O182" s="41">
        <f t="shared" si="58"/>
        <v>1.2352541466775335</v>
      </c>
      <c r="P182" s="41">
        <f t="shared" si="7"/>
        <v>0.79580917470836177</v>
      </c>
      <c r="Q182" s="41"/>
      <c r="S182" s="40">
        <f t="shared" si="2"/>
        <v>0</v>
      </c>
      <c r="T182" s="40">
        <f t="shared" si="3"/>
        <v>0</v>
      </c>
    </row>
    <row r="183" spans="1:20">
      <c r="A183" s="59" t="s">
        <v>248</v>
      </c>
      <c r="B183" s="58">
        <v>85.6</v>
      </c>
      <c r="C183" s="58">
        <v>87.627638000000005</v>
      </c>
      <c r="D183" s="58">
        <v>87.73</v>
      </c>
      <c r="E183" s="58">
        <v>87.8</v>
      </c>
      <c r="F183">
        <v>87.73</v>
      </c>
      <c r="I183" s="41">
        <f t="shared" si="4"/>
        <v>0.23419203747070405</v>
      </c>
      <c r="J183" s="41">
        <f t="shared" si="5"/>
        <v>0.21299065261950467</v>
      </c>
      <c r="K183" s="41">
        <f t="shared" si="0"/>
        <v>0.51558203483044185</v>
      </c>
      <c r="L183" s="41">
        <f t="shared" si="1"/>
        <v>2.1201384851199379E-2</v>
      </c>
      <c r="M183" s="41"/>
      <c r="N183" s="41">
        <f t="shared" ref="N183:O183" si="59">(B183/B179-1)*100</f>
        <v>1.542111506524324</v>
      </c>
      <c r="O183" s="41">
        <f t="shared" si="59"/>
        <v>1.1527522763157272</v>
      </c>
      <c r="P183" s="41">
        <f t="shared" si="7"/>
        <v>0.38935923020859686</v>
      </c>
      <c r="Q183" s="41"/>
      <c r="S183" s="40">
        <f t="shared" si="2"/>
        <v>0</v>
      </c>
      <c r="T183" s="40">
        <f t="shared" si="3"/>
        <v>0</v>
      </c>
    </row>
    <row r="184" spans="1:20">
      <c r="A184" s="59" t="s">
        <v>249</v>
      </c>
      <c r="B184" s="58">
        <v>85.8</v>
      </c>
      <c r="C184" s="58">
        <v>87.742906000000005</v>
      </c>
      <c r="D184" s="58">
        <v>87.77</v>
      </c>
      <c r="E184" s="58">
        <v>91.35</v>
      </c>
      <c r="F184">
        <v>87.77</v>
      </c>
      <c r="I184" s="41">
        <f t="shared" si="4"/>
        <v>0.23364485981309802</v>
      </c>
      <c r="J184" s="41">
        <f t="shared" si="5"/>
        <v>0.13154297277759852</v>
      </c>
      <c r="K184" s="41">
        <f t="shared" si="0"/>
        <v>4.559443747862435E-2</v>
      </c>
      <c r="L184" s="41">
        <f t="shared" si="1"/>
        <v>0.10210188703549949</v>
      </c>
      <c r="M184" s="41"/>
      <c r="N184" s="41">
        <f t="shared" ref="N184:O184" si="60">(B184/B180-1)*100</f>
        <v>1.1792452830188704</v>
      </c>
      <c r="O184" s="41">
        <f t="shared" si="60"/>
        <v>0.76017207944503173</v>
      </c>
      <c r="P184" s="41">
        <f t="shared" si="7"/>
        <v>0.4190732035738387</v>
      </c>
      <c r="Q184" s="41"/>
      <c r="S184" s="40">
        <f t="shared" si="2"/>
        <v>0</v>
      </c>
      <c r="T184" s="40">
        <f t="shared" si="3"/>
        <v>0</v>
      </c>
    </row>
    <row r="185" spans="1:20">
      <c r="A185" s="59" t="s">
        <v>250</v>
      </c>
      <c r="B185" s="58">
        <v>86.4</v>
      </c>
      <c r="C185" s="58">
        <v>88.298168000000004</v>
      </c>
      <c r="D185" s="58">
        <v>88.29</v>
      </c>
      <c r="E185" s="58">
        <v>92.38</v>
      </c>
      <c r="F185">
        <v>88.29</v>
      </c>
      <c r="I185" s="41">
        <f t="shared" si="4"/>
        <v>0.69930069930070893</v>
      </c>
      <c r="J185" s="41">
        <f t="shared" si="5"/>
        <v>0.63282836791387354</v>
      </c>
      <c r="K185" s="41">
        <f t="shared" si="0"/>
        <v>0.59245755953061252</v>
      </c>
      <c r="L185" s="41">
        <f t="shared" si="1"/>
        <v>6.6472331386835393E-2</v>
      </c>
      <c r="M185" s="41"/>
      <c r="N185" s="41">
        <f t="shared" ref="N185:O185" si="61">(B185/B181-1)*100</f>
        <v>1.5276145710928501</v>
      </c>
      <c r="O185" s="41">
        <f t="shared" si="61"/>
        <v>1.2058868571044989</v>
      </c>
      <c r="P185" s="41">
        <f t="shared" si="7"/>
        <v>0.3217277139883512</v>
      </c>
      <c r="Q185" s="41"/>
      <c r="S185" s="40">
        <f t="shared" si="2"/>
        <v>0</v>
      </c>
      <c r="T185" s="40">
        <f t="shared" si="3"/>
        <v>0</v>
      </c>
    </row>
    <row r="186" spans="1:20">
      <c r="A186" s="59" t="s">
        <v>251</v>
      </c>
      <c r="B186" s="58">
        <v>86.7</v>
      </c>
      <c r="C186" s="58">
        <v>88.511797000000001</v>
      </c>
      <c r="D186" s="58">
        <v>88.36</v>
      </c>
      <c r="E186" s="58">
        <v>95.15</v>
      </c>
      <c r="F186">
        <v>88.36</v>
      </c>
      <c r="I186" s="41">
        <f t="shared" si="4"/>
        <v>0.34722222222220989</v>
      </c>
      <c r="J186" s="41">
        <f t="shared" si="5"/>
        <v>0.24194046698680083</v>
      </c>
      <c r="K186" s="41">
        <f t="shared" si="0"/>
        <v>7.9284177143490453E-2</v>
      </c>
      <c r="L186" s="41">
        <f t="shared" si="1"/>
        <v>0.10528175523540906</v>
      </c>
      <c r="M186" s="41"/>
      <c r="N186" s="41">
        <f t="shared" ref="N186:O186" si="62">(B186/B182-1)*100</f>
        <v>1.5222482435597096</v>
      </c>
      <c r="O186" s="41">
        <f t="shared" si="62"/>
        <v>1.2241353054335935</v>
      </c>
      <c r="P186" s="41">
        <f t="shared" si="7"/>
        <v>0.29811293812611606</v>
      </c>
      <c r="Q186" s="41"/>
      <c r="S186" s="40">
        <f t="shared" si="2"/>
        <v>0</v>
      </c>
      <c r="T186" s="40">
        <f t="shared" si="3"/>
        <v>0</v>
      </c>
    </row>
    <row r="187" spans="1:20">
      <c r="A187" s="59" t="s">
        <v>252</v>
      </c>
      <c r="B187" s="58">
        <v>87</v>
      </c>
      <c r="C187" s="58">
        <v>88.840018000000001</v>
      </c>
      <c r="D187" s="58">
        <v>88.93</v>
      </c>
      <c r="E187" s="58">
        <v>89.08</v>
      </c>
      <c r="F187">
        <v>88.93</v>
      </c>
      <c r="I187" s="41">
        <f t="shared" si="4"/>
        <v>0.34602076124568004</v>
      </c>
      <c r="J187" s="41">
        <f t="shared" si="5"/>
        <v>0.37082175611009571</v>
      </c>
      <c r="K187" s="41">
        <f t="shared" si="0"/>
        <v>0.64508827523768186</v>
      </c>
      <c r="L187" s="41">
        <f t="shared" si="1"/>
        <v>-2.4800994864415671E-2</v>
      </c>
      <c r="M187" s="41"/>
      <c r="N187" s="41">
        <f t="shared" ref="N187:O187" si="63">(B187/B183-1)*100</f>
        <v>1.6355140186915973</v>
      </c>
      <c r="O187" s="41">
        <f t="shared" si="63"/>
        <v>1.3835589177925822</v>
      </c>
      <c r="P187" s="41">
        <f t="shared" si="7"/>
        <v>0.25195510089901507</v>
      </c>
      <c r="Q187" s="41"/>
      <c r="S187" s="40">
        <f t="shared" si="2"/>
        <v>0</v>
      </c>
      <c r="T187" s="40">
        <f t="shared" si="3"/>
        <v>0</v>
      </c>
    </row>
    <row r="188" spans="1:20">
      <c r="A188" s="59" t="s">
        <v>253</v>
      </c>
      <c r="B188" s="58">
        <v>87.5</v>
      </c>
      <c r="C188" s="58">
        <v>89.067372000000006</v>
      </c>
      <c r="D188" s="58">
        <v>89.13</v>
      </c>
      <c r="E188" s="58">
        <v>91.96</v>
      </c>
      <c r="F188">
        <v>89.13</v>
      </c>
      <c r="I188" s="41">
        <f t="shared" si="4"/>
        <v>0.57471264367816577</v>
      </c>
      <c r="J188" s="41">
        <f t="shared" si="5"/>
        <v>0.25591395085040602</v>
      </c>
      <c r="K188" s="41">
        <f t="shared" si="0"/>
        <v>0.22489598560664348</v>
      </c>
      <c r="L188" s="41">
        <f t="shared" si="1"/>
        <v>0.31879869282775974</v>
      </c>
      <c r="M188" s="41"/>
      <c r="N188" s="41">
        <f t="shared" ref="N188:O188" si="64">(B188/B184-1)*100</f>
        <v>1.9813519813519864</v>
      </c>
      <c r="O188" s="41">
        <f t="shared" si="64"/>
        <v>1.5094849947185462</v>
      </c>
      <c r="P188" s="41">
        <f t="shared" si="7"/>
        <v>0.47186698663344018</v>
      </c>
      <c r="Q188" s="41"/>
      <c r="S188" s="40">
        <f t="shared" si="2"/>
        <v>0</v>
      </c>
      <c r="T188" s="40">
        <f t="shared" si="3"/>
        <v>0</v>
      </c>
    </row>
    <row r="189" spans="1:20">
      <c r="A189" s="59" t="s">
        <v>254</v>
      </c>
      <c r="B189" s="58">
        <v>87.7</v>
      </c>
      <c r="C189" s="58">
        <v>89.275981000000002</v>
      </c>
      <c r="D189" s="58">
        <v>89.27</v>
      </c>
      <c r="E189" s="58">
        <v>93.53</v>
      </c>
      <c r="F189">
        <v>89.27</v>
      </c>
      <c r="I189" s="41">
        <f t="shared" si="4"/>
        <v>0.22857142857142243</v>
      </c>
      <c r="J189" s="41">
        <f t="shared" si="5"/>
        <v>0.23421483683159217</v>
      </c>
      <c r="K189" s="41">
        <f t="shared" si="0"/>
        <v>0.15707393694603944</v>
      </c>
      <c r="L189" s="41">
        <f t="shared" si="1"/>
        <v>-5.6434082601697355E-3</v>
      </c>
      <c r="M189" s="41"/>
      <c r="N189" s="41">
        <f t="shared" ref="N189:O189" si="65">(B189/B185-1)*100</f>
        <v>1.504629629629628</v>
      </c>
      <c r="O189" s="41">
        <f t="shared" si="65"/>
        <v>1.1073989666467332</v>
      </c>
      <c r="P189" s="41">
        <f t="shared" si="7"/>
        <v>0.39723066298289478</v>
      </c>
      <c r="Q189" s="41"/>
      <c r="S189" s="40">
        <f t="shared" si="2"/>
        <v>0</v>
      </c>
      <c r="T189" s="40">
        <f t="shared" si="3"/>
        <v>0</v>
      </c>
    </row>
    <row r="190" spans="1:20">
      <c r="A190" s="59" t="s">
        <v>255</v>
      </c>
      <c r="B190" s="58">
        <v>87.8</v>
      </c>
      <c r="C190" s="58">
        <v>89.531023000000005</v>
      </c>
      <c r="D190" s="58">
        <v>89.38</v>
      </c>
      <c r="E190" s="58">
        <v>97.06</v>
      </c>
      <c r="F190">
        <v>89.38</v>
      </c>
      <c r="I190" s="41">
        <f t="shared" si="4"/>
        <v>0.11402508551880963</v>
      </c>
      <c r="J190" s="41">
        <f t="shared" si="5"/>
        <v>0.2856781825785859</v>
      </c>
      <c r="K190" s="41">
        <f t="shared" si="0"/>
        <v>0.12322168701690561</v>
      </c>
      <c r="L190" s="41">
        <f t="shared" si="1"/>
        <v>-0.17165309705977627</v>
      </c>
      <c r="M190" s="41"/>
      <c r="N190" s="41">
        <f t="shared" ref="N190:O190" si="66">(B190/B186-1)*100</f>
        <v>1.2687427912341231</v>
      </c>
      <c r="O190" s="41">
        <f t="shared" si="66"/>
        <v>1.1515143004044992</v>
      </c>
      <c r="P190" s="41">
        <f t="shared" si="7"/>
        <v>0.11722849082962394</v>
      </c>
      <c r="Q190" s="41"/>
      <c r="S190" s="40">
        <f t="shared" si="2"/>
        <v>0</v>
      </c>
      <c r="T190" s="40">
        <f t="shared" si="3"/>
        <v>0</v>
      </c>
    </row>
    <row r="191" spans="1:20">
      <c r="A191" s="59" t="s">
        <v>256</v>
      </c>
      <c r="B191" s="58">
        <v>88.7</v>
      </c>
      <c r="C191" s="58">
        <v>90.146551000000002</v>
      </c>
      <c r="D191" s="58">
        <v>90.22</v>
      </c>
      <c r="E191" s="58">
        <v>88.86</v>
      </c>
      <c r="F191">
        <v>90.22</v>
      </c>
      <c r="I191" s="41">
        <f t="shared" si="4"/>
        <v>1.0250569476082161</v>
      </c>
      <c r="J191" s="41">
        <f t="shared" si="5"/>
        <v>0.68750247609703496</v>
      </c>
      <c r="K191" s="41">
        <f t="shared" si="0"/>
        <v>0.93980756321325742</v>
      </c>
      <c r="L191" s="41">
        <f t="shared" si="1"/>
        <v>0.33755447151118112</v>
      </c>
      <c r="M191" s="41"/>
      <c r="N191" s="41">
        <f t="shared" ref="N191:O191" si="67">(B191/B187-1)*100</f>
        <v>1.9540229885057547</v>
      </c>
      <c r="O191" s="41">
        <f t="shared" si="67"/>
        <v>1.4706581891957837</v>
      </c>
      <c r="P191" s="41">
        <f t="shared" si="7"/>
        <v>0.483364799309971</v>
      </c>
      <c r="Q191" s="41"/>
      <c r="S191" s="40">
        <f t="shared" si="2"/>
        <v>0</v>
      </c>
      <c r="T191" s="40">
        <f t="shared" si="3"/>
        <v>0</v>
      </c>
    </row>
    <row r="192" spans="1:20">
      <c r="A192" s="59" t="s">
        <v>257</v>
      </c>
      <c r="B192" s="58">
        <v>89.1</v>
      </c>
      <c r="C192" s="58">
        <v>90.520132000000004</v>
      </c>
      <c r="D192" s="58">
        <v>90.58</v>
      </c>
      <c r="E192" s="58">
        <v>92.06</v>
      </c>
      <c r="F192">
        <v>90.58</v>
      </c>
      <c r="I192" s="41">
        <f t="shared" si="4"/>
        <v>0.45095828635850488</v>
      </c>
      <c r="J192" s="41">
        <f t="shared" si="5"/>
        <v>0.41441518932876509</v>
      </c>
      <c r="K192" s="41">
        <f t="shared" ref="K192:K237" si="68">(D192/D191-1)*100</f>
        <v>0.39902460651739524</v>
      </c>
      <c r="L192" s="41">
        <f t="shared" ref="L192:L223" si="69">I192-J192</f>
        <v>3.6543097029739791E-2</v>
      </c>
      <c r="M192" s="41"/>
      <c r="N192" s="41">
        <f t="shared" ref="N192:O192" si="70">(B192/B188-1)*100</f>
        <v>1.8285714285714239</v>
      </c>
      <c r="O192" s="41">
        <f t="shared" si="70"/>
        <v>1.6310798975858409</v>
      </c>
      <c r="P192" s="41">
        <f t="shared" si="7"/>
        <v>0.19749153098558292</v>
      </c>
      <c r="Q192" s="41"/>
      <c r="S192" s="40">
        <f t="shared" ref="S192:S223" si="71">IF(I192&lt;0,L192,0)</f>
        <v>0</v>
      </c>
      <c r="T192" s="40">
        <f t="shared" ref="T192:T223" si="72">IF(I192&lt;0,1,0)</f>
        <v>0</v>
      </c>
    </row>
    <row r="193" spans="1:20">
      <c r="A193" s="59" t="s">
        <v>258</v>
      </c>
      <c r="B193" s="58">
        <v>89.6</v>
      </c>
      <c r="C193" s="58">
        <v>90.992294000000001</v>
      </c>
      <c r="D193" s="58">
        <v>90.97</v>
      </c>
      <c r="E193" s="58">
        <v>93.76</v>
      </c>
      <c r="F193">
        <v>90.97</v>
      </c>
      <c r="I193" s="41">
        <f t="shared" ref="I193:I224" si="73">(B193/B192-1)*100</f>
        <v>0.56116722783390305</v>
      </c>
      <c r="J193" s="41">
        <f t="shared" ref="J193:J224" si="74">(C193/C192-1)*100</f>
        <v>0.5216099331361912</v>
      </c>
      <c r="K193" s="41">
        <f t="shared" si="68"/>
        <v>0.43055862221241803</v>
      </c>
      <c r="L193" s="41">
        <f t="shared" si="69"/>
        <v>3.9557294697711853E-2</v>
      </c>
      <c r="M193" s="41"/>
      <c r="N193" s="41">
        <f t="shared" ref="N193:O193" si="75">(B193/B189-1)*100</f>
        <v>2.1664766248574496</v>
      </c>
      <c r="O193" s="41">
        <f t="shared" si="75"/>
        <v>1.9224801349424503</v>
      </c>
      <c r="P193" s="41">
        <f t="shared" si="7"/>
        <v>0.24399648991499934</v>
      </c>
      <c r="Q193" s="41"/>
      <c r="S193" s="40">
        <f t="shared" si="71"/>
        <v>0</v>
      </c>
      <c r="T193" s="40">
        <f t="shared" si="72"/>
        <v>0</v>
      </c>
    </row>
    <row r="194" spans="1:20">
      <c r="A194" s="59" t="s">
        <v>259</v>
      </c>
      <c r="B194" s="58">
        <v>90.6</v>
      </c>
      <c r="C194" s="58">
        <v>91.727136000000002</v>
      </c>
      <c r="D194" s="58">
        <v>91.56</v>
      </c>
      <c r="E194" s="58">
        <v>96.02</v>
      </c>
      <c r="F194">
        <v>91.56</v>
      </c>
      <c r="I194" s="41">
        <f t="shared" si="73"/>
        <v>1.1160714285714191</v>
      </c>
      <c r="J194" s="41">
        <f t="shared" si="74"/>
        <v>0.80758706885661891</v>
      </c>
      <c r="K194" s="41">
        <f t="shared" si="68"/>
        <v>0.64856546114104852</v>
      </c>
      <c r="L194" s="41">
        <f t="shared" si="69"/>
        <v>0.30848435971480015</v>
      </c>
      <c r="M194" s="41"/>
      <c r="N194" s="41">
        <f t="shared" ref="N194:O194" si="76">(B194/B190-1)*100</f>
        <v>3.1890660592255093</v>
      </c>
      <c r="O194" s="41">
        <f t="shared" si="76"/>
        <v>2.4529073011932301</v>
      </c>
      <c r="P194" s="41">
        <f t="shared" si="7"/>
        <v>0.73615875803227926</v>
      </c>
      <c r="Q194" s="41"/>
      <c r="S194" s="40">
        <f t="shared" si="71"/>
        <v>0</v>
      </c>
      <c r="T194" s="40">
        <f t="shared" si="72"/>
        <v>0</v>
      </c>
    </row>
    <row r="195" spans="1:20">
      <c r="A195" s="59" t="s">
        <v>260</v>
      </c>
      <c r="B195" s="58">
        <v>91.2</v>
      </c>
      <c r="C195" s="58">
        <v>92.061133999999996</v>
      </c>
      <c r="D195" s="58">
        <v>92.13</v>
      </c>
      <c r="E195" s="58">
        <v>89.46</v>
      </c>
      <c r="F195">
        <v>92.13</v>
      </c>
      <c r="I195" s="41">
        <f t="shared" si="73"/>
        <v>0.66225165562914245</v>
      </c>
      <c r="J195" s="41">
        <f t="shared" si="74"/>
        <v>0.36412125633138448</v>
      </c>
      <c r="K195" s="41">
        <f t="shared" si="68"/>
        <v>0.62254259501965947</v>
      </c>
      <c r="L195" s="41">
        <f t="shared" si="69"/>
        <v>0.29813039929775798</v>
      </c>
      <c r="M195" s="41"/>
      <c r="N195" s="41">
        <f t="shared" ref="N195:O195" si="77">(B195/B191-1)*100</f>
        <v>2.8184892897406888</v>
      </c>
      <c r="O195" s="41">
        <f t="shared" si="77"/>
        <v>2.1238560752035784</v>
      </c>
      <c r="P195" s="41">
        <f t="shared" ref="P195:P237" si="78">N195-O195</f>
        <v>0.69463321453711036</v>
      </c>
      <c r="Q195" s="41"/>
      <c r="S195" s="40">
        <f t="shared" si="71"/>
        <v>0</v>
      </c>
      <c r="T195" s="40">
        <f t="shared" si="72"/>
        <v>0</v>
      </c>
    </row>
    <row r="196" spans="1:20">
      <c r="A196" s="59" t="s">
        <v>261</v>
      </c>
      <c r="B196" s="58">
        <v>91.8</v>
      </c>
      <c r="C196" s="58">
        <v>92.534154999999998</v>
      </c>
      <c r="D196" s="58">
        <v>92.61</v>
      </c>
      <c r="E196" s="58">
        <v>92.84</v>
      </c>
      <c r="F196">
        <v>92.61</v>
      </c>
      <c r="I196" s="41">
        <f t="shared" si="73"/>
        <v>0.65789473684210176</v>
      </c>
      <c r="J196" s="41">
        <f t="shared" si="74"/>
        <v>0.5138118329065966</v>
      </c>
      <c r="K196" s="41">
        <f t="shared" si="68"/>
        <v>0.52100293064147873</v>
      </c>
      <c r="L196" s="41">
        <f t="shared" si="69"/>
        <v>0.14408290393550516</v>
      </c>
      <c r="M196" s="41"/>
      <c r="N196" s="41">
        <f t="shared" ref="N196:O196" si="79">(B196/B192-1)*100</f>
        <v>3.0303030303030276</v>
      </c>
      <c r="O196" s="41">
        <f t="shared" si="79"/>
        <v>2.2249448332664734</v>
      </c>
      <c r="P196" s="41">
        <f t="shared" si="78"/>
        <v>0.8053581970365542</v>
      </c>
      <c r="Q196" s="41"/>
      <c r="S196" s="40">
        <f t="shared" si="71"/>
        <v>0</v>
      </c>
      <c r="T196" s="40">
        <f t="shared" si="72"/>
        <v>0</v>
      </c>
    </row>
    <row r="197" spans="1:20">
      <c r="A197" s="59" t="s">
        <v>262</v>
      </c>
      <c r="B197" s="58">
        <v>92.4</v>
      </c>
      <c r="C197" s="58">
        <v>93.211189000000005</v>
      </c>
      <c r="D197" s="58">
        <v>93.19</v>
      </c>
      <c r="E197" s="58">
        <v>94.03</v>
      </c>
      <c r="F197">
        <v>93.19</v>
      </c>
      <c r="I197" s="41">
        <f t="shared" si="73"/>
        <v>0.65359477124184995</v>
      </c>
      <c r="J197" s="41">
        <f t="shared" si="74"/>
        <v>0.73165848869534145</v>
      </c>
      <c r="K197" s="41">
        <f t="shared" si="68"/>
        <v>0.62628225893532896</v>
      </c>
      <c r="L197" s="41">
        <f t="shared" si="69"/>
        <v>-7.8063717453491499E-2</v>
      </c>
      <c r="M197" s="41"/>
      <c r="N197" s="41">
        <f t="shared" ref="N197:O197" si="80">(B197/B193-1)*100</f>
        <v>3.1250000000000222</v>
      </c>
      <c r="O197" s="41">
        <f t="shared" si="80"/>
        <v>2.4385526537005431</v>
      </c>
      <c r="P197" s="41">
        <f t="shared" si="78"/>
        <v>0.68644734629947912</v>
      </c>
      <c r="Q197" s="41"/>
      <c r="S197" s="40">
        <f t="shared" si="71"/>
        <v>0</v>
      </c>
      <c r="T197" s="40">
        <f t="shared" si="72"/>
        <v>0</v>
      </c>
    </row>
    <row r="198" spans="1:20">
      <c r="A198" s="59" t="s">
        <v>263</v>
      </c>
      <c r="B198" s="58">
        <v>92.1</v>
      </c>
      <c r="C198" s="58">
        <v>92.713092000000003</v>
      </c>
      <c r="D198" s="58">
        <v>92.56</v>
      </c>
      <c r="E198" s="58">
        <v>95.65</v>
      </c>
      <c r="F198">
        <v>92.56</v>
      </c>
      <c r="I198" s="41">
        <f t="shared" si="73"/>
        <v>-0.32467532467533866</v>
      </c>
      <c r="J198" s="41">
        <f t="shared" si="74"/>
        <v>-0.53437468757103757</v>
      </c>
      <c r="K198" s="41">
        <f t="shared" si="68"/>
        <v>-0.67603820152376537</v>
      </c>
      <c r="L198" s="41">
        <f t="shared" si="69"/>
        <v>0.2096993628956989</v>
      </c>
      <c r="M198" s="41"/>
      <c r="N198" s="41">
        <f t="shared" ref="N198:O198" si="81">(B198/B194-1)*100</f>
        <v>1.655629139072845</v>
      </c>
      <c r="O198" s="41">
        <f t="shared" si="81"/>
        <v>1.0748793028924508</v>
      </c>
      <c r="P198" s="41">
        <f t="shared" si="78"/>
        <v>0.58074983618039422</v>
      </c>
      <c r="Q198" s="41"/>
      <c r="S198" s="40">
        <f t="shared" si="71"/>
        <v>0.2096993628956989</v>
      </c>
      <c r="T198" s="40">
        <f t="shared" si="72"/>
        <v>1</v>
      </c>
    </row>
    <row r="199" spans="1:20">
      <c r="A199" s="59" t="s">
        <v>264</v>
      </c>
      <c r="B199" s="58">
        <v>92</v>
      </c>
      <c r="C199" s="58">
        <v>92.048663000000005</v>
      </c>
      <c r="D199" s="58">
        <v>92.09</v>
      </c>
      <c r="E199" s="58">
        <v>90.44</v>
      </c>
      <c r="F199">
        <v>92.09</v>
      </c>
      <c r="I199" s="41">
        <f t="shared" si="73"/>
        <v>-0.10857763300758938</v>
      </c>
      <c r="J199" s="41">
        <f t="shared" si="74"/>
        <v>-0.71665067539760097</v>
      </c>
      <c r="K199" s="41">
        <f t="shared" si="68"/>
        <v>-0.50777873811581609</v>
      </c>
      <c r="L199" s="41">
        <f t="shared" si="69"/>
        <v>0.60807304239001159</v>
      </c>
      <c r="M199" s="41"/>
      <c r="N199" s="41">
        <f t="shared" ref="N199:O199" si="82">(B199/B195-1)*100</f>
        <v>0.87719298245614308</v>
      </c>
      <c r="O199" s="41">
        <f t="shared" si="82"/>
        <v>-1.3546433177746842E-2</v>
      </c>
      <c r="P199" s="41">
        <f t="shared" si="78"/>
        <v>0.89073941563388992</v>
      </c>
      <c r="Q199" s="41"/>
      <c r="S199" s="40">
        <f t="shared" si="71"/>
        <v>0.60807304239001159</v>
      </c>
      <c r="T199" s="40">
        <f t="shared" si="72"/>
        <v>1</v>
      </c>
    </row>
    <row r="200" spans="1:20">
      <c r="A200" s="59" t="s">
        <v>265</v>
      </c>
      <c r="B200" s="58">
        <v>92</v>
      </c>
      <c r="C200" s="58">
        <v>92.548833000000002</v>
      </c>
      <c r="D200" s="58">
        <v>92.63</v>
      </c>
      <c r="E200" s="58">
        <v>92.75</v>
      </c>
      <c r="F200">
        <v>92.63</v>
      </c>
      <c r="I200" s="41">
        <f t="shared" si="73"/>
        <v>0</v>
      </c>
      <c r="J200" s="41">
        <f t="shared" si="74"/>
        <v>0.54337562730268907</v>
      </c>
      <c r="K200" s="41">
        <f t="shared" si="68"/>
        <v>0.58638288630685764</v>
      </c>
      <c r="L200" s="41">
        <f t="shared" si="69"/>
        <v>-0.54337562730268907</v>
      </c>
      <c r="M200" s="41"/>
      <c r="N200" s="41">
        <f t="shared" ref="N200:O200" si="83">(B200/B196-1)*100</f>
        <v>0.21786492374729072</v>
      </c>
      <c r="O200" s="41">
        <f t="shared" si="83"/>
        <v>1.586225107907957E-2</v>
      </c>
      <c r="P200" s="41">
        <f t="shared" si="78"/>
        <v>0.20200267266821115</v>
      </c>
      <c r="Q200" s="41"/>
      <c r="S200" s="40">
        <f t="shared" si="71"/>
        <v>0</v>
      </c>
      <c r="T200" s="40">
        <f t="shared" si="72"/>
        <v>0</v>
      </c>
    </row>
    <row r="201" spans="1:20">
      <c r="A201" s="59" t="s">
        <v>266</v>
      </c>
      <c r="B201" s="58">
        <v>92.2</v>
      </c>
      <c r="C201" s="58">
        <v>92.846146000000005</v>
      </c>
      <c r="D201" s="58">
        <v>92.84</v>
      </c>
      <c r="E201" s="58">
        <v>93.56</v>
      </c>
      <c r="F201">
        <v>92.84</v>
      </c>
      <c r="I201" s="41">
        <f t="shared" si="73"/>
        <v>0.21739130434783593</v>
      </c>
      <c r="J201" s="41">
        <f t="shared" si="74"/>
        <v>0.32124986384214349</v>
      </c>
      <c r="K201" s="41">
        <f t="shared" si="68"/>
        <v>0.22670840980245632</v>
      </c>
      <c r="L201" s="41">
        <f t="shared" si="69"/>
        <v>-0.10385855949430756</v>
      </c>
      <c r="M201" s="41"/>
      <c r="N201" s="41">
        <f t="shared" ref="N201:O201" si="84">(B201/B197-1)*100</f>
        <v>-0.21645021645021467</v>
      </c>
      <c r="O201" s="41">
        <f t="shared" si="84"/>
        <v>-0.39163002201377806</v>
      </c>
      <c r="P201" s="41">
        <f t="shared" si="78"/>
        <v>0.17517980556356338</v>
      </c>
      <c r="Q201" s="41"/>
      <c r="S201" s="40">
        <f t="shared" si="71"/>
        <v>0</v>
      </c>
      <c r="T201" s="40">
        <f t="shared" si="72"/>
        <v>0</v>
      </c>
    </row>
    <row r="202" spans="1:20">
      <c r="A202" s="59" t="s">
        <v>267</v>
      </c>
      <c r="B202" s="58">
        <v>92.5</v>
      </c>
      <c r="C202" s="58">
        <v>93.320300000000003</v>
      </c>
      <c r="D202" s="58">
        <v>93.17</v>
      </c>
      <c r="E202" s="58">
        <v>94.88</v>
      </c>
      <c r="F202">
        <v>93.17</v>
      </c>
      <c r="I202" s="41">
        <f t="shared" si="73"/>
        <v>0.32537960954446277</v>
      </c>
      <c r="J202" s="41">
        <f t="shared" si="74"/>
        <v>0.51068786420063184</v>
      </c>
      <c r="K202" s="41">
        <f t="shared" si="68"/>
        <v>0.35545023696681444</v>
      </c>
      <c r="L202" s="41">
        <f t="shared" si="69"/>
        <v>-0.18530825465616907</v>
      </c>
      <c r="M202" s="41"/>
      <c r="N202" s="41">
        <f t="shared" ref="N202:O202" si="85">(B202/B198-1)*100</f>
        <v>0.43431053203040193</v>
      </c>
      <c r="O202" s="41">
        <f t="shared" si="85"/>
        <v>0.65493231527646856</v>
      </c>
      <c r="P202" s="41">
        <f t="shared" si="78"/>
        <v>-0.22062178324606663</v>
      </c>
      <c r="Q202" s="41"/>
      <c r="S202" s="40">
        <f t="shared" si="71"/>
        <v>0</v>
      </c>
      <c r="T202" s="40">
        <f t="shared" si="72"/>
        <v>0</v>
      </c>
    </row>
    <row r="203" spans="1:20">
      <c r="A203" s="59" t="s">
        <v>268</v>
      </c>
      <c r="B203" s="58">
        <v>92.8</v>
      </c>
      <c r="C203" s="58">
        <v>93.617814999999993</v>
      </c>
      <c r="D203" s="58">
        <v>93.65</v>
      </c>
      <c r="E203" s="58">
        <v>89.57</v>
      </c>
      <c r="F203">
        <v>93.65</v>
      </c>
      <c r="I203" s="41">
        <f t="shared" si="73"/>
        <v>0.32432432432432101</v>
      </c>
      <c r="J203" s="41">
        <f t="shared" si="74"/>
        <v>0.31881059105038911</v>
      </c>
      <c r="K203" s="41">
        <f t="shared" si="68"/>
        <v>0.51518729204680369</v>
      </c>
      <c r="L203" s="41">
        <f t="shared" si="69"/>
        <v>5.5137332739318978E-3</v>
      </c>
      <c r="M203" s="41"/>
      <c r="N203" s="41">
        <f t="shared" ref="N203:O203" si="86">(B203/B199-1)*100</f>
        <v>0.86956521739129933</v>
      </c>
      <c r="O203" s="41">
        <f t="shared" si="86"/>
        <v>1.704698307242114</v>
      </c>
      <c r="P203" s="41">
        <f t="shared" si="78"/>
        <v>-0.83513308985081469</v>
      </c>
      <c r="Q203" s="41"/>
      <c r="S203" s="40">
        <f t="shared" si="71"/>
        <v>0</v>
      </c>
      <c r="T203" s="40">
        <f t="shared" si="72"/>
        <v>0</v>
      </c>
    </row>
    <row r="204" spans="1:20">
      <c r="A204" s="59" t="s">
        <v>269</v>
      </c>
      <c r="B204" s="58">
        <v>93.3</v>
      </c>
      <c r="C204" s="58">
        <v>94.045709000000002</v>
      </c>
      <c r="D204" s="58">
        <v>94.13</v>
      </c>
      <c r="E204" s="58">
        <v>92.72</v>
      </c>
      <c r="F204">
        <v>94.13</v>
      </c>
      <c r="I204" s="41">
        <f t="shared" si="73"/>
        <v>0.53879310344826514</v>
      </c>
      <c r="J204" s="41">
        <f t="shared" si="74"/>
        <v>0.4570647157274621</v>
      </c>
      <c r="K204" s="41">
        <f t="shared" si="68"/>
        <v>0.5125467164975861</v>
      </c>
      <c r="L204" s="41">
        <f t="shared" si="69"/>
        <v>8.1728387720803042E-2</v>
      </c>
      <c r="M204" s="41"/>
      <c r="N204" s="41">
        <f t="shared" ref="N204:O204" si="87">(B204/B200-1)*100</f>
        <v>1.4130434782608559</v>
      </c>
      <c r="O204" s="41">
        <f t="shared" si="87"/>
        <v>1.6173904645561565</v>
      </c>
      <c r="P204" s="41">
        <f t="shared" si="78"/>
        <v>-0.20434698629530068</v>
      </c>
      <c r="Q204" s="41"/>
      <c r="S204" s="40">
        <f t="shared" si="71"/>
        <v>0</v>
      </c>
      <c r="T204" s="40">
        <f t="shared" si="72"/>
        <v>0</v>
      </c>
    </row>
    <row r="205" spans="1:20">
      <c r="A205" s="59" t="s">
        <v>270</v>
      </c>
      <c r="B205" s="58">
        <v>93.2</v>
      </c>
      <c r="C205" s="58">
        <v>94.436609000000004</v>
      </c>
      <c r="D205" s="58">
        <v>94.43</v>
      </c>
      <c r="E205" s="58">
        <v>94.87</v>
      </c>
      <c r="F205">
        <v>94.43</v>
      </c>
      <c r="I205" s="41">
        <f t="shared" si="73"/>
        <v>-0.1071811361200381</v>
      </c>
      <c r="J205" s="41">
        <f t="shared" si="74"/>
        <v>0.41564894789618556</v>
      </c>
      <c r="K205" s="41">
        <f t="shared" si="68"/>
        <v>0.3187081695527505</v>
      </c>
      <c r="L205" s="41">
        <f t="shared" si="69"/>
        <v>-0.52283008401622366</v>
      </c>
      <c r="M205" s="41"/>
      <c r="N205" s="41">
        <f t="shared" ref="N205:O205" si="88">(B205/B201-1)*100</f>
        <v>1.0845986984815648</v>
      </c>
      <c r="O205" s="41">
        <f t="shared" si="88"/>
        <v>1.7130091754158583</v>
      </c>
      <c r="P205" s="41">
        <f t="shared" si="78"/>
        <v>-0.62841047693429353</v>
      </c>
      <c r="Q205" s="41"/>
      <c r="S205" s="40">
        <f t="shared" si="71"/>
        <v>-0.52283008401622366</v>
      </c>
      <c r="T205" s="40">
        <f t="shared" si="72"/>
        <v>1</v>
      </c>
    </row>
    <row r="206" spans="1:20">
      <c r="A206" s="59" t="s">
        <v>271</v>
      </c>
      <c r="B206" s="58">
        <v>93.7</v>
      </c>
      <c r="C206" s="58">
        <v>94.787581000000003</v>
      </c>
      <c r="D206" s="58">
        <v>94.65</v>
      </c>
      <c r="E206" s="58">
        <v>97.1</v>
      </c>
      <c r="F206">
        <v>94.65</v>
      </c>
      <c r="I206" s="41">
        <f t="shared" si="73"/>
        <v>0.53648068669527316</v>
      </c>
      <c r="J206" s="41">
        <f t="shared" si="74"/>
        <v>0.37164824501481064</v>
      </c>
      <c r="K206" s="41">
        <f t="shared" si="68"/>
        <v>0.23297680821772193</v>
      </c>
      <c r="L206" s="41">
        <f t="shared" si="69"/>
        <v>0.16483244168046252</v>
      </c>
      <c r="M206" s="41"/>
      <c r="N206" s="41">
        <f t="shared" ref="N206:O206" si="89">(B206/B202-1)*100</f>
        <v>1.2972972972973063</v>
      </c>
      <c r="O206" s="41">
        <f t="shared" si="89"/>
        <v>1.572306347064889</v>
      </c>
      <c r="P206" s="41">
        <f t="shared" si="78"/>
        <v>-0.27500904976758278</v>
      </c>
      <c r="Q206" s="41"/>
      <c r="S206" s="40">
        <f t="shared" si="71"/>
        <v>0</v>
      </c>
      <c r="T206" s="40">
        <f t="shared" si="72"/>
        <v>0</v>
      </c>
    </row>
    <row r="207" spans="1:20">
      <c r="A207" s="59" t="s">
        <v>272</v>
      </c>
      <c r="B207" s="58">
        <v>94.5</v>
      </c>
      <c r="C207" s="58">
        <v>95.413298999999995</v>
      </c>
      <c r="D207" s="58">
        <v>95.4</v>
      </c>
      <c r="E207" s="58">
        <v>91.53</v>
      </c>
      <c r="F207">
        <v>95.4</v>
      </c>
      <c r="I207" s="41">
        <f t="shared" si="73"/>
        <v>0.85378868729988344</v>
      </c>
      <c r="J207" s="41">
        <f t="shared" si="74"/>
        <v>0.66012656236051903</v>
      </c>
      <c r="K207" s="41">
        <f t="shared" si="68"/>
        <v>0.7923930269413626</v>
      </c>
      <c r="L207" s="41">
        <f t="shared" si="69"/>
        <v>0.19366212493936441</v>
      </c>
      <c r="M207" s="41"/>
      <c r="N207" s="41">
        <f t="shared" ref="N207:O207" si="90">(B207/B203-1)*100</f>
        <v>1.8318965517241326</v>
      </c>
      <c r="O207" s="41">
        <f t="shared" si="90"/>
        <v>1.9178871030049116</v>
      </c>
      <c r="P207" s="41">
        <f t="shared" si="78"/>
        <v>-8.5990551280779037E-2</v>
      </c>
      <c r="Q207" s="41"/>
      <c r="S207" s="40">
        <f t="shared" si="71"/>
        <v>0</v>
      </c>
      <c r="T207" s="40">
        <f t="shared" si="72"/>
        <v>0</v>
      </c>
    </row>
    <row r="208" spans="1:20">
      <c r="A208" s="59" t="s">
        <v>273</v>
      </c>
      <c r="B208" s="58">
        <v>95.2</v>
      </c>
      <c r="C208" s="58">
        <v>95.899375000000006</v>
      </c>
      <c r="D208" s="58">
        <v>96.01</v>
      </c>
      <c r="E208" s="58">
        <v>94.44</v>
      </c>
      <c r="F208">
        <v>96.01</v>
      </c>
      <c r="I208" s="41">
        <f t="shared" si="73"/>
        <v>0.74074074074075291</v>
      </c>
      <c r="J208" s="41">
        <f t="shared" si="74"/>
        <v>0.5094426092530524</v>
      </c>
      <c r="K208" s="41">
        <f t="shared" si="68"/>
        <v>0.63941299790355455</v>
      </c>
      <c r="L208" s="41">
        <f t="shared" si="69"/>
        <v>0.23129813148770051</v>
      </c>
      <c r="M208" s="41"/>
      <c r="N208" s="41">
        <f t="shared" ref="N208:O208" si="91">(B208/B204-1)*100</f>
        <v>2.0364415862808238</v>
      </c>
      <c r="O208" s="41">
        <f t="shared" si="91"/>
        <v>1.9710266632154472</v>
      </c>
      <c r="P208" s="41">
        <f t="shared" si="78"/>
        <v>6.5414923065376662E-2</v>
      </c>
      <c r="Q208" s="41"/>
      <c r="S208" s="40">
        <f t="shared" si="71"/>
        <v>0</v>
      </c>
      <c r="T208" s="40">
        <f t="shared" si="72"/>
        <v>0</v>
      </c>
    </row>
    <row r="209" spans="1:20">
      <c r="A209" s="59" t="s">
        <v>274</v>
      </c>
      <c r="B209" s="58">
        <v>95.4</v>
      </c>
      <c r="C209" s="58">
        <v>95.920979000000003</v>
      </c>
      <c r="D209" s="58">
        <v>95.93</v>
      </c>
      <c r="E209" s="58">
        <v>96.82</v>
      </c>
      <c r="F209">
        <v>95.93</v>
      </c>
      <c r="I209" s="41">
        <f t="shared" si="73"/>
        <v>0.21008403361344463</v>
      </c>
      <c r="J209" s="41">
        <f t="shared" si="74"/>
        <v>2.2527779769165868E-2</v>
      </c>
      <c r="K209" s="41">
        <f t="shared" si="68"/>
        <v>-8.3324653681904337E-2</v>
      </c>
      <c r="L209" s="41">
        <f t="shared" si="69"/>
        <v>0.18755625384427876</v>
      </c>
      <c r="M209" s="41"/>
      <c r="N209" s="41">
        <f t="shared" ref="N209:O209" si="92">(B209/B205-1)*100</f>
        <v>2.3605150214592197</v>
      </c>
      <c r="O209" s="41">
        <f t="shared" si="92"/>
        <v>1.5718162857796036</v>
      </c>
      <c r="P209" s="41">
        <f t="shared" si="78"/>
        <v>0.78869873567961601</v>
      </c>
      <c r="Q209" s="41"/>
      <c r="S209" s="40">
        <f t="shared" si="71"/>
        <v>0</v>
      </c>
      <c r="T209" s="40">
        <f t="shared" si="72"/>
        <v>0</v>
      </c>
    </row>
    <row r="210" spans="1:20">
      <c r="A210" s="59" t="s">
        <v>275</v>
      </c>
      <c r="B210" s="58">
        <v>95.8</v>
      </c>
      <c r="C210" s="58">
        <v>96.333669999999998</v>
      </c>
      <c r="D210" s="58">
        <v>96.21</v>
      </c>
      <c r="E210" s="58">
        <v>98.42</v>
      </c>
      <c r="F210">
        <v>96.21</v>
      </c>
      <c r="I210" s="41">
        <f t="shared" si="73"/>
        <v>0.41928721174002703</v>
      </c>
      <c r="J210" s="41">
        <f t="shared" si="74"/>
        <v>0.43024060461267499</v>
      </c>
      <c r="K210" s="41">
        <f t="shared" si="68"/>
        <v>0.29187949546543024</v>
      </c>
      <c r="L210" s="41">
        <f t="shared" si="69"/>
        <v>-1.095339287264796E-2</v>
      </c>
      <c r="M210" s="41"/>
      <c r="N210" s="41">
        <f t="shared" ref="N210:O210" si="93">(B210/B206-1)*100</f>
        <v>2.2411953041622246</v>
      </c>
      <c r="O210" s="41">
        <f t="shared" si="93"/>
        <v>1.6311092483729528</v>
      </c>
      <c r="P210" s="41">
        <f t="shared" si="78"/>
        <v>0.61008605578927178</v>
      </c>
      <c r="Q210" s="41"/>
      <c r="S210" s="40">
        <f t="shared" si="71"/>
        <v>0</v>
      </c>
      <c r="T210" s="40">
        <f t="shared" si="72"/>
        <v>0</v>
      </c>
    </row>
    <row r="211" spans="1:20">
      <c r="A211" s="59" t="s">
        <v>428</v>
      </c>
      <c r="B211" s="58">
        <v>96.5</v>
      </c>
      <c r="C211" s="58">
        <v>96.875446999999994</v>
      </c>
      <c r="D211" s="58">
        <v>96.81</v>
      </c>
      <c r="E211" s="58">
        <v>94.13</v>
      </c>
      <c r="F211">
        <v>96.81</v>
      </c>
      <c r="I211" s="41">
        <f t="shared" si="73"/>
        <v>0.73068893528183132</v>
      </c>
      <c r="J211" s="41">
        <f t="shared" si="74"/>
        <v>0.5623963044281366</v>
      </c>
      <c r="K211" s="41">
        <f t="shared" si="68"/>
        <v>0.62363579669473257</v>
      </c>
      <c r="L211" s="41">
        <f t="shared" si="69"/>
        <v>0.16829263085369472</v>
      </c>
      <c r="M211" s="41"/>
      <c r="N211" s="41">
        <f t="shared" ref="N211:O211" si="94">(B211/B207-1)*100</f>
        <v>2.1164021164021163</v>
      </c>
      <c r="O211" s="41">
        <f t="shared" si="94"/>
        <v>1.5324362697070049</v>
      </c>
      <c r="P211" s="41">
        <f t="shared" si="78"/>
        <v>0.58396584669511142</v>
      </c>
      <c r="Q211" s="41"/>
      <c r="S211" s="40">
        <f t="shared" si="71"/>
        <v>0</v>
      </c>
      <c r="T211" s="40">
        <f t="shared" si="72"/>
        <v>0</v>
      </c>
    </row>
    <row r="212" spans="1:20">
      <c r="A212" s="59" t="s">
        <v>472</v>
      </c>
      <c r="B212" s="58">
        <v>96.8</v>
      </c>
      <c r="C212" s="58">
        <v>96.920297000000005</v>
      </c>
      <c r="D212" s="58">
        <v>97.04</v>
      </c>
      <c r="E212" s="58">
        <v>95.9</v>
      </c>
      <c r="F212">
        <v>97.04</v>
      </c>
      <c r="I212" s="41">
        <f t="shared" si="73"/>
        <v>0.31088082901553626</v>
      </c>
      <c r="J212" s="41">
        <f t="shared" si="74"/>
        <v>4.6296560572267609E-2</v>
      </c>
      <c r="K212" s="41">
        <f t="shared" si="68"/>
        <v>0.23757876252452625</v>
      </c>
      <c r="L212" s="41">
        <f t="shared" si="69"/>
        <v>0.26458426844326866</v>
      </c>
      <c r="M212" s="41"/>
      <c r="N212" s="41">
        <f t="shared" ref="N212:O212" si="95">(B212/B208-1)*100</f>
        <v>1.6806722689075571</v>
      </c>
      <c r="O212" s="41">
        <f t="shared" si="95"/>
        <v>1.0645762811279935</v>
      </c>
      <c r="P212" s="41">
        <f t="shared" si="78"/>
        <v>0.61609598777956354</v>
      </c>
      <c r="Q212" s="41"/>
      <c r="S212" s="40">
        <f t="shared" si="71"/>
        <v>0</v>
      </c>
      <c r="T212" s="40">
        <f t="shared" si="72"/>
        <v>0</v>
      </c>
    </row>
    <row r="213" spans="1:20">
      <c r="A213" s="59" t="s">
        <v>477</v>
      </c>
      <c r="B213" s="58">
        <v>97.2</v>
      </c>
      <c r="C213" s="58">
        <v>97.255425000000002</v>
      </c>
      <c r="D213" s="58">
        <v>97.29</v>
      </c>
      <c r="E213" s="58">
        <v>97.68</v>
      </c>
      <c r="F213">
        <v>97.29</v>
      </c>
      <c r="I213" s="41">
        <f t="shared" si="73"/>
        <v>0.41322314049587749</v>
      </c>
      <c r="J213" s="41">
        <f t="shared" si="74"/>
        <v>0.34577690161226027</v>
      </c>
      <c r="K213" s="41">
        <f t="shared" si="68"/>
        <v>0.25762572135201722</v>
      </c>
      <c r="L213" s="41">
        <f t="shared" si="69"/>
        <v>6.7446238883617227E-2</v>
      </c>
      <c r="M213" s="41"/>
      <c r="N213" s="41">
        <f t="shared" ref="N213:O213" si="96">(B213/B209-1)*100</f>
        <v>1.8867924528301883</v>
      </c>
      <c r="O213" s="41">
        <f t="shared" si="96"/>
        <v>1.3911930569432629</v>
      </c>
      <c r="P213" s="41">
        <f t="shared" si="78"/>
        <v>0.49559939588692536</v>
      </c>
      <c r="Q213" s="41"/>
      <c r="S213" s="40">
        <f t="shared" si="71"/>
        <v>0</v>
      </c>
      <c r="T213" s="40">
        <f t="shared" si="72"/>
        <v>0</v>
      </c>
    </row>
    <row r="214" spans="1:20">
      <c r="A214" s="59" t="s">
        <v>486</v>
      </c>
      <c r="B214" s="58">
        <v>97.6</v>
      </c>
      <c r="C214" s="58">
        <v>97.808346999999998</v>
      </c>
      <c r="D214" s="58">
        <v>97.69</v>
      </c>
      <c r="E214" s="58">
        <v>99.21</v>
      </c>
      <c r="F214">
        <v>97.69</v>
      </c>
      <c r="I214" s="41">
        <f t="shared" si="73"/>
        <v>0.41152263374484299</v>
      </c>
      <c r="J214" s="41">
        <f t="shared" si="74"/>
        <v>0.56852561181033323</v>
      </c>
      <c r="K214" s="41">
        <f t="shared" si="68"/>
        <v>0.4111419467571098</v>
      </c>
      <c r="L214" s="41">
        <f t="shared" si="69"/>
        <v>-0.15700297806549024</v>
      </c>
      <c r="M214" s="41"/>
      <c r="N214" s="41">
        <f t="shared" ref="N214:O214" si="97">(B214/B210-1)*100</f>
        <v>1.8789144050104456</v>
      </c>
      <c r="O214" s="41">
        <f t="shared" si="97"/>
        <v>1.5308012245355052</v>
      </c>
      <c r="P214" s="41">
        <f t="shared" si="78"/>
        <v>0.34811318047494044</v>
      </c>
      <c r="Q214" s="41"/>
      <c r="S214" s="40">
        <f t="shared" si="71"/>
        <v>0</v>
      </c>
      <c r="T214" s="40">
        <f t="shared" si="72"/>
        <v>0</v>
      </c>
    </row>
    <row r="215" spans="1:20">
      <c r="A215" s="59" t="s">
        <v>488</v>
      </c>
      <c r="B215" s="58">
        <v>98</v>
      </c>
      <c r="C215" s="58">
        <v>98.271221999999995</v>
      </c>
      <c r="D215" s="58">
        <v>98.16</v>
      </c>
      <c r="E215" s="58">
        <v>93.65</v>
      </c>
      <c r="F215">
        <v>98.16</v>
      </c>
      <c r="I215" s="41">
        <f t="shared" si="73"/>
        <v>0.4098360655737654</v>
      </c>
      <c r="J215" s="41">
        <f t="shared" si="74"/>
        <v>0.47324693055081912</v>
      </c>
      <c r="K215" s="41">
        <f t="shared" si="68"/>
        <v>0.48111372709591649</v>
      </c>
      <c r="L215" s="41">
        <f t="shared" si="69"/>
        <v>-6.3410864977053727E-2</v>
      </c>
      <c r="M215" s="41"/>
      <c r="N215" s="41">
        <f t="shared" ref="N215:O215" si="98">(B215/B211-1)*100</f>
        <v>1.5544041450777257</v>
      </c>
      <c r="O215" s="41">
        <f t="shared" si="98"/>
        <v>1.4407933519006155</v>
      </c>
      <c r="P215" s="41">
        <f t="shared" si="78"/>
        <v>0.1136107931771102</v>
      </c>
      <c r="Q215" s="41"/>
      <c r="S215" s="40">
        <f t="shared" si="71"/>
        <v>0</v>
      </c>
      <c r="T215" s="40">
        <f t="shared" si="72"/>
        <v>0</v>
      </c>
    </row>
    <row r="216" spans="1:20">
      <c r="A216" s="59" t="s">
        <v>501</v>
      </c>
      <c r="B216" s="58">
        <v>98.5</v>
      </c>
      <c r="C216" s="58">
        <v>98.314052000000004</v>
      </c>
      <c r="D216" s="58">
        <v>98.45</v>
      </c>
      <c r="E216" s="58">
        <v>96.55</v>
      </c>
      <c r="F216">
        <v>98.45</v>
      </c>
      <c r="I216" s="41">
        <f t="shared" si="73"/>
        <v>0.51020408163264808</v>
      </c>
      <c r="J216" s="41">
        <f t="shared" si="74"/>
        <v>4.358346129043067E-2</v>
      </c>
      <c r="K216" s="41">
        <f t="shared" si="68"/>
        <v>0.29543602281989489</v>
      </c>
      <c r="L216" s="41">
        <f t="shared" si="69"/>
        <v>0.46662062034221741</v>
      </c>
      <c r="M216" s="41"/>
      <c r="N216" s="41">
        <f t="shared" ref="N216:O216" si="99">(B216/B212-1)*100</f>
        <v>1.7561983471074516</v>
      </c>
      <c r="O216" s="41">
        <f t="shared" si="99"/>
        <v>1.4380424360441291</v>
      </c>
      <c r="P216" s="41">
        <f t="shared" si="78"/>
        <v>0.31815591106332253</v>
      </c>
      <c r="Q216" s="41"/>
      <c r="S216" s="40">
        <f t="shared" si="71"/>
        <v>0</v>
      </c>
      <c r="T216" s="40">
        <f t="shared" si="72"/>
        <v>0</v>
      </c>
    </row>
    <row r="217" spans="1:20">
      <c r="A217" s="59" t="s">
        <v>504</v>
      </c>
      <c r="B217" s="58">
        <v>98.8</v>
      </c>
      <c r="C217" s="58">
        <v>98.665674999999993</v>
      </c>
      <c r="D217" s="58">
        <v>98.73</v>
      </c>
      <c r="E217" s="58">
        <v>98.78</v>
      </c>
      <c r="F217">
        <v>98.73</v>
      </c>
      <c r="I217" s="41">
        <f t="shared" si="73"/>
        <v>0.30456852791878042</v>
      </c>
      <c r="J217" s="41">
        <f t="shared" si="74"/>
        <v>0.35765284091839877</v>
      </c>
      <c r="K217" s="41">
        <f t="shared" si="68"/>
        <v>0.28440832910106018</v>
      </c>
      <c r="L217" s="41">
        <f t="shared" si="69"/>
        <v>-5.3084312999618355E-2</v>
      </c>
      <c r="M217" s="41"/>
      <c r="N217" s="41">
        <f t="shared" ref="N217:O217" si="100">(B217/B213-1)*100</f>
        <v>1.6460905349794164</v>
      </c>
      <c r="O217" s="41">
        <f t="shared" si="100"/>
        <v>1.4500476451570599</v>
      </c>
      <c r="P217" s="41">
        <f t="shared" si="78"/>
        <v>0.19604288982235651</v>
      </c>
      <c r="Q217" s="41"/>
      <c r="S217" s="40">
        <f t="shared" si="71"/>
        <v>0</v>
      </c>
      <c r="T217" s="40">
        <f t="shared" si="72"/>
        <v>0</v>
      </c>
    </row>
    <row r="218" spans="1:20">
      <c r="A218" s="59" t="s">
        <v>529</v>
      </c>
      <c r="B218" s="58">
        <v>98.9</v>
      </c>
      <c r="C218" s="58">
        <v>99.004564000000002</v>
      </c>
      <c r="D218" s="58">
        <v>98.89</v>
      </c>
      <c r="E218" s="58">
        <v>99.33</v>
      </c>
      <c r="F218">
        <v>98.89</v>
      </c>
      <c r="I218" s="41">
        <f t="shared" si="73"/>
        <v>0.10121457489880026</v>
      </c>
      <c r="J218" s="41">
        <f t="shared" si="74"/>
        <v>0.34347203320710396</v>
      </c>
      <c r="K218" s="41">
        <f t="shared" si="68"/>
        <v>0.16205813835712402</v>
      </c>
      <c r="L218" s="41">
        <f t="shared" si="69"/>
        <v>-0.2422574583083037</v>
      </c>
      <c r="M218" s="41"/>
      <c r="N218" s="41">
        <f t="shared" ref="N218:O218" si="101">(B218/B214-1)*100</f>
        <v>1.3319672131147708</v>
      </c>
      <c r="O218" s="41">
        <f t="shared" si="101"/>
        <v>1.2230213848722027</v>
      </c>
      <c r="P218" s="41">
        <f t="shared" si="78"/>
        <v>0.10894582824256815</v>
      </c>
      <c r="Q218" s="41"/>
      <c r="S218" s="40">
        <f t="shared" si="71"/>
        <v>0</v>
      </c>
      <c r="T218" s="40">
        <f t="shared" si="72"/>
        <v>0</v>
      </c>
    </row>
    <row r="219" spans="1:20">
      <c r="A219" s="59" t="s">
        <v>539</v>
      </c>
      <c r="B219" s="58">
        <v>99.3</v>
      </c>
      <c r="C219" s="58">
        <v>99.393613999999999</v>
      </c>
      <c r="D219" s="58">
        <v>99.23</v>
      </c>
      <c r="E219" s="58">
        <v>94.46</v>
      </c>
      <c r="F219">
        <v>99.23</v>
      </c>
      <c r="I219" s="41">
        <f t="shared" si="73"/>
        <v>0.40444893832152218</v>
      </c>
      <c r="J219" s="41">
        <f t="shared" si="74"/>
        <v>0.3929616820493198</v>
      </c>
      <c r="K219" s="41">
        <f t="shared" si="68"/>
        <v>0.34381636161391338</v>
      </c>
      <c r="L219" s="41">
        <f t="shared" si="69"/>
        <v>1.1487256272202373E-2</v>
      </c>
      <c r="M219" s="41"/>
      <c r="N219" s="41">
        <f t="shared" ref="N219:O219" si="102">(B219/B215-1)*100</f>
        <v>1.3265306122449028</v>
      </c>
      <c r="O219" s="41">
        <f t="shared" si="102"/>
        <v>1.1421370134178321</v>
      </c>
      <c r="P219" s="41">
        <f t="shared" si="78"/>
        <v>0.18439359882707063</v>
      </c>
      <c r="Q219" s="41"/>
      <c r="S219" s="40">
        <f t="shared" si="71"/>
        <v>0</v>
      </c>
      <c r="T219" s="40">
        <f t="shared" si="72"/>
        <v>0</v>
      </c>
    </row>
    <row r="220" spans="1:20">
      <c r="A220" s="59" t="s">
        <v>547</v>
      </c>
      <c r="B220" s="58">
        <v>99.4</v>
      </c>
      <c r="C220" s="58">
        <v>99.292848000000006</v>
      </c>
      <c r="D220" s="58">
        <v>99.43</v>
      </c>
      <c r="E220" s="58">
        <v>97.05</v>
      </c>
      <c r="F220">
        <v>99.43</v>
      </c>
      <c r="I220" s="41">
        <f t="shared" si="73"/>
        <v>0.10070493454179541</v>
      </c>
      <c r="J220" s="41">
        <f t="shared" si="74"/>
        <v>-0.10138075872760943</v>
      </c>
      <c r="K220" s="41">
        <f t="shared" si="68"/>
        <v>0.20155195001512194</v>
      </c>
      <c r="L220" s="41">
        <f t="shared" si="69"/>
        <v>0.20208569326940484</v>
      </c>
      <c r="M220" s="41"/>
      <c r="N220" s="41">
        <f t="shared" ref="N220:O220" si="103">(B220/B216-1)*100</f>
        <v>0.91370558375634126</v>
      </c>
      <c r="O220" s="41">
        <f t="shared" si="103"/>
        <v>0.99558097757990183</v>
      </c>
      <c r="P220" s="41">
        <f t="shared" si="78"/>
        <v>-8.1875393823560572E-2</v>
      </c>
      <c r="Q220" s="41"/>
      <c r="S220" s="40">
        <f t="shared" si="71"/>
        <v>0</v>
      </c>
      <c r="T220" s="40">
        <f t="shared" si="72"/>
        <v>0</v>
      </c>
    </row>
    <row r="221" spans="1:20">
      <c r="A221" s="59" t="s">
        <v>552</v>
      </c>
      <c r="B221" s="58">
        <v>99.7</v>
      </c>
      <c r="C221" s="58">
        <v>99.531487999999996</v>
      </c>
      <c r="D221" s="58">
        <v>99.64</v>
      </c>
      <c r="E221" s="58">
        <v>99.78</v>
      </c>
      <c r="F221">
        <v>99.64</v>
      </c>
      <c r="I221" s="41">
        <f t="shared" si="73"/>
        <v>0.30181086519114331</v>
      </c>
      <c r="J221" s="41">
        <f t="shared" si="74"/>
        <v>0.24033956604809781</v>
      </c>
      <c r="K221" s="41">
        <f t="shared" si="68"/>
        <v>0.21120386201347596</v>
      </c>
      <c r="L221" s="41">
        <f t="shared" si="69"/>
        <v>6.1471299143045499E-2</v>
      </c>
      <c r="M221" s="41"/>
      <c r="N221" s="41">
        <f t="shared" ref="N221:O221" si="104">(B221/B217-1)*100</f>
        <v>0.9109311740890691</v>
      </c>
      <c r="O221" s="41">
        <f t="shared" si="104"/>
        <v>0.87752199536466069</v>
      </c>
      <c r="P221" s="41">
        <f t="shared" si="78"/>
        <v>3.3409178724408406E-2</v>
      </c>
      <c r="Q221" s="41"/>
      <c r="S221" s="40">
        <f t="shared" si="71"/>
        <v>0</v>
      </c>
      <c r="T221" s="40">
        <f t="shared" si="72"/>
        <v>0</v>
      </c>
    </row>
    <row r="222" spans="1:20">
      <c r="A222" s="59" t="s">
        <v>558</v>
      </c>
      <c r="B222" s="58">
        <v>99.4</v>
      </c>
      <c r="C222" s="58">
        <v>99.597706000000002</v>
      </c>
      <c r="D222" s="58">
        <v>99.51</v>
      </c>
      <c r="E222" s="58">
        <v>101.1</v>
      </c>
      <c r="F222">
        <v>99.51</v>
      </c>
      <c r="I222" s="41">
        <f t="shared" si="73"/>
        <v>-0.30090270812437314</v>
      </c>
      <c r="J222" s="41">
        <f t="shared" si="74"/>
        <v>6.6529699626327599E-2</v>
      </c>
      <c r="K222" s="41">
        <f t="shared" si="68"/>
        <v>-0.13046969088719162</v>
      </c>
      <c r="L222" s="41">
        <f t="shared" si="69"/>
        <v>-0.36743240775070074</v>
      </c>
      <c r="M222" s="41"/>
      <c r="N222" s="41">
        <f t="shared" ref="N222:O222" si="105">(B222/B218-1)*100</f>
        <v>0.50556117290192493</v>
      </c>
      <c r="O222" s="41">
        <f t="shared" si="105"/>
        <v>0.59910571395476175</v>
      </c>
      <c r="P222" s="41">
        <f t="shared" si="78"/>
        <v>-9.3544541052836827E-2</v>
      </c>
      <c r="Q222" s="41"/>
      <c r="S222" s="40">
        <f t="shared" si="71"/>
        <v>-0.36743240775070074</v>
      </c>
      <c r="T222" s="40">
        <f t="shared" si="72"/>
        <v>1</v>
      </c>
    </row>
    <row r="223" spans="1:20">
      <c r="A223" s="59" t="s">
        <v>569</v>
      </c>
      <c r="B223" s="58">
        <v>99.7</v>
      </c>
      <c r="C223" s="58">
        <v>99.696374000000006</v>
      </c>
      <c r="D223" s="58">
        <v>99.47</v>
      </c>
      <c r="E223" s="58">
        <v>96.38</v>
      </c>
      <c r="F223">
        <v>99.47</v>
      </c>
      <c r="I223" s="41">
        <f t="shared" si="73"/>
        <v>0.30181086519114331</v>
      </c>
      <c r="J223" s="41">
        <f t="shared" si="74"/>
        <v>9.9066538741365839E-2</v>
      </c>
      <c r="K223" s="41">
        <f t="shared" si="68"/>
        <v>-4.019696512913562E-2</v>
      </c>
      <c r="L223" s="41">
        <f t="shared" si="69"/>
        <v>0.20274432644977747</v>
      </c>
      <c r="M223" s="41"/>
      <c r="N223" s="41">
        <f t="shared" ref="N223:O223" si="106">(B223/B219-1)*100</f>
        <v>0.40281973816718164</v>
      </c>
      <c r="O223" s="41">
        <f t="shared" si="106"/>
        <v>0.3046070947777535</v>
      </c>
      <c r="P223" s="41">
        <f t="shared" si="78"/>
        <v>9.8212643389428145E-2</v>
      </c>
      <c r="Q223" s="41"/>
      <c r="S223" s="40">
        <f t="shared" si="71"/>
        <v>0</v>
      </c>
      <c r="T223" s="40">
        <f t="shared" si="72"/>
        <v>0</v>
      </c>
    </row>
    <row r="224" spans="1:20">
      <c r="A224" s="59" t="s">
        <v>591</v>
      </c>
      <c r="B224" s="58">
        <v>100.2</v>
      </c>
      <c r="C224" s="58">
        <v>100.04219999999999</v>
      </c>
      <c r="D224" s="58">
        <v>100.19</v>
      </c>
      <c r="E224" s="58">
        <v>98.77</v>
      </c>
      <c r="F224">
        <v>100.19</v>
      </c>
      <c r="I224" s="41">
        <f t="shared" si="73"/>
        <v>0.5015045135406293</v>
      </c>
      <c r="J224" s="41">
        <f t="shared" si="74"/>
        <v>0.34687921548679501</v>
      </c>
      <c r="K224" s="41">
        <f t="shared" si="68"/>
        <v>0.7238363325625885</v>
      </c>
      <c r="L224" s="41">
        <f>I224-J224</f>
        <v>0.15462529805383429</v>
      </c>
      <c r="M224" s="41"/>
      <c r="N224" s="41">
        <f t="shared" ref="N224:O224" si="107">(B224/B220-1)*100</f>
        <v>0.80482897384306362</v>
      </c>
      <c r="O224" s="41">
        <f t="shared" si="107"/>
        <v>0.75468879692119906</v>
      </c>
      <c r="P224" s="41">
        <f t="shared" si="78"/>
        <v>5.0140176921864565E-2</v>
      </c>
      <c r="Q224" s="41"/>
      <c r="S224">
        <f>IF(I224&lt;0,L224,0)</f>
        <v>0</v>
      </c>
      <c r="T224" s="40">
        <f>IF(I224&lt;0,1,0)</f>
        <v>0</v>
      </c>
    </row>
    <row r="225" spans="1:21">
      <c r="A225" s="59" t="s">
        <v>593</v>
      </c>
      <c r="B225" s="58">
        <v>100.1</v>
      </c>
      <c r="C225" s="58">
        <v>100.018756</v>
      </c>
      <c r="D225" s="58">
        <v>100.16</v>
      </c>
      <c r="E225" s="58">
        <v>101.73</v>
      </c>
      <c r="F225">
        <v>100.16</v>
      </c>
      <c r="I225" s="41">
        <f t="shared" ref="I225:I231" si="108">(B225/B224-1)*100</f>
        <v>-9.9800399201610546E-2</v>
      </c>
      <c r="J225" s="41">
        <f t="shared" ref="J225:J231" si="109">(C225/C224-1)*100</f>
        <v>-2.3434110805242714E-2</v>
      </c>
      <c r="K225" s="41">
        <f t="shared" si="68"/>
        <v>-2.9943108094621085E-2</v>
      </c>
      <c r="L225" s="41">
        <f t="shared" ref="L225:L231" si="110">I225-J225</f>
        <v>-7.6366288396367832E-2</v>
      </c>
      <c r="M225" s="41"/>
      <c r="N225" s="41">
        <f t="shared" ref="N225:O225" si="111">(B225/B221-1)*100</f>
        <v>0.40120361083249012</v>
      </c>
      <c r="O225" s="41">
        <f t="shared" si="111"/>
        <v>0.4895616551015447</v>
      </c>
      <c r="P225" s="41">
        <f t="shared" si="78"/>
        <v>-8.8358044269054581E-2</v>
      </c>
      <c r="Q225" s="41"/>
    </row>
    <row r="226" spans="1:21">
      <c r="A226" s="59" t="s">
        <v>622</v>
      </c>
      <c r="B226" s="58">
        <v>100.1</v>
      </c>
      <c r="C226" s="58">
        <v>100.248203</v>
      </c>
      <c r="D226" s="58">
        <v>100.16</v>
      </c>
      <c r="E226" s="58">
        <v>103.11</v>
      </c>
      <c r="F226">
        <v>100.16</v>
      </c>
      <c r="I226" s="41">
        <f t="shared" si="108"/>
        <v>0</v>
      </c>
      <c r="J226" s="41">
        <f t="shared" si="109"/>
        <v>0.22940397299082704</v>
      </c>
      <c r="K226" s="41">
        <f t="shared" si="68"/>
        <v>0</v>
      </c>
      <c r="L226" s="41">
        <f t="shared" si="110"/>
        <v>-0.22940397299082704</v>
      </c>
      <c r="M226" s="41"/>
      <c r="N226" s="41">
        <f t="shared" ref="N226:O226" si="112">(B226/B222-1)*100</f>
        <v>0.70422535211267512</v>
      </c>
      <c r="O226" s="41">
        <f t="shared" si="112"/>
        <v>0.65312448059797745</v>
      </c>
      <c r="P226" s="41">
        <f t="shared" si="78"/>
        <v>5.1100871514697666E-2</v>
      </c>
      <c r="Q226" s="41"/>
    </row>
    <row r="227" spans="1:21">
      <c r="A227" s="59" t="s">
        <v>672</v>
      </c>
      <c r="B227" s="58">
        <v>99.9</v>
      </c>
      <c r="C227" s="58">
        <v>100.016521</v>
      </c>
      <c r="D227" s="58">
        <v>99.73</v>
      </c>
      <c r="E227" s="58">
        <v>99.06</v>
      </c>
      <c r="F227">
        <v>99.73</v>
      </c>
      <c r="I227" s="41">
        <f t="shared" si="108"/>
        <v>-0.19980019980019303</v>
      </c>
      <c r="J227" s="41">
        <f t="shared" si="109"/>
        <v>-0.23110838206247264</v>
      </c>
      <c r="K227" s="41">
        <f t="shared" si="68"/>
        <v>-0.42931309904152837</v>
      </c>
      <c r="L227" s="41">
        <f t="shared" si="110"/>
        <v>3.1308182262279605E-2</v>
      </c>
      <c r="M227" s="41"/>
      <c r="N227" s="41">
        <f t="shared" ref="N227:O227" si="113">(B227/B223-1)*100</f>
        <v>0.20060180541625616</v>
      </c>
      <c r="O227" s="41">
        <f t="shared" si="113"/>
        <v>0.32112200991381012</v>
      </c>
      <c r="P227" s="41">
        <f t="shared" si="78"/>
        <v>-0.12052020449755396</v>
      </c>
      <c r="Q227" s="41"/>
      <c r="R227" s="19"/>
      <c r="S227" s="19">
        <f>SUM(S128:S224)</f>
        <v>-0.53425166691906112</v>
      </c>
      <c r="T227" s="19">
        <f>SUM(T128:T224)</f>
        <v>6</v>
      </c>
      <c r="U227">
        <f>S227/T227</f>
        <v>-8.9041944486510191E-2</v>
      </c>
    </row>
    <row r="228" spans="1:21">
      <c r="A228" s="59" t="s">
        <v>724</v>
      </c>
      <c r="B228" s="58">
        <v>100.4</v>
      </c>
      <c r="C228" s="58">
        <v>100.539378</v>
      </c>
      <c r="D228" s="58">
        <v>100.7</v>
      </c>
      <c r="E228" s="58">
        <v>101.91</v>
      </c>
      <c r="F228">
        <v>100.7</v>
      </c>
      <c r="I228" s="41">
        <f t="shared" si="108"/>
        <v>0.50050050050050032</v>
      </c>
      <c r="J228" s="41">
        <f t="shared" si="109"/>
        <v>0.52277063306371829</v>
      </c>
      <c r="K228" s="41">
        <f t="shared" si="68"/>
        <v>0.97262609044419523</v>
      </c>
      <c r="L228" s="41">
        <f t="shared" si="110"/>
        <v>-2.227013256321797E-2</v>
      </c>
      <c r="M228" s="41"/>
      <c r="N228" s="41">
        <f t="shared" ref="N228:O228" si="114">(B228/B224-1)*100</f>
        <v>0.19960079840319889</v>
      </c>
      <c r="O228" s="41">
        <f t="shared" si="114"/>
        <v>0.49696827938610078</v>
      </c>
      <c r="P228" s="41">
        <f t="shared" si="78"/>
        <v>-0.29736748098290189</v>
      </c>
      <c r="Q228" s="41"/>
    </row>
    <row r="229" spans="1:21">
      <c r="A229" s="59" t="s">
        <v>729</v>
      </c>
      <c r="B229" s="58">
        <v>100.6</v>
      </c>
      <c r="C229" s="58">
        <v>100.93975</v>
      </c>
      <c r="D229" s="58">
        <v>101.11</v>
      </c>
      <c r="E229" s="58">
        <v>103.63</v>
      </c>
      <c r="F229">
        <v>101.11</v>
      </c>
      <c r="I229" s="41">
        <f t="shared" si="108"/>
        <v>0.19920318725097363</v>
      </c>
      <c r="J229" s="41">
        <f t="shared" si="109"/>
        <v>0.3982240669919479</v>
      </c>
      <c r="K229" s="41">
        <f t="shared" si="68"/>
        <v>0.40714995034756285</v>
      </c>
      <c r="L229" s="41">
        <f t="shared" si="110"/>
        <v>-0.19902087974097427</v>
      </c>
      <c r="M229" s="41"/>
      <c r="N229" s="41">
        <f t="shared" ref="N229:O229" si="115">(B229/B225-1)*100</f>
        <v>0.49950049950049369</v>
      </c>
      <c r="O229" s="41">
        <f t="shared" si="115"/>
        <v>0.9208212907587221</v>
      </c>
      <c r="P229" s="41">
        <f t="shared" si="78"/>
        <v>-0.42132079125822841</v>
      </c>
      <c r="Q229" s="41"/>
    </row>
    <row r="230" spans="1:21">
      <c r="A230" s="59" t="s">
        <v>744</v>
      </c>
      <c r="B230" s="58">
        <v>101.1</v>
      </c>
      <c r="C230" s="58">
        <v>101.318495</v>
      </c>
      <c r="D230" s="58">
        <v>101.24</v>
      </c>
      <c r="E230" s="58">
        <v>105.17</v>
      </c>
      <c r="F230">
        <v>101.24</v>
      </c>
      <c r="I230" s="41">
        <f t="shared" si="108"/>
        <v>0.49701789264413598</v>
      </c>
      <c r="J230" s="41">
        <f t="shared" si="109"/>
        <v>0.37521888056983865</v>
      </c>
      <c r="K230" s="41">
        <f t="shared" si="68"/>
        <v>0.12857284145979531</v>
      </c>
      <c r="L230" s="41">
        <f t="shared" si="110"/>
        <v>0.12179901207429733</v>
      </c>
      <c r="M230" s="41"/>
      <c r="N230" s="41">
        <f t="shared" ref="N230:O230" si="116">(B230/B226-1)*100</f>
        <v>0.99900099900100958</v>
      </c>
      <c r="O230" s="41">
        <f t="shared" si="116"/>
        <v>1.067642080327369</v>
      </c>
      <c r="P230" s="41">
        <f t="shared" si="78"/>
        <v>-6.8641081326359377E-2</v>
      </c>
      <c r="Q230" s="41"/>
    </row>
    <row r="231" spans="1:21">
      <c r="A231" s="59" t="s">
        <v>745</v>
      </c>
      <c r="B231" s="58">
        <v>101.6</v>
      </c>
      <c r="C231" s="58">
        <v>101.808218</v>
      </c>
      <c r="D231" s="58">
        <v>101.46</v>
      </c>
      <c r="E231" s="58">
        <v>101</v>
      </c>
      <c r="F231">
        <v>101.46</v>
      </c>
      <c r="I231" s="41">
        <f t="shared" si="108"/>
        <v>0.49455984174084922</v>
      </c>
      <c r="J231" s="41">
        <f t="shared" si="109"/>
        <v>0.48335005370934159</v>
      </c>
      <c r="K231" s="41">
        <f t="shared" si="68"/>
        <v>0.21730541288027538</v>
      </c>
      <c r="L231" s="41">
        <f t="shared" si="110"/>
        <v>1.1209788031507628E-2</v>
      </c>
      <c r="M231" s="41"/>
      <c r="N231" s="41">
        <f t="shared" ref="N231:O231" si="117">(B231/B227-1)*100</f>
        <v>1.7017017017016967</v>
      </c>
      <c r="O231" s="41">
        <f t="shared" si="117"/>
        <v>1.7914010426337557</v>
      </c>
      <c r="P231" s="41">
        <f t="shared" si="78"/>
        <v>-8.9699340932059002E-2</v>
      </c>
      <c r="Q231" s="41"/>
    </row>
    <row r="232" spans="1:21">
      <c r="A232" s="59" t="s">
        <v>746</v>
      </c>
      <c r="B232" s="58">
        <v>101.7</v>
      </c>
      <c r="C232" s="58">
        <v>102.04198100000001</v>
      </c>
      <c r="D232" s="58">
        <v>102.22</v>
      </c>
      <c r="E232" s="58">
        <v>103.01</v>
      </c>
      <c r="F232">
        <v>102.22</v>
      </c>
      <c r="I232" s="41">
        <f t="shared" ref="I232:I238" si="118">(B232/B231-1)*100</f>
        <v>9.8425196850393526E-2</v>
      </c>
      <c r="J232" s="41">
        <f t="shared" ref="J232:J238" si="119">(C232/C231-1)*100</f>
        <v>0.22961113021349178</v>
      </c>
      <c r="K232" s="41">
        <f t="shared" si="68"/>
        <v>0.74906367041198685</v>
      </c>
      <c r="L232" s="41">
        <f t="shared" ref="L232:L238" si="120">I232-J232</f>
        <v>-0.13118593336309825</v>
      </c>
      <c r="M232" s="41"/>
      <c r="N232" s="41">
        <f t="shared" ref="N232:O232" si="121">(B232/B228-1)*100</f>
        <v>1.294820717131473</v>
      </c>
      <c r="O232" s="41">
        <f t="shared" si="121"/>
        <v>1.4945417704891772</v>
      </c>
      <c r="P232" s="41">
        <f t="shared" si="78"/>
        <v>-0.19972105335770429</v>
      </c>
      <c r="Q232" s="41"/>
    </row>
    <row r="233" spans="1:21">
      <c r="A233" s="59" t="s">
        <v>747</v>
      </c>
      <c r="B233" s="58">
        <v>102.1</v>
      </c>
      <c r="C233" s="58">
        <v>102.473496</v>
      </c>
      <c r="D233" s="58">
        <v>102.69</v>
      </c>
      <c r="E233" s="58">
        <v>105.34</v>
      </c>
      <c r="F233">
        <v>102.69</v>
      </c>
      <c r="I233" s="41">
        <f t="shared" si="118"/>
        <v>0.39331366764994158</v>
      </c>
      <c r="J233" s="41">
        <f t="shared" si="119"/>
        <v>0.42287987333369248</v>
      </c>
      <c r="K233" s="41">
        <f t="shared" si="68"/>
        <v>0.45979260418704815</v>
      </c>
      <c r="L233" s="41">
        <f t="shared" si="120"/>
        <v>-2.9566205683750901E-2</v>
      </c>
      <c r="M233" s="41"/>
      <c r="N233" s="41">
        <f t="shared" ref="N233:O233" si="122">(B233/B229-1)*100</f>
        <v>1.491053677932408</v>
      </c>
      <c r="O233" s="41">
        <f t="shared" si="122"/>
        <v>1.5194668106469411</v>
      </c>
      <c r="P233" s="41">
        <f t="shared" si="78"/>
        <v>-2.8413132714533162E-2</v>
      </c>
      <c r="Q233" s="41"/>
    </row>
    <row r="234" spans="1:21">
      <c r="A234" s="59" t="s">
        <v>748</v>
      </c>
      <c r="B234" s="58">
        <v>102.5</v>
      </c>
      <c r="C234" s="58">
        <v>102.560108</v>
      </c>
      <c r="D234" s="58">
        <v>102.49</v>
      </c>
      <c r="E234" s="58">
        <v>106.63</v>
      </c>
      <c r="F234">
        <v>102.49</v>
      </c>
      <c r="I234" s="41">
        <f t="shared" si="118"/>
        <v>0.39177277179236469</v>
      </c>
      <c r="J234" s="41">
        <f t="shared" si="119"/>
        <v>8.4521367359235988E-2</v>
      </c>
      <c r="K234" s="41">
        <f t="shared" si="68"/>
        <v>-0.19476093095724956</v>
      </c>
      <c r="L234" s="41">
        <f t="shared" si="120"/>
        <v>0.30725140443312871</v>
      </c>
      <c r="M234" s="41"/>
      <c r="N234" s="41">
        <f t="shared" ref="N234:O234" si="123">(B234/B230-1)*100</f>
        <v>1.3847675568743778</v>
      </c>
      <c r="O234" s="41">
        <f t="shared" si="123"/>
        <v>1.2254554314096389</v>
      </c>
      <c r="P234" s="41">
        <f t="shared" si="78"/>
        <v>0.15931212546473894</v>
      </c>
      <c r="Q234" s="41"/>
    </row>
    <row r="235" spans="1:21">
      <c r="A235" s="59" t="s">
        <v>749</v>
      </c>
      <c r="B235" s="58">
        <v>102.9</v>
      </c>
      <c r="C235" s="58">
        <v>103.08335</v>
      </c>
      <c r="D235" s="58">
        <v>102.67</v>
      </c>
      <c r="E235" s="58">
        <v>103.27</v>
      </c>
      <c r="F235">
        <v>102.67</v>
      </c>
      <c r="I235" s="41">
        <f t="shared" si="118"/>
        <v>0.39024390243902474</v>
      </c>
      <c r="J235" s="41">
        <f t="shared" si="119"/>
        <v>0.51018082001239584</v>
      </c>
      <c r="K235" s="41">
        <f t="shared" si="68"/>
        <v>0.17562689042833757</v>
      </c>
      <c r="L235" s="41">
        <f t="shared" si="120"/>
        <v>-0.1199369175733711</v>
      </c>
      <c r="M235" s="41"/>
      <c r="N235" s="41">
        <f t="shared" ref="N235:O235" si="124">(B235/B231-1)*100</f>
        <v>1.279527559055138</v>
      </c>
      <c r="O235" s="41">
        <f t="shared" si="124"/>
        <v>1.2524843524910789</v>
      </c>
      <c r="P235" s="41">
        <f t="shared" si="78"/>
        <v>2.7043206564059119E-2</v>
      </c>
      <c r="Q235" s="41"/>
    </row>
    <row r="236" spans="1:21">
      <c r="A236" s="59" t="s">
        <v>750</v>
      </c>
      <c r="B236" s="58">
        <v>103.5</v>
      </c>
      <c r="C236" s="58">
        <v>103.453395</v>
      </c>
      <c r="D236" s="58">
        <v>103.66</v>
      </c>
      <c r="E236" s="58">
        <v>104.7</v>
      </c>
      <c r="F236">
        <v>103.66</v>
      </c>
      <c r="I236" s="41">
        <f t="shared" si="118"/>
        <v>0.58309037900874383</v>
      </c>
      <c r="J236" s="41">
        <f t="shared" si="119"/>
        <v>0.35897649814446986</v>
      </c>
      <c r="K236" s="41">
        <f t="shared" si="68"/>
        <v>0.96425440732443857</v>
      </c>
      <c r="L236" s="41">
        <f t="shared" si="120"/>
        <v>0.22411388086427397</v>
      </c>
      <c r="M236" s="41"/>
      <c r="N236" s="41">
        <f t="shared" ref="N236:O236" si="125">(B236/B232-1)*100</f>
        <v>1.7699115044247815</v>
      </c>
      <c r="O236" s="41">
        <f t="shared" si="125"/>
        <v>1.383169932775008</v>
      </c>
      <c r="P236" s="41">
        <f t="shared" si="78"/>
        <v>0.38674157164977352</v>
      </c>
      <c r="Q236" s="41"/>
    </row>
    <row r="237" spans="1:21">
      <c r="A237" s="59" t="s">
        <v>751</v>
      </c>
      <c r="B237" s="58">
        <v>104</v>
      </c>
      <c r="C237" s="58">
        <v>103.989125</v>
      </c>
      <c r="D237" s="58">
        <v>104.23</v>
      </c>
      <c r="E237" s="58">
        <v>106.14</v>
      </c>
      <c r="F237">
        <v>104.23</v>
      </c>
      <c r="I237" s="41">
        <f t="shared" si="118"/>
        <v>0.48309178743961567</v>
      </c>
      <c r="J237" s="41">
        <f t="shared" si="119"/>
        <v>0.51784670768899588</v>
      </c>
      <c r="K237" s="41">
        <f t="shared" si="68"/>
        <v>0.54987459000579442</v>
      </c>
      <c r="L237" s="41">
        <f t="shared" si="120"/>
        <v>-3.4754920249380206E-2</v>
      </c>
      <c r="M237" s="41"/>
      <c r="N237" s="41">
        <f t="shared" ref="N237:O237" si="126">(B237/B233-1)*100</f>
        <v>1.8609206660137101</v>
      </c>
      <c r="O237" s="41">
        <f t="shared" si="126"/>
        <v>1.4790448839571146</v>
      </c>
      <c r="P237" s="41">
        <f t="shared" si="78"/>
        <v>0.38187578205659545</v>
      </c>
      <c r="Q237" s="41"/>
    </row>
    <row r="238" spans="1:21">
      <c r="A238" s="59" t="s">
        <v>752</v>
      </c>
      <c r="B238" s="58">
        <v>104.5</v>
      </c>
      <c r="C238" s="58">
        <v>104.318817</v>
      </c>
      <c r="D238" s="58">
        <v>104.24</v>
      </c>
      <c r="E238" s="58">
        <v>108.25</v>
      </c>
      <c r="F238">
        <v>104.24</v>
      </c>
      <c r="I238" s="41">
        <f t="shared" si="118"/>
        <v>0.48076923076922906</v>
      </c>
      <c r="J238" s="41">
        <f t="shared" si="119"/>
        <v>0.31704469097129095</v>
      </c>
      <c r="K238" s="41">
        <f>(D238/D237-1)*100</f>
        <v>9.5941667466181713E-3</v>
      </c>
      <c r="L238" s="41">
        <f t="shared" si="120"/>
        <v>0.16372453979793811</v>
      </c>
      <c r="M238" s="41"/>
      <c r="N238" s="41">
        <f>(B238/B234-1)*100</f>
        <v>1.9512195121951237</v>
      </c>
      <c r="O238" s="41">
        <f>(C238/C234-1)*100</f>
        <v>1.7148080616295802</v>
      </c>
      <c r="P238" s="41">
        <f>N238-O238</f>
        <v>0.23641145056554347</v>
      </c>
      <c r="Q238" s="41"/>
    </row>
    <row r="239" spans="1:21">
      <c r="A239" s="59" t="s">
        <v>815</v>
      </c>
      <c r="B239" s="58">
        <v>104.4</v>
      </c>
      <c r="C239" s="58">
        <v>104.29368599999999</v>
      </c>
      <c r="D239" s="58">
        <v>103.82</v>
      </c>
      <c r="E239" s="58">
        <v>104.61</v>
      </c>
      <c r="F239">
        <v>103.82</v>
      </c>
      <c r="I239" s="41">
        <f t="shared" ref="I239:I247" si="127">(B239/B238-1)*100</f>
        <v>-9.5693779904304499E-2</v>
      </c>
      <c r="J239" s="41">
        <f t="shared" ref="J239:J247" si="128">(C239/C238-1)*100</f>
        <v>-2.4090572269430677E-2</v>
      </c>
      <c r="K239" s="41">
        <f t="shared" ref="K239:K247" si="129">(D239/D238-1)*100</f>
        <v>-0.40291634689179068</v>
      </c>
      <c r="L239" s="41">
        <f t="shared" ref="L239:L247" si="130">I239-J239</f>
        <v>-7.1603207634873822E-2</v>
      </c>
      <c r="M239" s="41"/>
      <c r="N239" s="41">
        <f t="shared" ref="N239:N247" si="131">(B239/B235-1)*100</f>
        <v>1.4577259475218707</v>
      </c>
      <c r="O239" s="41">
        <f t="shared" ref="O239:O247" si="132">(C239/C235-1)*100</f>
        <v>1.1741333590730152</v>
      </c>
      <c r="P239" s="41">
        <f t="shared" ref="P239:P247" si="133">N239-O239</f>
        <v>0.28359258844885549</v>
      </c>
    </row>
    <row r="240" spans="1:21">
      <c r="A240" s="59" t="s">
        <v>816</v>
      </c>
      <c r="B240" s="58">
        <v>105.2</v>
      </c>
      <c r="C240" s="58">
        <v>105.074887</v>
      </c>
      <c r="D240" s="58">
        <v>105.3</v>
      </c>
      <c r="E240" s="58">
        <v>106.48</v>
      </c>
      <c r="F240">
        <v>105.3</v>
      </c>
      <c r="I240" s="41">
        <f t="shared" si="127"/>
        <v>0.76628352490422103</v>
      </c>
      <c r="J240" s="41">
        <f t="shared" si="128"/>
        <v>0.74903959190779634</v>
      </c>
      <c r="K240" s="41">
        <f t="shared" si="129"/>
        <v>1.425544211134655</v>
      </c>
      <c r="L240" s="41">
        <f t="shared" si="130"/>
        <v>1.7243932996424682E-2</v>
      </c>
      <c r="M240" s="41"/>
      <c r="N240" s="41">
        <f t="shared" si="131"/>
        <v>1.6425120772946888</v>
      </c>
      <c r="O240" s="41">
        <f t="shared" si="132"/>
        <v>1.567364705624219</v>
      </c>
      <c r="P240" s="41">
        <f t="shared" si="133"/>
        <v>7.5147371670469809E-2</v>
      </c>
    </row>
    <row r="241" spans="1:17">
      <c r="A241" s="59" t="s">
        <v>817</v>
      </c>
      <c r="B241" s="58">
        <v>105.5</v>
      </c>
      <c r="C241" s="58">
        <v>105.385763</v>
      </c>
      <c r="D241" s="58">
        <v>105.66</v>
      </c>
      <c r="E241" s="58">
        <v>108.51</v>
      </c>
      <c r="F241">
        <v>105.66</v>
      </c>
      <c r="I241" s="41">
        <f t="shared" si="127"/>
        <v>0.28517110266159662</v>
      </c>
      <c r="J241" s="41">
        <f t="shared" si="128"/>
        <v>0.29586136980570554</v>
      </c>
      <c r="K241" s="41">
        <f t="shared" si="129"/>
        <v>0.34188034188034067</v>
      </c>
      <c r="L241" s="41">
        <f t="shared" si="130"/>
        <v>-1.0690267144108923E-2</v>
      </c>
      <c r="M241" s="41"/>
      <c r="N241" s="41">
        <f t="shared" si="131"/>
        <v>1.4423076923076872</v>
      </c>
      <c r="O241" s="41">
        <f t="shared" si="132"/>
        <v>1.3430615941811164</v>
      </c>
      <c r="P241" s="41">
        <f t="shared" si="133"/>
        <v>9.9246098126570814E-2</v>
      </c>
    </row>
    <row r="242" spans="1:17">
      <c r="A242" s="59" t="s">
        <v>818</v>
      </c>
      <c r="B242">
        <v>105.8</v>
      </c>
      <c r="C242">
        <v>105.690837</v>
      </c>
      <c r="D242">
        <v>105.61</v>
      </c>
      <c r="E242">
        <v>109.35</v>
      </c>
      <c r="F242">
        <v>105.61</v>
      </c>
      <c r="I242" s="41">
        <f t="shared" si="127"/>
        <v>0.28436018957345155</v>
      </c>
      <c r="J242" s="41">
        <f t="shared" si="128"/>
        <v>0.28948312496441808</v>
      </c>
      <c r="K242" s="41">
        <f t="shared" si="129"/>
        <v>-4.732159757713239E-2</v>
      </c>
      <c r="L242" s="41">
        <f t="shared" si="130"/>
        <v>-5.1229353909665321E-3</v>
      </c>
      <c r="M242" s="41"/>
      <c r="N242" s="41">
        <f t="shared" si="131"/>
        <v>1.2440191387559807</v>
      </c>
      <c r="O242" s="41">
        <f t="shared" si="132"/>
        <v>1.3152181355737591</v>
      </c>
      <c r="P242" s="41">
        <f t="shared" si="133"/>
        <v>-7.1198996817778415E-2</v>
      </c>
      <c r="Q242" s="41"/>
    </row>
    <row r="243" spans="1:17">
      <c r="A243" s="59" t="s">
        <v>908</v>
      </c>
      <c r="B243">
        <v>106.1</v>
      </c>
      <c r="C243">
        <v>106.102687</v>
      </c>
      <c r="D243">
        <v>105.63</v>
      </c>
      <c r="E243">
        <v>103.27</v>
      </c>
      <c r="F243">
        <v>105.63</v>
      </c>
      <c r="I243" s="41">
        <f t="shared" si="127"/>
        <v>0.2835538752362865</v>
      </c>
      <c r="J243" s="41">
        <f t="shared" si="128"/>
        <v>0.38967427233072005</v>
      </c>
      <c r="K243" s="41">
        <f t="shared" si="129"/>
        <v>1.8937600606006022E-2</v>
      </c>
      <c r="L243" s="41">
        <f t="shared" si="130"/>
        <v>-0.10612039709443355</v>
      </c>
      <c r="M243" s="41"/>
      <c r="N243" s="41">
        <f t="shared" si="131"/>
        <v>1.6283524904214364</v>
      </c>
      <c r="O243" s="41">
        <f t="shared" si="132"/>
        <v>1.7345259040897343</v>
      </c>
      <c r="P243" s="41">
        <f t="shared" si="133"/>
        <v>-0.10617341366829791</v>
      </c>
    </row>
    <row r="244" spans="1:17">
      <c r="A244" s="59" t="s">
        <v>909</v>
      </c>
      <c r="B244">
        <v>106</v>
      </c>
      <c r="C244">
        <v>106.497788</v>
      </c>
      <c r="D244">
        <v>106.76</v>
      </c>
      <c r="E244">
        <v>92.35</v>
      </c>
      <c r="F244">
        <v>106.76</v>
      </c>
      <c r="I244" s="41">
        <f t="shared" si="127"/>
        <v>-9.4250706880294466E-2</v>
      </c>
      <c r="J244" s="41">
        <f t="shared" si="128"/>
        <v>0.37237605490612058</v>
      </c>
      <c r="K244" s="41">
        <f t="shared" si="129"/>
        <v>1.0697718451197602</v>
      </c>
      <c r="L244" s="41">
        <f t="shared" si="130"/>
        <v>-0.46662676178641505</v>
      </c>
      <c r="M244" s="41"/>
      <c r="N244" s="41">
        <f t="shared" si="131"/>
        <v>0.76045627376426506</v>
      </c>
      <c r="O244" s="41">
        <f t="shared" si="132"/>
        <v>1.3541779968794909</v>
      </c>
      <c r="P244" s="41">
        <f t="shared" si="133"/>
        <v>-0.59372172311522586</v>
      </c>
    </row>
    <row r="245" spans="1:17">
      <c r="A245" s="59" t="s">
        <v>910</v>
      </c>
      <c r="B245">
        <v>105.4</v>
      </c>
      <c r="C245">
        <v>105.115785</v>
      </c>
      <c r="D245">
        <v>105.44</v>
      </c>
      <c r="E245">
        <v>104.5</v>
      </c>
      <c r="F245">
        <v>105.44</v>
      </c>
      <c r="I245" s="41">
        <f t="shared" si="127"/>
        <v>-0.56603773584905648</v>
      </c>
      <c r="J245" s="41">
        <f t="shared" si="128"/>
        <v>-1.2976823518625502</v>
      </c>
      <c r="K245" s="41">
        <f t="shared" si="129"/>
        <v>-1.2364181341326441</v>
      </c>
      <c r="L245" s="41">
        <f t="shared" si="130"/>
        <v>0.73164461601349373</v>
      </c>
      <c r="M245" s="41"/>
      <c r="N245" s="41">
        <f t="shared" si="131"/>
        <v>-9.4786729857809782E-2</v>
      </c>
      <c r="O245" s="41">
        <f t="shared" si="132"/>
        <v>-0.25618071389775787</v>
      </c>
      <c r="P245" s="41">
        <f t="shared" si="133"/>
        <v>0.16139398403994809</v>
      </c>
    </row>
    <row r="246" spans="1:17">
      <c r="A246" s="114" t="s">
        <v>911</v>
      </c>
      <c r="B246">
        <v>105.6</v>
      </c>
      <c r="C246">
        <v>105.83987</v>
      </c>
      <c r="D246">
        <v>105.78</v>
      </c>
      <c r="E246">
        <v>103.29</v>
      </c>
      <c r="F246">
        <v>105.78</v>
      </c>
      <c r="I246" s="41">
        <f t="shared" si="127"/>
        <v>0.18975332068309481</v>
      </c>
      <c r="J246" s="41">
        <f t="shared" si="128"/>
        <v>0.68884516250342642</v>
      </c>
      <c r="K246" s="41">
        <f t="shared" si="129"/>
        <v>0.32245827010621841</v>
      </c>
      <c r="L246" s="41">
        <f t="shared" si="130"/>
        <v>-0.49909184182033162</v>
      </c>
      <c r="M246" s="41"/>
      <c r="N246" s="41">
        <f t="shared" si="131"/>
        <v>-0.1890359168241984</v>
      </c>
      <c r="O246" s="41">
        <f t="shared" si="132"/>
        <v>0.14100843954902853</v>
      </c>
      <c r="P246" s="41">
        <f t="shared" si="133"/>
        <v>-0.33004435637322693</v>
      </c>
    </row>
    <row r="247" spans="1:17">
      <c r="A247" s="114" t="s">
        <v>990</v>
      </c>
      <c r="B247">
        <v>107.5</v>
      </c>
      <c r="C247" s="114">
        <v>108.224148</v>
      </c>
      <c r="D247" s="114">
        <v>107.71</v>
      </c>
      <c r="E247" s="114">
        <v>93.91</v>
      </c>
      <c r="F247" s="114">
        <v>107.71</v>
      </c>
      <c r="I247" s="41">
        <f t="shared" si="127"/>
        <v>1.799242424242431</v>
      </c>
      <c r="J247" s="41">
        <f t="shared" si="128"/>
        <v>2.2527219657393793</v>
      </c>
      <c r="K247" s="41">
        <f t="shared" si="129"/>
        <v>1.824541501228949</v>
      </c>
      <c r="L247" s="41">
        <f t="shared" si="130"/>
        <v>-0.45347954149694836</v>
      </c>
      <c r="M247" s="41"/>
      <c r="N247" s="41">
        <f t="shared" si="131"/>
        <v>1.3195098963242335</v>
      </c>
      <c r="O247" s="41">
        <f t="shared" si="132"/>
        <v>1.9994413525078691</v>
      </c>
      <c r="P247" s="41">
        <f t="shared" si="133"/>
        <v>-0.6799314561836356</v>
      </c>
    </row>
    <row r="248" spans="1:17">
      <c r="A248" s="114" t="s">
        <v>1002</v>
      </c>
      <c r="B248" s="114">
        <v>108.4</v>
      </c>
      <c r="C248" s="114" t="s">
        <v>544</v>
      </c>
      <c r="D248" s="114" t="s">
        <v>544</v>
      </c>
      <c r="E248" s="114" t="s">
        <v>544</v>
      </c>
      <c r="F248" s="114" t="s">
        <v>544</v>
      </c>
    </row>
    <row r="249" spans="1:17">
      <c r="A249" s="114" t="s">
        <v>1004</v>
      </c>
      <c r="B249" s="114" t="s">
        <v>544</v>
      </c>
      <c r="C249" s="114" t="s">
        <v>544</v>
      </c>
      <c r="D249" s="114" t="s">
        <v>544</v>
      </c>
      <c r="E249" s="114" t="s">
        <v>544</v>
      </c>
      <c r="F249" s="114" t="s">
        <v>544</v>
      </c>
    </row>
    <row r="253" spans="1:17">
      <c r="I253" s="1">
        <f>AVERAGE(I128:I241)</f>
        <v>0.4388489860567486</v>
      </c>
      <c r="J253" s="1">
        <f>AVERAGE(J128:J241)</f>
        <v>0.3737437248431999</v>
      </c>
      <c r="K253" s="1">
        <f>AVERAGE(K128:K241)</f>
        <v>0.37391576688362993</v>
      </c>
      <c r="L253" s="1">
        <f>AVERAGE(L128:L241)</f>
        <v>6.5105261213548829E-2</v>
      </c>
      <c r="M253" s="41"/>
      <c r="N253" s="41"/>
      <c r="O253" s="41"/>
      <c r="P253" s="41">
        <f>AVERAGE(P128:P241)</f>
        <v>0.28398811276568453</v>
      </c>
    </row>
  </sheetData>
  <dataValidations count="1">
    <dataValidation allowBlank="1" showErrorMessage="1" promptTitle="TRAFO" prompt="$A$1:$E$245" sqref="A1" xr:uid="{7AC91A05-AD35-4619-AFD1-A26D8FBF4141}"/>
  </dataValidations>
  <pageMargins left="0.7" right="0.7" top="0.78740157499999996" bottom="0.78740157499999996" header="0.3" footer="0.3"/>
  <pageSetup paperSize="9" orientation="portrait" r:id="rId1"/>
  <customProperties>
    <customPr name="REFI_OFFICE_FUNCTION_DATA" r:id="rId2"/>
  </customProperties>
  <drawing r:id="rId3"/>
  <legacyDrawing r:id="rId4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F61"/>
  <sheetViews>
    <sheetView workbookViewId="0">
      <pane xSplit="1" ySplit="1" topLeftCell="B20" activePane="bottomRight" state="frozen"/>
      <selection pane="topRight" activeCell="B1" sqref="B1"/>
      <selection pane="bottomLeft" activeCell="A2" sqref="A2"/>
      <selection pane="bottomRight" activeCell="D1" sqref="D1"/>
    </sheetView>
  </sheetViews>
  <sheetFormatPr baseColWidth="10" defaultRowHeight="14.5"/>
  <sheetData>
    <row r="1" spans="1:6">
      <c r="A1" t="s">
        <v>821</v>
      </c>
      <c r="B1" t="s">
        <v>824</v>
      </c>
      <c r="C1" t="s">
        <v>823</v>
      </c>
      <c r="D1" t="s">
        <v>822</v>
      </c>
      <c r="E1" t="s">
        <v>889</v>
      </c>
      <c r="F1" s="29" t="s">
        <v>890</v>
      </c>
    </row>
    <row r="2" spans="1:6">
      <c r="A2" s="3">
        <v>21916</v>
      </c>
    </row>
    <row r="3" spans="1:6">
      <c r="A3" s="3">
        <v>22282</v>
      </c>
    </row>
    <row r="4" spans="1:6">
      <c r="A4" s="3">
        <v>22647</v>
      </c>
    </row>
    <row r="5" spans="1:6">
      <c r="A5" s="3">
        <v>23012</v>
      </c>
    </row>
    <row r="6" spans="1:6">
      <c r="A6" s="3">
        <v>23377</v>
      </c>
    </row>
    <row r="7" spans="1:6">
      <c r="A7" s="3">
        <v>23743</v>
      </c>
    </row>
    <row r="8" spans="1:6">
      <c r="A8" s="3">
        <v>24108</v>
      </c>
    </row>
    <row r="9" spans="1:6">
      <c r="A9" s="3">
        <v>24473</v>
      </c>
    </row>
    <row r="10" spans="1:6">
      <c r="A10" s="3">
        <v>24838</v>
      </c>
    </row>
    <row r="11" spans="1:6">
      <c r="A11" s="3">
        <v>25204</v>
      </c>
      <c r="D11">
        <v>2159202</v>
      </c>
    </row>
    <row r="12" spans="1:6">
      <c r="A12" s="3">
        <v>25569</v>
      </c>
      <c r="D12">
        <v>2288831</v>
      </c>
    </row>
    <row r="13" spans="1:6">
      <c r="A13" s="3">
        <v>25934</v>
      </c>
      <c r="D13">
        <v>2463410</v>
      </c>
    </row>
    <row r="14" spans="1:6">
      <c r="A14" s="3">
        <v>26299</v>
      </c>
      <c r="D14">
        <v>2729707</v>
      </c>
    </row>
    <row r="15" spans="1:6">
      <c r="A15" s="3">
        <v>26665</v>
      </c>
      <c r="D15">
        <v>2898086</v>
      </c>
    </row>
    <row r="16" spans="1:6">
      <c r="A16" s="3">
        <v>27030</v>
      </c>
      <c r="D16">
        <v>2811827</v>
      </c>
    </row>
    <row r="17" spans="1:6">
      <c r="A17" s="3">
        <v>27395</v>
      </c>
      <c r="D17">
        <v>3070293</v>
      </c>
    </row>
    <row r="18" spans="1:6">
      <c r="A18" s="3">
        <v>27760</v>
      </c>
      <c r="D18">
        <v>3241254</v>
      </c>
    </row>
    <row r="19" spans="1:6">
      <c r="A19" s="3">
        <v>28126</v>
      </c>
      <c r="D19">
        <v>3438172</v>
      </c>
    </row>
    <row r="20" spans="1:6">
      <c r="A20" s="3">
        <v>28491</v>
      </c>
      <c r="D20">
        <v>3664875</v>
      </c>
    </row>
    <row r="21" spans="1:6">
      <c r="A21" s="3">
        <v>28856</v>
      </c>
      <c r="D21">
        <v>3808636</v>
      </c>
    </row>
    <row r="22" spans="1:6">
      <c r="A22" s="3">
        <v>29221</v>
      </c>
      <c r="D22">
        <v>4003847</v>
      </c>
      <c r="E22" s="101">
        <v>13.149006718561218</v>
      </c>
      <c r="F22" s="103">
        <v>512.87672366840945</v>
      </c>
    </row>
    <row r="23" spans="1:6">
      <c r="A23" s="3">
        <v>29587</v>
      </c>
      <c r="D23">
        <v>3947372</v>
      </c>
      <c r="E23" s="101">
        <v>13.536097485388805</v>
      </c>
      <c r="F23" s="103">
        <v>546.30281806209575</v>
      </c>
    </row>
    <row r="24" spans="1:6">
      <c r="A24" s="3">
        <v>29952</v>
      </c>
      <c r="D24">
        <v>3969625</v>
      </c>
      <c r="E24" s="101">
        <v>12.878076398917921</v>
      </c>
      <c r="F24" s="103">
        <v>563.90707899331233</v>
      </c>
    </row>
    <row r="25" spans="1:6">
      <c r="A25" s="3">
        <v>30317</v>
      </c>
      <c r="D25">
        <v>4269640</v>
      </c>
      <c r="E25" s="101">
        <v>11.308263140945739</v>
      </c>
      <c r="F25" s="103">
        <v>578.85676604963191</v>
      </c>
    </row>
    <row r="26" spans="1:6">
      <c r="A26" s="3">
        <v>30682</v>
      </c>
      <c r="D26">
        <v>4397214</v>
      </c>
      <c r="E26" s="101">
        <v>11.761433979855246</v>
      </c>
      <c r="F26" s="103">
        <v>607.56116068151448</v>
      </c>
    </row>
    <row r="27" spans="1:6">
      <c r="A27" s="3">
        <v>31048</v>
      </c>
      <c r="D27">
        <v>4513164</v>
      </c>
      <c r="E27" s="101">
        <v>11.713236433243992</v>
      </c>
      <c r="F27" s="103">
        <v>629.3206869838582</v>
      </c>
    </row>
    <row r="28" spans="1:6">
      <c r="A28" s="3">
        <v>31413</v>
      </c>
      <c r="D28">
        <v>4717682</v>
      </c>
      <c r="E28" s="101">
        <v>12.51739662364052</v>
      </c>
      <c r="F28" s="103">
        <v>652.99549114743184</v>
      </c>
    </row>
    <row r="29" spans="1:6">
      <c r="A29" s="3">
        <v>31778</v>
      </c>
      <c r="D29">
        <v>5071895</v>
      </c>
      <c r="E29" s="101">
        <v>12.73147344816706</v>
      </c>
      <c r="F29" s="103">
        <v>676.61335875031511</v>
      </c>
    </row>
    <row r="30" spans="1:6">
      <c r="A30" s="3">
        <v>32143</v>
      </c>
      <c r="D30">
        <v>5458927</v>
      </c>
      <c r="E30" s="101">
        <v>13.064840950868762</v>
      </c>
      <c r="F30" s="103">
        <v>710.91147807927166</v>
      </c>
    </row>
    <row r="31" spans="1:6">
      <c r="A31" s="3">
        <v>32509</v>
      </c>
      <c r="D31">
        <v>5873487</v>
      </c>
      <c r="E31" s="101">
        <v>12.521063779296329</v>
      </c>
      <c r="F31" s="103">
        <v>756.73676602684941</v>
      </c>
    </row>
    <row r="32" spans="1:6">
      <c r="A32" s="3">
        <v>32874</v>
      </c>
      <c r="D32">
        <v>6191766</v>
      </c>
      <c r="E32" s="101">
        <v>13.687564993293375</v>
      </c>
      <c r="F32" s="103">
        <v>821.77631723027105</v>
      </c>
    </row>
    <row r="33" spans="1:6">
      <c r="A33" s="3">
        <v>33239</v>
      </c>
      <c r="B33" s="1">
        <v>10.083697737429731</v>
      </c>
      <c r="D33">
        <v>6191766</v>
      </c>
      <c r="E33" s="102">
        <v>13.50277285075995</v>
      </c>
      <c r="F33" s="104">
        <v>881.22999999999945</v>
      </c>
    </row>
    <row r="34" spans="1:6">
      <c r="A34" s="3">
        <v>33604</v>
      </c>
      <c r="B34" s="1">
        <v>9.8581087497633657</v>
      </c>
      <c r="D34">
        <v>6632505</v>
      </c>
    </row>
    <row r="35" spans="1:6">
      <c r="A35" s="3">
        <v>33970</v>
      </c>
      <c r="B35" s="1">
        <v>8.905519449049514</v>
      </c>
      <c r="D35">
        <v>6911154</v>
      </c>
    </row>
    <row r="36" spans="1:6">
      <c r="A36" s="3">
        <v>34335</v>
      </c>
      <c r="B36" s="1">
        <v>8.8292056247324275</v>
      </c>
      <c r="D36">
        <v>7476845</v>
      </c>
    </row>
    <row r="37" spans="1:6">
      <c r="A37" s="3">
        <v>34700</v>
      </c>
      <c r="B37" s="1">
        <v>9.0867993636773079</v>
      </c>
      <c r="C37">
        <v>8.64</v>
      </c>
      <c r="D37">
        <v>8146107</v>
      </c>
    </row>
    <row r="38" spans="1:6">
      <c r="A38" s="3">
        <v>35065</v>
      </c>
      <c r="B38" s="1">
        <v>8.6904985042382545</v>
      </c>
      <c r="C38">
        <v>8.4</v>
      </c>
      <c r="D38">
        <v>8652734</v>
      </c>
    </row>
    <row r="39" spans="1:6">
      <c r="A39" s="3">
        <v>35431</v>
      </c>
      <c r="B39" s="1">
        <v>8.2427130971993918</v>
      </c>
      <c r="C39">
        <v>8.18</v>
      </c>
      <c r="D39">
        <v>9507836</v>
      </c>
    </row>
    <row r="40" spans="1:6">
      <c r="A40" s="3">
        <v>35796</v>
      </c>
      <c r="B40" s="1">
        <v>8.7977738662813394</v>
      </c>
      <c r="C40">
        <v>8.75</v>
      </c>
      <c r="D40">
        <v>9912406</v>
      </c>
    </row>
    <row r="41" spans="1:6">
      <c r="A41" s="3">
        <v>36161</v>
      </c>
      <c r="B41" s="1">
        <v>8.4643042484430655</v>
      </c>
      <c r="C41">
        <v>8.41</v>
      </c>
      <c r="D41">
        <v>10327279</v>
      </c>
    </row>
    <row r="42" spans="1:6">
      <c r="A42" s="3">
        <v>36526</v>
      </c>
      <c r="B42" s="1">
        <v>7.7385263115421008</v>
      </c>
      <c r="C42">
        <v>7.64</v>
      </c>
      <c r="D42">
        <v>11565037</v>
      </c>
    </row>
    <row r="43" spans="1:6">
      <c r="A43" s="3">
        <v>36892</v>
      </c>
      <c r="B43" s="1">
        <v>8.300693807434218</v>
      </c>
      <c r="C43">
        <v>8.15</v>
      </c>
      <c r="D43">
        <v>11653021</v>
      </c>
    </row>
    <row r="44" spans="1:6">
      <c r="A44" s="3">
        <v>37257</v>
      </c>
      <c r="B44" s="1">
        <v>8.6323740213505786</v>
      </c>
      <c r="C44">
        <v>8.4600000000000009</v>
      </c>
      <c r="D44">
        <v>12039226</v>
      </c>
    </row>
    <row r="45" spans="1:6">
      <c r="A45" s="3">
        <v>37622</v>
      </c>
      <c r="B45" s="1">
        <v>8.9406272391538124</v>
      </c>
      <c r="C45">
        <v>8.76</v>
      </c>
      <c r="D45">
        <v>12691103</v>
      </c>
    </row>
    <row r="46" spans="1:6">
      <c r="A46" s="3">
        <v>37987</v>
      </c>
      <c r="B46" s="1">
        <v>8.917973939310798</v>
      </c>
      <c r="C46">
        <v>8.83</v>
      </c>
      <c r="D46">
        <v>14042511</v>
      </c>
    </row>
    <row r="47" spans="1:6">
      <c r="A47" s="3">
        <v>38353</v>
      </c>
      <c r="B47" s="1">
        <v>8.4780745230241674</v>
      </c>
      <c r="C47">
        <v>8.3699999999999992</v>
      </c>
      <c r="D47">
        <v>15130815</v>
      </c>
    </row>
    <row r="48" spans="1:6">
      <c r="A48" s="3">
        <v>38718</v>
      </c>
      <c r="B48" s="1">
        <v>8.4918741919472236</v>
      </c>
      <c r="C48">
        <v>8.32</v>
      </c>
      <c r="D48">
        <v>16548000</v>
      </c>
    </row>
    <row r="49" spans="1:4">
      <c r="A49" s="3">
        <v>39083</v>
      </c>
      <c r="B49" s="1">
        <v>8.7334362436949711</v>
      </c>
      <c r="C49">
        <v>8.64</v>
      </c>
      <c r="D49">
        <v>17824069</v>
      </c>
    </row>
    <row r="50" spans="1:4">
      <c r="A50" s="3">
        <v>39448</v>
      </c>
      <c r="B50" s="1">
        <v>8.3833777629660027</v>
      </c>
      <c r="C50">
        <v>8.36</v>
      </c>
      <c r="D50">
        <v>18393662</v>
      </c>
    </row>
    <row r="51" spans="1:4">
      <c r="A51" s="3">
        <v>39814</v>
      </c>
      <c r="B51" s="1">
        <v>8.2689809256366189</v>
      </c>
      <c r="C51">
        <v>8.24</v>
      </c>
      <c r="D51">
        <v>16543565</v>
      </c>
    </row>
    <row r="52" spans="1:4">
      <c r="A52" s="3">
        <v>40179</v>
      </c>
      <c r="B52" s="1">
        <v>7.7277974049637255</v>
      </c>
      <c r="C52">
        <v>7.73</v>
      </c>
      <c r="D52">
        <v>18585930</v>
      </c>
    </row>
    <row r="53" spans="1:4">
      <c r="A53" s="3">
        <v>40544</v>
      </c>
      <c r="B53" s="1">
        <v>7.5778597941036754</v>
      </c>
      <c r="C53">
        <v>7.57</v>
      </c>
      <c r="D53">
        <v>19926094</v>
      </c>
    </row>
    <row r="54" spans="1:4">
      <c r="A54" s="3">
        <v>40909</v>
      </c>
      <c r="B54" s="1">
        <v>7.2997839069150032</v>
      </c>
      <c r="C54">
        <v>7.24</v>
      </c>
      <c r="D54">
        <v>20561625</v>
      </c>
    </row>
    <row r="55" spans="1:4">
      <c r="A55" s="3">
        <v>41275</v>
      </c>
      <c r="B55" s="1">
        <v>7.4181126342354515</v>
      </c>
      <c r="C55">
        <v>7.35</v>
      </c>
      <c r="D55">
        <v>21345193</v>
      </c>
    </row>
    <row r="56" spans="1:4">
      <c r="A56" s="3">
        <v>41640</v>
      </c>
      <c r="B56" s="1">
        <v>7.5721765609856453</v>
      </c>
      <c r="C56">
        <v>7.53</v>
      </c>
      <c r="D56">
        <v>22132066</v>
      </c>
    </row>
    <row r="57" spans="1:4">
      <c r="A57" s="3">
        <v>42005</v>
      </c>
      <c r="B57" s="1">
        <v>7.5252192568034628</v>
      </c>
      <c r="C57">
        <v>7.53</v>
      </c>
      <c r="D57">
        <v>22770488</v>
      </c>
    </row>
    <row r="58" spans="1:4">
      <c r="A58" s="3">
        <v>42370</v>
      </c>
      <c r="B58" s="1">
        <v>7.7537294231471749</v>
      </c>
      <c r="C58">
        <v>7.78</v>
      </c>
      <c r="D58">
        <v>23338134</v>
      </c>
    </row>
    <row r="59" spans="1:4">
      <c r="A59" s="3">
        <v>42736</v>
      </c>
    </row>
    <row r="60" spans="1:4">
      <c r="A60" s="3">
        <v>43101</v>
      </c>
    </row>
    <row r="61" spans="1:4">
      <c r="A61" s="3">
        <v>43466</v>
      </c>
    </row>
  </sheetData>
  <pageMargins left="0.7" right="0.7" top="0.78740157499999996" bottom="0.78740157499999996" header="0.3" footer="0.3"/>
  <pageSetup paperSize="9"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 codeName="Tabelle10"/>
  <dimension ref="A1:Z121"/>
  <sheetViews>
    <sheetView workbookViewId="0">
      <pane xSplit="1" ySplit="1" topLeftCell="H2" activePane="bottomRight" state="frozen"/>
      <selection pane="topRight" activeCell="B1" sqref="B1"/>
      <selection pane="bottomLeft" activeCell="A2" sqref="A2"/>
      <selection pane="bottomRight" activeCell="S37" sqref="S37"/>
    </sheetView>
  </sheetViews>
  <sheetFormatPr baseColWidth="10" defaultRowHeight="14.5"/>
  <cols>
    <col min="18" max="18" width="11.453125" style="55" customWidth="1"/>
    <col min="21" max="21" width="11.453125" style="55" customWidth="1"/>
    <col min="23" max="23" width="11.453125" style="55" customWidth="1"/>
  </cols>
  <sheetData>
    <row r="1" spans="1:26">
      <c r="A1" t="s">
        <v>651</v>
      </c>
      <c r="B1" t="s">
        <v>652</v>
      </c>
      <c r="C1" t="s">
        <v>723</v>
      </c>
      <c r="J1" s="58" t="str">
        <f>_xll.Thomson.Reuters.AFOSpreadSheetFormulas.DSGRID("BDGDP...D,BDCNFBUSQ"," ","1991-01-01","","Y","RowHeader=true;ColHeader=true;Code=true;DispSeriesDescription=true;YearlyTSFormat=false;QuarterlyTSFormat=false;AutoRefresh=false","")</f>
        <v>Name</v>
      </c>
      <c r="K1" s="59" t="s">
        <v>0</v>
      </c>
      <c r="L1" s="59" t="s">
        <v>996</v>
      </c>
      <c r="Q1" t="s">
        <v>803</v>
      </c>
      <c r="R1" s="55" t="s">
        <v>805</v>
      </c>
      <c r="S1" t="s">
        <v>804</v>
      </c>
      <c r="T1" t="s">
        <v>802</v>
      </c>
      <c r="U1" s="55" t="s">
        <v>808</v>
      </c>
      <c r="W1" s="55" t="s">
        <v>805</v>
      </c>
      <c r="X1" s="55" t="s">
        <v>804</v>
      </c>
      <c r="Y1" s="55" t="s">
        <v>802</v>
      </c>
      <c r="Z1" s="55" t="s">
        <v>915</v>
      </c>
    </row>
    <row r="2" spans="1:26">
      <c r="A2" s="3">
        <v>21916</v>
      </c>
      <c r="C2" s="50">
        <v>55958321</v>
      </c>
      <c r="J2" s="59" t="s">
        <v>14</v>
      </c>
      <c r="K2" s="59" t="s">
        <v>15</v>
      </c>
      <c r="L2" s="59" t="s">
        <v>16</v>
      </c>
      <c r="V2" s="48" t="s">
        <v>192</v>
      </c>
      <c r="W2" s="41">
        <f>R$3</f>
        <v>1961.3879999999999</v>
      </c>
      <c r="Y2" s="41">
        <f t="shared" ref="Y2:Z5" si="0">T$3</f>
        <v>3.9350657799476663</v>
      </c>
      <c r="Z2" s="41">
        <f t="shared" si="0"/>
        <v>161.44999999999999</v>
      </c>
    </row>
    <row r="3" spans="1:26">
      <c r="A3" s="3">
        <v>22282</v>
      </c>
      <c r="C3" s="50">
        <v>56589148</v>
      </c>
      <c r="J3" s="59">
        <v>1991</v>
      </c>
      <c r="K3" s="58">
        <v>2225.6039999999998</v>
      </c>
      <c r="L3" s="59" t="s">
        <v>544</v>
      </c>
      <c r="Q3">
        <v>1991</v>
      </c>
      <c r="R3" s="41">
        <v>1961.3879999999999</v>
      </c>
      <c r="T3" s="41">
        <v>3.9350657799476663</v>
      </c>
      <c r="U3" s="41">
        <v>161.44999999999999</v>
      </c>
      <c r="V3" s="48" t="s">
        <v>193</v>
      </c>
      <c r="W3" s="41">
        <f>R$3</f>
        <v>1961.3879999999999</v>
      </c>
      <c r="Y3" s="41">
        <f t="shared" si="0"/>
        <v>3.9350657799476663</v>
      </c>
      <c r="Z3" s="41">
        <f t="shared" si="0"/>
        <v>161.44999999999999</v>
      </c>
    </row>
    <row r="4" spans="1:26">
      <c r="A4" s="3">
        <v>22647</v>
      </c>
      <c r="C4" s="50">
        <v>57247246</v>
      </c>
      <c r="J4" s="59">
        <v>1992</v>
      </c>
      <c r="K4" s="58">
        <v>2258.9679999999998</v>
      </c>
      <c r="L4" s="59" t="s">
        <v>544</v>
      </c>
      <c r="M4" s="41">
        <f t="shared" ref="M4:M26" si="1">(K4/K3-1)*100</f>
        <v>1.4990986716415078</v>
      </c>
      <c r="N4" s="55" t="e">
        <f t="shared" ref="N4:N28" si="2">L4-L3</f>
        <v>#VALUE!</v>
      </c>
      <c r="Q4">
        <v>1992</v>
      </c>
      <c r="R4" s="41">
        <v>2013.713</v>
      </c>
      <c r="S4" s="41">
        <f t="shared" ref="S4:S11" si="3">(R4/R3-1)*100</f>
        <v>2.6677536520056222</v>
      </c>
      <c r="T4" s="41">
        <v>3.18187447764402</v>
      </c>
      <c r="U4" s="41">
        <v>173.3</v>
      </c>
      <c r="V4" s="48" t="s">
        <v>194</v>
      </c>
      <c r="W4" s="41">
        <f>R$3</f>
        <v>1961.3879999999999</v>
      </c>
      <c r="Y4" s="41">
        <f t="shared" si="0"/>
        <v>3.9350657799476663</v>
      </c>
      <c r="Z4" s="41">
        <f t="shared" si="0"/>
        <v>161.44999999999999</v>
      </c>
    </row>
    <row r="5" spans="1:26">
      <c r="A5" s="3">
        <v>23012</v>
      </c>
      <c r="C5" s="50">
        <v>57864509</v>
      </c>
      <c r="J5" s="59">
        <v>1993</v>
      </c>
      <c r="K5" s="58">
        <v>2236.65</v>
      </c>
      <c r="L5" s="59" t="s">
        <v>544</v>
      </c>
      <c r="M5" s="41">
        <f t="shared" si="1"/>
        <v>-0.98797326920964101</v>
      </c>
      <c r="N5" s="55" t="e">
        <f t="shared" si="2"/>
        <v>#VALUE!</v>
      </c>
      <c r="O5" s="41"/>
      <c r="Q5" s="48">
        <v>1993</v>
      </c>
      <c r="R5" s="41">
        <v>2062.6559999999999</v>
      </c>
      <c r="S5" s="41">
        <f t="shared" si="3"/>
        <v>2.4304853770125145</v>
      </c>
      <c r="T5" s="41">
        <v>-0.23584373739490294</v>
      </c>
      <c r="U5" s="41">
        <v>179.27</v>
      </c>
      <c r="V5" s="48" t="s">
        <v>195</v>
      </c>
      <c r="W5" s="41">
        <f>R$3</f>
        <v>1961.3879999999999</v>
      </c>
      <c r="Y5" s="41">
        <f t="shared" si="0"/>
        <v>3.9350657799476663</v>
      </c>
      <c r="Z5" s="41">
        <f t="shared" si="0"/>
        <v>161.44999999999999</v>
      </c>
    </row>
    <row r="6" spans="1:26">
      <c r="A6" s="3">
        <v>23377</v>
      </c>
      <c r="C6" s="50">
        <v>58587451</v>
      </c>
      <c r="J6" s="59">
        <v>1994</v>
      </c>
      <c r="K6" s="58">
        <v>2291.7260000000001</v>
      </c>
      <c r="L6" s="59" t="s">
        <v>544</v>
      </c>
      <c r="M6" s="41">
        <f t="shared" si="1"/>
        <v>2.4624326559810505</v>
      </c>
      <c r="N6" s="55" t="e">
        <f t="shared" si="2"/>
        <v>#VALUE!</v>
      </c>
      <c r="O6" s="41"/>
      <c r="Q6" s="48">
        <v>1994</v>
      </c>
      <c r="R6" s="41">
        <v>2103.1790000000001</v>
      </c>
      <c r="S6" s="41">
        <f t="shared" si="3"/>
        <v>1.9646029197306847</v>
      </c>
      <c r="T6" s="41">
        <v>0.25250033401815752</v>
      </c>
      <c r="U6" s="41">
        <v>191.02</v>
      </c>
      <c r="V6" s="48" t="s">
        <v>196</v>
      </c>
      <c r="W6" s="41">
        <f t="shared" ref="W6:Z9" si="4">R$4</f>
        <v>2013.713</v>
      </c>
      <c r="X6" s="41">
        <f t="shared" si="4"/>
        <v>2.6677536520056222</v>
      </c>
      <c r="Y6" s="41">
        <f t="shared" si="4"/>
        <v>3.18187447764402</v>
      </c>
      <c r="Z6" s="41">
        <f t="shared" si="4"/>
        <v>173.3</v>
      </c>
    </row>
    <row r="7" spans="1:26">
      <c r="A7" s="3">
        <v>23743</v>
      </c>
      <c r="C7" s="50">
        <v>59296591</v>
      </c>
      <c r="J7" s="59">
        <v>1995</v>
      </c>
      <c r="K7" s="58">
        <v>2328.721</v>
      </c>
      <c r="L7" s="59" t="s">
        <v>544</v>
      </c>
      <c r="M7" s="41">
        <f t="shared" si="1"/>
        <v>1.6142854774087168</v>
      </c>
      <c r="N7" s="55" t="e">
        <f t="shared" si="2"/>
        <v>#VALUE!</v>
      </c>
      <c r="O7" s="41"/>
      <c r="Q7" s="48">
        <v>1995</v>
      </c>
      <c r="R7" s="41">
        <v>2139.5070000000001</v>
      </c>
      <c r="S7" s="41">
        <f t="shared" si="3"/>
        <v>1.7272899738919101</v>
      </c>
      <c r="T7" s="41">
        <v>0.25661907158984754</v>
      </c>
      <c r="U7" s="41">
        <v>197.68</v>
      </c>
      <c r="V7" s="48" t="s">
        <v>197</v>
      </c>
      <c r="W7" s="41">
        <f t="shared" si="4"/>
        <v>2013.713</v>
      </c>
      <c r="X7" s="41">
        <f t="shared" si="4"/>
        <v>2.6677536520056222</v>
      </c>
      <c r="Y7" s="41">
        <f t="shared" si="4"/>
        <v>3.18187447764402</v>
      </c>
      <c r="Z7" s="41">
        <f t="shared" si="4"/>
        <v>173.3</v>
      </c>
    </row>
    <row r="8" spans="1:26">
      <c r="A8" s="3">
        <v>24108</v>
      </c>
      <c r="C8" s="50">
        <v>59792934</v>
      </c>
      <c r="J8" s="59">
        <v>1996</v>
      </c>
      <c r="K8" s="58">
        <v>2348.4670000000001</v>
      </c>
      <c r="L8" s="59" t="s">
        <v>544</v>
      </c>
      <c r="M8" s="41">
        <f t="shared" si="1"/>
        <v>0.84793326465473218</v>
      </c>
      <c r="N8" s="55" t="e">
        <f t="shared" si="2"/>
        <v>#VALUE!</v>
      </c>
      <c r="O8" s="41"/>
      <c r="Q8" s="48">
        <v>1996</v>
      </c>
      <c r="R8" s="41">
        <v>2174.404</v>
      </c>
      <c r="S8" s="41">
        <f t="shared" si="3"/>
        <v>1.6310766919668929</v>
      </c>
      <c r="T8" s="41">
        <v>-0.53663923539507552</v>
      </c>
      <c r="U8" s="41">
        <v>200.37</v>
      </c>
      <c r="V8" s="48" t="s">
        <v>198</v>
      </c>
      <c r="W8" s="41">
        <f t="shared" si="4"/>
        <v>2013.713</v>
      </c>
      <c r="X8" s="41">
        <f t="shared" si="4"/>
        <v>2.6677536520056222</v>
      </c>
      <c r="Y8" s="41">
        <f t="shared" si="4"/>
        <v>3.18187447764402</v>
      </c>
      <c r="Z8" s="41">
        <f t="shared" si="4"/>
        <v>173.3</v>
      </c>
    </row>
    <row r="9" spans="1:26">
      <c r="A9" s="3">
        <v>24473</v>
      </c>
      <c r="C9" s="50">
        <v>59948474</v>
      </c>
      <c r="J9" s="59">
        <v>1997</v>
      </c>
      <c r="K9" s="58">
        <v>2392.12</v>
      </c>
      <c r="L9" s="59" t="s">
        <v>544</v>
      </c>
      <c r="M9" s="41">
        <f t="shared" si="1"/>
        <v>1.8587870300072362</v>
      </c>
      <c r="N9" s="55" t="e">
        <f t="shared" si="2"/>
        <v>#VALUE!</v>
      </c>
      <c r="O9" s="41"/>
      <c r="Q9" s="48">
        <v>1997</v>
      </c>
      <c r="R9" s="41">
        <v>2208.759</v>
      </c>
      <c r="S9" s="41">
        <f t="shared" si="3"/>
        <v>1.5799731788572968</v>
      </c>
      <c r="T9" s="41">
        <v>-0.28481065611957179</v>
      </c>
      <c r="U9" s="41">
        <v>200.45</v>
      </c>
      <c r="V9" s="48" t="s">
        <v>199</v>
      </c>
      <c r="W9" s="41">
        <f t="shared" si="4"/>
        <v>2013.713</v>
      </c>
      <c r="X9" s="41">
        <f t="shared" si="4"/>
        <v>2.6677536520056222</v>
      </c>
      <c r="Y9" s="41">
        <f t="shared" si="4"/>
        <v>3.18187447764402</v>
      </c>
      <c r="Z9" s="41">
        <f t="shared" si="4"/>
        <v>173.3</v>
      </c>
    </row>
    <row r="10" spans="1:26">
      <c r="A10" s="3">
        <v>24838</v>
      </c>
      <c r="C10" s="50">
        <v>60463033</v>
      </c>
      <c r="J10" s="59">
        <v>1998</v>
      </c>
      <c r="K10" s="58">
        <v>2435.0909999999999</v>
      </c>
      <c r="L10" s="59" t="s">
        <v>544</v>
      </c>
      <c r="M10" s="41">
        <f t="shared" si="1"/>
        <v>1.7963563700817753</v>
      </c>
      <c r="N10" s="55" t="e">
        <f t="shared" si="2"/>
        <v>#VALUE!</v>
      </c>
      <c r="O10" s="41"/>
      <c r="Q10" s="48">
        <v>1998</v>
      </c>
      <c r="R10" s="41">
        <v>2243.8989999999999</v>
      </c>
      <c r="S10" s="41">
        <f t="shared" si="3"/>
        <v>1.5909386220950283</v>
      </c>
      <c r="T10" s="41">
        <v>0.10542978984346973</v>
      </c>
      <c r="U10" s="41">
        <v>194.36</v>
      </c>
      <c r="V10" s="48" t="s">
        <v>200</v>
      </c>
      <c r="W10" s="41">
        <f t="shared" ref="W10:Z13" si="5">R$5</f>
        <v>2062.6559999999999</v>
      </c>
      <c r="X10" s="41">
        <f t="shared" si="5"/>
        <v>2.4304853770125145</v>
      </c>
      <c r="Y10" s="41">
        <f t="shared" si="5"/>
        <v>-0.23584373739490294</v>
      </c>
      <c r="Z10" s="41">
        <f t="shared" si="5"/>
        <v>179.27</v>
      </c>
    </row>
    <row r="11" spans="1:26">
      <c r="A11" s="3">
        <v>25204</v>
      </c>
      <c r="C11" s="50">
        <v>61194591</v>
      </c>
      <c r="J11" s="59">
        <v>1999</v>
      </c>
      <c r="K11" s="58">
        <v>2477.6849999999999</v>
      </c>
      <c r="L11" s="59" t="s">
        <v>544</v>
      </c>
      <c r="M11" s="41">
        <f t="shared" si="1"/>
        <v>1.7491748768321269</v>
      </c>
      <c r="N11" s="55" t="e">
        <f t="shared" si="2"/>
        <v>#VALUE!</v>
      </c>
      <c r="O11" s="41"/>
      <c r="Q11" s="48">
        <v>1999</v>
      </c>
      <c r="R11" s="41">
        <v>2282.384</v>
      </c>
      <c r="S11" s="41">
        <f t="shared" si="3"/>
        <v>1.7150950198739023</v>
      </c>
      <c r="T11" s="41">
        <v>0.37028273945138857</v>
      </c>
      <c r="U11" s="41">
        <v>185.34</v>
      </c>
      <c r="V11" s="48" t="s">
        <v>201</v>
      </c>
      <c r="W11" s="41">
        <f t="shared" si="5"/>
        <v>2062.6559999999999</v>
      </c>
      <c r="X11" s="41">
        <f t="shared" si="5"/>
        <v>2.4304853770125145</v>
      </c>
      <c r="Y11" s="41">
        <f t="shared" si="5"/>
        <v>-0.23584373739490294</v>
      </c>
      <c r="Z11" s="41">
        <f t="shared" si="5"/>
        <v>179.27</v>
      </c>
    </row>
    <row r="12" spans="1:26">
      <c r="A12" s="3">
        <v>25569</v>
      </c>
      <c r="C12" s="50">
        <v>61001164</v>
      </c>
      <c r="J12" s="59">
        <v>2000</v>
      </c>
      <c r="K12" s="58">
        <v>2555.4580000000001</v>
      </c>
      <c r="L12" s="59" t="s">
        <v>544</v>
      </c>
      <c r="M12" s="41">
        <f t="shared" si="1"/>
        <v>3.1389381620343215</v>
      </c>
      <c r="N12" s="55" t="e">
        <f t="shared" si="2"/>
        <v>#VALUE!</v>
      </c>
      <c r="O12" s="41"/>
      <c r="Q12" s="48">
        <v>2000</v>
      </c>
      <c r="R12" s="41">
        <v>2322.7339999999999</v>
      </c>
      <c r="S12" s="9">
        <v>1.7668456304649571</v>
      </c>
      <c r="T12" s="41">
        <v>1.545263082212589</v>
      </c>
      <c r="U12" s="41">
        <v>187.07</v>
      </c>
      <c r="V12" s="48" t="s">
        <v>202</v>
      </c>
      <c r="W12" s="41">
        <f t="shared" si="5"/>
        <v>2062.6559999999999</v>
      </c>
      <c r="X12" s="41">
        <f t="shared" si="5"/>
        <v>2.4304853770125145</v>
      </c>
      <c r="Y12" s="41">
        <f t="shared" si="5"/>
        <v>-0.23584373739490294</v>
      </c>
      <c r="Z12" s="41">
        <f t="shared" si="5"/>
        <v>179.27</v>
      </c>
    </row>
    <row r="13" spans="1:26">
      <c r="A13" s="3">
        <v>25934</v>
      </c>
      <c r="C13" s="50">
        <v>61502503</v>
      </c>
      <c r="J13" s="59">
        <v>2001</v>
      </c>
      <c r="K13" s="58">
        <v>2601.8339999999998</v>
      </c>
      <c r="L13" s="59" t="s">
        <v>544</v>
      </c>
      <c r="M13" s="41">
        <f t="shared" si="1"/>
        <v>1.8147823208207514</v>
      </c>
      <c r="N13" s="55" t="e">
        <f t="shared" si="2"/>
        <v>#VALUE!</v>
      </c>
      <c r="O13" s="41"/>
      <c r="Q13" s="48">
        <v>2001</v>
      </c>
      <c r="R13" s="41">
        <v>2362.27</v>
      </c>
      <c r="S13" s="9">
        <v>1.6785849803835577</v>
      </c>
      <c r="T13" s="41">
        <v>1.5468504870315369</v>
      </c>
      <c r="U13" s="41">
        <v>183.43</v>
      </c>
      <c r="V13" s="48" t="s">
        <v>203</v>
      </c>
      <c r="W13" s="41">
        <f t="shared" si="5"/>
        <v>2062.6559999999999</v>
      </c>
      <c r="X13" s="41">
        <f t="shared" si="5"/>
        <v>2.4304853770125145</v>
      </c>
      <c r="Y13" s="41">
        <f t="shared" si="5"/>
        <v>-0.23584373739490294</v>
      </c>
      <c r="Z13" s="41">
        <f t="shared" si="5"/>
        <v>179.27</v>
      </c>
    </row>
    <row r="14" spans="1:26">
      <c r="A14" s="3">
        <v>26299</v>
      </c>
      <c r="C14" s="50">
        <v>61809378</v>
      </c>
      <c r="J14" s="59">
        <v>2002</v>
      </c>
      <c r="K14" s="58">
        <v>2597.5219999999999</v>
      </c>
      <c r="L14" s="59" t="s">
        <v>544</v>
      </c>
      <c r="M14" s="41">
        <f t="shared" si="1"/>
        <v>-0.16572925098218283</v>
      </c>
      <c r="N14" s="55" t="e">
        <f t="shared" si="2"/>
        <v>#VALUE!</v>
      </c>
      <c r="O14" s="41"/>
      <c r="Q14" s="48">
        <v>2002</v>
      </c>
      <c r="R14" s="41">
        <v>2398.6219999999998</v>
      </c>
      <c r="S14" s="9">
        <v>1.4785979032087238</v>
      </c>
      <c r="T14" s="41">
        <v>5.1814750302359158E-3</v>
      </c>
      <c r="U14" s="41">
        <v>183.11</v>
      </c>
      <c r="V14" s="48" t="s">
        <v>204</v>
      </c>
      <c r="W14" s="41">
        <f t="shared" ref="W14:Z17" si="6">R$6</f>
        <v>2103.1790000000001</v>
      </c>
      <c r="X14" s="41">
        <f t="shared" si="6"/>
        <v>1.9646029197306847</v>
      </c>
      <c r="Y14" s="41">
        <f t="shared" si="6"/>
        <v>0.25250033401815752</v>
      </c>
      <c r="Z14" s="41">
        <f t="shared" si="6"/>
        <v>191.02</v>
      </c>
    </row>
    <row r="15" spans="1:26">
      <c r="A15" s="3">
        <v>26665</v>
      </c>
      <c r="C15" s="50">
        <v>62101369</v>
      </c>
      <c r="J15" s="59">
        <v>2003</v>
      </c>
      <c r="K15" s="58">
        <v>2579.0619999999999</v>
      </c>
      <c r="L15" s="59" t="s">
        <v>544</v>
      </c>
      <c r="M15" s="41">
        <f t="shared" si="1"/>
        <v>-0.71067733016313417</v>
      </c>
      <c r="N15" s="55" t="e">
        <f t="shared" si="2"/>
        <v>#VALUE!</v>
      </c>
      <c r="O15" s="41"/>
      <c r="Q15" s="48">
        <v>2003</v>
      </c>
      <c r="R15" s="41">
        <v>2430.6149999999998</v>
      </c>
      <c r="S15" s="9">
        <v>1.2658328240782597</v>
      </c>
      <c r="T15" s="41">
        <v>-2.0170251150428919</v>
      </c>
      <c r="U15" s="41">
        <v>178.05</v>
      </c>
      <c r="V15" s="48" t="s">
        <v>205</v>
      </c>
      <c r="W15" s="41">
        <f t="shared" si="6"/>
        <v>2103.1790000000001</v>
      </c>
      <c r="X15" s="41">
        <f t="shared" si="6"/>
        <v>1.9646029197306847</v>
      </c>
      <c r="Y15" s="41">
        <f t="shared" si="6"/>
        <v>0.25250033401815752</v>
      </c>
      <c r="Z15" s="41">
        <f t="shared" si="6"/>
        <v>191.02</v>
      </c>
    </row>
    <row r="16" spans="1:26">
      <c r="A16" s="3">
        <v>27030</v>
      </c>
      <c r="C16" s="50">
        <v>61991475</v>
      </c>
      <c r="J16" s="59">
        <v>2004</v>
      </c>
      <c r="K16" s="58">
        <v>2597.0680000000002</v>
      </c>
      <c r="L16" s="59" t="s">
        <v>544</v>
      </c>
      <c r="M16" s="41">
        <f t="shared" si="1"/>
        <v>0.69816080419937698</v>
      </c>
      <c r="N16" s="55" t="e">
        <f t="shared" si="2"/>
        <v>#VALUE!</v>
      </c>
      <c r="O16" s="41"/>
      <c r="Q16" s="48">
        <v>2004</v>
      </c>
      <c r="R16" s="41">
        <v>2460.9540000000002</v>
      </c>
      <c r="S16" s="9">
        <v>1.2840990922847124</v>
      </c>
      <c r="T16" s="41">
        <v>-2.0900823826857429</v>
      </c>
      <c r="U16" s="41">
        <v>180.75</v>
      </c>
      <c r="V16" s="48" t="s">
        <v>206</v>
      </c>
      <c r="W16" s="41">
        <f t="shared" si="6"/>
        <v>2103.1790000000001</v>
      </c>
      <c r="X16" s="41">
        <f t="shared" si="6"/>
        <v>1.9646029197306847</v>
      </c>
      <c r="Y16" s="41">
        <f t="shared" si="6"/>
        <v>0.25250033401815752</v>
      </c>
      <c r="Z16" s="41">
        <f t="shared" si="6"/>
        <v>191.02</v>
      </c>
    </row>
    <row r="17" spans="1:26">
      <c r="A17" s="3">
        <v>27395</v>
      </c>
      <c r="C17" s="50">
        <v>61644624</v>
      </c>
      <c r="J17" s="59">
        <v>2005</v>
      </c>
      <c r="K17" s="58">
        <v>2620.4450000000002</v>
      </c>
      <c r="L17" s="58">
        <v>91.9</v>
      </c>
      <c r="M17" s="41">
        <f t="shared" si="1"/>
        <v>0.90013045480519249</v>
      </c>
      <c r="N17" s="55" t="e">
        <f t="shared" si="2"/>
        <v>#VALUE!</v>
      </c>
      <c r="O17" s="41"/>
      <c r="Q17" s="48">
        <v>2005</v>
      </c>
      <c r="R17" s="41">
        <v>2490.4760000000001</v>
      </c>
      <c r="S17" s="9">
        <v>1.0657135775719162</v>
      </c>
      <c r="T17" s="41">
        <v>-2.5669618980468045</v>
      </c>
      <c r="U17" s="41">
        <v>185.17</v>
      </c>
      <c r="V17" s="48" t="s">
        <v>207</v>
      </c>
      <c r="W17" s="41">
        <f t="shared" si="6"/>
        <v>2103.1790000000001</v>
      </c>
      <c r="X17" s="41">
        <f t="shared" si="6"/>
        <v>1.9646029197306847</v>
      </c>
      <c r="Y17" s="41">
        <f t="shared" si="6"/>
        <v>0.25250033401815752</v>
      </c>
      <c r="Z17" s="41">
        <f t="shared" si="6"/>
        <v>191.02</v>
      </c>
    </row>
    <row r="18" spans="1:26">
      <c r="A18" s="3">
        <v>27760</v>
      </c>
      <c r="C18" s="50">
        <v>61441996</v>
      </c>
      <c r="J18" s="59">
        <v>2006</v>
      </c>
      <c r="K18" s="58">
        <v>2725.2260000000001</v>
      </c>
      <c r="L18" s="58">
        <v>98.8</v>
      </c>
      <c r="M18" s="41">
        <f t="shared" si="1"/>
        <v>3.9985956583709958</v>
      </c>
      <c r="N18" s="55">
        <f t="shared" si="2"/>
        <v>6.8999999999999915</v>
      </c>
      <c r="O18" s="41"/>
      <c r="Q18" s="48">
        <v>2006</v>
      </c>
      <c r="R18" s="41">
        <v>2520.6819999999998</v>
      </c>
      <c r="S18" s="9">
        <v>1.2700341760361924</v>
      </c>
      <c r="T18" s="41">
        <v>-0.17766957513877246</v>
      </c>
      <c r="U18" s="41">
        <v>194.48</v>
      </c>
      <c r="V18" s="48" t="s">
        <v>208</v>
      </c>
      <c r="W18" s="41">
        <f t="shared" ref="W18:Z21" si="7">R$7</f>
        <v>2139.5070000000001</v>
      </c>
      <c r="X18" s="41">
        <f t="shared" si="7"/>
        <v>1.7272899738919101</v>
      </c>
      <c r="Y18" s="41">
        <f t="shared" si="7"/>
        <v>0.25661907158984754</v>
      </c>
      <c r="Z18" s="41">
        <f t="shared" si="7"/>
        <v>197.68</v>
      </c>
    </row>
    <row r="19" spans="1:26">
      <c r="A19" s="3">
        <v>28126</v>
      </c>
      <c r="C19" s="50">
        <v>61352745</v>
      </c>
      <c r="J19" s="59">
        <v>2007</v>
      </c>
      <c r="K19" s="58">
        <v>2809.5059999999999</v>
      </c>
      <c r="L19" s="58">
        <v>99.9</v>
      </c>
      <c r="M19" s="41">
        <f t="shared" si="1"/>
        <v>3.0925875505370737</v>
      </c>
      <c r="N19" s="55">
        <f t="shared" si="2"/>
        <v>1.1000000000000085</v>
      </c>
      <c r="O19" s="41"/>
      <c r="Q19" s="48">
        <v>2007</v>
      </c>
      <c r="R19" s="41">
        <v>2551.1640000000002</v>
      </c>
      <c r="S19" s="9">
        <v>1.2769309440135319</v>
      </c>
      <c r="T19" s="41">
        <v>1.8481730300364818</v>
      </c>
      <c r="U19" s="41">
        <v>198.24</v>
      </c>
      <c r="V19" s="48" t="s">
        <v>209</v>
      </c>
      <c r="W19" s="41">
        <f t="shared" si="7"/>
        <v>2139.5070000000001</v>
      </c>
      <c r="X19" s="41">
        <f t="shared" si="7"/>
        <v>1.7272899738919101</v>
      </c>
      <c r="Y19" s="41">
        <f t="shared" si="7"/>
        <v>0.25661907158984754</v>
      </c>
      <c r="Z19" s="41">
        <f t="shared" si="7"/>
        <v>197.68</v>
      </c>
    </row>
    <row r="20" spans="1:26">
      <c r="A20" s="3">
        <v>28491</v>
      </c>
      <c r="C20" s="50">
        <v>61321663</v>
      </c>
      <c r="J20" s="59">
        <v>2008</v>
      </c>
      <c r="K20" s="58">
        <v>2828.7220000000002</v>
      </c>
      <c r="L20" s="58">
        <v>92.5</v>
      </c>
      <c r="M20" s="41">
        <f t="shared" si="1"/>
        <v>0.68396365766794087</v>
      </c>
      <c r="N20" s="55">
        <f t="shared" si="2"/>
        <v>-7.4000000000000057</v>
      </c>
      <c r="O20" s="41"/>
      <c r="Q20" s="48">
        <v>2008</v>
      </c>
      <c r="R20" s="41">
        <v>2580.087</v>
      </c>
      <c r="S20" s="9">
        <v>1.2399041842251022</v>
      </c>
      <c r="T20" s="41">
        <v>1.8014346803034265</v>
      </c>
      <c r="U20" s="41">
        <v>211.03</v>
      </c>
      <c r="V20" s="48" t="s">
        <v>210</v>
      </c>
      <c r="W20" s="41">
        <f t="shared" si="7"/>
        <v>2139.5070000000001</v>
      </c>
      <c r="X20" s="41">
        <f t="shared" si="7"/>
        <v>1.7272899738919101</v>
      </c>
      <c r="Y20" s="41">
        <f t="shared" si="7"/>
        <v>0.25661907158984754</v>
      </c>
      <c r="Z20" s="41">
        <f t="shared" si="7"/>
        <v>197.68</v>
      </c>
    </row>
    <row r="21" spans="1:26">
      <c r="A21" s="3">
        <v>28856</v>
      </c>
      <c r="C21" s="50">
        <v>61439342</v>
      </c>
      <c r="J21" s="59">
        <v>2009</v>
      </c>
      <c r="K21" s="58">
        <v>2669.1660000000002</v>
      </c>
      <c r="L21" s="58">
        <v>85.2</v>
      </c>
      <c r="M21" s="41">
        <f t="shared" si="1"/>
        <v>-5.6405684263070022</v>
      </c>
      <c r="N21" s="55">
        <f t="shared" si="2"/>
        <v>-7.2999999999999972</v>
      </c>
      <c r="O21" s="41"/>
      <c r="Q21" s="48">
        <v>2009</v>
      </c>
      <c r="R21" s="41">
        <v>2602.1990000000001</v>
      </c>
      <c r="S21" s="9">
        <v>0.7651196350198336</v>
      </c>
      <c r="T21" s="41">
        <v>-4.7399085542650603</v>
      </c>
      <c r="U21" s="41">
        <v>173.77</v>
      </c>
      <c r="V21" s="48" t="s">
        <v>211</v>
      </c>
      <c r="W21" s="41">
        <f t="shared" si="7"/>
        <v>2139.5070000000001</v>
      </c>
      <c r="X21" s="41">
        <f t="shared" si="7"/>
        <v>1.7272899738919101</v>
      </c>
      <c r="Y21" s="41">
        <f t="shared" si="7"/>
        <v>0.25661907158984754</v>
      </c>
      <c r="Z21" s="41">
        <f t="shared" si="7"/>
        <v>197.68</v>
      </c>
    </row>
    <row r="22" spans="1:26">
      <c r="A22" s="3">
        <v>29221</v>
      </c>
      <c r="C22" s="50">
        <v>61657945</v>
      </c>
      <c r="J22" s="59">
        <v>2010</v>
      </c>
      <c r="K22" s="58">
        <v>2777.05</v>
      </c>
      <c r="L22" s="58">
        <v>97.2</v>
      </c>
      <c r="M22" s="41">
        <f t="shared" si="1"/>
        <v>4.0418617650606947</v>
      </c>
      <c r="N22" s="55">
        <f t="shared" si="2"/>
        <v>12</v>
      </c>
      <c r="O22" s="41"/>
      <c r="Q22" s="48">
        <v>2010</v>
      </c>
      <c r="R22" s="41">
        <v>2626.2510000000002</v>
      </c>
      <c r="S22" s="9">
        <v>1.0124774851055232</v>
      </c>
      <c r="T22" s="41">
        <v>-1.7563628914372686</v>
      </c>
      <c r="U22" s="41">
        <v>189.4</v>
      </c>
      <c r="V22" s="48" t="s">
        <v>212</v>
      </c>
      <c r="W22" s="41">
        <f t="shared" ref="W22:Z25" si="8">R$8</f>
        <v>2174.404</v>
      </c>
      <c r="X22" s="41">
        <f t="shared" si="8"/>
        <v>1.6310766919668929</v>
      </c>
      <c r="Y22" s="41">
        <f t="shared" si="8"/>
        <v>-0.53663923539507552</v>
      </c>
      <c r="Z22" s="41">
        <f t="shared" si="8"/>
        <v>200.37</v>
      </c>
    </row>
    <row r="23" spans="1:26">
      <c r="A23" s="3">
        <v>29587</v>
      </c>
      <c r="C23" s="50">
        <v>61712689</v>
      </c>
      <c r="J23" s="59">
        <v>2011</v>
      </c>
      <c r="K23" s="58">
        <v>2887.808</v>
      </c>
      <c r="L23" s="58">
        <v>100.4</v>
      </c>
      <c r="M23" s="41">
        <f t="shared" si="1"/>
        <v>3.9883329432311099</v>
      </c>
      <c r="N23" s="55">
        <f t="shared" si="2"/>
        <v>3.2000000000000028</v>
      </c>
      <c r="O23" s="41"/>
      <c r="Q23" s="48">
        <v>2011</v>
      </c>
      <c r="R23" s="41">
        <v>2656.7719999999999</v>
      </c>
      <c r="S23" s="9">
        <v>1.2680090238959578</v>
      </c>
      <c r="T23" s="41">
        <v>0.66205127876988179</v>
      </c>
      <c r="U23" s="41">
        <v>205.02</v>
      </c>
      <c r="V23" s="48" t="s">
        <v>213</v>
      </c>
      <c r="W23" s="41">
        <f t="shared" si="8"/>
        <v>2174.404</v>
      </c>
      <c r="X23" s="41">
        <f t="shared" si="8"/>
        <v>1.6310766919668929</v>
      </c>
      <c r="Y23" s="41">
        <f t="shared" si="8"/>
        <v>-0.53663923539507552</v>
      </c>
      <c r="Z23" s="41">
        <f t="shared" si="8"/>
        <v>200.37</v>
      </c>
    </row>
    <row r="24" spans="1:26">
      <c r="A24" s="3">
        <v>29952</v>
      </c>
      <c r="C24" s="50">
        <v>61546101</v>
      </c>
      <c r="J24" s="59">
        <v>2012</v>
      </c>
      <c r="K24" s="58">
        <v>2905.6619999999998</v>
      </c>
      <c r="L24" s="58">
        <v>96.7</v>
      </c>
      <c r="M24" s="41">
        <f t="shared" si="1"/>
        <v>0.61825439918443692</v>
      </c>
      <c r="N24" s="55">
        <f t="shared" si="2"/>
        <v>-3.7000000000000028</v>
      </c>
      <c r="O24" s="41"/>
      <c r="Q24" s="48">
        <v>2012</v>
      </c>
      <c r="R24" s="41">
        <v>2692.9079999999999</v>
      </c>
      <c r="S24" s="9">
        <v>1.3608280625027462</v>
      </c>
      <c r="T24" s="41">
        <v>-0.19291397997999171</v>
      </c>
      <c r="U24" s="41">
        <v>205.79</v>
      </c>
      <c r="V24" s="48" t="s">
        <v>214</v>
      </c>
      <c r="W24" s="41">
        <f t="shared" si="8"/>
        <v>2174.404</v>
      </c>
      <c r="X24" s="41">
        <f t="shared" si="8"/>
        <v>1.6310766919668929</v>
      </c>
      <c r="Y24" s="41">
        <f t="shared" si="8"/>
        <v>-0.53663923539507552</v>
      </c>
      <c r="Z24" s="41">
        <f t="shared" si="8"/>
        <v>200.37</v>
      </c>
    </row>
    <row r="25" spans="1:26">
      <c r="A25" s="3">
        <v>30317</v>
      </c>
      <c r="C25" s="50">
        <v>61306669</v>
      </c>
      <c r="J25" s="59">
        <v>2013</v>
      </c>
      <c r="K25" s="58">
        <v>2921.777</v>
      </c>
      <c r="L25" s="58">
        <v>97.9</v>
      </c>
      <c r="M25" s="41">
        <f t="shared" si="1"/>
        <v>0.5546068331416576</v>
      </c>
      <c r="N25" s="55">
        <f t="shared" si="2"/>
        <v>1.2000000000000028</v>
      </c>
      <c r="O25" s="41"/>
      <c r="Q25" s="48">
        <v>2013</v>
      </c>
      <c r="R25" s="41">
        <v>2731.7849999999999</v>
      </c>
      <c r="S25" s="9">
        <v>1.4010206248171941</v>
      </c>
      <c r="T25" s="41">
        <v>-1.1387131490948277</v>
      </c>
      <c r="U25" s="41">
        <v>213.66</v>
      </c>
      <c r="V25" s="48" t="s">
        <v>215</v>
      </c>
      <c r="W25" s="41">
        <f t="shared" si="8"/>
        <v>2174.404</v>
      </c>
      <c r="X25" s="41">
        <f t="shared" si="8"/>
        <v>1.6310766919668929</v>
      </c>
      <c r="Y25" s="41">
        <f t="shared" si="8"/>
        <v>-0.53663923539507552</v>
      </c>
      <c r="Z25" s="41">
        <f t="shared" si="8"/>
        <v>200.37</v>
      </c>
    </row>
    <row r="26" spans="1:26">
      <c r="A26" s="3">
        <v>30682</v>
      </c>
      <c r="C26" s="50">
        <v>61049256</v>
      </c>
      <c r="J26" s="59">
        <v>2014</v>
      </c>
      <c r="K26" s="58">
        <v>2986.1590000000001</v>
      </c>
      <c r="L26" s="58">
        <v>99.3</v>
      </c>
      <c r="M26" s="41">
        <f t="shared" si="1"/>
        <v>2.2035220347069728</v>
      </c>
      <c r="N26" s="55">
        <f t="shared" si="2"/>
        <v>1.3999999999999915</v>
      </c>
      <c r="O26" s="41"/>
      <c r="Q26" s="48">
        <v>2014</v>
      </c>
      <c r="R26" s="41">
        <v>2772.9119999999998</v>
      </c>
      <c r="S26" s="9">
        <v>1.4639172993432847</v>
      </c>
      <c r="T26" s="41">
        <v>-0.47426030829682553</v>
      </c>
      <c r="U26" s="41">
        <v>217.99</v>
      </c>
      <c r="V26" s="48" t="s">
        <v>216</v>
      </c>
      <c r="W26" s="41">
        <f t="shared" ref="W26:Z29" si="9">R$9</f>
        <v>2208.759</v>
      </c>
      <c r="X26" s="41">
        <f t="shared" si="9"/>
        <v>1.5799731788572968</v>
      </c>
      <c r="Y26" s="41">
        <f t="shared" si="9"/>
        <v>-0.28481065611957179</v>
      </c>
      <c r="Z26" s="41">
        <f t="shared" si="9"/>
        <v>200.45</v>
      </c>
    </row>
    <row r="27" spans="1:26">
      <c r="A27" s="3">
        <v>31048</v>
      </c>
      <c r="C27" s="50">
        <v>61020474</v>
      </c>
      <c r="J27" s="59">
        <v>2015</v>
      </c>
      <c r="K27" s="58">
        <v>3023.154</v>
      </c>
      <c r="L27" s="58">
        <v>100</v>
      </c>
      <c r="M27" s="41">
        <f>(K27/K26-1)*100</f>
        <v>1.2388824573641211</v>
      </c>
      <c r="N27" s="55">
        <f t="shared" si="2"/>
        <v>0.70000000000000284</v>
      </c>
      <c r="O27" s="41"/>
      <c r="Q27" s="48">
        <v>2015</v>
      </c>
      <c r="R27" s="41">
        <v>2814.569</v>
      </c>
      <c r="S27" s="9">
        <v>1.4313953064665055</v>
      </c>
      <c r="T27" s="41">
        <v>-0.24913970842427302</v>
      </c>
      <c r="U27" s="41">
        <v>217.31</v>
      </c>
      <c r="V27" s="48" t="s">
        <v>217</v>
      </c>
      <c r="W27" s="41">
        <f t="shared" si="9"/>
        <v>2208.759</v>
      </c>
      <c r="X27" s="41">
        <f t="shared" si="9"/>
        <v>1.5799731788572968</v>
      </c>
      <c r="Y27" s="41">
        <f t="shared" si="9"/>
        <v>-0.28481065611957179</v>
      </c>
      <c r="Z27" s="41">
        <f t="shared" si="9"/>
        <v>200.45</v>
      </c>
    </row>
    <row r="28" spans="1:26">
      <c r="A28" s="3">
        <v>31413</v>
      </c>
      <c r="C28" s="50">
        <v>61140461</v>
      </c>
      <c r="J28" s="59">
        <v>2016</v>
      </c>
      <c r="K28" s="58">
        <v>3087.9140000000002</v>
      </c>
      <c r="L28" s="58">
        <v>100.2</v>
      </c>
      <c r="M28">
        <v>1.8</v>
      </c>
      <c r="N28" s="55">
        <f t="shared" si="2"/>
        <v>0.20000000000000284</v>
      </c>
      <c r="O28" s="41"/>
      <c r="Q28" s="48">
        <v>2016</v>
      </c>
      <c r="R28" s="41">
        <v>2855.4780000000001</v>
      </c>
      <c r="S28" s="9">
        <v>1.3373189454821455</v>
      </c>
      <c r="T28" s="41">
        <v>0.52869453030279789</v>
      </c>
      <c r="U28" s="41">
        <v>215.76</v>
      </c>
      <c r="V28" s="48" t="s">
        <v>218</v>
      </c>
      <c r="W28" s="41">
        <f t="shared" si="9"/>
        <v>2208.759</v>
      </c>
      <c r="X28" s="41">
        <f t="shared" si="9"/>
        <v>1.5799731788572968</v>
      </c>
      <c r="Y28" s="41">
        <f t="shared" si="9"/>
        <v>-0.28481065611957179</v>
      </c>
      <c r="Z28" s="41">
        <f t="shared" si="9"/>
        <v>200.45</v>
      </c>
    </row>
    <row r="29" spans="1:26">
      <c r="A29" s="3">
        <v>31778</v>
      </c>
      <c r="C29" s="50">
        <v>61238079</v>
      </c>
      <c r="J29" s="59">
        <v>2017</v>
      </c>
      <c r="K29" s="58">
        <v>3180.2130000000002</v>
      </c>
      <c r="L29" s="58">
        <v>103.2</v>
      </c>
      <c r="M29">
        <v>1.7</v>
      </c>
      <c r="N29">
        <f>L29-L28</f>
        <v>3</v>
      </c>
      <c r="Q29" s="48">
        <v>2017</v>
      </c>
      <c r="R29" s="41">
        <v>2900.8290000000002</v>
      </c>
      <c r="S29" s="9">
        <v>1.4106486245912684</v>
      </c>
      <c r="T29" s="41">
        <v>1.0872131035645216</v>
      </c>
      <c r="U29" s="41">
        <v>221.4</v>
      </c>
      <c r="V29" s="48" t="s">
        <v>219</v>
      </c>
      <c r="W29" s="41">
        <f t="shared" si="9"/>
        <v>2208.759</v>
      </c>
      <c r="X29" s="41">
        <f t="shared" si="9"/>
        <v>1.5799731788572968</v>
      </c>
      <c r="Y29" s="41">
        <f t="shared" si="9"/>
        <v>-0.28481065611957179</v>
      </c>
      <c r="Z29" s="41">
        <f t="shared" si="9"/>
        <v>200.45</v>
      </c>
    </row>
    <row r="30" spans="1:26">
      <c r="A30" s="3">
        <v>32143</v>
      </c>
      <c r="C30" s="50">
        <v>61715103</v>
      </c>
      <c r="J30" s="58">
        <v>2018</v>
      </c>
      <c r="K30" s="58">
        <v>3215.3159999999998</v>
      </c>
      <c r="L30" s="58">
        <v>103.1</v>
      </c>
      <c r="Q30" s="48">
        <v>2018</v>
      </c>
      <c r="R30" s="41">
        <v>2949.0630000000001</v>
      </c>
      <c r="S30" s="9">
        <v>1.4863801270509818</v>
      </c>
      <c r="T30" s="41">
        <v>1.3144158330968159</v>
      </c>
      <c r="U30" s="41">
        <v>219.07</v>
      </c>
      <c r="V30" s="48" t="s">
        <v>220</v>
      </c>
      <c r="W30" s="41">
        <f t="shared" ref="W30:Z33" si="10">R$10</f>
        <v>2243.8989999999999</v>
      </c>
      <c r="X30" s="41">
        <f t="shared" si="10"/>
        <v>1.5909386220950283</v>
      </c>
      <c r="Y30" s="41">
        <f t="shared" si="10"/>
        <v>0.10542978984346973</v>
      </c>
      <c r="Z30" s="41">
        <f t="shared" si="10"/>
        <v>194.36</v>
      </c>
    </row>
    <row r="31" spans="1:26">
      <c r="A31" s="3">
        <v>32509</v>
      </c>
      <c r="C31" s="50">
        <v>62679035</v>
      </c>
      <c r="J31" s="58">
        <v>2019</v>
      </c>
      <c r="K31" s="58">
        <v>3250.2689999999998</v>
      </c>
      <c r="L31" s="58">
        <v>97.1</v>
      </c>
      <c r="Q31" s="48">
        <v>2019</v>
      </c>
      <c r="R31" s="41">
        <v>2997.3690000000001</v>
      </c>
      <c r="S31" s="9">
        <v>1.394457841762045</v>
      </c>
      <c r="T31" s="41">
        <v>1.7247260180511592</v>
      </c>
      <c r="U31" s="41">
        <v>216.45</v>
      </c>
      <c r="V31" s="48" t="s">
        <v>221</v>
      </c>
      <c r="W31" s="41">
        <f t="shared" si="10"/>
        <v>2243.8989999999999</v>
      </c>
      <c r="X31" s="41">
        <f t="shared" si="10"/>
        <v>1.5909386220950283</v>
      </c>
      <c r="Y31" s="41">
        <f t="shared" si="10"/>
        <v>0.10542978984346973</v>
      </c>
      <c r="Z31" s="41">
        <f t="shared" si="10"/>
        <v>194.36</v>
      </c>
    </row>
    <row r="32" spans="1:26">
      <c r="A32" s="3">
        <v>32874</v>
      </c>
      <c r="C32" s="50">
        <v>79753227</v>
      </c>
      <c r="J32" s="58">
        <v>2020</v>
      </c>
      <c r="K32">
        <v>3090.1080000000002</v>
      </c>
      <c r="L32">
        <v>89.3</v>
      </c>
      <c r="Q32" s="48">
        <v>2020</v>
      </c>
      <c r="R32" s="41">
        <v>3046.49</v>
      </c>
      <c r="S32" s="9">
        <v>1.406560968858092</v>
      </c>
      <c r="T32" s="41">
        <v>2.0351838673358547</v>
      </c>
      <c r="U32" s="41">
        <v>218.1</v>
      </c>
      <c r="V32" s="48" t="s">
        <v>222</v>
      </c>
      <c r="W32" s="41">
        <f t="shared" si="10"/>
        <v>2243.8989999999999</v>
      </c>
      <c r="X32" s="41">
        <f t="shared" si="10"/>
        <v>1.5909386220950283</v>
      </c>
      <c r="Y32" s="41">
        <f t="shared" si="10"/>
        <v>0.10542978984346973</v>
      </c>
      <c r="Z32" s="41">
        <f t="shared" si="10"/>
        <v>194.36</v>
      </c>
    </row>
    <row r="33" spans="1:26">
      <c r="A33" s="3">
        <v>33239</v>
      </c>
      <c r="B33" s="45">
        <v>72.989999999999995</v>
      </c>
      <c r="C33" s="50">
        <v>80274564</v>
      </c>
      <c r="J33">
        <v>2021</v>
      </c>
      <c r="K33" s="114" t="s">
        <v>544</v>
      </c>
      <c r="L33" s="114" t="s">
        <v>544</v>
      </c>
      <c r="Q33" s="48">
        <v>2021</v>
      </c>
      <c r="R33" s="41">
        <v>3094.8760000000002</v>
      </c>
      <c r="S33" s="9">
        <v>1.3723243175112747</v>
      </c>
      <c r="T33" s="41">
        <v>1.743118108770747</v>
      </c>
      <c r="U33" s="41"/>
      <c r="V33" s="48" t="s">
        <v>223</v>
      </c>
      <c r="W33" s="41">
        <f t="shared" si="10"/>
        <v>2243.8989999999999</v>
      </c>
      <c r="X33" s="41">
        <f t="shared" si="10"/>
        <v>1.5909386220950283</v>
      </c>
      <c r="Y33" s="41">
        <f t="shared" si="10"/>
        <v>0.10542978984346973</v>
      </c>
      <c r="Z33" s="41">
        <f t="shared" si="10"/>
        <v>194.36</v>
      </c>
    </row>
    <row r="34" spans="1:26">
      <c r="A34" s="3">
        <v>33604</v>
      </c>
      <c r="B34" s="45">
        <v>75.88</v>
      </c>
      <c r="C34" s="50">
        <v>80974632</v>
      </c>
      <c r="Q34">
        <v>2022</v>
      </c>
      <c r="R34" s="41">
        <v>3139.6709999999998</v>
      </c>
      <c r="S34" s="9">
        <v>1.2186139983555107</v>
      </c>
      <c r="T34" s="41">
        <v>1.2944215492642464</v>
      </c>
      <c r="V34" s="48" t="s">
        <v>224</v>
      </c>
      <c r="W34" s="41">
        <f t="shared" ref="W34:Z37" si="11">R$11</f>
        <v>2282.384</v>
      </c>
      <c r="X34" s="41">
        <f t="shared" si="11"/>
        <v>1.7150950198739023</v>
      </c>
      <c r="Y34" s="41">
        <f t="shared" si="11"/>
        <v>0.37028273945138857</v>
      </c>
      <c r="Z34" s="41">
        <f t="shared" si="11"/>
        <v>185.34</v>
      </c>
    </row>
    <row r="35" spans="1:26">
      <c r="A35" s="3">
        <v>33970</v>
      </c>
      <c r="B35" s="45">
        <v>76.78</v>
      </c>
      <c r="C35" s="50">
        <v>81338093</v>
      </c>
      <c r="Q35" s="105">
        <v>2023</v>
      </c>
      <c r="R35" s="41">
        <v>3182.7190000000001</v>
      </c>
      <c r="S35" s="9">
        <v>1.1568115498837419</v>
      </c>
      <c r="T35" s="41">
        <v>0.72375440621681442</v>
      </c>
      <c r="V35" s="48" t="s">
        <v>225</v>
      </c>
      <c r="W35" s="41">
        <f t="shared" si="11"/>
        <v>2282.384</v>
      </c>
      <c r="X35" s="41">
        <f t="shared" si="11"/>
        <v>1.7150950198739023</v>
      </c>
      <c r="Y35" s="41">
        <f t="shared" si="11"/>
        <v>0.37028273945138857</v>
      </c>
      <c r="Z35" s="41">
        <f t="shared" si="11"/>
        <v>185.34</v>
      </c>
    </row>
    <row r="36" spans="1:26">
      <c r="A36" s="3">
        <v>34335</v>
      </c>
      <c r="B36" s="45">
        <v>77.239999999999995</v>
      </c>
      <c r="C36" s="50">
        <v>81538603</v>
      </c>
      <c r="V36" s="48" t="s">
        <v>226</v>
      </c>
      <c r="W36" s="41">
        <f t="shared" si="11"/>
        <v>2282.384</v>
      </c>
      <c r="X36" s="41">
        <f t="shared" si="11"/>
        <v>1.7150950198739023</v>
      </c>
      <c r="Y36" s="41">
        <f t="shared" si="11"/>
        <v>0.37028273945138857</v>
      </c>
      <c r="Z36" s="41">
        <f t="shared" si="11"/>
        <v>185.34</v>
      </c>
    </row>
    <row r="37" spans="1:26">
      <c r="A37" s="3">
        <v>34700</v>
      </c>
      <c r="B37" s="45">
        <v>77.680000000000007</v>
      </c>
      <c r="C37" s="50">
        <v>81817499</v>
      </c>
      <c r="V37" s="48" t="s">
        <v>227</v>
      </c>
      <c r="W37" s="41">
        <f t="shared" si="11"/>
        <v>2282.384</v>
      </c>
      <c r="X37" s="41">
        <f t="shared" si="11"/>
        <v>1.7150950198739023</v>
      </c>
      <c r="Y37" s="41">
        <f t="shared" si="11"/>
        <v>0.37028273945138857</v>
      </c>
      <c r="Z37" s="41">
        <f t="shared" si="11"/>
        <v>185.34</v>
      </c>
    </row>
    <row r="38" spans="1:26">
      <c r="A38" s="3">
        <v>35065</v>
      </c>
      <c r="B38" s="45">
        <v>78.16</v>
      </c>
      <c r="C38" s="50">
        <v>82012162</v>
      </c>
      <c r="V38" s="48" t="s">
        <v>228</v>
      </c>
      <c r="W38" s="41">
        <f t="shared" ref="W38:Z41" si="12">R$12</f>
        <v>2322.7339999999999</v>
      </c>
      <c r="X38" s="41">
        <f t="shared" si="12"/>
        <v>1.7668456304649571</v>
      </c>
      <c r="Y38" s="41">
        <f t="shared" si="12"/>
        <v>1.545263082212589</v>
      </c>
      <c r="Z38" s="41">
        <f t="shared" si="12"/>
        <v>187.07</v>
      </c>
    </row>
    <row r="39" spans="1:26">
      <c r="A39" s="3">
        <v>35431</v>
      </c>
      <c r="B39" s="45">
        <v>78.819999999999993</v>
      </c>
      <c r="C39" s="50">
        <v>82057379</v>
      </c>
      <c r="V39" s="48" t="s">
        <v>229</v>
      </c>
      <c r="W39" s="41">
        <f t="shared" si="12"/>
        <v>2322.7339999999999</v>
      </c>
      <c r="X39" s="41">
        <f t="shared" si="12"/>
        <v>1.7668456304649571</v>
      </c>
      <c r="Y39" s="41">
        <f t="shared" si="12"/>
        <v>1.545263082212589</v>
      </c>
      <c r="Z39" s="41">
        <f t="shared" si="12"/>
        <v>187.07</v>
      </c>
    </row>
    <row r="40" spans="1:26">
      <c r="A40" s="3">
        <v>35796</v>
      </c>
      <c r="B40" s="45">
        <v>80.430000000000007</v>
      </c>
      <c r="C40" s="50">
        <v>82037011</v>
      </c>
      <c r="V40" s="48" t="s">
        <v>230</v>
      </c>
      <c r="W40" s="41">
        <f t="shared" si="12"/>
        <v>2322.7339999999999</v>
      </c>
      <c r="X40" s="41">
        <f t="shared" si="12"/>
        <v>1.7668456304649571</v>
      </c>
      <c r="Y40" s="41">
        <f t="shared" si="12"/>
        <v>1.545263082212589</v>
      </c>
      <c r="Z40" s="41">
        <f t="shared" si="12"/>
        <v>187.07</v>
      </c>
    </row>
    <row r="41" spans="1:26">
      <c r="A41" s="3">
        <v>36161</v>
      </c>
      <c r="B41" s="45">
        <v>82.74</v>
      </c>
      <c r="C41" s="50">
        <v>82163475</v>
      </c>
      <c r="V41" s="48" t="s">
        <v>231</v>
      </c>
      <c r="W41" s="41">
        <f t="shared" si="12"/>
        <v>2322.7339999999999</v>
      </c>
      <c r="X41" s="41">
        <f t="shared" si="12"/>
        <v>1.7668456304649571</v>
      </c>
      <c r="Y41" s="41">
        <f t="shared" si="12"/>
        <v>1.545263082212589</v>
      </c>
      <c r="Z41" s="41">
        <f t="shared" si="12"/>
        <v>187.07</v>
      </c>
    </row>
    <row r="42" spans="1:26">
      <c r="A42" s="3">
        <v>36526</v>
      </c>
      <c r="B42" s="45">
        <v>85.69</v>
      </c>
      <c r="C42" s="50">
        <v>82259540</v>
      </c>
      <c r="V42" s="48" t="s">
        <v>232</v>
      </c>
      <c r="W42" s="41">
        <f t="shared" ref="W42:Z45" si="13">R$13</f>
        <v>2362.27</v>
      </c>
      <c r="X42" s="41">
        <f t="shared" si="13"/>
        <v>1.6785849803835577</v>
      </c>
      <c r="Y42" s="41">
        <f t="shared" si="13"/>
        <v>1.5468504870315369</v>
      </c>
      <c r="Z42" s="41">
        <f t="shared" si="13"/>
        <v>183.43</v>
      </c>
    </row>
    <row r="43" spans="1:26">
      <c r="A43" s="3">
        <v>36892</v>
      </c>
      <c r="B43" s="45">
        <v>87.89</v>
      </c>
      <c r="C43" s="50">
        <v>82440309</v>
      </c>
      <c r="V43" s="48" t="s">
        <v>233</v>
      </c>
      <c r="W43" s="41">
        <f t="shared" si="13"/>
        <v>2362.27</v>
      </c>
      <c r="X43" s="41">
        <f t="shared" si="13"/>
        <v>1.6785849803835577</v>
      </c>
      <c r="Y43" s="41">
        <f t="shared" si="13"/>
        <v>1.5468504870315369</v>
      </c>
      <c r="Z43" s="41">
        <f t="shared" si="13"/>
        <v>183.43</v>
      </c>
    </row>
    <row r="44" spans="1:26">
      <c r="A44" s="3">
        <v>37257</v>
      </c>
      <c r="B44" s="45">
        <v>88.72</v>
      </c>
      <c r="C44" s="50">
        <v>82536680</v>
      </c>
      <c r="V44" s="48" t="s">
        <v>234</v>
      </c>
      <c r="W44" s="41">
        <f t="shared" si="13"/>
        <v>2362.27</v>
      </c>
      <c r="X44" s="41">
        <f t="shared" si="13"/>
        <v>1.6785849803835577</v>
      </c>
      <c r="Y44" s="41">
        <f t="shared" si="13"/>
        <v>1.5468504870315369</v>
      </c>
      <c r="Z44" s="41">
        <f t="shared" si="13"/>
        <v>183.43</v>
      </c>
    </row>
    <row r="45" spans="1:26">
      <c r="A45" s="3">
        <v>37622</v>
      </c>
      <c r="B45" s="45">
        <v>89.18</v>
      </c>
      <c r="C45" s="50">
        <v>82531671</v>
      </c>
      <c r="V45" s="48" t="s">
        <v>235</v>
      </c>
      <c r="W45" s="41">
        <f t="shared" si="13"/>
        <v>2362.27</v>
      </c>
      <c r="X45" s="41">
        <f t="shared" si="13"/>
        <v>1.6785849803835577</v>
      </c>
      <c r="Y45" s="41">
        <f t="shared" si="13"/>
        <v>1.5468504870315369</v>
      </c>
      <c r="Z45" s="41">
        <f t="shared" si="13"/>
        <v>183.43</v>
      </c>
    </row>
    <row r="46" spans="1:26">
      <c r="A46" s="3">
        <v>37987</v>
      </c>
      <c r="B46" s="45">
        <v>89.94</v>
      </c>
      <c r="C46" s="50">
        <v>82500849</v>
      </c>
      <c r="V46" s="48" t="s">
        <v>236</v>
      </c>
      <c r="W46" s="41">
        <f t="shared" ref="W46:Z49" si="14">R$14</f>
        <v>2398.6219999999998</v>
      </c>
      <c r="X46" s="41">
        <f t="shared" si="14"/>
        <v>1.4785979032087238</v>
      </c>
      <c r="Y46" s="41">
        <f t="shared" si="14"/>
        <v>5.1814750302359158E-3</v>
      </c>
      <c r="Z46" s="41">
        <f t="shared" si="14"/>
        <v>183.11</v>
      </c>
    </row>
    <row r="47" spans="1:26">
      <c r="A47" s="3">
        <v>38353</v>
      </c>
      <c r="B47" s="45">
        <v>91.03</v>
      </c>
      <c r="C47" s="50">
        <v>82437995</v>
      </c>
      <c r="V47" s="48" t="s">
        <v>237</v>
      </c>
      <c r="W47" s="41">
        <f t="shared" si="14"/>
        <v>2398.6219999999998</v>
      </c>
      <c r="X47" s="41">
        <f t="shared" si="14"/>
        <v>1.4785979032087238</v>
      </c>
      <c r="Y47" s="41">
        <f t="shared" si="14"/>
        <v>5.1814750302359158E-3</v>
      </c>
      <c r="Z47" s="41">
        <f t="shared" si="14"/>
        <v>183.11</v>
      </c>
    </row>
    <row r="48" spans="1:26">
      <c r="A48" s="3">
        <v>38718</v>
      </c>
      <c r="B48" s="45">
        <v>93.22</v>
      </c>
      <c r="C48" s="50">
        <v>82314906</v>
      </c>
      <c r="V48" s="48" t="s">
        <v>238</v>
      </c>
      <c r="W48" s="41">
        <f t="shared" si="14"/>
        <v>2398.6219999999998</v>
      </c>
      <c r="X48" s="41">
        <f t="shared" si="14"/>
        <v>1.4785979032087238</v>
      </c>
      <c r="Y48" s="41">
        <f t="shared" si="14"/>
        <v>5.1814750302359158E-3</v>
      </c>
      <c r="Z48" s="41">
        <f t="shared" si="14"/>
        <v>183.11</v>
      </c>
    </row>
    <row r="49" spans="1:26">
      <c r="A49" s="3">
        <v>39083</v>
      </c>
      <c r="B49" s="45">
        <v>96.33</v>
      </c>
      <c r="C49" s="50">
        <v>82217837</v>
      </c>
      <c r="V49" s="48" t="s">
        <v>239</v>
      </c>
      <c r="W49" s="41">
        <f t="shared" si="14"/>
        <v>2398.6219999999998</v>
      </c>
      <c r="X49" s="41">
        <f t="shared" si="14"/>
        <v>1.4785979032087238</v>
      </c>
      <c r="Y49" s="41">
        <f t="shared" si="14"/>
        <v>5.1814750302359158E-3</v>
      </c>
      <c r="Z49" s="41">
        <f t="shared" si="14"/>
        <v>183.11</v>
      </c>
    </row>
    <row r="50" spans="1:26">
      <c r="A50" s="3">
        <v>39448</v>
      </c>
      <c r="B50" s="45">
        <v>99.39</v>
      </c>
      <c r="C50" s="50">
        <v>82002356</v>
      </c>
      <c r="V50" s="48" t="s">
        <v>240</v>
      </c>
      <c r="W50" s="41">
        <f t="shared" ref="W50:Z53" si="15">R$15</f>
        <v>2430.6149999999998</v>
      </c>
      <c r="X50" s="41">
        <f t="shared" si="15"/>
        <v>1.2658328240782597</v>
      </c>
      <c r="Y50" s="41">
        <f t="shared" si="15"/>
        <v>-2.0170251150428919</v>
      </c>
      <c r="Z50" s="41">
        <f t="shared" si="15"/>
        <v>178.05</v>
      </c>
    </row>
    <row r="51" spans="1:26">
      <c r="A51" s="3">
        <v>39814</v>
      </c>
      <c r="B51" s="46">
        <v>99.06</v>
      </c>
      <c r="C51" s="50">
        <v>81802257</v>
      </c>
      <c r="V51" s="48" t="s">
        <v>241</v>
      </c>
      <c r="W51" s="41">
        <f t="shared" si="15"/>
        <v>2430.6149999999998</v>
      </c>
      <c r="X51" s="41">
        <f t="shared" si="15"/>
        <v>1.2658328240782597</v>
      </c>
      <c r="Y51" s="41">
        <f t="shared" si="15"/>
        <v>-2.0170251150428919</v>
      </c>
      <c r="Z51" s="41">
        <f t="shared" si="15"/>
        <v>178.05</v>
      </c>
    </row>
    <row r="52" spans="1:26">
      <c r="A52" s="3">
        <v>40179</v>
      </c>
      <c r="B52" s="46">
        <v>100</v>
      </c>
      <c r="C52" s="50">
        <v>81751602</v>
      </c>
      <c r="V52" s="48" t="s">
        <v>242</v>
      </c>
      <c r="W52" s="41">
        <f t="shared" si="15"/>
        <v>2430.6149999999998</v>
      </c>
      <c r="X52" s="41">
        <f t="shared" si="15"/>
        <v>1.2658328240782597</v>
      </c>
      <c r="Y52" s="41">
        <f t="shared" si="15"/>
        <v>-2.0170251150428919</v>
      </c>
      <c r="Z52" s="41">
        <f t="shared" si="15"/>
        <v>178.05</v>
      </c>
    </row>
    <row r="53" spans="1:26">
      <c r="A53" s="3">
        <v>40544</v>
      </c>
      <c r="B53" s="46">
        <v>101.44</v>
      </c>
      <c r="C53" s="50">
        <v>80327900</v>
      </c>
      <c r="V53" s="48" t="s">
        <v>243</v>
      </c>
      <c r="W53" s="41">
        <f t="shared" si="15"/>
        <v>2430.6149999999998</v>
      </c>
      <c r="X53" s="41">
        <f t="shared" si="15"/>
        <v>1.2658328240782597</v>
      </c>
      <c r="Y53" s="41">
        <f t="shared" si="15"/>
        <v>-2.0170251150428919</v>
      </c>
      <c r="Z53" s="41">
        <f t="shared" si="15"/>
        <v>178.05</v>
      </c>
    </row>
    <row r="54" spans="1:26">
      <c r="A54" s="3">
        <v>40909</v>
      </c>
      <c r="B54" s="46">
        <v>102.59</v>
      </c>
      <c r="C54" s="50">
        <v>80523746</v>
      </c>
      <c r="V54" s="48" t="s">
        <v>244</v>
      </c>
      <c r="W54" s="41">
        <f t="shared" ref="W54:Z57" si="16">R$16</f>
        <v>2460.9540000000002</v>
      </c>
      <c r="X54" s="41">
        <f t="shared" si="16"/>
        <v>1.2840990922847124</v>
      </c>
      <c r="Y54" s="41">
        <f t="shared" si="16"/>
        <v>-2.0900823826857429</v>
      </c>
      <c r="Z54" s="41">
        <f t="shared" si="16"/>
        <v>180.75</v>
      </c>
    </row>
    <row r="55" spans="1:26">
      <c r="A55" s="3">
        <v>41275</v>
      </c>
      <c r="B55" s="46">
        <v>103.24</v>
      </c>
      <c r="C55" s="50">
        <v>80767463</v>
      </c>
      <c r="V55" s="48" t="s">
        <v>245</v>
      </c>
      <c r="W55" s="41">
        <f t="shared" si="16"/>
        <v>2460.9540000000002</v>
      </c>
      <c r="X55" s="41">
        <f t="shared" si="16"/>
        <v>1.2840990922847124</v>
      </c>
      <c r="Y55" s="41">
        <f t="shared" si="16"/>
        <v>-2.0900823826857429</v>
      </c>
      <c r="Z55" s="41">
        <f t="shared" si="16"/>
        <v>180.75</v>
      </c>
    </row>
    <row r="56" spans="1:26">
      <c r="A56" s="3">
        <v>41640</v>
      </c>
      <c r="C56" s="50">
        <v>81197537</v>
      </c>
      <c r="V56" s="48" t="s">
        <v>246</v>
      </c>
      <c r="W56" s="41">
        <f t="shared" si="16"/>
        <v>2460.9540000000002</v>
      </c>
      <c r="X56" s="41">
        <f t="shared" si="16"/>
        <v>1.2840990922847124</v>
      </c>
      <c r="Y56" s="41">
        <f t="shared" si="16"/>
        <v>-2.0900823826857429</v>
      </c>
      <c r="Z56" s="41">
        <f t="shared" si="16"/>
        <v>180.75</v>
      </c>
    </row>
    <row r="57" spans="1:26">
      <c r="A57" s="3">
        <v>42005</v>
      </c>
      <c r="C57" s="8">
        <f>C56</f>
        <v>81197537</v>
      </c>
      <c r="V57" s="48" t="s">
        <v>247</v>
      </c>
      <c r="W57" s="41">
        <f t="shared" si="16"/>
        <v>2460.9540000000002</v>
      </c>
      <c r="X57" s="41">
        <f t="shared" si="16"/>
        <v>1.2840990922847124</v>
      </c>
      <c r="Y57" s="41">
        <f t="shared" si="16"/>
        <v>-2.0900823826857429</v>
      </c>
      <c r="Z57" s="41">
        <f t="shared" si="16"/>
        <v>180.75</v>
      </c>
    </row>
    <row r="58" spans="1:26">
      <c r="V58" s="48" t="s">
        <v>248</v>
      </c>
      <c r="W58" s="41">
        <f t="shared" ref="W58:Z61" si="17">R$17</f>
        <v>2490.4760000000001</v>
      </c>
      <c r="X58" s="41">
        <f t="shared" si="17"/>
        <v>1.0657135775719162</v>
      </c>
      <c r="Y58" s="41">
        <f t="shared" si="17"/>
        <v>-2.5669618980468045</v>
      </c>
      <c r="Z58" s="41">
        <f t="shared" si="17"/>
        <v>185.17</v>
      </c>
    </row>
    <row r="59" spans="1:26">
      <c r="V59" s="48" t="s">
        <v>249</v>
      </c>
      <c r="W59" s="41">
        <f t="shared" si="17"/>
        <v>2490.4760000000001</v>
      </c>
      <c r="X59" s="41">
        <f t="shared" si="17"/>
        <v>1.0657135775719162</v>
      </c>
      <c r="Y59" s="41">
        <f t="shared" si="17"/>
        <v>-2.5669618980468045</v>
      </c>
      <c r="Z59" s="41">
        <f t="shared" si="17"/>
        <v>185.17</v>
      </c>
    </row>
    <row r="60" spans="1:26">
      <c r="V60" s="48" t="s">
        <v>250</v>
      </c>
      <c r="W60" s="41">
        <f t="shared" si="17"/>
        <v>2490.4760000000001</v>
      </c>
      <c r="X60" s="41">
        <f t="shared" si="17"/>
        <v>1.0657135775719162</v>
      </c>
      <c r="Y60" s="41">
        <f t="shared" si="17"/>
        <v>-2.5669618980468045</v>
      </c>
      <c r="Z60" s="41">
        <f t="shared" si="17"/>
        <v>185.17</v>
      </c>
    </row>
    <row r="61" spans="1:26">
      <c r="V61" s="48" t="s">
        <v>251</v>
      </c>
      <c r="W61" s="41">
        <f t="shared" si="17"/>
        <v>2490.4760000000001</v>
      </c>
      <c r="X61" s="41">
        <f t="shared" si="17"/>
        <v>1.0657135775719162</v>
      </c>
      <c r="Y61" s="41">
        <f t="shared" si="17"/>
        <v>-2.5669618980468045</v>
      </c>
      <c r="Z61" s="41">
        <f t="shared" si="17"/>
        <v>185.17</v>
      </c>
    </row>
    <row r="62" spans="1:26">
      <c r="V62" s="48" t="s">
        <v>252</v>
      </c>
      <c r="W62" s="41">
        <f t="shared" ref="W62:Z65" si="18">R$18</f>
        <v>2520.6819999999998</v>
      </c>
      <c r="X62" s="41">
        <f t="shared" si="18"/>
        <v>1.2700341760361924</v>
      </c>
      <c r="Y62" s="41">
        <f t="shared" si="18"/>
        <v>-0.17766957513877246</v>
      </c>
      <c r="Z62" s="41">
        <f t="shared" si="18"/>
        <v>194.48</v>
      </c>
    </row>
    <row r="63" spans="1:26">
      <c r="V63" s="48" t="s">
        <v>253</v>
      </c>
      <c r="W63" s="41">
        <f t="shared" si="18"/>
        <v>2520.6819999999998</v>
      </c>
      <c r="X63" s="41">
        <f t="shared" si="18"/>
        <v>1.2700341760361924</v>
      </c>
      <c r="Y63" s="41">
        <f t="shared" si="18"/>
        <v>-0.17766957513877246</v>
      </c>
      <c r="Z63" s="41">
        <f t="shared" si="18"/>
        <v>194.48</v>
      </c>
    </row>
    <row r="64" spans="1:26">
      <c r="V64" s="48" t="s">
        <v>254</v>
      </c>
      <c r="W64" s="41">
        <f t="shared" si="18"/>
        <v>2520.6819999999998</v>
      </c>
      <c r="X64" s="41">
        <f t="shared" si="18"/>
        <v>1.2700341760361924</v>
      </c>
      <c r="Y64" s="41">
        <f t="shared" si="18"/>
        <v>-0.17766957513877246</v>
      </c>
      <c r="Z64" s="41">
        <f t="shared" si="18"/>
        <v>194.48</v>
      </c>
    </row>
    <row r="65" spans="22:26">
      <c r="V65" s="48" t="s">
        <v>255</v>
      </c>
      <c r="W65" s="41">
        <f t="shared" si="18"/>
        <v>2520.6819999999998</v>
      </c>
      <c r="X65" s="41">
        <f t="shared" si="18"/>
        <v>1.2700341760361924</v>
      </c>
      <c r="Y65" s="41">
        <f t="shared" si="18"/>
        <v>-0.17766957513877246</v>
      </c>
      <c r="Z65" s="41">
        <f t="shared" si="18"/>
        <v>194.48</v>
      </c>
    </row>
    <row r="66" spans="22:26">
      <c r="V66" s="48" t="s">
        <v>256</v>
      </c>
      <c r="W66" s="41">
        <f t="shared" ref="W66:Z69" si="19">R$19</f>
        <v>2551.1640000000002</v>
      </c>
      <c r="X66" s="41">
        <f t="shared" si="19"/>
        <v>1.2769309440135319</v>
      </c>
      <c r="Y66" s="41">
        <f t="shared" si="19"/>
        <v>1.8481730300364818</v>
      </c>
      <c r="Z66" s="41">
        <f t="shared" si="19"/>
        <v>198.24</v>
      </c>
    </row>
    <row r="67" spans="22:26">
      <c r="V67" s="48" t="s">
        <v>257</v>
      </c>
      <c r="W67" s="41">
        <f t="shared" si="19"/>
        <v>2551.1640000000002</v>
      </c>
      <c r="X67" s="41">
        <f t="shared" si="19"/>
        <v>1.2769309440135319</v>
      </c>
      <c r="Y67" s="41">
        <f t="shared" si="19"/>
        <v>1.8481730300364818</v>
      </c>
      <c r="Z67" s="41">
        <f t="shared" si="19"/>
        <v>198.24</v>
      </c>
    </row>
    <row r="68" spans="22:26">
      <c r="V68" s="48" t="s">
        <v>258</v>
      </c>
      <c r="W68" s="41">
        <f t="shared" si="19"/>
        <v>2551.1640000000002</v>
      </c>
      <c r="X68" s="41">
        <f t="shared" si="19"/>
        <v>1.2769309440135319</v>
      </c>
      <c r="Y68" s="41">
        <f t="shared" si="19"/>
        <v>1.8481730300364818</v>
      </c>
      <c r="Z68" s="41">
        <f t="shared" si="19"/>
        <v>198.24</v>
      </c>
    </row>
    <row r="69" spans="22:26">
      <c r="V69" s="48" t="s">
        <v>259</v>
      </c>
      <c r="W69" s="41">
        <f t="shared" si="19"/>
        <v>2551.1640000000002</v>
      </c>
      <c r="X69" s="41">
        <f t="shared" si="19"/>
        <v>1.2769309440135319</v>
      </c>
      <c r="Y69" s="41">
        <f t="shared" si="19"/>
        <v>1.8481730300364818</v>
      </c>
      <c r="Z69" s="41">
        <f t="shared" si="19"/>
        <v>198.24</v>
      </c>
    </row>
    <row r="70" spans="22:26">
      <c r="V70" s="48" t="s">
        <v>260</v>
      </c>
      <c r="W70" s="41">
        <f t="shared" ref="W70:Z73" si="20">R$20</f>
        <v>2580.087</v>
      </c>
      <c r="X70" s="41">
        <f t="shared" si="20"/>
        <v>1.2399041842251022</v>
      </c>
      <c r="Y70" s="41">
        <f t="shared" si="20"/>
        <v>1.8014346803034265</v>
      </c>
      <c r="Z70" s="41">
        <f t="shared" si="20"/>
        <v>211.03</v>
      </c>
    </row>
    <row r="71" spans="22:26">
      <c r="V71" s="48" t="s">
        <v>261</v>
      </c>
      <c r="W71" s="41">
        <f t="shared" si="20"/>
        <v>2580.087</v>
      </c>
      <c r="X71" s="41">
        <f t="shared" si="20"/>
        <v>1.2399041842251022</v>
      </c>
      <c r="Y71" s="41">
        <f t="shared" si="20"/>
        <v>1.8014346803034265</v>
      </c>
      <c r="Z71" s="41">
        <f t="shared" si="20"/>
        <v>211.03</v>
      </c>
    </row>
    <row r="72" spans="22:26">
      <c r="V72" s="48" t="s">
        <v>262</v>
      </c>
      <c r="W72" s="41">
        <f t="shared" si="20"/>
        <v>2580.087</v>
      </c>
      <c r="X72" s="41">
        <f t="shared" si="20"/>
        <v>1.2399041842251022</v>
      </c>
      <c r="Y72" s="41">
        <f t="shared" si="20"/>
        <v>1.8014346803034265</v>
      </c>
      <c r="Z72" s="41">
        <f t="shared" si="20"/>
        <v>211.03</v>
      </c>
    </row>
    <row r="73" spans="22:26">
      <c r="V73" s="48" t="s">
        <v>263</v>
      </c>
      <c r="W73" s="41">
        <f t="shared" si="20"/>
        <v>2580.087</v>
      </c>
      <c r="X73" s="41">
        <f t="shared" si="20"/>
        <v>1.2399041842251022</v>
      </c>
      <c r="Y73" s="41">
        <f t="shared" si="20"/>
        <v>1.8014346803034265</v>
      </c>
      <c r="Z73" s="41">
        <f t="shared" si="20"/>
        <v>211.03</v>
      </c>
    </row>
    <row r="74" spans="22:26">
      <c r="V74" s="48" t="s">
        <v>264</v>
      </c>
      <c r="W74" s="41">
        <f t="shared" ref="W74:Z77" si="21">R$21</f>
        <v>2602.1990000000001</v>
      </c>
      <c r="X74" s="41">
        <f t="shared" si="21"/>
        <v>0.7651196350198336</v>
      </c>
      <c r="Y74" s="41">
        <f t="shared" si="21"/>
        <v>-4.7399085542650603</v>
      </c>
      <c r="Z74" s="41">
        <f t="shared" si="21"/>
        <v>173.77</v>
      </c>
    </row>
    <row r="75" spans="22:26">
      <c r="V75" s="48" t="s">
        <v>265</v>
      </c>
      <c r="W75" s="41">
        <f t="shared" si="21"/>
        <v>2602.1990000000001</v>
      </c>
      <c r="X75" s="41">
        <f t="shared" si="21"/>
        <v>0.7651196350198336</v>
      </c>
      <c r="Y75" s="41">
        <f t="shared" si="21"/>
        <v>-4.7399085542650603</v>
      </c>
      <c r="Z75" s="41">
        <f t="shared" si="21"/>
        <v>173.77</v>
      </c>
    </row>
    <row r="76" spans="22:26">
      <c r="V76" s="48" t="s">
        <v>266</v>
      </c>
      <c r="W76" s="41">
        <f t="shared" si="21"/>
        <v>2602.1990000000001</v>
      </c>
      <c r="X76" s="41">
        <f t="shared" si="21"/>
        <v>0.7651196350198336</v>
      </c>
      <c r="Y76" s="41">
        <f t="shared" si="21"/>
        <v>-4.7399085542650603</v>
      </c>
      <c r="Z76" s="41">
        <f t="shared" si="21"/>
        <v>173.77</v>
      </c>
    </row>
    <row r="77" spans="22:26">
      <c r="V77" s="48" t="s">
        <v>267</v>
      </c>
      <c r="W77" s="41">
        <f t="shared" si="21"/>
        <v>2602.1990000000001</v>
      </c>
      <c r="X77" s="41">
        <f t="shared" si="21"/>
        <v>0.7651196350198336</v>
      </c>
      <c r="Y77" s="41">
        <f t="shared" si="21"/>
        <v>-4.7399085542650603</v>
      </c>
      <c r="Z77" s="41">
        <f t="shared" si="21"/>
        <v>173.77</v>
      </c>
    </row>
    <row r="78" spans="22:26">
      <c r="V78" s="48" t="s">
        <v>268</v>
      </c>
      <c r="W78" s="41">
        <f t="shared" ref="W78:Z81" si="22">R$22</f>
        <v>2626.2510000000002</v>
      </c>
      <c r="X78" s="41">
        <f t="shared" si="22"/>
        <v>1.0124774851055232</v>
      </c>
      <c r="Y78" s="41">
        <f t="shared" si="22"/>
        <v>-1.7563628914372686</v>
      </c>
      <c r="Z78" s="41">
        <f t="shared" si="22"/>
        <v>189.4</v>
      </c>
    </row>
    <row r="79" spans="22:26">
      <c r="V79" s="48" t="s">
        <v>269</v>
      </c>
      <c r="W79" s="41">
        <f t="shared" si="22"/>
        <v>2626.2510000000002</v>
      </c>
      <c r="X79" s="41">
        <f t="shared" si="22"/>
        <v>1.0124774851055232</v>
      </c>
      <c r="Y79" s="41">
        <f t="shared" si="22"/>
        <v>-1.7563628914372686</v>
      </c>
      <c r="Z79" s="41">
        <f t="shared" si="22"/>
        <v>189.4</v>
      </c>
    </row>
    <row r="80" spans="22:26">
      <c r="V80" s="48" t="s">
        <v>270</v>
      </c>
      <c r="W80" s="41">
        <f t="shared" si="22"/>
        <v>2626.2510000000002</v>
      </c>
      <c r="X80" s="41">
        <f t="shared" si="22"/>
        <v>1.0124774851055232</v>
      </c>
      <c r="Y80" s="41">
        <f t="shared" si="22"/>
        <v>-1.7563628914372686</v>
      </c>
      <c r="Z80" s="41">
        <f t="shared" si="22"/>
        <v>189.4</v>
      </c>
    </row>
    <row r="81" spans="22:26">
      <c r="V81" s="48" t="s">
        <v>271</v>
      </c>
      <c r="W81" s="41">
        <f t="shared" si="22"/>
        <v>2626.2510000000002</v>
      </c>
      <c r="X81" s="41">
        <f t="shared" si="22"/>
        <v>1.0124774851055232</v>
      </c>
      <c r="Y81" s="41">
        <f t="shared" si="22"/>
        <v>-1.7563628914372686</v>
      </c>
      <c r="Z81" s="41">
        <f t="shared" si="22"/>
        <v>189.4</v>
      </c>
    </row>
    <row r="82" spans="22:26">
      <c r="V82" s="48" t="s">
        <v>272</v>
      </c>
      <c r="W82" s="41">
        <f t="shared" ref="W82:Z85" si="23">R$23</f>
        <v>2656.7719999999999</v>
      </c>
      <c r="X82" s="41">
        <f t="shared" si="23"/>
        <v>1.2680090238959578</v>
      </c>
      <c r="Y82" s="41">
        <f t="shared" si="23"/>
        <v>0.66205127876988179</v>
      </c>
      <c r="Z82" s="41">
        <f t="shared" si="23"/>
        <v>205.02</v>
      </c>
    </row>
    <row r="83" spans="22:26">
      <c r="V83" s="48" t="s">
        <v>273</v>
      </c>
      <c r="W83" s="41">
        <f t="shared" si="23"/>
        <v>2656.7719999999999</v>
      </c>
      <c r="X83" s="41">
        <f t="shared" si="23"/>
        <v>1.2680090238959578</v>
      </c>
      <c r="Y83" s="41">
        <f t="shared" si="23"/>
        <v>0.66205127876988179</v>
      </c>
      <c r="Z83" s="41">
        <f t="shared" si="23"/>
        <v>205.02</v>
      </c>
    </row>
    <row r="84" spans="22:26">
      <c r="V84" s="48" t="s">
        <v>274</v>
      </c>
      <c r="W84" s="41">
        <f t="shared" si="23"/>
        <v>2656.7719999999999</v>
      </c>
      <c r="X84" s="41">
        <f t="shared" si="23"/>
        <v>1.2680090238959578</v>
      </c>
      <c r="Y84" s="41">
        <f t="shared" si="23"/>
        <v>0.66205127876988179</v>
      </c>
      <c r="Z84" s="41">
        <f t="shared" si="23"/>
        <v>205.02</v>
      </c>
    </row>
    <row r="85" spans="22:26">
      <c r="V85" s="48" t="s">
        <v>275</v>
      </c>
      <c r="W85" s="41">
        <f t="shared" si="23"/>
        <v>2656.7719999999999</v>
      </c>
      <c r="X85" s="41">
        <f t="shared" si="23"/>
        <v>1.2680090238959578</v>
      </c>
      <c r="Y85" s="41">
        <f t="shared" si="23"/>
        <v>0.66205127876988179</v>
      </c>
      <c r="Z85" s="41">
        <f t="shared" si="23"/>
        <v>205.02</v>
      </c>
    </row>
    <row r="86" spans="22:26">
      <c r="V86" s="48" t="s">
        <v>428</v>
      </c>
      <c r="W86" s="41">
        <f t="shared" ref="W86:Z89" si="24">R$24</f>
        <v>2692.9079999999999</v>
      </c>
      <c r="X86" s="41">
        <f t="shared" si="24"/>
        <v>1.3608280625027462</v>
      </c>
      <c r="Y86" s="41">
        <f t="shared" si="24"/>
        <v>-0.19291397997999171</v>
      </c>
      <c r="Z86" s="41">
        <f t="shared" si="24"/>
        <v>205.79</v>
      </c>
    </row>
    <row r="87" spans="22:26">
      <c r="V87" s="48" t="s">
        <v>472</v>
      </c>
      <c r="W87" s="41">
        <f t="shared" si="24"/>
        <v>2692.9079999999999</v>
      </c>
      <c r="X87" s="41">
        <f t="shared" si="24"/>
        <v>1.3608280625027462</v>
      </c>
      <c r="Y87" s="41">
        <f t="shared" si="24"/>
        <v>-0.19291397997999171</v>
      </c>
      <c r="Z87" s="41">
        <f t="shared" si="24"/>
        <v>205.79</v>
      </c>
    </row>
    <row r="88" spans="22:26">
      <c r="V88" s="48" t="s">
        <v>477</v>
      </c>
      <c r="W88" s="41">
        <f t="shared" si="24"/>
        <v>2692.9079999999999</v>
      </c>
      <c r="X88" s="41">
        <f t="shared" si="24"/>
        <v>1.3608280625027462</v>
      </c>
      <c r="Y88" s="41">
        <f t="shared" si="24"/>
        <v>-0.19291397997999171</v>
      </c>
      <c r="Z88" s="41">
        <f t="shared" si="24"/>
        <v>205.79</v>
      </c>
    </row>
    <row r="89" spans="22:26">
      <c r="V89" s="48" t="s">
        <v>486</v>
      </c>
      <c r="W89" s="41">
        <f t="shared" si="24"/>
        <v>2692.9079999999999</v>
      </c>
      <c r="X89" s="41">
        <f t="shared" si="24"/>
        <v>1.3608280625027462</v>
      </c>
      <c r="Y89" s="41">
        <f t="shared" si="24"/>
        <v>-0.19291397997999171</v>
      </c>
      <c r="Z89" s="41">
        <f t="shared" si="24"/>
        <v>205.79</v>
      </c>
    </row>
    <row r="90" spans="22:26">
      <c r="V90" s="48" t="s">
        <v>488</v>
      </c>
      <c r="W90" s="41">
        <f t="shared" ref="W90:Z93" si="25">R$25</f>
        <v>2731.7849999999999</v>
      </c>
      <c r="X90" s="41">
        <f t="shared" si="25"/>
        <v>1.4010206248171941</v>
      </c>
      <c r="Y90" s="41">
        <f t="shared" si="25"/>
        <v>-1.1387131490948277</v>
      </c>
      <c r="Z90" s="41">
        <f t="shared" si="25"/>
        <v>213.66</v>
      </c>
    </row>
    <row r="91" spans="22:26">
      <c r="V91" s="48" t="s">
        <v>501</v>
      </c>
      <c r="W91" s="41">
        <f t="shared" si="25"/>
        <v>2731.7849999999999</v>
      </c>
      <c r="X91" s="41">
        <f t="shared" si="25"/>
        <v>1.4010206248171941</v>
      </c>
      <c r="Y91" s="41">
        <f t="shared" si="25"/>
        <v>-1.1387131490948277</v>
      </c>
      <c r="Z91" s="41">
        <f t="shared" si="25"/>
        <v>213.66</v>
      </c>
    </row>
    <row r="92" spans="22:26">
      <c r="V92" s="48" t="s">
        <v>504</v>
      </c>
      <c r="W92" s="41">
        <f t="shared" si="25"/>
        <v>2731.7849999999999</v>
      </c>
      <c r="X92" s="41">
        <f t="shared" si="25"/>
        <v>1.4010206248171941</v>
      </c>
      <c r="Y92" s="41">
        <f t="shared" si="25"/>
        <v>-1.1387131490948277</v>
      </c>
      <c r="Z92" s="41">
        <f t="shared" si="25"/>
        <v>213.66</v>
      </c>
    </row>
    <row r="93" spans="22:26">
      <c r="V93" s="48" t="s">
        <v>529</v>
      </c>
      <c r="W93" s="41">
        <f t="shared" si="25"/>
        <v>2731.7849999999999</v>
      </c>
      <c r="X93" s="41">
        <f t="shared" si="25"/>
        <v>1.4010206248171941</v>
      </c>
      <c r="Y93" s="41">
        <f t="shared" si="25"/>
        <v>-1.1387131490948277</v>
      </c>
      <c r="Z93" s="41">
        <f t="shared" si="25"/>
        <v>213.66</v>
      </c>
    </row>
    <row r="94" spans="22:26">
      <c r="V94" s="48" t="s">
        <v>539</v>
      </c>
      <c r="W94" s="41">
        <f t="shared" ref="W94:Z97" si="26">R$26</f>
        <v>2772.9119999999998</v>
      </c>
      <c r="X94" s="41">
        <f t="shared" si="26"/>
        <v>1.4639172993432847</v>
      </c>
      <c r="Y94" s="41">
        <f t="shared" si="26"/>
        <v>-0.47426030829682553</v>
      </c>
      <c r="Z94" s="41">
        <f t="shared" si="26"/>
        <v>217.99</v>
      </c>
    </row>
    <row r="95" spans="22:26">
      <c r="V95" s="48" t="s">
        <v>547</v>
      </c>
      <c r="W95" s="41">
        <f t="shared" si="26"/>
        <v>2772.9119999999998</v>
      </c>
      <c r="X95" s="41">
        <f t="shared" si="26"/>
        <v>1.4639172993432847</v>
      </c>
      <c r="Y95" s="41">
        <f t="shared" si="26"/>
        <v>-0.47426030829682553</v>
      </c>
      <c r="Z95" s="41">
        <f t="shared" si="26"/>
        <v>217.99</v>
      </c>
    </row>
    <row r="96" spans="22:26">
      <c r="V96" s="48" t="s">
        <v>552</v>
      </c>
      <c r="W96" s="41">
        <f t="shared" si="26"/>
        <v>2772.9119999999998</v>
      </c>
      <c r="X96" s="41">
        <f t="shared" si="26"/>
        <v>1.4639172993432847</v>
      </c>
      <c r="Y96" s="41">
        <f t="shared" si="26"/>
        <v>-0.47426030829682553</v>
      </c>
      <c r="Z96" s="41">
        <f t="shared" si="26"/>
        <v>217.99</v>
      </c>
    </row>
    <row r="97" spans="22:26">
      <c r="V97" s="48" t="s">
        <v>558</v>
      </c>
      <c r="W97" s="41">
        <f t="shared" si="26"/>
        <v>2772.9119999999998</v>
      </c>
      <c r="X97" s="41">
        <f t="shared" si="26"/>
        <v>1.4639172993432847</v>
      </c>
      <c r="Y97" s="41">
        <f t="shared" si="26"/>
        <v>-0.47426030829682553</v>
      </c>
      <c r="Z97" s="41">
        <f t="shared" si="26"/>
        <v>217.99</v>
      </c>
    </row>
    <row r="98" spans="22:26">
      <c r="V98" s="48" t="s">
        <v>569</v>
      </c>
      <c r="W98" s="41">
        <f t="shared" ref="W98:Z101" si="27">R$27</f>
        <v>2814.569</v>
      </c>
      <c r="X98" s="41">
        <f t="shared" si="27"/>
        <v>1.4313953064665055</v>
      </c>
      <c r="Y98" s="41">
        <f t="shared" si="27"/>
        <v>-0.24913970842427302</v>
      </c>
      <c r="Z98" s="41">
        <f t="shared" si="27"/>
        <v>217.31</v>
      </c>
    </row>
    <row r="99" spans="22:26">
      <c r="V99" s="48" t="s">
        <v>591</v>
      </c>
      <c r="W99" s="41">
        <f t="shared" si="27"/>
        <v>2814.569</v>
      </c>
      <c r="X99" s="41">
        <f t="shared" si="27"/>
        <v>1.4313953064665055</v>
      </c>
      <c r="Y99" s="41">
        <f t="shared" si="27"/>
        <v>-0.24913970842427302</v>
      </c>
      <c r="Z99" s="41">
        <f t="shared" si="27"/>
        <v>217.31</v>
      </c>
    </row>
    <row r="100" spans="22:26">
      <c r="V100" s="48" t="s">
        <v>593</v>
      </c>
      <c r="W100" s="41">
        <f t="shared" si="27"/>
        <v>2814.569</v>
      </c>
      <c r="X100" s="41">
        <f t="shared" si="27"/>
        <v>1.4313953064665055</v>
      </c>
      <c r="Y100" s="41">
        <f t="shared" si="27"/>
        <v>-0.24913970842427302</v>
      </c>
      <c r="Z100" s="41">
        <f t="shared" si="27"/>
        <v>217.31</v>
      </c>
    </row>
    <row r="101" spans="22:26">
      <c r="V101" s="48" t="s">
        <v>622</v>
      </c>
      <c r="W101" s="41">
        <f t="shared" si="27"/>
        <v>2814.569</v>
      </c>
      <c r="X101" s="41">
        <f t="shared" si="27"/>
        <v>1.4313953064665055</v>
      </c>
      <c r="Y101" s="41">
        <f t="shared" si="27"/>
        <v>-0.24913970842427302</v>
      </c>
      <c r="Z101" s="41">
        <f t="shared" si="27"/>
        <v>217.31</v>
      </c>
    </row>
    <row r="102" spans="22:26">
      <c r="V102" s="48" t="s">
        <v>672</v>
      </c>
      <c r="W102" s="41">
        <f t="shared" ref="W102:Z105" si="28">R$28</f>
        <v>2855.4780000000001</v>
      </c>
      <c r="X102" s="41">
        <f t="shared" si="28"/>
        <v>1.3373189454821455</v>
      </c>
      <c r="Y102" s="41">
        <f t="shared" si="28"/>
        <v>0.52869453030279789</v>
      </c>
      <c r="Z102" s="41">
        <f t="shared" si="28"/>
        <v>215.76</v>
      </c>
    </row>
    <row r="103" spans="22:26">
      <c r="V103" s="48" t="s">
        <v>724</v>
      </c>
      <c r="W103" s="41">
        <f t="shared" si="28"/>
        <v>2855.4780000000001</v>
      </c>
      <c r="X103" s="41">
        <f t="shared" si="28"/>
        <v>1.3373189454821455</v>
      </c>
      <c r="Y103" s="41">
        <f t="shared" si="28"/>
        <v>0.52869453030279789</v>
      </c>
      <c r="Z103" s="41">
        <f t="shared" si="28"/>
        <v>215.76</v>
      </c>
    </row>
    <row r="104" spans="22:26">
      <c r="V104" s="48" t="s">
        <v>729</v>
      </c>
      <c r="W104" s="41">
        <f t="shared" si="28"/>
        <v>2855.4780000000001</v>
      </c>
      <c r="X104" s="41">
        <f t="shared" si="28"/>
        <v>1.3373189454821455</v>
      </c>
      <c r="Y104" s="41">
        <f t="shared" si="28"/>
        <v>0.52869453030279789</v>
      </c>
      <c r="Z104" s="41">
        <f t="shared" si="28"/>
        <v>215.76</v>
      </c>
    </row>
    <row r="105" spans="22:26">
      <c r="V105" s="48" t="s">
        <v>744</v>
      </c>
      <c r="W105" s="41">
        <f t="shared" si="28"/>
        <v>2855.4780000000001</v>
      </c>
      <c r="X105" s="41">
        <f t="shared" si="28"/>
        <v>1.3373189454821455</v>
      </c>
      <c r="Y105" s="41">
        <f t="shared" si="28"/>
        <v>0.52869453030279789</v>
      </c>
      <c r="Z105" s="41">
        <f t="shared" si="28"/>
        <v>215.76</v>
      </c>
    </row>
    <row r="106" spans="22:26">
      <c r="V106" s="48" t="s">
        <v>745</v>
      </c>
      <c r="W106" s="41">
        <f t="shared" ref="W106:Z109" si="29">R$29</f>
        <v>2900.8290000000002</v>
      </c>
      <c r="X106" s="41">
        <f t="shared" si="29"/>
        <v>1.4106486245912684</v>
      </c>
      <c r="Y106" s="41">
        <f t="shared" si="29"/>
        <v>1.0872131035645216</v>
      </c>
      <c r="Z106" s="41">
        <f t="shared" si="29"/>
        <v>221.4</v>
      </c>
    </row>
    <row r="107" spans="22:26">
      <c r="V107" s="48" t="s">
        <v>746</v>
      </c>
      <c r="W107" s="41">
        <f t="shared" si="29"/>
        <v>2900.8290000000002</v>
      </c>
      <c r="X107" s="41">
        <f t="shared" si="29"/>
        <v>1.4106486245912684</v>
      </c>
      <c r="Y107" s="41">
        <f t="shared" si="29"/>
        <v>1.0872131035645216</v>
      </c>
      <c r="Z107" s="41">
        <f t="shared" si="29"/>
        <v>221.4</v>
      </c>
    </row>
    <row r="108" spans="22:26">
      <c r="V108" s="48" t="s">
        <v>747</v>
      </c>
      <c r="W108" s="41">
        <f t="shared" si="29"/>
        <v>2900.8290000000002</v>
      </c>
      <c r="X108" s="41">
        <f t="shared" si="29"/>
        <v>1.4106486245912684</v>
      </c>
      <c r="Y108" s="41">
        <f t="shared" si="29"/>
        <v>1.0872131035645216</v>
      </c>
      <c r="Z108" s="41">
        <f t="shared" si="29"/>
        <v>221.4</v>
      </c>
    </row>
    <row r="109" spans="22:26">
      <c r="V109" s="48" t="s">
        <v>748</v>
      </c>
      <c r="W109" s="41">
        <f t="shared" si="29"/>
        <v>2900.8290000000002</v>
      </c>
      <c r="X109" s="41">
        <f t="shared" si="29"/>
        <v>1.4106486245912684</v>
      </c>
      <c r="Y109" s="41">
        <f t="shared" si="29"/>
        <v>1.0872131035645216</v>
      </c>
      <c r="Z109" s="41">
        <f t="shared" si="29"/>
        <v>221.4</v>
      </c>
    </row>
    <row r="110" spans="22:26">
      <c r="V110" s="48" t="s">
        <v>749</v>
      </c>
      <c r="W110" s="41">
        <f t="shared" ref="W110:Z113" si="30">R$30</f>
        <v>2949.0630000000001</v>
      </c>
      <c r="X110" s="41">
        <f t="shared" si="30"/>
        <v>1.4863801270509818</v>
      </c>
      <c r="Y110" s="41">
        <f t="shared" si="30"/>
        <v>1.3144158330968159</v>
      </c>
      <c r="Z110" s="41">
        <f t="shared" si="30"/>
        <v>219.07</v>
      </c>
    </row>
    <row r="111" spans="22:26">
      <c r="V111" s="48" t="s">
        <v>750</v>
      </c>
      <c r="W111" s="41">
        <f t="shared" si="30"/>
        <v>2949.0630000000001</v>
      </c>
      <c r="X111" s="41">
        <f t="shared" si="30"/>
        <v>1.4863801270509818</v>
      </c>
      <c r="Y111" s="41">
        <f t="shared" si="30"/>
        <v>1.3144158330968159</v>
      </c>
      <c r="Z111" s="41">
        <f t="shared" si="30"/>
        <v>219.07</v>
      </c>
    </row>
    <row r="112" spans="22:26">
      <c r="V112" s="48" t="s">
        <v>751</v>
      </c>
      <c r="W112" s="41">
        <f t="shared" si="30"/>
        <v>2949.0630000000001</v>
      </c>
      <c r="X112" s="41">
        <f t="shared" si="30"/>
        <v>1.4863801270509818</v>
      </c>
      <c r="Y112" s="41">
        <f t="shared" si="30"/>
        <v>1.3144158330968159</v>
      </c>
      <c r="Z112" s="41">
        <f t="shared" si="30"/>
        <v>219.07</v>
      </c>
    </row>
    <row r="113" spans="22:26">
      <c r="V113" s="48" t="s">
        <v>752</v>
      </c>
      <c r="W113" s="41">
        <f t="shared" si="30"/>
        <v>2949.0630000000001</v>
      </c>
      <c r="X113" s="41">
        <f t="shared" si="30"/>
        <v>1.4863801270509818</v>
      </c>
      <c r="Y113" s="41">
        <f t="shared" si="30"/>
        <v>1.3144158330968159</v>
      </c>
      <c r="Z113" s="41">
        <f t="shared" si="30"/>
        <v>219.07</v>
      </c>
    </row>
    <row r="114" spans="22:26">
      <c r="V114" s="55" t="s">
        <v>815</v>
      </c>
      <c r="W114" s="41">
        <f>R$31</f>
        <v>2997.3690000000001</v>
      </c>
      <c r="X114" s="41">
        <f t="shared" ref="X114:Z117" si="31">S$31</f>
        <v>1.394457841762045</v>
      </c>
      <c r="Y114" s="41">
        <f t="shared" si="31"/>
        <v>1.7247260180511592</v>
      </c>
      <c r="Z114" s="41">
        <f t="shared" si="31"/>
        <v>216.45</v>
      </c>
    </row>
    <row r="115" spans="22:26">
      <c r="V115" s="55" t="s">
        <v>816</v>
      </c>
      <c r="W115" s="41">
        <f>R$31</f>
        <v>2997.3690000000001</v>
      </c>
      <c r="X115" s="41">
        <f t="shared" si="31"/>
        <v>1.394457841762045</v>
      </c>
      <c r="Y115" s="41">
        <f t="shared" si="31"/>
        <v>1.7247260180511592</v>
      </c>
      <c r="Z115" s="41">
        <f t="shared" si="31"/>
        <v>216.45</v>
      </c>
    </row>
    <row r="116" spans="22:26">
      <c r="V116" s="55" t="s">
        <v>817</v>
      </c>
      <c r="W116" s="41">
        <f>R$31</f>
        <v>2997.3690000000001</v>
      </c>
      <c r="X116" s="41">
        <f t="shared" si="31"/>
        <v>1.394457841762045</v>
      </c>
      <c r="Y116" s="41">
        <f t="shared" si="31"/>
        <v>1.7247260180511592</v>
      </c>
      <c r="Z116" s="41">
        <f t="shared" si="31"/>
        <v>216.45</v>
      </c>
    </row>
    <row r="117" spans="22:26">
      <c r="V117" s="55" t="s">
        <v>818</v>
      </c>
      <c r="W117" s="41">
        <f>R$31</f>
        <v>2997.3690000000001</v>
      </c>
      <c r="X117" s="41">
        <f t="shared" si="31"/>
        <v>1.394457841762045</v>
      </c>
      <c r="Y117" s="41">
        <f t="shared" si="31"/>
        <v>1.7247260180511592</v>
      </c>
      <c r="Z117" s="41">
        <f t="shared" si="31"/>
        <v>216.45</v>
      </c>
    </row>
    <row r="118" spans="22:26">
      <c r="V118" s="105" t="s">
        <v>908</v>
      </c>
      <c r="W118" s="41">
        <f t="shared" ref="W118:Z121" si="32">R$32</f>
        <v>3046.49</v>
      </c>
      <c r="X118" s="41">
        <f t="shared" si="32"/>
        <v>1.406560968858092</v>
      </c>
      <c r="Y118" s="41">
        <f t="shared" si="32"/>
        <v>2.0351838673358547</v>
      </c>
      <c r="Z118" s="41">
        <f t="shared" si="32"/>
        <v>218.1</v>
      </c>
    </row>
    <row r="119" spans="22:26">
      <c r="V119" s="105" t="s">
        <v>909</v>
      </c>
      <c r="W119" s="41">
        <f t="shared" si="32"/>
        <v>3046.49</v>
      </c>
      <c r="X119" s="41">
        <f t="shared" si="32"/>
        <v>1.406560968858092</v>
      </c>
      <c r="Y119" s="41">
        <f t="shared" si="32"/>
        <v>2.0351838673358547</v>
      </c>
      <c r="Z119" s="41">
        <f t="shared" si="32"/>
        <v>218.1</v>
      </c>
    </row>
    <row r="120" spans="22:26">
      <c r="V120" s="105" t="s">
        <v>910</v>
      </c>
      <c r="W120" s="41">
        <f t="shared" si="32"/>
        <v>3046.49</v>
      </c>
      <c r="X120" s="41">
        <f t="shared" si="32"/>
        <v>1.406560968858092</v>
      </c>
      <c r="Y120" s="41">
        <f t="shared" si="32"/>
        <v>2.0351838673358547</v>
      </c>
      <c r="Z120" s="41">
        <f t="shared" si="32"/>
        <v>218.1</v>
      </c>
    </row>
    <row r="121" spans="22:26">
      <c r="V121" s="105" t="s">
        <v>911</v>
      </c>
      <c r="W121" s="41">
        <f t="shared" si="32"/>
        <v>3046.49</v>
      </c>
      <c r="X121" s="41">
        <f t="shared" si="32"/>
        <v>1.406560968858092</v>
      </c>
      <c r="Y121" s="41">
        <f t="shared" si="32"/>
        <v>2.0351838673358547</v>
      </c>
      <c r="Z121" s="41">
        <f t="shared" si="32"/>
        <v>218.1</v>
      </c>
    </row>
  </sheetData>
  <dataValidations count="1">
    <dataValidation allowBlank="1" showErrorMessage="1" promptTitle="TRAFO" prompt="$J$1:$L$32" sqref="J1" xr:uid="{F1E8FFD1-1921-48CE-8960-2B257A2F5E48}"/>
  </dataValidations>
  <pageMargins left="0.7" right="0.7" top="0.78740157499999996" bottom="0.78740157499999996" header="0.3" footer="0.3"/>
  <pageSetup paperSize="9" orientation="portrait" r:id="rId1"/>
  <customProperties>
    <customPr name="REFI_OFFICE_FUNCTION_DATA" r:id="rId2"/>
  </customProperties>
  <drawing r:id="rId3"/>
  <legacyDrawing r:id="rId4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 codeName="Tabelle11"/>
  <dimension ref="A1:D237"/>
  <sheetViews>
    <sheetView zoomScaleNormal="100" workbookViewId="0">
      <pane xSplit="1" ySplit="1" topLeftCell="B210" activePane="bottomRight" state="frozen"/>
      <selection pane="topRight" activeCell="B1" sqref="B1"/>
      <selection pane="bottomLeft" activeCell="A2" sqref="A2"/>
      <selection pane="bottomRight" activeCell="B222" sqref="B222"/>
    </sheetView>
  </sheetViews>
  <sheetFormatPr baseColWidth="10" defaultRowHeight="14.5"/>
  <sheetData>
    <row r="1" spans="1:3">
      <c r="B1" t="s">
        <v>727</v>
      </c>
      <c r="C1" t="s">
        <v>728</v>
      </c>
    </row>
    <row r="2" spans="1:3">
      <c r="A2" s="4">
        <v>21916</v>
      </c>
    </row>
    <row r="3" spans="1:3">
      <c r="A3" s="4">
        <v>22007</v>
      </c>
    </row>
    <row r="4" spans="1:3">
      <c r="A4" s="4">
        <v>22098</v>
      </c>
    </row>
    <row r="5" spans="1:3">
      <c r="A5" s="4">
        <v>22190</v>
      </c>
    </row>
    <row r="6" spans="1:3">
      <c r="A6" s="4">
        <v>22282</v>
      </c>
    </row>
    <row r="7" spans="1:3">
      <c r="A7" s="4">
        <v>22372</v>
      </c>
    </row>
    <row r="8" spans="1:3">
      <c r="A8" s="4">
        <v>22463</v>
      </c>
    </row>
    <row r="9" spans="1:3">
      <c r="A9" s="4">
        <v>22555</v>
      </c>
    </row>
    <row r="10" spans="1:3">
      <c r="A10" s="4">
        <v>22647</v>
      </c>
    </row>
    <row r="11" spans="1:3">
      <c r="A11" s="4">
        <v>22737</v>
      </c>
    </row>
    <row r="12" spans="1:3">
      <c r="A12" s="4">
        <v>22828</v>
      </c>
    </row>
    <row r="13" spans="1:3">
      <c r="A13" s="4">
        <v>22920</v>
      </c>
    </row>
    <row r="14" spans="1:3">
      <c r="A14" s="4">
        <v>23012</v>
      </c>
    </row>
    <row r="15" spans="1:3">
      <c r="A15" s="4">
        <v>23102</v>
      </c>
    </row>
    <row r="16" spans="1:3">
      <c r="A16" s="4">
        <v>23193</v>
      </c>
    </row>
    <row r="17" spans="1:1">
      <c r="A17" s="4">
        <v>23285</v>
      </c>
    </row>
    <row r="18" spans="1:1">
      <c r="A18" s="4">
        <v>23377</v>
      </c>
    </row>
    <row r="19" spans="1:1">
      <c r="A19" s="4">
        <v>23468</v>
      </c>
    </row>
    <row r="20" spans="1:1">
      <c r="A20" s="4">
        <v>23559</v>
      </c>
    </row>
    <row r="21" spans="1:1">
      <c r="A21" s="4">
        <v>23651</v>
      </c>
    </row>
    <row r="22" spans="1:1">
      <c r="A22" s="4">
        <v>23743</v>
      </c>
    </row>
    <row r="23" spans="1:1">
      <c r="A23" s="4">
        <v>23833</v>
      </c>
    </row>
    <row r="24" spans="1:1">
      <c r="A24" s="4">
        <v>23924</v>
      </c>
    </row>
    <row r="25" spans="1:1">
      <c r="A25" s="4">
        <v>24016</v>
      </c>
    </row>
    <row r="26" spans="1:1">
      <c r="A26" s="4">
        <v>24108</v>
      </c>
    </row>
    <row r="27" spans="1:1">
      <c r="A27" s="4">
        <v>24198</v>
      </c>
    </row>
    <row r="28" spans="1:1">
      <c r="A28" s="4">
        <v>24289</v>
      </c>
    </row>
    <row r="29" spans="1:1">
      <c r="A29" s="4">
        <v>24381</v>
      </c>
    </row>
    <row r="30" spans="1:1">
      <c r="A30" s="4">
        <v>24473</v>
      </c>
    </row>
    <row r="31" spans="1:1">
      <c r="A31" s="4">
        <v>24563</v>
      </c>
    </row>
    <row r="32" spans="1:1">
      <c r="A32" s="4">
        <v>24654</v>
      </c>
    </row>
    <row r="33" spans="1:1">
      <c r="A33" s="4">
        <v>24746</v>
      </c>
    </row>
    <row r="34" spans="1:1">
      <c r="A34" s="4">
        <v>24838</v>
      </c>
    </row>
    <row r="35" spans="1:1">
      <c r="A35" s="4">
        <v>24929</v>
      </c>
    </row>
    <row r="36" spans="1:1">
      <c r="A36" s="4">
        <v>25020</v>
      </c>
    </row>
    <row r="37" spans="1:1">
      <c r="A37" s="4">
        <v>25112</v>
      </c>
    </row>
    <row r="38" spans="1:1">
      <c r="A38" s="4">
        <v>25204</v>
      </c>
    </row>
    <row r="39" spans="1:1">
      <c r="A39" s="4">
        <v>25294</v>
      </c>
    </row>
    <row r="40" spans="1:1">
      <c r="A40" s="4">
        <v>25385</v>
      </c>
    </row>
    <row r="41" spans="1:1">
      <c r="A41" s="4">
        <v>25477</v>
      </c>
    </row>
    <row r="42" spans="1:1">
      <c r="A42" s="4">
        <v>25569</v>
      </c>
    </row>
    <row r="43" spans="1:1">
      <c r="A43" s="4">
        <v>25659</v>
      </c>
    </row>
    <row r="44" spans="1:1">
      <c r="A44" s="4">
        <v>25750</v>
      </c>
    </row>
    <row r="45" spans="1:1">
      <c r="A45" s="4">
        <v>25842</v>
      </c>
    </row>
    <row r="46" spans="1:1">
      <c r="A46" s="4">
        <v>25934</v>
      </c>
    </row>
    <row r="47" spans="1:1">
      <c r="A47" s="4">
        <v>26024</v>
      </c>
    </row>
    <row r="48" spans="1:1">
      <c r="A48" s="4">
        <v>26115</v>
      </c>
    </row>
    <row r="49" spans="1:1">
      <c r="A49" s="4">
        <v>26207</v>
      </c>
    </row>
    <row r="50" spans="1:1">
      <c r="A50" s="4">
        <v>26299</v>
      </c>
    </row>
    <row r="51" spans="1:1">
      <c r="A51" s="4">
        <v>26390</v>
      </c>
    </row>
    <row r="52" spans="1:1">
      <c r="A52" s="4">
        <v>26481</v>
      </c>
    </row>
    <row r="53" spans="1:1">
      <c r="A53" s="4">
        <v>26573</v>
      </c>
    </row>
    <row r="54" spans="1:1">
      <c r="A54" s="4">
        <v>26665</v>
      </c>
    </row>
    <row r="55" spans="1:1">
      <c r="A55" s="4">
        <v>26755</v>
      </c>
    </row>
    <row r="56" spans="1:1">
      <c r="A56" s="4">
        <v>26846</v>
      </c>
    </row>
    <row r="57" spans="1:1">
      <c r="A57" s="4">
        <v>26938</v>
      </c>
    </row>
    <row r="58" spans="1:1">
      <c r="A58" s="4">
        <v>27030</v>
      </c>
    </row>
    <row r="59" spans="1:1">
      <c r="A59" s="4">
        <v>27120</v>
      </c>
    </row>
    <row r="60" spans="1:1">
      <c r="A60" s="4">
        <v>27211</v>
      </c>
    </row>
    <row r="61" spans="1:1">
      <c r="A61" s="4">
        <v>27303</v>
      </c>
    </row>
    <row r="62" spans="1:1">
      <c r="A62" s="4">
        <v>27395</v>
      </c>
    </row>
    <row r="63" spans="1:1">
      <c r="A63" s="4">
        <v>27485</v>
      </c>
    </row>
    <row r="64" spans="1:1">
      <c r="A64" s="4">
        <v>27576</v>
      </c>
    </row>
    <row r="65" spans="1:1">
      <c r="A65" s="4">
        <v>27668</v>
      </c>
    </row>
    <row r="66" spans="1:1">
      <c r="A66" s="4">
        <v>27760</v>
      </c>
    </row>
    <row r="67" spans="1:1">
      <c r="A67" s="4">
        <v>27851</v>
      </c>
    </row>
    <row r="68" spans="1:1">
      <c r="A68" s="4">
        <v>27942</v>
      </c>
    </row>
    <row r="69" spans="1:1">
      <c r="A69" s="4">
        <v>28034</v>
      </c>
    </row>
    <row r="70" spans="1:1">
      <c r="A70" s="4">
        <v>28126</v>
      </c>
    </row>
    <row r="71" spans="1:1">
      <c r="A71" s="4">
        <v>28216</v>
      </c>
    </row>
    <row r="72" spans="1:1">
      <c r="A72" s="4">
        <v>28307</v>
      </c>
    </row>
    <row r="73" spans="1:1">
      <c r="A73" s="4">
        <v>28399</v>
      </c>
    </row>
    <row r="74" spans="1:1">
      <c r="A74" s="4">
        <v>28491</v>
      </c>
    </row>
    <row r="75" spans="1:1">
      <c r="A75" s="4">
        <v>28581</v>
      </c>
    </row>
    <row r="76" spans="1:1">
      <c r="A76" s="4">
        <v>28672</v>
      </c>
    </row>
    <row r="77" spans="1:1">
      <c r="A77" s="4">
        <v>28764</v>
      </c>
    </row>
    <row r="78" spans="1:1">
      <c r="A78" s="4">
        <v>28856</v>
      </c>
    </row>
    <row r="79" spans="1:1">
      <c r="A79" s="4">
        <v>28946</v>
      </c>
    </row>
    <row r="80" spans="1:1">
      <c r="A80" s="4">
        <v>29037</v>
      </c>
    </row>
    <row r="81" spans="1:1">
      <c r="A81" s="4">
        <v>29129</v>
      </c>
    </row>
    <row r="82" spans="1:1">
      <c r="A82" s="4">
        <v>29221</v>
      </c>
    </row>
    <row r="83" spans="1:1">
      <c r="A83" s="4">
        <v>29312</v>
      </c>
    </row>
    <row r="84" spans="1:1">
      <c r="A84" s="4">
        <v>29403</v>
      </c>
    </row>
    <row r="85" spans="1:1">
      <c r="A85" s="4">
        <v>29495</v>
      </c>
    </row>
    <row r="86" spans="1:1">
      <c r="A86" s="4">
        <v>29587</v>
      </c>
    </row>
    <row r="87" spans="1:1">
      <c r="A87" s="4">
        <v>29677</v>
      </c>
    </row>
    <row r="88" spans="1:1">
      <c r="A88" s="4">
        <v>29768</v>
      </c>
    </row>
    <row r="89" spans="1:1">
      <c r="A89" s="4">
        <v>29860</v>
      </c>
    </row>
    <row r="90" spans="1:1">
      <c r="A90" s="4">
        <v>29952</v>
      </c>
    </row>
    <row r="91" spans="1:1">
      <c r="A91" s="4">
        <v>30042</v>
      </c>
    </row>
    <row r="92" spans="1:1">
      <c r="A92" s="4">
        <v>30133</v>
      </c>
    </row>
    <row r="93" spans="1:1">
      <c r="A93" s="4">
        <v>30225</v>
      </c>
    </row>
    <row r="94" spans="1:1">
      <c r="A94" s="4">
        <v>30317</v>
      </c>
    </row>
    <row r="95" spans="1:1">
      <c r="A95" s="4">
        <v>30407</v>
      </c>
    </row>
    <row r="96" spans="1:1">
      <c r="A96" s="4">
        <v>30498</v>
      </c>
    </row>
    <row r="97" spans="1:1">
      <c r="A97" s="4">
        <v>30590</v>
      </c>
    </row>
    <row r="98" spans="1:1">
      <c r="A98" s="4">
        <v>30682</v>
      </c>
    </row>
    <row r="99" spans="1:1">
      <c r="A99" s="4">
        <v>30773</v>
      </c>
    </row>
    <row r="100" spans="1:1">
      <c r="A100" s="4">
        <v>30864</v>
      </c>
    </row>
    <row r="101" spans="1:1">
      <c r="A101" s="4">
        <v>30956</v>
      </c>
    </row>
    <row r="102" spans="1:1">
      <c r="A102" s="4">
        <v>31048</v>
      </c>
    </row>
    <row r="103" spans="1:1">
      <c r="A103" s="4">
        <v>31138</v>
      </c>
    </row>
    <row r="104" spans="1:1">
      <c r="A104" s="4">
        <v>31229</v>
      </c>
    </row>
    <row r="105" spans="1:1">
      <c r="A105" s="4">
        <v>31321</v>
      </c>
    </row>
    <row r="106" spans="1:1">
      <c r="A106" s="4">
        <v>31413</v>
      </c>
    </row>
    <row r="107" spans="1:1">
      <c r="A107" s="4">
        <v>31503</v>
      </c>
    </row>
    <row r="108" spans="1:1">
      <c r="A108" s="4">
        <v>31594</v>
      </c>
    </row>
    <row r="109" spans="1:1">
      <c r="A109" s="4">
        <v>31686</v>
      </c>
    </row>
    <row r="110" spans="1:1">
      <c r="A110" s="4">
        <v>31778</v>
      </c>
    </row>
    <row r="111" spans="1:1">
      <c r="A111" s="4">
        <v>31868</v>
      </c>
    </row>
    <row r="112" spans="1:1">
      <c r="A112" s="4">
        <v>31959</v>
      </c>
    </row>
    <row r="113" spans="1:1">
      <c r="A113" s="4">
        <v>32051</v>
      </c>
    </row>
    <row r="114" spans="1:1">
      <c r="A114" s="4">
        <v>32143</v>
      </c>
    </row>
    <row r="115" spans="1:1">
      <c r="A115" s="4">
        <v>32234</v>
      </c>
    </row>
    <row r="116" spans="1:1">
      <c r="A116" s="4">
        <v>32325</v>
      </c>
    </row>
    <row r="117" spans="1:1">
      <c r="A117" s="4">
        <v>32417</v>
      </c>
    </row>
    <row r="118" spans="1:1">
      <c r="A118" s="4">
        <v>32509</v>
      </c>
    </row>
    <row r="119" spans="1:1">
      <c r="A119" s="4">
        <v>32599</v>
      </c>
    </row>
    <row r="120" spans="1:1">
      <c r="A120" s="4">
        <v>32690</v>
      </c>
    </row>
    <row r="121" spans="1:1">
      <c r="A121" s="4">
        <v>32782</v>
      </c>
    </row>
    <row r="122" spans="1:1">
      <c r="A122" s="4">
        <v>32874</v>
      </c>
    </row>
    <row r="123" spans="1:1">
      <c r="A123" s="4">
        <v>32964</v>
      </c>
    </row>
    <row r="124" spans="1:1">
      <c r="A124" s="4">
        <v>33055</v>
      </c>
    </row>
    <row r="125" spans="1:1">
      <c r="A125" s="4">
        <v>33147</v>
      </c>
    </row>
    <row r="126" spans="1:1">
      <c r="A126" s="4">
        <v>33239</v>
      </c>
    </row>
    <row r="127" spans="1:1">
      <c r="A127" s="4">
        <v>33329</v>
      </c>
    </row>
    <row r="128" spans="1:1">
      <c r="A128" s="4">
        <v>33420</v>
      </c>
    </row>
    <row r="129" spans="1:4">
      <c r="A129" s="4">
        <v>33512</v>
      </c>
    </row>
    <row r="130" spans="1:4">
      <c r="A130" s="4">
        <v>33604</v>
      </c>
      <c r="B130" s="51">
        <v>-0.9</v>
      </c>
      <c r="C130" s="51">
        <v>-1.2</v>
      </c>
      <c r="D130" s="52"/>
    </row>
    <row r="131" spans="1:4">
      <c r="A131" s="4">
        <v>33695</v>
      </c>
      <c r="B131" s="51">
        <v>-1.4</v>
      </c>
      <c r="C131" s="51">
        <v>-0.2</v>
      </c>
    </row>
    <row r="132" spans="1:4">
      <c r="A132" s="4">
        <v>33786</v>
      </c>
      <c r="B132" s="51">
        <v>-1.2</v>
      </c>
      <c r="C132" s="51">
        <v>-0.4</v>
      </c>
    </row>
    <row r="133" spans="1:4">
      <c r="A133" s="4">
        <v>33878</v>
      </c>
      <c r="B133" s="51">
        <v>-0.7</v>
      </c>
      <c r="C133" s="51">
        <v>-1.7</v>
      </c>
    </row>
    <row r="134" spans="1:4">
      <c r="A134" s="4">
        <v>33970</v>
      </c>
      <c r="B134" s="51">
        <v>-2</v>
      </c>
      <c r="C134" s="51">
        <v>0.3</v>
      </c>
    </row>
    <row r="135" spans="1:4">
      <c r="A135" s="4">
        <v>34060</v>
      </c>
      <c r="B135" s="51">
        <v>-0.7</v>
      </c>
      <c r="C135" s="51">
        <v>0.2</v>
      </c>
    </row>
    <row r="136" spans="1:4">
      <c r="A136" s="4">
        <v>34151</v>
      </c>
      <c r="B136" s="51">
        <v>0.1</v>
      </c>
      <c r="C136" s="51">
        <v>-0.8</v>
      </c>
    </row>
    <row r="137" spans="1:4">
      <c r="A137" s="4">
        <v>34243</v>
      </c>
      <c r="B137" s="51">
        <v>0.4</v>
      </c>
      <c r="C137" s="51">
        <v>0.9</v>
      </c>
    </row>
    <row r="138" spans="1:4">
      <c r="A138" s="4">
        <v>34335</v>
      </c>
      <c r="B138" s="51">
        <v>0</v>
      </c>
      <c r="C138" s="51">
        <v>-0.2</v>
      </c>
    </row>
    <row r="139" spans="1:4">
      <c r="A139" s="4">
        <v>34425</v>
      </c>
      <c r="B139" s="51">
        <v>-0.7</v>
      </c>
      <c r="C139" s="51">
        <v>0.5</v>
      </c>
    </row>
    <row r="140" spans="1:4">
      <c r="A140" s="4">
        <v>34516</v>
      </c>
      <c r="B140" s="51">
        <v>-0.2</v>
      </c>
      <c r="C140" s="51">
        <v>0</v>
      </c>
    </row>
    <row r="141" spans="1:4">
      <c r="A141" s="4">
        <v>34608</v>
      </c>
      <c r="B141" s="51">
        <v>0.6</v>
      </c>
      <c r="C141" s="51">
        <v>-0.6</v>
      </c>
    </row>
    <row r="142" spans="1:4">
      <c r="A142" s="4">
        <v>34700</v>
      </c>
      <c r="B142" s="51">
        <v>1.1000000000000001</v>
      </c>
      <c r="C142" s="51">
        <v>0</v>
      </c>
    </row>
    <row r="143" spans="1:4">
      <c r="A143" s="4">
        <v>34790</v>
      </c>
      <c r="B143" s="51">
        <v>0.3</v>
      </c>
      <c r="C143" s="51">
        <v>-0.6</v>
      </c>
    </row>
    <row r="144" spans="1:4">
      <c r="A144" s="4">
        <v>34881</v>
      </c>
      <c r="B144" s="51">
        <v>0</v>
      </c>
      <c r="C144" s="51">
        <v>-0.1</v>
      </c>
    </row>
    <row r="145" spans="1:3">
      <c r="A145" s="4">
        <v>34973</v>
      </c>
      <c r="B145" s="51">
        <v>-0.2</v>
      </c>
      <c r="C145" s="51">
        <v>0.4</v>
      </c>
    </row>
    <row r="146" spans="1:3">
      <c r="A146" s="4">
        <v>35065</v>
      </c>
      <c r="B146" s="51">
        <v>-0.2</v>
      </c>
      <c r="C146" s="51">
        <v>-0.1</v>
      </c>
    </row>
    <row r="147" spans="1:3">
      <c r="A147" s="4">
        <v>35156</v>
      </c>
      <c r="B147" s="51">
        <v>-0.5</v>
      </c>
      <c r="C147" s="51">
        <v>0.4</v>
      </c>
    </row>
    <row r="148" spans="1:3">
      <c r="A148" s="4">
        <v>35247</v>
      </c>
      <c r="B148" s="51">
        <v>-1</v>
      </c>
      <c r="C148" s="51">
        <v>0.8</v>
      </c>
    </row>
    <row r="149" spans="1:3">
      <c r="A149" s="4">
        <v>35339</v>
      </c>
      <c r="B149" s="51">
        <v>-0.7</v>
      </c>
      <c r="C149" s="51">
        <v>0.7</v>
      </c>
    </row>
    <row r="150" spans="1:3">
      <c r="A150" s="4">
        <v>35431</v>
      </c>
      <c r="B150" s="51">
        <v>-0.7</v>
      </c>
      <c r="C150" s="51">
        <v>0.2</v>
      </c>
    </row>
    <row r="151" spans="1:3">
      <c r="A151" s="4">
        <v>35521</v>
      </c>
      <c r="B151" s="51">
        <v>0.3</v>
      </c>
      <c r="C151" s="51">
        <v>1</v>
      </c>
    </row>
    <row r="152" spans="1:3">
      <c r="A152" s="4">
        <v>35612</v>
      </c>
      <c r="B152" s="51">
        <v>0.7</v>
      </c>
      <c r="C152" s="51">
        <v>1.1000000000000001</v>
      </c>
    </row>
    <row r="153" spans="1:3">
      <c r="A153" s="4">
        <v>35704</v>
      </c>
      <c r="B153" s="51">
        <v>0.7</v>
      </c>
      <c r="C153" s="51">
        <v>0.9</v>
      </c>
    </row>
    <row r="154" spans="1:3">
      <c r="A154" s="4">
        <v>35796</v>
      </c>
      <c r="B154" s="51">
        <v>0.5</v>
      </c>
      <c r="C154" s="51">
        <v>1</v>
      </c>
    </row>
    <row r="155" spans="1:3">
      <c r="A155" s="4">
        <v>35886</v>
      </c>
      <c r="B155" s="51">
        <v>0.5</v>
      </c>
      <c r="C155" s="51">
        <v>0</v>
      </c>
    </row>
    <row r="156" spans="1:3">
      <c r="A156" s="4">
        <v>35977</v>
      </c>
      <c r="B156" s="51">
        <v>0.3</v>
      </c>
      <c r="C156" s="51">
        <v>-0.8</v>
      </c>
    </row>
    <row r="157" spans="1:3">
      <c r="A157" s="4">
        <v>36069</v>
      </c>
      <c r="B157" s="51">
        <v>0</v>
      </c>
      <c r="C157" s="51">
        <v>-1.3</v>
      </c>
    </row>
    <row r="158" spans="1:3">
      <c r="A158" s="4">
        <v>36161</v>
      </c>
      <c r="B158" s="51">
        <v>0.2</v>
      </c>
      <c r="C158" s="51">
        <v>-1.8</v>
      </c>
    </row>
    <row r="159" spans="1:3">
      <c r="A159" s="4">
        <v>36251</v>
      </c>
      <c r="B159" s="51">
        <v>-0.2</v>
      </c>
      <c r="C159" s="51">
        <v>-1</v>
      </c>
    </row>
    <row r="160" spans="1:3">
      <c r="A160" s="4">
        <v>36342</v>
      </c>
      <c r="B160" s="51">
        <v>0.2</v>
      </c>
      <c r="C160" s="51">
        <v>-0.7</v>
      </c>
    </row>
    <row r="161" spans="1:3">
      <c r="A161" s="4">
        <v>36434</v>
      </c>
      <c r="B161" s="51">
        <v>0.1</v>
      </c>
      <c r="C161" s="51">
        <v>0.2</v>
      </c>
    </row>
    <row r="162" spans="1:3">
      <c r="A162" s="4">
        <v>36526</v>
      </c>
      <c r="B162" s="51">
        <v>-0.1</v>
      </c>
      <c r="C162" s="51">
        <v>1.8</v>
      </c>
    </row>
    <row r="163" spans="1:3">
      <c r="A163" s="4">
        <v>36617</v>
      </c>
      <c r="B163" s="51">
        <v>0.2</v>
      </c>
      <c r="C163" s="51">
        <v>1.1000000000000001</v>
      </c>
    </row>
    <row r="164" spans="1:3">
      <c r="A164" s="4">
        <v>36708</v>
      </c>
      <c r="B164" s="51">
        <v>0.1</v>
      </c>
      <c r="C164" s="51">
        <v>0.6</v>
      </c>
    </row>
    <row r="165" spans="1:3">
      <c r="A165" s="4">
        <v>36800</v>
      </c>
      <c r="B165" s="51">
        <v>0.2</v>
      </c>
      <c r="C165" s="51">
        <v>0.1</v>
      </c>
    </row>
    <row r="166" spans="1:3">
      <c r="A166" s="4">
        <v>36892</v>
      </c>
      <c r="B166" s="51">
        <v>0.2</v>
      </c>
      <c r="C166" s="51">
        <v>0.9</v>
      </c>
    </row>
    <row r="167" spans="1:3">
      <c r="A167" s="4">
        <v>36982</v>
      </c>
      <c r="B167" s="51">
        <v>0.2</v>
      </c>
      <c r="C167" s="51">
        <v>0.8</v>
      </c>
    </row>
    <row r="168" spans="1:3">
      <c r="A168" s="4">
        <v>37073</v>
      </c>
      <c r="B168" s="51">
        <v>-0.4</v>
      </c>
      <c r="C168" s="51">
        <v>1.9</v>
      </c>
    </row>
    <row r="169" spans="1:3">
      <c r="A169" s="4">
        <v>37165</v>
      </c>
      <c r="B169" s="51">
        <v>-0.9</v>
      </c>
      <c r="C169" s="51">
        <v>2.2999999999999998</v>
      </c>
    </row>
    <row r="170" spans="1:3">
      <c r="A170" s="4">
        <v>37257</v>
      </c>
      <c r="B170" s="51">
        <v>-0.9</v>
      </c>
      <c r="C170" s="51">
        <v>2.2000000000000002</v>
      </c>
    </row>
    <row r="171" spans="1:3">
      <c r="A171" s="4">
        <v>37347</v>
      </c>
      <c r="B171" s="51">
        <v>-0.5</v>
      </c>
      <c r="C171" s="51">
        <v>2.6</v>
      </c>
    </row>
    <row r="172" spans="1:3">
      <c r="A172" s="4">
        <v>37438</v>
      </c>
      <c r="B172" s="51">
        <v>-0.4</v>
      </c>
      <c r="C172" s="51">
        <v>2.2999999999999998</v>
      </c>
    </row>
    <row r="173" spans="1:3">
      <c r="A173" s="4">
        <v>37530</v>
      </c>
      <c r="B173" s="51">
        <v>-0.8</v>
      </c>
      <c r="C173" s="51">
        <v>1.5</v>
      </c>
    </row>
    <row r="174" spans="1:3">
      <c r="A174" s="4">
        <v>37622</v>
      </c>
      <c r="B174" s="51">
        <v>0.8</v>
      </c>
      <c r="C174" s="51">
        <v>-0.9</v>
      </c>
    </row>
    <row r="175" spans="1:3">
      <c r="A175" s="4">
        <v>37712</v>
      </c>
      <c r="B175" s="51">
        <v>-0.1</v>
      </c>
      <c r="C175" s="51">
        <v>-1.3</v>
      </c>
    </row>
    <row r="176" spans="1:3">
      <c r="A176" s="4">
        <v>37803</v>
      </c>
      <c r="B176" s="51">
        <v>-0.1</v>
      </c>
      <c r="C176" s="51">
        <v>-0.8</v>
      </c>
    </row>
    <row r="177" spans="1:3">
      <c r="A177" s="4">
        <v>37895</v>
      </c>
      <c r="B177" s="51">
        <v>0.9</v>
      </c>
      <c r="C177" s="51">
        <v>-0.9</v>
      </c>
    </row>
    <row r="178" spans="1:3">
      <c r="A178" s="4">
        <v>37987</v>
      </c>
      <c r="B178" s="51">
        <v>-1</v>
      </c>
      <c r="C178" s="51">
        <v>1.9</v>
      </c>
    </row>
    <row r="179" spans="1:3">
      <c r="A179" s="4">
        <v>38078</v>
      </c>
      <c r="B179" s="51">
        <v>-1</v>
      </c>
      <c r="C179" s="51">
        <v>2.6</v>
      </c>
    </row>
    <row r="180" spans="1:3">
      <c r="A180" s="4">
        <v>38169</v>
      </c>
      <c r="B180" s="51">
        <v>0.3</v>
      </c>
      <c r="C180" s="51">
        <v>0.4</v>
      </c>
    </row>
    <row r="181" spans="1:3">
      <c r="A181" s="4">
        <v>38261</v>
      </c>
      <c r="B181" s="51">
        <v>-0.6</v>
      </c>
      <c r="C181" s="51">
        <v>0.9</v>
      </c>
    </row>
    <row r="182" spans="1:3">
      <c r="A182" s="4">
        <v>38353</v>
      </c>
      <c r="B182" s="51">
        <v>-0.5</v>
      </c>
      <c r="C182" s="51">
        <v>0.9</v>
      </c>
    </row>
    <row r="183" spans="1:3">
      <c r="A183" s="4">
        <v>38443</v>
      </c>
      <c r="B183" s="51">
        <v>0.1</v>
      </c>
      <c r="C183" s="51">
        <v>-0.2</v>
      </c>
    </row>
    <row r="184" spans="1:3">
      <c r="A184" s="4">
        <v>38534</v>
      </c>
      <c r="B184" s="51">
        <v>-0.9</v>
      </c>
      <c r="C184" s="51">
        <v>1.3</v>
      </c>
    </row>
    <row r="185" spans="1:3">
      <c r="A185" s="4">
        <v>38626</v>
      </c>
      <c r="B185" s="51">
        <v>-0.2</v>
      </c>
      <c r="C185" s="51">
        <v>0.5</v>
      </c>
    </row>
    <row r="186" spans="1:3">
      <c r="A186" s="4">
        <v>38718</v>
      </c>
      <c r="B186" s="51">
        <v>1.7</v>
      </c>
      <c r="C186" s="51">
        <v>0</v>
      </c>
    </row>
    <row r="187" spans="1:3">
      <c r="A187" s="4">
        <v>38808</v>
      </c>
      <c r="B187" s="51">
        <v>0.2</v>
      </c>
      <c r="C187" s="51">
        <v>0.5</v>
      </c>
    </row>
    <row r="188" spans="1:3">
      <c r="A188" s="4">
        <v>38899</v>
      </c>
      <c r="B188" s="51">
        <v>0.6</v>
      </c>
      <c r="C188" s="51">
        <v>0.6</v>
      </c>
    </row>
    <row r="189" spans="1:3">
      <c r="A189" s="4">
        <v>38991</v>
      </c>
      <c r="B189" s="51">
        <v>-1.5</v>
      </c>
      <c r="C189" s="51">
        <v>2.8</v>
      </c>
    </row>
    <row r="190" spans="1:3">
      <c r="A190" s="4">
        <v>39083</v>
      </c>
      <c r="B190" s="51">
        <v>0.4</v>
      </c>
      <c r="C190" s="51">
        <v>1.9</v>
      </c>
    </row>
    <row r="191" spans="1:3">
      <c r="A191" s="4">
        <v>39173</v>
      </c>
      <c r="B191" s="51">
        <v>0.1</v>
      </c>
      <c r="C191" s="51">
        <v>2.2000000000000002</v>
      </c>
    </row>
    <row r="192" spans="1:3">
      <c r="A192" s="4">
        <v>39264</v>
      </c>
      <c r="B192" s="51">
        <v>0.8</v>
      </c>
      <c r="C192" s="51">
        <v>1.6</v>
      </c>
    </row>
    <row r="193" spans="1:3">
      <c r="A193" s="4">
        <v>39356</v>
      </c>
      <c r="B193" s="51">
        <v>1.1000000000000001</v>
      </c>
      <c r="C193" s="51">
        <v>0.8</v>
      </c>
    </row>
    <row r="194" spans="1:3">
      <c r="A194" s="4">
        <v>39448</v>
      </c>
      <c r="B194" s="51">
        <v>0.1</v>
      </c>
      <c r="C194" s="51">
        <v>1</v>
      </c>
    </row>
    <row r="195" spans="1:3">
      <c r="A195" s="4">
        <v>39539</v>
      </c>
      <c r="B195" s="51">
        <v>-0.5</v>
      </c>
      <c r="C195" s="51">
        <v>1.3</v>
      </c>
    </row>
    <row r="196" spans="1:3">
      <c r="A196" s="4">
        <v>39630</v>
      </c>
      <c r="B196" s="51">
        <v>-0.2</v>
      </c>
      <c r="C196" s="51">
        <v>-0.3</v>
      </c>
    </row>
    <row r="197" spans="1:3">
      <c r="A197" s="4">
        <v>39722</v>
      </c>
      <c r="B197" s="51">
        <v>0</v>
      </c>
      <c r="C197" s="51">
        <v>-1.9</v>
      </c>
    </row>
    <row r="198" spans="1:3">
      <c r="A198" s="4">
        <v>39814</v>
      </c>
      <c r="B198" s="51">
        <v>-0.8</v>
      </c>
      <c r="C198" s="51">
        <v>-4.5999999999999996</v>
      </c>
    </row>
    <row r="199" spans="1:3">
      <c r="A199" s="4">
        <v>39904</v>
      </c>
      <c r="B199" s="51">
        <v>-1.9</v>
      </c>
      <c r="C199" s="51">
        <v>-4</v>
      </c>
    </row>
    <row r="200" spans="1:3">
      <c r="A200" s="4">
        <v>39995</v>
      </c>
      <c r="B200" s="51">
        <v>-2</v>
      </c>
      <c r="C200" s="51">
        <v>-2.2000000000000002</v>
      </c>
    </row>
    <row r="201" spans="1:3">
      <c r="A201" s="4">
        <v>40087</v>
      </c>
      <c r="B201" s="51">
        <v>-1.7</v>
      </c>
      <c r="C201" s="51">
        <v>0.5</v>
      </c>
    </row>
    <row r="202" spans="1:3">
      <c r="A202" s="4">
        <v>40179</v>
      </c>
      <c r="B202" s="51">
        <v>0.4</v>
      </c>
      <c r="C202" s="51">
        <v>2</v>
      </c>
    </row>
    <row r="203" spans="1:3">
      <c r="A203" s="4">
        <v>40269</v>
      </c>
      <c r="B203" s="51">
        <v>2.4</v>
      </c>
      <c r="C203" s="51">
        <v>1.1000000000000001</v>
      </c>
    </row>
    <row r="204" spans="1:3">
      <c r="A204" s="4">
        <v>40360</v>
      </c>
      <c r="B204" s="51">
        <v>1.2</v>
      </c>
      <c r="C204" s="51">
        <v>1.3</v>
      </c>
    </row>
    <row r="205" spans="1:3">
      <c r="A205" s="4">
        <v>40452</v>
      </c>
      <c r="B205" s="51">
        <v>1.3</v>
      </c>
      <c r="C205" s="51">
        <v>0.7</v>
      </c>
    </row>
    <row r="206" spans="1:3">
      <c r="A206" s="4">
        <v>40544</v>
      </c>
      <c r="B206" s="51">
        <v>1</v>
      </c>
      <c r="C206" s="51">
        <v>1.7</v>
      </c>
    </row>
    <row r="207" spans="1:3">
      <c r="A207" s="4">
        <v>40634</v>
      </c>
      <c r="B207" s="51">
        <v>0.5</v>
      </c>
      <c r="C207" s="51">
        <v>1</v>
      </c>
    </row>
    <row r="208" spans="1:3">
      <c r="A208" s="4">
        <v>40725</v>
      </c>
      <c r="B208" s="51">
        <v>0.5</v>
      </c>
      <c r="C208" s="51">
        <v>0.6</v>
      </c>
    </row>
    <row r="209" spans="1:3">
      <c r="A209" s="4">
        <v>40817</v>
      </c>
      <c r="B209" s="51">
        <v>-0.2</v>
      </c>
      <c r="C209" s="51">
        <v>0.3</v>
      </c>
    </row>
    <row r="210" spans="1:3">
      <c r="A210" s="4">
        <v>40909</v>
      </c>
      <c r="B210" s="51">
        <v>-1.4</v>
      </c>
      <c r="C210" s="51">
        <v>1.2</v>
      </c>
    </row>
    <row r="211" spans="1:3">
      <c r="A211" s="4">
        <v>41000</v>
      </c>
      <c r="B211" s="51">
        <v>-2</v>
      </c>
      <c r="C211" s="51">
        <v>1.8</v>
      </c>
    </row>
    <row r="212" spans="1:3">
      <c r="A212" s="4">
        <v>41091</v>
      </c>
      <c r="B212" s="51">
        <v>-1.9</v>
      </c>
      <c r="C212" s="51">
        <v>1.7</v>
      </c>
    </row>
    <row r="213" spans="1:3">
      <c r="A213" s="4">
        <v>41183</v>
      </c>
      <c r="B213" s="51">
        <v>-1.2</v>
      </c>
      <c r="C213" s="51">
        <v>0.8</v>
      </c>
    </row>
    <row r="214" spans="1:3">
      <c r="A214" s="4">
        <v>41275</v>
      </c>
      <c r="B214" s="51">
        <v>0.2</v>
      </c>
      <c r="C214" s="51">
        <v>-0.4</v>
      </c>
    </row>
    <row r="215" spans="1:3">
      <c r="A215" s="4">
        <v>41365</v>
      </c>
      <c r="B215" s="51">
        <v>0.7</v>
      </c>
      <c r="C215" s="51">
        <v>-0.4</v>
      </c>
    </row>
    <row r="216" spans="1:3">
      <c r="A216" s="4">
        <v>41456</v>
      </c>
      <c r="B216" s="51">
        <v>1.1000000000000001</v>
      </c>
      <c r="C216" s="51">
        <v>-1.2</v>
      </c>
    </row>
    <row r="217" spans="1:3">
      <c r="A217" s="4">
        <v>41548</v>
      </c>
      <c r="B217" s="51">
        <v>0.2</v>
      </c>
      <c r="C217" s="51">
        <v>0.1</v>
      </c>
    </row>
    <row r="218" spans="1:3">
      <c r="A218" s="4">
        <v>41640</v>
      </c>
      <c r="B218" s="51">
        <v>0.2</v>
      </c>
      <c r="C218" s="51">
        <v>0.2</v>
      </c>
    </row>
    <row r="219" spans="1:3">
      <c r="A219" s="4">
        <v>41730</v>
      </c>
      <c r="B219" s="51">
        <v>-0.1</v>
      </c>
      <c r="C219" s="51">
        <v>-0.1</v>
      </c>
    </row>
    <row r="220" spans="1:3">
      <c r="A220" s="4">
        <v>41821</v>
      </c>
      <c r="B220" s="51">
        <v>-0.9</v>
      </c>
      <c r="C220" s="51">
        <v>1.1000000000000001</v>
      </c>
    </row>
    <row r="221" spans="1:3">
      <c r="A221" s="4">
        <v>41913</v>
      </c>
      <c r="B221" s="51">
        <v>-0.3</v>
      </c>
      <c r="C221" s="51">
        <v>0.2</v>
      </c>
    </row>
    <row r="222" spans="1:3">
      <c r="A222" s="4">
        <v>42005</v>
      </c>
      <c r="B222" s="51">
        <v>-0.4</v>
      </c>
      <c r="C222" s="51">
        <v>0</v>
      </c>
    </row>
    <row r="223" spans="1:3">
      <c r="A223" s="4">
        <v>42095</v>
      </c>
      <c r="B223" s="51">
        <v>-1</v>
      </c>
      <c r="C223" s="51">
        <v>0.9</v>
      </c>
    </row>
    <row r="224" spans="1:3">
      <c r="A224" s="4">
        <v>42186</v>
      </c>
      <c r="B224" s="51">
        <v>-0.3</v>
      </c>
      <c r="C224" s="51">
        <v>-0.1</v>
      </c>
    </row>
    <row r="225" spans="1:3">
      <c r="A225" s="4">
        <v>42278</v>
      </c>
      <c r="B225" s="51">
        <v>-0.4</v>
      </c>
      <c r="C225" s="51">
        <v>0</v>
      </c>
    </row>
    <row r="226" spans="1:3">
      <c r="A226" s="4">
        <v>42370</v>
      </c>
      <c r="B226" s="51">
        <v>-0.1</v>
      </c>
      <c r="C226" s="51">
        <v>-0.5</v>
      </c>
    </row>
    <row r="227" spans="1:3">
      <c r="A227" s="4">
        <v>42461</v>
      </c>
    </row>
    <row r="228" spans="1:3">
      <c r="A228" s="4">
        <v>42552</v>
      </c>
    </row>
    <row r="229" spans="1:3">
      <c r="A229" s="4">
        <v>42644</v>
      </c>
    </row>
    <row r="230" spans="1:3">
      <c r="A230" s="4">
        <v>42736</v>
      </c>
    </row>
    <row r="231" spans="1:3">
      <c r="A231" s="4">
        <v>42826</v>
      </c>
    </row>
    <row r="232" spans="1:3">
      <c r="A232" s="4">
        <v>42917</v>
      </c>
    </row>
    <row r="233" spans="1:3">
      <c r="A233" s="4">
        <v>43009</v>
      </c>
    </row>
    <row r="234" spans="1:3">
      <c r="A234" s="4">
        <v>43101</v>
      </c>
    </row>
    <row r="235" spans="1:3">
      <c r="A235" s="4">
        <v>43191</v>
      </c>
    </row>
    <row r="236" spans="1:3">
      <c r="A236" s="4">
        <v>43282</v>
      </c>
    </row>
    <row r="237" spans="1:3">
      <c r="A237" s="4">
        <v>43374</v>
      </c>
    </row>
  </sheetData>
  <pageMargins left="0.7" right="0.7" top="0.78740157499999996" bottom="0.78740157499999996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G253"/>
  <sheetViews>
    <sheetView workbookViewId="0">
      <pane xSplit="1" ySplit="1" topLeftCell="B231" activePane="bottomRight" state="frozen"/>
      <selection pane="topRight" activeCell="B1" sqref="B1"/>
      <selection pane="bottomLeft" activeCell="A2" sqref="A2"/>
      <selection pane="bottomRight" activeCell="C253" sqref="C253"/>
    </sheetView>
  </sheetViews>
  <sheetFormatPr baseColWidth="10" defaultRowHeight="14.5"/>
  <sheetData>
    <row r="1" spans="1:7">
      <c r="A1" t="s">
        <v>276</v>
      </c>
      <c r="B1" t="s">
        <v>799</v>
      </c>
      <c r="C1" t="s">
        <v>800</v>
      </c>
      <c r="D1" t="s">
        <v>801</v>
      </c>
      <c r="E1" t="s">
        <v>806</v>
      </c>
      <c r="F1" t="s">
        <v>807</v>
      </c>
      <c r="G1" s="55" t="s">
        <v>916</v>
      </c>
    </row>
    <row r="2" spans="1:7">
      <c r="A2" s="4">
        <v>21916</v>
      </c>
    </row>
    <row r="3" spans="1:7">
      <c r="A3" s="4">
        <v>22007</v>
      </c>
    </row>
    <row r="4" spans="1:7">
      <c r="A4" s="4">
        <v>22098</v>
      </c>
    </row>
    <row r="5" spans="1:7">
      <c r="A5" s="4">
        <v>22190</v>
      </c>
    </row>
    <row r="6" spans="1:7">
      <c r="A6" s="4">
        <v>22282</v>
      </c>
    </row>
    <row r="7" spans="1:7">
      <c r="A7" s="4">
        <v>22372</v>
      </c>
    </row>
    <row r="8" spans="1:7">
      <c r="A8" s="4">
        <v>22463</v>
      </c>
    </row>
    <row r="9" spans="1:7">
      <c r="A9" s="4">
        <v>22555</v>
      </c>
    </row>
    <row r="10" spans="1:7">
      <c r="A10" s="4">
        <v>22647</v>
      </c>
    </row>
    <row r="11" spans="1:7">
      <c r="A11" s="4">
        <v>22737</v>
      </c>
    </row>
    <row r="12" spans="1:7">
      <c r="A12" s="4">
        <v>22828</v>
      </c>
    </row>
    <row r="13" spans="1:7">
      <c r="A13" s="4">
        <v>22920</v>
      </c>
    </row>
    <row r="14" spans="1:7">
      <c r="A14" s="4">
        <v>23012</v>
      </c>
    </row>
    <row r="15" spans="1:7">
      <c r="A15" s="4">
        <v>23102</v>
      </c>
    </row>
    <row r="16" spans="1:7">
      <c r="A16" s="4">
        <v>23193</v>
      </c>
    </row>
    <row r="17" spans="1:1">
      <c r="A17" s="4">
        <v>23285</v>
      </c>
    </row>
    <row r="18" spans="1:1">
      <c r="A18" s="4">
        <v>23377</v>
      </c>
    </row>
    <row r="19" spans="1:1">
      <c r="A19" s="4">
        <v>23468</v>
      </c>
    </row>
    <row r="20" spans="1:1">
      <c r="A20" s="4">
        <v>23559</v>
      </c>
    </row>
    <row r="21" spans="1:1">
      <c r="A21" s="4">
        <v>23651</v>
      </c>
    </row>
    <row r="22" spans="1:1">
      <c r="A22" s="4">
        <v>23743</v>
      </c>
    </row>
    <row r="23" spans="1:1">
      <c r="A23" s="4">
        <v>23833</v>
      </c>
    </row>
    <row r="24" spans="1:1">
      <c r="A24" s="4">
        <v>23924</v>
      </c>
    </row>
    <row r="25" spans="1:1">
      <c r="A25" s="4">
        <v>24016</v>
      </c>
    </row>
    <row r="26" spans="1:1">
      <c r="A26" s="4">
        <v>24108</v>
      </c>
    </row>
    <row r="27" spans="1:1">
      <c r="A27" s="4">
        <v>24198</v>
      </c>
    </row>
    <row r="28" spans="1:1">
      <c r="A28" s="4">
        <v>24289</v>
      </c>
    </row>
    <row r="29" spans="1:1">
      <c r="A29" s="4">
        <v>24381</v>
      </c>
    </row>
    <row r="30" spans="1:1">
      <c r="A30" s="4">
        <v>24473</v>
      </c>
    </row>
    <row r="31" spans="1:1">
      <c r="A31" s="4">
        <v>24563</v>
      </c>
    </row>
    <row r="32" spans="1:1">
      <c r="A32" s="4">
        <v>24654</v>
      </c>
    </row>
    <row r="33" spans="1:1">
      <c r="A33" s="4">
        <v>24746</v>
      </c>
    </row>
    <row r="34" spans="1:1">
      <c r="A34" s="4">
        <v>24838</v>
      </c>
    </row>
    <row r="35" spans="1:1">
      <c r="A35" s="4">
        <v>24929</v>
      </c>
    </row>
    <row r="36" spans="1:1">
      <c r="A36" s="4">
        <v>25020</v>
      </c>
    </row>
    <row r="37" spans="1:1">
      <c r="A37" s="4">
        <v>25112</v>
      </c>
    </row>
    <row r="38" spans="1:1">
      <c r="A38" s="4">
        <v>25204</v>
      </c>
    </row>
    <row r="39" spans="1:1">
      <c r="A39" s="4">
        <v>25294</v>
      </c>
    </row>
    <row r="40" spans="1:1">
      <c r="A40" s="4">
        <v>25385</v>
      </c>
    </row>
    <row r="41" spans="1:1">
      <c r="A41" s="4">
        <v>25477</v>
      </c>
    </row>
    <row r="42" spans="1:1">
      <c r="A42" s="4">
        <v>25569</v>
      </c>
    </row>
    <row r="43" spans="1:1">
      <c r="A43" s="4">
        <v>25659</v>
      </c>
    </row>
    <row r="44" spans="1:1">
      <c r="A44" s="4">
        <v>25750</v>
      </c>
    </row>
    <row r="45" spans="1:1">
      <c r="A45" s="4">
        <v>25842</v>
      </c>
    </row>
    <row r="46" spans="1:1">
      <c r="A46" s="4">
        <v>25934</v>
      </c>
    </row>
    <row r="47" spans="1:1">
      <c r="A47" s="4">
        <v>26024</v>
      </c>
    </row>
    <row r="48" spans="1:1">
      <c r="A48" s="4">
        <v>26115</v>
      </c>
    </row>
    <row r="49" spans="1:1">
      <c r="A49" s="4">
        <v>26207</v>
      </c>
    </row>
    <row r="50" spans="1:1">
      <c r="A50" s="4">
        <v>26299</v>
      </c>
    </row>
    <row r="51" spans="1:1">
      <c r="A51" s="4">
        <v>26390</v>
      </c>
    </row>
    <row r="52" spans="1:1">
      <c r="A52" s="4">
        <v>26481</v>
      </c>
    </row>
    <row r="53" spans="1:1">
      <c r="A53" s="4">
        <v>26573</v>
      </c>
    </row>
    <row r="54" spans="1:1">
      <c r="A54" s="4">
        <v>26665</v>
      </c>
    </row>
    <row r="55" spans="1:1">
      <c r="A55" s="4">
        <v>26755</v>
      </c>
    </row>
    <row r="56" spans="1:1">
      <c r="A56" s="4">
        <v>26846</v>
      </c>
    </row>
    <row r="57" spans="1:1">
      <c r="A57" s="4">
        <v>26938</v>
      </c>
    </row>
    <row r="58" spans="1:1">
      <c r="A58" s="4">
        <v>27030</v>
      </c>
    </row>
    <row r="59" spans="1:1">
      <c r="A59" s="4">
        <v>27120</v>
      </c>
    </row>
    <row r="60" spans="1:1">
      <c r="A60" s="4">
        <v>27211</v>
      </c>
    </row>
    <row r="61" spans="1:1">
      <c r="A61" s="4">
        <v>27303</v>
      </c>
    </row>
    <row r="62" spans="1:1">
      <c r="A62" s="4">
        <v>27395</v>
      </c>
    </row>
    <row r="63" spans="1:1">
      <c r="A63" s="4">
        <v>27485</v>
      </c>
    </row>
    <row r="64" spans="1:1">
      <c r="A64" s="4">
        <v>27576</v>
      </c>
    </row>
    <row r="65" spans="1:1">
      <c r="A65" s="4">
        <v>27668</v>
      </c>
    </row>
    <row r="66" spans="1:1">
      <c r="A66" s="4">
        <v>27760</v>
      </c>
    </row>
    <row r="67" spans="1:1">
      <c r="A67" s="4">
        <v>27851</v>
      </c>
    </row>
    <row r="68" spans="1:1">
      <c r="A68" s="4">
        <v>27942</v>
      </c>
    </row>
    <row r="69" spans="1:1">
      <c r="A69" s="4">
        <v>28034</v>
      </c>
    </row>
    <row r="70" spans="1:1">
      <c r="A70" s="4">
        <v>28126</v>
      </c>
    </row>
    <row r="71" spans="1:1">
      <c r="A71" s="4">
        <v>28216</v>
      </c>
    </row>
    <row r="72" spans="1:1">
      <c r="A72" s="4">
        <v>28307</v>
      </c>
    </row>
    <row r="73" spans="1:1">
      <c r="A73" s="4">
        <v>28399</v>
      </c>
    </row>
    <row r="74" spans="1:1">
      <c r="A74" s="4">
        <v>28491</v>
      </c>
    </row>
    <row r="75" spans="1:1">
      <c r="A75" s="4">
        <v>28581</v>
      </c>
    </row>
    <row r="76" spans="1:1">
      <c r="A76" s="4">
        <v>28672</v>
      </c>
    </row>
    <row r="77" spans="1:1">
      <c r="A77" s="4">
        <v>28764</v>
      </c>
    </row>
    <row r="78" spans="1:1">
      <c r="A78" s="4">
        <v>28856</v>
      </c>
    </row>
    <row r="79" spans="1:1">
      <c r="A79" s="4">
        <v>28946</v>
      </c>
    </row>
    <row r="80" spans="1:1">
      <c r="A80" s="4">
        <v>29037</v>
      </c>
    </row>
    <row r="81" spans="1:1">
      <c r="A81" s="4">
        <v>29129</v>
      </c>
    </row>
    <row r="82" spans="1:1">
      <c r="A82" s="4">
        <v>29221</v>
      </c>
    </row>
    <row r="83" spans="1:1">
      <c r="A83" s="4">
        <v>29312</v>
      </c>
    </row>
    <row r="84" spans="1:1">
      <c r="A84" s="4">
        <v>29403</v>
      </c>
    </row>
    <row r="85" spans="1:1">
      <c r="A85" s="4">
        <v>29495</v>
      </c>
    </row>
    <row r="86" spans="1:1">
      <c r="A86" s="4">
        <v>29587</v>
      </c>
    </row>
    <row r="87" spans="1:1">
      <c r="A87" s="4">
        <v>29677</v>
      </c>
    </row>
    <row r="88" spans="1:1">
      <c r="A88" s="4">
        <v>29768</v>
      </c>
    </row>
    <row r="89" spans="1:1">
      <c r="A89" s="4">
        <v>29860</v>
      </c>
    </row>
    <row r="90" spans="1:1">
      <c r="A90" s="4">
        <v>29952</v>
      </c>
    </row>
    <row r="91" spans="1:1">
      <c r="A91" s="4">
        <v>30042</v>
      </c>
    </row>
    <row r="92" spans="1:1">
      <c r="A92" s="4">
        <v>30133</v>
      </c>
    </row>
    <row r="93" spans="1:1">
      <c r="A93" s="4">
        <v>30225</v>
      </c>
    </row>
    <row r="94" spans="1:1">
      <c r="A94" s="4">
        <v>30317</v>
      </c>
    </row>
    <row r="95" spans="1:1">
      <c r="A95" s="4">
        <v>30407</v>
      </c>
    </row>
    <row r="96" spans="1:1">
      <c r="A96" s="4">
        <v>30498</v>
      </c>
    </row>
    <row r="97" spans="1:1">
      <c r="A97" s="4">
        <v>30590</v>
      </c>
    </row>
    <row r="98" spans="1:1">
      <c r="A98" s="4">
        <v>30682</v>
      </c>
    </row>
    <row r="99" spans="1:1">
      <c r="A99" s="4">
        <v>30773</v>
      </c>
    </row>
    <row r="100" spans="1:1">
      <c r="A100" s="4">
        <v>30864</v>
      </c>
    </row>
    <row r="101" spans="1:1">
      <c r="A101" s="4">
        <v>30956</v>
      </c>
    </row>
    <row r="102" spans="1:1">
      <c r="A102" s="4">
        <v>31048</v>
      </c>
    </row>
    <row r="103" spans="1:1">
      <c r="A103" s="4">
        <v>31138</v>
      </c>
    </row>
    <row r="104" spans="1:1">
      <c r="A104" s="4">
        <v>31229</v>
      </c>
    </row>
    <row r="105" spans="1:1">
      <c r="A105" s="4">
        <v>31321</v>
      </c>
    </row>
    <row r="106" spans="1:1">
      <c r="A106" s="4">
        <v>31413</v>
      </c>
    </row>
    <row r="107" spans="1:1">
      <c r="A107" s="4">
        <v>31503</v>
      </c>
    </row>
    <row r="108" spans="1:1">
      <c r="A108" s="4">
        <v>31594</v>
      </c>
    </row>
    <row r="109" spans="1:1">
      <c r="A109" s="4">
        <v>31686</v>
      </c>
    </row>
    <row r="110" spans="1:1">
      <c r="A110" s="4">
        <v>31778</v>
      </c>
    </row>
    <row r="111" spans="1:1">
      <c r="A111" s="4">
        <v>31868</v>
      </c>
    </row>
    <row r="112" spans="1:1">
      <c r="A112" s="4">
        <v>31959</v>
      </c>
    </row>
    <row r="113" spans="1:7">
      <c r="A113" s="4">
        <v>32051</v>
      </c>
    </row>
    <row r="114" spans="1:7">
      <c r="A114" s="4">
        <v>32143</v>
      </c>
    </row>
    <row r="115" spans="1:7">
      <c r="A115" s="4">
        <v>32234</v>
      </c>
    </row>
    <row r="116" spans="1:7">
      <c r="A116" s="4">
        <v>32325</v>
      </c>
    </row>
    <row r="117" spans="1:7">
      <c r="A117" s="4">
        <v>32417</v>
      </c>
    </row>
    <row r="118" spans="1:7">
      <c r="A118" s="4">
        <v>32509</v>
      </c>
    </row>
    <row r="119" spans="1:7">
      <c r="A119" s="4">
        <v>32599</v>
      </c>
    </row>
    <row r="120" spans="1:7">
      <c r="A120" s="4">
        <v>32690</v>
      </c>
    </row>
    <row r="121" spans="1:7">
      <c r="A121" s="4">
        <v>32782</v>
      </c>
    </row>
    <row r="122" spans="1:7">
      <c r="A122" s="4">
        <v>32874</v>
      </c>
    </row>
    <row r="123" spans="1:7">
      <c r="A123" s="4">
        <v>32964</v>
      </c>
    </row>
    <row r="124" spans="1:7">
      <c r="A124" s="4">
        <v>33055</v>
      </c>
    </row>
    <row r="125" spans="1:7">
      <c r="A125" s="4">
        <v>33147</v>
      </c>
    </row>
    <row r="126" spans="1:7">
      <c r="A126" s="4">
        <v>33239</v>
      </c>
      <c r="B126">
        <f>[6]Quartalsdaten!P2</f>
        <v>98.942999999999998</v>
      </c>
      <c r="C126">
        <f>[6]Quartalsdaten!Q2</f>
        <v>89.382999999999996</v>
      </c>
      <c r="D126">
        <f>[6]Quartalsdaten!R2</f>
        <v>61.6</v>
      </c>
      <c r="E126">
        <f>Annual!W2</f>
        <v>1961.3879999999999</v>
      </c>
      <c r="F126" s="41">
        <f>Annual!Y2</f>
        <v>3.9350657799476663</v>
      </c>
      <c r="G126">
        <f>Annual!Z2</f>
        <v>161.44999999999999</v>
      </c>
    </row>
    <row r="127" spans="1:7">
      <c r="A127" s="4">
        <v>33329</v>
      </c>
      <c r="B127">
        <f>[6]Quartalsdaten!P3</f>
        <v>95.603999999999999</v>
      </c>
      <c r="C127">
        <f>[6]Quartalsdaten!Q3</f>
        <v>88.747</v>
      </c>
      <c r="D127">
        <f>[6]Quartalsdaten!R3</f>
        <v>60.3</v>
      </c>
      <c r="E127">
        <f>Annual!W3</f>
        <v>1961.3879999999999</v>
      </c>
      <c r="F127" s="41">
        <f>Annual!Y3</f>
        <v>3.9350657799476663</v>
      </c>
      <c r="G127">
        <f>Annual!Z3</f>
        <v>161.44999999999999</v>
      </c>
    </row>
    <row r="128" spans="1:7">
      <c r="A128" s="4">
        <v>33420</v>
      </c>
      <c r="B128">
        <f>[6]Quartalsdaten!P4</f>
        <v>96.275999999999996</v>
      </c>
      <c r="C128">
        <f>[6]Quartalsdaten!Q4</f>
        <v>76.861999999999995</v>
      </c>
      <c r="D128">
        <f>[6]Quartalsdaten!R4</f>
        <v>65.8</v>
      </c>
      <c r="E128">
        <f>Annual!W4</f>
        <v>1961.3879999999999</v>
      </c>
      <c r="F128" s="41">
        <f>Annual!Y4</f>
        <v>3.9350657799476663</v>
      </c>
      <c r="G128">
        <f>Annual!Z4</f>
        <v>161.44999999999999</v>
      </c>
    </row>
    <row r="129" spans="1:7">
      <c r="A129" s="4">
        <v>33512</v>
      </c>
      <c r="B129">
        <f>[6]Quartalsdaten!P5</f>
        <v>85.281000000000006</v>
      </c>
      <c r="C129">
        <f>[6]Quartalsdaten!Q5</f>
        <v>83.075000000000003</v>
      </c>
      <c r="D129">
        <f>[6]Quartalsdaten!R5</f>
        <v>59.2</v>
      </c>
      <c r="E129">
        <f>Annual!W5</f>
        <v>1961.3879999999999</v>
      </c>
      <c r="F129" s="41">
        <f>Annual!Y5</f>
        <v>3.9350657799476663</v>
      </c>
      <c r="G129">
        <f>Annual!Z5</f>
        <v>161.44999999999999</v>
      </c>
    </row>
    <row r="130" spans="1:7">
      <c r="A130" s="4">
        <v>33604</v>
      </c>
      <c r="B130">
        <f>[6]Quartalsdaten!P6</f>
        <v>104.154</v>
      </c>
      <c r="C130">
        <f>[6]Quartalsdaten!Q6</f>
        <v>99.95</v>
      </c>
      <c r="D130">
        <f>[6]Quartalsdaten!R6</f>
        <v>63.2</v>
      </c>
      <c r="E130">
        <f>Annual!W6</f>
        <v>2013.713</v>
      </c>
      <c r="F130" s="41">
        <f>Annual!Y6</f>
        <v>3.18187447764402</v>
      </c>
      <c r="G130">
        <f>Annual!Z6</f>
        <v>173.3</v>
      </c>
    </row>
    <row r="131" spans="1:7">
      <c r="A131" s="4">
        <v>33695</v>
      </c>
      <c r="B131">
        <f>[6]Quartalsdaten!P7</f>
        <v>99.311000000000007</v>
      </c>
      <c r="C131">
        <f>[6]Quartalsdaten!Q7</f>
        <v>91.400999999999996</v>
      </c>
      <c r="D131">
        <f>[6]Quartalsdaten!R7</f>
        <v>59.3</v>
      </c>
      <c r="E131">
        <f>Annual!W7</f>
        <v>2013.713</v>
      </c>
      <c r="F131" s="41">
        <f>Annual!Y7</f>
        <v>3.18187447764402</v>
      </c>
      <c r="G131">
        <f>Annual!Z7</f>
        <v>173.3</v>
      </c>
    </row>
    <row r="132" spans="1:7">
      <c r="A132" s="4">
        <v>33786</v>
      </c>
      <c r="B132">
        <f>[6]Quartalsdaten!P8</f>
        <v>96.912999999999997</v>
      </c>
      <c r="C132">
        <f>[6]Quartalsdaten!Q8</f>
        <v>78.218000000000004</v>
      </c>
      <c r="D132">
        <f>[6]Quartalsdaten!R8</f>
        <v>66</v>
      </c>
      <c r="E132">
        <f>Annual!W8</f>
        <v>2013.713</v>
      </c>
      <c r="F132" s="41">
        <f>Annual!Y8</f>
        <v>3.18187447764402</v>
      </c>
      <c r="G132">
        <f>Annual!Z8</f>
        <v>173.3</v>
      </c>
    </row>
    <row r="133" spans="1:7">
      <c r="A133" s="4">
        <v>33878</v>
      </c>
      <c r="B133">
        <f>[6]Quartalsdaten!P9</f>
        <v>84.113</v>
      </c>
      <c r="C133">
        <f>[6]Quartalsdaten!Q9</f>
        <v>84.680999999999997</v>
      </c>
      <c r="D133">
        <f>[6]Quartalsdaten!R9</f>
        <v>62</v>
      </c>
      <c r="E133">
        <f>Annual!W9</f>
        <v>2013.713</v>
      </c>
      <c r="F133" s="41">
        <f>Annual!Y9</f>
        <v>3.18187447764402</v>
      </c>
      <c r="G133">
        <f>Annual!Z9</f>
        <v>173.3</v>
      </c>
    </row>
    <row r="134" spans="1:7">
      <c r="A134" s="4">
        <v>33970</v>
      </c>
      <c r="B134">
        <f>[6]Quartalsdaten!P10</f>
        <v>97.671000000000006</v>
      </c>
      <c r="C134">
        <f>[6]Quartalsdaten!Q10</f>
        <v>99.835999999999999</v>
      </c>
      <c r="D134">
        <f>[6]Quartalsdaten!R10</f>
        <v>62.2</v>
      </c>
      <c r="E134">
        <f>Annual!W10</f>
        <v>2062.6559999999999</v>
      </c>
      <c r="F134" s="41">
        <f>Annual!Y10</f>
        <v>-0.23584373739490294</v>
      </c>
      <c r="G134">
        <f>Annual!Z10</f>
        <v>179.27</v>
      </c>
    </row>
    <row r="135" spans="1:7">
      <c r="A135" s="4">
        <v>34060</v>
      </c>
      <c r="B135">
        <f>[6]Quartalsdaten!P11</f>
        <v>98.82</v>
      </c>
      <c r="C135">
        <f>[6]Quartalsdaten!Q11</f>
        <v>93.881</v>
      </c>
      <c r="D135">
        <f>[6]Quartalsdaten!R11</f>
        <v>60.3</v>
      </c>
      <c r="E135">
        <f>Annual!W11</f>
        <v>2062.6559999999999</v>
      </c>
      <c r="F135" s="41">
        <f>Annual!Y11</f>
        <v>-0.23584373739490294</v>
      </c>
      <c r="G135">
        <f>Annual!Z11</f>
        <v>179.27</v>
      </c>
    </row>
    <row r="136" spans="1:7">
      <c r="A136" s="4">
        <v>34151</v>
      </c>
      <c r="B136">
        <f>[6]Quartalsdaten!P12</f>
        <v>98.674999999999997</v>
      </c>
      <c r="C136">
        <f>[6]Quartalsdaten!Q12</f>
        <v>82.605999999999995</v>
      </c>
      <c r="D136">
        <f>[6]Quartalsdaten!R12</f>
        <v>66</v>
      </c>
      <c r="E136">
        <f>Annual!W12</f>
        <v>2062.6559999999999</v>
      </c>
      <c r="F136" s="41">
        <f>Annual!Y12</f>
        <v>-0.23584373739490294</v>
      </c>
      <c r="G136">
        <f>Annual!Z12</f>
        <v>179.27</v>
      </c>
    </row>
    <row r="137" spans="1:7">
      <c r="A137" s="4">
        <v>34243</v>
      </c>
      <c r="B137">
        <f>[6]Quartalsdaten!P13</f>
        <v>83.418999999999997</v>
      </c>
      <c r="C137">
        <f>[6]Quartalsdaten!Q13</f>
        <v>86.942999999999998</v>
      </c>
      <c r="D137">
        <f>[6]Quartalsdaten!R13</f>
        <v>62.3</v>
      </c>
      <c r="E137">
        <f>Annual!W13</f>
        <v>2062.6559999999999</v>
      </c>
      <c r="F137" s="41">
        <f>Annual!Y13</f>
        <v>-0.23584373739490294</v>
      </c>
      <c r="G137">
        <f>Annual!Z13</f>
        <v>179.27</v>
      </c>
    </row>
    <row r="138" spans="1:7">
      <c r="A138" s="4">
        <v>34335</v>
      </c>
      <c r="B138">
        <f>[6]Quartalsdaten!P14</f>
        <v>99.001000000000005</v>
      </c>
      <c r="C138">
        <f>[6]Quartalsdaten!Q14</f>
        <v>105.99299999999999</v>
      </c>
      <c r="D138">
        <f>[6]Quartalsdaten!R14</f>
        <v>63.2</v>
      </c>
      <c r="E138">
        <f>Annual!W14</f>
        <v>2103.1790000000001</v>
      </c>
      <c r="F138" s="41">
        <f>Annual!Y14</f>
        <v>0.25250033401815752</v>
      </c>
      <c r="G138">
        <f>Annual!Z14</f>
        <v>191.02</v>
      </c>
    </row>
    <row r="139" spans="1:7">
      <c r="A139" s="4">
        <v>34425</v>
      </c>
      <c r="B139">
        <f>[6]Quartalsdaten!P15</f>
        <v>101.676</v>
      </c>
      <c r="C139">
        <f>[6]Quartalsdaten!Q15</f>
        <v>95.462000000000003</v>
      </c>
      <c r="D139">
        <f>[6]Quartalsdaten!R15</f>
        <v>60.3</v>
      </c>
      <c r="E139">
        <f>Annual!W15</f>
        <v>2103.1790000000001</v>
      </c>
      <c r="F139" s="41">
        <f>Annual!Y15</f>
        <v>0.25250033401815752</v>
      </c>
      <c r="G139">
        <f>Annual!Z15</f>
        <v>191.02</v>
      </c>
    </row>
    <row r="140" spans="1:7">
      <c r="A140" s="4">
        <v>34516</v>
      </c>
      <c r="B140">
        <f>[6]Quartalsdaten!P16</f>
        <v>105.651</v>
      </c>
      <c r="C140">
        <f>[6]Quartalsdaten!Q16</f>
        <v>88.912000000000006</v>
      </c>
      <c r="D140">
        <f>[6]Quartalsdaten!R16</f>
        <v>65.8</v>
      </c>
      <c r="E140">
        <f>Annual!W16</f>
        <v>2103.1790000000001</v>
      </c>
      <c r="F140" s="41">
        <f>Annual!Y16</f>
        <v>0.25250033401815752</v>
      </c>
      <c r="G140">
        <f>Annual!Z16</f>
        <v>191.02</v>
      </c>
    </row>
    <row r="141" spans="1:7">
      <c r="A141" s="4">
        <v>34608</v>
      </c>
      <c r="B141">
        <f>[6]Quartalsdaten!P17</f>
        <v>92.537999999999997</v>
      </c>
      <c r="C141">
        <f>[6]Quartalsdaten!Q17</f>
        <v>95.436000000000007</v>
      </c>
      <c r="D141">
        <f>[6]Quartalsdaten!R17</f>
        <v>61.2</v>
      </c>
      <c r="E141">
        <f>Annual!W17</f>
        <v>2103.1790000000001</v>
      </c>
      <c r="F141" s="41">
        <f>Annual!Y17</f>
        <v>0.25250033401815752</v>
      </c>
      <c r="G141">
        <f>Annual!Z17</f>
        <v>191.02</v>
      </c>
    </row>
    <row r="142" spans="1:7">
      <c r="A142" s="4">
        <v>34700</v>
      </c>
      <c r="B142">
        <f>[6]Quartalsdaten!P18</f>
        <v>107.59399999999999</v>
      </c>
      <c r="C142">
        <f>[6]Quartalsdaten!Q18</f>
        <v>106.848</v>
      </c>
      <c r="D142">
        <f>[6]Quartalsdaten!R18</f>
        <v>64.2</v>
      </c>
      <c r="E142">
        <f>Annual!W18</f>
        <v>2139.5070000000001</v>
      </c>
      <c r="F142" s="41">
        <f>Annual!Y18</f>
        <v>0.25661907158984754</v>
      </c>
      <c r="G142">
        <f>Annual!Z18</f>
        <v>197.68</v>
      </c>
    </row>
    <row r="143" spans="1:7">
      <c r="A143" s="4">
        <v>34790</v>
      </c>
      <c r="B143">
        <f>[6]Quartalsdaten!P19</f>
        <v>105.995</v>
      </c>
      <c r="C143">
        <f>[6]Quartalsdaten!Q19</f>
        <v>102.267</v>
      </c>
      <c r="D143">
        <f>[6]Quartalsdaten!R19</f>
        <v>59.3</v>
      </c>
      <c r="E143">
        <f>Annual!W19</f>
        <v>2139.5070000000001</v>
      </c>
      <c r="F143" s="41">
        <f>Annual!Y19</f>
        <v>0.25661907158984754</v>
      </c>
      <c r="G143">
        <f>Annual!Z19</f>
        <v>197.68</v>
      </c>
    </row>
    <row r="144" spans="1:7">
      <c r="A144" s="4">
        <v>34881</v>
      </c>
      <c r="B144">
        <f>[6]Quartalsdaten!P20</f>
        <v>107.59699999999999</v>
      </c>
      <c r="C144">
        <f>[6]Quartalsdaten!Q20</f>
        <v>91.679000000000002</v>
      </c>
      <c r="D144">
        <f>[6]Quartalsdaten!R20</f>
        <v>64.8</v>
      </c>
      <c r="E144">
        <f>Annual!W20</f>
        <v>2139.5070000000001</v>
      </c>
      <c r="F144" s="41">
        <f>Annual!Y20</f>
        <v>0.25661907158984754</v>
      </c>
      <c r="G144">
        <f>Annual!Z20</f>
        <v>197.68</v>
      </c>
    </row>
    <row r="145" spans="1:7">
      <c r="A145" s="4">
        <v>34973</v>
      </c>
      <c r="B145">
        <f>[6]Quartalsdaten!P21</f>
        <v>93.082999999999998</v>
      </c>
      <c r="C145">
        <f>[6]Quartalsdaten!Q21</f>
        <v>94.046999999999997</v>
      </c>
      <c r="D145">
        <f>[6]Quartalsdaten!R21</f>
        <v>61.2</v>
      </c>
      <c r="E145">
        <f>Annual!W21</f>
        <v>2139.5070000000001</v>
      </c>
      <c r="F145" s="41">
        <f>Annual!Y21</f>
        <v>0.25661907158984754</v>
      </c>
      <c r="G145">
        <f>Annual!Z21</f>
        <v>197.68</v>
      </c>
    </row>
    <row r="146" spans="1:7">
      <c r="A146" s="4">
        <v>35065</v>
      </c>
      <c r="B146">
        <f>[6]Quartalsdaten!P22</f>
        <v>106.423</v>
      </c>
      <c r="C146">
        <f>[6]Quartalsdaten!Q22</f>
        <v>109.003</v>
      </c>
      <c r="D146">
        <f>[6]Quartalsdaten!R22</f>
        <v>63.6</v>
      </c>
      <c r="E146">
        <f>Annual!W22</f>
        <v>2174.404</v>
      </c>
      <c r="F146" s="41">
        <f>Annual!Y22</f>
        <v>-0.53663923539507552</v>
      </c>
      <c r="G146">
        <f>Annual!Z22</f>
        <v>200.37</v>
      </c>
    </row>
    <row r="147" spans="1:7">
      <c r="A147" s="4">
        <v>35156</v>
      </c>
      <c r="B147">
        <f>[6]Quartalsdaten!P23</f>
        <v>108.07299999999999</v>
      </c>
      <c r="C147">
        <f>[6]Quartalsdaten!Q23</f>
        <v>100.876</v>
      </c>
      <c r="D147">
        <f>[6]Quartalsdaten!R23</f>
        <v>59.3</v>
      </c>
      <c r="E147">
        <f>Annual!W23</f>
        <v>2174.404</v>
      </c>
      <c r="F147" s="41">
        <f>Annual!Y23</f>
        <v>-0.53663923539507552</v>
      </c>
      <c r="G147">
        <f>Annual!Z23</f>
        <v>200.37</v>
      </c>
    </row>
    <row r="148" spans="1:7">
      <c r="A148" s="4">
        <v>35247</v>
      </c>
      <c r="B148">
        <f>[6]Quartalsdaten!P24</f>
        <v>110.72</v>
      </c>
      <c r="C148">
        <f>[6]Quartalsdaten!Q24</f>
        <v>90.090999999999994</v>
      </c>
      <c r="D148">
        <f>[6]Quartalsdaten!R24</f>
        <v>65.8</v>
      </c>
      <c r="E148">
        <f>Annual!W24</f>
        <v>2174.404</v>
      </c>
      <c r="F148" s="41">
        <f>Annual!Y24</f>
        <v>-0.53663923539507552</v>
      </c>
      <c r="G148">
        <f>Annual!Z24</f>
        <v>200.37</v>
      </c>
    </row>
    <row r="149" spans="1:7">
      <c r="A149" s="4">
        <v>35339</v>
      </c>
      <c r="B149">
        <f>[6]Quartalsdaten!P25</f>
        <v>99.66</v>
      </c>
      <c r="C149">
        <f>[6]Quartalsdaten!Q25</f>
        <v>95.843999999999994</v>
      </c>
      <c r="D149">
        <f>[6]Quartalsdaten!R25</f>
        <v>60.2</v>
      </c>
      <c r="E149">
        <f>Annual!W25</f>
        <v>2174.404</v>
      </c>
      <c r="F149" s="41">
        <f>Annual!Y25</f>
        <v>-0.53663923539507552</v>
      </c>
      <c r="G149">
        <f>Annual!Z25</f>
        <v>200.37</v>
      </c>
    </row>
    <row r="150" spans="1:7">
      <c r="A150" s="4">
        <v>35431</v>
      </c>
      <c r="B150">
        <f>[6]Quartalsdaten!P26</f>
        <v>103.43899999999999</v>
      </c>
      <c r="C150">
        <f>[6]Quartalsdaten!Q26</f>
        <v>109.081</v>
      </c>
      <c r="D150">
        <f>[6]Quartalsdaten!R26</f>
        <v>60.2</v>
      </c>
      <c r="E150">
        <f>Annual!W26</f>
        <v>2208.759</v>
      </c>
      <c r="F150" s="41">
        <f>Annual!Y26</f>
        <v>-0.28481065611957179</v>
      </c>
      <c r="G150">
        <f>Annual!Z26</f>
        <v>200.45</v>
      </c>
    </row>
    <row r="151" spans="1:7">
      <c r="A151" s="4">
        <v>35521</v>
      </c>
      <c r="B151">
        <f>[6]Quartalsdaten!P27</f>
        <v>114.273</v>
      </c>
      <c r="C151">
        <f>[6]Quartalsdaten!Q27</f>
        <v>104.027</v>
      </c>
      <c r="D151">
        <f>[6]Quartalsdaten!R27</f>
        <v>61.3</v>
      </c>
      <c r="E151">
        <f>Annual!W27</f>
        <v>2208.759</v>
      </c>
      <c r="F151" s="41">
        <f>Annual!Y27</f>
        <v>-0.28481065611957179</v>
      </c>
      <c r="G151">
        <f>Annual!Z27</f>
        <v>200.45</v>
      </c>
    </row>
    <row r="152" spans="1:7">
      <c r="A152" s="4">
        <v>35612</v>
      </c>
      <c r="B152">
        <f>[6]Quartalsdaten!P28</f>
        <v>120.22799999999999</v>
      </c>
      <c r="C152">
        <f>[6]Quartalsdaten!Q28</f>
        <v>95.599000000000004</v>
      </c>
      <c r="D152">
        <f>[6]Quartalsdaten!R28</f>
        <v>65.8</v>
      </c>
      <c r="E152">
        <f>Annual!W28</f>
        <v>2208.759</v>
      </c>
      <c r="F152" s="41">
        <f>Annual!Y28</f>
        <v>-0.28481065611957179</v>
      </c>
      <c r="G152">
        <f>Annual!Z28</f>
        <v>200.45</v>
      </c>
    </row>
    <row r="153" spans="1:7">
      <c r="A153" s="4">
        <v>35704</v>
      </c>
      <c r="B153">
        <f>[6]Quartalsdaten!P29</f>
        <v>104.98399999999999</v>
      </c>
      <c r="C153">
        <f>[6]Quartalsdaten!Q29</f>
        <v>103.08799999999999</v>
      </c>
      <c r="D153">
        <f>[6]Quartalsdaten!R29</f>
        <v>60.9</v>
      </c>
      <c r="E153">
        <f>Annual!W29</f>
        <v>2208.759</v>
      </c>
      <c r="F153" s="41">
        <f>Annual!Y29</f>
        <v>-0.28481065611957179</v>
      </c>
      <c r="G153">
        <f>Annual!Z29</f>
        <v>200.45</v>
      </c>
    </row>
    <row r="154" spans="1:7">
      <c r="A154" s="4">
        <v>35796</v>
      </c>
      <c r="B154">
        <f>[6]Quartalsdaten!P30</f>
        <v>119.351</v>
      </c>
      <c r="C154">
        <f>[6]Quartalsdaten!Q30</f>
        <v>112.82</v>
      </c>
      <c r="D154">
        <f>[6]Quartalsdaten!R30</f>
        <v>62.2</v>
      </c>
      <c r="E154">
        <f>Annual!W30</f>
        <v>2243.8989999999999</v>
      </c>
      <c r="F154" s="41">
        <f>Annual!Y30</f>
        <v>0.10542978984346973</v>
      </c>
      <c r="G154">
        <f>Annual!Z30</f>
        <v>194.36</v>
      </c>
    </row>
    <row r="155" spans="1:7">
      <c r="A155" s="4">
        <v>35886</v>
      </c>
      <c r="B155">
        <f>[6]Quartalsdaten!P31</f>
        <v>109.997</v>
      </c>
      <c r="C155">
        <f>[6]Quartalsdaten!Q31</f>
        <v>102.902</v>
      </c>
      <c r="D155">
        <f>[6]Quartalsdaten!R31</f>
        <v>59.3</v>
      </c>
      <c r="E155">
        <f>Annual!W31</f>
        <v>2243.8989999999999</v>
      </c>
      <c r="F155" s="41">
        <f>Annual!Y31</f>
        <v>0.10542978984346973</v>
      </c>
      <c r="G155">
        <f>Annual!Z31</f>
        <v>194.36</v>
      </c>
    </row>
    <row r="156" spans="1:7">
      <c r="A156" s="4">
        <v>35977</v>
      </c>
      <c r="B156">
        <f>[6]Quartalsdaten!P32</f>
        <v>120.64400000000001</v>
      </c>
      <c r="C156">
        <f>[6]Quartalsdaten!Q32</f>
        <v>96.126999999999995</v>
      </c>
      <c r="D156">
        <f>[6]Quartalsdaten!R32</f>
        <v>66</v>
      </c>
      <c r="E156">
        <f>Annual!W32</f>
        <v>2243.8989999999999</v>
      </c>
      <c r="F156" s="41">
        <f>Annual!Y32</f>
        <v>0.10542978984346973</v>
      </c>
      <c r="G156">
        <f>Annual!Z32</f>
        <v>194.36</v>
      </c>
    </row>
    <row r="157" spans="1:7">
      <c r="A157" s="4">
        <v>36069</v>
      </c>
      <c r="B157">
        <f>[6]Quartalsdaten!P33</f>
        <v>102.41</v>
      </c>
      <c r="C157">
        <f>[6]Quartalsdaten!Q33</f>
        <v>104.684</v>
      </c>
      <c r="D157">
        <f>[6]Quartalsdaten!R33</f>
        <v>63</v>
      </c>
      <c r="E157">
        <f>Annual!W33</f>
        <v>2243.8989999999999</v>
      </c>
      <c r="F157" s="41">
        <f>Annual!Y33</f>
        <v>0.10542978984346973</v>
      </c>
      <c r="G157">
        <f>Annual!Z33</f>
        <v>194.36</v>
      </c>
    </row>
    <row r="158" spans="1:7">
      <c r="A158" s="4">
        <v>36161</v>
      </c>
      <c r="B158">
        <f>[6]Quartalsdaten!P34</f>
        <v>114.458</v>
      </c>
      <c r="C158">
        <f>[6]Quartalsdaten!Q34</f>
        <v>113.72</v>
      </c>
      <c r="D158">
        <f>[6]Quartalsdaten!R34</f>
        <v>62.2</v>
      </c>
      <c r="E158">
        <f>Annual!W34</f>
        <v>2282.384</v>
      </c>
      <c r="F158" s="41">
        <f>Annual!Y34</f>
        <v>0.37028273945138857</v>
      </c>
      <c r="G158">
        <f>Annual!Z34</f>
        <v>185.34</v>
      </c>
    </row>
    <row r="159" spans="1:7">
      <c r="A159" s="4">
        <v>36251</v>
      </c>
      <c r="B159">
        <f>[6]Quartalsdaten!P35</f>
        <v>110.27</v>
      </c>
      <c r="C159">
        <f>[6]Quartalsdaten!Q35</f>
        <v>107.688</v>
      </c>
      <c r="D159">
        <f>[6]Quartalsdaten!R35</f>
        <v>60.3</v>
      </c>
      <c r="E159">
        <f>Annual!W35</f>
        <v>2282.384</v>
      </c>
      <c r="F159" s="41">
        <f>Annual!Y35</f>
        <v>0.37028273945138857</v>
      </c>
      <c r="G159">
        <f>Annual!Z35</f>
        <v>185.34</v>
      </c>
    </row>
    <row r="160" spans="1:7">
      <c r="A160" s="4">
        <v>36342</v>
      </c>
      <c r="B160">
        <f>[6]Quartalsdaten!P36</f>
        <v>116.97</v>
      </c>
      <c r="C160">
        <f>[6]Quartalsdaten!Q36</f>
        <v>96.081000000000003</v>
      </c>
      <c r="D160">
        <f>[6]Quartalsdaten!R36</f>
        <v>66</v>
      </c>
      <c r="E160">
        <f>Annual!W36</f>
        <v>2282.384</v>
      </c>
      <c r="F160" s="41">
        <f>Annual!Y36</f>
        <v>0.37028273945138857</v>
      </c>
      <c r="G160">
        <f>Annual!Z36</f>
        <v>185.34</v>
      </c>
    </row>
    <row r="161" spans="1:7">
      <c r="A161" s="4">
        <v>36434</v>
      </c>
      <c r="B161">
        <f>[6]Quartalsdaten!P37</f>
        <v>99.284000000000006</v>
      </c>
      <c r="C161">
        <f>[6]Quartalsdaten!Q37</f>
        <v>103.508</v>
      </c>
      <c r="D161">
        <f>[6]Quartalsdaten!R37</f>
        <v>63.3</v>
      </c>
      <c r="E161">
        <f>Annual!W37</f>
        <v>2282.384</v>
      </c>
      <c r="F161" s="41">
        <f>Annual!Y37</f>
        <v>0.37028273945138857</v>
      </c>
      <c r="G161">
        <f>Annual!Z37</f>
        <v>185.34</v>
      </c>
    </row>
    <row r="162" spans="1:7">
      <c r="A162" s="4">
        <v>36526</v>
      </c>
      <c r="B162">
        <f>[6]Quartalsdaten!P38</f>
        <v>118.73399999999999</v>
      </c>
      <c r="C162">
        <f>[6]Quartalsdaten!Q38</f>
        <v>113.22199999999999</v>
      </c>
      <c r="D162">
        <f>[6]Quartalsdaten!R38</f>
        <v>64.2</v>
      </c>
      <c r="E162">
        <f>Annual!W38</f>
        <v>2322.7339999999999</v>
      </c>
      <c r="F162" s="41">
        <f>Annual!Y38</f>
        <v>1.545263082212589</v>
      </c>
      <c r="G162">
        <f>Annual!Z38</f>
        <v>187.07</v>
      </c>
    </row>
    <row r="163" spans="1:7">
      <c r="A163" s="4">
        <v>36617</v>
      </c>
      <c r="B163">
        <f>[6]Quartalsdaten!P39</f>
        <v>106.08799999999999</v>
      </c>
      <c r="C163">
        <f>[6]Quartalsdaten!Q39</f>
        <v>108.10599999999999</v>
      </c>
      <c r="D163">
        <f>[6]Quartalsdaten!R39</f>
        <v>59.3</v>
      </c>
      <c r="E163">
        <f>Annual!W39</f>
        <v>2322.7339999999999</v>
      </c>
      <c r="F163" s="41">
        <f>Annual!Y39</f>
        <v>1.545263082212589</v>
      </c>
      <c r="G163">
        <f>Annual!Z39</f>
        <v>187.07</v>
      </c>
    </row>
    <row r="164" spans="1:7">
      <c r="A164" s="4">
        <v>36708</v>
      </c>
      <c r="B164">
        <f>[6]Quartalsdaten!P40</f>
        <v>111.128</v>
      </c>
      <c r="C164">
        <f>[6]Quartalsdaten!Q40</f>
        <v>94.433999999999997</v>
      </c>
      <c r="D164">
        <f>[6]Quartalsdaten!R40</f>
        <v>64.8</v>
      </c>
      <c r="E164">
        <f>Annual!W40</f>
        <v>2322.7339999999999</v>
      </c>
      <c r="F164" s="41">
        <f>Annual!Y40</f>
        <v>1.545263082212589</v>
      </c>
      <c r="G164">
        <f>Annual!Z40</f>
        <v>187.07</v>
      </c>
    </row>
    <row r="165" spans="1:7">
      <c r="A165" s="4">
        <v>36800</v>
      </c>
      <c r="B165">
        <f>[6]Quartalsdaten!P41</f>
        <v>93.88</v>
      </c>
      <c r="C165">
        <f>[6]Quartalsdaten!Q41</f>
        <v>97.364000000000004</v>
      </c>
      <c r="D165">
        <f>[6]Quartalsdaten!R41</f>
        <v>61.2</v>
      </c>
      <c r="E165">
        <f>Annual!W41</f>
        <v>2322.7339999999999</v>
      </c>
      <c r="F165" s="41">
        <f>Annual!Y41</f>
        <v>1.545263082212589</v>
      </c>
      <c r="G165">
        <f>Annual!Z41</f>
        <v>187.07</v>
      </c>
    </row>
    <row r="166" spans="1:7">
      <c r="A166" s="4">
        <v>36892</v>
      </c>
      <c r="B166">
        <f>[6]Quartalsdaten!P42</f>
        <v>120.65900000000001</v>
      </c>
      <c r="C166">
        <f>[6]Quartalsdaten!Q42</f>
        <v>119.771</v>
      </c>
      <c r="D166">
        <f>[6]Quartalsdaten!R42</f>
        <v>63.6</v>
      </c>
      <c r="E166">
        <f>Annual!W42</f>
        <v>2362.27</v>
      </c>
      <c r="F166" s="41">
        <f>Annual!Y42</f>
        <v>1.5468504870315369</v>
      </c>
      <c r="G166">
        <f>Annual!Z42</f>
        <v>183.43</v>
      </c>
    </row>
    <row r="167" spans="1:7">
      <c r="A167" s="4">
        <v>36982</v>
      </c>
      <c r="B167">
        <f>[6]Quartalsdaten!P43</f>
        <v>109.667</v>
      </c>
      <c r="C167">
        <f>[6]Quartalsdaten!Q43</f>
        <v>113.551</v>
      </c>
      <c r="D167">
        <f>[6]Quartalsdaten!R43</f>
        <v>59.3</v>
      </c>
      <c r="E167">
        <f>Annual!W43</f>
        <v>2362.27</v>
      </c>
      <c r="F167" s="41">
        <f>Annual!Y43</f>
        <v>1.5468504870315369</v>
      </c>
      <c r="G167">
        <f>Annual!Z43</f>
        <v>183.43</v>
      </c>
    </row>
    <row r="168" spans="1:7">
      <c r="A168" s="4">
        <v>37073</v>
      </c>
      <c r="B168">
        <f>[6]Quartalsdaten!P44</f>
        <v>120.789</v>
      </c>
      <c r="C168">
        <f>[6]Quartalsdaten!Q44</f>
        <v>101.601</v>
      </c>
      <c r="D168">
        <f>[6]Quartalsdaten!R44</f>
        <v>64.8</v>
      </c>
      <c r="E168">
        <f>Annual!W44</f>
        <v>2362.27</v>
      </c>
      <c r="F168" s="41">
        <f>Annual!Y44</f>
        <v>1.5468504870315369</v>
      </c>
      <c r="G168">
        <f>Annual!Z44</f>
        <v>183.43</v>
      </c>
    </row>
    <row r="169" spans="1:7">
      <c r="A169" s="4">
        <v>37165</v>
      </c>
      <c r="B169">
        <f>[6]Quartalsdaten!P45</f>
        <v>104.34099999999999</v>
      </c>
      <c r="C169">
        <f>[6]Quartalsdaten!Q45</f>
        <v>104.67</v>
      </c>
      <c r="D169">
        <f>[6]Quartalsdaten!R45</f>
        <v>60.2</v>
      </c>
      <c r="E169">
        <f>Annual!W45</f>
        <v>2362.27</v>
      </c>
      <c r="F169" s="41">
        <f>Annual!Y45</f>
        <v>1.5468504870315369</v>
      </c>
      <c r="G169">
        <f>Annual!Z45</f>
        <v>183.43</v>
      </c>
    </row>
    <row r="170" spans="1:7">
      <c r="A170" s="4">
        <v>37257</v>
      </c>
      <c r="B170">
        <f>[6]Quartalsdaten!P46</f>
        <v>115.664</v>
      </c>
      <c r="C170">
        <f>[6]Quartalsdaten!Q46</f>
        <v>112.47199999999999</v>
      </c>
      <c r="D170">
        <f>[6]Quartalsdaten!R46</f>
        <v>61.6</v>
      </c>
      <c r="E170">
        <f>Annual!W46</f>
        <v>2398.6219999999998</v>
      </c>
      <c r="F170" s="41">
        <f>Annual!Y46</f>
        <v>5.1814750302359158E-3</v>
      </c>
      <c r="G170">
        <f>Annual!Z46</f>
        <v>183.11</v>
      </c>
    </row>
    <row r="171" spans="1:7">
      <c r="A171" s="4">
        <v>37347</v>
      </c>
      <c r="B171">
        <f>[6]Quartalsdaten!P47</f>
        <v>111.827</v>
      </c>
      <c r="C171">
        <f>[6]Quartalsdaten!Q47</f>
        <v>107.43300000000001</v>
      </c>
      <c r="D171">
        <f>[6]Quartalsdaten!R47</f>
        <v>60.3</v>
      </c>
      <c r="E171">
        <f>Annual!W47</f>
        <v>2398.6219999999998</v>
      </c>
      <c r="F171" s="41">
        <f>Annual!Y47</f>
        <v>5.1814750302359158E-3</v>
      </c>
      <c r="G171">
        <f>Annual!Z47</f>
        <v>183.11</v>
      </c>
    </row>
    <row r="172" spans="1:7">
      <c r="A172" s="4">
        <v>37438</v>
      </c>
      <c r="B172">
        <f>[6]Quartalsdaten!P48</f>
        <v>124.988</v>
      </c>
      <c r="C172">
        <f>[6]Quartalsdaten!Q48</f>
        <v>97.322999999999993</v>
      </c>
      <c r="D172">
        <f>[6]Quartalsdaten!R48</f>
        <v>65.8</v>
      </c>
      <c r="E172">
        <f>Annual!W48</f>
        <v>2398.6219999999998</v>
      </c>
      <c r="F172" s="41">
        <f>Annual!Y48</f>
        <v>5.1814750302359158E-3</v>
      </c>
      <c r="G172">
        <f>Annual!Z48</f>
        <v>183.11</v>
      </c>
    </row>
    <row r="173" spans="1:7">
      <c r="A173" s="4">
        <v>37530</v>
      </c>
      <c r="B173">
        <f>[6]Quartalsdaten!P49</f>
        <v>102.127</v>
      </c>
      <c r="C173">
        <f>[6]Quartalsdaten!Q49</f>
        <v>100.93600000000001</v>
      </c>
      <c r="D173">
        <f>[6]Quartalsdaten!R49</f>
        <v>60.2</v>
      </c>
      <c r="E173">
        <f>Annual!W49</f>
        <v>2398.6219999999998</v>
      </c>
      <c r="F173" s="41">
        <f>Annual!Y49</f>
        <v>5.1814750302359158E-3</v>
      </c>
      <c r="G173">
        <f>Annual!Z49</f>
        <v>183.11</v>
      </c>
    </row>
    <row r="174" spans="1:7">
      <c r="A174" s="4">
        <v>37622</v>
      </c>
      <c r="B174">
        <f>[6]Quartalsdaten!P50</f>
        <v>115.432</v>
      </c>
      <c r="C174">
        <f>[6]Quartalsdaten!Q50</f>
        <v>120.474</v>
      </c>
      <c r="D174">
        <f>[6]Quartalsdaten!R50</f>
        <v>62.2</v>
      </c>
      <c r="E174">
        <f>Annual!W50</f>
        <v>2430.6149999999998</v>
      </c>
      <c r="F174" s="41">
        <f>Annual!Y50</f>
        <v>-2.0170251150428919</v>
      </c>
      <c r="G174">
        <f>Annual!Z50</f>
        <v>178.05</v>
      </c>
    </row>
    <row r="175" spans="1:7">
      <c r="A175" s="4">
        <v>37712</v>
      </c>
      <c r="B175">
        <f>[6]Quartalsdaten!P51</f>
        <v>107.81100000000001</v>
      </c>
      <c r="C175">
        <f>[6]Quartalsdaten!Q51</f>
        <v>112.989</v>
      </c>
      <c r="D175">
        <f>[6]Quartalsdaten!R51</f>
        <v>59.3</v>
      </c>
      <c r="E175">
        <f>Annual!W51</f>
        <v>2430.6149999999998</v>
      </c>
      <c r="F175" s="41">
        <f>Annual!Y51</f>
        <v>-2.0170251150428919</v>
      </c>
      <c r="G175">
        <f>Annual!Z51</f>
        <v>178.05</v>
      </c>
    </row>
    <row r="176" spans="1:7">
      <c r="A176" s="4">
        <v>37803</v>
      </c>
      <c r="B176">
        <f>[6]Quartalsdaten!P52</f>
        <v>126.182</v>
      </c>
      <c r="C176">
        <f>[6]Quartalsdaten!Q52</f>
        <v>104.259</v>
      </c>
      <c r="D176">
        <f>[6]Quartalsdaten!R52</f>
        <v>65.8</v>
      </c>
      <c r="E176">
        <f>Annual!W52</f>
        <v>2430.6149999999998</v>
      </c>
      <c r="F176" s="41">
        <f>Annual!Y52</f>
        <v>-2.0170251150428919</v>
      </c>
      <c r="G176">
        <f>Annual!Z52</f>
        <v>178.05</v>
      </c>
    </row>
    <row r="177" spans="1:7">
      <c r="A177" s="4">
        <v>37895</v>
      </c>
      <c r="B177">
        <f>[6]Quartalsdaten!P53</f>
        <v>104.741</v>
      </c>
      <c r="C177">
        <f>[6]Quartalsdaten!Q53</f>
        <v>103.26600000000001</v>
      </c>
      <c r="D177">
        <f>[6]Quartalsdaten!R53</f>
        <v>60.9</v>
      </c>
      <c r="E177">
        <f>Annual!W53</f>
        <v>2430.6149999999998</v>
      </c>
      <c r="F177" s="41">
        <f>Annual!Y53</f>
        <v>-2.0170251150428919</v>
      </c>
      <c r="G177">
        <f>Annual!Z53</f>
        <v>178.05</v>
      </c>
    </row>
    <row r="178" spans="1:7">
      <c r="A178" s="4">
        <v>37987</v>
      </c>
      <c r="B178">
        <f>[6]Quartalsdaten!P54</f>
        <v>132.44200000000001</v>
      </c>
      <c r="C178">
        <f>[6]Quartalsdaten!Q54</f>
        <v>122.119</v>
      </c>
      <c r="D178">
        <f>[6]Quartalsdaten!R54</f>
        <v>63.2</v>
      </c>
      <c r="E178">
        <f>Annual!W54</f>
        <v>2460.9540000000002</v>
      </c>
      <c r="F178" s="41">
        <f>Annual!Y54</f>
        <v>-2.0900823826857429</v>
      </c>
      <c r="G178">
        <f>Annual!Z54</f>
        <v>180.75</v>
      </c>
    </row>
    <row r="179" spans="1:7">
      <c r="A179" s="4">
        <v>38078</v>
      </c>
      <c r="B179">
        <f>[6]Quartalsdaten!P55</f>
        <v>133.61600000000001</v>
      </c>
      <c r="C179">
        <f>[6]Quartalsdaten!Q55</f>
        <v>114.941</v>
      </c>
      <c r="D179">
        <f>[6]Quartalsdaten!R55</f>
        <v>60.3</v>
      </c>
      <c r="E179">
        <f>Annual!W55</f>
        <v>2460.9540000000002</v>
      </c>
      <c r="F179" s="41">
        <f>Annual!Y55</f>
        <v>-2.0900823826857429</v>
      </c>
      <c r="G179">
        <f>Annual!Z55</f>
        <v>180.75</v>
      </c>
    </row>
    <row r="180" spans="1:7">
      <c r="A180" s="4">
        <v>38169</v>
      </c>
      <c r="B180">
        <f>[6]Quartalsdaten!P56</f>
        <v>141.529</v>
      </c>
      <c r="C180">
        <f>[6]Quartalsdaten!Q56</f>
        <v>105.843</v>
      </c>
      <c r="D180">
        <f>[6]Quartalsdaten!R56</f>
        <v>66</v>
      </c>
      <c r="E180">
        <f>Annual!W56</f>
        <v>2460.9540000000002</v>
      </c>
      <c r="F180" s="41">
        <f>Annual!Y56</f>
        <v>-2.0900823826857429</v>
      </c>
      <c r="G180">
        <f>Annual!Z56</f>
        <v>180.75</v>
      </c>
    </row>
    <row r="181" spans="1:7">
      <c r="A181" s="4">
        <v>38261</v>
      </c>
      <c r="B181">
        <f>[6]Quartalsdaten!P57</f>
        <v>123.22499999999999</v>
      </c>
      <c r="C181">
        <f>[6]Quartalsdaten!Q57</f>
        <v>109.23699999999999</v>
      </c>
      <c r="D181">
        <f>[6]Quartalsdaten!R57</f>
        <v>63.3</v>
      </c>
      <c r="E181">
        <f>Annual!W57</f>
        <v>2460.9540000000002</v>
      </c>
      <c r="F181" s="41">
        <f>Annual!Y57</f>
        <v>-2.0900823826857429</v>
      </c>
      <c r="G181">
        <f>Annual!Z57</f>
        <v>180.75</v>
      </c>
    </row>
    <row r="182" spans="1:7">
      <c r="A182" s="4">
        <v>38353</v>
      </c>
      <c r="B182">
        <f>[6]Quartalsdaten!P58</f>
        <v>135.28</v>
      </c>
      <c r="C182">
        <f>[6]Quartalsdaten!Q58</f>
        <v>126.126</v>
      </c>
      <c r="D182">
        <f>[6]Quartalsdaten!R58</f>
        <v>61.2</v>
      </c>
      <c r="E182">
        <f>Annual!W58</f>
        <v>2490.4760000000001</v>
      </c>
      <c r="F182" s="41">
        <f>Annual!Y58</f>
        <v>-2.5669618980468045</v>
      </c>
      <c r="G182">
        <f>Annual!Z58</f>
        <v>185.17</v>
      </c>
    </row>
    <row r="183" spans="1:7">
      <c r="A183" s="4">
        <v>38443</v>
      </c>
      <c r="B183">
        <f>[6]Quartalsdaten!P59</f>
        <v>139.203</v>
      </c>
      <c r="C183">
        <f>[6]Quartalsdaten!Q59</f>
        <v>120.532</v>
      </c>
      <c r="D183">
        <f>[6]Quartalsdaten!R59</f>
        <v>62.3</v>
      </c>
      <c r="E183">
        <f>Annual!W59</f>
        <v>2490.4760000000001</v>
      </c>
      <c r="F183" s="41">
        <f>Annual!Y59</f>
        <v>-2.5669618980468045</v>
      </c>
      <c r="G183">
        <f>Annual!Z59</f>
        <v>185.17</v>
      </c>
    </row>
    <row r="184" spans="1:7">
      <c r="A184" s="4">
        <v>38534</v>
      </c>
      <c r="B184">
        <f>[6]Quartalsdaten!P60</f>
        <v>146.26599999999999</v>
      </c>
      <c r="C184">
        <f>[6]Quartalsdaten!Q60</f>
        <v>113.136</v>
      </c>
      <c r="D184">
        <f>[6]Quartalsdaten!R60</f>
        <v>65.8</v>
      </c>
      <c r="E184">
        <f>Annual!W60</f>
        <v>2490.4760000000001</v>
      </c>
      <c r="F184" s="41">
        <f>Annual!Y60</f>
        <v>-2.5669618980468045</v>
      </c>
      <c r="G184">
        <f>Annual!Z60</f>
        <v>185.17</v>
      </c>
    </row>
    <row r="185" spans="1:7">
      <c r="A185" s="4">
        <v>38626</v>
      </c>
      <c r="B185">
        <f>[6]Quartalsdaten!P61</f>
        <v>132.12799999999999</v>
      </c>
      <c r="C185">
        <f>[6]Quartalsdaten!Q61</f>
        <v>117.128</v>
      </c>
      <c r="D185">
        <f>[6]Quartalsdaten!R61</f>
        <v>62.2</v>
      </c>
      <c r="E185">
        <f>Annual!W61</f>
        <v>2490.4760000000001</v>
      </c>
      <c r="F185" s="41">
        <f>Annual!Y61</f>
        <v>-2.5669618980468045</v>
      </c>
      <c r="G185">
        <f>Annual!Z61</f>
        <v>185.17</v>
      </c>
    </row>
    <row r="186" spans="1:7">
      <c r="A186" s="4">
        <v>38718</v>
      </c>
      <c r="B186">
        <f>[6]Quartalsdaten!P62</f>
        <v>158.16999999999999</v>
      </c>
      <c r="C186">
        <f>[6]Quartalsdaten!Q62</f>
        <v>135.923</v>
      </c>
      <c r="D186">
        <f>[6]Quartalsdaten!R62</f>
        <v>64.2</v>
      </c>
      <c r="E186">
        <f>Annual!W62</f>
        <v>2520.6819999999998</v>
      </c>
      <c r="F186" s="41">
        <f>Annual!Y62</f>
        <v>-0.17766957513877246</v>
      </c>
      <c r="G186">
        <f>Annual!Z62</f>
        <v>194.48</v>
      </c>
    </row>
    <row r="187" spans="1:7">
      <c r="A187" s="4">
        <v>38808</v>
      </c>
      <c r="B187">
        <f>[6]Quartalsdaten!P63</f>
        <v>152.01499999999999</v>
      </c>
      <c r="C187">
        <f>[6]Quartalsdaten!Q63</f>
        <v>130.83500000000001</v>
      </c>
      <c r="D187">
        <f>[6]Quartalsdaten!R63</f>
        <v>59.3</v>
      </c>
      <c r="E187">
        <f>Annual!W63</f>
        <v>2520.6819999999998</v>
      </c>
      <c r="F187" s="41">
        <f>Annual!Y63</f>
        <v>-0.17766957513877246</v>
      </c>
      <c r="G187">
        <f>Annual!Z63</f>
        <v>194.48</v>
      </c>
    </row>
    <row r="188" spans="1:7">
      <c r="A188" s="4">
        <v>38899</v>
      </c>
      <c r="B188">
        <f>[6]Quartalsdaten!P64</f>
        <v>164.08199999999999</v>
      </c>
      <c r="C188">
        <f>[6]Quartalsdaten!Q64</f>
        <v>120.988</v>
      </c>
      <c r="D188">
        <f>[6]Quartalsdaten!R64</f>
        <v>64.8</v>
      </c>
      <c r="E188">
        <f>Annual!W64</f>
        <v>2520.6819999999998</v>
      </c>
      <c r="F188" s="41">
        <f>Annual!Y64</f>
        <v>-0.17766957513877246</v>
      </c>
      <c r="G188">
        <f>Annual!Z64</f>
        <v>194.48</v>
      </c>
    </row>
    <row r="189" spans="1:7">
      <c r="A189" s="4">
        <v>38991</v>
      </c>
      <c r="B189">
        <f>[6]Quartalsdaten!P65</f>
        <v>157.16900000000001</v>
      </c>
      <c r="C189">
        <f>[6]Quartalsdaten!Q65</f>
        <v>129.13200000000001</v>
      </c>
      <c r="D189">
        <f>[6]Quartalsdaten!R65</f>
        <v>61.2</v>
      </c>
      <c r="E189">
        <f>Annual!W65</f>
        <v>2520.6819999999998</v>
      </c>
      <c r="F189" s="41">
        <f>Annual!Y65</f>
        <v>-0.17766957513877246</v>
      </c>
      <c r="G189">
        <f>Annual!Z65</f>
        <v>194.48</v>
      </c>
    </row>
    <row r="190" spans="1:7">
      <c r="A190" s="4">
        <v>39083</v>
      </c>
      <c r="B190">
        <f>[6]Quartalsdaten!P66</f>
        <v>172.90199999999999</v>
      </c>
      <c r="C190">
        <f>[6]Quartalsdaten!Q66</f>
        <v>141.97499999999999</v>
      </c>
      <c r="D190">
        <f>[6]Quartalsdaten!R66</f>
        <v>63.6</v>
      </c>
      <c r="E190">
        <f>Annual!W66</f>
        <v>2551.1640000000002</v>
      </c>
      <c r="F190" s="41">
        <f>Annual!Y66</f>
        <v>1.8481730300364818</v>
      </c>
      <c r="G190">
        <f>Annual!Z66</f>
        <v>198.24</v>
      </c>
    </row>
    <row r="191" spans="1:7">
      <c r="A191" s="4">
        <v>39173</v>
      </c>
      <c r="B191">
        <f>[6]Quartalsdaten!P67</f>
        <v>154.27000000000001</v>
      </c>
      <c r="C191">
        <f>[6]Quartalsdaten!Q67</f>
        <v>134.375</v>
      </c>
      <c r="D191">
        <f>[6]Quartalsdaten!R67</f>
        <v>59.3</v>
      </c>
      <c r="E191">
        <f>Annual!W67</f>
        <v>2551.1640000000002</v>
      </c>
      <c r="F191" s="41">
        <f>Annual!Y67</f>
        <v>1.8481730300364818</v>
      </c>
      <c r="G191">
        <f>Annual!Z67</f>
        <v>198.24</v>
      </c>
    </row>
    <row r="192" spans="1:7">
      <c r="A192" s="4">
        <v>39264</v>
      </c>
      <c r="B192">
        <f>[6]Quartalsdaten!P68</f>
        <v>173.47499999999999</v>
      </c>
      <c r="C192">
        <f>[6]Quartalsdaten!Q68</f>
        <v>126.137</v>
      </c>
      <c r="D192">
        <f>[6]Quartalsdaten!R68</f>
        <v>64.8</v>
      </c>
      <c r="E192">
        <f>Annual!W68</f>
        <v>2551.1640000000002</v>
      </c>
      <c r="F192" s="41">
        <f>Annual!Y68</f>
        <v>1.8481730300364818</v>
      </c>
      <c r="G192">
        <f>Annual!Z68</f>
        <v>198.24</v>
      </c>
    </row>
    <row r="193" spans="1:7">
      <c r="A193" s="4">
        <v>39356</v>
      </c>
      <c r="B193">
        <f>[6]Quartalsdaten!P69</f>
        <v>162.06800000000001</v>
      </c>
      <c r="C193">
        <f>[6]Quartalsdaten!Q69</f>
        <v>129.04900000000001</v>
      </c>
      <c r="D193">
        <f>[6]Quartalsdaten!R69</f>
        <v>60.2</v>
      </c>
      <c r="E193">
        <f>Annual!W69</f>
        <v>2551.1640000000002</v>
      </c>
      <c r="F193" s="41">
        <f>Annual!Y69</f>
        <v>1.8481730300364818</v>
      </c>
      <c r="G193">
        <f>Annual!Z69</f>
        <v>198.24</v>
      </c>
    </row>
    <row r="194" spans="1:7">
      <c r="A194" s="4">
        <v>39448</v>
      </c>
      <c r="B194">
        <f>[6]Quartalsdaten!P70</f>
        <v>171.417</v>
      </c>
      <c r="C194">
        <f>[6]Quartalsdaten!Q70</f>
        <v>147.42599999999999</v>
      </c>
      <c r="D194">
        <f>[6]Quartalsdaten!R70</f>
        <v>61.6</v>
      </c>
      <c r="E194">
        <f>Annual!W70</f>
        <v>2580.087</v>
      </c>
      <c r="F194" s="41">
        <f>Annual!Y70</f>
        <v>1.8014346803034265</v>
      </c>
      <c r="G194">
        <f>Annual!Z70</f>
        <v>211.03</v>
      </c>
    </row>
    <row r="195" spans="1:7">
      <c r="A195" s="4">
        <v>39539</v>
      </c>
      <c r="B195">
        <f>[6]Quartalsdaten!P71</f>
        <v>156.11500000000001</v>
      </c>
      <c r="C195">
        <f>[6]Quartalsdaten!Q71</f>
        <v>144.52699999999999</v>
      </c>
      <c r="D195">
        <f>[6]Quartalsdaten!R71</f>
        <v>62.3</v>
      </c>
      <c r="E195">
        <f>Annual!W71</f>
        <v>2580.087</v>
      </c>
      <c r="F195" s="41">
        <f>Annual!Y71</f>
        <v>1.8014346803034265</v>
      </c>
      <c r="G195">
        <f>Annual!Z71</f>
        <v>211.03</v>
      </c>
    </row>
    <row r="196" spans="1:7">
      <c r="A196" s="4">
        <v>39630</v>
      </c>
      <c r="B196">
        <f>[6]Quartalsdaten!P72</f>
        <v>165.24</v>
      </c>
      <c r="C196">
        <f>[6]Quartalsdaten!Q72</f>
        <v>133.554</v>
      </c>
      <c r="D196">
        <f>[6]Quartalsdaten!R72</f>
        <v>65.8</v>
      </c>
      <c r="E196">
        <f>Annual!W72</f>
        <v>2580.087</v>
      </c>
      <c r="F196" s="41">
        <f>Annual!Y72</f>
        <v>1.8014346803034265</v>
      </c>
      <c r="G196">
        <f>Annual!Z72</f>
        <v>211.03</v>
      </c>
    </row>
    <row r="197" spans="1:7">
      <c r="A197" s="4">
        <v>39722</v>
      </c>
      <c r="B197">
        <f>[6]Quartalsdaten!P73</f>
        <v>135.48599999999999</v>
      </c>
      <c r="C197">
        <f>[6]Quartalsdaten!Q73</f>
        <v>122.155</v>
      </c>
      <c r="D197">
        <f>[6]Quartalsdaten!R73</f>
        <v>60.9</v>
      </c>
      <c r="E197">
        <f>Annual!W73</f>
        <v>2580.087</v>
      </c>
      <c r="F197" s="41">
        <f>Annual!Y73</f>
        <v>1.8014346803034265</v>
      </c>
      <c r="G197">
        <f>Annual!Z73</f>
        <v>211.03</v>
      </c>
    </row>
    <row r="198" spans="1:7">
      <c r="A198" s="4">
        <v>39814</v>
      </c>
      <c r="B198">
        <f>[6]Quartalsdaten!P74</f>
        <v>137.92699999999999</v>
      </c>
      <c r="C198">
        <f>[6]Quartalsdaten!Q74</f>
        <v>143.595</v>
      </c>
      <c r="D198">
        <f>[6]Quartalsdaten!R74</f>
        <v>62.2</v>
      </c>
      <c r="E198">
        <f>Annual!W74</f>
        <v>2602.1990000000001</v>
      </c>
      <c r="F198" s="41">
        <f>Annual!Y74</f>
        <v>-4.7399085542650603</v>
      </c>
      <c r="G198">
        <f>Annual!Z74</f>
        <v>173.77</v>
      </c>
    </row>
    <row r="199" spans="1:7">
      <c r="A199" s="4">
        <v>39904</v>
      </c>
      <c r="B199">
        <f>[6]Quartalsdaten!P75</f>
        <v>121.84699999999999</v>
      </c>
      <c r="C199">
        <f>[6]Quartalsdaten!Q75</f>
        <v>133.61600000000001</v>
      </c>
      <c r="D199">
        <f>[6]Quartalsdaten!R75</f>
        <v>59.3</v>
      </c>
      <c r="E199">
        <f>Annual!W75</f>
        <v>2602.1990000000001</v>
      </c>
      <c r="F199" s="41">
        <f>Annual!Y75</f>
        <v>-4.7399085542650603</v>
      </c>
      <c r="G199">
        <f>Annual!Z75</f>
        <v>173.77</v>
      </c>
    </row>
    <row r="200" spans="1:7">
      <c r="A200" s="4">
        <v>39995</v>
      </c>
      <c r="B200">
        <f>[6]Quartalsdaten!P76</f>
        <v>150.44399999999999</v>
      </c>
      <c r="C200">
        <f>[6]Quartalsdaten!Q76</f>
        <v>116.977</v>
      </c>
      <c r="D200">
        <f>[6]Quartalsdaten!R76</f>
        <v>66</v>
      </c>
      <c r="E200">
        <f>Annual!W76</f>
        <v>2602.1990000000001</v>
      </c>
      <c r="F200" s="41">
        <f>Annual!Y76</f>
        <v>-4.7399085542650603</v>
      </c>
      <c r="G200">
        <f>Annual!Z76</f>
        <v>173.77</v>
      </c>
    </row>
    <row r="201" spans="1:7">
      <c r="A201" s="4">
        <v>40087</v>
      </c>
      <c r="B201">
        <f>[6]Quartalsdaten!P77</f>
        <v>137.07499999999999</v>
      </c>
      <c r="C201">
        <f>[6]Quartalsdaten!Q77</f>
        <v>111.19799999999999</v>
      </c>
      <c r="D201">
        <f>[6]Quartalsdaten!R77</f>
        <v>63</v>
      </c>
      <c r="E201">
        <f>Annual!W77</f>
        <v>2602.1990000000001</v>
      </c>
      <c r="F201" s="41">
        <f>Annual!Y77</f>
        <v>-4.7399085542650603</v>
      </c>
      <c r="G201">
        <f>Annual!Z77</f>
        <v>173.77</v>
      </c>
    </row>
    <row r="202" spans="1:7">
      <c r="A202" s="4">
        <v>40179</v>
      </c>
      <c r="B202">
        <f>[6]Quartalsdaten!P78</f>
        <v>155.78899999999999</v>
      </c>
      <c r="C202">
        <f>[6]Quartalsdaten!Q78</f>
        <v>134.84100000000001</v>
      </c>
      <c r="D202">
        <f>[6]Quartalsdaten!R78</f>
        <v>62.2</v>
      </c>
      <c r="E202">
        <f>Annual!W78</f>
        <v>2626.2510000000002</v>
      </c>
      <c r="F202" s="41">
        <f>Annual!Y78</f>
        <v>-1.7563628914372686</v>
      </c>
      <c r="G202">
        <f>Annual!Z78</f>
        <v>189.4</v>
      </c>
    </row>
    <row r="203" spans="1:7">
      <c r="A203" s="4">
        <v>40269</v>
      </c>
      <c r="B203">
        <f>[6]Quartalsdaten!P79</f>
        <v>137.71</v>
      </c>
      <c r="C203">
        <f>[6]Quartalsdaten!Q79</f>
        <v>128.673</v>
      </c>
      <c r="D203">
        <f>[6]Quartalsdaten!R79</f>
        <v>60.3</v>
      </c>
      <c r="E203">
        <f>Annual!W79</f>
        <v>2626.2510000000002</v>
      </c>
      <c r="F203" s="41">
        <f>Annual!Y79</f>
        <v>-1.7563628914372686</v>
      </c>
      <c r="G203">
        <f>Annual!Z79</f>
        <v>189.4</v>
      </c>
    </row>
    <row r="204" spans="1:7">
      <c r="A204" s="4">
        <v>40360</v>
      </c>
      <c r="B204">
        <f>[6]Quartalsdaten!P80</f>
        <v>164.172</v>
      </c>
      <c r="C204">
        <f>[6]Quartalsdaten!Q80</f>
        <v>121.536</v>
      </c>
      <c r="D204">
        <f>[6]Quartalsdaten!R80</f>
        <v>66</v>
      </c>
      <c r="E204">
        <f>Annual!W80</f>
        <v>2626.2510000000002</v>
      </c>
      <c r="F204" s="41">
        <f>Annual!Y80</f>
        <v>-1.7563628914372686</v>
      </c>
      <c r="G204">
        <f>Annual!Z80</f>
        <v>189.4</v>
      </c>
    </row>
    <row r="205" spans="1:7">
      <c r="A205" s="4">
        <v>40452</v>
      </c>
      <c r="B205">
        <f>[6]Quartalsdaten!P81</f>
        <v>152.011</v>
      </c>
      <c r="C205">
        <f>[6]Quartalsdaten!Q81</f>
        <v>117.777</v>
      </c>
      <c r="D205">
        <f>[6]Quartalsdaten!R81</f>
        <v>63.3</v>
      </c>
      <c r="E205">
        <f>Annual!W81</f>
        <v>2626.2510000000002</v>
      </c>
      <c r="F205" s="41">
        <f>Annual!Y81</f>
        <v>-1.7563628914372686</v>
      </c>
      <c r="G205">
        <f>Annual!Z81</f>
        <v>189.4</v>
      </c>
    </row>
    <row r="206" spans="1:7">
      <c r="A206" s="4">
        <v>40544</v>
      </c>
      <c r="B206">
        <f>[6]Quartalsdaten!P82</f>
        <v>175.60300000000001</v>
      </c>
      <c r="C206">
        <f>[6]Quartalsdaten!Q82</f>
        <v>140.78</v>
      </c>
      <c r="D206">
        <f>[6]Quartalsdaten!R82</f>
        <v>63.2</v>
      </c>
      <c r="E206">
        <f>Annual!W82</f>
        <v>2656.7719999999999</v>
      </c>
      <c r="F206" s="41">
        <f>Annual!Y82</f>
        <v>0.66205127876988179</v>
      </c>
      <c r="G206">
        <f>Annual!Z82</f>
        <v>205.02</v>
      </c>
    </row>
    <row r="207" spans="1:7">
      <c r="A207" s="4">
        <v>40634</v>
      </c>
      <c r="B207">
        <f>[6]Quartalsdaten!P83</f>
        <v>148.947</v>
      </c>
      <c r="C207">
        <f>[6]Quartalsdaten!Q83</f>
        <v>137.322</v>
      </c>
      <c r="D207">
        <f>[6]Quartalsdaten!R83</f>
        <v>60.3</v>
      </c>
      <c r="E207">
        <f>Annual!W83</f>
        <v>2656.7719999999999</v>
      </c>
      <c r="F207" s="41">
        <f>Annual!Y83</f>
        <v>0.66205127876988179</v>
      </c>
      <c r="G207">
        <f>Annual!Z83</f>
        <v>205.02</v>
      </c>
    </row>
    <row r="208" spans="1:7">
      <c r="A208" s="4">
        <v>40725</v>
      </c>
      <c r="B208">
        <f>[6]Quartalsdaten!P84</f>
        <v>180.83099999999999</v>
      </c>
      <c r="C208">
        <f>[6]Quartalsdaten!Q84</f>
        <v>129.50399999999999</v>
      </c>
      <c r="D208">
        <f>[6]Quartalsdaten!R84</f>
        <v>65.8</v>
      </c>
      <c r="E208">
        <f>Annual!W84</f>
        <v>2656.7719999999999</v>
      </c>
      <c r="F208" s="41">
        <f>Annual!Y84</f>
        <v>0.66205127876988179</v>
      </c>
      <c r="G208">
        <f>Annual!Z84</f>
        <v>205.02</v>
      </c>
    </row>
    <row r="209" spans="1:7">
      <c r="A209" s="4">
        <v>40817</v>
      </c>
      <c r="B209">
        <f>[6]Quartalsdaten!P85</f>
        <v>158.50399999999999</v>
      </c>
      <c r="C209">
        <f>[6]Quartalsdaten!Q85</f>
        <v>124.17400000000001</v>
      </c>
      <c r="D209">
        <f>[6]Quartalsdaten!R85</f>
        <v>62.2</v>
      </c>
      <c r="E209">
        <f>Annual!W85</f>
        <v>2656.7719999999999</v>
      </c>
      <c r="F209" s="41">
        <f>Annual!Y85</f>
        <v>0.66205127876988179</v>
      </c>
      <c r="G209">
        <f>Annual!Z85</f>
        <v>205.02</v>
      </c>
    </row>
    <row r="210" spans="1:7">
      <c r="A210" s="4">
        <v>40909</v>
      </c>
      <c r="B210">
        <f>[6]Quartalsdaten!P86</f>
        <v>176.37100000000001</v>
      </c>
      <c r="C210">
        <f>[6]Quartalsdaten!Q86</f>
        <v>149.79599999999999</v>
      </c>
      <c r="D210">
        <f>[6]Quartalsdaten!R86</f>
        <v>64.2</v>
      </c>
      <c r="E210">
        <f>Annual!W86</f>
        <v>2692.9079999999999</v>
      </c>
      <c r="F210" s="41">
        <f>Annual!Y86</f>
        <v>-0.19291397997999171</v>
      </c>
      <c r="G210">
        <f>Annual!Z86</f>
        <v>205.79</v>
      </c>
    </row>
    <row r="211" spans="1:7">
      <c r="A211" s="4">
        <v>41000</v>
      </c>
      <c r="B211">
        <f>[6]Quartalsdaten!P87</f>
        <v>142.16</v>
      </c>
      <c r="C211">
        <f>[6]Quartalsdaten!Q87</f>
        <v>136.63800000000001</v>
      </c>
      <c r="D211">
        <f>[6]Quartalsdaten!R87</f>
        <v>59.3</v>
      </c>
      <c r="E211">
        <f>Annual!W87</f>
        <v>2692.9079999999999</v>
      </c>
      <c r="F211" s="41">
        <f>Annual!Y87</f>
        <v>-0.19291397997999171</v>
      </c>
      <c r="G211">
        <f>Annual!Z87</f>
        <v>205.79</v>
      </c>
    </row>
    <row r="212" spans="1:7">
      <c r="A212" s="4">
        <v>41091</v>
      </c>
      <c r="B212">
        <f>[6]Quartalsdaten!P88</f>
        <v>169.48500000000001</v>
      </c>
      <c r="C212">
        <f>[6]Quartalsdaten!Q88</f>
        <v>129.96899999999999</v>
      </c>
      <c r="D212">
        <f>[6]Quartalsdaten!R88</f>
        <v>64.8</v>
      </c>
      <c r="E212">
        <f>Annual!W88</f>
        <v>2692.9079999999999</v>
      </c>
      <c r="F212" s="41">
        <f>Annual!Y88</f>
        <v>-0.19291397997999171</v>
      </c>
      <c r="G212">
        <f>Annual!Z88</f>
        <v>205.79</v>
      </c>
    </row>
    <row r="213" spans="1:7">
      <c r="A213" s="4">
        <v>41183</v>
      </c>
      <c r="B213">
        <f>[6]Quartalsdaten!P89</f>
        <v>145.85300000000001</v>
      </c>
      <c r="C213">
        <f>[6]Quartalsdaten!Q89</f>
        <v>120.25700000000001</v>
      </c>
      <c r="D213">
        <f>[6]Quartalsdaten!R89</f>
        <v>60.2</v>
      </c>
      <c r="E213">
        <f>Annual!W89</f>
        <v>2692.9079999999999</v>
      </c>
      <c r="F213" s="41">
        <f>Annual!Y89</f>
        <v>-0.19291397997999171</v>
      </c>
      <c r="G213">
        <f>Annual!Z89</f>
        <v>205.79</v>
      </c>
    </row>
    <row r="214" spans="1:7">
      <c r="A214" s="4">
        <v>41275</v>
      </c>
      <c r="B214">
        <f>[6]Quartalsdaten!P90</f>
        <v>165.101</v>
      </c>
      <c r="C214">
        <f>[6]Quartalsdaten!Q90</f>
        <v>143.76599999999999</v>
      </c>
      <c r="D214">
        <f>[6]Quartalsdaten!R90</f>
        <v>61.6</v>
      </c>
      <c r="E214">
        <f>Annual!W90</f>
        <v>2731.7849999999999</v>
      </c>
      <c r="F214" s="41">
        <f>Annual!Y90</f>
        <v>-1.1387131490948277</v>
      </c>
      <c r="G214">
        <f>Annual!Z90</f>
        <v>213.66</v>
      </c>
    </row>
    <row r="215" spans="1:7">
      <c r="A215" s="4">
        <v>41365</v>
      </c>
      <c r="B215">
        <f>[6]Quartalsdaten!P91</f>
        <v>150.821</v>
      </c>
      <c r="C215">
        <f>[6]Quartalsdaten!Q91</f>
        <v>138.69399999999999</v>
      </c>
      <c r="D215">
        <f>[6]Quartalsdaten!R91</f>
        <v>60.3</v>
      </c>
      <c r="E215">
        <f>Annual!W91</f>
        <v>2731.7849999999999</v>
      </c>
      <c r="F215" s="41">
        <f>Annual!Y91</f>
        <v>-1.1387131490948277</v>
      </c>
      <c r="G215">
        <f>Annual!Z91</f>
        <v>213.66</v>
      </c>
    </row>
    <row r="216" spans="1:7">
      <c r="A216" s="4">
        <v>41456</v>
      </c>
      <c r="B216">
        <f>[6]Quartalsdaten!P92</f>
        <v>174.14099999999999</v>
      </c>
      <c r="C216">
        <f>[6]Quartalsdaten!Q92</f>
        <v>131.94300000000001</v>
      </c>
      <c r="D216">
        <f>[6]Quartalsdaten!R92</f>
        <v>65.8</v>
      </c>
      <c r="E216">
        <f>Annual!W92</f>
        <v>2731.7849999999999</v>
      </c>
      <c r="F216" s="41">
        <f>Annual!Y92</f>
        <v>-1.1387131490948277</v>
      </c>
      <c r="G216">
        <f>Annual!Z92</f>
        <v>213.66</v>
      </c>
    </row>
    <row r="217" spans="1:7">
      <c r="A217" s="4">
        <v>41548</v>
      </c>
      <c r="B217">
        <f>[6]Quartalsdaten!P93</f>
        <v>150.102</v>
      </c>
      <c r="C217">
        <f>[6]Quartalsdaten!Q93</f>
        <v>119.175</v>
      </c>
      <c r="D217">
        <f>[6]Quartalsdaten!R93</f>
        <v>60.2</v>
      </c>
      <c r="E217">
        <f>Annual!W93</f>
        <v>2731.7849999999999</v>
      </c>
      <c r="F217" s="41">
        <f>Annual!Y93</f>
        <v>-1.1387131490948277</v>
      </c>
      <c r="G217">
        <f>Annual!Z93</f>
        <v>213.66</v>
      </c>
    </row>
    <row r="218" spans="1:7">
      <c r="A218" s="4">
        <v>41640</v>
      </c>
      <c r="B218">
        <f>[6]Quartalsdaten!P94</f>
        <v>179.31899999999999</v>
      </c>
      <c r="C218">
        <f>[6]Quartalsdaten!Q94</f>
        <v>144.14699999999999</v>
      </c>
      <c r="D218">
        <f>[6]Quartalsdaten!R94</f>
        <v>62.2</v>
      </c>
      <c r="E218">
        <f>Annual!W94</f>
        <v>2772.9119999999998</v>
      </c>
      <c r="F218" s="41">
        <f>Annual!Y94</f>
        <v>-0.47426030829682553</v>
      </c>
      <c r="G218">
        <f>Annual!Z94</f>
        <v>217.99</v>
      </c>
    </row>
    <row r="219" spans="1:7">
      <c r="A219" s="4">
        <v>41730</v>
      </c>
      <c r="B219">
        <f>[6]Quartalsdaten!P95</f>
        <v>150.19999999999999</v>
      </c>
      <c r="C219">
        <f>[6]Quartalsdaten!Q95</f>
        <v>135.989</v>
      </c>
      <c r="D219">
        <f>[6]Quartalsdaten!R95</f>
        <v>59.3</v>
      </c>
      <c r="E219">
        <f>Annual!W95</f>
        <v>2772.9119999999998</v>
      </c>
      <c r="F219" s="41">
        <f>Annual!Y95</f>
        <v>-0.47426030829682553</v>
      </c>
      <c r="G219">
        <f>Annual!Z95</f>
        <v>217.99</v>
      </c>
    </row>
    <row r="220" spans="1:7">
      <c r="A220" s="4">
        <v>41821</v>
      </c>
      <c r="B220">
        <f>[6]Quartalsdaten!P96</f>
        <v>182.048</v>
      </c>
      <c r="C220">
        <f>[6]Quartalsdaten!Q96</f>
        <v>132.16999999999999</v>
      </c>
      <c r="D220">
        <f>[6]Quartalsdaten!R96</f>
        <v>65.8</v>
      </c>
      <c r="E220">
        <f>Annual!W96</f>
        <v>2772.9119999999998</v>
      </c>
      <c r="F220" s="41">
        <f>Annual!Y96</f>
        <v>-0.47426030829682553</v>
      </c>
      <c r="G220">
        <f>Annual!Z96</f>
        <v>217.99</v>
      </c>
    </row>
    <row r="221" spans="1:7">
      <c r="A221" s="4">
        <v>41913</v>
      </c>
      <c r="B221">
        <f>[6]Quartalsdaten!P97</f>
        <v>157.78399999999999</v>
      </c>
      <c r="C221">
        <f>[6]Quartalsdaten!Q97</f>
        <v>120.047</v>
      </c>
      <c r="D221">
        <f>[6]Quartalsdaten!R97</f>
        <v>60.9</v>
      </c>
      <c r="E221">
        <f>Annual!W97</f>
        <v>2772.9119999999998</v>
      </c>
      <c r="F221" s="41">
        <f>Annual!Y97</f>
        <v>-0.47426030829682553</v>
      </c>
      <c r="G221">
        <f>Annual!Z97</f>
        <v>217.99</v>
      </c>
    </row>
    <row r="222" spans="1:7">
      <c r="A222" s="4">
        <v>42005</v>
      </c>
      <c r="B222">
        <f>[6]Quartalsdaten!P98</f>
        <v>183.988</v>
      </c>
      <c r="C222">
        <f>[6]Quartalsdaten!Q98</f>
        <v>147.041</v>
      </c>
      <c r="D222">
        <f>[6]Quartalsdaten!R98</f>
        <v>62.2</v>
      </c>
      <c r="E222">
        <f>Annual!W98</f>
        <v>2814.569</v>
      </c>
      <c r="F222" s="41">
        <f>Annual!Y98</f>
        <v>-0.24913970842427302</v>
      </c>
      <c r="G222">
        <f>Annual!Z98</f>
        <v>217.31</v>
      </c>
    </row>
    <row r="223" spans="1:7">
      <c r="A223" s="4">
        <v>42095</v>
      </c>
      <c r="B223">
        <f>[6]Quartalsdaten!P99</f>
        <v>151.80500000000001</v>
      </c>
      <c r="C223">
        <f>[6]Quartalsdaten!Q99</f>
        <v>134.983</v>
      </c>
      <c r="D223">
        <f>[6]Quartalsdaten!R99</f>
        <v>59.3</v>
      </c>
      <c r="E223">
        <f>Annual!W99</f>
        <v>2814.569</v>
      </c>
      <c r="F223" s="41">
        <f>Annual!Y99</f>
        <v>-0.24913970842427302</v>
      </c>
      <c r="G223">
        <f>Annual!Z99</f>
        <v>217.31</v>
      </c>
    </row>
    <row r="224" spans="1:7">
      <c r="A224" s="4">
        <v>42186</v>
      </c>
      <c r="B224">
        <f>[6]Quartalsdaten!P100</f>
        <v>188.92599999999999</v>
      </c>
      <c r="C224">
        <f>[6]Quartalsdaten!Q100</f>
        <v>133.386</v>
      </c>
      <c r="D224">
        <f>[6]Quartalsdaten!R100</f>
        <v>66</v>
      </c>
      <c r="E224">
        <f>Annual!W100</f>
        <v>2814.569</v>
      </c>
      <c r="F224" s="41">
        <f>Annual!Y100</f>
        <v>-0.24913970842427302</v>
      </c>
      <c r="G224">
        <f>Annual!Z100</f>
        <v>217.31</v>
      </c>
    </row>
    <row r="225" spans="1:7">
      <c r="A225" s="4">
        <v>42278</v>
      </c>
      <c r="B225">
        <f>[6]Quartalsdaten!P101</f>
        <v>163.22300000000001</v>
      </c>
      <c r="C225">
        <f>[6]Quartalsdaten!Q101</f>
        <v>119.97799999999999</v>
      </c>
      <c r="D225">
        <f>[6]Quartalsdaten!R101</f>
        <v>63</v>
      </c>
      <c r="E225">
        <f>Annual!W101</f>
        <v>2814.569</v>
      </c>
      <c r="F225" s="41">
        <f>Annual!Y101</f>
        <v>-0.24913970842427302</v>
      </c>
      <c r="G225">
        <f>Annual!Z101</f>
        <v>217.31</v>
      </c>
    </row>
    <row r="226" spans="1:7">
      <c r="A226" s="4">
        <v>42370</v>
      </c>
      <c r="B226">
        <f>[6]Quartalsdaten!P102</f>
        <v>190.654</v>
      </c>
      <c r="C226">
        <f>[6]Quartalsdaten!Q102</f>
        <v>152.06200000000001</v>
      </c>
      <c r="D226">
        <f>[6]Quartalsdaten!R102</f>
        <v>61.2</v>
      </c>
      <c r="E226">
        <f>Annual!W102</f>
        <v>2855.4780000000001</v>
      </c>
      <c r="F226" s="41">
        <f>Annual!Y102</f>
        <v>0.52869453030279789</v>
      </c>
      <c r="G226">
        <f>Annual!Z102</f>
        <v>215.76</v>
      </c>
    </row>
    <row r="227" spans="1:7">
      <c r="A227" s="4">
        <v>42461</v>
      </c>
      <c r="B227">
        <f>[6]Quartalsdaten!P103</f>
        <v>172.20699999999999</v>
      </c>
      <c r="C227">
        <f>[6]Quartalsdaten!Q103</f>
        <v>141.87899999999999</v>
      </c>
      <c r="D227">
        <f>[6]Quartalsdaten!R103</f>
        <v>62.3</v>
      </c>
      <c r="E227">
        <f>Annual!W103</f>
        <v>2855.4780000000001</v>
      </c>
      <c r="F227" s="41">
        <f>Annual!Y103</f>
        <v>0.52869453030279789</v>
      </c>
      <c r="G227">
        <f>Annual!Z103</f>
        <v>215.76</v>
      </c>
    </row>
    <row r="228" spans="1:7">
      <c r="A228" s="4">
        <v>42552</v>
      </c>
      <c r="B228">
        <f>[6]Quartalsdaten!P104</f>
        <v>191.49600000000001</v>
      </c>
      <c r="C228">
        <f>[6]Quartalsdaten!Q104</f>
        <v>134.51499999999999</v>
      </c>
      <c r="D228">
        <f>[6]Quartalsdaten!R104</f>
        <v>65.8</v>
      </c>
      <c r="E228">
        <f>Annual!W104</f>
        <v>2855.4780000000001</v>
      </c>
      <c r="F228" s="41">
        <f>Annual!Y104</f>
        <v>0.52869453030279789</v>
      </c>
      <c r="G228">
        <f>Annual!Z104</f>
        <v>215.76</v>
      </c>
    </row>
    <row r="229" spans="1:7">
      <c r="A229" s="4">
        <v>42644</v>
      </c>
      <c r="B229">
        <f>[6]Quartalsdaten!P105</f>
        <v>166.096</v>
      </c>
      <c r="C229">
        <f>[6]Quartalsdaten!Q105</f>
        <v>123.07599999999999</v>
      </c>
      <c r="D229">
        <f>[6]Quartalsdaten!R105</f>
        <v>62.2</v>
      </c>
      <c r="E229">
        <f>Annual!W105</f>
        <v>2855.4780000000001</v>
      </c>
      <c r="F229" s="41">
        <f>Annual!Y105</f>
        <v>0.52869453030279789</v>
      </c>
      <c r="G229">
        <f>Annual!Z105</f>
        <v>215.76</v>
      </c>
    </row>
    <row r="230" spans="1:7">
      <c r="A230" s="4">
        <v>42736</v>
      </c>
      <c r="B230">
        <f>[6]Quartalsdaten!P106</f>
        <v>199.16900000000001</v>
      </c>
      <c r="C230">
        <f>[6]Quartalsdaten!Q106</f>
        <v>160.98099999999999</v>
      </c>
      <c r="D230">
        <f>[6]Quartalsdaten!R106</f>
        <v>64.2</v>
      </c>
      <c r="E230">
        <f>Annual!W106</f>
        <v>2900.8290000000002</v>
      </c>
      <c r="F230" s="41">
        <f>Annual!Y106</f>
        <v>1.0872131035645216</v>
      </c>
      <c r="G230">
        <f>Annual!Z106</f>
        <v>221.4</v>
      </c>
    </row>
    <row r="231" spans="1:7">
      <c r="A231" s="4">
        <v>42826</v>
      </c>
      <c r="B231">
        <f>[6]Quartalsdaten!P107</f>
        <v>165.80500000000001</v>
      </c>
      <c r="C231">
        <f>[6]Quartalsdaten!Q107</f>
        <v>144.529</v>
      </c>
      <c r="D231">
        <f>[6]Quartalsdaten!R107</f>
        <v>59.3</v>
      </c>
      <c r="E231">
        <f>Annual!W107</f>
        <v>2900.8290000000002</v>
      </c>
      <c r="F231" s="41">
        <f>Annual!Y107</f>
        <v>1.0872131035645216</v>
      </c>
      <c r="G231">
        <f>Annual!Z107</f>
        <v>221.4</v>
      </c>
    </row>
    <row r="232" spans="1:7">
      <c r="A232" s="4">
        <v>42917</v>
      </c>
      <c r="B232">
        <f>[6]Quartalsdaten!P108</f>
        <v>199.75299999999999</v>
      </c>
      <c r="C232">
        <f>[6]Quartalsdaten!Q108</f>
        <v>140.52799999999999</v>
      </c>
      <c r="D232">
        <f>[6]Quartalsdaten!R108</f>
        <v>64.8</v>
      </c>
      <c r="E232">
        <f>Annual!W108</f>
        <v>2900.8290000000002</v>
      </c>
      <c r="F232" s="41">
        <f>Annual!Y108</f>
        <v>1.0872131035645216</v>
      </c>
      <c r="G232">
        <f>Annual!Z108</f>
        <v>221.4</v>
      </c>
    </row>
    <row r="233" spans="1:7">
      <c r="A233" s="4">
        <v>43009</v>
      </c>
      <c r="B233">
        <f>[6]Quartalsdaten!P109</f>
        <v>177.083</v>
      </c>
      <c r="C233">
        <f>[6]Quartalsdaten!Q109</f>
        <v>125.785</v>
      </c>
      <c r="D233">
        <f>[6]Quartalsdaten!R109</f>
        <v>60.3</v>
      </c>
      <c r="E233">
        <f>Annual!W109</f>
        <v>2900.8290000000002</v>
      </c>
      <c r="F233" s="41">
        <f>Annual!Y109</f>
        <v>1.0872131035645216</v>
      </c>
      <c r="G233">
        <f>Annual!Z109</f>
        <v>221.4</v>
      </c>
    </row>
    <row r="234" spans="1:7">
      <c r="A234" s="4">
        <v>43101</v>
      </c>
      <c r="B234">
        <f>[6]Quartalsdaten!P110</f>
        <v>200.113</v>
      </c>
      <c r="C234">
        <f>[6]Quartalsdaten!Q110</f>
        <v>168.267</v>
      </c>
      <c r="D234">
        <f>[6]Quartalsdaten!R110</f>
        <v>62.6</v>
      </c>
      <c r="E234">
        <f>Annual!W110</f>
        <v>2949.0630000000001</v>
      </c>
      <c r="F234" s="41">
        <f>Annual!Y110</f>
        <v>1.3144158330968159</v>
      </c>
      <c r="G234">
        <f>Annual!Z110</f>
        <v>219.07</v>
      </c>
    </row>
    <row r="235" spans="1:7">
      <c r="A235" s="4">
        <v>43191</v>
      </c>
      <c r="B235">
        <f>[6]Quartalsdaten!P111</f>
        <v>173.471</v>
      </c>
      <c r="C235">
        <f>[6]Quartalsdaten!Q111</f>
        <v>149.52799999999999</v>
      </c>
      <c r="D235">
        <f>[6]Quartalsdaten!R111</f>
        <v>60.3</v>
      </c>
      <c r="E235">
        <f>Annual!W111</f>
        <v>2949.0630000000001</v>
      </c>
      <c r="F235" s="41">
        <f>Annual!Y111</f>
        <v>1.3144158330968159</v>
      </c>
      <c r="G235">
        <f>Annual!Z111</f>
        <v>219.07</v>
      </c>
    </row>
    <row r="236" spans="1:7">
      <c r="A236" s="4">
        <v>43282</v>
      </c>
      <c r="B236">
        <f>[6]Quartalsdaten!P112</f>
        <v>191.07400000000001</v>
      </c>
      <c r="C236">
        <f>[6]Quartalsdaten!Q112</f>
        <v>137.94200000000001</v>
      </c>
      <c r="D236">
        <f>[6]Quartalsdaten!R112</f>
        <v>64.8</v>
      </c>
      <c r="E236">
        <f>Annual!W112</f>
        <v>2949.0630000000001</v>
      </c>
      <c r="F236" s="41">
        <f>Annual!Y112</f>
        <v>1.3144158330968159</v>
      </c>
      <c r="G236" s="105">
        <f>Annual!Z112</f>
        <v>219.07</v>
      </c>
    </row>
    <row r="237" spans="1:7">
      <c r="A237" s="4">
        <v>43374</v>
      </c>
      <c r="B237">
        <f>[6]Quartalsdaten!P113</f>
        <v>173.667</v>
      </c>
      <c r="C237">
        <f>[6]Quartalsdaten!Q113</f>
        <v>127.07299999999999</v>
      </c>
      <c r="D237">
        <f>[6]Quartalsdaten!R113</f>
        <v>60.1</v>
      </c>
      <c r="E237">
        <f>Annual!W113</f>
        <v>2949.0630000000001</v>
      </c>
      <c r="F237" s="41">
        <f>Annual!Y113</f>
        <v>1.3144158330968159</v>
      </c>
      <c r="G237" s="105">
        <f>Annual!Z113</f>
        <v>219.07</v>
      </c>
    </row>
    <row r="238" spans="1:7">
      <c r="A238" s="4">
        <v>43466</v>
      </c>
      <c r="B238">
        <f>[6]Quartalsdaten!P114</f>
        <v>196.31399999999999</v>
      </c>
      <c r="C238">
        <f>[6]Quartalsdaten!Q114</f>
        <v>164.685</v>
      </c>
      <c r="D238">
        <f>[6]Quartalsdaten!R114</f>
        <v>62.6</v>
      </c>
      <c r="E238" s="55">
        <f>Annual!W114</f>
        <v>2997.3690000000001</v>
      </c>
      <c r="F238" s="41">
        <f>Annual!Y114</f>
        <v>1.7247260180511592</v>
      </c>
      <c r="G238" s="105">
        <f>Annual!Z114</f>
        <v>216.45</v>
      </c>
    </row>
    <row r="239" spans="1:7">
      <c r="A239" s="4">
        <v>43556</v>
      </c>
      <c r="B239">
        <f>[6]Quartalsdaten!P115</f>
        <v>162.82300000000001</v>
      </c>
      <c r="C239">
        <f>[6]Quartalsdaten!Q115</f>
        <v>149.79</v>
      </c>
      <c r="D239">
        <f>[6]Quartalsdaten!R115</f>
        <v>59.3</v>
      </c>
      <c r="E239" s="55">
        <f>Annual!W115</f>
        <v>2997.3690000000001</v>
      </c>
      <c r="F239" s="41">
        <f>Annual!Y115</f>
        <v>1.7247260180511592</v>
      </c>
      <c r="G239" s="105">
        <f>Annual!Z115</f>
        <v>216.45</v>
      </c>
    </row>
    <row r="240" spans="1:7">
      <c r="A240" s="4">
        <v>43647</v>
      </c>
      <c r="B240">
        <f>[6]Quartalsdaten!P116</f>
        <v>191.22300000000001</v>
      </c>
      <c r="C240">
        <f>[6]Quartalsdaten!Q116</f>
        <v>137.37</v>
      </c>
      <c r="D240">
        <f>[6]Quartalsdaten!R116</f>
        <v>65.8</v>
      </c>
      <c r="E240" s="55">
        <f>Annual!W116</f>
        <v>2997.3690000000001</v>
      </c>
      <c r="F240" s="41">
        <f>Annual!Y116</f>
        <v>1.7247260180511592</v>
      </c>
      <c r="G240" s="105">
        <f>Annual!Z116</f>
        <v>216.45</v>
      </c>
    </row>
    <row r="241" spans="1:7">
      <c r="A241" s="4">
        <v>43739</v>
      </c>
      <c r="B241">
        <f>[6]Quartalsdaten!P117</f>
        <v>167.833</v>
      </c>
      <c r="C241">
        <f>[6]Quartalsdaten!Q117</f>
        <v>126.55800000000001</v>
      </c>
      <c r="D241">
        <f>[6]Quartalsdaten!R117</f>
        <v>60.1</v>
      </c>
      <c r="E241" s="55">
        <f>Annual!W117</f>
        <v>2997.3690000000001</v>
      </c>
      <c r="F241" s="41">
        <f>Annual!Y117</f>
        <v>1.7247260180511592</v>
      </c>
      <c r="G241" s="105">
        <f>Annual!Z117</f>
        <v>216.45</v>
      </c>
    </row>
    <row r="242" spans="1:7">
      <c r="A242" s="4">
        <v>43831</v>
      </c>
      <c r="B242">
        <f>[6]Quartalsdaten!P118</f>
        <v>189.048</v>
      </c>
      <c r="C242">
        <f>[6]Quartalsdaten!Q118</f>
        <v>167.37299999999999</v>
      </c>
      <c r="D242">
        <f>[6]Quartalsdaten!R118</f>
        <v>63.2</v>
      </c>
      <c r="E242" s="105">
        <f>Annual!W118</f>
        <v>3046.49</v>
      </c>
      <c r="F242" s="41">
        <f>Annual!Y118</f>
        <v>2.0351838673358547</v>
      </c>
      <c r="G242" s="105">
        <f>Annual!Z118</f>
        <v>218.1</v>
      </c>
    </row>
    <row r="243" spans="1:7">
      <c r="A243" s="4">
        <v>43922</v>
      </c>
      <c r="B243">
        <f>[6]Quartalsdaten!P119</f>
        <v>123.325</v>
      </c>
      <c r="C243">
        <f>[6]Quartalsdaten!Q119</f>
        <v>133.63800000000001</v>
      </c>
      <c r="D243">
        <f>[6]Quartalsdaten!R119</f>
        <v>59.3</v>
      </c>
      <c r="E243" s="105">
        <f>Annual!W119</f>
        <v>3046.49</v>
      </c>
      <c r="F243" s="41">
        <f>Annual!Y119</f>
        <v>2.0351838673358547</v>
      </c>
      <c r="G243" s="105">
        <f>Annual!Z119</f>
        <v>218.1</v>
      </c>
    </row>
    <row r="244" spans="1:7">
      <c r="A244" s="4">
        <v>44013</v>
      </c>
      <c r="B244">
        <f>[6]Quartalsdaten!P120</f>
        <v>178.126</v>
      </c>
      <c r="C244">
        <f>[6]Quartalsdaten!Q120</f>
        <v>126.804</v>
      </c>
      <c r="D244">
        <f>[6]Quartalsdaten!R120</f>
        <v>66</v>
      </c>
      <c r="E244" s="105">
        <f>Annual!W120</f>
        <v>3046.49</v>
      </c>
      <c r="F244" s="41">
        <f>Annual!Y120</f>
        <v>2.0351838673358547</v>
      </c>
      <c r="G244" s="105">
        <f>Annual!Z120</f>
        <v>218.1</v>
      </c>
    </row>
    <row r="245" spans="1:7">
      <c r="A245" s="4">
        <v>44105</v>
      </c>
      <c r="B245">
        <f>[6]Quartalsdaten!P121</f>
        <v>167.036</v>
      </c>
      <c r="C245">
        <f>[6]Quartalsdaten!Q121</f>
        <v>116.044</v>
      </c>
      <c r="D245">
        <f>[6]Quartalsdaten!R121</f>
        <v>63</v>
      </c>
      <c r="E245" s="105">
        <f>Annual!W121</f>
        <v>3046.49</v>
      </c>
      <c r="F245" s="41">
        <f>Annual!Y121</f>
        <v>2.0351838673358547</v>
      </c>
      <c r="G245" s="105">
        <f>Annual!Z121</f>
        <v>218.1</v>
      </c>
    </row>
    <row r="246" spans="1:7">
      <c r="A246" s="4">
        <v>44197</v>
      </c>
      <c r="B246" s="105">
        <f>[6]Quartalsdaten!P122</f>
        <v>196.70400000000001</v>
      </c>
      <c r="C246" s="105">
        <f>[6]Quartalsdaten!Q122</f>
        <v>160.614</v>
      </c>
      <c r="D246" s="105">
        <f>[6]Quartalsdaten!R122</f>
        <v>62.2</v>
      </c>
      <c r="E246" s="105">
        <f>Annual!W122</f>
        <v>0</v>
      </c>
      <c r="F246" s="41">
        <f>Annual!Y122</f>
        <v>0</v>
      </c>
      <c r="G246" s="105">
        <f>Annual!Z122</f>
        <v>0</v>
      </c>
    </row>
    <row r="247" spans="1:7">
      <c r="A247" s="4">
        <v>44287</v>
      </c>
      <c r="B247" s="105">
        <f>[6]Quartalsdaten!P123</f>
        <v>172.4179761</v>
      </c>
      <c r="C247" s="105">
        <f>[6]Quartalsdaten!Q123</f>
        <v>141.6562801</v>
      </c>
      <c r="D247" s="105">
        <f>[6]Quartalsdaten!R123</f>
        <v>60.3</v>
      </c>
      <c r="E247" s="105">
        <f>Annual!W123</f>
        <v>0</v>
      </c>
      <c r="F247" s="41">
        <f>Annual!Y123</f>
        <v>0</v>
      </c>
      <c r="G247" s="105">
        <f>Annual!Z123</f>
        <v>0</v>
      </c>
    </row>
    <row r="248" spans="1:7">
      <c r="A248" s="4">
        <v>44378</v>
      </c>
      <c r="B248" s="105">
        <f>[6]Quartalsdaten!P124</f>
        <v>201.10963670000001</v>
      </c>
      <c r="C248" s="105">
        <f>[6]Quartalsdaten!Q124</f>
        <v>126.804</v>
      </c>
      <c r="D248" s="105">
        <f>[6]Quartalsdaten!R124</f>
        <v>66</v>
      </c>
      <c r="E248" s="105">
        <f>Annual!W124</f>
        <v>0</v>
      </c>
      <c r="F248" s="41">
        <f>Annual!Y124</f>
        <v>0</v>
      </c>
      <c r="G248" s="105">
        <f>Annual!Z124</f>
        <v>0</v>
      </c>
    </row>
    <row r="249" spans="1:7">
      <c r="A249" s="4">
        <v>44470</v>
      </c>
      <c r="B249" s="105">
        <f>[6]Quartalsdaten!P125</f>
        <v>187.36553430000001</v>
      </c>
      <c r="C249" s="105">
        <f>[6]Quartalsdaten!Q125</f>
        <v>126.48796</v>
      </c>
      <c r="D249" s="105">
        <f>[6]Quartalsdaten!R125</f>
        <v>63.3</v>
      </c>
      <c r="E249" s="105">
        <f>Annual!W125</f>
        <v>0</v>
      </c>
      <c r="F249" s="41">
        <f>Annual!Y125</f>
        <v>0</v>
      </c>
      <c r="G249" s="105">
        <f>Annual!Z125</f>
        <v>0</v>
      </c>
    </row>
    <row r="250" spans="1:7">
      <c r="A250" s="4">
        <v>44562</v>
      </c>
      <c r="B250" s="112">
        <f>[6]Quartalsdaten!P126</f>
        <v>213.5859304</v>
      </c>
      <c r="C250" s="112">
        <f>[6]Quartalsdaten!Q126</f>
        <v>173.4631201</v>
      </c>
      <c r="D250" s="112">
        <f>[6]Quartalsdaten!R126</f>
        <v>63.2</v>
      </c>
      <c r="E250" s="112">
        <f>Annual!W126</f>
        <v>0</v>
      </c>
      <c r="F250" s="41">
        <f>Annual!Y126</f>
        <v>0</v>
      </c>
      <c r="G250" s="112">
        <f>Annual!Z126</f>
        <v>0</v>
      </c>
    </row>
    <row r="251" spans="1:7">
      <c r="A251" s="4">
        <v>44652</v>
      </c>
      <c r="B251" s="112">
        <f>[6]Quartalsdaten!P127</f>
        <v>184.20527229999999</v>
      </c>
      <c r="C251" s="112">
        <f>[6]Quartalsdaten!Q127</f>
        <v>152.98878239999999</v>
      </c>
      <c r="D251" s="112">
        <f>[6]Quartalsdaten!R127</f>
        <v>60.3</v>
      </c>
      <c r="E251" s="112">
        <f>Annual!W127</f>
        <v>0</v>
      </c>
      <c r="F251" s="41">
        <f>Annual!Y127</f>
        <v>0</v>
      </c>
      <c r="G251" s="112">
        <f>Annual!Z127</f>
        <v>0</v>
      </c>
    </row>
    <row r="252" spans="1:7">
      <c r="A252" s="4">
        <v>44743</v>
      </c>
      <c r="B252" s="112">
        <f>[6]Quartalsdaten!P128</f>
        <v>207.52250760000001</v>
      </c>
      <c r="C252" s="112">
        <f>[6]Quartalsdaten!Q128</f>
        <v>131.87616</v>
      </c>
      <c r="D252" s="112">
        <f>[6]Quartalsdaten!R128</f>
        <v>65.8</v>
      </c>
      <c r="E252" s="112">
        <f>Annual!W128</f>
        <v>0</v>
      </c>
      <c r="F252" s="41">
        <f>Annual!Y128</f>
        <v>0</v>
      </c>
      <c r="G252" s="112">
        <f>Annual!Z128</f>
        <v>0</v>
      </c>
    </row>
    <row r="253" spans="1:7">
      <c r="A253" s="4">
        <v>44835</v>
      </c>
      <c r="B253" s="112">
        <f>[6]Quartalsdaten!P129</f>
        <v>187.8869263</v>
      </c>
      <c r="C253" s="112">
        <f>[6]Quartalsdaten!Q129</f>
        <v>131.54747839999999</v>
      </c>
      <c r="D253" s="112">
        <f>[6]Quartalsdaten!R129</f>
        <v>62.1</v>
      </c>
      <c r="E253" s="112">
        <f>Annual!W129</f>
        <v>0</v>
      </c>
      <c r="F253" s="41">
        <f>Annual!Y129</f>
        <v>0</v>
      </c>
      <c r="G253" s="112">
        <f>Annual!Z129</f>
        <v>0</v>
      </c>
    </row>
  </sheetData>
  <pageMargins left="0.7" right="0.7" top="0.78740157499999996" bottom="0.78740157499999996" header="0.3" footer="0.3"/>
  <legacy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 codeName="Tabelle2"/>
  <dimension ref="A1:BF742"/>
  <sheetViews>
    <sheetView workbookViewId="0">
      <pane xSplit="1" ySplit="2" topLeftCell="B344" activePane="bottomRight" state="frozen"/>
      <selection activeCell="AA25" sqref="AA25"/>
      <selection pane="topRight" activeCell="AA25" sqref="AA25"/>
      <selection pane="bottomLeft" activeCell="AA25" sqref="AA25"/>
      <selection pane="bottomRight" activeCell="AV1" sqref="AV1"/>
    </sheetView>
  </sheetViews>
  <sheetFormatPr baseColWidth="10" defaultRowHeight="14.5"/>
  <cols>
    <col min="1" max="5" width="11.453125" customWidth="1"/>
    <col min="6" max="12" width="11.453125" style="40" customWidth="1"/>
    <col min="13" max="14" width="11.453125" style="55" customWidth="1"/>
    <col min="45" max="46" width="11.453125" style="55" customWidth="1"/>
  </cols>
  <sheetData>
    <row r="1" spans="1:58">
      <c r="A1" s="58" t="str">
        <f>_xll.Thomson.Reuters.AFOSpreadSheetFormulas.DSGRID("BDGDP...B,WGCPITT.F,WGIFOBDEE,WGIFOBDEF,WGIFDIDXQ,WGIFOIDXE,WGIFOBUSE,WGIFOEXPE,WGCAPUTLQ,WGIFOBDQQ,WGIFOBDKE,WGIF9BDQQ"," ","1960-01-01","","Q","RowHeader=true;ColHeader=true;Code=true;DispSeriesDescription=true;YearlyTSFormat=false;QuarterlyTSFormat=false;AutoRefresh=false")</f>
        <v>Name</v>
      </c>
      <c r="B1" s="59" t="s">
        <v>811</v>
      </c>
      <c r="C1" s="59" t="s">
        <v>496</v>
      </c>
      <c r="D1" s="59" t="s">
        <v>517</v>
      </c>
      <c r="E1" s="59" t="s">
        <v>519</v>
      </c>
      <c r="F1" s="59" t="s">
        <v>521</v>
      </c>
      <c r="G1" s="59" t="s">
        <v>523</v>
      </c>
      <c r="H1" s="59" t="s">
        <v>525</v>
      </c>
      <c r="I1" s="59" t="s">
        <v>527</v>
      </c>
      <c r="J1" s="59" t="s">
        <v>540</v>
      </c>
      <c r="K1" s="59" t="s">
        <v>542</v>
      </c>
      <c r="L1" s="59" t="s">
        <v>885</v>
      </c>
      <c r="M1" s="59" t="s">
        <v>887</v>
      </c>
      <c r="P1" t="s">
        <v>363</v>
      </c>
      <c r="U1" s="33" t="s">
        <v>481</v>
      </c>
      <c r="AH1" t="str">
        <f>_xll.Thomson.Reuters.AFOSpreadSheetFormulas.DSGRID("WGIFOBDEE,WGIFOBDEF,WGIFDIDXQ,WGIFOIDXE,WGIFOBUSE,WGIFOEXPE,WGIFOBDQQ,WGIFORTIE,WGIFOWHIF,WGIFOBDRF"," ","1960-01-01","","M","RowHeader=true;ColHeader=true;Code=true;DispSeriesDescription=true;YearlyTSFormat=false;QuarterlyTSFormat=false;AutoRefresh=false")</f>
        <v>Name</v>
      </c>
      <c r="AI1" s="59" t="s">
        <v>517</v>
      </c>
      <c r="AJ1" s="59" t="s">
        <v>519</v>
      </c>
      <c r="AK1" s="59" t="s">
        <v>521</v>
      </c>
      <c r="AL1" s="59" t="s">
        <v>523</v>
      </c>
      <c r="AM1" s="59" t="s">
        <v>525</v>
      </c>
      <c r="AN1" s="59" t="s">
        <v>527</v>
      </c>
      <c r="AO1" s="59" t="s">
        <v>542</v>
      </c>
      <c r="AP1" s="59" t="s">
        <v>627</v>
      </c>
      <c r="AQ1" s="59" t="s">
        <v>629</v>
      </c>
      <c r="AR1" s="59" t="s">
        <v>872</v>
      </c>
      <c r="AV1" s="58" t="str">
        <f>_xll.Thomson.Reuters.AFOSpreadSheetFormulas.DSGRID("BDCNPER.D,BDGCMAC.D,BDGDP..CD,BDGCCON.D,BDGFCFCOD,BDCNPER.B,BDGCMAC.B,BDEAGDTCB,BDGCCON.B,BDGFCONRB"," ","1960-01-01","","Q","RowHeader=true;ColHeader=true;Code=true;DispSeriesDescription=true;YearlyTSFormat=false;QuarterlyTSFormat=false;AutoRefresh=false")</f>
        <v>Name</v>
      </c>
      <c r="AW1" s="59" t="s">
        <v>559</v>
      </c>
      <c r="AX1" s="59" t="s">
        <v>787</v>
      </c>
      <c r="AY1" s="59" t="s">
        <v>592</v>
      </c>
      <c r="AZ1" s="59" t="s">
        <v>786</v>
      </c>
      <c r="BA1" s="59" t="s">
        <v>753</v>
      </c>
      <c r="BB1" s="59" t="s">
        <v>862</v>
      </c>
      <c r="BC1" s="59" t="s">
        <v>864</v>
      </c>
      <c r="BD1" s="59" t="s">
        <v>870</v>
      </c>
      <c r="BE1" s="59" t="s">
        <v>865</v>
      </c>
      <c r="BF1" s="59" t="s">
        <v>868</v>
      </c>
    </row>
    <row r="2" spans="1:58">
      <c r="A2" s="59" t="s">
        <v>14</v>
      </c>
      <c r="B2" s="59" t="s">
        <v>364</v>
      </c>
      <c r="C2" s="59" t="s">
        <v>497</v>
      </c>
      <c r="D2" s="59" t="s">
        <v>518</v>
      </c>
      <c r="E2" s="59" t="s">
        <v>520</v>
      </c>
      <c r="F2" s="59" t="s">
        <v>522</v>
      </c>
      <c r="G2" s="59" t="s">
        <v>524</v>
      </c>
      <c r="H2" s="59" t="s">
        <v>526</v>
      </c>
      <c r="I2" s="59" t="s">
        <v>528</v>
      </c>
      <c r="J2" s="59" t="s">
        <v>541</v>
      </c>
      <c r="K2" s="59" t="s">
        <v>543</v>
      </c>
      <c r="L2" s="59" t="s">
        <v>886</v>
      </c>
      <c r="M2" s="59" t="s">
        <v>888</v>
      </c>
      <c r="Q2" t="s">
        <v>365</v>
      </c>
      <c r="R2" t="s">
        <v>366</v>
      </c>
      <c r="S2" t="s">
        <v>367</v>
      </c>
      <c r="T2" t="s">
        <v>365</v>
      </c>
      <c r="U2" t="s">
        <v>366</v>
      </c>
      <c r="V2" t="s">
        <v>482</v>
      </c>
      <c r="W2" t="s">
        <v>368</v>
      </c>
      <c r="X2" t="s">
        <v>369</v>
      </c>
      <c r="Y2" t="s">
        <v>370</v>
      </c>
      <c r="Z2" s="30" t="s">
        <v>495</v>
      </c>
      <c r="AH2" s="59" t="s">
        <v>14</v>
      </c>
      <c r="AI2" s="59" t="s">
        <v>518</v>
      </c>
      <c r="AJ2" s="59" t="s">
        <v>520</v>
      </c>
      <c r="AK2" s="59" t="s">
        <v>522</v>
      </c>
      <c r="AL2" s="59" t="s">
        <v>524</v>
      </c>
      <c r="AM2" s="59" t="s">
        <v>526</v>
      </c>
      <c r="AN2" s="59" t="s">
        <v>528</v>
      </c>
      <c r="AO2" s="59" t="s">
        <v>543</v>
      </c>
      <c r="AP2" s="59" t="s">
        <v>628</v>
      </c>
      <c r="AQ2" s="59" t="s">
        <v>630</v>
      </c>
      <c r="AR2" s="59" t="s">
        <v>873</v>
      </c>
      <c r="AV2" s="59" t="s">
        <v>14</v>
      </c>
      <c r="AW2" s="59" t="s">
        <v>560</v>
      </c>
      <c r="AX2" s="59" t="s">
        <v>561</v>
      </c>
      <c r="AY2" s="59" t="s">
        <v>562</v>
      </c>
      <c r="AZ2" s="59" t="s">
        <v>61</v>
      </c>
      <c r="BA2" s="59" t="s">
        <v>754</v>
      </c>
      <c r="BB2" s="59" t="s">
        <v>863</v>
      </c>
      <c r="BC2" s="59" t="s">
        <v>866</v>
      </c>
      <c r="BD2" s="59" t="s">
        <v>871</v>
      </c>
      <c r="BE2" s="59" t="s">
        <v>867</v>
      </c>
      <c r="BF2" s="59" t="s">
        <v>869</v>
      </c>
    </row>
    <row r="3" spans="1:58">
      <c r="A3" s="59" t="s">
        <v>68</v>
      </c>
      <c r="B3" s="59" t="s">
        <v>544</v>
      </c>
      <c r="C3" s="59" t="s">
        <v>544</v>
      </c>
      <c r="D3" s="58">
        <v>5.77</v>
      </c>
      <c r="E3" s="58">
        <v>50.7</v>
      </c>
      <c r="F3" s="59" t="s">
        <v>544</v>
      </c>
      <c r="G3" s="58">
        <v>106.1</v>
      </c>
      <c r="H3" s="58">
        <v>100.7</v>
      </c>
      <c r="I3" s="58">
        <v>111.7</v>
      </c>
      <c r="J3" s="58">
        <v>88.8</v>
      </c>
      <c r="K3" s="59" t="s">
        <v>544</v>
      </c>
      <c r="L3" s="58">
        <v>3.27</v>
      </c>
      <c r="M3" s="58">
        <v>101.9</v>
      </c>
      <c r="P3" s="3">
        <f>Quartalsdaten!A2</f>
        <v>21916</v>
      </c>
      <c r="AH3" s="3">
        <v>25568</v>
      </c>
      <c r="AI3" s="58">
        <v>19.5</v>
      </c>
      <c r="AJ3" s="58">
        <v>78</v>
      </c>
      <c r="AK3" s="59" t="s">
        <v>544</v>
      </c>
      <c r="AL3" s="58">
        <v>105.3</v>
      </c>
      <c r="AM3" s="58">
        <v>99.2</v>
      </c>
      <c r="AN3" s="58">
        <v>111.7</v>
      </c>
      <c r="AO3" s="59" t="s">
        <v>544</v>
      </c>
      <c r="AP3" s="58">
        <v>12.9</v>
      </c>
      <c r="AQ3" s="58">
        <v>21</v>
      </c>
      <c r="AR3" s="59" t="s">
        <v>544</v>
      </c>
      <c r="AV3" s="59" t="s">
        <v>68</v>
      </c>
      <c r="AW3" s="59" t="s">
        <v>544</v>
      </c>
      <c r="AX3" s="59" t="s">
        <v>544</v>
      </c>
      <c r="AY3" s="59" t="s">
        <v>544</v>
      </c>
      <c r="AZ3" s="59" t="s">
        <v>544</v>
      </c>
      <c r="BA3" s="59" t="s">
        <v>544</v>
      </c>
      <c r="BB3" s="59" t="s">
        <v>544</v>
      </c>
      <c r="BC3" s="59" t="s">
        <v>544</v>
      </c>
      <c r="BD3" s="59" t="s">
        <v>544</v>
      </c>
      <c r="BE3" s="59" t="s">
        <v>544</v>
      </c>
      <c r="BF3" s="59" t="s">
        <v>544</v>
      </c>
    </row>
    <row r="4" spans="1:58">
      <c r="A4" s="59" t="s">
        <v>69</v>
      </c>
      <c r="B4" s="59" t="s">
        <v>544</v>
      </c>
      <c r="C4" s="59" t="s">
        <v>544</v>
      </c>
      <c r="D4" s="58">
        <v>20.7</v>
      </c>
      <c r="E4" s="58">
        <v>0.7</v>
      </c>
      <c r="F4" s="59" t="s">
        <v>544</v>
      </c>
      <c r="G4" s="58">
        <v>105.2</v>
      </c>
      <c r="H4" s="58">
        <v>99.6</v>
      </c>
      <c r="I4" s="58">
        <v>111.1</v>
      </c>
      <c r="J4" s="58">
        <v>88.7</v>
      </c>
      <c r="K4" s="59" t="s">
        <v>544</v>
      </c>
      <c r="L4" s="58">
        <v>3.43</v>
      </c>
      <c r="M4" s="58">
        <v>101.8</v>
      </c>
      <c r="P4" s="3">
        <f>Quartalsdaten!A3</f>
        <v>22007</v>
      </c>
      <c r="AH4" s="3">
        <v>25568</v>
      </c>
      <c r="AI4" s="58">
        <v>19.899999999999999</v>
      </c>
      <c r="AJ4" s="58">
        <v>64</v>
      </c>
      <c r="AK4" s="59" t="s">
        <v>544</v>
      </c>
      <c r="AL4" s="58">
        <v>106.2</v>
      </c>
      <c r="AM4" s="58">
        <v>100.3</v>
      </c>
      <c r="AN4" s="58">
        <v>112.4</v>
      </c>
      <c r="AO4" s="59" t="s">
        <v>544</v>
      </c>
      <c r="AP4" s="58">
        <v>18.899999999999999</v>
      </c>
      <c r="AQ4" s="58">
        <v>25</v>
      </c>
      <c r="AR4" s="59" t="s">
        <v>544</v>
      </c>
      <c r="AV4" s="59" t="s">
        <v>69</v>
      </c>
      <c r="AW4" s="59" t="s">
        <v>544</v>
      </c>
      <c r="AX4" s="59" t="s">
        <v>544</v>
      </c>
      <c r="AY4" s="59" t="s">
        <v>544</v>
      </c>
      <c r="AZ4" s="59" t="s">
        <v>544</v>
      </c>
      <c r="BA4" s="59" t="s">
        <v>544</v>
      </c>
      <c r="BB4" s="59" t="s">
        <v>544</v>
      </c>
      <c r="BC4" s="59" t="s">
        <v>544</v>
      </c>
      <c r="BD4" s="59" t="s">
        <v>544</v>
      </c>
      <c r="BE4" s="59" t="s">
        <v>544</v>
      </c>
      <c r="BF4" s="59" t="s">
        <v>544</v>
      </c>
    </row>
    <row r="5" spans="1:58">
      <c r="A5" s="59" t="s">
        <v>70</v>
      </c>
      <c r="B5" s="59" t="s">
        <v>544</v>
      </c>
      <c r="C5" s="59" t="s">
        <v>544</v>
      </c>
      <c r="D5" s="58">
        <v>31.03</v>
      </c>
      <c r="E5" s="58">
        <v>8.6999999999999993</v>
      </c>
      <c r="F5" s="59" t="s">
        <v>544</v>
      </c>
      <c r="G5" s="58">
        <v>105.8</v>
      </c>
      <c r="H5" s="58">
        <v>100.1</v>
      </c>
      <c r="I5" s="58">
        <v>111.7</v>
      </c>
      <c r="J5" s="58">
        <v>88.3</v>
      </c>
      <c r="K5" s="59" t="s">
        <v>544</v>
      </c>
      <c r="L5" s="58">
        <v>3.5</v>
      </c>
      <c r="M5" s="58">
        <v>103.1</v>
      </c>
      <c r="P5" s="3">
        <f>Quartalsdaten!A4</f>
        <v>22098</v>
      </c>
      <c r="AH5" s="3">
        <v>25568</v>
      </c>
      <c r="AI5" s="58">
        <v>-22.1</v>
      </c>
      <c r="AJ5" s="58">
        <v>10</v>
      </c>
      <c r="AK5" s="59" t="s">
        <v>544</v>
      </c>
      <c r="AL5" s="58">
        <v>106.9</v>
      </c>
      <c r="AM5" s="58">
        <v>102.7</v>
      </c>
      <c r="AN5" s="58">
        <v>111.1</v>
      </c>
      <c r="AO5" s="59" t="s">
        <v>544</v>
      </c>
      <c r="AP5" s="58">
        <v>19.899999999999999</v>
      </c>
      <c r="AQ5" s="58">
        <v>27.9</v>
      </c>
      <c r="AR5" s="59" t="s">
        <v>544</v>
      </c>
      <c r="AV5" s="59" t="s">
        <v>70</v>
      </c>
      <c r="AW5" s="59" t="s">
        <v>544</v>
      </c>
      <c r="AX5" s="59" t="s">
        <v>544</v>
      </c>
      <c r="AY5" s="59" t="s">
        <v>544</v>
      </c>
      <c r="AZ5" s="59" t="s">
        <v>544</v>
      </c>
      <c r="BA5" s="59" t="s">
        <v>544</v>
      </c>
      <c r="BB5" s="59" t="s">
        <v>544</v>
      </c>
      <c r="BC5" s="59" t="s">
        <v>544</v>
      </c>
      <c r="BD5" s="59" t="s">
        <v>544</v>
      </c>
      <c r="BE5" s="59" t="s">
        <v>544</v>
      </c>
      <c r="BF5" s="59" t="s">
        <v>544</v>
      </c>
    </row>
    <row r="6" spans="1:58">
      <c r="A6" s="59" t="s">
        <v>71</v>
      </c>
      <c r="B6" s="59" t="s">
        <v>544</v>
      </c>
      <c r="C6" s="59" t="s">
        <v>544</v>
      </c>
      <c r="D6" s="58">
        <v>30.37</v>
      </c>
      <c r="E6" s="58">
        <v>27.7</v>
      </c>
      <c r="F6" s="59" t="s">
        <v>544</v>
      </c>
      <c r="G6" s="58">
        <v>105.4</v>
      </c>
      <c r="H6" s="58">
        <v>99.7</v>
      </c>
      <c r="I6" s="58">
        <v>111.4</v>
      </c>
      <c r="J6" s="58">
        <v>88.3</v>
      </c>
      <c r="K6" s="59" t="s">
        <v>544</v>
      </c>
      <c r="L6" s="58">
        <v>3.53</v>
      </c>
      <c r="M6" s="58">
        <v>105.2</v>
      </c>
      <c r="P6" s="3">
        <f>Quartalsdaten!A5</f>
        <v>22190</v>
      </c>
      <c r="AH6" s="3">
        <v>25568</v>
      </c>
      <c r="AI6" s="58">
        <v>18.2</v>
      </c>
      <c r="AJ6" s="58">
        <v>1</v>
      </c>
      <c r="AK6" s="59" t="s">
        <v>544</v>
      </c>
      <c r="AL6" s="58">
        <v>105.1</v>
      </c>
      <c r="AM6" s="58">
        <v>99.1</v>
      </c>
      <c r="AN6" s="58">
        <v>111.3</v>
      </c>
      <c r="AO6" s="59" t="s">
        <v>544</v>
      </c>
      <c r="AP6" s="58">
        <v>22.8</v>
      </c>
      <c r="AQ6" s="58">
        <v>26.9</v>
      </c>
      <c r="AR6" s="59" t="s">
        <v>544</v>
      </c>
      <c r="AV6" s="59" t="s">
        <v>71</v>
      </c>
      <c r="AW6" s="59" t="s">
        <v>544</v>
      </c>
      <c r="AX6" s="59" t="s">
        <v>544</v>
      </c>
      <c r="AY6" s="59" t="s">
        <v>544</v>
      </c>
      <c r="AZ6" s="59" t="s">
        <v>544</v>
      </c>
      <c r="BA6" s="59" t="s">
        <v>544</v>
      </c>
      <c r="BB6" s="59" t="s">
        <v>544</v>
      </c>
      <c r="BC6" s="59" t="s">
        <v>544</v>
      </c>
      <c r="BD6" s="59" t="s">
        <v>544</v>
      </c>
      <c r="BE6" s="59" t="s">
        <v>544</v>
      </c>
      <c r="BF6" s="59" t="s">
        <v>544</v>
      </c>
    </row>
    <row r="7" spans="1:58">
      <c r="A7" s="59" t="s">
        <v>72</v>
      </c>
      <c r="B7" s="59" t="s">
        <v>544</v>
      </c>
      <c r="C7" s="59" t="s">
        <v>544</v>
      </c>
      <c r="D7" s="58">
        <v>-8.07</v>
      </c>
      <c r="E7" s="58">
        <v>37.299999999999997</v>
      </c>
      <c r="F7" s="59" t="s">
        <v>544</v>
      </c>
      <c r="G7" s="58">
        <v>109</v>
      </c>
      <c r="H7" s="58">
        <v>109.8</v>
      </c>
      <c r="I7" s="58">
        <v>107.9</v>
      </c>
      <c r="J7" s="58">
        <v>88.6</v>
      </c>
      <c r="K7" s="59" t="s">
        <v>544</v>
      </c>
      <c r="L7" s="58">
        <v>3.43</v>
      </c>
      <c r="M7" s="58">
        <v>100.6</v>
      </c>
      <c r="P7" s="3">
        <f>Quartalsdaten!A6</f>
        <v>22282</v>
      </c>
      <c r="AH7" s="3">
        <v>25568</v>
      </c>
      <c r="AI7" s="58">
        <v>20.2</v>
      </c>
      <c r="AJ7" s="58">
        <v>1</v>
      </c>
      <c r="AK7" s="59" t="s">
        <v>544</v>
      </c>
      <c r="AL7" s="58">
        <v>105.5</v>
      </c>
      <c r="AM7" s="58">
        <v>100.6</v>
      </c>
      <c r="AN7" s="58">
        <v>110.7</v>
      </c>
      <c r="AO7" s="59" t="s">
        <v>544</v>
      </c>
      <c r="AP7" s="58">
        <v>23.3</v>
      </c>
      <c r="AQ7" s="58">
        <v>28.4</v>
      </c>
      <c r="AR7" s="59" t="s">
        <v>544</v>
      </c>
      <c r="AV7" s="59" t="s">
        <v>72</v>
      </c>
      <c r="AW7" s="59" t="s">
        <v>544</v>
      </c>
      <c r="AX7" s="59" t="s">
        <v>544</v>
      </c>
      <c r="AY7" s="59" t="s">
        <v>544</v>
      </c>
      <c r="AZ7" s="59" t="s">
        <v>544</v>
      </c>
      <c r="BA7" s="59" t="s">
        <v>544</v>
      </c>
      <c r="BB7" s="59" t="s">
        <v>544</v>
      </c>
      <c r="BC7" s="59" t="s">
        <v>544</v>
      </c>
      <c r="BD7" s="59" t="s">
        <v>544</v>
      </c>
      <c r="BE7" s="59" t="s">
        <v>544</v>
      </c>
      <c r="BF7" s="59" t="s">
        <v>544</v>
      </c>
    </row>
    <row r="8" spans="1:58">
      <c r="A8" s="59" t="s">
        <v>73</v>
      </c>
      <c r="B8" s="59" t="s">
        <v>544</v>
      </c>
      <c r="C8" s="59" t="s">
        <v>544</v>
      </c>
      <c r="D8" s="58">
        <v>28.03</v>
      </c>
      <c r="E8" s="58">
        <v>7.7</v>
      </c>
      <c r="F8" s="59" t="s">
        <v>544</v>
      </c>
      <c r="G8" s="58">
        <v>106.4</v>
      </c>
      <c r="H8" s="58">
        <v>104.5</v>
      </c>
      <c r="I8" s="58">
        <v>108.1</v>
      </c>
      <c r="J8" s="58">
        <v>87.7</v>
      </c>
      <c r="K8" s="59" t="s">
        <v>544</v>
      </c>
      <c r="L8" s="58">
        <v>3.3</v>
      </c>
      <c r="M8" s="58">
        <v>99.8</v>
      </c>
      <c r="P8" s="3">
        <f>Quartalsdaten!A7</f>
        <v>22372</v>
      </c>
      <c r="AH8" s="3">
        <v>25568</v>
      </c>
      <c r="AI8" s="58">
        <v>23.7</v>
      </c>
      <c r="AJ8" s="58">
        <v>0</v>
      </c>
      <c r="AK8" s="59" t="s">
        <v>544</v>
      </c>
      <c r="AL8" s="58">
        <v>105</v>
      </c>
      <c r="AM8" s="58">
        <v>99</v>
      </c>
      <c r="AN8" s="58">
        <v>111.3</v>
      </c>
      <c r="AO8" s="59" t="s">
        <v>544</v>
      </c>
      <c r="AP8" s="58">
        <v>25.8</v>
      </c>
      <c r="AQ8" s="58">
        <v>25.3</v>
      </c>
      <c r="AR8" s="59" t="s">
        <v>544</v>
      </c>
      <c r="AV8" s="59" t="s">
        <v>73</v>
      </c>
      <c r="AW8" s="59" t="s">
        <v>544</v>
      </c>
      <c r="AX8" s="59" t="s">
        <v>544</v>
      </c>
      <c r="AY8" s="59" t="s">
        <v>544</v>
      </c>
      <c r="AZ8" s="59" t="s">
        <v>544</v>
      </c>
      <c r="BA8" s="59" t="s">
        <v>544</v>
      </c>
      <c r="BB8" s="59" t="s">
        <v>544</v>
      </c>
      <c r="BC8" s="59" t="s">
        <v>544</v>
      </c>
      <c r="BD8" s="59" t="s">
        <v>544</v>
      </c>
      <c r="BE8" s="59" t="s">
        <v>544</v>
      </c>
      <c r="BF8" s="59" t="s">
        <v>544</v>
      </c>
    </row>
    <row r="9" spans="1:58">
      <c r="A9" s="59" t="s">
        <v>74</v>
      </c>
      <c r="B9" s="59" t="s">
        <v>544</v>
      </c>
      <c r="C9" s="59" t="s">
        <v>544</v>
      </c>
      <c r="D9" s="58">
        <v>30.07</v>
      </c>
      <c r="E9" s="58">
        <v>7.7</v>
      </c>
      <c r="F9" s="59" t="s">
        <v>544</v>
      </c>
      <c r="G9" s="58">
        <v>105.7</v>
      </c>
      <c r="H9" s="58">
        <v>103</v>
      </c>
      <c r="I9" s="58">
        <v>108.5</v>
      </c>
      <c r="J9" s="58">
        <v>87.5</v>
      </c>
      <c r="K9" s="59" t="s">
        <v>544</v>
      </c>
      <c r="L9" s="58">
        <v>3.47</v>
      </c>
      <c r="M9" s="58">
        <v>102.8</v>
      </c>
      <c r="P9" s="3">
        <f>Quartalsdaten!A8</f>
        <v>22463</v>
      </c>
      <c r="AH9" s="3">
        <v>25568</v>
      </c>
      <c r="AI9" s="58">
        <v>27.7</v>
      </c>
      <c r="AJ9" s="58">
        <v>4</v>
      </c>
      <c r="AK9" s="59" t="s">
        <v>544</v>
      </c>
      <c r="AL9" s="58">
        <v>105.4</v>
      </c>
      <c r="AM9" s="58">
        <v>100.5</v>
      </c>
      <c r="AN9" s="58">
        <v>110.5</v>
      </c>
      <c r="AO9" s="59" t="s">
        <v>544</v>
      </c>
      <c r="AP9" s="58">
        <v>21.6</v>
      </c>
      <c r="AQ9" s="58">
        <v>23.4</v>
      </c>
      <c r="AR9" s="59" t="s">
        <v>544</v>
      </c>
      <c r="AV9" s="59" t="s">
        <v>74</v>
      </c>
      <c r="AW9" s="59" t="s">
        <v>544</v>
      </c>
      <c r="AX9" s="59" t="s">
        <v>544</v>
      </c>
      <c r="AY9" s="59" t="s">
        <v>544</v>
      </c>
      <c r="AZ9" s="59" t="s">
        <v>544</v>
      </c>
      <c r="BA9" s="59" t="s">
        <v>544</v>
      </c>
      <c r="BB9" s="59" t="s">
        <v>544</v>
      </c>
      <c r="BC9" s="59" t="s">
        <v>544</v>
      </c>
      <c r="BD9" s="59" t="s">
        <v>544</v>
      </c>
      <c r="BE9" s="59" t="s">
        <v>544</v>
      </c>
      <c r="BF9" s="59" t="s">
        <v>544</v>
      </c>
    </row>
    <row r="10" spans="1:58">
      <c r="A10" s="59" t="s">
        <v>75</v>
      </c>
      <c r="B10" s="59" t="s">
        <v>544</v>
      </c>
      <c r="C10" s="59" t="s">
        <v>544</v>
      </c>
      <c r="D10" s="58">
        <v>27.73</v>
      </c>
      <c r="E10" s="58">
        <v>25</v>
      </c>
      <c r="F10" s="59" t="s">
        <v>544</v>
      </c>
      <c r="G10" s="58">
        <v>105.6</v>
      </c>
      <c r="H10" s="58">
        <v>102.9</v>
      </c>
      <c r="I10" s="58">
        <v>108.4</v>
      </c>
      <c r="J10" s="58">
        <v>86.3</v>
      </c>
      <c r="K10" s="59" t="s">
        <v>544</v>
      </c>
      <c r="L10" s="58">
        <v>3.53</v>
      </c>
      <c r="M10" s="58">
        <v>103.5</v>
      </c>
      <c r="P10" s="3">
        <f>Quartalsdaten!A9</f>
        <v>22555</v>
      </c>
      <c r="AH10" s="3">
        <v>25568</v>
      </c>
      <c r="AI10" s="58">
        <v>32</v>
      </c>
      <c r="AJ10" s="58">
        <v>16</v>
      </c>
      <c r="AK10" s="59" t="s">
        <v>544</v>
      </c>
      <c r="AL10" s="58">
        <v>105.1</v>
      </c>
      <c r="AM10" s="58">
        <v>99.4</v>
      </c>
      <c r="AN10" s="58">
        <v>111</v>
      </c>
      <c r="AO10" s="59" t="s">
        <v>544</v>
      </c>
      <c r="AP10" s="58">
        <v>24.5</v>
      </c>
      <c r="AQ10" s="58">
        <v>23.3</v>
      </c>
      <c r="AR10" s="59" t="s">
        <v>544</v>
      </c>
      <c r="AV10" s="59" t="s">
        <v>75</v>
      </c>
      <c r="AW10" s="59" t="s">
        <v>544</v>
      </c>
      <c r="AX10" s="59" t="s">
        <v>544</v>
      </c>
      <c r="AY10" s="59" t="s">
        <v>544</v>
      </c>
      <c r="AZ10" s="59" t="s">
        <v>544</v>
      </c>
      <c r="BA10" s="59" t="s">
        <v>544</v>
      </c>
      <c r="BB10" s="59" t="s">
        <v>544</v>
      </c>
      <c r="BC10" s="59" t="s">
        <v>544</v>
      </c>
      <c r="BD10" s="59" t="s">
        <v>544</v>
      </c>
      <c r="BE10" s="59" t="s">
        <v>544</v>
      </c>
      <c r="BF10" s="59" t="s">
        <v>544</v>
      </c>
    </row>
    <row r="11" spans="1:58">
      <c r="A11" s="59" t="s">
        <v>76</v>
      </c>
      <c r="B11" s="59" t="s">
        <v>544</v>
      </c>
      <c r="C11" s="58">
        <v>32.799999999999997</v>
      </c>
      <c r="D11" s="58">
        <v>30.1</v>
      </c>
      <c r="E11" s="58">
        <v>75.7</v>
      </c>
      <c r="F11" s="59" t="s">
        <v>544</v>
      </c>
      <c r="G11" s="58">
        <v>104.1</v>
      </c>
      <c r="H11" s="58">
        <v>100.3</v>
      </c>
      <c r="I11" s="58">
        <v>108.1</v>
      </c>
      <c r="J11" s="58">
        <v>87.4</v>
      </c>
      <c r="K11" s="59" t="s">
        <v>544</v>
      </c>
      <c r="L11" s="58">
        <v>3.57</v>
      </c>
      <c r="M11" s="58">
        <v>101.2</v>
      </c>
      <c r="P11" s="3">
        <f>Quartalsdaten!A10</f>
        <v>22647</v>
      </c>
      <c r="AH11" s="3">
        <v>25568</v>
      </c>
      <c r="AI11" s="58">
        <v>33.4</v>
      </c>
      <c r="AJ11" s="58">
        <v>6</v>
      </c>
      <c r="AK11" s="59" t="s">
        <v>544</v>
      </c>
      <c r="AL11" s="58">
        <v>106.8</v>
      </c>
      <c r="AM11" s="58">
        <v>100.5</v>
      </c>
      <c r="AN11" s="58">
        <v>113.5</v>
      </c>
      <c r="AO11" s="59" t="s">
        <v>544</v>
      </c>
      <c r="AP11" s="58">
        <v>26.8</v>
      </c>
      <c r="AQ11" s="58">
        <v>22</v>
      </c>
      <c r="AR11" s="59" t="s">
        <v>544</v>
      </c>
      <c r="AV11" s="59" t="s">
        <v>76</v>
      </c>
      <c r="AW11" s="59" t="s">
        <v>544</v>
      </c>
      <c r="AX11" s="59" t="s">
        <v>544</v>
      </c>
      <c r="AY11" s="59" t="s">
        <v>544</v>
      </c>
      <c r="AZ11" s="59" t="s">
        <v>544</v>
      </c>
      <c r="BA11" s="59" t="s">
        <v>544</v>
      </c>
      <c r="BB11" s="59" t="s">
        <v>544</v>
      </c>
      <c r="BC11" s="59" t="s">
        <v>544</v>
      </c>
      <c r="BD11" s="59" t="s">
        <v>544</v>
      </c>
      <c r="BE11" s="59" t="s">
        <v>544</v>
      </c>
      <c r="BF11" s="59" t="s">
        <v>544</v>
      </c>
    </row>
    <row r="12" spans="1:58">
      <c r="A12" s="59" t="s">
        <v>77</v>
      </c>
      <c r="B12" s="59" t="s">
        <v>544</v>
      </c>
      <c r="C12" s="58">
        <v>33</v>
      </c>
      <c r="D12" s="58">
        <v>31.67</v>
      </c>
      <c r="E12" s="58">
        <v>11.3</v>
      </c>
      <c r="F12" s="59" t="s">
        <v>544</v>
      </c>
      <c r="G12" s="58">
        <v>104.4</v>
      </c>
      <c r="H12" s="58">
        <v>100</v>
      </c>
      <c r="I12" s="58">
        <v>108.8</v>
      </c>
      <c r="J12" s="58">
        <v>87.7</v>
      </c>
      <c r="K12" s="59" t="s">
        <v>544</v>
      </c>
      <c r="L12" s="58">
        <v>3.67</v>
      </c>
      <c r="M12" s="58">
        <v>103.9</v>
      </c>
      <c r="P12" s="3">
        <f>Quartalsdaten!A11</f>
        <v>22737</v>
      </c>
      <c r="AH12" s="3">
        <v>25568</v>
      </c>
      <c r="AI12" s="58">
        <v>43.9</v>
      </c>
      <c r="AJ12" s="58">
        <v>19</v>
      </c>
      <c r="AK12" s="59" t="s">
        <v>544</v>
      </c>
      <c r="AL12" s="58">
        <v>105.1</v>
      </c>
      <c r="AM12" s="58">
        <v>98.6</v>
      </c>
      <c r="AN12" s="58">
        <v>111.9</v>
      </c>
      <c r="AO12" s="59" t="s">
        <v>544</v>
      </c>
      <c r="AP12" s="58">
        <v>25.3</v>
      </c>
      <c r="AQ12" s="58">
        <v>16.100000000000001</v>
      </c>
      <c r="AR12" s="59" t="s">
        <v>544</v>
      </c>
      <c r="AV12" s="59" t="s">
        <v>77</v>
      </c>
      <c r="AW12" s="59" t="s">
        <v>544</v>
      </c>
      <c r="AX12" s="59" t="s">
        <v>544</v>
      </c>
      <c r="AY12" s="59" t="s">
        <v>544</v>
      </c>
      <c r="AZ12" s="59" t="s">
        <v>544</v>
      </c>
      <c r="BA12" s="59" t="s">
        <v>544</v>
      </c>
      <c r="BB12" s="59" t="s">
        <v>544</v>
      </c>
      <c r="BC12" s="59" t="s">
        <v>544</v>
      </c>
      <c r="BD12" s="59" t="s">
        <v>544</v>
      </c>
      <c r="BE12" s="59" t="s">
        <v>544</v>
      </c>
      <c r="BF12" s="59" t="s">
        <v>544</v>
      </c>
    </row>
    <row r="13" spans="1:58">
      <c r="A13" s="59" t="s">
        <v>78</v>
      </c>
      <c r="B13" s="59" t="s">
        <v>544</v>
      </c>
      <c r="C13" s="58">
        <v>32.966700000000003</v>
      </c>
      <c r="D13" s="58">
        <v>27.47</v>
      </c>
      <c r="E13" s="58">
        <v>5</v>
      </c>
      <c r="F13" s="59" t="s">
        <v>544</v>
      </c>
      <c r="G13" s="58">
        <v>102.2</v>
      </c>
      <c r="H13" s="58">
        <v>97.4</v>
      </c>
      <c r="I13" s="58">
        <v>107.3</v>
      </c>
      <c r="J13" s="58">
        <v>86.6</v>
      </c>
      <c r="K13" s="59" t="s">
        <v>544</v>
      </c>
      <c r="L13" s="58">
        <v>3.77</v>
      </c>
      <c r="M13" s="58">
        <v>104.7</v>
      </c>
      <c r="P13" s="3">
        <f>Quartalsdaten!A12</f>
        <v>22828</v>
      </c>
      <c r="AH13" s="3">
        <v>25568</v>
      </c>
      <c r="AI13" s="58">
        <v>29.4</v>
      </c>
      <c r="AJ13" s="58">
        <v>19</v>
      </c>
      <c r="AK13" s="59" t="s">
        <v>544</v>
      </c>
      <c r="AL13" s="58">
        <v>105.9</v>
      </c>
      <c r="AM13" s="58">
        <v>100.1</v>
      </c>
      <c r="AN13" s="58">
        <v>112.1</v>
      </c>
      <c r="AO13" s="59" t="s">
        <v>544</v>
      </c>
      <c r="AP13" s="58">
        <v>22.2</v>
      </c>
      <c r="AQ13" s="58">
        <v>19</v>
      </c>
      <c r="AR13" s="59" t="s">
        <v>544</v>
      </c>
      <c r="AV13" s="59" t="s">
        <v>78</v>
      </c>
      <c r="AW13" s="59" t="s">
        <v>544</v>
      </c>
      <c r="AX13" s="59" t="s">
        <v>544</v>
      </c>
      <c r="AY13" s="59" t="s">
        <v>544</v>
      </c>
      <c r="AZ13" s="59" t="s">
        <v>544</v>
      </c>
      <c r="BA13" s="59" t="s">
        <v>544</v>
      </c>
      <c r="BB13" s="59" t="s">
        <v>544</v>
      </c>
      <c r="BC13" s="59" t="s">
        <v>544</v>
      </c>
      <c r="BD13" s="59" t="s">
        <v>544</v>
      </c>
      <c r="BE13" s="59" t="s">
        <v>544</v>
      </c>
      <c r="BF13" s="59" t="s">
        <v>544</v>
      </c>
    </row>
    <row r="14" spans="1:58">
      <c r="A14" s="59" t="s">
        <v>79</v>
      </c>
      <c r="B14" s="59" t="s">
        <v>544</v>
      </c>
      <c r="C14" s="58">
        <v>33.133299999999998</v>
      </c>
      <c r="D14" s="58">
        <v>34.700000000000003</v>
      </c>
      <c r="E14" s="58">
        <v>32</v>
      </c>
      <c r="F14" s="59" t="s">
        <v>544</v>
      </c>
      <c r="G14" s="58">
        <v>102.7</v>
      </c>
      <c r="H14" s="58">
        <v>97.2</v>
      </c>
      <c r="I14" s="58">
        <v>108.6</v>
      </c>
      <c r="J14" s="58">
        <v>87.3</v>
      </c>
      <c r="K14" s="59" t="s">
        <v>544</v>
      </c>
      <c r="L14" s="58">
        <v>3.73</v>
      </c>
      <c r="M14" s="58">
        <v>103.7</v>
      </c>
      <c r="P14" s="3">
        <f>Quartalsdaten!A13</f>
        <v>22920</v>
      </c>
      <c r="AH14" s="3">
        <v>25568</v>
      </c>
      <c r="AI14" s="58">
        <v>17.8</v>
      </c>
      <c r="AJ14" s="58">
        <v>45</v>
      </c>
      <c r="AK14" s="59" t="s">
        <v>544</v>
      </c>
      <c r="AL14" s="58">
        <v>105.2</v>
      </c>
      <c r="AM14" s="58">
        <v>100.5</v>
      </c>
      <c r="AN14" s="58">
        <v>110.2</v>
      </c>
      <c r="AO14" s="59" t="s">
        <v>544</v>
      </c>
      <c r="AP14" s="58">
        <v>23.6</v>
      </c>
      <c r="AQ14" s="58">
        <v>19.399999999999999</v>
      </c>
      <c r="AR14" s="59" t="s">
        <v>544</v>
      </c>
      <c r="AV14" s="59" t="s">
        <v>79</v>
      </c>
      <c r="AW14" s="59" t="s">
        <v>544</v>
      </c>
      <c r="AX14" s="59" t="s">
        <v>544</v>
      </c>
      <c r="AY14" s="59" t="s">
        <v>544</v>
      </c>
      <c r="AZ14" s="59" t="s">
        <v>544</v>
      </c>
      <c r="BA14" s="59" t="s">
        <v>544</v>
      </c>
      <c r="BB14" s="59" t="s">
        <v>544</v>
      </c>
      <c r="BC14" s="59" t="s">
        <v>544</v>
      </c>
      <c r="BD14" s="59" t="s">
        <v>544</v>
      </c>
      <c r="BE14" s="59" t="s">
        <v>544</v>
      </c>
      <c r="BF14" s="59" t="s">
        <v>544</v>
      </c>
    </row>
    <row r="15" spans="1:58">
      <c r="A15" s="59" t="s">
        <v>80</v>
      </c>
      <c r="B15" s="59" t="s">
        <v>544</v>
      </c>
      <c r="C15" s="58">
        <v>33.9</v>
      </c>
      <c r="D15" s="58">
        <v>46.87</v>
      </c>
      <c r="E15" s="58">
        <v>92</v>
      </c>
      <c r="F15" s="59" t="s">
        <v>544</v>
      </c>
      <c r="G15" s="58">
        <v>100.2</v>
      </c>
      <c r="H15" s="58">
        <v>93.8</v>
      </c>
      <c r="I15" s="58">
        <v>107.1</v>
      </c>
      <c r="J15" s="58">
        <v>86.3</v>
      </c>
      <c r="K15" s="59" t="s">
        <v>544</v>
      </c>
      <c r="L15" s="58">
        <v>4</v>
      </c>
      <c r="M15" s="58">
        <v>107.8</v>
      </c>
      <c r="P15" s="3">
        <f>Quartalsdaten!A14</f>
        <v>23012</v>
      </c>
      <c r="AH15" s="3">
        <v>25568</v>
      </c>
      <c r="AI15" s="58">
        <v>18.2</v>
      </c>
      <c r="AJ15" s="58">
        <v>77</v>
      </c>
      <c r="AK15" s="59" t="s">
        <v>544</v>
      </c>
      <c r="AL15" s="58">
        <v>108.7</v>
      </c>
      <c r="AM15" s="58">
        <v>108.8</v>
      </c>
      <c r="AN15" s="58">
        <v>108.3</v>
      </c>
      <c r="AO15" s="59" t="s">
        <v>544</v>
      </c>
      <c r="AP15" s="58">
        <v>20.3</v>
      </c>
      <c r="AQ15" s="58">
        <v>19.5</v>
      </c>
      <c r="AR15" s="59" t="s">
        <v>544</v>
      </c>
      <c r="AV15" s="59" t="s">
        <v>80</v>
      </c>
      <c r="AW15" s="59" t="s">
        <v>544</v>
      </c>
      <c r="AX15" s="59" t="s">
        <v>544</v>
      </c>
      <c r="AY15" s="59" t="s">
        <v>544</v>
      </c>
      <c r="AZ15" s="59" t="s">
        <v>544</v>
      </c>
      <c r="BA15" s="59" t="s">
        <v>544</v>
      </c>
      <c r="BB15" s="59" t="s">
        <v>544</v>
      </c>
      <c r="BC15" s="59" t="s">
        <v>544</v>
      </c>
      <c r="BD15" s="59" t="s">
        <v>544</v>
      </c>
      <c r="BE15" s="59" t="s">
        <v>544</v>
      </c>
      <c r="BF15" s="59" t="s">
        <v>544</v>
      </c>
    </row>
    <row r="16" spans="1:58">
      <c r="A16" s="59" t="s">
        <v>81</v>
      </c>
      <c r="B16" s="59" t="s">
        <v>544</v>
      </c>
      <c r="C16" s="58">
        <v>33.966700000000003</v>
      </c>
      <c r="D16" s="58">
        <v>22.6</v>
      </c>
      <c r="E16" s="58">
        <v>2.2999999999999998</v>
      </c>
      <c r="F16" s="59" t="s">
        <v>544</v>
      </c>
      <c r="G16" s="58">
        <v>101.9</v>
      </c>
      <c r="H16" s="58">
        <v>98</v>
      </c>
      <c r="I16" s="58">
        <v>105.9</v>
      </c>
      <c r="J16" s="58">
        <v>85.8</v>
      </c>
      <c r="K16" s="59" t="s">
        <v>544</v>
      </c>
      <c r="L16" s="58">
        <v>3.93</v>
      </c>
      <c r="M16" s="58">
        <v>109</v>
      </c>
      <c r="P16" s="3">
        <f>Quartalsdaten!A15</f>
        <v>23102</v>
      </c>
      <c r="AH16" s="3">
        <v>25568</v>
      </c>
      <c r="AI16" s="58">
        <v>-16.3</v>
      </c>
      <c r="AJ16" s="58">
        <v>28</v>
      </c>
      <c r="AK16" s="59" t="s">
        <v>544</v>
      </c>
      <c r="AL16" s="58">
        <v>110.1</v>
      </c>
      <c r="AM16" s="58">
        <v>111.4</v>
      </c>
      <c r="AN16" s="58">
        <v>108.3</v>
      </c>
      <c r="AO16" s="59" t="s">
        <v>544</v>
      </c>
      <c r="AP16" s="58">
        <v>26.6</v>
      </c>
      <c r="AQ16" s="58">
        <v>24</v>
      </c>
      <c r="AR16" s="59" t="s">
        <v>544</v>
      </c>
      <c r="AV16" s="59" t="s">
        <v>81</v>
      </c>
      <c r="AW16" s="59" t="s">
        <v>544</v>
      </c>
      <c r="AX16" s="59" t="s">
        <v>544</v>
      </c>
      <c r="AY16" s="59" t="s">
        <v>544</v>
      </c>
      <c r="AZ16" s="59" t="s">
        <v>544</v>
      </c>
      <c r="BA16" s="59" t="s">
        <v>544</v>
      </c>
      <c r="BB16" s="59" t="s">
        <v>544</v>
      </c>
      <c r="BC16" s="59" t="s">
        <v>544</v>
      </c>
      <c r="BD16" s="59" t="s">
        <v>544</v>
      </c>
      <c r="BE16" s="59" t="s">
        <v>544</v>
      </c>
      <c r="BF16" s="59" t="s">
        <v>544</v>
      </c>
    </row>
    <row r="17" spans="1:58">
      <c r="A17" s="59" t="s">
        <v>82</v>
      </c>
      <c r="B17" s="59" t="s">
        <v>544</v>
      </c>
      <c r="C17" s="58">
        <v>33.7667</v>
      </c>
      <c r="D17" s="58">
        <v>26.27</v>
      </c>
      <c r="E17" s="58">
        <v>4.3</v>
      </c>
      <c r="F17" s="59" t="s">
        <v>544</v>
      </c>
      <c r="G17" s="58">
        <v>102.8</v>
      </c>
      <c r="H17" s="58">
        <v>98.8</v>
      </c>
      <c r="I17" s="58">
        <v>106.9</v>
      </c>
      <c r="J17" s="58">
        <v>85.7</v>
      </c>
      <c r="K17" s="59" t="s">
        <v>544</v>
      </c>
      <c r="L17" s="58">
        <v>3.8</v>
      </c>
      <c r="M17" s="58">
        <v>108.4</v>
      </c>
      <c r="P17" s="3">
        <f>Quartalsdaten!A16</f>
        <v>23193</v>
      </c>
      <c r="AH17" s="3">
        <v>25568</v>
      </c>
      <c r="AI17" s="58">
        <v>-26.1</v>
      </c>
      <c r="AJ17" s="58">
        <v>7</v>
      </c>
      <c r="AK17" s="59" t="s">
        <v>544</v>
      </c>
      <c r="AL17" s="58">
        <v>108.3</v>
      </c>
      <c r="AM17" s="58">
        <v>109.2</v>
      </c>
      <c r="AN17" s="58">
        <v>107</v>
      </c>
      <c r="AO17" s="59" t="s">
        <v>544</v>
      </c>
      <c r="AP17" s="58">
        <v>30.2</v>
      </c>
      <c r="AQ17" s="58">
        <v>28.4</v>
      </c>
      <c r="AR17" s="59" t="s">
        <v>544</v>
      </c>
      <c r="AV17" s="59" t="s">
        <v>82</v>
      </c>
      <c r="AW17" s="59" t="s">
        <v>544</v>
      </c>
      <c r="AX17" s="59" t="s">
        <v>544</v>
      </c>
      <c r="AY17" s="59" t="s">
        <v>544</v>
      </c>
      <c r="AZ17" s="59" t="s">
        <v>544</v>
      </c>
      <c r="BA17" s="59" t="s">
        <v>544</v>
      </c>
      <c r="BB17" s="59" t="s">
        <v>544</v>
      </c>
      <c r="BC17" s="59" t="s">
        <v>544</v>
      </c>
      <c r="BD17" s="59" t="s">
        <v>544</v>
      </c>
      <c r="BE17" s="59" t="s">
        <v>544</v>
      </c>
      <c r="BF17" s="59" t="s">
        <v>544</v>
      </c>
    </row>
    <row r="18" spans="1:58">
      <c r="A18" s="59" t="s">
        <v>83</v>
      </c>
      <c r="B18" s="59" t="s">
        <v>544</v>
      </c>
      <c r="C18" s="58">
        <v>34.2333</v>
      </c>
      <c r="D18" s="58">
        <v>31.97</v>
      </c>
      <c r="E18" s="58">
        <v>29.7</v>
      </c>
      <c r="F18" s="59" t="s">
        <v>544</v>
      </c>
      <c r="G18" s="58">
        <v>104</v>
      </c>
      <c r="H18" s="58">
        <v>101</v>
      </c>
      <c r="I18" s="58">
        <v>107.2</v>
      </c>
      <c r="J18" s="58">
        <v>86.1</v>
      </c>
      <c r="K18" s="59" t="s">
        <v>544</v>
      </c>
      <c r="L18" s="58">
        <v>3.8</v>
      </c>
      <c r="M18" s="58">
        <v>107.7</v>
      </c>
      <c r="P18" s="3">
        <f>Quartalsdaten!A17</f>
        <v>23285</v>
      </c>
      <c r="AH18" s="3">
        <v>25568</v>
      </c>
      <c r="AI18" s="58">
        <v>22.5</v>
      </c>
      <c r="AJ18" s="58">
        <v>5</v>
      </c>
      <c r="AK18" s="59" t="s">
        <v>544</v>
      </c>
      <c r="AL18" s="58">
        <v>106.1</v>
      </c>
      <c r="AM18" s="58">
        <v>103.9</v>
      </c>
      <c r="AN18" s="58">
        <v>108.2</v>
      </c>
      <c r="AO18" s="59" t="s">
        <v>544</v>
      </c>
      <c r="AP18" s="58">
        <v>22.1</v>
      </c>
      <c r="AQ18" s="58">
        <v>23.3</v>
      </c>
      <c r="AR18" s="59" t="s">
        <v>544</v>
      </c>
      <c r="AV18" s="59" t="s">
        <v>83</v>
      </c>
      <c r="AW18" s="59" t="s">
        <v>544</v>
      </c>
      <c r="AX18" s="59" t="s">
        <v>544</v>
      </c>
      <c r="AY18" s="59" t="s">
        <v>544</v>
      </c>
      <c r="AZ18" s="59" t="s">
        <v>544</v>
      </c>
      <c r="BA18" s="59" t="s">
        <v>544</v>
      </c>
      <c r="BB18" s="59" t="s">
        <v>544</v>
      </c>
      <c r="BC18" s="59" t="s">
        <v>544</v>
      </c>
      <c r="BD18" s="59" t="s">
        <v>544</v>
      </c>
      <c r="BE18" s="59" t="s">
        <v>544</v>
      </c>
      <c r="BF18" s="59" t="s">
        <v>544</v>
      </c>
    </row>
    <row r="19" spans="1:58">
      <c r="A19" s="59" t="s">
        <v>84</v>
      </c>
      <c r="B19" s="59" t="s">
        <v>544</v>
      </c>
      <c r="C19" s="58">
        <v>34.666699999999999</v>
      </c>
      <c r="D19" s="58">
        <v>32.03</v>
      </c>
      <c r="E19" s="58">
        <v>75.3</v>
      </c>
      <c r="F19" s="59" t="s">
        <v>544</v>
      </c>
      <c r="G19" s="58">
        <v>106.8</v>
      </c>
      <c r="H19" s="58">
        <v>104.7</v>
      </c>
      <c r="I19" s="58">
        <v>108.9</v>
      </c>
      <c r="J19" s="58">
        <v>87.4</v>
      </c>
      <c r="K19" s="59" t="s">
        <v>544</v>
      </c>
      <c r="L19" s="58">
        <v>3.97</v>
      </c>
      <c r="M19" s="58">
        <v>108.6</v>
      </c>
      <c r="P19" s="3">
        <f>Quartalsdaten!A18</f>
        <v>23377</v>
      </c>
      <c r="AH19" s="3">
        <v>25568</v>
      </c>
      <c r="AI19" s="58">
        <v>29.9</v>
      </c>
      <c r="AJ19" s="58">
        <v>10</v>
      </c>
      <c r="AK19" s="59" t="s">
        <v>544</v>
      </c>
      <c r="AL19" s="58">
        <v>106.6</v>
      </c>
      <c r="AM19" s="58">
        <v>105.2</v>
      </c>
      <c r="AN19" s="58">
        <v>107.9</v>
      </c>
      <c r="AO19" s="59" t="s">
        <v>544</v>
      </c>
      <c r="AP19" s="58">
        <v>25.2</v>
      </c>
      <c r="AQ19" s="58">
        <v>21.8</v>
      </c>
      <c r="AR19" s="59" t="s">
        <v>544</v>
      </c>
      <c r="AV19" s="59" t="s">
        <v>84</v>
      </c>
      <c r="AW19" s="59" t="s">
        <v>544</v>
      </c>
      <c r="AX19" s="59" t="s">
        <v>544</v>
      </c>
      <c r="AY19" s="59" t="s">
        <v>544</v>
      </c>
      <c r="AZ19" s="59" t="s">
        <v>544</v>
      </c>
      <c r="BA19" s="59" t="s">
        <v>544</v>
      </c>
      <c r="BB19" s="59" t="s">
        <v>544</v>
      </c>
      <c r="BC19" s="59" t="s">
        <v>544</v>
      </c>
      <c r="BD19" s="59" t="s">
        <v>544</v>
      </c>
      <c r="BE19" s="59" t="s">
        <v>544</v>
      </c>
      <c r="BF19" s="59" t="s">
        <v>544</v>
      </c>
    </row>
    <row r="20" spans="1:58">
      <c r="A20" s="59" t="s">
        <v>85</v>
      </c>
      <c r="B20" s="59" t="s">
        <v>544</v>
      </c>
      <c r="C20" s="58">
        <v>34.666699999999999</v>
      </c>
      <c r="D20" s="58">
        <v>20.73</v>
      </c>
      <c r="E20" s="58">
        <v>1.3</v>
      </c>
      <c r="F20" s="59" t="s">
        <v>544</v>
      </c>
      <c r="G20" s="58">
        <v>107.4</v>
      </c>
      <c r="H20" s="58">
        <v>106</v>
      </c>
      <c r="I20" s="58">
        <v>108.5</v>
      </c>
      <c r="J20" s="58">
        <v>87.9</v>
      </c>
      <c r="K20" s="59" t="s">
        <v>544</v>
      </c>
      <c r="L20" s="58">
        <v>3.77</v>
      </c>
      <c r="M20" s="58">
        <v>104.5</v>
      </c>
      <c r="P20" s="3">
        <f>Quartalsdaten!A19</f>
        <v>23468</v>
      </c>
      <c r="AH20" s="3">
        <v>25568</v>
      </c>
      <c r="AI20" s="58">
        <v>31.7</v>
      </c>
      <c r="AJ20" s="58">
        <v>8</v>
      </c>
      <c r="AK20" s="59" t="s">
        <v>544</v>
      </c>
      <c r="AL20" s="58">
        <v>106.4</v>
      </c>
      <c r="AM20" s="58">
        <v>104.5</v>
      </c>
      <c r="AN20" s="58">
        <v>108.2</v>
      </c>
      <c r="AO20" s="59" t="s">
        <v>544</v>
      </c>
      <c r="AP20" s="58">
        <v>20.5</v>
      </c>
      <c r="AQ20" s="58">
        <v>20.399999999999999</v>
      </c>
      <c r="AR20" s="59" t="s">
        <v>544</v>
      </c>
      <c r="AV20" s="59" t="s">
        <v>85</v>
      </c>
      <c r="AW20" s="59" t="s">
        <v>544</v>
      </c>
      <c r="AX20" s="59" t="s">
        <v>544</v>
      </c>
      <c r="AY20" s="59" t="s">
        <v>544</v>
      </c>
      <c r="AZ20" s="59" t="s">
        <v>544</v>
      </c>
      <c r="BA20" s="59" t="s">
        <v>544</v>
      </c>
      <c r="BB20" s="59" t="s">
        <v>544</v>
      </c>
      <c r="BC20" s="59" t="s">
        <v>544</v>
      </c>
      <c r="BD20" s="59" t="s">
        <v>544</v>
      </c>
      <c r="BE20" s="59" t="s">
        <v>544</v>
      </c>
      <c r="BF20" s="59" t="s">
        <v>544</v>
      </c>
    </row>
    <row r="21" spans="1:58">
      <c r="A21" s="59" t="s">
        <v>86</v>
      </c>
      <c r="B21" s="59" t="s">
        <v>544</v>
      </c>
      <c r="C21" s="58">
        <v>34.700000000000003</v>
      </c>
      <c r="D21" s="58">
        <v>21.13</v>
      </c>
      <c r="E21" s="58">
        <v>0</v>
      </c>
      <c r="F21" s="59" t="s">
        <v>544</v>
      </c>
      <c r="G21" s="58">
        <v>107.3</v>
      </c>
      <c r="H21" s="58">
        <v>106.3</v>
      </c>
      <c r="I21" s="58">
        <v>108</v>
      </c>
      <c r="J21" s="58">
        <v>87.7</v>
      </c>
      <c r="K21" s="59" t="s">
        <v>544</v>
      </c>
      <c r="L21" s="58">
        <v>3.63</v>
      </c>
      <c r="M21" s="58">
        <v>101.5</v>
      </c>
      <c r="P21" s="3">
        <f>Quartalsdaten!A20</f>
        <v>23559</v>
      </c>
      <c r="AH21" s="3">
        <v>25568</v>
      </c>
      <c r="AI21" s="58">
        <v>29.8</v>
      </c>
      <c r="AJ21" s="58">
        <v>6</v>
      </c>
      <c r="AK21" s="59" t="s">
        <v>544</v>
      </c>
      <c r="AL21" s="58">
        <v>105.9</v>
      </c>
      <c r="AM21" s="58">
        <v>105.2</v>
      </c>
      <c r="AN21" s="58">
        <v>106.5</v>
      </c>
      <c r="AO21" s="59" t="s">
        <v>544</v>
      </c>
      <c r="AP21" s="58">
        <v>23.8</v>
      </c>
      <c r="AQ21" s="58">
        <v>19</v>
      </c>
      <c r="AR21" s="59" t="s">
        <v>544</v>
      </c>
      <c r="AV21" s="59" t="s">
        <v>86</v>
      </c>
      <c r="AW21" s="59" t="s">
        <v>544</v>
      </c>
      <c r="AX21" s="59" t="s">
        <v>544</v>
      </c>
      <c r="AY21" s="59" t="s">
        <v>544</v>
      </c>
      <c r="AZ21" s="59" t="s">
        <v>544</v>
      </c>
      <c r="BA21" s="59" t="s">
        <v>544</v>
      </c>
      <c r="BB21" s="59" t="s">
        <v>544</v>
      </c>
      <c r="BC21" s="59" t="s">
        <v>544</v>
      </c>
      <c r="BD21" s="59" t="s">
        <v>544</v>
      </c>
      <c r="BE21" s="59" t="s">
        <v>544</v>
      </c>
      <c r="BF21" s="59" t="s">
        <v>544</v>
      </c>
    </row>
    <row r="22" spans="1:58">
      <c r="A22" s="59" t="s">
        <v>87</v>
      </c>
      <c r="B22" s="59" t="s">
        <v>544</v>
      </c>
      <c r="C22" s="58">
        <v>35</v>
      </c>
      <c r="D22" s="58">
        <v>12.93</v>
      </c>
      <c r="E22" s="58">
        <v>11</v>
      </c>
      <c r="F22" s="59" t="s">
        <v>544</v>
      </c>
      <c r="G22" s="58">
        <v>107.3</v>
      </c>
      <c r="H22" s="58">
        <v>105.5</v>
      </c>
      <c r="I22" s="58">
        <v>109.1</v>
      </c>
      <c r="J22" s="58">
        <v>88</v>
      </c>
      <c r="K22" s="59" t="s">
        <v>544</v>
      </c>
      <c r="L22" s="58">
        <v>3.7</v>
      </c>
      <c r="M22" s="58">
        <v>100.1</v>
      </c>
      <c r="P22" s="3">
        <f>Quartalsdaten!A21</f>
        <v>23651</v>
      </c>
      <c r="AH22" s="3">
        <v>25568</v>
      </c>
      <c r="AI22" s="58">
        <v>32.4</v>
      </c>
      <c r="AJ22" s="58">
        <v>16</v>
      </c>
      <c r="AK22" s="59" t="s">
        <v>544</v>
      </c>
      <c r="AL22" s="58">
        <v>105.8</v>
      </c>
      <c r="AM22" s="58">
        <v>102.8</v>
      </c>
      <c r="AN22" s="58">
        <v>108.8</v>
      </c>
      <c r="AO22" s="59" t="s">
        <v>544</v>
      </c>
      <c r="AP22" s="58">
        <v>25</v>
      </c>
      <c r="AQ22" s="58">
        <v>17.2</v>
      </c>
      <c r="AR22" s="59" t="s">
        <v>544</v>
      </c>
      <c r="AV22" s="59" t="s">
        <v>87</v>
      </c>
      <c r="AW22" s="59" t="s">
        <v>544</v>
      </c>
      <c r="AX22" s="59" t="s">
        <v>544</v>
      </c>
      <c r="AY22" s="59" t="s">
        <v>544</v>
      </c>
      <c r="AZ22" s="59" t="s">
        <v>544</v>
      </c>
      <c r="BA22" s="59" t="s">
        <v>544</v>
      </c>
      <c r="BB22" s="59" t="s">
        <v>544</v>
      </c>
      <c r="BC22" s="59" t="s">
        <v>544</v>
      </c>
      <c r="BD22" s="59" t="s">
        <v>544</v>
      </c>
      <c r="BE22" s="59" t="s">
        <v>544</v>
      </c>
      <c r="BF22" s="59" t="s">
        <v>544</v>
      </c>
    </row>
    <row r="23" spans="1:58">
      <c r="A23" s="59" t="s">
        <v>88</v>
      </c>
      <c r="B23" s="59" t="s">
        <v>544</v>
      </c>
      <c r="C23" s="58">
        <v>35.366700000000002</v>
      </c>
      <c r="D23" s="58">
        <v>25.33</v>
      </c>
      <c r="E23" s="58">
        <v>66.3</v>
      </c>
      <c r="F23" s="59" t="s">
        <v>544</v>
      </c>
      <c r="G23" s="58">
        <v>106.8</v>
      </c>
      <c r="H23" s="58">
        <v>103.3</v>
      </c>
      <c r="I23" s="58">
        <v>110.4</v>
      </c>
      <c r="J23" s="58">
        <v>88.5</v>
      </c>
      <c r="K23" s="59" t="s">
        <v>544</v>
      </c>
      <c r="L23" s="58">
        <v>3.6</v>
      </c>
      <c r="M23" s="58">
        <v>100.3</v>
      </c>
      <c r="P23" s="3">
        <f>Quartalsdaten!A22</f>
        <v>23743</v>
      </c>
      <c r="AH23" s="3">
        <v>25568</v>
      </c>
      <c r="AI23" s="58">
        <v>28</v>
      </c>
      <c r="AJ23" s="58">
        <v>1</v>
      </c>
      <c r="AK23" s="59" t="s">
        <v>544</v>
      </c>
      <c r="AL23" s="58">
        <v>105.4</v>
      </c>
      <c r="AM23" s="58">
        <v>100.9</v>
      </c>
      <c r="AN23" s="58">
        <v>110.1</v>
      </c>
      <c r="AO23" s="59" t="s">
        <v>544</v>
      </c>
      <c r="AP23" s="58">
        <v>23.9</v>
      </c>
      <c r="AQ23" s="58">
        <v>13.3</v>
      </c>
      <c r="AR23" s="59" t="s">
        <v>544</v>
      </c>
      <c r="AV23" s="59" t="s">
        <v>88</v>
      </c>
      <c r="AW23" s="59" t="s">
        <v>544</v>
      </c>
      <c r="AX23" s="59" t="s">
        <v>544</v>
      </c>
      <c r="AY23" s="59" t="s">
        <v>544</v>
      </c>
      <c r="AZ23" s="59" t="s">
        <v>544</v>
      </c>
      <c r="BA23" s="59" t="s">
        <v>544</v>
      </c>
      <c r="BB23" s="59" t="s">
        <v>544</v>
      </c>
      <c r="BC23" s="59" t="s">
        <v>544</v>
      </c>
      <c r="BD23" s="59" t="s">
        <v>544</v>
      </c>
      <c r="BE23" s="59" t="s">
        <v>544</v>
      </c>
      <c r="BF23" s="59" t="s">
        <v>544</v>
      </c>
    </row>
    <row r="24" spans="1:58">
      <c r="A24" s="59" t="s">
        <v>89</v>
      </c>
      <c r="B24" s="59" t="s">
        <v>544</v>
      </c>
      <c r="C24" s="58">
        <v>35.7333</v>
      </c>
      <c r="D24" s="58">
        <v>45.77</v>
      </c>
      <c r="E24" s="58">
        <v>27.3</v>
      </c>
      <c r="F24" s="59" t="s">
        <v>544</v>
      </c>
      <c r="G24" s="58">
        <v>106</v>
      </c>
      <c r="H24" s="58">
        <v>102.9</v>
      </c>
      <c r="I24" s="58">
        <v>109.1</v>
      </c>
      <c r="J24" s="58">
        <v>88</v>
      </c>
      <c r="K24" s="59" t="s">
        <v>544</v>
      </c>
      <c r="L24" s="58">
        <v>3.8</v>
      </c>
      <c r="M24" s="58">
        <v>101.6</v>
      </c>
      <c r="P24" s="3">
        <f>Quartalsdaten!A23</f>
        <v>23833</v>
      </c>
      <c r="AH24" s="3">
        <v>25568</v>
      </c>
      <c r="AI24" s="58">
        <v>28.7</v>
      </c>
      <c r="AJ24" s="58">
        <v>4</v>
      </c>
      <c r="AK24" s="59" t="s">
        <v>544</v>
      </c>
      <c r="AL24" s="58">
        <v>105.4</v>
      </c>
      <c r="AM24" s="58">
        <v>102.4</v>
      </c>
      <c r="AN24" s="58">
        <v>108.4</v>
      </c>
      <c r="AO24" s="59" t="s">
        <v>544</v>
      </c>
      <c r="AP24" s="58">
        <v>16.2</v>
      </c>
      <c r="AQ24" s="58">
        <v>15.5</v>
      </c>
      <c r="AR24" s="59" t="s">
        <v>544</v>
      </c>
      <c r="AV24" s="59" t="s">
        <v>89</v>
      </c>
      <c r="AW24" s="59" t="s">
        <v>544</v>
      </c>
      <c r="AX24" s="59" t="s">
        <v>544</v>
      </c>
      <c r="AY24" s="59" t="s">
        <v>544</v>
      </c>
      <c r="AZ24" s="59" t="s">
        <v>544</v>
      </c>
      <c r="BA24" s="59" t="s">
        <v>544</v>
      </c>
      <c r="BB24" s="59" t="s">
        <v>544</v>
      </c>
      <c r="BC24" s="59" t="s">
        <v>544</v>
      </c>
      <c r="BD24" s="59" t="s">
        <v>544</v>
      </c>
      <c r="BE24" s="59" t="s">
        <v>544</v>
      </c>
      <c r="BF24" s="59" t="s">
        <v>544</v>
      </c>
    </row>
    <row r="25" spans="1:58">
      <c r="A25" s="59" t="s">
        <v>90</v>
      </c>
      <c r="B25" s="59" t="s">
        <v>544</v>
      </c>
      <c r="C25" s="58">
        <v>36</v>
      </c>
      <c r="D25" s="58">
        <v>37.33</v>
      </c>
      <c r="E25" s="58">
        <v>17.3</v>
      </c>
      <c r="F25" s="59" t="s">
        <v>544</v>
      </c>
      <c r="G25" s="58">
        <v>106</v>
      </c>
      <c r="H25" s="58">
        <v>103.4</v>
      </c>
      <c r="I25" s="58">
        <v>108.4</v>
      </c>
      <c r="J25" s="58">
        <v>87.7</v>
      </c>
      <c r="K25" s="59" t="s">
        <v>544</v>
      </c>
      <c r="L25" s="58">
        <v>3.8</v>
      </c>
      <c r="M25" s="58">
        <v>101.4</v>
      </c>
      <c r="P25" s="3">
        <f>Quartalsdaten!A24</f>
        <v>23924</v>
      </c>
      <c r="AH25" s="3">
        <v>25568</v>
      </c>
      <c r="AI25" s="58">
        <v>24.8</v>
      </c>
      <c r="AJ25" s="58">
        <v>14</v>
      </c>
      <c r="AK25" s="59" t="s">
        <v>544</v>
      </c>
      <c r="AL25" s="58">
        <v>106.3</v>
      </c>
      <c r="AM25" s="58">
        <v>104</v>
      </c>
      <c r="AN25" s="58">
        <v>108.5</v>
      </c>
      <c r="AO25" s="59" t="s">
        <v>544</v>
      </c>
      <c r="AP25" s="58">
        <v>25.3</v>
      </c>
      <c r="AQ25" s="58">
        <v>15.4</v>
      </c>
      <c r="AR25" s="59" t="s">
        <v>544</v>
      </c>
      <c r="AV25" s="59" t="s">
        <v>90</v>
      </c>
      <c r="AW25" s="59" t="s">
        <v>544</v>
      </c>
      <c r="AX25" s="59" t="s">
        <v>544</v>
      </c>
      <c r="AY25" s="59" t="s">
        <v>544</v>
      </c>
      <c r="AZ25" s="59" t="s">
        <v>544</v>
      </c>
      <c r="BA25" s="59" t="s">
        <v>544</v>
      </c>
      <c r="BB25" s="59" t="s">
        <v>544</v>
      </c>
      <c r="BC25" s="59" t="s">
        <v>544</v>
      </c>
      <c r="BD25" s="59" t="s">
        <v>544</v>
      </c>
      <c r="BE25" s="59" t="s">
        <v>544</v>
      </c>
      <c r="BF25" s="59" t="s">
        <v>544</v>
      </c>
    </row>
    <row r="26" spans="1:58">
      <c r="A26" s="59" t="s">
        <v>91</v>
      </c>
      <c r="B26" s="59" t="s">
        <v>544</v>
      </c>
      <c r="C26" s="58">
        <v>36.4</v>
      </c>
      <c r="D26" s="58">
        <v>43.53</v>
      </c>
      <c r="E26" s="58">
        <v>42</v>
      </c>
      <c r="F26" s="59" t="s">
        <v>544</v>
      </c>
      <c r="G26" s="58">
        <v>103.7</v>
      </c>
      <c r="H26" s="58">
        <v>100.6</v>
      </c>
      <c r="I26" s="58">
        <v>107</v>
      </c>
      <c r="J26" s="58">
        <v>87.8</v>
      </c>
      <c r="K26" s="59" t="s">
        <v>544</v>
      </c>
      <c r="L26" s="58">
        <v>3.8</v>
      </c>
      <c r="M26" s="58">
        <v>99.3</v>
      </c>
      <c r="P26" s="3">
        <f>Quartalsdaten!A25</f>
        <v>24016</v>
      </c>
      <c r="AH26" s="3">
        <v>25568</v>
      </c>
      <c r="AI26" s="58">
        <v>29.7</v>
      </c>
      <c r="AJ26" s="58">
        <v>57</v>
      </c>
      <c r="AK26" s="59" t="s">
        <v>544</v>
      </c>
      <c r="AL26" s="58">
        <v>105.2</v>
      </c>
      <c r="AM26" s="58">
        <v>102.2</v>
      </c>
      <c r="AN26" s="58">
        <v>108.2</v>
      </c>
      <c r="AO26" s="59" t="s">
        <v>544</v>
      </c>
      <c r="AP26" s="58">
        <v>22.2</v>
      </c>
      <c r="AQ26" s="58">
        <v>15.3</v>
      </c>
      <c r="AR26" s="59" t="s">
        <v>544</v>
      </c>
      <c r="AV26" s="59" t="s">
        <v>91</v>
      </c>
      <c r="AW26" s="59" t="s">
        <v>544</v>
      </c>
      <c r="AX26" s="59" t="s">
        <v>544</v>
      </c>
      <c r="AY26" s="59" t="s">
        <v>544</v>
      </c>
      <c r="AZ26" s="59" t="s">
        <v>544</v>
      </c>
      <c r="BA26" s="59" t="s">
        <v>544</v>
      </c>
      <c r="BB26" s="59" t="s">
        <v>544</v>
      </c>
      <c r="BC26" s="59" t="s">
        <v>544</v>
      </c>
      <c r="BD26" s="59" t="s">
        <v>544</v>
      </c>
      <c r="BE26" s="59" t="s">
        <v>544</v>
      </c>
      <c r="BF26" s="59" t="s">
        <v>544</v>
      </c>
    </row>
    <row r="27" spans="1:58">
      <c r="A27" s="59" t="s">
        <v>92</v>
      </c>
      <c r="B27" s="59" t="s">
        <v>544</v>
      </c>
      <c r="C27" s="58">
        <v>36.799999999999997</v>
      </c>
      <c r="D27" s="58">
        <v>21.2</v>
      </c>
      <c r="E27" s="58">
        <v>59.3</v>
      </c>
      <c r="F27" s="59" t="s">
        <v>544</v>
      </c>
      <c r="G27" s="58">
        <v>102.6</v>
      </c>
      <c r="H27" s="58">
        <v>99.6</v>
      </c>
      <c r="I27" s="58">
        <v>105.6</v>
      </c>
      <c r="J27" s="58">
        <v>86.6</v>
      </c>
      <c r="K27" s="59" t="s">
        <v>544</v>
      </c>
      <c r="L27" s="58">
        <v>3.63</v>
      </c>
      <c r="M27" s="58">
        <v>96.2</v>
      </c>
      <c r="P27" s="3">
        <f>Quartalsdaten!A26</f>
        <v>24108</v>
      </c>
      <c r="AH27" s="3">
        <v>25568</v>
      </c>
      <c r="AI27" s="58">
        <v>11.6</v>
      </c>
      <c r="AJ27" s="58">
        <v>70</v>
      </c>
      <c r="AK27" s="59" t="s">
        <v>544</v>
      </c>
      <c r="AL27" s="58">
        <v>106.3</v>
      </c>
      <c r="AM27" s="58">
        <v>103.9</v>
      </c>
      <c r="AN27" s="58">
        <v>108.7</v>
      </c>
      <c r="AO27" s="59" t="s">
        <v>544</v>
      </c>
      <c r="AP27" s="58">
        <v>22.6</v>
      </c>
      <c r="AQ27" s="58">
        <v>18</v>
      </c>
      <c r="AR27" s="59" t="s">
        <v>544</v>
      </c>
      <c r="AV27" s="59" t="s">
        <v>92</v>
      </c>
      <c r="AW27" s="59" t="s">
        <v>544</v>
      </c>
      <c r="AX27" s="59" t="s">
        <v>544</v>
      </c>
      <c r="AY27" s="59" t="s">
        <v>544</v>
      </c>
      <c r="AZ27" s="59" t="s">
        <v>544</v>
      </c>
      <c r="BA27" s="59" t="s">
        <v>544</v>
      </c>
      <c r="BB27" s="59" t="s">
        <v>544</v>
      </c>
      <c r="BC27" s="59" t="s">
        <v>544</v>
      </c>
      <c r="BD27" s="59" t="s">
        <v>544</v>
      </c>
      <c r="BE27" s="59" t="s">
        <v>544</v>
      </c>
      <c r="BF27" s="59" t="s">
        <v>544</v>
      </c>
    </row>
    <row r="28" spans="1:58">
      <c r="A28" s="59" t="s">
        <v>93</v>
      </c>
      <c r="B28" s="59" t="s">
        <v>544</v>
      </c>
      <c r="C28" s="58">
        <v>37.200000000000003</v>
      </c>
      <c r="D28" s="58">
        <v>29.27</v>
      </c>
      <c r="E28" s="58">
        <v>12.7</v>
      </c>
      <c r="F28" s="59" t="s">
        <v>544</v>
      </c>
      <c r="G28" s="58">
        <v>99.7</v>
      </c>
      <c r="H28" s="58">
        <v>95.7</v>
      </c>
      <c r="I28" s="58">
        <v>103.7</v>
      </c>
      <c r="J28" s="58">
        <v>87</v>
      </c>
      <c r="K28" s="59" t="s">
        <v>544</v>
      </c>
      <c r="L28" s="58">
        <v>3.53</v>
      </c>
      <c r="M28" s="58">
        <v>92.5</v>
      </c>
      <c r="P28" s="3">
        <f>Quartalsdaten!A27</f>
        <v>24198</v>
      </c>
      <c r="AH28" s="3">
        <v>25568</v>
      </c>
      <c r="AI28" s="58">
        <v>33.5</v>
      </c>
      <c r="AJ28" s="58">
        <v>78</v>
      </c>
      <c r="AK28" s="59" t="s">
        <v>544</v>
      </c>
      <c r="AL28" s="58">
        <v>104.1</v>
      </c>
      <c r="AM28" s="58">
        <v>101.1</v>
      </c>
      <c r="AN28" s="58">
        <v>107.2</v>
      </c>
      <c r="AO28" s="59" t="s">
        <v>544</v>
      </c>
      <c r="AP28" s="58">
        <v>15.3</v>
      </c>
      <c r="AQ28" s="58">
        <v>16</v>
      </c>
      <c r="AR28" s="59" t="s">
        <v>544</v>
      </c>
      <c r="AV28" s="59" t="s">
        <v>93</v>
      </c>
      <c r="AW28" s="59" t="s">
        <v>544</v>
      </c>
      <c r="AX28" s="59" t="s">
        <v>544</v>
      </c>
      <c r="AY28" s="59" t="s">
        <v>544</v>
      </c>
      <c r="AZ28" s="59" t="s">
        <v>544</v>
      </c>
      <c r="BA28" s="59" t="s">
        <v>544</v>
      </c>
      <c r="BB28" s="59" t="s">
        <v>544</v>
      </c>
      <c r="BC28" s="59" t="s">
        <v>544</v>
      </c>
      <c r="BD28" s="59" t="s">
        <v>544</v>
      </c>
      <c r="BE28" s="59" t="s">
        <v>544</v>
      </c>
      <c r="BF28" s="59" t="s">
        <v>544</v>
      </c>
    </row>
    <row r="29" spans="1:58">
      <c r="A29" s="59" t="s">
        <v>94</v>
      </c>
      <c r="B29" s="59" t="s">
        <v>544</v>
      </c>
      <c r="C29" s="58">
        <v>37.133299999999998</v>
      </c>
      <c r="D29" s="58">
        <v>32.700000000000003</v>
      </c>
      <c r="E29" s="58">
        <v>13.3</v>
      </c>
      <c r="F29" s="59" t="s">
        <v>544</v>
      </c>
      <c r="G29" s="58">
        <v>94.4</v>
      </c>
      <c r="H29" s="58">
        <v>89.7</v>
      </c>
      <c r="I29" s="58">
        <v>99.2</v>
      </c>
      <c r="J29" s="58">
        <v>85.6</v>
      </c>
      <c r="K29" s="59" t="s">
        <v>544</v>
      </c>
      <c r="L29" s="58">
        <v>3.3</v>
      </c>
      <c r="M29" s="58">
        <v>84.7</v>
      </c>
      <c r="P29" s="3">
        <f>Quartalsdaten!A28</f>
        <v>24289</v>
      </c>
      <c r="AH29" s="3">
        <v>25568</v>
      </c>
      <c r="AI29" s="58">
        <v>45.2</v>
      </c>
      <c r="AJ29" s="58">
        <v>79</v>
      </c>
      <c r="AK29" s="59" t="s">
        <v>544</v>
      </c>
      <c r="AL29" s="58">
        <v>101.9</v>
      </c>
      <c r="AM29" s="58">
        <v>95.8</v>
      </c>
      <c r="AN29" s="58">
        <v>108.4</v>
      </c>
      <c r="AO29" s="59" t="s">
        <v>544</v>
      </c>
      <c r="AP29" s="58">
        <v>11.7</v>
      </c>
      <c r="AQ29" s="58">
        <v>15</v>
      </c>
      <c r="AR29" s="59" t="s">
        <v>544</v>
      </c>
      <c r="AV29" s="59" t="s">
        <v>94</v>
      </c>
      <c r="AW29" s="59" t="s">
        <v>544</v>
      </c>
      <c r="AX29" s="59" t="s">
        <v>544</v>
      </c>
      <c r="AY29" s="59" t="s">
        <v>544</v>
      </c>
      <c r="AZ29" s="59" t="s">
        <v>544</v>
      </c>
      <c r="BA29" s="59" t="s">
        <v>544</v>
      </c>
      <c r="BB29" s="59" t="s">
        <v>544</v>
      </c>
      <c r="BC29" s="59" t="s">
        <v>544</v>
      </c>
      <c r="BD29" s="59" t="s">
        <v>544</v>
      </c>
      <c r="BE29" s="59" t="s">
        <v>544</v>
      </c>
      <c r="BF29" s="59" t="s">
        <v>544</v>
      </c>
    </row>
    <row r="30" spans="1:58">
      <c r="A30" s="59" t="s">
        <v>95</v>
      </c>
      <c r="B30" s="59" t="s">
        <v>544</v>
      </c>
      <c r="C30" s="58">
        <v>37.433300000000003</v>
      </c>
      <c r="D30" s="58">
        <v>21.13</v>
      </c>
      <c r="E30" s="58">
        <v>19.3</v>
      </c>
      <c r="F30" s="59" t="s">
        <v>544</v>
      </c>
      <c r="G30" s="58">
        <v>87.6</v>
      </c>
      <c r="H30" s="58">
        <v>84.6</v>
      </c>
      <c r="I30" s="58">
        <v>90.9</v>
      </c>
      <c r="J30" s="58">
        <v>82.8</v>
      </c>
      <c r="K30" s="59" t="s">
        <v>544</v>
      </c>
      <c r="L30" s="58">
        <v>2.93</v>
      </c>
      <c r="M30" s="58">
        <v>78.400000000000006</v>
      </c>
      <c r="P30" s="3">
        <f>Quartalsdaten!A29</f>
        <v>24381</v>
      </c>
      <c r="AH30" s="3">
        <v>25568</v>
      </c>
      <c r="AI30" s="58">
        <v>33.9</v>
      </c>
      <c r="AJ30" s="58">
        <v>17</v>
      </c>
      <c r="AK30" s="59" t="s">
        <v>544</v>
      </c>
      <c r="AL30" s="58">
        <v>104.9</v>
      </c>
      <c r="AM30" s="58">
        <v>101.1</v>
      </c>
      <c r="AN30" s="58">
        <v>108.8</v>
      </c>
      <c r="AO30" s="59" t="s">
        <v>544</v>
      </c>
      <c r="AP30" s="58">
        <v>19.7</v>
      </c>
      <c r="AQ30" s="58">
        <v>19.399999999999999</v>
      </c>
      <c r="AR30" s="59" t="s">
        <v>544</v>
      </c>
      <c r="AV30" s="59" t="s">
        <v>95</v>
      </c>
      <c r="AW30" s="59" t="s">
        <v>544</v>
      </c>
      <c r="AX30" s="59" t="s">
        <v>544</v>
      </c>
      <c r="AY30" s="59" t="s">
        <v>544</v>
      </c>
      <c r="AZ30" s="59" t="s">
        <v>544</v>
      </c>
      <c r="BA30" s="59" t="s">
        <v>544</v>
      </c>
      <c r="BB30" s="59" t="s">
        <v>544</v>
      </c>
      <c r="BC30" s="59" t="s">
        <v>544</v>
      </c>
      <c r="BD30" s="59" t="s">
        <v>544</v>
      </c>
      <c r="BE30" s="59" t="s">
        <v>544</v>
      </c>
      <c r="BF30" s="59" t="s">
        <v>544</v>
      </c>
    </row>
    <row r="31" spans="1:58">
      <c r="A31" s="59" t="s">
        <v>96</v>
      </c>
      <c r="B31" s="59" t="s">
        <v>544</v>
      </c>
      <c r="C31" s="58">
        <v>37.7333</v>
      </c>
      <c r="D31" s="58">
        <v>0.03</v>
      </c>
      <c r="E31" s="58">
        <v>36.700000000000003</v>
      </c>
      <c r="F31" s="59" t="s">
        <v>544</v>
      </c>
      <c r="G31" s="58">
        <v>87.4</v>
      </c>
      <c r="H31" s="58">
        <v>82.9</v>
      </c>
      <c r="I31" s="58">
        <v>92.4</v>
      </c>
      <c r="J31" s="58">
        <v>78.599999999999994</v>
      </c>
      <c r="K31" s="59" t="s">
        <v>544</v>
      </c>
      <c r="L31" s="58">
        <v>2.6</v>
      </c>
      <c r="M31" s="58">
        <v>77.2</v>
      </c>
      <c r="P31" s="3">
        <f>Quartalsdaten!A30</f>
        <v>24473</v>
      </c>
      <c r="AH31" s="3">
        <v>25568</v>
      </c>
      <c r="AI31" s="58">
        <v>34.5</v>
      </c>
      <c r="AJ31" s="58">
        <v>14</v>
      </c>
      <c r="AK31" s="59" t="s">
        <v>544</v>
      </c>
      <c r="AL31" s="58">
        <v>105.2</v>
      </c>
      <c r="AM31" s="58">
        <v>101.3</v>
      </c>
      <c r="AN31" s="58">
        <v>109.1</v>
      </c>
      <c r="AO31" s="59" t="s">
        <v>544</v>
      </c>
      <c r="AP31" s="58">
        <v>11.3</v>
      </c>
      <c r="AQ31" s="58">
        <v>19.399999999999999</v>
      </c>
      <c r="AR31" s="59" t="s">
        <v>544</v>
      </c>
      <c r="AV31" s="59" t="s">
        <v>96</v>
      </c>
      <c r="AW31" s="59" t="s">
        <v>544</v>
      </c>
      <c r="AX31" s="59" t="s">
        <v>544</v>
      </c>
      <c r="AY31" s="59" t="s">
        <v>544</v>
      </c>
      <c r="AZ31" s="59" t="s">
        <v>544</v>
      </c>
      <c r="BA31" s="59" t="s">
        <v>544</v>
      </c>
      <c r="BB31" s="59" t="s">
        <v>544</v>
      </c>
      <c r="BC31" s="59" t="s">
        <v>544</v>
      </c>
      <c r="BD31" s="59" t="s">
        <v>544</v>
      </c>
      <c r="BE31" s="59" t="s">
        <v>544</v>
      </c>
      <c r="BF31" s="59" t="s">
        <v>544</v>
      </c>
    </row>
    <row r="32" spans="1:58">
      <c r="A32" s="59" t="s">
        <v>97</v>
      </c>
      <c r="B32" s="59" t="s">
        <v>544</v>
      </c>
      <c r="C32" s="58">
        <v>37.866700000000002</v>
      </c>
      <c r="D32" s="58">
        <v>21.1</v>
      </c>
      <c r="E32" s="58">
        <v>5.7</v>
      </c>
      <c r="F32" s="59" t="s">
        <v>544</v>
      </c>
      <c r="G32" s="58">
        <v>88</v>
      </c>
      <c r="H32" s="58">
        <v>80.099999999999994</v>
      </c>
      <c r="I32" s="58">
        <v>96.6</v>
      </c>
      <c r="J32" s="58">
        <v>77</v>
      </c>
      <c r="K32" s="59" t="s">
        <v>544</v>
      </c>
      <c r="L32" s="58">
        <v>2.5299999999999998</v>
      </c>
      <c r="M32" s="58">
        <v>80.2</v>
      </c>
      <c r="P32" s="3">
        <f>Quartalsdaten!A31</f>
        <v>24563</v>
      </c>
      <c r="AH32" s="3">
        <v>25568</v>
      </c>
      <c r="AI32" s="58">
        <v>26.6</v>
      </c>
      <c r="AJ32" s="58">
        <v>3</v>
      </c>
      <c r="AK32" s="59" t="s">
        <v>544</v>
      </c>
      <c r="AL32" s="58">
        <v>103</v>
      </c>
      <c r="AM32" s="58">
        <v>97.7</v>
      </c>
      <c r="AN32" s="58">
        <v>108.5</v>
      </c>
      <c r="AO32" s="59" t="s">
        <v>544</v>
      </c>
      <c r="AP32" s="58">
        <v>15.3</v>
      </c>
      <c r="AQ32" s="58">
        <v>14.2</v>
      </c>
      <c r="AR32" s="59" t="s">
        <v>544</v>
      </c>
      <c r="AV32" s="59" t="s">
        <v>97</v>
      </c>
      <c r="AW32" s="59" t="s">
        <v>544</v>
      </c>
      <c r="AX32" s="59" t="s">
        <v>544</v>
      </c>
      <c r="AY32" s="59" t="s">
        <v>544</v>
      </c>
      <c r="AZ32" s="59" t="s">
        <v>544</v>
      </c>
      <c r="BA32" s="59" t="s">
        <v>544</v>
      </c>
      <c r="BB32" s="59" t="s">
        <v>544</v>
      </c>
      <c r="BC32" s="59" t="s">
        <v>544</v>
      </c>
      <c r="BD32" s="59" t="s">
        <v>544</v>
      </c>
      <c r="BE32" s="59" t="s">
        <v>544</v>
      </c>
      <c r="BF32" s="59" t="s">
        <v>544</v>
      </c>
    </row>
    <row r="33" spans="1:58">
      <c r="A33" s="59" t="s">
        <v>98</v>
      </c>
      <c r="B33" s="59" t="s">
        <v>544</v>
      </c>
      <c r="C33" s="58">
        <v>37.7667</v>
      </c>
      <c r="D33" s="58">
        <v>19.829999999999998</v>
      </c>
      <c r="E33" s="58">
        <v>0.7</v>
      </c>
      <c r="F33" s="59" t="s">
        <v>544</v>
      </c>
      <c r="G33" s="58">
        <v>93.8</v>
      </c>
      <c r="H33" s="58">
        <v>85.6</v>
      </c>
      <c r="I33" s="58">
        <v>102.7</v>
      </c>
      <c r="J33" s="58">
        <v>78.599999999999994</v>
      </c>
      <c r="K33" s="59" t="s">
        <v>544</v>
      </c>
      <c r="L33" s="58">
        <v>2.7</v>
      </c>
      <c r="M33" s="58">
        <v>86.8</v>
      </c>
      <c r="P33" s="3">
        <f>Quartalsdaten!A32</f>
        <v>24654</v>
      </c>
      <c r="AH33" s="3">
        <v>25568</v>
      </c>
      <c r="AI33" s="58">
        <v>29.2</v>
      </c>
      <c r="AJ33" s="58">
        <v>6</v>
      </c>
      <c r="AK33" s="59" t="s">
        <v>544</v>
      </c>
      <c r="AL33" s="58">
        <v>102.8</v>
      </c>
      <c r="AM33" s="58">
        <v>97.9</v>
      </c>
      <c r="AN33" s="58">
        <v>107.9</v>
      </c>
      <c r="AO33" s="59" t="s">
        <v>544</v>
      </c>
      <c r="AP33" s="58">
        <v>10.5</v>
      </c>
      <c r="AQ33" s="58">
        <v>18.899999999999999</v>
      </c>
      <c r="AR33" s="59" t="s">
        <v>544</v>
      </c>
      <c r="AV33" s="59" t="s">
        <v>98</v>
      </c>
      <c r="AW33" s="59" t="s">
        <v>544</v>
      </c>
      <c r="AX33" s="59" t="s">
        <v>544</v>
      </c>
      <c r="AY33" s="59" t="s">
        <v>544</v>
      </c>
      <c r="AZ33" s="59" t="s">
        <v>544</v>
      </c>
      <c r="BA33" s="59" t="s">
        <v>544</v>
      </c>
      <c r="BB33" s="59" t="s">
        <v>544</v>
      </c>
      <c r="BC33" s="59" t="s">
        <v>544</v>
      </c>
      <c r="BD33" s="59" t="s">
        <v>544</v>
      </c>
      <c r="BE33" s="59" t="s">
        <v>544</v>
      </c>
      <c r="BF33" s="59" t="s">
        <v>544</v>
      </c>
    </row>
    <row r="34" spans="1:58">
      <c r="A34" s="59" t="s">
        <v>99</v>
      </c>
      <c r="B34" s="59" t="s">
        <v>544</v>
      </c>
      <c r="C34" s="58">
        <v>37.866700000000002</v>
      </c>
      <c r="D34" s="58">
        <v>23.37</v>
      </c>
      <c r="E34" s="58">
        <v>21.3</v>
      </c>
      <c r="F34" s="59" t="s">
        <v>544</v>
      </c>
      <c r="G34" s="58">
        <v>100.8</v>
      </c>
      <c r="H34" s="58">
        <v>95.9</v>
      </c>
      <c r="I34" s="58">
        <v>106.4</v>
      </c>
      <c r="J34" s="58">
        <v>80.900000000000006</v>
      </c>
      <c r="K34" s="59" t="s">
        <v>544</v>
      </c>
      <c r="L34" s="58">
        <v>2.9</v>
      </c>
      <c r="M34" s="58">
        <v>93.5</v>
      </c>
      <c r="P34" s="3">
        <f>Quartalsdaten!A33</f>
        <v>24746</v>
      </c>
      <c r="AH34" s="3">
        <v>25568</v>
      </c>
      <c r="AI34" s="58">
        <v>25.5</v>
      </c>
      <c r="AJ34" s="58">
        <v>8</v>
      </c>
      <c r="AK34" s="59" t="s">
        <v>544</v>
      </c>
      <c r="AL34" s="58">
        <v>102.2</v>
      </c>
      <c r="AM34" s="58">
        <v>97.3</v>
      </c>
      <c r="AN34" s="58">
        <v>107.3</v>
      </c>
      <c r="AO34" s="59" t="s">
        <v>544</v>
      </c>
      <c r="AP34" s="58">
        <v>9.5</v>
      </c>
      <c r="AQ34" s="58">
        <v>16.399999999999999</v>
      </c>
      <c r="AR34" s="59" t="s">
        <v>544</v>
      </c>
      <c r="AV34" s="59" t="s">
        <v>99</v>
      </c>
      <c r="AW34" s="59" t="s">
        <v>544</v>
      </c>
      <c r="AX34" s="59" t="s">
        <v>544</v>
      </c>
      <c r="AY34" s="59" t="s">
        <v>544</v>
      </c>
      <c r="AZ34" s="59" t="s">
        <v>544</v>
      </c>
      <c r="BA34" s="59" t="s">
        <v>544</v>
      </c>
      <c r="BB34" s="59" t="s">
        <v>544</v>
      </c>
      <c r="BC34" s="59" t="s">
        <v>544</v>
      </c>
      <c r="BD34" s="59" t="s">
        <v>544</v>
      </c>
      <c r="BE34" s="59" t="s">
        <v>544</v>
      </c>
      <c r="BF34" s="59" t="s">
        <v>544</v>
      </c>
    </row>
    <row r="35" spans="1:58">
      <c r="A35" s="59" t="s">
        <v>100</v>
      </c>
      <c r="B35" s="59" t="s">
        <v>544</v>
      </c>
      <c r="C35" s="58">
        <v>38.299999999999997</v>
      </c>
      <c r="D35" s="58">
        <v>24.83</v>
      </c>
      <c r="E35" s="58">
        <v>61</v>
      </c>
      <c r="F35" s="59" t="s">
        <v>544</v>
      </c>
      <c r="G35" s="58">
        <v>102.1</v>
      </c>
      <c r="H35" s="58">
        <v>98.2</v>
      </c>
      <c r="I35" s="58">
        <v>106.3</v>
      </c>
      <c r="J35" s="58">
        <v>82.6</v>
      </c>
      <c r="K35" s="59" t="s">
        <v>544</v>
      </c>
      <c r="L35" s="58">
        <v>3</v>
      </c>
      <c r="M35" s="58">
        <v>92.6</v>
      </c>
      <c r="P35" s="3">
        <f>Quartalsdaten!A34</f>
        <v>24838</v>
      </c>
      <c r="AH35" s="3">
        <v>25568</v>
      </c>
      <c r="AI35" s="58">
        <v>27.7</v>
      </c>
      <c r="AJ35" s="58">
        <v>1</v>
      </c>
      <c r="AK35" s="59" t="s">
        <v>544</v>
      </c>
      <c r="AL35" s="58">
        <v>101.7</v>
      </c>
      <c r="AM35" s="58">
        <v>96.9</v>
      </c>
      <c r="AN35" s="58">
        <v>106.6</v>
      </c>
      <c r="AO35" s="59" t="s">
        <v>544</v>
      </c>
      <c r="AP35" s="58">
        <v>9.3000000000000007</v>
      </c>
      <c r="AQ35" s="58">
        <v>10.4</v>
      </c>
      <c r="AR35" s="59" t="s">
        <v>544</v>
      </c>
      <c r="AV35" s="59" t="s">
        <v>100</v>
      </c>
      <c r="AW35" s="59" t="s">
        <v>544</v>
      </c>
      <c r="AX35" s="59" t="s">
        <v>544</v>
      </c>
      <c r="AY35" s="59" t="s">
        <v>544</v>
      </c>
      <c r="AZ35" s="59" t="s">
        <v>544</v>
      </c>
      <c r="BA35" s="59" t="s">
        <v>544</v>
      </c>
      <c r="BB35" s="59" t="s">
        <v>544</v>
      </c>
      <c r="BC35" s="59" t="s">
        <v>544</v>
      </c>
      <c r="BD35" s="59" t="s">
        <v>544</v>
      </c>
      <c r="BE35" s="59" t="s">
        <v>544</v>
      </c>
      <c r="BF35" s="59" t="s">
        <v>544</v>
      </c>
    </row>
    <row r="36" spans="1:58">
      <c r="A36" s="59" t="s">
        <v>101</v>
      </c>
      <c r="B36" s="59" t="s">
        <v>544</v>
      </c>
      <c r="C36" s="58">
        <v>38.299999999999997</v>
      </c>
      <c r="D36" s="58">
        <v>16.93</v>
      </c>
      <c r="E36" s="58">
        <v>2.7</v>
      </c>
      <c r="F36" s="59" t="s">
        <v>544</v>
      </c>
      <c r="G36" s="58">
        <v>105</v>
      </c>
      <c r="H36" s="58">
        <v>100.5</v>
      </c>
      <c r="I36" s="58">
        <v>109.7</v>
      </c>
      <c r="J36" s="58">
        <v>83.8</v>
      </c>
      <c r="K36" s="59" t="s">
        <v>544</v>
      </c>
      <c r="L36" s="58">
        <v>3</v>
      </c>
      <c r="M36" s="58">
        <v>94.8</v>
      </c>
      <c r="P36" s="3">
        <f>Quartalsdaten!A35</f>
        <v>24929</v>
      </c>
      <c r="AH36" s="3">
        <v>25568</v>
      </c>
      <c r="AI36" s="58">
        <v>25</v>
      </c>
      <c r="AJ36" s="58">
        <v>0</v>
      </c>
      <c r="AK36" s="59" t="s">
        <v>544</v>
      </c>
      <c r="AL36" s="58">
        <v>103.5</v>
      </c>
      <c r="AM36" s="58">
        <v>98.7</v>
      </c>
      <c r="AN36" s="58">
        <v>108.6</v>
      </c>
      <c r="AO36" s="59" t="s">
        <v>544</v>
      </c>
      <c r="AP36" s="58">
        <v>21.4</v>
      </c>
      <c r="AQ36" s="58">
        <v>14.5</v>
      </c>
      <c r="AR36" s="59" t="s">
        <v>544</v>
      </c>
      <c r="AV36" s="59" t="s">
        <v>101</v>
      </c>
      <c r="AW36" s="59" t="s">
        <v>544</v>
      </c>
      <c r="AX36" s="59" t="s">
        <v>544</v>
      </c>
      <c r="AY36" s="59" t="s">
        <v>544</v>
      </c>
      <c r="AZ36" s="59" t="s">
        <v>544</v>
      </c>
      <c r="BA36" s="59" t="s">
        <v>544</v>
      </c>
      <c r="BB36" s="59" t="s">
        <v>544</v>
      </c>
      <c r="BC36" s="59" t="s">
        <v>544</v>
      </c>
      <c r="BD36" s="59" t="s">
        <v>544</v>
      </c>
      <c r="BE36" s="59" t="s">
        <v>544</v>
      </c>
      <c r="BF36" s="59" t="s">
        <v>544</v>
      </c>
    </row>
    <row r="37" spans="1:58">
      <c r="A37" s="59" t="s">
        <v>102</v>
      </c>
      <c r="B37" s="59" t="s">
        <v>544</v>
      </c>
      <c r="C37" s="58">
        <v>38.299999999999997</v>
      </c>
      <c r="D37" s="58">
        <v>29.2</v>
      </c>
      <c r="E37" s="58">
        <v>9.3000000000000007</v>
      </c>
      <c r="F37" s="59" t="s">
        <v>544</v>
      </c>
      <c r="G37" s="58">
        <v>108</v>
      </c>
      <c r="H37" s="58">
        <v>103.2</v>
      </c>
      <c r="I37" s="58">
        <v>112.9</v>
      </c>
      <c r="J37" s="58">
        <v>85.7</v>
      </c>
      <c r="K37" s="59" t="s">
        <v>544</v>
      </c>
      <c r="L37" s="58">
        <v>3.17</v>
      </c>
      <c r="M37" s="58">
        <v>99.3</v>
      </c>
      <c r="P37" s="3">
        <f>Quartalsdaten!A36</f>
        <v>25020</v>
      </c>
      <c r="AH37" s="3">
        <v>25568</v>
      </c>
      <c r="AI37" s="58">
        <v>40.1</v>
      </c>
      <c r="AJ37" s="58">
        <v>29</v>
      </c>
      <c r="AK37" s="59" t="s">
        <v>544</v>
      </c>
      <c r="AL37" s="58">
        <v>103</v>
      </c>
      <c r="AM37" s="58">
        <v>96.7</v>
      </c>
      <c r="AN37" s="58">
        <v>109.7</v>
      </c>
      <c r="AO37" s="59" t="s">
        <v>544</v>
      </c>
      <c r="AP37" s="58">
        <v>16.100000000000001</v>
      </c>
      <c r="AQ37" s="58">
        <v>13.7</v>
      </c>
      <c r="AR37" s="59" t="s">
        <v>544</v>
      </c>
      <c r="AV37" s="59" t="s">
        <v>102</v>
      </c>
      <c r="AW37" s="59" t="s">
        <v>544</v>
      </c>
      <c r="AX37" s="59" t="s">
        <v>544</v>
      </c>
      <c r="AY37" s="59" t="s">
        <v>544</v>
      </c>
      <c r="AZ37" s="59" t="s">
        <v>544</v>
      </c>
      <c r="BA37" s="59" t="s">
        <v>544</v>
      </c>
      <c r="BB37" s="59" t="s">
        <v>544</v>
      </c>
      <c r="BC37" s="59" t="s">
        <v>544</v>
      </c>
      <c r="BD37" s="59" t="s">
        <v>544</v>
      </c>
      <c r="BE37" s="59" t="s">
        <v>544</v>
      </c>
      <c r="BF37" s="59" t="s">
        <v>544</v>
      </c>
    </row>
    <row r="38" spans="1:58">
      <c r="A38" s="59" t="s">
        <v>103</v>
      </c>
      <c r="B38" s="59" t="s">
        <v>544</v>
      </c>
      <c r="C38" s="58">
        <v>38.533299999999997</v>
      </c>
      <c r="D38" s="58">
        <v>31.43</v>
      </c>
      <c r="E38" s="58">
        <v>29</v>
      </c>
      <c r="F38" s="59" t="s">
        <v>544</v>
      </c>
      <c r="G38" s="58">
        <v>110.3</v>
      </c>
      <c r="H38" s="58">
        <v>106.4</v>
      </c>
      <c r="I38" s="58">
        <v>114.5</v>
      </c>
      <c r="J38" s="58">
        <v>87</v>
      </c>
      <c r="K38" s="59" t="s">
        <v>544</v>
      </c>
      <c r="L38" s="58">
        <v>3.27</v>
      </c>
      <c r="M38" s="58">
        <v>101.7</v>
      </c>
      <c r="P38" s="3">
        <f>Quartalsdaten!A37</f>
        <v>25112</v>
      </c>
      <c r="AH38" s="3">
        <v>25568</v>
      </c>
      <c r="AI38" s="58">
        <v>39</v>
      </c>
      <c r="AJ38" s="58">
        <v>67</v>
      </c>
      <c r="AK38" s="59" t="s">
        <v>544</v>
      </c>
      <c r="AL38" s="58">
        <v>101.7</v>
      </c>
      <c r="AM38" s="58">
        <v>96.2</v>
      </c>
      <c r="AN38" s="58">
        <v>107.6</v>
      </c>
      <c r="AO38" s="59" t="s">
        <v>544</v>
      </c>
      <c r="AP38" s="58">
        <v>7</v>
      </c>
      <c r="AQ38" s="58">
        <v>16.899999999999999</v>
      </c>
      <c r="AR38" s="59" t="s">
        <v>544</v>
      </c>
      <c r="AV38" s="59" t="s">
        <v>103</v>
      </c>
      <c r="AW38" s="59" t="s">
        <v>544</v>
      </c>
      <c r="AX38" s="59" t="s">
        <v>544</v>
      </c>
      <c r="AY38" s="59" t="s">
        <v>544</v>
      </c>
      <c r="AZ38" s="59" t="s">
        <v>544</v>
      </c>
      <c r="BA38" s="59" t="s">
        <v>544</v>
      </c>
      <c r="BB38" s="59" t="s">
        <v>544</v>
      </c>
      <c r="BC38" s="59" t="s">
        <v>544</v>
      </c>
      <c r="BD38" s="59" t="s">
        <v>544</v>
      </c>
      <c r="BE38" s="59" t="s">
        <v>544</v>
      </c>
      <c r="BF38" s="59" t="s">
        <v>544</v>
      </c>
    </row>
    <row r="39" spans="1:58">
      <c r="A39" s="59" t="s">
        <v>104</v>
      </c>
      <c r="B39" s="59" t="s">
        <v>544</v>
      </c>
      <c r="C39" s="58">
        <v>38.966700000000003</v>
      </c>
      <c r="D39" s="58">
        <v>34.869999999999997</v>
      </c>
      <c r="E39" s="58">
        <v>71.3</v>
      </c>
      <c r="F39" s="59" t="s">
        <v>544</v>
      </c>
      <c r="G39" s="58">
        <v>110.5</v>
      </c>
      <c r="H39" s="58">
        <v>108.1</v>
      </c>
      <c r="I39" s="58">
        <v>113</v>
      </c>
      <c r="J39" s="58">
        <v>88.5</v>
      </c>
      <c r="K39" s="59" t="s">
        <v>544</v>
      </c>
      <c r="L39" s="58">
        <v>3.3</v>
      </c>
      <c r="M39" s="58">
        <v>102.9</v>
      </c>
      <c r="P39" s="3">
        <f>Quartalsdaten!A38</f>
        <v>25204</v>
      </c>
      <c r="AH39" s="3">
        <v>25568</v>
      </c>
      <c r="AI39" s="58">
        <v>42.2</v>
      </c>
      <c r="AJ39" s="58">
        <v>100</v>
      </c>
      <c r="AK39" s="59" t="s">
        <v>544</v>
      </c>
      <c r="AL39" s="58">
        <v>100.3</v>
      </c>
      <c r="AM39" s="58">
        <v>95.1</v>
      </c>
      <c r="AN39" s="58">
        <v>106.1</v>
      </c>
      <c r="AO39" s="59" t="s">
        <v>544</v>
      </c>
      <c r="AP39" s="58">
        <v>8.1</v>
      </c>
      <c r="AQ39" s="58">
        <v>1</v>
      </c>
      <c r="AR39" s="58">
        <v>30.6</v>
      </c>
      <c r="AV39" s="59" t="s">
        <v>104</v>
      </c>
      <c r="AW39" s="59" t="s">
        <v>544</v>
      </c>
      <c r="AX39" s="59" t="s">
        <v>544</v>
      </c>
      <c r="AY39" s="59" t="s">
        <v>544</v>
      </c>
      <c r="AZ39" s="59" t="s">
        <v>544</v>
      </c>
      <c r="BA39" s="59" t="s">
        <v>544</v>
      </c>
      <c r="BB39" s="59" t="s">
        <v>544</v>
      </c>
      <c r="BC39" s="59" t="s">
        <v>544</v>
      </c>
      <c r="BD39" s="59" t="s">
        <v>544</v>
      </c>
      <c r="BE39" s="59" t="s">
        <v>544</v>
      </c>
      <c r="BF39" s="59" t="s">
        <v>544</v>
      </c>
    </row>
    <row r="40" spans="1:58">
      <c r="A40" s="59" t="s">
        <v>105</v>
      </c>
      <c r="B40" s="59" t="s">
        <v>544</v>
      </c>
      <c r="C40" s="58">
        <v>39.1</v>
      </c>
      <c r="D40" s="58">
        <v>28.2</v>
      </c>
      <c r="E40" s="58">
        <v>14.3</v>
      </c>
      <c r="F40" s="59" t="s">
        <v>544</v>
      </c>
      <c r="G40" s="58">
        <v>112</v>
      </c>
      <c r="H40" s="58">
        <v>112.2</v>
      </c>
      <c r="I40" s="58">
        <v>111.8</v>
      </c>
      <c r="J40" s="58">
        <v>89.6</v>
      </c>
      <c r="K40" s="59" t="s">
        <v>544</v>
      </c>
      <c r="L40" s="58">
        <v>3.5</v>
      </c>
      <c r="M40" s="58">
        <v>105.1</v>
      </c>
      <c r="P40" s="3">
        <f>Quartalsdaten!A39</f>
        <v>25294</v>
      </c>
      <c r="AH40" s="3">
        <v>25568</v>
      </c>
      <c r="AI40" s="58">
        <v>55.5</v>
      </c>
      <c r="AJ40" s="58">
        <v>100</v>
      </c>
      <c r="AK40" s="59" t="s">
        <v>544</v>
      </c>
      <c r="AL40" s="58">
        <v>99.6</v>
      </c>
      <c r="AM40" s="58">
        <v>91.4</v>
      </c>
      <c r="AN40" s="58">
        <v>108.8</v>
      </c>
      <c r="AO40" s="59" t="s">
        <v>544</v>
      </c>
      <c r="AP40" s="58">
        <v>3.9</v>
      </c>
      <c r="AQ40" s="58">
        <v>0.6</v>
      </c>
      <c r="AR40" s="58">
        <v>29.9</v>
      </c>
      <c r="AV40" s="59" t="s">
        <v>105</v>
      </c>
      <c r="AW40" s="59" t="s">
        <v>544</v>
      </c>
      <c r="AX40" s="59" t="s">
        <v>544</v>
      </c>
      <c r="AY40" s="59" t="s">
        <v>544</v>
      </c>
      <c r="AZ40" s="59" t="s">
        <v>544</v>
      </c>
      <c r="BA40" s="59" t="s">
        <v>544</v>
      </c>
      <c r="BB40" s="59" t="s">
        <v>544</v>
      </c>
      <c r="BC40" s="59" t="s">
        <v>544</v>
      </c>
      <c r="BD40" s="59" t="s">
        <v>544</v>
      </c>
      <c r="BE40" s="59" t="s">
        <v>544</v>
      </c>
      <c r="BF40" s="59" t="s">
        <v>544</v>
      </c>
    </row>
    <row r="41" spans="1:58">
      <c r="A41" s="59" t="s">
        <v>106</v>
      </c>
      <c r="B41" s="59" t="s">
        <v>544</v>
      </c>
      <c r="C41" s="58">
        <v>39.1</v>
      </c>
      <c r="D41" s="58">
        <v>22.3</v>
      </c>
      <c r="E41" s="58">
        <v>2</v>
      </c>
      <c r="F41" s="59" t="s">
        <v>544</v>
      </c>
      <c r="G41" s="58">
        <v>112.1</v>
      </c>
      <c r="H41" s="58">
        <v>113.8</v>
      </c>
      <c r="I41" s="58">
        <v>110.4</v>
      </c>
      <c r="J41" s="58">
        <v>89.8</v>
      </c>
      <c r="K41" s="59" t="s">
        <v>544</v>
      </c>
      <c r="L41" s="58">
        <v>3.67</v>
      </c>
      <c r="M41" s="58">
        <v>106.8</v>
      </c>
      <c r="P41" s="3">
        <f>Quartalsdaten!A40</f>
        <v>25385</v>
      </c>
      <c r="AH41" s="3">
        <v>25568</v>
      </c>
      <c r="AI41" s="58">
        <v>42.9</v>
      </c>
      <c r="AJ41" s="58">
        <v>76</v>
      </c>
      <c r="AK41" s="59" t="s">
        <v>544</v>
      </c>
      <c r="AL41" s="58">
        <v>100.6</v>
      </c>
      <c r="AM41" s="58">
        <v>95</v>
      </c>
      <c r="AN41" s="58">
        <v>106.5</v>
      </c>
      <c r="AO41" s="59" t="s">
        <v>544</v>
      </c>
      <c r="AP41" s="58">
        <v>7.4</v>
      </c>
      <c r="AQ41" s="58">
        <v>6.8</v>
      </c>
      <c r="AR41" s="58">
        <v>50.6</v>
      </c>
      <c r="AV41" s="59" t="s">
        <v>106</v>
      </c>
      <c r="AW41" s="59" t="s">
        <v>544</v>
      </c>
      <c r="AX41" s="59" t="s">
        <v>544</v>
      </c>
      <c r="AY41" s="59" t="s">
        <v>544</v>
      </c>
      <c r="AZ41" s="59" t="s">
        <v>544</v>
      </c>
      <c r="BA41" s="59" t="s">
        <v>544</v>
      </c>
      <c r="BB41" s="59" t="s">
        <v>544</v>
      </c>
      <c r="BC41" s="59" t="s">
        <v>544</v>
      </c>
      <c r="BD41" s="59" t="s">
        <v>544</v>
      </c>
      <c r="BE41" s="59" t="s">
        <v>544</v>
      </c>
      <c r="BF41" s="59" t="s">
        <v>544</v>
      </c>
    </row>
    <row r="42" spans="1:58">
      <c r="A42" s="59" t="s">
        <v>107</v>
      </c>
      <c r="B42" s="59" t="s">
        <v>544</v>
      </c>
      <c r="C42" s="58">
        <v>39.2667</v>
      </c>
      <c r="D42" s="58">
        <v>37.43</v>
      </c>
      <c r="E42" s="58">
        <v>35.299999999999997</v>
      </c>
      <c r="F42" s="59" t="s">
        <v>544</v>
      </c>
      <c r="G42" s="58">
        <v>111.2</v>
      </c>
      <c r="H42" s="58">
        <v>113.6</v>
      </c>
      <c r="I42" s="58">
        <v>108.7</v>
      </c>
      <c r="J42" s="58">
        <v>90.2</v>
      </c>
      <c r="K42" s="59" t="s">
        <v>544</v>
      </c>
      <c r="L42" s="58">
        <v>3.67</v>
      </c>
      <c r="M42" s="58">
        <v>105.3</v>
      </c>
      <c r="P42" s="3">
        <f>Quartalsdaten!A41</f>
        <v>25477</v>
      </c>
      <c r="AH42" s="3">
        <v>25568</v>
      </c>
      <c r="AI42" s="58">
        <v>18.7</v>
      </c>
      <c r="AJ42" s="58">
        <v>3</v>
      </c>
      <c r="AK42" s="59" t="s">
        <v>544</v>
      </c>
      <c r="AL42" s="58">
        <v>101.4</v>
      </c>
      <c r="AM42" s="58">
        <v>96.9</v>
      </c>
      <c r="AN42" s="58">
        <v>106.1</v>
      </c>
      <c r="AO42" s="59" t="s">
        <v>544</v>
      </c>
      <c r="AP42" s="58">
        <v>6.6</v>
      </c>
      <c r="AQ42" s="58">
        <v>12</v>
      </c>
      <c r="AR42" s="58">
        <v>74.599999999999994</v>
      </c>
      <c r="AV42" s="59" t="s">
        <v>107</v>
      </c>
      <c r="AW42" s="59" t="s">
        <v>544</v>
      </c>
      <c r="AX42" s="59" t="s">
        <v>544</v>
      </c>
      <c r="AY42" s="59" t="s">
        <v>544</v>
      </c>
      <c r="AZ42" s="59" t="s">
        <v>544</v>
      </c>
      <c r="BA42" s="59" t="s">
        <v>544</v>
      </c>
      <c r="BB42" s="59" t="s">
        <v>544</v>
      </c>
      <c r="BC42" s="59" t="s">
        <v>544</v>
      </c>
      <c r="BD42" s="59" t="s">
        <v>544</v>
      </c>
      <c r="BE42" s="59" t="s">
        <v>544</v>
      </c>
      <c r="BF42" s="59" t="s">
        <v>544</v>
      </c>
    </row>
    <row r="43" spans="1:58">
      <c r="A43" s="59" t="s">
        <v>108</v>
      </c>
      <c r="B43" s="59" t="s">
        <v>544</v>
      </c>
      <c r="C43" s="58">
        <v>40.033299999999997</v>
      </c>
      <c r="D43" s="58">
        <v>55.47</v>
      </c>
      <c r="E43" s="58">
        <v>91</v>
      </c>
      <c r="F43" s="59" t="s">
        <v>544</v>
      </c>
      <c r="G43" s="58">
        <v>106.5</v>
      </c>
      <c r="H43" s="58">
        <v>108.4</v>
      </c>
      <c r="I43" s="58">
        <v>104.7</v>
      </c>
      <c r="J43" s="58">
        <v>92.3</v>
      </c>
      <c r="K43" s="59" t="s">
        <v>544</v>
      </c>
      <c r="L43" s="58">
        <v>3.77</v>
      </c>
      <c r="M43" s="58">
        <v>101.7</v>
      </c>
      <c r="P43" s="3">
        <f>Quartalsdaten!A42</f>
        <v>25569</v>
      </c>
      <c r="Q43" s="18">
        <v>53.97</v>
      </c>
      <c r="R43" s="13">
        <v>51.94</v>
      </c>
      <c r="S43" s="18">
        <v>56.81</v>
      </c>
      <c r="W43" s="18">
        <v>85.24</v>
      </c>
      <c r="X43" s="18">
        <v>18.71</v>
      </c>
      <c r="Y43" s="18">
        <v>17.05</v>
      </c>
      <c r="Z43" s="37">
        <v>45.71</v>
      </c>
      <c r="AH43" s="3">
        <v>25568</v>
      </c>
      <c r="AI43" s="58">
        <v>22.3</v>
      </c>
      <c r="AJ43" s="58">
        <v>1</v>
      </c>
      <c r="AK43" s="59" t="s">
        <v>544</v>
      </c>
      <c r="AL43" s="58">
        <v>102.8</v>
      </c>
      <c r="AM43" s="58">
        <v>100.1</v>
      </c>
      <c r="AN43" s="58">
        <v>105.5</v>
      </c>
      <c r="AO43" s="59" t="s">
        <v>544</v>
      </c>
      <c r="AP43" s="58">
        <v>18.7</v>
      </c>
      <c r="AQ43" s="58">
        <v>18.899999999999999</v>
      </c>
      <c r="AR43" s="58">
        <v>81.400000000000006</v>
      </c>
      <c r="AV43" s="59" t="s">
        <v>108</v>
      </c>
      <c r="AW43" s="59" t="s">
        <v>544</v>
      </c>
      <c r="AX43" s="59" t="s">
        <v>544</v>
      </c>
      <c r="AY43" s="59" t="s">
        <v>544</v>
      </c>
      <c r="AZ43" s="59" t="s">
        <v>544</v>
      </c>
      <c r="BA43" s="59" t="s">
        <v>544</v>
      </c>
      <c r="BB43" s="59" t="s">
        <v>544</v>
      </c>
      <c r="BC43" s="59" t="s">
        <v>544</v>
      </c>
      <c r="BD43" s="59" t="s">
        <v>544</v>
      </c>
      <c r="BE43" s="59" t="s">
        <v>544</v>
      </c>
      <c r="BF43" s="59" t="s">
        <v>544</v>
      </c>
    </row>
    <row r="44" spans="1:58">
      <c r="A44" s="59" t="s">
        <v>109</v>
      </c>
      <c r="B44" s="59" t="s">
        <v>544</v>
      </c>
      <c r="C44" s="58">
        <v>40.433300000000003</v>
      </c>
      <c r="D44" s="58">
        <v>36.729999999999997</v>
      </c>
      <c r="E44" s="58">
        <v>23.7</v>
      </c>
      <c r="F44" s="59" t="s">
        <v>544</v>
      </c>
      <c r="G44" s="58">
        <v>103</v>
      </c>
      <c r="H44" s="58">
        <v>105.1</v>
      </c>
      <c r="I44" s="58">
        <v>100.8</v>
      </c>
      <c r="J44" s="58">
        <v>91.7</v>
      </c>
      <c r="K44" s="59" t="s">
        <v>544</v>
      </c>
      <c r="L44" s="58">
        <v>3.6</v>
      </c>
      <c r="M44" s="58">
        <v>97.6</v>
      </c>
      <c r="P44" s="3">
        <f>Quartalsdaten!A43</f>
        <v>25659</v>
      </c>
      <c r="Q44" s="18">
        <v>55.31</v>
      </c>
      <c r="R44" s="13">
        <v>52.38</v>
      </c>
      <c r="S44" s="18">
        <v>59.05</v>
      </c>
      <c r="W44" s="18">
        <v>89.48</v>
      </c>
      <c r="X44" s="18">
        <v>19.04</v>
      </c>
      <c r="Y44" s="18">
        <v>17.05</v>
      </c>
      <c r="Z44" s="37">
        <v>45.75</v>
      </c>
      <c r="AH44" s="3">
        <v>25568</v>
      </c>
      <c r="AI44" s="58">
        <v>26.8</v>
      </c>
      <c r="AJ44" s="58">
        <v>3</v>
      </c>
      <c r="AK44" s="59" t="s">
        <v>544</v>
      </c>
      <c r="AL44" s="58">
        <v>101.4</v>
      </c>
      <c r="AM44" s="58">
        <v>96.9</v>
      </c>
      <c r="AN44" s="58">
        <v>106</v>
      </c>
      <c r="AO44" s="59" t="s">
        <v>544</v>
      </c>
      <c r="AP44" s="58">
        <v>-3.1</v>
      </c>
      <c r="AQ44" s="58">
        <v>6.5</v>
      </c>
      <c r="AR44" s="58">
        <v>81.2</v>
      </c>
      <c r="AV44" s="59" t="s">
        <v>109</v>
      </c>
      <c r="AW44" s="59" t="s">
        <v>544</v>
      </c>
      <c r="AX44" s="59" t="s">
        <v>544</v>
      </c>
      <c r="AY44" s="59" t="s">
        <v>544</v>
      </c>
      <c r="AZ44" s="59" t="s">
        <v>544</v>
      </c>
      <c r="BA44" s="59" t="s">
        <v>544</v>
      </c>
      <c r="BB44" s="59" t="s">
        <v>544</v>
      </c>
      <c r="BC44" s="59" t="s">
        <v>544</v>
      </c>
      <c r="BD44" s="59" t="s">
        <v>544</v>
      </c>
      <c r="BE44" s="59" t="s">
        <v>544</v>
      </c>
      <c r="BF44" s="59" t="s">
        <v>544</v>
      </c>
    </row>
    <row r="45" spans="1:58">
      <c r="A45" s="59" t="s">
        <v>110</v>
      </c>
      <c r="B45" s="59" t="s">
        <v>544</v>
      </c>
      <c r="C45" s="58">
        <v>40.5</v>
      </c>
      <c r="D45" s="58">
        <v>21.8</v>
      </c>
      <c r="E45" s="58">
        <v>1.3</v>
      </c>
      <c r="F45" s="59" t="s">
        <v>544</v>
      </c>
      <c r="G45" s="58">
        <v>100.8</v>
      </c>
      <c r="H45" s="58">
        <v>101.8</v>
      </c>
      <c r="I45" s="58">
        <v>99.7</v>
      </c>
      <c r="J45" s="58">
        <v>90.6</v>
      </c>
      <c r="K45" s="59" t="s">
        <v>544</v>
      </c>
      <c r="L45" s="58">
        <v>3.33</v>
      </c>
      <c r="M45" s="58">
        <v>95</v>
      </c>
      <c r="P45" s="3">
        <f>Quartalsdaten!A44</f>
        <v>25750</v>
      </c>
      <c r="Q45" s="18">
        <v>56.51</v>
      </c>
      <c r="R45" s="13">
        <v>54.32</v>
      </c>
      <c r="S45" s="18">
        <v>60.04</v>
      </c>
      <c r="W45" s="18">
        <v>92.67</v>
      </c>
      <c r="X45" s="18">
        <v>19.54</v>
      </c>
      <c r="Y45" s="18">
        <v>17.27</v>
      </c>
      <c r="Z45" s="37">
        <v>45.67</v>
      </c>
      <c r="AH45" s="3">
        <v>25568</v>
      </c>
      <c r="AI45" s="58">
        <v>21.5</v>
      </c>
      <c r="AJ45" s="58">
        <v>0</v>
      </c>
      <c r="AK45" s="59" t="s">
        <v>544</v>
      </c>
      <c r="AL45" s="58">
        <v>102.9</v>
      </c>
      <c r="AM45" s="58">
        <v>98.4</v>
      </c>
      <c r="AN45" s="58">
        <v>107.5</v>
      </c>
      <c r="AO45" s="59" t="s">
        <v>544</v>
      </c>
      <c r="AP45" s="58">
        <v>7.6</v>
      </c>
      <c r="AQ45" s="58">
        <v>14.5</v>
      </c>
      <c r="AR45" s="58">
        <v>80.8</v>
      </c>
      <c r="AV45" s="59" t="s">
        <v>110</v>
      </c>
      <c r="AW45" s="59" t="s">
        <v>544</v>
      </c>
      <c r="AX45" s="59" t="s">
        <v>544</v>
      </c>
      <c r="AY45" s="59" t="s">
        <v>544</v>
      </c>
      <c r="AZ45" s="59" t="s">
        <v>544</v>
      </c>
      <c r="BA45" s="59" t="s">
        <v>544</v>
      </c>
      <c r="BB45" s="59" t="s">
        <v>544</v>
      </c>
      <c r="BC45" s="59" t="s">
        <v>544</v>
      </c>
      <c r="BD45" s="59" t="s">
        <v>544</v>
      </c>
      <c r="BE45" s="59" t="s">
        <v>544</v>
      </c>
      <c r="BF45" s="59" t="s">
        <v>544</v>
      </c>
    </row>
    <row r="46" spans="1:58">
      <c r="A46" s="59" t="s">
        <v>111</v>
      </c>
      <c r="B46" s="59" t="s">
        <v>544</v>
      </c>
      <c r="C46" s="58">
        <v>40.866700000000002</v>
      </c>
      <c r="D46" s="58">
        <v>17.5</v>
      </c>
      <c r="E46" s="58">
        <v>16.3</v>
      </c>
      <c r="F46" s="59" t="s">
        <v>544</v>
      </c>
      <c r="G46" s="58">
        <v>96</v>
      </c>
      <c r="H46" s="58">
        <v>96.6</v>
      </c>
      <c r="I46" s="58">
        <v>95.3</v>
      </c>
      <c r="J46" s="58">
        <v>89.4</v>
      </c>
      <c r="K46" s="59" t="s">
        <v>544</v>
      </c>
      <c r="L46" s="58">
        <v>3.2</v>
      </c>
      <c r="M46" s="58">
        <v>93.3</v>
      </c>
      <c r="P46" s="3">
        <f>Quartalsdaten!A45</f>
        <v>25842</v>
      </c>
      <c r="Q46" s="18">
        <v>57.2</v>
      </c>
      <c r="R46" s="13">
        <v>54.48</v>
      </c>
      <c r="S46" s="18">
        <v>60.9</v>
      </c>
      <c r="W46" s="18">
        <v>93.44</v>
      </c>
      <c r="X46" s="18">
        <v>19.87</v>
      </c>
      <c r="Y46" s="18">
        <v>18.07</v>
      </c>
      <c r="Z46" s="37">
        <v>46.01</v>
      </c>
      <c r="AH46" s="3">
        <v>25568</v>
      </c>
      <c r="AI46" s="58">
        <v>30.4</v>
      </c>
      <c r="AJ46" s="58">
        <v>12</v>
      </c>
      <c r="AK46" s="59" t="s">
        <v>544</v>
      </c>
      <c r="AL46" s="58">
        <v>102.6</v>
      </c>
      <c r="AM46" s="58">
        <v>98.4</v>
      </c>
      <c r="AN46" s="58">
        <v>106.9</v>
      </c>
      <c r="AO46" s="59" t="s">
        <v>544</v>
      </c>
      <c r="AP46" s="58">
        <v>8.1</v>
      </c>
      <c r="AQ46" s="58">
        <v>14.5</v>
      </c>
      <c r="AR46" s="58">
        <v>80.5</v>
      </c>
      <c r="AV46" s="59" t="s">
        <v>111</v>
      </c>
      <c r="AW46" s="59" t="s">
        <v>544</v>
      </c>
      <c r="AX46" s="59" t="s">
        <v>544</v>
      </c>
      <c r="AY46" s="59" t="s">
        <v>544</v>
      </c>
      <c r="AZ46" s="59" t="s">
        <v>544</v>
      </c>
      <c r="BA46" s="59" t="s">
        <v>544</v>
      </c>
      <c r="BB46" s="59" t="s">
        <v>544</v>
      </c>
      <c r="BC46" s="59" t="s">
        <v>544</v>
      </c>
      <c r="BD46" s="59" t="s">
        <v>544</v>
      </c>
      <c r="BE46" s="59" t="s">
        <v>544</v>
      </c>
      <c r="BF46" s="59" t="s">
        <v>544</v>
      </c>
    </row>
    <row r="47" spans="1:58">
      <c r="A47" s="59" t="s">
        <v>112</v>
      </c>
      <c r="B47" s="59" t="s">
        <v>544</v>
      </c>
      <c r="C47" s="58">
        <v>41.833300000000001</v>
      </c>
      <c r="D47" s="58">
        <v>25.87</v>
      </c>
      <c r="E47" s="58">
        <v>59.3</v>
      </c>
      <c r="F47" s="59" t="s">
        <v>544</v>
      </c>
      <c r="G47" s="58">
        <v>95.1</v>
      </c>
      <c r="H47" s="58">
        <v>93.4</v>
      </c>
      <c r="I47" s="58">
        <v>96.8</v>
      </c>
      <c r="J47" s="58">
        <v>88.3</v>
      </c>
      <c r="K47" s="59" t="s">
        <v>544</v>
      </c>
      <c r="L47" s="58">
        <v>3.23</v>
      </c>
      <c r="M47" s="58">
        <v>93.2</v>
      </c>
      <c r="P47" s="3">
        <f>Quartalsdaten!A46</f>
        <v>25934</v>
      </c>
      <c r="Q47" s="18">
        <v>57.32</v>
      </c>
      <c r="R47" s="13">
        <v>56.33</v>
      </c>
      <c r="S47" s="18">
        <v>60.06</v>
      </c>
      <c r="W47" s="18">
        <v>96.07</v>
      </c>
      <c r="X47" s="18">
        <v>20.28</v>
      </c>
      <c r="Y47" s="18">
        <v>18.77</v>
      </c>
      <c r="Z47" s="37">
        <v>49.57</v>
      </c>
      <c r="AH47" s="3">
        <v>25568</v>
      </c>
      <c r="AI47" s="58">
        <v>26.9</v>
      </c>
      <c r="AJ47" s="58">
        <v>1</v>
      </c>
      <c r="AK47" s="59" t="s">
        <v>544</v>
      </c>
      <c r="AL47" s="58">
        <v>102.9</v>
      </c>
      <c r="AM47" s="58">
        <v>99.5</v>
      </c>
      <c r="AN47" s="58">
        <v>106.4</v>
      </c>
      <c r="AO47" s="59" t="s">
        <v>544</v>
      </c>
      <c r="AP47" s="58">
        <v>1.6</v>
      </c>
      <c r="AQ47" s="58">
        <v>13.9</v>
      </c>
      <c r="AR47" s="58">
        <v>82.4</v>
      </c>
      <c r="AV47" s="59" t="s">
        <v>112</v>
      </c>
      <c r="AW47" s="59" t="s">
        <v>544</v>
      </c>
      <c r="AX47" s="59" t="s">
        <v>544</v>
      </c>
      <c r="AY47" s="59" t="s">
        <v>544</v>
      </c>
      <c r="AZ47" s="59" t="s">
        <v>544</v>
      </c>
      <c r="BA47" s="59" t="s">
        <v>544</v>
      </c>
      <c r="BB47" s="59" t="s">
        <v>544</v>
      </c>
      <c r="BC47" s="59" t="s">
        <v>544</v>
      </c>
      <c r="BD47" s="59" t="s">
        <v>544</v>
      </c>
      <c r="BE47" s="59" t="s">
        <v>544</v>
      </c>
      <c r="BF47" s="59" t="s">
        <v>544</v>
      </c>
    </row>
    <row r="48" spans="1:58">
      <c r="A48" s="59" t="s">
        <v>113</v>
      </c>
      <c r="B48" s="59" t="s">
        <v>544</v>
      </c>
      <c r="C48" s="58">
        <v>42.433300000000003</v>
      </c>
      <c r="D48" s="58">
        <v>18.600000000000001</v>
      </c>
      <c r="E48" s="58">
        <v>6</v>
      </c>
      <c r="F48" s="59" t="s">
        <v>544</v>
      </c>
      <c r="G48" s="58">
        <v>93.7</v>
      </c>
      <c r="H48" s="58">
        <v>91.8</v>
      </c>
      <c r="I48" s="58">
        <v>95.7</v>
      </c>
      <c r="J48" s="58">
        <v>87.5</v>
      </c>
      <c r="K48" s="59" t="s">
        <v>544</v>
      </c>
      <c r="L48" s="58">
        <v>3.17</v>
      </c>
      <c r="M48" s="58">
        <v>90.6</v>
      </c>
      <c r="P48" s="3">
        <f>Quartalsdaten!A47</f>
        <v>26024</v>
      </c>
      <c r="Q48" s="18">
        <v>58.53</v>
      </c>
      <c r="R48" s="13">
        <v>57.05</v>
      </c>
      <c r="S48" s="18">
        <v>61.23</v>
      </c>
      <c r="W48" s="18">
        <v>99.01</v>
      </c>
      <c r="X48" s="18">
        <v>20.47</v>
      </c>
      <c r="Y48" s="18">
        <v>18.690000000000001</v>
      </c>
      <c r="Z48" s="37">
        <v>49.7</v>
      </c>
      <c r="AH48" s="3">
        <v>25568</v>
      </c>
      <c r="AI48" s="58">
        <v>26.8</v>
      </c>
      <c r="AJ48" s="58">
        <v>2</v>
      </c>
      <c r="AK48" s="59" t="s">
        <v>544</v>
      </c>
      <c r="AL48" s="58">
        <v>103.1</v>
      </c>
      <c r="AM48" s="58">
        <v>99.9</v>
      </c>
      <c r="AN48" s="58">
        <v>106.4</v>
      </c>
      <c r="AO48" s="59" t="s">
        <v>544</v>
      </c>
      <c r="AP48" s="58">
        <v>4.0999999999999996</v>
      </c>
      <c r="AQ48" s="58">
        <v>9.8000000000000007</v>
      </c>
      <c r="AR48" s="58">
        <v>81</v>
      </c>
      <c r="AV48" s="59" t="s">
        <v>113</v>
      </c>
      <c r="AW48" s="59" t="s">
        <v>544</v>
      </c>
      <c r="AX48" s="59" t="s">
        <v>544</v>
      </c>
      <c r="AY48" s="59" t="s">
        <v>544</v>
      </c>
      <c r="AZ48" s="59" t="s">
        <v>544</v>
      </c>
      <c r="BA48" s="59" t="s">
        <v>544</v>
      </c>
      <c r="BB48" s="59" t="s">
        <v>544</v>
      </c>
      <c r="BC48" s="59" t="s">
        <v>544</v>
      </c>
      <c r="BD48" s="59" t="s">
        <v>544</v>
      </c>
      <c r="BE48" s="59" t="s">
        <v>544</v>
      </c>
      <c r="BF48" s="59" t="s">
        <v>544</v>
      </c>
    </row>
    <row r="49" spans="1:58">
      <c r="A49" s="59" t="s">
        <v>114</v>
      </c>
      <c r="B49" s="59" t="s">
        <v>544</v>
      </c>
      <c r="C49" s="58">
        <v>42.833300000000001</v>
      </c>
      <c r="D49" s="58">
        <v>20.170000000000002</v>
      </c>
      <c r="E49" s="58">
        <v>0.3</v>
      </c>
      <c r="F49" s="59" t="s">
        <v>544</v>
      </c>
      <c r="G49" s="58">
        <v>91.3</v>
      </c>
      <c r="H49" s="58">
        <v>89.5</v>
      </c>
      <c r="I49" s="58">
        <v>93.1</v>
      </c>
      <c r="J49" s="58">
        <v>86.2</v>
      </c>
      <c r="K49" s="59" t="s">
        <v>544</v>
      </c>
      <c r="L49" s="58">
        <v>3.07</v>
      </c>
      <c r="M49" s="58">
        <v>87.9</v>
      </c>
      <c r="P49" s="3">
        <f>Quartalsdaten!A48</f>
        <v>26115</v>
      </c>
      <c r="Q49" s="18">
        <v>59.2</v>
      </c>
      <c r="R49" s="13">
        <v>54.28</v>
      </c>
      <c r="S49" s="18">
        <v>62.05</v>
      </c>
      <c r="W49" s="18">
        <v>102.3</v>
      </c>
      <c r="X49" s="18">
        <v>21.33</v>
      </c>
      <c r="Y49" s="18">
        <v>18.93</v>
      </c>
      <c r="Z49" s="37">
        <v>49.94</v>
      </c>
      <c r="AH49" s="3">
        <v>25568</v>
      </c>
      <c r="AI49" s="58">
        <v>26.2</v>
      </c>
      <c r="AJ49" s="58">
        <v>16</v>
      </c>
      <c r="AK49" s="59" t="s">
        <v>544</v>
      </c>
      <c r="AL49" s="58">
        <v>103.8</v>
      </c>
      <c r="AM49" s="58">
        <v>100.4</v>
      </c>
      <c r="AN49" s="58">
        <v>107.3</v>
      </c>
      <c r="AO49" s="59" t="s">
        <v>544</v>
      </c>
      <c r="AP49" s="58">
        <v>0.6</v>
      </c>
      <c r="AQ49" s="58">
        <v>6.9</v>
      </c>
      <c r="AR49" s="58">
        <v>78.900000000000006</v>
      </c>
      <c r="AV49" s="59" t="s">
        <v>114</v>
      </c>
      <c r="AW49" s="59" t="s">
        <v>544</v>
      </c>
      <c r="AX49" s="59" t="s">
        <v>544</v>
      </c>
      <c r="AY49" s="59" t="s">
        <v>544</v>
      </c>
      <c r="AZ49" s="59" t="s">
        <v>544</v>
      </c>
      <c r="BA49" s="59" t="s">
        <v>544</v>
      </c>
      <c r="BB49" s="59" t="s">
        <v>544</v>
      </c>
      <c r="BC49" s="59" t="s">
        <v>544</v>
      </c>
      <c r="BD49" s="59" t="s">
        <v>544</v>
      </c>
      <c r="BE49" s="59" t="s">
        <v>544</v>
      </c>
      <c r="BF49" s="59" t="s">
        <v>544</v>
      </c>
    </row>
    <row r="50" spans="1:58">
      <c r="A50" s="59" t="s">
        <v>115</v>
      </c>
      <c r="B50" s="59" t="s">
        <v>544</v>
      </c>
      <c r="C50" s="58">
        <v>43.166699999999999</v>
      </c>
      <c r="D50" s="58">
        <v>21.23</v>
      </c>
      <c r="E50" s="58">
        <v>22</v>
      </c>
      <c r="F50" s="59" t="s">
        <v>544</v>
      </c>
      <c r="G50" s="58">
        <v>86.4</v>
      </c>
      <c r="H50" s="58">
        <v>84.2</v>
      </c>
      <c r="I50" s="58">
        <v>88.6</v>
      </c>
      <c r="J50" s="58">
        <v>85</v>
      </c>
      <c r="K50" s="59" t="s">
        <v>544</v>
      </c>
      <c r="L50" s="58">
        <v>2.93</v>
      </c>
      <c r="M50" s="58">
        <v>86.3</v>
      </c>
      <c r="P50" s="3">
        <f>Quartalsdaten!A49</f>
        <v>26207</v>
      </c>
      <c r="Q50" s="18">
        <v>59.95</v>
      </c>
      <c r="R50" s="13">
        <v>54.18</v>
      </c>
      <c r="S50" s="18">
        <v>63.04</v>
      </c>
      <c r="W50" s="18">
        <v>102.63</v>
      </c>
      <c r="X50" s="18">
        <v>20.010000000000002</v>
      </c>
      <c r="Y50" s="18">
        <v>19.059999999999999</v>
      </c>
      <c r="Z50" s="37">
        <v>49.8</v>
      </c>
      <c r="AH50" s="3">
        <v>25568</v>
      </c>
      <c r="AI50" s="58">
        <v>42.9</v>
      </c>
      <c r="AJ50" s="58">
        <v>71</v>
      </c>
      <c r="AK50" s="59" t="s">
        <v>544</v>
      </c>
      <c r="AL50" s="58">
        <v>105.2</v>
      </c>
      <c r="AM50" s="58">
        <v>102.7</v>
      </c>
      <c r="AN50" s="58">
        <v>108</v>
      </c>
      <c r="AO50" s="59" t="s">
        <v>544</v>
      </c>
      <c r="AP50" s="58">
        <v>12.2</v>
      </c>
      <c r="AQ50" s="58">
        <v>14</v>
      </c>
      <c r="AR50" s="58">
        <v>65.2</v>
      </c>
      <c r="AV50" s="59" t="s">
        <v>115</v>
      </c>
      <c r="AW50" s="59" t="s">
        <v>544</v>
      </c>
      <c r="AX50" s="59" t="s">
        <v>544</v>
      </c>
      <c r="AY50" s="59" t="s">
        <v>544</v>
      </c>
      <c r="AZ50" s="59" t="s">
        <v>544</v>
      </c>
      <c r="BA50" s="59" t="s">
        <v>544</v>
      </c>
      <c r="BB50" s="59" t="s">
        <v>544</v>
      </c>
      <c r="BC50" s="59" t="s">
        <v>544</v>
      </c>
      <c r="BD50" s="59" t="s">
        <v>544</v>
      </c>
      <c r="BE50" s="59" t="s">
        <v>544</v>
      </c>
      <c r="BF50" s="59" t="s">
        <v>544</v>
      </c>
    </row>
    <row r="51" spans="1:58">
      <c r="A51" s="59" t="s">
        <v>116</v>
      </c>
      <c r="B51" s="59" t="s">
        <v>544</v>
      </c>
      <c r="C51" s="58">
        <v>44.066699999999997</v>
      </c>
      <c r="D51" s="58">
        <v>6.1</v>
      </c>
      <c r="E51" s="58">
        <v>36.299999999999997</v>
      </c>
      <c r="F51" s="59" t="s">
        <v>544</v>
      </c>
      <c r="G51" s="58">
        <v>90.8</v>
      </c>
      <c r="H51" s="58">
        <v>84.2</v>
      </c>
      <c r="I51" s="58">
        <v>97.6</v>
      </c>
      <c r="J51" s="58">
        <v>84.6</v>
      </c>
      <c r="K51" s="59" t="s">
        <v>544</v>
      </c>
      <c r="L51" s="58">
        <v>2.87</v>
      </c>
      <c r="M51" s="58">
        <v>88.3</v>
      </c>
      <c r="P51" s="3">
        <f>Quartalsdaten!A50</f>
        <v>26299</v>
      </c>
      <c r="Q51" s="18">
        <v>61.01</v>
      </c>
      <c r="R51" s="13">
        <v>54.52</v>
      </c>
      <c r="S51" s="18">
        <v>62.8</v>
      </c>
      <c r="W51" s="18">
        <v>104.83</v>
      </c>
      <c r="X51" s="18">
        <v>21.08</v>
      </c>
      <c r="Y51" s="18">
        <v>19.61</v>
      </c>
      <c r="Z51" s="37">
        <v>52.29</v>
      </c>
      <c r="AH51" s="3">
        <v>25568</v>
      </c>
      <c r="AI51" s="58">
        <v>32.9</v>
      </c>
      <c r="AJ51" s="58">
        <v>89</v>
      </c>
      <c r="AK51" s="59" t="s">
        <v>544</v>
      </c>
      <c r="AL51" s="58">
        <v>106.6</v>
      </c>
      <c r="AM51" s="58">
        <v>104.3</v>
      </c>
      <c r="AN51" s="58">
        <v>109</v>
      </c>
      <c r="AO51" s="59" t="s">
        <v>544</v>
      </c>
      <c r="AP51" s="58">
        <v>13.7</v>
      </c>
      <c r="AQ51" s="58">
        <v>11.4</v>
      </c>
      <c r="AR51" s="58">
        <v>44.1</v>
      </c>
      <c r="AV51" s="59" t="s">
        <v>116</v>
      </c>
      <c r="AW51" s="59" t="s">
        <v>544</v>
      </c>
      <c r="AX51" s="59" t="s">
        <v>544</v>
      </c>
      <c r="AY51" s="59" t="s">
        <v>544</v>
      </c>
      <c r="AZ51" s="59" t="s">
        <v>544</v>
      </c>
      <c r="BA51" s="59" t="s">
        <v>544</v>
      </c>
      <c r="BB51" s="59" t="s">
        <v>544</v>
      </c>
      <c r="BC51" s="59" t="s">
        <v>544</v>
      </c>
      <c r="BD51" s="59" t="s">
        <v>544</v>
      </c>
      <c r="BE51" s="59" t="s">
        <v>544</v>
      </c>
      <c r="BF51" s="59" t="s">
        <v>544</v>
      </c>
    </row>
    <row r="52" spans="1:58">
      <c r="A52" s="59" t="s">
        <v>117</v>
      </c>
      <c r="B52" s="59" t="s">
        <v>544</v>
      </c>
      <c r="C52" s="58">
        <v>44.566699999999997</v>
      </c>
      <c r="D52" s="58">
        <v>19.37</v>
      </c>
      <c r="E52" s="58">
        <v>7.3</v>
      </c>
      <c r="F52" s="59" t="s">
        <v>544</v>
      </c>
      <c r="G52" s="58">
        <v>96.3</v>
      </c>
      <c r="H52" s="58">
        <v>87.6</v>
      </c>
      <c r="I52" s="58">
        <v>105.3</v>
      </c>
      <c r="J52" s="58">
        <v>84.7</v>
      </c>
      <c r="K52" s="59" t="s">
        <v>544</v>
      </c>
      <c r="L52" s="58">
        <v>2.87</v>
      </c>
      <c r="M52" s="58">
        <v>91.7</v>
      </c>
      <c r="P52" s="3">
        <f>Quartalsdaten!A51</f>
        <v>26390</v>
      </c>
      <c r="Q52" s="18">
        <v>61.22</v>
      </c>
      <c r="R52" s="13">
        <v>54</v>
      </c>
      <c r="S52" s="18">
        <v>63.66</v>
      </c>
      <c r="W52" s="18">
        <v>106.8</v>
      </c>
      <c r="X52" s="18">
        <v>21.84</v>
      </c>
      <c r="Y52" s="18">
        <v>20.190000000000001</v>
      </c>
      <c r="Z52" s="37">
        <v>52.43</v>
      </c>
      <c r="AH52" s="3">
        <v>25568</v>
      </c>
      <c r="AI52" s="58">
        <v>29.5</v>
      </c>
      <c r="AJ52" s="58">
        <v>73</v>
      </c>
      <c r="AK52" s="59" t="s">
        <v>544</v>
      </c>
      <c r="AL52" s="58">
        <v>106.9</v>
      </c>
      <c r="AM52" s="58">
        <v>104.8</v>
      </c>
      <c r="AN52" s="58">
        <v>109</v>
      </c>
      <c r="AO52" s="59" t="s">
        <v>544</v>
      </c>
      <c r="AP52" s="58">
        <v>17.8</v>
      </c>
      <c r="AQ52" s="58">
        <v>12.3</v>
      </c>
      <c r="AR52" s="58">
        <v>54.9</v>
      </c>
      <c r="AV52" s="59" t="s">
        <v>117</v>
      </c>
      <c r="AW52" s="59" t="s">
        <v>544</v>
      </c>
      <c r="AX52" s="59" t="s">
        <v>544</v>
      </c>
      <c r="AY52" s="59" t="s">
        <v>544</v>
      </c>
      <c r="AZ52" s="59" t="s">
        <v>544</v>
      </c>
      <c r="BA52" s="59" t="s">
        <v>544</v>
      </c>
      <c r="BB52" s="59" t="s">
        <v>544</v>
      </c>
      <c r="BC52" s="59" t="s">
        <v>544</v>
      </c>
      <c r="BD52" s="59" t="s">
        <v>544</v>
      </c>
      <c r="BE52" s="59" t="s">
        <v>544</v>
      </c>
      <c r="BF52" s="59" t="s">
        <v>544</v>
      </c>
    </row>
    <row r="53" spans="1:58">
      <c r="A53" s="59" t="s">
        <v>118</v>
      </c>
      <c r="B53" s="59" t="s">
        <v>544</v>
      </c>
      <c r="C53" s="58">
        <v>45.166699999999999</v>
      </c>
      <c r="D53" s="58">
        <v>20.6</v>
      </c>
      <c r="E53" s="58">
        <v>1.7</v>
      </c>
      <c r="F53" s="59" t="s">
        <v>544</v>
      </c>
      <c r="G53" s="58">
        <v>99.1</v>
      </c>
      <c r="H53" s="58">
        <v>90.2</v>
      </c>
      <c r="I53" s="58">
        <v>108.4</v>
      </c>
      <c r="J53" s="58">
        <v>85.1</v>
      </c>
      <c r="K53" s="59" t="s">
        <v>544</v>
      </c>
      <c r="L53" s="58">
        <v>3.07</v>
      </c>
      <c r="M53" s="58">
        <v>94.6</v>
      </c>
      <c r="P53" s="3">
        <f>Quartalsdaten!A52</f>
        <v>26481</v>
      </c>
      <c r="Q53" s="18">
        <v>62.41</v>
      </c>
      <c r="R53" s="13">
        <v>55.05</v>
      </c>
      <c r="S53" s="18">
        <v>64.78</v>
      </c>
      <c r="W53" s="18">
        <v>110.63</v>
      </c>
      <c r="X53" s="18">
        <v>22.61</v>
      </c>
      <c r="Y53" s="18">
        <v>20.38</v>
      </c>
      <c r="Z53" s="37">
        <v>52.73</v>
      </c>
      <c r="AH53" s="3">
        <v>25568</v>
      </c>
      <c r="AI53" s="58">
        <v>33.700000000000003</v>
      </c>
      <c r="AJ53" s="58">
        <v>64</v>
      </c>
      <c r="AK53" s="59" t="s">
        <v>544</v>
      </c>
      <c r="AL53" s="58">
        <v>106.9</v>
      </c>
      <c r="AM53" s="58">
        <v>105</v>
      </c>
      <c r="AN53" s="58">
        <v>108.6</v>
      </c>
      <c r="AO53" s="59" t="s">
        <v>544</v>
      </c>
      <c r="AP53" s="58">
        <v>11.9</v>
      </c>
      <c r="AQ53" s="58">
        <v>15</v>
      </c>
      <c r="AR53" s="58">
        <v>58.9</v>
      </c>
      <c r="AV53" s="59" t="s">
        <v>118</v>
      </c>
      <c r="AW53" s="59" t="s">
        <v>544</v>
      </c>
      <c r="AX53" s="59" t="s">
        <v>544</v>
      </c>
      <c r="AY53" s="59" t="s">
        <v>544</v>
      </c>
      <c r="AZ53" s="59" t="s">
        <v>544</v>
      </c>
      <c r="BA53" s="59" t="s">
        <v>544</v>
      </c>
      <c r="BB53" s="59" t="s">
        <v>544</v>
      </c>
      <c r="BC53" s="59" t="s">
        <v>544</v>
      </c>
      <c r="BD53" s="59" t="s">
        <v>544</v>
      </c>
      <c r="BE53" s="59" t="s">
        <v>544</v>
      </c>
      <c r="BF53" s="59" t="s">
        <v>544</v>
      </c>
    </row>
    <row r="54" spans="1:58">
      <c r="A54" s="59" t="s">
        <v>119</v>
      </c>
      <c r="B54" s="59" t="s">
        <v>544</v>
      </c>
      <c r="C54" s="58">
        <v>45.866700000000002</v>
      </c>
      <c r="D54" s="58">
        <v>12.63</v>
      </c>
      <c r="E54" s="58">
        <v>15</v>
      </c>
      <c r="F54" s="59" t="s">
        <v>544</v>
      </c>
      <c r="G54" s="58">
        <v>100.8</v>
      </c>
      <c r="H54" s="58">
        <v>93.4</v>
      </c>
      <c r="I54" s="58">
        <v>108.4</v>
      </c>
      <c r="J54" s="58">
        <v>85.8</v>
      </c>
      <c r="K54" s="59" t="s">
        <v>544</v>
      </c>
      <c r="L54" s="58">
        <v>3.13</v>
      </c>
      <c r="M54" s="58">
        <v>93.3</v>
      </c>
      <c r="P54" s="3">
        <f>Quartalsdaten!A53</f>
        <v>26573</v>
      </c>
      <c r="Q54" s="18">
        <v>62.97</v>
      </c>
      <c r="R54" s="13">
        <v>54.34</v>
      </c>
      <c r="S54" s="18">
        <v>65.67</v>
      </c>
      <c r="W54" s="18">
        <v>113.75</v>
      </c>
      <c r="X54" s="18">
        <v>24.07</v>
      </c>
      <c r="Y54" s="18">
        <v>21.62</v>
      </c>
      <c r="Z54" s="37">
        <v>52.61</v>
      </c>
      <c r="AH54" s="3">
        <v>25568</v>
      </c>
      <c r="AI54" s="58">
        <v>17.600000000000001</v>
      </c>
      <c r="AJ54" s="58">
        <v>4</v>
      </c>
      <c r="AK54" s="59" t="s">
        <v>544</v>
      </c>
      <c r="AL54" s="58">
        <v>107.3</v>
      </c>
      <c r="AM54" s="58">
        <v>105.9</v>
      </c>
      <c r="AN54" s="58">
        <v>108.4</v>
      </c>
      <c r="AO54" s="59" t="s">
        <v>544</v>
      </c>
      <c r="AP54" s="58">
        <v>9</v>
      </c>
      <c r="AQ54" s="58">
        <v>20</v>
      </c>
      <c r="AR54" s="58">
        <v>76.2</v>
      </c>
      <c r="AV54" s="59" t="s">
        <v>119</v>
      </c>
      <c r="AW54" s="59" t="s">
        <v>544</v>
      </c>
      <c r="AX54" s="59" t="s">
        <v>544</v>
      </c>
      <c r="AY54" s="59" t="s">
        <v>544</v>
      </c>
      <c r="AZ54" s="59" t="s">
        <v>544</v>
      </c>
      <c r="BA54" s="59" t="s">
        <v>544</v>
      </c>
      <c r="BB54" s="59" t="s">
        <v>544</v>
      </c>
      <c r="BC54" s="59" t="s">
        <v>544</v>
      </c>
      <c r="BD54" s="59" t="s">
        <v>544</v>
      </c>
      <c r="BE54" s="59" t="s">
        <v>544</v>
      </c>
      <c r="BF54" s="59" t="s">
        <v>544</v>
      </c>
    </row>
    <row r="55" spans="1:58">
      <c r="A55" s="59" t="s">
        <v>120</v>
      </c>
      <c r="B55" s="59" t="s">
        <v>544</v>
      </c>
      <c r="C55" s="58">
        <v>46.9</v>
      </c>
      <c r="D55" s="58">
        <v>6.57</v>
      </c>
      <c r="E55" s="58">
        <v>34.299999999999997</v>
      </c>
      <c r="F55" s="59" t="s">
        <v>544</v>
      </c>
      <c r="G55" s="58">
        <v>102.9</v>
      </c>
      <c r="H55" s="58">
        <v>97.5</v>
      </c>
      <c r="I55" s="58">
        <v>108.3</v>
      </c>
      <c r="J55" s="58">
        <v>87.4</v>
      </c>
      <c r="K55" s="59" t="s">
        <v>544</v>
      </c>
      <c r="L55" s="58">
        <v>3.1</v>
      </c>
      <c r="M55" s="58">
        <v>91.6</v>
      </c>
      <c r="P55" s="3">
        <f>Quartalsdaten!A54</f>
        <v>26665</v>
      </c>
      <c r="Q55" s="18">
        <v>63.3</v>
      </c>
      <c r="R55" s="13">
        <v>55.99</v>
      </c>
      <c r="S55" s="18">
        <v>66.3</v>
      </c>
      <c r="W55" s="18">
        <v>118.69</v>
      </c>
      <c r="X55" s="18">
        <v>24.69</v>
      </c>
      <c r="Y55" s="18">
        <v>22.24</v>
      </c>
      <c r="Z55" s="37">
        <v>55.01</v>
      </c>
      <c r="AH55" s="3">
        <v>25568</v>
      </c>
      <c r="AI55" s="58">
        <v>21.6</v>
      </c>
      <c r="AJ55" s="58">
        <v>0</v>
      </c>
      <c r="AK55" s="59" t="s">
        <v>544</v>
      </c>
      <c r="AL55" s="58">
        <v>107.2</v>
      </c>
      <c r="AM55" s="58">
        <v>104.7</v>
      </c>
      <c r="AN55" s="58">
        <v>109.5</v>
      </c>
      <c r="AO55" s="59" t="s">
        <v>544</v>
      </c>
      <c r="AP55" s="58">
        <v>12.6</v>
      </c>
      <c r="AQ55" s="58">
        <v>18</v>
      </c>
      <c r="AR55" s="58">
        <v>76.099999999999994</v>
      </c>
      <c r="AV55" s="59" t="s">
        <v>120</v>
      </c>
      <c r="AW55" s="59" t="s">
        <v>544</v>
      </c>
      <c r="AX55" s="59" t="s">
        <v>544</v>
      </c>
      <c r="AY55" s="59" t="s">
        <v>544</v>
      </c>
      <c r="AZ55" s="59" t="s">
        <v>544</v>
      </c>
      <c r="BA55" s="59" t="s">
        <v>544</v>
      </c>
      <c r="BB55" s="59" t="s">
        <v>544</v>
      </c>
      <c r="BC55" s="59" t="s">
        <v>544</v>
      </c>
      <c r="BD55" s="59" t="s">
        <v>544</v>
      </c>
      <c r="BE55" s="59" t="s">
        <v>544</v>
      </c>
      <c r="BF55" s="59" t="s">
        <v>544</v>
      </c>
    </row>
    <row r="56" spans="1:58">
      <c r="A56" s="59" t="s">
        <v>121</v>
      </c>
      <c r="B56" s="59" t="s">
        <v>544</v>
      </c>
      <c r="C56" s="58">
        <v>47.833300000000001</v>
      </c>
      <c r="D56" s="58">
        <v>18.53</v>
      </c>
      <c r="E56" s="58">
        <v>6.3</v>
      </c>
      <c r="F56" s="59" t="s">
        <v>544</v>
      </c>
      <c r="G56" s="58">
        <v>101.4</v>
      </c>
      <c r="H56" s="58">
        <v>99.8</v>
      </c>
      <c r="I56" s="58">
        <v>103.1</v>
      </c>
      <c r="J56" s="58">
        <v>87.4</v>
      </c>
      <c r="K56" s="59" t="s">
        <v>544</v>
      </c>
      <c r="L56" s="58">
        <v>3</v>
      </c>
      <c r="M56" s="58">
        <v>85.9</v>
      </c>
      <c r="P56" s="3">
        <f>Quartalsdaten!A55</f>
        <v>26755</v>
      </c>
      <c r="Q56" s="18">
        <v>64.12</v>
      </c>
      <c r="R56" s="13">
        <v>55.26</v>
      </c>
      <c r="S56" s="18">
        <v>66.37</v>
      </c>
      <c r="W56" s="18">
        <v>120.41</v>
      </c>
      <c r="X56" s="18">
        <v>26.12</v>
      </c>
      <c r="Y56" s="18">
        <v>22.48</v>
      </c>
      <c r="Z56" s="37">
        <v>55.9</v>
      </c>
      <c r="AH56" s="3">
        <v>25568</v>
      </c>
      <c r="AI56" s="58">
        <v>23</v>
      </c>
      <c r="AJ56" s="58">
        <v>0</v>
      </c>
      <c r="AK56" s="59" t="s">
        <v>544</v>
      </c>
      <c r="AL56" s="58">
        <v>107.8</v>
      </c>
      <c r="AM56" s="58">
        <v>107.5</v>
      </c>
      <c r="AN56" s="58">
        <v>107.7</v>
      </c>
      <c r="AO56" s="59" t="s">
        <v>544</v>
      </c>
      <c r="AP56" s="58">
        <v>10.3</v>
      </c>
      <c r="AQ56" s="58">
        <v>20.5</v>
      </c>
      <c r="AR56" s="58">
        <v>79.7</v>
      </c>
      <c r="AV56" s="59" t="s">
        <v>121</v>
      </c>
      <c r="AW56" s="59" t="s">
        <v>544</v>
      </c>
      <c r="AX56" s="59" t="s">
        <v>544</v>
      </c>
      <c r="AY56" s="59" t="s">
        <v>544</v>
      </c>
      <c r="AZ56" s="59" t="s">
        <v>544</v>
      </c>
      <c r="BA56" s="59" t="s">
        <v>544</v>
      </c>
      <c r="BB56" s="59" t="s">
        <v>544</v>
      </c>
      <c r="BC56" s="59" t="s">
        <v>544</v>
      </c>
      <c r="BD56" s="59" t="s">
        <v>544</v>
      </c>
      <c r="BE56" s="59" t="s">
        <v>544</v>
      </c>
      <c r="BF56" s="59" t="s">
        <v>544</v>
      </c>
    </row>
    <row r="57" spans="1:58">
      <c r="A57" s="59" t="s">
        <v>122</v>
      </c>
      <c r="B57" s="59" t="s">
        <v>544</v>
      </c>
      <c r="C57" s="58">
        <v>48.3</v>
      </c>
      <c r="D57" s="58">
        <v>18.600000000000001</v>
      </c>
      <c r="E57" s="58">
        <v>0.7</v>
      </c>
      <c r="F57" s="59" t="s">
        <v>544</v>
      </c>
      <c r="G57" s="58">
        <v>93.7</v>
      </c>
      <c r="H57" s="58">
        <v>94.3</v>
      </c>
      <c r="I57" s="58">
        <v>93.2</v>
      </c>
      <c r="J57" s="58">
        <v>87.1</v>
      </c>
      <c r="K57" s="59" t="s">
        <v>544</v>
      </c>
      <c r="L57" s="58">
        <v>2.63</v>
      </c>
      <c r="M57" s="58">
        <v>74.3</v>
      </c>
      <c r="P57" s="3">
        <f>Quartalsdaten!A56</f>
        <v>26846</v>
      </c>
      <c r="Q57" s="18">
        <v>63.93</v>
      </c>
      <c r="R57" s="13">
        <v>53.88</v>
      </c>
      <c r="S57" s="18">
        <v>66.209999999999994</v>
      </c>
      <c r="W57" s="18">
        <v>122.46</v>
      </c>
      <c r="X57" s="18">
        <v>27.11</v>
      </c>
      <c r="Y57" s="18">
        <v>22.8</v>
      </c>
      <c r="Z57" s="37">
        <v>57.24</v>
      </c>
      <c r="AH57" s="3">
        <v>25568</v>
      </c>
      <c r="AI57" s="58">
        <v>19.5</v>
      </c>
      <c r="AJ57" s="58">
        <v>0</v>
      </c>
      <c r="AK57" s="59" t="s">
        <v>544</v>
      </c>
      <c r="AL57" s="58">
        <v>107.7</v>
      </c>
      <c r="AM57" s="58">
        <v>107.3</v>
      </c>
      <c r="AN57" s="58">
        <v>107.8</v>
      </c>
      <c r="AO57" s="59" t="s">
        <v>544</v>
      </c>
      <c r="AP57" s="58">
        <v>15.9</v>
      </c>
      <c r="AQ57" s="58">
        <v>20</v>
      </c>
      <c r="AR57" s="58">
        <v>79.2</v>
      </c>
      <c r="AV57" s="59" t="s">
        <v>122</v>
      </c>
      <c r="AW57" s="59" t="s">
        <v>544</v>
      </c>
      <c r="AX57" s="59" t="s">
        <v>544</v>
      </c>
      <c r="AY57" s="59" t="s">
        <v>544</v>
      </c>
      <c r="AZ57" s="59" t="s">
        <v>544</v>
      </c>
      <c r="BA57" s="59" t="s">
        <v>544</v>
      </c>
      <c r="BB57" s="59" t="s">
        <v>544</v>
      </c>
      <c r="BC57" s="59" t="s">
        <v>544</v>
      </c>
      <c r="BD57" s="59" t="s">
        <v>544</v>
      </c>
      <c r="BE57" s="59" t="s">
        <v>544</v>
      </c>
      <c r="BF57" s="59" t="s">
        <v>544</v>
      </c>
    </row>
    <row r="58" spans="1:58">
      <c r="A58" s="59" t="s">
        <v>123</v>
      </c>
      <c r="B58" s="59" t="s">
        <v>544</v>
      </c>
      <c r="C58" s="58">
        <v>49.2333</v>
      </c>
      <c r="D58" s="58">
        <v>29.53</v>
      </c>
      <c r="E58" s="58">
        <v>33</v>
      </c>
      <c r="F58" s="59" t="s">
        <v>544</v>
      </c>
      <c r="G58" s="58">
        <v>85.9</v>
      </c>
      <c r="H58" s="58">
        <v>89.1</v>
      </c>
      <c r="I58" s="58">
        <v>82.7</v>
      </c>
      <c r="J58" s="58">
        <v>86.7</v>
      </c>
      <c r="K58" s="59" t="s">
        <v>544</v>
      </c>
      <c r="L58" s="58">
        <v>2.27</v>
      </c>
      <c r="M58" s="58">
        <v>70.400000000000006</v>
      </c>
      <c r="P58" s="3">
        <f>Quartalsdaten!A57</f>
        <v>26938</v>
      </c>
      <c r="Q58" s="18">
        <v>63.66</v>
      </c>
      <c r="R58" s="13">
        <v>53.86</v>
      </c>
      <c r="S58" s="18">
        <v>66.989999999999995</v>
      </c>
      <c r="W58" s="18">
        <v>124.98</v>
      </c>
      <c r="X58" s="18">
        <v>27.9</v>
      </c>
      <c r="Y58" s="18">
        <v>24.98</v>
      </c>
      <c r="Z58" s="37">
        <v>58.24</v>
      </c>
      <c r="AH58" s="3">
        <v>25568</v>
      </c>
      <c r="AI58" s="58">
        <v>18.899999999999999</v>
      </c>
      <c r="AJ58" s="58">
        <v>0</v>
      </c>
      <c r="AK58" s="59" t="s">
        <v>544</v>
      </c>
      <c r="AL58" s="58">
        <v>107.4</v>
      </c>
      <c r="AM58" s="58">
        <v>106.6</v>
      </c>
      <c r="AN58" s="58">
        <v>107.9</v>
      </c>
      <c r="AO58" s="59" t="s">
        <v>544</v>
      </c>
      <c r="AP58" s="58">
        <v>8</v>
      </c>
      <c r="AQ58" s="58">
        <v>17.5</v>
      </c>
      <c r="AR58" s="58">
        <v>78.099999999999994</v>
      </c>
      <c r="AV58" s="59" t="s">
        <v>123</v>
      </c>
      <c r="AW58" s="59" t="s">
        <v>544</v>
      </c>
      <c r="AX58" s="59" t="s">
        <v>544</v>
      </c>
      <c r="AY58" s="59" t="s">
        <v>544</v>
      </c>
      <c r="AZ58" s="59" t="s">
        <v>544</v>
      </c>
      <c r="BA58" s="59" t="s">
        <v>544</v>
      </c>
      <c r="BB58" s="59" t="s">
        <v>544</v>
      </c>
      <c r="BC58" s="59" t="s">
        <v>544</v>
      </c>
      <c r="BD58" s="59" t="s">
        <v>544</v>
      </c>
      <c r="BE58" s="59" t="s">
        <v>544</v>
      </c>
      <c r="BF58" s="59" t="s">
        <v>544</v>
      </c>
    </row>
    <row r="59" spans="1:58">
      <c r="A59" s="59" t="s">
        <v>124</v>
      </c>
      <c r="B59" s="59" t="s">
        <v>544</v>
      </c>
      <c r="C59" s="58">
        <v>50.4</v>
      </c>
      <c r="D59" s="58">
        <v>-9.17</v>
      </c>
      <c r="E59" s="58">
        <v>17.3</v>
      </c>
      <c r="F59" s="59" t="s">
        <v>544</v>
      </c>
      <c r="G59" s="58">
        <v>85.9</v>
      </c>
      <c r="H59" s="58">
        <v>86.1</v>
      </c>
      <c r="I59" s="58">
        <v>85.7</v>
      </c>
      <c r="J59" s="58">
        <v>84.8</v>
      </c>
      <c r="K59" s="59" t="s">
        <v>544</v>
      </c>
      <c r="L59" s="58">
        <v>2.17</v>
      </c>
      <c r="M59" s="58">
        <v>72</v>
      </c>
      <c r="P59" s="3">
        <f>Quartalsdaten!A58</f>
        <v>27030</v>
      </c>
      <c r="Q59" s="18">
        <v>63.17</v>
      </c>
      <c r="R59" s="13">
        <v>49.38</v>
      </c>
      <c r="S59" s="18">
        <v>65.19</v>
      </c>
      <c r="W59" s="18">
        <v>128.61000000000001</v>
      </c>
      <c r="X59" s="18">
        <v>32.58</v>
      </c>
      <c r="Y59" s="18">
        <v>26.84</v>
      </c>
      <c r="Z59" s="37">
        <v>59.28</v>
      </c>
      <c r="AH59" s="3">
        <v>25568</v>
      </c>
      <c r="AI59" s="58">
        <v>25</v>
      </c>
      <c r="AJ59" s="58">
        <v>0</v>
      </c>
      <c r="AK59" s="59" t="s">
        <v>544</v>
      </c>
      <c r="AL59" s="58">
        <v>106.7</v>
      </c>
      <c r="AM59" s="58">
        <v>105</v>
      </c>
      <c r="AN59" s="58">
        <v>108.2</v>
      </c>
      <c r="AO59" s="59" t="s">
        <v>544</v>
      </c>
      <c r="AP59" s="58">
        <v>14</v>
      </c>
      <c r="AQ59" s="58">
        <v>12</v>
      </c>
      <c r="AR59" s="58">
        <v>78.400000000000006</v>
      </c>
      <c r="AV59" s="59" t="s">
        <v>124</v>
      </c>
      <c r="AW59" s="59" t="s">
        <v>544</v>
      </c>
      <c r="AX59" s="59" t="s">
        <v>544</v>
      </c>
      <c r="AY59" s="59" t="s">
        <v>544</v>
      </c>
      <c r="AZ59" s="59" t="s">
        <v>544</v>
      </c>
      <c r="BA59" s="59" t="s">
        <v>544</v>
      </c>
      <c r="BB59" s="59" t="s">
        <v>544</v>
      </c>
      <c r="BC59" s="59" t="s">
        <v>544</v>
      </c>
      <c r="BD59" s="59" t="s">
        <v>544</v>
      </c>
      <c r="BE59" s="59" t="s">
        <v>544</v>
      </c>
      <c r="BF59" s="59" t="s">
        <v>544</v>
      </c>
    </row>
    <row r="60" spans="1:58">
      <c r="A60" s="59" t="s">
        <v>125</v>
      </c>
      <c r="B60" s="59" t="s">
        <v>544</v>
      </c>
      <c r="C60" s="58">
        <v>51.2</v>
      </c>
      <c r="D60" s="58">
        <v>14</v>
      </c>
      <c r="E60" s="58">
        <v>1.3</v>
      </c>
      <c r="F60" s="59" t="s">
        <v>544</v>
      </c>
      <c r="G60" s="58">
        <v>86.9</v>
      </c>
      <c r="H60" s="58">
        <v>84.7</v>
      </c>
      <c r="I60" s="58">
        <v>89.1</v>
      </c>
      <c r="J60" s="58">
        <v>83.3</v>
      </c>
      <c r="K60" s="59" t="s">
        <v>544</v>
      </c>
      <c r="L60" s="58">
        <v>2.0699999999999998</v>
      </c>
      <c r="M60" s="58">
        <v>71.599999999999994</v>
      </c>
      <c r="P60" s="3">
        <f>Quartalsdaten!A59</f>
        <v>27120</v>
      </c>
      <c r="Q60" s="18">
        <v>63.47</v>
      </c>
      <c r="R60" s="13">
        <v>50.48</v>
      </c>
      <c r="S60" s="18">
        <v>65.72</v>
      </c>
      <c r="W60" s="18">
        <v>130.58000000000001</v>
      </c>
      <c r="X60" s="18">
        <v>33.86</v>
      </c>
      <c r="Y60" s="18">
        <v>28.91</v>
      </c>
      <c r="Z60" s="37">
        <v>61.64</v>
      </c>
      <c r="AH60" s="3">
        <v>25568</v>
      </c>
      <c r="AI60" s="58">
        <v>27.3</v>
      </c>
      <c r="AJ60" s="58">
        <v>3</v>
      </c>
      <c r="AK60" s="59" t="s">
        <v>544</v>
      </c>
      <c r="AL60" s="58">
        <v>107.1</v>
      </c>
      <c r="AM60" s="58">
        <v>105.6</v>
      </c>
      <c r="AN60" s="58">
        <v>108.5</v>
      </c>
      <c r="AO60" s="59" t="s">
        <v>544</v>
      </c>
      <c r="AP60" s="58">
        <v>16.7</v>
      </c>
      <c r="AQ60" s="58">
        <v>14.4</v>
      </c>
      <c r="AR60" s="58">
        <v>76.400000000000006</v>
      </c>
      <c r="AV60" s="59" t="s">
        <v>125</v>
      </c>
      <c r="AW60" s="59" t="s">
        <v>544</v>
      </c>
      <c r="AX60" s="59" t="s">
        <v>544</v>
      </c>
      <c r="AY60" s="59" t="s">
        <v>544</v>
      </c>
      <c r="AZ60" s="59" t="s">
        <v>544</v>
      </c>
      <c r="BA60" s="59" t="s">
        <v>544</v>
      </c>
      <c r="BB60" s="59" t="s">
        <v>544</v>
      </c>
      <c r="BC60" s="59" t="s">
        <v>544</v>
      </c>
      <c r="BD60" s="59" t="s">
        <v>544</v>
      </c>
      <c r="BE60" s="59" t="s">
        <v>544</v>
      </c>
      <c r="BF60" s="59" t="s">
        <v>544</v>
      </c>
    </row>
    <row r="61" spans="1:58">
      <c r="A61" s="59" t="s">
        <v>126</v>
      </c>
      <c r="B61" s="59" t="s">
        <v>544</v>
      </c>
      <c r="C61" s="58">
        <v>51.7</v>
      </c>
      <c r="D61" s="58">
        <v>21.5</v>
      </c>
      <c r="E61" s="58">
        <v>4</v>
      </c>
      <c r="F61" s="59" t="s">
        <v>544</v>
      </c>
      <c r="G61" s="58">
        <v>84.4</v>
      </c>
      <c r="H61" s="58">
        <v>81.7</v>
      </c>
      <c r="I61" s="58">
        <v>87</v>
      </c>
      <c r="J61" s="58">
        <v>82.1</v>
      </c>
      <c r="K61" s="59" t="s">
        <v>544</v>
      </c>
      <c r="L61" s="58">
        <v>2.13</v>
      </c>
      <c r="M61" s="58">
        <v>69.8</v>
      </c>
      <c r="P61" s="3">
        <f>Quartalsdaten!A60</f>
        <v>27211</v>
      </c>
      <c r="Q61" s="18">
        <v>64.09</v>
      </c>
      <c r="R61" s="13">
        <v>50.45</v>
      </c>
      <c r="S61" s="18">
        <v>65.900000000000006</v>
      </c>
      <c r="W61" s="18">
        <v>133.32</v>
      </c>
      <c r="X61" s="18">
        <v>35.22</v>
      </c>
      <c r="Y61" s="18">
        <v>30</v>
      </c>
      <c r="Z61" s="37">
        <v>62.47</v>
      </c>
      <c r="AH61" s="3">
        <v>25568</v>
      </c>
      <c r="AI61" s="58">
        <v>19</v>
      </c>
      <c r="AJ61" s="58">
        <v>9</v>
      </c>
      <c r="AK61" s="59" t="s">
        <v>544</v>
      </c>
      <c r="AL61" s="58">
        <v>107</v>
      </c>
      <c r="AM61" s="58">
        <v>104.9</v>
      </c>
      <c r="AN61" s="58">
        <v>109</v>
      </c>
      <c r="AO61" s="59" t="s">
        <v>544</v>
      </c>
      <c r="AP61" s="58">
        <v>10.1</v>
      </c>
      <c r="AQ61" s="58">
        <v>6.9</v>
      </c>
      <c r="AR61" s="58">
        <v>74.2</v>
      </c>
      <c r="AV61" s="59" t="s">
        <v>126</v>
      </c>
      <c r="AW61" s="59" t="s">
        <v>544</v>
      </c>
      <c r="AX61" s="59" t="s">
        <v>544</v>
      </c>
      <c r="AY61" s="59" t="s">
        <v>544</v>
      </c>
      <c r="AZ61" s="59" t="s">
        <v>544</v>
      </c>
      <c r="BA61" s="59" t="s">
        <v>544</v>
      </c>
      <c r="BB61" s="59" t="s">
        <v>544</v>
      </c>
      <c r="BC61" s="59" t="s">
        <v>544</v>
      </c>
      <c r="BD61" s="59" t="s">
        <v>544</v>
      </c>
      <c r="BE61" s="59" t="s">
        <v>544</v>
      </c>
      <c r="BF61" s="59" t="s">
        <v>544</v>
      </c>
    </row>
    <row r="62" spans="1:58">
      <c r="A62" s="59" t="s">
        <v>127</v>
      </c>
      <c r="B62" s="59" t="s">
        <v>544</v>
      </c>
      <c r="C62" s="58">
        <v>52.4</v>
      </c>
      <c r="D62" s="58">
        <v>35.369999999999997</v>
      </c>
      <c r="E62" s="58">
        <v>39</v>
      </c>
      <c r="F62" s="59" t="s">
        <v>544</v>
      </c>
      <c r="G62" s="58">
        <v>81.5</v>
      </c>
      <c r="H62" s="58">
        <v>76.2</v>
      </c>
      <c r="I62" s="58">
        <v>86.8</v>
      </c>
      <c r="J62" s="58">
        <v>79.8</v>
      </c>
      <c r="K62" s="59" t="s">
        <v>544</v>
      </c>
      <c r="L62" s="58">
        <v>2.23</v>
      </c>
      <c r="M62" s="58">
        <v>71</v>
      </c>
      <c r="P62" s="3">
        <f>Quartalsdaten!A61</f>
        <v>27303</v>
      </c>
      <c r="Q62" s="18">
        <v>63.96</v>
      </c>
      <c r="R62" s="13">
        <v>48.53</v>
      </c>
      <c r="S62" s="18">
        <v>64.989999999999995</v>
      </c>
      <c r="W62" s="18">
        <v>134.63</v>
      </c>
      <c r="X62" s="18">
        <v>34.65</v>
      </c>
      <c r="Y62" s="18">
        <v>29.07</v>
      </c>
      <c r="Z62" s="37">
        <v>64.34</v>
      </c>
      <c r="AH62" s="3">
        <v>25568</v>
      </c>
      <c r="AI62" s="58">
        <v>-7.5</v>
      </c>
      <c r="AJ62" s="58">
        <v>21</v>
      </c>
      <c r="AK62" s="59" t="s">
        <v>544</v>
      </c>
      <c r="AL62" s="58">
        <v>107.8</v>
      </c>
      <c r="AM62" s="58">
        <v>106.1</v>
      </c>
      <c r="AN62" s="58">
        <v>109.8</v>
      </c>
      <c r="AO62" s="59" t="s">
        <v>544</v>
      </c>
      <c r="AP62" s="58">
        <v>14.1</v>
      </c>
      <c r="AQ62" s="58">
        <v>14</v>
      </c>
      <c r="AR62" s="58">
        <v>69.2</v>
      </c>
      <c r="AV62" s="59" t="s">
        <v>127</v>
      </c>
      <c r="AW62" s="59" t="s">
        <v>544</v>
      </c>
      <c r="AX62" s="59" t="s">
        <v>544</v>
      </c>
      <c r="AY62" s="59" t="s">
        <v>544</v>
      </c>
      <c r="AZ62" s="59" t="s">
        <v>544</v>
      </c>
      <c r="BA62" s="59" t="s">
        <v>544</v>
      </c>
      <c r="BB62" s="59" t="s">
        <v>544</v>
      </c>
      <c r="BC62" s="59" t="s">
        <v>544</v>
      </c>
      <c r="BD62" s="59" t="s">
        <v>544</v>
      </c>
      <c r="BE62" s="59" t="s">
        <v>544</v>
      </c>
      <c r="BF62" s="59" t="s">
        <v>544</v>
      </c>
    </row>
    <row r="63" spans="1:58">
      <c r="A63" s="59" t="s">
        <v>128</v>
      </c>
      <c r="B63" s="59" t="s">
        <v>544</v>
      </c>
      <c r="C63" s="58">
        <v>53.366700000000002</v>
      </c>
      <c r="D63" s="58">
        <v>-2.57</v>
      </c>
      <c r="E63" s="58">
        <v>25</v>
      </c>
      <c r="F63" s="59" t="s">
        <v>544</v>
      </c>
      <c r="G63" s="58">
        <v>79.8</v>
      </c>
      <c r="H63" s="58">
        <v>71</v>
      </c>
      <c r="I63" s="58">
        <v>89</v>
      </c>
      <c r="J63" s="58">
        <v>76.599999999999994</v>
      </c>
      <c r="K63" s="59" t="s">
        <v>544</v>
      </c>
      <c r="L63" s="58">
        <v>2.17</v>
      </c>
      <c r="M63" s="58">
        <v>71.7</v>
      </c>
      <c r="P63" s="3">
        <f>Quartalsdaten!A62</f>
        <v>27395</v>
      </c>
      <c r="Q63" s="18">
        <v>65.31</v>
      </c>
      <c r="R63" s="13">
        <v>48.12</v>
      </c>
      <c r="S63" s="18">
        <v>65.400000000000006</v>
      </c>
      <c r="W63" s="18">
        <v>135.57</v>
      </c>
      <c r="X63" s="18">
        <v>33.18</v>
      </c>
      <c r="Y63" s="18">
        <v>28.71</v>
      </c>
      <c r="Z63" s="37">
        <v>65.17</v>
      </c>
      <c r="AH63" s="3">
        <v>25568</v>
      </c>
      <c r="AI63" s="58">
        <v>0.1</v>
      </c>
      <c r="AJ63" s="58">
        <v>55</v>
      </c>
      <c r="AK63" s="59" t="s">
        <v>544</v>
      </c>
      <c r="AL63" s="58">
        <v>106.9</v>
      </c>
      <c r="AM63" s="58">
        <v>103.4</v>
      </c>
      <c r="AN63" s="58">
        <v>110.6</v>
      </c>
      <c r="AO63" s="59" t="s">
        <v>544</v>
      </c>
      <c r="AP63" s="58">
        <v>19.100000000000001</v>
      </c>
      <c r="AQ63" s="58">
        <v>8.6999999999999993</v>
      </c>
      <c r="AR63" s="58">
        <v>56.7</v>
      </c>
      <c r="AV63" s="59" t="s">
        <v>128</v>
      </c>
      <c r="AW63" s="59" t="s">
        <v>544</v>
      </c>
      <c r="AX63" s="59" t="s">
        <v>544</v>
      </c>
      <c r="AY63" s="59" t="s">
        <v>544</v>
      </c>
      <c r="AZ63" s="59" t="s">
        <v>544</v>
      </c>
      <c r="BA63" s="59" t="s">
        <v>544</v>
      </c>
      <c r="BB63" s="59" t="s">
        <v>544</v>
      </c>
      <c r="BC63" s="59" t="s">
        <v>544</v>
      </c>
      <c r="BD63" s="59" t="s">
        <v>544</v>
      </c>
      <c r="BE63" s="59" t="s">
        <v>544</v>
      </c>
      <c r="BF63" s="59" t="s">
        <v>544</v>
      </c>
    </row>
    <row r="64" spans="1:58">
      <c r="A64" s="59" t="s">
        <v>129</v>
      </c>
      <c r="B64" s="59" t="s">
        <v>544</v>
      </c>
      <c r="C64" s="58">
        <v>54.433300000000003</v>
      </c>
      <c r="D64" s="58">
        <v>19.03</v>
      </c>
      <c r="E64" s="58">
        <v>5.3</v>
      </c>
      <c r="F64" s="59" t="s">
        <v>544</v>
      </c>
      <c r="G64" s="58">
        <v>80.900000000000006</v>
      </c>
      <c r="H64" s="58">
        <v>69.599999999999994</v>
      </c>
      <c r="I64" s="58">
        <v>92.8</v>
      </c>
      <c r="J64" s="58">
        <v>75.2</v>
      </c>
      <c r="K64" s="59" t="s">
        <v>544</v>
      </c>
      <c r="L64" s="58">
        <v>2.1</v>
      </c>
      <c r="M64" s="58">
        <v>71.900000000000006</v>
      </c>
      <c r="P64" s="3">
        <f>Quartalsdaten!A63</f>
        <v>27485</v>
      </c>
      <c r="Q64" s="18">
        <v>65.55</v>
      </c>
      <c r="R64" s="13">
        <v>48.31</v>
      </c>
      <c r="S64" s="18">
        <v>65.72</v>
      </c>
      <c r="W64" s="18">
        <v>136.08000000000001</v>
      </c>
      <c r="X64" s="18">
        <v>32.9</v>
      </c>
      <c r="Y64" s="18">
        <v>29.55</v>
      </c>
      <c r="Z64" s="37">
        <v>65.3</v>
      </c>
      <c r="AH64" s="3">
        <v>25568</v>
      </c>
      <c r="AI64" s="58">
        <v>37.1</v>
      </c>
      <c r="AJ64" s="58">
        <v>79</v>
      </c>
      <c r="AK64" s="59" t="s">
        <v>544</v>
      </c>
      <c r="AL64" s="58">
        <v>106.9</v>
      </c>
      <c r="AM64" s="58">
        <v>103.7</v>
      </c>
      <c r="AN64" s="58">
        <v>110.2</v>
      </c>
      <c r="AO64" s="59" t="s">
        <v>544</v>
      </c>
      <c r="AP64" s="58">
        <v>16.3</v>
      </c>
      <c r="AQ64" s="58">
        <v>14.3</v>
      </c>
      <c r="AR64" s="58">
        <v>46.2</v>
      </c>
      <c r="AV64" s="59" t="s">
        <v>129</v>
      </c>
      <c r="AW64" s="59" t="s">
        <v>544</v>
      </c>
      <c r="AX64" s="59" t="s">
        <v>544</v>
      </c>
      <c r="AY64" s="59" t="s">
        <v>544</v>
      </c>
      <c r="AZ64" s="59" t="s">
        <v>544</v>
      </c>
      <c r="BA64" s="59" t="s">
        <v>544</v>
      </c>
      <c r="BB64" s="59" t="s">
        <v>544</v>
      </c>
      <c r="BC64" s="59" t="s">
        <v>544</v>
      </c>
      <c r="BD64" s="59" t="s">
        <v>544</v>
      </c>
      <c r="BE64" s="59" t="s">
        <v>544</v>
      </c>
      <c r="BF64" s="59" t="s">
        <v>544</v>
      </c>
    </row>
    <row r="65" spans="1:58">
      <c r="A65" s="59" t="s">
        <v>130</v>
      </c>
      <c r="B65" s="59" t="s">
        <v>544</v>
      </c>
      <c r="C65" s="58">
        <v>54.833300000000001</v>
      </c>
      <c r="D65" s="58">
        <v>19.37</v>
      </c>
      <c r="E65" s="58">
        <v>1.3</v>
      </c>
      <c r="F65" s="59" t="s">
        <v>544</v>
      </c>
      <c r="G65" s="58">
        <v>84.9</v>
      </c>
      <c r="H65" s="58">
        <v>71.8</v>
      </c>
      <c r="I65" s="58">
        <v>98.7</v>
      </c>
      <c r="J65" s="58">
        <v>75.3</v>
      </c>
      <c r="K65" s="59" t="s">
        <v>544</v>
      </c>
      <c r="L65" s="58">
        <v>2.4</v>
      </c>
      <c r="M65" s="58">
        <v>75.8</v>
      </c>
      <c r="P65" s="3">
        <f>Quartalsdaten!A64</f>
        <v>27576</v>
      </c>
      <c r="Q65" s="18">
        <v>66.209999999999994</v>
      </c>
      <c r="R65" s="13">
        <v>48.52</v>
      </c>
      <c r="S65" s="18">
        <v>66.400000000000006</v>
      </c>
      <c r="W65" s="18">
        <v>137.94</v>
      </c>
      <c r="X65" s="18">
        <v>33.229999999999997</v>
      </c>
      <c r="Y65" s="18">
        <v>30.2</v>
      </c>
      <c r="Z65" s="37">
        <v>65.64</v>
      </c>
      <c r="AH65" s="3">
        <v>25568</v>
      </c>
      <c r="AI65" s="58">
        <v>38.799999999999997</v>
      </c>
      <c r="AJ65" s="58">
        <v>65</v>
      </c>
      <c r="AK65" s="59" t="s">
        <v>544</v>
      </c>
      <c r="AL65" s="58">
        <v>106.5</v>
      </c>
      <c r="AM65" s="58">
        <v>102.7</v>
      </c>
      <c r="AN65" s="58">
        <v>110.4</v>
      </c>
      <c r="AO65" s="59" t="s">
        <v>544</v>
      </c>
      <c r="AP65" s="58">
        <v>13.6</v>
      </c>
      <c r="AQ65" s="58">
        <v>18.899999999999999</v>
      </c>
      <c r="AR65" s="58">
        <v>54.1</v>
      </c>
      <c r="AV65" s="59" t="s">
        <v>130</v>
      </c>
      <c r="AW65" s="59" t="s">
        <v>544</v>
      </c>
      <c r="AX65" s="59" t="s">
        <v>544</v>
      </c>
      <c r="AY65" s="59" t="s">
        <v>544</v>
      </c>
      <c r="AZ65" s="59" t="s">
        <v>544</v>
      </c>
      <c r="BA65" s="59" t="s">
        <v>544</v>
      </c>
      <c r="BB65" s="59" t="s">
        <v>544</v>
      </c>
      <c r="BC65" s="59" t="s">
        <v>544</v>
      </c>
      <c r="BD65" s="59" t="s">
        <v>544</v>
      </c>
      <c r="BE65" s="59" t="s">
        <v>544</v>
      </c>
      <c r="BF65" s="59" t="s">
        <v>544</v>
      </c>
    </row>
    <row r="66" spans="1:58">
      <c r="A66" s="59" t="s">
        <v>131</v>
      </c>
      <c r="B66" s="59" t="s">
        <v>544</v>
      </c>
      <c r="C66" s="58">
        <v>55.2333</v>
      </c>
      <c r="D66" s="58">
        <v>15.73</v>
      </c>
      <c r="E66" s="58">
        <v>19</v>
      </c>
      <c r="F66" s="59" t="s">
        <v>544</v>
      </c>
      <c r="G66" s="58">
        <v>91.9</v>
      </c>
      <c r="H66" s="58">
        <v>77.599999999999994</v>
      </c>
      <c r="I66" s="58">
        <v>106.9</v>
      </c>
      <c r="J66" s="58">
        <v>77</v>
      </c>
      <c r="K66" s="59" t="s">
        <v>544</v>
      </c>
      <c r="L66" s="58">
        <v>2.5</v>
      </c>
      <c r="M66" s="58">
        <v>79.8</v>
      </c>
      <c r="P66" s="3">
        <f>Quartalsdaten!A65</f>
        <v>27668</v>
      </c>
      <c r="Q66" s="18">
        <v>67.05</v>
      </c>
      <c r="R66" s="13">
        <v>51.11</v>
      </c>
      <c r="S66" s="18">
        <v>67.849999999999994</v>
      </c>
      <c r="W66" s="18">
        <v>142.43</v>
      </c>
      <c r="X66" s="18">
        <v>34.520000000000003</v>
      </c>
      <c r="Y66" s="18">
        <v>32.119999999999997</v>
      </c>
      <c r="Z66" s="37">
        <v>65.3</v>
      </c>
      <c r="AH66" s="3">
        <v>25568</v>
      </c>
      <c r="AI66" s="58">
        <v>48.2</v>
      </c>
      <c r="AJ66" s="58">
        <v>36</v>
      </c>
      <c r="AK66" s="59" t="s">
        <v>544</v>
      </c>
      <c r="AL66" s="58">
        <v>106.2</v>
      </c>
      <c r="AM66" s="58">
        <v>102.9</v>
      </c>
      <c r="AN66" s="58">
        <v>109.5</v>
      </c>
      <c r="AO66" s="59" t="s">
        <v>544</v>
      </c>
      <c r="AP66" s="58">
        <v>29.2</v>
      </c>
      <c r="AQ66" s="58">
        <v>18</v>
      </c>
      <c r="AR66" s="58">
        <v>69.8</v>
      </c>
      <c r="AV66" s="59" t="s">
        <v>131</v>
      </c>
      <c r="AW66" s="59" t="s">
        <v>544</v>
      </c>
      <c r="AX66" s="59" t="s">
        <v>544</v>
      </c>
      <c r="AY66" s="59" t="s">
        <v>544</v>
      </c>
      <c r="AZ66" s="59" t="s">
        <v>544</v>
      </c>
      <c r="BA66" s="59" t="s">
        <v>544</v>
      </c>
      <c r="BB66" s="59" t="s">
        <v>544</v>
      </c>
      <c r="BC66" s="59" t="s">
        <v>544</v>
      </c>
      <c r="BD66" s="59" t="s">
        <v>544</v>
      </c>
      <c r="BE66" s="59" t="s">
        <v>544</v>
      </c>
      <c r="BF66" s="59" t="s">
        <v>544</v>
      </c>
    </row>
    <row r="67" spans="1:58">
      <c r="A67" s="59" t="s">
        <v>132</v>
      </c>
      <c r="B67" s="59" t="s">
        <v>544</v>
      </c>
      <c r="C67" s="58">
        <v>56.166699999999999</v>
      </c>
      <c r="D67" s="58">
        <v>26.73</v>
      </c>
      <c r="E67" s="58">
        <v>57</v>
      </c>
      <c r="F67" s="59" t="s">
        <v>544</v>
      </c>
      <c r="G67" s="58">
        <v>93.9</v>
      </c>
      <c r="H67" s="58">
        <v>82.3</v>
      </c>
      <c r="I67" s="58">
        <v>106</v>
      </c>
      <c r="J67" s="58">
        <v>78.5</v>
      </c>
      <c r="K67" s="59" t="s">
        <v>544</v>
      </c>
      <c r="L67" s="58">
        <v>2.57</v>
      </c>
      <c r="M67" s="58">
        <v>79.8</v>
      </c>
      <c r="P67" s="3">
        <f>Quartalsdaten!A66</f>
        <v>27760</v>
      </c>
      <c r="Q67" s="18">
        <v>67.69</v>
      </c>
      <c r="R67" s="13">
        <v>50.59</v>
      </c>
      <c r="S67" s="18">
        <v>68.13</v>
      </c>
      <c r="W67" s="18">
        <v>144.52000000000001</v>
      </c>
      <c r="X67" s="18">
        <v>36.36</v>
      </c>
      <c r="Y67" s="18">
        <v>33.32</v>
      </c>
      <c r="Z67" s="37">
        <v>65.52</v>
      </c>
      <c r="AH67" s="3">
        <v>25568</v>
      </c>
      <c r="AI67" s="58">
        <v>47.1</v>
      </c>
      <c r="AJ67" s="58">
        <v>26</v>
      </c>
      <c r="AK67" s="59" t="s">
        <v>544</v>
      </c>
      <c r="AL67" s="58">
        <v>106.2</v>
      </c>
      <c r="AM67" s="58">
        <v>103.4</v>
      </c>
      <c r="AN67" s="58">
        <v>109</v>
      </c>
      <c r="AO67" s="59" t="s">
        <v>544</v>
      </c>
      <c r="AP67" s="58">
        <v>20.3</v>
      </c>
      <c r="AQ67" s="58">
        <v>16.899999999999999</v>
      </c>
      <c r="AR67" s="58">
        <v>74.5</v>
      </c>
      <c r="AV67" s="59" t="s">
        <v>132</v>
      </c>
      <c r="AW67" s="59" t="s">
        <v>544</v>
      </c>
      <c r="AX67" s="59" t="s">
        <v>544</v>
      </c>
      <c r="AY67" s="59" t="s">
        <v>544</v>
      </c>
      <c r="AZ67" s="59" t="s">
        <v>544</v>
      </c>
      <c r="BA67" s="59" t="s">
        <v>544</v>
      </c>
      <c r="BB67" s="59" t="s">
        <v>544</v>
      </c>
      <c r="BC67" s="59" t="s">
        <v>544</v>
      </c>
      <c r="BD67" s="59" t="s">
        <v>544</v>
      </c>
      <c r="BE67" s="59" t="s">
        <v>544</v>
      </c>
      <c r="BF67" s="59" t="s">
        <v>544</v>
      </c>
    </row>
    <row r="68" spans="1:58">
      <c r="A68" s="59" t="s">
        <v>133</v>
      </c>
      <c r="B68" s="59" t="s">
        <v>544</v>
      </c>
      <c r="C68" s="58">
        <v>56.8</v>
      </c>
      <c r="D68" s="58">
        <v>16.8</v>
      </c>
      <c r="E68" s="58">
        <v>1.7</v>
      </c>
      <c r="F68" s="59" t="s">
        <v>544</v>
      </c>
      <c r="G68" s="58">
        <v>95.1</v>
      </c>
      <c r="H68" s="58">
        <v>84.9</v>
      </c>
      <c r="I68" s="58">
        <v>105.8</v>
      </c>
      <c r="J68" s="58">
        <v>80.3</v>
      </c>
      <c r="K68" s="59" t="s">
        <v>544</v>
      </c>
      <c r="L68" s="58">
        <v>2.5</v>
      </c>
      <c r="M68" s="58">
        <v>82.2</v>
      </c>
      <c r="P68" s="3">
        <f>Quartalsdaten!A67</f>
        <v>27851</v>
      </c>
      <c r="Q68" s="18">
        <v>68.260000000000005</v>
      </c>
      <c r="R68" s="13">
        <v>52.73</v>
      </c>
      <c r="S68" s="18">
        <v>69.41</v>
      </c>
      <c r="W68" s="18">
        <v>148.18</v>
      </c>
      <c r="X68" s="18">
        <v>37.17</v>
      </c>
      <c r="Y68" s="18">
        <v>34.44</v>
      </c>
      <c r="Z68" s="37">
        <v>66.150000000000006</v>
      </c>
      <c r="AH68" s="3">
        <v>25568</v>
      </c>
      <c r="AI68" s="58">
        <v>42</v>
      </c>
      <c r="AJ68" s="58">
        <v>20</v>
      </c>
      <c r="AK68" s="59" t="s">
        <v>544</v>
      </c>
      <c r="AL68" s="58">
        <v>105.6</v>
      </c>
      <c r="AM68" s="58">
        <v>102.3</v>
      </c>
      <c r="AN68" s="58">
        <v>108.8</v>
      </c>
      <c r="AO68" s="59" t="s">
        <v>544</v>
      </c>
      <c r="AP68" s="58">
        <v>22.7</v>
      </c>
      <c r="AQ68" s="58">
        <v>17.5</v>
      </c>
      <c r="AR68" s="58">
        <v>76.5</v>
      </c>
      <c r="AV68" s="59" t="s">
        <v>133</v>
      </c>
      <c r="AW68" s="59" t="s">
        <v>544</v>
      </c>
      <c r="AX68" s="59" t="s">
        <v>544</v>
      </c>
      <c r="AY68" s="59" t="s">
        <v>544</v>
      </c>
      <c r="AZ68" s="59" t="s">
        <v>544</v>
      </c>
      <c r="BA68" s="59" t="s">
        <v>544</v>
      </c>
      <c r="BB68" s="59" t="s">
        <v>544</v>
      </c>
      <c r="BC68" s="59" t="s">
        <v>544</v>
      </c>
      <c r="BD68" s="59" t="s">
        <v>544</v>
      </c>
      <c r="BE68" s="59" t="s">
        <v>544</v>
      </c>
      <c r="BF68" s="59" t="s">
        <v>544</v>
      </c>
    </row>
    <row r="69" spans="1:58">
      <c r="A69" s="59" t="s">
        <v>134</v>
      </c>
      <c r="B69" s="59" t="s">
        <v>544</v>
      </c>
      <c r="C69" s="58">
        <v>56.9</v>
      </c>
      <c r="D69" s="58">
        <v>20.23</v>
      </c>
      <c r="E69" s="58">
        <v>1</v>
      </c>
      <c r="F69" s="59" t="s">
        <v>544</v>
      </c>
      <c r="G69" s="58">
        <v>94.1</v>
      </c>
      <c r="H69" s="58">
        <v>85.4</v>
      </c>
      <c r="I69" s="58">
        <v>103</v>
      </c>
      <c r="J69" s="58">
        <v>80.8</v>
      </c>
      <c r="K69" s="59" t="s">
        <v>544</v>
      </c>
      <c r="L69" s="58">
        <v>2.4</v>
      </c>
      <c r="M69" s="58">
        <v>82.6</v>
      </c>
      <c r="P69" s="3">
        <f>Quartalsdaten!A68</f>
        <v>27942</v>
      </c>
      <c r="Q69" s="18">
        <v>68.63</v>
      </c>
      <c r="R69" s="13">
        <v>49.19</v>
      </c>
      <c r="S69" s="18">
        <v>69.11</v>
      </c>
      <c r="W69" s="18">
        <v>149.41999999999999</v>
      </c>
      <c r="X69" s="18">
        <v>38.869999999999997</v>
      </c>
      <c r="Y69" s="18">
        <v>35.75</v>
      </c>
      <c r="Z69" s="37">
        <v>67.45</v>
      </c>
      <c r="AH69" s="3">
        <v>25568</v>
      </c>
      <c r="AI69" s="58">
        <v>46.1</v>
      </c>
      <c r="AJ69" s="58">
        <v>28</v>
      </c>
      <c r="AK69" s="59" t="s">
        <v>544</v>
      </c>
      <c r="AL69" s="58">
        <v>106.1</v>
      </c>
      <c r="AM69" s="58">
        <v>103.8</v>
      </c>
      <c r="AN69" s="58">
        <v>108.2</v>
      </c>
      <c r="AO69" s="59" t="s">
        <v>544</v>
      </c>
      <c r="AP69" s="58">
        <v>20.8</v>
      </c>
      <c r="AQ69" s="58">
        <v>13</v>
      </c>
      <c r="AR69" s="58">
        <v>77.2</v>
      </c>
      <c r="AV69" s="59" t="s">
        <v>134</v>
      </c>
      <c r="AW69" s="59" t="s">
        <v>544</v>
      </c>
      <c r="AX69" s="59" t="s">
        <v>544</v>
      </c>
      <c r="AY69" s="59" t="s">
        <v>544</v>
      </c>
      <c r="AZ69" s="59" t="s">
        <v>544</v>
      </c>
      <c r="BA69" s="59" t="s">
        <v>544</v>
      </c>
      <c r="BB69" s="59" t="s">
        <v>544</v>
      </c>
      <c r="BC69" s="59" t="s">
        <v>544</v>
      </c>
      <c r="BD69" s="59" t="s">
        <v>544</v>
      </c>
      <c r="BE69" s="59" t="s">
        <v>544</v>
      </c>
      <c r="BF69" s="59" t="s">
        <v>544</v>
      </c>
    </row>
    <row r="70" spans="1:58">
      <c r="A70" s="59" t="s">
        <v>135</v>
      </c>
      <c r="B70" s="59" t="s">
        <v>544</v>
      </c>
      <c r="C70" s="58">
        <v>57.3</v>
      </c>
      <c r="D70" s="58">
        <v>17.7</v>
      </c>
      <c r="E70" s="58">
        <v>20.7</v>
      </c>
      <c r="F70" s="59" t="s">
        <v>544</v>
      </c>
      <c r="G70" s="58">
        <v>91.9</v>
      </c>
      <c r="H70" s="58">
        <v>84.7</v>
      </c>
      <c r="I70" s="58">
        <v>99.2</v>
      </c>
      <c r="J70" s="58">
        <v>81.5</v>
      </c>
      <c r="K70" s="59" t="s">
        <v>544</v>
      </c>
      <c r="L70" s="58">
        <v>2.4300000000000002</v>
      </c>
      <c r="M70" s="58">
        <v>78.099999999999994</v>
      </c>
      <c r="P70" s="3">
        <f>Quartalsdaten!A69</f>
        <v>28034</v>
      </c>
      <c r="Q70" s="18">
        <v>69.510000000000005</v>
      </c>
      <c r="R70" s="13">
        <v>52.67</v>
      </c>
      <c r="S70" s="18">
        <v>70.760000000000005</v>
      </c>
      <c r="W70" s="18">
        <v>153.52000000000001</v>
      </c>
      <c r="X70" s="18">
        <v>38.950000000000003</v>
      </c>
      <c r="Y70" s="18">
        <v>36.229999999999997</v>
      </c>
      <c r="Z70" s="37">
        <v>67.17</v>
      </c>
      <c r="AH70" s="3">
        <v>25568</v>
      </c>
      <c r="AI70" s="58">
        <v>31.6</v>
      </c>
      <c r="AJ70" s="58">
        <v>13</v>
      </c>
      <c r="AK70" s="59" t="s">
        <v>544</v>
      </c>
      <c r="AL70" s="58">
        <v>105.8</v>
      </c>
      <c r="AM70" s="58">
        <v>103</v>
      </c>
      <c r="AN70" s="58">
        <v>108.6</v>
      </c>
      <c r="AO70" s="59" t="s">
        <v>544</v>
      </c>
      <c r="AP70" s="58">
        <v>21.3</v>
      </c>
      <c r="AQ70" s="58">
        <v>16</v>
      </c>
      <c r="AR70" s="58">
        <v>77.5</v>
      </c>
      <c r="AV70" s="59" t="s">
        <v>135</v>
      </c>
      <c r="AW70" s="59" t="s">
        <v>544</v>
      </c>
      <c r="AX70" s="59" t="s">
        <v>544</v>
      </c>
      <c r="AY70" s="59" t="s">
        <v>544</v>
      </c>
      <c r="AZ70" s="59" t="s">
        <v>544</v>
      </c>
      <c r="BA70" s="59" t="s">
        <v>544</v>
      </c>
      <c r="BB70" s="59" t="s">
        <v>544</v>
      </c>
      <c r="BC70" s="59" t="s">
        <v>544</v>
      </c>
      <c r="BD70" s="59" t="s">
        <v>544</v>
      </c>
      <c r="BE70" s="59" t="s">
        <v>544</v>
      </c>
      <c r="BF70" s="59" t="s">
        <v>544</v>
      </c>
    </row>
    <row r="71" spans="1:58">
      <c r="A71" s="59" t="s">
        <v>136</v>
      </c>
      <c r="B71" s="59" t="s">
        <v>544</v>
      </c>
      <c r="C71" s="58">
        <v>58.3</v>
      </c>
      <c r="D71" s="58">
        <v>15.37</v>
      </c>
      <c r="E71" s="58">
        <v>48.7</v>
      </c>
      <c r="F71" s="59" t="s">
        <v>544</v>
      </c>
      <c r="G71" s="58">
        <v>88.6</v>
      </c>
      <c r="H71" s="58">
        <v>83.3</v>
      </c>
      <c r="I71" s="58">
        <v>94</v>
      </c>
      <c r="J71" s="58">
        <v>81.099999999999994</v>
      </c>
      <c r="K71" s="59" t="s">
        <v>544</v>
      </c>
      <c r="L71" s="58">
        <v>2.27</v>
      </c>
      <c r="M71" s="58">
        <v>74.7</v>
      </c>
      <c r="P71" s="3">
        <f>Quartalsdaten!A70</f>
        <v>28126</v>
      </c>
      <c r="Q71" s="18">
        <v>70.400000000000006</v>
      </c>
      <c r="R71" s="13">
        <v>53.79</v>
      </c>
      <c r="S71" s="18">
        <v>71.19</v>
      </c>
      <c r="W71" s="18">
        <v>155.77000000000001</v>
      </c>
      <c r="X71" s="18">
        <v>39.11</v>
      </c>
      <c r="Y71" s="18">
        <v>36.369999999999997</v>
      </c>
      <c r="Z71" s="37">
        <v>67.58</v>
      </c>
      <c r="AH71" s="3">
        <v>25568</v>
      </c>
      <c r="AI71" s="58">
        <v>34.299999999999997</v>
      </c>
      <c r="AJ71" s="58">
        <v>11</v>
      </c>
      <c r="AK71" s="59" t="s">
        <v>544</v>
      </c>
      <c r="AL71" s="58">
        <v>106</v>
      </c>
      <c r="AM71" s="58">
        <v>103.5</v>
      </c>
      <c r="AN71" s="58">
        <v>108.5</v>
      </c>
      <c r="AO71" s="59" t="s">
        <v>544</v>
      </c>
      <c r="AP71" s="58">
        <v>22.8</v>
      </c>
      <c r="AQ71" s="58">
        <v>15.4</v>
      </c>
      <c r="AR71" s="58">
        <v>76.7</v>
      </c>
      <c r="AV71" s="59" t="s">
        <v>136</v>
      </c>
      <c r="AW71" s="59" t="s">
        <v>544</v>
      </c>
      <c r="AX71" s="59" t="s">
        <v>544</v>
      </c>
      <c r="AY71" s="59" t="s">
        <v>544</v>
      </c>
      <c r="AZ71" s="59" t="s">
        <v>544</v>
      </c>
      <c r="BA71" s="59" t="s">
        <v>544</v>
      </c>
      <c r="BB71" s="59" t="s">
        <v>544</v>
      </c>
      <c r="BC71" s="59" t="s">
        <v>544</v>
      </c>
      <c r="BD71" s="59" t="s">
        <v>544</v>
      </c>
      <c r="BE71" s="59" t="s">
        <v>544</v>
      </c>
      <c r="BF71" s="59" t="s">
        <v>544</v>
      </c>
    </row>
    <row r="72" spans="1:58">
      <c r="A72" s="59" t="s">
        <v>137</v>
      </c>
      <c r="B72" s="59" t="s">
        <v>544</v>
      </c>
      <c r="C72" s="58">
        <v>58.933300000000003</v>
      </c>
      <c r="D72" s="58">
        <v>22.1</v>
      </c>
      <c r="E72" s="58">
        <v>5.7</v>
      </c>
      <c r="F72" s="59" t="s">
        <v>544</v>
      </c>
      <c r="G72" s="58">
        <v>87.8</v>
      </c>
      <c r="H72" s="58">
        <v>81</v>
      </c>
      <c r="I72" s="58">
        <v>94.9</v>
      </c>
      <c r="J72" s="58">
        <v>80.2</v>
      </c>
      <c r="K72" s="59" t="s">
        <v>544</v>
      </c>
      <c r="L72" s="58">
        <v>2.33</v>
      </c>
      <c r="M72" s="58">
        <v>79</v>
      </c>
      <c r="P72" s="3">
        <f>Quartalsdaten!A71</f>
        <v>28216</v>
      </c>
      <c r="Q72" s="18">
        <v>71.569999999999993</v>
      </c>
      <c r="R72" s="13">
        <v>55.48</v>
      </c>
      <c r="S72" s="18">
        <v>71.17</v>
      </c>
      <c r="W72" s="18">
        <v>158.01</v>
      </c>
      <c r="X72" s="18">
        <v>40.28</v>
      </c>
      <c r="Y72" s="18">
        <v>36.75</v>
      </c>
      <c r="Z72" s="37">
        <v>68.86</v>
      </c>
      <c r="AH72" s="3">
        <v>25568</v>
      </c>
      <c r="AI72" s="58">
        <v>23.1</v>
      </c>
      <c r="AJ72" s="58">
        <v>1</v>
      </c>
      <c r="AK72" s="59" t="s">
        <v>544</v>
      </c>
      <c r="AL72" s="58">
        <v>105.7</v>
      </c>
      <c r="AM72" s="58">
        <v>102.8</v>
      </c>
      <c r="AN72" s="58">
        <v>108.4</v>
      </c>
      <c r="AO72" s="59" t="s">
        <v>544</v>
      </c>
      <c r="AP72" s="58">
        <v>20.100000000000001</v>
      </c>
      <c r="AQ72" s="58">
        <v>8.5</v>
      </c>
      <c r="AR72" s="58">
        <v>78.2</v>
      </c>
      <c r="AV72" s="59" t="s">
        <v>137</v>
      </c>
      <c r="AW72" s="59" t="s">
        <v>544</v>
      </c>
      <c r="AX72" s="59" t="s">
        <v>544</v>
      </c>
      <c r="AY72" s="59" t="s">
        <v>544</v>
      </c>
      <c r="AZ72" s="59" t="s">
        <v>544</v>
      </c>
      <c r="BA72" s="59" t="s">
        <v>544</v>
      </c>
      <c r="BB72" s="59" t="s">
        <v>544</v>
      </c>
      <c r="BC72" s="59" t="s">
        <v>544</v>
      </c>
      <c r="BD72" s="59" t="s">
        <v>544</v>
      </c>
      <c r="BE72" s="59" t="s">
        <v>544</v>
      </c>
      <c r="BF72" s="59" t="s">
        <v>544</v>
      </c>
    </row>
    <row r="73" spans="1:58">
      <c r="A73" s="59" t="s">
        <v>138</v>
      </c>
      <c r="B73" s="59" t="s">
        <v>544</v>
      </c>
      <c r="C73" s="58">
        <v>59.133299999999998</v>
      </c>
      <c r="D73" s="58">
        <v>25.87</v>
      </c>
      <c r="E73" s="58">
        <v>5</v>
      </c>
      <c r="F73" s="59" t="s">
        <v>544</v>
      </c>
      <c r="G73" s="58">
        <v>88.3</v>
      </c>
      <c r="H73" s="58">
        <v>81.099999999999994</v>
      </c>
      <c r="I73" s="58">
        <v>95.5</v>
      </c>
      <c r="J73" s="58">
        <v>79.599999999999994</v>
      </c>
      <c r="K73" s="59" t="s">
        <v>544</v>
      </c>
      <c r="L73" s="58">
        <v>2.4700000000000002</v>
      </c>
      <c r="M73" s="58">
        <v>81.8</v>
      </c>
      <c r="P73" s="3">
        <f>Quartalsdaten!A72</f>
        <v>28307</v>
      </c>
      <c r="Q73" s="18">
        <v>72.17</v>
      </c>
      <c r="R73" s="13">
        <v>56.23</v>
      </c>
      <c r="S73" s="18">
        <v>71.87</v>
      </c>
      <c r="W73" s="18">
        <v>158.55000000000001</v>
      </c>
      <c r="X73" s="18">
        <v>40.36</v>
      </c>
      <c r="Y73" s="18">
        <v>37.74</v>
      </c>
      <c r="Z73" s="37">
        <v>69.33</v>
      </c>
      <c r="AH73" s="3">
        <v>25568</v>
      </c>
      <c r="AI73" s="58">
        <v>70.2</v>
      </c>
      <c r="AJ73" s="58">
        <v>60</v>
      </c>
      <c r="AK73" s="59" t="s">
        <v>544</v>
      </c>
      <c r="AL73" s="58">
        <v>103.7</v>
      </c>
      <c r="AM73" s="58">
        <v>100.3</v>
      </c>
      <c r="AN73" s="58">
        <v>107.3</v>
      </c>
      <c r="AO73" s="59" t="s">
        <v>544</v>
      </c>
      <c r="AP73" s="58">
        <v>26</v>
      </c>
      <c r="AQ73" s="58">
        <v>9.8000000000000007</v>
      </c>
      <c r="AR73" s="58">
        <v>68.5</v>
      </c>
      <c r="AV73" s="59" t="s">
        <v>138</v>
      </c>
      <c r="AW73" s="59" t="s">
        <v>544</v>
      </c>
      <c r="AX73" s="59" t="s">
        <v>544</v>
      </c>
      <c r="AY73" s="59" t="s">
        <v>544</v>
      </c>
      <c r="AZ73" s="59" t="s">
        <v>544</v>
      </c>
      <c r="BA73" s="59" t="s">
        <v>544</v>
      </c>
      <c r="BB73" s="59" t="s">
        <v>544</v>
      </c>
      <c r="BC73" s="59" t="s">
        <v>544</v>
      </c>
      <c r="BD73" s="59" t="s">
        <v>544</v>
      </c>
      <c r="BE73" s="59" t="s">
        <v>544</v>
      </c>
      <c r="BF73" s="59" t="s">
        <v>544</v>
      </c>
    </row>
    <row r="74" spans="1:58">
      <c r="A74" s="59" t="s">
        <v>139</v>
      </c>
      <c r="B74" s="59" t="s">
        <v>544</v>
      </c>
      <c r="C74" s="58">
        <v>59.3</v>
      </c>
      <c r="D74" s="58">
        <v>27.63</v>
      </c>
      <c r="E74" s="58">
        <v>31</v>
      </c>
      <c r="F74" s="59" t="s">
        <v>544</v>
      </c>
      <c r="G74" s="58">
        <v>89.4</v>
      </c>
      <c r="H74" s="58">
        <v>82.3</v>
      </c>
      <c r="I74" s="58">
        <v>96.6</v>
      </c>
      <c r="J74" s="58">
        <v>81.599999999999994</v>
      </c>
      <c r="K74" s="59" t="s">
        <v>544</v>
      </c>
      <c r="L74" s="58">
        <v>2.57</v>
      </c>
      <c r="M74" s="58">
        <v>86.1</v>
      </c>
      <c r="P74" s="3">
        <f>Quartalsdaten!A73</f>
        <v>28399</v>
      </c>
      <c r="Q74" s="18">
        <v>72.39</v>
      </c>
      <c r="R74" s="13">
        <v>57.82</v>
      </c>
      <c r="S74" s="18">
        <v>72.59</v>
      </c>
      <c r="W74" s="18">
        <v>163.31</v>
      </c>
      <c r="X74" s="18">
        <v>41.12</v>
      </c>
      <c r="Y74" s="18">
        <v>37.159999999999997</v>
      </c>
      <c r="Z74" s="37">
        <v>69.28</v>
      </c>
      <c r="AH74" s="3">
        <v>25568</v>
      </c>
      <c r="AI74" s="58">
        <v>37.299999999999997</v>
      </c>
      <c r="AJ74" s="58">
        <v>65</v>
      </c>
      <c r="AK74" s="59" t="s">
        <v>544</v>
      </c>
      <c r="AL74" s="58">
        <v>101.7</v>
      </c>
      <c r="AM74" s="58">
        <v>98.7</v>
      </c>
      <c r="AN74" s="58">
        <v>105.3</v>
      </c>
      <c r="AO74" s="59" t="s">
        <v>544</v>
      </c>
      <c r="AP74" s="58">
        <v>7.9</v>
      </c>
      <c r="AQ74" s="58">
        <v>3.8</v>
      </c>
      <c r="AR74" s="58">
        <v>65.400000000000006</v>
      </c>
      <c r="AV74" s="59" t="s">
        <v>139</v>
      </c>
      <c r="AW74" s="59" t="s">
        <v>544</v>
      </c>
      <c r="AX74" s="59" t="s">
        <v>544</v>
      </c>
      <c r="AY74" s="59" t="s">
        <v>544</v>
      </c>
      <c r="AZ74" s="59" t="s">
        <v>544</v>
      </c>
      <c r="BA74" s="59" t="s">
        <v>544</v>
      </c>
      <c r="BB74" s="59" t="s">
        <v>544</v>
      </c>
      <c r="BC74" s="59" t="s">
        <v>544</v>
      </c>
      <c r="BD74" s="59" t="s">
        <v>544</v>
      </c>
      <c r="BE74" s="59" t="s">
        <v>544</v>
      </c>
      <c r="BF74" s="59" t="s">
        <v>544</v>
      </c>
    </row>
    <row r="75" spans="1:58">
      <c r="A75" s="59" t="s">
        <v>140</v>
      </c>
      <c r="B75" s="59" t="s">
        <v>544</v>
      </c>
      <c r="C75" s="58">
        <v>60.066699999999997</v>
      </c>
      <c r="D75" s="58">
        <v>26.93</v>
      </c>
      <c r="E75" s="58">
        <v>62.3</v>
      </c>
      <c r="F75" s="59" t="s">
        <v>544</v>
      </c>
      <c r="G75" s="58">
        <v>89.1</v>
      </c>
      <c r="H75" s="58">
        <v>82.7</v>
      </c>
      <c r="I75" s="58">
        <v>95.7</v>
      </c>
      <c r="J75" s="58">
        <v>80.3</v>
      </c>
      <c r="K75" s="59" t="s">
        <v>544</v>
      </c>
      <c r="L75" s="58">
        <v>2.8</v>
      </c>
      <c r="M75" s="58">
        <v>88.3</v>
      </c>
      <c r="P75" s="3">
        <f>Quartalsdaten!A74</f>
        <v>28491</v>
      </c>
      <c r="Q75" s="18">
        <v>73.17</v>
      </c>
      <c r="R75" s="13">
        <v>58.49</v>
      </c>
      <c r="S75" s="18">
        <v>73.13</v>
      </c>
      <c r="W75" s="18">
        <v>165.3</v>
      </c>
      <c r="X75" s="18">
        <v>41.12</v>
      </c>
      <c r="Y75" s="18">
        <v>37.090000000000003</v>
      </c>
      <c r="Z75" s="37">
        <v>70.150000000000006</v>
      </c>
      <c r="AH75" s="3">
        <v>25568</v>
      </c>
      <c r="AI75" s="58">
        <v>39.9</v>
      </c>
      <c r="AJ75" s="58">
        <v>92</v>
      </c>
      <c r="AK75" s="59" t="s">
        <v>544</v>
      </c>
      <c r="AL75" s="58">
        <v>102.4</v>
      </c>
      <c r="AM75" s="58">
        <v>98.9</v>
      </c>
      <c r="AN75" s="58">
        <v>106.1</v>
      </c>
      <c r="AO75" s="59" t="s">
        <v>544</v>
      </c>
      <c r="AP75" s="58">
        <v>14.8</v>
      </c>
      <c r="AQ75" s="58">
        <v>5.9</v>
      </c>
      <c r="AR75" s="58">
        <v>44.1</v>
      </c>
      <c r="AV75" s="59" t="s">
        <v>140</v>
      </c>
      <c r="AW75" s="59" t="s">
        <v>544</v>
      </c>
      <c r="AX75" s="59" t="s">
        <v>544</v>
      </c>
      <c r="AY75" s="59" t="s">
        <v>544</v>
      </c>
      <c r="AZ75" s="59" t="s">
        <v>544</v>
      </c>
      <c r="BA75" s="59" t="s">
        <v>544</v>
      </c>
      <c r="BB75" s="59" t="s">
        <v>544</v>
      </c>
      <c r="BC75" s="59" t="s">
        <v>544</v>
      </c>
      <c r="BD75" s="59" t="s">
        <v>544</v>
      </c>
      <c r="BE75" s="59" t="s">
        <v>544</v>
      </c>
      <c r="BF75" s="59" t="s">
        <v>544</v>
      </c>
    </row>
    <row r="76" spans="1:58">
      <c r="A76" s="59" t="s">
        <v>141</v>
      </c>
      <c r="B76" s="59" t="s">
        <v>544</v>
      </c>
      <c r="C76" s="58">
        <v>60.633299999999998</v>
      </c>
      <c r="D76" s="58">
        <v>25.6</v>
      </c>
      <c r="E76" s="58">
        <v>8</v>
      </c>
      <c r="F76" s="59" t="s">
        <v>544</v>
      </c>
      <c r="G76" s="58">
        <v>90.4</v>
      </c>
      <c r="H76" s="58">
        <v>82.9</v>
      </c>
      <c r="I76" s="58">
        <v>98.1</v>
      </c>
      <c r="J76" s="58">
        <v>80.7</v>
      </c>
      <c r="K76" s="59" t="s">
        <v>544</v>
      </c>
      <c r="L76" s="58">
        <v>2.93</v>
      </c>
      <c r="M76" s="58">
        <v>94.4</v>
      </c>
      <c r="P76" s="3">
        <f>Quartalsdaten!A75</f>
        <v>28581</v>
      </c>
      <c r="Q76" s="18">
        <v>73.430000000000007</v>
      </c>
      <c r="R76" s="13">
        <v>58.14</v>
      </c>
      <c r="S76" s="18">
        <v>73.81</v>
      </c>
      <c r="W76" s="18">
        <v>167.37</v>
      </c>
      <c r="X76" s="18">
        <v>41.04</v>
      </c>
      <c r="Y76" s="18">
        <v>37.54</v>
      </c>
      <c r="Z76" s="37">
        <v>70.430000000000007</v>
      </c>
      <c r="AH76" s="3">
        <v>25568</v>
      </c>
      <c r="AI76" s="58">
        <v>6.3</v>
      </c>
      <c r="AJ76" s="58">
        <v>46</v>
      </c>
      <c r="AK76" s="59" t="s">
        <v>544</v>
      </c>
      <c r="AL76" s="58">
        <v>102.4</v>
      </c>
      <c r="AM76" s="58">
        <v>99.2</v>
      </c>
      <c r="AN76" s="58">
        <v>105.8</v>
      </c>
      <c r="AO76" s="59" t="s">
        <v>544</v>
      </c>
      <c r="AP76" s="58">
        <v>13.1</v>
      </c>
      <c r="AQ76" s="58">
        <v>3.2</v>
      </c>
      <c r="AR76" s="58">
        <v>55.4</v>
      </c>
      <c r="AV76" s="59" t="s">
        <v>141</v>
      </c>
      <c r="AW76" s="59" t="s">
        <v>544</v>
      </c>
      <c r="AX76" s="59" t="s">
        <v>544</v>
      </c>
      <c r="AY76" s="59" t="s">
        <v>544</v>
      </c>
      <c r="AZ76" s="59" t="s">
        <v>544</v>
      </c>
      <c r="BA76" s="59" t="s">
        <v>544</v>
      </c>
      <c r="BB76" s="59" t="s">
        <v>544</v>
      </c>
      <c r="BC76" s="59" t="s">
        <v>544</v>
      </c>
      <c r="BD76" s="59" t="s">
        <v>544</v>
      </c>
      <c r="BE76" s="59" t="s">
        <v>544</v>
      </c>
      <c r="BF76" s="59" t="s">
        <v>544</v>
      </c>
    </row>
    <row r="77" spans="1:58">
      <c r="A77" s="59" t="s">
        <v>142</v>
      </c>
      <c r="B77" s="59" t="s">
        <v>544</v>
      </c>
      <c r="C77" s="58">
        <v>60.583300000000001</v>
      </c>
      <c r="D77" s="58">
        <v>26.83</v>
      </c>
      <c r="E77" s="58">
        <v>4.3</v>
      </c>
      <c r="F77" s="59" t="s">
        <v>544</v>
      </c>
      <c r="G77" s="58">
        <v>95.1</v>
      </c>
      <c r="H77" s="58">
        <v>86.2</v>
      </c>
      <c r="I77" s="58">
        <v>104.3</v>
      </c>
      <c r="J77" s="58">
        <v>82.5</v>
      </c>
      <c r="K77" s="59" t="s">
        <v>544</v>
      </c>
      <c r="L77" s="58">
        <v>3.1</v>
      </c>
      <c r="M77" s="58">
        <v>99.5</v>
      </c>
      <c r="P77" s="3">
        <f>Quartalsdaten!A76</f>
        <v>28672</v>
      </c>
      <c r="Q77" s="18">
        <v>75.08</v>
      </c>
      <c r="R77" s="13">
        <v>62.62</v>
      </c>
      <c r="S77" s="18">
        <v>74.67</v>
      </c>
      <c r="W77" s="18">
        <v>171.59</v>
      </c>
      <c r="X77" s="18">
        <v>43.04</v>
      </c>
      <c r="Y77" s="18">
        <v>38.96</v>
      </c>
      <c r="Z77" s="37">
        <v>71.67</v>
      </c>
      <c r="AH77" s="3">
        <v>25568</v>
      </c>
      <c r="AI77" s="58">
        <v>17.399999999999999</v>
      </c>
      <c r="AJ77" s="58">
        <v>40</v>
      </c>
      <c r="AK77" s="59" t="s">
        <v>544</v>
      </c>
      <c r="AL77" s="58">
        <v>103</v>
      </c>
      <c r="AM77" s="58">
        <v>100.8</v>
      </c>
      <c r="AN77" s="58">
        <v>105</v>
      </c>
      <c r="AO77" s="59" t="s">
        <v>544</v>
      </c>
      <c r="AP77" s="58">
        <v>19.100000000000001</v>
      </c>
      <c r="AQ77" s="58">
        <v>11.5</v>
      </c>
      <c r="AR77" s="58">
        <v>65.900000000000006</v>
      </c>
      <c r="AV77" s="59" t="s">
        <v>142</v>
      </c>
      <c r="AW77" s="59" t="s">
        <v>544</v>
      </c>
      <c r="AX77" s="59" t="s">
        <v>544</v>
      </c>
      <c r="AY77" s="59" t="s">
        <v>544</v>
      </c>
      <c r="AZ77" s="59" t="s">
        <v>544</v>
      </c>
      <c r="BA77" s="59" t="s">
        <v>544</v>
      </c>
      <c r="BB77" s="59" t="s">
        <v>544</v>
      </c>
      <c r="BC77" s="59" t="s">
        <v>544</v>
      </c>
      <c r="BD77" s="59" t="s">
        <v>544</v>
      </c>
      <c r="BE77" s="59" t="s">
        <v>544</v>
      </c>
      <c r="BF77" s="59" t="s">
        <v>544</v>
      </c>
    </row>
    <row r="78" spans="1:58">
      <c r="A78" s="59" t="s">
        <v>143</v>
      </c>
      <c r="B78" s="59" t="s">
        <v>544</v>
      </c>
      <c r="C78" s="58">
        <v>60.7667</v>
      </c>
      <c r="D78" s="58">
        <v>25.57</v>
      </c>
      <c r="E78" s="58">
        <v>30.3</v>
      </c>
      <c r="F78" s="59" t="s">
        <v>544</v>
      </c>
      <c r="G78" s="58">
        <v>98.3</v>
      </c>
      <c r="H78" s="58">
        <v>90</v>
      </c>
      <c r="I78" s="58">
        <v>106.8</v>
      </c>
      <c r="J78" s="58">
        <v>80.900000000000006</v>
      </c>
      <c r="K78" s="59" t="s">
        <v>544</v>
      </c>
      <c r="L78" s="58">
        <v>3.2</v>
      </c>
      <c r="M78" s="58">
        <v>101.6</v>
      </c>
      <c r="P78" s="3">
        <f>Quartalsdaten!A77</f>
        <v>28764</v>
      </c>
      <c r="Q78" s="18">
        <v>75.790000000000006</v>
      </c>
      <c r="R78" s="13">
        <v>63.05</v>
      </c>
      <c r="S78" s="18">
        <v>75.88</v>
      </c>
      <c r="W78" s="18">
        <v>174.35</v>
      </c>
      <c r="X78" s="18">
        <v>43.74</v>
      </c>
      <c r="Y78" s="18">
        <v>40.130000000000003</v>
      </c>
      <c r="Z78" s="37">
        <v>71.63</v>
      </c>
      <c r="AH78" s="3">
        <v>25568</v>
      </c>
      <c r="AI78" s="58">
        <v>39.700000000000003</v>
      </c>
      <c r="AJ78" s="58">
        <v>30</v>
      </c>
      <c r="AK78" s="59" t="s">
        <v>544</v>
      </c>
      <c r="AL78" s="58">
        <v>101.2</v>
      </c>
      <c r="AM78" s="58">
        <v>97.4</v>
      </c>
      <c r="AN78" s="58">
        <v>105.1</v>
      </c>
      <c r="AO78" s="59" t="s">
        <v>544</v>
      </c>
      <c r="AP78" s="58">
        <v>13.2</v>
      </c>
      <c r="AQ78" s="58">
        <v>6.5</v>
      </c>
      <c r="AR78" s="58">
        <v>69.099999999999994</v>
      </c>
      <c r="AV78" s="59" t="s">
        <v>143</v>
      </c>
      <c r="AW78" s="59" t="s">
        <v>544</v>
      </c>
      <c r="AX78" s="59" t="s">
        <v>544</v>
      </c>
      <c r="AY78" s="59" t="s">
        <v>544</v>
      </c>
      <c r="AZ78" s="59" t="s">
        <v>544</v>
      </c>
      <c r="BA78" s="59" t="s">
        <v>544</v>
      </c>
      <c r="BB78" s="59" t="s">
        <v>544</v>
      </c>
      <c r="BC78" s="59" t="s">
        <v>544</v>
      </c>
      <c r="BD78" s="59" t="s">
        <v>544</v>
      </c>
      <c r="BE78" s="59" t="s">
        <v>544</v>
      </c>
      <c r="BF78" s="59" t="s">
        <v>544</v>
      </c>
    </row>
    <row r="79" spans="1:58">
      <c r="A79" s="59" t="s">
        <v>144</v>
      </c>
      <c r="B79" s="59" t="s">
        <v>544</v>
      </c>
      <c r="C79" s="58">
        <v>61.8</v>
      </c>
      <c r="D79" s="58">
        <v>44.33</v>
      </c>
      <c r="E79" s="58">
        <v>80.7</v>
      </c>
      <c r="F79" s="59" t="s">
        <v>544</v>
      </c>
      <c r="G79" s="58">
        <v>98.3</v>
      </c>
      <c r="H79" s="58">
        <v>91.8</v>
      </c>
      <c r="I79" s="58">
        <v>105</v>
      </c>
      <c r="J79" s="58">
        <v>83.2</v>
      </c>
      <c r="K79" s="59" t="s">
        <v>544</v>
      </c>
      <c r="L79" s="58">
        <v>3.33</v>
      </c>
      <c r="M79" s="58">
        <v>101.8</v>
      </c>
      <c r="P79" s="3">
        <f>Quartalsdaten!A78</f>
        <v>28856</v>
      </c>
      <c r="Q79" s="18">
        <v>75.260000000000005</v>
      </c>
      <c r="R79" s="13">
        <v>63.67</v>
      </c>
      <c r="S79" s="18">
        <v>76.12</v>
      </c>
      <c r="W79" s="18">
        <v>176.78</v>
      </c>
      <c r="X79" s="18">
        <v>44.01</v>
      </c>
      <c r="Y79" s="18">
        <v>41.3</v>
      </c>
      <c r="Z79" s="37">
        <v>72.760000000000005</v>
      </c>
      <c r="AH79" s="3">
        <v>25568</v>
      </c>
      <c r="AI79" s="58">
        <v>22.7</v>
      </c>
      <c r="AJ79" s="58">
        <v>3</v>
      </c>
      <c r="AK79" s="59" t="s">
        <v>544</v>
      </c>
      <c r="AL79" s="58">
        <v>99.6</v>
      </c>
      <c r="AM79" s="58">
        <v>95.9</v>
      </c>
      <c r="AN79" s="58">
        <v>103.4</v>
      </c>
      <c r="AO79" s="59" t="s">
        <v>544</v>
      </c>
      <c r="AP79" s="58">
        <v>12.7</v>
      </c>
      <c r="AQ79" s="58">
        <v>4.5</v>
      </c>
      <c r="AR79" s="58">
        <v>73.900000000000006</v>
      </c>
      <c r="AV79" s="59" t="s">
        <v>144</v>
      </c>
      <c r="AW79" s="59" t="s">
        <v>544</v>
      </c>
      <c r="AX79" s="59" t="s">
        <v>544</v>
      </c>
      <c r="AY79" s="59" t="s">
        <v>544</v>
      </c>
      <c r="AZ79" s="59" t="s">
        <v>544</v>
      </c>
      <c r="BA79" s="59" t="s">
        <v>544</v>
      </c>
      <c r="BB79" s="59" t="s">
        <v>544</v>
      </c>
      <c r="BC79" s="59" t="s">
        <v>544</v>
      </c>
      <c r="BD79" s="59" t="s">
        <v>544</v>
      </c>
      <c r="BE79" s="59" t="s">
        <v>544</v>
      </c>
      <c r="BF79" s="59" t="s">
        <v>544</v>
      </c>
    </row>
    <row r="80" spans="1:58">
      <c r="A80" s="59" t="s">
        <v>145</v>
      </c>
      <c r="B80" s="59" t="s">
        <v>544</v>
      </c>
      <c r="C80" s="58">
        <v>62.6</v>
      </c>
      <c r="D80" s="58">
        <v>33.869999999999997</v>
      </c>
      <c r="E80" s="58">
        <v>15.3</v>
      </c>
      <c r="F80" s="59" t="s">
        <v>544</v>
      </c>
      <c r="G80" s="58">
        <v>99.3</v>
      </c>
      <c r="H80" s="58">
        <v>96.7</v>
      </c>
      <c r="I80" s="58">
        <v>102</v>
      </c>
      <c r="J80" s="58">
        <v>84.5</v>
      </c>
      <c r="K80" s="59" t="s">
        <v>544</v>
      </c>
      <c r="L80" s="58">
        <v>3.43</v>
      </c>
      <c r="M80" s="58">
        <v>103.3</v>
      </c>
      <c r="P80" s="3">
        <f>Quartalsdaten!A79</f>
        <v>28946</v>
      </c>
      <c r="Q80" s="18">
        <v>78.05</v>
      </c>
      <c r="R80" s="13">
        <v>65.02</v>
      </c>
      <c r="S80" s="18">
        <v>79.05</v>
      </c>
      <c r="W80" s="18">
        <v>184.39</v>
      </c>
      <c r="X80" s="18">
        <v>45.52</v>
      </c>
      <c r="Y80" s="18">
        <v>44.7</v>
      </c>
      <c r="Z80" s="37">
        <v>72.23</v>
      </c>
      <c r="AH80" s="3">
        <v>25568</v>
      </c>
      <c r="AI80" s="58">
        <v>25.4</v>
      </c>
      <c r="AJ80" s="58">
        <v>5</v>
      </c>
      <c r="AK80" s="59" t="s">
        <v>544</v>
      </c>
      <c r="AL80" s="58">
        <v>98.2</v>
      </c>
      <c r="AM80" s="58">
        <v>93.7</v>
      </c>
      <c r="AN80" s="58">
        <v>102.6</v>
      </c>
      <c r="AO80" s="59" t="s">
        <v>544</v>
      </c>
      <c r="AP80" s="58">
        <v>4.5</v>
      </c>
      <c r="AQ80" s="58">
        <v>1.4</v>
      </c>
      <c r="AR80" s="58">
        <v>74.2</v>
      </c>
      <c r="AV80" s="59" t="s">
        <v>145</v>
      </c>
      <c r="AW80" s="59" t="s">
        <v>544</v>
      </c>
      <c r="AX80" s="59" t="s">
        <v>544</v>
      </c>
      <c r="AY80" s="59" t="s">
        <v>544</v>
      </c>
      <c r="AZ80" s="59" t="s">
        <v>544</v>
      </c>
      <c r="BA80" s="59" t="s">
        <v>544</v>
      </c>
      <c r="BB80" s="59" t="s">
        <v>544</v>
      </c>
      <c r="BC80" s="59" t="s">
        <v>544</v>
      </c>
      <c r="BD80" s="59" t="s">
        <v>544</v>
      </c>
      <c r="BE80" s="59" t="s">
        <v>544</v>
      </c>
      <c r="BF80" s="59" t="s">
        <v>544</v>
      </c>
    </row>
    <row r="81" spans="1:58">
      <c r="A81" s="59" t="s">
        <v>146</v>
      </c>
      <c r="B81" s="59" t="s">
        <v>544</v>
      </c>
      <c r="C81" s="58">
        <v>63.4</v>
      </c>
      <c r="D81" s="58">
        <v>24.83</v>
      </c>
      <c r="E81" s="58">
        <v>1.3</v>
      </c>
      <c r="F81" s="59" t="s">
        <v>544</v>
      </c>
      <c r="G81" s="58">
        <v>99</v>
      </c>
      <c r="H81" s="58">
        <v>97.4</v>
      </c>
      <c r="I81" s="58">
        <v>100.7</v>
      </c>
      <c r="J81" s="58">
        <v>85.1</v>
      </c>
      <c r="K81" s="59" t="s">
        <v>544</v>
      </c>
      <c r="L81" s="58">
        <v>3.43</v>
      </c>
      <c r="M81" s="58">
        <v>102.5</v>
      </c>
      <c r="P81" s="3">
        <f>Quartalsdaten!A80</f>
        <v>29037</v>
      </c>
      <c r="Q81" s="18">
        <v>76.23</v>
      </c>
      <c r="R81" s="13">
        <v>67.2</v>
      </c>
      <c r="S81" s="18">
        <v>78.61</v>
      </c>
      <c r="W81" s="18">
        <v>187.17</v>
      </c>
      <c r="X81" s="18">
        <v>48.16</v>
      </c>
      <c r="Y81" s="18">
        <v>47.66</v>
      </c>
      <c r="Z81" s="37">
        <v>73.87</v>
      </c>
      <c r="AH81" s="3">
        <v>25568</v>
      </c>
      <c r="AI81" s="58">
        <v>37.6</v>
      </c>
      <c r="AJ81" s="58">
        <v>20</v>
      </c>
      <c r="AK81" s="59" t="s">
        <v>544</v>
      </c>
      <c r="AL81" s="58">
        <v>95.8</v>
      </c>
      <c r="AM81" s="58">
        <v>91.1</v>
      </c>
      <c r="AN81" s="58">
        <v>100.6</v>
      </c>
      <c r="AO81" s="59" t="s">
        <v>544</v>
      </c>
      <c r="AP81" s="58">
        <v>3.7</v>
      </c>
      <c r="AQ81" s="58">
        <v>-5.5</v>
      </c>
      <c r="AR81" s="58">
        <v>71.7</v>
      </c>
      <c r="AV81" s="59" t="s">
        <v>146</v>
      </c>
      <c r="AW81" s="59" t="s">
        <v>544</v>
      </c>
      <c r="AX81" s="59" t="s">
        <v>544</v>
      </c>
      <c r="AY81" s="59" t="s">
        <v>544</v>
      </c>
      <c r="AZ81" s="59" t="s">
        <v>544</v>
      </c>
      <c r="BA81" s="59" t="s">
        <v>544</v>
      </c>
      <c r="BB81" s="59" t="s">
        <v>544</v>
      </c>
      <c r="BC81" s="59" t="s">
        <v>544</v>
      </c>
      <c r="BD81" s="59" t="s">
        <v>544</v>
      </c>
      <c r="BE81" s="59" t="s">
        <v>544</v>
      </c>
      <c r="BF81" s="59" t="s">
        <v>544</v>
      </c>
    </row>
    <row r="82" spans="1:58">
      <c r="A82" s="59" t="s">
        <v>147</v>
      </c>
      <c r="B82" s="59" t="s">
        <v>544</v>
      </c>
      <c r="C82" s="58">
        <v>64</v>
      </c>
      <c r="D82" s="58">
        <v>21.67</v>
      </c>
      <c r="E82" s="58">
        <v>27.7</v>
      </c>
      <c r="F82" s="59" t="s">
        <v>544</v>
      </c>
      <c r="G82" s="58">
        <v>97.4</v>
      </c>
      <c r="H82" s="58">
        <v>97.4</v>
      </c>
      <c r="I82" s="58">
        <v>97.3</v>
      </c>
      <c r="J82" s="58">
        <v>84.8</v>
      </c>
      <c r="K82" s="59" t="s">
        <v>544</v>
      </c>
      <c r="L82" s="58">
        <v>3.37</v>
      </c>
      <c r="M82" s="58">
        <v>98.5</v>
      </c>
      <c r="P82" s="3">
        <f>Quartalsdaten!A81</f>
        <v>29129</v>
      </c>
      <c r="Q82" s="18">
        <v>77.44</v>
      </c>
      <c r="R82" s="13">
        <v>67.13</v>
      </c>
      <c r="S82" s="18">
        <v>79.540000000000006</v>
      </c>
      <c r="W82" s="18">
        <v>189.6</v>
      </c>
      <c r="X82" s="18">
        <v>48.8</v>
      </c>
      <c r="Y82" s="18">
        <v>50.12</v>
      </c>
      <c r="Z82" s="37">
        <v>74.75</v>
      </c>
      <c r="AH82" s="3">
        <v>25568</v>
      </c>
      <c r="AI82" s="58">
        <v>36.4</v>
      </c>
      <c r="AJ82" s="58">
        <v>18</v>
      </c>
      <c r="AK82" s="59" t="s">
        <v>544</v>
      </c>
      <c r="AL82" s="58">
        <v>94.2</v>
      </c>
      <c r="AM82" s="58">
        <v>89</v>
      </c>
      <c r="AN82" s="58">
        <v>99.5</v>
      </c>
      <c r="AO82" s="59" t="s">
        <v>544</v>
      </c>
      <c r="AP82" s="58">
        <v>2.5</v>
      </c>
      <c r="AQ82" s="58">
        <v>-6</v>
      </c>
      <c r="AR82" s="58">
        <v>72.599999999999994</v>
      </c>
      <c r="AV82" s="59" t="s">
        <v>147</v>
      </c>
      <c r="AW82" s="59" t="s">
        <v>544</v>
      </c>
      <c r="AX82" s="59" t="s">
        <v>544</v>
      </c>
      <c r="AY82" s="59" t="s">
        <v>544</v>
      </c>
      <c r="AZ82" s="59" t="s">
        <v>544</v>
      </c>
      <c r="BA82" s="59" t="s">
        <v>544</v>
      </c>
      <c r="BB82" s="59" t="s">
        <v>544</v>
      </c>
      <c r="BC82" s="59" t="s">
        <v>544</v>
      </c>
      <c r="BD82" s="59" t="s">
        <v>544</v>
      </c>
      <c r="BE82" s="59" t="s">
        <v>544</v>
      </c>
      <c r="BF82" s="59" t="s">
        <v>544</v>
      </c>
    </row>
    <row r="83" spans="1:58">
      <c r="A83" s="59" t="s">
        <v>148</v>
      </c>
      <c r="B83" s="59" t="s">
        <v>544</v>
      </c>
      <c r="C83" s="58">
        <v>65.2333</v>
      </c>
      <c r="D83" s="58">
        <v>16.2</v>
      </c>
      <c r="E83" s="58">
        <v>52.7</v>
      </c>
      <c r="F83" s="59" t="s">
        <v>544</v>
      </c>
      <c r="G83" s="58">
        <v>95.5</v>
      </c>
      <c r="H83" s="58">
        <v>97.2</v>
      </c>
      <c r="I83" s="58">
        <v>93.9</v>
      </c>
      <c r="J83" s="58">
        <v>85</v>
      </c>
      <c r="K83" s="59" t="s">
        <v>544</v>
      </c>
      <c r="L83" s="58">
        <v>3.27</v>
      </c>
      <c r="M83" s="58">
        <v>94.6</v>
      </c>
      <c r="P83" s="3">
        <f>Quartalsdaten!A82</f>
        <v>29221</v>
      </c>
      <c r="Q83" s="18">
        <v>77.849999999999994</v>
      </c>
      <c r="R83" s="13">
        <v>67.599999999999994</v>
      </c>
      <c r="S83" s="18">
        <v>79.23</v>
      </c>
      <c r="W83" s="18">
        <v>194.85</v>
      </c>
      <c r="X83" s="18">
        <v>52.88</v>
      </c>
      <c r="Y83" s="18">
        <v>52.8</v>
      </c>
      <c r="Z83" s="37">
        <v>75.66</v>
      </c>
      <c r="AH83" s="3">
        <v>25568</v>
      </c>
      <c r="AI83" s="58">
        <v>24.1</v>
      </c>
      <c r="AJ83" s="58">
        <v>2</v>
      </c>
      <c r="AK83" s="59" t="s">
        <v>544</v>
      </c>
      <c r="AL83" s="58">
        <v>93.2</v>
      </c>
      <c r="AM83" s="58">
        <v>88.9</v>
      </c>
      <c r="AN83" s="58">
        <v>97.6</v>
      </c>
      <c r="AO83" s="59" t="s">
        <v>544</v>
      </c>
      <c r="AP83" s="58">
        <v>-1.5</v>
      </c>
      <c r="AQ83" s="58">
        <v>-8</v>
      </c>
      <c r="AR83" s="58">
        <v>70.599999999999994</v>
      </c>
      <c r="AV83" s="59" t="s">
        <v>148</v>
      </c>
      <c r="AW83" s="59" t="s">
        <v>544</v>
      </c>
      <c r="AX83" s="59" t="s">
        <v>544</v>
      </c>
      <c r="AY83" s="59" t="s">
        <v>544</v>
      </c>
      <c r="AZ83" s="59" t="s">
        <v>544</v>
      </c>
      <c r="BA83" s="59" t="s">
        <v>544</v>
      </c>
      <c r="BB83" s="59" t="s">
        <v>544</v>
      </c>
      <c r="BC83" s="59" t="s">
        <v>544</v>
      </c>
      <c r="BD83" s="59" t="s">
        <v>544</v>
      </c>
      <c r="BE83" s="59" t="s">
        <v>544</v>
      </c>
      <c r="BF83" s="59" t="s">
        <v>544</v>
      </c>
    </row>
    <row r="84" spans="1:58">
      <c r="A84" s="59" t="s">
        <v>149</v>
      </c>
      <c r="B84" s="59" t="s">
        <v>544</v>
      </c>
      <c r="C84" s="58">
        <v>66.3</v>
      </c>
      <c r="D84" s="58">
        <v>35.200000000000003</v>
      </c>
      <c r="E84" s="58">
        <v>16</v>
      </c>
      <c r="F84" s="59" t="s">
        <v>544</v>
      </c>
      <c r="G84" s="58">
        <v>90.1</v>
      </c>
      <c r="H84" s="58">
        <v>90.9</v>
      </c>
      <c r="I84" s="58">
        <v>89.3</v>
      </c>
      <c r="J84" s="58">
        <v>82.8</v>
      </c>
      <c r="K84" s="59" t="s">
        <v>544</v>
      </c>
      <c r="L84" s="58">
        <v>3.03</v>
      </c>
      <c r="M84" s="58">
        <v>89</v>
      </c>
      <c r="P84" s="3">
        <f>Quartalsdaten!A83</f>
        <v>29312</v>
      </c>
      <c r="Q84" s="18">
        <v>77.41</v>
      </c>
      <c r="R84" s="13">
        <v>67.540000000000006</v>
      </c>
      <c r="S84" s="18">
        <v>79</v>
      </c>
      <c r="W84" s="18">
        <v>197.24</v>
      </c>
      <c r="X84" s="18">
        <v>51.97</v>
      </c>
      <c r="Y84" s="18">
        <v>53.51</v>
      </c>
      <c r="Z84" s="37">
        <v>78.59</v>
      </c>
      <c r="AH84" s="3">
        <v>25568</v>
      </c>
      <c r="AI84" s="58">
        <v>23</v>
      </c>
      <c r="AJ84" s="58">
        <v>2</v>
      </c>
      <c r="AK84" s="59" t="s">
        <v>544</v>
      </c>
      <c r="AL84" s="58">
        <v>89.8</v>
      </c>
      <c r="AM84" s="58">
        <v>85.6</v>
      </c>
      <c r="AN84" s="58">
        <v>94.1</v>
      </c>
      <c r="AO84" s="59" t="s">
        <v>544</v>
      </c>
      <c r="AP84" s="58">
        <v>-4.5999999999999996</v>
      </c>
      <c r="AQ84" s="58">
        <v>-18</v>
      </c>
      <c r="AR84" s="58">
        <v>68.8</v>
      </c>
      <c r="AV84" s="59" t="s">
        <v>149</v>
      </c>
      <c r="AW84" s="59" t="s">
        <v>544</v>
      </c>
      <c r="AX84" s="59" t="s">
        <v>544</v>
      </c>
      <c r="AY84" s="59" t="s">
        <v>544</v>
      </c>
      <c r="AZ84" s="59" t="s">
        <v>544</v>
      </c>
      <c r="BA84" s="59" t="s">
        <v>544</v>
      </c>
      <c r="BB84" s="59" t="s">
        <v>544</v>
      </c>
      <c r="BC84" s="59" t="s">
        <v>544</v>
      </c>
      <c r="BD84" s="59" t="s">
        <v>544</v>
      </c>
      <c r="BE84" s="59" t="s">
        <v>544</v>
      </c>
      <c r="BF84" s="59" t="s">
        <v>544</v>
      </c>
    </row>
    <row r="85" spans="1:58">
      <c r="A85" s="59" t="s">
        <v>150</v>
      </c>
      <c r="B85" s="59" t="s">
        <v>544</v>
      </c>
      <c r="C85" s="58">
        <v>66.666700000000006</v>
      </c>
      <c r="D85" s="58">
        <v>33.200000000000003</v>
      </c>
      <c r="E85" s="58">
        <v>9.6999999999999993</v>
      </c>
      <c r="F85" s="59" t="s">
        <v>544</v>
      </c>
      <c r="G85" s="58">
        <v>86.7</v>
      </c>
      <c r="H85" s="58">
        <v>84.9</v>
      </c>
      <c r="I85" s="58">
        <v>88.4</v>
      </c>
      <c r="J85" s="58">
        <v>81.5</v>
      </c>
      <c r="K85" s="59" t="s">
        <v>544</v>
      </c>
      <c r="L85" s="58">
        <v>2.97</v>
      </c>
      <c r="M85" s="58">
        <v>87</v>
      </c>
      <c r="P85" s="3">
        <f>Quartalsdaten!A84</f>
        <v>29403</v>
      </c>
      <c r="Q85" s="18">
        <v>77.94</v>
      </c>
      <c r="R85" s="13">
        <v>67.040000000000006</v>
      </c>
      <c r="S85" s="18">
        <v>78.59</v>
      </c>
      <c r="W85" s="18">
        <v>198.12</v>
      </c>
      <c r="X85" s="18">
        <v>51.13</v>
      </c>
      <c r="Y85" s="18">
        <v>52.16</v>
      </c>
      <c r="Z85" s="37">
        <v>79.3</v>
      </c>
      <c r="AH85" s="3">
        <v>25568</v>
      </c>
      <c r="AI85" s="58">
        <v>30.4</v>
      </c>
      <c r="AJ85" s="58">
        <v>19</v>
      </c>
      <c r="AK85" s="59" t="s">
        <v>544</v>
      </c>
      <c r="AL85" s="58">
        <v>87.8</v>
      </c>
      <c r="AM85" s="58">
        <v>84.4</v>
      </c>
      <c r="AN85" s="58">
        <v>91.7</v>
      </c>
      <c r="AO85" s="59" t="s">
        <v>544</v>
      </c>
      <c r="AP85" s="58">
        <v>-10.6</v>
      </c>
      <c r="AQ85" s="58">
        <v>-21.8</v>
      </c>
      <c r="AR85" s="58">
        <v>63.2</v>
      </c>
      <c r="AV85" s="59" t="s">
        <v>150</v>
      </c>
      <c r="AW85" s="59" t="s">
        <v>544</v>
      </c>
      <c r="AX85" s="59" t="s">
        <v>544</v>
      </c>
      <c r="AY85" s="59" t="s">
        <v>544</v>
      </c>
      <c r="AZ85" s="59" t="s">
        <v>544</v>
      </c>
      <c r="BA85" s="59" t="s">
        <v>544</v>
      </c>
      <c r="BB85" s="59" t="s">
        <v>544</v>
      </c>
      <c r="BC85" s="59" t="s">
        <v>544</v>
      </c>
      <c r="BD85" s="59" t="s">
        <v>544</v>
      </c>
      <c r="BE85" s="59" t="s">
        <v>544</v>
      </c>
      <c r="BF85" s="59" t="s">
        <v>544</v>
      </c>
    </row>
    <row r="86" spans="1:58">
      <c r="A86" s="59" t="s">
        <v>151</v>
      </c>
      <c r="B86" s="59" t="s">
        <v>544</v>
      </c>
      <c r="C86" s="58">
        <v>67.3</v>
      </c>
      <c r="D86" s="58">
        <v>39.5</v>
      </c>
      <c r="E86" s="58">
        <v>46</v>
      </c>
      <c r="F86" s="59" t="s">
        <v>544</v>
      </c>
      <c r="G86" s="58">
        <v>84.2</v>
      </c>
      <c r="H86" s="58">
        <v>80.599999999999994</v>
      </c>
      <c r="I86" s="58">
        <v>87.9</v>
      </c>
      <c r="J86" s="58">
        <v>79.7</v>
      </c>
      <c r="K86" s="59" t="s">
        <v>544</v>
      </c>
      <c r="L86" s="58">
        <v>2.83</v>
      </c>
      <c r="M86" s="58">
        <v>81.400000000000006</v>
      </c>
      <c r="P86" s="3">
        <f>Quartalsdaten!A85</f>
        <v>29495</v>
      </c>
      <c r="Q86" s="18">
        <v>77.8</v>
      </c>
      <c r="R86" s="13">
        <v>66.52</v>
      </c>
      <c r="S86" s="18">
        <v>78.760000000000005</v>
      </c>
      <c r="W86" s="18">
        <v>198.23</v>
      </c>
      <c r="X86" s="18">
        <v>51.64</v>
      </c>
      <c r="Y86" s="18">
        <v>54.26</v>
      </c>
      <c r="Z86" s="37">
        <v>80.41</v>
      </c>
      <c r="AH86" s="3">
        <v>25568</v>
      </c>
      <c r="AI86" s="58">
        <v>10</v>
      </c>
      <c r="AJ86" s="58">
        <v>37</v>
      </c>
      <c r="AK86" s="59" t="s">
        <v>544</v>
      </c>
      <c r="AL86" s="58">
        <v>85.2</v>
      </c>
      <c r="AM86" s="58">
        <v>83.9</v>
      </c>
      <c r="AN86" s="58">
        <v>87</v>
      </c>
      <c r="AO86" s="59" t="s">
        <v>544</v>
      </c>
      <c r="AP86" s="58">
        <v>-19.899999999999999</v>
      </c>
      <c r="AQ86" s="58">
        <v>-26</v>
      </c>
      <c r="AR86" s="58">
        <v>57.6</v>
      </c>
      <c r="AV86" s="59" t="s">
        <v>151</v>
      </c>
      <c r="AW86" s="59" t="s">
        <v>544</v>
      </c>
      <c r="AX86" s="59" t="s">
        <v>544</v>
      </c>
      <c r="AY86" s="59" t="s">
        <v>544</v>
      </c>
      <c r="AZ86" s="59" t="s">
        <v>544</v>
      </c>
      <c r="BA86" s="59" t="s">
        <v>544</v>
      </c>
      <c r="BB86" s="59" t="s">
        <v>544</v>
      </c>
      <c r="BC86" s="59" t="s">
        <v>544</v>
      </c>
      <c r="BD86" s="59" t="s">
        <v>544</v>
      </c>
      <c r="BE86" s="59" t="s">
        <v>544</v>
      </c>
      <c r="BF86" s="59" t="s">
        <v>544</v>
      </c>
    </row>
    <row r="87" spans="1:58">
      <c r="A87" s="59" t="s">
        <v>152</v>
      </c>
      <c r="B87" s="59" t="s">
        <v>544</v>
      </c>
      <c r="C87" s="58">
        <v>68.966700000000003</v>
      </c>
      <c r="D87" s="58">
        <v>36.770000000000003</v>
      </c>
      <c r="E87" s="58">
        <v>72.7</v>
      </c>
      <c r="F87" s="59" t="s">
        <v>544</v>
      </c>
      <c r="G87" s="58">
        <v>81.900000000000006</v>
      </c>
      <c r="H87" s="58">
        <v>77.7</v>
      </c>
      <c r="I87" s="58">
        <v>86.2</v>
      </c>
      <c r="J87" s="58">
        <v>79.599999999999994</v>
      </c>
      <c r="K87" s="59" t="s">
        <v>544</v>
      </c>
      <c r="L87" s="58">
        <v>2.77</v>
      </c>
      <c r="M87" s="58">
        <v>78.099999999999994</v>
      </c>
      <c r="P87" s="3">
        <f>Quartalsdaten!A86</f>
        <v>29587</v>
      </c>
      <c r="Q87" s="18">
        <v>78.06</v>
      </c>
      <c r="R87" s="13">
        <v>66.25</v>
      </c>
      <c r="S87" s="18">
        <v>79</v>
      </c>
      <c r="W87" s="18">
        <v>202.54</v>
      </c>
      <c r="X87" s="18">
        <v>54.26</v>
      </c>
      <c r="Y87" s="18">
        <v>56.49</v>
      </c>
      <c r="Z87" s="37">
        <v>79.91</v>
      </c>
      <c r="AH87" s="3">
        <v>25568</v>
      </c>
      <c r="AI87" s="58">
        <v>0.7</v>
      </c>
      <c r="AJ87" s="58">
        <v>51</v>
      </c>
      <c r="AK87" s="59" t="s">
        <v>544</v>
      </c>
      <c r="AL87" s="58">
        <v>86.3</v>
      </c>
      <c r="AM87" s="58">
        <v>84.2</v>
      </c>
      <c r="AN87" s="58">
        <v>88.4</v>
      </c>
      <c r="AO87" s="59" t="s">
        <v>544</v>
      </c>
      <c r="AP87" s="58">
        <v>-15.3</v>
      </c>
      <c r="AQ87" s="58">
        <v>-22</v>
      </c>
      <c r="AR87" s="58">
        <v>48.1</v>
      </c>
      <c r="AV87" s="59" t="s">
        <v>152</v>
      </c>
      <c r="AW87" s="59" t="s">
        <v>544</v>
      </c>
      <c r="AX87" s="59" t="s">
        <v>544</v>
      </c>
      <c r="AY87" s="59" t="s">
        <v>544</v>
      </c>
      <c r="AZ87" s="59" t="s">
        <v>544</v>
      </c>
      <c r="BA87" s="59" t="s">
        <v>544</v>
      </c>
      <c r="BB87" s="59" t="s">
        <v>544</v>
      </c>
      <c r="BC87" s="59" t="s">
        <v>544</v>
      </c>
      <c r="BD87" s="59" t="s">
        <v>544</v>
      </c>
      <c r="BE87" s="59" t="s">
        <v>544</v>
      </c>
      <c r="BF87" s="59" t="s">
        <v>544</v>
      </c>
    </row>
    <row r="88" spans="1:58">
      <c r="A88" s="59" t="s">
        <v>153</v>
      </c>
      <c r="B88" s="59" t="s">
        <v>544</v>
      </c>
      <c r="C88" s="58">
        <v>70.166700000000006</v>
      </c>
      <c r="D88" s="58">
        <v>23.6</v>
      </c>
      <c r="E88" s="58">
        <v>4.7</v>
      </c>
      <c r="F88" s="59" t="s">
        <v>544</v>
      </c>
      <c r="G88" s="58">
        <v>81.900000000000006</v>
      </c>
      <c r="H88" s="58">
        <v>75.7</v>
      </c>
      <c r="I88" s="58">
        <v>88.2</v>
      </c>
      <c r="J88" s="58">
        <v>79.099999999999994</v>
      </c>
      <c r="K88" s="59" t="s">
        <v>544</v>
      </c>
      <c r="L88" s="58">
        <v>2.6</v>
      </c>
      <c r="M88" s="58">
        <v>75</v>
      </c>
      <c r="P88" s="3">
        <f>Quartalsdaten!A87</f>
        <v>29677</v>
      </c>
      <c r="Q88" s="18">
        <v>77.33</v>
      </c>
      <c r="R88" s="13">
        <v>64.930000000000007</v>
      </c>
      <c r="S88" s="18">
        <v>77.510000000000005</v>
      </c>
      <c r="W88" s="18">
        <v>205.54</v>
      </c>
      <c r="X88" s="18">
        <v>57.2</v>
      </c>
      <c r="Y88" s="18">
        <v>56.96</v>
      </c>
      <c r="Z88" s="37">
        <v>82.5</v>
      </c>
      <c r="AH88" s="3">
        <v>25568</v>
      </c>
      <c r="AI88" s="58">
        <v>1.7</v>
      </c>
      <c r="AJ88" s="58">
        <v>40</v>
      </c>
      <c r="AK88" s="59" t="s">
        <v>544</v>
      </c>
      <c r="AL88" s="58">
        <v>88.5</v>
      </c>
      <c r="AM88" s="58">
        <v>83.4</v>
      </c>
      <c r="AN88" s="58">
        <v>94.1</v>
      </c>
      <c r="AO88" s="59" t="s">
        <v>544</v>
      </c>
      <c r="AP88" s="58">
        <v>-8.6</v>
      </c>
      <c r="AQ88" s="58">
        <v>-20.8</v>
      </c>
      <c r="AR88" s="58">
        <v>51</v>
      </c>
      <c r="AV88" s="59" t="s">
        <v>153</v>
      </c>
      <c r="AW88" s="59" t="s">
        <v>544</v>
      </c>
      <c r="AX88" s="59" t="s">
        <v>544</v>
      </c>
      <c r="AY88" s="59" t="s">
        <v>544</v>
      </c>
      <c r="AZ88" s="59" t="s">
        <v>544</v>
      </c>
      <c r="BA88" s="59" t="s">
        <v>544</v>
      </c>
      <c r="BB88" s="59" t="s">
        <v>544</v>
      </c>
      <c r="BC88" s="59" t="s">
        <v>544</v>
      </c>
      <c r="BD88" s="59" t="s">
        <v>544</v>
      </c>
      <c r="BE88" s="59" t="s">
        <v>544</v>
      </c>
      <c r="BF88" s="59" t="s">
        <v>544</v>
      </c>
    </row>
    <row r="89" spans="1:58">
      <c r="A89" s="59" t="s">
        <v>154</v>
      </c>
      <c r="B89" s="59" t="s">
        <v>544</v>
      </c>
      <c r="C89" s="58">
        <v>71.133300000000006</v>
      </c>
      <c r="D89" s="58">
        <v>24.5</v>
      </c>
      <c r="E89" s="58">
        <v>1.7</v>
      </c>
      <c r="F89" s="59" t="s">
        <v>544</v>
      </c>
      <c r="G89" s="58">
        <v>83.2</v>
      </c>
      <c r="H89" s="58">
        <v>75.5</v>
      </c>
      <c r="I89" s="58">
        <v>91.2</v>
      </c>
      <c r="J89" s="58">
        <v>78.8</v>
      </c>
      <c r="K89" s="59" t="s">
        <v>544</v>
      </c>
      <c r="L89" s="58">
        <v>2.37</v>
      </c>
      <c r="M89" s="58">
        <v>69.5</v>
      </c>
      <c r="P89" s="3">
        <f>Quartalsdaten!A88</f>
        <v>29768</v>
      </c>
      <c r="Q89" s="18">
        <v>77.319999999999993</v>
      </c>
      <c r="R89" s="13">
        <v>63.19</v>
      </c>
      <c r="S89" s="18">
        <v>76.760000000000005</v>
      </c>
      <c r="W89" s="18">
        <v>208</v>
      </c>
      <c r="X89" s="18">
        <v>60.92</v>
      </c>
      <c r="Y89" s="18">
        <v>59.1</v>
      </c>
      <c r="Z89" s="37">
        <v>82.43</v>
      </c>
      <c r="AH89" s="3">
        <v>25568</v>
      </c>
      <c r="AI89" s="58">
        <v>-2.2999999999999998</v>
      </c>
      <c r="AJ89" s="58">
        <v>19</v>
      </c>
      <c r="AK89" s="59" t="s">
        <v>544</v>
      </c>
      <c r="AL89" s="58">
        <v>87.5</v>
      </c>
      <c r="AM89" s="58">
        <v>81.2</v>
      </c>
      <c r="AN89" s="58">
        <v>94.6</v>
      </c>
      <c r="AO89" s="59" t="s">
        <v>544</v>
      </c>
      <c r="AP89" s="58">
        <v>-11.5</v>
      </c>
      <c r="AQ89" s="58">
        <v>-21.3</v>
      </c>
      <c r="AR89" s="58">
        <v>54.1</v>
      </c>
      <c r="AV89" s="59" t="s">
        <v>154</v>
      </c>
      <c r="AW89" s="59" t="s">
        <v>544</v>
      </c>
      <c r="AX89" s="59" t="s">
        <v>544</v>
      </c>
      <c r="AY89" s="59" t="s">
        <v>544</v>
      </c>
      <c r="AZ89" s="59" t="s">
        <v>544</v>
      </c>
      <c r="BA89" s="59" t="s">
        <v>544</v>
      </c>
      <c r="BB89" s="59" t="s">
        <v>544</v>
      </c>
      <c r="BC89" s="59" t="s">
        <v>544</v>
      </c>
      <c r="BD89" s="59" t="s">
        <v>544</v>
      </c>
      <c r="BE89" s="59" t="s">
        <v>544</v>
      </c>
      <c r="BF89" s="59" t="s">
        <v>544</v>
      </c>
    </row>
    <row r="90" spans="1:58">
      <c r="A90" s="59" t="s">
        <v>155</v>
      </c>
      <c r="B90" s="59" t="s">
        <v>544</v>
      </c>
      <c r="C90" s="58">
        <v>72.099999999999994</v>
      </c>
      <c r="D90" s="58">
        <v>44.9</v>
      </c>
      <c r="E90" s="58">
        <v>50.3</v>
      </c>
      <c r="F90" s="59" t="s">
        <v>544</v>
      </c>
      <c r="G90" s="58">
        <v>83.8</v>
      </c>
      <c r="H90" s="58">
        <v>75.400000000000006</v>
      </c>
      <c r="I90" s="58">
        <v>92.3</v>
      </c>
      <c r="J90" s="58">
        <v>79</v>
      </c>
      <c r="K90" s="59" t="s">
        <v>544</v>
      </c>
      <c r="L90" s="58">
        <v>2.2000000000000002</v>
      </c>
      <c r="M90" s="58">
        <v>70.400000000000006</v>
      </c>
      <c r="P90" s="3">
        <f>Quartalsdaten!A89</f>
        <v>29860</v>
      </c>
      <c r="Q90" s="18">
        <v>77.62</v>
      </c>
      <c r="R90" s="13">
        <v>60.55</v>
      </c>
      <c r="S90" s="18">
        <v>75.92</v>
      </c>
      <c r="W90" s="18">
        <v>210.45</v>
      </c>
      <c r="X90" s="18">
        <v>62.66</v>
      </c>
      <c r="Y90" s="18">
        <v>58.1</v>
      </c>
      <c r="Z90" s="37">
        <v>82.66</v>
      </c>
      <c r="AH90" s="3">
        <v>25568</v>
      </c>
      <c r="AI90" s="58">
        <v>14.1</v>
      </c>
      <c r="AJ90" s="58">
        <v>7</v>
      </c>
      <c r="AK90" s="59" t="s">
        <v>544</v>
      </c>
      <c r="AL90" s="58">
        <v>87.3</v>
      </c>
      <c r="AM90" s="58">
        <v>80.099999999999994</v>
      </c>
      <c r="AN90" s="58">
        <v>95.3</v>
      </c>
      <c r="AO90" s="59" t="s">
        <v>544</v>
      </c>
      <c r="AP90" s="58">
        <v>-16.899999999999999</v>
      </c>
      <c r="AQ90" s="58">
        <v>-19</v>
      </c>
      <c r="AR90" s="58">
        <v>58.7</v>
      </c>
      <c r="AV90" s="59" t="s">
        <v>155</v>
      </c>
      <c r="AW90" s="59" t="s">
        <v>544</v>
      </c>
      <c r="AX90" s="59" t="s">
        <v>544</v>
      </c>
      <c r="AY90" s="59" t="s">
        <v>544</v>
      </c>
      <c r="AZ90" s="59" t="s">
        <v>544</v>
      </c>
      <c r="BA90" s="59" t="s">
        <v>544</v>
      </c>
      <c r="BB90" s="59" t="s">
        <v>544</v>
      </c>
      <c r="BC90" s="59" t="s">
        <v>544</v>
      </c>
      <c r="BD90" s="59" t="s">
        <v>544</v>
      </c>
      <c r="BE90" s="59" t="s">
        <v>544</v>
      </c>
      <c r="BF90" s="59" t="s">
        <v>544</v>
      </c>
    </row>
    <row r="91" spans="1:58">
      <c r="A91" s="59" t="s">
        <v>156</v>
      </c>
      <c r="B91" s="59" t="s">
        <v>544</v>
      </c>
      <c r="C91" s="58">
        <v>73</v>
      </c>
      <c r="D91" s="58">
        <v>43.13</v>
      </c>
      <c r="E91" s="58">
        <v>60.7</v>
      </c>
      <c r="F91" s="59" t="s">
        <v>544</v>
      </c>
      <c r="G91" s="58">
        <v>81.7</v>
      </c>
      <c r="H91" s="58">
        <v>74.099999999999994</v>
      </c>
      <c r="I91" s="58">
        <v>89.5</v>
      </c>
      <c r="J91" s="58">
        <v>78.400000000000006</v>
      </c>
      <c r="K91" s="59" t="s">
        <v>544</v>
      </c>
      <c r="L91" s="58">
        <v>2.27</v>
      </c>
      <c r="M91" s="58">
        <v>70.900000000000006</v>
      </c>
      <c r="P91" s="3">
        <f>Quartalsdaten!A90</f>
        <v>29952</v>
      </c>
      <c r="Q91" s="18">
        <v>77.59</v>
      </c>
      <c r="R91" s="13">
        <v>60.23</v>
      </c>
      <c r="S91" s="18">
        <v>76.81</v>
      </c>
      <c r="W91" s="18">
        <v>213.34</v>
      </c>
      <c r="X91" s="18">
        <v>63.69</v>
      </c>
      <c r="Y91" s="18">
        <v>60.05</v>
      </c>
      <c r="Z91" s="37">
        <v>83.15</v>
      </c>
      <c r="AH91" s="3">
        <v>25568</v>
      </c>
      <c r="AI91" s="58">
        <v>22.1</v>
      </c>
      <c r="AJ91" s="58">
        <v>3</v>
      </c>
      <c r="AK91" s="59" t="s">
        <v>544</v>
      </c>
      <c r="AL91" s="58">
        <v>87.8</v>
      </c>
      <c r="AM91" s="58">
        <v>79.900000000000006</v>
      </c>
      <c r="AN91" s="58">
        <v>96.5</v>
      </c>
      <c r="AO91" s="59" t="s">
        <v>544</v>
      </c>
      <c r="AP91" s="58">
        <v>-14.1</v>
      </c>
      <c r="AQ91" s="58">
        <v>-18.5</v>
      </c>
      <c r="AR91" s="58">
        <v>61</v>
      </c>
      <c r="AV91" s="59" t="s">
        <v>156</v>
      </c>
      <c r="AW91" s="59" t="s">
        <v>544</v>
      </c>
      <c r="AX91" s="59" t="s">
        <v>544</v>
      </c>
      <c r="AY91" s="59" t="s">
        <v>544</v>
      </c>
      <c r="AZ91" s="59" t="s">
        <v>544</v>
      </c>
      <c r="BA91" s="59" t="s">
        <v>544</v>
      </c>
      <c r="BB91" s="59" t="s">
        <v>544</v>
      </c>
      <c r="BC91" s="59" t="s">
        <v>544</v>
      </c>
      <c r="BD91" s="59" t="s">
        <v>544</v>
      </c>
      <c r="BE91" s="59" t="s">
        <v>544</v>
      </c>
      <c r="BF91" s="59" t="s">
        <v>544</v>
      </c>
    </row>
    <row r="92" spans="1:58">
      <c r="A92" s="59" t="s">
        <v>157</v>
      </c>
      <c r="B92" s="59" t="s">
        <v>544</v>
      </c>
      <c r="C92" s="58">
        <v>73.900000000000006</v>
      </c>
      <c r="D92" s="58">
        <v>15.7</v>
      </c>
      <c r="E92" s="58">
        <v>1.3</v>
      </c>
      <c r="F92" s="59" t="s">
        <v>544</v>
      </c>
      <c r="G92" s="58">
        <v>80.7</v>
      </c>
      <c r="H92" s="58">
        <v>72</v>
      </c>
      <c r="I92" s="58">
        <v>89.6</v>
      </c>
      <c r="J92" s="58">
        <v>77.400000000000006</v>
      </c>
      <c r="K92" s="59" t="s">
        <v>544</v>
      </c>
      <c r="L92" s="58">
        <v>2.1</v>
      </c>
      <c r="M92" s="58">
        <v>72.099999999999994</v>
      </c>
      <c r="P92" s="3">
        <f>Quartalsdaten!A91</f>
        <v>30042</v>
      </c>
      <c r="Q92" s="18">
        <v>76.87</v>
      </c>
      <c r="R92" s="13">
        <v>58.99</v>
      </c>
      <c r="S92" s="18">
        <v>76.290000000000006</v>
      </c>
      <c r="W92" s="18">
        <v>214.77</v>
      </c>
      <c r="X92" s="18">
        <v>63.63</v>
      </c>
      <c r="Y92" s="18">
        <v>59.14</v>
      </c>
      <c r="Z92" s="37">
        <v>84.53</v>
      </c>
      <c r="AH92" s="3">
        <v>25568</v>
      </c>
      <c r="AI92" s="58">
        <v>27.1</v>
      </c>
      <c r="AJ92" s="58">
        <v>7</v>
      </c>
      <c r="AK92" s="59" t="s">
        <v>544</v>
      </c>
      <c r="AL92" s="58">
        <v>89</v>
      </c>
      <c r="AM92" s="58">
        <v>80.400000000000006</v>
      </c>
      <c r="AN92" s="58">
        <v>98.1</v>
      </c>
      <c r="AO92" s="59" t="s">
        <v>544</v>
      </c>
      <c r="AP92" s="58">
        <v>-9.3000000000000007</v>
      </c>
      <c r="AQ92" s="58">
        <v>-16</v>
      </c>
      <c r="AR92" s="58">
        <v>62.3</v>
      </c>
      <c r="AV92" s="59" t="s">
        <v>157</v>
      </c>
      <c r="AW92" s="59" t="s">
        <v>544</v>
      </c>
      <c r="AX92" s="59" t="s">
        <v>544</v>
      </c>
      <c r="AY92" s="59" t="s">
        <v>544</v>
      </c>
      <c r="AZ92" s="59" t="s">
        <v>544</v>
      </c>
      <c r="BA92" s="59" t="s">
        <v>544</v>
      </c>
      <c r="BB92" s="59" t="s">
        <v>544</v>
      </c>
      <c r="BC92" s="59" t="s">
        <v>544</v>
      </c>
      <c r="BD92" s="59" t="s">
        <v>544</v>
      </c>
      <c r="BE92" s="59" t="s">
        <v>544</v>
      </c>
      <c r="BF92" s="59" t="s">
        <v>544</v>
      </c>
    </row>
    <row r="93" spans="1:58">
      <c r="A93" s="59" t="s">
        <v>158</v>
      </c>
      <c r="B93" s="59" t="s">
        <v>544</v>
      </c>
      <c r="C93" s="58">
        <v>74.7333</v>
      </c>
      <c r="D93" s="58">
        <v>17.37</v>
      </c>
      <c r="E93" s="58">
        <v>0</v>
      </c>
      <c r="F93" s="59" t="s">
        <v>544</v>
      </c>
      <c r="G93" s="58">
        <v>77.2</v>
      </c>
      <c r="H93" s="58">
        <v>68.5</v>
      </c>
      <c r="I93" s="58">
        <v>86.2</v>
      </c>
      <c r="J93" s="58">
        <v>74.8</v>
      </c>
      <c r="K93" s="59" t="s">
        <v>544</v>
      </c>
      <c r="L93" s="58">
        <v>2.0299999999999998</v>
      </c>
      <c r="M93" s="58">
        <v>70.599999999999994</v>
      </c>
      <c r="P93" s="3">
        <f>Quartalsdaten!A92</f>
        <v>30133</v>
      </c>
      <c r="Q93" s="18">
        <v>75.78</v>
      </c>
      <c r="R93" s="13">
        <v>57.97</v>
      </c>
      <c r="S93" s="18">
        <v>75.459999999999994</v>
      </c>
      <c r="W93" s="18">
        <v>215.17</v>
      </c>
      <c r="X93" s="18">
        <v>62.53</v>
      </c>
      <c r="Y93" s="18">
        <v>57.7</v>
      </c>
      <c r="Z93" s="37">
        <v>85.97</v>
      </c>
      <c r="AH93" s="3">
        <v>25568</v>
      </c>
      <c r="AI93" s="58">
        <v>19.2</v>
      </c>
      <c r="AJ93" s="58">
        <v>1</v>
      </c>
      <c r="AK93" s="59" t="s">
        <v>544</v>
      </c>
      <c r="AL93" s="58">
        <v>90.4</v>
      </c>
      <c r="AM93" s="58">
        <v>81.900000000000006</v>
      </c>
      <c r="AN93" s="58">
        <v>99.7</v>
      </c>
      <c r="AO93" s="59" t="s">
        <v>544</v>
      </c>
      <c r="AP93" s="58">
        <v>-16.399999999999999</v>
      </c>
      <c r="AQ93" s="58">
        <v>-13.6</v>
      </c>
      <c r="AR93" s="58">
        <v>65</v>
      </c>
      <c r="AV93" s="59" t="s">
        <v>158</v>
      </c>
      <c r="AW93" s="59" t="s">
        <v>544</v>
      </c>
      <c r="AX93" s="59" t="s">
        <v>544</v>
      </c>
      <c r="AY93" s="59" t="s">
        <v>544</v>
      </c>
      <c r="AZ93" s="59" t="s">
        <v>544</v>
      </c>
      <c r="BA93" s="59" t="s">
        <v>544</v>
      </c>
      <c r="BB93" s="59" t="s">
        <v>544</v>
      </c>
      <c r="BC93" s="59" t="s">
        <v>544</v>
      </c>
      <c r="BD93" s="59" t="s">
        <v>544</v>
      </c>
      <c r="BE93" s="59" t="s">
        <v>544</v>
      </c>
      <c r="BF93" s="59" t="s">
        <v>544</v>
      </c>
    </row>
    <row r="94" spans="1:58">
      <c r="A94" s="59" t="s">
        <v>159</v>
      </c>
      <c r="B94" s="59" t="s">
        <v>544</v>
      </c>
      <c r="C94" s="58">
        <v>75.433300000000003</v>
      </c>
      <c r="D94" s="58">
        <v>8.5</v>
      </c>
      <c r="E94" s="58">
        <v>12</v>
      </c>
      <c r="F94" s="59" t="s">
        <v>544</v>
      </c>
      <c r="G94" s="58">
        <v>79.099999999999994</v>
      </c>
      <c r="H94" s="58">
        <v>68.400000000000006</v>
      </c>
      <c r="I94" s="58">
        <v>90.3</v>
      </c>
      <c r="J94" s="58">
        <v>74.599999999999994</v>
      </c>
      <c r="K94" s="59" t="s">
        <v>544</v>
      </c>
      <c r="L94" s="58">
        <v>2.0299999999999998</v>
      </c>
      <c r="M94" s="58">
        <v>73.900000000000006</v>
      </c>
      <c r="P94" s="3">
        <f>Quartalsdaten!A93</f>
        <v>30225</v>
      </c>
      <c r="Q94" s="18">
        <v>76.64</v>
      </c>
      <c r="R94" s="13">
        <v>57.69</v>
      </c>
      <c r="S94" s="18">
        <v>75.17</v>
      </c>
      <c r="W94" s="18">
        <v>216.72</v>
      </c>
      <c r="X94" s="18">
        <v>63.02</v>
      </c>
      <c r="Y94" s="18">
        <v>57.4</v>
      </c>
      <c r="Z94" s="37">
        <v>85.78</v>
      </c>
      <c r="AH94" s="3">
        <v>25568</v>
      </c>
      <c r="AI94" s="58">
        <v>18</v>
      </c>
      <c r="AJ94" s="58">
        <v>0</v>
      </c>
      <c r="AK94" s="59" t="s">
        <v>544</v>
      </c>
      <c r="AL94" s="58">
        <v>94.1</v>
      </c>
      <c r="AM94" s="58">
        <v>85.2</v>
      </c>
      <c r="AN94" s="58">
        <v>103.9</v>
      </c>
      <c r="AO94" s="59" t="s">
        <v>544</v>
      </c>
      <c r="AP94" s="58">
        <v>-8.3000000000000007</v>
      </c>
      <c r="AQ94" s="58">
        <v>-8.8000000000000007</v>
      </c>
      <c r="AR94" s="58">
        <v>66.3</v>
      </c>
      <c r="AV94" s="59" t="s">
        <v>159</v>
      </c>
      <c r="AW94" s="59" t="s">
        <v>544</v>
      </c>
      <c r="AX94" s="59" t="s">
        <v>544</v>
      </c>
      <c r="AY94" s="59" t="s">
        <v>544</v>
      </c>
      <c r="AZ94" s="59" t="s">
        <v>544</v>
      </c>
      <c r="BA94" s="59" t="s">
        <v>544</v>
      </c>
      <c r="BB94" s="59" t="s">
        <v>544</v>
      </c>
      <c r="BC94" s="59" t="s">
        <v>544</v>
      </c>
      <c r="BD94" s="59" t="s">
        <v>544</v>
      </c>
      <c r="BE94" s="59" t="s">
        <v>544</v>
      </c>
      <c r="BF94" s="59" t="s">
        <v>544</v>
      </c>
    </row>
    <row r="95" spans="1:58">
      <c r="A95" s="59" t="s">
        <v>160</v>
      </c>
      <c r="B95" s="59" t="s">
        <v>544</v>
      </c>
      <c r="C95" s="58">
        <v>76</v>
      </c>
      <c r="D95" s="58">
        <v>6.53</v>
      </c>
      <c r="E95" s="58">
        <v>42.7</v>
      </c>
      <c r="F95" s="59" t="s">
        <v>544</v>
      </c>
      <c r="G95" s="58">
        <v>86.3</v>
      </c>
      <c r="H95" s="58">
        <v>73.900000000000006</v>
      </c>
      <c r="I95" s="58">
        <v>99.3</v>
      </c>
      <c r="J95" s="58">
        <v>76.5</v>
      </c>
      <c r="K95" s="59" t="s">
        <v>544</v>
      </c>
      <c r="L95" s="58">
        <v>2.33</v>
      </c>
      <c r="M95" s="58">
        <v>84.9</v>
      </c>
      <c r="P95" s="3">
        <f>Quartalsdaten!A94</f>
        <v>30317</v>
      </c>
      <c r="Q95" s="18">
        <v>77.290000000000006</v>
      </c>
      <c r="R95" s="13">
        <v>58.84</v>
      </c>
      <c r="S95" s="18">
        <v>76.25</v>
      </c>
      <c r="W95" s="18">
        <v>219.69</v>
      </c>
      <c r="X95" s="18">
        <v>62.7</v>
      </c>
      <c r="Y95" s="18">
        <v>57.2</v>
      </c>
      <c r="Z95" s="37">
        <v>84.8</v>
      </c>
      <c r="AH95" s="3">
        <v>25568</v>
      </c>
      <c r="AI95" s="58">
        <v>22.3</v>
      </c>
      <c r="AJ95" s="58">
        <v>1</v>
      </c>
      <c r="AK95" s="59" t="s">
        <v>544</v>
      </c>
      <c r="AL95" s="58">
        <v>96.8</v>
      </c>
      <c r="AM95" s="58">
        <v>89.8</v>
      </c>
      <c r="AN95" s="58">
        <v>104.4</v>
      </c>
      <c r="AO95" s="59" t="s">
        <v>544</v>
      </c>
      <c r="AP95" s="58">
        <v>-2.5</v>
      </c>
      <c r="AQ95" s="58">
        <v>-7.1</v>
      </c>
      <c r="AR95" s="58">
        <v>67.5</v>
      </c>
      <c r="AV95" s="59" t="s">
        <v>160</v>
      </c>
      <c r="AW95" s="59" t="s">
        <v>544</v>
      </c>
      <c r="AX95" s="59" t="s">
        <v>544</v>
      </c>
      <c r="AY95" s="59" t="s">
        <v>544</v>
      </c>
      <c r="AZ95" s="59" t="s">
        <v>544</v>
      </c>
      <c r="BA95" s="59" t="s">
        <v>544</v>
      </c>
      <c r="BB95" s="59" t="s">
        <v>544</v>
      </c>
      <c r="BC95" s="59" t="s">
        <v>544</v>
      </c>
      <c r="BD95" s="59" t="s">
        <v>544</v>
      </c>
      <c r="BE95" s="59" t="s">
        <v>544</v>
      </c>
      <c r="BF95" s="59" t="s">
        <v>544</v>
      </c>
    </row>
    <row r="96" spans="1:58">
      <c r="A96" s="59" t="s">
        <v>161</v>
      </c>
      <c r="B96" s="59" t="s">
        <v>544</v>
      </c>
      <c r="C96" s="58">
        <v>76.366699999999994</v>
      </c>
      <c r="D96" s="58">
        <v>24.87</v>
      </c>
      <c r="E96" s="58">
        <v>9.3000000000000007</v>
      </c>
      <c r="F96" s="59" t="s">
        <v>544</v>
      </c>
      <c r="G96" s="58">
        <v>89</v>
      </c>
      <c r="H96" s="58">
        <v>77.5</v>
      </c>
      <c r="I96" s="58">
        <v>100.9</v>
      </c>
      <c r="J96" s="58">
        <v>78.2</v>
      </c>
      <c r="K96" s="59" t="s">
        <v>544</v>
      </c>
      <c r="L96" s="58">
        <v>2.57</v>
      </c>
      <c r="M96" s="58">
        <v>84.6</v>
      </c>
      <c r="P96" s="3">
        <f>Quartalsdaten!A95</f>
        <v>30407</v>
      </c>
      <c r="Q96" s="18">
        <v>78.37</v>
      </c>
      <c r="R96" s="13">
        <v>61.86</v>
      </c>
      <c r="S96" s="18">
        <v>78.040000000000006</v>
      </c>
      <c r="W96" s="18">
        <v>222.51</v>
      </c>
      <c r="X96" s="18">
        <v>63.11</v>
      </c>
      <c r="Y96" s="18">
        <v>59.68</v>
      </c>
      <c r="Z96" s="37">
        <v>84.78</v>
      </c>
      <c r="AH96" s="3">
        <v>25568</v>
      </c>
      <c r="AI96" s="58">
        <v>21.5</v>
      </c>
      <c r="AJ96" s="58">
        <v>2</v>
      </c>
      <c r="AK96" s="59" t="s">
        <v>544</v>
      </c>
      <c r="AL96" s="58">
        <v>98.1</v>
      </c>
      <c r="AM96" s="58">
        <v>91.4</v>
      </c>
      <c r="AN96" s="58">
        <v>105.5</v>
      </c>
      <c r="AO96" s="59" t="s">
        <v>544</v>
      </c>
      <c r="AP96" s="58">
        <v>-11.7</v>
      </c>
      <c r="AQ96" s="58">
        <v>-9.5</v>
      </c>
      <c r="AR96" s="58">
        <v>67.5</v>
      </c>
      <c r="AV96" s="59" t="s">
        <v>161</v>
      </c>
      <c r="AW96" s="59" t="s">
        <v>544</v>
      </c>
      <c r="AX96" s="59" t="s">
        <v>544</v>
      </c>
      <c r="AY96" s="59" t="s">
        <v>544</v>
      </c>
      <c r="AZ96" s="59" t="s">
        <v>544</v>
      </c>
      <c r="BA96" s="59" t="s">
        <v>544</v>
      </c>
      <c r="BB96" s="59" t="s">
        <v>544</v>
      </c>
      <c r="BC96" s="59" t="s">
        <v>544</v>
      </c>
      <c r="BD96" s="59" t="s">
        <v>544</v>
      </c>
      <c r="BE96" s="59" t="s">
        <v>544</v>
      </c>
      <c r="BF96" s="59" t="s">
        <v>544</v>
      </c>
    </row>
    <row r="97" spans="1:58">
      <c r="A97" s="59" t="s">
        <v>162</v>
      </c>
      <c r="B97" s="59" t="s">
        <v>544</v>
      </c>
      <c r="C97" s="58">
        <v>77.099999999999994</v>
      </c>
      <c r="D97" s="58">
        <v>17.8</v>
      </c>
      <c r="E97" s="58">
        <v>0.3</v>
      </c>
      <c r="F97" s="59" t="s">
        <v>544</v>
      </c>
      <c r="G97" s="58">
        <v>91.7</v>
      </c>
      <c r="H97" s="58">
        <v>80.900000000000006</v>
      </c>
      <c r="I97" s="58">
        <v>102.9</v>
      </c>
      <c r="J97" s="58">
        <v>79</v>
      </c>
      <c r="K97" s="59" t="s">
        <v>544</v>
      </c>
      <c r="L97" s="58">
        <v>2.57</v>
      </c>
      <c r="M97" s="58">
        <v>82.8</v>
      </c>
      <c r="P97" s="3">
        <f>Quartalsdaten!A96</f>
        <v>30498</v>
      </c>
      <c r="Q97" s="18">
        <v>77.17</v>
      </c>
      <c r="R97" s="13">
        <v>61.43</v>
      </c>
      <c r="S97" s="18">
        <v>77.89</v>
      </c>
      <c r="W97" s="18">
        <v>225.01</v>
      </c>
      <c r="X97" s="18">
        <v>64.3</v>
      </c>
      <c r="Y97" s="18">
        <v>61.56</v>
      </c>
      <c r="Z97" s="37">
        <v>86.53</v>
      </c>
      <c r="AH97" s="3">
        <v>25568</v>
      </c>
      <c r="AI97" s="58">
        <v>18.5</v>
      </c>
      <c r="AJ97" s="58">
        <v>7</v>
      </c>
      <c r="AK97" s="59" t="s">
        <v>544</v>
      </c>
      <c r="AL97" s="58">
        <v>101.3</v>
      </c>
      <c r="AM97" s="58">
        <v>96.3</v>
      </c>
      <c r="AN97" s="58">
        <v>106.9</v>
      </c>
      <c r="AO97" s="59" t="s">
        <v>544</v>
      </c>
      <c r="AP97" s="58">
        <v>-9.5</v>
      </c>
      <c r="AQ97" s="58">
        <v>-8.6</v>
      </c>
      <c r="AR97" s="58">
        <v>66.7</v>
      </c>
      <c r="AV97" s="59" t="s">
        <v>162</v>
      </c>
      <c r="AW97" s="59" t="s">
        <v>544</v>
      </c>
      <c r="AX97" s="59" t="s">
        <v>544</v>
      </c>
      <c r="AY97" s="59" t="s">
        <v>544</v>
      </c>
      <c r="AZ97" s="59" t="s">
        <v>544</v>
      </c>
      <c r="BA97" s="59" t="s">
        <v>544</v>
      </c>
      <c r="BB97" s="59" t="s">
        <v>544</v>
      </c>
      <c r="BC97" s="59" t="s">
        <v>544</v>
      </c>
      <c r="BD97" s="59" t="s">
        <v>544</v>
      </c>
      <c r="BE97" s="59" t="s">
        <v>544</v>
      </c>
      <c r="BF97" s="59" t="s">
        <v>544</v>
      </c>
    </row>
    <row r="98" spans="1:58">
      <c r="A98" s="59" t="s">
        <v>163</v>
      </c>
      <c r="B98" s="59" t="s">
        <v>544</v>
      </c>
      <c r="C98" s="58">
        <v>77.5</v>
      </c>
      <c r="D98" s="58">
        <v>19.8</v>
      </c>
      <c r="E98" s="58">
        <v>21.3</v>
      </c>
      <c r="F98" s="59" t="s">
        <v>544</v>
      </c>
      <c r="G98" s="58">
        <v>95.1</v>
      </c>
      <c r="H98" s="58">
        <v>84.4</v>
      </c>
      <c r="I98" s="58">
        <v>106.1</v>
      </c>
      <c r="J98" s="58">
        <v>80.099999999999994</v>
      </c>
      <c r="K98" s="59" t="s">
        <v>544</v>
      </c>
      <c r="L98" s="58">
        <v>2.5</v>
      </c>
      <c r="M98" s="58">
        <v>82.4</v>
      </c>
      <c r="P98" s="3">
        <f>Quartalsdaten!A97</f>
        <v>30590</v>
      </c>
      <c r="Q98" s="18">
        <v>78.3</v>
      </c>
      <c r="R98" s="13">
        <v>64.25</v>
      </c>
      <c r="S98" s="18">
        <v>78.8</v>
      </c>
      <c r="W98" s="18">
        <v>229.98</v>
      </c>
      <c r="X98" s="18">
        <v>66.17</v>
      </c>
      <c r="Y98" s="18">
        <v>63.24</v>
      </c>
      <c r="Z98" s="37">
        <v>85.63</v>
      </c>
      <c r="AH98" s="3">
        <v>25568</v>
      </c>
      <c r="AI98" s="58">
        <v>30.1</v>
      </c>
      <c r="AJ98" s="58">
        <v>55</v>
      </c>
      <c r="AK98" s="59" t="s">
        <v>544</v>
      </c>
      <c r="AL98" s="58">
        <v>103</v>
      </c>
      <c r="AM98" s="58">
        <v>100.1</v>
      </c>
      <c r="AN98" s="58">
        <v>106.7</v>
      </c>
      <c r="AO98" s="59" t="s">
        <v>544</v>
      </c>
      <c r="AP98" s="58">
        <v>3.2</v>
      </c>
      <c r="AQ98" s="58">
        <v>-1.2</v>
      </c>
      <c r="AR98" s="58">
        <v>59.7</v>
      </c>
      <c r="AV98" s="59" t="s">
        <v>163</v>
      </c>
      <c r="AW98" s="59" t="s">
        <v>544</v>
      </c>
      <c r="AX98" s="59" t="s">
        <v>544</v>
      </c>
      <c r="AY98" s="59" t="s">
        <v>544</v>
      </c>
      <c r="AZ98" s="59" t="s">
        <v>544</v>
      </c>
      <c r="BA98" s="59" t="s">
        <v>544</v>
      </c>
      <c r="BB98" s="59" t="s">
        <v>544</v>
      </c>
      <c r="BC98" s="59" t="s">
        <v>544</v>
      </c>
      <c r="BD98" s="59" t="s">
        <v>544</v>
      </c>
      <c r="BE98" s="59" t="s">
        <v>544</v>
      </c>
      <c r="BF98" s="59" t="s">
        <v>544</v>
      </c>
    </row>
    <row r="99" spans="1:58">
      <c r="A99" s="59" t="s">
        <v>164</v>
      </c>
      <c r="B99" s="59" t="s">
        <v>544</v>
      </c>
      <c r="C99" s="58">
        <v>78.133300000000006</v>
      </c>
      <c r="D99" s="58">
        <v>27.83</v>
      </c>
      <c r="E99" s="58">
        <v>54</v>
      </c>
      <c r="F99" s="59" t="s">
        <v>544</v>
      </c>
      <c r="G99" s="58">
        <v>95.7</v>
      </c>
      <c r="H99" s="58">
        <v>87.6</v>
      </c>
      <c r="I99" s="58">
        <v>103.9</v>
      </c>
      <c r="J99" s="58">
        <v>81.7</v>
      </c>
      <c r="K99" s="59" t="s">
        <v>544</v>
      </c>
      <c r="L99" s="58">
        <v>2.33</v>
      </c>
      <c r="M99" s="58">
        <v>81</v>
      </c>
      <c r="P99" s="3">
        <f>Quartalsdaten!A98</f>
        <v>30682</v>
      </c>
      <c r="Q99" s="18">
        <v>78.91</v>
      </c>
      <c r="R99" s="13">
        <v>59.04</v>
      </c>
      <c r="S99" s="18">
        <v>79.09</v>
      </c>
      <c r="W99" s="18">
        <v>233.61</v>
      </c>
      <c r="X99" s="18">
        <v>69.760000000000005</v>
      </c>
      <c r="Y99" s="18">
        <v>65.17</v>
      </c>
      <c r="Z99" s="37">
        <v>86.31</v>
      </c>
      <c r="AH99" s="3">
        <v>25568</v>
      </c>
      <c r="AI99" s="58">
        <v>35.299999999999997</v>
      </c>
      <c r="AJ99" s="58">
        <v>84</v>
      </c>
      <c r="AK99" s="59" t="s">
        <v>544</v>
      </c>
      <c r="AL99" s="58">
        <v>102.6</v>
      </c>
      <c r="AM99" s="58">
        <v>99.1</v>
      </c>
      <c r="AN99" s="58">
        <v>106.4</v>
      </c>
      <c r="AO99" s="59" t="s">
        <v>544</v>
      </c>
      <c r="AP99" s="58">
        <v>-6.4</v>
      </c>
      <c r="AQ99" s="58">
        <v>-6.4</v>
      </c>
      <c r="AR99" s="58">
        <v>48.9</v>
      </c>
      <c r="AV99" s="59" t="s">
        <v>164</v>
      </c>
      <c r="AW99" s="59" t="s">
        <v>544</v>
      </c>
      <c r="AX99" s="59" t="s">
        <v>544</v>
      </c>
      <c r="AY99" s="59" t="s">
        <v>544</v>
      </c>
      <c r="AZ99" s="59" t="s">
        <v>544</v>
      </c>
      <c r="BA99" s="59" t="s">
        <v>544</v>
      </c>
      <c r="BB99" s="59" t="s">
        <v>544</v>
      </c>
      <c r="BC99" s="59" t="s">
        <v>544</v>
      </c>
      <c r="BD99" s="59" t="s">
        <v>544</v>
      </c>
      <c r="BE99" s="59" t="s">
        <v>544</v>
      </c>
      <c r="BF99" s="59" t="s">
        <v>544</v>
      </c>
    </row>
    <row r="100" spans="1:58">
      <c r="A100" s="59" t="s">
        <v>165</v>
      </c>
      <c r="B100" s="59" t="s">
        <v>544</v>
      </c>
      <c r="C100" s="58">
        <v>78.533299999999997</v>
      </c>
      <c r="D100" s="58">
        <v>24.83</v>
      </c>
      <c r="E100" s="58">
        <v>9.3000000000000007</v>
      </c>
      <c r="F100" s="59" t="s">
        <v>544</v>
      </c>
      <c r="G100" s="58">
        <v>90.1</v>
      </c>
      <c r="H100" s="58">
        <v>82.7</v>
      </c>
      <c r="I100" s="58">
        <v>97.7</v>
      </c>
      <c r="J100" s="58">
        <v>76.2</v>
      </c>
      <c r="K100" s="59" t="s">
        <v>544</v>
      </c>
      <c r="L100" s="58">
        <v>2.13</v>
      </c>
      <c r="M100" s="58">
        <v>74.2</v>
      </c>
      <c r="P100" s="3">
        <f>Quartalsdaten!A99</f>
        <v>30773</v>
      </c>
      <c r="Q100" s="18">
        <v>79.25</v>
      </c>
      <c r="R100" s="13">
        <v>55.27</v>
      </c>
      <c r="S100" s="18">
        <v>78.61</v>
      </c>
      <c r="W100" s="18">
        <v>229.79</v>
      </c>
      <c r="X100" s="18">
        <v>68.209999999999994</v>
      </c>
      <c r="Y100" s="18">
        <v>65.849999999999994</v>
      </c>
      <c r="Z100" s="37">
        <v>85.97</v>
      </c>
      <c r="AH100" s="3">
        <v>25568</v>
      </c>
      <c r="AI100" s="58">
        <v>23.1</v>
      </c>
      <c r="AJ100" s="58">
        <v>60</v>
      </c>
      <c r="AK100" s="59" t="s">
        <v>544</v>
      </c>
      <c r="AL100" s="58">
        <v>101.9</v>
      </c>
      <c r="AM100" s="58">
        <v>98.1</v>
      </c>
      <c r="AN100" s="58">
        <v>105.9</v>
      </c>
      <c r="AO100" s="59" t="s">
        <v>544</v>
      </c>
      <c r="AP100" s="58">
        <v>-2.7</v>
      </c>
      <c r="AQ100" s="58">
        <v>-8.4</v>
      </c>
      <c r="AR100" s="58">
        <v>51.7</v>
      </c>
      <c r="AV100" s="59" t="s">
        <v>165</v>
      </c>
      <c r="AW100" s="59" t="s">
        <v>544</v>
      </c>
      <c r="AX100" s="59" t="s">
        <v>544</v>
      </c>
      <c r="AY100" s="59" t="s">
        <v>544</v>
      </c>
      <c r="AZ100" s="59" t="s">
        <v>544</v>
      </c>
      <c r="BA100" s="59" t="s">
        <v>544</v>
      </c>
      <c r="BB100" s="59" t="s">
        <v>544</v>
      </c>
      <c r="BC100" s="59" t="s">
        <v>544</v>
      </c>
      <c r="BD100" s="59" t="s">
        <v>544</v>
      </c>
      <c r="BE100" s="59" t="s">
        <v>544</v>
      </c>
      <c r="BF100" s="59" t="s">
        <v>544</v>
      </c>
    </row>
    <row r="101" spans="1:58">
      <c r="A101" s="59" t="s">
        <v>166</v>
      </c>
      <c r="B101" s="59" t="s">
        <v>544</v>
      </c>
      <c r="C101" s="58">
        <v>78.566699999999997</v>
      </c>
      <c r="D101" s="58">
        <v>22.57</v>
      </c>
      <c r="E101" s="58">
        <v>5</v>
      </c>
      <c r="F101" s="59" t="s">
        <v>544</v>
      </c>
      <c r="G101" s="58">
        <v>91.5</v>
      </c>
      <c r="H101" s="58">
        <v>84.9</v>
      </c>
      <c r="I101" s="58">
        <v>98.2</v>
      </c>
      <c r="J101" s="58">
        <v>82</v>
      </c>
      <c r="K101" s="59" t="s">
        <v>544</v>
      </c>
      <c r="L101" s="58">
        <v>1.97</v>
      </c>
      <c r="M101" s="58">
        <v>72.2</v>
      </c>
      <c r="P101" s="3">
        <f>Quartalsdaten!A100</f>
        <v>30864</v>
      </c>
      <c r="Q101" s="18">
        <v>79.650000000000006</v>
      </c>
      <c r="R101" s="13">
        <v>64.73</v>
      </c>
      <c r="S101" s="18">
        <v>79.709999999999994</v>
      </c>
      <c r="W101" s="18">
        <v>236.97</v>
      </c>
      <c r="X101" s="18">
        <v>73.88</v>
      </c>
      <c r="Y101" s="18">
        <v>68.569999999999993</v>
      </c>
      <c r="Z101" s="37">
        <v>86.32</v>
      </c>
      <c r="AH101" s="3">
        <v>25568</v>
      </c>
      <c r="AI101" s="58">
        <v>16.100000000000001</v>
      </c>
      <c r="AJ101" s="58">
        <v>39</v>
      </c>
      <c r="AK101" s="59" t="s">
        <v>544</v>
      </c>
      <c r="AL101" s="58">
        <v>101.8</v>
      </c>
      <c r="AM101" s="58">
        <v>97.4</v>
      </c>
      <c r="AN101" s="58">
        <v>106.6</v>
      </c>
      <c r="AO101" s="59" t="s">
        <v>544</v>
      </c>
      <c r="AP101" s="58">
        <v>-1.7</v>
      </c>
      <c r="AQ101" s="58">
        <v>-2.2000000000000002</v>
      </c>
      <c r="AR101" s="58">
        <v>59.9</v>
      </c>
      <c r="AV101" s="59" t="s">
        <v>166</v>
      </c>
      <c r="AW101" s="59" t="s">
        <v>544</v>
      </c>
      <c r="AX101" s="59" t="s">
        <v>544</v>
      </c>
      <c r="AY101" s="59" t="s">
        <v>544</v>
      </c>
      <c r="AZ101" s="59" t="s">
        <v>544</v>
      </c>
      <c r="BA101" s="59" t="s">
        <v>544</v>
      </c>
      <c r="BB101" s="59" t="s">
        <v>544</v>
      </c>
      <c r="BC101" s="59" t="s">
        <v>544</v>
      </c>
      <c r="BD101" s="59" t="s">
        <v>544</v>
      </c>
      <c r="BE101" s="59" t="s">
        <v>544</v>
      </c>
      <c r="BF101" s="59" t="s">
        <v>544</v>
      </c>
    </row>
    <row r="102" spans="1:58">
      <c r="A102" s="59" t="s">
        <v>167</v>
      </c>
      <c r="B102" s="59" t="s">
        <v>544</v>
      </c>
      <c r="C102" s="58">
        <v>79.099999999999994</v>
      </c>
      <c r="D102" s="58">
        <v>11.57</v>
      </c>
      <c r="E102" s="58">
        <v>14.3</v>
      </c>
      <c r="F102" s="59" t="s">
        <v>544</v>
      </c>
      <c r="G102" s="58">
        <v>92.8</v>
      </c>
      <c r="H102" s="58">
        <v>86.9</v>
      </c>
      <c r="I102" s="58">
        <v>98.8</v>
      </c>
      <c r="J102" s="58">
        <v>82</v>
      </c>
      <c r="K102" s="59" t="s">
        <v>544</v>
      </c>
      <c r="L102" s="58">
        <v>1.83</v>
      </c>
      <c r="M102" s="58">
        <v>72.099999999999994</v>
      </c>
      <c r="P102" s="3">
        <f>Quartalsdaten!A101</f>
        <v>30956</v>
      </c>
      <c r="Q102" s="18">
        <v>79.63</v>
      </c>
      <c r="R102" s="13">
        <v>65.34</v>
      </c>
      <c r="S102" s="18">
        <v>79.05</v>
      </c>
      <c r="W102" s="18">
        <v>241.35</v>
      </c>
      <c r="X102" s="18">
        <v>78.08</v>
      </c>
      <c r="Y102" s="18">
        <v>68.91</v>
      </c>
      <c r="Z102" s="37">
        <v>87.22</v>
      </c>
      <c r="AH102" s="3">
        <v>25568</v>
      </c>
      <c r="AI102" s="58">
        <v>7.1</v>
      </c>
      <c r="AJ102" s="58">
        <v>2</v>
      </c>
      <c r="AK102" s="59" t="s">
        <v>544</v>
      </c>
      <c r="AL102" s="58">
        <v>104.3</v>
      </c>
      <c r="AM102" s="58">
        <v>100.7</v>
      </c>
      <c r="AN102" s="58">
        <v>108.1</v>
      </c>
      <c r="AO102" s="59" t="s">
        <v>544</v>
      </c>
      <c r="AP102" s="58">
        <v>9.1</v>
      </c>
      <c r="AQ102" s="58">
        <v>3</v>
      </c>
      <c r="AR102" s="58">
        <v>67.400000000000006</v>
      </c>
      <c r="AV102" s="59" t="s">
        <v>167</v>
      </c>
      <c r="AW102" s="59" t="s">
        <v>544</v>
      </c>
      <c r="AX102" s="59" t="s">
        <v>544</v>
      </c>
      <c r="AY102" s="59" t="s">
        <v>544</v>
      </c>
      <c r="AZ102" s="59" t="s">
        <v>544</v>
      </c>
      <c r="BA102" s="59" t="s">
        <v>544</v>
      </c>
      <c r="BB102" s="59" t="s">
        <v>544</v>
      </c>
      <c r="BC102" s="59" t="s">
        <v>544</v>
      </c>
      <c r="BD102" s="59" t="s">
        <v>544</v>
      </c>
      <c r="BE102" s="59" t="s">
        <v>544</v>
      </c>
      <c r="BF102" s="59" t="s">
        <v>544</v>
      </c>
    </row>
    <row r="103" spans="1:58">
      <c r="A103" s="59" t="s">
        <v>168</v>
      </c>
      <c r="B103" s="59" t="s">
        <v>544</v>
      </c>
      <c r="C103" s="58">
        <v>79.966700000000003</v>
      </c>
      <c r="D103" s="58">
        <v>54.23</v>
      </c>
      <c r="E103" s="58">
        <v>68.3</v>
      </c>
      <c r="F103" s="59" t="s">
        <v>544</v>
      </c>
      <c r="G103" s="58">
        <v>93.6</v>
      </c>
      <c r="H103" s="58">
        <v>87</v>
      </c>
      <c r="I103" s="58">
        <v>98.2</v>
      </c>
      <c r="J103" s="58">
        <v>83.6</v>
      </c>
      <c r="K103" s="59" t="s">
        <v>544</v>
      </c>
      <c r="L103" s="58">
        <v>1.97</v>
      </c>
      <c r="M103" s="58">
        <v>74.2</v>
      </c>
      <c r="P103" s="3">
        <f>Quartalsdaten!A102</f>
        <v>31048</v>
      </c>
      <c r="Q103" s="18">
        <v>79.94</v>
      </c>
      <c r="R103" s="13">
        <v>65.22</v>
      </c>
      <c r="S103" s="18">
        <v>79.27</v>
      </c>
      <c r="W103" s="18">
        <v>241.65</v>
      </c>
      <c r="X103" s="18">
        <v>79.89</v>
      </c>
      <c r="Y103" s="18">
        <v>73.42</v>
      </c>
      <c r="Z103" s="37">
        <v>87.51</v>
      </c>
      <c r="AH103" s="3">
        <v>25568</v>
      </c>
      <c r="AI103" s="58">
        <v>23.9</v>
      </c>
      <c r="AJ103" s="58">
        <v>5</v>
      </c>
      <c r="AK103" s="59" t="s">
        <v>544</v>
      </c>
      <c r="AL103" s="58">
        <v>104.9</v>
      </c>
      <c r="AM103" s="58">
        <v>100.5</v>
      </c>
      <c r="AN103" s="58">
        <v>109.7</v>
      </c>
      <c r="AO103" s="59" t="s">
        <v>544</v>
      </c>
      <c r="AP103" s="58">
        <v>1.8</v>
      </c>
      <c r="AQ103" s="58">
        <v>2</v>
      </c>
      <c r="AR103" s="58">
        <v>70.8</v>
      </c>
      <c r="AV103" s="59" t="s">
        <v>168</v>
      </c>
      <c r="AW103" s="59" t="s">
        <v>544</v>
      </c>
      <c r="AX103" s="59" t="s">
        <v>544</v>
      </c>
      <c r="AY103" s="59" t="s">
        <v>544</v>
      </c>
      <c r="AZ103" s="59" t="s">
        <v>544</v>
      </c>
      <c r="BA103" s="59" t="s">
        <v>544</v>
      </c>
      <c r="BB103" s="59" t="s">
        <v>544</v>
      </c>
      <c r="BC103" s="59" t="s">
        <v>544</v>
      </c>
      <c r="BD103" s="59" t="s">
        <v>544</v>
      </c>
      <c r="BE103" s="59" t="s">
        <v>544</v>
      </c>
      <c r="BF103" s="59" t="s">
        <v>544</v>
      </c>
    </row>
    <row r="104" spans="1:58">
      <c r="A104" s="59" t="s">
        <v>169</v>
      </c>
      <c r="B104" s="59" t="s">
        <v>544</v>
      </c>
      <c r="C104" s="58">
        <v>80.3</v>
      </c>
      <c r="D104" s="58">
        <v>27.37</v>
      </c>
      <c r="E104" s="58">
        <v>11.7</v>
      </c>
      <c r="F104" s="59" t="s">
        <v>544</v>
      </c>
      <c r="G104" s="58">
        <v>93.9</v>
      </c>
      <c r="H104" s="58">
        <v>87.3</v>
      </c>
      <c r="I104" s="58">
        <v>99.1</v>
      </c>
      <c r="J104" s="58">
        <v>84.4</v>
      </c>
      <c r="K104" s="59" t="s">
        <v>544</v>
      </c>
      <c r="L104" s="58">
        <v>2</v>
      </c>
      <c r="M104" s="58">
        <v>75.3</v>
      </c>
      <c r="P104" s="3">
        <f>Quartalsdaten!A103</f>
        <v>31138</v>
      </c>
      <c r="Q104" s="18">
        <v>80.510000000000005</v>
      </c>
      <c r="R104" s="13">
        <v>65.430000000000007</v>
      </c>
      <c r="S104" s="18">
        <v>79.66</v>
      </c>
      <c r="W104" s="18">
        <v>243.54</v>
      </c>
      <c r="X104" s="18">
        <v>80.12</v>
      </c>
      <c r="Y104" s="18">
        <v>72.37</v>
      </c>
      <c r="Z104" s="37">
        <v>87.97</v>
      </c>
      <c r="AH104" s="3">
        <v>25568</v>
      </c>
      <c r="AI104" s="58">
        <v>19.8</v>
      </c>
      <c r="AJ104" s="58">
        <v>1</v>
      </c>
      <c r="AK104" s="59" t="s">
        <v>544</v>
      </c>
      <c r="AL104" s="58">
        <v>105.7</v>
      </c>
      <c r="AM104" s="58">
        <v>100.2</v>
      </c>
      <c r="AN104" s="58">
        <v>111.3</v>
      </c>
      <c r="AO104" s="59" t="s">
        <v>544</v>
      </c>
      <c r="AP104" s="58">
        <v>0.6</v>
      </c>
      <c r="AQ104" s="58">
        <v>2</v>
      </c>
      <c r="AR104" s="58">
        <v>71.599999999999994</v>
      </c>
      <c r="AV104" s="59" t="s">
        <v>169</v>
      </c>
      <c r="AW104" s="59" t="s">
        <v>544</v>
      </c>
      <c r="AX104" s="59" t="s">
        <v>544</v>
      </c>
      <c r="AY104" s="59" t="s">
        <v>544</v>
      </c>
      <c r="AZ104" s="59" t="s">
        <v>544</v>
      </c>
      <c r="BA104" s="59" t="s">
        <v>544</v>
      </c>
      <c r="BB104" s="59" t="s">
        <v>544</v>
      </c>
      <c r="BC104" s="59" t="s">
        <v>544</v>
      </c>
      <c r="BD104" s="59" t="s">
        <v>544</v>
      </c>
      <c r="BE104" s="59" t="s">
        <v>544</v>
      </c>
      <c r="BF104" s="59" t="s">
        <v>544</v>
      </c>
    </row>
    <row r="105" spans="1:58">
      <c r="A105" s="59" t="s">
        <v>170</v>
      </c>
      <c r="B105" s="59" t="s">
        <v>544</v>
      </c>
      <c r="C105" s="58">
        <v>80.2</v>
      </c>
      <c r="D105" s="58">
        <v>18.37</v>
      </c>
      <c r="E105" s="58">
        <v>1.7</v>
      </c>
      <c r="F105" s="59" t="s">
        <v>544</v>
      </c>
      <c r="G105" s="58">
        <v>95.3</v>
      </c>
      <c r="H105" s="58">
        <v>90.9</v>
      </c>
      <c r="I105" s="58">
        <v>101.5</v>
      </c>
      <c r="J105" s="58">
        <v>84.2</v>
      </c>
      <c r="K105" s="59" t="s">
        <v>544</v>
      </c>
      <c r="L105" s="58">
        <v>2.1</v>
      </c>
      <c r="M105" s="58">
        <v>79.599999999999994</v>
      </c>
      <c r="P105" s="3">
        <f>Quartalsdaten!A104</f>
        <v>31229</v>
      </c>
      <c r="Q105" s="18">
        <v>81.319999999999993</v>
      </c>
      <c r="R105" s="13">
        <v>66.239999999999995</v>
      </c>
      <c r="S105" s="18">
        <v>80.77</v>
      </c>
      <c r="W105" s="18">
        <v>248.77</v>
      </c>
      <c r="X105" s="18">
        <v>81.569999999999993</v>
      </c>
      <c r="Y105" s="18">
        <v>72.06</v>
      </c>
      <c r="Z105" s="37">
        <v>87.47</v>
      </c>
      <c r="AH105" s="3">
        <v>25568</v>
      </c>
      <c r="AI105" s="58">
        <v>21</v>
      </c>
      <c r="AJ105" s="58">
        <v>1</v>
      </c>
      <c r="AK105" s="59" t="s">
        <v>544</v>
      </c>
      <c r="AL105" s="58">
        <v>107.4</v>
      </c>
      <c r="AM105" s="58">
        <v>102.1</v>
      </c>
      <c r="AN105" s="58">
        <v>112.9</v>
      </c>
      <c r="AO105" s="59" t="s">
        <v>544</v>
      </c>
      <c r="AP105" s="58">
        <v>13.2</v>
      </c>
      <c r="AQ105" s="58">
        <v>8</v>
      </c>
      <c r="AR105" s="58">
        <v>73</v>
      </c>
      <c r="AV105" s="59" t="s">
        <v>170</v>
      </c>
      <c r="AW105" s="59" t="s">
        <v>544</v>
      </c>
      <c r="AX105" s="59" t="s">
        <v>544</v>
      </c>
      <c r="AY105" s="59" t="s">
        <v>544</v>
      </c>
      <c r="AZ105" s="59" t="s">
        <v>544</v>
      </c>
      <c r="BA105" s="59" t="s">
        <v>544</v>
      </c>
      <c r="BB105" s="59" t="s">
        <v>544</v>
      </c>
      <c r="BC105" s="59" t="s">
        <v>544</v>
      </c>
      <c r="BD105" s="59" t="s">
        <v>544</v>
      </c>
      <c r="BE105" s="59" t="s">
        <v>544</v>
      </c>
      <c r="BF105" s="59" t="s">
        <v>544</v>
      </c>
    </row>
    <row r="106" spans="1:58">
      <c r="A106" s="59" t="s">
        <v>171</v>
      </c>
      <c r="B106" s="59" t="s">
        <v>544</v>
      </c>
      <c r="C106" s="58">
        <v>80.333299999999994</v>
      </c>
      <c r="D106" s="58">
        <v>31.6</v>
      </c>
      <c r="E106" s="58">
        <v>34</v>
      </c>
      <c r="F106" s="59" t="s">
        <v>544</v>
      </c>
      <c r="G106" s="58">
        <v>98.4</v>
      </c>
      <c r="H106" s="58">
        <v>94.1</v>
      </c>
      <c r="I106" s="58">
        <v>104.6</v>
      </c>
      <c r="J106" s="58">
        <v>84.9</v>
      </c>
      <c r="K106" s="59" t="s">
        <v>544</v>
      </c>
      <c r="L106" s="58">
        <v>2.13</v>
      </c>
      <c r="M106" s="58">
        <v>83.1</v>
      </c>
      <c r="P106" s="3">
        <f>Quartalsdaten!A105</f>
        <v>31321</v>
      </c>
      <c r="Q106" s="18">
        <v>82.06</v>
      </c>
      <c r="R106" s="13">
        <v>69.900000000000006</v>
      </c>
      <c r="S106" s="18">
        <v>81.38</v>
      </c>
      <c r="W106" s="18">
        <v>252.77</v>
      </c>
      <c r="X106" s="18">
        <v>79.959999999999994</v>
      </c>
      <c r="Y106" s="18">
        <v>69.38</v>
      </c>
      <c r="Z106" s="37">
        <v>88.68</v>
      </c>
      <c r="AH106" s="3">
        <v>25568</v>
      </c>
      <c r="AI106" s="58">
        <v>30.5</v>
      </c>
      <c r="AJ106" s="58">
        <v>12</v>
      </c>
      <c r="AK106" s="59" t="s">
        <v>544</v>
      </c>
      <c r="AL106" s="58">
        <v>107.9</v>
      </c>
      <c r="AM106" s="58">
        <v>103.7</v>
      </c>
      <c r="AN106" s="58">
        <v>112.3</v>
      </c>
      <c r="AO106" s="59" t="s">
        <v>544</v>
      </c>
      <c r="AP106" s="58">
        <v>14.3</v>
      </c>
      <c r="AQ106" s="58">
        <v>9.5</v>
      </c>
      <c r="AR106" s="58">
        <v>74.099999999999994</v>
      </c>
      <c r="AV106" s="59" t="s">
        <v>171</v>
      </c>
      <c r="AW106" s="59" t="s">
        <v>544</v>
      </c>
      <c r="AX106" s="59" t="s">
        <v>544</v>
      </c>
      <c r="AY106" s="59" t="s">
        <v>544</v>
      </c>
      <c r="AZ106" s="59" t="s">
        <v>544</v>
      </c>
      <c r="BA106" s="59" t="s">
        <v>544</v>
      </c>
      <c r="BB106" s="59" t="s">
        <v>544</v>
      </c>
      <c r="BC106" s="59" t="s">
        <v>544</v>
      </c>
      <c r="BD106" s="59" t="s">
        <v>544</v>
      </c>
      <c r="BE106" s="59" t="s">
        <v>544</v>
      </c>
      <c r="BF106" s="59" t="s">
        <v>544</v>
      </c>
    </row>
    <row r="107" spans="1:58">
      <c r="A107" s="59" t="s">
        <v>172</v>
      </c>
      <c r="B107" s="59" t="s">
        <v>544</v>
      </c>
      <c r="C107" s="58">
        <v>80.533299999999997</v>
      </c>
      <c r="D107" s="58">
        <v>56.7</v>
      </c>
      <c r="E107" s="58">
        <v>70.3</v>
      </c>
      <c r="F107" s="58">
        <v>-0.7</v>
      </c>
      <c r="G107" s="58">
        <v>97.1</v>
      </c>
      <c r="H107" s="58">
        <v>92.4</v>
      </c>
      <c r="I107" s="58">
        <v>101.9</v>
      </c>
      <c r="J107" s="58">
        <v>84.9</v>
      </c>
      <c r="K107" s="59" t="s">
        <v>544</v>
      </c>
      <c r="L107" s="58">
        <v>2.17</v>
      </c>
      <c r="M107" s="58">
        <v>83.4</v>
      </c>
      <c r="P107" s="3">
        <f>Quartalsdaten!A106</f>
        <v>31413</v>
      </c>
      <c r="Q107" s="18">
        <v>82.76</v>
      </c>
      <c r="R107" s="13">
        <v>69.55</v>
      </c>
      <c r="S107" s="18">
        <v>81.290000000000006</v>
      </c>
      <c r="W107" s="18">
        <v>253.74</v>
      </c>
      <c r="X107" s="18">
        <v>80.16</v>
      </c>
      <c r="Y107" s="18">
        <v>68.569999999999993</v>
      </c>
      <c r="Z107" s="37">
        <v>90.7</v>
      </c>
      <c r="AH107" s="3">
        <v>25568</v>
      </c>
      <c r="AI107" s="58">
        <v>36.1</v>
      </c>
      <c r="AJ107" s="58">
        <v>15</v>
      </c>
      <c r="AK107" s="59" t="s">
        <v>544</v>
      </c>
      <c r="AL107" s="58">
        <v>108.6</v>
      </c>
      <c r="AM107" s="58">
        <v>103.9</v>
      </c>
      <c r="AN107" s="58">
        <v>113.5</v>
      </c>
      <c r="AO107" s="59" t="s">
        <v>544</v>
      </c>
      <c r="AP107" s="58">
        <v>9</v>
      </c>
      <c r="AQ107" s="58">
        <v>4</v>
      </c>
      <c r="AR107" s="58">
        <v>72.8</v>
      </c>
      <c r="AV107" s="59" t="s">
        <v>172</v>
      </c>
      <c r="AW107" s="59" t="s">
        <v>544</v>
      </c>
      <c r="AX107" s="59" t="s">
        <v>544</v>
      </c>
      <c r="AY107" s="59" t="s">
        <v>544</v>
      </c>
      <c r="AZ107" s="59" t="s">
        <v>544</v>
      </c>
      <c r="BA107" s="59" t="s">
        <v>544</v>
      </c>
      <c r="BB107" s="59" t="s">
        <v>544</v>
      </c>
      <c r="BC107" s="59" t="s">
        <v>544</v>
      </c>
      <c r="BD107" s="59" t="s">
        <v>544</v>
      </c>
      <c r="BE107" s="59" t="s">
        <v>544</v>
      </c>
      <c r="BF107" s="59" t="s">
        <v>544</v>
      </c>
    </row>
    <row r="108" spans="1:58">
      <c r="A108" s="59" t="s">
        <v>173</v>
      </c>
      <c r="B108" s="59" t="s">
        <v>544</v>
      </c>
      <c r="C108" s="58">
        <v>80.3</v>
      </c>
      <c r="D108" s="58">
        <v>20.8</v>
      </c>
      <c r="E108" s="58">
        <v>6</v>
      </c>
      <c r="F108" s="58">
        <v>-2.2999999999999998</v>
      </c>
      <c r="G108" s="58">
        <v>96.3</v>
      </c>
      <c r="H108" s="58">
        <v>92.5</v>
      </c>
      <c r="I108" s="58">
        <v>100.1</v>
      </c>
      <c r="J108" s="58">
        <v>84.8</v>
      </c>
      <c r="K108" s="59" t="s">
        <v>544</v>
      </c>
      <c r="L108" s="58">
        <v>2.37</v>
      </c>
      <c r="M108" s="58">
        <v>86.7</v>
      </c>
      <c r="P108" s="3">
        <f>Quartalsdaten!A107</f>
        <v>31503</v>
      </c>
      <c r="Q108" s="18">
        <v>84</v>
      </c>
      <c r="R108" s="13">
        <v>68.06</v>
      </c>
      <c r="S108" s="18">
        <v>83.2</v>
      </c>
      <c r="W108" s="18">
        <v>257.74</v>
      </c>
      <c r="X108" s="18">
        <v>78.45</v>
      </c>
      <c r="Y108" s="18">
        <v>66.33</v>
      </c>
      <c r="Z108" s="37">
        <v>89.52</v>
      </c>
      <c r="AH108" s="3">
        <v>25568</v>
      </c>
      <c r="AI108" s="58">
        <v>38.799999999999997</v>
      </c>
      <c r="AJ108" s="58">
        <v>20</v>
      </c>
      <c r="AK108" s="59" t="s">
        <v>544</v>
      </c>
      <c r="AL108" s="58">
        <v>110</v>
      </c>
      <c r="AM108" s="58">
        <v>106.1</v>
      </c>
      <c r="AN108" s="58">
        <v>114.2</v>
      </c>
      <c r="AO108" s="59" t="s">
        <v>544</v>
      </c>
      <c r="AP108" s="58">
        <v>14.6</v>
      </c>
      <c r="AQ108" s="58">
        <v>5.9</v>
      </c>
      <c r="AR108" s="58">
        <v>73.900000000000006</v>
      </c>
      <c r="AV108" s="59" t="s">
        <v>173</v>
      </c>
      <c r="AW108" s="59" t="s">
        <v>544</v>
      </c>
      <c r="AX108" s="59" t="s">
        <v>544</v>
      </c>
      <c r="AY108" s="59" t="s">
        <v>544</v>
      </c>
      <c r="AZ108" s="59" t="s">
        <v>544</v>
      </c>
      <c r="BA108" s="59" t="s">
        <v>544</v>
      </c>
      <c r="BB108" s="59" t="s">
        <v>544</v>
      </c>
      <c r="BC108" s="59" t="s">
        <v>544</v>
      </c>
      <c r="BD108" s="59" t="s">
        <v>544</v>
      </c>
      <c r="BE108" s="59" t="s">
        <v>544</v>
      </c>
      <c r="BF108" s="59" t="s">
        <v>544</v>
      </c>
    </row>
    <row r="109" spans="1:58">
      <c r="A109" s="59" t="s">
        <v>174</v>
      </c>
      <c r="B109" s="59" t="s">
        <v>544</v>
      </c>
      <c r="C109" s="58">
        <v>79.933300000000003</v>
      </c>
      <c r="D109" s="58">
        <v>15.97</v>
      </c>
      <c r="E109" s="58">
        <v>0.3</v>
      </c>
      <c r="F109" s="58">
        <v>-3.5</v>
      </c>
      <c r="G109" s="58">
        <v>95.7</v>
      </c>
      <c r="H109" s="58">
        <v>92.1</v>
      </c>
      <c r="I109" s="58">
        <v>99.4</v>
      </c>
      <c r="J109" s="58">
        <v>84.8</v>
      </c>
      <c r="K109" s="59" t="s">
        <v>544</v>
      </c>
      <c r="L109" s="58">
        <v>2.33</v>
      </c>
      <c r="M109" s="58">
        <v>89.4</v>
      </c>
      <c r="P109" s="3">
        <f>Quartalsdaten!A108</f>
        <v>31594</v>
      </c>
      <c r="Q109" s="18">
        <v>84.49</v>
      </c>
      <c r="R109" s="13">
        <v>67.239999999999995</v>
      </c>
      <c r="S109" s="18">
        <v>83.65</v>
      </c>
      <c r="W109" s="18">
        <v>262.06</v>
      </c>
      <c r="X109" s="18">
        <v>78.02</v>
      </c>
      <c r="Y109" s="18">
        <v>63.52</v>
      </c>
      <c r="Z109" s="37">
        <v>90.58</v>
      </c>
      <c r="AH109" s="3">
        <v>25568</v>
      </c>
      <c r="AI109" s="58">
        <v>22.7</v>
      </c>
      <c r="AJ109" s="58">
        <v>12</v>
      </c>
      <c r="AK109" s="59" t="s">
        <v>544</v>
      </c>
      <c r="AL109" s="58">
        <v>109.9</v>
      </c>
      <c r="AM109" s="58">
        <v>105.9</v>
      </c>
      <c r="AN109" s="58">
        <v>114.4</v>
      </c>
      <c r="AO109" s="59" t="s">
        <v>544</v>
      </c>
      <c r="AP109" s="58">
        <v>25.7</v>
      </c>
      <c r="AQ109" s="58">
        <v>2.9</v>
      </c>
      <c r="AR109" s="58">
        <v>72.3</v>
      </c>
      <c r="AV109" s="59" t="s">
        <v>174</v>
      </c>
      <c r="AW109" s="59" t="s">
        <v>544</v>
      </c>
      <c r="AX109" s="59" t="s">
        <v>544</v>
      </c>
      <c r="AY109" s="59" t="s">
        <v>544</v>
      </c>
      <c r="AZ109" s="59" t="s">
        <v>544</v>
      </c>
      <c r="BA109" s="59" t="s">
        <v>544</v>
      </c>
      <c r="BB109" s="59" t="s">
        <v>544</v>
      </c>
      <c r="BC109" s="59" t="s">
        <v>544</v>
      </c>
      <c r="BD109" s="59" t="s">
        <v>544</v>
      </c>
      <c r="BE109" s="59" t="s">
        <v>544</v>
      </c>
      <c r="BF109" s="59" t="s">
        <v>544</v>
      </c>
    </row>
    <row r="110" spans="1:58">
      <c r="A110" s="59" t="s">
        <v>175</v>
      </c>
      <c r="B110" s="59" t="s">
        <v>544</v>
      </c>
      <c r="C110" s="58">
        <v>79.566699999999997</v>
      </c>
      <c r="D110" s="58">
        <v>9.6300000000000008</v>
      </c>
      <c r="E110" s="58">
        <v>13.7</v>
      </c>
      <c r="F110" s="58">
        <v>-5.3</v>
      </c>
      <c r="G110" s="58">
        <v>94.9</v>
      </c>
      <c r="H110" s="58">
        <v>90.4</v>
      </c>
      <c r="I110" s="58">
        <v>99.5</v>
      </c>
      <c r="J110" s="58">
        <v>84.3</v>
      </c>
      <c r="K110" s="59" t="s">
        <v>544</v>
      </c>
      <c r="L110" s="58">
        <v>2.23</v>
      </c>
      <c r="M110" s="58">
        <v>87.1</v>
      </c>
      <c r="P110" s="3">
        <f>Quartalsdaten!A109</f>
        <v>31686</v>
      </c>
      <c r="Q110" s="18">
        <v>84.91</v>
      </c>
      <c r="R110" s="13">
        <v>69.28</v>
      </c>
      <c r="S110" s="18">
        <v>84.91</v>
      </c>
      <c r="W110" s="18">
        <v>265.72000000000003</v>
      </c>
      <c r="X110" s="18">
        <v>77.06</v>
      </c>
      <c r="Y110" s="18">
        <v>63.45</v>
      </c>
      <c r="Z110" s="37">
        <v>90.79</v>
      </c>
      <c r="AH110" s="3">
        <v>25568</v>
      </c>
      <c r="AI110" s="58">
        <v>32.799999999999997</v>
      </c>
      <c r="AJ110" s="58">
        <v>55</v>
      </c>
      <c r="AK110" s="59" t="s">
        <v>544</v>
      </c>
      <c r="AL110" s="58">
        <v>110.9</v>
      </c>
      <c r="AM110" s="58">
        <v>107.2</v>
      </c>
      <c r="AN110" s="58">
        <v>114.8</v>
      </c>
      <c r="AO110" s="59" t="s">
        <v>544</v>
      </c>
      <c r="AP110" s="58">
        <v>19.600000000000001</v>
      </c>
      <c r="AQ110" s="58">
        <v>8</v>
      </c>
      <c r="AR110" s="58">
        <v>63.9</v>
      </c>
      <c r="AV110" s="59" t="s">
        <v>175</v>
      </c>
      <c r="AW110" s="59" t="s">
        <v>544</v>
      </c>
      <c r="AX110" s="59" t="s">
        <v>544</v>
      </c>
      <c r="AY110" s="59" t="s">
        <v>544</v>
      </c>
      <c r="AZ110" s="59" t="s">
        <v>544</v>
      </c>
      <c r="BA110" s="59" t="s">
        <v>544</v>
      </c>
      <c r="BB110" s="59" t="s">
        <v>544</v>
      </c>
      <c r="BC110" s="59" t="s">
        <v>544</v>
      </c>
      <c r="BD110" s="59" t="s">
        <v>544</v>
      </c>
      <c r="BE110" s="59" t="s">
        <v>544</v>
      </c>
      <c r="BF110" s="59" t="s">
        <v>544</v>
      </c>
    </row>
    <row r="111" spans="1:58">
      <c r="A111" s="59" t="s">
        <v>176</v>
      </c>
      <c r="B111" s="59" t="s">
        <v>544</v>
      </c>
      <c r="C111" s="58">
        <v>80.166700000000006</v>
      </c>
      <c r="D111" s="58">
        <v>71.97</v>
      </c>
      <c r="E111" s="58">
        <v>81</v>
      </c>
      <c r="F111" s="58">
        <v>-9.1</v>
      </c>
      <c r="G111" s="58">
        <v>93.1</v>
      </c>
      <c r="H111" s="58">
        <v>87.7</v>
      </c>
      <c r="I111" s="58">
        <v>98.7</v>
      </c>
      <c r="J111" s="58">
        <v>83.7</v>
      </c>
      <c r="K111" s="58">
        <v>99.8</v>
      </c>
      <c r="L111" s="58">
        <v>2.2000000000000002</v>
      </c>
      <c r="M111" s="58">
        <v>87.8</v>
      </c>
      <c r="P111" s="3">
        <f>Quartalsdaten!A110</f>
        <v>31778</v>
      </c>
      <c r="Q111" s="18">
        <v>84.49</v>
      </c>
      <c r="R111" s="13">
        <v>69.87</v>
      </c>
      <c r="S111" s="18">
        <v>83.45</v>
      </c>
      <c r="W111" s="18">
        <v>259.18</v>
      </c>
      <c r="X111" s="18">
        <v>75.45</v>
      </c>
      <c r="Y111" s="18">
        <v>62.73</v>
      </c>
      <c r="Z111" s="37">
        <v>92.8</v>
      </c>
      <c r="AH111" s="3">
        <v>25568</v>
      </c>
      <c r="AI111" s="58">
        <v>15.4</v>
      </c>
      <c r="AJ111" s="58">
        <v>65</v>
      </c>
      <c r="AK111" s="59" t="s">
        <v>544</v>
      </c>
      <c r="AL111" s="58">
        <v>110.7</v>
      </c>
      <c r="AM111" s="58">
        <v>108.5</v>
      </c>
      <c r="AN111" s="58">
        <v>112.9</v>
      </c>
      <c r="AO111" s="59" t="s">
        <v>544</v>
      </c>
      <c r="AP111" s="58">
        <v>29.4</v>
      </c>
      <c r="AQ111" s="58">
        <v>7.4</v>
      </c>
      <c r="AR111" s="58">
        <v>58</v>
      </c>
      <c r="AV111" s="59" t="s">
        <v>176</v>
      </c>
      <c r="AW111" s="59" t="s">
        <v>544</v>
      </c>
      <c r="AX111" s="59" t="s">
        <v>544</v>
      </c>
      <c r="AY111" s="59" t="s">
        <v>544</v>
      </c>
      <c r="AZ111" s="59" t="s">
        <v>544</v>
      </c>
      <c r="BA111" s="59" t="s">
        <v>544</v>
      </c>
      <c r="BB111" s="59" t="s">
        <v>544</v>
      </c>
      <c r="BC111" s="59" t="s">
        <v>544</v>
      </c>
      <c r="BD111" s="59" t="s">
        <v>544</v>
      </c>
      <c r="BE111" s="59" t="s">
        <v>544</v>
      </c>
      <c r="BF111" s="59" t="s">
        <v>544</v>
      </c>
    </row>
    <row r="112" spans="1:58">
      <c r="A112" s="59" t="s">
        <v>177</v>
      </c>
      <c r="B112" s="59" t="s">
        <v>544</v>
      </c>
      <c r="C112" s="58">
        <v>80.333299999999994</v>
      </c>
      <c r="D112" s="58">
        <v>24.8</v>
      </c>
      <c r="E112" s="58">
        <v>9.3000000000000007</v>
      </c>
      <c r="F112" s="58">
        <v>-9.4</v>
      </c>
      <c r="G112" s="58">
        <v>93.2</v>
      </c>
      <c r="H112" s="58">
        <v>88.2</v>
      </c>
      <c r="I112" s="58">
        <v>98.3</v>
      </c>
      <c r="J112" s="58">
        <v>83.6</v>
      </c>
      <c r="K112" s="58">
        <v>99.2</v>
      </c>
      <c r="L112" s="58">
        <v>2.2999999999999998</v>
      </c>
      <c r="M112" s="58">
        <v>86.6</v>
      </c>
      <c r="P112" s="3">
        <f>Quartalsdaten!A111</f>
        <v>31868</v>
      </c>
      <c r="Q112" s="18">
        <v>87.01</v>
      </c>
      <c r="R112" s="13">
        <v>71.03</v>
      </c>
      <c r="S112" s="18">
        <v>84.96</v>
      </c>
      <c r="W112" s="18">
        <v>265</v>
      </c>
      <c r="X112" s="18">
        <v>77.930000000000007</v>
      </c>
      <c r="Y112" s="18">
        <v>64.739999999999995</v>
      </c>
      <c r="Z112" s="37">
        <v>93.51</v>
      </c>
      <c r="AH112" s="3">
        <v>25568</v>
      </c>
      <c r="AI112" s="58">
        <v>54.8</v>
      </c>
      <c r="AJ112" s="58">
        <v>90</v>
      </c>
      <c r="AK112" s="59" t="s">
        <v>544</v>
      </c>
      <c r="AL112" s="58">
        <v>110.5</v>
      </c>
      <c r="AM112" s="58">
        <v>108.1</v>
      </c>
      <c r="AN112" s="58">
        <v>113</v>
      </c>
      <c r="AO112" s="59" t="s">
        <v>544</v>
      </c>
      <c r="AP112" s="58">
        <v>21.2</v>
      </c>
      <c r="AQ112" s="58">
        <v>10.4</v>
      </c>
      <c r="AR112" s="58">
        <v>45.8</v>
      </c>
      <c r="AV112" s="59" t="s">
        <v>177</v>
      </c>
      <c r="AW112" s="59" t="s">
        <v>544</v>
      </c>
      <c r="AX112" s="59" t="s">
        <v>544</v>
      </c>
      <c r="AY112" s="59" t="s">
        <v>544</v>
      </c>
      <c r="AZ112" s="59" t="s">
        <v>544</v>
      </c>
      <c r="BA112" s="59" t="s">
        <v>544</v>
      </c>
      <c r="BB112" s="59" t="s">
        <v>544</v>
      </c>
      <c r="BC112" s="59" t="s">
        <v>544</v>
      </c>
      <c r="BD112" s="59" t="s">
        <v>544</v>
      </c>
      <c r="BE112" s="59" t="s">
        <v>544</v>
      </c>
      <c r="BF112" s="59" t="s">
        <v>544</v>
      </c>
    </row>
    <row r="113" spans="1:58">
      <c r="A113" s="59" t="s">
        <v>178</v>
      </c>
      <c r="B113" s="59" t="s">
        <v>544</v>
      </c>
      <c r="C113" s="58">
        <v>80.333299999999994</v>
      </c>
      <c r="D113" s="58">
        <v>23.97</v>
      </c>
      <c r="E113" s="58">
        <v>7.7</v>
      </c>
      <c r="F113" s="58">
        <v>-7.6</v>
      </c>
      <c r="G113" s="58">
        <v>94.2</v>
      </c>
      <c r="H113" s="58">
        <v>88.7</v>
      </c>
      <c r="I113" s="58">
        <v>99.8</v>
      </c>
      <c r="J113" s="58">
        <v>83.8</v>
      </c>
      <c r="K113" s="58">
        <v>98.4</v>
      </c>
      <c r="L113" s="58">
        <v>2.33</v>
      </c>
      <c r="M113" s="58">
        <v>85.7</v>
      </c>
      <c r="P113" s="3">
        <f>Quartalsdaten!A112</f>
        <v>31959</v>
      </c>
      <c r="Q113" s="18">
        <v>87.39</v>
      </c>
      <c r="R113" s="13">
        <v>71.150000000000006</v>
      </c>
      <c r="S113" s="18">
        <v>85.54</v>
      </c>
      <c r="W113" s="18">
        <v>267.49</v>
      </c>
      <c r="X113" s="18">
        <v>78.56</v>
      </c>
      <c r="Y113" s="18">
        <v>65.739999999999995</v>
      </c>
      <c r="Z113" s="37">
        <v>92.92</v>
      </c>
      <c r="AH113" s="3">
        <v>25568</v>
      </c>
      <c r="AI113" s="58">
        <v>34.4</v>
      </c>
      <c r="AJ113" s="58">
        <v>59</v>
      </c>
      <c r="AK113" s="59" t="s">
        <v>544</v>
      </c>
      <c r="AL113" s="58">
        <v>110.4</v>
      </c>
      <c r="AM113" s="58">
        <v>107.8</v>
      </c>
      <c r="AN113" s="58">
        <v>113</v>
      </c>
      <c r="AO113" s="59" t="s">
        <v>544</v>
      </c>
      <c r="AP113" s="58">
        <v>28.1</v>
      </c>
      <c r="AQ113" s="58">
        <v>13.5</v>
      </c>
      <c r="AR113" s="58">
        <v>56.4</v>
      </c>
      <c r="AV113" s="59" t="s">
        <v>178</v>
      </c>
      <c r="AW113" s="59" t="s">
        <v>544</v>
      </c>
      <c r="AX113" s="59" t="s">
        <v>544</v>
      </c>
      <c r="AY113" s="59" t="s">
        <v>544</v>
      </c>
      <c r="AZ113" s="59" t="s">
        <v>544</v>
      </c>
      <c r="BA113" s="59" t="s">
        <v>544</v>
      </c>
      <c r="BB113" s="59" t="s">
        <v>544</v>
      </c>
      <c r="BC113" s="59" t="s">
        <v>544</v>
      </c>
      <c r="BD113" s="59" t="s">
        <v>544</v>
      </c>
      <c r="BE113" s="59" t="s">
        <v>544</v>
      </c>
      <c r="BF113" s="59" t="s">
        <v>544</v>
      </c>
    </row>
    <row r="114" spans="1:58">
      <c r="A114" s="59" t="s">
        <v>179</v>
      </c>
      <c r="B114" s="59" t="s">
        <v>544</v>
      </c>
      <c r="C114" s="58">
        <v>80.333299999999994</v>
      </c>
      <c r="D114" s="58">
        <v>12.03</v>
      </c>
      <c r="E114" s="58">
        <v>16.7</v>
      </c>
      <c r="F114" s="58">
        <v>-7.5</v>
      </c>
      <c r="G114" s="58">
        <v>93.8</v>
      </c>
      <c r="H114" s="58">
        <v>89.7</v>
      </c>
      <c r="I114" s="58">
        <v>97.9</v>
      </c>
      <c r="J114" s="58">
        <v>84.1</v>
      </c>
      <c r="K114" s="58">
        <v>95.6</v>
      </c>
      <c r="L114" s="58">
        <v>2.2999999999999998</v>
      </c>
      <c r="M114" s="58">
        <v>83.5</v>
      </c>
      <c r="P114" s="3">
        <f>Quartalsdaten!A113</f>
        <v>32051</v>
      </c>
      <c r="Q114" s="18">
        <v>88.81</v>
      </c>
      <c r="R114" s="13">
        <v>71.39</v>
      </c>
      <c r="S114" s="18">
        <v>87.04</v>
      </c>
      <c r="W114" s="18">
        <v>274.39999999999998</v>
      </c>
      <c r="X114" s="18">
        <v>79.84</v>
      </c>
      <c r="Y114" s="18">
        <v>66.86</v>
      </c>
      <c r="Z114" s="37">
        <v>92.44</v>
      </c>
      <c r="AH114" s="3">
        <v>25568</v>
      </c>
      <c r="AI114" s="58">
        <v>36</v>
      </c>
      <c r="AJ114" s="58">
        <v>31</v>
      </c>
      <c r="AK114" s="59" t="s">
        <v>544</v>
      </c>
      <c r="AL114" s="58">
        <v>110.7</v>
      </c>
      <c r="AM114" s="58">
        <v>110.8</v>
      </c>
      <c r="AN114" s="58">
        <v>110.7</v>
      </c>
      <c r="AO114" s="59" t="s">
        <v>544</v>
      </c>
      <c r="AP114" s="58">
        <v>24.1</v>
      </c>
      <c r="AQ114" s="58">
        <v>20</v>
      </c>
      <c r="AR114" s="58">
        <v>68.5</v>
      </c>
      <c r="AV114" s="59" t="s">
        <v>179</v>
      </c>
      <c r="AW114" s="59" t="s">
        <v>544</v>
      </c>
      <c r="AX114" s="59" t="s">
        <v>544</v>
      </c>
      <c r="AY114" s="59" t="s">
        <v>544</v>
      </c>
      <c r="AZ114" s="59" t="s">
        <v>544</v>
      </c>
      <c r="BA114" s="59" t="s">
        <v>544</v>
      </c>
      <c r="BB114" s="59" t="s">
        <v>544</v>
      </c>
      <c r="BC114" s="59" t="s">
        <v>544</v>
      </c>
      <c r="BD114" s="59" t="s">
        <v>544</v>
      </c>
      <c r="BE114" s="59" t="s">
        <v>544</v>
      </c>
      <c r="BF114" s="59" t="s">
        <v>544</v>
      </c>
    </row>
    <row r="115" spans="1:58">
      <c r="A115" s="59" t="s">
        <v>180</v>
      </c>
      <c r="B115" s="59" t="s">
        <v>544</v>
      </c>
      <c r="C115" s="58">
        <v>80.933300000000003</v>
      </c>
      <c r="D115" s="58">
        <v>24.43</v>
      </c>
      <c r="E115" s="58">
        <v>50</v>
      </c>
      <c r="F115" s="58">
        <v>-4.0999999999999996</v>
      </c>
      <c r="G115" s="58">
        <v>95.4</v>
      </c>
      <c r="H115" s="58">
        <v>90.9</v>
      </c>
      <c r="I115" s="58">
        <v>99.9</v>
      </c>
      <c r="J115" s="58">
        <v>84.8</v>
      </c>
      <c r="K115" s="58">
        <v>96.9</v>
      </c>
      <c r="L115" s="58">
        <v>2.27</v>
      </c>
      <c r="M115" s="58">
        <v>85</v>
      </c>
      <c r="P115" s="3">
        <f>Quartalsdaten!A114</f>
        <v>32143</v>
      </c>
      <c r="Q115" s="18">
        <v>86.96</v>
      </c>
      <c r="R115" s="13">
        <v>72.14</v>
      </c>
      <c r="S115" s="18">
        <v>87.12</v>
      </c>
      <c r="W115" s="18">
        <v>270.93</v>
      </c>
      <c r="X115" s="18">
        <v>75.66</v>
      </c>
      <c r="Y115" s="18">
        <v>64.930000000000007</v>
      </c>
      <c r="Z115" s="37">
        <v>93.49</v>
      </c>
      <c r="AH115" s="3">
        <v>25568</v>
      </c>
      <c r="AI115" s="58">
        <v>24.7</v>
      </c>
      <c r="AJ115" s="58">
        <v>6</v>
      </c>
      <c r="AK115" s="59" t="s">
        <v>544</v>
      </c>
      <c r="AL115" s="58">
        <v>112.2</v>
      </c>
      <c r="AM115" s="58">
        <v>112</v>
      </c>
      <c r="AN115" s="58">
        <v>112.3</v>
      </c>
      <c r="AO115" s="59" t="s">
        <v>544</v>
      </c>
      <c r="AP115" s="58">
        <v>30.4</v>
      </c>
      <c r="AQ115" s="58">
        <v>21</v>
      </c>
      <c r="AR115" s="58">
        <v>76.599999999999994</v>
      </c>
      <c r="AV115" s="59" t="s">
        <v>180</v>
      </c>
      <c r="AW115" s="59" t="s">
        <v>544</v>
      </c>
      <c r="AX115" s="59" t="s">
        <v>544</v>
      </c>
      <c r="AY115" s="59" t="s">
        <v>544</v>
      </c>
      <c r="AZ115" s="59" t="s">
        <v>544</v>
      </c>
      <c r="BA115" s="59" t="s">
        <v>544</v>
      </c>
      <c r="BB115" s="59" t="s">
        <v>544</v>
      </c>
      <c r="BC115" s="59" t="s">
        <v>544</v>
      </c>
      <c r="BD115" s="59" t="s">
        <v>544</v>
      </c>
      <c r="BE115" s="59" t="s">
        <v>544</v>
      </c>
      <c r="BF115" s="59" t="s">
        <v>544</v>
      </c>
    </row>
    <row r="116" spans="1:58">
      <c r="A116" s="59" t="s">
        <v>181</v>
      </c>
      <c r="B116" s="59" t="s">
        <v>544</v>
      </c>
      <c r="C116" s="58">
        <v>81.2667</v>
      </c>
      <c r="D116" s="58">
        <v>16.100000000000001</v>
      </c>
      <c r="E116" s="58">
        <v>2</v>
      </c>
      <c r="F116" s="58">
        <v>0.4</v>
      </c>
      <c r="G116" s="58">
        <v>98.2</v>
      </c>
      <c r="H116" s="58">
        <v>93.9</v>
      </c>
      <c r="I116" s="58">
        <v>102.7</v>
      </c>
      <c r="J116" s="58">
        <v>85.4</v>
      </c>
      <c r="K116" s="58">
        <v>101</v>
      </c>
      <c r="L116" s="58">
        <v>2.4</v>
      </c>
      <c r="M116" s="58">
        <v>88</v>
      </c>
      <c r="P116" s="3">
        <f>Quartalsdaten!A115</f>
        <v>32234</v>
      </c>
      <c r="Q116" s="18">
        <v>88.95</v>
      </c>
      <c r="R116" s="13">
        <v>73.66</v>
      </c>
      <c r="S116" s="18">
        <v>87.42</v>
      </c>
      <c r="W116" s="18">
        <v>277.83</v>
      </c>
      <c r="X116" s="18">
        <v>83.12</v>
      </c>
      <c r="Y116" s="18">
        <v>68.31</v>
      </c>
      <c r="Z116" s="37">
        <v>93.19</v>
      </c>
      <c r="AH116" s="3">
        <v>25568</v>
      </c>
      <c r="AI116" s="58">
        <v>23.9</v>
      </c>
      <c r="AJ116" s="58">
        <v>6</v>
      </c>
      <c r="AK116" s="59" t="s">
        <v>544</v>
      </c>
      <c r="AL116" s="58">
        <v>113.2</v>
      </c>
      <c r="AM116" s="58">
        <v>113.9</v>
      </c>
      <c r="AN116" s="58">
        <v>112.5</v>
      </c>
      <c r="AO116" s="59" t="s">
        <v>544</v>
      </c>
      <c r="AP116" s="58">
        <v>32.700000000000003</v>
      </c>
      <c r="AQ116" s="58">
        <v>19.899999999999999</v>
      </c>
      <c r="AR116" s="58">
        <v>77.3</v>
      </c>
      <c r="AV116" s="59" t="s">
        <v>181</v>
      </c>
      <c r="AW116" s="59" t="s">
        <v>544</v>
      </c>
      <c r="AX116" s="59" t="s">
        <v>544</v>
      </c>
      <c r="AY116" s="59" t="s">
        <v>544</v>
      </c>
      <c r="AZ116" s="59" t="s">
        <v>544</v>
      </c>
      <c r="BA116" s="59" t="s">
        <v>544</v>
      </c>
      <c r="BB116" s="59" t="s">
        <v>544</v>
      </c>
      <c r="BC116" s="59" t="s">
        <v>544</v>
      </c>
      <c r="BD116" s="59" t="s">
        <v>544</v>
      </c>
      <c r="BE116" s="59" t="s">
        <v>544</v>
      </c>
      <c r="BF116" s="59" t="s">
        <v>544</v>
      </c>
    </row>
    <row r="117" spans="1:58">
      <c r="A117" s="59" t="s">
        <v>182</v>
      </c>
      <c r="B117" s="59" t="s">
        <v>544</v>
      </c>
      <c r="C117" s="58">
        <v>81.366699999999994</v>
      </c>
      <c r="D117" s="58">
        <v>16.23</v>
      </c>
      <c r="E117" s="58">
        <v>0.7</v>
      </c>
      <c r="F117" s="58">
        <v>3.2</v>
      </c>
      <c r="G117" s="58">
        <v>99.8</v>
      </c>
      <c r="H117" s="58">
        <v>95.6</v>
      </c>
      <c r="I117" s="58">
        <v>104</v>
      </c>
      <c r="J117" s="58">
        <v>86.6</v>
      </c>
      <c r="K117" s="58">
        <v>104.5</v>
      </c>
      <c r="L117" s="58">
        <v>2.4700000000000002</v>
      </c>
      <c r="M117" s="58">
        <v>90.9</v>
      </c>
      <c r="P117" s="3">
        <f>Quartalsdaten!A116</f>
        <v>32325</v>
      </c>
      <c r="Q117" s="18">
        <v>90.05</v>
      </c>
      <c r="R117" s="13">
        <v>76.72</v>
      </c>
      <c r="S117" s="18">
        <v>88.47</v>
      </c>
      <c r="W117" s="18">
        <v>283.20999999999998</v>
      </c>
      <c r="X117" s="18">
        <v>85.44</v>
      </c>
      <c r="Y117" s="18">
        <v>71.31</v>
      </c>
      <c r="Z117" s="37">
        <v>93.25</v>
      </c>
      <c r="AH117" s="3">
        <v>25568</v>
      </c>
      <c r="AI117" s="58">
        <v>22.7</v>
      </c>
      <c r="AJ117" s="58">
        <v>1</v>
      </c>
      <c r="AK117" s="59" t="s">
        <v>544</v>
      </c>
      <c r="AL117" s="58">
        <v>112.6</v>
      </c>
      <c r="AM117" s="58">
        <v>113.7</v>
      </c>
      <c r="AN117" s="58">
        <v>111.5</v>
      </c>
      <c r="AO117" s="59" t="s">
        <v>544</v>
      </c>
      <c r="AP117" s="58">
        <v>30.8</v>
      </c>
      <c r="AQ117" s="58">
        <v>22</v>
      </c>
      <c r="AR117" s="58">
        <v>78.3</v>
      </c>
      <c r="AV117" s="59" t="s">
        <v>182</v>
      </c>
      <c r="AW117" s="59" t="s">
        <v>544</v>
      </c>
      <c r="AX117" s="59" t="s">
        <v>544</v>
      </c>
      <c r="AY117" s="59" t="s">
        <v>544</v>
      </c>
      <c r="AZ117" s="59" t="s">
        <v>544</v>
      </c>
      <c r="BA117" s="59" t="s">
        <v>544</v>
      </c>
      <c r="BB117" s="59" t="s">
        <v>544</v>
      </c>
      <c r="BC117" s="59" t="s">
        <v>544</v>
      </c>
      <c r="BD117" s="59" t="s">
        <v>544</v>
      </c>
      <c r="BE117" s="59" t="s">
        <v>544</v>
      </c>
      <c r="BF117" s="59" t="s">
        <v>544</v>
      </c>
    </row>
    <row r="118" spans="1:58">
      <c r="A118" s="59" t="s">
        <v>183</v>
      </c>
      <c r="B118" s="59" t="s">
        <v>544</v>
      </c>
      <c r="C118" s="58">
        <v>81.7333</v>
      </c>
      <c r="D118" s="58">
        <v>19.600000000000001</v>
      </c>
      <c r="E118" s="58">
        <v>23</v>
      </c>
      <c r="F118" s="58">
        <v>5.8</v>
      </c>
      <c r="G118" s="58">
        <v>101.3</v>
      </c>
      <c r="H118" s="58">
        <v>98.2</v>
      </c>
      <c r="I118" s="58">
        <v>104.5</v>
      </c>
      <c r="J118" s="58">
        <v>87.7</v>
      </c>
      <c r="K118" s="58">
        <v>107.5</v>
      </c>
      <c r="L118" s="58">
        <v>2.5</v>
      </c>
      <c r="M118" s="58">
        <v>94</v>
      </c>
      <c r="P118" s="3">
        <f>Quartalsdaten!A117</f>
        <v>32417</v>
      </c>
      <c r="Q118" s="18">
        <v>90.21</v>
      </c>
      <c r="R118" s="13">
        <v>77.45</v>
      </c>
      <c r="S118" s="18">
        <v>89.26</v>
      </c>
      <c r="W118" s="18">
        <v>289.51</v>
      </c>
      <c r="X118" s="18">
        <v>88.92</v>
      </c>
      <c r="Y118" s="18">
        <v>73.599999999999994</v>
      </c>
      <c r="Z118" s="37">
        <v>93.15</v>
      </c>
      <c r="AH118" s="3">
        <v>25568</v>
      </c>
      <c r="AI118" s="58">
        <v>23.9</v>
      </c>
      <c r="AJ118" s="58">
        <v>5</v>
      </c>
      <c r="AK118" s="59" t="s">
        <v>544</v>
      </c>
      <c r="AL118" s="58">
        <v>111.6</v>
      </c>
      <c r="AM118" s="58">
        <v>113</v>
      </c>
      <c r="AN118" s="58">
        <v>110.2</v>
      </c>
      <c r="AO118" s="59" t="s">
        <v>544</v>
      </c>
      <c r="AP118" s="58">
        <v>20.399999999999999</v>
      </c>
      <c r="AQ118" s="58">
        <v>18.5</v>
      </c>
      <c r="AR118" s="58">
        <v>77.099999999999994</v>
      </c>
      <c r="AV118" s="59" t="s">
        <v>183</v>
      </c>
      <c r="AW118" s="59" t="s">
        <v>544</v>
      </c>
      <c r="AX118" s="59" t="s">
        <v>544</v>
      </c>
      <c r="AY118" s="59" t="s">
        <v>544</v>
      </c>
      <c r="AZ118" s="59" t="s">
        <v>544</v>
      </c>
      <c r="BA118" s="59" t="s">
        <v>544</v>
      </c>
      <c r="BB118" s="59" t="s">
        <v>544</v>
      </c>
      <c r="BC118" s="59" t="s">
        <v>544</v>
      </c>
      <c r="BD118" s="59" t="s">
        <v>544</v>
      </c>
      <c r="BE118" s="59" t="s">
        <v>544</v>
      </c>
      <c r="BF118" s="59" t="s">
        <v>544</v>
      </c>
    </row>
    <row r="119" spans="1:58">
      <c r="A119" s="59" t="s">
        <v>184</v>
      </c>
      <c r="B119" s="59" t="s">
        <v>544</v>
      </c>
      <c r="C119" s="58">
        <v>82.866699999999994</v>
      </c>
      <c r="D119" s="58">
        <v>-22.73</v>
      </c>
      <c r="E119" s="58">
        <v>17</v>
      </c>
      <c r="F119" s="58">
        <v>7.5</v>
      </c>
      <c r="G119" s="58">
        <v>102</v>
      </c>
      <c r="H119" s="58">
        <v>98.9</v>
      </c>
      <c r="I119" s="58">
        <v>105.1</v>
      </c>
      <c r="J119" s="58">
        <v>87.6</v>
      </c>
      <c r="K119" s="58">
        <v>107.6</v>
      </c>
      <c r="L119" s="58">
        <v>2.4</v>
      </c>
      <c r="M119" s="58">
        <v>94</v>
      </c>
      <c r="P119" s="3">
        <f>Quartalsdaten!A118</f>
        <v>32509</v>
      </c>
      <c r="Q119" s="18">
        <v>90.85</v>
      </c>
      <c r="R119" s="13">
        <v>78.239999999999995</v>
      </c>
      <c r="S119" s="18">
        <v>89.54</v>
      </c>
      <c r="W119" s="18">
        <v>294.68</v>
      </c>
      <c r="X119" s="18">
        <v>92.54</v>
      </c>
      <c r="Y119" s="18">
        <v>76.39</v>
      </c>
      <c r="Z119" s="37">
        <v>93.94</v>
      </c>
      <c r="AH119" s="3">
        <v>25568</v>
      </c>
      <c r="AI119" s="58">
        <v>20.3</v>
      </c>
      <c r="AJ119" s="58">
        <v>0</v>
      </c>
      <c r="AK119" s="59" t="s">
        <v>544</v>
      </c>
      <c r="AL119" s="58">
        <v>112</v>
      </c>
      <c r="AM119" s="58">
        <v>114.6</v>
      </c>
      <c r="AN119" s="58">
        <v>109.4</v>
      </c>
      <c r="AO119" s="59" t="s">
        <v>544</v>
      </c>
      <c r="AP119" s="58">
        <v>31.6</v>
      </c>
      <c r="AQ119" s="58">
        <v>18.8</v>
      </c>
      <c r="AR119" s="58">
        <v>78.400000000000006</v>
      </c>
      <c r="AV119" s="59" t="s">
        <v>184</v>
      </c>
      <c r="AW119" s="59" t="s">
        <v>544</v>
      </c>
      <c r="AX119" s="59" t="s">
        <v>544</v>
      </c>
      <c r="AY119" s="59" t="s">
        <v>544</v>
      </c>
      <c r="AZ119" s="59" t="s">
        <v>544</v>
      </c>
      <c r="BA119" s="59" t="s">
        <v>544</v>
      </c>
      <c r="BB119" s="59" t="s">
        <v>544</v>
      </c>
      <c r="BC119" s="59" t="s">
        <v>544</v>
      </c>
      <c r="BD119" s="59" t="s">
        <v>544</v>
      </c>
      <c r="BE119" s="59" t="s">
        <v>544</v>
      </c>
      <c r="BF119" s="59" t="s">
        <v>544</v>
      </c>
    </row>
    <row r="120" spans="1:58">
      <c r="A120" s="59" t="s">
        <v>185</v>
      </c>
      <c r="B120" s="59" t="s">
        <v>544</v>
      </c>
      <c r="C120" s="58">
        <v>83.6</v>
      </c>
      <c r="D120" s="58">
        <v>16.43</v>
      </c>
      <c r="E120" s="58">
        <v>2.7</v>
      </c>
      <c r="F120" s="58">
        <v>10.3</v>
      </c>
      <c r="G120" s="58">
        <v>103.3</v>
      </c>
      <c r="H120" s="58">
        <v>101.1</v>
      </c>
      <c r="I120" s="58">
        <v>105.6</v>
      </c>
      <c r="J120" s="58">
        <v>88.1</v>
      </c>
      <c r="K120" s="58">
        <v>112.9</v>
      </c>
      <c r="L120" s="58">
        <v>2.67</v>
      </c>
      <c r="M120" s="58">
        <v>98.2</v>
      </c>
      <c r="P120" s="3">
        <f>Quartalsdaten!A119</f>
        <v>32599</v>
      </c>
      <c r="Q120" s="18">
        <v>90.94</v>
      </c>
      <c r="R120" s="13">
        <v>79.42</v>
      </c>
      <c r="S120" s="18">
        <v>90.05</v>
      </c>
      <c r="W120" s="18">
        <v>296.77999999999997</v>
      </c>
      <c r="X120" s="18">
        <v>94.64</v>
      </c>
      <c r="Y120" s="18">
        <v>80.17</v>
      </c>
      <c r="Z120" s="37">
        <v>92.63</v>
      </c>
      <c r="AH120" s="3">
        <v>25568</v>
      </c>
      <c r="AI120" s="58">
        <v>16.899999999999999</v>
      </c>
      <c r="AJ120" s="58">
        <v>0</v>
      </c>
      <c r="AK120" s="59" t="s">
        <v>544</v>
      </c>
      <c r="AL120" s="58">
        <v>111.7</v>
      </c>
      <c r="AM120" s="58">
        <v>114.2</v>
      </c>
      <c r="AN120" s="58">
        <v>109.2</v>
      </c>
      <c r="AO120" s="59" t="s">
        <v>544</v>
      </c>
      <c r="AP120" s="58">
        <v>39.5</v>
      </c>
      <c r="AQ120" s="58">
        <v>15.7</v>
      </c>
      <c r="AR120" s="58">
        <v>78.7</v>
      </c>
      <c r="AV120" s="59" t="s">
        <v>185</v>
      </c>
      <c r="AW120" s="59" t="s">
        <v>544</v>
      </c>
      <c r="AX120" s="59" t="s">
        <v>544</v>
      </c>
      <c r="AY120" s="59" t="s">
        <v>544</v>
      </c>
      <c r="AZ120" s="59" t="s">
        <v>544</v>
      </c>
      <c r="BA120" s="59" t="s">
        <v>544</v>
      </c>
      <c r="BB120" s="59" t="s">
        <v>544</v>
      </c>
      <c r="BC120" s="59" t="s">
        <v>544</v>
      </c>
      <c r="BD120" s="59" t="s">
        <v>544</v>
      </c>
      <c r="BE120" s="59" t="s">
        <v>544</v>
      </c>
      <c r="BF120" s="59" t="s">
        <v>544</v>
      </c>
    </row>
    <row r="121" spans="1:58">
      <c r="A121" s="59" t="s">
        <v>186</v>
      </c>
      <c r="B121" s="59" t="s">
        <v>544</v>
      </c>
      <c r="C121" s="58">
        <v>83.633300000000006</v>
      </c>
      <c r="D121" s="58">
        <v>15.93</v>
      </c>
      <c r="E121" s="58">
        <v>0.3</v>
      </c>
      <c r="F121" s="58">
        <v>10.4</v>
      </c>
      <c r="G121" s="58">
        <v>103.8</v>
      </c>
      <c r="H121" s="58">
        <v>101.6</v>
      </c>
      <c r="I121" s="58">
        <v>106</v>
      </c>
      <c r="J121" s="58">
        <v>88.7</v>
      </c>
      <c r="K121" s="58">
        <v>114.7</v>
      </c>
      <c r="L121" s="58">
        <v>2.77</v>
      </c>
      <c r="M121" s="58">
        <v>99.7</v>
      </c>
      <c r="P121" s="3">
        <f>Quartalsdaten!A120</f>
        <v>32690</v>
      </c>
      <c r="Q121" s="18">
        <v>92.45</v>
      </c>
      <c r="R121" s="13">
        <v>83.68</v>
      </c>
      <c r="S121" s="18">
        <v>90.77</v>
      </c>
      <c r="W121" s="18">
        <v>301.57</v>
      </c>
      <c r="X121" s="18">
        <v>96.56</v>
      </c>
      <c r="Y121" s="18">
        <v>80.19</v>
      </c>
      <c r="Z121" s="37">
        <v>94.52</v>
      </c>
      <c r="AH121" s="3">
        <v>25568</v>
      </c>
      <c r="AI121" s="58">
        <v>27.1</v>
      </c>
      <c r="AJ121" s="58">
        <v>19</v>
      </c>
      <c r="AK121" s="59" t="s">
        <v>544</v>
      </c>
      <c r="AL121" s="58">
        <v>111.4</v>
      </c>
      <c r="AM121" s="58">
        <v>113.6</v>
      </c>
      <c r="AN121" s="58">
        <v>109.2</v>
      </c>
      <c r="AO121" s="59" t="s">
        <v>544</v>
      </c>
      <c r="AP121" s="58">
        <v>35.6</v>
      </c>
      <c r="AQ121" s="58">
        <v>14.7</v>
      </c>
      <c r="AR121" s="58">
        <v>75.099999999999994</v>
      </c>
      <c r="AV121" s="59" t="s">
        <v>186</v>
      </c>
      <c r="AW121" s="59" t="s">
        <v>544</v>
      </c>
      <c r="AX121" s="59" t="s">
        <v>544</v>
      </c>
      <c r="AY121" s="59" t="s">
        <v>544</v>
      </c>
      <c r="AZ121" s="59" t="s">
        <v>544</v>
      </c>
      <c r="BA121" s="59" t="s">
        <v>544</v>
      </c>
      <c r="BB121" s="59" t="s">
        <v>544</v>
      </c>
      <c r="BC121" s="59" t="s">
        <v>544</v>
      </c>
      <c r="BD121" s="59" t="s">
        <v>544</v>
      </c>
      <c r="BE121" s="59" t="s">
        <v>544</v>
      </c>
      <c r="BF121" s="59" t="s">
        <v>544</v>
      </c>
    </row>
    <row r="122" spans="1:58">
      <c r="A122" s="59" t="s">
        <v>187</v>
      </c>
      <c r="B122" s="59" t="s">
        <v>544</v>
      </c>
      <c r="C122" s="58">
        <v>84.2</v>
      </c>
      <c r="D122" s="58">
        <v>13.5</v>
      </c>
      <c r="E122" s="58">
        <v>17</v>
      </c>
      <c r="F122" s="58">
        <v>13.8</v>
      </c>
      <c r="G122" s="58">
        <v>105.4</v>
      </c>
      <c r="H122" s="58">
        <v>103.7</v>
      </c>
      <c r="I122" s="58">
        <v>107</v>
      </c>
      <c r="J122" s="58">
        <v>88.8</v>
      </c>
      <c r="K122" s="58">
        <v>118.5</v>
      </c>
      <c r="L122" s="58">
        <v>2.8</v>
      </c>
      <c r="M122" s="58">
        <v>103.5</v>
      </c>
      <c r="P122" s="3">
        <f>Quartalsdaten!A121</f>
        <v>32782</v>
      </c>
      <c r="Q122" s="18">
        <v>93.87</v>
      </c>
      <c r="R122" s="13">
        <v>86.36</v>
      </c>
      <c r="S122" s="18">
        <v>93.41</v>
      </c>
      <c r="W122" s="18">
        <v>307.3</v>
      </c>
      <c r="X122" s="18">
        <v>94.32</v>
      </c>
      <c r="Y122" s="18">
        <v>82.29</v>
      </c>
      <c r="Z122" s="37">
        <v>94.36</v>
      </c>
      <c r="AH122" s="3" t="s">
        <v>1003</v>
      </c>
      <c r="AI122" s="58">
        <v>68.3</v>
      </c>
      <c r="AJ122" s="58">
        <v>87</v>
      </c>
      <c r="AK122" s="59" t="s">
        <v>544</v>
      </c>
      <c r="AL122" s="58">
        <v>110.4</v>
      </c>
      <c r="AM122" s="58">
        <v>113.1</v>
      </c>
      <c r="AN122" s="58">
        <v>107.6</v>
      </c>
      <c r="AO122" s="59" t="s">
        <v>544</v>
      </c>
      <c r="AP122" s="58">
        <v>38.200000000000003</v>
      </c>
      <c r="AQ122" s="58">
        <v>15.8</v>
      </c>
      <c r="AR122" s="58">
        <v>52.1</v>
      </c>
      <c r="AV122" s="59" t="s">
        <v>187</v>
      </c>
      <c r="AW122" s="59" t="s">
        <v>544</v>
      </c>
      <c r="AX122" s="59" t="s">
        <v>544</v>
      </c>
      <c r="AY122" s="59" t="s">
        <v>544</v>
      </c>
      <c r="AZ122" s="59" t="s">
        <v>544</v>
      </c>
      <c r="BA122" s="59" t="s">
        <v>544</v>
      </c>
      <c r="BB122" s="59" t="s">
        <v>544</v>
      </c>
      <c r="BC122" s="59" t="s">
        <v>544</v>
      </c>
      <c r="BD122" s="59" t="s">
        <v>544</v>
      </c>
      <c r="BE122" s="59" t="s">
        <v>544</v>
      </c>
      <c r="BF122" s="59" t="s">
        <v>544</v>
      </c>
    </row>
    <row r="123" spans="1:58">
      <c r="A123" s="59" t="s">
        <v>188</v>
      </c>
      <c r="B123" s="59" t="s">
        <v>544</v>
      </c>
      <c r="C123" s="58">
        <v>85.1</v>
      </c>
      <c r="D123" s="58">
        <v>-9.6300000000000008</v>
      </c>
      <c r="E123" s="58">
        <v>24.7</v>
      </c>
      <c r="F123" s="58">
        <v>15.6</v>
      </c>
      <c r="G123" s="58">
        <v>105.9</v>
      </c>
      <c r="H123" s="58">
        <v>103.8</v>
      </c>
      <c r="I123" s="58">
        <v>108.1</v>
      </c>
      <c r="J123" s="58">
        <v>89.1</v>
      </c>
      <c r="K123" s="58">
        <v>120.2</v>
      </c>
      <c r="L123" s="58">
        <v>2.87</v>
      </c>
      <c r="M123" s="58">
        <v>104.9</v>
      </c>
      <c r="P123" s="3">
        <f>Quartalsdaten!A122</f>
        <v>32874</v>
      </c>
      <c r="Q123" s="18">
        <v>94.57</v>
      </c>
      <c r="R123" s="13">
        <v>88.59</v>
      </c>
      <c r="S123" s="18">
        <v>93.65</v>
      </c>
      <c r="W123" s="18">
        <v>318.39999999999998</v>
      </c>
      <c r="X123" s="18">
        <v>100.85</v>
      </c>
      <c r="Y123" s="18">
        <v>83.16</v>
      </c>
      <c r="Z123" s="37">
        <v>95.32</v>
      </c>
      <c r="AH123" s="3" t="s">
        <v>1003</v>
      </c>
      <c r="AI123" s="58">
        <v>44.5</v>
      </c>
      <c r="AJ123" s="58">
        <v>93</v>
      </c>
      <c r="AK123" s="59" t="s">
        <v>544</v>
      </c>
      <c r="AL123" s="58">
        <v>108.8</v>
      </c>
      <c r="AM123" s="58">
        <v>110.2</v>
      </c>
      <c r="AN123" s="58">
        <v>107.4</v>
      </c>
      <c r="AO123" s="59" t="s">
        <v>544</v>
      </c>
      <c r="AP123" s="58">
        <v>34.9</v>
      </c>
      <c r="AQ123" s="58">
        <v>8.5</v>
      </c>
      <c r="AR123" s="58">
        <v>37.4</v>
      </c>
      <c r="AV123" s="59" t="s">
        <v>188</v>
      </c>
      <c r="AW123" s="59" t="s">
        <v>544</v>
      </c>
      <c r="AX123" s="59" t="s">
        <v>544</v>
      </c>
      <c r="AY123" s="59" t="s">
        <v>544</v>
      </c>
      <c r="AZ123" s="59" t="s">
        <v>544</v>
      </c>
      <c r="BA123" s="59" t="s">
        <v>544</v>
      </c>
      <c r="BB123" s="59" t="s">
        <v>544</v>
      </c>
      <c r="BC123" s="59" t="s">
        <v>544</v>
      </c>
      <c r="BD123" s="59" t="s">
        <v>544</v>
      </c>
      <c r="BE123" s="59" t="s">
        <v>544</v>
      </c>
      <c r="BF123" s="59" t="s">
        <v>544</v>
      </c>
    </row>
    <row r="124" spans="1:58">
      <c r="A124" s="59" t="s">
        <v>189</v>
      </c>
      <c r="B124" s="59" t="s">
        <v>544</v>
      </c>
      <c r="C124" s="58">
        <v>85.566699999999997</v>
      </c>
      <c r="D124" s="58">
        <v>14.23</v>
      </c>
      <c r="E124" s="58">
        <v>0.7</v>
      </c>
      <c r="F124" s="58">
        <v>17.2</v>
      </c>
      <c r="G124" s="58">
        <v>106.4</v>
      </c>
      <c r="H124" s="58">
        <v>105.3</v>
      </c>
      <c r="I124" s="58">
        <v>107.5</v>
      </c>
      <c r="J124" s="58">
        <v>88.9</v>
      </c>
      <c r="K124" s="58">
        <v>120.4</v>
      </c>
      <c r="L124" s="58">
        <v>3.03</v>
      </c>
      <c r="M124" s="58">
        <v>104.6</v>
      </c>
      <c r="P124" s="3">
        <f>Quartalsdaten!A123</f>
        <v>32964</v>
      </c>
      <c r="Q124" s="18">
        <v>95.64</v>
      </c>
      <c r="R124" s="13">
        <v>91.01</v>
      </c>
      <c r="S124" s="18">
        <v>95.43</v>
      </c>
      <c r="W124" s="18">
        <v>322.83</v>
      </c>
      <c r="X124" s="18">
        <v>98</v>
      </c>
      <c r="Y124" s="18">
        <v>84.27</v>
      </c>
      <c r="Z124" s="37">
        <v>96.52</v>
      </c>
      <c r="AH124" s="3">
        <v>25614</v>
      </c>
      <c r="AI124" s="58">
        <v>59.7</v>
      </c>
      <c r="AJ124" s="58">
        <v>93</v>
      </c>
      <c r="AK124" s="59" t="s">
        <v>544</v>
      </c>
      <c r="AL124" s="58">
        <v>106.5</v>
      </c>
      <c r="AM124" s="58">
        <v>108.5</v>
      </c>
      <c r="AN124" s="58">
        <v>104.6</v>
      </c>
      <c r="AO124" s="59" t="s">
        <v>544</v>
      </c>
      <c r="AP124" s="58">
        <v>32.299999999999997</v>
      </c>
      <c r="AQ124" s="58">
        <v>6</v>
      </c>
      <c r="AR124" s="58">
        <v>36.9</v>
      </c>
      <c r="AV124" s="59" t="s">
        <v>189</v>
      </c>
      <c r="AW124" s="59" t="s">
        <v>544</v>
      </c>
      <c r="AX124" s="59" t="s">
        <v>544</v>
      </c>
      <c r="AY124" s="59" t="s">
        <v>544</v>
      </c>
      <c r="AZ124" s="59" t="s">
        <v>544</v>
      </c>
      <c r="BA124" s="59" t="s">
        <v>544</v>
      </c>
      <c r="BB124" s="59" t="s">
        <v>544</v>
      </c>
      <c r="BC124" s="59" t="s">
        <v>544</v>
      </c>
      <c r="BD124" s="59" t="s">
        <v>544</v>
      </c>
      <c r="BE124" s="59" t="s">
        <v>544</v>
      </c>
      <c r="BF124" s="59" t="s">
        <v>544</v>
      </c>
    </row>
    <row r="125" spans="1:58">
      <c r="A125" s="59" t="s">
        <v>190</v>
      </c>
      <c r="B125" s="59" t="s">
        <v>544</v>
      </c>
      <c r="C125" s="58">
        <v>85.933300000000003</v>
      </c>
      <c r="D125" s="58">
        <v>15.93</v>
      </c>
      <c r="E125" s="58">
        <v>0.3</v>
      </c>
      <c r="F125" s="58">
        <v>20.8</v>
      </c>
      <c r="G125" s="58">
        <v>107.1</v>
      </c>
      <c r="H125" s="58">
        <v>106.6</v>
      </c>
      <c r="I125" s="58">
        <v>107.5</v>
      </c>
      <c r="J125" s="58">
        <v>89.7</v>
      </c>
      <c r="K125" s="58">
        <v>120.9</v>
      </c>
      <c r="L125" s="58">
        <v>3.1</v>
      </c>
      <c r="M125" s="58">
        <v>105</v>
      </c>
      <c r="P125" s="3">
        <f>Quartalsdaten!A124</f>
        <v>33055</v>
      </c>
      <c r="Q125" s="18">
        <v>96.56</v>
      </c>
      <c r="R125" s="13">
        <v>93.31</v>
      </c>
      <c r="S125" s="18">
        <v>95.59</v>
      </c>
      <c r="W125" s="18">
        <v>330.71</v>
      </c>
      <c r="X125" s="18">
        <v>110.12</v>
      </c>
      <c r="Y125" s="18">
        <v>88.37</v>
      </c>
      <c r="Z125" s="37">
        <v>96.09</v>
      </c>
      <c r="AH125" s="3">
        <v>25642</v>
      </c>
      <c r="AI125" s="58">
        <v>62.2</v>
      </c>
      <c r="AJ125" s="58">
        <v>87</v>
      </c>
      <c r="AK125" s="59" t="s">
        <v>544</v>
      </c>
      <c r="AL125" s="58">
        <v>104.3</v>
      </c>
      <c r="AM125" s="58">
        <v>106.4</v>
      </c>
      <c r="AN125" s="58">
        <v>102.2</v>
      </c>
      <c r="AO125" s="59" t="s">
        <v>544</v>
      </c>
      <c r="AP125" s="58">
        <v>28.5</v>
      </c>
      <c r="AQ125" s="58">
        <v>7.5</v>
      </c>
      <c r="AR125" s="58">
        <v>49.6</v>
      </c>
      <c r="AV125" s="59" t="s">
        <v>190</v>
      </c>
      <c r="AW125" s="59" t="s">
        <v>544</v>
      </c>
      <c r="AX125" s="59" t="s">
        <v>544</v>
      </c>
      <c r="AY125" s="59" t="s">
        <v>544</v>
      </c>
      <c r="AZ125" s="59" t="s">
        <v>544</v>
      </c>
      <c r="BA125" s="59" t="s">
        <v>544</v>
      </c>
      <c r="BB125" s="59" t="s">
        <v>544</v>
      </c>
      <c r="BC125" s="59" t="s">
        <v>544</v>
      </c>
      <c r="BD125" s="59" t="s">
        <v>544</v>
      </c>
      <c r="BE125" s="59" t="s">
        <v>544</v>
      </c>
      <c r="BF125" s="59" t="s">
        <v>544</v>
      </c>
    </row>
    <row r="126" spans="1:58">
      <c r="A126" s="59" t="s">
        <v>191</v>
      </c>
      <c r="B126" s="59" t="s">
        <v>544</v>
      </c>
      <c r="C126" s="58">
        <v>86.7333</v>
      </c>
      <c r="D126" s="58">
        <v>21.3</v>
      </c>
      <c r="E126" s="58">
        <v>23</v>
      </c>
      <c r="F126" s="58">
        <v>20.6</v>
      </c>
      <c r="G126" s="58">
        <v>107</v>
      </c>
      <c r="H126" s="58">
        <v>107.4</v>
      </c>
      <c r="I126" s="58">
        <v>106.7</v>
      </c>
      <c r="J126" s="58">
        <v>89.7</v>
      </c>
      <c r="K126" s="58">
        <v>117.6</v>
      </c>
      <c r="L126" s="58">
        <v>3.07</v>
      </c>
      <c r="M126" s="58">
        <v>102.6</v>
      </c>
      <c r="P126" s="3">
        <f>Quartalsdaten!A125</f>
        <v>33147</v>
      </c>
      <c r="Q126" s="18">
        <v>97.23</v>
      </c>
      <c r="R126" s="13">
        <v>97.22</v>
      </c>
      <c r="S126" s="18">
        <v>97.08</v>
      </c>
      <c r="W126" s="18">
        <v>337.36</v>
      </c>
      <c r="X126" s="18">
        <v>116.41</v>
      </c>
      <c r="Y126" s="18">
        <v>96.35</v>
      </c>
      <c r="Z126" s="37">
        <v>97.22</v>
      </c>
      <c r="AH126" s="3">
        <v>25673</v>
      </c>
      <c r="AI126" s="58">
        <v>58.7</v>
      </c>
      <c r="AJ126" s="58">
        <v>54</v>
      </c>
      <c r="AK126" s="59" t="s">
        <v>544</v>
      </c>
      <c r="AL126" s="58">
        <v>103.4</v>
      </c>
      <c r="AM126" s="58">
        <v>106.6</v>
      </c>
      <c r="AN126" s="58">
        <v>100.1</v>
      </c>
      <c r="AO126" s="59" t="s">
        <v>544</v>
      </c>
      <c r="AP126" s="58">
        <v>30.1</v>
      </c>
      <c r="AQ126" s="58">
        <v>11.9</v>
      </c>
      <c r="AR126" s="58">
        <v>67.900000000000006</v>
      </c>
      <c r="AV126" s="59" t="s">
        <v>191</v>
      </c>
      <c r="AW126" s="59" t="s">
        <v>544</v>
      </c>
      <c r="AX126" s="59" t="s">
        <v>544</v>
      </c>
      <c r="AY126" s="59" t="s">
        <v>544</v>
      </c>
      <c r="AZ126" s="59" t="s">
        <v>544</v>
      </c>
      <c r="BA126" s="59" t="s">
        <v>544</v>
      </c>
      <c r="BB126" s="59" t="s">
        <v>544</v>
      </c>
      <c r="BC126" s="59" t="s">
        <v>544</v>
      </c>
      <c r="BD126" s="59" t="s">
        <v>544</v>
      </c>
      <c r="BE126" s="59" t="s">
        <v>544</v>
      </c>
      <c r="BF126" s="59" t="s">
        <v>544</v>
      </c>
    </row>
    <row r="127" spans="1:58">
      <c r="A127" s="59" t="s">
        <v>192</v>
      </c>
      <c r="B127" s="58">
        <v>388.56299999999999</v>
      </c>
      <c r="C127" s="58">
        <v>87.566699999999997</v>
      </c>
      <c r="D127" s="58">
        <v>23.9</v>
      </c>
      <c r="E127" s="58">
        <v>47.3</v>
      </c>
      <c r="F127" s="58">
        <v>14.4</v>
      </c>
      <c r="G127" s="58">
        <v>103.5</v>
      </c>
      <c r="H127" s="58">
        <v>105.5</v>
      </c>
      <c r="I127" s="58">
        <v>101.5</v>
      </c>
      <c r="J127" s="58">
        <v>88.4</v>
      </c>
      <c r="K127" s="58">
        <v>118</v>
      </c>
      <c r="L127" s="58">
        <v>3.13</v>
      </c>
      <c r="M127" s="58">
        <v>103.1</v>
      </c>
      <c r="P127" s="3">
        <f>Quartalsdaten!A126</f>
        <v>33239</v>
      </c>
      <c r="Q127" s="18">
        <v>100.11</v>
      </c>
      <c r="R127" s="13">
        <v>100.75</v>
      </c>
      <c r="S127" s="18">
        <v>100.5</v>
      </c>
      <c r="T127" s="35">
        <v>84.77</v>
      </c>
      <c r="U127" s="35">
        <v>83.7</v>
      </c>
      <c r="V127" s="18">
        <v>88.19</v>
      </c>
      <c r="W127" s="18">
        <v>346.73</v>
      </c>
      <c r="X127" s="18">
        <v>115.14</v>
      </c>
      <c r="Y127" s="18">
        <v>98.65</v>
      </c>
      <c r="Z127" s="37">
        <v>97.27</v>
      </c>
      <c r="AH127" s="3">
        <v>25703</v>
      </c>
      <c r="AI127" s="58">
        <v>34</v>
      </c>
      <c r="AJ127" s="58">
        <v>16</v>
      </c>
      <c r="AK127" s="59" t="s">
        <v>544</v>
      </c>
      <c r="AL127" s="58">
        <v>103.4</v>
      </c>
      <c r="AM127" s="58">
        <v>104.6</v>
      </c>
      <c r="AN127" s="58">
        <v>102.2</v>
      </c>
      <c r="AO127" s="59" t="s">
        <v>544</v>
      </c>
      <c r="AP127" s="58">
        <v>27.8</v>
      </c>
      <c r="AQ127" s="58">
        <v>5.9</v>
      </c>
      <c r="AR127" s="58">
        <v>75.8</v>
      </c>
      <c r="AV127" s="59" t="s">
        <v>192</v>
      </c>
      <c r="AW127" s="58">
        <v>314.05171999999999</v>
      </c>
      <c r="AX127" s="58">
        <v>36.168460000000003</v>
      </c>
      <c r="AY127" s="58">
        <v>550.17872999999997</v>
      </c>
      <c r="AZ127" s="58">
        <v>72.048029999999997</v>
      </c>
      <c r="BA127" s="58">
        <v>36.905560000000001</v>
      </c>
      <c r="BB127" s="58">
        <v>216.51499999999999</v>
      </c>
      <c r="BC127" s="58">
        <v>38.783000000000001</v>
      </c>
      <c r="BD127" s="58">
        <v>389.11399999999998</v>
      </c>
      <c r="BE127" s="58">
        <v>46.32</v>
      </c>
      <c r="BF127" s="58">
        <v>23.556999999999999</v>
      </c>
    </row>
    <row r="128" spans="1:58">
      <c r="A128" s="59" t="s">
        <v>193</v>
      </c>
      <c r="B128" s="58">
        <v>395.02800000000002</v>
      </c>
      <c r="C128" s="58">
        <v>88.3</v>
      </c>
      <c r="D128" s="58">
        <v>18.5</v>
      </c>
      <c r="E128" s="58">
        <v>4</v>
      </c>
      <c r="F128" s="58">
        <v>8.5</v>
      </c>
      <c r="G128" s="58">
        <v>100.5</v>
      </c>
      <c r="H128" s="58">
        <v>101.5</v>
      </c>
      <c r="I128" s="58">
        <v>99.6</v>
      </c>
      <c r="J128" s="58">
        <v>88</v>
      </c>
      <c r="K128" s="58">
        <v>115.3</v>
      </c>
      <c r="L128" s="58">
        <v>3.2</v>
      </c>
      <c r="M128" s="58">
        <v>100.2</v>
      </c>
      <c r="P128" s="3">
        <f>Quartalsdaten!A127</f>
        <v>33329</v>
      </c>
      <c r="Q128" s="18">
        <v>100.38</v>
      </c>
      <c r="R128" s="13">
        <v>101.5</v>
      </c>
      <c r="S128" s="18">
        <v>100.83</v>
      </c>
      <c r="T128" s="35">
        <v>85.88</v>
      </c>
      <c r="U128" s="35">
        <v>84.19</v>
      </c>
      <c r="V128" s="18">
        <v>89.31</v>
      </c>
      <c r="W128" s="18">
        <v>354.74</v>
      </c>
      <c r="X128" s="18">
        <v>116.21</v>
      </c>
      <c r="Y128" s="18">
        <v>99.78</v>
      </c>
      <c r="Z128" s="37">
        <v>99.23</v>
      </c>
      <c r="AH128" s="3">
        <v>25734</v>
      </c>
      <c r="AI128" s="58">
        <v>17.5</v>
      </c>
      <c r="AJ128" s="58">
        <v>1</v>
      </c>
      <c r="AK128" s="59" t="s">
        <v>544</v>
      </c>
      <c r="AL128" s="58">
        <v>102.1</v>
      </c>
      <c r="AM128" s="58">
        <v>104</v>
      </c>
      <c r="AN128" s="58">
        <v>100.2</v>
      </c>
      <c r="AO128" s="59" t="s">
        <v>544</v>
      </c>
      <c r="AP128" s="58">
        <v>30.5</v>
      </c>
      <c r="AQ128" s="58">
        <v>11.9</v>
      </c>
      <c r="AR128" s="58">
        <v>78.099999999999994</v>
      </c>
      <c r="AV128" s="59" t="s">
        <v>193</v>
      </c>
      <c r="AW128" s="58">
        <v>317.29763000000003</v>
      </c>
      <c r="AX128" s="58">
        <v>37.239400000000003</v>
      </c>
      <c r="AY128" s="58">
        <v>555.84127000000001</v>
      </c>
      <c r="AZ128" s="58">
        <v>71.880560000000003</v>
      </c>
      <c r="BA128" s="58">
        <v>36.287399999999998</v>
      </c>
      <c r="BB128" s="58">
        <v>221.79499999999999</v>
      </c>
      <c r="BC128" s="58">
        <v>40.121000000000002</v>
      </c>
      <c r="BD128" s="58">
        <v>397.76600000000002</v>
      </c>
      <c r="BE128" s="58">
        <v>47.353999999999999</v>
      </c>
      <c r="BF128" s="58">
        <v>23.756</v>
      </c>
    </row>
    <row r="129" spans="1:58">
      <c r="A129" s="59" t="s">
        <v>194</v>
      </c>
      <c r="B129" s="58">
        <v>396.67700000000002</v>
      </c>
      <c r="C129" s="58">
        <v>89.833299999999994</v>
      </c>
      <c r="D129" s="58">
        <v>16.27</v>
      </c>
      <c r="E129" s="58">
        <v>0.3</v>
      </c>
      <c r="F129" s="58">
        <v>3.8</v>
      </c>
      <c r="G129" s="58">
        <v>98.4</v>
      </c>
      <c r="H129" s="58">
        <v>97.6</v>
      </c>
      <c r="I129" s="58">
        <v>99.2</v>
      </c>
      <c r="J129" s="58">
        <v>86.7</v>
      </c>
      <c r="K129" s="58">
        <v>113.5</v>
      </c>
      <c r="L129" s="58">
        <v>3.1</v>
      </c>
      <c r="M129" s="58">
        <v>98.5</v>
      </c>
      <c r="P129" s="3">
        <f>Quartalsdaten!A128</f>
        <v>33420</v>
      </c>
      <c r="Q129" s="18">
        <v>98.97</v>
      </c>
      <c r="R129" s="13">
        <v>100.7</v>
      </c>
      <c r="S129" s="18">
        <v>99.24</v>
      </c>
      <c r="T129" s="35">
        <v>83.76</v>
      </c>
      <c r="U129" s="35">
        <v>83.42</v>
      </c>
      <c r="V129" s="18">
        <v>88.16</v>
      </c>
      <c r="W129" s="18">
        <v>356.49</v>
      </c>
      <c r="X129" s="18">
        <v>122.19</v>
      </c>
      <c r="Y129" s="18">
        <v>100.94</v>
      </c>
      <c r="Z129" s="37">
        <v>100.49</v>
      </c>
      <c r="AH129" s="3">
        <v>25764</v>
      </c>
      <c r="AI129" s="58">
        <v>25</v>
      </c>
      <c r="AJ129" s="58">
        <v>3</v>
      </c>
      <c r="AK129" s="59" t="s">
        <v>544</v>
      </c>
      <c r="AL129" s="58">
        <v>101.6</v>
      </c>
      <c r="AM129" s="58">
        <v>103.4</v>
      </c>
      <c r="AN129" s="58">
        <v>99.9</v>
      </c>
      <c r="AO129" s="59" t="s">
        <v>544</v>
      </c>
      <c r="AP129" s="58">
        <v>27.1</v>
      </c>
      <c r="AQ129" s="58">
        <v>12.4</v>
      </c>
      <c r="AR129" s="58">
        <v>78.5</v>
      </c>
      <c r="AV129" s="59" t="s">
        <v>194</v>
      </c>
      <c r="AW129" s="58">
        <v>311.48703999999998</v>
      </c>
      <c r="AX129" s="58">
        <v>36.794469999999997</v>
      </c>
      <c r="AY129" s="58">
        <v>549.89907000000005</v>
      </c>
      <c r="AZ129" s="58">
        <v>73.081969999999998</v>
      </c>
      <c r="BA129" s="58">
        <v>35.866529999999997</v>
      </c>
      <c r="BB129" s="58">
        <v>221.21199999999999</v>
      </c>
      <c r="BC129" s="58">
        <v>39.786999999999999</v>
      </c>
      <c r="BD129" s="58">
        <v>401.56200000000001</v>
      </c>
      <c r="BE129" s="58">
        <v>48.843000000000004</v>
      </c>
      <c r="BF129" s="58">
        <v>23.824000000000002</v>
      </c>
    </row>
    <row r="130" spans="1:58">
      <c r="A130" s="59" t="s">
        <v>195</v>
      </c>
      <c r="B130" s="58">
        <v>410.50799999999998</v>
      </c>
      <c r="C130" s="58">
        <v>90.2</v>
      </c>
      <c r="D130" s="58">
        <v>15.93</v>
      </c>
      <c r="E130" s="58">
        <v>18.3</v>
      </c>
      <c r="F130" s="58">
        <v>1.5</v>
      </c>
      <c r="G130" s="58">
        <v>97.6</v>
      </c>
      <c r="H130" s="58">
        <v>95.6</v>
      </c>
      <c r="I130" s="58">
        <v>99.7</v>
      </c>
      <c r="J130" s="58">
        <v>86.2</v>
      </c>
      <c r="K130" s="58">
        <v>113.1</v>
      </c>
      <c r="L130" s="58">
        <v>3.07</v>
      </c>
      <c r="M130" s="58">
        <v>98.7</v>
      </c>
      <c r="P130" s="3">
        <f>Quartalsdaten!A129</f>
        <v>33512</v>
      </c>
      <c r="Q130" s="18">
        <v>101.26</v>
      </c>
      <c r="R130" s="13">
        <v>99.51</v>
      </c>
      <c r="S130" s="18">
        <v>99.43</v>
      </c>
      <c r="T130" s="35">
        <v>86.18</v>
      </c>
      <c r="U130" s="35">
        <v>85.14</v>
      </c>
      <c r="V130" s="18">
        <v>89.47</v>
      </c>
      <c r="W130" s="18">
        <v>361.67</v>
      </c>
      <c r="X130" s="18">
        <v>125.68</v>
      </c>
      <c r="Y130" s="18">
        <v>102.01</v>
      </c>
      <c r="Z130" s="37">
        <v>102.9</v>
      </c>
      <c r="AH130" s="3">
        <v>25795</v>
      </c>
      <c r="AI130" s="58">
        <v>20.5</v>
      </c>
      <c r="AJ130" s="58">
        <v>1</v>
      </c>
      <c r="AK130" s="59" t="s">
        <v>544</v>
      </c>
      <c r="AL130" s="58">
        <v>101.9</v>
      </c>
      <c r="AM130" s="58">
        <v>102.2</v>
      </c>
      <c r="AN130" s="58">
        <v>101.6</v>
      </c>
      <c r="AO130" s="59" t="s">
        <v>544</v>
      </c>
      <c r="AP130" s="58">
        <v>23.8</v>
      </c>
      <c r="AQ130" s="58">
        <v>5.5</v>
      </c>
      <c r="AR130" s="58">
        <v>75.400000000000006</v>
      </c>
      <c r="AV130" s="59" t="s">
        <v>195</v>
      </c>
      <c r="AW130" s="58">
        <v>317.81857000000002</v>
      </c>
      <c r="AX130" s="58">
        <v>37.08419</v>
      </c>
      <c r="AY130" s="58">
        <v>556.75012000000004</v>
      </c>
      <c r="AZ130" s="58">
        <v>76.038150000000002</v>
      </c>
      <c r="BA130" s="58">
        <v>38.045430000000003</v>
      </c>
      <c r="BB130" s="58">
        <v>230.40600000000001</v>
      </c>
      <c r="BC130" s="58">
        <v>40.289000000000001</v>
      </c>
      <c r="BD130" s="58">
        <v>409.23200000000003</v>
      </c>
      <c r="BE130" s="58">
        <v>51.52</v>
      </c>
      <c r="BF130" s="58">
        <v>25.608000000000001</v>
      </c>
    </row>
    <row r="131" spans="1:58">
      <c r="A131" s="59" t="s">
        <v>196</v>
      </c>
      <c r="B131" s="58">
        <v>420.589</v>
      </c>
      <c r="C131" s="58">
        <v>91.333299999999994</v>
      </c>
      <c r="D131" s="58">
        <v>20.23</v>
      </c>
      <c r="E131" s="58">
        <v>47</v>
      </c>
      <c r="F131" s="58">
        <v>-3</v>
      </c>
      <c r="G131" s="58">
        <v>95.6</v>
      </c>
      <c r="H131" s="58">
        <v>93.1</v>
      </c>
      <c r="I131" s="58">
        <v>98</v>
      </c>
      <c r="J131" s="58">
        <v>85.5</v>
      </c>
      <c r="K131" s="58">
        <v>111</v>
      </c>
      <c r="L131" s="58">
        <v>3.03</v>
      </c>
      <c r="M131" s="58">
        <v>96.9</v>
      </c>
      <c r="P131" s="3">
        <f>Quartalsdaten!A130</f>
        <v>33604</v>
      </c>
      <c r="T131" s="35">
        <v>87.66</v>
      </c>
      <c r="U131" s="35">
        <v>84.01</v>
      </c>
      <c r="V131" s="18">
        <v>91.25</v>
      </c>
      <c r="AH131" s="3">
        <v>25826</v>
      </c>
      <c r="AI131" s="58">
        <v>19.899999999999999</v>
      </c>
      <c r="AJ131" s="58">
        <v>0</v>
      </c>
      <c r="AK131" s="59" t="s">
        <v>544</v>
      </c>
      <c r="AL131" s="58">
        <v>98.8</v>
      </c>
      <c r="AM131" s="58">
        <v>99.9</v>
      </c>
      <c r="AN131" s="58">
        <v>97.7</v>
      </c>
      <c r="AO131" s="59" t="s">
        <v>544</v>
      </c>
      <c r="AP131" s="58">
        <v>27.2</v>
      </c>
      <c r="AQ131" s="58">
        <v>3.9</v>
      </c>
      <c r="AR131" s="58">
        <v>76.599999999999994</v>
      </c>
      <c r="AV131" s="59" t="s">
        <v>196</v>
      </c>
      <c r="AW131" s="58">
        <v>321.20486</v>
      </c>
      <c r="AX131" s="58">
        <v>37.0428</v>
      </c>
      <c r="AY131" s="58">
        <v>568.45957999999996</v>
      </c>
      <c r="AZ131" s="58">
        <v>80.492279999999994</v>
      </c>
      <c r="BA131" s="58">
        <v>40.398609999999998</v>
      </c>
      <c r="BB131" s="58">
        <v>233.108</v>
      </c>
      <c r="BC131" s="58">
        <v>40.386000000000003</v>
      </c>
      <c r="BD131" s="58">
        <v>421.63499999999999</v>
      </c>
      <c r="BE131" s="58">
        <v>55.408999999999999</v>
      </c>
      <c r="BF131" s="58">
        <v>27.640999999999998</v>
      </c>
    </row>
    <row r="132" spans="1:58">
      <c r="A132" s="59" t="s">
        <v>197</v>
      </c>
      <c r="B132" s="58">
        <v>423.22899999999998</v>
      </c>
      <c r="C132" s="58">
        <v>92.4</v>
      </c>
      <c r="D132" s="58">
        <v>16.5</v>
      </c>
      <c r="E132" s="58">
        <v>2.2999999999999998</v>
      </c>
      <c r="F132" s="58">
        <v>-6.9</v>
      </c>
      <c r="G132" s="58">
        <v>93.7</v>
      </c>
      <c r="H132" s="58">
        <v>89.5</v>
      </c>
      <c r="I132" s="58">
        <v>98</v>
      </c>
      <c r="J132" s="58">
        <v>84.9</v>
      </c>
      <c r="K132" s="58">
        <v>109.2</v>
      </c>
      <c r="L132" s="58">
        <v>3.07</v>
      </c>
      <c r="M132" s="58">
        <v>94.8</v>
      </c>
      <c r="P132" s="3">
        <f>Quartalsdaten!A131</f>
        <v>33695</v>
      </c>
      <c r="T132" s="35">
        <v>86.6</v>
      </c>
      <c r="U132" s="35">
        <v>83.19</v>
      </c>
      <c r="V132" s="18">
        <v>91.02</v>
      </c>
      <c r="AH132" s="3">
        <v>25856</v>
      </c>
      <c r="AI132" s="58">
        <v>26.1</v>
      </c>
      <c r="AJ132" s="58">
        <v>10</v>
      </c>
      <c r="AK132" s="59" t="s">
        <v>544</v>
      </c>
      <c r="AL132" s="58">
        <v>98.3</v>
      </c>
      <c r="AM132" s="58">
        <v>98.5</v>
      </c>
      <c r="AN132" s="58">
        <v>98.1</v>
      </c>
      <c r="AO132" s="59" t="s">
        <v>544</v>
      </c>
      <c r="AP132" s="58">
        <v>29.5</v>
      </c>
      <c r="AQ132" s="58">
        <v>-1.6</v>
      </c>
      <c r="AR132" s="58">
        <v>75.3</v>
      </c>
      <c r="AV132" s="59" t="s">
        <v>197</v>
      </c>
      <c r="AW132" s="58">
        <v>320.92432000000002</v>
      </c>
      <c r="AX132" s="58">
        <v>36.484050000000003</v>
      </c>
      <c r="AY132" s="58">
        <v>566.64209000000005</v>
      </c>
      <c r="AZ132" s="58">
        <v>79.764179999999996</v>
      </c>
      <c r="BA132" s="58">
        <v>39.898829999999997</v>
      </c>
      <c r="BB132" s="58">
        <v>235.71199999999999</v>
      </c>
      <c r="BC132" s="58">
        <v>39.926000000000002</v>
      </c>
      <c r="BD132" s="58">
        <v>424.85599999999999</v>
      </c>
      <c r="BE132" s="58">
        <v>55.720999999999997</v>
      </c>
      <c r="BF132" s="58">
        <v>27.728000000000002</v>
      </c>
    </row>
    <row r="133" spans="1:58">
      <c r="A133" s="59" t="s">
        <v>198</v>
      </c>
      <c r="B133" s="58">
        <v>426.036</v>
      </c>
      <c r="C133" s="58">
        <v>92.966700000000003</v>
      </c>
      <c r="D133" s="58">
        <v>16.23</v>
      </c>
      <c r="E133" s="58">
        <v>0.3</v>
      </c>
      <c r="F133" s="58">
        <v>-14.9</v>
      </c>
      <c r="G133" s="58">
        <v>89.4</v>
      </c>
      <c r="H133" s="58">
        <v>85.5</v>
      </c>
      <c r="I133" s="58">
        <v>93.4</v>
      </c>
      <c r="J133" s="58">
        <v>82.9</v>
      </c>
      <c r="K133" s="58">
        <v>106.4</v>
      </c>
      <c r="L133" s="58">
        <v>3</v>
      </c>
      <c r="M133" s="58">
        <v>92.4</v>
      </c>
      <c r="P133" s="3">
        <f>Quartalsdaten!A132</f>
        <v>33786</v>
      </c>
      <c r="T133" s="35">
        <v>86.43</v>
      </c>
      <c r="U133" s="35">
        <v>79.25</v>
      </c>
      <c r="V133" s="18">
        <v>90.13</v>
      </c>
      <c r="AH133" s="3">
        <v>25887</v>
      </c>
      <c r="AI133" s="58">
        <v>18.5</v>
      </c>
      <c r="AJ133" s="58">
        <v>15</v>
      </c>
      <c r="AK133" s="59" t="s">
        <v>544</v>
      </c>
      <c r="AL133" s="58">
        <v>95.7</v>
      </c>
      <c r="AM133" s="58">
        <v>96.2</v>
      </c>
      <c r="AN133" s="58">
        <v>95.1</v>
      </c>
      <c r="AO133" s="59" t="s">
        <v>544</v>
      </c>
      <c r="AP133" s="58">
        <v>20.2</v>
      </c>
      <c r="AQ133" s="58">
        <v>-6.7</v>
      </c>
      <c r="AR133" s="58">
        <v>72.599999999999994</v>
      </c>
      <c r="AV133" s="59" t="s">
        <v>198</v>
      </c>
      <c r="AW133" s="58">
        <v>321.32506999999998</v>
      </c>
      <c r="AX133" s="58">
        <v>34.445659999999997</v>
      </c>
      <c r="AY133" s="58">
        <v>561.60900000000004</v>
      </c>
      <c r="AZ133" s="58">
        <v>78.912289999999999</v>
      </c>
      <c r="BA133" s="58">
        <v>38.859819999999999</v>
      </c>
      <c r="BB133" s="58">
        <v>237.41900000000001</v>
      </c>
      <c r="BC133" s="58">
        <v>37.804000000000002</v>
      </c>
      <c r="BD133" s="58">
        <v>428.51</v>
      </c>
      <c r="BE133" s="58">
        <v>55.94</v>
      </c>
      <c r="BF133" s="58">
        <v>27.440999999999999</v>
      </c>
    </row>
    <row r="134" spans="1:58">
      <c r="A134" s="59" t="s">
        <v>199</v>
      </c>
      <c r="B134" s="58">
        <v>430.42899999999997</v>
      </c>
      <c r="C134" s="58">
        <v>93.333299999999994</v>
      </c>
      <c r="D134" s="58">
        <v>20.7</v>
      </c>
      <c r="E134" s="58">
        <v>23.3</v>
      </c>
      <c r="F134" s="58">
        <v>-28.6</v>
      </c>
      <c r="G134" s="58">
        <v>82.3</v>
      </c>
      <c r="H134" s="58">
        <v>79.2</v>
      </c>
      <c r="I134" s="58">
        <v>85.5</v>
      </c>
      <c r="J134" s="58">
        <v>80.5</v>
      </c>
      <c r="K134" s="58">
        <v>102.6</v>
      </c>
      <c r="L134" s="58">
        <v>2.9</v>
      </c>
      <c r="M134" s="58">
        <v>89.5</v>
      </c>
      <c r="P134" s="3">
        <f>Quartalsdaten!A133</f>
        <v>33878</v>
      </c>
      <c r="T134" s="35">
        <v>89.81</v>
      </c>
      <c r="U134" s="35">
        <v>75.42</v>
      </c>
      <c r="V134" s="18">
        <v>91.34</v>
      </c>
      <c r="AH134" s="3">
        <v>25917</v>
      </c>
      <c r="AI134" s="58">
        <v>7.9</v>
      </c>
      <c r="AJ134" s="58">
        <v>24</v>
      </c>
      <c r="AK134" s="59" t="s">
        <v>544</v>
      </c>
      <c r="AL134" s="58">
        <v>93.9</v>
      </c>
      <c r="AM134" s="58">
        <v>95</v>
      </c>
      <c r="AN134" s="58">
        <v>92.8</v>
      </c>
      <c r="AO134" s="59" t="s">
        <v>544</v>
      </c>
      <c r="AP134" s="58">
        <v>24</v>
      </c>
      <c r="AQ134" s="58">
        <v>-4.7</v>
      </c>
      <c r="AR134" s="58">
        <v>67</v>
      </c>
      <c r="AV134" s="59" t="s">
        <v>199</v>
      </c>
      <c r="AW134" s="58">
        <v>330.78289000000001</v>
      </c>
      <c r="AX134" s="58">
        <v>32.815989999999999</v>
      </c>
      <c r="AY134" s="58">
        <v>567.55085999999994</v>
      </c>
      <c r="AZ134" s="58">
        <v>81.555319999999995</v>
      </c>
      <c r="BA134" s="58">
        <v>41.420079999999999</v>
      </c>
      <c r="BB134" s="58">
        <v>246.166</v>
      </c>
      <c r="BC134" s="58">
        <v>36.225000000000001</v>
      </c>
      <c r="BD134" s="58">
        <v>434.09399999999999</v>
      </c>
      <c r="BE134" s="58">
        <v>58.201000000000001</v>
      </c>
      <c r="BF134" s="58">
        <v>29.468</v>
      </c>
    </row>
    <row r="135" spans="1:58">
      <c r="A135" s="59" t="s">
        <v>200</v>
      </c>
      <c r="B135" s="58">
        <v>430.94200000000001</v>
      </c>
      <c r="C135" s="58">
        <v>94.866699999999994</v>
      </c>
      <c r="D135" s="58">
        <v>23.13</v>
      </c>
      <c r="E135" s="58">
        <v>48.7</v>
      </c>
      <c r="F135" s="58">
        <v>-30.6</v>
      </c>
      <c r="G135" s="58">
        <v>81.2</v>
      </c>
      <c r="H135" s="58">
        <v>74.3</v>
      </c>
      <c r="I135" s="58">
        <v>88.3</v>
      </c>
      <c r="J135" s="58">
        <v>79.2</v>
      </c>
      <c r="K135" s="58">
        <v>102.7</v>
      </c>
      <c r="L135" s="58">
        <v>2.87</v>
      </c>
      <c r="M135" s="58">
        <v>89.8</v>
      </c>
      <c r="P135" s="3">
        <f>Quartalsdaten!A134</f>
        <v>33970</v>
      </c>
      <c r="T135" s="35">
        <v>87.39</v>
      </c>
      <c r="U135" s="35">
        <v>71.94</v>
      </c>
      <c r="V135" s="18">
        <v>89.15</v>
      </c>
      <c r="AH135" s="3">
        <v>25948</v>
      </c>
      <c r="AI135" s="58">
        <v>31.4</v>
      </c>
      <c r="AJ135" s="58">
        <v>79</v>
      </c>
      <c r="AK135" s="59" t="s">
        <v>544</v>
      </c>
      <c r="AL135" s="58">
        <v>94.6</v>
      </c>
      <c r="AM135" s="58">
        <v>92.9</v>
      </c>
      <c r="AN135" s="58">
        <v>96.4</v>
      </c>
      <c r="AO135" s="59" t="s">
        <v>544</v>
      </c>
      <c r="AP135" s="58">
        <v>25.7</v>
      </c>
      <c r="AQ135" s="58">
        <v>-8.5</v>
      </c>
      <c r="AR135" s="58">
        <v>49.5</v>
      </c>
      <c r="AV135" s="59" t="s">
        <v>200</v>
      </c>
      <c r="AW135" s="58">
        <v>321.55559</v>
      </c>
      <c r="AX135" s="58">
        <v>31.067319999999999</v>
      </c>
      <c r="AY135" s="58">
        <v>555.43919000000005</v>
      </c>
      <c r="AZ135" s="58">
        <v>80.985590000000002</v>
      </c>
      <c r="BA135" s="58">
        <v>41.424520000000001</v>
      </c>
      <c r="BB135" s="58">
        <v>243.666</v>
      </c>
      <c r="BC135" s="58">
        <v>34.468000000000004</v>
      </c>
      <c r="BD135" s="58">
        <v>429.97199999999998</v>
      </c>
      <c r="BE135" s="58">
        <v>58.51</v>
      </c>
      <c r="BF135" s="58">
        <v>29.917000000000002</v>
      </c>
    </row>
    <row r="136" spans="1:58">
      <c r="A136" s="59" t="s">
        <v>201</v>
      </c>
      <c r="B136" s="58">
        <v>436.34</v>
      </c>
      <c r="C136" s="58">
        <v>95.7</v>
      </c>
      <c r="D136" s="58">
        <v>14.73</v>
      </c>
      <c r="E136" s="58">
        <v>0.7</v>
      </c>
      <c r="F136" s="58">
        <v>-29.7</v>
      </c>
      <c r="G136" s="58">
        <v>81.599999999999994</v>
      </c>
      <c r="H136" s="58">
        <v>72.3</v>
      </c>
      <c r="I136" s="58">
        <v>91.2</v>
      </c>
      <c r="J136" s="58">
        <v>78.8</v>
      </c>
      <c r="K136" s="58">
        <v>101.5</v>
      </c>
      <c r="L136" s="58">
        <v>2.87</v>
      </c>
      <c r="M136" s="58">
        <v>88.2</v>
      </c>
      <c r="P136" s="3">
        <f>Quartalsdaten!A135</f>
        <v>34060</v>
      </c>
      <c r="T136" s="35">
        <v>87.49</v>
      </c>
      <c r="U136" s="35">
        <v>68.8</v>
      </c>
      <c r="V136" s="18">
        <v>89.69</v>
      </c>
      <c r="AH136" s="3">
        <v>25979</v>
      </c>
      <c r="AI136" s="58">
        <v>13.5</v>
      </c>
      <c r="AJ136" s="58">
        <v>45</v>
      </c>
      <c r="AK136" s="59" t="s">
        <v>544</v>
      </c>
      <c r="AL136" s="58">
        <v>95.1</v>
      </c>
      <c r="AM136" s="58">
        <v>93</v>
      </c>
      <c r="AN136" s="58">
        <v>97.2</v>
      </c>
      <c r="AO136" s="59" t="s">
        <v>544</v>
      </c>
      <c r="AP136" s="58">
        <v>26.6</v>
      </c>
      <c r="AQ136" s="58">
        <v>-1.5</v>
      </c>
      <c r="AR136" s="58">
        <v>54.4</v>
      </c>
      <c r="AV136" s="59" t="s">
        <v>201</v>
      </c>
      <c r="AW136" s="58">
        <v>321.91626000000002</v>
      </c>
      <c r="AX136" s="58">
        <v>30.09469</v>
      </c>
      <c r="AY136" s="58">
        <v>558.65508999999997</v>
      </c>
      <c r="AZ136" s="58">
        <v>81.356909999999999</v>
      </c>
      <c r="BA136" s="58">
        <v>41.319299999999998</v>
      </c>
      <c r="BB136" s="58">
        <v>246.09200000000001</v>
      </c>
      <c r="BC136" s="58">
        <v>33.375</v>
      </c>
      <c r="BD136" s="58">
        <v>436.65</v>
      </c>
      <c r="BE136" s="58">
        <v>59.279000000000003</v>
      </c>
      <c r="BF136" s="58">
        <v>30.149000000000001</v>
      </c>
    </row>
    <row r="137" spans="1:58">
      <c r="A137" s="59" t="s">
        <v>202</v>
      </c>
      <c r="B137" s="58">
        <v>439.21300000000002</v>
      </c>
      <c r="C137" s="58">
        <v>96.366699999999994</v>
      </c>
      <c r="D137" s="58">
        <v>21.27</v>
      </c>
      <c r="E137" s="58">
        <v>4.7</v>
      </c>
      <c r="F137" s="58">
        <v>-27.3</v>
      </c>
      <c r="G137" s="58">
        <v>83.5</v>
      </c>
      <c r="H137" s="58">
        <v>72.2</v>
      </c>
      <c r="I137" s="58">
        <v>95.2</v>
      </c>
      <c r="J137" s="58">
        <v>78.3</v>
      </c>
      <c r="K137" s="58">
        <v>100.5</v>
      </c>
      <c r="L137" s="58">
        <v>2.93</v>
      </c>
      <c r="M137" s="58">
        <v>87.3</v>
      </c>
      <c r="P137" s="3">
        <f>Quartalsdaten!A136</f>
        <v>34151</v>
      </c>
      <c r="T137" s="35">
        <v>88.62</v>
      </c>
      <c r="U137" s="35">
        <v>68.010000000000005</v>
      </c>
      <c r="V137" s="18">
        <v>90.59</v>
      </c>
      <c r="AH137" s="3">
        <v>26007</v>
      </c>
      <c r="AI137" s="58">
        <v>32.700000000000003</v>
      </c>
      <c r="AJ137" s="58">
        <v>54</v>
      </c>
      <c r="AK137" s="59" t="s">
        <v>544</v>
      </c>
      <c r="AL137" s="58">
        <v>95.6</v>
      </c>
      <c r="AM137" s="58">
        <v>94.3</v>
      </c>
      <c r="AN137" s="58">
        <v>96.9</v>
      </c>
      <c r="AO137" s="59" t="s">
        <v>544</v>
      </c>
      <c r="AP137" s="58">
        <v>23.6</v>
      </c>
      <c r="AQ137" s="58">
        <v>7</v>
      </c>
      <c r="AR137" s="58">
        <v>59.8</v>
      </c>
      <c r="AV137" s="59" t="s">
        <v>202</v>
      </c>
      <c r="AW137" s="58">
        <v>324.72145999999998</v>
      </c>
      <c r="AX137" s="58">
        <v>29.887740000000001</v>
      </c>
      <c r="AY137" s="58">
        <v>563.05944</v>
      </c>
      <c r="AZ137" s="58">
        <v>82.572829999999996</v>
      </c>
      <c r="BA137" s="58">
        <v>42.038269999999997</v>
      </c>
      <c r="BB137" s="58">
        <v>248.88800000000001</v>
      </c>
      <c r="BC137" s="58">
        <v>33.246000000000002</v>
      </c>
      <c r="BD137" s="58">
        <v>440.54500000000002</v>
      </c>
      <c r="BE137" s="58">
        <v>60.524000000000001</v>
      </c>
      <c r="BF137" s="58">
        <v>30.885000000000002</v>
      </c>
    </row>
    <row r="138" spans="1:58">
      <c r="A138" s="59" t="s">
        <v>203</v>
      </c>
      <c r="B138" s="58">
        <v>442.35300000000001</v>
      </c>
      <c r="C138" s="58">
        <v>96.433300000000003</v>
      </c>
      <c r="D138" s="58">
        <v>40.07</v>
      </c>
      <c r="E138" s="58">
        <v>40</v>
      </c>
      <c r="F138" s="58">
        <v>-25.6</v>
      </c>
      <c r="G138" s="58">
        <v>85.2</v>
      </c>
      <c r="H138" s="58">
        <v>73.099999999999994</v>
      </c>
      <c r="I138" s="58">
        <v>98</v>
      </c>
      <c r="J138" s="58">
        <v>78.900000000000006</v>
      </c>
      <c r="K138" s="58">
        <v>100.2</v>
      </c>
      <c r="L138" s="58">
        <v>2.97</v>
      </c>
      <c r="M138" s="58">
        <v>87.5</v>
      </c>
      <c r="P138" s="3">
        <f>Quartalsdaten!A137</f>
        <v>34243</v>
      </c>
      <c r="T138" s="35">
        <v>89.07</v>
      </c>
      <c r="U138" s="35">
        <v>66.41</v>
      </c>
      <c r="V138" s="18">
        <v>90.09</v>
      </c>
      <c r="AH138" s="3">
        <v>26038</v>
      </c>
      <c r="AI138" s="58">
        <v>6.7</v>
      </c>
      <c r="AJ138" s="58">
        <v>2</v>
      </c>
      <c r="AK138" s="59" t="s">
        <v>544</v>
      </c>
      <c r="AL138" s="58">
        <v>95.2</v>
      </c>
      <c r="AM138" s="58">
        <v>93.1</v>
      </c>
      <c r="AN138" s="58">
        <v>97.4</v>
      </c>
      <c r="AO138" s="59" t="s">
        <v>544</v>
      </c>
      <c r="AP138" s="58">
        <v>26.7</v>
      </c>
      <c r="AQ138" s="58">
        <v>2.5</v>
      </c>
      <c r="AR138" s="58">
        <v>71.400000000000006</v>
      </c>
      <c r="AV138" s="59" t="s">
        <v>203</v>
      </c>
      <c r="AW138" s="58">
        <v>328.32810999999998</v>
      </c>
      <c r="AX138" s="58">
        <v>29.003070000000001</v>
      </c>
      <c r="AY138" s="58">
        <v>560.47275999999999</v>
      </c>
      <c r="AZ138" s="58">
        <v>81.538939999999997</v>
      </c>
      <c r="BA138" s="58">
        <v>43.002769999999998</v>
      </c>
      <c r="BB138" s="58">
        <v>253.363</v>
      </c>
      <c r="BC138" s="58">
        <v>32.264000000000003</v>
      </c>
      <c r="BD138" s="58">
        <v>439.54199999999997</v>
      </c>
      <c r="BE138" s="58">
        <v>59.991</v>
      </c>
      <c r="BF138" s="58">
        <v>31.734000000000002</v>
      </c>
    </row>
    <row r="139" spans="1:58">
      <c r="A139" s="59" t="s">
        <v>204</v>
      </c>
      <c r="B139" s="58">
        <v>450.99799999999999</v>
      </c>
      <c r="C139" s="58">
        <v>97.633300000000006</v>
      </c>
      <c r="D139" s="58">
        <v>29.47</v>
      </c>
      <c r="E139" s="58">
        <v>53</v>
      </c>
      <c r="F139" s="58">
        <v>-17.2</v>
      </c>
      <c r="G139" s="58">
        <v>89.6</v>
      </c>
      <c r="H139" s="58">
        <v>77.3</v>
      </c>
      <c r="I139" s="58">
        <v>102.5</v>
      </c>
      <c r="J139" s="58">
        <v>80.8</v>
      </c>
      <c r="K139" s="58">
        <v>101.4</v>
      </c>
      <c r="L139" s="58">
        <v>3.03</v>
      </c>
      <c r="M139" s="58">
        <v>88.7</v>
      </c>
      <c r="P139" s="3">
        <f>Quartalsdaten!A138</f>
        <v>34335</v>
      </c>
      <c r="T139" s="35">
        <v>89.82</v>
      </c>
      <c r="U139" s="35">
        <v>66.44</v>
      </c>
      <c r="V139" s="18">
        <v>91.02</v>
      </c>
      <c r="AH139" s="3">
        <v>26068</v>
      </c>
      <c r="AI139" s="58">
        <v>18.2</v>
      </c>
      <c r="AJ139" s="58">
        <v>1</v>
      </c>
      <c r="AK139" s="59" t="s">
        <v>544</v>
      </c>
      <c r="AL139" s="58">
        <v>92.4</v>
      </c>
      <c r="AM139" s="58">
        <v>91.4</v>
      </c>
      <c r="AN139" s="58">
        <v>93.5</v>
      </c>
      <c r="AO139" s="59" t="s">
        <v>544</v>
      </c>
      <c r="AP139" s="58">
        <v>18.899999999999999</v>
      </c>
      <c r="AQ139" s="58">
        <v>2</v>
      </c>
      <c r="AR139" s="58">
        <v>74.3</v>
      </c>
      <c r="AV139" s="59" t="s">
        <v>204</v>
      </c>
      <c r="AW139" s="58">
        <v>327.36635000000001</v>
      </c>
      <c r="AX139" s="58">
        <v>29.085840000000001</v>
      </c>
      <c r="AY139" s="58">
        <v>567.13187000000005</v>
      </c>
      <c r="AZ139" s="58">
        <v>86.060509999999994</v>
      </c>
      <c r="BA139" s="58">
        <v>45.565269999999998</v>
      </c>
      <c r="BB139" s="58">
        <v>255.322</v>
      </c>
      <c r="BC139" s="58">
        <v>32.326999999999998</v>
      </c>
      <c r="BD139" s="58">
        <v>450.29</v>
      </c>
      <c r="BE139" s="58">
        <v>63.494999999999997</v>
      </c>
      <c r="BF139" s="58">
        <v>33.715000000000003</v>
      </c>
    </row>
    <row r="140" spans="1:58">
      <c r="A140" s="59" t="s">
        <v>205</v>
      </c>
      <c r="B140" s="58">
        <v>453.17200000000003</v>
      </c>
      <c r="C140" s="58">
        <v>98.2333</v>
      </c>
      <c r="D140" s="58">
        <v>19.3</v>
      </c>
      <c r="E140" s="58">
        <v>4.7</v>
      </c>
      <c r="F140" s="58">
        <v>-7.8</v>
      </c>
      <c r="G140" s="58">
        <v>94.7</v>
      </c>
      <c r="H140" s="58">
        <v>81.599999999999994</v>
      </c>
      <c r="I140" s="58">
        <v>108.3</v>
      </c>
      <c r="J140" s="58">
        <v>82.3</v>
      </c>
      <c r="K140" s="58">
        <v>103.2</v>
      </c>
      <c r="L140" s="58">
        <v>3.1</v>
      </c>
      <c r="M140" s="58">
        <v>89.7</v>
      </c>
      <c r="P140" s="3">
        <f>Quartalsdaten!A139</f>
        <v>34425</v>
      </c>
      <c r="T140" s="35">
        <v>88.83</v>
      </c>
      <c r="U140" s="35">
        <v>67.3</v>
      </c>
      <c r="V140" s="18">
        <v>91.28</v>
      </c>
      <c r="AH140" s="3">
        <v>26099</v>
      </c>
      <c r="AI140" s="58">
        <v>30.9</v>
      </c>
      <c r="AJ140" s="58">
        <v>15</v>
      </c>
      <c r="AK140" s="59" t="s">
        <v>544</v>
      </c>
      <c r="AL140" s="58">
        <v>93.6</v>
      </c>
      <c r="AM140" s="58">
        <v>90.9</v>
      </c>
      <c r="AN140" s="58">
        <v>96.3</v>
      </c>
      <c r="AO140" s="59" t="s">
        <v>544</v>
      </c>
      <c r="AP140" s="58">
        <v>20.6</v>
      </c>
      <c r="AQ140" s="58">
        <v>1.4</v>
      </c>
      <c r="AR140" s="58">
        <v>71.400000000000006</v>
      </c>
      <c r="AV140" s="59" t="s">
        <v>205</v>
      </c>
      <c r="AW140" s="58">
        <v>325.36264</v>
      </c>
      <c r="AX140" s="58">
        <v>29.17896</v>
      </c>
      <c r="AY140" s="58">
        <v>568.11054000000001</v>
      </c>
      <c r="AZ140" s="58">
        <v>87.465729999999994</v>
      </c>
      <c r="BA140" s="58">
        <v>47.077840000000002</v>
      </c>
      <c r="BB140" s="58">
        <v>253.36199999999999</v>
      </c>
      <c r="BC140" s="58">
        <v>32.402000000000001</v>
      </c>
      <c r="BD140" s="58">
        <v>451.27100000000002</v>
      </c>
      <c r="BE140" s="58">
        <v>64.870999999999995</v>
      </c>
      <c r="BF140" s="58">
        <v>35.043999999999997</v>
      </c>
    </row>
    <row r="141" spans="1:58">
      <c r="A141" s="59" t="s">
        <v>206</v>
      </c>
      <c r="B141" s="58">
        <v>458.488</v>
      </c>
      <c r="C141" s="58">
        <v>98.833299999999994</v>
      </c>
      <c r="D141" s="58">
        <v>16.63</v>
      </c>
      <c r="E141" s="58">
        <v>0.7</v>
      </c>
      <c r="F141" s="58">
        <v>-4.4000000000000004</v>
      </c>
      <c r="G141" s="58">
        <v>96.9</v>
      </c>
      <c r="H141" s="58">
        <v>86.2</v>
      </c>
      <c r="I141" s="58">
        <v>108.1</v>
      </c>
      <c r="J141" s="58">
        <v>83.3</v>
      </c>
      <c r="K141" s="58">
        <v>104.8</v>
      </c>
      <c r="L141" s="58">
        <v>3.03</v>
      </c>
      <c r="M141" s="58">
        <v>91.1</v>
      </c>
      <c r="P141" s="3">
        <f>Quartalsdaten!A140</f>
        <v>34516</v>
      </c>
      <c r="T141" s="35">
        <v>89.34</v>
      </c>
      <c r="U141" s="35">
        <v>68.680000000000007</v>
      </c>
      <c r="V141" s="18">
        <v>92.66</v>
      </c>
      <c r="AH141" s="3">
        <v>26129</v>
      </c>
      <c r="AI141" s="58">
        <v>21.5</v>
      </c>
      <c r="AJ141" s="58">
        <v>1</v>
      </c>
      <c r="AK141" s="59" t="s">
        <v>544</v>
      </c>
      <c r="AL141" s="58">
        <v>92</v>
      </c>
      <c r="AM141" s="58">
        <v>88.9</v>
      </c>
      <c r="AN141" s="58">
        <v>95.1</v>
      </c>
      <c r="AO141" s="59" t="s">
        <v>544</v>
      </c>
      <c r="AP141" s="58">
        <v>20.100000000000001</v>
      </c>
      <c r="AQ141" s="58">
        <v>1.5</v>
      </c>
      <c r="AR141" s="58">
        <v>73.5</v>
      </c>
      <c r="AV141" s="59" t="s">
        <v>206</v>
      </c>
      <c r="AW141" s="58">
        <v>329.04946000000001</v>
      </c>
      <c r="AX141" s="58">
        <v>29.74288</v>
      </c>
      <c r="AY141" s="58">
        <v>575.31065000000001</v>
      </c>
      <c r="AZ141" s="58">
        <v>87.283709999999999</v>
      </c>
      <c r="BA141" s="58">
        <v>46.643790000000003</v>
      </c>
      <c r="BB141" s="58">
        <v>257.69299999999998</v>
      </c>
      <c r="BC141" s="58">
        <v>32.982999999999997</v>
      </c>
      <c r="BD141" s="58">
        <v>457.76600000000002</v>
      </c>
      <c r="BE141" s="58">
        <v>65.108000000000004</v>
      </c>
      <c r="BF141" s="58">
        <v>34.933999999999997</v>
      </c>
    </row>
    <row r="142" spans="1:58">
      <c r="A142" s="59" t="s">
        <v>207</v>
      </c>
      <c r="B142" s="58">
        <v>465.97800000000001</v>
      </c>
      <c r="C142" s="58">
        <v>98.833299999999994</v>
      </c>
      <c r="D142" s="58">
        <v>7.5</v>
      </c>
      <c r="E142" s="58">
        <v>11.3</v>
      </c>
      <c r="F142" s="58">
        <v>1.4</v>
      </c>
      <c r="G142" s="58">
        <v>100.7</v>
      </c>
      <c r="H142" s="58">
        <v>90.5</v>
      </c>
      <c r="I142" s="58">
        <v>111.4</v>
      </c>
      <c r="J142" s="58">
        <v>84.4</v>
      </c>
      <c r="K142" s="58">
        <v>104.2</v>
      </c>
      <c r="L142" s="58">
        <v>3.1</v>
      </c>
      <c r="M142" s="58">
        <v>91</v>
      </c>
      <c r="P142" s="3">
        <f>Quartalsdaten!A141</f>
        <v>34608</v>
      </c>
      <c r="T142" s="35">
        <v>90.79</v>
      </c>
      <c r="U142" s="35">
        <v>69.989999999999995</v>
      </c>
      <c r="V142" s="18">
        <v>93.9</v>
      </c>
      <c r="AH142" s="3">
        <v>26160</v>
      </c>
      <c r="AI142" s="58">
        <v>19.5</v>
      </c>
      <c r="AJ142" s="58">
        <v>0</v>
      </c>
      <c r="AK142" s="59" t="s">
        <v>544</v>
      </c>
      <c r="AL142" s="58">
        <v>92.1</v>
      </c>
      <c r="AM142" s="58">
        <v>90.8</v>
      </c>
      <c r="AN142" s="58">
        <v>93.3</v>
      </c>
      <c r="AO142" s="59" t="s">
        <v>544</v>
      </c>
      <c r="AP142" s="58">
        <v>19.399999999999999</v>
      </c>
      <c r="AQ142" s="58">
        <v>-1</v>
      </c>
      <c r="AR142" s="58">
        <v>67.3</v>
      </c>
      <c r="AV142" s="59" t="s">
        <v>207</v>
      </c>
      <c r="AW142" s="58">
        <v>331.81459000000001</v>
      </c>
      <c r="AX142" s="58">
        <v>30.487880000000001</v>
      </c>
      <c r="AY142" s="58">
        <v>583.41950999999995</v>
      </c>
      <c r="AZ142" s="58">
        <v>89.111230000000006</v>
      </c>
      <c r="BA142" s="58">
        <v>48.261580000000002</v>
      </c>
      <c r="BB142" s="58">
        <v>260.61700000000002</v>
      </c>
      <c r="BC142" s="58">
        <v>33.658999999999999</v>
      </c>
      <c r="BD142" s="58">
        <v>465.49200000000002</v>
      </c>
      <c r="BE142" s="58">
        <v>66.875</v>
      </c>
      <c r="BF142" s="58">
        <v>36.411999999999999</v>
      </c>
    </row>
    <row r="143" spans="1:58">
      <c r="A143" s="59" t="s">
        <v>208</v>
      </c>
      <c r="B143" s="58">
        <v>466.733</v>
      </c>
      <c r="C143" s="58">
        <v>99.5</v>
      </c>
      <c r="D143" s="58">
        <v>22.53</v>
      </c>
      <c r="E143" s="58">
        <v>49.3</v>
      </c>
      <c r="F143" s="58">
        <v>-1.3</v>
      </c>
      <c r="G143" s="58">
        <v>99</v>
      </c>
      <c r="H143" s="58">
        <v>91.9</v>
      </c>
      <c r="I143" s="58">
        <v>106.2</v>
      </c>
      <c r="J143" s="58">
        <v>85.4</v>
      </c>
      <c r="K143" s="58">
        <v>99.8</v>
      </c>
      <c r="L143" s="58">
        <v>2.93</v>
      </c>
      <c r="M143" s="58">
        <v>87.4</v>
      </c>
      <c r="P143" s="3">
        <f>Quartalsdaten!A142</f>
        <v>34700</v>
      </c>
      <c r="T143" s="35">
        <v>90.64</v>
      </c>
      <c r="U143" s="35">
        <v>68.959999999999994</v>
      </c>
      <c r="V143" s="18">
        <v>92.87</v>
      </c>
      <c r="AH143" s="3">
        <v>26191</v>
      </c>
      <c r="AI143" s="58">
        <v>19.5</v>
      </c>
      <c r="AJ143" s="58">
        <v>0</v>
      </c>
      <c r="AK143" s="59" t="s">
        <v>544</v>
      </c>
      <c r="AL143" s="58">
        <v>89.8</v>
      </c>
      <c r="AM143" s="58">
        <v>88.8</v>
      </c>
      <c r="AN143" s="58">
        <v>90.8</v>
      </c>
      <c r="AO143" s="59" t="s">
        <v>544</v>
      </c>
      <c r="AP143" s="58">
        <v>24.2</v>
      </c>
      <c r="AQ143" s="58">
        <v>-3.5</v>
      </c>
      <c r="AR143" s="58">
        <v>71.099999999999994</v>
      </c>
      <c r="AV143" s="59" t="s">
        <v>208</v>
      </c>
      <c r="AW143" s="58">
        <v>330.52229</v>
      </c>
      <c r="AX143" s="58">
        <v>29.961459999999999</v>
      </c>
      <c r="AY143" s="58">
        <v>577.6354</v>
      </c>
      <c r="AZ143" s="58">
        <v>86.135120000000001</v>
      </c>
      <c r="BA143" s="58">
        <v>47.016449999999999</v>
      </c>
      <c r="BB143" s="58">
        <v>260.13600000000002</v>
      </c>
      <c r="BC143" s="58">
        <v>33.003</v>
      </c>
      <c r="BD143" s="58">
        <v>466.75</v>
      </c>
      <c r="BE143" s="58">
        <v>65.031000000000006</v>
      </c>
      <c r="BF143" s="58">
        <v>35.719000000000001</v>
      </c>
    </row>
    <row r="144" spans="1:58">
      <c r="A144" s="59" t="s">
        <v>209</v>
      </c>
      <c r="B144" s="58">
        <v>473.98700000000002</v>
      </c>
      <c r="C144" s="58">
        <v>100</v>
      </c>
      <c r="D144" s="58">
        <v>20.63</v>
      </c>
      <c r="E144" s="58">
        <v>6</v>
      </c>
      <c r="F144" s="58">
        <v>-7.6</v>
      </c>
      <c r="G144" s="58">
        <v>95.1</v>
      </c>
      <c r="H144" s="58">
        <v>90.7</v>
      </c>
      <c r="I144" s="58">
        <v>99.5</v>
      </c>
      <c r="J144" s="58">
        <v>85.9</v>
      </c>
      <c r="K144" s="58">
        <v>95.4</v>
      </c>
      <c r="L144" s="58">
        <v>2.87</v>
      </c>
      <c r="M144" s="58">
        <v>83.1</v>
      </c>
      <c r="P144" s="3">
        <f>Quartalsdaten!A143</f>
        <v>34790</v>
      </c>
      <c r="T144" s="35">
        <v>91.8</v>
      </c>
      <c r="U144" s="35">
        <v>70.56</v>
      </c>
      <c r="V144" s="18">
        <v>94.19</v>
      </c>
      <c r="AH144" s="3">
        <v>26221</v>
      </c>
      <c r="AI144" s="58">
        <v>15.7</v>
      </c>
      <c r="AJ144" s="58">
        <v>1</v>
      </c>
      <c r="AK144" s="59" t="s">
        <v>544</v>
      </c>
      <c r="AL144" s="58">
        <v>86.4</v>
      </c>
      <c r="AM144" s="58">
        <v>85.6</v>
      </c>
      <c r="AN144" s="58">
        <v>87.2</v>
      </c>
      <c r="AO144" s="59" t="s">
        <v>544</v>
      </c>
      <c r="AP144" s="58">
        <v>14.1</v>
      </c>
      <c r="AQ144" s="58">
        <v>-13.1</v>
      </c>
      <c r="AR144" s="58">
        <v>70.2</v>
      </c>
      <c r="AV144" s="59" t="s">
        <v>209</v>
      </c>
      <c r="AW144" s="58">
        <v>335.05054999999999</v>
      </c>
      <c r="AX144" s="58">
        <v>29.826930000000001</v>
      </c>
      <c r="AY144" s="58">
        <v>584.41629</v>
      </c>
      <c r="AZ144" s="58">
        <v>87.729680000000002</v>
      </c>
      <c r="BA144" s="58">
        <v>48.502699999999997</v>
      </c>
      <c r="BB144" s="58">
        <v>264.86700000000002</v>
      </c>
      <c r="BC144" s="58">
        <v>32.918999999999997</v>
      </c>
      <c r="BD144" s="58">
        <v>472.32499999999999</v>
      </c>
      <c r="BE144" s="58">
        <v>66.673000000000002</v>
      </c>
      <c r="BF144" s="58">
        <v>37.104999999999997</v>
      </c>
    </row>
    <row r="145" spans="1:58">
      <c r="A145" s="59" t="s">
        <v>210</v>
      </c>
      <c r="B145" s="58">
        <v>476.80900000000003</v>
      </c>
      <c r="C145" s="58">
        <v>100.2667</v>
      </c>
      <c r="D145" s="58">
        <v>17.77</v>
      </c>
      <c r="E145" s="58">
        <v>1.7</v>
      </c>
      <c r="F145" s="58">
        <v>-13.2</v>
      </c>
      <c r="G145" s="58">
        <v>91.8</v>
      </c>
      <c r="H145" s="58">
        <v>87.2</v>
      </c>
      <c r="I145" s="58">
        <v>96.6</v>
      </c>
      <c r="J145" s="58">
        <v>84.4</v>
      </c>
      <c r="K145" s="58">
        <v>92</v>
      </c>
      <c r="L145" s="58">
        <v>2.73</v>
      </c>
      <c r="M145" s="58">
        <v>80.099999999999994</v>
      </c>
      <c r="P145" s="3">
        <f>Quartalsdaten!A144</f>
        <v>34881</v>
      </c>
      <c r="T145" s="35">
        <v>91.66</v>
      </c>
      <c r="U145" s="35">
        <v>70.180000000000007</v>
      </c>
      <c r="V145" s="18">
        <v>94.52</v>
      </c>
      <c r="AH145" s="3">
        <v>26252</v>
      </c>
      <c r="AI145" s="58">
        <v>39.5</v>
      </c>
      <c r="AJ145" s="58">
        <v>42</v>
      </c>
      <c r="AK145" s="59" t="s">
        <v>544</v>
      </c>
      <c r="AL145" s="58">
        <v>85.5</v>
      </c>
      <c r="AM145" s="58">
        <v>84.7</v>
      </c>
      <c r="AN145" s="58">
        <v>86.2</v>
      </c>
      <c r="AO145" s="59" t="s">
        <v>544</v>
      </c>
      <c r="AP145" s="58">
        <v>19.399999999999999</v>
      </c>
      <c r="AQ145" s="58">
        <v>-9.6999999999999993</v>
      </c>
      <c r="AR145" s="58">
        <v>65.7</v>
      </c>
      <c r="AV145" s="59" t="s">
        <v>210</v>
      </c>
      <c r="AW145" s="58">
        <v>334.68990000000002</v>
      </c>
      <c r="AX145" s="58">
        <v>30.42709</v>
      </c>
      <c r="AY145" s="58">
        <v>585.60470999999995</v>
      </c>
      <c r="AZ145" s="58">
        <v>86.404529999999994</v>
      </c>
      <c r="BA145" s="58">
        <v>46.683259999999997</v>
      </c>
      <c r="BB145" s="58">
        <v>265.858</v>
      </c>
      <c r="BC145" s="58">
        <v>33.634999999999998</v>
      </c>
      <c r="BD145" s="58">
        <v>474.245</v>
      </c>
      <c r="BE145" s="58">
        <v>65.802999999999997</v>
      </c>
      <c r="BF145" s="58">
        <v>35.798999999999999</v>
      </c>
    </row>
    <row r="146" spans="1:58">
      <c r="A146" s="59" t="s">
        <v>211</v>
      </c>
      <c r="B146" s="58">
        <v>477.51600000000002</v>
      </c>
      <c r="C146" s="58">
        <v>100.2</v>
      </c>
      <c r="D146" s="58">
        <v>19.829999999999998</v>
      </c>
      <c r="E146" s="58">
        <v>21.7</v>
      </c>
      <c r="F146" s="58">
        <v>-17.399999999999999</v>
      </c>
      <c r="G146" s="58">
        <v>89.8</v>
      </c>
      <c r="H146" s="58">
        <v>83.1</v>
      </c>
      <c r="I146" s="58">
        <v>96.6</v>
      </c>
      <c r="J146" s="58">
        <v>83.6</v>
      </c>
      <c r="K146" s="58">
        <v>87.9</v>
      </c>
      <c r="L146" s="58">
        <v>2.6</v>
      </c>
      <c r="M146" s="58">
        <v>76.900000000000006</v>
      </c>
      <c r="P146" s="3">
        <f>Quartalsdaten!A145</f>
        <v>34973</v>
      </c>
      <c r="T146" s="35">
        <v>91.71</v>
      </c>
      <c r="U146" s="35">
        <v>69.78</v>
      </c>
      <c r="V146" s="18">
        <v>94.18</v>
      </c>
      <c r="AH146" s="3">
        <v>26282</v>
      </c>
      <c r="AI146" s="58">
        <v>8.5</v>
      </c>
      <c r="AJ146" s="58">
        <v>23</v>
      </c>
      <c r="AK146" s="59" t="s">
        <v>544</v>
      </c>
      <c r="AL146" s="58">
        <v>87.3</v>
      </c>
      <c r="AM146" s="58">
        <v>82.4</v>
      </c>
      <c r="AN146" s="58">
        <v>92.3</v>
      </c>
      <c r="AO146" s="59" t="s">
        <v>544</v>
      </c>
      <c r="AP146" s="58">
        <v>11.7</v>
      </c>
      <c r="AQ146" s="58">
        <v>-12.1</v>
      </c>
      <c r="AR146" s="58">
        <v>61.4</v>
      </c>
      <c r="AV146" s="59" t="s">
        <v>211</v>
      </c>
      <c r="AW146" s="58">
        <v>335.41120000000001</v>
      </c>
      <c r="AX146" s="58">
        <v>30.835830000000001</v>
      </c>
      <c r="AY146" s="58">
        <v>584.62602000000004</v>
      </c>
      <c r="AZ146" s="58">
        <v>84.569699999999997</v>
      </c>
      <c r="BA146" s="58">
        <v>46.288670000000003</v>
      </c>
      <c r="BB146" s="58">
        <v>267.42399999999998</v>
      </c>
      <c r="BC146" s="58">
        <v>33.802</v>
      </c>
      <c r="BD146" s="58">
        <v>474.05</v>
      </c>
      <c r="BE146" s="58">
        <v>64.418999999999997</v>
      </c>
      <c r="BF146" s="58">
        <v>35.530999999999999</v>
      </c>
    </row>
    <row r="147" spans="1:58">
      <c r="A147" s="59" t="s">
        <v>212</v>
      </c>
      <c r="B147" s="58">
        <v>473.75599999999997</v>
      </c>
      <c r="C147" s="58">
        <v>100.86669999999999</v>
      </c>
      <c r="D147" s="58">
        <v>46.57</v>
      </c>
      <c r="E147" s="58">
        <v>64.3</v>
      </c>
      <c r="F147" s="58">
        <v>-20.8</v>
      </c>
      <c r="G147" s="58">
        <v>87.9</v>
      </c>
      <c r="H147" s="58">
        <v>79.8</v>
      </c>
      <c r="I147" s="58">
        <v>96.1</v>
      </c>
      <c r="J147" s="58">
        <v>82.3</v>
      </c>
      <c r="K147" s="58">
        <v>87.4</v>
      </c>
      <c r="L147" s="58">
        <v>2.57</v>
      </c>
      <c r="M147" s="58">
        <v>76.900000000000006</v>
      </c>
      <c r="P147" s="3">
        <f>Quartalsdaten!A146</f>
        <v>35065</v>
      </c>
      <c r="T147" s="35">
        <v>91.85</v>
      </c>
      <c r="U147" s="35">
        <v>69.62</v>
      </c>
      <c r="V147" s="18">
        <v>92.95</v>
      </c>
      <c r="AH147" s="3">
        <v>26313</v>
      </c>
      <c r="AI147" s="58">
        <v>26</v>
      </c>
      <c r="AJ147" s="58">
        <v>71</v>
      </c>
      <c r="AK147" s="59" t="s">
        <v>544</v>
      </c>
      <c r="AL147" s="58">
        <v>88.8</v>
      </c>
      <c r="AM147" s="58">
        <v>82.6</v>
      </c>
      <c r="AN147" s="58">
        <v>95</v>
      </c>
      <c r="AO147" s="59" t="s">
        <v>544</v>
      </c>
      <c r="AP147" s="58">
        <v>11</v>
      </c>
      <c r="AQ147" s="58">
        <v>-11.5</v>
      </c>
      <c r="AR147" s="58">
        <v>50</v>
      </c>
      <c r="AV147" s="59" t="s">
        <v>212</v>
      </c>
      <c r="AW147" s="58">
        <v>337.43493999999998</v>
      </c>
      <c r="AX147" s="58">
        <v>30.311969999999999</v>
      </c>
      <c r="AY147" s="58">
        <v>578.87648000000002</v>
      </c>
      <c r="AZ147" s="58">
        <v>77.406790000000001</v>
      </c>
      <c r="BA147" s="58">
        <v>43.612259999999999</v>
      </c>
      <c r="BB147" s="58">
        <v>268.31200000000001</v>
      </c>
      <c r="BC147" s="58">
        <v>33.25</v>
      </c>
      <c r="BD147" s="58">
        <v>474.29500000000002</v>
      </c>
      <c r="BE147" s="58">
        <v>58.753999999999998</v>
      </c>
      <c r="BF147" s="58">
        <v>33.393999999999998</v>
      </c>
    </row>
    <row r="148" spans="1:58">
      <c r="A148" s="59" t="s">
        <v>213</v>
      </c>
      <c r="B148" s="58">
        <v>479.99799999999999</v>
      </c>
      <c r="C148" s="58">
        <v>101.2667</v>
      </c>
      <c r="D148" s="58">
        <v>20.53</v>
      </c>
      <c r="E148" s="58">
        <v>6</v>
      </c>
      <c r="F148" s="58">
        <v>-20.7</v>
      </c>
      <c r="G148" s="58">
        <v>87.6</v>
      </c>
      <c r="H148" s="58">
        <v>78.7</v>
      </c>
      <c r="I148" s="58">
        <v>96.7</v>
      </c>
      <c r="J148" s="58">
        <v>82.4</v>
      </c>
      <c r="K148" s="58">
        <v>88.7</v>
      </c>
      <c r="L148" s="58">
        <v>2.57</v>
      </c>
      <c r="M148" s="58">
        <v>77.400000000000006</v>
      </c>
      <c r="P148" s="3">
        <f>Quartalsdaten!A147</f>
        <v>35156</v>
      </c>
      <c r="T148" s="35">
        <v>92.33</v>
      </c>
      <c r="U148" s="35">
        <v>72.489999999999995</v>
      </c>
      <c r="V148" s="18">
        <v>94.44</v>
      </c>
      <c r="AH148" s="3">
        <v>26344</v>
      </c>
      <c r="AI148" s="58">
        <v>2.5</v>
      </c>
      <c r="AJ148" s="58">
        <v>32</v>
      </c>
      <c r="AK148" s="59" t="s">
        <v>544</v>
      </c>
      <c r="AL148" s="58">
        <v>89.6</v>
      </c>
      <c r="AM148" s="58">
        <v>83.4</v>
      </c>
      <c r="AN148" s="58">
        <v>96</v>
      </c>
      <c r="AO148" s="59" t="s">
        <v>544</v>
      </c>
      <c r="AP148" s="58">
        <v>16.5</v>
      </c>
      <c r="AQ148" s="58">
        <v>-2.1</v>
      </c>
      <c r="AR148" s="58">
        <v>55.2</v>
      </c>
      <c r="AV148" s="59" t="s">
        <v>213</v>
      </c>
      <c r="AW148" s="58">
        <v>339.27841999999998</v>
      </c>
      <c r="AX148" s="58">
        <v>31.367380000000001</v>
      </c>
      <c r="AY148" s="58">
        <v>587.12518</v>
      </c>
      <c r="AZ148" s="58">
        <v>86.537459999999996</v>
      </c>
      <c r="BA148" s="58">
        <v>48.522359999999999</v>
      </c>
      <c r="BB148" s="58">
        <v>270.06099999999998</v>
      </c>
      <c r="BC148" s="58">
        <v>34.369999999999997</v>
      </c>
      <c r="BD148" s="58">
        <v>476.63799999999998</v>
      </c>
      <c r="BE148" s="58">
        <v>65.388000000000005</v>
      </c>
      <c r="BF148" s="58">
        <v>37.011000000000003</v>
      </c>
    </row>
    <row r="149" spans="1:58">
      <c r="A149" s="59" t="s">
        <v>214</v>
      </c>
      <c r="B149" s="58">
        <v>482.44900000000001</v>
      </c>
      <c r="C149" s="58">
        <v>101.5333</v>
      </c>
      <c r="D149" s="58">
        <v>17.47</v>
      </c>
      <c r="E149" s="58">
        <v>1.3</v>
      </c>
      <c r="F149" s="58">
        <v>-16.7</v>
      </c>
      <c r="G149" s="58">
        <v>90</v>
      </c>
      <c r="H149" s="58">
        <v>80.3</v>
      </c>
      <c r="I149" s="58">
        <v>100</v>
      </c>
      <c r="J149" s="58">
        <v>82.5</v>
      </c>
      <c r="K149" s="58">
        <v>88.9</v>
      </c>
      <c r="L149" s="58">
        <v>2.67</v>
      </c>
      <c r="M149" s="58">
        <v>77.5</v>
      </c>
      <c r="P149" s="3">
        <f>Quartalsdaten!A148</f>
        <v>35247</v>
      </c>
      <c r="T149" s="35">
        <v>92.68</v>
      </c>
      <c r="U149" s="35">
        <v>71.900000000000006</v>
      </c>
      <c r="V149" s="18">
        <v>94.77</v>
      </c>
      <c r="AH149" s="3">
        <v>26373</v>
      </c>
      <c r="AI149" s="58">
        <v>-10.199999999999999</v>
      </c>
      <c r="AJ149" s="58">
        <v>6</v>
      </c>
      <c r="AK149" s="59" t="s">
        <v>544</v>
      </c>
      <c r="AL149" s="58">
        <v>94</v>
      </c>
      <c r="AM149" s="58">
        <v>86.5</v>
      </c>
      <c r="AN149" s="58">
        <v>101.7</v>
      </c>
      <c r="AO149" s="59" t="s">
        <v>544</v>
      </c>
      <c r="AP149" s="58">
        <v>19.3</v>
      </c>
      <c r="AQ149" s="58">
        <v>4</v>
      </c>
      <c r="AR149" s="58">
        <v>61.7</v>
      </c>
      <c r="AV149" s="59" t="s">
        <v>214</v>
      </c>
      <c r="AW149" s="58">
        <v>339.51886000000002</v>
      </c>
      <c r="AX149" s="58">
        <v>31.382909999999999</v>
      </c>
      <c r="AY149" s="58">
        <v>586.84556999999995</v>
      </c>
      <c r="AZ149" s="58">
        <v>86.195229999999995</v>
      </c>
      <c r="BA149" s="58">
        <v>48.193570000000001</v>
      </c>
      <c r="BB149" s="58">
        <v>270.952</v>
      </c>
      <c r="BC149" s="58">
        <v>34.262999999999998</v>
      </c>
      <c r="BD149" s="58">
        <v>477.82799999999997</v>
      </c>
      <c r="BE149" s="58">
        <v>65.06</v>
      </c>
      <c r="BF149" s="58">
        <v>36.744999999999997</v>
      </c>
    </row>
    <row r="150" spans="1:58">
      <c r="A150" s="59" t="s">
        <v>215</v>
      </c>
      <c r="B150" s="58">
        <v>486.19299999999998</v>
      </c>
      <c r="C150" s="58">
        <v>101.6</v>
      </c>
      <c r="D150" s="58">
        <v>24.9</v>
      </c>
      <c r="E150" s="58">
        <v>26</v>
      </c>
      <c r="F150" s="58">
        <v>-14</v>
      </c>
      <c r="G150" s="58">
        <v>92.2</v>
      </c>
      <c r="H150" s="58">
        <v>81.7</v>
      </c>
      <c r="I150" s="58">
        <v>103.2</v>
      </c>
      <c r="J150" s="58">
        <v>82.8</v>
      </c>
      <c r="K150" s="58">
        <v>88.7</v>
      </c>
      <c r="L150" s="58">
        <v>2.7</v>
      </c>
      <c r="M150" s="58">
        <v>78</v>
      </c>
      <c r="P150" s="3">
        <f>Quartalsdaten!A149</f>
        <v>35339</v>
      </c>
      <c r="T150" s="35">
        <v>92.66</v>
      </c>
      <c r="U150" s="35">
        <v>73.84</v>
      </c>
      <c r="V150" s="18">
        <v>94.8</v>
      </c>
      <c r="AH150" s="3">
        <v>26404</v>
      </c>
      <c r="AI150" s="58">
        <v>11.4</v>
      </c>
      <c r="AJ150" s="58">
        <v>6</v>
      </c>
      <c r="AK150" s="59" t="s">
        <v>544</v>
      </c>
      <c r="AL150" s="58">
        <v>94.9</v>
      </c>
      <c r="AM150" s="58">
        <v>86.6</v>
      </c>
      <c r="AN150" s="58">
        <v>103.4</v>
      </c>
      <c r="AO150" s="59" t="s">
        <v>544</v>
      </c>
      <c r="AP150" s="58">
        <v>6.1</v>
      </c>
      <c r="AQ150" s="58">
        <v>2.9</v>
      </c>
      <c r="AR150" s="58">
        <v>67.7</v>
      </c>
      <c r="AV150" s="59" t="s">
        <v>215</v>
      </c>
      <c r="AW150" s="58">
        <v>340.12002000000001</v>
      </c>
      <c r="AX150" s="58">
        <v>31.900259999999999</v>
      </c>
      <c r="AY150" s="58">
        <v>589.64175</v>
      </c>
      <c r="AZ150" s="58">
        <v>85.663709999999995</v>
      </c>
      <c r="BA150" s="58">
        <v>48.290019999999998</v>
      </c>
      <c r="BB150" s="58">
        <v>272.39499999999998</v>
      </c>
      <c r="BC150" s="58">
        <v>34.826999999999998</v>
      </c>
      <c r="BD150" s="58">
        <v>480.76400000000001</v>
      </c>
      <c r="BE150" s="58">
        <v>64.537999999999997</v>
      </c>
      <c r="BF150" s="58">
        <v>36.761000000000003</v>
      </c>
    </row>
    <row r="151" spans="1:58">
      <c r="A151" s="59" t="s">
        <v>216</v>
      </c>
      <c r="B151" s="58">
        <v>484.096</v>
      </c>
      <c r="C151" s="58">
        <v>102.6</v>
      </c>
      <c r="D151" s="58">
        <v>24.27</v>
      </c>
      <c r="E151" s="58">
        <v>48.3</v>
      </c>
      <c r="F151" s="58">
        <v>-10.3</v>
      </c>
      <c r="G151" s="58">
        <v>94</v>
      </c>
      <c r="H151" s="58">
        <v>84.2</v>
      </c>
      <c r="I151" s="58">
        <v>104.2</v>
      </c>
      <c r="J151" s="58">
        <v>84.8</v>
      </c>
      <c r="K151" s="58">
        <v>90.8</v>
      </c>
      <c r="L151" s="58">
        <v>2.67</v>
      </c>
      <c r="M151" s="58">
        <v>79.8</v>
      </c>
      <c r="P151" s="3">
        <f>Quartalsdaten!A150</f>
        <v>35431</v>
      </c>
      <c r="T151" s="35">
        <v>92.98</v>
      </c>
      <c r="U151" s="35">
        <v>74.290000000000006</v>
      </c>
      <c r="V151" s="18">
        <v>94.5</v>
      </c>
      <c r="AH151" s="3">
        <v>26434</v>
      </c>
      <c r="AI151" s="58">
        <v>24.2</v>
      </c>
      <c r="AJ151" s="58">
        <v>8</v>
      </c>
      <c r="AK151" s="59" t="s">
        <v>544</v>
      </c>
      <c r="AL151" s="58">
        <v>96.6</v>
      </c>
      <c r="AM151" s="58">
        <v>87.3</v>
      </c>
      <c r="AN151" s="58">
        <v>106.2</v>
      </c>
      <c r="AO151" s="59" t="s">
        <v>544</v>
      </c>
      <c r="AP151" s="58">
        <v>17.3</v>
      </c>
      <c r="AQ151" s="58">
        <v>4.9000000000000004</v>
      </c>
      <c r="AR151" s="58">
        <v>69.099999999999994</v>
      </c>
      <c r="AV151" s="59" t="s">
        <v>216</v>
      </c>
      <c r="AW151" s="58">
        <v>341.10181</v>
      </c>
      <c r="AX151" s="58">
        <v>31.88992</v>
      </c>
      <c r="AY151" s="58">
        <v>588.57577000000003</v>
      </c>
      <c r="AZ151" s="58">
        <v>80.625119999999995</v>
      </c>
      <c r="BA151" s="58">
        <v>46.164839999999998</v>
      </c>
      <c r="BB151" s="58">
        <v>273.94099999999997</v>
      </c>
      <c r="BC151" s="58">
        <v>34.856000000000002</v>
      </c>
      <c r="BD151" s="58">
        <v>482.43599999999998</v>
      </c>
      <c r="BE151" s="58">
        <v>61.148000000000003</v>
      </c>
      <c r="BF151" s="58">
        <v>35.314999999999998</v>
      </c>
    </row>
    <row r="152" spans="1:58">
      <c r="A152" s="59" t="s">
        <v>217</v>
      </c>
      <c r="B152" s="58">
        <v>489.21699999999998</v>
      </c>
      <c r="C152" s="58">
        <v>102.7333</v>
      </c>
      <c r="D152" s="58">
        <v>19.13</v>
      </c>
      <c r="E152" s="58">
        <v>4.7</v>
      </c>
      <c r="F152" s="58">
        <v>-7.1</v>
      </c>
      <c r="G152" s="58">
        <v>95.7</v>
      </c>
      <c r="H152" s="58">
        <v>87.8</v>
      </c>
      <c r="I152" s="58">
        <v>103.8</v>
      </c>
      <c r="J152" s="58">
        <v>85.3</v>
      </c>
      <c r="K152" s="58">
        <v>89.9</v>
      </c>
      <c r="L152" s="58">
        <v>2.6</v>
      </c>
      <c r="M152" s="58">
        <v>78.5</v>
      </c>
      <c r="P152" s="3">
        <f>Quartalsdaten!A151</f>
        <v>35521</v>
      </c>
      <c r="T152" s="35">
        <v>93.47</v>
      </c>
      <c r="U152" s="35">
        <v>74.52</v>
      </c>
      <c r="V152" s="18">
        <v>95.31</v>
      </c>
      <c r="AH152" s="3">
        <v>26465</v>
      </c>
      <c r="AI152" s="58">
        <v>22.5</v>
      </c>
      <c r="AJ152" s="58">
        <v>8</v>
      </c>
      <c r="AK152" s="59" t="s">
        <v>544</v>
      </c>
      <c r="AL152" s="58">
        <v>97.5</v>
      </c>
      <c r="AM152" s="58">
        <v>89</v>
      </c>
      <c r="AN152" s="58">
        <v>106.2</v>
      </c>
      <c r="AO152" s="59" t="s">
        <v>544</v>
      </c>
      <c r="AP152" s="58">
        <v>14.5</v>
      </c>
      <c r="AQ152" s="58">
        <v>3.5</v>
      </c>
      <c r="AR152" s="58">
        <v>70.599999999999994</v>
      </c>
      <c r="AV152" s="59" t="s">
        <v>217</v>
      </c>
      <c r="AW152" s="58">
        <v>342.34408000000002</v>
      </c>
      <c r="AX152" s="58">
        <v>32.148589999999999</v>
      </c>
      <c r="AY152" s="58">
        <v>592.84031000000004</v>
      </c>
      <c r="AZ152" s="58">
        <v>83.603139999999996</v>
      </c>
      <c r="BA152" s="58">
        <v>47.927250000000001</v>
      </c>
      <c r="BB152" s="58">
        <v>274.76600000000002</v>
      </c>
      <c r="BC152" s="58">
        <v>34.945999999999998</v>
      </c>
      <c r="BD152" s="58">
        <v>484.46199999999999</v>
      </c>
      <c r="BE152" s="58">
        <v>63.143000000000001</v>
      </c>
      <c r="BF152" s="58">
        <v>36.527999999999999</v>
      </c>
    </row>
    <row r="153" spans="1:58">
      <c r="A153" s="59" t="s">
        <v>218</v>
      </c>
      <c r="B153" s="58">
        <v>493.55799999999999</v>
      </c>
      <c r="C153" s="58">
        <v>103.7333</v>
      </c>
      <c r="D153" s="58">
        <v>17.27</v>
      </c>
      <c r="E153" s="58">
        <v>1.3</v>
      </c>
      <c r="F153" s="58">
        <v>-2</v>
      </c>
      <c r="G153" s="58">
        <v>98.9</v>
      </c>
      <c r="H153" s="58">
        <v>91.1</v>
      </c>
      <c r="I153" s="58">
        <v>107</v>
      </c>
      <c r="J153" s="58">
        <v>86</v>
      </c>
      <c r="K153" s="58">
        <v>90.7</v>
      </c>
      <c r="L153" s="58">
        <v>2.6</v>
      </c>
      <c r="M153" s="58">
        <v>79.3</v>
      </c>
      <c r="P153" s="3">
        <f>Quartalsdaten!A152</f>
        <v>35612</v>
      </c>
      <c r="T153" s="35">
        <v>92.88</v>
      </c>
      <c r="U153" s="35">
        <v>75.39</v>
      </c>
      <c r="V153" s="18">
        <v>95.29</v>
      </c>
      <c r="AH153" s="3">
        <v>26495</v>
      </c>
      <c r="AI153" s="58">
        <v>19.399999999999999</v>
      </c>
      <c r="AJ153" s="58">
        <v>1</v>
      </c>
      <c r="AK153" s="59" t="s">
        <v>544</v>
      </c>
      <c r="AL153" s="58">
        <v>98.5</v>
      </c>
      <c r="AM153" s="58">
        <v>88.8</v>
      </c>
      <c r="AN153" s="58">
        <v>108.6</v>
      </c>
      <c r="AO153" s="59" t="s">
        <v>544</v>
      </c>
      <c r="AP153" s="58">
        <v>18.7</v>
      </c>
      <c r="AQ153" s="58">
        <v>3.8</v>
      </c>
      <c r="AR153" s="58">
        <v>67</v>
      </c>
      <c r="AV153" s="59" t="s">
        <v>218</v>
      </c>
      <c r="AW153" s="58">
        <v>340.58084000000002</v>
      </c>
      <c r="AX153" s="58">
        <v>32.407269999999997</v>
      </c>
      <c r="AY153" s="58">
        <v>591.58194000000003</v>
      </c>
      <c r="AZ153" s="58">
        <v>83.362859999999998</v>
      </c>
      <c r="BA153" s="58">
        <v>47.611600000000003</v>
      </c>
      <c r="BB153" s="58">
        <v>275.73099999999999</v>
      </c>
      <c r="BC153" s="58">
        <v>35.106999999999999</v>
      </c>
      <c r="BD153" s="58">
        <v>486.84199999999998</v>
      </c>
      <c r="BE153" s="58">
        <v>62.920999999999999</v>
      </c>
      <c r="BF153" s="58">
        <v>36.281999999999996</v>
      </c>
    </row>
    <row r="154" spans="1:58">
      <c r="A154" s="59" t="s">
        <v>219</v>
      </c>
      <c r="B154" s="58">
        <v>496.69299999999998</v>
      </c>
      <c r="C154" s="58">
        <v>103.63330000000001</v>
      </c>
      <c r="D154" s="58">
        <v>5.53</v>
      </c>
      <c r="E154" s="58">
        <v>9.6999999999999993</v>
      </c>
      <c r="F154" s="58">
        <v>-0.4</v>
      </c>
      <c r="G154" s="58">
        <v>99.8</v>
      </c>
      <c r="H154" s="58">
        <v>93.1</v>
      </c>
      <c r="I154" s="58">
        <v>106.6</v>
      </c>
      <c r="J154" s="58">
        <v>86.7</v>
      </c>
      <c r="K154" s="58">
        <v>91.9</v>
      </c>
      <c r="L154" s="58">
        <v>2.57</v>
      </c>
      <c r="M154" s="58">
        <v>80.8</v>
      </c>
      <c r="P154" s="3">
        <f>Quartalsdaten!A153</f>
        <v>35704</v>
      </c>
      <c r="T154" s="35">
        <v>93.5</v>
      </c>
      <c r="U154" s="35">
        <v>77.94</v>
      </c>
      <c r="V154" s="18">
        <v>95.67</v>
      </c>
      <c r="AH154" s="3">
        <v>26526</v>
      </c>
      <c r="AI154" s="58">
        <v>22.2</v>
      </c>
      <c r="AJ154" s="58">
        <v>3</v>
      </c>
      <c r="AK154" s="59" t="s">
        <v>544</v>
      </c>
      <c r="AL154" s="58">
        <v>99.7</v>
      </c>
      <c r="AM154" s="58">
        <v>90.9</v>
      </c>
      <c r="AN154" s="58">
        <v>108.7</v>
      </c>
      <c r="AO154" s="59" t="s">
        <v>544</v>
      </c>
      <c r="AP154" s="58">
        <v>22.8</v>
      </c>
      <c r="AQ154" s="58">
        <v>5.5</v>
      </c>
      <c r="AR154" s="58">
        <v>70.3</v>
      </c>
      <c r="AV154" s="59" t="s">
        <v>219</v>
      </c>
      <c r="AW154" s="58">
        <v>344.14735000000002</v>
      </c>
      <c r="AX154" s="58">
        <v>33.483379999999997</v>
      </c>
      <c r="AY154" s="58">
        <v>595.28719000000001</v>
      </c>
      <c r="AZ154" s="58">
        <v>83.188109999999995</v>
      </c>
      <c r="BA154" s="58">
        <v>47.431849999999997</v>
      </c>
      <c r="BB154" s="58">
        <v>278.76100000000002</v>
      </c>
      <c r="BC154" s="58">
        <v>36.4</v>
      </c>
      <c r="BD154" s="58">
        <v>490.31700000000001</v>
      </c>
      <c r="BE154" s="58">
        <v>62.671999999999997</v>
      </c>
      <c r="BF154" s="58">
        <v>36.082999999999998</v>
      </c>
    </row>
    <row r="155" spans="1:58">
      <c r="A155" s="59" t="s">
        <v>220</v>
      </c>
      <c r="B155" s="58">
        <v>501.822</v>
      </c>
      <c r="C155" s="58">
        <v>103.8</v>
      </c>
      <c r="D155" s="58">
        <v>-3.07</v>
      </c>
      <c r="E155" s="58">
        <v>32.299999999999997</v>
      </c>
      <c r="F155" s="58">
        <v>-1</v>
      </c>
      <c r="G155" s="58">
        <v>99.2</v>
      </c>
      <c r="H155" s="58">
        <v>93.7</v>
      </c>
      <c r="I155" s="58">
        <v>104.9</v>
      </c>
      <c r="J155" s="58">
        <v>86.6</v>
      </c>
      <c r="K155" s="58">
        <v>90.3</v>
      </c>
      <c r="L155" s="58">
        <v>2.4300000000000002</v>
      </c>
      <c r="M155" s="58">
        <v>79.2</v>
      </c>
      <c r="P155" s="3">
        <f>Quartalsdaten!A154</f>
        <v>35796</v>
      </c>
      <c r="T155" s="35">
        <v>93.95</v>
      </c>
      <c r="U155" s="35">
        <v>81.17</v>
      </c>
      <c r="V155" s="18">
        <v>97.03</v>
      </c>
      <c r="AH155" s="3">
        <v>26557</v>
      </c>
      <c r="AI155" s="58">
        <v>20.2</v>
      </c>
      <c r="AJ155" s="58">
        <v>1</v>
      </c>
      <c r="AK155" s="59" t="s">
        <v>544</v>
      </c>
      <c r="AL155" s="58">
        <v>99.2</v>
      </c>
      <c r="AM155" s="58">
        <v>90.8</v>
      </c>
      <c r="AN155" s="58">
        <v>107.8</v>
      </c>
      <c r="AO155" s="59" t="s">
        <v>544</v>
      </c>
      <c r="AP155" s="58">
        <v>16.5</v>
      </c>
      <c r="AQ155" s="58">
        <v>4.5</v>
      </c>
      <c r="AR155" s="58">
        <v>71.5</v>
      </c>
      <c r="AV155" s="59" t="s">
        <v>220</v>
      </c>
      <c r="AW155" s="58">
        <v>344.79865999999998</v>
      </c>
      <c r="AX155" s="58">
        <v>35.133749999999999</v>
      </c>
      <c r="AY155" s="58">
        <v>603.72850000000005</v>
      </c>
      <c r="AZ155" s="58">
        <v>83.941649999999996</v>
      </c>
      <c r="BA155" s="58">
        <v>48.246169999999999</v>
      </c>
      <c r="BB155" s="58">
        <v>277.80099999999999</v>
      </c>
      <c r="BC155" s="58">
        <v>37.920999999999999</v>
      </c>
      <c r="BD155" s="58">
        <v>493.62700000000001</v>
      </c>
      <c r="BE155" s="58">
        <v>63.308999999999997</v>
      </c>
      <c r="BF155" s="58">
        <v>36.72</v>
      </c>
    </row>
    <row r="156" spans="1:58">
      <c r="A156" s="59" t="s">
        <v>221</v>
      </c>
      <c r="B156" s="58">
        <v>501.84199999999998</v>
      </c>
      <c r="C156" s="58">
        <v>104.16670000000001</v>
      </c>
      <c r="D156" s="58">
        <v>17.27</v>
      </c>
      <c r="E156" s="58">
        <v>3</v>
      </c>
      <c r="F156" s="58">
        <v>-1.1000000000000001</v>
      </c>
      <c r="G156" s="58">
        <v>98.7</v>
      </c>
      <c r="H156" s="58">
        <v>93.4</v>
      </c>
      <c r="I156" s="58">
        <v>104.1</v>
      </c>
      <c r="J156" s="58">
        <v>86.8</v>
      </c>
      <c r="K156" s="58">
        <v>93.8</v>
      </c>
      <c r="L156" s="58">
        <v>2.63</v>
      </c>
      <c r="M156" s="58">
        <v>82.2</v>
      </c>
      <c r="P156" s="3">
        <f>Quartalsdaten!A155</f>
        <v>35886</v>
      </c>
      <c r="T156" s="35">
        <v>93.41</v>
      </c>
      <c r="U156" s="35">
        <v>82.62</v>
      </c>
      <c r="V156" s="18">
        <v>96.65</v>
      </c>
      <c r="AH156" s="3">
        <v>26587</v>
      </c>
      <c r="AI156" s="58">
        <v>15.3</v>
      </c>
      <c r="AJ156" s="58">
        <v>1</v>
      </c>
      <c r="AK156" s="59" t="s">
        <v>544</v>
      </c>
      <c r="AL156" s="58">
        <v>99.6</v>
      </c>
      <c r="AM156" s="58">
        <v>92.8</v>
      </c>
      <c r="AN156" s="58">
        <v>106.5</v>
      </c>
      <c r="AO156" s="59" t="s">
        <v>544</v>
      </c>
      <c r="AP156" s="58">
        <v>15.1</v>
      </c>
      <c r="AQ156" s="58">
        <v>7.5</v>
      </c>
      <c r="AR156" s="58">
        <v>71.7</v>
      </c>
      <c r="AV156" s="59" t="s">
        <v>221</v>
      </c>
      <c r="AW156" s="58">
        <v>344.03721999999999</v>
      </c>
      <c r="AX156" s="58">
        <v>35.630409999999998</v>
      </c>
      <c r="AY156" s="58">
        <v>602.05073000000004</v>
      </c>
      <c r="AZ156" s="58">
        <v>81.247709999999998</v>
      </c>
      <c r="BA156" s="58">
        <v>47.163319999999999</v>
      </c>
      <c r="BB156" s="58">
        <v>277.863</v>
      </c>
      <c r="BC156" s="58">
        <v>38.356999999999999</v>
      </c>
      <c r="BD156" s="58">
        <v>495.98500000000001</v>
      </c>
      <c r="BE156" s="58">
        <v>61.332000000000001</v>
      </c>
      <c r="BF156" s="58">
        <v>35.921999999999997</v>
      </c>
    </row>
    <row r="157" spans="1:58">
      <c r="A157" s="59" t="s">
        <v>222</v>
      </c>
      <c r="B157" s="58">
        <v>504.69</v>
      </c>
      <c r="C157" s="58">
        <v>104.4333</v>
      </c>
      <c r="D157" s="58">
        <v>21.53</v>
      </c>
      <c r="E157" s="58">
        <v>5</v>
      </c>
      <c r="F157" s="58">
        <v>-5.2</v>
      </c>
      <c r="G157" s="58">
        <v>96.2</v>
      </c>
      <c r="H157" s="58">
        <v>91.6</v>
      </c>
      <c r="I157" s="58">
        <v>100.9</v>
      </c>
      <c r="J157" s="58">
        <v>86.2</v>
      </c>
      <c r="K157" s="58">
        <v>96.9</v>
      </c>
      <c r="L157" s="58">
        <v>2.77</v>
      </c>
      <c r="M157" s="58">
        <v>84.6</v>
      </c>
      <c r="P157" s="3">
        <f>Quartalsdaten!A156</f>
        <v>35977</v>
      </c>
      <c r="T157" s="35">
        <v>94.42</v>
      </c>
      <c r="U157" s="35">
        <v>84.64</v>
      </c>
      <c r="V157" s="18">
        <v>97.42</v>
      </c>
      <c r="AH157" s="3">
        <v>26618</v>
      </c>
      <c r="AI157" s="58">
        <v>13</v>
      </c>
      <c r="AJ157" s="58">
        <v>20</v>
      </c>
      <c r="AK157" s="59" t="s">
        <v>544</v>
      </c>
      <c r="AL157" s="58">
        <v>100.1</v>
      </c>
      <c r="AM157" s="58">
        <v>92.5</v>
      </c>
      <c r="AN157" s="58">
        <v>107.9</v>
      </c>
      <c r="AO157" s="59" t="s">
        <v>544</v>
      </c>
      <c r="AP157" s="58">
        <v>9.4</v>
      </c>
      <c r="AQ157" s="58">
        <v>5</v>
      </c>
      <c r="AR157" s="58">
        <v>68.099999999999994</v>
      </c>
      <c r="AV157" s="59" t="s">
        <v>222</v>
      </c>
      <c r="AW157" s="58">
        <v>347.44353000000001</v>
      </c>
      <c r="AX157" s="58">
        <v>36.36506</v>
      </c>
      <c r="AY157" s="58">
        <v>607.64338999999995</v>
      </c>
      <c r="AZ157" s="58">
        <v>81.655439999999999</v>
      </c>
      <c r="BA157" s="58">
        <v>47.413209999999999</v>
      </c>
      <c r="BB157" s="58">
        <v>281.351</v>
      </c>
      <c r="BC157" s="58">
        <v>38.677999999999997</v>
      </c>
      <c r="BD157" s="58">
        <v>498.791</v>
      </c>
      <c r="BE157" s="58">
        <v>61.581000000000003</v>
      </c>
      <c r="BF157" s="58">
        <v>36.093000000000004</v>
      </c>
    </row>
    <row r="158" spans="1:58">
      <c r="A158" s="59" t="s">
        <v>223</v>
      </c>
      <c r="B158" s="58">
        <v>504.06599999999997</v>
      </c>
      <c r="C158" s="58">
        <v>104.0667</v>
      </c>
      <c r="D158" s="58">
        <v>40.33</v>
      </c>
      <c r="E158" s="58">
        <v>40.299999999999997</v>
      </c>
      <c r="F158" s="58">
        <v>-13.7</v>
      </c>
      <c r="G158" s="58">
        <v>91.8</v>
      </c>
      <c r="H158" s="58">
        <v>86.8</v>
      </c>
      <c r="I158" s="58">
        <v>96.9</v>
      </c>
      <c r="J158" s="58">
        <v>85.2</v>
      </c>
      <c r="K158" s="58">
        <v>98</v>
      </c>
      <c r="L158" s="58">
        <v>2.93</v>
      </c>
      <c r="M158" s="58">
        <v>86</v>
      </c>
      <c r="P158" s="3">
        <f>Quartalsdaten!A157</f>
        <v>36069</v>
      </c>
      <c r="T158" s="35">
        <v>95.32</v>
      </c>
      <c r="U158" s="35">
        <v>86.3</v>
      </c>
      <c r="V158" s="18">
        <v>97.6</v>
      </c>
      <c r="AH158" s="3">
        <v>26648</v>
      </c>
      <c r="AI158" s="58">
        <v>9.6</v>
      </c>
      <c r="AJ158" s="58">
        <v>24</v>
      </c>
      <c r="AK158" s="59" t="s">
        <v>544</v>
      </c>
      <c r="AL158" s="58">
        <v>102.8</v>
      </c>
      <c r="AM158" s="58">
        <v>94.8</v>
      </c>
      <c r="AN158" s="58">
        <v>110.9</v>
      </c>
      <c r="AO158" s="59" t="s">
        <v>544</v>
      </c>
      <c r="AP158" s="58">
        <v>22.9</v>
      </c>
      <c r="AQ158" s="58">
        <v>9.5</v>
      </c>
      <c r="AR158" s="58">
        <v>63.2</v>
      </c>
      <c r="AV158" s="59" t="s">
        <v>223</v>
      </c>
      <c r="AW158" s="58">
        <v>350.16858000000002</v>
      </c>
      <c r="AX158" s="58">
        <v>36.851379999999999</v>
      </c>
      <c r="AY158" s="58">
        <v>606.59474999999998</v>
      </c>
      <c r="AZ158" s="58">
        <v>79.602220000000003</v>
      </c>
      <c r="BA158" s="58">
        <v>46.343519999999998</v>
      </c>
      <c r="BB158" s="58">
        <v>284.05700000000002</v>
      </c>
      <c r="BC158" s="58">
        <v>39.170999999999999</v>
      </c>
      <c r="BD158" s="58">
        <v>500.96300000000002</v>
      </c>
      <c r="BE158" s="58">
        <v>59.930999999999997</v>
      </c>
      <c r="BF158" s="58">
        <v>35.246000000000002</v>
      </c>
    </row>
    <row r="159" spans="1:58">
      <c r="A159" s="59" t="s">
        <v>224</v>
      </c>
      <c r="B159" s="58">
        <v>509.66699999999997</v>
      </c>
      <c r="C159" s="58">
        <v>104.1</v>
      </c>
      <c r="D159" s="58">
        <v>28.3</v>
      </c>
      <c r="E159" s="58">
        <v>52</v>
      </c>
      <c r="F159" s="58">
        <v>-15.8</v>
      </c>
      <c r="G159" s="58">
        <v>90.6</v>
      </c>
      <c r="H159" s="58">
        <v>85.6</v>
      </c>
      <c r="I159" s="58">
        <v>95.7</v>
      </c>
      <c r="J159" s="58">
        <v>84.7</v>
      </c>
      <c r="K159" s="58">
        <v>98.7</v>
      </c>
      <c r="L159" s="58">
        <v>2.97</v>
      </c>
      <c r="M159" s="58">
        <v>86.7</v>
      </c>
      <c r="P159" s="3">
        <f>Quartalsdaten!A158</f>
        <v>36161</v>
      </c>
      <c r="T159" s="35">
        <v>96</v>
      </c>
      <c r="U159" s="35">
        <v>89.2</v>
      </c>
      <c r="V159" s="18">
        <v>99.39</v>
      </c>
      <c r="AH159" s="3">
        <v>26679</v>
      </c>
      <c r="AI159" s="58">
        <v>-5.9</v>
      </c>
      <c r="AJ159" s="58">
        <v>38</v>
      </c>
      <c r="AK159" s="59" t="s">
        <v>544</v>
      </c>
      <c r="AL159" s="58">
        <v>102.5</v>
      </c>
      <c r="AM159" s="58">
        <v>95.8</v>
      </c>
      <c r="AN159" s="58">
        <v>109.4</v>
      </c>
      <c r="AO159" s="59" t="s">
        <v>544</v>
      </c>
      <c r="AP159" s="58">
        <v>19.100000000000001</v>
      </c>
      <c r="AQ159" s="58">
        <v>13</v>
      </c>
      <c r="AR159" s="58">
        <v>55.7</v>
      </c>
      <c r="AV159" s="59" t="s">
        <v>224</v>
      </c>
      <c r="AW159" s="58">
        <v>353.86538000000002</v>
      </c>
      <c r="AX159" s="58">
        <v>38.321950000000001</v>
      </c>
      <c r="AY159" s="58">
        <v>619.85990000000004</v>
      </c>
      <c r="AZ159" s="58">
        <v>81.207629999999995</v>
      </c>
      <c r="BA159" s="58">
        <v>46.95505</v>
      </c>
      <c r="BB159" s="58">
        <v>286.983</v>
      </c>
      <c r="BC159" s="58">
        <v>40.369</v>
      </c>
      <c r="BD159" s="58">
        <v>506.07</v>
      </c>
      <c r="BE159" s="58">
        <v>60.981999999999999</v>
      </c>
      <c r="BF159" s="58">
        <v>35.695</v>
      </c>
    </row>
    <row r="160" spans="1:58">
      <c r="A160" s="59" t="s">
        <v>225</v>
      </c>
      <c r="B160" s="58">
        <v>510.72800000000001</v>
      </c>
      <c r="C160" s="58">
        <v>104.7</v>
      </c>
      <c r="D160" s="58">
        <v>17.57</v>
      </c>
      <c r="E160" s="58">
        <v>3.3</v>
      </c>
      <c r="F160" s="58">
        <v>-14.5</v>
      </c>
      <c r="G160" s="58">
        <v>91.1</v>
      </c>
      <c r="H160" s="58">
        <v>83.8</v>
      </c>
      <c r="I160" s="58">
        <v>98.6</v>
      </c>
      <c r="J160" s="58">
        <v>84.9</v>
      </c>
      <c r="K160" s="58">
        <v>102.3</v>
      </c>
      <c r="L160" s="58">
        <v>3.07</v>
      </c>
      <c r="M160" s="58">
        <v>89.2</v>
      </c>
      <c r="P160" s="3">
        <f>Quartalsdaten!A159</f>
        <v>36251</v>
      </c>
      <c r="T160" s="35">
        <v>95.9</v>
      </c>
      <c r="U160" s="35">
        <v>89.1</v>
      </c>
      <c r="V160" s="18">
        <v>98.84</v>
      </c>
      <c r="AH160" s="3">
        <v>26710</v>
      </c>
      <c r="AI160" s="58">
        <v>15.4</v>
      </c>
      <c r="AJ160" s="58">
        <v>44</v>
      </c>
      <c r="AK160" s="59" t="s">
        <v>544</v>
      </c>
      <c r="AL160" s="58">
        <v>103.7</v>
      </c>
      <c r="AM160" s="58">
        <v>99.1</v>
      </c>
      <c r="AN160" s="58">
        <v>108.4</v>
      </c>
      <c r="AO160" s="59" t="s">
        <v>544</v>
      </c>
      <c r="AP160" s="58">
        <v>17</v>
      </c>
      <c r="AQ160" s="58">
        <v>12</v>
      </c>
      <c r="AR160" s="58">
        <v>56.6</v>
      </c>
      <c r="AV160" s="59" t="s">
        <v>225</v>
      </c>
      <c r="AW160" s="58">
        <v>355.26803000000001</v>
      </c>
      <c r="AX160" s="58">
        <v>38.208129999999997</v>
      </c>
      <c r="AY160" s="58">
        <v>616.08497999999997</v>
      </c>
      <c r="AZ160" s="58">
        <v>82.256119999999996</v>
      </c>
      <c r="BA160" s="58">
        <v>47.814369999999997</v>
      </c>
      <c r="BB160" s="58">
        <v>289.48700000000002</v>
      </c>
      <c r="BC160" s="58">
        <v>40.195999999999998</v>
      </c>
      <c r="BD160" s="58">
        <v>508.214</v>
      </c>
      <c r="BE160" s="58">
        <v>61.494999999999997</v>
      </c>
      <c r="BF160" s="58">
        <v>36.118000000000002</v>
      </c>
    </row>
    <row r="161" spans="1:58">
      <c r="A161" s="59" t="s">
        <v>226</v>
      </c>
      <c r="B161" s="58">
        <v>515.63400000000001</v>
      </c>
      <c r="C161" s="58">
        <v>105.2</v>
      </c>
      <c r="D161" s="58">
        <v>16.670000000000002</v>
      </c>
      <c r="E161" s="58">
        <v>0.7</v>
      </c>
      <c r="F161" s="58">
        <v>-8.6</v>
      </c>
      <c r="G161" s="58">
        <v>94.7</v>
      </c>
      <c r="H161" s="58">
        <v>86.7</v>
      </c>
      <c r="I161" s="58">
        <v>102.8</v>
      </c>
      <c r="J161" s="58">
        <v>85.6</v>
      </c>
      <c r="K161" s="58">
        <v>103.7</v>
      </c>
      <c r="L161" s="58">
        <v>3.03</v>
      </c>
      <c r="M161" s="58">
        <v>90.4</v>
      </c>
      <c r="P161" s="3">
        <f>Quartalsdaten!A160</f>
        <v>36342</v>
      </c>
      <c r="T161" s="35">
        <v>96.3</v>
      </c>
      <c r="U161" s="35">
        <v>91.88</v>
      </c>
      <c r="V161" s="18">
        <v>99.84</v>
      </c>
      <c r="AH161" s="3">
        <v>26738</v>
      </c>
      <c r="AI161" s="58">
        <v>10.199999999999999</v>
      </c>
      <c r="AJ161" s="58">
        <v>21</v>
      </c>
      <c r="AK161" s="59" t="s">
        <v>544</v>
      </c>
      <c r="AL161" s="58">
        <v>102.4</v>
      </c>
      <c r="AM161" s="58">
        <v>97.7</v>
      </c>
      <c r="AN161" s="58">
        <v>107.1</v>
      </c>
      <c r="AO161" s="59" t="s">
        <v>544</v>
      </c>
      <c r="AP161" s="58">
        <v>9.9</v>
      </c>
      <c r="AQ161" s="58">
        <v>10.5</v>
      </c>
      <c r="AR161" s="58">
        <v>62.7</v>
      </c>
      <c r="AV161" s="59" t="s">
        <v>226</v>
      </c>
      <c r="AW161" s="58">
        <v>354.38634999999999</v>
      </c>
      <c r="AX161" s="58">
        <v>39.072150000000001</v>
      </c>
      <c r="AY161" s="58">
        <v>623.42514000000006</v>
      </c>
      <c r="AZ161" s="58">
        <v>83.493930000000006</v>
      </c>
      <c r="BA161" s="58">
        <v>48.62106</v>
      </c>
      <c r="BB161" s="58">
        <v>288.72800000000001</v>
      </c>
      <c r="BC161" s="58">
        <v>40.784999999999997</v>
      </c>
      <c r="BD161" s="58">
        <v>512.78499999999997</v>
      </c>
      <c r="BE161" s="58">
        <v>62.517000000000003</v>
      </c>
      <c r="BF161" s="58">
        <v>36.786000000000001</v>
      </c>
    </row>
    <row r="162" spans="1:58">
      <c r="A162" s="59" t="s">
        <v>227</v>
      </c>
      <c r="B162" s="58">
        <v>518.65899999999999</v>
      </c>
      <c r="C162" s="58">
        <v>105.16670000000001</v>
      </c>
      <c r="D162" s="58">
        <v>19.43</v>
      </c>
      <c r="E162" s="58">
        <v>21.7</v>
      </c>
      <c r="F162" s="58">
        <v>-1.5</v>
      </c>
      <c r="G162" s="58">
        <v>98.4</v>
      </c>
      <c r="H162" s="58">
        <v>89.5</v>
      </c>
      <c r="I162" s="58">
        <v>107.6</v>
      </c>
      <c r="J162" s="58">
        <v>86.4</v>
      </c>
      <c r="K162" s="58">
        <v>103.5</v>
      </c>
      <c r="L162" s="58">
        <v>2.9</v>
      </c>
      <c r="M162" s="58">
        <v>90.6</v>
      </c>
      <c r="P162" s="3">
        <f>Quartalsdaten!A161</f>
        <v>36434</v>
      </c>
      <c r="T162" s="35">
        <v>97.62</v>
      </c>
      <c r="U162" s="35">
        <v>92.33</v>
      </c>
      <c r="V162" s="18">
        <v>100.29</v>
      </c>
      <c r="AH162" s="3">
        <v>26769</v>
      </c>
      <c r="AI162" s="58">
        <v>23.2</v>
      </c>
      <c r="AJ162" s="58">
        <v>16</v>
      </c>
      <c r="AK162" s="59" t="s">
        <v>544</v>
      </c>
      <c r="AL162" s="58">
        <v>102.7</v>
      </c>
      <c r="AM162" s="58">
        <v>99.1</v>
      </c>
      <c r="AN162" s="58">
        <v>106.4</v>
      </c>
      <c r="AO162" s="59" t="s">
        <v>544</v>
      </c>
      <c r="AP162" s="58">
        <v>14.6</v>
      </c>
      <c r="AQ162" s="58">
        <v>14</v>
      </c>
      <c r="AR162" s="58">
        <v>66.8</v>
      </c>
      <c r="AV162" s="59" t="s">
        <v>227</v>
      </c>
      <c r="AW162" s="58">
        <v>357.19164999999998</v>
      </c>
      <c r="AX162" s="58">
        <v>39.175620000000002</v>
      </c>
      <c r="AY162" s="58">
        <v>624.54360999999994</v>
      </c>
      <c r="AZ162" s="58">
        <v>82.277959999999993</v>
      </c>
      <c r="BA162" s="58">
        <v>47.731059999999999</v>
      </c>
      <c r="BB162" s="58">
        <v>290.70800000000003</v>
      </c>
      <c r="BC162" s="58">
        <v>41.05</v>
      </c>
      <c r="BD162" s="58">
        <v>516.24</v>
      </c>
      <c r="BE162" s="58">
        <v>61.758000000000003</v>
      </c>
      <c r="BF162" s="58">
        <v>36.19</v>
      </c>
    </row>
    <row r="163" spans="1:58">
      <c r="A163" s="59" t="s">
        <v>228</v>
      </c>
      <c r="B163" s="58">
        <v>524.447</v>
      </c>
      <c r="C163" s="58">
        <v>106.0333</v>
      </c>
      <c r="D163" s="58">
        <v>10.5</v>
      </c>
      <c r="E163" s="58">
        <v>40.700000000000003</v>
      </c>
      <c r="F163" s="58">
        <v>3.5</v>
      </c>
      <c r="G163" s="58">
        <v>100.6</v>
      </c>
      <c r="H163" s="58">
        <v>92.5</v>
      </c>
      <c r="I163" s="58">
        <v>108.9</v>
      </c>
      <c r="J163" s="58">
        <v>87.4</v>
      </c>
      <c r="K163" s="58">
        <v>100.4</v>
      </c>
      <c r="L163" s="58">
        <v>2.67</v>
      </c>
      <c r="M163" s="58">
        <v>88.2</v>
      </c>
      <c r="P163" s="3">
        <f>Quartalsdaten!A162</f>
        <v>36526</v>
      </c>
      <c r="T163" s="35">
        <v>97.73</v>
      </c>
      <c r="U163" s="35">
        <v>97.41</v>
      </c>
      <c r="V163" s="18">
        <v>101.36</v>
      </c>
      <c r="AH163" s="3">
        <v>26799</v>
      </c>
      <c r="AI163" s="58">
        <v>17.100000000000001</v>
      </c>
      <c r="AJ163" s="58">
        <v>2</v>
      </c>
      <c r="AK163" s="59" t="s">
        <v>544</v>
      </c>
      <c r="AL163" s="58">
        <v>102.1</v>
      </c>
      <c r="AM163" s="58">
        <v>100.7</v>
      </c>
      <c r="AN163" s="58">
        <v>103.5</v>
      </c>
      <c r="AO163" s="59" t="s">
        <v>544</v>
      </c>
      <c r="AP163" s="58">
        <v>10.8</v>
      </c>
      <c r="AQ163" s="58">
        <v>8.3000000000000007</v>
      </c>
      <c r="AR163" s="58">
        <v>69.400000000000006</v>
      </c>
      <c r="AV163" s="59" t="s">
        <v>228</v>
      </c>
      <c r="AW163" s="58">
        <v>359.70623000000001</v>
      </c>
      <c r="AX163" s="58">
        <v>41.373080000000002</v>
      </c>
      <c r="AY163" s="58">
        <v>631.41219000000001</v>
      </c>
      <c r="AZ163" s="58">
        <v>82.470860000000002</v>
      </c>
      <c r="BA163" s="58">
        <v>47.595179999999999</v>
      </c>
      <c r="BB163" s="58">
        <v>293.976</v>
      </c>
      <c r="BC163" s="58">
        <v>43.31</v>
      </c>
      <c r="BD163" s="58">
        <v>519.65200000000004</v>
      </c>
      <c r="BE163" s="58">
        <v>62.026000000000003</v>
      </c>
      <c r="BF163" s="58">
        <v>36.085999999999999</v>
      </c>
    </row>
    <row r="164" spans="1:58">
      <c r="A164" s="59" t="s">
        <v>229</v>
      </c>
      <c r="B164" s="58">
        <v>527.77</v>
      </c>
      <c r="C164" s="58">
        <v>106.4333</v>
      </c>
      <c r="D164" s="58">
        <v>16.170000000000002</v>
      </c>
      <c r="E164" s="58">
        <v>2</v>
      </c>
      <c r="F164" s="58">
        <v>3.7</v>
      </c>
      <c r="G164" s="58">
        <v>101</v>
      </c>
      <c r="H164" s="58">
        <v>94.5</v>
      </c>
      <c r="I164" s="58">
        <v>107.7</v>
      </c>
      <c r="J164" s="58">
        <v>87.1</v>
      </c>
      <c r="K164" s="58">
        <v>100.8</v>
      </c>
      <c r="L164" s="58">
        <v>2.63</v>
      </c>
      <c r="M164" s="58">
        <v>88.1</v>
      </c>
      <c r="P164" s="3">
        <f>Quartalsdaten!A163</f>
        <v>36617</v>
      </c>
      <c r="T164" s="35">
        <v>98.75</v>
      </c>
      <c r="U164" s="35">
        <v>100.04</v>
      </c>
      <c r="V164" s="18">
        <v>102.2</v>
      </c>
      <c r="AH164" s="3">
        <v>26830</v>
      </c>
      <c r="AI164" s="58">
        <v>15.3</v>
      </c>
      <c r="AJ164" s="58">
        <v>1</v>
      </c>
      <c r="AK164" s="59" t="s">
        <v>544</v>
      </c>
      <c r="AL164" s="58">
        <v>99.4</v>
      </c>
      <c r="AM164" s="58">
        <v>99.5</v>
      </c>
      <c r="AN164" s="58">
        <v>99.3</v>
      </c>
      <c r="AO164" s="59" t="s">
        <v>544</v>
      </c>
      <c r="AP164" s="58">
        <v>6.5</v>
      </c>
      <c r="AQ164" s="58">
        <v>3.9</v>
      </c>
      <c r="AR164" s="58">
        <v>70</v>
      </c>
      <c r="AV164" s="59" t="s">
        <v>229</v>
      </c>
      <c r="AW164" s="58">
        <v>363.43315000000001</v>
      </c>
      <c r="AX164" s="58">
        <v>42.397449999999999</v>
      </c>
      <c r="AY164" s="58">
        <v>635.32709</v>
      </c>
      <c r="AZ164" s="58">
        <v>80.657920000000004</v>
      </c>
      <c r="BA164" s="58">
        <v>47.016460000000002</v>
      </c>
      <c r="BB164" s="58">
        <v>297.048</v>
      </c>
      <c r="BC164" s="58">
        <v>44.859000000000002</v>
      </c>
      <c r="BD164" s="58">
        <v>525.30600000000004</v>
      </c>
      <c r="BE164" s="58">
        <v>60.781999999999996</v>
      </c>
      <c r="BF164" s="58">
        <v>35.670999999999999</v>
      </c>
    </row>
    <row r="165" spans="1:58">
      <c r="A165" s="59" t="s">
        <v>230</v>
      </c>
      <c r="B165" s="58">
        <v>529.15099999999995</v>
      </c>
      <c r="C165" s="58">
        <v>107.36669999999999</v>
      </c>
      <c r="D165" s="58">
        <v>18.97</v>
      </c>
      <c r="E165" s="58">
        <v>2.7</v>
      </c>
      <c r="F165" s="58">
        <v>-1.1000000000000001</v>
      </c>
      <c r="G165" s="58">
        <v>98.6</v>
      </c>
      <c r="H165" s="58">
        <v>93.6</v>
      </c>
      <c r="I165" s="58">
        <v>103.6</v>
      </c>
      <c r="J165" s="58">
        <v>86.9</v>
      </c>
      <c r="K165" s="58">
        <v>100.3</v>
      </c>
      <c r="L165" s="58">
        <v>2.7</v>
      </c>
      <c r="M165" s="58">
        <v>87.8</v>
      </c>
      <c r="P165" s="3">
        <f>Quartalsdaten!A164</f>
        <v>36708</v>
      </c>
      <c r="T165" s="35">
        <v>99.06</v>
      </c>
      <c r="U165" s="35">
        <v>103.89</v>
      </c>
      <c r="V165" s="18">
        <v>102.42</v>
      </c>
      <c r="AH165" s="3">
        <v>26860</v>
      </c>
      <c r="AI165" s="58">
        <v>18.5</v>
      </c>
      <c r="AJ165" s="58">
        <v>2</v>
      </c>
      <c r="AK165" s="59" t="s">
        <v>544</v>
      </c>
      <c r="AL165" s="58">
        <v>95.6</v>
      </c>
      <c r="AM165" s="58">
        <v>96.6</v>
      </c>
      <c r="AN165" s="58">
        <v>94.7</v>
      </c>
      <c r="AO165" s="59" t="s">
        <v>544</v>
      </c>
      <c r="AP165" s="58">
        <v>-0.5</v>
      </c>
      <c r="AQ165" s="58">
        <v>-3</v>
      </c>
      <c r="AR165" s="58">
        <v>66.599999999999994</v>
      </c>
      <c r="AV165" s="59" t="s">
        <v>230</v>
      </c>
      <c r="AW165" s="58">
        <v>362.31108</v>
      </c>
      <c r="AX165" s="58">
        <v>44.197850000000003</v>
      </c>
      <c r="AY165" s="58">
        <v>637.63405999999998</v>
      </c>
      <c r="AZ165" s="58">
        <v>79.565790000000007</v>
      </c>
      <c r="BA165" s="58">
        <v>46.354439999999997</v>
      </c>
      <c r="BB165" s="58">
        <v>297.899</v>
      </c>
      <c r="BC165" s="58">
        <v>46.54</v>
      </c>
      <c r="BD165" s="58">
        <v>529.06299999999999</v>
      </c>
      <c r="BE165" s="58">
        <v>59.976999999999997</v>
      </c>
      <c r="BF165" s="58">
        <v>35.161999999999999</v>
      </c>
    </row>
    <row r="166" spans="1:58">
      <c r="A166" s="59" t="s">
        <v>231</v>
      </c>
      <c r="B166" s="58">
        <v>527.67600000000004</v>
      </c>
      <c r="C166" s="58">
        <v>107.6</v>
      </c>
      <c r="D166" s="58">
        <v>3.8</v>
      </c>
      <c r="E166" s="58">
        <v>8.3000000000000007</v>
      </c>
      <c r="F166" s="58">
        <v>-4.5999999999999996</v>
      </c>
      <c r="G166" s="58">
        <v>97.2</v>
      </c>
      <c r="H166" s="58">
        <v>92.1</v>
      </c>
      <c r="I166" s="58">
        <v>102.4</v>
      </c>
      <c r="J166" s="58">
        <v>87</v>
      </c>
      <c r="K166" s="58">
        <v>98.4</v>
      </c>
      <c r="L166" s="58">
        <v>2.57</v>
      </c>
      <c r="M166" s="58">
        <v>86.4</v>
      </c>
      <c r="P166" s="3">
        <f>Quartalsdaten!A165</f>
        <v>36800</v>
      </c>
      <c r="T166" s="35">
        <v>98.45</v>
      </c>
      <c r="U166" s="35">
        <v>103.24</v>
      </c>
      <c r="V166" s="18">
        <v>101.84</v>
      </c>
      <c r="AH166" s="3">
        <v>26891</v>
      </c>
      <c r="AI166" s="58">
        <v>18.7</v>
      </c>
      <c r="AJ166" s="58">
        <v>0</v>
      </c>
      <c r="AK166" s="59" t="s">
        <v>544</v>
      </c>
      <c r="AL166" s="58">
        <v>93.9</v>
      </c>
      <c r="AM166" s="58">
        <v>94.4</v>
      </c>
      <c r="AN166" s="58">
        <v>93.4</v>
      </c>
      <c r="AO166" s="59" t="s">
        <v>544</v>
      </c>
      <c r="AP166" s="58">
        <v>-12.8</v>
      </c>
      <c r="AQ166" s="58">
        <v>-8.5</v>
      </c>
      <c r="AR166" s="58">
        <v>66.599999999999994</v>
      </c>
      <c r="AV166" s="59" t="s">
        <v>231</v>
      </c>
      <c r="AW166" s="58">
        <v>360.26728000000003</v>
      </c>
      <c r="AX166" s="58">
        <v>43.747750000000003</v>
      </c>
      <c r="AY166" s="58">
        <v>635.11733000000004</v>
      </c>
      <c r="AZ166" s="58">
        <v>78.298900000000003</v>
      </c>
      <c r="BA166" s="58">
        <v>44.995339999999999</v>
      </c>
      <c r="BB166" s="58">
        <v>298.291</v>
      </c>
      <c r="BC166" s="58">
        <v>46.423999999999999</v>
      </c>
      <c r="BD166" s="58">
        <v>531.53</v>
      </c>
      <c r="BE166" s="58">
        <v>59.154000000000003</v>
      </c>
      <c r="BF166" s="58">
        <v>34.198</v>
      </c>
    </row>
    <row r="167" spans="1:58">
      <c r="A167" s="59" t="s">
        <v>232</v>
      </c>
      <c r="B167" s="58">
        <v>541.53300000000002</v>
      </c>
      <c r="C167" s="58">
        <v>108.7</v>
      </c>
      <c r="D167" s="58">
        <v>1.87</v>
      </c>
      <c r="E167" s="58">
        <v>37</v>
      </c>
      <c r="F167" s="58">
        <v>-6.2</v>
      </c>
      <c r="G167" s="58">
        <v>95.4</v>
      </c>
      <c r="H167" s="58">
        <v>92.2</v>
      </c>
      <c r="I167" s="58">
        <v>98.7</v>
      </c>
      <c r="J167" s="58">
        <v>86.7</v>
      </c>
      <c r="K167" s="58">
        <v>97.7</v>
      </c>
      <c r="L167" s="58">
        <v>2.6</v>
      </c>
      <c r="M167" s="58">
        <v>85.7</v>
      </c>
      <c r="P167" s="3">
        <f>Quartalsdaten!A166</f>
        <v>36892</v>
      </c>
      <c r="T167" s="35">
        <v>99.81</v>
      </c>
      <c r="U167" s="35">
        <v>103.41</v>
      </c>
      <c r="V167" s="18">
        <v>102.61</v>
      </c>
      <c r="AH167" s="3">
        <v>26922</v>
      </c>
      <c r="AI167" s="58">
        <v>18.600000000000001</v>
      </c>
      <c r="AJ167" s="58">
        <v>0</v>
      </c>
      <c r="AK167" s="59" t="s">
        <v>544</v>
      </c>
      <c r="AL167" s="58">
        <v>91.7</v>
      </c>
      <c r="AM167" s="58">
        <v>92</v>
      </c>
      <c r="AN167" s="58">
        <v>91.4</v>
      </c>
      <c r="AO167" s="59" t="s">
        <v>544</v>
      </c>
      <c r="AP167" s="58">
        <v>-15.2</v>
      </c>
      <c r="AQ167" s="58">
        <v>-10.6</v>
      </c>
      <c r="AR167" s="58">
        <v>64.099999999999994</v>
      </c>
      <c r="AV167" s="59" t="s">
        <v>232</v>
      </c>
      <c r="AW167" s="58">
        <v>366.84949999999998</v>
      </c>
      <c r="AX167" s="58">
        <v>44.275469999999999</v>
      </c>
      <c r="AY167" s="58">
        <v>641.04196999999999</v>
      </c>
      <c r="AZ167" s="58">
        <v>78.206029999999998</v>
      </c>
      <c r="BA167" s="58">
        <v>44.398029999999999</v>
      </c>
      <c r="BB167" s="58">
        <v>305.197</v>
      </c>
      <c r="BC167" s="58">
        <v>46.212000000000003</v>
      </c>
      <c r="BD167" s="58">
        <v>535.79899999999998</v>
      </c>
      <c r="BE167" s="58">
        <v>59.006999999999998</v>
      </c>
      <c r="BF167" s="58">
        <v>33.689</v>
      </c>
    </row>
    <row r="168" spans="1:58">
      <c r="A168" s="59" t="s">
        <v>233</v>
      </c>
      <c r="B168" s="58">
        <v>541.32000000000005</v>
      </c>
      <c r="C168" s="58">
        <v>109.7</v>
      </c>
      <c r="D168" s="58">
        <v>21.7</v>
      </c>
      <c r="E168" s="58">
        <v>7</v>
      </c>
      <c r="F168" s="58">
        <v>-14.5</v>
      </c>
      <c r="G168" s="58">
        <v>90.7</v>
      </c>
      <c r="H168" s="58">
        <v>86.7</v>
      </c>
      <c r="I168" s="58">
        <v>94.7</v>
      </c>
      <c r="J168" s="58">
        <v>84.9</v>
      </c>
      <c r="K168" s="58">
        <v>95.5</v>
      </c>
      <c r="L168" s="58">
        <v>2.7</v>
      </c>
      <c r="M168" s="58">
        <v>83.6</v>
      </c>
      <c r="P168" s="3">
        <f>Quartalsdaten!A167</f>
        <v>36982</v>
      </c>
      <c r="T168" s="35">
        <v>100.07</v>
      </c>
      <c r="U168" s="35">
        <v>99.91</v>
      </c>
      <c r="V168" s="18">
        <v>102.45</v>
      </c>
      <c r="AH168" s="3">
        <v>26952</v>
      </c>
      <c r="AI168" s="58">
        <v>22.3</v>
      </c>
      <c r="AJ168" s="58">
        <v>8</v>
      </c>
      <c r="AK168" s="59" t="s">
        <v>544</v>
      </c>
      <c r="AL168" s="58">
        <v>90.3</v>
      </c>
      <c r="AM168" s="58">
        <v>91.9</v>
      </c>
      <c r="AN168" s="58">
        <v>88.8</v>
      </c>
      <c r="AO168" s="59" t="s">
        <v>544</v>
      </c>
      <c r="AP168" s="58">
        <v>-9.6</v>
      </c>
      <c r="AQ168" s="58">
        <v>-14.3</v>
      </c>
      <c r="AR168" s="58">
        <v>63</v>
      </c>
      <c r="AV168" s="59" t="s">
        <v>233</v>
      </c>
      <c r="AW168" s="58">
        <v>365.72737999999998</v>
      </c>
      <c r="AX168" s="58">
        <v>42.133600000000001</v>
      </c>
      <c r="AY168" s="58">
        <v>640.27296999999999</v>
      </c>
      <c r="AZ168" s="58">
        <v>77.434240000000003</v>
      </c>
      <c r="BA168" s="58">
        <v>44.06485</v>
      </c>
      <c r="BB168" s="58">
        <v>306.16699999999997</v>
      </c>
      <c r="BC168" s="58">
        <v>43.933999999999997</v>
      </c>
      <c r="BD168" s="58">
        <v>536.08199999999999</v>
      </c>
      <c r="BE168" s="58">
        <v>58.386000000000003</v>
      </c>
      <c r="BF168" s="58">
        <v>33.396000000000001</v>
      </c>
    </row>
    <row r="169" spans="1:58">
      <c r="A169" s="59" t="s">
        <v>234</v>
      </c>
      <c r="B169" s="58">
        <v>544.19799999999998</v>
      </c>
      <c r="C169" s="58">
        <v>109.86669999999999</v>
      </c>
      <c r="D169" s="58">
        <v>21.5</v>
      </c>
      <c r="E169" s="58">
        <v>5</v>
      </c>
      <c r="F169" s="58">
        <v>-18.899999999999999</v>
      </c>
      <c r="G169" s="58">
        <v>88</v>
      </c>
      <c r="H169" s="58">
        <v>82.5</v>
      </c>
      <c r="I169" s="58">
        <v>93.7</v>
      </c>
      <c r="J169" s="58">
        <v>84.2</v>
      </c>
      <c r="K169" s="58">
        <v>94.2</v>
      </c>
      <c r="L169" s="58">
        <v>2.67</v>
      </c>
      <c r="M169" s="58">
        <v>82.5</v>
      </c>
      <c r="P169" s="3">
        <f>Quartalsdaten!A168</f>
        <v>37073</v>
      </c>
      <c r="T169" s="35">
        <v>100.11</v>
      </c>
      <c r="U169" s="35">
        <v>96.63</v>
      </c>
      <c r="V169" s="18">
        <v>101.81</v>
      </c>
      <c r="AH169" s="3">
        <v>26983</v>
      </c>
      <c r="AI169" s="58">
        <v>23.3</v>
      </c>
      <c r="AJ169" s="58">
        <v>32</v>
      </c>
      <c r="AK169" s="59" t="s">
        <v>544</v>
      </c>
      <c r="AL169" s="58">
        <v>83.7</v>
      </c>
      <c r="AM169" s="58">
        <v>88.8</v>
      </c>
      <c r="AN169" s="58">
        <v>78.599999999999994</v>
      </c>
      <c r="AO169" s="59" t="s">
        <v>544</v>
      </c>
      <c r="AP169" s="58">
        <v>-14.5</v>
      </c>
      <c r="AQ169" s="58">
        <v>-19.3</v>
      </c>
      <c r="AR169" s="58">
        <v>57.8</v>
      </c>
      <c r="AV169" s="59" t="s">
        <v>234</v>
      </c>
      <c r="AW169" s="58">
        <v>365.8877</v>
      </c>
      <c r="AX169" s="58">
        <v>40.886769999999999</v>
      </c>
      <c r="AY169" s="58">
        <v>635.23974999999996</v>
      </c>
      <c r="AZ169" s="58">
        <v>76.61148</v>
      </c>
      <c r="BA169" s="58">
        <v>43.714109999999998</v>
      </c>
      <c r="BB169" s="58">
        <v>307.42200000000003</v>
      </c>
      <c r="BC169" s="58">
        <v>42.6</v>
      </c>
      <c r="BD169" s="58">
        <v>534.04899999999998</v>
      </c>
      <c r="BE169" s="58">
        <v>57.701999999999998</v>
      </c>
      <c r="BF169" s="58">
        <v>33.101999999999997</v>
      </c>
    </row>
    <row r="170" spans="1:58">
      <c r="A170" s="59" t="s">
        <v>235</v>
      </c>
      <c r="B170" s="58">
        <v>548.16800000000001</v>
      </c>
      <c r="C170" s="58">
        <v>109.4</v>
      </c>
      <c r="D170" s="58">
        <v>20.329999999999998</v>
      </c>
      <c r="E170" s="58">
        <v>22.3</v>
      </c>
      <c r="F170" s="58">
        <v>-24.7</v>
      </c>
      <c r="G170" s="58">
        <v>85.3</v>
      </c>
      <c r="H170" s="58">
        <v>79</v>
      </c>
      <c r="I170" s="58">
        <v>91.9</v>
      </c>
      <c r="J170" s="58">
        <v>82.7</v>
      </c>
      <c r="K170" s="58">
        <v>93.2</v>
      </c>
      <c r="L170" s="58">
        <v>2.67</v>
      </c>
      <c r="M170" s="58">
        <v>81.900000000000006</v>
      </c>
      <c r="P170" s="3">
        <f>Quartalsdaten!A169</f>
        <v>37165</v>
      </c>
      <c r="T170" s="35">
        <v>99.49</v>
      </c>
      <c r="U170" s="35">
        <v>94.3</v>
      </c>
      <c r="V170" s="18">
        <v>100.53</v>
      </c>
      <c r="AH170" s="3">
        <v>27013</v>
      </c>
      <c r="AI170" s="58">
        <v>43</v>
      </c>
      <c r="AJ170" s="58">
        <v>59</v>
      </c>
      <c r="AK170" s="59" t="s">
        <v>544</v>
      </c>
      <c r="AL170" s="58">
        <v>83.7</v>
      </c>
      <c r="AM170" s="58">
        <v>86.6</v>
      </c>
      <c r="AN170" s="58">
        <v>80.8</v>
      </c>
      <c r="AO170" s="59" t="s">
        <v>544</v>
      </c>
      <c r="AP170" s="58">
        <v>-21.1</v>
      </c>
      <c r="AQ170" s="58">
        <v>-22.3</v>
      </c>
      <c r="AR170" s="58">
        <v>50.5</v>
      </c>
      <c r="AV170" s="59" t="s">
        <v>235</v>
      </c>
      <c r="AW170" s="58">
        <v>365.64724999999999</v>
      </c>
      <c r="AX170" s="58">
        <v>39.87791</v>
      </c>
      <c r="AY170" s="58">
        <v>630.48608000000002</v>
      </c>
      <c r="AZ170" s="58">
        <v>76.2911</v>
      </c>
      <c r="BA170" s="58">
        <v>43.433529999999998</v>
      </c>
      <c r="BB170" s="58">
        <v>308.66199999999998</v>
      </c>
      <c r="BC170" s="58">
        <v>41.343000000000004</v>
      </c>
      <c r="BD170" s="58">
        <v>533.37800000000004</v>
      </c>
      <c r="BE170" s="58">
        <v>57.357999999999997</v>
      </c>
      <c r="BF170" s="58">
        <v>32.840000000000003</v>
      </c>
    </row>
    <row r="171" spans="1:58">
      <c r="A171" s="59" t="s">
        <v>236</v>
      </c>
      <c r="B171" s="58">
        <v>546.23699999999997</v>
      </c>
      <c r="C171" s="58">
        <v>110.66670000000001</v>
      </c>
      <c r="D171" s="58">
        <v>2.37</v>
      </c>
      <c r="E171" s="58">
        <v>42.3</v>
      </c>
      <c r="F171" s="58">
        <v>-20.2</v>
      </c>
      <c r="G171" s="58">
        <v>88.9</v>
      </c>
      <c r="H171" s="58">
        <v>77.099999999999994</v>
      </c>
      <c r="I171" s="58">
        <v>101.2</v>
      </c>
      <c r="J171" s="58">
        <v>83</v>
      </c>
      <c r="K171" s="58">
        <v>93.2</v>
      </c>
      <c r="L171" s="58">
        <v>2.6</v>
      </c>
      <c r="M171" s="58">
        <v>82.1</v>
      </c>
      <c r="P171" s="3">
        <f>Quartalsdaten!A170</f>
        <v>37257</v>
      </c>
      <c r="T171" s="35">
        <v>99.13</v>
      </c>
      <c r="U171" s="35">
        <v>91.59</v>
      </c>
      <c r="V171" s="18">
        <v>99.91</v>
      </c>
      <c r="AH171" s="3">
        <v>27044</v>
      </c>
      <c r="AI171" s="58">
        <v>-13.5</v>
      </c>
      <c r="AJ171" s="58">
        <v>29</v>
      </c>
      <c r="AK171" s="59" t="s">
        <v>544</v>
      </c>
      <c r="AL171" s="58">
        <v>85.3</v>
      </c>
      <c r="AM171" s="58">
        <v>86.8</v>
      </c>
      <c r="AN171" s="58">
        <v>83.8</v>
      </c>
      <c r="AO171" s="59" t="s">
        <v>544</v>
      </c>
      <c r="AP171" s="58">
        <v>-21.2</v>
      </c>
      <c r="AQ171" s="58">
        <v>-20.9</v>
      </c>
      <c r="AR171" s="58">
        <v>50.1</v>
      </c>
      <c r="AV171" s="59" t="s">
        <v>236</v>
      </c>
      <c r="AW171" s="58">
        <v>360.93853999999999</v>
      </c>
      <c r="AX171" s="58">
        <v>38.487520000000004</v>
      </c>
      <c r="AY171" s="58">
        <v>620.94352000000003</v>
      </c>
      <c r="AZ171" s="58">
        <v>74.807640000000006</v>
      </c>
      <c r="BA171" s="58">
        <v>42.474519999999998</v>
      </c>
      <c r="BB171" s="58">
        <v>305.67200000000003</v>
      </c>
      <c r="BC171" s="58">
        <v>39.944000000000003</v>
      </c>
      <c r="BD171" s="58">
        <v>526.69000000000005</v>
      </c>
      <c r="BE171" s="58">
        <v>56.194000000000003</v>
      </c>
      <c r="BF171" s="58">
        <v>32.116999999999997</v>
      </c>
    </row>
    <row r="172" spans="1:58">
      <c r="A172" s="59" t="s">
        <v>237</v>
      </c>
      <c r="B172" s="58">
        <v>546.71900000000005</v>
      </c>
      <c r="C172" s="58">
        <v>110.9667</v>
      </c>
      <c r="D172" s="58">
        <v>13.23</v>
      </c>
      <c r="E172" s="58">
        <v>7</v>
      </c>
      <c r="F172" s="58">
        <v>-16.600000000000001</v>
      </c>
      <c r="G172" s="58">
        <v>91.1</v>
      </c>
      <c r="H172" s="58">
        <v>77.599999999999994</v>
      </c>
      <c r="I172" s="58">
        <v>105.3</v>
      </c>
      <c r="J172" s="58">
        <v>83.6</v>
      </c>
      <c r="K172" s="58">
        <v>92</v>
      </c>
      <c r="L172" s="58">
        <v>2.4700000000000002</v>
      </c>
      <c r="M172" s="58">
        <v>80.7</v>
      </c>
      <c r="P172" s="3">
        <f>Quartalsdaten!A171</f>
        <v>37347</v>
      </c>
      <c r="T172" s="35">
        <v>98.99</v>
      </c>
      <c r="U172" s="35">
        <v>90.87</v>
      </c>
      <c r="V172" s="18">
        <v>99.84</v>
      </c>
      <c r="AH172" s="3">
        <v>27075</v>
      </c>
      <c r="AI172" s="58">
        <v>-13.5</v>
      </c>
      <c r="AJ172" s="58">
        <v>16</v>
      </c>
      <c r="AK172" s="59" t="s">
        <v>544</v>
      </c>
      <c r="AL172" s="58">
        <v>85.1</v>
      </c>
      <c r="AM172" s="58">
        <v>85.5</v>
      </c>
      <c r="AN172" s="58">
        <v>84.8</v>
      </c>
      <c r="AO172" s="59" t="s">
        <v>544</v>
      </c>
      <c r="AP172" s="58">
        <v>-24.4</v>
      </c>
      <c r="AQ172" s="58">
        <v>-25.6</v>
      </c>
      <c r="AR172" s="58">
        <v>51</v>
      </c>
      <c r="AV172" s="59" t="s">
        <v>237</v>
      </c>
      <c r="AW172" s="58">
        <v>358.57420999999999</v>
      </c>
      <c r="AX172" s="58">
        <v>38.673769999999998</v>
      </c>
      <c r="AY172" s="58">
        <v>621.71247000000005</v>
      </c>
      <c r="AZ172" s="58">
        <v>72.200959999999995</v>
      </c>
      <c r="BA172" s="58">
        <v>41.036499999999997</v>
      </c>
      <c r="BB172" s="58">
        <v>304.23599999999999</v>
      </c>
      <c r="BC172" s="58">
        <v>39.954000000000001</v>
      </c>
      <c r="BD172" s="58">
        <v>525.85599999999999</v>
      </c>
      <c r="BE172" s="58">
        <v>54.24</v>
      </c>
      <c r="BF172" s="58">
        <v>31.041</v>
      </c>
    </row>
    <row r="173" spans="1:58">
      <c r="A173" s="59" t="s">
        <v>238</v>
      </c>
      <c r="B173" s="58">
        <v>554.39200000000005</v>
      </c>
      <c r="C173" s="58">
        <v>111.1</v>
      </c>
      <c r="D173" s="58">
        <v>19.87</v>
      </c>
      <c r="E173" s="58">
        <v>3.3</v>
      </c>
      <c r="F173" s="58">
        <v>-20.7</v>
      </c>
      <c r="G173" s="58">
        <v>88.9</v>
      </c>
      <c r="H173" s="58">
        <v>77.7</v>
      </c>
      <c r="I173" s="58">
        <v>100.6</v>
      </c>
      <c r="J173" s="58">
        <v>83.5</v>
      </c>
      <c r="K173" s="58">
        <v>89.4</v>
      </c>
      <c r="L173" s="58">
        <v>2.33</v>
      </c>
      <c r="M173" s="58">
        <v>78.3</v>
      </c>
      <c r="P173" s="3">
        <f>Quartalsdaten!A172</f>
        <v>37438</v>
      </c>
      <c r="T173" s="35">
        <v>99.21</v>
      </c>
      <c r="U173" s="35">
        <v>90.79</v>
      </c>
      <c r="V173" s="18">
        <v>100.16</v>
      </c>
      <c r="AH173" s="3">
        <v>27103</v>
      </c>
      <c r="AI173" s="58">
        <v>-0.5</v>
      </c>
      <c r="AJ173" s="58">
        <v>7</v>
      </c>
      <c r="AK173" s="59" t="s">
        <v>544</v>
      </c>
      <c r="AL173" s="58">
        <v>87.2</v>
      </c>
      <c r="AM173" s="58">
        <v>86.1</v>
      </c>
      <c r="AN173" s="58">
        <v>88.4</v>
      </c>
      <c r="AO173" s="59" t="s">
        <v>544</v>
      </c>
      <c r="AP173" s="58">
        <v>-18.7</v>
      </c>
      <c r="AQ173" s="58">
        <v>-22</v>
      </c>
      <c r="AR173" s="58">
        <v>53.7</v>
      </c>
      <c r="AV173" s="59" t="s">
        <v>238</v>
      </c>
      <c r="AW173" s="58">
        <v>361.21904999999998</v>
      </c>
      <c r="AX173" s="58">
        <v>38.151229999999998</v>
      </c>
      <c r="AY173" s="58">
        <v>622.34157000000005</v>
      </c>
      <c r="AZ173" s="58">
        <v>71.909700000000001</v>
      </c>
      <c r="BA173" s="58">
        <v>40.913739999999997</v>
      </c>
      <c r="BB173" s="58">
        <v>306.90800000000002</v>
      </c>
      <c r="BC173" s="58">
        <v>38.944000000000003</v>
      </c>
      <c r="BD173" s="58">
        <v>527.654</v>
      </c>
      <c r="BE173" s="58">
        <v>54.021000000000001</v>
      </c>
      <c r="BF173" s="58">
        <v>30.954000000000001</v>
      </c>
    </row>
    <row r="174" spans="1:58">
      <c r="A174" s="59" t="s">
        <v>239</v>
      </c>
      <c r="B174" s="58">
        <v>554.24699999999996</v>
      </c>
      <c r="C174" s="58">
        <v>110.7333</v>
      </c>
      <c r="D174" s="58">
        <v>20.9</v>
      </c>
      <c r="E174" s="58">
        <v>11.3</v>
      </c>
      <c r="F174" s="58">
        <v>-23.7</v>
      </c>
      <c r="G174" s="58">
        <v>87.4</v>
      </c>
      <c r="H174" s="58">
        <v>78</v>
      </c>
      <c r="I174" s="58">
        <v>97.2</v>
      </c>
      <c r="J174" s="58">
        <v>83.2</v>
      </c>
      <c r="K174" s="58">
        <v>86.9</v>
      </c>
      <c r="L174" s="58">
        <v>2.2000000000000002</v>
      </c>
      <c r="M174" s="58">
        <v>76.3</v>
      </c>
      <c r="P174" s="3">
        <f>Quartalsdaten!A173</f>
        <v>37530</v>
      </c>
      <c r="T174" s="35">
        <v>99.81</v>
      </c>
      <c r="U174" s="35">
        <v>91.35</v>
      </c>
      <c r="V174" s="18">
        <v>99.77</v>
      </c>
      <c r="AH174" s="3">
        <v>27134</v>
      </c>
      <c r="AI174" s="58">
        <v>9.6999999999999993</v>
      </c>
      <c r="AJ174" s="58">
        <v>2</v>
      </c>
      <c r="AK174" s="59" t="s">
        <v>544</v>
      </c>
      <c r="AL174" s="58">
        <v>87.4</v>
      </c>
      <c r="AM174" s="58">
        <v>85.2</v>
      </c>
      <c r="AN174" s="58">
        <v>89.7</v>
      </c>
      <c r="AO174" s="59" t="s">
        <v>544</v>
      </c>
      <c r="AP174" s="58">
        <v>-20.2</v>
      </c>
      <c r="AQ174" s="58">
        <v>-19.100000000000001</v>
      </c>
      <c r="AR174" s="58">
        <v>57.2</v>
      </c>
      <c r="AV174" s="59" t="s">
        <v>239</v>
      </c>
      <c r="AW174" s="58">
        <v>363.70359000000002</v>
      </c>
      <c r="AX174" s="58">
        <v>38.073619999999998</v>
      </c>
      <c r="AY174" s="58">
        <v>622.48137999999994</v>
      </c>
      <c r="AZ174" s="58">
        <v>70.934010000000001</v>
      </c>
      <c r="BA174" s="58">
        <v>40.659460000000003</v>
      </c>
      <c r="BB174" s="58">
        <v>309.71499999999997</v>
      </c>
      <c r="BC174" s="58">
        <v>38.911000000000001</v>
      </c>
      <c r="BD174" s="58">
        <v>527.47299999999996</v>
      </c>
      <c r="BE174" s="58">
        <v>53.268000000000001</v>
      </c>
      <c r="BF174" s="58">
        <v>30.757999999999999</v>
      </c>
    </row>
    <row r="175" spans="1:58">
      <c r="A175" s="59" t="s">
        <v>240</v>
      </c>
      <c r="B175" s="58">
        <v>549.07100000000003</v>
      </c>
      <c r="C175" s="59" t="s">
        <v>544</v>
      </c>
      <c r="D175" s="58">
        <v>16.600000000000001</v>
      </c>
      <c r="E175" s="58">
        <v>48.7</v>
      </c>
      <c r="F175" s="58">
        <v>-22.1</v>
      </c>
      <c r="G175" s="58">
        <v>88.1</v>
      </c>
      <c r="H175" s="58">
        <v>78.599999999999994</v>
      </c>
      <c r="I175" s="58">
        <v>97.9</v>
      </c>
      <c r="J175" s="58">
        <v>83.4</v>
      </c>
      <c r="K175" s="58">
        <v>90.7</v>
      </c>
      <c r="L175" s="58">
        <v>2.2999999999999998</v>
      </c>
      <c r="M175" s="58">
        <v>79.900000000000006</v>
      </c>
      <c r="P175" s="3">
        <f>Quartalsdaten!A174</f>
        <v>37622</v>
      </c>
      <c r="T175" s="35">
        <v>99.83</v>
      </c>
      <c r="U175" s="35">
        <v>91.77</v>
      </c>
      <c r="V175" s="18">
        <v>100.7</v>
      </c>
      <c r="AH175" s="3">
        <v>27164</v>
      </c>
      <c r="AI175" s="58">
        <v>16.3</v>
      </c>
      <c r="AJ175" s="58">
        <v>1</v>
      </c>
      <c r="AK175" s="59" t="s">
        <v>544</v>
      </c>
      <c r="AL175" s="58">
        <v>87.2</v>
      </c>
      <c r="AM175" s="58">
        <v>85.5</v>
      </c>
      <c r="AN175" s="58">
        <v>88.9</v>
      </c>
      <c r="AO175" s="59" t="s">
        <v>544</v>
      </c>
      <c r="AP175" s="58">
        <v>-14.8</v>
      </c>
      <c r="AQ175" s="58">
        <v>-19.7</v>
      </c>
      <c r="AR175" s="58">
        <v>57.3</v>
      </c>
      <c r="AV175" s="59" t="s">
        <v>240</v>
      </c>
      <c r="AW175" s="58">
        <v>361.74002999999999</v>
      </c>
      <c r="AX175" s="58">
        <v>38.746220000000001</v>
      </c>
      <c r="AY175" s="58">
        <v>623.32030999999995</v>
      </c>
      <c r="AZ175" s="58">
        <v>70.471720000000005</v>
      </c>
      <c r="BA175" s="58">
        <v>40.228729999999999</v>
      </c>
      <c r="BB175" s="58">
        <v>311.71800000000002</v>
      </c>
      <c r="BC175" s="58">
        <v>38.948</v>
      </c>
      <c r="BD175" s="58">
        <v>532.66700000000003</v>
      </c>
      <c r="BE175" s="58">
        <v>52.960999999999999</v>
      </c>
      <c r="BF175" s="58">
        <v>30.43</v>
      </c>
    </row>
    <row r="176" spans="1:58">
      <c r="A176" s="59" t="s">
        <v>241</v>
      </c>
      <c r="B176" s="58">
        <v>550.18499999999995</v>
      </c>
      <c r="C176" s="59" t="s">
        <v>544</v>
      </c>
      <c r="D176" s="58">
        <v>11.03</v>
      </c>
      <c r="E176" s="58">
        <v>5</v>
      </c>
      <c r="F176" s="58">
        <v>-20.5</v>
      </c>
      <c r="G176" s="58">
        <v>87.7</v>
      </c>
      <c r="H176" s="58">
        <v>78.7</v>
      </c>
      <c r="I176" s="58">
        <v>97.1</v>
      </c>
      <c r="J176" s="58">
        <v>81.8</v>
      </c>
      <c r="K176" s="58">
        <v>90.5</v>
      </c>
      <c r="L176" s="58">
        <v>2.33</v>
      </c>
      <c r="M176" s="58">
        <v>79.400000000000006</v>
      </c>
      <c r="P176" s="3">
        <f>Quartalsdaten!A175</f>
        <v>37712</v>
      </c>
      <c r="T176" s="35">
        <v>99.63</v>
      </c>
      <c r="U176" s="35">
        <v>90.59</v>
      </c>
      <c r="V176" s="18">
        <v>100.42</v>
      </c>
      <c r="AH176" s="3">
        <v>27195</v>
      </c>
      <c r="AI176" s="58">
        <v>16</v>
      </c>
      <c r="AJ176" s="58">
        <v>1</v>
      </c>
      <c r="AK176" s="59" t="s">
        <v>544</v>
      </c>
      <c r="AL176" s="58">
        <v>86</v>
      </c>
      <c r="AM176" s="58">
        <v>83.3</v>
      </c>
      <c r="AN176" s="58">
        <v>88.8</v>
      </c>
      <c r="AO176" s="59" t="s">
        <v>544</v>
      </c>
      <c r="AP176" s="58">
        <v>-17.600000000000001</v>
      </c>
      <c r="AQ176" s="58">
        <v>-30</v>
      </c>
      <c r="AR176" s="58">
        <v>59.5</v>
      </c>
      <c r="AV176" s="59" t="s">
        <v>241</v>
      </c>
      <c r="AW176" s="58">
        <v>361.90033</v>
      </c>
      <c r="AX176" s="58">
        <v>37.877029999999998</v>
      </c>
      <c r="AY176" s="58">
        <v>623.04066999999998</v>
      </c>
      <c r="AZ176" s="58">
        <v>70.733829999999998</v>
      </c>
      <c r="BA176" s="58">
        <v>40.369030000000002</v>
      </c>
      <c r="BB176" s="58">
        <v>311.16000000000003</v>
      </c>
      <c r="BC176" s="58">
        <v>37.942999999999998</v>
      </c>
      <c r="BD176" s="58">
        <v>532.73800000000006</v>
      </c>
      <c r="BE176" s="58">
        <v>53.128999999999998</v>
      </c>
      <c r="BF176" s="58">
        <v>30.524000000000001</v>
      </c>
    </row>
    <row r="177" spans="1:58">
      <c r="A177" s="59" t="s">
        <v>242</v>
      </c>
      <c r="B177" s="58">
        <v>557.13300000000004</v>
      </c>
      <c r="C177" s="59" t="s">
        <v>544</v>
      </c>
      <c r="D177" s="58">
        <v>17.63</v>
      </c>
      <c r="E177" s="58">
        <v>1.3</v>
      </c>
      <c r="F177" s="58">
        <v>-15.8</v>
      </c>
      <c r="G177" s="58">
        <v>90.8</v>
      </c>
      <c r="H177" s="58">
        <v>79.400000000000006</v>
      </c>
      <c r="I177" s="58">
        <v>102.7</v>
      </c>
      <c r="J177" s="58">
        <v>82.7</v>
      </c>
      <c r="K177" s="58">
        <v>89.8</v>
      </c>
      <c r="L177" s="58">
        <v>2.2000000000000002</v>
      </c>
      <c r="M177" s="58">
        <v>78.7</v>
      </c>
      <c r="P177" s="3">
        <f>Quartalsdaten!A176</f>
        <v>37803</v>
      </c>
      <c r="T177" s="35">
        <v>99.37</v>
      </c>
      <c r="U177" s="35">
        <v>90.91</v>
      </c>
      <c r="V177" s="18">
        <v>99.9</v>
      </c>
      <c r="AH177" s="3">
        <v>27225</v>
      </c>
      <c r="AI177" s="58">
        <v>24.7</v>
      </c>
      <c r="AJ177" s="58">
        <v>9</v>
      </c>
      <c r="AK177" s="59" t="s">
        <v>544</v>
      </c>
      <c r="AL177" s="58">
        <v>85.4</v>
      </c>
      <c r="AM177" s="58">
        <v>83.7</v>
      </c>
      <c r="AN177" s="58">
        <v>87.2</v>
      </c>
      <c r="AO177" s="59" t="s">
        <v>544</v>
      </c>
      <c r="AP177" s="58">
        <v>-12.9</v>
      </c>
      <c r="AQ177" s="58">
        <v>-27.1</v>
      </c>
      <c r="AR177" s="58">
        <v>56.7</v>
      </c>
      <c r="AV177" s="59" t="s">
        <v>242</v>
      </c>
      <c r="AW177" s="58">
        <v>363.34294999999997</v>
      </c>
      <c r="AX177" s="58">
        <v>38.006369999999997</v>
      </c>
      <c r="AY177" s="58">
        <v>622.97076000000004</v>
      </c>
      <c r="AZ177" s="58">
        <v>70.799350000000004</v>
      </c>
      <c r="BA177" s="58">
        <v>40.662759999999999</v>
      </c>
      <c r="BB177" s="58">
        <v>313.053</v>
      </c>
      <c r="BC177" s="58">
        <v>38.104999999999997</v>
      </c>
      <c r="BD177" s="58">
        <v>531.51099999999997</v>
      </c>
      <c r="BE177" s="58">
        <v>53.154000000000003</v>
      </c>
      <c r="BF177" s="58">
        <v>30.728000000000002</v>
      </c>
    </row>
    <row r="178" spans="1:58">
      <c r="A178" s="59" t="s">
        <v>243</v>
      </c>
      <c r="B178" s="58">
        <v>558.47799999999995</v>
      </c>
      <c r="C178" s="59" t="s">
        <v>544</v>
      </c>
      <c r="D178" s="58">
        <v>11.13</v>
      </c>
      <c r="E178" s="58">
        <v>2.2999999999999998</v>
      </c>
      <c r="F178" s="58">
        <v>-7.6</v>
      </c>
      <c r="G178" s="58">
        <v>95.7</v>
      </c>
      <c r="H178" s="58">
        <v>82.6</v>
      </c>
      <c r="I178" s="58">
        <v>109.3</v>
      </c>
      <c r="J178" s="58">
        <v>83</v>
      </c>
      <c r="K178" s="58">
        <v>90.8</v>
      </c>
      <c r="L178" s="58">
        <v>2.23</v>
      </c>
      <c r="M178" s="58">
        <v>79.8</v>
      </c>
      <c r="P178" s="3">
        <f>Quartalsdaten!A177</f>
        <v>37895</v>
      </c>
      <c r="T178" s="35">
        <v>99.52</v>
      </c>
      <c r="U178" s="35">
        <v>91.26</v>
      </c>
      <c r="V178" s="18">
        <v>100.45</v>
      </c>
      <c r="AH178" s="3">
        <v>27256</v>
      </c>
      <c r="AI178" s="58">
        <v>19</v>
      </c>
      <c r="AJ178" s="58">
        <v>1</v>
      </c>
      <c r="AK178" s="59" t="s">
        <v>544</v>
      </c>
      <c r="AL178" s="58">
        <v>85.4</v>
      </c>
      <c r="AM178" s="58">
        <v>82.3</v>
      </c>
      <c r="AN178" s="58">
        <v>88.5</v>
      </c>
      <c r="AO178" s="59" t="s">
        <v>544</v>
      </c>
      <c r="AP178" s="58">
        <v>-6.9</v>
      </c>
      <c r="AQ178" s="58">
        <v>-26.5</v>
      </c>
      <c r="AR178" s="58">
        <v>56.2</v>
      </c>
      <c r="AV178" s="59" t="s">
        <v>243</v>
      </c>
      <c r="AW178" s="58">
        <v>363.70361000000003</v>
      </c>
      <c r="AX178" s="58">
        <v>37.93394</v>
      </c>
      <c r="AY178" s="58">
        <v>625.83708999999999</v>
      </c>
      <c r="AZ178" s="58">
        <v>70.668289999999999</v>
      </c>
      <c r="BA178" s="58">
        <v>40.561920000000001</v>
      </c>
      <c r="BB178" s="58">
        <v>314.14699999999999</v>
      </c>
      <c r="BC178" s="58">
        <v>38.082000000000001</v>
      </c>
      <c r="BD178" s="58">
        <v>533.88300000000004</v>
      </c>
      <c r="BE178" s="58">
        <v>53.128</v>
      </c>
      <c r="BF178" s="58">
        <v>30.702999999999999</v>
      </c>
    </row>
    <row r="179" spans="1:58">
      <c r="A179" s="59" t="s">
        <v>244</v>
      </c>
      <c r="B179" s="58">
        <v>560.03800000000001</v>
      </c>
      <c r="C179" s="59" t="s">
        <v>544</v>
      </c>
      <c r="D179" s="58">
        <v>3.8</v>
      </c>
      <c r="E179" s="58">
        <v>41.7</v>
      </c>
      <c r="F179" s="58">
        <v>-7</v>
      </c>
      <c r="G179" s="59" t="s">
        <v>544</v>
      </c>
      <c r="H179" s="59" t="s">
        <v>544</v>
      </c>
      <c r="I179" s="59" t="s">
        <v>544</v>
      </c>
      <c r="J179" s="58">
        <v>84</v>
      </c>
      <c r="K179" s="58">
        <v>93.5</v>
      </c>
      <c r="L179" s="58">
        <v>2.23</v>
      </c>
      <c r="M179" s="59" t="s">
        <v>544</v>
      </c>
      <c r="P179" s="3">
        <f>Quartalsdaten!A178</f>
        <v>37987</v>
      </c>
      <c r="T179" s="35">
        <v>99.69</v>
      </c>
      <c r="U179" s="35">
        <v>91.2</v>
      </c>
      <c r="V179" s="18">
        <v>99.88</v>
      </c>
      <c r="AH179" s="3">
        <v>27287</v>
      </c>
      <c r="AI179" s="58">
        <v>20.8</v>
      </c>
      <c r="AJ179" s="58">
        <v>2</v>
      </c>
      <c r="AK179" s="59" t="s">
        <v>544</v>
      </c>
      <c r="AL179" s="58">
        <v>82.3</v>
      </c>
      <c r="AM179" s="58">
        <v>79.2</v>
      </c>
      <c r="AN179" s="58">
        <v>85.4</v>
      </c>
      <c r="AO179" s="59" t="s">
        <v>544</v>
      </c>
      <c r="AP179" s="58">
        <v>-8.5</v>
      </c>
      <c r="AQ179" s="58">
        <v>-26.5</v>
      </c>
      <c r="AR179" s="58">
        <v>56.2</v>
      </c>
      <c r="AV179" s="59" t="s">
        <v>244</v>
      </c>
      <c r="AW179" s="58">
        <v>363.51328999999998</v>
      </c>
      <c r="AX179" s="58">
        <v>37.177309999999999</v>
      </c>
      <c r="AY179" s="58">
        <v>618.05974000000003</v>
      </c>
      <c r="AZ179" s="58">
        <v>69.437730000000002</v>
      </c>
      <c r="BA179" s="58">
        <v>40.012770000000003</v>
      </c>
      <c r="BB179" s="58">
        <v>314.90800000000002</v>
      </c>
      <c r="BC179" s="58">
        <v>37.027999999999999</v>
      </c>
      <c r="BD179" s="58">
        <v>533.16999999999996</v>
      </c>
      <c r="BE179" s="58">
        <v>52.356000000000002</v>
      </c>
      <c r="BF179" s="58">
        <v>30.318999999999999</v>
      </c>
    </row>
    <row r="180" spans="1:58">
      <c r="A180" s="59" t="s">
        <v>245</v>
      </c>
      <c r="B180" s="58">
        <v>566.01199999999994</v>
      </c>
      <c r="C180" s="59" t="s">
        <v>544</v>
      </c>
      <c r="D180" s="58">
        <v>13.53</v>
      </c>
      <c r="E180" s="58">
        <v>7.3</v>
      </c>
      <c r="F180" s="58">
        <v>-7.8</v>
      </c>
      <c r="G180" s="59" t="s">
        <v>544</v>
      </c>
      <c r="H180" s="59" t="s">
        <v>544</v>
      </c>
      <c r="I180" s="59" t="s">
        <v>544</v>
      </c>
      <c r="J180" s="58">
        <v>84</v>
      </c>
      <c r="K180" s="58">
        <v>91.9</v>
      </c>
      <c r="L180" s="58">
        <v>2.2000000000000002</v>
      </c>
      <c r="M180" s="59" t="s">
        <v>544</v>
      </c>
      <c r="P180" s="3">
        <f>Quartalsdaten!A179</f>
        <v>38078</v>
      </c>
      <c r="T180" s="35">
        <v>99.5</v>
      </c>
      <c r="U180" s="35">
        <v>92.95</v>
      </c>
      <c r="V180" s="18">
        <v>99.09</v>
      </c>
      <c r="AH180" s="3">
        <v>27317</v>
      </c>
      <c r="AI180" s="58">
        <v>46.7</v>
      </c>
      <c r="AJ180" s="58">
        <v>31</v>
      </c>
      <c r="AK180" s="59" t="s">
        <v>544</v>
      </c>
      <c r="AL180" s="58">
        <v>82.6</v>
      </c>
      <c r="AM180" s="58">
        <v>78.099999999999994</v>
      </c>
      <c r="AN180" s="58">
        <v>87.1</v>
      </c>
      <c r="AO180" s="59" t="s">
        <v>544</v>
      </c>
      <c r="AP180" s="58">
        <v>-7.4</v>
      </c>
      <c r="AQ180" s="58">
        <v>-27.1</v>
      </c>
      <c r="AR180" s="58">
        <v>54.1</v>
      </c>
      <c r="AV180" s="59" t="s">
        <v>245</v>
      </c>
      <c r="AW180" s="58">
        <v>363.43313999999998</v>
      </c>
      <c r="AX180" s="58">
        <v>39.370899999999999</v>
      </c>
      <c r="AY180" s="58">
        <v>615.61293999999998</v>
      </c>
      <c r="AZ180" s="58">
        <v>67.362679999999997</v>
      </c>
      <c r="BA180" s="58">
        <v>38.951839999999997</v>
      </c>
      <c r="BB180" s="58">
        <v>316.48099999999999</v>
      </c>
      <c r="BC180" s="58">
        <v>39.164000000000001</v>
      </c>
      <c r="BD180" s="58">
        <v>533.50400000000002</v>
      </c>
      <c r="BE180" s="58">
        <v>51.31</v>
      </c>
      <c r="BF180" s="58">
        <v>29.838999999999999</v>
      </c>
    </row>
    <row r="181" spans="1:58">
      <c r="A181" s="59" t="s">
        <v>246</v>
      </c>
      <c r="B181" s="58">
        <v>564.98699999999997</v>
      </c>
      <c r="C181" s="59" t="s">
        <v>544</v>
      </c>
      <c r="D181" s="58">
        <v>17.7</v>
      </c>
      <c r="E181" s="58">
        <v>1.3</v>
      </c>
      <c r="F181" s="58">
        <v>-8.6</v>
      </c>
      <c r="G181" s="59" t="s">
        <v>544</v>
      </c>
      <c r="H181" s="59" t="s">
        <v>544</v>
      </c>
      <c r="I181" s="59" t="s">
        <v>544</v>
      </c>
      <c r="J181" s="58">
        <v>84</v>
      </c>
      <c r="K181" s="58">
        <v>89.5</v>
      </c>
      <c r="L181" s="58">
        <v>2.17</v>
      </c>
      <c r="M181" s="59" t="s">
        <v>544</v>
      </c>
      <c r="P181" s="3">
        <f>Quartalsdaten!A180</f>
        <v>38169</v>
      </c>
      <c r="T181" s="35">
        <v>99.53</v>
      </c>
      <c r="U181" s="35">
        <v>96.11</v>
      </c>
      <c r="V181" s="18">
        <v>100.41</v>
      </c>
      <c r="AH181" s="3">
        <v>27348</v>
      </c>
      <c r="AI181" s="58">
        <v>31.6</v>
      </c>
      <c r="AJ181" s="58">
        <v>40</v>
      </c>
      <c r="AK181" s="59" t="s">
        <v>544</v>
      </c>
      <c r="AL181" s="58">
        <v>81.400000000000006</v>
      </c>
      <c r="AM181" s="58">
        <v>76.3</v>
      </c>
      <c r="AN181" s="58">
        <v>86.5</v>
      </c>
      <c r="AO181" s="59" t="s">
        <v>544</v>
      </c>
      <c r="AP181" s="58">
        <v>-10.4</v>
      </c>
      <c r="AQ181" s="58">
        <v>-31.6</v>
      </c>
      <c r="AR181" s="58">
        <v>51.5</v>
      </c>
      <c r="AV181" s="59" t="s">
        <v>246</v>
      </c>
      <c r="AW181" s="58">
        <v>362.51141999999999</v>
      </c>
      <c r="AX181" s="58">
        <v>39.914140000000003</v>
      </c>
      <c r="AY181" s="58">
        <v>622.39405999999997</v>
      </c>
      <c r="AZ181" s="58">
        <v>66.146770000000004</v>
      </c>
      <c r="BA181" s="58">
        <v>38.088200000000001</v>
      </c>
      <c r="BB181" s="58">
        <v>316.27699999999999</v>
      </c>
      <c r="BC181" s="58">
        <v>39.701000000000001</v>
      </c>
      <c r="BD181" s="58">
        <v>536.89400000000001</v>
      </c>
      <c r="BE181" s="58">
        <v>50.58</v>
      </c>
      <c r="BF181" s="58">
        <v>29.254999999999999</v>
      </c>
    </row>
    <row r="182" spans="1:58">
      <c r="A182" s="59" t="s">
        <v>247</v>
      </c>
      <c r="B182" s="58">
        <v>563.98400000000004</v>
      </c>
      <c r="C182" s="59" t="s">
        <v>544</v>
      </c>
      <c r="D182" s="58">
        <v>13.9</v>
      </c>
      <c r="E182" s="58">
        <v>5</v>
      </c>
      <c r="F182" s="58">
        <v>-8.6</v>
      </c>
      <c r="G182" s="59" t="s">
        <v>544</v>
      </c>
      <c r="H182" s="59" t="s">
        <v>544</v>
      </c>
      <c r="I182" s="59" t="s">
        <v>544</v>
      </c>
      <c r="J182" s="58">
        <v>84.2</v>
      </c>
      <c r="K182" s="58">
        <v>90.1</v>
      </c>
      <c r="L182" s="58">
        <v>2.1</v>
      </c>
      <c r="M182" s="59" t="s">
        <v>544</v>
      </c>
      <c r="P182" s="3">
        <f>Quartalsdaten!A181</f>
        <v>38261</v>
      </c>
      <c r="T182" s="35">
        <v>99.92</v>
      </c>
      <c r="U182" s="35">
        <v>95.17</v>
      </c>
      <c r="V182" s="18">
        <v>100.47</v>
      </c>
      <c r="AH182" s="3">
        <v>27378</v>
      </c>
      <c r="AI182" s="58">
        <v>27.8</v>
      </c>
      <c r="AJ182" s="58">
        <v>46</v>
      </c>
      <c r="AK182" s="59" t="s">
        <v>544</v>
      </c>
      <c r="AL182" s="58">
        <v>80.5</v>
      </c>
      <c r="AM182" s="58">
        <v>74.099999999999994</v>
      </c>
      <c r="AN182" s="58">
        <v>86.9</v>
      </c>
      <c r="AO182" s="59" t="s">
        <v>544</v>
      </c>
      <c r="AP182" s="58">
        <v>-11.3</v>
      </c>
      <c r="AQ182" s="58">
        <v>-33.5</v>
      </c>
      <c r="AR182" s="58">
        <v>49.6</v>
      </c>
      <c r="AV182" s="59" t="s">
        <v>247</v>
      </c>
      <c r="AW182" s="58">
        <v>365.35669999999999</v>
      </c>
      <c r="AX182" s="58">
        <v>39.448509999999999</v>
      </c>
      <c r="AY182" s="58">
        <v>620.78612999999996</v>
      </c>
      <c r="AZ182" s="58">
        <v>65.804580000000001</v>
      </c>
      <c r="BA182" s="58">
        <v>37.680489999999999</v>
      </c>
      <c r="BB182" s="58">
        <v>319.47300000000001</v>
      </c>
      <c r="BC182" s="58">
        <v>39.28</v>
      </c>
      <c r="BD182" s="58">
        <v>535.048</v>
      </c>
      <c r="BE182" s="58">
        <v>50.468000000000004</v>
      </c>
      <c r="BF182" s="58">
        <v>29.018000000000001</v>
      </c>
    </row>
    <row r="183" spans="1:58">
      <c r="A183" s="59" t="s">
        <v>248</v>
      </c>
      <c r="B183" s="58">
        <v>565.25300000000004</v>
      </c>
      <c r="C183" s="59" t="s">
        <v>544</v>
      </c>
      <c r="D183" s="58">
        <v>13.37</v>
      </c>
      <c r="E183" s="58">
        <v>46.7</v>
      </c>
      <c r="F183" s="58">
        <v>-9.5</v>
      </c>
      <c r="G183" s="59" t="s">
        <v>544</v>
      </c>
      <c r="H183" s="59" t="s">
        <v>544</v>
      </c>
      <c r="I183" s="59" t="s">
        <v>544</v>
      </c>
      <c r="J183" s="58">
        <v>82.7</v>
      </c>
      <c r="K183" s="58">
        <v>91.9</v>
      </c>
      <c r="L183" s="58">
        <v>2.2000000000000002</v>
      </c>
      <c r="M183" s="59" t="s">
        <v>544</v>
      </c>
      <c r="P183" s="3">
        <f>Quartalsdaten!A182</f>
        <v>38353</v>
      </c>
      <c r="T183" s="35">
        <v>99.65</v>
      </c>
      <c r="U183" s="35">
        <v>96.35</v>
      </c>
      <c r="V183" s="18">
        <v>98.6</v>
      </c>
      <c r="AH183" s="3">
        <v>27409</v>
      </c>
      <c r="AI183" s="58">
        <v>-14.8</v>
      </c>
      <c r="AJ183" s="58">
        <v>28</v>
      </c>
      <c r="AK183" s="59" t="s">
        <v>544</v>
      </c>
      <c r="AL183" s="58">
        <v>79.2</v>
      </c>
      <c r="AM183" s="58">
        <v>72.3</v>
      </c>
      <c r="AN183" s="58">
        <v>86.3</v>
      </c>
      <c r="AO183" s="59" t="s">
        <v>544</v>
      </c>
      <c r="AP183" s="58">
        <v>-3.6</v>
      </c>
      <c r="AQ183" s="58">
        <v>-32</v>
      </c>
      <c r="AR183" s="58">
        <v>46.8</v>
      </c>
      <c r="AV183" s="59" t="s">
        <v>248</v>
      </c>
      <c r="AW183" s="58">
        <v>366.82947000000001</v>
      </c>
      <c r="AX183" s="58">
        <v>39.888269999999999</v>
      </c>
      <c r="AY183" s="58">
        <v>611.96049000000005</v>
      </c>
      <c r="AZ183" s="58">
        <v>63.60568</v>
      </c>
      <c r="BA183" s="58">
        <v>36.492379999999997</v>
      </c>
      <c r="BB183" s="58">
        <v>321.44400000000002</v>
      </c>
      <c r="BC183" s="58">
        <v>39.53</v>
      </c>
      <c r="BD183" s="58">
        <v>535.399</v>
      </c>
      <c r="BE183" s="58">
        <v>48.869</v>
      </c>
      <c r="BF183" s="58">
        <v>28.152999999999999</v>
      </c>
    </row>
    <row r="184" spans="1:58">
      <c r="A184" s="59" t="s">
        <v>249</v>
      </c>
      <c r="B184" s="58">
        <v>568.56200000000001</v>
      </c>
      <c r="C184" s="59" t="s">
        <v>544</v>
      </c>
      <c r="D184" s="58">
        <v>21.27</v>
      </c>
      <c r="E184" s="58">
        <v>14.3</v>
      </c>
      <c r="F184" s="58">
        <v>-13.2</v>
      </c>
      <c r="G184" s="59" t="s">
        <v>544</v>
      </c>
      <c r="H184" s="59" t="s">
        <v>544</v>
      </c>
      <c r="I184" s="59" t="s">
        <v>544</v>
      </c>
      <c r="J184" s="58">
        <v>83</v>
      </c>
      <c r="K184" s="58">
        <v>93.6</v>
      </c>
      <c r="L184" s="58">
        <v>2.23</v>
      </c>
      <c r="M184" s="59" t="s">
        <v>544</v>
      </c>
      <c r="P184" s="3">
        <f>Quartalsdaten!A183</f>
        <v>38443</v>
      </c>
      <c r="T184" s="35">
        <v>99.87</v>
      </c>
      <c r="U184" s="35">
        <v>97.75</v>
      </c>
      <c r="V184" s="18">
        <v>99.73</v>
      </c>
      <c r="AH184" s="3">
        <v>27440</v>
      </c>
      <c r="AI184" s="58">
        <v>-12.9</v>
      </c>
      <c r="AJ184" s="58">
        <v>20</v>
      </c>
      <c r="AK184" s="59" t="s">
        <v>544</v>
      </c>
      <c r="AL184" s="58">
        <v>79.900000000000006</v>
      </c>
      <c r="AM184" s="58">
        <v>71.400000000000006</v>
      </c>
      <c r="AN184" s="58">
        <v>88.8</v>
      </c>
      <c r="AO184" s="59" t="s">
        <v>544</v>
      </c>
      <c r="AP184" s="58">
        <v>-3.2</v>
      </c>
      <c r="AQ184" s="58">
        <v>-32.5</v>
      </c>
      <c r="AR184" s="58">
        <v>47.8</v>
      </c>
      <c r="AV184" s="59" t="s">
        <v>249</v>
      </c>
      <c r="AW184" s="58">
        <v>366.62907000000001</v>
      </c>
      <c r="AX184" s="58">
        <v>40.82985</v>
      </c>
      <c r="AY184" s="58">
        <v>621.39787000000001</v>
      </c>
      <c r="AZ184" s="58">
        <v>64.712379999999996</v>
      </c>
      <c r="BA184" s="58">
        <v>37.005310000000001</v>
      </c>
      <c r="BB184" s="58">
        <v>321.69099999999997</v>
      </c>
      <c r="BC184" s="58">
        <v>40.253999999999998</v>
      </c>
      <c r="BD184" s="58">
        <v>539.30999999999995</v>
      </c>
      <c r="BE184" s="58">
        <v>49.68</v>
      </c>
      <c r="BF184" s="58">
        <v>28.526</v>
      </c>
    </row>
    <row r="185" spans="1:58">
      <c r="A185" s="59" t="s">
        <v>250</v>
      </c>
      <c r="B185" s="58">
        <v>573.65</v>
      </c>
      <c r="C185" s="59" t="s">
        <v>544</v>
      </c>
      <c r="D185" s="58">
        <v>17.63</v>
      </c>
      <c r="E185" s="58">
        <v>1.3</v>
      </c>
      <c r="F185" s="58">
        <v>-10.7</v>
      </c>
      <c r="G185" s="59" t="s">
        <v>544</v>
      </c>
      <c r="H185" s="59" t="s">
        <v>544</v>
      </c>
      <c r="I185" s="59" t="s">
        <v>544</v>
      </c>
      <c r="J185" s="58">
        <v>83.3</v>
      </c>
      <c r="K185" s="58">
        <v>94.6</v>
      </c>
      <c r="L185" s="58">
        <v>2.2999999999999998</v>
      </c>
      <c r="M185" s="59" t="s">
        <v>544</v>
      </c>
      <c r="P185" s="3">
        <f>Quartalsdaten!A184</f>
        <v>38534</v>
      </c>
      <c r="T185" s="35">
        <v>100.15</v>
      </c>
      <c r="U185" s="35">
        <v>99.15</v>
      </c>
      <c r="V185" s="18">
        <v>100.06</v>
      </c>
      <c r="AH185" s="3">
        <v>27468</v>
      </c>
      <c r="AI185" s="58">
        <v>20</v>
      </c>
      <c r="AJ185" s="58">
        <v>27</v>
      </c>
      <c r="AK185" s="59" t="s">
        <v>544</v>
      </c>
      <c r="AL185" s="58">
        <v>80.2</v>
      </c>
      <c r="AM185" s="58">
        <v>69.2</v>
      </c>
      <c r="AN185" s="58">
        <v>91.8</v>
      </c>
      <c r="AO185" s="59" t="s">
        <v>544</v>
      </c>
      <c r="AP185" s="58">
        <v>-5.4</v>
      </c>
      <c r="AQ185" s="58">
        <v>-31.1</v>
      </c>
      <c r="AR185" s="58">
        <v>47.6</v>
      </c>
      <c r="AV185" s="59" t="s">
        <v>250</v>
      </c>
      <c r="AW185" s="58">
        <v>366.54894000000002</v>
      </c>
      <c r="AX185" s="58">
        <v>42.009430000000002</v>
      </c>
      <c r="AY185" s="58">
        <v>621.95708000000002</v>
      </c>
      <c r="AZ185" s="58">
        <v>65.287570000000002</v>
      </c>
      <c r="BA185" s="58">
        <v>37.421790000000001</v>
      </c>
      <c r="BB185" s="58">
        <v>323.65600000000001</v>
      </c>
      <c r="BC185" s="58">
        <v>41.387999999999998</v>
      </c>
      <c r="BD185" s="58">
        <v>542.553</v>
      </c>
      <c r="BE185" s="58">
        <v>50.158999999999999</v>
      </c>
      <c r="BF185" s="58">
        <v>28.867999999999999</v>
      </c>
    </row>
    <row r="186" spans="1:58">
      <c r="A186" s="59" t="s">
        <v>251</v>
      </c>
      <c r="B186" s="58">
        <v>577.24300000000005</v>
      </c>
      <c r="C186" s="59" t="s">
        <v>544</v>
      </c>
      <c r="D186" s="58">
        <v>15.47</v>
      </c>
      <c r="E186" s="58">
        <v>6.7</v>
      </c>
      <c r="F186" s="58">
        <v>-2.6</v>
      </c>
      <c r="G186" s="59" t="s">
        <v>544</v>
      </c>
      <c r="H186" s="59" t="s">
        <v>544</v>
      </c>
      <c r="I186" s="59" t="s">
        <v>544</v>
      </c>
      <c r="J186" s="58">
        <v>84.4</v>
      </c>
      <c r="K186" s="58">
        <v>99</v>
      </c>
      <c r="L186" s="58">
        <v>2.4300000000000002</v>
      </c>
      <c r="M186" s="59" t="s">
        <v>544</v>
      </c>
      <c r="P186" s="3">
        <f>Quartalsdaten!A185</f>
        <v>38626</v>
      </c>
      <c r="T186" s="35">
        <v>100.07</v>
      </c>
      <c r="U186" s="35">
        <v>104.65</v>
      </c>
      <c r="V186" s="18">
        <v>101.19</v>
      </c>
      <c r="AH186" s="3">
        <v>27499</v>
      </c>
      <c r="AI186" s="58">
        <v>21.6</v>
      </c>
      <c r="AJ186" s="58">
        <v>13</v>
      </c>
      <c r="AK186" s="59" t="s">
        <v>544</v>
      </c>
      <c r="AL186" s="58">
        <v>80.900000000000006</v>
      </c>
      <c r="AM186" s="58">
        <v>69.3</v>
      </c>
      <c r="AN186" s="58">
        <v>93</v>
      </c>
      <c r="AO186" s="59" t="s">
        <v>544</v>
      </c>
      <c r="AP186" s="58">
        <v>-4.2</v>
      </c>
      <c r="AQ186" s="58">
        <v>-29</v>
      </c>
      <c r="AR186" s="58">
        <v>51.9</v>
      </c>
      <c r="AV186" s="59" t="s">
        <v>251</v>
      </c>
      <c r="AW186" s="58">
        <v>367.91140999999999</v>
      </c>
      <c r="AX186" s="58">
        <v>44.575519999999997</v>
      </c>
      <c r="AY186" s="58">
        <v>629.43709999999999</v>
      </c>
      <c r="AZ186" s="58">
        <v>65.913719999999998</v>
      </c>
      <c r="BA186" s="58">
        <v>37.562069999999999</v>
      </c>
      <c r="BB186" s="58">
        <v>325.64499999999998</v>
      </c>
      <c r="BC186" s="58">
        <v>43.881999999999998</v>
      </c>
      <c r="BD186" s="58">
        <v>550.89300000000003</v>
      </c>
      <c r="BE186" s="58">
        <v>50.823999999999998</v>
      </c>
      <c r="BF186" s="58">
        <v>29.077999999999999</v>
      </c>
    </row>
    <row r="187" spans="1:58">
      <c r="A187" s="59" t="s">
        <v>252</v>
      </c>
      <c r="B187" s="58">
        <v>581.83900000000006</v>
      </c>
      <c r="C187" s="59" t="s">
        <v>544</v>
      </c>
      <c r="D187" s="58">
        <v>41.73</v>
      </c>
      <c r="E187" s="58">
        <v>63.7</v>
      </c>
      <c r="F187" s="58">
        <v>3.6</v>
      </c>
      <c r="G187" s="59" t="s">
        <v>544</v>
      </c>
      <c r="H187" s="59" t="s">
        <v>544</v>
      </c>
      <c r="I187" s="59" t="s">
        <v>544</v>
      </c>
      <c r="J187" s="59" t="s">
        <v>544</v>
      </c>
      <c r="K187" s="59" t="s">
        <v>544</v>
      </c>
      <c r="L187" s="58">
        <v>2.6</v>
      </c>
      <c r="M187" s="59" t="s">
        <v>544</v>
      </c>
      <c r="P187" s="3">
        <f>Quartalsdaten!A186</f>
        <v>38718</v>
      </c>
      <c r="T187" s="35">
        <v>100.88</v>
      </c>
      <c r="U187" s="35">
        <v>106.3</v>
      </c>
      <c r="V187" s="18">
        <v>101.9</v>
      </c>
      <c r="AH187" s="3">
        <v>27529</v>
      </c>
      <c r="AI187" s="58">
        <v>15.9</v>
      </c>
      <c r="AJ187" s="58">
        <v>0</v>
      </c>
      <c r="AK187" s="59" t="s">
        <v>544</v>
      </c>
      <c r="AL187" s="58">
        <v>80.400000000000006</v>
      </c>
      <c r="AM187" s="58">
        <v>69</v>
      </c>
      <c r="AN187" s="58">
        <v>92.3</v>
      </c>
      <c r="AO187" s="59" t="s">
        <v>544</v>
      </c>
      <c r="AP187" s="58">
        <v>-4.0999999999999996</v>
      </c>
      <c r="AQ187" s="58">
        <v>-29.5</v>
      </c>
      <c r="AR187" s="58">
        <v>55.3</v>
      </c>
      <c r="AV187" s="59" t="s">
        <v>252</v>
      </c>
      <c r="AW187" s="58">
        <v>369.57443999999998</v>
      </c>
      <c r="AX187" s="58">
        <v>44.496699999999997</v>
      </c>
      <c r="AY187" s="58">
        <v>633.68458999999996</v>
      </c>
      <c r="AZ187" s="58">
        <v>63.871290000000002</v>
      </c>
      <c r="BA187" s="58">
        <v>37.062370000000001</v>
      </c>
      <c r="BB187" s="58">
        <v>328.33</v>
      </c>
      <c r="BC187" s="58">
        <v>43.628999999999998</v>
      </c>
      <c r="BD187" s="58">
        <v>556.24699999999996</v>
      </c>
      <c r="BE187" s="58">
        <v>49.384</v>
      </c>
      <c r="BF187" s="58">
        <v>28.797999999999998</v>
      </c>
    </row>
    <row r="188" spans="1:58">
      <c r="A188" s="59" t="s">
        <v>253</v>
      </c>
      <c r="B188" s="58">
        <v>594.33799999999997</v>
      </c>
      <c r="C188" s="59" t="s">
        <v>544</v>
      </c>
      <c r="D188" s="59" t="s">
        <v>544</v>
      </c>
      <c r="E188" s="59" t="s">
        <v>544</v>
      </c>
      <c r="F188" s="59" t="s">
        <v>544</v>
      </c>
      <c r="G188" s="59" t="s">
        <v>544</v>
      </c>
      <c r="H188" s="59" t="s">
        <v>544</v>
      </c>
      <c r="I188" s="59" t="s">
        <v>544</v>
      </c>
      <c r="J188" s="59" t="s">
        <v>544</v>
      </c>
      <c r="K188" s="59" t="s">
        <v>544</v>
      </c>
      <c r="L188" s="59" t="s">
        <v>544</v>
      </c>
      <c r="M188" s="59" t="s">
        <v>544</v>
      </c>
      <c r="P188" s="3">
        <f>Quartalsdaten!A187</f>
        <v>38808</v>
      </c>
      <c r="T188" s="35">
        <v>101.2</v>
      </c>
      <c r="U188" s="35">
        <v>113.5</v>
      </c>
      <c r="V188" s="18">
        <v>102.68</v>
      </c>
      <c r="AH188" s="3">
        <v>27560</v>
      </c>
      <c r="AI188" s="58">
        <v>19.600000000000001</v>
      </c>
      <c r="AJ188" s="58">
        <v>3</v>
      </c>
      <c r="AK188" s="59" t="s">
        <v>544</v>
      </c>
      <c r="AL188" s="58">
        <v>81.5</v>
      </c>
      <c r="AM188" s="58">
        <v>70.5</v>
      </c>
      <c r="AN188" s="58">
        <v>93</v>
      </c>
      <c r="AO188" s="59" t="s">
        <v>544</v>
      </c>
      <c r="AP188" s="58">
        <v>5.8</v>
      </c>
      <c r="AQ188" s="58">
        <v>-27.5</v>
      </c>
      <c r="AR188" s="58">
        <v>55.8</v>
      </c>
      <c r="AV188" s="59" t="s">
        <v>253</v>
      </c>
      <c r="AW188" s="58">
        <v>371.17745000000002</v>
      </c>
      <c r="AX188" s="58">
        <v>48.293999999999997</v>
      </c>
      <c r="AY188" s="58">
        <v>640.67506000000003</v>
      </c>
      <c r="AZ188" s="58">
        <v>68.189080000000004</v>
      </c>
      <c r="BA188" s="58">
        <v>39.521799999999999</v>
      </c>
      <c r="BB188" s="58">
        <v>330.59800000000001</v>
      </c>
      <c r="BC188" s="58">
        <v>47.177999999999997</v>
      </c>
      <c r="BD188" s="58">
        <v>563.60299999999995</v>
      </c>
      <c r="BE188" s="58">
        <v>53.13</v>
      </c>
      <c r="BF188" s="58">
        <v>30.920999999999999</v>
      </c>
    </row>
    <row r="189" spans="1:58">
      <c r="A189" s="59" t="s">
        <v>254</v>
      </c>
      <c r="B189" s="58">
        <v>599.01900000000001</v>
      </c>
      <c r="C189" s="59" t="s">
        <v>544</v>
      </c>
      <c r="D189" s="59" t="s">
        <v>544</v>
      </c>
      <c r="E189" s="59" t="s">
        <v>544</v>
      </c>
      <c r="F189" s="59" t="s">
        <v>544</v>
      </c>
      <c r="G189" s="59" t="s">
        <v>544</v>
      </c>
      <c r="H189" s="59" t="s">
        <v>544</v>
      </c>
      <c r="I189" s="59" t="s">
        <v>544</v>
      </c>
      <c r="J189" s="59" t="s">
        <v>544</v>
      </c>
      <c r="K189" s="59" t="s">
        <v>544</v>
      </c>
      <c r="L189" s="59" t="s">
        <v>544</v>
      </c>
      <c r="M189" s="59" t="s">
        <v>544</v>
      </c>
      <c r="P189" s="3">
        <f>Quartalsdaten!A188</f>
        <v>38899</v>
      </c>
      <c r="T189" s="35">
        <v>101.17</v>
      </c>
      <c r="U189" s="35">
        <v>111.64</v>
      </c>
      <c r="V189" s="18">
        <v>103.34</v>
      </c>
      <c r="AH189" s="3">
        <v>27590</v>
      </c>
      <c r="AI189" s="58">
        <v>18.2</v>
      </c>
      <c r="AJ189" s="58">
        <v>2</v>
      </c>
      <c r="AK189" s="59" t="s">
        <v>544</v>
      </c>
      <c r="AL189" s="58">
        <v>82.8</v>
      </c>
      <c r="AM189" s="58">
        <v>69.900000000000006</v>
      </c>
      <c r="AN189" s="58">
        <v>96.3</v>
      </c>
      <c r="AO189" s="59" t="s">
        <v>544</v>
      </c>
      <c r="AP189" s="58">
        <v>-5.3</v>
      </c>
      <c r="AQ189" s="58">
        <v>-27.6</v>
      </c>
      <c r="AR189" s="58">
        <v>54.2</v>
      </c>
      <c r="AV189" s="59" t="s">
        <v>254</v>
      </c>
      <c r="AW189" s="58">
        <v>371.41793000000001</v>
      </c>
      <c r="AX189" s="58">
        <v>47.021340000000002</v>
      </c>
      <c r="AY189" s="58">
        <v>642.28285000000005</v>
      </c>
      <c r="AZ189" s="58">
        <v>70.118610000000004</v>
      </c>
      <c r="BA189" s="58">
        <v>40.516959999999997</v>
      </c>
      <c r="BB189" s="58">
        <v>331.58699999999999</v>
      </c>
      <c r="BC189" s="58">
        <v>45.863999999999997</v>
      </c>
      <c r="BD189" s="58">
        <v>567.245</v>
      </c>
      <c r="BE189" s="58">
        <v>55.347999999999999</v>
      </c>
      <c r="BF189" s="58">
        <v>32.081000000000003</v>
      </c>
    </row>
    <row r="190" spans="1:58">
      <c r="A190" s="59" t="s">
        <v>255</v>
      </c>
      <c r="B190" s="58">
        <v>610.36099999999999</v>
      </c>
      <c r="C190" s="59" t="s">
        <v>544</v>
      </c>
      <c r="D190" s="59" t="s">
        <v>544</v>
      </c>
      <c r="E190" s="59" t="s">
        <v>544</v>
      </c>
      <c r="F190" s="59" t="s">
        <v>544</v>
      </c>
      <c r="G190" s="59" t="s">
        <v>544</v>
      </c>
      <c r="H190" s="59" t="s">
        <v>544</v>
      </c>
      <c r="I190" s="59" t="s">
        <v>544</v>
      </c>
      <c r="J190" s="59" t="s">
        <v>544</v>
      </c>
      <c r="K190" s="59" t="s">
        <v>544</v>
      </c>
      <c r="L190" s="59" t="s">
        <v>544</v>
      </c>
      <c r="M190" s="59" t="s">
        <v>544</v>
      </c>
      <c r="P190" s="3">
        <f>Quartalsdaten!A189</f>
        <v>38991</v>
      </c>
      <c r="T190" s="35">
        <v>102.74</v>
      </c>
      <c r="U190" s="35">
        <v>116.12</v>
      </c>
      <c r="V190" s="18">
        <v>102.97</v>
      </c>
      <c r="AH190" s="3">
        <v>27621</v>
      </c>
      <c r="AI190" s="58">
        <v>19.399999999999999</v>
      </c>
      <c r="AJ190" s="58">
        <v>1</v>
      </c>
      <c r="AK190" s="59" t="s">
        <v>544</v>
      </c>
      <c r="AL190" s="58">
        <v>84.3</v>
      </c>
      <c r="AM190" s="58">
        <v>70.8</v>
      </c>
      <c r="AN190" s="58">
        <v>98.5</v>
      </c>
      <c r="AO190" s="59" t="s">
        <v>544</v>
      </c>
      <c r="AP190" s="58">
        <v>-4.5</v>
      </c>
      <c r="AQ190" s="58">
        <v>-29.1</v>
      </c>
      <c r="AR190" s="58">
        <v>56.5</v>
      </c>
      <c r="AV190" s="59" t="s">
        <v>255</v>
      </c>
      <c r="AW190" s="58">
        <v>377.50936999999999</v>
      </c>
      <c r="AX190" s="58">
        <v>49.220039999999997</v>
      </c>
      <c r="AY190" s="58">
        <v>644.24018000000001</v>
      </c>
      <c r="AZ190" s="58">
        <v>71.6404</v>
      </c>
      <c r="BA190" s="58">
        <v>41.494599999999998</v>
      </c>
      <c r="BB190" s="58">
        <v>337.988</v>
      </c>
      <c r="BC190" s="58">
        <v>47.787999999999997</v>
      </c>
      <c r="BD190" s="58">
        <v>571.19899999999996</v>
      </c>
      <c r="BE190" s="58">
        <v>57.15</v>
      </c>
      <c r="BF190" s="58">
        <v>33.195</v>
      </c>
    </row>
    <row r="191" spans="1:58">
      <c r="A191" s="59" t="s">
        <v>256</v>
      </c>
      <c r="B191" s="58">
        <v>616.00900000000001</v>
      </c>
      <c r="C191" s="59" t="s">
        <v>544</v>
      </c>
      <c r="D191" s="59" t="s">
        <v>544</v>
      </c>
      <c r="E191" s="59" t="s">
        <v>544</v>
      </c>
      <c r="F191" s="59" t="s">
        <v>544</v>
      </c>
      <c r="G191" s="59" t="s">
        <v>544</v>
      </c>
      <c r="H191" s="59" t="s">
        <v>544</v>
      </c>
      <c r="I191" s="59" t="s">
        <v>544</v>
      </c>
      <c r="J191" s="59" t="s">
        <v>544</v>
      </c>
      <c r="K191" s="59" t="s">
        <v>544</v>
      </c>
      <c r="L191" s="59" t="s">
        <v>544</v>
      </c>
      <c r="M191" s="59" t="s">
        <v>544</v>
      </c>
      <c r="P191" s="3">
        <f>Quartalsdaten!A190</f>
        <v>39083</v>
      </c>
      <c r="T191" s="35">
        <v>100.45</v>
      </c>
      <c r="U191" s="35">
        <v>120.05</v>
      </c>
      <c r="V191" s="18">
        <v>104.63</v>
      </c>
      <c r="AH191" s="3">
        <v>27652</v>
      </c>
      <c r="AI191" s="58">
        <v>20.5</v>
      </c>
      <c r="AJ191" s="58">
        <v>1</v>
      </c>
      <c r="AK191" s="59" t="s">
        <v>544</v>
      </c>
      <c r="AL191" s="58">
        <v>87.6</v>
      </c>
      <c r="AM191" s="58">
        <v>74.599999999999994</v>
      </c>
      <c r="AN191" s="58">
        <v>101.2</v>
      </c>
      <c r="AO191" s="59" t="s">
        <v>544</v>
      </c>
      <c r="AP191" s="58">
        <v>-3.4</v>
      </c>
      <c r="AQ191" s="58">
        <v>-18.600000000000001</v>
      </c>
      <c r="AR191" s="58">
        <v>57.8</v>
      </c>
      <c r="AV191" s="59" t="s">
        <v>256</v>
      </c>
      <c r="AW191" s="58">
        <v>367.76116000000002</v>
      </c>
      <c r="AX191" s="58">
        <v>49.588720000000002</v>
      </c>
      <c r="AY191" s="58">
        <v>649.29130999999995</v>
      </c>
      <c r="AZ191" s="58">
        <v>70.990489999999994</v>
      </c>
      <c r="BA191" s="58">
        <v>40.351489999999998</v>
      </c>
      <c r="BB191" s="58">
        <v>331.524</v>
      </c>
      <c r="BC191" s="58">
        <v>48.314</v>
      </c>
      <c r="BD191" s="58">
        <v>578.798</v>
      </c>
      <c r="BE191" s="58">
        <v>58.375999999999998</v>
      </c>
      <c r="BF191" s="58">
        <v>33.366</v>
      </c>
    </row>
    <row r="192" spans="1:58">
      <c r="A192" s="59" t="s">
        <v>257</v>
      </c>
      <c r="B192" s="58">
        <v>623.27</v>
      </c>
      <c r="C192" s="59" t="s">
        <v>544</v>
      </c>
      <c r="D192" s="59" t="s">
        <v>544</v>
      </c>
      <c r="E192" s="59" t="s">
        <v>544</v>
      </c>
      <c r="F192" s="59" t="s">
        <v>544</v>
      </c>
      <c r="G192" s="59" t="s">
        <v>544</v>
      </c>
      <c r="H192" s="59" t="s">
        <v>544</v>
      </c>
      <c r="I192" s="59" t="s">
        <v>544</v>
      </c>
      <c r="J192" s="59" t="s">
        <v>544</v>
      </c>
      <c r="K192" s="59" t="s">
        <v>544</v>
      </c>
      <c r="L192" s="59" t="s">
        <v>544</v>
      </c>
      <c r="M192" s="59" t="s">
        <v>544</v>
      </c>
      <c r="P192" s="3">
        <f>Quartalsdaten!A191</f>
        <v>39173</v>
      </c>
      <c r="T192" s="35">
        <v>101.42</v>
      </c>
      <c r="U192" s="35">
        <v>123.87</v>
      </c>
      <c r="V192" s="18">
        <v>104.27</v>
      </c>
      <c r="AH192" s="3">
        <v>27682</v>
      </c>
      <c r="AI192" s="58">
        <v>18.8</v>
      </c>
      <c r="AJ192" s="58">
        <v>1</v>
      </c>
      <c r="AK192" s="59" t="s">
        <v>544</v>
      </c>
      <c r="AL192" s="58">
        <v>90.2</v>
      </c>
      <c r="AM192" s="58">
        <v>76.3</v>
      </c>
      <c r="AN192" s="58">
        <v>104.8</v>
      </c>
      <c r="AO192" s="59" t="s">
        <v>544</v>
      </c>
      <c r="AP192" s="58">
        <v>0.5</v>
      </c>
      <c r="AQ192" s="58">
        <v>-18</v>
      </c>
      <c r="AR192" s="58">
        <v>57.7</v>
      </c>
      <c r="AV192" s="59" t="s">
        <v>257</v>
      </c>
      <c r="AW192" s="58">
        <v>372.28955999999999</v>
      </c>
      <c r="AX192" s="58">
        <v>50.949359999999999</v>
      </c>
      <c r="AY192" s="58">
        <v>648.87188000000003</v>
      </c>
      <c r="AZ192" s="58">
        <v>66.978610000000003</v>
      </c>
      <c r="BA192" s="58">
        <v>38.365470000000002</v>
      </c>
      <c r="BB192" s="58">
        <v>336.99700000000001</v>
      </c>
      <c r="BC192" s="58">
        <v>49.542000000000002</v>
      </c>
      <c r="BD192" s="58">
        <v>578.44299999999998</v>
      </c>
      <c r="BE192" s="58">
        <v>55.494999999999997</v>
      </c>
      <c r="BF192" s="58">
        <v>31.95</v>
      </c>
    </row>
    <row r="193" spans="1:58">
      <c r="A193" s="59" t="s">
        <v>258</v>
      </c>
      <c r="B193" s="58">
        <v>628.49900000000002</v>
      </c>
      <c r="C193" s="59" t="s">
        <v>544</v>
      </c>
      <c r="D193" s="59" t="s">
        <v>544</v>
      </c>
      <c r="E193" s="59" t="s">
        <v>544</v>
      </c>
      <c r="F193" s="59" t="s">
        <v>544</v>
      </c>
      <c r="G193" s="59" t="s">
        <v>544</v>
      </c>
      <c r="H193" s="59" t="s">
        <v>544</v>
      </c>
      <c r="I193" s="59" t="s">
        <v>544</v>
      </c>
      <c r="J193" s="59" t="s">
        <v>544</v>
      </c>
      <c r="K193" s="59" t="s">
        <v>544</v>
      </c>
      <c r="L193" s="59" t="s">
        <v>544</v>
      </c>
      <c r="M193" s="59" t="s">
        <v>544</v>
      </c>
      <c r="P193" s="3">
        <f>Quartalsdaten!A192</f>
        <v>39264</v>
      </c>
      <c r="T193" s="35">
        <v>101.73</v>
      </c>
      <c r="U193" s="35">
        <v>123.32</v>
      </c>
      <c r="V193" s="18">
        <v>105.19</v>
      </c>
      <c r="AH193" s="3">
        <v>27713</v>
      </c>
      <c r="AI193" s="58">
        <v>15.1</v>
      </c>
      <c r="AJ193" s="58">
        <v>22</v>
      </c>
      <c r="AK193" s="59" t="s">
        <v>544</v>
      </c>
      <c r="AL193" s="58">
        <v>92.1</v>
      </c>
      <c r="AM193" s="58">
        <v>77.400000000000006</v>
      </c>
      <c r="AN193" s="58">
        <v>107.6</v>
      </c>
      <c r="AO193" s="59" t="s">
        <v>544</v>
      </c>
      <c r="AP193" s="58">
        <v>0</v>
      </c>
      <c r="AQ193" s="58">
        <v>-20</v>
      </c>
      <c r="AR193" s="58">
        <v>55.6</v>
      </c>
      <c r="AV193" s="59" t="s">
        <v>258</v>
      </c>
      <c r="AW193" s="58">
        <v>373.17115999999999</v>
      </c>
      <c r="AX193" s="58">
        <v>51.063180000000003</v>
      </c>
      <c r="AY193" s="58">
        <v>651.52832000000001</v>
      </c>
      <c r="AZ193" s="58">
        <v>67.451880000000003</v>
      </c>
      <c r="BA193" s="58">
        <v>38.66798</v>
      </c>
      <c r="BB193" s="58">
        <v>339.55700000000002</v>
      </c>
      <c r="BC193" s="58">
        <v>49.515999999999998</v>
      </c>
      <c r="BD193" s="58">
        <v>583.43600000000004</v>
      </c>
      <c r="BE193" s="58">
        <v>56.174999999999997</v>
      </c>
      <c r="BF193" s="58">
        <v>32.334000000000003</v>
      </c>
    </row>
    <row r="194" spans="1:58">
      <c r="A194" s="59" t="s">
        <v>259</v>
      </c>
      <c r="B194" s="58">
        <v>634.95399999999995</v>
      </c>
      <c r="C194" s="59" t="s">
        <v>544</v>
      </c>
      <c r="D194" s="59" t="s">
        <v>544</v>
      </c>
      <c r="E194" s="59" t="s">
        <v>544</v>
      </c>
      <c r="F194" s="59" t="s">
        <v>544</v>
      </c>
      <c r="G194" s="59" t="s">
        <v>544</v>
      </c>
      <c r="H194" s="59" t="s">
        <v>544</v>
      </c>
      <c r="I194" s="59" t="s">
        <v>544</v>
      </c>
      <c r="J194" s="59" t="s">
        <v>544</v>
      </c>
      <c r="K194" s="59" t="s">
        <v>544</v>
      </c>
      <c r="L194" s="59" t="s">
        <v>544</v>
      </c>
      <c r="M194" s="59" t="s">
        <v>544</v>
      </c>
      <c r="P194" s="3">
        <f>Quartalsdaten!A193</f>
        <v>39356</v>
      </c>
      <c r="T194" s="35">
        <v>101.7</v>
      </c>
      <c r="U194" s="35">
        <v>128.87</v>
      </c>
      <c r="V194" s="18">
        <v>104.9</v>
      </c>
      <c r="AH194" s="3">
        <v>27743</v>
      </c>
      <c r="AI194" s="58">
        <v>13.3</v>
      </c>
      <c r="AJ194" s="58">
        <v>34</v>
      </c>
      <c r="AK194" s="59" t="s">
        <v>544</v>
      </c>
      <c r="AL194" s="58">
        <v>93.3</v>
      </c>
      <c r="AM194" s="58">
        <v>79.099999999999994</v>
      </c>
      <c r="AN194" s="58">
        <v>108.2</v>
      </c>
      <c r="AO194" s="59" t="s">
        <v>544</v>
      </c>
      <c r="AP194" s="58">
        <v>6.9</v>
      </c>
      <c r="AQ194" s="58">
        <v>-10</v>
      </c>
      <c r="AR194" s="58">
        <v>51.9</v>
      </c>
      <c r="AV194" s="59" t="s">
        <v>259</v>
      </c>
      <c r="AW194" s="58">
        <v>373.21125999999998</v>
      </c>
      <c r="AX194" s="58">
        <v>52.88946</v>
      </c>
      <c r="AY194" s="58">
        <v>654.46441000000004</v>
      </c>
      <c r="AZ194" s="58">
        <v>68.47851</v>
      </c>
      <c r="BA194" s="58">
        <v>38.808280000000003</v>
      </c>
      <c r="BB194" s="58">
        <v>342.33600000000001</v>
      </c>
      <c r="BC194" s="58">
        <v>51.276000000000003</v>
      </c>
      <c r="BD194" s="58">
        <v>591.01300000000003</v>
      </c>
      <c r="BE194" s="58">
        <v>57.436</v>
      </c>
      <c r="BF194" s="58">
        <v>32.68</v>
      </c>
    </row>
    <row r="195" spans="1:58">
      <c r="A195" s="59" t="s">
        <v>260</v>
      </c>
      <c r="B195" s="58">
        <v>638.58699999999999</v>
      </c>
      <c r="C195" s="59" t="s">
        <v>544</v>
      </c>
      <c r="D195" s="59" t="s">
        <v>544</v>
      </c>
      <c r="E195" s="59" t="s">
        <v>544</v>
      </c>
      <c r="F195" s="59" t="s">
        <v>544</v>
      </c>
      <c r="G195" s="59" t="s">
        <v>544</v>
      </c>
      <c r="H195" s="59" t="s">
        <v>544</v>
      </c>
      <c r="I195" s="59" t="s">
        <v>544</v>
      </c>
      <c r="J195" s="59" t="s">
        <v>544</v>
      </c>
      <c r="K195" s="59" t="s">
        <v>544</v>
      </c>
      <c r="L195" s="59" t="s">
        <v>544</v>
      </c>
      <c r="M195" s="59" t="s">
        <v>544</v>
      </c>
      <c r="P195" s="3">
        <f>Quartalsdaten!A194</f>
        <v>39448</v>
      </c>
      <c r="T195" s="35">
        <v>101.91</v>
      </c>
      <c r="U195" s="35">
        <v>127.5</v>
      </c>
      <c r="V195" s="18">
        <v>106.23</v>
      </c>
      <c r="AH195" s="3">
        <v>27774</v>
      </c>
      <c r="AI195" s="58">
        <v>24.2</v>
      </c>
      <c r="AJ195" s="58">
        <v>69</v>
      </c>
      <c r="AK195" s="59" t="s">
        <v>544</v>
      </c>
      <c r="AL195" s="58">
        <v>94</v>
      </c>
      <c r="AM195" s="58">
        <v>80.8</v>
      </c>
      <c r="AN195" s="58">
        <v>107.7</v>
      </c>
      <c r="AO195" s="59" t="s">
        <v>544</v>
      </c>
      <c r="AP195" s="58">
        <v>4.2</v>
      </c>
      <c r="AQ195" s="58">
        <v>-11.2</v>
      </c>
      <c r="AR195" s="58">
        <v>46.9</v>
      </c>
      <c r="AV195" s="59" t="s">
        <v>260</v>
      </c>
      <c r="AW195" s="58">
        <v>371.52812</v>
      </c>
      <c r="AX195" s="58">
        <v>52.01641</v>
      </c>
      <c r="AY195" s="58">
        <v>658.11721</v>
      </c>
      <c r="AZ195" s="58">
        <v>70.640990000000002</v>
      </c>
      <c r="BA195" s="58">
        <v>39.36506</v>
      </c>
      <c r="BB195" s="58">
        <v>342.03300000000002</v>
      </c>
      <c r="BC195" s="58">
        <v>50.322000000000003</v>
      </c>
      <c r="BD195" s="58">
        <v>600</v>
      </c>
      <c r="BE195" s="58">
        <v>59.792999999999999</v>
      </c>
      <c r="BF195" s="58">
        <v>33.454999999999998</v>
      </c>
    </row>
    <row r="196" spans="1:58">
      <c r="A196" s="59" t="s">
        <v>261</v>
      </c>
      <c r="B196" s="58">
        <v>639.04899999999998</v>
      </c>
      <c r="C196" s="59" t="s">
        <v>544</v>
      </c>
      <c r="D196" s="59" t="s">
        <v>544</v>
      </c>
      <c r="E196" s="59" t="s">
        <v>544</v>
      </c>
      <c r="F196" s="59" t="s">
        <v>544</v>
      </c>
      <c r="G196" s="59" t="s">
        <v>544</v>
      </c>
      <c r="H196" s="59" t="s">
        <v>544</v>
      </c>
      <c r="I196" s="59" t="s">
        <v>544</v>
      </c>
      <c r="J196" s="59" t="s">
        <v>544</v>
      </c>
      <c r="K196" s="59" t="s">
        <v>544</v>
      </c>
      <c r="L196" s="59" t="s">
        <v>544</v>
      </c>
      <c r="M196" s="59" t="s">
        <v>544</v>
      </c>
      <c r="P196" s="3">
        <f>Quartalsdaten!A195</f>
        <v>39539</v>
      </c>
      <c r="T196" s="35">
        <v>101.93</v>
      </c>
      <c r="U196" s="35">
        <v>127.51</v>
      </c>
      <c r="V196" s="18">
        <v>105.44</v>
      </c>
      <c r="AH196" s="3">
        <v>27805</v>
      </c>
      <c r="AI196" s="58">
        <v>25.9</v>
      </c>
      <c r="AJ196" s="58">
        <v>63</v>
      </c>
      <c r="AK196" s="59" t="s">
        <v>544</v>
      </c>
      <c r="AL196" s="58">
        <v>93.4</v>
      </c>
      <c r="AM196" s="58">
        <v>82.3</v>
      </c>
      <c r="AN196" s="58">
        <v>105</v>
      </c>
      <c r="AO196" s="59" t="s">
        <v>544</v>
      </c>
      <c r="AP196" s="58">
        <v>-0.6</v>
      </c>
      <c r="AQ196" s="58">
        <v>-8.6</v>
      </c>
      <c r="AR196" s="58">
        <v>45.6</v>
      </c>
      <c r="AV196" s="59" t="s">
        <v>261</v>
      </c>
      <c r="AW196" s="58">
        <v>372.28955999999999</v>
      </c>
      <c r="AX196" s="58">
        <v>52.476869999999998</v>
      </c>
      <c r="AY196" s="58">
        <v>655.18106</v>
      </c>
      <c r="AZ196" s="58">
        <v>66.745609999999999</v>
      </c>
      <c r="BA196" s="58">
        <v>37.05462</v>
      </c>
      <c r="BB196" s="58">
        <v>344.495</v>
      </c>
      <c r="BC196" s="58">
        <v>50.792000000000002</v>
      </c>
      <c r="BD196" s="58">
        <v>593.94799999999998</v>
      </c>
      <c r="BE196" s="58">
        <v>57.091000000000001</v>
      </c>
      <c r="BF196" s="58">
        <v>31.785</v>
      </c>
    </row>
    <row r="197" spans="1:58">
      <c r="A197" s="59" t="s">
        <v>262</v>
      </c>
      <c r="B197" s="58">
        <v>636.29300000000001</v>
      </c>
      <c r="C197" s="59" t="s">
        <v>544</v>
      </c>
      <c r="D197" s="59" t="s">
        <v>544</v>
      </c>
      <c r="E197" s="59" t="s">
        <v>544</v>
      </c>
      <c r="F197" s="59" t="s">
        <v>544</v>
      </c>
      <c r="G197" s="59" t="s">
        <v>544</v>
      </c>
      <c r="H197" s="59" t="s">
        <v>544</v>
      </c>
      <c r="I197" s="59" t="s">
        <v>544</v>
      </c>
      <c r="J197" s="59" t="s">
        <v>544</v>
      </c>
      <c r="K197" s="59" t="s">
        <v>544</v>
      </c>
      <c r="L197" s="59" t="s">
        <v>544</v>
      </c>
      <c r="M197" s="59" t="s">
        <v>544</v>
      </c>
      <c r="P197" s="3">
        <f>Quartalsdaten!A196</f>
        <v>39630</v>
      </c>
      <c r="T197" s="35">
        <v>102.07</v>
      </c>
      <c r="U197" s="35">
        <v>127.81</v>
      </c>
      <c r="V197" s="18">
        <v>106.11</v>
      </c>
      <c r="AH197" s="3">
        <v>27834</v>
      </c>
      <c r="AI197" s="58">
        <v>30.1</v>
      </c>
      <c r="AJ197" s="58">
        <v>39</v>
      </c>
      <c r="AK197" s="59" t="s">
        <v>544</v>
      </c>
      <c r="AL197" s="58">
        <v>94.4</v>
      </c>
      <c r="AM197" s="58">
        <v>83.8</v>
      </c>
      <c r="AN197" s="58">
        <v>105.3</v>
      </c>
      <c r="AO197" s="59" t="s">
        <v>544</v>
      </c>
      <c r="AP197" s="58">
        <v>-2</v>
      </c>
      <c r="AQ197" s="58">
        <v>-2.1</v>
      </c>
      <c r="AR197" s="58">
        <v>52.4</v>
      </c>
      <c r="AV197" s="59" t="s">
        <v>262</v>
      </c>
      <c r="AW197" s="58">
        <v>372.57008000000002</v>
      </c>
      <c r="AX197" s="58">
        <v>52.787300000000002</v>
      </c>
      <c r="AY197" s="58">
        <v>657.62784999999997</v>
      </c>
      <c r="AZ197" s="58">
        <v>66.425250000000005</v>
      </c>
      <c r="BA197" s="58">
        <v>36.765270000000001</v>
      </c>
      <c r="BB197" s="58">
        <v>347.27699999999999</v>
      </c>
      <c r="BC197" s="58">
        <v>50.981999999999999</v>
      </c>
      <c r="BD197" s="58">
        <v>599.43899999999996</v>
      </c>
      <c r="BE197" s="58">
        <v>57.523000000000003</v>
      </c>
      <c r="BF197" s="58">
        <v>31.852</v>
      </c>
    </row>
    <row r="198" spans="1:58">
      <c r="A198" s="59" t="s">
        <v>263</v>
      </c>
      <c r="B198" s="58">
        <v>628.86199999999997</v>
      </c>
      <c r="C198" s="59" t="s">
        <v>544</v>
      </c>
      <c r="D198" s="59" t="s">
        <v>544</v>
      </c>
      <c r="E198" s="59" t="s">
        <v>544</v>
      </c>
      <c r="F198" s="59" t="s">
        <v>544</v>
      </c>
      <c r="G198" s="59" t="s">
        <v>544</v>
      </c>
      <c r="H198" s="59" t="s">
        <v>544</v>
      </c>
      <c r="I198" s="59" t="s">
        <v>544</v>
      </c>
      <c r="J198" s="59" t="s">
        <v>544</v>
      </c>
      <c r="K198" s="59" t="s">
        <v>544</v>
      </c>
      <c r="L198" s="59" t="s">
        <v>544</v>
      </c>
      <c r="M198" s="59" t="s">
        <v>544</v>
      </c>
      <c r="P198" s="3">
        <f>Quartalsdaten!A197</f>
        <v>39722</v>
      </c>
      <c r="T198" s="35">
        <v>102.03</v>
      </c>
      <c r="U198" s="35">
        <v>123.59</v>
      </c>
      <c r="V198" s="18">
        <v>105.47</v>
      </c>
      <c r="AH198" s="3">
        <v>27865</v>
      </c>
      <c r="AI198" s="58">
        <v>13.5</v>
      </c>
      <c r="AJ198" s="58">
        <v>4</v>
      </c>
      <c r="AK198" s="59" t="s">
        <v>544</v>
      </c>
      <c r="AL198" s="58">
        <v>94.9</v>
      </c>
      <c r="AM198" s="58">
        <v>84.8</v>
      </c>
      <c r="AN198" s="58">
        <v>105.4</v>
      </c>
      <c r="AO198" s="59" t="s">
        <v>544</v>
      </c>
      <c r="AP198" s="58">
        <v>5.7</v>
      </c>
      <c r="AQ198" s="58">
        <v>-3.1</v>
      </c>
      <c r="AR198" s="58">
        <v>57.9</v>
      </c>
      <c r="AV198" s="59" t="s">
        <v>263</v>
      </c>
      <c r="AW198" s="58">
        <v>372.77044000000001</v>
      </c>
      <c r="AX198" s="58">
        <v>50.805770000000003</v>
      </c>
      <c r="AY198" s="58">
        <v>655.74036999999998</v>
      </c>
      <c r="AZ198" s="58">
        <v>66.483490000000003</v>
      </c>
      <c r="BA198" s="58">
        <v>37.076540000000001</v>
      </c>
      <c r="BB198" s="58">
        <v>345.60700000000003</v>
      </c>
      <c r="BC198" s="58">
        <v>49.128</v>
      </c>
      <c r="BD198" s="58">
        <v>597.14099999999996</v>
      </c>
      <c r="BE198" s="58">
        <v>57.692</v>
      </c>
      <c r="BF198" s="58">
        <v>32.149000000000001</v>
      </c>
    </row>
    <row r="199" spans="1:58">
      <c r="A199" s="59" t="s">
        <v>264</v>
      </c>
      <c r="B199" s="58">
        <v>603.61199999999997</v>
      </c>
      <c r="C199" s="59" t="s">
        <v>544</v>
      </c>
      <c r="D199" s="59" t="s">
        <v>544</v>
      </c>
      <c r="E199" s="59" t="s">
        <v>544</v>
      </c>
      <c r="F199" s="59" t="s">
        <v>544</v>
      </c>
      <c r="G199" s="59" t="s">
        <v>544</v>
      </c>
      <c r="H199" s="59" t="s">
        <v>544</v>
      </c>
      <c r="I199" s="59" t="s">
        <v>544</v>
      </c>
      <c r="J199" s="59" t="s">
        <v>544</v>
      </c>
      <c r="K199" s="59" t="s">
        <v>544</v>
      </c>
      <c r="L199" s="59" t="s">
        <v>544</v>
      </c>
      <c r="M199" s="59" t="s">
        <v>544</v>
      </c>
      <c r="P199" s="3">
        <f>Quartalsdaten!A198</f>
        <v>39814</v>
      </c>
      <c r="T199" s="35">
        <v>102.56</v>
      </c>
      <c r="U199" s="35">
        <v>100.79</v>
      </c>
      <c r="V199" s="18">
        <v>104.42</v>
      </c>
      <c r="AH199" s="3">
        <v>27895</v>
      </c>
      <c r="AI199" s="58">
        <v>18.600000000000001</v>
      </c>
      <c r="AJ199" s="58">
        <v>1</v>
      </c>
      <c r="AK199" s="59" t="s">
        <v>544</v>
      </c>
      <c r="AL199" s="58">
        <v>95</v>
      </c>
      <c r="AM199" s="58">
        <v>84.8</v>
      </c>
      <c r="AN199" s="58">
        <v>105.6</v>
      </c>
      <c r="AO199" s="59" t="s">
        <v>544</v>
      </c>
      <c r="AP199" s="58">
        <v>-7.8</v>
      </c>
      <c r="AQ199" s="58">
        <v>-4.5999999999999996</v>
      </c>
      <c r="AR199" s="58">
        <v>61.4</v>
      </c>
      <c r="AV199" s="59" t="s">
        <v>264</v>
      </c>
      <c r="AW199" s="58">
        <v>375.82621</v>
      </c>
      <c r="AX199" s="58">
        <v>42.211199999999998</v>
      </c>
      <c r="AY199" s="58">
        <v>641.51361999999995</v>
      </c>
      <c r="AZ199" s="58">
        <v>64.728759999999994</v>
      </c>
      <c r="BA199" s="58">
        <v>36.370699999999999</v>
      </c>
      <c r="BB199" s="58">
        <v>345.94299999999998</v>
      </c>
      <c r="BC199" s="58">
        <v>40.853999999999999</v>
      </c>
      <c r="BD199" s="58">
        <v>586.94899999999996</v>
      </c>
      <c r="BE199" s="58">
        <v>56.234999999999999</v>
      </c>
      <c r="BF199" s="58">
        <v>31.571000000000002</v>
      </c>
    </row>
    <row r="200" spans="1:58">
      <c r="A200" s="59" t="s">
        <v>265</v>
      </c>
      <c r="B200" s="58">
        <v>606.851</v>
      </c>
      <c r="C200" s="59" t="s">
        <v>544</v>
      </c>
      <c r="D200" s="59" t="s">
        <v>544</v>
      </c>
      <c r="E200" s="59" t="s">
        <v>544</v>
      </c>
      <c r="F200" s="59" t="s">
        <v>544</v>
      </c>
      <c r="G200" s="59" t="s">
        <v>544</v>
      </c>
      <c r="H200" s="59" t="s">
        <v>544</v>
      </c>
      <c r="I200" s="59" t="s">
        <v>544</v>
      </c>
      <c r="J200" s="59" t="s">
        <v>544</v>
      </c>
      <c r="K200" s="59" t="s">
        <v>544</v>
      </c>
      <c r="L200" s="59" t="s">
        <v>544</v>
      </c>
      <c r="M200" s="59" t="s">
        <v>544</v>
      </c>
      <c r="P200" s="3">
        <f>Quartalsdaten!A199</f>
        <v>39904</v>
      </c>
      <c r="T200" s="35">
        <v>102.69</v>
      </c>
      <c r="U200" s="35">
        <v>97.72</v>
      </c>
      <c r="V200" s="18">
        <v>102.72</v>
      </c>
      <c r="AH200" s="3">
        <v>27926</v>
      </c>
      <c r="AI200" s="58">
        <v>18.3</v>
      </c>
      <c r="AJ200" s="58">
        <v>0</v>
      </c>
      <c r="AK200" s="59" t="s">
        <v>544</v>
      </c>
      <c r="AL200" s="58">
        <v>95.5</v>
      </c>
      <c r="AM200" s="58">
        <v>85.1</v>
      </c>
      <c r="AN200" s="58">
        <v>106.4</v>
      </c>
      <c r="AO200" s="59" t="s">
        <v>544</v>
      </c>
      <c r="AP200" s="58">
        <v>-6</v>
      </c>
      <c r="AQ200" s="58">
        <v>-6</v>
      </c>
      <c r="AR200" s="58">
        <v>62.3</v>
      </c>
      <c r="AV200" s="59" t="s">
        <v>265</v>
      </c>
      <c r="AW200" s="58">
        <v>374.14301999999998</v>
      </c>
      <c r="AX200" s="58">
        <v>41.59554</v>
      </c>
      <c r="AY200" s="58">
        <v>632.28629000000001</v>
      </c>
      <c r="AZ200" s="58">
        <v>64.816130000000001</v>
      </c>
      <c r="BA200" s="58">
        <v>36.147120000000001</v>
      </c>
      <c r="BB200" s="58">
        <v>346.26499999999999</v>
      </c>
      <c r="BC200" s="58">
        <v>40.295000000000002</v>
      </c>
      <c r="BD200" s="58">
        <v>577.55200000000002</v>
      </c>
      <c r="BE200" s="58">
        <v>56.164999999999999</v>
      </c>
      <c r="BF200" s="58">
        <v>31.331</v>
      </c>
    </row>
    <row r="201" spans="1:58">
      <c r="A201" s="59" t="s">
        <v>266</v>
      </c>
      <c r="B201" s="58">
        <v>613.45000000000005</v>
      </c>
      <c r="C201" s="59" t="s">
        <v>544</v>
      </c>
      <c r="D201" s="59" t="s">
        <v>544</v>
      </c>
      <c r="E201" s="59" t="s">
        <v>544</v>
      </c>
      <c r="F201" s="59" t="s">
        <v>544</v>
      </c>
      <c r="G201" s="59" t="s">
        <v>544</v>
      </c>
      <c r="H201" s="59" t="s">
        <v>544</v>
      </c>
      <c r="I201" s="59" t="s">
        <v>544</v>
      </c>
      <c r="J201" s="59" t="s">
        <v>544</v>
      </c>
      <c r="K201" s="59" t="s">
        <v>544</v>
      </c>
      <c r="L201" s="59" t="s">
        <v>544</v>
      </c>
      <c r="M201" s="59" t="s">
        <v>544</v>
      </c>
      <c r="P201" s="3">
        <f>Quartalsdaten!A200</f>
        <v>39995</v>
      </c>
      <c r="T201" s="35">
        <v>101.89</v>
      </c>
      <c r="U201" s="35">
        <v>97.07</v>
      </c>
      <c r="V201" s="18">
        <v>103.62</v>
      </c>
      <c r="AH201" s="3">
        <v>27956</v>
      </c>
      <c r="AI201" s="58">
        <v>20.100000000000001</v>
      </c>
      <c r="AJ201" s="58">
        <v>2</v>
      </c>
      <c r="AK201" s="59" t="s">
        <v>544</v>
      </c>
      <c r="AL201" s="58">
        <v>95.1</v>
      </c>
      <c r="AM201" s="58">
        <v>85.8</v>
      </c>
      <c r="AN201" s="58">
        <v>104.6</v>
      </c>
      <c r="AO201" s="59" t="s">
        <v>544</v>
      </c>
      <c r="AP201" s="58">
        <v>0.9</v>
      </c>
      <c r="AQ201" s="58">
        <v>-8</v>
      </c>
      <c r="AR201" s="58">
        <v>61.1</v>
      </c>
      <c r="AV201" s="59" t="s">
        <v>266</v>
      </c>
      <c r="AW201" s="58">
        <v>370.41602</v>
      </c>
      <c r="AX201" s="58">
        <v>41.264429999999997</v>
      </c>
      <c r="AY201" s="58">
        <v>635.71154999999999</v>
      </c>
      <c r="AZ201" s="58">
        <v>65.442300000000003</v>
      </c>
      <c r="BA201" s="58">
        <v>36.370699999999999</v>
      </c>
      <c r="BB201" s="58">
        <v>343.91699999999997</v>
      </c>
      <c r="BC201" s="58">
        <v>40.033000000000001</v>
      </c>
      <c r="BD201" s="58">
        <v>578.77700000000004</v>
      </c>
      <c r="BE201" s="58">
        <v>56.767000000000003</v>
      </c>
      <c r="BF201" s="58">
        <v>31.568000000000001</v>
      </c>
    </row>
    <row r="202" spans="1:58">
      <c r="A202" s="59" t="s">
        <v>267</v>
      </c>
      <c r="B202" s="58">
        <v>619.61300000000006</v>
      </c>
      <c r="C202" s="59" t="s">
        <v>544</v>
      </c>
      <c r="D202" s="59" t="s">
        <v>544</v>
      </c>
      <c r="E202" s="59" t="s">
        <v>544</v>
      </c>
      <c r="F202" s="59" t="s">
        <v>544</v>
      </c>
      <c r="G202" s="59" t="s">
        <v>544</v>
      </c>
      <c r="H202" s="59" t="s">
        <v>544</v>
      </c>
      <c r="I202" s="59" t="s">
        <v>544</v>
      </c>
      <c r="J202" s="59" t="s">
        <v>544</v>
      </c>
      <c r="K202" s="59" t="s">
        <v>544</v>
      </c>
      <c r="L202" s="59" t="s">
        <v>544</v>
      </c>
      <c r="M202" s="59" t="s">
        <v>544</v>
      </c>
      <c r="P202" s="3">
        <f>Quartalsdaten!A201</f>
        <v>40087</v>
      </c>
      <c r="T202" s="35">
        <v>102.2</v>
      </c>
      <c r="U202" s="35">
        <v>95.86</v>
      </c>
      <c r="V202" s="18">
        <v>102.95</v>
      </c>
      <c r="AH202" s="3">
        <v>27987</v>
      </c>
      <c r="AI202" s="58">
        <v>19.2</v>
      </c>
      <c r="AJ202" s="58">
        <v>0</v>
      </c>
      <c r="AK202" s="59" t="s">
        <v>544</v>
      </c>
      <c r="AL202" s="58">
        <v>93.8</v>
      </c>
      <c r="AM202" s="58">
        <v>85.2</v>
      </c>
      <c r="AN202" s="58">
        <v>102.7</v>
      </c>
      <c r="AO202" s="59" t="s">
        <v>544</v>
      </c>
      <c r="AP202" s="58">
        <v>-3.4</v>
      </c>
      <c r="AQ202" s="58">
        <v>-8.6</v>
      </c>
      <c r="AR202" s="58">
        <v>61.8</v>
      </c>
      <c r="AV202" s="59" t="s">
        <v>267</v>
      </c>
      <c r="AW202" s="58">
        <v>368.97331000000003</v>
      </c>
      <c r="AX202" s="58">
        <v>39.96069</v>
      </c>
      <c r="AY202" s="58">
        <v>631.51732000000004</v>
      </c>
      <c r="AZ202" s="58">
        <v>65.784509999999997</v>
      </c>
      <c r="BA202" s="58">
        <v>36.66883</v>
      </c>
      <c r="BB202" s="58">
        <v>344.327</v>
      </c>
      <c r="BC202" s="58">
        <v>38.738</v>
      </c>
      <c r="BD202" s="58">
        <v>582.36599999999999</v>
      </c>
      <c r="BE202" s="58">
        <v>57.737000000000002</v>
      </c>
      <c r="BF202" s="58">
        <v>32.250999999999998</v>
      </c>
    </row>
    <row r="203" spans="1:58">
      <c r="A203" s="59" t="s">
        <v>268</v>
      </c>
      <c r="B203" s="58">
        <v>624.94899999999996</v>
      </c>
      <c r="C203" s="59" t="s">
        <v>544</v>
      </c>
      <c r="D203" s="59" t="s">
        <v>544</v>
      </c>
      <c r="E203" s="59" t="s">
        <v>544</v>
      </c>
      <c r="F203" s="59" t="s">
        <v>544</v>
      </c>
      <c r="G203" s="59" t="s">
        <v>544</v>
      </c>
      <c r="H203" s="59" t="s">
        <v>544</v>
      </c>
      <c r="I203" s="59" t="s">
        <v>544</v>
      </c>
      <c r="J203" s="59" t="s">
        <v>544</v>
      </c>
      <c r="K203" s="59" t="s">
        <v>544</v>
      </c>
      <c r="L203" s="59" t="s">
        <v>544</v>
      </c>
      <c r="M203" s="59" t="s">
        <v>544</v>
      </c>
      <c r="P203" s="3">
        <f>Quartalsdaten!A202</f>
        <v>40179</v>
      </c>
      <c r="T203" s="35">
        <v>102.38</v>
      </c>
      <c r="U203" s="35">
        <v>100.38</v>
      </c>
      <c r="V203" s="18">
        <v>104.39</v>
      </c>
      <c r="AH203" s="3">
        <v>28018</v>
      </c>
      <c r="AI203" s="58">
        <v>21.4</v>
      </c>
      <c r="AJ203" s="58">
        <v>1</v>
      </c>
      <c r="AK203" s="59" t="s">
        <v>544</v>
      </c>
      <c r="AL203" s="58">
        <v>93.4</v>
      </c>
      <c r="AM203" s="58">
        <v>85.3</v>
      </c>
      <c r="AN203" s="58">
        <v>101.8</v>
      </c>
      <c r="AO203" s="59" t="s">
        <v>544</v>
      </c>
      <c r="AP203" s="58">
        <v>0.6</v>
      </c>
      <c r="AQ203" s="58">
        <v>-13.6</v>
      </c>
      <c r="AR203" s="58">
        <v>62.7</v>
      </c>
      <c r="AV203" s="59" t="s">
        <v>268</v>
      </c>
      <c r="AW203" s="58">
        <v>370.77665000000002</v>
      </c>
      <c r="AX203" s="58">
        <v>42.817709999999998</v>
      </c>
      <c r="AY203" s="58">
        <v>643.87309000000005</v>
      </c>
      <c r="AZ203" s="58">
        <v>63.709409999999998</v>
      </c>
      <c r="BA203" s="58">
        <v>36.401389999999999</v>
      </c>
      <c r="BB203" s="58">
        <v>347.113</v>
      </c>
      <c r="BC203" s="58">
        <v>41.784999999999997</v>
      </c>
      <c r="BD203" s="58">
        <v>594.81500000000005</v>
      </c>
      <c r="BE203" s="58">
        <v>55.667999999999999</v>
      </c>
      <c r="BF203" s="58">
        <v>31.792999999999999</v>
      </c>
    </row>
    <row r="204" spans="1:58">
      <c r="A204" s="59" t="s">
        <v>269</v>
      </c>
      <c r="B204" s="58">
        <v>635.42200000000003</v>
      </c>
      <c r="C204" s="59" t="s">
        <v>544</v>
      </c>
      <c r="D204" s="59" t="s">
        <v>544</v>
      </c>
      <c r="E204" s="59" t="s">
        <v>544</v>
      </c>
      <c r="F204" s="59" t="s">
        <v>544</v>
      </c>
      <c r="G204" s="59" t="s">
        <v>544</v>
      </c>
      <c r="H204" s="59" t="s">
        <v>544</v>
      </c>
      <c r="I204" s="59" t="s">
        <v>544</v>
      </c>
      <c r="J204" s="59" t="s">
        <v>544</v>
      </c>
      <c r="K204" s="59" t="s">
        <v>544</v>
      </c>
      <c r="L204" s="59" t="s">
        <v>544</v>
      </c>
      <c r="M204" s="59" t="s">
        <v>544</v>
      </c>
      <c r="P204" s="3">
        <f>Quartalsdaten!A203</f>
        <v>40269</v>
      </c>
      <c r="T204" s="35">
        <v>103.15</v>
      </c>
      <c r="U204" s="35">
        <v>106.15</v>
      </c>
      <c r="V204" s="18">
        <v>106</v>
      </c>
      <c r="AH204" s="3">
        <v>28048</v>
      </c>
      <c r="AI204" s="58">
        <v>21</v>
      </c>
      <c r="AJ204" s="58">
        <v>1</v>
      </c>
      <c r="AK204" s="59" t="s">
        <v>544</v>
      </c>
      <c r="AL204" s="58">
        <v>91.8</v>
      </c>
      <c r="AM204" s="58">
        <v>83.9</v>
      </c>
      <c r="AN204" s="58">
        <v>99.9</v>
      </c>
      <c r="AO204" s="59" t="s">
        <v>544</v>
      </c>
      <c r="AP204" s="58">
        <v>-6.5</v>
      </c>
      <c r="AQ204" s="58">
        <v>-16</v>
      </c>
      <c r="AR204" s="58">
        <v>61.6</v>
      </c>
      <c r="AV204" s="59" t="s">
        <v>269</v>
      </c>
      <c r="AW204" s="58">
        <v>374.58381000000003</v>
      </c>
      <c r="AX204" s="58">
        <v>45.389060000000001</v>
      </c>
      <c r="AY204" s="58">
        <v>657.01622999999995</v>
      </c>
      <c r="AZ204" s="58">
        <v>69.01003</v>
      </c>
      <c r="BA204" s="58">
        <v>38.847740000000002</v>
      </c>
      <c r="BB204" s="58">
        <v>352.28</v>
      </c>
      <c r="BC204" s="58">
        <v>44.347000000000001</v>
      </c>
      <c r="BD204" s="58">
        <v>603.56200000000001</v>
      </c>
      <c r="BE204" s="58">
        <v>60.795999999999999</v>
      </c>
      <c r="BF204" s="58">
        <v>34.223999999999997</v>
      </c>
    </row>
    <row r="205" spans="1:58">
      <c r="A205" s="59" t="s">
        <v>270</v>
      </c>
      <c r="B205" s="58">
        <v>645.69600000000003</v>
      </c>
      <c r="C205" s="59" t="s">
        <v>544</v>
      </c>
      <c r="D205" s="59" t="s">
        <v>544</v>
      </c>
      <c r="E205" s="59" t="s">
        <v>544</v>
      </c>
      <c r="F205" s="59" t="s">
        <v>544</v>
      </c>
      <c r="G205" s="59" t="s">
        <v>544</v>
      </c>
      <c r="H205" s="59" t="s">
        <v>544</v>
      </c>
      <c r="I205" s="59" t="s">
        <v>544</v>
      </c>
      <c r="J205" s="59" t="s">
        <v>544</v>
      </c>
      <c r="K205" s="59" t="s">
        <v>544</v>
      </c>
      <c r="L205" s="59" t="s">
        <v>544</v>
      </c>
      <c r="M205" s="59" t="s">
        <v>544</v>
      </c>
      <c r="P205" s="3">
        <f>Quartalsdaten!A204</f>
        <v>40360</v>
      </c>
      <c r="T205" s="35">
        <v>103.47</v>
      </c>
      <c r="U205" s="35">
        <v>110.41</v>
      </c>
      <c r="V205" s="18">
        <v>106.3</v>
      </c>
      <c r="AH205" s="3">
        <v>28079</v>
      </c>
      <c r="AI205" s="58">
        <v>11.3</v>
      </c>
      <c r="AJ205" s="58">
        <v>17</v>
      </c>
      <c r="AK205" s="59" t="s">
        <v>544</v>
      </c>
      <c r="AL205" s="58">
        <v>92.6</v>
      </c>
      <c r="AM205" s="58">
        <v>85.4</v>
      </c>
      <c r="AN205" s="58">
        <v>99.9</v>
      </c>
      <c r="AO205" s="59" t="s">
        <v>544</v>
      </c>
      <c r="AP205" s="58">
        <v>3</v>
      </c>
      <c r="AQ205" s="58">
        <v>-12.5</v>
      </c>
      <c r="AR205" s="58">
        <v>56.4</v>
      </c>
      <c r="AV205" s="59" t="s">
        <v>270</v>
      </c>
      <c r="AW205" s="58">
        <v>375.42538000000002</v>
      </c>
      <c r="AX205" s="58">
        <v>47.106740000000002</v>
      </c>
      <c r="AY205" s="58">
        <v>657.43569000000002</v>
      </c>
      <c r="AZ205" s="58">
        <v>68.616849999999999</v>
      </c>
      <c r="BA205" s="58">
        <v>38.44</v>
      </c>
      <c r="BB205" s="58">
        <v>354.53899999999999</v>
      </c>
      <c r="BC205" s="58">
        <v>45.865000000000002</v>
      </c>
      <c r="BD205" s="58">
        <v>610.22</v>
      </c>
      <c r="BE205" s="58">
        <v>60.707999999999998</v>
      </c>
      <c r="BF205" s="58">
        <v>34.003</v>
      </c>
    </row>
    <row r="206" spans="1:58">
      <c r="A206" s="59" t="s">
        <v>271</v>
      </c>
      <c r="B206" s="58">
        <v>652.51900000000001</v>
      </c>
      <c r="C206" s="59" t="s">
        <v>544</v>
      </c>
      <c r="D206" s="59" t="s">
        <v>544</v>
      </c>
      <c r="E206" s="59" t="s">
        <v>544</v>
      </c>
      <c r="F206" s="59" t="s">
        <v>544</v>
      </c>
      <c r="G206" s="59" t="s">
        <v>544</v>
      </c>
      <c r="H206" s="59" t="s">
        <v>544</v>
      </c>
      <c r="I206" s="59" t="s">
        <v>544</v>
      </c>
      <c r="J206" s="59" t="s">
        <v>544</v>
      </c>
      <c r="K206" s="59" t="s">
        <v>544</v>
      </c>
      <c r="L206" s="59" t="s">
        <v>544</v>
      </c>
      <c r="M206" s="59" t="s">
        <v>544</v>
      </c>
      <c r="P206" s="3">
        <f>Quartalsdaten!A205</f>
        <v>40452</v>
      </c>
      <c r="T206" s="35">
        <v>104.25</v>
      </c>
      <c r="U206" s="35">
        <v>111.64</v>
      </c>
      <c r="V206" s="18">
        <v>106.46</v>
      </c>
      <c r="AH206" s="3">
        <v>28109</v>
      </c>
      <c r="AI206" s="58">
        <v>20.8</v>
      </c>
      <c r="AJ206" s="58">
        <v>44</v>
      </c>
      <c r="AK206" s="59" t="s">
        <v>544</v>
      </c>
      <c r="AL206" s="58">
        <v>91.3</v>
      </c>
      <c r="AM206" s="58">
        <v>84.8</v>
      </c>
      <c r="AN206" s="58">
        <v>97.9</v>
      </c>
      <c r="AO206" s="59" t="s">
        <v>544</v>
      </c>
      <c r="AP206" s="58">
        <v>-3.9</v>
      </c>
      <c r="AQ206" s="58">
        <v>-16.5</v>
      </c>
      <c r="AR206" s="58">
        <v>52.1</v>
      </c>
      <c r="AV206" s="59" t="s">
        <v>271</v>
      </c>
      <c r="AW206" s="58">
        <v>377.34901000000002</v>
      </c>
      <c r="AX206" s="58">
        <v>47.48959</v>
      </c>
      <c r="AY206" s="58">
        <v>659.88252</v>
      </c>
      <c r="AZ206" s="58">
        <v>66.585430000000002</v>
      </c>
      <c r="BA206" s="58">
        <v>37.576329999999999</v>
      </c>
      <c r="BB206" s="58">
        <v>357.68</v>
      </c>
      <c r="BC206" s="58">
        <v>45.808</v>
      </c>
      <c r="BD206" s="58">
        <v>618.25300000000004</v>
      </c>
      <c r="BE206" s="58">
        <v>59.307000000000002</v>
      </c>
      <c r="BF206" s="58">
        <v>33.468000000000004</v>
      </c>
    </row>
    <row r="207" spans="1:58">
      <c r="A207" s="59" t="s">
        <v>272</v>
      </c>
      <c r="B207" s="58">
        <v>665.18100000000004</v>
      </c>
      <c r="C207" s="59" t="s">
        <v>544</v>
      </c>
      <c r="D207" s="59" t="s">
        <v>544</v>
      </c>
      <c r="E207" s="59" t="s">
        <v>544</v>
      </c>
      <c r="F207" s="59" t="s">
        <v>544</v>
      </c>
      <c r="G207" s="59" t="s">
        <v>544</v>
      </c>
      <c r="H207" s="59" t="s">
        <v>544</v>
      </c>
      <c r="I207" s="59" t="s">
        <v>544</v>
      </c>
      <c r="J207" s="59" t="s">
        <v>544</v>
      </c>
      <c r="K207" s="59" t="s">
        <v>544</v>
      </c>
      <c r="L207" s="59" t="s">
        <v>544</v>
      </c>
      <c r="M207" s="59" t="s">
        <v>544</v>
      </c>
      <c r="P207" s="3">
        <f>Quartalsdaten!A206</f>
        <v>40544</v>
      </c>
      <c r="T207" s="35">
        <v>105.55</v>
      </c>
      <c r="U207" s="35">
        <v>112.82</v>
      </c>
      <c r="V207" s="18">
        <v>108.01</v>
      </c>
      <c r="AH207" s="3">
        <v>28140</v>
      </c>
      <c r="AI207" s="58">
        <v>23.9</v>
      </c>
      <c r="AJ207" s="58">
        <v>72</v>
      </c>
      <c r="AK207" s="59" t="s">
        <v>544</v>
      </c>
      <c r="AL207" s="58">
        <v>89.9</v>
      </c>
      <c r="AM207" s="58">
        <v>83.5</v>
      </c>
      <c r="AN207" s="58">
        <v>96.3</v>
      </c>
      <c r="AO207" s="59" t="s">
        <v>544</v>
      </c>
      <c r="AP207" s="58">
        <v>-9.5</v>
      </c>
      <c r="AQ207" s="58">
        <v>-21</v>
      </c>
      <c r="AR207" s="58">
        <v>44.9</v>
      </c>
      <c r="AV207" s="59" t="s">
        <v>272</v>
      </c>
      <c r="AW207" s="58">
        <v>379.55295999999998</v>
      </c>
      <c r="AX207" s="58">
        <v>48.450530000000001</v>
      </c>
      <c r="AY207" s="58">
        <v>673.51441</v>
      </c>
      <c r="AZ207" s="58">
        <v>72.053520000000006</v>
      </c>
      <c r="BA207" s="58">
        <v>41.153779999999998</v>
      </c>
      <c r="BB207" s="58">
        <v>362.14400000000001</v>
      </c>
      <c r="BC207" s="58">
        <v>47.081000000000003</v>
      </c>
      <c r="BD207" s="58">
        <v>630.72799999999995</v>
      </c>
      <c r="BE207" s="58">
        <v>64.814999999999998</v>
      </c>
      <c r="BF207" s="58">
        <v>36.936999999999998</v>
      </c>
    </row>
    <row r="208" spans="1:58">
      <c r="A208" s="59" t="s">
        <v>273</v>
      </c>
      <c r="B208" s="58">
        <v>668.22900000000004</v>
      </c>
      <c r="C208" s="59" t="s">
        <v>544</v>
      </c>
      <c r="D208" s="59" t="s">
        <v>544</v>
      </c>
      <c r="E208" s="59" t="s">
        <v>544</v>
      </c>
      <c r="F208" s="59" t="s">
        <v>544</v>
      </c>
      <c r="G208" s="59" t="s">
        <v>544</v>
      </c>
      <c r="H208" s="59" t="s">
        <v>544</v>
      </c>
      <c r="I208" s="59" t="s">
        <v>544</v>
      </c>
      <c r="J208" s="59" t="s">
        <v>544</v>
      </c>
      <c r="K208" s="59" t="s">
        <v>544</v>
      </c>
      <c r="L208" s="59" t="s">
        <v>544</v>
      </c>
      <c r="M208" s="59" t="s">
        <v>544</v>
      </c>
      <c r="P208" s="3">
        <f>Quartalsdaten!A207</f>
        <v>40634</v>
      </c>
      <c r="T208" s="35">
        <v>104.73</v>
      </c>
      <c r="U208" s="35">
        <v>112.67</v>
      </c>
      <c r="V208" s="1">
        <v>108.9</v>
      </c>
      <c r="AH208" s="3">
        <v>28171</v>
      </c>
      <c r="AI208" s="58">
        <v>11.8</v>
      </c>
      <c r="AJ208" s="58">
        <v>53</v>
      </c>
      <c r="AK208" s="59" t="s">
        <v>544</v>
      </c>
      <c r="AL208" s="58">
        <v>87.8</v>
      </c>
      <c r="AM208" s="58">
        <v>82.9</v>
      </c>
      <c r="AN208" s="58">
        <v>92.8</v>
      </c>
      <c r="AO208" s="59" t="s">
        <v>544</v>
      </c>
      <c r="AP208" s="58">
        <v>-3.9</v>
      </c>
      <c r="AQ208" s="58">
        <v>-23</v>
      </c>
      <c r="AR208" s="58">
        <v>48.3</v>
      </c>
      <c r="AV208" s="59" t="s">
        <v>273</v>
      </c>
      <c r="AW208" s="58">
        <v>378.91174999999998</v>
      </c>
      <c r="AX208" s="58">
        <v>48.347059999999999</v>
      </c>
      <c r="AY208" s="58">
        <v>676.66039999999998</v>
      </c>
      <c r="AZ208" s="58">
        <v>72.701530000000005</v>
      </c>
      <c r="BA208" s="58">
        <v>41.710569999999997</v>
      </c>
      <c r="BB208" s="58">
        <v>363.37400000000002</v>
      </c>
      <c r="BC208" s="58">
        <v>47.146000000000001</v>
      </c>
      <c r="BD208" s="58">
        <v>638.10900000000004</v>
      </c>
      <c r="BE208" s="58">
        <v>65.951999999999998</v>
      </c>
      <c r="BF208" s="58">
        <v>37.729999999999997</v>
      </c>
    </row>
    <row r="209" spans="1:58">
      <c r="A209" s="59" t="s">
        <v>274</v>
      </c>
      <c r="B209" s="58">
        <v>676.798</v>
      </c>
      <c r="C209" s="59" t="s">
        <v>544</v>
      </c>
      <c r="D209" s="59" t="s">
        <v>544</v>
      </c>
      <c r="E209" s="59" t="s">
        <v>544</v>
      </c>
      <c r="F209" s="59" t="s">
        <v>544</v>
      </c>
      <c r="G209" s="59" t="s">
        <v>544</v>
      </c>
      <c r="H209" s="59" t="s">
        <v>544</v>
      </c>
      <c r="I209" s="59" t="s">
        <v>544</v>
      </c>
      <c r="J209" s="59" t="s">
        <v>544</v>
      </c>
      <c r="K209" s="59" t="s">
        <v>544</v>
      </c>
      <c r="L209" s="59" t="s">
        <v>544</v>
      </c>
      <c r="M209" s="59" t="s">
        <v>544</v>
      </c>
      <c r="P209" s="3">
        <f>Quartalsdaten!A208</f>
        <v>40725</v>
      </c>
      <c r="T209" s="35">
        <v>106.18</v>
      </c>
      <c r="U209" s="35">
        <v>115.12</v>
      </c>
      <c r="V209" s="1">
        <v>109.12</v>
      </c>
      <c r="AH209" s="3">
        <v>28199</v>
      </c>
      <c r="AI209" s="58">
        <v>10.4</v>
      </c>
      <c r="AJ209" s="58">
        <v>21</v>
      </c>
      <c r="AK209" s="59" t="s">
        <v>544</v>
      </c>
      <c r="AL209" s="58">
        <v>88.1</v>
      </c>
      <c r="AM209" s="58">
        <v>83.4</v>
      </c>
      <c r="AN209" s="58">
        <v>92.9</v>
      </c>
      <c r="AO209" s="59" t="s">
        <v>544</v>
      </c>
      <c r="AP209" s="58">
        <v>-2.8</v>
      </c>
      <c r="AQ209" s="58">
        <v>-19.5</v>
      </c>
      <c r="AR209" s="58">
        <v>52.7</v>
      </c>
      <c r="AV209" s="59" t="s">
        <v>274</v>
      </c>
      <c r="AW209" s="58">
        <v>383.19979999999998</v>
      </c>
      <c r="AX209" s="58">
        <v>50.61309</v>
      </c>
      <c r="AY209" s="58">
        <v>679.31700000000001</v>
      </c>
      <c r="AZ209" s="58">
        <v>72.301079999999999</v>
      </c>
      <c r="BA209" s="58">
        <v>41.649189999999997</v>
      </c>
      <c r="BB209" s="58">
        <v>367.56900000000002</v>
      </c>
      <c r="BC209" s="58">
        <v>49.405999999999999</v>
      </c>
      <c r="BD209" s="58">
        <v>643.15800000000002</v>
      </c>
      <c r="BE209" s="58">
        <v>65.995999999999995</v>
      </c>
      <c r="BF209" s="58">
        <v>37.909999999999997</v>
      </c>
    </row>
    <row r="210" spans="1:58">
      <c r="A210" s="59" t="s">
        <v>275</v>
      </c>
      <c r="B210" s="58">
        <v>679.20500000000004</v>
      </c>
      <c r="C210" s="59" t="s">
        <v>544</v>
      </c>
      <c r="D210" s="59" t="s">
        <v>544</v>
      </c>
      <c r="E210" s="59" t="s">
        <v>544</v>
      </c>
      <c r="F210" s="59" t="s">
        <v>544</v>
      </c>
      <c r="G210" s="59" t="s">
        <v>544</v>
      </c>
      <c r="H210" s="59" t="s">
        <v>544</v>
      </c>
      <c r="I210" s="59" t="s">
        <v>544</v>
      </c>
      <c r="J210" s="59" t="s">
        <v>544</v>
      </c>
      <c r="K210" s="59" t="s">
        <v>544</v>
      </c>
      <c r="L210" s="59" t="s">
        <v>544</v>
      </c>
      <c r="M210" s="59" t="s">
        <v>544</v>
      </c>
      <c r="P210" s="3">
        <f>Quartalsdaten!A209</f>
        <v>40817</v>
      </c>
      <c r="T210" s="35">
        <v>106.28</v>
      </c>
      <c r="U210" s="35">
        <v>113.85</v>
      </c>
      <c r="V210" s="1">
        <v>109.16</v>
      </c>
      <c r="AH210" s="3">
        <v>28230</v>
      </c>
      <c r="AI210" s="58">
        <v>25.9</v>
      </c>
      <c r="AJ210" s="58">
        <v>15</v>
      </c>
      <c r="AK210" s="59" t="s">
        <v>544</v>
      </c>
      <c r="AL210" s="58">
        <v>86.7</v>
      </c>
      <c r="AM210" s="58">
        <v>80.400000000000006</v>
      </c>
      <c r="AN210" s="58">
        <v>93.2</v>
      </c>
      <c r="AO210" s="59" t="s">
        <v>544</v>
      </c>
      <c r="AP210" s="58">
        <v>-12</v>
      </c>
      <c r="AQ210" s="58">
        <v>-17</v>
      </c>
      <c r="AR210" s="58">
        <v>56.4</v>
      </c>
      <c r="AV210" s="59" t="s">
        <v>275</v>
      </c>
      <c r="AW210" s="58">
        <v>384.36198000000002</v>
      </c>
      <c r="AX210" s="58">
        <v>49.205869999999997</v>
      </c>
      <c r="AY210" s="58">
        <v>675.54183</v>
      </c>
      <c r="AZ210" s="58">
        <v>73.167529999999999</v>
      </c>
      <c r="BA210" s="58">
        <v>42.113909999999997</v>
      </c>
      <c r="BB210" s="58">
        <v>370.27</v>
      </c>
      <c r="BC210" s="58">
        <v>47.887999999999998</v>
      </c>
      <c r="BD210" s="58">
        <v>645.38</v>
      </c>
      <c r="BE210" s="58">
        <v>67.363</v>
      </c>
      <c r="BF210" s="58">
        <v>38.683</v>
      </c>
    </row>
    <row r="211" spans="1:58">
      <c r="A211" s="59" t="s">
        <v>428</v>
      </c>
      <c r="B211" s="58">
        <v>680.68499999999995</v>
      </c>
      <c r="C211" s="59" t="s">
        <v>544</v>
      </c>
      <c r="D211" s="59" t="s">
        <v>544</v>
      </c>
      <c r="E211" s="59" t="s">
        <v>544</v>
      </c>
      <c r="F211" s="59" t="s">
        <v>544</v>
      </c>
      <c r="G211" s="59" t="s">
        <v>544</v>
      </c>
      <c r="H211" s="59" t="s">
        <v>544</v>
      </c>
      <c r="I211" s="59" t="s">
        <v>544</v>
      </c>
      <c r="J211" s="59" t="s">
        <v>544</v>
      </c>
      <c r="K211" s="59" t="s">
        <v>544</v>
      </c>
      <c r="L211" s="59" t="s">
        <v>544</v>
      </c>
      <c r="M211" s="59" t="s">
        <v>544</v>
      </c>
      <c r="P211" s="3">
        <f>Quartalsdaten!A210</f>
        <v>40909</v>
      </c>
      <c r="T211" s="35">
        <v>106.27</v>
      </c>
      <c r="U211" s="35">
        <v>113.45</v>
      </c>
      <c r="V211" s="1">
        <v>109.02</v>
      </c>
      <c r="AH211" s="3">
        <v>28260</v>
      </c>
      <c r="AI211" s="58">
        <v>20.5</v>
      </c>
      <c r="AJ211" s="58">
        <v>1</v>
      </c>
      <c r="AK211" s="59" t="s">
        <v>544</v>
      </c>
      <c r="AL211" s="58">
        <v>88.2</v>
      </c>
      <c r="AM211" s="58">
        <v>80.900000000000006</v>
      </c>
      <c r="AN211" s="58">
        <v>95.8</v>
      </c>
      <c r="AO211" s="59" t="s">
        <v>544</v>
      </c>
      <c r="AP211" s="58">
        <v>-8.9</v>
      </c>
      <c r="AQ211" s="58">
        <v>-16</v>
      </c>
      <c r="AR211" s="58">
        <v>58.2</v>
      </c>
      <c r="AV211" s="59" t="s">
        <v>428</v>
      </c>
      <c r="AW211" s="58">
        <v>385.90480000000002</v>
      </c>
      <c r="AX211" s="58">
        <v>49.650799999999997</v>
      </c>
      <c r="AY211" s="58">
        <v>672.01144999999997</v>
      </c>
      <c r="AZ211" s="58">
        <v>73.254890000000003</v>
      </c>
      <c r="BA211" s="58">
        <v>43.167189999999998</v>
      </c>
      <c r="BB211" s="58">
        <v>373.84699999999998</v>
      </c>
      <c r="BC211" s="58">
        <v>48.546999999999997</v>
      </c>
      <c r="BD211" s="58">
        <v>642.65200000000004</v>
      </c>
      <c r="BE211" s="58">
        <v>67.971999999999994</v>
      </c>
      <c r="BF211" s="58">
        <v>39.954000000000001</v>
      </c>
    </row>
    <row r="212" spans="1:58">
      <c r="A212" s="59" t="s">
        <v>472</v>
      </c>
      <c r="B212" s="58">
        <v>683.65499999999997</v>
      </c>
      <c r="C212" s="59" t="s">
        <v>544</v>
      </c>
      <c r="D212" s="59" t="s">
        <v>544</v>
      </c>
      <c r="E212" s="59" t="s">
        <v>544</v>
      </c>
      <c r="F212" s="59" t="s">
        <v>544</v>
      </c>
      <c r="G212" s="59" t="s">
        <v>544</v>
      </c>
      <c r="H212" s="59" t="s">
        <v>544</v>
      </c>
      <c r="I212" s="59" t="s">
        <v>544</v>
      </c>
      <c r="J212" s="59" t="s">
        <v>544</v>
      </c>
      <c r="K212" s="59" t="s">
        <v>544</v>
      </c>
      <c r="L212" s="59" t="s">
        <v>544</v>
      </c>
      <c r="M212" s="59" t="s">
        <v>544</v>
      </c>
      <c r="P212" s="3">
        <f>Quartalsdaten!A211</f>
        <v>41000</v>
      </c>
      <c r="T212" s="35">
        <v>106.27</v>
      </c>
      <c r="U212" s="35">
        <v>109.25</v>
      </c>
      <c r="V212" s="1">
        <v>108.44</v>
      </c>
      <c r="AH212" s="3">
        <v>28291</v>
      </c>
      <c r="AI212" s="58">
        <v>19.899999999999999</v>
      </c>
      <c r="AJ212" s="58">
        <v>1</v>
      </c>
      <c r="AK212" s="59" t="s">
        <v>544</v>
      </c>
      <c r="AL212" s="58">
        <v>88.6</v>
      </c>
      <c r="AM212" s="58">
        <v>81.599999999999994</v>
      </c>
      <c r="AN212" s="58">
        <v>95.7</v>
      </c>
      <c r="AO212" s="59" t="s">
        <v>544</v>
      </c>
      <c r="AP212" s="58">
        <v>-2.2000000000000002</v>
      </c>
      <c r="AQ212" s="58">
        <v>-18</v>
      </c>
      <c r="AR212" s="58">
        <v>60.5</v>
      </c>
      <c r="AV212" s="59" t="s">
        <v>472</v>
      </c>
      <c r="AW212" s="58">
        <v>387.42761999999999</v>
      </c>
      <c r="AX212" s="58">
        <v>48.823030000000003</v>
      </c>
      <c r="AY212" s="58">
        <v>671.10267999999996</v>
      </c>
      <c r="AZ212" s="58">
        <v>73.546139999999994</v>
      </c>
      <c r="BA212" s="58">
        <v>43.382010000000001</v>
      </c>
      <c r="BB212" s="58">
        <v>375.49599999999998</v>
      </c>
      <c r="BC212" s="58">
        <v>47.865000000000002</v>
      </c>
      <c r="BD212" s="58">
        <v>641.50099999999998</v>
      </c>
      <c r="BE212" s="58">
        <v>68.641999999999996</v>
      </c>
      <c r="BF212" s="58">
        <v>40.396000000000001</v>
      </c>
    </row>
    <row r="213" spans="1:58">
      <c r="A213" s="59" t="s">
        <v>477</v>
      </c>
      <c r="B213" s="58">
        <v>690.40800000000002</v>
      </c>
      <c r="C213" s="59" t="s">
        <v>544</v>
      </c>
      <c r="D213" s="59" t="s">
        <v>544</v>
      </c>
      <c r="E213" s="59" t="s">
        <v>544</v>
      </c>
      <c r="F213" s="59" t="s">
        <v>544</v>
      </c>
      <c r="G213" s="59" t="s">
        <v>544</v>
      </c>
      <c r="H213" s="59" t="s">
        <v>544</v>
      </c>
      <c r="I213" s="59" t="s">
        <v>544</v>
      </c>
      <c r="J213" s="59" t="s">
        <v>544</v>
      </c>
      <c r="K213" s="59" t="s">
        <v>544</v>
      </c>
      <c r="L213" s="59" t="s">
        <v>544</v>
      </c>
      <c r="M213" s="59" t="s">
        <v>544</v>
      </c>
      <c r="P213" s="3">
        <f>Quartalsdaten!A212</f>
        <v>41091</v>
      </c>
      <c r="T213" s="35">
        <v>106.57</v>
      </c>
      <c r="U213" s="35">
        <v>108.54</v>
      </c>
      <c r="V213" s="1">
        <v>108.4</v>
      </c>
      <c r="AH213" s="3">
        <v>28321</v>
      </c>
      <c r="AI213" s="58">
        <v>21.4</v>
      </c>
      <c r="AJ213" s="58">
        <v>2</v>
      </c>
      <c r="AK213" s="59" t="s">
        <v>544</v>
      </c>
      <c r="AL213" s="58">
        <v>87.8</v>
      </c>
      <c r="AM213" s="58">
        <v>80.3</v>
      </c>
      <c r="AN213" s="58">
        <v>95.4</v>
      </c>
      <c r="AO213" s="59" t="s">
        <v>544</v>
      </c>
      <c r="AP213" s="58">
        <v>-5.4</v>
      </c>
      <c r="AQ213" s="58">
        <v>-21</v>
      </c>
      <c r="AR213" s="58">
        <v>61.2</v>
      </c>
      <c r="AV213" s="59" t="s">
        <v>477</v>
      </c>
      <c r="AW213" s="58">
        <v>387.94853999999998</v>
      </c>
      <c r="AX213" s="58">
        <v>47.974559999999997</v>
      </c>
      <c r="AY213" s="58">
        <v>669.77444000000003</v>
      </c>
      <c r="AZ213" s="58">
        <v>74.012129999999999</v>
      </c>
      <c r="BA213" s="58">
        <v>43.785359999999997</v>
      </c>
      <c r="BB213" s="58">
        <v>377.30099999999999</v>
      </c>
      <c r="BC213" s="58">
        <v>47.218000000000004</v>
      </c>
      <c r="BD213" s="58">
        <v>643.90599999999995</v>
      </c>
      <c r="BE213" s="58">
        <v>69.433000000000007</v>
      </c>
      <c r="BF213" s="58">
        <v>41.006999999999998</v>
      </c>
    </row>
    <row r="214" spans="1:58">
      <c r="A214" s="59" t="s">
        <v>486</v>
      </c>
      <c r="B214" s="58">
        <v>691.596</v>
      </c>
      <c r="C214" s="59" t="s">
        <v>544</v>
      </c>
      <c r="D214" s="59" t="s">
        <v>544</v>
      </c>
      <c r="E214" s="59" t="s">
        <v>544</v>
      </c>
      <c r="F214" s="59" t="s">
        <v>544</v>
      </c>
      <c r="G214" s="59" t="s">
        <v>544</v>
      </c>
      <c r="H214" s="59" t="s">
        <v>544</v>
      </c>
      <c r="I214" s="59" t="s">
        <v>544</v>
      </c>
      <c r="J214" s="59" t="s">
        <v>544</v>
      </c>
      <c r="K214" s="59" t="s">
        <v>544</v>
      </c>
      <c r="L214" s="59" t="s">
        <v>544</v>
      </c>
      <c r="M214" s="59" t="s">
        <v>544</v>
      </c>
      <c r="P214" s="3">
        <f>Quartalsdaten!A213</f>
        <v>41183</v>
      </c>
      <c r="T214" s="36">
        <v>106.63</v>
      </c>
      <c r="U214" s="36">
        <v>108.23</v>
      </c>
      <c r="V214" s="1">
        <v>108.4</v>
      </c>
      <c r="AH214" s="3">
        <v>28352</v>
      </c>
      <c r="AI214" s="58">
        <v>32.200000000000003</v>
      </c>
      <c r="AJ214" s="58">
        <v>11</v>
      </c>
      <c r="AK214" s="59" t="s">
        <v>544</v>
      </c>
      <c r="AL214" s="58">
        <v>87.6</v>
      </c>
      <c r="AM214" s="58">
        <v>80.7</v>
      </c>
      <c r="AN214" s="58">
        <v>94.6</v>
      </c>
      <c r="AO214" s="59" t="s">
        <v>544</v>
      </c>
      <c r="AP214" s="58">
        <v>-2</v>
      </c>
      <c r="AQ214" s="58">
        <v>-23.6</v>
      </c>
      <c r="AR214" s="58">
        <v>60.4</v>
      </c>
      <c r="AV214" s="59" t="s">
        <v>486</v>
      </c>
      <c r="AW214" s="58">
        <v>388.34926999999999</v>
      </c>
      <c r="AX214" s="58">
        <v>48.072850000000003</v>
      </c>
      <c r="AY214" s="58">
        <v>670.26378</v>
      </c>
      <c r="AZ214" s="58">
        <v>73.109269999999995</v>
      </c>
      <c r="BA214" s="58">
        <v>43.079509999999999</v>
      </c>
      <c r="BB214" s="58">
        <v>379.83800000000002</v>
      </c>
      <c r="BC214" s="58">
        <v>47.262999999999998</v>
      </c>
      <c r="BD214" s="58">
        <v>650.89099999999996</v>
      </c>
      <c r="BE214" s="58">
        <v>68.900999999999996</v>
      </c>
      <c r="BF214" s="58">
        <v>40.521999999999998</v>
      </c>
    </row>
    <row r="215" spans="1:58">
      <c r="A215" s="59" t="s">
        <v>488</v>
      </c>
      <c r="B215" s="58">
        <v>692.29700000000003</v>
      </c>
      <c r="C215" s="59" t="s">
        <v>544</v>
      </c>
      <c r="D215" s="59" t="s">
        <v>544</v>
      </c>
      <c r="E215" s="59" t="s">
        <v>544</v>
      </c>
      <c r="F215" s="59" t="s">
        <v>544</v>
      </c>
      <c r="G215" s="59" t="s">
        <v>544</v>
      </c>
      <c r="H215" s="59" t="s">
        <v>544</v>
      </c>
      <c r="I215" s="59" t="s">
        <v>544</v>
      </c>
      <c r="J215" s="59" t="s">
        <v>544</v>
      </c>
      <c r="K215" s="59" t="s">
        <v>544</v>
      </c>
      <c r="L215" s="59" t="s">
        <v>544</v>
      </c>
      <c r="M215" s="59" t="s">
        <v>544</v>
      </c>
      <c r="P215" s="3">
        <f>Quartalsdaten!A214</f>
        <v>41275</v>
      </c>
      <c r="T215" s="36">
        <v>106.91</v>
      </c>
      <c r="U215" s="36">
        <v>106.67</v>
      </c>
      <c r="V215" s="1">
        <v>108.93</v>
      </c>
      <c r="AH215" s="3">
        <v>28383</v>
      </c>
      <c r="AI215" s="58">
        <v>24</v>
      </c>
      <c r="AJ215" s="58">
        <v>2</v>
      </c>
      <c r="AK215" s="59" t="s">
        <v>544</v>
      </c>
      <c r="AL215" s="58">
        <v>89.4</v>
      </c>
      <c r="AM215" s="58">
        <v>82.4</v>
      </c>
      <c r="AN215" s="58">
        <v>96.6</v>
      </c>
      <c r="AO215" s="59" t="s">
        <v>544</v>
      </c>
      <c r="AP215" s="58">
        <v>-0.4</v>
      </c>
      <c r="AQ215" s="58">
        <v>-17.5</v>
      </c>
      <c r="AR215" s="58">
        <v>63</v>
      </c>
      <c r="AV215" s="59" t="s">
        <v>488</v>
      </c>
      <c r="AW215" s="58">
        <v>387.60788000000002</v>
      </c>
      <c r="AX215" s="58">
        <v>46.013779999999997</v>
      </c>
      <c r="AY215" s="58">
        <v>669.93173999999999</v>
      </c>
      <c r="AZ215" s="58">
        <v>69.780090000000001</v>
      </c>
      <c r="BA215" s="58">
        <v>41.574660000000002</v>
      </c>
      <c r="BB215" s="58">
        <v>380.90699999999998</v>
      </c>
      <c r="BC215" s="58">
        <v>45.207999999999998</v>
      </c>
      <c r="BD215" s="58">
        <v>653.80399999999997</v>
      </c>
      <c r="BE215" s="58">
        <v>66.08</v>
      </c>
      <c r="BF215" s="58">
        <v>39.308</v>
      </c>
    </row>
    <row r="216" spans="1:58">
      <c r="A216" s="59" t="s">
        <v>501</v>
      </c>
      <c r="B216" s="58">
        <v>701.77800000000002</v>
      </c>
      <c r="C216" s="59" t="s">
        <v>544</v>
      </c>
      <c r="D216" s="59" t="s">
        <v>544</v>
      </c>
      <c r="E216" s="59" t="s">
        <v>544</v>
      </c>
      <c r="F216" s="59" t="s">
        <v>544</v>
      </c>
      <c r="G216" s="59" t="s">
        <v>544</v>
      </c>
      <c r="H216" s="59" t="s">
        <v>544</v>
      </c>
      <c r="I216" s="59" t="s">
        <v>544</v>
      </c>
      <c r="J216" s="59" t="s">
        <v>544</v>
      </c>
      <c r="K216" s="59" t="s">
        <v>544</v>
      </c>
      <c r="L216" s="59" t="s">
        <v>544</v>
      </c>
      <c r="M216" s="59" t="s">
        <v>544</v>
      </c>
      <c r="P216" s="3">
        <f>Quartalsdaten!A215</f>
        <v>41365</v>
      </c>
      <c r="T216" s="36">
        <v>107.64</v>
      </c>
      <c r="U216" s="36">
        <v>107.19</v>
      </c>
      <c r="V216" s="1">
        <v>109.09</v>
      </c>
      <c r="AH216" s="3">
        <v>28413</v>
      </c>
      <c r="AI216" s="58">
        <v>23</v>
      </c>
      <c r="AJ216" s="58">
        <v>1</v>
      </c>
      <c r="AK216" s="59" t="s">
        <v>544</v>
      </c>
      <c r="AL216" s="58">
        <v>88.8</v>
      </c>
      <c r="AM216" s="58">
        <v>81.099999999999994</v>
      </c>
      <c r="AN216" s="58">
        <v>96.7</v>
      </c>
      <c r="AO216" s="59" t="s">
        <v>544</v>
      </c>
      <c r="AP216" s="58">
        <v>-8.4</v>
      </c>
      <c r="AQ216" s="58">
        <v>-17.5</v>
      </c>
      <c r="AR216" s="58">
        <v>61.4</v>
      </c>
      <c r="AV216" s="59" t="s">
        <v>501</v>
      </c>
      <c r="AW216" s="58">
        <v>389.61165</v>
      </c>
      <c r="AX216" s="58">
        <v>47.622750000000003</v>
      </c>
      <c r="AY216" s="58">
        <v>680.90733</v>
      </c>
      <c r="AZ216" s="58">
        <v>72.896299999999997</v>
      </c>
      <c r="BA216" s="58">
        <v>42.977580000000003</v>
      </c>
      <c r="BB216" s="58">
        <v>383.04300000000001</v>
      </c>
      <c r="BC216" s="58">
        <v>46.82</v>
      </c>
      <c r="BD216" s="58">
        <v>661.553</v>
      </c>
      <c r="BE216" s="58">
        <v>69.400000000000006</v>
      </c>
      <c r="BF216" s="58">
        <v>40.860999999999997</v>
      </c>
    </row>
    <row r="217" spans="1:58">
      <c r="A217" s="59" t="s">
        <v>504</v>
      </c>
      <c r="B217" s="58">
        <v>709.02800000000002</v>
      </c>
      <c r="C217" s="59" t="s">
        <v>544</v>
      </c>
      <c r="D217" s="59" t="s">
        <v>544</v>
      </c>
      <c r="E217" s="59" t="s">
        <v>544</v>
      </c>
      <c r="F217" s="59" t="s">
        <v>544</v>
      </c>
      <c r="G217" s="59" t="s">
        <v>544</v>
      </c>
      <c r="H217" s="59" t="s">
        <v>544</v>
      </c>
      <c r="I217" s="59" t="s">
        <v>544</v>
      </c>
      <c r="J217" s="59" t="s">
        <v>544</v>
      </c>
      <c r="K217" s="59" t="s">
        <v>544</v>
      </c>
      <c r="L217" s="59" t="s">
        <v>544</v>
      </c>
      <c r="M217" s="59" t="s">
        <v>544</v>
      </c>
      <c r="P217" s="3">
        <f>Quartalsdaten!A216</f>
        <v>41456</v>
      </c>
      <c r="T217" s="36">
        <v>107.98</v>
      </c>
      <c r="U217" s="36">
        <v>107.25</v>
      </c>
      <c r="V217" s="1">
        <v>109.95</v>
      </c>
      <c r="AH217" s="3">
        <v>28444</v>
      </c>
      <c r="AI217" s="58">
        <v>39</v>
      </c>
      <c r="AJ217" s="58">
        <v>44</v>
      </c>
      <c r="AK217" s="59" t="s">
        <v>544</v>
      </c>
      <c r="AL217" s="58">
        <v>89.9</v>
      </c>
      <c r="AM217" s="58">
        <v>82.9</v>
      </c>
      <c r="AN217" s="58">
        <v>97</v>
      </c>
      <c r="AO217" s="59" t="s">
        <v>544</v>
      </c>
      <c r="AP217" s="58">
        <v>-6.1</v>
      </c>
      <c r="AQ217" s="58">
        <v>-16.5</v>
      </c>
      <c r="AR217" s="58">
        <v>60.1</v>
      </c>
      <c r="AV217" s="59" t="s">
        <v>504</v>
      </c>
      <c r="AW217" s="58">
        <v>390.65359000000001</v>
      </c>
      <c r="AX217" s="58">
        <v>46.763939999999998</v>
      </c>
      <c r="AY217" s="58">
        <v>684.05319999999995</v>
      </c>
      <c r="AZ217" s="58">
        <v>74.046679999999995</v>
      </c>
      <c r="BA217" s="58">
        <v>43.955240000000003</v>
      </c>
      <c r="BB217" s="58">
        <v>385.44099999999997</v>
      </c>
      <c r="BC217" s="58">
        <v>46.008000000000003</v>
      </c>
      <c r="BD217" s="58">
        <v>668.654</v>
      </c>
      <c r="BE217" s="58">
        <v>71.626999999999995</v>
      </c>
      <c r="BF217" s="58">
        <v>42.529000000000003</v>
      </c>
    </row>
    <row r="218" spans="1:58">
      <c r="A218" s="59" t="s">
        <v>529</v>
      </c>
      <c r="B218" s="58">
        <v>712.70299999999997</v>
      </c>
      <c r="C218" s="59" t="s">
        <v>544</v>
      </c>
      <c r="D218" s="59" t="s">
        <v>544</v>
      </c>
      <c r="E218" s="59" t="s">
        <v>544</v>
      </c>
      <c r="F218" s="59" t="s">
        <v>544</v>
      </c>
      <c r="G218" s="59" t="s">
        <v>544</v>
      </c>
      <c r="H218" s="59" t="s">
        <v>544</v>
      </c>
      <c r="I218" s="59" t="s">
        <v>544</v>
      </c>
      <c r="J218" s="59" t="s">
        <v>544</v>
      </c>
      <c r="K218" s="59" t="s">
        <v>544</v>
      </c>
      <c r="L218" s="59" t="s">
        <v>544</v>
      </c>
      <c r="M218" s="59" t="s">
        <v>544</v>
      </c>
      <c r="P218" s="3">
        <f>Quartalsdaten!A217</f>
        <v>41548</v>
      </c>
      <c r="T218" s="36">
        <v>107.66</v>
      </c>
      <c r="U218" s="36">
        <v>108.73</v>
      </c>
      <c r="V218" s="1">
        <v>109.6</v>
      </c>
      <c r="AH218" s="3">
        <v>28474</v>
      </c>
      <c r="AI218" s="58">
        <v>20.9</v>
      </c>
      <c r="AJ218" s="58">
        <v>48</v>
      </c>
      <c r="AK218" s="59" t="s">
        <v>544</v>
      </c>
      <c r="AL218" s="58">
        <v>89.5</v>
      </c>
      <c r="AM218" s="58">
        <v>83</v>
      </c>
      <c r="AN218" s="58">
        <v>96.1</v>
      </c>
      <c r="AO218" s="59" t="s">
        <v>544</v>
      </c>
      <c r="AP218" s="58">
        <v>-5.9</v>
      </c>
      <c r="AQ218" s="58">
        <v>-16</v>
      </c>
      <c r="AR218" s="58">
        <v>55.7</v>
      </c>
      <c r="AV218" s="59" t="s">
        <v>529</v>
      </c>
      <c r="AW218" s="58">
        <v>389.77193</v>
      </c>
      <c r="AX218" s="58">
        <v>49.800840000000001</v>
      </c>
      <c r="AY218" s="58">
        <v>680.34803999999997</v>
      </c>
      <c r="AZ218" s="58">
        <v>73.770009999999999</v>
      </c>
      <c r="BA218" s="58">
        <v>43.608890000000002</v>
      </c>
      <c r="BB218" s="58">
        <v>385.892</v>
      </c>
      <c r="BC218" s="58">
        <v>49.118000000000002</v>
      </c>
      <c r="BD218" s="58">
        <v>668.995</v>
      </c>
      <c r="BE218" s="58">
        <v>71.91</v>
      </c>
      <c r="BF218" s="58">
        <v>42.545000000000002</v>
      </c>
    </row>
    <row r="219" spans="1:58">
      <c r="A219" s="59" t="s">
        <v>539</v>
      </c>
      <c r="B219" s="58">
        <v>725.27499999999998</v>
      </c>
      <c r="C219" s="59" t="s">
        <v>544</v>
      </c>
      <c r="D219" s="59" t="s">
        <v>544</v>
      </c>
      <c r="E219" s="59" t="s">
        <v>544</v>
      </c>
      <c r="F219" s="59" t="s">
        <v>544</v>
      </c>
      <c r="G219" s="59" t="s">
        <v>544</v>
      </c>
      <c r="H219" s="59" t="s">
        <v>544</v>
      </c>
      <c r="I219" s="59" t="s">
        <v>544</v>
      </c>
      <c r="J219" s="59" t="s">
        <v>544</v>
      </c>
      <c r="K219" s="59" t="s">
        <v>544</v>
      </c>
      <c r="L219" s="59" t="s">
        <v>544</v>
      </c>
      <c r="M219" s="59" t="s">
        <v>544</v>
      </c>
      <c r="P219" s="3">
        <f>Quartalsdaten!A218</f>
        <v>41640</v>
      </c>
      <c r="T219" s="36">
        <v>108.4</v>
      </c>
      <c r="U219" s="36">
        <v>112.29</v>
      </c>
      <c r="V219">
        <v>111.63</v>
      </c>
      <c r="AH219" s="3">
        <v>28505</v>
      </c>
      <c r="AI219" s="58">
        <v>13.3</v>
      </c>
      <c r="AJ219" s="58">
        <v>64</v>
      </c>
      <c r="AK219" s="59" t="s">
        <v>544</v>
      </c>
      <c r="AL219" s="58">
        <v>89.6</v>
      </c>
      <c r="AM219" s="58">
        <v>83.5</v>
      </c>
      <c r="AN219" s="58">
        <v>95.8</v>
      </c>
      <c r="AO219" s="59" t="s">
        <v>544</v>
      </c>
      <c r="AP219" s="58">
        <v>-4.2</v>
      </c>
      <c r="AQ219" s="58">
        <v>-11.5</v>
      </c>
      <c r="AR219" s="58">
        <v>50.2</v>
      </c>
      <c r="AV219" s="59" t="s">
        <v>539</v>
      </c>
      <c r="AW219" s="58">
        <v>391.07441999999998</v>
      </c>
      <c r="AX219" s="58">
        <v>49.676659999999998</v>
      </c>
      <c r="AY219" s="58">
        <v>688.43997999999999</v>
      </c>
      <c r="AZ219" s="58">
        <v>75.917910000000006</v>
      </c>
      <c r="BA219" s="58">
        <v>45.440339999999999</v>
      </c>
      <c r="BB219" s="58">
        <v>388.70299999999997</v>
      </c>
      <c r="BC219" s="58">
        <v>49.066000000000003</v>
      </c>
      <c r="BD219" s="58">
        <v>679.24099999999999</v>
      </c>
      <c r="BE219" s="58">
        <v>74.004999999999995</v>
      </c>
      <c r="BF219" s="58">
        <v>44.301000000000002</v>
      </c>
    </row>
    <row r="220" spans="1:58">
      <c r="A220" s="59" t="s">
        <v>547</v>
      </c>
      <c r="B220" s="58">
        <v>729.06399999999996</v>
      </c>
      <c r="C220" s="59" t="s">
        <v>544</v>
      </c>
      <c r="D220" s="59" t="s">
        <v>544</v>
      </c>
      <c r="E220" s="59" t="s">
        <v>544</v>
      </c>
      <c r="F220" s="59" t="s">
        <v>544</v>
      </c>
      <c r="G220" s="59" t="s">
        <v>544</v>
      </c>
      <c r="H220" s="59" t="s">
        <v>544</v>
      </c>
      <c r="I220" s="59" t="s">
        <v>544</v>
      </c>
      <c r="J220" s="59" t="s">
        <v>544</v>
      </c>
      <c r="K220" s="59" t="s">
        <v>544</v>
      </c>
      <c r="L220" s="59" t="s">
        <v>544</v>
      </c>
      <c r="M220" s="59" t="s">
        <v>544</v>
      </c>
      <c r="P220" s="3">
        <f>Quartalsdaten!A219</f>
        <v>41730</v>
      </c>
      <c r="T220" s="36">
        <v>108.97</v>
      </c>
      <c r="U220" s="36">
        <v>114.03</v>
      </c>
      <c r="V220">
        <v>111.98</v>
      </c>
      <c r="AH220" s="3">
        <v>28536</v>
      </c>
      <c r="AI220" s="58">
        <v>34.299999999999997</v>
      </c>
      <c r="AJ220" s="58">
        <v>79</v>
      </c>
      <c r="AK220" s="59" t="s">
        <v>544</v>
      </c>
      <c r="AL220" s="58">
        <v>89.8</v>
      </c>
      <c r="AM220" s="58">
        <v>83.3</v>
      </c>
      <c r="AN220" s="58">
        <v>96.5</v>
      </c>
      <c r="AO220" s="59" t="s">
        <v>544</v>
      </c>
      <c r="AP220" s="58">
        <v>-1.4</v>
      </c>
      <c r="AQ220" s="58">
        <v>-11.5</v>
      </c>
      <c r="AR220" s="58">
        <v>47.4</v>
      </c>
      <c r="AV220" s="59" t="s">
        <v>547</v>
      </c>
      <c r="AW220" s="58">
        <v>391.43504000000001</v>
      </c>
      <c r="AX220" s="58">
        <v>49.78013</v>
      </c>
      <c r="AY220" s="58">
        <v>690.11773000000005</v>
      </c>
      <c r="AZ220" s="58">
        <v>73.311350000000004</v>
      </c>
      <c r="BA220" s="58">
        <v>43.827019999999997</v>
      </c>
      <c r="BB220" s="58">
        <v>388.66699999999997</v>
      </c>
      <c r="BC220" s="58">
        <v>49.213999999999999</v>
      </c>
      <c r="BD220" s="58">
        <v>682.74099999999999</v>
      </c>
      <c r="BE220" s="58">
        <v>71.771000000000001</v>
      </c>
      <c r="BF220" s="58">
        <v>42.94</v>
      </c>
    </row>
    <row r="221" spans="1:58">
      <c r="A221" s="59" t="s">
        <v>552</v>
      </c>
      <c r="B221" s="58">
        <v>734.774</v>
      </c>
      <c r="C221" s="59" t="s">
        <v>544</v>
      </c>
      <c r="D221" s="59" t="s">
        <v>544</v>
      </c>
      <c r="E221" s="59" t="s">
        <v>544</v>
      </c>
      <c r="F221" s="59" t="s">
        <v>544</v>
      </c>
      <c r="G221" s="59" t="s">
        <v>544</v>
      </c>
      <c r="H221" s="59" t="s">
        <v>544</v>
      </c>
      <c r="I221" s="59" t="s">
        <v>544</v>
      </c>
      <c r="J221" s="59" t="s">
        <v>544</v>
      </c>
      <c r="K221" s="59" t="s">
        <v>544</v>
      </c>
      <c r="L221" s="59" t="s">
        <v>544</v>
      </c>
      <c r="M221" s="59" t="s">
        <v>544</v>
      </c>
      <c r="P221" s="3">
        <f>Quartalsdaten!A220</f>
        <v>41821</v>
      </c>
      <c r="T221" s="36">
        <v>109.8</v>
      </c>
      <c r="U221" s="36">
        <v>116.49</v>
      </c>
      <c r="V221">
        <v>112.72</v>
      </c>
      <c r="AH221" s="3">
        <v>28564</v>
      </c>
      <c r="AI221" s="58">
        <v>33.200000000000003</v>
      </c>
      <c r="AJ221" s="58">
        <v>44</v>
      </c>
      <c r="AK221" s="59" t="s">
        <v>544</v>
      </c>
      <c r="AL221" s="58">
        <v>88</v>
      </c>
      <c r="AM221" s="58">
        <v>81.3</v>
      </c>
      <c r="AN221" s="58">
        <v>94.9</v>
      </c>
      <c r="AO221" s="59" t="s">
        <v>544</v>
      </c>
      <c r="AP221" s="58">
        <v>-3.2</v>
      </c>
      <c r="AQ221" s="58">
        <v>-10</v>
      </c>
      <c r="AR221" s="58">
        <v>56.7</v>
      </c>
      <c r="AV221" s="59" t="s">
        <v>552</v>
      </c>
      <c r="AW221" s="58">
        <v>394.64094</v>
      </c>
      <c r="AX221" s="58">
        <v>49.454210000000003</v>
      </c>
      <c r="AY221" s="58">
        <v>689.20899999999995</v>
      </c>
      <c r="AZ221" s="58">
        <v>73.41328</v>
      </c>
      <c r="BA221" s="58">
        <v>43.971679999999999</v>
      </c>
      <c r="BB221" s="58">
        <v>392.79199999999997</v>
      </c>
      <c r="BC221" s="58">
        <v>48.996000000000002</v>
      </c>
      <c r="BD221" s="58">
        <v>684.26400000000001</v>
      </c>
      <c r="BE221" s="58">
        <v>72.293000000000006</v>
      </c>
      <c r="BF221" s="58">
        <v>43.308</v>
      </c>
    </row>
    <row r="222" spans="1:58">
      <c r="A222" s="59" t="s">
        <v>558</v>
      </c>
      <c r="B222" s="58">
        <v>742.53899999999999</v>
      </c>
      <c r="C222" s="59" t="s">
        <v>544</v>
      </c>
      <c r="D222" s="59" t="s">
        <v>544</v>
      </c>
      <c r="E222" s="59" t="s">
        <v>544</v>
      </c>
      <c r="F222" s="59" t="s">
        <v>544</v>
      </c>
      <c r="G222" s="59" t="s">
        <v>544</v>
      </c>
      <c r="H222" s="59" t="s">
        <v>544</v>
      </c>
      <c r="I222" s="59" t="s">
        <v>544</v>
      </c>
      <c r="J222" s="59" t="s">
        <v>544</v>
      </c>
      <c r="K222" s="59" t="s">
        <v>544</v>
      </c>
      <c r="L222" s="59" t="s">
        <v>544</v>
      </c>
      <c r="M222" s="59" t="s">
        <v>544</v>
      </c>
      <c r="P222" s="3">
        <f>Quartalsdaten!A221</f>
        <v>41913</v>
      </c>
      <c r="T222" s="36">
        <v>110.41</v>
      </c>
      <c r="U222" s="36">
        <v>119.27</v>
      </c>
      <c r="V222">
        <v>113.49</v>
      </c>
      <c r="AH222" s="3">
        <v>28595</v>
      </c>
      <c r="AI222" s="58">
        <v>15.4</v>
      </c>
      <c r="AJ222" s="58">
        <v>4</v>
      </c>
      <c r="AK222" s="59" t="s">
        <v>544</v>
      </c>
      <c r="AL222" s="58">
        <v>88.4</v>
      </c>
      <c r="AM222" s="58">
        <v>81.7</v>
      </c>
      <c r="AN222" s="58">
        <v>95.3</v>
      </c>
      <c r="AO222" s="59" t="s">
        <v>544</v>
      </c>
      <c r="AP222" s="58">
        <v>0.5</v>
      </c>
      <c r="AQ222" s="58">
        <v>-12.5</v>
      </c>
      <c r="AR222" s="58">
        <v>64.900000000000006</v>
      </c>
      <c r="AV222" s="59" t="s">
        <v>558</v>
      </c>
      <c r="AW222" s="58">
        <v>397.04529000000002</v>
      </c>
      <c r="AX222" s="58">
        <v>50.21472</v>
      </c>
      <c r="AY222" s="58">
        <v>693.96261000000004</v>
      </c>
      <c r="AZ222" s="58">
        <v>73.799170000000004</v>
      </c>
      <c r="BA222" s="58">
        <v>43.927840000000003</v>
      </c>
      <c r="BB222" s="58">
        <v>395.44799999999998</v>
      </c>
      <c r="BC222" s="58">
        <v>49.84</v>
      </c>
      <c r="BD222" s="58">
        <v>689.47699999999998</v>
      </c>
      <c r="BE222" s="58">
        <v>73.043000000000006</v>
      </c>
      <c r="BF222" s="58">
        <v>43.512</v>
      </c>
    </row>
    <row r="223" spans="1:58">
      <c r="A223" s="59" t="s">
        <v>569</v>
      </c>
      <c r="B223" s="58">
        <v>745.226</v>
      </c>
      <c r="C223" s="59" t="s">
        <v>544</v>
      </c>
      <c r="D223" s="59" t="s">
        <v>544</v>
      </c>
      <c r="E223" s="59" t="s">
        <v>544</v>
      </c>
      <c r="F223" s="59" t="s">
        <v>544</v>
      </c>
      <c r="G223" s="59" t="s">
        <v>544</v>
      </c>
      <c r="H223" s="59" t="s">
        <v>544</v>
      </c>
      <c r="I223" s="59" t="s">
        <v>544</v>
      </c>
      <c r="J223" s="59" t="s">
        <v>544</v>
      </c>
      <c r="K223" s="59" t="s">
        <v>544</v>
      </c>
      <c r="L223" s="59" t="s">
        <v>544</v>
      </c>
      <c r="M223" s="59" t="s">
        <v>544</v>
      </c>
      <c r="P223" s="3">
        <f>Quartalsdaten!A222</f>
        <v>42005</v>
      </c>
      <c r="T223">
        <v>110.83</v>
      </c>
      <c r="U223">
        <v>122.14</v>
      </c>
      <c r="V223">
        <v>114.24</v>
      </c>
      <c r="AH223" s="3">
        <v>28625</v>
      </c>
      <c r="AI223" s="58">
        <v>33.6</v>
      </c>
      <c r="AJ223" s="58">
        <v>12</v>
      </c>
      <c r="AK223" s="59" t="s">
        <v>544</v>
      </c>
      <c r="AL223" s="58">
        <v>90.6</v>
      </c>
      <c r="AM223" s="58">
        <v>82.9</v>
      </c>
      <c r="AN223" s="58">
        <v>98.5</v>
      </c>
      <c r="AO223" s="59" t="s">
        <v>544</v>
      </c>
      <c r="AP223" s="58">
        <v>2</v>
      </c>
      <c r="AQ223" s="58">
        <v>-9</v>
      </c>
      <c r="AR223" s="58">
        <v>67.3</v>
      </c>
      <c r="AV223" s="59" t="s">
        <v>569</v>
      </c>
      <c r="AW223" s="58">
        <v>397.00540999999998</v>
      </c>
      <c r="AX223" s="58">
        <v>50.410040000000002</v>
      </c>
      <c r="AY223" s="58">
        <v>693.40355999999997</v>
      </c>
      <c r="AZ223" s="58">
        <v>72.708820000000003</v>
      </c>
      <c r="BA223" s="58">
        <v>43.533270000000002</v>
      </c>
      <c r="BB223" s="58">
        <v>395.8</v>
      </c>
      <c r="BC223" s="58">
        <v>50.279000000000003</v>
      </c>
      <c r="BD223" s="58">
        <v>689.06100000000004</v>
      </c>
      <c r="BE223" s="58">
        <v>72.289000000000001</v>
      </c>
      <c r="BF223" s="58">
        <v>43.26</v>
      </c>
    </row>
    <row r="224" spans="1:58">
      <c r="A224" s="59" t="s">
        <v>591</v>
      </c>
      <c r="B224" s="58">
        <v>753.70299999999997</v>
      </c>
      <c r="C224" s="59" t="s">
        <v>544</v>
      </c>
      <c r="D224" s="59" t="s">
        <v>544</v>
      </c>
      <c r="E224" s="59" t="s">
        <v>544</v>
      </c>
      <c r="F224" s="59" t="s">
        <v>544</v>
      </c>
      <c r="G224" s="59" t="s">
        <v>544</v>
      </c>
      <c r="H224" s="59" t="s">
        <v>544</v>
      </c>
      <c r="I224" s="59" t="s">
        <v>544</v>
      </c>
      <c r="J224" s="59" t="s">
        <v>544</v>
      </c>
      <c r="K224" s="59" t="s">
        <v>544</v>
      </c>
      <c r="L224" s="59" t="s">
        <v>544</v>
      </c>
      <c r="M224" s="59" t="s">
        <v>544</v>
      </c>
      <c r="P224" s="3">
        <f>Quartalsdaten!A223</f>
        <v>42095</v>
      </c>
      <c r="T224">
        <v>111.24</v>
      </c>
      <c r="U224">
        <v>125.19</v>
      </c>
      <c r="V224">
        <v>115.01</v>
      </c>
      <c r="AH224" s="3">
        <v>28656</v>
      </c>
      <c r="AI224" s="58">
        <v>27.8</v>
      </c>
      <c r="AJ224" s="58">
        <v>8</v>
      </c>
      <c r="AK224" s="59" t="s">
        <v>544</v>
      </c>
      <c r="AL224" s="58">
        <v>92.3</v>
      </c>
      <c r="AM224" s="58">
        <v>84.2</v>
      </c>
      <c r="AN224" s="58">
        <v>100.6</v>
      </c>
      <c r="AO224" s="59" t="s">
        <v>544</v>
      </c>
      <c r="AP224" s="58">
        <v>-0.5</v>
      </c>
      <c r="AQ224" s="58">
        <v>-7</v>
      </c>
      <c r="AR224" s="58">
        <v>68.3</v>
      </c>
      <c r="AV224" s="59" t="s">
        <v>591</v>
      </c>
      <c r="AW224" s="58">
        <v>399.69033000000002</v>
      </c>
      <c r="AX224" s="58">
        <v>50.694600000000001</v>
      </c>
      <c r="AY224" s="58">
        <v>693.54337999999996</v>
      </c>
      <c r="AZ224" s="58">
        <v>71.987989999999996</v>
      </c>
      <c r="BA224" s="58">
        <v>43.493810000000003</v>
      </c>
      <c r="BB224" s="58">
        <v>399.85899999999998</v>
      </c>
      <c r="BC224" s="58">
        <v>50.649000000000001</v>
      </c>
      <c r="BD224" s="58">
        <v>694.71799999999996</v>
      </c>
      <c r="BE224" s="58">
        <v>71.790999999999997</v>
      </c>
      <c r="BF224" s="58">
        <v>43.369</v>
      </c>
    </row>
    <row r="225" spans="1:58">
      <c r="A225" s="59" t="s">
        <v>593</v>
      </c>
      <c r="B225" s="58">
        <v>759.65300000000002</v>
      </c>
      <c r="C225" s="59" t="s">
        <v>544</v>
      </c>
      <c r="D225" s="59" t="s">
        <v>544</v>
      </c>
      <c r="E225" s="59" t="s">
        <v>544</v>
      </c>
      <c r="F225" s="59" t="s">
        <v>544</v>
      </c>
      <c r="G225" s="59" t="s">
        <v>544</v>
      </c>
      <c r="H225" s="59" t="s">
        <v>544</v>
      </c>
      <c r="I225" s="59" t="s">
        <v>544</v>
      </c>
      <c r="J225" s="59" t="s">
        <v>544</v>
      </c>
      <c r="K225" s="59" t="s">
        <v>544</v>
      </c>
      <c r="L225" s="59" t="s">
        <v>544</v>
      </c>
      <c r="M225" s="59" t="s">
        <v>544</v>
      </c>
      <c r="P225" s="3">
        <f>Quartalsdaten!A224</f>
        <v>42186</v>
      </c>
      <c r="T225">
        <v>111.69</v>
      </c>
      <c r="U225">
        <v>128.44</v>
      </c>
      <c r="V225">
        <v>115.82</v>
      </c>
      <c r="AH225" s="3">
        <v>28686</v>
      </c>
      <c r="AI225" s="58">
        <v>23.5</v>
      </c>
      <c r="AJ225" s="58">
        <v>3</v>
      </c>
      <c r="AK225" s="59" t="s">
        <v>544</v>
      </c>
      <c r="AL225" s="58">
        <v>93.9</v>
      </c>
      <c r="AM225" s="58">
        <v>85.4</v>
      </c>
      <c r="AN225" s="58">
        <v>102.7</v>
      </c>
      <c r="AO225" s="59" t="s">
        <v>544</v>
      </c>
      <c r="AP225" s="58">
        <v>-2.2999999999999998</v>
      </c>
      <c r="AQ225" s="58">
        <v>-2.6</v>
      </c>
      <c r="AR225" s="58">
        <v>69.400000000000006</v>
      </c>
      <c r="AV225" s="59" t="s">
        <v>593</v>
      </c>
      <c r="AW225" s="58">
        <v>402.53550000000001</v>
      </c>
      <c r="AX225" s="58">
        <v>51.584420000000001</v>
      </c>
      <c r="AY225" s="58">
        <v>699.97479999999996</v>
      </c>
      <c r="AZ225" s="58">
        <v>72.075360000000003</v>
      </c>
      <c r="BA225" s="58">
        <v>43.616570000000003</v>
      </c>
      <c r="BB225" s="58">
        <v>402.61099999999999</v>
      </c>
      <c r="BC225" s="58">
        <v>51.655000000000001</v>
      </c>
      <c r="BD225" s="58">
        <v>702.60299999999995</v>
      </c>
      <c r="BE225" s="58">
        <v>72.204999999999998</v>
      </c>
      <c r="BF225" s="58">
        <v>43.707999999999998</v>
      </c>
    </row>
    <row r="226" spans="1:58">
      <c r="A226" s="59" t="s">
        <v>622</v>
      </c>
      <c r="B226" s="58">
        <v>764.51499999999999</v>
      </c>
      <c r="C226" s="59" t="s">
        <v>544</v>
      </c>
      <c r="D226" s="59" t="s">
        <v>544</v>
      </c>
      <c r="E226" s="59" t="s">
        <v>544</v>
      </c>
      <c r="F226" s="59" t="s">
        <v>544</v>
      </c>
      <c r="G226" s="59" t="s">
        <v>544</v>
      </c>
      <c r="H226" s="59" t="s">
        <v>544</v>
      </c>
      <c r="I226" s="59" t="s">
        <v>544</v>
      </c>
      <c r="J226" s="59" t="s">
        <v>544</v>
      </c>
      <c r="K226" s="59" t="s">
        <v>544</v>
      </c>
      <c r="L226" s="59" t="s">
        <v>544</v>
      </c>
      <c r="M226" s="59" t="s">
        <v>544</v>
      </c>
      <c r="P226" s="3">
        <f>Quartalsdaten!A225</f>
        <v>42278</v>
      </c>
      <c r="T226">
        <v>112.25</v>
      </c>
      <c r="U226">
        <v>131.78</v>
      </c>
      <c r="V226">
        <v>116.63</v>
      </c>
      <c r="AH226" s="3">
        <v>28717</v>
      </c>
      <c r="AI226" s="58">
        <v>23.9</v>
      </c>
      <c r="AJ226" s="58">
        <v>1</v>
      </c>
      <c r="AK226" s="59" t="s">
        <v>544</v>
      </c>
      <c r="AL226" s="58">
        <v>95.4</v>
      </c>
      <c r="AM226" s="58">
        <v>86.4</v>
      </c>
      <c r="AN226" s="58">
        <v>104.7</v>
      </c>
      <c r="AO226" s="59" t="s">
        <v>544</v>
      </c>
      <c r="AP226" s="58">
        <v>0.1</v>
      </c>
      <c r="AQ226" s="58">
        <v>-3.1</v>
      </c>
      <c r="AR226" s="58">
        <v>69.3</v>
      </c>
      <c r="AV226" s="59" t="s">
        <v>622</v>
      </c>
      <c r="AW226" s="58">
        <v>403.77780999999999</v>
      </c>
      <c r="AX226" s="58">
        <v>53.317520000000002</v>
      </c>
      <c r="AY226" s="58">
        <v>707.45480999999995</v>
      </c>
      <c r="AZ226" s="58">
        <v>73.706329999999994</v>
      </c>
      <c r="BA226" s="58">
        <v>44.269779999999997</v>
      </c>
      <c r="BB226" s="58">
        <v>404.78</v>
      </c>
      <c r="BC226" s="58">
        <v>53.429000000000002</v>
      </c>
      <c r="BD226" s="58">
        <v>708.48299999999995</v>
      </c>
      <c r="BE226" s="58">
        <v>74.186000000000007</v>
      </c>
      <c r="BF226" s="58">
        <v>44.567999999999998</v>
      </c>
    </row>
    <row r="227" spans="1:58">
      <c r="A227" s="59" t="s">
        <v>672</v>
      </c>
      <c r="B227" s="58">
        <v>774.35599999999999</v>
      </c>
      <c r="C227" s="59" t="s">
        <v>544</v>
      </c>
      <c r="D227" s="59" t="s">
        <v>544</v>
      </c>
      <c r="E227" s="59" t="s">
        <v>544</v>
      </c>
      <c r="F227" s="59" t="s">
        <v>544</v>
      </c>
      <c r="G227" s="59" t="s">
        <v>544</v>
      </c>
      <c r="H227" s="59" t="s">
        <v>544</v>
      </c>
      <c r="I227" s="59" t="s">
        <v>544</v>
      </c>
      <c r="J227" s="59" t="s">
        <v>544</v>
      </c>
      <c r="K227" s="59" t="s">
        <v>544</v>
      </c>
      <c r="L227" s="59" t="s">
        <v>544</v>
      </c>
      <c r="M227" s="59" t="s">
        <v>544</v>
      </c>
      <c r="AH227" s="3">
        <v>28748</v>
      </c>
      <c r="AI227" s="58">
        <v>33.1</v>
      </c>
      <c r="AJ227" s="58">
        <v>9</v>
      </c>
      <c r="AK227" s="59" t="s">
        <v>544</v>
      </c>
      <c r="AL227" s="58">
        <v>96</v>
      </c>
      <c r="AM227" s="58">
        <v>86.7</v>
      </c>
      <c r="AN227" s="58">
        <v>105.6</v>
      </c>
      <c r="AO227" s="59" t="s">
        <v>544</v>
      </c>
      <c r="AP227" s="58">
        <v>-1.6</v>
      </c>
      <c r="AQ227" s="58">
        <v>-6.1</v>
      </c>
      <c r="AR227" s="58">
        <v>71.2</v>
      </c>
      <c r="AV227" s="59" t="s">
        <v>672</v>
      </c>
      <c r="AW227" s="58">
        <v>407.48468000000003</v>
      </c>
      <c r="AX227" s="58">
        <v>53.392600000000002</v>
      </c>
      <c r="AY227" s="58">
        <v>717.03252999999995</v>
      </c>
      <c r="AZ227" s="58">
        <v>75.721350000000001</v>
      </c>
      <c r="BA227" s="58">
        <v>45.466670000000001</v>
      </c>
      <c r="BB227" s="58">
        <v>407.55200000000002</v>
      </c>
      <c r="BC227" s="58">
        <v>53.59</v>
      </c>
      <c r="BD227" s="58">
        <v>717.05799999999999</v>
      </c>
      <c r="BE227" s="58">
        <v>76.356999999999999</v>
      </c>
      <c r="BF227" s="58">
        <v>46.076999999999998</v>
      </c>
    </row>
    <row r="228" spans="1:58">
      <c r="A228" s="59" t="s">
        <v>724</v>
      </c>
      <c r="B228" s="58">
        <v>780.29</v>
      </c>
      <c r="C228" s="59" t="s">
        <v>544</v>
      </c>
      <c r="D228" s="59" t="s">
        <v>544</v>
      </c>
      <c r="E228" s="59" t="s">
        <v>544</v>
      </c>
      <c r="F228" s="59" t="s">
        <v>544</v>
      </c>
      <c r="G228" s="59" t="s">
        <v>544</v>
      </c>
      <c r="H228" s="59" t="s">
        <v>544</v>
      </c>
      <c r="I228" s="59" t="s">
        <v>544</v>
      </c>
      <c r="J228" s="59" t="s">
        <v>544</v>
      </c>
      <c r="K228" s="59" t="s">
        <v>544</v>
      </c>
      <c r="L228" s="59" t="s">
        <v>544</v>
      </c>
      <c r="M228" s="59" t="s">
        <v>544</v>
      </c>
      <c r="AH228" s="3">
        <v>28778</v>
      </c>
      <c r="AI228" s="58">
        <v>28.3</v>
      </c>
      <c r="AJ228" s="58">
        <v>6</v>
      </c>
      <c r="AK228" s="59" t="s">
        <v>544</v>
      </c>
      <c r="AL228" s="58">
        <v>97.9</v>
      </c>
      <c r="AM228" s="58">
        <v>89.2</v>
      </c>
      <c r="AN228" s="58">
        <v>106.8</v>
      </c>
      <c r="AO228" s="59" t="s">
        <v>544</v>
      </c>
      <c r="AP228" s="58">
        <v>5.5</v>
      </c>
      <c r="AQ228" s="58">
        <v>1</v>
      </c>
      <c r="AR228" s="58">
        <v>71.7</v>
      </c>
      <c r="AV228" s="59" t="s">
        <v>724</v>
      </c>
      <c r="AW228" s="58">
        <v>408.36635999999999</v>
      </c>
      <c r="AX228" s="58">
        <v>52.171610000000001</v>
      </c>
      <c r="AY228" s="58">
        <v>715.21492999999998</v>
      </c>
      <c r="AZ228" s="58">
        <v>74.651049999999998</v>
      </c>
      <c r="BA228" s="58">
        <v>45.628889999999998</v>
      </c>
      <c r="BB228" s="58">
        <v>410.56900000000002</v>
      </c>
      <c r="BC228" s="58">
        <v>52.354999999999997</v>
      </c>
      <c r="BD228" s="58">
        <v>720.46100000000001</v>
      </c>
      <c r="BE228" s="58">
        <v>75.802000000000007</v>
      </c>
      <c r="BF228" s="58">
        <v>46.564</v>
      </c>
    </row>
    <row r="229" spans="1:58">
      <c r="A229" s="59" t="s">
        <v>729</v>
      </c>
      <c r="B229" s="58">
        <v>784.27800000000002</v>
      </c>
      <c r="C229" s="59" t="s">
        <v>544</v>
      </c>
      <c r="D229" s="59" t="s">
        <v>544</v>
      </c>
      <c r="E229" s="59" t="s">
        <v>544</v>
      </c>
      <c r="F229" s="59" t="s">
        <v>544</v>
      </c>
      <c r="G229" s="59" t="s">
        <v>544</v>
      </c>
      <c r="H229" s="59" t="s">
        <v>544</v>
      </c>
      <c r="I229" s="59" t="s">
        <v>544</v>
      </c>
      <c r="J229" s="59" t="s">
        <v>544</v>
      </c>
      <c r="K229" s="59" t="s">
        <v>544</v>
      </c>
      <c r="L229" s="59" t="s">
        <v>544</v>
      </c>
      <c r="M229" s="59" t="s">
        <v>544</v>
      </c>
      <c r="AH229" s="3">
        <v>28809</v>
      </c>
      <c r="AI229" s="58">
        <v>10.199999999999999</v>
      </c>
      <c r="AJ229" s="58">
        <v>16</v>
      </c>
      <c r="AK229" s="59" t="s">
        <v>544</v>
      </c>
      <c r="AL229" s="58">
        <v>98.3</v>
      </c>
      <c r="AM229" s="58">
        <v>90.3</v>
      </c>
      <c r="AN229" s="58">
        <v>106.6</v>
      </c>
      <c r="AO229" s="59" t="s">
        <v>544</v>
      </c>
      <c r="AP229" s="58">
        <v>2.6</v>
      </c>
      <c r="AQ229" s="58">
        <v>2</v>
      </c>
      <c r="AR229" s="58">
        <v>70.400000000000006</v>
      </c>
      <c r="AV229" s="59" t="s">
        <v>729</v>
      </c>
      <c r="AW229" s="58">
        <v>410.41016999999999</v>
      </c>
      <c r="AX229" s="58">
        <v>53.340870000000002</v>
      </c>
      <c r="AY229" s="58">
        <v>719.54918999999995</v>
      </c>
      <c r="AZ229" s="58">
        <v>74.876769999999993</v>
      </c>
      <c r="BA229" s="58">
        <v>45.791080000000001</v>
      </c>
      <c r="BB229" s="58">
        <v>414.267</v>
      </c>
      <c r="BC229" s="58">
        <v>53.606999999999999</v>
      </c>
      <c r="BD229" s="58">
        <v>727.53499999999997</v>
      </c>
      <c r="BE229" s="58">
        <v>76.486000000000004</v>
      </c>
      <c r="BF229" s="58">
        <v>46.975999999999999</v>
      </c>
    </row>
    <row r="230" spans="1:58">
      <c r="A230" s="59" t="s">
        <v>744</v>
      </c>
      <c r="B230" s="58">
        <v>789.99099999999999</v>
      </c>
      <c r="C230" s="59" t="s">
        <v>544</v>
      </c>
      <c r="D230" s="59" t="s">
        <v>544</v>
      </c>
      <c r="E230" s="59" t="s">
        <v>544</v>
      </c>
      <c r="F230" s="59" t="s">
        <v>544</v>
      </c>
      <c r="G230" s="59" t="s">
        <v>544</v>
      </c>
      <c r="H230" s="59" t="s">
        <v>544</v>
      </c>
      <c r="I230" s="59" t="s">
        <v>544</v>
      </c>
      <c r="J230" s="59" t="s">
        <v>544</v>
      </c>
      <c r="K230" s="59" t="s">
        <v>544</v>
      </c>
      <c r="L230" s="59" t="s">
        <v>544</v>
      </c>
      <c r="M230" s="59" t="s">
        <v>544</v>
      </c>
      <c r="AH230" s="3">
        <v>28839</v>
      </c>
      <c r="AI230" s="58">
        <v>38.200000000000003</v>
      </c>
      <c r="AJ230" s="58">
        <v>69</v>
      </c>
      <c r="AK230" s="59" t="s">
        <v>544</v>
      </c>
      <c r="AL230" s="58">
        <v>98.6</v>
      </c>
      <c r="AM230" s="58">
        <v>90.5</v>
      </c>
      <c r="AN230" s="58">
        <v>107</v>
      </c>
      <c r="AO230" s="59" t="s">
        <v>544</v>
      </c>
      <c r="AP230" s="58">
        <v>1.9</v>
      </c>
      <c r="AQ230" s="58">
        <v>1.5</v>
      </c>
      <c r="AR230" s="58">
        <v>60</v>
      </c>
      <c r="AV230" s="59" t="s">
        <v>744</v>
      </c>
      <c r="AW230" s="58">
        <v>412.57423</v>
      </c>
      <c r="AX230" s="58">
        <v>53.077010000000001</v>
      </c>
      <c r="AY230" s="58">
        <v>727.02913999999998</v>
      </c>
      <c r="AZ230" s="58">
        <v>75.561160000000001</v>
      </c>
      <c r="BA230" s="58">
        <v>46.225099999999998</v>
      </c>
      <c r="BB230" s="58">
        <v>418.01400000000001</v>
      </c>
      <c r="BC230" s="58">
        <v>53.302999999999997</v>
      </c>
      <c r="BD230" s="58">
        <v>734.404</v>
      </c>
      <c r="BE230" s="58">
        <v>77.653999999999996</v>
      </c>
      <c r="BF230" s="58">
        <v>47.704999999999998</v>
      </c>
    </row>
    <row r="231" spans="1:58">
      <c r="A231" s="59" t="s">
        <v>745</v>
      </c>
      <c r="B231" s="58">
        <v>801.64700000000005</v>
      </c>
      <c r="C231" s="59" t="s">
        <v>544</v>
      </c>
      <c r="D231" s="59" t="s">
        <v>544</v>
      </c>
      <c r="E231" s="59" t="s">
        <v>544</v>
      </c>
      <c r="F231" s="59" t="s">
        <v>544</v>
      </c>
      <c r="G231" s="59" t="s">
        <v>544</v>
      </c>
      <c r="H231" s="59" t="s">
        <v>544</v>
      </c>
      <c r="I231" s="59" t="s">
        <v>544</v>
      </c>
      <c r="J231" s="59" t="s">
        <v>544</v>
      </c>
      <c r="K231" s="59" t="s">
        <v>544</v>
      </c>
      <c r="L231" s="59" t="s">
        <v>544</v>
      </c>
      <c r="M231" s="59" t="s">
        <v>544</v>
      </c>
      <c r="AH231" s="3">
        <v>28870</v>
      </c>
      <c r="AI231" s="58">
        <v>43.7</v>
      </c>
      <c r="AJ231" s="58">
        <v>96</v>
      </c>
      <c r="AK231" s="59" t="s">
        <v>544</v>
      </c>
      <c r="AL231" s="58">
        <v>98.5</v>
      </c>
      <c r="AM231" s="58">
        <v>91.1</v>
      </c>
      <c r="AN231" s="58">
        <v>106.1</v>
      </c>
      <c r="AO231" s="59" t="s">
        <v>544</v>
      </c>
      <c r="AP231" s="58">
        <v>0.7</v>
      </c>
      <c r="AQ231" s="58">
        <v>1.9</v>
      </c>
      <c r="AR231" s="58">
        <v>31.4</v>
      </c>
      <c r="AV231" s="59" t="s">
        <v>745</v>
      </c>
      <c r="AW231" s="58">
        <v>413.60610000000003</v>
      </c>
      <c r="AX231" s="58">
        <v>54.027650000000001</v>
      </c>
      <c r="AY231" s="58">
        <v>732.13283999999999</v>
      </c>
      <c r="AZ231" s="58">
        <v>75.728650000000002</v>
      </c>
      <c r="BA231" s="58">
        <v>45.604750000000003</v>
      </c>
      <c r="BB231" s="58">
        <v>421.08499999999998</v>
      </c>
      <c r="BC231" s="58">
        <v>54.49</v>
      </c>
      <c r="BD231" s="58">
        <v>744.83299999999997</v>
      </c>
      <c r="BE231" s="58">
        <v>78.578000000000003</v>
      </c>
      <c r="BF231" s="58">
        <v>47.417000000000002</v>
      </c>
    </row>
    <row r="232" spans="1:58">
      <c r="A232" s="59" t="s">
        <v>746</v>
      </c>
      <c r="B232" s="58">
        <v>812.69600000000003</v>
      </c>
      <c r="C232" s="59" t="s">
        <v>544</v>
      </c>
      <c r="D232" s="59" t="s">
        <v>544</v>
      </c>
      <c r="E232" s="59" t="s">
        <v>544</v>
      </c>
      <c r="F232" s="59" t="s">
        <v>544</v>
      </c>
      <c r="G232" s="59" t="s">
        <v>544</v>
      </c>
      <c r="H232" s="59" t="s">
        <v>544</v>
      </c>
      <c r="I232" s="59" t="s">
        <v>544</v>
      </c>
      <c r="J232" s="59" t="s">
        <v>544</v>
      </c>
      <c r="K232" s="59" t="s">
        <v>544</v>
      </c>
      <c r="L232" s="59" t="s">
        <v>544</v>
      </c>
      <c r="M232" s="59" t="s">
        <v>544</v>
      </c>
      <c r="AH232" s="3">
        <v>28901</v>
      </c>
      <c r="AI232" s="58">
        <v>45.2</v>
      </c>
      <c r="AJ232" s="58">
        <v>92</v>
      </c>
      <c r="AK232" s="59" t="s">
        <v>544</v>
      </c>
      <c r="AL232" s="58">
        <v>98.1</v>
      </c>
      <c r="AM232" s="58">
        <v>91</v>
      </c>
      <c r="AN232" s="58">
        <v>105.4</v>
      </c>
      <c r="AO232" s="59" t="s">
        <v>544</v>
      </c>
      <c r="AP232" s="58">
        <v>-1.5</v>
      </c>
      <c r="AQ232" s="58">
        <v>0.3</v>
      </c>
      <c r="AR232" s="58">
        <v>35.799999999999997</v>
      </c>
      <c r="AV232" s="59" t="s">
        <v>746</v>
      </c>
      <c r="AW232" s="58">
        <v>415.40942000000001</v>
      </c>
      <c r="AX232" s="58">
        <v>55.40381</v>
      </c>
      <c r="AY232" s="58">
        <v>738.77400999999998</v>
      </c>
      <c r="AZ232" s="58">
        <v>76.697010000000006</v>
      </c>
      <c r="BA232" s="58">
        <v>46.731490000000001</v>
      </c>
      <c r="BB232" s="58">
        <v>423.892</v>
      </c>
      <c r="BC232" s="58">
        <v>55.902999999999999</v>
      </c>
      <c r="BD232" s="58">
        <v>755.697</v>
      </c>
      <c r="BE232" s="58">
        <v>80.399000000000001</v>
      </c>
      <c r="BF232" s="58">
        <v>49.045999999999999</v>
      </c>
    </row>
    <row r="233" spans="1:58">
      <c r="A233" s="59" t="s">
        <v>747</v>
      </c>
      <c r="B233" s="58">
        <v>823.56799999999998</v>
      </c>
      <c r="C233" s="59" t="s">
        <v>544</v>
      </c>
      <c r="D233" s="59" t="s">
        <v>544</v>
      </c>
      <c r="E233" s="59" t="s">
        <v>544</v>
      </c>
      <c r="F233" s="59" t="s">
        <v>544</v>
      </c>
      <c r="G233" s="59" t="s">
        <v>544</v>
      </c>
      <c r="H233" s="59" t="s">
        <v>544</v>
      </c>
      <c r="I233" s="59" t="s">
        <v>544</v>
      </c>
      <c r="J233" s="59" t="s">
        <v>544</v>
      </c>
      <c r="K233" s="59" t="s">
        <v>544</v>
      </c>
      <c r="L233" s="59" t="s">
        <v>544</v>
      </c>
      <c r="M233" s="59" t="s">
        <v>544</v>
      </c>
      <c r="AH233" s="3">
        <v>28929</v>
      </c>
      <c r="AI233" s="58">
        <v>44.1</v>
      </c>
      <c r="AJ233" s="58">
        <v>54</v>
      </c>
      <c r="AK233" s="59" t="s">
        <v>544</v>
      </c>
      <c r="AL233" s="58">
        <v>98.4</v>
      </c>
      <c r="AM233" s="58">
        <v>93.4</v>
      </c>
      <c r="AN233" s="58">
        <v>103.6</v>
      </c>
      <c r="AO233" s="59" t="s">
        <v>544</v>
      </c>
      <c r="AP233" s="58">
        <v>1.3</v>
      </c>
      <c r="AQ233" s="58">
        <v>3.5</v>
      </c>
      <c r="AR233" s="58">
        <v>57.9</v>
      </c>
      <c r="AV233" s="59" t="s">
        <v>747</v>
      </c>
      <c r="AW233" s="58">
        <v>418.13445999999999</v>
      </c>
      <c r="AX233" s="58">
        <v>56.598909999999997</v>
      </c>
      <c r="AY233" s="58">
        <v>741.98970999999995</v>
      </c>
      <c r="AZ233" s="58">
        <v>76.500429999999994</v>
      </c>
      <c r="BA233" s="58">
        <v>46.692030000000003</v>
      </c>
      <c r="BB233" s="58">
        <v>428.47699999999998</v>
      </c>
      <c r="BC233" s="58">
        <v>57.11</v>
      </c>
      <c r="BD233" s="58">
        <v>761.62400000000002</v>
      </c>
      <c r="BE233" s="58">
        <v>80.863</v>
      </c>
      <c r="BF233" s="58">
        <v>49.396999999999998</v>
      </c>
    </row>
    <row r="234" spans="1:58">
      <c r="A234" s="59" t="s">
        <v>748</v>
      </c>
      <c r="B234" s="58">
        <v>833.08600000000001</v>
      </c>
      <c r="C234" s="59" t="s">
        <v>544</v>
      </c>
      <c r="D234" s="59" t="s">
        <v>544</v>
      </c>
      <c r="E234" s="59" t="s">
        <v>544</v>
      </c>
      <c r="F234" s="59" t="s">
        <v>544</v>
      </c>
      <c r="G234" s="59" t="s">
        <v>544</v>
      </c>
      <c r="H234" s="59" t="s">
        <v>544</v>
      </c>
      <c r="I234" s="59" t="s">
        <v>544</v>
      </c>
      <c r="J234" s="59" t="s">
        <v>544</v>
      </c>
      <c r="K234" s="59" t="s">
        <v>544</v>
      </c>
      <c r="L234" s="59" t="s">
        <v>544</v>
      </c>
      <c r="M234" s="59" t="s">
        <v>544</v>
      </c>
      <c r="AH234" s="3">
        <v>28960</v>
      </c>
      <c r="AI234" s="58">
        <v>56.1</v>
      </c>
      <c r="AJ234" s="58">
        <v>43</v>
      </c>
      <c r="AK234" s="59" t="s">
        <v>544</v>
      </c>
      <c r="AL234" s="58">
        <v>98.9</v>
      </c>
      <c r="AM234" s="58">
        <v>95.4</v>
      </c>
      <c r="AN234" s="58">
        <v>102.5</v>
      </c>
      <c r="AO234" s="59" t="s">
        <v>544</v>
      </c>
      <c r="AP234" s="58">
        <v>1.1000000000000001</v>
      </c>
      <c r="AQ234" s="58">
        <v>2.5</v>
      </c>
      <c r="AR234" s="58">
        <v>69</v>
      </c>
      <c r="AV234" s="59" t="s">
        <v>748</v>
      </c>
      <c r="AW234" s="58">
        <v>421.26028000000002</v>
      </c>
      <c r="AX234" s="58">
        <v>56.75929</v>
      </c>
      <c r="AY234" s="58">
        <v>748.56096000000002</v>
      </c>
      <c r="AZ234" s="58">
        <v>76.813509999999994</v>
      </c>
      <c r="BA234" s="58">
        <v>46.718339999999998</v>
      </c>
      <c r="BB234" s="58">
        <v>432.04500000000002</v>
      </c>
      <c r="BC234" s="58">
        <v>57.587000000000003</v>
      </c>
      <c r="BD234" s="58">
        <v>769.93899999999996</v>
      </c>
      <c r="BE234" s="58">
        <v>82.105999999999995</v>
      </c>
      <c r="BF234" s="58">
        <v>49.951999999999998</v>
      </c>
    </row>
    <row r="235" spans="1:58">
      <c r="A235" s="59" t="s">
        <v>749</v>
      </c>
      <c r="B235" s="58">
        <v>833.31399999999996</v>
      </c>
      <c r="C235" s="59" t="s">
        <v>544</v>
      </c>
      <c r="D235" s="59" t="s">
        <v>544</v>
      </c>
      <c r="E235" s="59" t="s">
        <v>544</v>
      </c>
      <c r="F235" s="59" t="s">
        <v>544</v>
      </c>
      <c r="G235" s="59" t="s">
        <v>544</v>
      </c>
      <c r="H235" s="59" t="s">
        <v>544</v>
      </c>
      <c r="I235" s="59" t="s">
        <v>544</v>
      </c>
      <c r="J235" s="59" t="s">
        <v>544</v>
      </c>
      <c r="K235" s="59" t="s">
        <v>544</v>
      </c>
      <c r="L235" s="59" t="s">
        <v>544</v>
      </c>
      <c r="M235" s="59" t="s">
        <v>544</v>
      </c>
      <c r="AH235" s="3">
        <v>28990</v>
      </c>
      <c r="AI235" s="58">
        <v>24.9</v>
      </c>
      <c r="AJ235" s="58">
        <v>2</v>
      </c>
      <c r="AK235" s="59" t="s">
        <v>544</v>
      </c>
      <c r="AL235" s="58">
        <v>99.8</v>
      </c>
      <c r="AM235" s="58">
        <v>97.6</v>
      </c>
      <c r="AN235" s="58">
        <v>101.9</v>
      </c>
      <c r="AO235" s="59" t="s">
        <v>544</v>
      </c>
      <c r="AP235" s="58">
        <v>3.5</v>
      </c>
      <c r="AQ235" s="58">
        <v>7.5</v>
      </c>
      <c r="AR235" s="58">
        <v>74.099999999999994</v>
      </c>
      <c r="AV235" s="59" t="s">
        <v>749</v>
      </c>
      <c r="AW235" s="58">
        <v>422.17196000000001</v>
      </c>
      <c r="AX235" s="58">
        <v>57.821150000000003</v>
      </c>
      <c r="AY235" s="58">
        <v>745.01329999999996</v>
      </c>
      <c r="AZ235" s="58">
        <v>77.237650000000002</v>
      </c>
      <c r="BA235" s="58">
        <v>46.944139999999997</v>
      </c>
      <c r="BB235" s="58">
        <v>435.18900000000002</v>
      </c>
      <c r="BC235" s="58">
        <v>58.491</v>
      </c>
      <c r="BD235" s="58">
        <v>774.10799999999995</v>
      </c>
      <c r="BE235" s="58">
        <v>83.552999999999997</v>
      </c>
      <c r="BF235" s="58">
        <v>50.750999999999998</v>
      </c>
    </row>
    <row r="236" spans="1:58">
      <c r="A236" s="59" t="s">
        <v>750</v>
      </c>
      <c r="B236" s="58">
        <v>842.35299999999995</v>
      </c>
      <c r="C236" s="59" t="s">
        <v>544</v>
      </c>
      <c r="D236" s="59" t="s">
        <v>544</v>
      </c>
      <c r="E236" s="59" t="s">
        <v>544</v>
      </c>
      <c r="F236" s="59" t="s">
        <v>544</v>
      </c>
      <c r="G236" s="59" t="s">
        <v>544</v>
      </c>
      <c r="H236" s="59" t="s">
        <v>544</v>
      </c>
      <c r="I236" s="59" t="s">
        <v>544</v>
      </c>
      <c r="J236" s="59" t="s">
        <v>544</v>
      </c>
      <c r="K236" s="59" t="s">
        <v>544</v>
      </c>
      <c r="L236" s="59" t="s">
        <v>544</v>
      </c>
      <c r="M236" s="59" t="s">
        <v>544</v>
      </c>
      <c r="AH236" s="3">
        <v>29021</v>
      </c>
      <c r="AI236" s="58">
        <v>20.6</v>
      </c>
      <c r="AJ236" s="58">
        <v>1</v>
      </c>
      <c r="AK236" s="59" t="s">
        <v>544</v>
      </c>
      <c r="AL236" s="58">
        <v>99.3</v>
      </c>
      <c r="AM236" s="58">
        <v>97</v>
      </c>
      <c r="AN236" s="58">
        <v>101.5</v>
      </c>
      <c r="AO236" s="59" t="s">
        <v>544</v>
      </c>
      <c r="AP236" s="58">
        <v>-1</v>
      </c>
      <c r="AQ236" s="58">
        <v>5.4</v>
      </c>
      <c r="AR236" s="58">
        <v>76.400000000000006</v>
      </c>
      <c r="AV236" s="59" t="s">
        <v>750</v>
      </c>
      <c r="AW236" s="58">
        <v>422.85320999999999</v>
      </c>
      <c r="AX236" s="58">
        <v>57.981540000000003</v>
      </c>
      <c r="AY236" s="58">
        <v>750.60594000000003</v>
      </c>
      <c r="AZ236" s="58">
        <v>78.133210000000005</v>
      </c>
      <c r="BA236" s="58">
        <v>47.711350000000003</v>
      </c>
      <c r="BB236" s="58">
        <v>437.45600000000002</v>
      </c>
      <c r="BC236" s="58">
        <v>58.786000000000001</v>
      </c>
      <c r="BD236" s="58">
        <v>782.57600000000002</v>
      </c>
      <c r="BE236" s="58">
        <v>85.522999999999996</v>
      </c>
      <c r="BF236" s="58">
        <v>52.128999999999998</v>
      </c>
    </row>
    <row r="237" spans="1:58">
      <c r="A237" s="59" t="s">
        <v>751</v>
      </c>
      <c r="B237" s="58">
        <v>843.06200000000001</v>
      </c>
      <c r="C237" s="59" t="s">
        <v>544</v>
      </c>
      <c r="D237" s="59" t="s">
        <v>544</v>
      </c>
      <c r="E237" s="59" t="s">
        <v>544</v>
      </c>
      <c r="F237" s="59" t="s">
        <v>544</v>
      </c>
      <c r="G237" s="59" t="s">
        <v>544</v>
      </c>
      <c r="H237" s="59" t="s">
        <v>544</v>
      </c>
      <c r="I237" s="59" t="s">
        <v>544</v>
      </c>
      <c r="J237" s="59" t="s">
        <v>544</v>
      </c>
      <c r="K237" s="59" t="s">
        <v>544</v>
      </c>
      <c r="L237" s="59" t="s">
        <v>544</v>
      </c>
      <c r="M237" s="59" t="s">
        <v>544</v>
      </c>
      <c r="AH237" s="3">
        <v>29051</v>
      </c>
      <c r="AI237" s="58">
        <v>22.4</v>
      </c>
      <c r="AJ237" s="58">
        <v>2</v>
      </c>
      <c r="AK237" s="59" t="s">
        <v>544</v>
      </c>
      <c r="AL237" s="58">
        <v>99.5</v>
      </c>
      <c r="AM237" s="58">
        <v>96.9</v>
      </c>
      <c r="AN237" s="58">
        <v>102.2</v>
      </c>
      <c r="AO237" s="59" t="s">
        <v>544</v>
      </c>
      <c r="AP237" s="58">
        <v>-1.8</v>
      </c>
      <c r="AQ237" s="58">
        <v>4.5</v>
      </c>
      <c r="AR237" s="58">
        <v>74.099999999999994</v>
      </c>
      <c r="AV237" s="59" t="s">
        <v>751</v>
      </c>
      <c r="AW237" s="58">
        <v>422.65285</v>
      </c>
      <c r="AX237" s="58">
        <v>58.338529999999999</v>
      </c>
      <c r="AY237" s="58">
        <v>757.45696999999996</v>
      </c>
      <c r="AZ237" s="58">
        <v>78.708420000000004</v>
      </c>
      <c r="BA237" s="58">
        <v>48.15851</v>
      </c>
      <c r="BB237" s="58">
        <v>439.51299999999998</v>
      </c>
      <c r="BC237" s="58">
        <v>59.274000000000001</v>
      </c>
      <c r="BD237" s="58">
        <v>794.14800000000002</v>
      </c>
      <c r="BE237" s="58">
        <v>87.444999999999993</v>
      </c>
      <c r="BF237" s="58">
        <v>53.322000000000003</v>
      </c>
    </row>
    <row r="238" spans="1:58">
      <c r="A238" s="59" t="s">
        <v>752</v>
      </c>
      <c r="B238" s="58">
        <v>853.61400000000003</v>
      </c>
      <c r="C238" s="59" t="s">
        <v>544</v>
      </c>
      <c r="D238" s="59" t="s">
        <v>544</v>
      </c>
      <c r="E238" s="59" t="s">
        <v>544</v>
      </c>
      <c r="F238" s="59" t="s">
        <v>544</v>
      </c>
      <c r="G238" s="59" t="s">
        <v>544</v>
      </c>
      <c r="H238" s="59" t="s">
        <v>544</v>
      </c>
      <c r="I238" s="59" t="s">
        <v>544</v>
      </c>
      <c r="J238" s="59" t="s">
        <v>544</v>
      </c>
      <c r="K238" s="59" t="s">
        <v>544</v>
      </c>
      <c r="L238" s="59" t="s">
        <v>544</v>
      </c>
      <c r="M238" s="59" t="s">
        <v>544</v>
      </c>
      <c r="AH238" s="3">
        <v>29082</v>
      </c>
      <c r="AI238" s="58">
        <v>26.7</v>
      </c>
      <c r="AJ238" s="58">
        <v>2</v>
      </c>
      <c r="AK238" s="59" t="s">
        <v>544</v>
      </c>
      <c r="AL238" s="58">
        <v>99.1</v>
      </c>
      <c r="AM238" s="58">
        <v>97.7</v>
      </c>
      <c r="AN238" s="58">
        <v>100.6</v>
      </c>
      <c r="AO238" s="59" t="s">
        <v>544</v>
      </c>
      <c r="AP238" s="58">
        <v>-2.1</v>
      </c>
      <c r="AQ238" s="58">
        <v>4.5</v>
      </c>
      <c r="AR238" s="58">
        <v>72</v>
      </c>
      <c r="AV238" s="59" t="s">
        <v>752</v>
      </c>
      <c r="AW238" s="58">
        <v>425.81867</v>
      </c>
      <c r="AX238" s="58">
        <v>58.752420000000001</v>
      </c>
      <c r="AY238" s="58">
        <v>761.09222</v>
      </c>
      <c r="AZ238" s="58">
        <v>79.85154</v>
      </c>
      <c r="BA238" s="58">
        <v>48.662680000000002</v>
      </c>
      <c r="BB238" s="58">
        <v>444.209</v>
      </c>
      <c r="BC238" s="58">
        <v>60.030999999999999</v>
      </c>
      <c r="BD238" s="58">
        <v>801.24400000000003</v>
      </c>
      <c r="BE238" s="58">
        <v>89.72</v>
      </c>
      <c r="BF238" s="58">
        <v>54.482999999999997</v>
      </c>
    </row>
    <row r="239" spans="1:58">
      <c r="A239" s="59" t="s">
        <v>815</v>
      </c>
      <c r="B239" s="58">
        <v>862.88400000000001</v>
      </c>
      <c r="C239" s="59" t="s">
        <v>544</v>
      </c>
      <c r="D239" s="59" t="s">
        <v>544</v>
      </c>
      <c r="E239" s="59" t="s">
        <v>544</v>
      </c>
      <c r="F239" s="59" t="s">
        <v>544</v>
      </c>
      <c r="G239" s="59" t="s">
        <v>544</v>
      </c>
      <c r="H239" s="59" t="s">
        <v>544</v>
      </c>
      <c r="I239" s="59" t="s">
        <v>544</v>
      </c>
      <c r="J239" s="59" t="s">
        <v>544</v>
      </c>
      <c r="K239" s="59" t="s">
        <v>544</v>
      </c>
      <c r="L239" s="59" t="s">
        <v>544</v>
      </c>
      <c r="M239" s="59" t="s">
        <v>544</v>
      </c>
      <c r="AH239" s="3">
        <v>29113</v>
      </c>
      <c r="AI239" s="58">
        <v>25.4</v>
      </c>
      <c r="AJ239" s="58">
        <v>0</v>
      </c>
      <c r="AK239" s="59" t="s">
        <v>544</v>
      </c>
      <c r="AL239" s="58">
        <v>98.5</v>
      </c>
      <c r="AM239" s="58">
        <v>97.6</v>
      </c>
      <c r="AN239" s="58">
        <v>99.4</v>
      </c>
      <c r="AO239" s="59" t="s">
        <v>544</v>
      </c>
      <c r="AP239" s="58">
        <v>-12.9</v>
      </c>
      <c r="AQ239" s="58">
        <v>4</v>
      </c>
      <c r="AR239" s="58">
        <v>75.8</v>
      </c>
      <c r="AV239" s="59" t="s">
        <v>815</v>
      </c>
      <c r="AW239" s="58">
        <v>429.63578999999999</v>
      </c>
      <c r="AX239" s="58">
        <v>59.320210000000003</v>
      </c>
      <c r="AY239" s="58">
        <v>763.20690000000002</v>
      </c>
      <c r="AZ239" s="58">
        <v>81.904809999999998</v>
      </c>
      <c r="BA239" s="58">
        <v>49.879289999999997</v>
      </c>
      <c r="BB239" s="58">
        <v>448.08300000000003</v>
      </c>
      <c r="BC239" s="58">
        <v>60.655999999999999</v>
      </c>
      <c r="BD239" s="58">
        <v>805.77099999999996</v>
      </c>
      <c r="BE239" s="58">
        <v>93.123000000000005</v>
      </c>
      <c r="BF239" s="58">
        <v>56.475000000000001</v>
      </c>
    </row>
    <row r="240" spans="1:58">
      <c r="A240" s="59" t="s">
        <v>816</v>
      </c>
      <c r="B240" s="58">
        <v>864.33699999999999</v>
      </c>
      <c r="C240" s="59" t="s">
        <v>544</v>
      </c>
      <c r="D240" s="59" t="s">
        <v>544</v>
      </c>
      <c r="E240" s="59" t="s">
        <v>544</v>
      </c>
      <c r="F240" s="59" t="s">
        <v>544</v>
      </c>
      <c r="G240" s="59" t="s">
        <v>544</v>
      </c>
      <c r="H240" s="59" t="s">
        <v>544</v>
      </c>
      <c r="I240" s="59" t="s">
        <v>544</v>
      </c>
      <c r="J240" s="59" t="s">
        <v>544</v>
      </c>
      <c r="K240" s="59" t="s">
        <v>544</v>
      </c>
      <c r="L240" s="59" t="s">
        <v>544</v>
      </c>
      <c r="M240" s="59" t="s">
        <v>544</v>
      </c>
      <c r="AH240" s="3">
        <v>29143</v>
      </c>
      <c r="AI240" s="58">
        <v>22.3</v>
      </c>
      <c r="AJ240" s="58">
        <v>1</v>
      </c>
      <c r="AK240" s="59" t="s">
        <v>544</v>
      </c>
      <c r="AL240" s="58">
        <v>99</v>
      </c>
      <c r="AM240" s="58">
        <v>98.9</v>
      </c>
      <c r="AN240" s="58">
        <v>99.1</v>
      </c>
      <c r="AO240" s="59" t="s">
        <v>544</v>
      </c>
      <c r="AP240" s="58">
        <v>1.3</v>
      </c>
      <c r="AQ240" s="58">
        <v>4.8</v>
      </c>
      <c r="AR240" s="58">
        <v>75.7</v>
      </c>
      <c r="AV240" s="59" t="s">
        <v>816</v>
      </c>
      <c r="AW240" s="58">
        <v>429.51557000000003</v>
      </c>
      <c r="AX240" s="58">
        <v>59.294339999999998</v>
      </c>
      <c r="AY240" s="58">
        <v>763.97595000000001</v>
      </c>
      <c r="AZ240" s="58">
        <v>81.045640000000006</v>
      </c>
      <c r="BA240" s="58">
        <v>49.445250000000001</v>
      </c>
      <c r="BB240" s="58">
        <v>451.31299999999999</v>
      </c>
      <c r="BC240" s="58">
        <v>60.93</v>
      </c>
      <c r="BD240" s="58">
        <v>813.96400000000006</v>
      </c>
      <c r="BE240" s="58">
        <v>92.981999999999999</v>
      </c>
      <c r="BF240" s="58">
        <v>56.488</v>
      </c>
    </row>
    <row r="241" spans="1:58">
      <c r="A241" s="59" t="s">
        <v>817</v>
      </c>
      <c r="B241" s="58">
        <v>872.995</v>
      </c>
      <c r="C241" s="59" t="s">
        <v>544</v>
      </c>
      <c r="D241" s="59" t="s">
        <v>544</v>
      </c>
      <c r="E241" s="59" t="s">
        <v>544</v>
      </c>
      <c r="F241" s="59" t="s">
        <v>544</v>
      </c>
      <c r="G241" s="59" t="s">
        <v>544</v>
      </c>
      <c r="H241" s="59" t="s">
        <v>544</v>
      </c>
      <c r="I241" s="59" t="s">
        <v>544</v>
      </c>
      <c r="J241" s="59" t="s">
        <v>544</v>
      </c>
      <c r="K241" s="59" t="s">
        <v>544</v>
      </c>
      <c r="L241" s="59" t="s">
        <v>544</v>
      </c>
      <c r="M241" s="59" t="s">
        <v>544</v>
      </c>
      <c r="AH241" s="3">
        <v>29174</v>
      </c>
      <c r="AI241" s="58">
        <v>20.7</v>
      </c>
      <c r="AJ241" s="58">
        <v>27</v>
      </c>
      <c r="AK241" s="59" t="s">
        <v>544</v>
      </c>
      <c r="AL241" s="58">
        <v>97.5</v>
      </c>
      <c r="AM241" s="58">
        <v>97.6</v>
      </c>
      <c r="AN241" s="58">
        <v>97.4</v>
      </c>
      <c r="AO241" s="59" t="s">
        <v>544</v>
      </c>
      <c r="AP241" s="58">
        <v>1.4</v>
      </c>
      <c r="AQ241" s="58">
        <v>4.3</v>
      </c>
      <c r="AR241" s="58">
        <v>72.400000000000006</v>
      </c>
      <c r="AV241" s="59" t="s">
        <v>817</v>
      </c>
      <c r="AW241" s="58">
        <v>430.67772000000002</v>
      </c>
      <c r="AX241" s="58">
        <v>58.492440000000002</v>
      </c>
      <c r="AY241" s="58">
        <v>761.52912000000003</v>
      </c>
      <c r="AZ241" s="58">
        <v>81.322329999999994</v>
      </c>
      <c r="BA241" s="58">
        <v>49.800379999999997</v>
      </c>
      <c r="BB241" s="58">
        <v>453.87299999999999</v>
      </c>
      <c r="BC241" s="58">
        <v>60.414000000000001</v>
      </c>
      <c r="BD241" s="58">
        <v>816.81200000000001</v>
      </c>
      <c r="BE241" s="58">
        <v>94.007000000000005</v>
      </c>
      <c r="BF241" s="58">
        <v>57.320999999999998</v>
      </c>
    </row>
    <row r="242" spans="1:58">
      <c r="A242" s="59" t="s">
        <v>818</v>
      </c>
      <c r="B242" s="58">
        <v>878.99599999999998</v>
      </c>
      <c r="C242" s="59" t="s">
        <v>544</v>
      </c>
      <c r="D242" s="59" t="s">
        <v>544</v>
      </c>
      <c r="E242" s="59" t="s">
        <v>544</v>
      </c>
      <c r="F242" s="59" t="s">
        <v>544</v>
      </c>
      <c r="G242" s="59" t="s">
        <v>544</v>
      </c>
      <c r="H242" s="59" t="s">
        <v>544</v>
      </c>
      <c r="I242" s="59" t="s">
        <v>544</v>
      </c>
      <c r="J242" s="59" t="s">
        <v>544</v>
      </c>
      <c r="K242" s="59" t="s">
        <v>544</v>
      </c>
      <c r="L242" s="59" t="s">
        <v>544</v>
      </c>
      <c r="M242" s="59" t="s">
        <v>544</v>
      </c>
      <c r="AH242" s="3">
        <v>29204</v>
      </c>
      <c r="AI242" s="58">
        <v>22</v>
      </c>
      <c r="AJ242" s="58">
        <v>55</v>
      </c>
      <c r="AK242" s="59" t="s">
        <v>544</v>
      </c>
      <c r="AL242" s="58">
        <v>95.6</v>
      </c>
      <c r="AM242" s="58">
        <v>95.6</v>
      </c>
      <c r="AN242" s="58">
        <v>95.5</v>
      </c>
      <c r="AO242" s="59" t="s">
        <v>544</v>
      </c>
      <c r="AP242" s="58">
        <v>-8.6</v>
      </c>
      <c r="AQ242" s="58">
        <v>2.4</v>
      </c>
      <c r="AR242" s="58">
        <v>65.099999999999994</v>
      </c>
      <c r="AV242" s="59" t="s">
        <v>818</v>
      </c>
      <c r="AW242" s="58">
        <v>430.91815000000003</v>
      </c>
      <c r="AX242" s="58">
        <v>57.328389999999999</v>
      </c>
      <c r="AY242" s="58">
        <v>763.48654999999997</v>
      </c>
      <c r="AZ242" s="58">
        <v>81.679100000000005</v>
      </c>
      <c r="BA242" s="58">
        <v>50.023969999999998</v>
      </c>
      <c r="BB242" s="58">
        <v>455.44099999999997</v>
      </c>
      <c r="BC242" s="58">
        <v>59.451999999999998</v>
      </c>
      <c r="BD242" s="58">
        <v>817.17100000000005</v>
      </c>
      <c r="BE242" s="58">
        <v>95.146000000000001</v>
      </c>
      <c r="BF242" s="58">
        <v>58.03</v>
      </c>
    </row>
    <row r="243" spans="1:58">
      <c r="A243" s="59" t="s">
        <v>908</v>
      </c>
      <c r="B243" s="58">
        <v>867.072</v>
      </c>
      <c r="C243" s="59" t="s">
        <v>544</v>
      </c>
      <c r="D243" s="59" t="s">
        <v>544</v>
      </c>
      <c r="E243" s="59" t="s">
        <v>544</v>
      </c>
      <c r="F243" s="59" t="s">
        <v>544</v>
      </c>
      <c r="G243" s="59" t="s">
        <v>544</v>
      </c>
      <c r="H243" s="59" t="s">
        <v>544</v>
      </c>
      <c r="I243" s="59" t="s">
        <v>544</v>
      </c>
      <c r="J243" s="59" t="s">
        <v>544</v>
      </c>
      <c r="K243" s="59" t="s">
        <v>544</v>
      </c>
      <c r="L243" s="59" t="s">
        <v>544</v>
      </c>
      <c r="M243" s="59" t="s">
        <v>544</v>
      </c>
      <c r="AH243" s="3">
        <v>29235</v>
      </c>
      <c r="AI243" s="58">
        <v>32.9</v>
      </c>
      <c r="AJ243" s="58">
        <v>86</v>
      </c>
      <c r="AK243" s="59" t="s">
        <v>544</v>
      </c>
      <c r="AL243" s="58">
        <v>96.5</v>
      </c>
      <c r="AM243" s="58">
        <v>98.5</v>
      </c>
      <c r="AN243" s="58">
        <v>94.5</v>
      </c>
      <c r="AO243" s="59" t="s">
        <v>544</v>
      </c>
      <c r="AP243" s="58">
        <v>4.5999999999999996</v>
      </c>
      <c r="AQ243" s="58">
        <v>1.4</v>
      </c>
      <c r="AR243" s="58">
        <v>47.6</v>
      </c>
      <c r="AV243" s="59" t="s">
        <v>908</v>
      </c>
      <c r="AW243" s="58">
        <v>421.38047</v>
      </c>
      <c r="AX243" s="58">
        <v>53.415819999999997</v>
      </c>
      <c r="AY243" s="58">
        <v>756.05876999999998</v>
      </c>
      <c r="AZ243" s="58">
        <v>85.195859999999996</v>
      </c>
      <c r="BA243" s="58">
        <v>52.194130000000001</v>
      </c>
      <c r="BB243" s="58">
        <v>447.096</v>
      </c>
      <c r="BC243" s="58">
        <v>55.472000000000001</v>
      </c>
      <c r="BD243" s="58">
        <v>812.03300000000002</v>
      </c>
      <c r="BE243" s="58">
        <v>99.998000000000005</v>
      </c>
      <c r="BF243" s="58">
        <v>61.061999999999998</v>
      </c>
    </row>
    <row r="244" spans="1:58">
      <c r="A244" s="59" t="s">
        <v>909</v>
      </c>
      <c r="B244" s="58">
        <v>785.46600000000001</v>
      </c>
      <c r="C244" s="59" t="s">
        <v>544</v>
      </c>
      <c r="D244" s="59" t="s">
        <v>544</v>
      </c>
      <c r="E244" s="59" t="s">
        <v>544</v>
      </c>
      <c r="F244" s="59" t="s">
        <v>544</v>
      </c>
      <c r="G244" s="59" t="s">
        <v>544</v>
      </c>
      <c r="H244" s="59" t="s">
        <v>544</v>
      </c>
      <c r="I244" s="59" t="s">
        <v>544</v>
      </c>
      <c r="J244" s="59" t="s">
        <v>544</v>
      </c>
      <c r="K244" s="59" t="s">
        <v>544</v>
      </c>
      <c r="L244" s="59" t="s">
        <v>544</v>
      </c>
      <c r="M244" s="59" t="s">
        <v>544</v>
      </c>
      <c r="AH244" s="3">
        <v>29266</v>
      </c>
      <c r="AI244" s="58">
        <v>1.6</v>
      </c>
      <c r="AJ244" s="58">
        <v>49</v>
      </c>
      <c r="AK244" s="59" t="s">
        <v>544</v>
      </c>
      <c r="AL244" s="58">
        <v>95.9</v>
      </c>
      <c r="AM244" s="58">
        <v>97.3</v>
      </c>
      <c r="AN244" s="58">
        <v>94.6</v>
      </c>
      <c r="AO244" s="59" t="s">
        <v>544</v>
      </c>
      <c r="AP244" s="58">
        <v>8.6999999999999993</v>
      </c>
      <c r="AQ244" s="58">
        <v>-1</v>
      </c>
      <c r="AR244" s="58">
        <v>57.3</v>
      </c>
      <c r="AV244" s="59" t="s">
        <v>909</v>
      </c>
      <c r="AW244" s="58">
        <v>372.93074999999999</v>
      </c>
      <c r="AX244" s="58">
        <v>45.329720000000002</v>
      </c>
      <c r="AY244" s="58">
        <v>698.24456999999995</v>
      </c>
      <c r="AZ244" s="58">
        <v>81.540760000000006</v>
      </c>
      <c r="BA244" s="58">
        <v>50.234380000000002</v>
      </c>
      <c r="BB244" s="58">
        <v>397.16300000000001</v>
      </c>
      <c r="BC244" s="58">
        <v>47.201000000000001</v>
      </c>
      <c r="BD244" s="58">
        <v>752.04700000000003</v>
      </c>
      <c r="BE244" s="58">
        <v>96.122</v>
      </c>
      <c r="BF244" s="58">
        <v>59.043999999999997</v>
      </c>
    </row>
    <row r="245" spans="1:58">
      <c r="A245" s="59" t="s">
        <v>910</v>
      </c>
      <c r="B245" s="58">
        <v>848.85599999999999</v>
      </c>
      <c r="C245" s="59" t="s">
        <v>544</v>
      </c>
      <c r="D245" s="59" t="s">
        <v>544</v>
      </c>
      <c r="E245" s="59" t="s">
        <v>544</v>
      </c>
      <c r="F245" s="59" t="s">
        <v>544</v>
      </c>
      <c r="G245" s="59" t="s">
        <v>544</v>
      </c>
      <c r="H245" s="59" t="s">
        <v>544</v>
      </c>
      <c r="I245" s="59" t="s">
        <v>544</v>
      </c>
      <c r="J245" s="59" t="s">
        <v>544</v>
      </c>
      <c r="K245" s="59" t="s">
        <v>544</v>
      </c>
      <c r="L245" s="59" t="s">
        <v>544</v>
      </c>
      <c r="M245" s="59" t="s">
        <v>544</v>
      </c>
      <c r="AH245" s="3">
        <v>29295</v>
      </c>
      <c r="AI245" s="58">
        <v>14.1</v>
      </c>
      <c r="AJ245" s="58">
        <v>23</v>
      </c>
      <c r="AK245" s="59" t="s">
        <v>544</v>
      </c>
      <c r="AL245" s="58">
        <v>94.2</v>
      </c>
      <c r="AM245" s="58">
        <v>95.9</v>
      </c>
      <c r="AN245" s="58">
        <v>92.5</v>
      </c>
      <c r="AO245" s="59" t="s">
        <v>544</v>
      </c>
      <c r="AP245" s="58">
        <v>1.6</v>
      </c>
      <c r="AQ245" s="58">
        <v>-5</v>
      </c>
      <c r="AR245" s="58">
        <v>65.3</v>
      </c>
      <c r="AV245" s="59" t="s">
        <v>910</v>
      </c>
      <c r="AW245" s="58">
        <v>414.80829999999997</v>
      </c>
      <c r="AX245" s="58">
        <v>52.520800000000001</v>
      </c>
      <c r="AY245" s="58">
        <v>733.54834000000005</v>
      </c>
      <c r="AZ245" s="58">
        <v>80.484999999999999</v>
      </c>
      <c r="BA245" s="58">
        <v>49.660060000000001</v>
      </c>
      <c r="BB245" s="58">
        <v>436.029</v>
      </c>
      <c r="BC245" s="58">
        <v>54.933999999999997</v>
      </c>
      <c r="BD245" s="58">
        <v>788.06399999999996</v>
      </c>
      <c r="BE245" s="58">
        <v>93.418999999999997</v>
      </c>
      <c r="BF245" s="58">
        <v>57.448999999999998</v>
      </c>
    </row>
    <row r="246" spans="1:58">
      <c r="A246" s="59" t="s">
        <v>911</v>
      </c>
      <c r="B246">
        <v>858.83</v>
      </c>
      <c r="C246" s="114" t="s">
        <v>544</v>
      </c>
      <c r="D246" s="114" t="s">
        <v>544</v>
      </c>
      <c r="E246" s="114" t="s">
        <v>544</v>
      </c>
      <c r="F246" s="114" t="s">
        <v>544</v>
      </c>
      <c r="G246" s="114" t="s">
        <v>544</v>
      </c>
      <c r="H246" s="114" t="s">
        <v>544</v>
      </c>
      <c r="I246" s="114" t="s">
        <v>544</v>
      </c>
      <c r="J246" s="114" t="s">
        <v>544</v>
      </c>
      <c r="K246" s="114" t="s">
        <v>544</v>
      </c>
      <c r="L246" s="114" t="s">
        <v>544</v>
      </c>
      <c r="M246" s="114" t="s">
        <v>544</v>
      </c>
      <c r="AH246" s="3">
        <v>29326</v>
      </c>
      <c r="AI246" s="58">
        <v>33.4</v>
      </c>
      <c r="AJ246" s="58">
        <v>19</v>
      </c>
      <c r="AK246" s="59" t="s">
        <v>544</v>
      </c>
      <c r="AL246" s="58">
        <v>92.3</v>
      </c>
      <c r="AM246" s="58">
        <v>93.8</v>
      </c>
      <c r="AN246" s="58">
        <v>90.8</v>
      </c>
      <c r="AO246" s="59" t="s">
        <v>544</v>
      </c>
      <c r="AP246" s="58">
        <v>-5.6</v>
      </c>
      <c r="AQ246" s="58">
        <v>-3.6</v>
      </c>
      <c r="AR246" s="58">
        <v>69.3</v>
      </c>
      <c r="AV246" s="59" t="s">
        <v>911</v>
      </c>
      <c r="AW246">
        <v>405.47102000000001</v>
      </c>
      <c r="AX246">
        <v>53.508940000000003</v>
      </c>
      <c r="AY246">
        <v>732.35987999999998</v>
      </c>
      <c r="AZ246">
        <v>83.484809999999996</v>
      </c>
      <c r="BA246">
        <v>51.852170000000001</v>
      </c>
      <c r="BB246">
        <v>429.15</v>
      </c>
      <c r="BC246">
        <v>56.042999999999999</v>
      </c>
      <c r="BD246">
        <v>789.15599999999995</v>
      </c>
      <c r="BE246">
        <v>97.525999999999996</v>
      </c>
      <c r="BF246">
        <v>60.412999999999997</v>
      </c>
    </row>
    <row r="247" spans="1:58">
      <c r="A247" s="114" t="s">
        <v>990</v>
      </c>
      <c r="B247" s="114">
        <v>856.98900000000003</v>
      </c>
      <c r="C247" s="114" t="s">
        <v>544</v>
      </c>
      <c r="D247" s="114" t="s">
        <v>544</v>
      </c>
      <c r="E247" s="114" t="s">
        <v>544</v>
      </c>
      <c r="F247" s="114" t="s">
        <v>544</v>
      </c>
      <c r="G247" s="114" t="s">
        <v>544</v>
      </c>
      <c r="H247" s="114" t="s">
        <v>544</v>
      </c>
      <c r="I247" s="114" t="s">
        <v>544</v>
      </c>
      <c r="J247" s="114" t="s">
        <v>544</v>
      </c>
      <c r="K247" s="114" t="s">
        <v>544</v>
      </c>
      <c r="L247" s="114" t="s">
        <v>544</v>
      </c>
      <c r="M247" s="114" t="s">
        <v>544</v>
      </c>
      <c r="AH247" s="3">
        <v>29356</v>
      </c>
      <c r="AI247" s="58">
        <v>25.2</v>
      </c>
      <c r="AJ247" s="58">
        <v>2</v>
      </c>
      <c r="AK247" s="59" t="s">
        <v>544</v>
      </c>
      <c r="AL247" s="58">
        <v>90.4</v>
      </c>
      <c r="AM247" s="58">
        <v>90.6</v>
      </c>
      <c r="AN247" s="58">
        <v>90.2</v>
      </c>
      <c r="AO247" s="59" t="s">
        <v>544</v>
      </c>
      <c r="AP247" s="58">
        <v>-7.6</v>
      </c>
      <c r="AQ247" s="58">
        <v>-10.1</v>
      </c>
      <c r="AR247" s="58">
        <v>72.099999999999994</v>
      </c>
      <c r="AV247" s="114" t="s">
        <v>990</v>
      </c>
      <c r="AW247" s="114">
        <v>383.75076999999999</v>
      </c>
      <c r="AX247" s="114">
        <v>53.410640000000001</v>
      </c>
      <c r="AY247" s="114">
        <v>723.06206999999995</v>
      </c>
      <c r="AZ247" s="114">
        <v>84.438630000000003</v>
      </c>
      <c r="BA247" s="114">
        <v>51.725020000000001</v>
      </c>
      <c r="BB247" s="114">
        <v>415.31099999999998</v>
      </c>
      <c r="BC247" s="114">
        <v>56.018999999999998</v>
      </c>
      <c r="BD247" s="114">
        <v>792.19</v>
      </c>
      <c r="BE247" s="114">
        <v>100.90600000000001</v>
      </c>
      <c r="BF247" s="114">
        <v>61.674999999999997</v>
      </c>
    </row>
    <row r="248" spans="1:58">
      <c r="A248" s="114" t="s">
        <v>1002</v>
      </c>
      <c r="B248" s="114">
        <v>868.68600000000004</v>
      </c>
      <c r="C248" s="114" t="s">
        <v>544</v>
      </c>
      <c r="D248" s="114" t="s">
        <v>544</v>
      </c>
      <c r="E248" s="114" t="s">
        <v>544</v>
      </c>
      <c r="F248" s="114" t="s">
        <v>544</v>
      </c>
      <c r="G248" s="114" t="s">
        <v>544</v>
      </c>
      <c r="H248" s="114" t="s">
        <v>544</v>
      </c>
      <c r="I248" s="114" t="s">
        <v>544</v>
      </c>
      <c r="J248" s="114" t="s">
        <v>544</v>
      </c>
      <c r="K248" s="114" t="s">
        <v>544</v>
      </c>
      <c r="L248" s="114" t="s">
        <v>544</v>
      </c>
      <c r="M248" s="114" t="s">
        <v>544</v>
      </c>
      <c r="AH248" s="3">
        <v>29387</v>
      </c>
      <c r="AI248" s="58">
        <v>47</v>
      </c>
      <c r="AJ248" s="58">
        <v>27</v>
      </c>
      <c r="AK248" s="59" t="s">
        <v>544</v>
      </c>
      <c r="AL248" s="58">
        <v>87.5</v>
      </c>
      <c r="AM248" s="58">
        <v>88.2</v>
      </c>
      <c r="AN248" s="58">
        <v>86.8</v>
      </c>
      <c r="AO248" s="59" t="s">
        <v>544</v>
      </c>
      <c r="AP248" s="58">
        <v>-14.6</v>
      </c>
      <c r="AQ248" s="58">
        <v>-17.600000000000001</v>
      </c>
      <c r="AR248" s="58">
        <v>72.400000000000006</v>
      </c>
      <c r="AV248" s="114" t="s">
        <v>1002</v>
      </c>
      <c r="AW248" s="114" t="s">
        <v>544</v>
      </c>
      <c r="AX248" s="114" t="s">
        <v>544</v>
      </c>
      <c r="AY248" s="114" t="s">
        <v>544</v>
      </c>
      <c r="AZ248" s="114" t="s">
        <v>544</v>
      </c>
      <c r="BA248" s="114" t="s">
        <v>544</v>
      </c>
      <c r="BB248" s="114" t="s">
        <v>544</v>
      </c>
      <c r="BC248" s="114" t="s">
        <v>544</v>
      </c>
      <c r="BD248" s="114" t="s">
        <v>544</v>
      </c>
      <c r="BE248" s="114" t="s">
        <v>544</v>
      </c>
      <c r="BF248" s="114" t="s">
        <v>544</v>
      </c>
    </row>
    <row r="249" spans="1:58">
      <c r="A249" s="114" t="s">
        <v>1004</v>
      </c>
      <c r="B249" s="114" t="s">
        <v>544</v>
      </c>
      <c r="C249" s="114" t="s">
        <v>544</v>
      </c>
      <c r="D249" s="114" t="s">
        <v>544</v>
      </c>
      <c r="E249" s="114" t="s">
        <v>544</v>
      </c>
      <c r="F249" s="114" t="s">
        <v>544</v>
      </c>
      <c r="G249" s="114" t="s">
        <v>544</v>
      </c>
      <c r="H249" s="114" t="s">
        <v>544</v>
      </c>
      <c r="I249" s="114" t="s">
        <v>544</v>
      </c>
      <c r="J249" s="114" t="s">
        <v>544</v>
      </c>
      <c r="K249" s="114" t="s">
        <v>544</v>
      </c>
      <c r="L249" s="114" t="s">
        <v>544</v>
      </c>
      <c r="M249" s="114" t="s">
        <v>544</v>
      </c>
      <c r="AH249" s="3">
        <v>29417</v>
      </c>
      <c r="AI249" s="58">
        <v>45.3</v>
      </c>
      <c r="AJ249" s="58">
        <v>25</v>
      </c>
      <c r="AK249" s="59" t="s">
        <v>544</v>
      </c>
      <c r="AL249" s="58">
        <v>87.3</v>
      </c>
      <c r="AM249" s="58">
        <v>87.5</v>
      </c>
      <c r="AN249" s="58">
        <v>87</v>
      </c>
      <c r="AO249" s="59" t="s">
        <v>544</v>
      </c>
      <c r="AP249" s="58">
        <v>-4.4000000000000004</v>
      </c>
      <c r="AQ249" s="58">
        <v>-15.6</v>
      </c>
      <c r="AR249" s="58">
        <v>68.5</v>
      </c>
      <c r="AV249" s="114" t="s">
        <v>1004</v>
      </c>
      <c r="AW249" s="114" t="s">
        <v>544</v>
      </c>
      <c r="AX249" s="114" t="s">
        <v>544</v>
      </c>
      <c r="AY249" s="114" t="s">
        <v>544</v>
      </c>
      <c r="AZ249" s="114" t="s">
        <v>544</v>
      </c>
      <c r="BA249" s="114" t="s">
        <v>544</v>
      </c>
      <c r="BB249" s="114" t="s">
        <v>544</v>
      </c>
      <c r="BC249" s="114" t="s">
        <v>544</v>
      </c>
      <c r="BD249" s="114" t="s">
        <v>544</v>
      </c>
      <c r="BE249" s="114" t="s">
        <v>544</v>
      </c>
      <c r="BF249" s="114" t="s">
        <v>544</v>
      </c>
    </row>
    <row r="250" spans="1:58">
      <c r="AH250" s="3">
        <v>29448</v>
      </c>
      <c r="AI250" s="58">
        <v>27.9</v>
      </c>
      <c r="AJ250" s="58">
        <v>3</v>
      </c>
      <c r="AK250" s="59" t="s">
        <v>544</v>
      </c>
      <c r="AL250" s="58">
        <v>86</v>
      </c>
      <c r="AM250" s="58">
        <v>83.7</v>
      </c>
      <c r="AN250" s="58">
        <v>88.3</v>
      </c>
      <c r="AO250" s="59" t="s">
        <v>544</v>
      </c>
      <c r="AP250" s="58">
        <v>-6.2</v>
      </c>
      <c r="AQ250" s="58">
        <v>-22.5</v>
      </c>
      <c r="AR250" s="58">
        <v>66.2</v>
      </c>
    </row>
    <row r="251" spans="1:58">
      <c r="AH251" s="3">
        <v>29479</v>
      </c>
      <c r="AI251" s="58">
        <v>26.4</v>
      </c>
      <c r="AJ251" s="58">
        <v>1</v>
      </c>
      <c r="AK251" s="59" t="s">
        <v>544</v>
      </c>
      <c r="AL251" s="58">
        <v>86.7</v>
      </c>
      <c r="AM251" s="58">
        <v>83.5</v>
      </c>
      <c r="AN251" s="58">
        <v>89.8</v>
      </c>
      <c r="AO251" s="59" t="s">
        <v>544</v>
      </c>
      <c r="AP251" s="58">
        <v>-6.9</v>
      </c>
      <c r="AQ251" s="58">
        <v>-15.6</v>
      </c>
      <c r="AR251" s="58">
        <v>70.099999999999994</v>
      </c>
    </row>
    <row r="252" spans="1:58">
      <c r="AH252" s="3">
        <v>29509</v>
      </c>
      <c r="AI252" s="58">
        <v>29.3</v>
      </c>
      <c r="AJ252" s="58">
        <v>10</v>
      </c>
      <c r="AK252" s="59" t="s">
        <v>544</v>
      </c>
      <c r="AL252" s="58">
        <v>84.4</v>
      </c>
      <c r="AM252" s="58">
        <v>81.599999999999994</v>
      </c>
      <c r="AN252" s="58">
        <v>87.3</v>
      </c>
      <c r="AO252" s="59" t="s">
        <v>544</v>
      </c>
      <c r="AP252" s="58">
        <v>-1.9</v>
      </c>
      <c r="AQ252" s="58">
        <v>-23.1</v>
      </c>
      <c r="AR252" s="58">
        <v>68.2</v>
      </c>
    </row>
    <row r="253" spans="1:58">
      <c r="AH253" s="3">
        <v>29540</v>
      </c>
      <c r="AI253" s="58">
        <v>40.9</v>
      </c>
      <c r="AJ253" s="58">
        <v>47</v>
      </c>
      <c r="AK253" s="59" t="s">
        <v>544</v>
      </c>
      <c r="AL253" s="58">
        <v>84.4</v>
      </c>
      <c r="AM253" s="58">
        <v>79.7</v>
      </c>
      <c r="AN253" s="58">
        <v>89.2</v>
      </c>
      <c r="AO253" s="59" t="s">
        <v>544</v>
      </c>
      <c r="AP253" s="58">
        <v>-13.6</v>
      </c>
      <c r="AQ253" s="58">
        <v>-26.6</v>
      </c>
      <c r="AR253" s="58">
        <v>63.3</v>
      </c>
    </row>
    <row r="254" spans="1:58">
      <c r="AH254" s="3">
        <v>29570</v>
      </c>
      <c r="AI254" s="58">
        <v>48.3</v>
      </c>
      <c r="AJ254" s="58">
        <v>81</v>
      </c>
      <c r="AK254" s="59" t="s">
        <v>544</v>
      </c>
      <c r="AL254" s="58">
        <v>83.9</v>
      </c>
      <c r="AM254" s="58">
        <v>80.599999999999994</v>
      </c>
      <c r="AN254" s="58">
        <v>87.3</v>
      </c>
      <c r="AO254" s="59" t="s">
        <v>544</v>
      </c>
      <c r="AP254" s="58">
        <v>-12.8</v>
      </c>
      <c r="AQ254" s="58">
        <v>-25.1</v>
      </c>
      <c r="AR254" s="58">
        <v>53.7</v>
      </c>
    </row>
    <row r="255" spans="1:58">
      <c r="AH255" s="3">
        <v>29601</v>
      </c>
      <c r="AI255" s="58">
        <v>38.1</v>
      </c>
      <c r="AJ255" s="58">
        <v>91</v>
      </c>
      <c r="AK255" s="59" t="s">
        <v>544</v>
      </c>
      <c r="AL255" s="58">
        <v>82.3</v>
      </c>
      <c r="AM255" s="58">
        <v>78.099999999999994</v>
      </c>
      <c r="AN255" s="58">
        <v>86.5</v>
      </c>
      <c r="AO255" s="59" t="s">
        <v>544</v>
      </c>
      <c r="AP255" s="58">
        <v>-22.2</v>
      </c>
      <c r="AQ255" s="58">
        <v>-33</v>
      </c>
      <c r="AR255" s="58">
        <v>37.799999999999997</v>
      </c>
    </row>
    <row r="256" spans="1:58">
      <c r="AH256" s="3">
        <v>29632</v>
      </c>
      <c r="AI256" s="58">
        <v>42.7</v>
      </c>
      <c r="AJ256" s="58">
        <v>89</v>
      </c>
      <c r="AK256" s="59" t="s">
        <v>544</v>
      </c>
      <c r="AL256" s="58">
        <v>82.2</v>
      </c>
      <c r="AM256" s="58">
        <v>78.3</v>
      </c>
      <c r="AN256" s="58">
        <v>86.1</v>
      </c>
      <c r="AO256" s="59" t="s">
        <v>544</v>
      </c>
      <c r="AP256" s="58">
        <v>-18.3</v>
      </c>
      <c r="AQ256" s="58">
        <v>-32.6</v>
      </c>
      <c r="AR256" s="58">
        <v>39.6</v>
      </c>
    </row>
    <row r="257" spans="34:44">
      <c r="AH257" s="3">
        <v>29660</v>
      </c>
      <c r="AI257" s="58">
        <v>29.5</v>
      </c>
      <c r="AJ257" s="58">
        <v>38</v>
      </c>
      <c r="AK257" s="59" t="s">
        <v>544</v>
      </c>
      <c r="AL257" s="58">
        <v>81.3</v>
      </c>
      <c r="AM257" s="58">
        <v>76.7</v>
      </c>
      <c r="AN257" s="58">
        <v>86</v>
      </c>
      <c r="AO257" s="59" t="s">
        <v>544</v>
      </c>
      <c r="AP257" s="58">
        <v>-26.7</v>
      </c>
      <c r="AQ257" s="58">
        <v>-30.6</v>
      </c>
      <c r="AR257" s="58">
        <v>55.2</v>
      </c>
    </row>
    <row r="258" spans="34:44">
      <c r="AH258" s="3">
        <v>29691</v>
      </c>
      <c r="AI258" s="58">
        <v>24</v>
      </c>
      <c r="AJ258" s="58">
        <v>8</v>
      </c>
      <c r="AK258" s="59" t="s">
        <v>544</v>
      </c>
      <c r="AL258" s="58">
        <v>81.8</v>
      </c>
      <c r="AM258" s="58">
        <v>76.400000000000006</v>
      </c>
      <c r="AN258" s="58">
        <v>87.3</v>
      </c>
      <c r="AO258" s="59" t="s">
        <v>544</v>
      </c>
      <c r="AP258" s="58">
        <v>-19</v>
      </c>
      <c r="AQ258" s="58">
        <v>-27</v>
      </c>
      <c r="AR258" s="58">
        <v>63.7</v>
      </c>
    </row>
    <row r="259" spans="34:44">
      <c r="AH259" s="3">
        <v>29721</v>
      </c>
      <c r="AI259" s="58">
        <v>25.7</v>
      </c>
      <c r="AJ259" s="58">
        <v>4</v>
      </c>
      <c r="AK259" s="59" t="s">
        <v>544</v>
      </c>
      <c r="AL259" s="58">
        <v>81.7</v>
      </c>
      <c r="AM259" s="58">
        <v>75.400000000000006</v>
      </c>
      <c r="AN259" s="58">
        <v>88.1</v>
      </c>
      <c r="AO259" s="59" t="s">
        <v>544</v>
      </c>
      <c r="AP259" s="58">
        <v>-21.3</v>
      </c>
      <c r="AQ259" s="58">
        <v>-31</v>
      </c>
      <c r="AR259" s="58">
        <v>65.3</v>
      </c>
    </row>
    <row r="260" spans="34:44">
      <c r="AH260" s="3">
        <v>29752</v>
      </c>
      <c r="AI260" s="58">
        <v>21.1</v>
      </c>
      <c r="AJ260" s="58">
        <v>2</v>
      </c>
      <c r="AK260" s="59" t="s">
        <v>544</v>
      </c>
      <c r="AL260" s="58">
        <v>82.2</v>
      </c>
      <c r="AM260" s="58">
        <v>75.400000000000006</v>
      </c>
      <c r="AN260" s="58">
        <v>89.2</v>
      </c>
      <c r="AO260" s="59" t="s">
        <v>544</v>
      </c>
      <c r="AP260" s="58">
        <v>-26.8</v>
      </c>
      <c r="AQ260" s="58">
        <v>-31.5</v>
      </c>
      <c r="AR260" s="58">
        <v>64.5</v>
      </c>
    </row>
    <row r="261" spans="34:44">
      <c r="AH261" s="3">
        <v>29782</v>
      </c>
      <c r="AI261" s="58">
        <v>22.6</v>
      </c>
      <c r="AJ261" s="58">
        <v>3</v>
      </c>
      <c r="AK261" s="59" t="s">
        <v>544</v>
      </c>
      <c r="AL261" s="58">
        <v>83</v>
      </c>
      <c r="AM261" s="58">
        <v>75.8</v>
      </c>
      <c r="AN261" s="58">
        <v>90.4</v>
      </c>
      <c r="AO261" s="59" t="s">
        <v>544</v>
      </c>
      <c r="AP261" s="58">
        <v>-29.6</v>
      </c>
      <c r="AQ261" s="58">
        <v>-30.5</v>
      </c>
      <c r="AR261" s="58">
        <v>60.8</v>
      </c>
    </row>
    <row r="262" spans="34:44">
      <c r="AH262" s="3">
        <v>29813</v>
      </c>
      <c r="AI262" s="58">
        <v>25.8</v>
      </c>
      <c r="AJ262" s="58">
        <v>1</v>
      </c>
      <c r="AK262" s="59" t="s">
        <v>544</v>
      </c>
      <c r="AL262" s="58">
        <v>82.7</v>
      </c>
      <c r="AM262" s="58">
        <v>75.099999999999994</v>
      </c>
      <c r="AN262" s="58">
        <v>90.4</v>
      </c>
      <c r="AO262" s="59" t="s">
        <v>544</v>
      </c>
      <c r="AP262" s="58">
        <v>-27.1</v>
      </c>
      <c r="AQ262" s="58">
        <v>-34.5</v>
      </c>
      <c r="AR262" s="58">
        <v>60.4</v>
      </c>
    </row>
    <row r="263" spans="34:44">
      <c r="AH263" s="3">
        <v>29844</v>
      </c>
      <c r="AI263" s="58">
        <v>25.1</v>
      </c>
      <c r="AJ263" s="58">
        <v>1</v>
      </c>
      <c r="AK263" s="59" t="s">
        <v>544</v>
      </c>
      <c r="AL263" s="58">
        <v>84</v>
      </c>
      <c r="AM263" s="58">
        <v>75.5</v>
      </c>
      <c r="AN263" s="58">
        <v>92.8</v>
      </c>
      <c r="AO263" s="59" t="s">
        <v>544</v>
      </c>
      <c r="AP263" s="58">
        <v>-27.7</v>
      </c>
      <c r="AQ263" s="58">
        <v>-30</v>
      </c>
      <c r="AR263" s="58">
        <v>60.1</v>
      </c>
    </row>
    <row r="264" spans="34:44">
      <c r="AH264" s="3">
        <v>29874</v>
      </c>
      <c r="AI264" s="58">
        <v>40.9</v>
      </c>
      <c r="AJ264" s="58">
        <v>23</v>
      </c>
      <c r="AK264" s="59" t="s">
        <v>544</v>
      </c>
      <c r="AL264" s="58">
        <v>83.8</v>
      </c>
      <c r="AM264" s="58">
        <v>75</v>
      </c>
      <c r="AN264" s="58">
        <v>92.9</v>
      </c>
      <c r="AO264" s="59" t="s">
        <v>544</v>
      </c>
      <c r="AP264" s="58">
        <v>-30.2</v>
      </c>
      <c r="AQ264" s="58">
        <v>-35.6</v>
      </c>
      <c r="AR264" s="58">
        <v>58.1</v>
      </c>
    </row>
    <row r="265" spans="34:44">
      <c r="AH265" s="3">
        <v>29905</v>
      </c>
      <c r="AI265" s="58">
        <v>41.4</v>
      </c>
      <c r="AJ265" s="58">
        <v>46</v>
      </c>
      <c r="AK265" s="59" t="s">
        <v>544</v>
      </c>
      <c r="AL265" s="58">
        <v>83.2</v>
      </c>
      <c r="AM265" s="58">
        <v>75</v>
      </c>
      <c r="AN265" s="58">
        <v>91.5</v>
      </c>
      <c r="AO265" s="59" t="s">
        <v>544</v>
      </c>
      <c r="AP265" s="58">
        <v>-31.8</v>
      </c>
      <c r="AQ265" s="58">
        <v>-37.6</v>
      </c>
      <c r="AR265" s="58">
        <v>53.9</v>
      </c>
    </row>
    <row r="266" spans="34:44">
      <c r="AH266" s="3">
        <v>29935</v>
      </c>
      <c r="AI266" s="58">
        <v>52.4</v>
      </c>
      <c r="AJ266" s="58">
        <v>82</v>
      </c>
      <c r="AK266" s="59" t="s">
        <v>544</v>
      </c>
      <c r="AL266" s="58">
        <v>84.3</v>
      </c>
      <c r="AM266" s="58">
        <v>76.2</v>
      </c>
      <c r="AN266" s="58">
        <v>92.6</v>
      </c>
      <c r="AO266" s="59" t="s">
        <v>544</v>
      </c>
      <c r="AP266" s="58">
        <v>-28.2</v>
      </c>
      <c r="AQ266" s="58">
        <v>-34.700000000000003</v>
      </c>
      <c r="AR266" s="58">
        <v>45.2</v>
      </c>
    </row>
    <row r="267" spans="34:44">
      <c r="AH267" s="3">
        <v>29966</v>
      </c>
      <c r="AI267" s="58">
        <v>81.8</v>
      </c>
      <c r="AJ267" s="58">
        <v>92</v>
      </c>
      <c r="AK267" s="59" t="s">
        <v>544</v>
      </c>
      <c r="AL267" s="58">
        <v>82.6</v>
      </c>
      <c r="AM267" s="58">
        <v>74.400000000000006</v>
      </c>
      <c r="AN267" s="58">
        <v>91</v>
      </c>
      <c r="AO267" s="59" t="s">
        <v>544</v>
      </c>
      <c r="AP267" s="58">
        <v>-27.7</v>
      </c>
      <c r="AQ267" s="58">
        <v>-40</v>
      </c>
      <c r="AR267" s="58">
        <v>33.9</v>
      </c>
    </row>
    <row r="268" spans="34:44">
      <c r="AH268" s="3">
        <v>29997</v>
      </c>
      <c r="AI268" s="58">
        <v>45.1</v>
      </c>
      <c r="AJ268" s="58">
        <v>74</v>
      </c>
      <c r="AK268" s="59" t="s">
        <v>544</v>
      </c>
      <c r="AL268" s="58">
        <v>81.400000000000006</v>
      </c>
      <c r="AM268" s="58">
        <v>73.8</v>
      </c>
      <c r="AN268" s="58">
        <v>89.2</v>
      </c>
      <c r="AO268" s="59" t="s">
        <v>544</v>
      </c>
      <c r="AP268" s="58">
        <v>-32.5</v>
      </c>
      <c r="AQ268" s="58">
        <v>-43</v>
      </c>
      <c r="AR268" s="58">
        <v>40.200000000000003</v>
      </c>
    </row>
    <row r="269" spans="34:44">
      <c r="AH269" s="3">
        <v>30025</v>
      </c>
      <c r="AI269" s="58">
        <v>2.5</v>
      </c>
      <c r="AJ269" s="58">
        <v>16</v>
      </c>
      <c r="AK269" s="59" t="s">
        <v>544</v>
      </c>
      <c r="AL269" s="58">
        <v>81.099999999999994</v>
      </c>
      <c r="AM269" s="58">
        <v>74.099999999999994</v>
      </c>
      <c r="AN269" s="58">
        <v>88.3</v>
      </c>
      <c r="AO269" s="59" t="s">
        <v>544</v>
      </c>
      <c r="AP269" s="58">
        <v>-26.5</v>
      </c>
      <c r="AQ269" s="58">
        <v>-32</v>
      </c>
      <c r="AR269" s="58">
        <v>49.8</v>
      </c>
    </row>
    <row r="270" spans="34:44">
      <c r="AH270" s="3">
        <v>30056</v>
      </c>
      <c r="AI270" s="58">
        <v>15.3</v>
      </c>
      <c r="AJ270" s="58">
        <v>3</v>
      </c>
      <c r="AK270" s="59" t="s">
        <v>544</v>
      </c>
      <c r="AL270" s="58">
        <v>81.599999999999994</v>
      </c>
      <c r="AM270" s="58">
        <v>73.099999999999994</v>
      </c>
      <c r="AN270" s="58">
        <v>90.3</v>
      </c>
      <c r="AO270" s="59" t="s">
        <v>544</v>
      </c>
      <c r="AP270" s="58">
        <v>-28.1</v>
      </c>
      <c r="AQ270" s="58">
        <v>-35</v>
      </c>
      <c r="AR270" s="58">
        <v>56.3</v>
      </c>
    </row>
    <row r="271" spans="34:44">
      <c r="AH271" s="3">
        <v>30086</v>
      </c>
      <c r="AI271" s="58">
        <v>14.5</v>
      </c>
      <c r="AJ271" s="58">
        <v>0</v>
      </c>
      <c r="AK271" s="59" t="s">
        <v>544</v>
      </c>
      <c r="AL271" s="58">
        <v>80.7</v>
      </c>
      <c r="AM271" s="58">
        <v>71.900000000000006</v>
      </c>
      <c r="AN271" s="58">
        <v>89.8</v>
      </c>
      <c r="AO271" s="59" t="s">
        <v>544</v>
      </c>
      <c r="AP271" s="58">
        <v>-24.8</v>
      </c>
      <c r="AQ271" s="58">
        <v>-36.5</v>
      </c>
      <c r="AR271" s="58">
        <v>58.8</v>
      </c>
    </row>
    <row r="272" spans="34:44">
      <c r="AH272" s="3">
        <v>30117</v>
      </c>
      <c r="AI272" s="58">
        <v>17.3</v>
      </c>
      <c r="AJ272" s="58">
        <v>1</v>
      </c>
      <c r="AK272" s="59" t="s">
        <v>544</v>
      </c>
      <c r="AL272" s="58">
        <v>79.8</v>
      </c>
      <c r="AM272" s="58">
        <v>71.099999999999994</v>
      </c>
      <c r="AN272" s="58">
        <v>88.8</v>
      </c>
      <c r="AO272" s="59" t="s">
        <v>544</v>
      </c>
      <c r="AP272" s="58">
        <v>-28.8</v>
      </c>
      <c r="AQ272" s="58">
        <v>-44</v>
      </c>
      <c r="AR272" s="58">
        <v>58.4</v>
      </c>
    </row>
    <row r="273" spans="34:44">
      <c r="AH273" s="3">
        <v>30147</v>
      </c>
      <c r="AI273" s="58">
        <v>17.2</v>
      </c>
      <c r="AJ273" s="58">
        <v>0</v>
      </c>
      <c r="AK273" s="59" t="s">
        <v>544</v>
      </c>
      <c r="AL273" s="58">
        <v>77.900000000000006</v>
      </c>
      <c r="AM273" s="58">
        <v>69.400000000000006</v>
      </c>
      <c r="AN273" s="58">
        <v>86.7</v>
      </c>
      <c r="AO273" s="59" t="s">
        <v>544</v>
      </c>
      <c r="AP273" s="58">
        <v>-35.799999999999997</v>
      </c>
      <c r="AQ273" s="58">
        <v>-44.6</v>
      </c>
      <c r="AR273" s="58">
        <v>56.3</v>
      </c>
    </row>
    <row r="274" spans="34:44">
      <c r="AH274" s="3">
        <v>30178</v>
      </c>
      <c r="AI274" s="58">
        <v>18</v>
      </c>
      <c r="AJ274" s="58">
        <v>0</v>
      </c>
      <c r="AK274" s="59" t="s">
        <v>544</v>
      </c>
      <c r="AL274" s="58">
        <v>76.7</v>
      </c>
      <c r="AM274" s="58">
        <v>68.8</v>
      </c>
      <c r="AN274" s="58">
        <v>84.8</v>
      </c>
      <c r="AO274" s="59" t="s">
        <v>544</v>
      </c>
      <c r="AP274" s="58">
        <v>-44.1</v>
      </c>
      <c r="AQ274" s="58">
        <v>-48</v>
      </c>
      <c r="AR274" s="58">
        <v>56.5</v>
      </c>
    </row>
    <row r="275" spans="34:44">
      <c r="AH275" s="3">
        <v>30209</v>
      </c>
      <c r="AI275" s="58">
        <v>16.899999999999999</v>
      </c>
      <c r="AJ275" s="58">
        <v>0</v>
      </c>
      <c r="AK275" s="59" t="s">
        <v>544</v>
      </c>
      <c r="AL275" s="58">
        <v>76.900000000000006</v>
      </c>
      <c r="AM275" s="58">
        <v>67.2</v>
      </c>
      <c r="AN275" s="58">
        <v>87</v>
      </c>
      <c r="AO275" s="59" t="s">
        <v>544</v>
      </c>
      <c r="AP275" s="58">
        <v>-43.6</v>
      </c>
      <c r="AQ275" s="58">
        <v>-44</v>
      </c>
      <c r="AR275" s="58">
        <v>55.7</v>
      </c>
    </row>
    <row r="276" spans="34:44">
      <c r="AH276" s="3">
        <v>30239</v>
      </c>
      <c r="AI276" s="58">
        <v>17.600000000000001</v>
      </c>
      <c r="AJ276" s="58">
        <v>3</v>
      </c>
      <c r="AK276" s="59" t="s">
        <v>544</v>
      </c>
      <c r="AL276" s="58">
        <v>76.8</v>
      </c>
      <c r="AM276" s="58">
        <v>66.2</v>
      </c>
      <c r="AN276" s="58">
        <v>87.9</v>
      </c>
      <c r="AO276" s="59" t="s">
        <v>544</v>
      </c>
      <c r="AP276" s="58">
        <v>-42.3</v>
      </c>
      <c r="AQ276" s="58">
        <v>-47</v>
      </c>
      <c r="AR276" s="58">
        <v>55.3</v>
      </c>
    </row>
    <row r="277" spans="34:44">
      <c r="AH277" s="3">
        <v>30270</v>
      </c>
      <c r="AI277" s="58">
        <v>3.7</v>
      </c>
      <c r="AJ277" s="58">
        <v>7</v>
      </c>
      <c r="AK277" s="59" t="s">
        <v>544</v>
      </c>
      <c r="AL277" s="58">
        <v>79.099999999999994</v>
      </c>
      <c r="AM277" s="58">
        <v>68</v>
      </c>
      <c r="AN277" s="58">
        <v>90.7</v>
      </c>
      <c r="AO277" s="59" t="s">
        <v>544</v>
      </c>
      <c r="AP277" s="58">
        <v>-37.299999999999997</v>
      </c>
      <c r="AQ277" s="58">
        <v>-44</v>
      </c>
      <c r="AR277" s="58">
        <v>52.5</v>
      </c>
    </row>
    <row r="278" spans="34:44">
      <c r="AH278" s="3">
        <v>30300</v>
      </c>
      <c r="AI278" s="58">
        <v>4.2</v>
      </c>
      <c r="AJ278" s="58">
        <v>26</v>
      </c>
      <c r="AK278" s="59" t="s">
        <v>544</v>
      </c>
      <c r="AL278" s="58">
        <v>81.400000000000006</v>
      </c>
      <c r="AM278" s="58">
        <v>70.900000000000006</v>
      </c>
      <c r="AN278" s="58">
        <v>92.3</v>
      </c>
      <c r="AO278" s="59" t="s">
        <v>544</v>
      </c>
      <c r="AP278" s="58">
        <v>-36.200000000000003</v>
      </c>
      <c r="AQ278" s="58">
        <v>-37.6</v>
      </c>
      <c r="AR278" s="58">
        <v>48</v>
      </c>
    </row>
    <row r="279" spans="34:44">
      <c r="AH279" s="3">
        <v>30331</v>
      </c>
      <c r="AI279" s="58">
        <v>-16.100000000000001</v>
      </c>
      <c r="AJ279" s="58">
        <v>40</v>
      </c>
      <c r="AK279" s="59" t="s">
        <v>544</v>
      </c>
      <c r="AL279" s="58">
        <v>82.5</v>
      </c>
      <c r="AM279" s="58">
        <v>72.2</v>
      </c>
      <c r="AN279" s="58">
        <v>93.2</v>
      </c>
      <c r="AO279" s="59" t="s">
        <v>544</v>
      </c>
      <c r="AP279" s="58">
        <v>-28.6</v>
      </c>
      <c r="AQ279" s="58">
        <v>-34.6</v>
      </c>
      <c r="AR279" s="58">
        <v>42.3</v>
      </c>
    </row>
    <row r="280" spans="34:44">
      <c r="AH280" s="3">
        <v>30362</v>
      </c>
      <c r="AI280" s="58">
        <v>17.5</v>
      </c>
      <c r="AJ280" s="58">
        <v>58</v>
      </c>
      <c r="AK280" s="59" t="s">
        <v>544</v>
      </c>
      <c r="AL280" s="58">
        <v>87.2</v>
      </c>
      <c r="AM280" s="58">
        <v>73.400000000000006</v>
      </c>
      <c r="AN280" s="58">
        <v>101.7</v>
      </c>
      <c r="AO280" s="59" t="s">
        <v>544</v>
      </c>
      <c r="AP280" s="58">
        <v>-20.7</v>
      </c>
      <c r="AQ280" s="58">
        <v>-29</v>
      </c>
      <c r="AR280" s="58">
        <v>43.1</v>
      </c>
    </row>
    <row r="281" spans="34:44">
      <c r="AH281" s="3">
        <v>30390</v>
      </c>
      <c r="AI281" s="58">
        <v>18.2</v>
      </c>
      <c r="AJ281" s="58">
        <v>30</v>
      </c>
      <c r="AK281" s="59" t="s">
        <v>544</v>
      </c>
      <c r="AL281" s="58">
        <v>89.3</v>
      </c>
      <c r="AM281" s="58">
        <v>76.2</v>
      </c>
      <c r="AN281" s="58">
        <v>103</v>
      </c>
      <c r="AO281" s="59" t="s">
        <v>544</v>
      </c>
      <c r="AP281" s="58">
        <v>-12.9</v>
      </c>
      <c r="AQ281" s="58">
        <v>-21.8</v>
      </c>
      <c r="AR281" s="58">
        <v>50.5</v>
      </c>
    </row>
    <row r="282" spans="34:44">
      <c r="AH282" s="3">
        <v>30421</v>
      </c>
      <c r="AI282" s="58">
        <v>21</v>
      </c>
      <c r="AJ282" s="58">
        <v>8</v>
      </c>
      <c r="AK282" s="59" t="s">
        <v>544</v>
      </c>
      <c r="AL282" s="58">
        <v>88</v>
      </c>
      <c r="AM282" s="58">
        <v>75.7</v>
      </c>
      <c r="AN282" s="58">
        <v>100.9</v>
      </c>
      <c r="AO282" s="59" t="s">
        <v>544</v>
      </c>
      <c r="AP282" s="58">
        <v>-21.6</v>
      </c>
      <c r="AQ282" s="58">
        <v>-26.2</v>
      </c>
      <c r="AR282" s="58">
        <v>57</v>
      </c>
    </row>
    <row r="283" spans="34:44">
      <c r="AH283" s="3">
        <v>30451</v>
      </c>
      <c r="AI283" s="58">
        <v>36.200000000000003</v>
      </c>
      <c r="AJ283" s="58">
        <v>19</v>
      </c>
      <c r="AK283" s="59" t="s">
        <v>544</v>
      </c>
      <c r="AL283" s="58">
        <v>88.5</v>
      </c>
      <c r="AM283" s="58">
        <v>77.3</v>
      </c>
      <c r="AN283" s="58">
        <v>100.1</v>
      </c>
      <c r="AO283" s="59" t="s">
        <v>544</v>
      </c>
      <c r="AP283" s="58">
        <v>-15.5</v>
      </c>
      <c r="AQ283" s="58">
        <v>-26.1</v>
      </c>
      <c r="AR283" s="58">
        <v>58.5</v>
      </c>
    </row>
    <row r="284" spans="34:44">
      <c r="AH284" s="3">
        <v>30482</v>
      </c>
      <c r="AI284" s="58">
        <v>17.399999999999999</v>
      </c>
      <c r="AJ284" s="58">
        <v>1</v>
      </c>
      <c r="AK284" s="59" t="s">
        <v>544</v>
      </c>
      <c r="AL284" s="58">
        <v>90.4</v>
      </c>
      <c r="AM284" s="58">
        <v>79.5</v>
      </c>
      <c r="AN284" s="58">
        <v>101.7</v>
      </c>
      <c r="AO284" s="59" t="s">
        <v>544</v>
      </c>
      <c r="AP284" s="58">
        <v>-10.9</v>
      </c>
      <c r="AQ284" s="58">
        <v>-20.6</v>
      </c>
      <c r="AR284" s="58">
        <v>60.9</v>
      </c>
    </row>
    <row r="285" spans="34:44">
      <c r="AH285" s="3">
        <v>30512</v>
      </c>
      <c r="AI285" s="58">
        <v>18.2</v>
      </c>
      <c r="AJ285" s="58">
        <v>1</v>
      </c>
      <c r="AK285" s="59" t="s">
        <v>544</v>
      </c>
      <c r="AL285" s="58">
        <v>90.3</v>
      </c>
      <c r="AM285" s="58">
        <v>79.3</v>
      </c>
      <c r="AN285" s="58">
        <v>101.7</v>
      </c>
      <c r="AO285" s="59" t="s">
        <v>544</v>
      </c>
      <c r="AP285" s="58">
        <v>-19.899999999999999</v>
      </c>
      <c r="AQ285" s="58">
        <v>-24.6</v>
      </c>
      <c r="AR285" s="58">
        <v>60.7</v>
      </c>
    </row>
    <row r="286" spans="34:44">
      <c r="AH286" s="3">
        <v>30543</v>
      </c>
      <c r="AI286" s="58">
        <v>18.100000000000001</v>
      </c>
      <c r="AJ286" s="58">
        <v>0</v>
      </c>
      <c r="AK286" s="59" t="s">
        <v>544</v>
      </c>
      <c r="AL286" s="58">
        <v>91.5</v>
      </c>
      <c r="AM286" s="58">
        <v>80.5</v>
      </c>
      <c r="AN286" s="58">
        <v>103</v>
      </c>
      <c r="AO286" s="59" t="s">
        <v>544</v>
      </c>
      <c r="AP286" s="58">
        <v>-22.6</v>
      </c>
      <c r="AQ286" s="58">
        <v>-20.100000000000001</v>
      </c>
      <c r="AR286" s="58">
        <v>61.3</v>
      </c>
    </row>
    <row r="287" spans="34:44">
      <c r="AH287" s="3">
        <v>30574</v>
      </c>
      <c r="AI287" s="58">
        <v>17.100000000000001</v>
      </c>
      <c r="AJ287" s="58">
        <v>0</v>
      </c>
      <c r="AK287" s="59" t="s">
        <v>544</v>
      </c>
      <c r="AL287" s="58">
        <v>93.3</v>
      </c>
      <c r="AM287" s="58">
        <v>83</v>
      </c>
      <c r="AN287" s="58">
        <v>103.9</v>
      </c>
      <c r="AO287" s="59" t="s">
        <v>544</v>
      </c>
      <c r="AP287" s="58">
        <v>-17.600000000000001</v>
      </c>
      <c r="AQ287" s="58">
        <v>-13</v>
      </c>
      <c r="AR287" s="58">
        <v>62.4</v>
      </c>
    </row>
    <row r="288" spans="34:44">
      <c r="AH288" s="3">
        <v>30604</v>
      </c>
      <c r="AI288" s="58">
        <v>14.4</v>
      </c>
      <c r="AJ288" s="58">
        <v>0</v>
      </c>
      <c r="AK288" s="59" t="s">
        <v>544</v>
      </c>
      <c r="AL288" s="58">
        <v>93.3</v>
      </c>
      <c r="AM288" s="58">
        <v>82.6</v>
      </c>
      <c r="AN288" s="58">
        <v>104.4</v>
      </c>
      <c r="AO288" s="59" t="s">
        <v>544</v>
      </c>
      <c r="AP288" s="58">
        <v>-20</v>
      </c>
      <c r="AQ288" s="58">
        <v>-16</v>
      </c>
      <c r="AR288" s="58">
        <v>60.9</v>
      </c>
    </row>
    <row r="289" spans="34:44">
      <c r="AH289" s="3">
        <v>30635</v>
      </c>
      <c r="AI289" s="58">
        <v>18.5</v>
      </c>
      <c r="AJ289" s="58">
        <v>21</v>
      </c>
      <c r="AK289" s="59" t="s">
        <v>544</v>
      </c>
      <c r="AL289" s="58">
        <v>95.3</v>
      </c>
      <c r="AM289" s="58">
        <v>84.6</v>
      </c>
      <c r="AN289" s="58">
        <v>106.3</v>
      </c>
      <c r="AO289" s="59" t="s">
        <v>544</v>
      </c>
      <c r="AP289" s="58">
        <v>-18.399999999999999</v>
      </c>
      <c r="AQ289" s="58">
        <v>-16.5</v>
      </c>
      <c r="AR289" s="58">
        <v>57</v>
      </c>
    </row>
    <row r="290" spans="34:44">
      <c r="AH290" s="3">
        <v>30665</v>
      </c>
      <c r="AI290" s="58">
        <v>26.5</v>
      </c>
      <c r="AJ290" s="58">
        <v>43</v>
      </c>
      <c r="AK290" s="59" t="s">
        <v>544</v>
      </c>
      <c r="AL290" s="58">
        <v>96.6</v>
      </c>
      <c r="AM290" s="58">
        <v>86</v>
      </c>
      <c r="AN290" s="58">
        <v>107.7</v>
      </c>
      <c r="AO290" s="59" t="s">
        <v>544</v>
      </c>
      <c r="AP290" s="58">
        <v>-13.6</v>
      </c>
      <c r="AQ290" s="58">
        <v>-11.6</v>
      </c>
      <c r="AR290" s="58">
        <v>50.8</v>
      </c>
    </row>
    <row r="291" spans="34:44">
      <c r="AH291" s="3">
        <v>30696</v>
      </c>
      <c r="AI291" s="58">
        <v>38.5</v>
      </c>
      <c r="AJ291" s="58">
        <v>69</v>
      </c>
      <c r="AK291" s="59" t="s">
        <v>544</v>
      </c>
      <c r="AL291" s="58">
        <v>96.4</v>
      </c>
      <c r="AM291" s="58">
        <v>86.8</v>
      </c>
      <c r="AN291" s="58">
        <v>106.3</v>
      </c>
      <c r="AO291" s="59" t="s">
        <v>544</v>
      </c>
      <c r="AP291" s="58">
        <v>-12.5</v>
      </c>
      <c r="AQ291" s="58">
        <v>-10.6</v>
      </c>
      <c r="AR291" s="58">
        <v>42.9</v>
      </c>
    </row>
    <row r="292" spans="34:44">
      <c r="AH292" s="3">
        <v>30727</v>
      </c>
      <c r="AI292" s="58">
        <v>23.6</v>
      </c>
      <c r="AJ292" s="58">
        <v>60</v>
      </c>
      <c r="AK292" s="59" t="s">
        <v>544</v>
      </c>
      <c r="AL292" s="58">
        <v>96.8</v>
      </c>
      <c r="AM292" s="58">
        <v>89.6</v>
      </c>
      <c r="AN292" s="58">
        <v>104.1</v>
      </c>
      <c r="AO292" s="59" t="s">
        <v>544</v>
      </c>
      <c r="AP292" s="58">
        <v>-11.2</v>
      </c>
      <c r="AQ292" s="58">
        <v>-4.0999999999999996</v>
      </c>
      <c r="AR292" s="58">
        <v>43.3</v>
      </c>
    </row>
    <row r="293" spans="34:44">
      <c r="AH293" s="3">
        <v>30756</v>
      </c>
      <c r="AI293" s="58">
        <v>21.4</v>
      </c>
      <c r="AJ293" s="58">
        <v>33</v>
      </c>
      <c r="AK293" s="59" t="s">
        <v>544</v>
      </c>
      <c r="AL293" s="58">
        <v>93.8</v>
      </c>
      <c r="AM293" s="58">
        <v>86.4</v>
      </c>
      <c r="AN293" s="58">
        <v>101.4</v>
      </c>
      <c r="AO293" s="59" t="s">
        <v>544</v>
      </c>
      <c r="AP293" s="58">
        <v>-24.9</v>
      </c>
      <c r="AQ293" s="58">
        <v>-7.6</v>
      </c>
      <c r="AR293" s="58">
        <v>48.7</v>
      </c>
    </row>
    <row r="294" spans="34:44">
      <c r="AH294" s="3">
        <v>30787</v>
      </c>
      <c r="AI294" s="58">
        <v>13.4</v>
      </c>
      <c r="AJ294" s="58">
        <v>2</v>
      </c>
      <c r="AK294" s="59" t="s">
        <v>544</v>
      </c>
      <c r="AL294" s="58">
        <v>92.1</v>
      </c>
      <c r="AM294" s="58">
        <v>84.6</v>
      </c>
      <c r="AN294" s="58">
        <v>99.7</v>
      </c>
      <c r="AO294" s="59" t="s">
        <v>544</v>
      </c>
      <c r="AP294" s="58">
        <v>-20</v>
      </c>
      <c r="AQ294" s="58">
        <v>-13.1</v>
      </c>
      <c r="AR294" s="58">
        <v>56.4</v>
      </c>
    </row>
    <row r="295" spans="34:44">
      <c r="AH295" s="3">
        <v>30817</v>
      </c>
      <c r="AI295" s="58">
        <v>32.4</v>
      </c>
      <c r="AJ295" s="58">
        <v>15</v>
      </c>
      <c r="AK295" s="59" t="s">
        <v>544</v>
      </c>
      <c r="AL295" s="58">
        <v>89.4</v>
      </c>
      <c r="AM295" s="58">
        <v>82.6</v>
      </c>
      <c r="AN295" s="58">
        <v>96.4</v>
      </c>
      <c r="AO295" s="59" t="s">
        <v>544</v>
      </c>
      <c r="AP295" s="58">
        <v>-27.7</v>
      </c>
      <c r="AQ295" s="58">
        <v>-18</v>
      </c>
      <c r="AR295" s="58">
        <v>57.7</v>
      </c>
    </row>
    <row r="296" spans="34:44">
      <c r="AH296" s="3">
        <v>30848</v>
      </c>
      <c r="AI296" s="58">
        <v>28.7</v>
      </c>
      <c r="AJ296" s="58">
        <v>11</v>
      </c>
      <c r="AK296" s="59" t="s">
        <v>544</v>
      </c>
      <c r="AL296" s="58">
        <v>88.8</v>
      </c>
      <c r="AM296" s="58">
        <v>81</v>
      </c>
      <c r="AN296" s="58">
        <v>96.9</v>
      </c>
      <c r="AO296" s="59" t="s">
        <v>544</v>
      </c>
      <c r="AP296" s="58">
        <v>-24.8</v>
      </c>
      <c r="AQ296" s="58">
        <v>-26</v>
      </c>
      <c r="AR296" s="58">
        <v>59.2</v>
      </c>
    </row>
    <row r="297" spans="34:44">
      <c r="AH297" s="3">
        <v>30878</v>
      </c>
      <c r="AI297" s="58">
        <v>21.3</v>
      </c>
      <c r="AJ297" s="58">
        <v>4</v>
      </c>
      <c r="AK297" s="59" t="s">
        <v>544</v>
      </c>
      <c r="AL297" s="58">
        <v>91.3</v>
      </c>
      <c r="AM297" s="58">
        <v>84.5</v>
      </c>
      <c r="AN297" s="58">
        <v>98.3</v>
      </c>
      <c r="AO297" s="59" t="s">
        <v>544</v>
      </c>
      <c r="AP297" s="58">
        <v>-22.6</v>
      </c>
      <c r="AQ297" s="58">
        <v>-21</v>
      </c>
      <c r="AR297" s="58">
        <v>57.9</v>
      </c>
    </row>
    <row r="298" spans="34:44">
      <c r="AH298" s="3">
        <v>30909</v>
      </c>
      <c r="AI298" s="58">
        <v>17.600000000000001</v>
      </c>
      <c r="AJ298" s="58">
        <v>0</v>
      </c>
      <c r="AK298" s="59" t="s">
        <v>544</v>
      </c>
      <c r="AL298" s="58">
        <v>91.4</v>
      </c>
      <c r="AM298" s="58">
        <v>84.9</v>
      </c>
      <c r="AN298" s="58">
        <v>98</v>
      </c>
      <c r="AO298" s="59" t="s">
        <v>544</v>
      </c>
      <c r="AP298" s="58">
        <v>-26.5</v>
      </c>
      <c r="AQ298" s="58">
        <v>-24</v>
      </c>
      <c r="AR298" s="58">
        <v>56.8</v>
      </c>
    </row>
    <row r="299" spans="34:44">
      <c r="AH299" s="3">
        <v>30940</v>
      </c>
      <c r="AI299" s="58">
        <v>28.8</v>
      </c>
      <c r="AJ299" s="58">
        <v>11</v>
      </c>
      <c r="AK299" s="59" t="s">
        <v>544</v>
      </c>
      <c r="AL299" s="58">
        <v>91.7</v>
      </c>
      <c r="AM299" s="58">
        <v>85.4</v>
      </c>
      <c r="AN299" s="58">
        <v>98.2</v>
      </c>
      <c r="AO299" s="59" t="s">
        <v>544</v>
      </c>
      <c r="AP299" s="58">
        <v>-22.5</v>
      </c>
      <c r="AQ299" s="58">
        <v>-26</v>
      </c>
      <c r="AR299" s="58">
        <v>57.8</v>
      </c>
    </row>
    <row r="300" spans="34:44">
      <c r="AH300" s="3">
        <v>30970</v>
      </c>
      <c r="AI300" s="58">
        <v>18.399999999999999</v>
      </c>
      <c r="AJ300" s="58">
        <v>4</v>
      </c>
      <c r="AK300" s="59" t="s">
        <v>544</v>
      </c>
      <c r="AL300" s="58">
        <v>92.4</v>
      </c>
      <c r="AM300" s="58">
        <v>86.6</v>
      </c>
      <c r="AN300" s="58">
        <v>98.4</v>
      </c>
      <c r="AO300" s="59" t="s">
        <v>544</v>
      </c>
      <c r="AP300" s="58">
        <v>-26.5</v>
      </c>
      <c r="AQ300" s="58">
        <v>-25.5</v>
      </c>
      <c r="AR300" s="58">
        <v>56.3</v>
      </c>
    </row>
    <row r="301" spans="34:44">
      <c r="AH301" s="3">
        <v>31001</v>
      </c>
      <c r="AI301" s="58">
        <v>4.8</v>
      </c>
      <c r="AJ301" s="58">
        <v>8</v>
      </c>
      <c r="AK301" s="59" t="s">
        <v>544</v>
      </c>
      <c r="AL301" s="58">
        <v>93.1</v>
      </c>
      <c r="AM301" s="58">
        <v>87.3</v>
      </c>
      <c r="AN301" s="58">
        <v>99</v>
      </c>
      <c r="AO301" s="59" t="s">
        <v>544</v>
      </c>
      <c r="AP301" s="58">
        <v>-27.1</v>
      </c>
      <c r="AQ301" s="58">
        <v>-22</v>
      </c>
      <c r="AR301" s="58">
        <v>54</v>
      </c>
    </row>
    <row r="302" spans="34:44">
      <c r="AH302" s="3">
        <v>31031</v>
      </c>
      <c r="AI302" s="58">
        <v>11.5</v>
      </c>
      <c r="AJ302" s="58">
        <v>31</v>
      </c>
      <c r="AK302" s="59" t="s">
        <v>544</v>
      </c>
      <c r="AL302" s="58">
        <v>92.8</v>
      </c>
      <c r="AM302" s="58">
        <v>86.8</v>
      </c>
      <c r="AN302" s="58">
        <v>98.9</v>
      </c>
      <c r="AO302" s="59" t="s">
        <v>544</v>
      </c>
      <c r="AP302" s="58">
        <v>-25.1</v>
      </c>
      <c r="AQ302" s="58">
        <v>-21.5</v>
      </c>
      <c r="AR302" s="58">
        <v>48.4</v>
      </c>
    </row>
    <row r="303" spans="34:44">
      <c r="AH303" s="3">
        <v>31062</v>
      </c>
      <c r="AI303" s="58">
        <v>67</v>
      </c>
      <c r="AJ303" s="58">
        <v>83</v>
      </c>
      <c r="AK303" s="59" t="s">
        <v>544</v>
      </c>
      <c r="AL303" s="58">
        <v>94.3</v>
      </c>
      <c r="AM303" s="58">
        <v>89.1</v>
      </c>
      <c r="AN303" s="58">
        <v>99.2</v>
      </c>
      <c r="AO303" s="59" t="s">
        <v>544</v>
      </c>
      <c r="AP303" s="58">
        <v>-16.5</v>
      </c>
      <c r="AQ303" s="58">
        <v>-11.5</v>
      </c>
      <c r="AR303" s="58">
        <v>33.299999999999997</v>
      </c>
    </row>
    <row r="304" spans="34:44">
      <c r="AH304" s="3">
        <v>31093</v>
      </c>
      <c r="AI304" s="58">
        <v>62.6</v>
      </c>
      <c r="AJ304" s="58">
        <v>80</v>
      </c>
      <c r="AK304" s="59" t="s">
        <v>544</v>
      </c>
      <c r="AL304" s="58">
        <v>93.6</v>
      </c>
      <c r="AM304" s="58">
        <v>86.3</v>
      </c>
      <c r="AN304" s="58">
        <v>98.4</v>
      </c>
      <c r="AO304" s="59" t="s">
        <v>544</v>
      </c>
      <c r="AP304" s="58">
        <v>-25.6</v>
      </c>
      <c r="AQ304" s="58">
        <v>-17.100000000000001</v>
      </c>
      <c r="AR304" s="58">
        <v>34.1</v>
      </c>
    </row>
    <row r="305" spans="34:44">
      <c r="AH305" s="3">
        <v>31121</v>
      </c>
      <c r="AI305" s="58">
        <v>33.1</v>
      </c>
      <c r="AJ305" s="58">
        <v>42</v>
      </c>
      <c r="AK305" s="59" t="s">
        <v>544</v>
      </c>
      <c r="AL305" s="58">
        <v>93</v>
      </c>
      <c r="AM305" s="58">
        <v>85.5</v>
      </c>
      <c r="AN305" s="58">
        <v>96.9</v>
      </c>
      <c r="AO305" s="59" t="s">
        <v>544</v>
      </c>
      <c r="AP305" s="58">
        <v>-20.399999999999999</v>
      </c>
      <c r="AQ305" s="58">
        <v>-23.5</v>
      </c>
      <c r="AR305" s="58">
        <v>43.8</v>
      </c>
    </row>
    <row r="306" spans="34:44">
      <c r="AH306" s="3">
        <v>31152</v>
      </c>
      <c r="AI306" s="58">
        <v>32</v>
      </c>
      <c r="AJ306" s="58">
        <v>19</v>
      </c>
      <c r="AK306" s="59" t="s">
        <v>544</v>
      </c>
      <c r="AL306" s="58">
        <v>94.3</v>
      </c>
      <c r="AM306" s="58">
        <v>87</v>
      </c>
      <c r="AN306" s="58">
        <v>98.9</v>
      </c>
      <c r="AO306" s="59" t="s">
        <v>544</v>
      </c>
      <c r="AP306" s="58">
        <v>-14.1</v>
      </c>
      <c r="AQ306" s="58">
        <v>-16</v>
      </c>
      <c r="AR306" s="58">
        <v>52.4</v>
      </c>
    </row>
    <row r="307" spans="34:44">
      <c r="AH307" s="3">
        <v>31182</v>
      </c>
      <c r="AI307" s="58">
        <v>23.6</v>
      </c>
      <c r="AJ307" s="58">
        <v>7</v>
      </c>
      <c r="AK307" s="59" t="s">
        <v>544</v>
      </c>
      <c r="AL307" s="58">
        <v>94.5</v>
      </c>
      <c r="AM307" s="58">
        <v>88.3</v>
      </c>
      <c r="AN307" s="58">
        <v>98.8</v>
      </c>
      <c r="AO307" s="59" t="s">
        <v>544</v>
      </c>
      <c r="AP307" s="58">
        <v>-11.5</v>
      </c>
      <c r="AQ307" s="58">
        <v>-19</v>
      </c>
      <c r="AR307" s="58">
        <v>56.8</v>
      </c>
    </row>
    <row r="308" spans="34:44">
      <c r="AH308" s="3">
        <v>31213</v>
      </c>
      <c r="AI308" s="58">
        <v>26.5</v>
      </c>
      <c r="AJ308" s="58">
        <v>9</v>
      </c>
      <c r="AK308" s="59" t="s">
        <v>544</v>
      </c>
      <c r="AL308" s="58">
        <v>92.9</v>
      </c>
      <c r="AM308" s="58">
        <v>86.5</v>
      </c>
      <c r="AN308" s="58">
        <v>99.6</v>
      </c>
      <c r="AO308" s="59" t="s">
        <v>544</v>
      </c>
      <c r="AP308" s="58">
        <v>-25</v>
      </c>
      <c r="AQ308" s="58">
        <v>-22.1</v>
      </c>
      <c r="AR308" s="58">
        <v>58.9</v>
      </c>
    </row>
    <row r="309" spans="34:44">
      <c r="AH309" s="3">
        <v>31243</v>
      </c>
      <c r="AI309" s="58">
        <v>18.399999999999999</v>
      </c>
      <c r="AJ309" s="58">
        <v>2</v>
      </c>
      <c r="AK309" s="59" t="s">
        <v>544</v>
      </c>
      <c r="AL309" s="58">
        <v>94.6</v>
      </c>
      <c r="AM309" s="58">
        <v>90.1</v>
      </c>
      <c r="AN309" s="58">
        <v>100.6</v>
      </c>
      <c r="AO309" s="59" t="s">
        <v>544</v>
      </c>
      <c r="AP309" s="58">
        <v>-16.7</v>
      </c>
      <c r="AQ309" s="58">
        <v>-16</v>
      </c>
      <c r="AR309" s="58">
        <v>59.5</v>
      </c>
    </row>
    <row r="310" spans="34:44">
      <c r="AH310" s="3">
        <v>31274</v>
      </c>
      <c r="AI310" s="58">
        <v>19.399999999999999</v>
      </c>
      <c r="AJ310" s="58">
        <v>2</v>
      </c>
      <c r="AK310" s="59" t="s">
        <v>544</v>
      </c>
      <c r="AL310" s="58">
        <v>94.9</v>
      </c>
      <c r="AM310" s="58">
        <v>91.4</v>
      </c>
      <c r="AN310" s="58">
        <v>100.9</v>
      </c>
      <c r="AO310" s="59" t="s">
        <v>544</v>
      </c>
      <c r="AP310" s="58">
        <v>-15.5</v>
      </c>
      <c r="AQ310" s="58">
        <v>-22.5</v>
      </c>
      <c r="AR310" s="58">
        <v>58.7</v>
      </c>
    </row>
    <row r="311" spans="34:44">
      <c r="AH311" s="3">
        <v>31305</v>
      </c>
      <c r="AI311" s="58">
        <v>17.3</v>
      </c>
      <c r="AJ311" s="58">
        <v>1</v>
      </c>
      <c r="AK311" s="59" t="s">
        <v>544</v>
      </c>
      <c r="AL311" s="58">
        <v>96.3</v>
      </c>
      <c r="AM311" s="58">
        <v>91.1</v>
      </c>
      <c r="AN311" s="58">
        <v>103</v>
      </c>
      <c r="AO311" s="59" t="s">
        <v>544</v>
      </c>
      <c r="AP311" s="58">
        <v>-22.8</v>
      </c>
      <c r="AQ311" s="58">
        <v>-18</v>
      </c>
      <c r="AR311" s="58">
        <v>60.9</v>
      </c>
    </row>
    <row r="312" spans="34:44">
      <c r="AH312" s="3">
        <v>31335</v>
      </c>
      <c r="AI312" s="58">
        <v>12.7</v>
      </c>
      <c r="AJ312" s="58">
        <v>0</v>
      </c>
      <c r="AK312" s="59" t="s">
        <v>544</v>
      </c>
      <c r="AL312" s="58">
        <v>98.8</v>
      </c>
      <c r="AM312" s="58">
        <v>93.5</v>
      </c>
      <c r="AN312" s="58">
        <v>105.4</v>
      </c>
      <c r="AO312" s="59" t="s">
        <v>544</v>
      </c>
      <c r="AP312" s="58">
        <v>-10.8</v>
      </c>
      <c r="AQ312" s="58">
        <v>-10</v>
      </c>
      <c r="AR312" s="58">
        <v>60.3</v>
      </c>
    </row>
    <row r="313" spans="34:44">
      <c r="AH313" s="3">
        <v>31366</v>
      </c>
      <c r="AI313" s="58">
        <v>52.5</v>
      </c>
      <c r="AJ313" s="58">
        <v>55</v>
      </c>
      <c r="AK313" s="59" t="s">
        <v>544</v>
      </c>
      <c r="AL313" s="58">
        <v>98.5</v>
      </c>
      <c r="AM313" s="58">
        <v>94.7</v>
      </c>
      <c r="AN313" s="58">
        <v>104.8</v>
      </c>
      <c r="AO313" s="59" t="s">
        <v>544</v>
      </c>
      <c r="AP313" s="58">
        <v>-1.6</v>
      </c>
      <c r="AQ313" s="58">
        <v>-13.5</v>
      </c>
      <c r="AR313" s="58">
        <v>54.3</v>
      </c>
    </row>
    <row r="314" spans="34:44">
      <c r="AH314" s="3">
        <v>31396</v>
      </c>
      <c r="AI314" s="58">
        <v>29.6</v>
      </c>
      <c r="AJ314" s="58">
        <v>47</v>
      </c>
      <c r="AK314" s="59" t="s">
        <v>544</v>
      </c>
      <c r="AL314" s="58">
        <v>98</v>
      </c>
      <c r="AM314" s="58">
        <v>94.1</v>
      </c>
      <c r="AN314" s="58">
        <v>103.5</v>
      </c>
      <c r="AO314" s="59" t="s">
        <v>544</v>
      </c>
      <c r="AP314" s="58">
        <v>-9.4</v>
      </c>
      <c r="AQ314" s="58">
        <v>-11.5</v>
      </c>
      <c r="AR314" s="58">
        <v>50.7</v>
      </c>
    </row>
    <row r="315" spans="34:44">
      <c r="AH315" s="3">
        <v>31427</v>
      </c>
      <c r="AI315" s="58">
        <v>46.5</v>
      </c>
      <c r="AJ315" s="58">
        <v>71</v>
      </c>
      <c r="AK315" s="58">
        <v>1</v>
      </c>
      <c r="AL315" s="58">
        <v>97.9</v>
      </c>
      <c r="AM315" s="58">
        <v>93.2</v>
      </c>
      <c r="AN315" s="58">
        <v>102.7</v>
      </c>
      <c r="AO315" s="59" t="s">
        <v>544</v>
      </c>
      <c r="AP315" s="58">
        <v>-3.2</v>
      </c>
      <c r="AQ315" s="58">
        <v>-14.5</v>
      </c>
      <c r="AR315" s="58">
        <v>43.1</v>
      </c>
    </row>
    <row r="316" spans="34:44">
      <c r="AH316" s="3">
        <v>31458</v>
      </c>
      <c r="AI316" s="58">
        <v>78</v>
      </c>
      <c r="AJ316" s="58">
        <v>88</v>
      </c>
      <c r="AK316" s="58">
        <v>0.7</v>
      </c>
      <c r="AL316" s="58">
        <v>97.8</v>
      </c>
      <c r="AM316" s="58">
        <v>93.2</v>
      </c>
      <c r="AN316" s="58">
        <v>102.5</v>
      </c>
      <c r="AO316" s="59" t="s">
        <v>544</v>
      </c>
      <c r="AP316" s="58">
        <v>-10.5</v>
      </c>
      <c r="AQ316" s="58">
        <v>-14.6</v>
      </c>
      <c r="AR316" s="58">
        <v>35.5</v>
      </c>
    </row>
    <row r="317" spans="34:44">
      <c r="AH317" s="3">
        <v>31486</v>
      </c>
      <c r="AI317" s="58">
        <v>45.6</v>
      </c>
      <c r="AJ317" s="58">
        <v>52</v>
      </c>
      <c r="AK317" s="58">
        <v>-3.7</v>
      </c>
      <c r="AL317" s="58">
        <v>95.6</v>
      </c>
      <c r="AM317" s="58">
        <v>90.9</v>
      </c>
      <c r="AN317" s="58">
        <v>100.5</v>
      </c>
      <c r="AO317" s="59" t="s">
        <v>544</v>
      </c>
      <c r="AP317" s="58">
        <v>-11.7</v>
      </c>
      <c r="AQ317" s="58">
        <v>-15</v>
      </c>
      <c r="AR317" s="58">
        <v>46.3</v>
      </c>
    </row>
    <row r="318" spans="34:44">
      <c r="AH318" s="3">
        <v>31517</v>
      </c>
      <c r="AI318" s="58">
        <v>26.8</v>
      </c>
      <c r="AJ318" s="58">
        <v>14</v>
      </c>
      <c r="AK318" s="58">
        <v>-1.9</v>
      </c>
      <c r="AL318" s="58">
        <v>96.5</v>
      </c>
      <c r="AM318" s="58">
        <v>92.6</v>
      </c>
      <c r="AN318" s="58">
        <v>100.4</v>
      </c>
      <c r="AO318" s="59" t="s">
        <v>544</v>
      </c>
      <c r="AP318" s="58">
        <v>-5.5</v>
      </c>
      <c r="AQ318" s="58">
        <v>-9.5</v>
      </c>
      <c r="AR318" s="58">
        <v>58.7</v>
      </c>
    </row>
    <row r="319" spans="34:44">
      <c r="AH319" s="3">
        <v>31547</v>
      </c>
      <c r="AI319" s="58">
        <v>19.8</v>
      </c>
      <c r="AJ319" s="58">
        <v>4</v>
      </c>
      <c r="AK319" s="58">
        <v>-4</v>
      </c>
      <c r="AL319" s="58">
        <v>95.5</v>
      </c>
      <c r="AM319" s="58">
        <v>91.6</v>
      </c>
      <c r="AN319" s="58">
        <v>99.4</v>
      </c>
      <c r="AO319" s="59" t="s">
        <v>544</v>
      </c>
      <c r="AP319" s="58">
        <v>-2.1</v>
      </c>
      <c r="AQ319" s="58">
        <v>-11</v>
      </c>
      <c r="AR319" s="58">
        <v>62.2</v>
      </c>
    </row>
    <row r="320" spans="34:44">
      <c r="AH320" s="3">
        <v>31578</v>
      </c>
      <c r="AI320" s="58">
        <v>15.8</v>
      </c>
      <c r="AJ320" s="58">
        <v>0</v>
      </c>
      <c r="AK320" s="58">
        <v>-1.1000000000000001</v>
      </c>
      <c r="AL320" s="58">
        <v>96.9</v>
      </c>
      <c r="AM320" s="58">
        <v>93.3</v>
      </c>
      <c r="AN320" s="58">
        <v>100.5</v>
      </c>
      <c r="AO320" s="59" t="s">
        <v>544</v>
      </c>
      <c r="AP320" s="58">
        <v>-1.6</v>
      </c>
      <c r="AQ320" s="58">
        <v>-9.6</v>
      </c>
      <c r="AR320" s="58">
        <v>64.7</v>
      </c>
    </row>
    <row r="321" spans="34:44">
      <c r="AH321" s="3">
        <v>31608</v>
      </c>
      <c r="AI321" s="58">
        <v>15.3</v>
      </c>
      <c r="AJ321" s="58">
        <v>0</v>
      </c>
      <c r="AK321" s="58">
        <v>-3.6</v>
      </c>
      <c r="AL321" s="58">
        <v>95.7</v>
      </c>
      <c r="AM321" s="58">
        <v>92.1</v>
      </c>
      <c r="AN321" s="58">
        <v>99.4</v>
      </c>
      <c r="AO321" s="59" t="s">
        <v>544</v>
      </c>
      <c r="AP321" s="58">
        <v>-5.0999999999999996</v>
      </c>
      <c r="AQ321" s="58">
        <v>-10.6</v>
      </c>
      <c r="AR321" s="58">
        <v>64.400000000000006</v>
      </c>
    </row>
    <row r="322" spans="34:44">
      <c r="AH322" s="3">
        <v>31639</v>
      </c>
      <c r="AI322" s="58">
        <v>17.399999999999999</v>
      </c>
      <c r="AJ322" s="58">
        <v>1</v>
      </c>
      <c r="AK322" s="58">
        <v>-4.5</v>
      </c>
      <c r="AL322" s="58">
        <v>95.2</v>
      </c>
      <c r="AM322" s="58">
        <v>91.6</v>
      </c>
      <c r="AN322" s="58">
        <v>98.9</v>
      </c>
      <c r="AO322" s="59" t="s">
        <v>544</v>
      </c>
      <c r="AP322" s="58">
        <v>-5.7</v>
      </c>
      <c r="AQ322" s="58">
        <v>-14</v>
      </c>
      <c r="AR322" s="58">
        <v>64.099999999999994</v>
      </c>
    </row>
    <row r="323" spans="34:44">
      <c r="AH323" s="3">
        <v>31670</v>
      </c>
      <c r="AI323" s="58">
        <v>15.2</v>
      </c>
      <c r="AJ323" s="58">
        <v>0</v>
      </c>
      <c r="AK323" s="58">
        <v>-2.2999999999999998</v>
      </c>
      <c r="AL323" s="58">
        <v>96.3</v>
      </c>
      <c r="AM323" s="58">
        <v>92.7</v>
      </c>
      <c r="AN323" s="58">
        <v>99.9</v>
      </c>
      <c r="AO323" s="59" t="s">
        <v>544</v>
      </c>
      <c r="AP323" s="58">
        <v>4.2</v>
      </c>
      <c r="AQ323" s="58">
        <v>-11.5</v>
      </c>
      <c r="AR323" s="58">
        <v>65.2</v>
      </c>
    </row>
    <row r="324" spans="34:44">
      <c r="AH324" s="3">
        <v>31700</v>
      </c>
      <c r="AI324" s="58">
        <v>18.5</v>
      </c>
      <c r="AJ324" s="58">
        <v>6</v>
      </c>
      <c r="AK324" s="58">
        <v>-5</v>
      </c>
      <c r="AL324" s="58">
        <v>95</v>
      </c>
      <c r="AM324" s="58">
        <v>91.3</v>
      </c>
      <c r="AN324" s="58">
        <v>98.8</v>
      </c>
      <c r="AO324" s="59" t="s">
        <v>544</v>
      </c>
      <c r="AP324" s="58">
        <v>-6.5</v>
      </c>
      <c r="AQ324" s="58">
        <v>-14.5</v>
      </c>
      <c r="AR324" s="58">
        <v>63.5</v>
      </c>
    </row>
    <row r="325" spans="34:44">
      <c r="AH325" s="3">
        <v>31731</v>
      </c>
      <c r="AI325" s="58">
        <v>1.7</v>
      </c>
      <c r="AJ325" s="58">
        <v>4</v>
      </c>
      <c r="AK325" s="58">
        <v>-5.6</v>
      </c>
      <c r="AL325" s="58">
        <v>94.8</v>
      </c>
      <c r="AM325" s="58">
        <v>89.4</v>
      </c>
      <c r="AN325" s="58">
        <v>100.2</v>
      </c>
      <c r="AO325" s="59" t="s">
        <v>544</v>
      </c>
      <c r="AP325" s="58">
        <v>-7.2</v>
      </c>
      <c r="AQ325" s="58">
        <v>-15</v>
      </c>
      <c r="AR325" s="58">
        <v>62.5</v>
      </c>
    </row>
    <row r="326" spans="34:44">
      <c r="AH326" s="3">
        <v>31761</v>
      </c>
      <c r="AI326" s="58">
        <v>8.6999999999999993</v>
      </c>
      <c r="AJ326" s="58">
        <v>31</v>
      </c>
      <c r="AK326" s="58">
        <v>-5.2</v>
      </c>
      <c r="AL326" s="58">
        <v>94.9</v>
      </c>
      <c r="AM326" s="58">
        <v>90.5</v>
      </c>
      <c r="AN326" s="58">
        <v>99.4</v>
      </c>
      <c r="AO326" s="59" t="s">
        <v>544</v>
      </c>
      <c r="AP326" s="58">
        <v>3.5</v>
      </c>
      <c r="AQ326" s="58">
        <v>-11</v>
      </c>
      <c r="AR326" s="58">
        <v>55.2</v>
      </c>
    </row>
    <row r="327" spans="34:44">
      <c r="AH327" s="3">
        <v>31792</v>
      </c>
      <c r="AI327" s="58">
        <v>73.3</v>
      </c>
      <c r="AJ327" s="58">
        <v>86</v>
      </c>
      <c r="AK327" s="58">
        <v>-10</v>
      </c>
      <c r="AL327" s="58">
        <v>92.5</v>
      </c>
      <c r="AM327" s="58">
        <v>87.3</v>
      </c>
      <c r="AN327" s="58">
        <v>97.8</v>
      </c>
      <c r="AO327" s="58">
        <v>100.7</v>
      </c>
      <c r="AP327" s="58">
        <v>-2.7</v>
      </c>
      <c r="AQ327" s="58">
        <v>-18.7</v>
      </c>
      <c r="AR327" s="58">
        <v>34.5</v>
      </c>
    </row>
    <row r="328" spans="34:44">
      <c r="AH328" s="3">
        <v>31823</v>
      </c>
      <c r="AI328" s="58">
        <v>74.599999999999994</v>
      </c>
      <c r="AJ328" s="58">
        <v>86</v>
      </c>
      <c r="AK328" s="58">
        <v>-9.1</v>
      </c>
      <c r="AL328" s="58">
        <v>93.1</v>
      </c>
      <c r="AM328" s="58">
        <v>88.1</v>
      </c>
      <c r="AN328" s="58">
        <v>98.3</v>
      </c>
      <c r="AO328" s="58">
        <v>99.8</v>
      </c>
      <c r="AP328" s="58">
        <v>1.9</v>
      </c>
      <c r="AQ328" s="58">
        <v>-18.5</v>
      </c>
      <c r="AR328" s="58">
        <v>33.200000000000003</v>
      </c>
    </row>
    <row r="329" spans="34:44">
      <c r="AH329" s="3">
        <v>31851</v>
      </c>
      <c r="AI329" s="58">
        <v>68</v>
      </c>
      <c r="AJ329" s="58">
        <v>71</v>
      </c>
      <c r="AK329" s="58">
        <v>-8.1</v>
      </c>
      <c r="AL329" s="58">
        <v>93.8</v>
      </c>
      <c r="AM329" s="58">
        <v>87.8</v>
      </c>
      <c r="AN329" s="58">
        <v>99.9</v>
      </c>
      <c r="AO329" s="58">
        <v>98.9</v>
      </c>
      <c r="AP329" s="58">
        <v>0.4</v>
      </c>
      <c r="AQ329" s="58">
        <v>-13.5</v>
      </c>
      <c r="AR329" s="58">
        <v>39.299999999999997</v>
      </c>
    </row>
    <row r="330" spans="34:44">
      <c r="AH330" s="3">
        <v>31882</v>
      </c>
      <c r="AI330" s="58">
        <v>17.5</v>
      </c>
      <c r="AJ330" s="58">
        <v>5</v>
      </c>
      <c r="AK330" s="58">
        <v>-7</v>
      </c>
      <c r="AL330" s="58">
        <v>93.9</v>
      </c>
      <c r="AM330" s="58">
        <v>89.2</v>
      </c>
      <c r="AN330" s="58">
        <v>98.8</v>
      </c>
      <c r="AO330" s="58">
        <v>99</v>
      </c>
      <c r="AP330" s="58">
        <v>1.6</v>
      </c>
      <c r="AQ330" s="58">
        <v>-10.5</v>
      </c>
      <c r="AR330" s="58">
        <v>58</v>
      </c>
    </row>
    <row r="331" spans="34:44">
      <c r="AH331" s="3">
        <v>31912</v>
      </c>
      <c r="AI331" s="58">
        <v>26.6</v>
      </c>
      <c r="AJ331" s="58">
        <v>10</v>
      </c>
      <c r="AK331" s="58">
        <v>-10.9</v>
      </c>
      <c r="AL331" s="58">
        <v>92.5</v>
      </c>
      <c r="AM331" s="58">
        <v>87.7</v>
      </c>
      <c r="AN331" s="58">
        <v>97.3</v>
      </c>
      <c r="AO331" s="58">
        <v>99.2</v>
      </c>
      <c r="AP331" s="58">
        <v>-8.6999999999999993</v>
      </c>
      <c r="AQ331" s="58">
        <v>-18</v>
      </c>
      <c r="AR331" s="58">
        <v>63.3</v>
      </c>
    </row>
    <row r="332" spans="34:44">
      <c r="AH332" s="3">
        <v>31943</v>
      </c>
      <c r="AI332" s="58">
        <v>30.3</v>
      </c>
      <c r="AJ332" s="58">
        <v>13</v>
      </c>
      <c r="AK332" s="58">
        <v>-10.199999999999999</v>
      </c>
      <c r="AL332" s="58">
        <v>93.2</v>
      </c>
      <c r="AM332" s="58">
        <v>87.8</v>
      </c>
      <c r="AN332" s="58">
        <v>98.8</v>
      </c>
      <c r="AO332" s="58">
        <v>99.3</v>
      </c>
      <c r="AP332" s="58">
        <v>-8.1</v>
      </c>
      <c r="AQ332" s="58">
        <v>-17</v>
      </c>
      <c r="AR332" s="58">
        <v>64.7</v>
      </c>
    </row>
    <row r="333" spans="34:44">
      <c r="AH333" s="3">
        <v>31973</v>
      </c>
      <c r="AI333" s="58">
        <v>26.4</v>
      </c>
      <c r="AJ333" s="58">
        <v>10</v>
      </c>
      <c r="AK333" s="58">
        <v>-7.7</v>
      </c>
      <c r="AL333" s="58">
        <v>94.1</v>
      </c>
      <c r="AM333" s="58">
        <v>88.5</v>
      </c>
      <c r="AN333" s="58">
        <v>99.8</v>
      </c>
      <c r="AO333" s="58">
        <v>98</v>
      </c>
      <c r="AP333" s="58">
        <v>0.3</v>
      </c>
      <c r="AQ333" s="58">
        <v>-15.1</v>
      </c>
      <c r="AR333" s="58">
        <v>64</v>
      </c>
    </row>
    <row r="334" spans="34:44">
      <c r="AH334" s="3">
        <v>32004</v>
      </c>
      <c r="AI334" s="58">
        <v>25.1</v>
      </c>
      <c r="AJ334" s="58">
        <v>8</v>
      </c>
      <c r="AK334" s="58">
        <v>-8.1</v>
      </c>
      <c r="AL334" s="58">
        <v>94</v>
      </c>
      <c r="AM334" s="58">
        <v>89</v>
      </c>
      <c r="AN334" s="58">
        <v>99.1</v>
      </c>
      <c r="AO334" s="58">
        <v>99.5</v>
      </c>
      <c r="AP334" s="58">
        <v>-2.7</v>
      </c>
      <c r="AQ334" s="58">
        <v>-15.5</v>
      </c>
      <c r="AR334" s="58">
        <v>63.4</v>
      </c>
    </row>
    <row r="335" spans="34:44">
      <c r="AH335" s="3">
        <v>32035</v>
      </c>
      <c r="AI335" s="58">
        <v>20.399999999999999</v>
      </c>
      <c r="AJ335" s="58">
        <v>5</v>
      </c>
      <c r="AK335" s="58">
        <v>-7</v>
      </c>
      <c r="AL335" s="58">
        <v>94.4</v>
      </c>
      <c r="AM335" s="58">
        <v>88.5</v>
      </c>
      <c r="AN335" s="58">
        <v>100.4</v>
      </c>
      <c r="AO335" s="58">
        <v>97.6</v>
      </c>
      <c r="AP335" s="58">
        <v>-3</v>
      </c>
      <c r="AQ335" s="58">
        <v>-12.5</v>
      </c>
      <c r="AR335" s="58">
        <v>65.599999999999994</v>
      </c>
    </row>
    <row r="336" spans="34:44">
      <c r="AH336" s="3">
        <v>32065</v>
      </c>
      <c r="AI336" s="58">
        <v>17</v>
      </c>
      <c r="AJ336" s="58">
        <v>5</v>
      </c>
      <c r="AK336" s="58">
        <v>-5.3</v>
      </c>
      <c r="AL336" s="58">
        <v>95.3</v>
      </c>
      <c r="AM336" s="58">
        <v>89.6</v>
      </c>
      <c r="AN336" s="58">
        <v>101</v>
      </c>
      <c r="AO336" s="58">
        <v>96.8</v>
      </c>
      <c r="AP336" s="58">
        <v>2</v>
      </c>
      <c r="AQ336" s="58">
        <v>-15.5</v>
      </c>
      <c r="AR336" s="58">
        <v>64</v>
      </c>
    </row>
    <row r="337" spans="34:44">
      <c r="AH337" s="3">
        <v>32096</v>
      </c>
      <c r="AI337" s="58">
        <v>12.1</v>
      </c>
      <c r="AJ337" s="58">
        <v>15</v>
      </c>
      <c r="AK337" s="58">
        <v>-6.7</v>
      </c>
      <c r="AL337" s="58">
        <v>94.1</v>
      </c>
      <c r="AM337" s="58">
        <v>90.3</v>
      </c>
      <c r="AN337" s="58">
        <v>98</v>
      </c>
      <c r="AO337" s="58">
        <v>95.6</v>
      </c>
      <c r="AP337" s="58">
        <v>4.2</v>
      </c>
      <c r="AQ337" s="58">
        <v>-15</v>
      </c>
      <c r="AR337" s="58">
        <v>61.2</v>
      </c>
    </row>
    <row r="338" spans="34:44">
      <c r="AH338" s="3">
        <v>32126</v>
      </c>
      <c r="AI338" s="58">
        <v>7</v>
      </c>
      <c r="AJ338" s="58">
        <v>30</v>
      </c>
      <c r="AK338" s="58">
        <v>-10.4</v>
      </c>
      <c r="AL338" s="58">
        <v>91.9</v>
      </c>
      <c r="AM338" s="58">
        <v>89.1</v>
      </c>
      <c r="AN338" s="58">
        <v>94.6</v>
      </c>
      <c r="AO338" s="58">
        <v>94.3</v>
      </c>
      <c r="AP338" s="58">
        <v>2.5</v>
      </c>
      <c r="AQ338" s="58">
        <v>-12.6</v>
      </c>
      <c r="AR338" s="58">
        <v>53.5</v>
      </c>
    </row>
    <row r="339" spans="34:44">
      <c r="AH339" s="3">
        <v>32157</v>
      </c>
      <c r="AI339" s="58">
        <v>-2.6</v>
      </c>
      <c r="AJ339" s="58">
        <v>41</v>
      </c>
      <c r="AK339" s="58">
        <v>-9.3000000000000007</v>
      </c>
      <c r="AL339" s="58">
        <v>93.2</v>
      </c>
      <c r="AM339" s="58">
        <v>88.5</v>
      </c>
      <c r="AN339" s="58">
        <v>98</v>
      </c>
      <c r="AO339" s="58">
        <v>93.8</v>
      </c>
      <c r="AP339" s="58">
        <v>-3.1</v>
      </c>
      <c r="AQ339" s="58">
        <v>-12.6</v>
      </c>
      <c r="AR339" s="58">
        <v>44.4</v>
      </c>
    </row>
    <row r="340" spans="34:44">
      <c r="AH340" s="3">
        <v>32188</v>
      </c>
      <c r="AI340" s="58">
        <v>30.5</v>
      </c>
      <c r="AJ340" s="58">
        <v>59</v>
      </c>
      <c r="AK340" s="58">
        <v>-3</v>
      </c>
      <c r="AL340" s="58">
        <v>95.8</v>
      </c>
      <c r="AM340" s="58">
        <v>90.9</v>
      </c>
      <c r="AN340" s="58">
        <v>100.7</v>
      </c>
      <c r="AO340" s="58">
        <v>97.3</v>
      </c>
      <c r="AP340" s="58">
        <v>6.1</v>
      </c>
      <c r="AQ340" s="58">
        <v>-11.1</v>
      </c>
      <c r="AR340" s="58">
        <v>43.1</v>
      </c>
    </row>
    <row r="341" spans="34:44">
      <c r="AH341" s="3">
        <v>32217</v>
      </c>
      <c r="AI341" s="58">
        <v>45.4</v>
      </c>
      <c r="AJ341" s="58">
        <v>50</v>
      </c>
      <c r="AK341" s="58">
        <v>0</v>
      </c>
      <c r="AL341" s="58">
        <v>97.1</v>
      </c>
      <c r="AM341" s="58">
        <v>93.3</v>
      </c>
      <c r="AN341" s="58">
        <v>100.9</v>
      </c>
      <c r="AO341" s="58">
        <v>99.7</v>
      </c>
      <c r="AP341" s="58">
        <v>7.6</v>
      </c>
      <c r="AQ341" s="58">
        <v>-4</v>
      </c>
      <c r="AR341" s="58">
        <v>46.1</v>
      </c>
    </row>
    <row r="342" spans="34:44">
      <c r="AH342" s="3">
        <v>32248</v>
      </c>
      <c r="AI342" s="58">
        <v>15.3</v>
      </c>
      <c r="AJ342" s="58">
        <v>4</v>
      </c>
      <c r="AK342" s="58">
        <v>-0.8</v>
      </c>
      <c r="AL342" s="58">
        <v>97.7</v>
      </c>
      <c r="AM342" s="58">
        <v>92.1</v>
      </c>
      <c r="AN342" s="58">
        <v>103.5</v>
      </c>
      <c r="AO342" s="58">
        <v>100.5</v>
      </c>
      <c r="AP342" s="58">
        <v>-2.8</v>
      </c>
      <c r="AQ342" s="58">
        <v>-9.1</v>
      </c>
      <c r="AR342" s="58">
        <v>58.3</v>
      </c>
    </row>
    <row r="343" spans="34:44">
      <c r="AH343" s="3">
        <v>32278</v>
      </c>
      <c r="AI343" s="58">
        <v>16.2</v>
      </c>
      <c r="AJ343" s="58">
        <v>1</v>
      </c>
      <c r="AK343" s="58">
        <v>0.3</v>
      </c>
      <c r="AL343" s="58">
        <v>97.9</v>
      </c>
      <c r="AM343" s="58">
        <v>93.7</v>
      </c>
      <c r="AN343" s="58">
        <v>102.1</v>
      </c>
      <c r="AO343" s="58">
        <v>100.1</v>
      </c>
      <c r="AP343" s="58">
        <v>-0.1</v>
      </c>
      <c r="AQ343" s="58">
        <v>-3</v>
      </c>
      <c r="AR343" s="58">
        <v>62.9</v>
      </c>
    </row>
    <row r="344" spans="34:44">
      <c r="AH344" s="3">
        <v>32309</v>
      </c>
      <c r="AI344" s="58">
        <v>16.8</v>
      </c>
      <c r="AJ344" s="58">
        <v>1</v>
      </c>
      <c r="AK344" s="58">
        <v>1.8</v>
      </c>
      <c r="AL344" s="58">
        <v>99.1</v>
      </c>
      <c r="AM344" s="58">
        <v>95.9</v>
      </c>
      <c r="AN344" s="58">
        <v>102.4</v>
      </c>
      <c r="AO344" s="58">
        <v>102.3</v>
      </c>
      <c r="AP344" s="58">
        <v>-1.5</v>
      </c>
      <c r="AQ344" s="58">
        <v>-2.5</v>
      </c>
      <c r="AR344" s="58">
        <v>65.7</v>
      </c>
    </row>
    <row r="345" spans="34:44">
      <c r="AH345" s="3">
        <v>32339</v>
      </c>
      <c r="AI345" s="58">
        <v>16.3</v>
      </c>
      <c r="AJ345" s="58">
        <v>1</v>
      </c>
      <c r="AK345" s="58">
        <v>-0.5</v>
      </c>
      <c r="AL345" s="58">
        <v>97.8</v>
      </c>
      <c r="AM345" s="58">
        <v>93.9</v>
      </c>
      <c r="AN345" s="58">
        <v>101.8</v>
      </c>
      <c r="AO345" s="58">
        <v>103.2</v>
      </c>
      <c r="AP345" s="58">
        <v>-4.3</v>
      </c>
      <c r="AQ345" s="58">
        <v>-6.5</v>
      </c>
      <c r="AR345" s="58">
        <v>65.8</v>
      </c>
    </row>
    <row r="346" spans="34:44">
      <c r="AH346" s="3">
        <v>32370</v>
      </c>
      <c r="AI346" s="58">
        <v>16.2</v>
      </c>
      <c r="AJ346" s="58">
        <v>0</v>
      </c>
      <c r="AK346" s="58">
        <v>3.8</v>
      </c>
      <c r="AL346" s="58">
        <v>100.1</v>
      </c>
      <c r="AM346" s="58">
        <v>95.3</v>
      </c>
      <c r="AN346" s="58">
        <v>104.9</v>
      </c>
      <c r="AO346" s="58">
        <v>104.5</v>
      </c>
      <c r="AP346" s="58">
        <v>-1.3</v>
      </c>
      <c r="AQ346" s="58">
        <v>-3</v>
      </c>
      <c r="AR346" s="58">
        <v>66.3</v>
      </c>
    </row>
    <row r="347" spans="34:44">
      <c r="AH347" s="3">
        <v>32401</v>
      </c>
      <c r="AI347" s="58">
        <v>16.2</v>
      </c>
      <c r="AJ347" s="58">
        <v>1</v>
      </c>
      <c r="AK347" s="58">
        <v>6.2</v>
      </c>
      <c r="AL347" s="58">
        <v>101.4</v>
      </c>
      <c r="AM347" s="58">
        <v>97.7</v>
      </c>
      <c r="AN347" s="58">
        <v>105.2</v>
      </c>
      <c r="AO347" s="58">
        <v>105.7</v>
      </c>
      <c r="AP347" s="58">
        <v>6.6</v>
      </c>
      <c r="AQ347" s="58">
        <v>-4.5</v>
      </c>
      <c r="AR347" s="58">
        <v>67</v>
      </c>
    </row>
    <row r="348" spans="34:44">
      <c r="AH348" s="3">
        <v>32431</v>
      </c>
      <c r="AI348" s="58">
        <v>13</v>
      </c>
      <c r="AJ348" s="58">
        <v>1</v>
      </c>
      <c r="AK348" s="58">
        <v>5.4</v>
      </c>
      <c r="AL348" s="58">
        <v>101</v>
      </c>
      <c r="AM348" s="58">
        <v>97.4</v>
      </c>
      <c r="AN348" s="58">
        <v>104.6</v>
      </c>
      <c r="AO348" s="58">
        <v>107</v>
      </c>
      <c r="AP348" s="58">
        <v>-0.7</v>
      </c>
      <c r="AQ348" s="58">
        <v>-8</v>
      </c>
      <c r="AR348" s="58">
        <v>67.3</v>
      </c>
    </row>
    <row r="349" spans="34:44">
      <c r="AH349" s="3">
        <v>32462</v>
      </c>
      <c r="AI349" s="58">
        <v>28.8</v>
      </c>
      <c r="AJ349" s="58">
        <v>31</v>
      </c>
      <c r="AK349" s="58">
        <v>4.7</v>
      </c>
      <c r="AL349" s="58">
        <v>100.9</v>
      </c>
      <c r="AM349" s="58">
        <v>98.5</v>
      </c>
      <c r="AN349" s="58">
        <v>103.4</v>
      </c>
      <c r="AO349" s="58">
        <v>107.3</v>
      </c>
      <c r="AP349" s="58">
        <v>1</v>
      </c>
      <c r="AQ349" s="58">
        <v>-8.6</v>
      </c>
      <c r="AR349" s="58">
        <v>63</v>
      </c>
    </row>
    <row r="350" spans="34:44">
      <c r="AH350" s="3">
        <v>32492</v>
      </c>
      <c r="AI350" s="58">
        <v>17</v>
      </c>
      <c r="AJ350" s="58">
        <v>37</v>
      </c>
      <c r="AK350" s="58">
        <v>7.3</v>
      </c>
      <c r="AL350" s="58">
        <v>102.1</v>
      </c>
      <c r="AM350" s="58">
        <v>98.8</v>
      </c>
      <c r="AN350" s="58">
        <v>105.5</v>
      </c>
      <c r="AO350" s="58">
        <v>108.1</v>
      </c>
      <c r="AP350" s="58">
        <v>3.3</v>
      </c>
      <c r="AQ350" s="58">
        <v>0</v>
      </c>
      <c r="AR350" s="58">
        <v>57.7</v>
      </c>
    </row>
    <row r="351" spans="34:44">
      <c r="AH351" s="3">
        <v>32523</v>
      </c>
      <c r="AI351" s="58">
        <v>-37.6</v>
      </c>
      <c r="AJ351" s="58">
        <v>22</v>
      </c>
      <c r="AK351" s="58">
        <v>5.8</v>
      </c>
      <c r="AL351" s="58">
        <v>101.1</v>
      </c>
      <c r="AM351" s="58">
        <v>97.8</v>
      </c>
      <c r="AN351" s="58">
        <v>104.3</v>
      </c>
      <c r="AO351" s="58">
        <v>106.2</v>
      </c>
      <c r="AP351" s="58">
        <v>1.2</v>
      </c>
      <c r="AQ351" s="58">
        <v>-7</v>
      </c>
      <c r="AR351" s="58">
        <v>51.7</v>
      </c>
    </row>
    <row r="352" spans="34:44">
      <c r="AH352" s="3">
        <v>32554</v>
      </c>
      <c r="AI352" s="58">
        <v>-31.2</v>
      </c>
      <c r="AJ352" s="58">
        <v>21</v>
      </c>
      <c r="AK352" s="58">
        <v>8.1</v>
      </c>
      <c r="AL352" s="58">
        <v>102.5</v>
      </c>
      <c r="AM352" s="58">
        <v>99.1</v>
      </c>
      <c r="AN352" s="58">
        <v>105.9</v>
      </c>
      <c r="AO352" s="58">
        <v>107.2</v>
      </c>
      <c r="AP352" s="58">
        <v>6.1</v>
      </c>
      <c r="AQ352" s="58">
        <v>-5</v>
      </c>
      <c r="AR352" s="58">
        <v>52.4</v>
      </c>
    </row>
    <row r="353" spans="34:44">
      <c r="AH353" s="3">
        <v>32582</v>
      </c>
      <c r="AI353" s="58">
        <v>0.6</v>
      </c>
      <c r="AJ353" s="58">
        <v>8</v>
      </c>
      <c r="AK353" s="58">
        <v>8.6999999999999993</v>
      </c>
      <c r="AL353" s="58">
        <v>102.5</v>
      </c>
      <c r="AM353" s="58">
        <v>99.8</v>
      </c>
      <c r="AN353" s="58">
        <v>105.1</v>
      </c>
      <c r="AO353" s="58">
        <v>109.5</v>
      </c>
      <c r="AP353" s="58">
        <v>2.9</v>
      </c>
      <c r="AQ353" s="58">
        <v>-4.5</v>
      </c>
      <c r="AR353" s="58">
        <v>57.4</v>
      </c>
    </row>
    <row r="354" spans="34:44">
      <c r="AH354" s="3">
        <v>32613</v>
      </c>
      <c r="AI354" s="58">
        <v>19.100000000000001</v>
      </c>
      <c r="AJ354" s="58">
        <v>8</v>
      </c>
      <c r="AK354" s="58">
        <v>9.3000000000000007</v>
      </c>
      <c r="AL354" s="58">
        <v>102.8</v>
      </c>
      <c r="AM354" s="58">
        <v>100.4</v>
      </c>
      <c r="AN354" s="58">
        <v>105.3</v>
      </c>
      <c r="AO354" s="58">
        <v>110.1</v>
      </c>
      <c r="AP354" s="58">
        <v>0.9</v>
      </c>
      <c r="AQ354" s="58">
        <v>0.9</v>
      </c>
      <c r="AR354" s="58">
        <v>63.5</v>
      </c>
    </row>
    <row r="355" spans="34:44">
      <c r="AH355" s="3">
        <v>32643</v>
      </c>
      <c r="AI355" s="58">
        <v>14.7</v>
      </c>
      <c r="AJ355" s="58">
        <v>0</v>
      </c>
      <c r="AK355" s="58">
        <v>8.8000000000000007</v>
      </c>
      <c r="AL355" s="58">
        <v>102.5</v>
      </c>
      <c r="AM355" s="58">
        <v>100.3</v>
      </c>
      <c r="AN355" s="58">
        <v>104.8</v>
      </c>
      <c r="AO355" s="58">
        <v>113.2</v>
      </c>
      <c r="AP355" s="58">
        <v>-1.3</v>
      </c>
      <c r="AQ355" s="58">
        <v>0</v>
      </c>
      <c r="AR355" s="58">
        <v>67.3</v>
      </c>
    </row>
    <row r="356" spans="34:44">
      <c r="AH356" s="3">
        <v>32674</v>
      </c>
      <c r="AI356" s="58">
        <v>15.5</v>
      </c>
      <c r="AJ356" s="58">
        <v>0</v>
      </c>
      <c r="AK356" s="58">
        <v>12.8</v>
      </c>
      <c r="AL356" s="58">
        <v>104.7</v>
      </c>
      <c r="AM356" s="58">
        <v>102.7</v>
      </c>
      <c r="AN356" s="58">
        <v>106.6</v>
      </c>
      <c r="AO356" s="58">
        <v>115.3</v>
      </c>
      <c r="AP356" s="58">
        <v>1.7</v>
      </c>
      <c r="AQ356" s="58">
        <v>3</v>
      </c>
      <c r="AR356" s="58">
        <v>68.3</v>
      </c>
    </row>
    <row r="357" spans="34:44">
      <c r="AH357" s="3">
        <v>32704</v>
      </c>
      <c r="AI357" s="58">
        <v>16.2</v>
      </c>
      <c r="AJ357" s="58">
        <v>1</v>
      </c>
      <c r="AK357" s="58">
        <v>10</v>
      </c>
      <c r="AL357" s="58">
        <v>104</v>
      </c>
      <c r="AM357" s="58">
        <v>101.7</v>
      </c>
      <c r="AN357" s="58">
        <v>106.3</v>
      </c>
      <c r="AO357" s="58">
        <v>114.8</v>
      </c>
      <c r="AP357" s="58">
        <v>-0.3</v>
      </c>
      <c r="AQ357" s="58">
        <v>-2</v>
      </c>
      <c r="AR357" s="58">
        <v>68.5</v>
      </c>
    </row>
    <row r="358" spans="34:44">
      <c r="AH358" s="3">
        <v>32735</v>
      </c>
      <c r="AI358" s="58">
        <v>16.3</v>
      </c>
      <c r="AJ358" s="58">
        <v>0</v>
      </c>
      <c r="AK358" s="58">
        <v>9.5</v>
      </c>
      <c r="AL358" s="58">
        <v>103</v>
      </c>
      <c r="AM358" s="58">
        <v>101.5</v>
      </c>
      <c r="AN358" s="58">
        <v>104.6</v>
      </c>
      <c r="AO358" s="58">
        <v>114.1</v>
      </c>
      <c r="AP358" s="58">
        <v>4.0999999999999996</v>
      </c>
      <c r="AQ358" s="58">
        <v>0</v>
      </c>
      <c r="AR358" s="58">
        <v>68.900000000000006</v>
      </c>
    </row>
    <row r="359" spans="34:44">
      <c r="AH359" s="3">
        <v>32766</v>
      </c>
      <c r="AI359" s="58">
        <v>15.3</v>
      </c>
      <c r="AJ359" s="58">
        <v>0</v>
      </c>
      <c r="AK359" s="58">
        <v>11.7</v>
      </c>
      <c r="AL359" s="58">
        <v>104.3</v>
      </c>
      <c r="AM359" s="58">
        <v>101.6</v>
      </c>
      <c r="AN359" s="58">
        <v>107.1</v>
      </c>
      <c r="AO359" s="58">
        <v>115.3</v>
      </c>
      <c r="AP359" s="58">
        <v>4.4000000000000004</v>
      </c>
      <c r="AQ359" s="58">
        <v>-2.5</v>
      </c>
      <c r="AR359" s="58">
        <v>70.099999999999994</v>
      </c>
    </row>
    <row r="360" spans="34:44">
      <c r="AH360" s="3">
        <v>32796</v>
      </c>
      <c r="AI360" s="58">
        <v>13.2</v>
      </c>
      <c r="AJ360" s="58">
        <v>1</v>
      </c>
      <c r="AK360" s="58">
        <v>12.9</v>
      </c>
      <c r="AL360" s="58">
        <v>104.4</v>
      </c>
      <c r="AM360" s="58">
        <v>103.2</v>
      </c>
      <c r="AN360" s="58">
        <v>105.5</v>
      </c>
      <c r="AO360" s="58">
        <v>117.1</v>
      </c>
      <c r="AP360" s="58">
        <v>8.3000000000000007</v>
      </c>
      <c r="AQ360" s="58">
        <v>1</v>
      </c>
      <c r="AR360" s="58">
        <v>69.2</v>
      </c>
    </row>
    <row r="361" spans="34:44">
      <c r="AH361" s="3">
        <v>32827</v>
      </c>
      <c r="AI361" s="58">
        <v>16.7</v>
      </c>
      <c r="AJ361" s="58">
        <v>18</v>
      </c>
      <c r="AK361" s="58">
        <v>14.5</v>
      </c>
      <c r="AL361" s="58">
        <v>105.8</v>
      </c>
      <c r="AM361" s="58">
        <v>103.9</v>
      </c>
      <c r="AN361" s="58">
        <v>107.7</v>
      </c>
      <c r="AO361" s="58">
        <v>119</v>
      </c>
      <c r="AP361" s="58">
        <v>13.1</v>
      </c>
      <c r="AQ361" s="58">
        <v>3</v>
      </c>
      <c r="AR361" s="58">
        <v>66.400000000000006</v>
      </c>
    </row>
    <row r="362" spans="34:44">
      <c r="AH362" s="3">
        <v>32857</v>
      </c>
      <c r="AI362" s="58">
        <v>10.6</v>
      </c>
      <c r="AJ362" s="58">
        <v>32</v>
      </c>
      <c r="AK362" s="58">
        <v>14</v>
      </c>
      <c r="AL362" s="58">
        <v>105.9</v>
      </c>
      <c r="AM362" s="58">
        <v>104.1</v>
      </c>
      <c r="AN362" s="58">
        <v>107.8</v>
      </c>
      <c r="AO362" s="58">
        <v>119.5</v>
      </c>
      <c r="AP362" s="58">
        <v>17.5</v>
      </c>
      <c r="AQ362" s="58">
        <v>3.5</v>
      </c>
      <c r="AR362" s="58">
        <v>61.1</v>
      </c>
    </row>
    <row r="363" spans="34:44">
      <c r="AH363" s="3">
        <v>32888</v>
      </c>
      <c r="AI363" s="58">
        <v>-15.2</v>
      </c>
      <c r="AJ363" s="58">
        <v>35</v>
      </c>
      <c r="AK363" s="58">
        <v>14.4</v>
      </c>
      <c r="AL363" s="58">
        <v>106</v>
      </c>
      <c r="AM363" s="58">
        <v>104</v>
      </c>
      <c r="AN363" s="58">
        <v>108</v>
      </c>
      <c r="AO363" s="58">
        <v>119.7</v>
      </c>
      <c r="AP363" s="58">
        <v>11.5</v>
      </c>
      <c r="AQ363" s="58">
        <v>3</v>
      </c>
      <c r="AR363" s="58">
        <v>55.5</v>
      </c>
    </row>
    <row r="364" spans="34:44">
      <c r="AH364" s="3">
        <v>32919</v>
      </c>
      <c r="AI364" s="58">
        <v>-13.2</v>
      </c>
      <c r="AJ364" s="58">
        <v>32</v>
      </c>
      <c r="AK364" s="58">
        <v>14.7</v>
      </c>
      <c r="AL364" s="58">
        <v>105.2</v>
      </c>
      <c r="AM364" s="58">
        <v>102.8</v>
      </c>
      <c r="AN364" s="58">
        <v>107.7</v>
      </c>
      <c r="AO364" s="58">
        <v>119.5</v>
      </c>
      <c r="AP364" s="58">
        <v>14.9</v>
      </c>
      <c r="AQ364" s="58">
        <v>5</v>
      </c>
      <c r="AR364" s="58">
        <v>58.6</v>
      </c>
    </row>
    <row r="365" spans="34:44">
      <c r="AH365" s="3">
        <v>32947</v>
      </c>
      <c r="AI365" s="58">
        <v>-0.5</v>
      </c>
      <c r="AJ365" s="58">
        <v>7</v>
      </c>
      <c r="AK365" s="58">
        <v>17.7</v>
      </c>
      <c r="AL365" s="58">
        <v>106.6</v>
      </c>
      <c r="AM365" s="58">
        <v>104.7</v>
      </c>
      <c r="AN365" s="58">
        <v>108.5</v>
      </c>
      <c r="AO365" s="58">
        <v>121.4</v>
      </c>
      <c r="AP365" s="58">
        <v>17.399999999999999</v>
      </c>
      <c r="AQ365" s="58">
        <v>6.5</v>
      </c>
      <c r="AR365" s="58">
        <v>64.5</v>
      </c>
    </row>
    <row r="366" spans="34:44">
      <c r="AH366" s="3">
        <v>32978</v>
      </c>
      <c r="AI366" s="58">
        <v>11.3</v>
      </c>
      <c r="AJ366" s="58">
        <v>1</v>
      </c>
      <c r="AK366" s="58">
        <v>16.5</v>
      </c>
      <c r="AL366" s="58">
        <v>106.4</v>
      </c>
      <c r="AM366" s="58">
        <v>105</v>
      </c>
      <c r="AN366" s="58">
        <v>107.8</v>
      </c>
      <c r="AO366" s="58">
        <v>119.6</v>
      </c>
      <c r="AP366" s="58">
        <v>15.5</v>
      </c>
      <c r="AQ366" s="58">
        <v>8</v>
      </c>
      <c r="AR366" s="58">
        <v>68.7</v>
      </c>
    </row>
    <row r="367" spans="34:44">
      <c r="AH367" s="3">
        <v>33008</v>
      </c>
      <c r="AI367" s="58">
        <v>14.7</v>
      </c>
      <c r="AJ367" s="58">
        <v>0</v>
      </c>
      <c r="AK367" s="58">
        <v>18.7</v>
      </c>
      <c r="AL367" s="58">
        <v>106.9</v>
      </c>
      <c r="AM367" s="58">
        <v>106.6</v>
      </c>
      <c r="AN367" s="58">
        <v>107.2</v>
      </c>
      <c r="AO367" s="58">
        <v>121.2</v>
      </c>
      <c r="AP367" s="58">
        <v>27.3</v>
      </c>
      <c r="AQ367" s="58">
        <v>9.9</v>
      </c>
      <c r="AR367" s="58">
        <v>70.7</v>
      </c>
    </row>
    <row r="368" spans="34:44">
      <c r="AH368" s="3">
        <v>33039</v>
      </c>
      <c r="AI368" s="58">
        <v>16.7</v>
      </c>
      <c r="AJ368" s="58">
        <v>1</v>
      </c>
      <c r="AK368" s="58">
        <v>16.5</v>
      </c>
      <c r="AL368" s="58">
        <v>105.9</v>
      </c>
      <c r="AM368" s="58">
        <v>104.4</v>
      </c>
      <c r="AN368" s="58">
        <v>107.4</v>
      </c>
      <c r="AO368" s="58">
        <v>120.3</v>
      </c>
      <c r="AP368" s="58">
        <v>17.399999999999999</v>
      </c>
      <c r="AQ368" s="58">
        <v>6.5</v>
      </c>
      <c r="AR368" s="58">
        <v>72.3</v>
      </c>
    </row>
    <row r="369" spans="34:44">
      <c r="AH369" s="3">
        <v>33069</v>
      </c>
      <c r="AI369" s="58">
        <v>15.1</v>
      </c>
      <c r="AJ369" s="58">
        <v>0</v>
      </c>
      <c r="AK369" s="58">
        <v>20.6</v>
      </c>
      <c r="AL369" s="58">
        <v>107.1</v>
      </c>
      <c r="AM369" s="58">
        <v>106.7</v>
      </c>
      <c r="AN369" s="58">
        <v>107.5</v>
      </c>
      <c r="AO369" s="58">
        <v>122.2</v>
      </c>
      <c r="AP369" s="58">
        <v>25.3</v>
      </c>
      <c r="AQ369" s="58">
        <v>20</v>
      </c>
      <c r="AR369" s="58">
        <v>73</v>
      </c>
    </row>
    <row r="370" spans="34:44">
      <c r="AH370" s="3">
        <v>33100</v>
      </c>
      <c r="AI370" s="58">
        <v>16.3</v>
      </c>
      <c r="AJ370" s="58">
        <v>0</v>
      </c>
      <c r="AK370" s="58">
        <v>20.399999999999999</v>
      </c>
      <c r="AL370" s="58">
        <v>106.8</v>
      </c>
      <c r="AM370" s="58">
        <v>106.8</v>
      </c>
      <c r="AN370" s="58">
        <v>106.8</v>
      </c>
      <c r="AO370" s="58">
        <v>120.6</v>
      </c>
      <c r="AP370" s="58">
        <v>24.6</v>
      </c>
      <c r="AQ370" s="58">
        <v>21.9</v>
      </c>
      <c r="AR370" s="58">
        <v>72.5</v>
      </c>
    </row>
    <row r="371" spans="34:44">
      <c r="AH371" s="3">
        <v>33131</v>
      </c>
      <c r="AI371" s="58">
        <v>16.399999999999999</v>
      </c>
      <c r="AJ371" s="58">
        <v>1</v>
      </c>
      <c r="AK371" s="58">
        <v>21.5</v>
      </c>
      <c r="AL371" s="58">
        <v>107.3</v>
      </c>
      <c r="AM371" s="58">
        <v>106.3</v>
      </c>
      <c r="AN371" s="58">
        <v>108.3</v>
      </c>
      <c r="AO371" s="58">
        <v>120</v>
      </c>
      <c r="AP371" s="58">
        <v>30.4</v>
      </c>
      <c r="AQ371" s="58">
        <v>17.399999999999999</v>
      </c>
      <c r="AR371" s="58">
        <v>72.400000000000006</v>
      </c>
    </row>
    <row r="372" spans="34:44">
      <c r="AH372" s="3">
        <v>33161</v>
      </c>
      <c r="AI372" s="58">
        <v>13.2</v>
      </c>
      <c r="AJ372" s="58">
        <v>1</v>
      </c>
      <c r="AK372" s="58">
        <v>21.7</v>
      </c>
      <c r="AL372" s="58">
        <v>107.2</v>
      </c>
      <c r="AM372" s="58">
        <v>107.4</v>
      </c>
      <c r="AN372" s="58">
        <v>107</v>
      </c>
      <c r="AO372" s="58">
        <v>117.8</v>
      </c>
      <c r="AP372" s="58">
        <v>31.5</v>
      </c>
      <c r="AQ372" s="58">
        <v>22.1</v>
      </c>
      <c r="AR372" s="58">
        <v>71.5</v>
      </c>
    </row>
    <row r="373" spans="34:44">
      <c r="AH373" s="3">
        <v>33192</v>
      </c>
      <c r="AI373" s="58">
        <v>17.8</v>
      </c>
      <c r="AJ373" s="58">
        <v>19</v>
      </c>
      <c r="AK373" s="58">
        <v>21.1</v>
      </c>
      <c r="AL373" s="58">
        <v>107.5</v>
      </c>
      <c r="AM373" s="58">
        <v>108.1</v>
      </c>
      <c r="AN373" s="58">
        <v>106.9</v>
      </c>
      <c r="AO373" s="58">
        <v>117.3</v>
      </c>
      <c r="AP373" s="58">
        <v>35.299999999999997</v>
      </c>
      <c r="AQ373" s="58">
        <v>18.2</v>
      </c>
      <c r="AR373" s="58">
        <v>69.2</v>
      </c>
    </row>
    <row r="374" spans="34:44">
      <c r="AH374" s="3">
        <v>33222</v>
      </c>
      <c r="AI374" s="58">
        <v>32.9</v>
      </c>
      <c r="AJ374" s="58">
        <v>49</v>
      </c>
      <c r="AK374" s="58">
        <v>18.899999999999999</v>
      </c>
      <c r="AL374" s="58">
        <v>106.4</v>
      </c>
      <c r="AM374" s="58">
        <v>106.6</v>
      </c>
      <c r="AN374" s="58">
        <v>106.3</v>
      </c>
      <c r="AO374" s="58">
        <v>117.7</v>
      </c>
      <c r="AP374" s="58">
        <v>30.3</v>
      </c>
      <c r="AQ374" s="58">
        <v>18.899999999999999</v>
      </c>
      <c r="AR374" s="58">
        <v>61.8</v>
      </c>
    </row>
    <row r="375" spans="34:44">
      <c r="AH375" s="3">
        <v>33253</v>
      </c>
      <c r="AI375" s="58">
        <v>26.4</v>
      </c>
      <c r="AJ375" s="58">
        <v>62</v>
      </c>
      <c r="AK375" s="58">
        <v>16.7</v>
      </c>
      <c r="AL375" s="58">
        <v>104.7</v>
      </c>
      <c r="AM375" s="58">
        <v>107.1</v>
      </c>
      <c r="AN375" s="58">
        <v>102.3</v>
      </c>
      <c r="AO375" s="58">
        <v>118.2</v>
      </c>
      <c r="AP375" s="58">
        <v>30.4</v>
      </c>
      <c r="AQ375" s="58">
        <v>18.3</v>
      </c>
      <c r="AR375" s="58">
        <v>55.9</v>
      </c>
    </row>
    <row r="376" spans="34:44">
      <c r="AH376" s="3">
        <v>33284</v>
      </c>
      <c r="AI376" s="58">
        <v>42.6</v>
      </c>
      <c r="AJ376" s="58">
        <v>69</v>
      </c>
      <c r="AK376" s="58">
        <v>13.2</v>
      </c>
      <c r="AL376" s="58">
        <v>103</v>
      </c>
      <c r="AM376" s="58">
        <v>105.5</v>
      </c>
      <c r="AN376" s="58">
        <v>100.5</v>
      </c>
      <c r="AO376" s="58">
        <v>118.4</v>
      </c>
      <c r="AP376" s="58">
        <v>18</v>
      </c>
      <c r="AQ376" s="58">
        <v>16.399999999999999</v>
      </c>
      <c r="AR376" s="58">
        <v>52.2</v>
      </c>
    </row>
    <row r="377" spans="34:44">
      <c r="AH377" s="3">
        <v>33312</v>
      </c>
      <c r="AI377" s="58">
        <v>2.7</v>
      </c>
      <c r="AJ377" s="58">
        <v>11</v>
      </c>
      <c r="AK377" s="58">
        <v>13.3</v>
      </c>
      <c r="AL377" s="58">
        <v>102.8</v>
      </c>
      <c r="AM377" s="58">
        <v>103.9</v>
      </c>
      <c r="AN377" s="58">
        <v>101.7</v>
      </c>
      <c r="AO377" s="58">
        <v>117.4</v>
      </c>
      <c r="AP377" s="58">
        <v>26.8</v>
      </c>
      <c r="AQ377" s="58">
        <v>16.8</v>
      </c>
      <c r="AR377" s="58">
        <v>64.5</v>
      </c>
    </row>
    <row r="378" spans="34:44">
      <c r="AH378" s="3">
        <v>33343</v>
      </c>
      <c r="AI378" s="58">
        <v>16.399999999999999</v>
      </c>
      <c r="AJ378" s="58">
        <v>5</v>
      </c>
      <c r="AK378" s="58">
        <v>10.8</v>
      </c>
      <c r="AL378" s="58">
        <v>101.3</v>
      </c>
      <c r="AM378" s="58">
        <v>102.9</v>
      </c>
      <c r="AN378" s="58">
        <v>99.8</v>
      </c>
      <c r="AO378" s="58">
        <v>115.2</v>
      </c>
      <c r="AP378" s="58">
        <v>22.4</v>
      </c>
      <c r="AQ378" s="58">
        <v>14.1</v>
      </c>
      <c r="AR378" s="58">
        <v>69.599999999999994</v>
      </c>
    </row>
    <row r="379" spans="34:44">
      <c r="AH379" s="3">
        <v>33373</v>
      </c>
      <c r="AI379" s="58">
        <v>17.399999999999999</v>
      </c>
      <c r="AJ379" s="58">
        <v>2</v>
      </c>
      <c r="AK379" s="58">
        <v>7.9</v>
      </c>
      <c r="AL379" s="58">
        <v>100.3</v>
      </c>
      <c r="AM379" s="58">
        <v>100.8</v>
      </c>
      <c r="AN379" s="58">
        <v>99.8</v>
      </c>
      <c r="AO379" s="58">
        <v>115.4</v>
      </c>
      <c r="AP379" s="58">
        <v>13.8</v>
      </c>
      <c r="AQ379" s="58">
        <v>12.3</v>
      </c>
      <c r="AR379" s="58">
        <v>71.7</v>
      </c>
    </row>
    <row r="380" spans="34:44">
      <c r="AH380" s="3">
        <v>33404</v>
      </c>
      <c r="AI380" s="58">
        <v>21.7</v>
      </c>
      <c r="AJ380" s="58">
        <v>5</v>
      </c>
      <c r="AK380" s="58">
        <v>6.8</v>
      </c>
      <c r="AL380" s="58">
        <v>100</v>
      </c>
      <c r="AM380" s="58">
        <v>100.8</v>
      </c>
      <c r="AN380" s="58">
        <v>99.2</v>
      </c>
      <c r="AO380" s="58">
        <v>115.4</v>
      </c>
      <c r="AP380" s="58">
        <v>19.100000000000001</v>
      </c>
      <c r="AQ380" s="58">
        <v>8.1999999999999993</v>
      </c>
      <c r="AR380" s="58">
        <v>72.400000000000006</v>
      </c>
    </row>
    <row r="381" spans="34:44">
      <c r="AH381" s="3">
        <v>33434</v>
      </c>
      <c r="AI381" s="58">
        <v>15.5</v>
      </c>
      <c r="AJ381" s="58">
        <v>0</v>
      </c>
      <c r="AK381" s="58">
        <v>5.0999999999999996</v>
      </c>
      <c r="AL381" s="58">
        <v>98.9</v>
      </c>
      <c r="AM381" s="58">
        <v>98.5</v>
      </c>
      <c r="AN381" s="58">
        <v>99.2</v>
      </c>
      <c r="AO381" s="58">
        <v>113.4</v>
      </c>
      <c r="AP381" s="58">
        <v>17.3</v>
      </c>
      <c r="AQ381" s="58">
        <v>5.3</v>
      </c>
      <c r="AR381" s="58">
        <v>71.599999999999994</v>
      </c>
    </row>
    <row r="382" spans="34:44">
      <c r="AH382" s="3">
        <v>33465</v>
      </c>
      <c r="AI382" s="58">
        <v>16.7</v>
      </c>
      <c r="AJ382" s="58">
        <v>0</v>
      </c>
      <c r="AK382" s="58">
        <v>4.5</v>
      </c>
      <c r="AL382" s="58">
        <v>98.7</v>
      </c>
      <c r="AM382" s="58">
        <v>97.6</v>
      </c>
      <c r="AN382" s="58">
        <v>99.8</v>
      </c>
      <c r="AO382" s="58">
        <v>113.9</v>
      </c>
      <c r="AP382" s="58">
        <v>7.6</v>
      </c>
      <c r="AQ382" s="58">
        <v>6.9</v>
      </c>
      <c r="AR382" s="58">
        <v>71.5</v>
      </c>
    </row>
    <row r="383" spans="34:44">
      <c r="AH383" s="3">
        <v>33496</v>
      </c>
      <c r="AI383" s="58">
        <v>16.600000000000001</v>
      </c>
      <c r="AJ383" s="58">
        <v>1</v>
      </c>
      <c r="AK383" s="58">
        <v>1.7</v>
      </c>
      <c r="AL383" s="58">
        <v>97.7</v>
      </c>
      <c r="AM383" s="58">
        <v>96.8</v>
      </c>
      <c r="AN383" s="58">
        <v>98.5</v>
      </c>
      <c r="AO383" s="58">
        <v>113.2</v>
      </c>
      <c r="AP383" s="58">
        <v>3.3</v>
      </c>
      <c r="AQ383" s="58">
        <v>8.3000000000000007</v>
      </c>
      <c r="AR383" s="58">
        <v>73</v>
      </c>
    </row>
    <row r="384" spans="34:44">
      <c r="AH384" s="3">
        <v>33526</v>
      </c>
      <c r="AI384" s="58">
        <v>16.3</v>
      </c>
      <c r="AJ384" s="58">
        <v>4</v>
      </c>
      <c r="AK384" s="58">
        <v>4.4000000000000004</v>
      </c>
      <c r="AL384" s="58">
        <v>98.6</v>
      </c>
      <c r="AM384" s="58">
        <v>97.1</v>
      </c>
      <c r="AN384" s="58">
        <v>100.2</v>
      </c>
      <c r="AO384" s="58">
        <v>113.6</v>
      </c>
      <c r="AP384" s="58">
        <v>15.3</v>
      </c>
      <c r="AQ384" s="58">
        <v>5.3</v>
      </c>
      <c r="AR384" s="58">
        <v>72.2</v>
      </c>
    </row>
    <row r="385" spans="34:44">
      <c r="AH385" s="3">
        <v>33557</v>
      </c>
      <c r="AI385" s="58">
        <v>9.9</v>
      </c>
      <c r="AJ385" s="58">
        <v>11</v>
      </c>
      <c r="AK385" s="58">
        <v>1.3</v>
      </c>
      <c r="AL385" s="58">
        <v>97.6</v>
      </c>
      <c r="AM385" s="58">
        <v>95.3</v>
      </c>
      <c r="AN385" s="58">
        <v>100</v>
      </c>
      <c r="AO385" s="58">
        <v>113.2</v>
      </c>
      <c r="AP385" s="58">
        <v>13.6</v>
      </c>
      <c r="AQ385" s="58">
        <v>5.4</v>
      </c>
      <c r="AR385" s="58">
        <v>69.599999999999994</v>
      </c>
    </row>
    <row r="386" spans="34:44">
      <c r="AH386" s="3">
        <v>33587</v>
      </c>
      <c r="AI386" s="58">
        <v>21.6</v>
      </c>
      <c r="AJ386" s="58">
        <v>40</v>
      </c>
      <c r="AK386" s="58">
        <v>-1.2</v>
      </c>
      <c r="AL386" s="58">
        <v>96.7</v>
      </c>
      <c r="AM386" s="58">
        <v>94.4</v>
      </c>
      <c r="AN386" s="58">
        <v>99</v>
      </c>
      <c r="AO386" s="58">
        <v>112.5</v>
      </c>
      <c r="AP386" s="58">
        <v>7.6</v>
      </c>
      <c r="AQ386" s="58">
        <v>3.4</v>
      </c>
      <c r="AR386" s="58">
        <v>62.7</v>
      </c>
    </row>
    <row r="387" spans="34:44">
      <c r="AH387" s="3">
        <v>33618</v>
      </c>
      <c r="AI387" s="58">
        <v>30</v>
      </c>
      <c r="AJ387" s="58">
        <v>63</v>
      </c>
      <c r="AK387" s="58">
        <v>-1.8</v>
      </c>
      <c r="AL387" s="58">
        <v>96.1</v>
      </c>
      <c r="AM387" s="58">
        <v>94</v>
      </c>
      <c r="AN387" s="58">
        <v>98.2</v>
      </c>
      <c r="AO387" s="58">
        <v>112.5</v>
      </c>
      <c r="AP387" s="58">
        <v>5</v>
      </c>
      <c r="AQ387" s="58">
        <v>0.5</v>
      </c>
      <c r="AR387" s="58">
        <v>55.4</v>
      </c>
    </row>
    <row r="388" spans="34:44">
      <c r="AH388" s="3">
        <v>33649</v>
      </c>
      <c r="AI388" s="58">
        <v>8.6999999999999993</v>
      </c>
      <c r="AJ388" s="58">
        <v>49</v>
      </c>
      <c r="AK388" s="58">
        <v>-2.4</v>
      </c>
      <c r="AL388" s="58">
        <v>95.5</v>
      </c>
      <c r="AM388" s="58">
        <v>93.4</v>
      </c>
      <c r="AN388" s="58">
        <v>97.6</v>
      </c>
      <c r="AO388" s="58">
        <v>110.8</v>
      </c>
      <c r="AP388" s="58">
        <v>7.2</v>
      </c>
      <c r="AQ388" s="58">
        <v>-4.0999999999999996</v>
      </c>
      <c r="AR388" s="58">
        <v>57.1</v>
      </c>
    </row>
    <row r="389" spans="34:44">
      <c r="AH389" s="3">
        <v>33678</v>
      </c>
      <c r="AI389" s="58">
        <v>22</v>
      </c>
      <c r="AJ389" s="58">
        <v>29</v>
      </c>
      <c r="AK389" s="58">
        <v>-4.7</v>
      </c>
      <c r="AL389" s="58">
        <v>95.1</v>
      </c>
      <c r="AM389" s="58">
        <v>91.9</v>
      </c>
      <c r="AN389" s="58">
        <v>98.2</v>
      </c>
      <c r="AO389" s="58">
        <v>109.6</v>
      </c>
      <c r="AP389" s="58">
        <v>-9.1</v>
      </c>
      <c r="AQ389" s="58">
        <v>-2</v>
      </c>
      <c r="AR389" s="58">
        <v>62.7</v>
      </c>
    </row>
    <row r="390" spans="34:44">
      <c r="AH390" s="3">
        <v>33709</v>
      </c>
      <c r="AI390" s="58">
        <v>17.5</v>
      </c>
      <c r="AJ390" s="58">
        <v>6</v>
      </c>
      <c r="AK390" s="58">
        <v>-6.5</v>
      </c>
      <c r="AL390" s="58">
        <v>93.9</v>
      </c>
      <c r="AM390" s="58">
        <v>90.5</v>
      </c>
      <c r="AN390" s="58">
        <v>97.4</v>
      </c>
      <c r="AO390" s="58">
        <v>108.2</v>
      </c>
      <c r="AP390" s="58">
        <v>-6.5</v>
      </c>
      <c r="AQ390" s="58">
        <v>-3.5</v>
      </c>
      <c r="AR390" s="58">
        <v>68.099999999999994</v>
      </c>
    </row>
    <row r="391" spans="34:44">
      <c r="AH391" s="3">
        <v>33739</v>
      </c>
      <c r="AI391" s="58">
        <v>16.100000000000001</v>
      </c>
      <c r="AJ391" s="58">
        <v>1</v>
      </c>
      <c r="AK391" s="58">
        <v>-6.3</v>
      </c>
      <c r="AL391" s="58">
        <v>94</v>
      </c>
      <c r="AM391" s="58">
        <v>89.4</v>
      </c>
      <c r="AN391" s="58">
        <v>98.5</v>
      </c>
      <c r="AO391" s="58">
        <v>108.9</v>
      </c>
      <c r="AP391" s="58">
        <v>-2.2000000000000002</v>
      </c>
      <c r="AQ391" s="58">
        <v>-7</v>
      </c>
      <c r="AR391" s="58">
        <v>71.400000000000006</v>
      </c>
    </row>
    <row r="392" spans="34:44">
      <c r="AH392" s="3">
        <v>33770</v>
      </c>
      <c r="AI392" s="58">
        <v>15.9</v>
      </c>
      <c r="AJ392" s="58">
        <v>0</v>
      </c>
      <c r="AK392" s="58">
        <v>-8</v>
      </c>
      <c r="AL392" s="58">
        <v>93.3</v>
      </c>
      <c r="AM392" s="58">
        <v>88.6</v>
      </c>
      <c r="AN392" s="58">
        <v>98</v>
      </c>
      <c r="AO392" s="58">
        <v>110.4</v>
      </c>
      <c r="AP392" s="58">
        <v>-7.8</v>
      </c>
      <c r="AQ392" s="58">
        <v>-2.5</v>
      </c>
      <c r="AR392" s="58">
        <v>72.7</v>
      </c>
    </row>
    <row r="393" spans="34:44">
      <c r="AH393" s="3">
        <v>33800</v>
      </c>
      <c r="AI393" s="58">
        <v>15.5</v>
      </c>
      <c r="AJ393" s="58">
        <v>0</v>
      </c>
      <c r="AK393" s="58">
        <v>-9.6999999999999993</v>
      </c>
      <c r="AL393" s="58">
        <v>92.4</v>
      </c>
      <c r="AM393" s="58">
        <v>87.9</v>
      </c>
      <c r="AN393" s="58">
        <v>97.1</v>
      </c>
      <c r="AO393" s="58">
        <v>108.7</v>
      </c>
      <c r="AP393" s="58">
        <v>-8.1999999999999993</v>
      </c>
      <c r="AQ393" s="58">
        <v>-7</v>
      </c>
      <c r="AR393" s="58">
        <v>71.8</v>
      </c>
    </row>
    <row r="394" spans="34:44">
      <c r="AH394" s="3">
        <v>33831</v>
      </c>
      <c r="AI394" s="58">
        <v>16.7</v>
      </c>
      <c r="AJ394" s="58">
        <v>0</v>
      </c>
      <c r="AK394" s="58">
        <v>-15.7</v>
      </c>
      <c r="AL394" s="58">
        <v>89.1</v>
      </c>
      <c r="AM394" s="58">
        <v>85.1</v>
      </c>
      <c r="AN394" s="58">
        <v>93.1</v>
      </c>
      <c r="AO394" s="58">
        <v>105.6</v>
      </c>
      <c r="AP394" s="58">
        <v>-8</v>
      </c>
      <c r="AQ394" s="58">
        <v>-14</v>
      </c>
      <c r="AR394" s="58">
        <v>69.900000000000006</v>
      </c>
    </row>
    <row r="395" spans="34:44">
      <c r="AH395" s="3">
        <v>33862</v>
      </c>
      <c r="AI395" s="58">
        <v>16.5</v>
      </c>
      <c r="AJ395" s="58">
        <v>1</v>
      </c>
      <c r="AK395" s="58">
        <v>-19.399999999999999</v>
      </c>
      <c r="AL395" s="58">
        <v>86.8</v>
      </c>
      <c r="AM395" s="58">
        <v>83.6</v>
      </c>
      <c r="AN395" s="58">
        <v>89.9</v>
      </c>
      <c r="AO395" s="58">
        <v>105</v>
      </c>
      <c r="AP395" s="58">
        <v>-3.5</v>
      </c>
      <c r="AQ395" s="58">
        <v>-13.5</v>
      </c>
      <c r="AR395" s="58">
        <v>71.2</v>
      </c>
    </row>
    <row r="396" spans="34:44">
      <c r="AH396" s="3">
        <v>33892</v>
      </c>
      <c r="AI396" s="58">
        <v>24.2</v>
      </c>
      <c r="AJ396" s="58">
        <v>11</v>
      </c>
      <c r="AK396" s="58">
        <v>-25.5</v>
      </c>
      <c r="AL396" s="58">
        <v>83.7</v>
      </c>
      <c r="AM396" s="58">
        <v>81.5</v>
      </c>
      <c r="AN396" s="58">
        <v>85.8</v>
      </c>
      <c r="AO396" s="58">
        <v>104.7</v>
      </c>
      <c r="AP396" s="58">
        <v>-1.1000000000000001</v>
      </c>
      <c r="AQ396" s="58">
        <v>-23.1</v>
      </c>
      <c r="AR396" s="58">
        <v>69.400000000000006</v>
      </c>
    </row>
    <row r="397" spans="34:44">
      <c r="AH397" s="3">
        <v>33923</v>
      </c>
      <c r="AI397" s="58">
        <v>27.3</v>
      </c>
      <c r="AJ397" s="58">
        <v>28</v>
      </c>
      <c r="AK397" s="58">
        <v>-32.200000000000003</v>
      </c>
      <c r="AL397" s="58">
        <v>80.599999999999994</v>
      </c>
      <c r="AM397" s="58">
        <v>77.3</v>
      </c>
      <c r="AN397" s="58">
        <v>83.9</v>
      </c>
      <c r="AO397" s="58">
        <v>101.9</v>
      </c>
      <c r="AP397" s="58">
        <v>-14.9</v>
      </c>
      <c r="AQ397" s="58">
        <v>-25</v>
      </c>
      <c r="AR397" s="58">
        <v>67.5</v>
      </c>
    </row>
    <row r="398" spans="34:44">
      <c r="AH398" s="3">
        <v>33953</v>
      </c>
      <c r="AI398" s="58">
        <v>10.6</v>
      </c>
      <c r="AJ398" s="58">
        <v>31</v>
      </c>
      <c r="AK398" s="58">
        <v>-28</v>
      </c>
      <c r="AL398" s="58">
        <v>82.7</v>
      </c>
      <c r="AM398" s="58">
        <v>78.7</v>
      </c>
      <c r="AN398" s="58">
        <v>86.7</v>
      </c>
      <c r="AO398" s="58">
        <v>101.1</v>
      </c>
      <c r="AP398" s="58">
        <v>-8.6999999999999993</v>
      </c>
      <c r="AQ398" s="58">
        <v>-19.100000000000001</v>
      </c>
      <c r="AR398" s="58">
        <v>62.5</v>
      </c>
    </row>
    <row r="399" spans="34:44">
      <c r="AH399" s="3">
        <v>33984</v>
      </c>
      <c r="AI399" s="58">
        <v>10.6</v>
      </c>
      <c r="AJ399" s="58">
        <v>53</v>
      </c>
      <c r="AK399" s="58">
        <v>-30.6</v>
      </c>
      <c r="AL399" s="58">
        <v>81.7</v>
      </c>
      <c r="AM399" s="58">
        <v>76.2</v>
      </c>
      <c r="AN399" s="58">
        <v>87.4</v>
      </c>
      <c r="AO399" s="58">
        <v>103</v>
      </c>
      <c r="AP399" s="58">
        <v>-20.2</v>
      </c>
      <c r="AQ399" s="58">
        <v>-29</v>
      </c>
      <c r="AR399" s="58">
        <v>54.7</v>
      </c>
    </row>
    <row r="400" spans="34:44">
      <c r="AH400" s="3">
        <v>34015</v>
      </c>
      <c r="AI400" s="58">
        <v>38.799999999999997</v>
      </c>
      <c r="AJ400" s="58">
        <v>66</v>
      </c>
      <c r="AK400" s="58">
        <v>-32.1</v>
      </c>
      <c r="AL400" s="58">
        <v>80.2</v>
      </c>
      <c r="AM400" s="58">
        <v>72.900000000000006</v>
      </c>
      <c r="AN400" s="58">
        <v>87.7</v>
      </c>
      <c r="AO400" s="58">
        <v>103.1</v>
      </c>
      <c r="AP400" s="58">
        <v>-18.3</v>
      </c>
      <c r="AQ400" s="58">
        <v>-30.5</v>
      </c>
      <c r="AR400" s="58">
        <v>52.9</v>
      </c>
    </row>
    <row r="401" spans="34:44">
      <c r="AH401" s="3">
        <v>34043</v>
      </c>
      <c r="AI401" s="58">
        <v>20</v>
      </c>
      <c r="AJ401" s="58">
        <v>27</v>
      </c>
      <c r="AK401" s="58">
        <v>-29</v>
      </c>
      <c r="AL401" s="58">
        <v>81.7</v>
      </c>
      <c r="AM401" s="58">
        <v>73.8</v>
      </c>
      <c r="AN401" s="58">
        <v>89.9</v>
      </c>
      <c r="AO401" s="58">
        <v>102</v>
      </c>
      <c r="AP401" s="58">
        <v>-4.0999999999999996</v>
      </c>
      <c r="AQ401" s="58">
        <v>-24</v>
      </c>
      <c r="AR401" s="58">
        <v>59.7</v>
      </c>
    </row>
    <row r="402" spans="34:44">
      <c r="AH402" s="3">
        <v>34074</v>
      </c>
      <c r="AI402" s="58">
        <v>12.9</v>
      </c>
      <c r="AJ402" s="58">
        <v>2</v>
      </c>
      <c r="AK402" s="58">
        <v>-29.4</v>
      </c>
      <c r="AL402" s="58">
        <v>81.3</v>
      </c>
      <c r="AM402" s="58">
        <v>73.599999999999994</v>
      </c>
      <c r="AN402" s="58">
        <v>89.2</v>
      </c>
      <c r="AO402" s="58">
        <v>102.1</v>
      </c>
      <c r="AP402" s="58">
        <v>-8</v>
      </c>
      <c r="AQ402" s="58">
        <v>-18</v>
      </c>
      <c r="AR402" s="58">
        <v>66.900000000000006</v>
      </c>
    </row>
    <row r="403" spans="34:44">
      <c r="AH403" s="3">
        <v>34104</v>
      </c>
      <c r="AI403" s="58">
        <v>15.2</v>
      </c>
      <c r="AJ403" s="58">
        <v>0</v>
      </c>
      <c r="AK403" s="58">
        <v>-31.2</v>
      </c>
      <c r="AL403" s="58">
        <v>81.099999999999994</v>
      </c>
      <c r="AM403" s="58">
        <v>71.5</v>
      </c>
      <c r="AN403" s="58">
        <v>91.1</v>
      </c>
      <c r="AO403" s="58">
        <v>102.2</v>
      </c>
      <c r="AP403" s="58">
        <v>-16.8</v>
      </c>
      <c r="AQ403" s="58">
        <v>-22.7</v>
      </c>
      <c r="AR403" s="58">
        <v>67.599999999999994</v>
      </c>
    </row>
    <row r="404" spans="34:44">
      <c r="AH404" s="3">
        <v>34135</v>
      </c>
      <c r="AI404" s="58">
        <v>16.100000000000001</v>
      </c>
      <c r="AJ404" s="58">
        <v>0</v>
      </c>
      <c r="AK404" s="58">
        <v>-28.6</v>
      </c>
      <c r="AL404" s="58">
        <v>82.4</v>
      </c>
      <c r="AM404" s="58">
        <v>71.7</v>
      </c>
      <c r="AN404" s="58">
        <v>93.4</v>
      </c>
      <c r="AO404" s="58">
        <v>100.2</v>
      </c>
      <c r="AP404" s="58">
        <v>-16.100000000000001</v>
      </c>
      <c r="AQ404" s="58">
        <v>-21.1</v>
      </c>
      <c r="AR404" s="58">
        <v>67.900000000000006</v>
      </c>
    </row>
    <row r="405" spans="34:44">
      <c r="AH405" s="3">
        <v>34165</v>
      </c>
      <c r="AI405" s="58">
        <v>22.4</v>
      </c>
      <c r="AJ405" s="58">
        <v>6</v>
      </c>
      <c r="AK405" s="58">
        <v>-28.8</v>
      </c>
      <c r="AL405" s="58">
        <v>82.6</v>
      </c>
      <c r="AM405" s="58">
        <v>71.3</v>
      </c>
      <c r="AN405" s="58">
        <v>94.3</v>
      </c>
      <c r="AO405" s="58">
        <v>100</v>
      </c>
      <c r="AP405" s="58">
        <v>-10.1</v>
      </c>
      <c r="AQ405" s="58">
        <v>-21.6</v>
      </c>
      <c r="AR405" s="58">
        <v>66.900000000000006</v>
      </c>
    </row>
    <row r="406" spans="34:44">
      <c r="AH406" s="3">
        <v>34196</v>
      </c>
      <c r="AI406" s="58">
        <v>20</v>
      </c>
      <c r="AJ406" s="58">
        <v>3</v>
      </c>
      <c r="AK406" s="58">
        <v>-26</v>
      </c>
      <c r="AL406" s="58">
        <v>84.1</v>
      </c>
      <c r="AM406" s="58">
        <v>72.5</v>
      </c>
      <c r="AN406" s="58">
        <v>96.2</v>
      </c>
      <c r="AO406" s="58">
        <v>101</v>
      </c>
      <c r="AP406" s="58">
        <v>-8.4</v>
      </c>
      <c r="AQ406" s="58">
        <v>-19.600000000000001</v>
      </c>
      <c r="AR406" s="58">
        <v>66.900000000000006</v>
      </c>
    </row>
    <row r="407" spans="34:44">
      <c r="AH407" s="3">
        <v>34227</v>
      </c>
      <c r="AI407" s="58">
        <v>21.4</v>
      </c>
      <c r="AJ407" s="58">
        <v>5</v>
      </c>
      <c r="AK407" s="58">
        <v>-27</v>
      </c>
      <c r="AL407" s="58">
        <v>83.7</v>
      </c>
      <c r="AM407" s="58">
        <v>72.8</v>
      </c>
      <c r="AN407" s="58">
        <v>95.1</v>
      </c>
      <c r="AO407" s="58">
        <v>100.4</v>
      </c>
      <c r="AP407" s="58">
        <v>-16.5</v>
      </c>
      <c r="AQ407" s="58">
        <v>-17.5</v>
      </c>
      <c r="AR407" s="58">
        <v>68.7</v>
      </c>
    </row>
    <row r="408" spans="34:44">
      <c r="AH408" s="3">
        <v>34257</v>
      </c>
      <c r="AI408" s="58">
        <v>17.399999999999999</v>
      </c>
      <c r="AJ408" s="58">
        <v>5</v>
      </c>
      <c r="AK408" s="58">
        <v>-28.8</v>
      </c>
      <c r="AL408" s="58">
        <v>84</v>
      </c>
      <c r="AM408" s="58">
        <v>71</v>
      </c>
      <c r="AN408" s="58">
        <v>97.5</v>
      </c>
      <c r="AO408" s="58">
        <v>100.2</v>
      </c>
      <c r="AP408" s="58">
        <v>-24.3</v>
      </c>
      <c r="AQ408" s="58">
        <v>-27</v>
      </c>
      <c r="AR408" s="58">
        <v>67.8</v>
      </c>
    </row>
    <row r="409" spans="34:44">
      <c r="AH409" s="3">
        <v>34288</v>
      </c>
      <c r="AI409" s="58">
        <v>55.2</v>
      </c>
      <c r="AJ409" s="58">
        <v>55</v>
      </c>
      <c r="AK409" s="58">
        <v>-25.1</v>
      </c>
      <c r="AL409" s="58">
        <v>85.1</v>
      </c>
      <c r="AM409" s="58">
        <v>73.599999999999994</v>
      </c>
      <c r="AN409" s="58">
        <v>97.2</v>
      </c>
      <c r="AO409" s="58">
        <v>100.2</v>
      </c>
      <c r="AP409" s="58">
        <v>-13.9</v>
      </c>
      <c r="AQ409" s="58">
        <v>-19</v>
      </c>
      <c r="AR409" s="58">
        <v>62.6</v>
      </c>
    </row>
    <row r="410" spans="34:44">
      <c r="AH410" s="3">
        <v>34318</v>
      </c>
      <c r="AI410" s="58">
        <v>47.6</v>
      </c>
      <c r="AJ410" s="58">
        <v>60</v>
      </c>
      <c r="AK410" s="58">
        <v>-22.8</v>
      </c>
      <c r="AL410" s="58">
        <v>86.6</v>
      </c>
      <c r="AM410" s="58">
        <v>74.7</v>
      </c>
      <c r="AN410" s="58">
        <v>99.2</v>
      </c>
      <c r="AO410" s="58">
        <v>100.2</v>
      </c>
      <c r="AP410" s="58">
        <v>-14.2</v>
      </c>
      <c r="AQ410" s="58">
        <v>-17</v>
      </c>
      <c r="AR410" s="58">
        <v>59</v>
      </c>
    </row>
    <row r="411" spans="34:44">
      <c r="AH411" s="3">
        <v>34349</v>
      </c>
      <c r="AI411" s="58">
        <v>23.4</v>
      </c>
      <c r="AJ411" s="58">
        <v>59</v>
      </c>
      <c r="AK411" s="58">
        <v>-21.4</v>
      </c>
      <c r="AL411" s="58">
        <v>87.6</v>
      </c>
      <c r="AM411" s="58">
        <v>75</v>
      </c>
      <c r="AN411" s="58">
        <v>100.8</v>
      </c>
      <c r="AO411" s="58">
        <v>101.3</v>
      </c>
      <c r="AP411" s="58">
        <v>-17.2</v>
      </c>
      <c r="AQ411" s="58">
        <v>-23.7</v>
      </c>
      <c r="AR411" s="58">
        <v>55.4</v>
      </c>
    </row>
    <row r="412" spans="34:44">
      <c r="AH412" s="3">
        <v>34380</v>
      </c>
      <c r="AI412" s="58">
        <v>34.4</v>
      </c>
      <c r="AJ412" s="58">
        <v>63</v>
      </c>
      <c r="AK412" s="58">
        <v>-17.5</v>
      </c>
      <c r="AL412" s="58">
        <v>89.4</v>
      </c>
      <c r="AM412" s="58">
        <v>77</v>
      </c>
      <c r="AN412" s="58">
        <v>102.5</v>
      </c>
      <c r="AO412" s="58">
        <v>101.1</v>
      </c>
      <c r="AP412" s="58">
        <v>-15.7</v>
      </c>
      <c r="AQ412" s="58">
        <v>-18.2</v>
      </c>
      <c r="AR412" s="58">
        <v>53.9</v>
      </c>
    </row>
    <row r="413" spans="34:44">
      <c r="AH413" s="3">
        <v>34408</v>
      </c>
      <c r="AI413" s="58">
        <v>30.6</v>
      </c>
      <c r="AJ413" s="58">
        <v>37</v>
      </c>
      <c r="AK413" s="58">
        <v>-12.7</v>
      </c>
      <c r="AL413" s="58">
        <v>91.9</v>
      </c>
      <c r="AM413" s="58">
        <v>80</v>
      </c>
      <c r="AN413" s="58">
        <v>104.2</v>
      </c>
      <c r="AO413" s="58">
        <v>101.8</v>
      </c>
      <c r="AP413" s="58">
        <v>-11.3</v>
      </c>
      <c r="AQ413" s="58">
        <v>-10.6</v>
      </c>
      <c r="AR413" s="58">
        <v>60.6</v>
      </c>
    </row>
    <row r="414" spans="34:44">
      <c r="AH414" s="3">
        <v>34439</v>
      </c>
      <c r="AI414" s="58">
        <v>20.7</v>
      </c>
      <c r="AJ414" s="58">
        <v>9</v>
      </c>
      <c r="AK414" s="58">
        <v>-10.5</v>
      </c>
      <c r="AL414" s="58">
        <v>93.6</v>
      </c>
      <c r="AM414" s="58">
        <v>80.099999999999994</v>
      </c>
      <c r="AN414" s="58">
        <v>107.6</v>
      </c>
      <c r="AO414" s="58">
        <v>102.6</v>
      </c>
      <c r="AP414" s="58">
        <v>-21.3</v>
      </c>
      <c r="AQ414" s="58">
        <v>-12.6</v>
      </c>
      <c r="AR414" s="58">
        <v>66.2</v>
      </c>
    </row>
    <row r="415" spans="34:44">
      <c r="AH415" s="3">
        <v>34469</v>
      </c>
      <c r="AI415" s="58">
        <v>19.899999999999999</v>
      </c>
      <c r="AJ415" s="58">
        <v>4</v>
      </c>
      <c r="AK415" s="58">
        <v>-8.6999999999999993</v>
      </c>
      <c r="AL415" s="58">
        <v>94.2</v>
      </c>
      <c r="AM415" s="58">
        <v>81</v>
      </c>
      <c r="AN415" s="58">
        <v>108.1</v>
      </c>
      <c r="AO415" s="58">
        <v>103.4</v>
      </c>
      <c r="AP415" s="58">
        <v>-17</v>
      </c>
      <c r="AQ415" s="58">
        <v>-7.5</v>
      </c>
      <c r="AR415" s="58">
        <v>68</v>
      </c>
    </row>
    <row r="416" spans="34:44">
      <c r="AH416" s="3">
        <v>34500</v>
      </c>
      <c r="AI416" s="58">
        <v>17.3</v>
      </c>
      <c r="AJ416" s="58">
        <v>1</v>
      </c>
      <c r="AK416" s="58">
        <v>-4.0999999999999996</v>
      </c>
      <c r="AL416" s="58">
        <v>96.2</v>
      </c>
      <c r="AM416" s="58">
        <v>83.7</v>
      </c>
      <c r="AN416" s="58">
        <v>109.2</v>
      </c>
      <c r="AO416" s="58">
        <v>103.6</v>
      </c>
      <c r="AP416" s="58">
        <v>-6.7</v>
      </c>
      <c r="AQ416" s="58">
        <v>-4.5999999999999996</v>
      </c>
      <c r="AR416" s="58">
        <v>69.599999999999994</v>
      </c>
    </row>
    <row r="417" spans="34:44">
      <c r="AH417" s="3">
        <v>34530</v>
      </c>
      <c r="AI417" s="58">
        <v>16.600000000000001</v>
      </c>
      <c r="AJ417" s="58">
        <v>1</v>
      </c>
      <c r="AK417" s="58">
        <v>-7.2</v>
      </c>
      <c r="AL417" s="58">
        <v>95.4</v>
      </c>
      <c r="AM417" s="58">
        <v>83.4</v>
      </c>
      <c r="AN417" s="58">
        <v>108</v>
      </c>
      <c r="AO417" s="58">
        <v>103.6</v>
      </c>
      <c r="AP417" s="58">
        <v>-24</v>
      </c>
      <c r="AQ417" s="58">
        <v>-8.1999999999999993</v>
      </c>
      <c r="AR417" s="58">
        <v>69.400000000000006</v>
      </c>
    </row>
    <row r="418" spans="34:44">
      <c r="AH418" s="3">
        <v>34561</v>
      </c>
      <c r="AI418" s="58">
        <v>16.7</v>
      </c>
      <c r="AJ418" s="58">
        <v>0</v>
      </c>
      <c r="AK418" s="58">
        <v>-4.0999999999999996</v>
      </c>
      <c r="AL418" s="58">
        <v>96.9</v>
      </c>
      <c r="AM418" s="58">
        <v>87.1</v>
      </c>
      <c r="AN418" s="58">
        <v>107</v>
      </c>
      <c r="AO418" s="58">
        <v>105.9</v>
      </c>
      <c r="AP418" s="58">
        <v>-16</v>
      </c>
      <c r="AQ418" s="58">
        <v>-8.5</v>
      </c>
      <c r="AR418" s="58">
        <v>69.3</v>
      </c>
    </row>
    <row r="419" spans="34:44">
      <c r="AH419" s="3">
        <v>34592</v>
      </c>
      <c r="AI419" s="58">
        <v>16.600000000000001</v>
      </c>
      <c r="AJ419" s="58">
        <v>1</v>
      </c>
      <c r="AK419" s="58">
        <v>-1.9</v>
      </c>
      <c r="AL419" s="58">
        <v>98.5</v>
      </c>
      <c r="AM419" s="58">
        <v>88.1</v>
      </c>
      <c r="AN419" s="58">
        <v>109.2</v>
      </c>
      <c r="AO419" s="58">
        <v>104.9</v>
      </c>
      <c r="AP419" s="58">
        <v>-21</v>
      </c>
      <c r="AQ419" s="58">
        <v>-9</v>
      </c>
      <c r="AR419" s="58">
        <v>70.099999999999994</v>
      </c>
    </row>
    <row r="420" spans="34:44">
      <c r="AH420" s="3">
        <v>34622</v>
      </c>
      <c r="AI420" s="58">
        <v>14.1</v>
      </c>
      <c r="AJ420" s="58">
        <v>2</v>
      </c>
      <c r="AK420" s="58">
        <v>1.8</v>
      </c>
      <c r="AL420" s="58">
        <v>100.6</v>
      </c>
      <c r="AM420" s="58">
        <v>89.7</v>
      </c>
      <c r="AN420" s="58">
        <v>112</v>
      </c>
      <c r="AO420" s="58">
        <v>106.8</v>
      </c>
      <c r="AP420" s="58">
        <v>-18.7</v>
      </c>
      <c r="AQ420" s="58">
        <v>-5.6</v>
      </c>
      <c r="AR420" s="58">
        <v>70.2</v>
      </c>
    </row>
    <row r="421" spans="34:44">
      <c r="AH421" s="3">
        <v>34653</v>
      </c>
      <c r="AI421" s="58">
        <v>6.8</v>
      </c>
      <c r="AJ421" s="58">
        <v>8</v>
      </c>
      <c r="AK421" s="58">
        <v>1.8</v>
      </c>
      <c r="AL421" s="58">
        <v>101</v>
      </c>
      <c r="AM421" s="58">
        <v>90.3</v>
      </c>
      <c r="AN421" s="58">
        <v>112.2</v>
      </c>
      <c r="AO421" s="58">
        <v>104.3</v>
      </c>
      <c r="AP421" s="58">
        <v>-24</v>
      </c>
      <c r="AQ421" s="58">
        <v>-10</v>
      </c>
      <c r="AR421" s="58">
        <v>67.900000000000006</v>
      </c>
    </row>
    <row r="422" spans="34:44">
      <c r="AH422" s="3">
        <v>34683</v>
      </c>
      <c r="AI422" s="58">
        <v>1.6</v>
      </c>
      <c r="AJ422" s="58">
        <v>24</v>
      </c>
      <c r="AK422" s="58">
        <v>0.6</v>
      </c>
      <c r="AL422" s="58">
        <v>100.6</v>
      </c>
      <c r="AM422" s="58">
        <v>91.5</v>
      </c>
      <c r="AN422" s="58">
        <v>109.9</v>
      </c>
      <c r="AO422" s="58">
        <v>101.4</v>
      </c>
      <c r="AP422" s="58">
        <v>-26.1</v>
      </c>
      <c r="AQ422" s="58">
        <v>-8.5</v>
      </c>
      <c r="AR422" s="58">
        <v>64.2</v>
      </c>
    </row>
    <row r="423" spans="34:44">
      <c r="AH423" s="3">
        <v>34714</v>
      </c>
      <c r="AI423" s="58">
        <v>29</v>
      </c>
      <c r="AJ423" s="58">
        <v>62</v>
      </c>
      <c r="AK423" s="58">
        <v>0.2</v>
      </c>
      <c r="AL423" s="58">
        <v>100.1</v>
      </c>
      <c r="AM423" s="58">
        <v>91.8</v>
      </c>
      <c r="AN423" s="58">
        <v>108.6</v>
      </c>
      <c r="AO423" s="58">
        <v>100.6</v>
      </c>
      <c r="AP423" s="58">
        <v>-22.4</v>
      </c>
      <c r="AQ423" s="58">
        <v>-15.7</v>
      </c>
      <c r="AR423" s="58">
        <v>55.4</v>
      </c>
    </row>
    <row r="424" spans="34:44">
      <c r="AH424" s="3">
        <v>34745</v>
      </c>
      <c r="AI424" s="58">
        <v>7.9</v>
      </c>
      <c r="AJ424" s="58">
        <v>49</v>
      </c>
      <c r="AK424" s="58">
        <v>-0.7</v>
      </c>
      <c r="AL424" s="58">
        <v>99.2</v>
      </c>
      <c r="AM424" s="58">
        <v>92.5</v>
      </c>
      <c r="AN424" s="58">
        <v>106</v>
      </c>
      <c r="AO424" s="58">
        <v>100.5</v>
      </c>
      <c r="AP424" s="58">
        <v>-24.9</v>
      </c>
      <c r="AQ424" s="58">
        <v>-9.6</v>
      </c>
      <c r="AR424" s="58">
        <v>56.5</v>
      </c>
    </row>
    <row r="425" spans="34:44">
      <c r="AH425" s="3">
        <v>34773</v>
      </c>
      <c r="AI425" s="58">
        <v>30.7</v>
      </c>
      <c r="AJ425" s="58">
        <v>37</v>
      </c>
      <c r="AK425" s="58">
        <v>-3.5</v>
      </c>
      <c r="AL425" s="58">
        <v>97.6</v>
      </c>
      <c r="AM425" s="58">
        <v>91.4</v>
      </c>
      <c r="AN425" s="58">
        <v>103.9</v>
      </c>
      <c r="AO425" s="58">
        <v>98.4</v>
      </c>
      <c r="AP425" s="58">
        <v>-28.1</v>
      </c>
      <c r="AQ425" s="58">
        <v>-9</v>
      </c>
      <c r="AR425" s="58">
        <v>60.2</v>
      </c>
    </row>
    <row r="426" spans="34:44">
      <c r="AH426" s="3">
        <v>34804</v>
      </c>
      <c r="AI426" s="58">
        <v>20.7</v>
      </c>
      <c r="AJ426" s="58">
        <v>9</v>
      </c>
      <c r="AK426" s="58">
        <v>-8.8000000000000007</v>
      </c>
      <c r="AL426" s="58">
        <v>94.7</v>
      </c>
      <c r="AM426" s="58">
        <v>89.9</v>
      </c>
      <c r="AN426" s="58">
        <v>99.6</v>
      </c>
      <c r="AO426" s="58">
        <v>97.6</v>
      </c>
      <c r="AP426" s="58">
        <v>-28.3</v>
      </c>
      <c r="AQ426" s="58">
        <v>-12</v>
      </c>
      <c r="AR426" s="58">
        <v>65.5</v>
      </c>
    </row>
    <row r="427" spans="34:44">
      <c r="AH427" s="3">
        <v>34834</v>
      </c>
      <c r="AI427" s="58">
        <v>21.9</v>
      </c>
      <c r="AJ427" s="58">
        <v>6</v>
      </c>
      <c r="AK427" s="58">
        <v>-5.0999999999999996</v>
      </c>
      <c r="AL427" s="58">
        <v>96.4</v>
      </c>
      <c r="AM427" s="58">
        <v>92.4</v>
      </c>
      <c r="AN427" s="58">
        <v>100.4</v>
      </c>
      <c r="AO427" s="58">
        <v>95.1</v>
      </c>
      <c r="AP427" s="58">
        <v>-21.3</v>
      </c>
      <c r="AQ427" s="58">
        <v>-6.1</v>
      </c>
      <c r="AR427" s="58">
        <v>66.8</v>
      </c>
    </row>
    <row r="428" spans="34:44">
      <c r="AH428" s="3">
        <v>34865</v>
      </c>
      <c r="AI428" s="58">
        <v>19.3</v>
      </c>
      <c r="AJ428" s="58">
        <v>3</v>
      </c>
      <c r="AK428" s="58">
        <v>-8.8000000000000007</v>
      </c>
      <c r="AL428" s="58">
        <v>94.2</v>
      </c>
      <c r="AM428" s="58">
        <v>89.9</v>
      </c>
      <c r="AN428" s="58">
        <v>98.6</v>
      </c>
      <c r="AO428" s="58">
        <v>93.6</v>
      </c>
      <c r="AP428" s="58">
        <v>-23.4</v>
      </c>
      <c r="AQ428" s="58">
        <v>-12</v>
      </c>
      <c r="AR428" s="58">
        <v>67.2</v>
      </c>
    </row>
    <row r="429" spans="34:44">
      <c r="AH429" s="3">
        <v>34895</v>
      </c>
      <c r="AI429" s="58">
        <v>16.600000000000001</v>
      </c>
      <c r="AJ429" s="58">
        <v>1</v>
      </c>
      <c r="AK429" s="58">
        <v>-12.1</v>
      </c>
      <c r="AL429" s="58">
        <v>92.4</v>
      </c>
      <c r="AM429" s="58">
        <v>88.4</v>
      </c>
      <c r="AN429" s="58">
        <v>96.4</v>
      </c>
      <c r="AO429" s="58">
        <v>92.7</v>
      </c>
      <c r="AP429" s="58">
        <v>-23</v>
      </c>
      <c r="AQ429" s="58">
        <v>-18</v>
      </c>
      <c r="AR429" s="58">
        <v>66.7</v>
      </c>
    </row>
    <row r="430" spans="34:44">
      <c r="AH430" s="3">
        <v>34926</v>
      </c>
      <c r="AI430" s="58">
        <v>18.899999999999999</v>
      </c>
      <c r="AJ430" s="58">
        <v>2</v>
      </c>
      <c r="AK430" s="58">
        <v>-13.7</v>
      </c>
      <c r="AL430" s="58">
        <v>91.6</v>
      </c>
      <c r="AM430" s="58">
        <v>87.1</v>
      </c>
      <c r="AN430" s="58">
        <v>96.2</v>
      </c>
      <c r="AO430" s="58">
        <v>92.6</v>
      </c>
      <c r="AP430" s="58">
        <v>-24</v>
      </c>
      <c r="AQ430" s="58">
        <v>-15.6</v>
      </c>
      <c r="AR430" s="58">
        <v>65.599999999999994</v>
      </c>
    </row>
    <row r="431" spans="34:44">
      <c r="AH431" s="3">
        <v>34957</v>
      </c>
      <c r="AI431" s="58">
        <v>17.8</v>
      </c>
      <c r="AJ431" s="58">
        <v>2</v>
      </c>
      <c r="AK431" s="58">
        <v>-13.7</v>
      </c>
      <c r="AL431" s="58">
        <v>91.5</v>
      </c>
      <c r="AM431" s="58">
        <v>86.1</v>
      </c>
      <c r="AN431" s="58">
        <v>97.1</v>
      </c>
      <c r="AO431" s="58">
        <v>90.8</v>
      </c>
      <c r="AP431" s="58">
        <v>-17.7</v>
      </c>
      <c r="AQ431" s="58">
        <v>-20</v>
      </c>
      <c r="AR431" s="58">
        <v>65.8</v>
      </c>
    </row>
    <row r="432" spans="34:44">
      <c r="AH432" s="3">
        <v>34987</v>
      </c>
      <c r="AI432" s="58">
        <v>13.9</v>
      </c>
      <c r="AJ432" s="58">
        <v>2</v>
      </c>
      <c r="AK432" s="58">
        <v>-15.5</v>
      </c>
      <c r="AL432" s="58">
        <v>90.1</v>
      </c>
      <c r="AM432" s="58">
        <v>84</v>
      </c>
      <c r="AN432" s="58">
        <v>96.4</v>
      </c>
      <c r="AO432" s="58">
        <v>89.3</v>
      </c>
      <c r="AP432" s="58">
        <v>-15.1</v>
      </c>
      <c r="AQ432" s="58">
        <v>-21.5</v>
      </c>
      <c r="AR432" s="58">
        <v>65.2</v>
      </c>
    </row>
    <row r="433" spans="34:44">
      <c r="AH433" s="3">
        <v>35018</v>
      </c>
      <c r="AI433" s="58">
        <v>18</v>
      </c>
      <c r="AJ433" s="58">
        <v>19</v>
      </c>
      <c r="AK433" s="58">
        <v>-16.600000000000001</v>
      </c>
      <c r="AL433" s="58">
        <v>90.3</v>
      </c>
      <c r="AM433" s="58">
        <v>83.4</v>
      </c>
      <c r="AN433" s="58">
        <v>97.3</v>
      </c>
      <c r="AO433" s="58">
        <v>88.2</v>
      </c>
      <c r="AP433" s="58">
        <v>-14.7</v>
      </c>
      <c r="AQ433" s="58">
        <v>-25</v>
      </c>
      <c r="AR433" s="58">
        <v>62.4</v>
      </c>
    </row>
    <row r="434" spans="34:44">
      <c r="AH434" s="3">
        <v>35048</v>
      </c>
      <c r="AI434" s="58">
        <v>27.6</v>
      </c>
      <c r="AJ434" s="58">
        <v>44</v>
      </c>
      <c r="AK434" s="58">
        <v>-20.100000000000001</v>
      </c>
      <c r="AL434" s="58">
        <v>88.9</v>
      </c>
      <c r="AM434" s="58">
        <v>81.8</v>
      </c>
      <c r="AN434" s="58">
        <v>96.1</v>
      </c>
      <c r="AO434" s="58">
        <v>86.2</v>
      </c>
      <c r="AP434" s="58">
        <v>-17.2</v>
      </c>
      <c r="AQ434" s="58">
        <v>-25</v>
      </c>
      <c r="AR434" s="58">
        <v>57.7</v>
      </c>
    </row>
    <row r="435" spans="34:44">
      <c r="AH435" s="3">
        <v>35079</v>
      </c>
      <c r="AI435" s="58">
        <v>42.9</v>
      </c>
      <c r="AJ435" s="58">
        <v>70</v>
      </c>
      <c r="AK435" s="58">
        <v>-20.2</v>
      </c>
      <c r="AL435" s="58">
        <v>88.5</v>
      </c>
      <c r="AM435" s="58">
        <v>81.099999999999994</v>
      </c>
      <c r="AN435" s="58">
        <v>96</v>
      </c>
      <c r="AO435" s="58">
        <v>87</v>
      </c>
      <c r="AP435" s="58">
        <v>-22.1</v>
      </c>
      <c r="AQ435" s="58">
        <v>-21.5</v>
      </c>
      <c r="AR435" s="58">
        <v>48.3</v>
      </c>
    </row>
    <row r="436" spans="34:44">
      <c r="AH436" s="3">
        <v>35110</v>
      </c>
      <c r="AI436" s="58">
        <v>54.4</v>
      </c>
      <c r="AJ436" s="58">
        <v>75</v>
      </c>
      <c r="AK436" s="58">
        <v>-19.7</v>
      </c>
      <c r="AL436" s="58">
        <v>88.3</v>
      </c>
      <c r="AM436" s="58">
        <v>80.2</v>
      </c>
      <c r="AN436" s="58">
        <v>96.5</v>
      </c>
      <c r="AO436" s="58">
        <v>87.8</v>
      </c>
      <c r="AP436" s="58">
        <v>-13</v>
      </c>
      <c r="AQ436" s="58">
        <v>-23</v>
      </c>
      <c r="AR436" s="58">
        <v>46.4</v>
      </c>
    </row>
    <row r="437" spans="34:44">
      <c r="AH437" s="3">
        <v>35139</v>
      </c>
      <c r="AI437" s="58">
        <v>42.4</v>
      </c>
      <c r="AJ437" s="58">
        <v>48</v>
      </c>
      <c r="AK437" s="58">
        <v>-22.4</v>
      </c>
      <c r="AL437" s="58">
        <v>86.8</v>
      </c>
      <c r="AM437" s="58">
        <v>78</v>
      </c>
      <c r="AN437" s="58">
        <v>95.8</v>
      </c>
      <c r="AO437" s="58">
        <v>87.5</v>
      </c>
      <c r="AP437" s="58">
        <v>-10.3</v>
      </c>
      <c r="AQ437" s="58">
        <v>-31.8</v>
      </c>
      <c r="AR437" s="58">
        <v>51.3</v>
      </c>
    </row>
    <row r="438" spans="34:44">
      <c r="AH438" s="3">
        <v>35170</v>
      </c>
      <c r="AI438" s="58">
        <v>23.8</v>
      </c>
      <c r="AJ438" s="58">
        <v>12</v>
      </c>
      <c r="AK438" s="58">
        <v>-19.2</v>
      </c>
      <c r="AL438" s="58">
        <v>88.2</v>
      </c>
      <c r="AM438" s="58">
        <v>79.900000000000006</v>
      </c>
      <c r="AN438" s="58">
        <v>96.7</v>
      </c>
      <c r="AO438" s="58">
        <v>89.7</v>
      </c>
      <c r="AP438" s="58">
        <v>-6.6</v>
      </c>
      <c r="AQ438" s="58">
        <v>-23.7</v>
      </c>
      <c r="AR438" s="58">
        <v>59.8</v>
      </c>
    </row>
    <row r="439" spans="34:44">
      <c r="AH439" s="3">
        <v>35200</v>
      </c>
      <c r="AI439" s="58">
        <v>20.7</v>
      </c>
      <c r="AJ439" s="58">
        <v>5</v>
      </c>
      <c r="AK439" s="58">
        <v>-19.7</v>
      </c>
      <c r="AL439" s="58">
        <v>88.1</v>
      </c>
      <c r="AM439" s="58">
        <v>79.3</v>
      </c>
      <c r="AN439" s="58">
        <v>97.1</v>
      </c>
      <c r="AO439" s="58">
        <v>88.7</v>
      </c>
      <c r="AP439" s="58">
        <v>-8.9</v>
      </c>
      <c r="AQ439" s="58">
        <v>-23</v>
      </c>
      <c r="AR439" s="58">
        <v>62.9</v>
      </c>
    </row>
    <row r="440" spans="34:44">
      <c r="AH440" s="3">
        <v>35231</v>
      </c>
      <c r="AI440" s="58">
        <v>17.100000000000001</v>
      </c>
      <c r="AJ440" s="58">
        <v>1</v>
      </c>
      <c r="AK440" s="58">
        <v>-23.1</v>
      </c>
      <c r="AL440" s="58">
        <v>86.4</v>
      </c>
      <c r="AM440" s="58">
        <v>76.900000000000006</v>
      </c>
      <c r="AN440" s="58">
        <v>96.2</v>
      </c>
      <c r="AO440" s="58">
        <v>87.6</v>
      </c>
      <c r="AP440" s="58">
        <v>-12.9</v>
      </c>
      <c r="AQ440" s="58">
        <v>-25.2</v>
      </c>
      <c r="AR440" s="58">
        <v>64.2</v>
      </c>
    </row>
    <row r="441" spans="34:44">
      <c r="AH441" s="3">
        <v>35261</v>
      </c>
      <c r="AI441" s="58">
        <v>16.600000000000001</v>
      </c>
      <c r="AJ441" s="58">
        <v>1</v>
      </c>
      <c r="AK441" s="58">
        <v>-17.5</v>
      </c>
      <c r="AL441" s="58">
        <v>89.3</v>
      </c>
      <c r="AM441" s="58">
        <v>80.3</v>
      </c>
      <c r="AN441" s="58">
        <v>98.6</v>
      </c>
      <c r="AO441" s="58">
        <v>88.7</v>
      </c>
      <c r="AP441" s="58">
        <v>-4.7</v>
      </c>
      <c r="AQ441" s="58">
        <v>-13.3</v>
      </c>
      <c r="AR441" s="58">
        <v>63.7</v>
      </c>
    </row>
    <row r="442" spans="34:44">
      <c r="AH442" s="3">
        <v>35292</v>
      </c>
      <c r="AI442" s="58">
        <v>19</v>
      </c>
      <c r="AJ442" s="58">
        <v>2</v>
      </c>
      <c r="AK442" s="58">
        <v>-17.7</v>
      </c>
      <c r="AL442" s="58">
        <v>89.4</v>
      </c>
      <c r="AM442" s="58">
        <v>79.599999999999994</v>
      </c>
      <c r="AN442" s="58">
        <v>99.5</v>
      </c>
      <c r="AO442" s="58">
        <v>88.1</v>
      </c>
      <c r="AP442" s="58">
        <v>-8.9</v>
      </c>
      <c r="AQ442" s="58">
        <v>-23.7</v>
      </c>
      <c r="AR442" s="58">
        <v>64.3</v>
      </c>
    </row>
    <row r="443" spans="34:44">
      <c r="AH443" s="3">
        <v>35323</v>
      </c>
      <c r="AI443" s="58">
        <v>16.8</v>
      </c>
      <c r="AJ443" s="58">
        <v>1</v>
      </c>
      <c r="AK443" s="58">
        <v>-15</v>
      </c>
      <c r="AL443" s="58">
        <v>91.2</v>
      </c>
      <c r="AM443" s="58">
        <v>80.900000000000006</v>
      </c>
      <c r="AN443" s="58">
        <v>101.9</v>
      </c>
      <c r="AO443" s="58">
        <v>89.8</v>
      </c>
      <c r="AP443" s="58">
        <v>-6</v>
      </c>
      <c r="AQ443" s="58">
        <v>-19.100000000000001</v>
      </c>
      <c r="AR443" s="58">
        <v>64.3</v>
      </c>
    </row>
    <row r="444" spans="34:44">
      <c r="AH444" s="3">
        <v>35353</v>
      </c>
      <c r="AI444" s="58">
        <v>18.600000000000001</v>
      </c>
      <c r="AJ444" s="58">
        <v>6</v>
      </c>
      <c r="AK444" s="58">
        <v>-11.9</v>
      </c>
      <c r="AL444" s="58">
        <v>92.8</v>
      </c>
      <c r="AM444" s="58">
        <v>82.4</v>
      </c>
      <c r="AN444" s="58">
        <v>103.7</v>
      </c>
      <c r="AO444" s="58">
        <v>89.7</v>
      </c>
      <c r="AP444" s="58">
        <v>-9.3000000000000007</v>
      </c>
      <c r="AQ444" s="58">
        <v>-22</v>
      </c>
      <c r="AR444" s="58">
        <v>63.7</v>
      </c>
    </row>
    <row r="445" spans="34:44">
      <c r="AH445" s="3">
        <v>35384</v>
      </c>
      <c r="AI445" s="58">
        <v>25.4</v>
      </c>
      <c r="AJ445" s="58">
        <v>26</v>
      </c>
      <c r="AK445" s="58">
        <v>-14.1</v>
      </c>
      <c r="AL445" s="58">
        <v>92.4</v>
      </c>
      <c r="AM445" s="58">
        <v>81.900000000000006</v>
      </c>
      <c r="AN445" s="58">
        <v>103.2</v>
      </c>
      <c r="AO445" s="58">
        <v>88.4</v>
      </c>
      <c r="AP445" s="58">
        <v>-12.6</v>
      </c>
      <c r="AQ445" s="58">
        <v>-21</v>
      </c>
      <c r="AR445" s="58">
        <v>61.6</v>
      </c>
    </row>
    <row r="446" spans="34:44">
      <c r="AH446" s="3">
        <v>35414</v>
      </c>
      <c r="AI446" s="58">
        <v>30.7</v>
      </c>
      <c r="AJ446" s="58">
        <v>46</v>
      </c>
      <c r="AK446" s="58">
        <v>-16</v>
      </c>
      <c r="AL446" s="58">
        <v>91.5</v>
      </c>
      <c r="AM446" s="58">
        <v>80.7</v>
      </c>
      <c r="AN446" s="58">
        <v>102.7</v>
      </c>
      <c r="AO446" s="58">
        <v>88.1</v>
      </c>
      <c r="AP446" s="58">
        <v>-20.7</v>
      </c>
      <c r="AQ446" s="58">
        <v>-21.7</v>
      </c>
      <c r="AR446" s="58">
        <v>55.5</v>
      </c>
    </row>
    <row r="447" spans="34:44">
      <c r="AH447" s="3">
        <v>35445</v>
      </c>
      <c r="AI447" s="58">
        <v>46.8</v>
      </c>
      <c r="AJ447" s="58">
        <v>73</v>
      </c>
      <c r="AK447" s="58">
        <v>-10.7</v>
      </c>
      <c r="AL447" s="58">
        <v>93.8</v>
      </c>
      <c r="AM447" s="58">
        <v>84.4</v>
      </c>
      <c r="AN447" s="58">
        <v>103.6</v>
      </c>
      <c r="AO447" s="58">
        <v>91.1</v>
      </c>
      <c r="AP447" s="58">
        <v>-6.9</v>
      </c>
      <c r="AQ447" s="58">
        <v>-17.2</v>
      </c>
      <c r="AR447" s="58">
        <v>46.1</v>
      </c>
    </row>
    <row r="448" spans="34:44">
      <c r="AH448" s="3">
        <v>35476</v>
      </c>
      <c r="AI448" s="58">
        <v>14.9</v>
      </c>
      <c r="AJ448" s="58">
        <v>53</v>
      </c>
      <c r="AK448" s="58">
        <v>-9.1</v>
      </c>
      <c r="AL448" s="58">
        <v>94.6</v>
      </c>
      <c r="AM448" s="58">
        <v>84.6</v>
      </c>
      <c r="AN448" s="58">
        <v>105</v>
      </c>
      <c r="AO448" s="58">
        <v>91.2</v>
      </c>
      <c r="AP448" s="58">
        <v>-17.600000000000001</v>
      </c>
      <c r="AQ448" s="58">
        <v>-18.100000000000001</v>
      </c>
      <c r="AR448" s="58">
        <v>48.8</v>
      </c>
    </row>
    <row r="449" spans="34:44">
      <c r="AH449" s="3">
        <v>35504</v>
      </c>
      <c r="AI449" s="58">
        <v>11.1</v>
      </c>
      <c r="AJ449" s="58">
        <v>19</v>
      </c>
      <c r="AK449" s="58">
        <v>-11.2</v>
      </c>
      <c r="AL449" s="58">
        <v>93.6</v>
      </c>
      <c r="AM449" s="58">
        <v>83.5</v>
      </c>
      <c r="AN449" s="58">
        <v>104.1</v>
      </c>
      <c r="AO449" s="58">
        <v>90</v>
      </c>
      <c r="AP449" s="58">
        <v>-21.4</v>
      </c>
      <c r="AQ449" s="58">
        <v>-18.100000000000001</v>
      </c>
      <c r="AR449" s="58">
        <v>55.4</v>
      </c>
    </row>
    <row r="450" spans="34:44">
      <c r="AH450" s="3">
        <v>35535</v>
      </c>
      <c r="AI450" s="58">
        <v>18.399999999999999</v>
      </c>
      <c r="AJ450" s="58">
        <v>7</v>
      </c>
      <c r="AK450" s="58">
        <v>-8.3000000000000007</v>
      </c>
      <c r="AL450" s="58">
        <v>95.4</v>
      </c>
      <c r="AM450" s="58">
        <v>87.1</v>
      </c>
      <c r="AN450" s="58">
        <v>103.9</v>
      </c>
      <c r="AO450" s="58">
        <v>90.2</v>
      </c>
      <c r="AP450" s="58">
        <v>-17.600000000000001</v>
      </c>
      <c r="AQ450" s="58">
        <v>-16.5</v>
      </c>
      <c r="AR450" s="58">
        <v>60.3</v>
      </c>
    </row>
    <row r="451" spans="34:44">
      <c r="AH451" s="3">
        <v>35565</v>
      </c>
      <c r="AI451" s="58">
        <v>18.399999999999999</v>
      </c>
      <c r="AJ451" s="58">
        <v>3</v>
      </c>
      <c r="AK451" s="58">
        <v>-6.6</v>
      </c>
      <c r="AL451" s="58">
        <v>95.7</v>
      </c>
      <c r="AM451" s="58">
        <v>87.4</v>
      </c>
      <c r="AN451" s="58">
        <v>104.2</v>
      </c>
      <c r="AO451" s="58">
        <v>90.5</v>
      </c>
      <c r="AP451" s="58">
        <v>-13.3</v>
      </c>
      <c r="AQ451" s="58">
        <v>-17.100000000000001</v>
      </c>
      <c r="AR451" s="58">
        <v>63.3</v>
      </c>
    </row>
    <row r="452" spans="34:44">
      <c r="AH452" s="3">
        <v>35596</v>
      </c>
      <c r="AI452" s="58">
        <v>20.6</v>
      </c>
      <c r="AJ452" s="58">
        <v>4</v>
      </c>
      <c r="AK452" s="58">
        <v>-6.5</v>
      </c>
      <c r="AL452" s="58">
        <v>96</v>
      </c>
      <c r="AM452" s="58">
        <v>88.8</v>
      </c>
      <c r="AN452" s="58">
        <v>103.3</v>
      </c>
      <c r="AO452" s="58">
        <v>89.1</v>
      </c>
      <c r="AP452" s="58">
        <v>-15.7</v>
      </c>
      <c r="AQ452" s="58">
        <v>-14</v>
      </c>
      <c r="AR452" s="58">
        <v>64</v>
      </c>
    </row>
    <row r="453" spans="34:44">
      <c r="AH453" s="3">
        <v>35626</v>
      </c>
      <c r="AI453" s="58">
        <v>18.600000000000001</v>
      </c>
      <c r="AJ453" s="58">
        <v>3</v>
      </c>
      <c r="AK453" s="58">
        <v>-3.2</v>
      </c>
      <c r="AL453" s="58">
        <v>97.9</v>
      </c>
      <c r="AM453" s="58">
        <v>90.5</v>
      </c>
      <c r="AN453" s="58">
        <v>105.5</v>
      </c>
      <c r="AO453" s="58">
        <v>87.7</v>
      </c>
      <c r="AP453" s="58">
        <v>-18</v>
      </c>
      <c r="AQ453" s="58">
        <v>-3.5</v>
      </c>
      <c r="AR453" s="58">
        <v>64.2</v>
      </c>
    </row>
    <row r="454" spans="34:44">
      <c r="AH454" s="3">
        <v>35657</v>
      </c>
      <c r="AI454" s="58">
        <v>17.7</v>
      </c>
      <c r="AJ454" s="58">
        <v>1</v>
      </c>
      <c r="AK454" s="58">
        <v>-3.3</v>
      </c>
      <c r="AL454" s="58">
        <v>98.5</v>
      </c>
      <c r="AM454" s="58">
        <v>90</v>
      </c>
      <c r="AN454" s="58">
        <v>107.3</v>
      </c>
      <c r="AO454" s="58">
        <v>91.9</v>
      </c>
      <c r="AP454" s="58">
        <v>-26.9</v>
      </c>
      <c r="AQ454" s="58">
        <v>-12</v>
      </c>
      <c r="AR454" s="58">
        <v>63.6</v>
      </c>
    </row>
    <row r="455" spans="34:44">
      <c r="AH455" s="3">
        <v>35688</v>
      </c>
      <c r="AI455" s="58">
        <v>15.5</v>
      </c>
      <c r="AJ455" s="58">
        <v>0</v>
      </c>
      <c r="AK455" s="58">
        <v>0.6</v>
      </c>
      <c r="AL455" s="58">
        <v>100.4</v>
      </c>
      <c r="AM455" s="58">
        <v>92.8</v>
      </c>
      <c r="AN455" s="58">
        <v>108.3</v>
      </c>
      <c r="AO455" s="58">
        <v>92.5</v>
      </c>
      <c r="AP455" s="58">
        <v>-19.3</v>
      </c>
      <c r="AQ455" s="58">
        <v>-5</v>
      </c>
      <c r="AR455" s="58">
        <v>64.5</v>
      </c>
    </row>
    <row r="456" spans="34:44">
      <c r="AH456" s="3">
        <v>35718</v>
      </c>
      <c r="AI456" s="58">
        <v>13.9</v>
      </c>
      <c r="AJ456" s="58">
        <v>2</v>
      </c>
      <c r="AK456" s="58">
        <v>0.7</v>
      </c>
      <c r="AL456" s="58">
        <v>100.1</v>
      </c>
      <c r="AM456" s="58">
        <v>93.2</v>
      </c>
      <c r="AN456" s="58">
        <v>107.1</v>
      </c>
      <c r="AO456" s="58">
        <v>90.9</v>
      </c>
      <c r="AP456" s="58">
        <v>-14.3</v>
      </c>
      <c r="AQ456" s="58">
        <v>-11.5</v>
      </c>
      <c r="AR456" s="58">
        <v>64.2</v>
      </c>
    </row>
    <row r="457" spans="34:44">
      <c r="AH457" s="3">
        <v>35749</v>
      </c>
      <c r="AI457" s="58">
        <v>4.7</v>
      </c>
      <c r="AJ457" s="58">
        <v>6</v>
      </c>
      <c r="AK457" s="58">
        <v>-1.4</v>
      </c>
      <c r="AL457" s="58">
        <v>99.5</v>
      </c>
      <c r="AM457" s="58">
        <v>92.7</v>
      </c>
      <c r="AN457" s="58">
        <v>106.4</v>
      </c>
      <c r="AO457" s="58">
        <v>92.6</v>
      </c>
      <c r="AP457" s="58">
        <v>-22.4</v>
      </c>
      <c r="AQ457" s="58">
        <v>-13.5</v>
      </c>
      <c r="AR457" s="58">
        <v>61.5</v>
      </c>
    </row>
    <row r="458" spans="34:44">
      <c r="AH458" s="3">
        <v>35779</v>
      </c>
      <c r="AI458" s="58">
        <v>-2</v>
      </c>
      <c r="AJ458" s="58">
        <v>21</v>
      </c>
      <c r="AK458" s="58">
        <v>-0.4</v>
      </c>
      <c r="AL458" s="58">
        <v>99.8</v>
      </c>
      <c r="AM458" s="58">
        <v>93.4</v>
      </c>
      <c r="AN458" s="58">
        <v>106.3</v>
      </c>
      <c r="AO458" s="58">
        <v>92.3</v>
      </c>
      <c r="AP458" s="58">
        <v>-22.3</v>
      </c>
      <c r="AQ458" s="58">
        <v>-8</v>
      </c>
      <c r="AR458" s="58">
        <v>57.4</v>
      </c>
    </row>
    <row r="459" spans="34:44">
      <c r="AH459" s="3">
        <v>35810</v>
      </c>
      <c r="AI459" s="58">
        <v>3.9</v>
      </c>
      <c r="AJ459" s="58">
        <v>48</v>
      </c>
      <c r="AK459" s="58">
        <v>-1.8</v>
      </c>
      <c r="AL459" s="58">
        <v>99.4</v>
      </c>
      <c r="AM459" s="58">
        <v>93</v>
      </c>
      <c r="AN459" s="58">
        <v>105.9</v>
      </c>
      <c r="AO459" s="58">
        <v>90.4</v>
      </c>
      <c r="AP459" s="58">
        <v>-22.5</v>
      </c>
      <c r="AQ459" s="58">
        <v>-19.100000000000001</v>
      </c>
      <c r="AR459" s="58">
        <v>48.6</v>
      </c>
    </row>
    <row r="460" spans="34:44">
      <c r="AH460" s="3">
        <v>35841</v>
      </c>
      <c r="AI460" s="58">
        <v>-22.2</v>
      </c>
      <c r="AJ460" s="58">
        <v>32</v>
      </c>
      <c r="AK460" s="58">
        <v>-1.1000000000000001</v>
      </c>
      <c r="AL460" s="58">
        <v>98.9</v>
      </c>
      <c r="AM460" s="58">
        <v>93.7</v>
      </c>
      <c r="AN460" s="58">
        <v>104.2</v>
      </c>
      <c r="AO460" s="58">
        <v>89.1</v>
      </c>
      <c r="AP460" s="58">
        <v>-20.6</v>
      </c>
      <c r="AQ460" s="58">
        <v>-15.6</v>
      </c>
      <c r="AR460" s="58">
        <v>51.2</v>
      </c>
    </row>
    <row r="461" spans="34:44">
      <c r="AH461" s="3">
        <v>35869</v>
      </c>
      <c r="AI461" s="58">
        <v>9.1</v>
      </c>
      <c r="AJ461" s="58">
        <v>17</v>
      </c>
      <c r="AK461" s="58">
        <v>0</v>
      </c>
      <c r="AL461" s="58">
        <v>99.4</v>
      </c>
      <c r="AM461" s="58">
        <v>94.4</v>
      </c>
      <c r="AN461" s="58">
        <v>104.5</v>
      </c>
      <c r="AO461" s="58">
        <v>91.4</v>
      </c>
      <c r="AP461" s="58">
        <v>-22.3</v>
      </c>
      <c r="AQ461" s="58">
        <v>-9.5</v>
      </c>
      <c r="AR461" s="58">
        <v>55.5</v>
      </c>
    </row>
    <row r="462" spans="34:44">
      <c r="AH462" s="3">
        <v>35900</v>
      </c>
      <c r="AI462" s="58">
        <v>17.5</v>
      </c>
      <c r="AJ462" s="58">
        <v>6</v>
      </c>
      <c r="AK462" s="58">
        <v>-0.6</v>
      </c>
      <c r="AL462" s="58">
        <v>99</v>
      </c>
      <c r="AM462" s="58">
        <v>94</v>
      </c>
      <c r="AN462" s="58">
        <v>104.2</v>
      </c>
      <c r="AO462" s="58">
        <v>92.2</v>
      </c>
      <c r="AP462" s="58">
        <v>-21.2</v>
      </c>
      <c r="AQ462" s="58">
        <v>-9.1</v>
      </c>
      <c r="AR462" s="58">
        <v>60.1</v>
      </c>
    </row>
    <row r="463" spans="34:44">
      <c r="AH463" s="3">
        <v>35930</v>
      </c>
      <c r="AI463" s="58">
        <v>17.2</v>
      </c>
      <c r="AJ463" s="58">
        <v>2</v>
      </c>
      <c r="AK463" s="58">
        <v>-1.3</v>
      </c>
      <c r="AL463" s="58">
        <v>98.7</v>
      </c>
      <c r="AM463" s="58">
        <v>93.5</v>
      </c>
      <c r="AN463" s="58">
        <v>104</v>
      </c>
      <c r="AO463" s="58">
        <v>93.4</v>
      </c>
      <c r="AP463" s="58">
        <v>-24.7</v>
      </c>
      <c r="AQ463" s="58">
        <v>-10</v>
      </c>
      <c r="AR463" s="58">
        <v>62.1</v>
      </c>
    </row>
    <row r="464" spans="34:44">
      <c r="AH464" s="3">
        <v>35961</v>
      </c>
      <c r="AI464" s="58">
        <v>17.100000000000001</v>
      </c>
      <c r="AJ464" s="58">
        <v>1</v>
      </c>
      <c r="AK464" s="58">
        <v>-1.4</v>
      </c>
      <c r="AL464" s="58">
        <v>98.4</v>
      </c>
      <c r="AM464" s="58">
        <v>92.7</v>
      </c>
      <c r="AN464" s="58">
        <v>104.1</v>
      </c>
      <c r="AO464" s="58">
        <v>95.9</v>
      </c>
      <c r="AP464" s="58">
        <v>-24.7</v>
      </c>
      <c r="AQ464" s="58">
        <v>-15</v>
      </c>
      <c r="AR464" s="58">
        <v>64.5</v>
      </c>
    </row>
    <row r="465" spans="34:44">
      <c r="AH465" s="3">
        <v>35991</v>
      </c>
      <c r="AI465" s="58">
        <v>19.899999999999999</v>
      </c>
      <c r="AJ465" s="58">
        <v>4</v>
      </c>
      <c r="AK465" s="58">
        <v>-1.7</v>
      </c>
      <c r="AL465" s="58">
        <v>98.1</v>
      </c>
      <c r="AM465" s="58">
        <v>93.1</v>
      </c>
      <c r="AN465" s="58">
        <v>103.2</v>
      </c>
      <c r="AO465" s="58">
        <v>96</v>
      </c>
      <c r="AP465" s="58">
        <v>-8.9</v>
      </c>
      <c r="AQ465" s="58">
        <v>-14</v>
      </c>
      <c r="AR465" s="58">
        <v>65.900000000000006</v>
      </c>
    </row>
    <row r="466" spans="34:44">
      <c r="AH466" s="3">
        <v>36022</v>
      </c>
      <c r="AI466" s="58">
        <v>20.2</v>
      </c>
      <c r="AJ466" s="58">
        <v>3</v>
      </c>
      <c r="AK466" s="58">
        <v>-4.5999999999999996</v>
      </c>
      <c r="AL466" s="58">
        <v>96.5</v>
      </c>
      <c r="AM466" s="58">
        <v>91.8</v>
      </c>
      <c r="AN466" s="58">
        <v>101.3</v>
      </c>
      <c r="AO466" s="58">
        <v>96.9</v>
      </c>
      <c r="AP466" s="58">
        <v>-13.9</v>
      </c>
      <c r="AQ466" s="58">
        <v>-12</v>
      </c>
      <c r="AR466" s="58">
        <v>65</v>
      </c>
    </row>
    <row r="467" spans="34:44">
      <c r="AH467" s="3">
        <v>36053</v>
      </c>
      <c r="AI467" s="58">
        <v>24.5</v>
      </c>
      <c r="AJ467" s="58">
        <v>8</v>
      </c>
      <c r="AK467" s="58">
        <v>-9.3000000000000007</v>
      </c>
      <c r="AL467" s="58">
        <v>94.1</v>
      </c>
      <c r="AM467" s="58">
        <v>89.9</v>
      </c>
      <c r="AN467" s="58">
        <v>98.2</v>
      </c>
      <c r="AO467" s="58">
        <v>97.8</v>
      </c>
      <c r="AP467" s="58">
        <v>-14.1</v>
      </c>
      <c r="AQ467" s="58">
        <v>-18</v>
      </c>
      <c r="AR467" s="58">
        <v>65.3</v>
      </c>
    </row>
    <row r="468" spans="34:44">
      <c r="AH468" s="3">
        <v>36083</v>
      </c>
      <c r="AI468" s="58">
        <v>41.1</v>
      </c>
      <c r="AJ468" s="58">
        <v>26</v>
      </c>
      <c r="AK468" s="58">
        <v>-12.6</v>
      </c>
      <c r="AL468" s="58">
        <v>92.4</v>
      </c>
      <c r="AM468" s="58">
        <v>87.5</v>
      </c>
      <c r="AN468" s="58">
        <v>97.4</v>
      </c>
      <c r="AO468" s="58">
        <v>97.5</v>
      </c>
      <c r="AP468" s="58">
        <v>-16.899999999999999</v>
      </c>
      <c r="AQ468" s="58">
        <v>-22.5</v>
      </c>
      <c r="AR468" s="58">
        <v>64.900000000000006</v>
      </c>
    </row>
    <row r="469" spans="34:44">
      <c r="AH469" s="3">
        <v>36114</v>
      </c>
      <c r="AI469" s="58">
        <v>44.9</v>
      </c>
      <c r="AJ469" s="58">
        <v>45</v>
      </c>
      <c r="AK469" s="58">
        <v>-14</v>
      </c>
      <c r="AL469" s="58">
        <v>91.6</v>
      </c>
      <c r="AM469" s="58">
        <v>86.4</v>
      </c>
      <c r="AN469" s="58">
        <v>96.8</v>
      </c>
      <c r="AO469" s="58">
        <v>97.8</v>
      </c>
      <c r="AP469" s="58">
        <v>-24.7</v>
      </c>
      <c r="AQ469" s="58">
        <v>-20</v>
      </c>
      <c r="AR469" s="58">
        <v>61</v>
      </c>
    </row>
    <row r="470" spans="34:44">
      <c r="AH470" s="3">
        <v>36144</v>
      </c>
      <c r="AI470" s="58">
        <v>35</v>
      </c>
      <c r="AJ470" s="58">
        <v>50</v>
      </c>
      <c r="AK470" s="58">
        <v>-14.4</v>
      </c>
      <c r="AL470" s="58">
        <v>91.5</v>
      </c>
      <c r="AM470" s="58">
        <v>86.6</v>
      </c>
      <c r="AN470" s="58">
        <v>96.5</v>
      </c>
      <c r="AO470" s="58">
        <v>98.6</v>
      </c>
      <c r="AP470" s="58">
        <v>-22.2</v>
      </c>
      <c r="AQ470" s="58">
        <v>-14</v>
      </c>
      <c r="AR470" s="58">
        <v>57.1</v>
      </c>
    </row>
    <row r="471" spans="34:44">
      <c r="AH471" s="3">
        <v>36175</v>
      </c>
      <c r="AI471" s="58">
        <v>21.9</v>
      </c>
      <c r="AJ471" s="58">
        <v>60</v>
      </c>
      <c r="AK471" s="58">
        <v>-15.3</v>
      </c>
      <c r="AL471" s="58">
        <v>91.2</v>
      </c>
      <c r="AM471" s="58">
        <v>86.3</v>
      </c>
      <c r="AN471" s="58">
        <v>96.2</v>
      </c>
      <c r="AO471" s="58">
        <v>99.6</v>
      </c>
      <c r="AP471" s="58">
        <v>-19.3</v>
      </c>
      <c r="AQ471" s="58">
        <v>-22.5</v>
      </c>
      <c r="AR471" s="58">
        <v>53.3</v>
      </c>
    </row>
    <row r="472" spans="34:44">
      <c r="AH472" s="3">
        <v>36206</v>
      </c>
      <c r="AI472" s="58">
        <v>44.3</v>
      </c>
      <c r="AJ472" s="58">
        <v>70</v>
      </c>
      <c r="AK472" s="58">
        <v>-17.100000000000001</v>
      </c>
      <c r="AL472" s="58">
        <v>89.9</v>
      </c>
      <c r="AM472" s="58">
        <v>85.1</v>
      </c>
      <c r="AN472" s="58">
        <v>94.9</v>
      </c>
      <c r="AO472" s="58">
        <v>98.5</v>
      </c>
      <c r="AP472" s="58">
        <v>-20.7</v>
      </c>
      <c r="AQ472" s="58">
        <v>-22.1</v>
      </c>
      <c r="AR472" s="58">
        <v>50.8</v>
      </c>
    </row>
    <row r="473" spans="34:44">
      <c r="AH473" s="3">
        <v>36234</v>
      </c>
      <c r="AI473" s="58">
        <v>18.7</v>
      </c>
      <c r="AJ473" s="58">
        <v>26</v>
      </c>
      <c r="AK473" s="58">
        <v>-15</v>
      </c>
      <c r="AL473" s="58">
        <v>90.6</v>
      </c>
      <c r="AM473" s="58">
        <v>85.3</v>
      </c>
      <c r="AN473" s="58">
        <v>96</v>
      </c>
      <c r="AO473" s="58">
        <v>98</v>
      </c>
      <c r="AP473" s="58">
        <v>-17.7</v>
      </c>
      <c r="AQ473" s="58">
        <v>-16</v>
      </c>
      <c r="AR473" s="58">
        <v>59.5</v>
      </c>
    </row>
    <row r="474" spans="34:44">
      <c r="AH474" s="3">
        <v>36265</v>
      </c>
      <c r="AI474" s="58">
        <v>16.2</v>
      </c>
      <c r="AJ474" s="58">
        <v>5</v>
      </c>
      <c r="AK474" s="58">
        <v>-15.9</v>
      </c>
      <c r="AL474" s="58">
        <v>90</v>
      </c>
      <c r="AM474" s="58">
        <v>83.3</v>
      </c>
      <c r="AN474" s="58">
        <v>96.8</v>
      </c>
      <c r="AO474" s="58">
        <v>101.7</v>
      </c>
      <c r="AP474" s="58">
        <v>-24.8</v>
      </c>
      <c r="AQ474" s="58">
        <v>-17</v>
      </c>
      <c r="AR474" s="58">
        <v>66</v>
      </c>
    </row>
    <row r="475" spans="34:44">
      <c r="AH475" s="3">
        <v>36295</v>
      </c>
      <c r="AI475" s="58">
        <v>18.399999999999999</v>
      </c>
      <c r="AJ475" s="58">
        <v>3</v>
      </c>
      <c r="AK475" s="58">
        <v>-15.8</v>
      </c>
      <c r="AL475" s="58">
        <v>90.4</v>
      </c>
      <c r="AM475" s="58">
        <v>82.8</v>
      </c>
      <c r="AN475" s="58">
        <v>98.3</v>
      </c>
      <c r="AO475" s="58">
        <v>102.4</v>
      </c>
      <c r="AP475" s="58">
        <v>-30.9</v>
      </c>
      <c r="AQ475" s="58">
        <v>-16.600000000000001</v>
      </c>
      <c r="AR475" s="58">
        <v>67.7</v>
      </c>
    </row>
    <row r="476" spans="34:44">
      <c r="AH476" s="3">
        <v>36326</v>
      </c>
      <c r="AI476" s="58">
        <v>18.100000000000001</v>
      </c>
      <c r="AJ476" s="58">
        <v>2</v>
      </c>
      <c r="AK476" s="58">
        <v>-11.9</v>
      </c>
      <c r="AL476" s="58">
        <v>92.9</v>
      </c>
      <c r="AM476" s="58">
        <v>85.4</v>
      </c>
      <c r="AN476" s="58">
        <v>100.6</v>
      </c>
      <c r="AO476" s="58">
        <v>102.7</v>
      </c>
      <c r="AP476" s="58">
        <v>-20.399999999999999</v>
      </c>
      <c r="AQ476" s="58">
        <v>-20.100000000000001</v>
      </c>
      <c r="AR476" s="58">
        <v>68.8</v>
      </c>
    </row>
    <row r="477" spans="34:44">
      <c r="AH477" s="3">
        <v>36356</v>
      </c>
      <c r="AI477" s="58">
        <v>16.5</v>
      </c>
      <c r="AJ477" s="58">
        <v>1</v>
      </c>
      <c r="AK477" s="58">
        <v>-10.3</v>
      </c>
      <c r="AL477" s="58">
        <v>93.5</v>
      </c>
      <c r="AM477" s="58">
        <v>85.9</v>
      </c>
      <c r="AN477" s="58">
        <v>101.2</v>
      </c>
      <c r="AO477" s="58">
        <v>102.7</v>
      </c>
      <c r="AP477" s="58">
        <v>-19.899999999999999</v>
      </c>
      <c r="AQ477" s="58">
        <v>-14.1</v>
      </c>
      <c r="AR477" s="58">
        <v>68.599999999999994</v>
      </c>
    </row>
    <row r="478" spans="34:44">
      <c r="AH478" s="3">
        <v>36387</v>
      </c>
      <c r="AI478" s="58">
        <v>16.7</v>
      </c>
      <c r="AJ478" s="58">
        <v>0</v>
      </c>
      <c r="AK478" s="58">
        <v>-7.6</v>
      </c>
      <c r="AL478" s="58">
        <v>95</v>
      </c>
      <c r="AM478" s="58">
        <v>87.2</v>
      </c>
      <c r="AN478" s="58">
        <v>103.1</v>
      </c>
      <c r="AO478" s="58">
        <v>104.4</v>
      </c>
      <c r="AP478" s="58">
        <v>-19.5</v>
      </c>
      <c r="AQ478" s="58">
        <v>-14.6</v>
      </c>
      <c r="AR478" s="58">
        <v>68.3</v>
      </c>
    </row>
    <row r="479" spans="34:44">
      <c r="AH479" s="3">
        <v>36418</v>
      </c>
      <c r="AI479" s="58">
        <v>16.8</v>
      </c>
      <c r="AJ479" s="58">
        <v>1</v>
      </c>
      <c r="AK479" s="58">
        <v>-7.8</v>
      </c>
      <c r="AL479" s="58">
        <v>95.5</v>
      </c>
      <c r="AM479" s="58">
        <v>87.1</v>
      </c>
      <c r="AN479" s="58">
        <v>104.1</v>
      </c>
      <c r="AO479" s="58">
        <v>103.9</v>
      </c>
      <c r="AP479" s="58">
        <v>-39.700000000000003</v>
      </c>
      <c r="AQ479" s="58">
        <v>-6.5</v>
      </c>
      <c r="AR479" s="58">
        <v>69.3</v>
      </c>
    </row>
    <row r="480" spans="34:44">
      <c r="AH480" s="3">
        <v>36448</v>
      </c>
      <c r="AI480" s="58">
        <v>13.9</v>
      </c>
      <c r="AJ480" s="58">
        <v>2</v>
      </c>
      <c r="AK480" s="58">
        <v>-5.8</v>
      </c>
      <c r="AL480" s="58">
        <v>96.3</v>
      </c>
      <c r="AM480" s="58">
        <v>86.4</v>
      </c>
      <c r="AN480" s="58">
        <v>106.4</v>
      </c>
      <c r="AO480" s="58">
        <v>104.7</v>
      </c>
      <c r="AP480" s="58">
        <v>-30.7</v>
      </c>
      <c r="AQ480" s="58">
        <v>-11.2</v>
      </c>
      <c r="AR480" s="58">
        <v>67.599999999999994</v>
      </c>
    </row>
    <row r="481" spans="34:44">
      <c r="AH481" s="3">
        <v>36479</v>
      </c>
      <c r="AI481" s="58">
        <v>22.2</v>
      </c>
      <c r="AJ481" s="58">
        <v>23</v>
      </c>
      <c r="AK481" s="58">
        <v>-0.2</v>
      </c>
      <c r="AL481" s="58">
        <v>99.1</v>
      </c>
      <c r="AM481" s="58">
        <v>90.6</v>
      </c>
      <c r="AN481" s="58">
        <v>107.8</v>
      </c>
      <c r="AO481" s="58">
        <v>103.7</v>
      </c>
      <c r="AP481" s="58">
        <v>-14</v>
      </c>
      <c r="AQ481" s="58">
        <v>-6</v>
      </c>
      <c r="AR481" s="58">
        <v>65.5</v>
      </c>
    </row>
    <row r="482" spans="34:44">
      <c r="AH482" s="3">
        <v>36509</v>
      </c>
      <c r="AI482" s="58">
        <v>22.2</v>
      </c>
      <c r="AJ482" s="58">
        <v>40</v>
      </c>
      <c r="AK482" s="58">
        <v>1.4</v>
      </c>
      <c r="AL482" s="58">
        <v>99.9</v>
      </c>
      <c r="AM482" s="58">
        <v>91.5</v>
      </c>
      <c r="AN482" s="58">
        <v>108.5</v>
      </c>
      <c r="AO482" s="58">
        <v>102.1</v>
      </c>
      <c r="AP482" s="58">
        <v>-6.7</v>
      </c>
      <c r="AQ482" s="58">
        <v>0</v>
      </c>
      <c r="AR482" s="58">
        <v>59.6</v>
      </c>
    </row>
    <row r="483" spans="34:44">
      <c r="AH483" s="3">
        <v>36540</v>
      </c>
      <c r="AI483" s="58">
        <v>17</v>
      </c>
      <c r="AJ483" s="58">
        <v>56</v>
      </c>
      <c r="AK483" s="58">
        <v>2.1</v>
      </c>
      <c r="AL483" s="58">
        <v>100.1</v>
      </c>
      <c r="AM483" s="58">
        <v>91.2</v>
      </c>
      <c r="AN483" s="58">
        <v>109.2</v>
      </c>
      <c r="AO483" s="58">
        <v>101.8</v>
      </c>
      <c r="AP483" s="58">
        <v>-8.4</v>
      </c>
      <c r="AQ483" s="58">
        <v>-1.7</v>
      </c>
      <c r="AR483" s="58">
        <v>52.6</v>
      </c>
    </row>
    <row r="484" spans="34:44">
      <c r="AH484" s="3">
        <v>36571</v>
      </c>
      <c r="AI484" s="58">
        <v>1</v>
      </c>
      <c r="AJ484" s="58">
        <v>45</v>
      </c>
      <c r="AK484" s="58">
        <v>4.9000000000000004</v>
      </c>
      <c r="AL484" s="58">
        <v>101.1</v>
      </c>
      <c r="AM484" s="58">
        <v>93.2</v>
      </c>
      <c r="AN484" s="58">
        <v>109.1</v>
      </c>
      <c r="AO484" s="58">
        <v>99.5</v>
      </c>
      <c r="AP484" s="58">
        <v>-0.9</v>
      </c>
      <c r="AQ484" s="58">
        <v>-0.1</v>
      </c>
      <c r="AR484" s="58">
        <v>54</v>
      </c>
    </row>
    <row r="485" spans="34:44">
      <c r="AH485" s="3">
        <v>36600</v>
      </c>
      <c r="AI485" s="58">
        <v>13.5</v>
      </c>
      <c r="AJ485" s="58">
        <v>21</v>
      </c>
      <c r="AK485" s="58">
        <v>3.4</v>
      </c>
      <c r="AL485" s="58">
        <v>100.6</v>
      </c>
      <c r="AM485" s="58">
        <v>93</v>
      </c>
      <c r="AN485" s="58">
        <v>108.4</v>
      </c>
      <c r="AO485" s="58">
        <v>100</v>
      </c>
      <c r="AP485" s="58">
        <v>-16.100000000000001</v>
      </c>
      <c r="AQ485" s="58">
        <v>-2.2000000000000002</v>
      </c>
      <c r="AR485" s="58">
        <v>59.7</v>
      </c>
    </row>
    <row r="486" spans="34:44">
      <c r="AH486" s="3">
        <v>36631</v>
      </c>
      <c r="AI486" s="58">
        <v>14</v>
      </c>
      <c r="AJ486" s="58">
        <v>3</v>
      </c>
      <c r="AK486" s="58">
        <v>4.5</v>
      </c>
      <c r="AL486" s="58">
        <v>101.1</v>
      </c>
      <c r="AM486" s="58">
        <v>94.1</v>
      </c>
      <c r="AN486" s="58">
        <v>108.4</v>
      </c>
      <c r="AO486" s="58">
        <v>100.4</v>
      </c>
      <c r="AP486" s="58">
        <v>-6.7</v>
      </c>
      <c r="AQ486" s="58">
        <v>0.8</v>
      </c>
      <c r="AR486" s="58">
        <v>64.599999999999994</v>
      </c>
    </row>
    <row r="487" spans="34:44">
      <c r="AH487" s="3">
        <v>36661</v>
      </c>
      <c r="AI487" s="58">
        <v>17.399999999999999</v>
      </c>
      <c r="AJ487" s="58">
        <v>2</v>
      </c>
      <c r="AK487" s="58">
        <v>5.5</v>
      </c>
      <c r="AL487" s="58">
        <v>101.7</v>
      </c>
      <c r="AM487" s="58">
        <v>95.2</v>
      </c>
      <c r="AN487" s="58">
        <v>108.4</v>
      </c>
      <c r="AO487" s="58">
        <v>100.7</v>
      </c>
      <c r="AP487" s="58">
        <v>-4.5999999999999996</v>
      </c>
      <c r="AQ487" s="58">
        <v>-1</v>
      </c>
      <c r="AR487" s="58">
        <v>65.8</v>
      </c>
    </row>
    <row r="488" spans="34:44">
      <c r="AH488" s="3">
        <v>36692</v>
      </c>
      <c r="AI488" s="58">
        <v>17.100000000000001</v>
      </c>
      <c r="AJ488" s="58">
        <v>1</v>
      </c>
      <c r="AK488" s="58">
        <v>1.2</v>
      </c>
      <c r="AL488" s="58">
        <v>100.1</v>
      </c>
      <c r="AM488" s="58">
        <v>94.1</v>
      </c>
      <c r="AN488" s="58">
        <v>106.2</v>
      </c>
      <c r="AO488" s="58">
        <v>101.3</v>
      </c>
      <c r="AP488" s="58">
        <v>-22</v>
      </c>
      <c r="AQ488" s="58">
        <v>-7.2</v>
      </c>
      <c r="AR488" s="58">
        <v>66.400000000000006</v>
      </c>
    </row>
    <row r="489" spans="34:44">
      <c r="AH489" s="3">
        <v>36722</v>
      </c>
      <c r="AI489" s="58">
        <v>21.4</v>
      </c>
      <c r="AJ489" s="58">
        <v>5</v>
      </c>
      <c r="AK489" s="58">
        <v>-1.1000000000000001</v>
      </c>
      <c r="AL489" s="58">
        <v>98.8</v>
      </c>
      <c r="AM489" s="58">
        <v>93.2</v>
      </c>
      <c r="AN489" s="58">
        <v>104.6</v>
      </c>
      <c r="AO489" s="58">
        <v>100.1</v>
      </c>
      <c r="AP489" s="58">
        <v>-20.5</v>
      </c>
      <c r="AQ489" s="58">
        <v>-13.2</v>
      </c>
      <c r="AR489" s="58">
        <v>65.400000000000006</v>
      </c>
    </row>
    <row r="490" spans="34:44">
      <c r="AH490" s="3">
        <v>36753</v>
      </c>
      <c r="AI490" s="58">
        <v>18.899999999999999</v>
      </c>
      <c r="AJ490" s="58">
        <v>2</v>
      </c>
      <c r="AK490" s="58">
        <v>0.1</v>
      </c>
      <c r="AL490" s="58">
        <v>98.7</v>
      </c>
      <c r="AM490" s="58">
        <v>94.2</v>
      </c>
      <c r="AN490" s="58">
        <v>103.2</v>
      </c>
      <c r="AO490" s="58">
        <v>100.4</v>
      </c>
      <c r="AP490" s="58">
        <v>-6.4</v>
      </c>
      <c r="AQ490" s="58">
        <v>-9</v>
      </c>
      <c r="AR490" s="58">
        <v>66.2</v>
      </c>
    </row>
    <row r="491" spans="34:44">
      <c r="AH491" s="3">
        <v>36784</v>
      </c>
      <c r="AI491" s="58">
        <v>16.600000000000001</v>
      </c>
      <c r="AJ491" s="58">
        <v>1</v>
      </c>
      <c r="AK491" s="58">
        <v>-2.2999999999999998</v>
      </c>
      <c r="AL491" s="58">
        <v>98.2</v>
      </c>
      <c r="AM491" s="58">
        <v>93.4</v>
      </c>
      <c r="AN491" s="58">
        <v>103.1</v>
      </c>
      <c r="AO491" s="58">
        <v>100.5</v>
      </c>
      <c r="AP491" s="58">
        <v>-14.6</v>
      </c>
      <c r="AQ491" s="58">
        <v>-10</v>
      </c>
      <c r="AR491" s="58">
        <v>65.400000000000006</v>
      </c>
    </row>
    <row r="492" spans="34:44">
      <c r="AH492" s="3">
        <v>36814</v>
      </c>
      <c r="AI492" s="58">
        <v>16.399999999999999</v>
      </c>
      <c r="AJ492" s="58">
        <v>4</v>
      </c>
      <c r="AK492" s="58">
        <v>-3.1</v>
      </c>
      <c r="AL492" s="58">
        <v>97.4</v>
      </c>
      <c r="AM492" s="58">
        <v>91.4</v>
      </c>
      <c r="AN492" s="58">
        <v>103.6</v>
      </c>
      <c r="AO492" s="58">
        <v>99.6</v>
      </c>
      <c r="AP492" s="58">
        <v>-17.5</v>
      </c>
      <c r="AQ492" s="58">
        <v>-13.2</v>
      </c>
      <c r="AR492" s="58">
        <v>65.5</v>
      </c>
    </row>
    <row r="493" spans="34:44">
      <c r="AH493" s="3">
        <v>36845</v>
      </c>
      <c r="AI493" s="58">
        <v>2.7</v>
      </c>
      <c r="AJ493" s="58">
        <v>4</v>
      </c>
      <c r="AK493" s="58">
        <v>-4.9000000000000004</v>
      </c>
      <c r="AL493" s="58">
        <v>97.2</v>
      </c>
      <c r="AM493" s="58">
        <v>92.6</v>
      </c>
      <c r="AN493" s="58">
        <v>101.9</v>
      </c>
      <c r="AO493" s="58">
        <v>99.2</v>
      </c>
      <c r="AP493" s="58">
        <v>-21.8</v>
      </c>
      <c r="AQ493" s="58">
        <v>-17.5</v>
      </c>
      <c r="AR493" s="58">
        <v>64</v>
      </c>
    </row>
    <row r="494" spans="34:44">
      <c r="AH494" s="3">
        <v>36875</v>
      </c>
      <c r="AI494" s="58">
        <v>-7.7</v>
      </c>
      <c r="AJ494" s="58">
        <v>17</v>
      </c>
      <c r="AK494" s="58">
        <v>-5.9</v>
      </c>
      <c r="AL494" s="58">
        <v>96.9</v>
      </c>
      <c r="AM494" s="58">
        <v>92.3</v>
      </c>
      <c r="AN494" s="58">
        <v>101.6</v>
      </c>
      <c r="AO494" s="58">
        <v>96.5</v>
      </c>
      <c r="AP494" s="58">
        <v>-18.3</v>
      </c>
      <c r="AQ494" s="58">
        <v>-13</v>
      </c>
      <c r="AR494" s="58">
        <v>59.9</v>
      </c>
    </row>
    <row r="495" spans="34:44">
      <c r="AH495" s="3">
        <v>36906</v>
      </c>
      <c r="AI495" s="58">
        <v>-8.9</v>
      </c>
      <c r="AJ495" s="58">
        <v>42</v>
      </c>
      <c r="AK495" s="58">
        <v>-2.5</v>
      </c>
      <c r="AL495" s="58">
        <v>97.6</v>
      </c>
      <c r="AM495" s="58">
        <v>94.7</v>
      </c>
      <c r="AN495" s="58">
        <v>100.5</v>
      </c>
      <c r="AO495" s="58">
        <v>98.3</v>
      </c>
      <c r="AP495" s="58">
        <v>-7.9</v>
      </c>
      <c r="AQ495" s="58">
        <v>-6.5</v>
      </c>
      <c r="AR495" s="58">
        <v>53</v>
      </c>
    </row>
    <row r="496" spans="34:44">
      <c r="AH496" s="3">
        <v>36937</v>
      </c>
      <c r="AI496" s="58">
        <v>-8.6</v>
      </c>
      <c r="AJ496" s="58">
        <v>39</v>
      </c>
      <c r="AK496" s="58">
        <v>-7</v>
      </c>
      <c r="AL496" s="58">
        <v>95</v>
      </c>
      <c r="AM496" s="58">
        <v>91.4</v>
      </c>
      <c r="AN496" s="58">
        <v>98.7</v>
      </c>
      <c r="AO496" s="58">
        <v>96.9</v>
      </c>
      <c r="AP496" s="58">
        <v>-15.1</v>
      </c>
      <c r="AQ496" s="58">
        <v>-17.5</v>
      </c>
      <c r="AR496" s="58">
        <v>54.5</v>
      </c>
    </row>
    <row r="497" spans="34:44">
      <c r="AH497" s="3">
        <v>36965</v>
      </c>
      <c r="AI497" s="58">
        <v>23.1</v>
      </c>
      <c r="AJ497" s="58">
        <v>30</v>
      </c>
      <c r="AK497" s="58">
        <v>-9</v>
      </c>
      <c r="AL497" s="58">
        <v>93.7</v>
      </c>
      <c r="AM497" s="58">
        <v>90.5</v>
      </c>
      <c r="AN497" s="58">
        <v>97</v>
      </c>
      <c r="AO497" s="58">
        <v>97.9</v>
      </c>
      <c r="AP497" s="58">
        <v>-14.3</v>
      </c>
      <c r="AQ497" s="58">
        <v>-17</v>
      </c>
      <c r="AR497" s="58">
        <v>57.6</v>
      </c>
    </row>
    <row r="498" spans="34:44">
      <c r="AH498" s="3">
        <v>36996</v>
      </c>
      <c r="AI498" s="58">
        <v>28.6</v>
      </c>
      <c r="AJ498" s="58">
        <v>16</v>
      </c>
      <c r="AK498" s="58">
        <v>-11.9</v>
      </c>
      <c r="AL498" s="58">
        <v>92.3</v>
      </c>
      <c r="AM498" s="58">
        <v>88.3</v>
      </c>
      <c r="AN498" s="58">
        <v>96.4</v>
      </c>
      <c r="AO498" s="58">
        <v>96.7</v>
      </c>
      <c r="AP498" s="58">
        <v>-21.3</v>
      </c>
      <c r="AQ498" s="58">
        <v>-21.6</v>
      </c>
      <c r="AR498" s="58">
        <v>62.2</v>
      </c>
    </row>
    <row r="499" spans="34:44">
      <c r="AH499" s="3">
        <v>37026</v>
      </c>
      <c r="AI499" s="58">
        <v>18.399999999999999</v>
      </c>
      <c r="AJ499" s="58">
        <v>3</v>
      </c>
      <c r="AK499" s="58">
        <v>-14.8</v>
      </c>
      <c r="AL499" s="58">
        <v>90.5</v>
      </c>
      <c r="AM499" s="58">
        <v>86.6</v>
      </c>
      <c r="AN499" s="58">
        <v>94.5</v>
      </c>
      <c r="AO499" s="58">
        <v>94.4</v>
      </c>
      <c r="AP499" s="58">
        <v>-22.6</v>
      </c>
      <c r="AQ499" s="58">
        <v>-24.7</v>
      </c>
      <c r="AR499" s="58">
        <v>65.099999999999994</v>
      </c>
    </row>
    <row r="500" spans="34:44">
      <c r="AH500" s="3">
        <v>37057</v>
      </c>
      <c r="AI500" s="58">
        <v>18.100000000000001</v>
      </c>
      <c r="AJ500" s="58">
        <v>2</v>
      </c>
      <c r="AK500" s="58">
        <v>-16.7</v>
      </c>
      <c r="AL500" s="58">
        <v>89.2</v>
      </c>
      <c r="AM500" s="58">
        <v>85.1</v>
      </c>
      <c r="AN500" s="58">
        <v>93.3</v>
      </c>
      <c r="AO500" s="58">
        <v>95.5</v>
      </c>
      <c r="AP500" s="58">
        <v>-15.3</v>
      </c>
      <c r="AQ500" s="58">
        <v>-24.7</v>
      </c>
      <c r="AR500" s="58">
        <v>65.7</v>
      </c>
    </row>
    <row r="501" spans="34:44">
      <c r="AH501" s="3">
        <v>37087</v>
      </c>
      <c r="AI501" s="58">
        <v>17.5</v>
      </c>
      <c r="AJ501" s="58">
        <v>2</v>
      </c>
      <c r="AK501" s="58">
        <v>-15.9</v>
      </c>
      <c r="AL501" s="58">
        <v>89.7</v>
      </c>
      <c r="AM501" s="58">
        <v>84.7</v>
      </c>
      <c r="AN501" s="58">
        <v>94.8</v>
      </c>
      <c r="AO501" s="58">
        <v>95.3</v>
      </c>
      <c r="AP501" s="58">
        <v>-19.100000000000001</v>
      </c>
      <c r="AQ501" s="58">
        <v>-17.3</v>
      </c>
      <c r="AR501" s="58">
        <v>66.400000000000006</v>
      </c>
    </row>
    <row r="502" spans="34:44">
      <c r="AH502" s="3">
        <v>37118</v>
      </c>
      <c r="AI502" s="58">
        <v>20</v>
      </c>
      <c r="AJ502" s="58">
        <v>3</v>
      </c>
      <c r="AK502" s="58">
        <v>-16</v>
      </c>
      <c r="AL502" s="58">
        <v>89.3</v>
      </c>
      <c r="AM502" s="58">
        <v>83.2</v>
      </c>
      <c r="AN502" s="58">
        <v>95.6</v>
      </c>
      <c r="AO502" s="58">
        <v>94.7</v>
      </c>
      <c r="AP502" s="58">
        <v>-18.5</v>
      </c>
      <c r="AQ502" s="58">
        <v>-14.2</v>
      </c>
      <c r="AR502" s="58">
        <v>65.5</v>
      </c>
    </row>
    <row r="503" spans="34:44">
      <c r="AH503" s="3">
        <v>37149</v>
      </c>
      <c r="AI503" s="58">
        <v>27</v>
      </c>
      <c r="AJ503" s="58">
        <v>10</v>
      </c>
      <c r="AK503" s="58">
        <v>-24.8</v>
      </c>
      <c r="AL503" s="58">
        <v>85.1</v>
      </c>
      <c r="AM503" s="58">
        <v>79.599999999999994</v>
      </c>
      <c r="AN503" s="58">
        <v>90.6</v>
      </c>
      <c r="AO503" s="58">
        <v>92.7</v>
      </c>
      <c r="AP503" s="58">
        <v>-21.5</v>
      </c>
      <c r="AQ503" s="58">
        <v>-30.8</v>
      </c>
      <c r="AR503" s="58">
        <v>64</v>
      </c>
    </row>
    <row r="504" spans="34:44">
      <c r="AH504" s="3">
        <v>37179</v>
      </c>
      <c r="AI504" s="58">
        <v>15.2</v>
      </c>
      <c r="AJ504" s="58">
        <v>3</v>
      </c>
      <c r="AK504" s="58">
        <v>-24.4</v>
      </c>
      <c r="AL504" s="58">
        <v>84.9</v>
      </c>
      <c r="AM504" s="58">
        <v>80</v>
      </c>
      <c r="AN504" s="58">
        <v>89.9</v>
      </c>
      <c r="AO504" s="58">
        <v>92.7</v>
      </c>
      <c r="AP504" s="58">
        <v>-22.5</v>
      </c>
      <c r="AQ504" s="58">
        <v>-24.1</v>
      </c>
      <c r="AR504" s="58">
        <v>64</v>
      </c>
    </row>
    <row r="505" spans="34:44">
      <c r="AH505" s="3">
        <v>37210</v>
      </c>
      <c r="AI505" s="58">
        <v>19.100000000000001</v>
      </c>
      <c r="AJ505" s="58">
        <v>20</v>
      </c>
      <c r="AK505" s="58">
        <v>-24.6</v>
      </c>
      <c r="AL505" s="58">
        <v>85.1</v>
      </c>
      <c r="AM505" s="58">
        <v>79.2</v>
      </c>
      <c r="AN505" s="58">
        <v>91.2</v>
      </c>
      <c r="AO505" s="58">
        <v>93.7</v>
      </c>
      <c r="AP505" s="58">
        <v>-26.7</v>
      </c>
      <c r="AQ505" s="58">
        <v>-20</v>
      </c>
      <c r="AR505" s="58">
        <v>61.2</v>
      </c>
    </row>
    <row r="506" spans="34:44">
      <c r="AH506" s="3">
        <v>37240</v>
      </c>
      <c r="AI506" s="58">
        <v>26.7</v>
      </c>
      <c r="AJ506" s="58">
        <v>44</v>
      </c>
      <c r="AK506" s="58">
        <v>-25.2</v>
      </c>
      <c r="AL506" s="58">
        <v>86</v>
      </c>
      <c r="AM506" s="58">
        <v>77.7</v>
      </c>
      <c r="AN506" s="58">
        <v>94.5</v>
      </c>
      <c r="AO506" s="58">
        <v>93.1</v>
      </c>
      <c r="AP506" s="58">
        <v>-32</v>
      </c>
      <c r="AQ506" s="58">
        <v>-27.3</v>
      </c>
      <c r="AR506" s="58">
        <v>56.4</v>
      </c>
    </row>
    <row r="507" spans="34:44">
      <c r="AH507" s="3">
        <v>37271</v>
      </c>
      <c r="AI507" s="58">
        <v>37</v>
      </c>
      <c r="AJ507" s="58">
        <v>52</v>
      </c>
      <c r="AK507" s="58">
        <v>-24.4</v>
      </c>
      <c r="AL507" s="58">
        <v>86.7</v>
      </c>
      <c r="AM507" s="58">
        <v>77.5</v>
      </c>
      <c r="AN507" s="58">
        <v>96.2</v>
      </c>
      <c r="AO507" s="58">
        <v>94.1</v>
      </c>
      <c r="AP507" s="58">
        <v>-32.799999999999997</v>
      </c>
      <c r="AQ507" s="58">
        <v>-30.4</v>
      </c>
      <c r="AR507" s="58">
        <v>54.8</v>
      </c>
    </row>
    <row r="508" spans="34:44">
      <c r="AH508" s="3">
        <v>37302</v>
      </c>
      <c r="AI508" s="58">
        <v>-14.3</v>
      </c>
      <c r="AJ508" s="58">
        <v>40</v>
      </c>
      <c r="AK508" s="58">
        <v>-20.8</v>
      </c>
      <c r="AL508" s="58">
        <v>88.6</v>
      </c>
      <c r="AM508" s="58">
        <v>76.5</v>
      </c>
      <c r="AN508" s="58">
        <v>101.1</v>
      </c>
      <c r="AO508" s="58">
        <v>92.6</v>
      </c>
      <c r="AP508" s="58">
        <v>-43.9</v>
      </c>
      <c r="AQ508" s="58">
        <v>-20.5</v>
      </c>
      <c r="AR508" s="58">
        <v>52.2</v>
      </c>
    </row>
    <row r="509" spans="34:44">
      <c r="AH509" s="3">
        <v>37330</v>
      </c>
      <c r="AI509" s="58">
        <v>-15.6</v>
      </c>
      <c r="AJ509" s="58">
        <v>35</v>
      </c>
      <c r="AK509" s="58">
        <v>-15.5</v>
      </c>
      <c r="AL509" s="58">
        <v>91.5</v>
      </c>
      <c r="AM509" s="58">
        <v>77.400000000000006</v>
      </c>
      <c r="AN509" s="58">
        <v>106.2</v>
      </c>
      <c r="AO509" s="58">
        <v>92.9</v>
      </c>
      <c r="AP509" s="58">
        <v>-30.3</v>
      </c>
      <c r="AQ509" s="58">
        <v>-20.7</v>
      </c>
      <c r="AR509" s="58">
        <v>53.6</v>
      </c>
    </row>
    <row r="510" spans="34:44">
      <c r="AH510" s="3">
        <v>37361</v>
      </c>
      <c r="AI510" s="58">
        <v>4.8</v>
      </c>
      <c r="AJ510" s="58">
        <v>13</v>
      </c>
      <c r="AK510" s="58">
        <v>-18.2</v>
      </c>
      <c r="AL510" s="58">
        <v>90.5</v>
      </c>
      <c r="AM510" s="58">
        <v>76.8</v>
      </c>
      <c r="AN510" s="58">
        <v>104.8</v>
      </c>
      <c r="AO510" s="58">
        <v>92.5</v>
      </c>
      <c r="AP510" s="58">
        <v>-40.200000000000003</v>
      </c>
      <c r="AQ510" s="58">
        <v>-29.1</v>
      </c>
      <c r="AR510" s="58">
        <v>57.3</v>
      </c>
    </row>
    <row r="511" spans="34:44">
      <c r="AH511" s="3">
        <v>37391</v>
      </c>
      <c r="AI511" s="58">
        <v>16.5</v>
      </c>
      <c r="AJ511" s="58">
        <v>5</v>
      </c>
      <c r="AK511" s="58">
        <v>-15.1</v>
      </c>
      <c r="AL511" s="58">
        <v>91.7</v>
      </c>
      <c r="AM511" s="58">
        <v>77.8</v>
      </c>
      <c r="AN511" s="58">
        <v>106.3</v>
      </c>
      <c r="AO511" s="58">
        <v>92.5</v>
      </c>
      <c r="AP511" s="58">
        <v>-37.9</v>
      </c>
      <c r="AQ511" s="58">
        <v>-21.9</v>
      </c>
      <c r="AR511" s="58">
        <v>60.6</v>
      </c>
    </row>
    <row r="512" spans="34:44">
      <c r="AH512" s="3">
        <v>37422</v>
      </c>
      <c r="AI512" s="58">
        <v>18.399999999999999</v>
      </c>
      <c r="AJ512" s="58">
        <v>3</v>
      </c>
      <c r="AK512" s="58">
        <v>-16.5</v>
      </c>
      <c r="AL512" s="58">
        <v>91.2</v>
      </c>
      <c r="AM512" s="58">
        <v>78.3</v>
      </c>
      <c r="AN512" s="58">
        <v>104.7</v>
      </c>
      <c r="AO512" s="58">
        <v>90.9</v>
      </c>
      <c r="AP512" s="58">
        <v>-41</v>
      </c>
      <c r="AQ512" s="58">
        <v>-29.4</v>
      </c>
      <c r="AR512" s="58">
        <v>61.8</v>
      </c>
    </row>
    <row r="513" spans="34:44">
      <c r="AH513" s="3">
        <v>37452</v>
      </c>
      <c r="AI513" s="58">
        <v>18.399999999999999</v>
      </c>
      <c r="AJ513" s="58">
        <v>2</v>
      </c>
      <c r="AK513" s="58">
        <v>-18.8</v>
      </c>
      <c r="AL513" s="58">
        <v>89.9</v>
      </c>
      <c r="AM513" s="58">
        <v>78</v>
      </c>
      <c r="AN513" s="58">
        <v>102.3</v>
      </c>
      <c r="AO513" s="58">
        <v>90.7</v>
      </c>
      <c r="AP513" s="58">
        <v>-38.1</v>
      </c>
      <c r="AQ513" s="58">
        <v>-29.3</v>
      </c>
      <c r="AR513" s="58">
        <v>61.8</v>
      </c>
    </row>
    <row r="514" spans="34:44">
      <c r="AH514" s="3">
        <v>37483</v>
      </c>
      <c r="AI514" s="58">
        <v>22.2</v>
      </c>
      <c r="AJ514" s="58">
        <v>6</v>
      </c>
      <c r="AK514" s="58">
        <v>-20.8</v>
      </c>
      <c r="AL514" s="58">
        <v>88.7</v>
      </c>
      <c r="AM514" s="58">
        <v>77.3</v>
      </c>
      <c r="AN514" s="58">
        <v>100.6</v>
      </c>
      <c r="AO514" s="58">
        <v>90.5</v>
      </c>
      <c r="AP514" s="58">
        <v>-39.700000000000003</v>
      </c>
      <c r="AQ514" s="58">
        <v>-28.9</v>
      </c>
      <c r="AR514" s="58">
        <v>62.2</v>
      </c>
    </row>
    <row r="515" spans="34:44">
      <c r="AH515" s="3">
        <v>37514</v>
      </c>
      <c r="AI515" s="58">
        <v>19</v>
      </c>
      <c r="AJ515" s="58">
        <v>2</v>
      </c>
      <c r="AK515" s="58">
        <v>-22.5</v>
      </c>
      <c r="AL515" s="58">
        <v>88.1</v>
      </c>
      <c r="AM515" s="58">
        <v>77.7</v>
      </c>
      <c r="AN515" s="58">
        <v>99</v>
      </c>
      <c r="AO515" s="58">
        <v>87</v>
      </c>
      <c r="AP515" s="58">
        <v>-47.3</v>
      </c>
      <c r="AQ515" s="58">
        <v>-31.7</v>
      </c>
      <c r="AR515" s="58">
        <v>61.5</v>
      </c>
    </row>
    <row r="516" spans="34:44">
      <c r="AH516" s="3">
        <v>37544</v>
      </c>
      <c r="AI516" s="58">
        <v>18.899999999999999</v>
      </c>
      <c r="AJ516" s="58">
        <v>3</v>
      </c>
      <c r="AK516" s="58">
        <v>-22.5</v>
      </c>
      <c r="AL516" s="58">
        <v>87.7</v>
      </c>
      <c r="AM516" s="58">
        <v>78</v>
      </c>
      <c r="AN516" s="58">
        <v>97.8</v>
      </c>
      <c r="AO516" s="58">
        <v>87.5</v>
      </c>
      <c r="AP516" s="58">
        <v>-46</v>
      </c>
      <c r="AQ516" s="58">
        <v>-31</v>
      </c>
      <c r="AR516" s="58">
        <v>61.1</v>
      </c>
    </row>
    <row r="517" spans="34:44">
      <c r="AH517" s="3">
        <v>37575</v>
      </c>
      <c r="AI517" s="58">
        <v>27.7</v>
      </c>
      <c r="AJ517" s="58">
        <v>14</v>
      </c>
      <c r="AK517" s="58">
        <v>-23.4</v>
      </c>
      <c r="AL517" s="58">
        <v>87.4</v>
      </c>
      <c r="AM517" s="58">
        <v>79.2</v>
      </c>
      <c r="AN517" s="58">
        <v>95.8</v>
      </c>
      <c r="AO517" s="58">
        <v>86.5</v>
      </c>
      <c r="AP517" s="58">
        <v>-39.200000000000003</v>
      </c>
      <c r="AQ517" s="58">
        <v>-38</v>
      </c>
      <c r="AR517" s="58">
        <v>59</v>
      </c>
    </row>
    <row r="518" spans="34:44">
      <c r="AH518" s="3">
        <v>37605</v>
      </c>
      <c r="AI518" s="58">
        <v>16.100000000000001</v>
      </c>
      <c r="AJ518" s="58">
        <v>17</v>
      </c>
      <c r="AK518" s="58">
        <v>-25.1</v>
      </c>
      <c r="AL518" s="58">
        <v>87.2</v>
      </c>
      <c r="AM518" s="58">
        <v>76.8</v>
      </c>
      <c r="AN518" s="58">
        <v>97.9</v>
      </c>
      <c r="AO518" s="58">
        <v>86.6</v>
      </c>
      <c r="AP518" s="58">
        <v>-44.4</v>
      </c>
      <c r="AQ518" s="58">
        <v>-45</v>
      </c>
      <c r="AR518" s="58">
        <v>58.7</v>
      </c>
    </row>
    <row r="519" spans="34:44">
      <c r="AH519" s="3">
        <v>37636</v>
      </c>
      <c r="AI519" s="58">
        <v>24.7</v>
      </c>
      <c r="AJ519" s="58">
        <v>42</v>
      </c>
      <c r="AK519" s="58">
        <v>-24.6</v>
      </c>
      <c r="AL519" s="58">
        <v>87.3</v>
      </c>
      <c r="AM519" s="58">
        <v>77.099999999999994</v>
      </c>
      <c r="AN519" s="58">
        <v>98</v>
      </c>
      <c r="AO519" s="58">
        <v>90.6</v>
      </c>
      <c r="AP519" s="58">
        <v>-49.4</v>
      </c>
      <c r="AQ519" s="58">
        <v>-34.5</v>
      </c>
      <c r="AR519" s="58">
        <v>52.5</v>
      </c>
    </row>
    <row r="520" spans="34:44">
      <c r="AH520" s="3">
        <v>37667</v>
      </c>
      <c r="AI520" s="58">
        <v>22.6</v>
      </c>
      <c r="AJ520" s="58">
        <v>59</v>
      </c>
      <c r="AK520" s="58">
        <v>-20.6</v>
      </c>
      <c r="AL520" s="58">
        <v>88.9</v>
      </c>
      <c r="AM520" s="58">
        <v>79.599999999999994</v>
      </c>
      <c r="AN520" s="58">
        <v>98.5</v>
      </c>
      <c r="AO520" s="58">
        <v>90.2</v>
      </c>
      <c r="AP520" s="58">
        <v>-31.8</v>
      </c>
      <c r="AQ520" s="58">
        <v>-34.6</v>
      </c>
      <c r="AR520" s="58">
        <v>48</v>
      </c>
    </row>
    <row r="521" spans="34:44">
      <c r="AH521" s="3">
        <v>37695</v>
      </c>
      <c r="AI521" s="58">
        <v>2.5</v>
      </c>
      <c r="AJ521" s="58">
        <v>45</v>
      </c>
      <c r="AK521" s="58">
        <v>-21.1</v>
      </c>
      <c r="AL521" s="58">
        <v>88.1</v>
      </c>
      <c r="AM521" s="58">
        <v>79.2</v>
      </c>
      <c r="AN521" s="58">
        <v>97.3</v>
      </c>
      <c r="AO521" s="58">
        <v>91.4</v>
      </c>
      <c r="AP521" s="58">
        <v>-29</v>
      </c>
      <c r="AQ521" s="58">
        <v>-35.200000000000003</v>
      </c>
      <c r="AR521" s="58">
        <v>50.8</v>
      </c>
    </row>
    <row r="522" spans="34:44">
      <c r="AH522" s="3">
        <v>37726</v>
      </c>
      <c r="AI522" s="58">
        <v>3.8</v>
      </c>
      <c r="AJ522" s="58">
        <v>12</v>
      </c>
      <c r="AK522" s="58">
        <v>-23</v>
      </c>
      <c r="AL522" s="58">
        <v>86.6</v>
      </c>
      <c r="AM522" s="58">
        <v>78.5</v>
      </c>
      <c r="AN522" s="58">
        <v>95</v>
      </c>
      <c r="AO522" s="58">
        <v>90.2</v>
      </c>
      <c r="AP522" s="58">
        <v>-33.1</v>
      </c>
      <c r="AQ522" s="58">
        <v>-32.5</v>
      </c>
      <c r="AR522" s="58">
        <v>57.1</v>
      </c>
    </row>
    <row r="523" spans="34:44">
      <c r="AH523" s="3">
        <v>37756</v>
      </c>
      <c r="AI523" s="58">
        <v>13.1</v>
      </c>
      <c r="AJ523" s="58">
        <v>2</v>
      </c>
      <c r="AK523" s="58">
        <v>-20.399999999999999</v>
      </c>
      <c r="AL523" s="58">
        <v>87.7</v>
      </c>
      <c r="AM523" s="58">
        <v>78.3</v>
      </c>
      <c r="AN523" s="58">
        <v>97.4</v>
      </c>
      <c r="AO523" s="58">
        <v>89.8</v>
      </c>
      <c r="AP523" s="58">
        <v>-23.2</v>
      </c>
      <c r="AQ523" s="58">
        <v>-30.1</v>
      </c>
      <c r="AR523" s="58">
        <v>60.9</v>
      </c>
    </row>
    <row r="524" spans="34:44">
      <c r="AH524" s="3">
        <v>37787</v>
      </c>
      <c r="AI524" s="58">
        <v>16.2</v>
      </c>
      <c r="AJ524" s="58">
        <v>1</v>
      </c>
      <c r="AK524" s="58">
        <v>-18</v>
      </c>
      <c r="AL524" s="58">
        <v>88.9</v>
      </c>
      <c r="AM524" s="58">
        <v>79.400000000000006</v>
      </c>
      <c r="AN524" s="58">
        <v>98.8</v>
      </c>
      <c r="AO524" s="58">
        <v>91.5</v>
      </c>
      <c r="AP524" s="58">
        <v>-18.3</v>
      </c>
      <c r="AQ524" s="58">
        <v>-28.6</v>
      </c>
      <c r="AR524" s="58">
        <v>62.5</v>
      </c>
    </row>
    <row r="525" spans="34:44">
      <c r="AH525" s="3">
        <v>37817</v>
      </c>
      <c r="AI525" s="58">
        <v>17.100000000000001</v>
      </c>
      <c r="AJ525" s="58">
        <v>1</v>
      </c>
      <c r="AK525" s="58">
        <v>-17.899999999999999</v>
      </c>
      <c r="AL525" s="58">
        <v>89.5</v>
      </c>
      <c r="AM525" s="58">
        <v>78.8</v>
      </c>
      <c r="AN525" s="58">
        <v>100.5</v>
      </c>
      <c r="AO525" s="58">
        <v>89.7</v>
      </c>
      <c r="AP525" s="58">
        <v>-17.100000000000001</v>
      </c>
      <c r="AQ525" s="58">
        <v>-26.7</v>
      </c>
      <c r="AR525" s="58">
        <v>62.9</v>
      </c>
    </row>
    <row r="526" spans="34:44">
      <c r="AH526" s="3">
        <v>37848</v>
      </c>
      <c r="AI526" s="58">
        <v>17.899999999999999</v>
      </c>
      <c r="AJ526" s="58">
        <v>2</v>
      </c>
      <c r="AK526" s="58">
        <v>-15.3</v>
      </c>
      <c r="AL526" s="58">
        <v>90.9</v>
      </c>
      <c r="AM526" s="58">
        <v>80</v>
      </c>
      <c r="AN526" s="58">
        <v>102.3</v>
      </c>
      <c r="AO526" s="58">
        <v>90.5</v>
      </c>
      <c r="AP526" s="58">
        <v>-25.2</v>
      </c>
      <c r="AQ526" s="58">
        <v>-16.399999999999999</v>
      </c>
      <c r="AR526" s="58">
        <v>64</v>
      </c>
    </row>
    <row r="527" spans="34:44">
      <c r="AH527" s="3">
        <v>37879</v>
      </c>
      <c r="AI527" s="58">
        <v>17.899999999999999</v>
      </c>
      <c r="AJ527" s="58">
        <v>1</v>
      </c>
      <c r="AK527" s="58">
        <v>-14.3</v>
      </c>
      <c r="AL527" s="58">
        <v>92</v>
      </c>
      <c r="AM527" s="58">
        <v>79.3</v>
      </c>
      <c r="AN527" s="58">
        <v>105.3</v>
      </c>
      <c r="AO527" s="58">
        <v>89.3</v>
      </c>
      <c r="AP527" s="58">
        <v>-19.3</v>
      </c>
      <c r="AQ527" s="58">
        <v>-20.2</v>
      </c>
      <c r="AR527" s="58">
        <v>63</v>
      </c>
    </row>
    <row r="528" spans="34:44">
      <c r="AH528" s="3">
        <v>37909</v>
      </c>
      <c r="AI528" s="58">
        <v>17.600000000000001</v>
      </c>
      <c r="AJ528" s="58">
        <v>2</v>
      </c>
      <c r="AK528" s="58">
        <v>-9.5</v>
      </c>
      <c r="AL528" s="58">
        <v>94.4</v>
      </c>
      <c r="AM528" s="58">
        <v>81.3</v>
      </c>
      <c r="AN528" s="58">
        <v>108</v>
      </c>
      <c r="AO528" s="58">
        <v>88.7</v>
      </c>
      <c r="AP528" s="58">
        <v>-19.5</v>
      </c>
      <c r="AQ528" s="58">
        <v>-14.2</v>
      </c>
      <c r="AR528" s="58">
        <v>62.8</v>
      </c>
    </row>
    <row r="529" spans="34:44">
      <c r="AH529" s="3">
        <v>37940</v>
      </c>
      <c r="AI529" s="58">
        <v>13.1</v>
      </c>
      <c r="AJ529" s="58">
        <v>1</v>
      </c>
      <c r="AK529" s="58">
        <v>-7.5</v>
      </c>
      <c r="AL529" s="58">
        <v>95.7</v>
      </c>
      <c r="AM529" s="58">
        <v>83.3</v>
      </c>
      <c r="AN529" s="58">
        <v>108.8</v>
      </c>
      <c r="AO529" s="58">
        <v>90.9</v>
      </c>
      <c r="AP529" s="58">
        <v>-25.7</v>
      </c>
      <c r="AQ529" s="58">
        <v>-17</v>
      </c>
      <c r="AR529" s="58">
        <v>62.9</v>
      </c>
    </row>
    <row r="530" spans="34:44">
      <c r="AH530" s="3">
        <v>37970</v>
      </c>
      <c r="AI530" s="58">
        <v>2.7</v>
      </c>
      <c r="AJ530" s="58">
        <v>4</v>
      </c>
      <c r="AK530" s="58">
        <v>-5.9</v>
      </c>
      <c r="AL530" s="58">
        <v>96.9</v>
      </c>
      <c r="AM530" s="58">
        <v>83.3</v>
      </c>
      <c r="AN530" s="58">
        <v>111.2</v>
      </c>
      <c r="AO530" s="58">
        <v>92.8</v>
      </c>
      <c r="AP530" s="58">
        <v>-24.3</v>
      </c>
      <c r="AQ530" s="58">
        <v>-14.5</v>
      </c>
      <c r="AR530" s="58">
        <v>61.1</v>
      </c>
    </row>
    <row r="531" spans="34:44">
      <c r="AH531" s="3">
        <v>38001</v>
      </c>
      <c r="AI531" s="58">
        <v>6.9</v>
      </c>
      <c r="AJ531" s="58">
        <v>29</v>
      </c>
      <c r="AK531" s="58">
        <v>-5.0999999999999996</v>
      </c>
      <c r="AL531" s="58">
        <v>97.4</v>
      </c>
      <c r="AM531" s="58">
        <v>84.3</v>
      </c>
      <c r="AN531" s="58">
        <v>111.2</v>
      </c>
      <c r="AO531" s="58">
        <v>93.1</v>
      </c>
      <c r="AP531" s="58">
        <v>-27.5</v>
      </c>
      <c r="AQ531" s="58">
        <v>-12.6</v>
      </c>
      <c r="AR531" s="58">
        <v>56</v>
      </c>
    </row>
    <row r="532" spans="34:44">
      <c r="AH532" s="3">
        <v>38032</v>
      </c>
      <c r="AI532" s="58">
        <v>1.5</v>
      </c>
      <c r="AJ532" s="58">
        <v>49</v>
      </c>
      <c r="AK532" s="58">
        <v>-7</v>
      </c>
      <c r="AL532" s="59" t="s">
        <v>544</v>
      </c>
      <c r="AM532" s="59" t="s">
        <v>544</v>
      </c>
      <c r="AN532" s="59" t="s">
        <v>544</v>
      </c>
      <c r="AO532" s="58">
        <v>92.9</v>
      </c>
      <c r="AP532" s="58">
        <v>-23.3</v>
      </c>
      <c r="AQ532" s="58">
        <v>-19.2</v>
      </c>
      <c r="AR532" s="58">
        <v>50.5</v>
      </c>
    </row>
    <row r="533" spans="34:44">
      <c r="AH533" s="3">
        <v>38061</v>
      </c>
      <c r="AI533" s="58">
        <v>3</v>
      </c>
      <c r="AJ533" s="58">
        <v>47</v>
      </c>
      <c r="AK533" s="58">
        <v>-8.9</v>
      </c>
      <c r="AL533" s="59" t="s">
        <v>544</v>
      </c>
      <c r="AM533" s="59" t="s">
        <v>544</v>
      </c>
      <c r="AN533" s="59" t="s">
        <v>544</v>
      </c>
      <c r="AO533" s="58">
        <v>94.5</v>
      </c>
      <c r="AP533" s="58">
        <v>-30.1</v>
      </c>
      <c r="AQ533" s="58">
        <v>-16.7</v>
      </c>
      <c r="AR533" s="58">
        <v>52.8</v>
      </c>
    </row>
    <row r="534" spans="34:44">
      <c r="AH534" s="3">
        <v>38092</v>
      </c>
      <c r="AI534" s="58">
        <v>12.4</v>
      </c>
      <c r="AJ534" s="58">
        <v>20</v>
      </c>
      <c r="AK534" s="58">
        <v>-6.9</v>
      </c>
      <c r="AL534" s="59" t="s">
        <v>544</v>
      </c>
      <c r="AM534" s="59" t="s">
        <v>544</v>
      </c>
      <c r="AN534" s="59" t="s">
        <v>544</v>
      </c>
      <c r="AO534" s="58">
        <v>92.9</v>
      </c>
      <c r="AP534" s="58">
        <v>-21.1</v>
      </c>
      <c r="AQ534" s="58">
        <v>-14</v>
      </c>
      <c r="AR534" s="58">
        <v>57.5</v>
      </c>
    </row>
    <row r="535" spans="34:44">
      <c r="AH535" s="3">
        <v>38122</v>
      </c>
      <c r="AI535" s="58">
        <v>12</v>
      </c>
      <c r="AJ535" s="58">
        <v>1</v>
      </c>
      <c r="AK535" s="58">
        <v>-6.7</v>
      </c>
      <c r="AL535" s="59" t="s">
        <v>544</v>
      </c>
      <c r="AM535" s="59" t="s">
        <v>544</v>
      </c>
      <c r="AN535" s="59" t="s">
        <v>544</v>
      </c>
      <c r="AO535" s="58">
        <v>91.8</v>
      </c>
      <c r="AP535" s="58">
        <v>-19.600000000000001</v>
      </c>
      <c r="AQ535" s="58">
        <v>-17.5</v>
      </c>
      <c r="AR535" s="58">
        <v>61.4</v>
      </c>
    </row>
    <row r="536" spans="34:44">
      <c r="AH536" s="3">
        <v>38153</v>
      </c>
      <c r="AI536" s="58">
        <v>16.2</v>
      </c>
      <c r="AJ536" s="58">
        <v>1</v>
      </c>
      <c r="AK536" s="58">
        <v>-9.8000000000000007</v>
      </c>
      <c r="AL536" s="59" t="s">
        <v>544</v>
      </c>
      <c r="AM536" s="59" t="s">
        <v>544</v>
      </c>
      <c r="AN536" s="59" t="s">
        <v>544</v>
      </c>
      <c r="AO536" s="58">
        <v>91.1</v>
      </c>
      <c r="AP536" s="58">
        <v>-28.3</v>
      </c>
      <c r="AQ536" s="58">
        <v>-23</v>
      </c>
      <c r="AR536" s="58">
        <v>63.6</v>
      </c>
    </row>
    <row r="537" spans="34:44">
      <c r="AH537" s="3">
        <v>38183</v>
      </c>
      <c r="AI537" s="58">
        <v>19.600000000000001</v>
      </c>
      <c r="AJ537" s="58">
        <v>3</v>
      </c>
      <c r="AK537" s="58">
        <v>-7.9</v>
      </c>
      <c r="AL537" s="59" t="s">
        <v>544</v>
      </c>
      <c r="AM537" s="59" t="s">
        <v>544</v>
      </c>
      <c r="AN537" s="59" t="s">
        <v>544</v>
      </c>
      <c r="AO537" s="58">
        <v>89</v>
      </c>
      <c r="AP537" s="58">
        <v>-26.7</v>
      </c>
      <c r="AQ537" s="58">
        <v>-16.100000000000001</v>
      </c>
      <c r="AR537" s="58">
        <v>63.6</v>
      </c>
    </row>
    <row r="538" spans="34:44">
      <c r="AH538" s="3">
        <v>38214</v>
      </c>
      <c r="AI538" s="58">
        <v>16.8</v>
      </c>
      <c r="AJ538" s="58">
        <v>1</v>
      </c>
      <c r="AK538" s="58">
        <v>-8.4</v>
      </c>
      <c r="AL538" s="59" t="s">
        <v>544</v>
      </c>
      <c r="AM538" s="59" t="s">
        <v>544</v>
      </c>
      <c r="AN538" s="59" t="s">
        <v>544</v>
      </c>
      <c r="AO538" s="58">
        <v>89.8</v>
      </c>
      <c r="AP538" s="58">
        <v>-27.8</v>
      </c>
      <c r="AQ538" s="58">
        <v>-14.5</v>
      </c>
      <c r="AR538" s="58">
        <v>63.3</v>
      </c>
    </row>
    <row r="539" spans="34:44">
      <c r="AH539" s="3">
        <v>38245</v>
      </c>
      <c r="AI539" s="58">
        <v>16.7</v>
      </c>
      <c r="AJ539" s="58">
        <v>0</v>
      </c>
      <c r="AK539" s="58">
        <v>-9.5</v>
      </c>
      <c r="AL539" s="59" t="s">
        <v>544</v>
      </c>
      <c r="AM539" s="59" t="s">
        <v>544</v>
      </c>
      <c r="AN539" s="59" t="s">
        <v>544</v>
      </c>
      <c r="AO539" s="58">
        <v>89.8</v>
      </c>
      <c r="AP539" s="58">
        <v>-28.9</v>
      </c>
      <c r="AQ539" s="58">
        <v>-14.5</v>
      </c>
      <c r="AR539" s="58">
        <v>63.8</v>
      </c>
    </row>
    <row r="540" spans="34:44">
      <c r="AH540" s="3">
        <v>38275</v>
      </c>
      <c r="AI540" s="58">
        <v>16.600000000000001</v>
      </c>
      <c r="AJ540" s="58">
        <v>1</v>
      </c>
      <c r="AK540" s="58">
        <v>-9.1</v>
      </c>
      <c r="AL540" s="59" t="s">
        <v>544</v>
      </c>
      <c r="AM540" s="59" t="s">
        <v>544</v>
      </c>
      <c r="AN540" s="59" t="s">
        <v>544</v>
      </c>
      <c r="AO540" s="58">
        <v>89.6</v>
      </c>
      <c r="AP540" s="58">
        <v>-27.7</v>
      </c>
      <c r="AQ540" s="58">
        <v>-14</v>
      </c>
      <c r="AR540" s="58">
        <v>62.9</v>
      </c>
    </row>
    <row r="541" spans="34:44">
      <c r="AH541" s="3">
        <v>38306</v>
      </c>
      <c r="AI541" s="58">
        <v>17.3</v>
      </c>
      <c r="AJ541" s="58">
        <v>5</v>
      </c>
      <c r="AK541" s="58">
        <v>-10</v>
      </c>
      <c r="AL541" s="59" t="s">
        <v>544</v>
      </c>
      <c r="AM541" s="59" t="s">
        <v>544</v>
      </c>
      <c r="AN541" s="59" t="s">
        <v>544</v>
      </c>
      <c r="AO541" s="58">
        <v>89.6</v>
      </c>
      <c r="AP541" s="58">
        <v>-34.200000000000003</v>
      </c>
      <c r="AQ541" s="58">
        <v>-27</v>
      </c>
      <c r="AR541" s="58">
        <v>61.9</v>
      </c>
    </row>
    <row r="542" spans="34:44">
      <c r="AH542" s="3">
        <v>38336</v>
      </c>
      <c r="AI542" s="58">
        <v>7.8</v>
      </c>
      <c r="AJ542" s="58">
        <v>9</v>
      </c>
      <c r="AK542" s="58">
        <v>-6.6</v>
      </c>
      <c r="AL542" s="59" t="s">
        <v>544</v>
      </c>
      <c r="AM542" s="59" t="s">
        <v>544</v>
      </c>
      <c r="AN542" s="59" t="s">
        <v>544</v>
      </c>
      <c r="AO542" s="58">
        <v>91</v>
      </c>
      <c r="AP542" s="58">
        <v>-21.9</v>
      </c>
      <c r="AQ542" s="58">
        <v>-19</v>
      </c>
      <c r="AR542" s="58">
        <v>59.5</v>
      </c>
    </row>
    <row r="543" spans="34:44">
      <c r="AH543" s="3">
        <v>38367</v>
      </c>
      <c r="AI543" s="58">
        <v>-1.8</v>
      </c>
      <c r="AJ543" s="58">
        <v>22</v>
      </c>
      <c r="AK543" s="58">
        <v>-7.1</v>
      </c>
      <c r="AL543" s="59" t="s">
        <v>544</v>
      </c>
      <c r="AM543" s="59" t="s">
        <v>544</v>
      </c>
      <c r="AN543" s="59" t="s">
        <v>544</v>
      </c>
      <c r="AO543" s="58">
        <v>91.9</v>
      </c>
      <c r="AP543" s="58">
        <v>-21.7</v>
      </c>
      <c r="AQ543" s="58">
        <v>-15.6</v>
      </c>
      <c r="AR543" s="58">
        <v>54.8</v>
      </c>
    </row>
    <row r="544" spans="34:44">
      <c r="AH544" s="3">
        <v>38398</v>
      </c>
      <c r="AI544" s="58">
        <v>3.5</v>
      </c>
      <c r="AJ544" s="58">
        <v>51</v>
      </c>
      <c r="AK544" s="58">
        <v>-9</v>
      </c>
      <c r="AL544" s="59" t="s">
        <v>544</v>
      </c>
      <c r="AM544" s="59" t="s">
        <v>544</v>
      </c>
      <c r="AN544" s="59" t="s">
        <v>544</v>
      </c>
      <c r="AO544" s="58">
        <v>91.2</v>
      </c>
      <c r="AP544" s="58">
        <v>-24.6</v>
      </c>
      <c r="AQ544" s="58">
        <v>-17.600000000000001</v>
      </c>
      <c r="AR544" s="58">
        <v>49.4</v>
      </c>
    </row>
    <row r="545" spans="34:44">
      <c r="AH545" s="3">
        <v>38426</v>
      </c>
      <c r="AI545" s="58">
        <v>38.4</v>
      </c>
      <c r="AJ545" s="58">
        <v>67</v>
      </c>
      <c r="AK545" s="58">
        <v>-12.5</v>
      </c>
      <c r="AL545" s="59" t="s">
        <v>544</v>
      </c>
      <c r="AM545" s="59" t="s">
        <v>544</v>
      </c>
      <c r="AN545" s="59" t="s">
        <v>544</v>
      </c>
      <c r="AO545" s="58">
        <v>92.7</v>
      </c>
      <c r="AP545" s="58">
        <v>-33</v>
      </c>
      <c r="AQ545" s="58">
        <v>-18.600000000000001</v>
      </c>
      <c r="AR545" s="58">
        <v>47.8</v>
      </c>
    </row>
    <row r="546" spans="34:44">
      <c r="AH546" s="3">
        <v>38457</v>
      </c>
      <c r="AI546" s="58">
        <v>25.1</v>
      </c>
      <c r="AJ546" s="58">
        <v>32</v>
      </c>
      <c r="AK546" s="58">
        <v>-12.5</v>
      </c>
      <c r="AL546" s="59" t="s">
        <v>544</v>
      </c>
      <c r="AM546" s="59" t="s">
        <v>544</v>
      </c>
      <c r="AN546" s="59" t="s">
        <v>544</v>
      </c>
      <c r="AO546" s="58">
        <v>95.1</v>
      </c>
      <c r="AP546" s="58">
        <v>-24.6</v>
      </c>
      <c r="AQ546" s="58">
        <v>-20.5</v>
      </c>
      <c r="AR546" s="58">
        <v>55.5</v>
      </c>
    </row>
    <row r="547" spans="34:44">
      <c r="AH547" s="3">
        <v>38487</v>
      </c>
      <c r="AI547" s="58">
        <v>21.1</v>
      </c>
      <c r="AJ547" s="58">
        <v>9</v>
      </c>
      <c r="AK547" s="58">
        <v>-13.3</v>
      </c>
      <c r="AL547" s="59" t="s">
        <v>544</v>
      </c>
      <c r="AM547" s="59" t="s">
        <v>544</v>
      </c>
      <c r="AN547" s="59" t="s">
        <v>544</v>
      </c>
      <c r="AO547" s="58">
        <v>94.5</v>
      </c>
      <c r="AP547" s="58">
        <v>-23.5</v>
      </c>
      <c r="AQ547" s="58">
        <v>-21.5</v>
      </c>
      <c r="AR547" s="58">
        <v>62.2</v>
      </c>
    </row>
    <row r="548" spans="34:44">
      <c r="AH548" s="3">
        <v>38518</v>
      </c>
      <c r="AI548" s="58">
        <v>17.600000000000001</v>
      </c>
      <c r="AJ548" s="58">
        <v>2</v>
      </c>
      <c r="AK548" s="58">
        <v>-13.7</v>
      </c>
      <c r="AL548" s="59" t="s">
        <v>544</v>
      </c>
      <c r="AM548" s="59" t="s">
        <v>544</v>
      </c>
      <c r="AN548" s="59" t="s">
        <v>544</v>
      </c>
      <c r="AO548" s="58">
        <v>91.3</v>
      </c>
      <c r="AP548" s="58">
        <v>-18.7</v>
      </c>
      <c r="AQ548" s="58">
        <v>-18</v>
      </c>
      <c r="AR548" s="58">
        <v>64.099999999999994</v>
      </c>
    </row>
    <row r="549" spans="34:44">
      <c r="AH549" s="3">
        <v>38548</v>
      </c>
      <c r="AI549" s="58">
        <v>17.100000000000001</v>
      </c>
      <c r="AJ549" s="58">
        <v>1</v>
      </c>
      <c r="AK549" s="58">
        <v>-11.1</v>
      </c>
      <c r="AL549" s="59" t="s">
        <v>544</v>
      </c>
      <c r="AM549" s="59" t="s">
        <v>544</v>
      </c>
      <c r="AN549" s="59" t="s">
        <v>544</v>
      </c>
      <c r="AO549" s="58">
        <v>92.7</v>
      </c>
      <c r="AP549" s="58">
        <v>-22.6</v>
      </c>
      <c r="AQ549" s="58">
        <v>-13.1</v>
      </c>
      <c r="AR549" s="58">
        <v>65.3</v>
      </c>
    </row>
    <row r="550" spans="34:44">
      <c r="AH550" s="3">
        <v>38579</v>
      </c>
      <c r="AI550" s="58">
        <v>17.8</v>
      </c>
      <c r="AJ550" s="58">
        <v>2</v>
      </c>
      <c r="AK550" s="58">
        <v>-12.1</v>
      </c>
      <c r="AL550" s="59" t="s">
        <v>544</v>
      </c>
      <c r="AM550" s="59" t="s">
        <v>544</v>
      </c>
      <c r="AN550" s="59" t="s">
        <v>544</v>
      </c>
      <c r="AO550" s="58">
        <v>96</v>
      </c>
      <c r="AP550" s="58">
        <v>-25.6</v>
      </c>
      <c r="AQ550" s="58">
        <v>-15.6</v>
      </c>
      <c r="AR550" s="58">
        <v>65.599999999999994</v>
      </c>
    </row>
    <row r="551" spans="34:44">
      <c r="AH551" s="3">
        <v>38610</v>
      </c>
      <c r="AI551" s="58">
        <v>18</v>
      </c>
      <c r="AJ551" s="58">
        <v>1</v>
      </c>
      <c r="AK551" s="58">
        <v>-8.8000000000000007</v>
      </c>
      <c r="AL551" s="59" t="s">
        <v>544</v>
      </c>
      <c r="AM551" s="59" t="s">
        <v>544</v>
      </c>
      <c r="AN551" s="59" t="s">
        <v>544</v>
      </c>
      <c r="AO551" s="58">
        <v>95.2</v>
      </c>
      <c r="AP551" s="58">
        <v>-23.4</v>
      </c>
      <c r="AQ551" s="58">
        <v>-10.5</v>
      </c>
      <c r="AR551" s="58">
        <v>66.599999999999994</v>
      </c>
    </row>
    <row r="552" spans="34:44">
      <c r="AH552" s="3">
        <v>38640</v>
      </c>
      <c r="AI552" s="58">
        <v>15.5</v>
      </c>
      <c r="AJ552" s="58">
        <v>0</v>
      </c>
      <c r="AK552" s="58">
        <v>-2.8</v>
      </c>
      <c r="AL552" s="59" t="s">
        <v>544</v>
      </c>
      <c r="AM552" s="59" t="s">
        <v>544</v>
      </c>
      <c r="AN552" s="59" t="s">
        <v>544</v>
      </c>
      <c r="AO552" s="58">
        <v>98.1</v>
      </c>
      <c r="AP552" s="58">
        <v>-13.1</v>
      </c>
      <c r="AQ552" s="58">
        <v>-4.5</v>
      </c>
      <c r="AR552" s="58">
        <v>66.3</v>
      </c>
    </row>
    <row r="553" spans="34:44">
      <c r="AH553" s="3">
        <v>38671</v>
      </c>
      <c r="AI553" s="58">
        <v>12.8</v>
      </c>
      <c r="AJ553" s="58">
        <v>1</v>
      </c>
      <c r="AK553" s="58">
        <v>-4.2</v>
      </c>
      <c r="AL553" s="59" t="s">
        <v>544</v>
      </c>
      <c r="AM553" s="59" t="s">
        <v>544</v>
      </c>
      <c r="AN553" s="59" t="s">
        <v>544</v>
      </c>
      <c r="AO553" s="58">
        <v>98.8</v>
      </c>
      <c r="AP553" s="58">
        <v>-23.3</v>
      </c>
      <c r="AQ553" s="58">
        <v>-8</v>
      </c>
      <c r="AR553" s="58">
        <v>65.599999999999994</v>
      </c>
    </row>
    <row r="554" spans="34:44">
      <c r="AH554" s="3">
        <v>38701</v>
      </c>
      <c r="AI554" s="58">
        <v>18.100000000000001</v>
      </c>
      <c r="AJ554" s="58">
        <v>19</v>
      </c>
      <c r="AK554" s="58">
        <v>-0.7</v>
      </c>
      <c r="AL554" s="59" t="s">
        <v>544</v>
      </c>
      <c r="AM554" s="59" t="s">
        <v>544</v>
      </c>
      <c r="AN554" s="59" t="s">
        <v>544</v>
      </c>
      <c r="AO554" s="58">
        <v>100</v>
      </c>
      <c r="AP554" s="58">
        <v>-19.899999999999999</v>
      </c>
      <c r="AQ554" s="58">
        <v>-1</v>
      </c>
      <c r="AR554" s="58">
        <v>63.3</v>
      </c>
    </row>
    <row r="555" spans="34:44">
      <c r="AH555" s="3">
        <v>38732</v>
      </c>
      <c r="AI555" s="58">
        <v>25.4</v>
      </c>
      <c r="AJ555" s="58">
        <v>43</v>
      </c>
      <c r="AK555" s="58">
        <v>3.6</v>
      </c>
      <c r="AL555" s="59" t="s">
        <v>544</v>
      </c>
      <c r="AM555" s="59" t="s">
        <v>544</v>
      </c>
      <c r="AN555" s="59" t="s">
        <v>544</v>
      </c>
      <c r="AO555" s="58">
        <v>104.3</v>
      </c>
      <c r="AP555" s="58">
        <v>-11.7</v>
      </c>
      <c r="AQ555" s="58">
        <v>0.4</v>
      </c>
      <c r="AR555" s="58">
        <v>58.2</v>
      </c>
    </row>
    <row r="556" spans="34:44">
      <c r="AH556" s="3">
        <v>38763</v>
      </c>
      <c r="AI556" s="58">
        <v>45.8</v>
      </c>
      <c r="AJ556" s="58">
        <v>72</v>
      </c>
      <c r="AK556" s="59" t="s">
        <v>544</v>
      </c>
      <c r="AL556" s="59" t="s">
        <v>544</v>
      </c>
      <c r="AM556" s="59" t="s">
        <v>544</v>
      </c>
      <c r="AN556" s="59" t="s">
        <v>544</v>
      </c>
      <c r="AO556" s="59" t="s">
        <v>544</v>
      </c>
      <c r="AP556" s="59" t="s">
        <v>544</v>
      </c>
      <c r="AQ556" s="59" t="s">
        <v>544</v>
      </c>
      <c r="AR556" s="58">
        <v>52.6</v>
      </c>
    </row>
    <row r="557" spans="34:44">
      <c r="AH557" s="3">
        <v>38791</v>
      </c>
      <c r="AI557" s="58">
        <v>54</v>
      </c>
      <c r="AJ557" s="58">
        <v>76</v>
      </c>
      <c r="AK557" s="59" t="s">
        <v>544</v>
      </c>
      <c r="AL557" s="59" t="s">
        <v>544</v>
      </c>
      <c r="AM557" s="59" t="s">
        <v>544</v>
      </c>
      <c r="AN557" s="59" t="s">
        <v>544</v>
      </c>
      <c r="AO557" s="59" t="s">
        <v>544</v>
      </c>
      <c r="AP557" s="59" t="s">
        <v>544</v>
      </c>
      <c r="AQ557" s="59" t="s">
        <v>544</v>
      </c>
      <c r="AR557" s="58">
        <v>50.8</v>
      </c>
    </row>
    <row r="558" spans="34:44">
      <c r="AH558" s="3">
        <v>38822</v>
      </c>
      <c r="AI558" s="59" t="s">
        <v>544</v>
      </c>
      <c r="AJ558" s="59" t="s">
        <v>544</v>
      </c>
      <c r="AK558" s="59" t="s">
        <v>544</v>
      </c>
      <c r="AL558" s="59" t="s">
        <v>544</v>
      </c>
      <c r="AM558" s="59" t="s">
        <v>544</v>
      </c>
      <c r="AN558" s="59" t="s">
        <v>544</v>
      </c>
      <c r="AO558" s="59" t="s">
        <v>544</v>
      </c>
      <c r="AP558" s="59" t="s">
        <v>544</v>
      </c>
      <c r="AQ558" s="59" t="s">
        <v>544</v>
      </c>
      <c r="AR558" s="59" t="s">
        <v>544</v>
      </c>
    </row>
    <row r="559" spans="34:44">
      <c r="AH559" s="3">
        <v>38852</v>
      </c>
      <c r="AI559" s="59" t="s">
        <v>544</v>
      </c>
      <c r="AJ559" s="59" t="s">
        <v>544</v>
      </c>
      <c r="AK559" s="59" t="s">
        <v>544</v>
      </c>
      <c r="AL559" s="59" t="s">
        <v>544</v>
      </c>
      <c r="AM559" s="59" t="s">
        <v>544</v>
      </c>
      <c r="AN559" s="59" t="s">
        <v>544</v>
      </c>
      <c r="AO559" s="59" t="s">
        <v>544</v>
      </c>
      <c r="AP559" s="59" t="s">
        <v>544</v>
      </c>
      <c r="AQ559" s="59" t="s">
        <v>544</v>
      </c>
      <c r="AR559" s="59" t="s">
        <v>544</v>
      </c>
    </row>
    <row r="560" spans="34:44">
      <c r="AH560" s="3">
        <v>38883</v>
      </c>
      <c r="AI560" s="59" t="s">
        <v>544</v>
      </c>
      <c r="AJ560" s="59" t="s">
        <v>544</v>
      </c>
      <c r="AK560" s="59" t="s">
        <v>544</v>
      </c>
      <c r="AL560" s="59" t="s">
        <v>544</v>
      </c>
      <c r="AM560" s="59" t="s">
        <v>544</v>
      </c>
      <c r="AN560" s="59" t="s">
        <v>544</v>
      </c>
      <c r="AO560" s="59" t="s">
        <v>544</v>
      </c>
      <c r="AP560" s="59" t="s">
        <v>544</v>
      </c>
      <c r="AQ560" s="59" t="s">
        <v>544</v>
      </c>
      <c r="AR560" s="59" t="s">
        <v>544</v>
      </c>
    </row>
    <row r="561" spans="34:44">
      <c r="AH561" s="3">
        <v>38913</v>
      </c>
      <c r="AI561" s="59" t="s">
        <v>544</v>
      </c>
      <c r="AJ561" s="59" t="s">
        <v>544</v>
      </c>
      <c r="AK561" s="59" t="s">
        <v>544</v>
      </c>
      <c r="AL561" s="59" t="s">
        <v>544</v>
      </c>
      <c r="AM561" s="59" t="s">
        <v>544</v>
      </c>
      <c r="AN561" s="59" t="s">
        <v>544</v>
      </c>
      <c r="AO561" s="59" t="s">
        <v>544</v>
      </c>
      <c r="AP561" s="59" t="s">
        <v>544</v>
      </c>
      <c r="AQ561" s="59" t="s">
        <v>544</v>
      </c>
      <c r="AR561" s="59" t="s">
        <v>544</v>
      </c>
    </row>
    <row r="562" spans="34:44">
      <c r="AH562" s="3">
        <v>38944</v>
      </c>
      <c r="AI562" s="59" t="s">
        <v>544</v>
      </c>
      <c r="AJ562" s="59" t="s">
        <v>544</v>
      </c>
      <c r="AK562" s="59" t="s">
        <v>544</v>
      </c>
      <c r="AL562" s="59" t="s">
        <v>544</v>
      </c>
      <c r="AM562" s="59" t="s">
        <v>544</v>
      </c>
      <c r="AN562" s="59" t="s">
        <v>544</v>
      </c>
      <c r="AO562" s="59" t="s">
        <v>544</v>
      </c>
      <c r="AP562" s="59" t="s">
        <v>544</v>
      </c>
      <c r="AQ562" s="59" t="s">
        <v>544</v>
      </c>
      <c r="AR562" s="59" t="s">
        <v>544</v>
      </c>
    </row>
    <row r="563" spans="34:44">
      <c r="AH563" s="3">
        <v>38975</v>
      </c>
      <c r="AI563" s="59" t="s">
        <v>544</v>
      </c>
      <c r="AJ563" s="59" t="s">
        <v>544</v>
      </c>
      <c r="AK563" s="59" t="s">
        <v>544</v>
      </c>
      <c r="AL563" s="59" t="s">
        <v>544</v>
      </c>
      <c r="AM563" s="59" t="s">
        <v>544</v>
      </c>
      <c r="AN563" s="59" t="s">
        <v>544</v>
      </c>
      <c r="AO563" s="59" t="s">
        <v>544</v>
      </c>
      <c r="AP563" s="59" t="s">
        <v>544</v>
      </c>
      <c r="AQ563" s="59" t="s">
        <v>544</v>
      </c>
      <c r="AR563" s="59" t="s">
        <v>544</v>
      </c>
    </row>
    <row r="564" spans="34:44">
      <c r="AH564" s="3">
        <v>39005</v>
      </c>
      <c r="AI564" s="59" t="s">
        <v>544</v>
      </c>
      <c r="AJ564" s="59" t="s">
        <v>544</v>
      </c>
      <c r="AK564" s="59" t="s">
        <v>544</v>
      </c>
      <c r="AL564" s="59" t="s">
        <v>544</v>
      </c>
      <c r="AM564" s="59" t="s">
        <v>544</v>
      </c>
      <c r="AN564" s="59" t="s">
        <v>544</v>
      </c>
      <c r="AO564" s="59" t="s">
        <v>544</v>
      </c>
      <c r="AP564" s="59" t="s">
        <v>544</v>
      </c>
      <c r="AQ564" s="59" t="s">
        <v>544</v>
      </c>
      <c r="AR564" s="59" t="s">
        <v>544</v>
      </c>
    </row>
    <row r="565" spans="34:44">
      <c r="AH565" s="3">
        <v>39036</v>
      </c>
      <c r="AI565" s="59" t="s">
        <v>544</v>
      </c>
      <c r="AJ565" s="59" t="s">
        <v>544</v>
      </c>
      <c r="AK565" s="59" t="s">
        <v>544</v>
      </c>
      <c r="AL565" s="59" t="s">
        <v>544</v>
      </c>
      <c r="AM565" s="59" t="s">
        <v>544</v>
      </c>
      <c r="AN565" s="59" t="s">
        <v>544</v>
      </c>
      <c r="AO565" s="59" t="s">
        <v>544</v>
      </c>
      <c r="AP565" s="59" t="s">
        <v>544</v>
      </c>
      <c r="AQ565" s="59" t="s">
        <v>544</v>
      </c>
      <c r="AR565" s="59" t="s">
        <v>544</v>
      </c>
    </row>
    <row r="566" spans="34:44">
      <c r="AH566" s="3">
        <v>39066</v>
      </c>
      <c r="AI566" s="59" t="s">
        <v>544</v>
      </c>
      <c r="AJ566" s="59" t="s">
        <v>544</v>
      </c>
      <c r="AK566" s="59" t="s">
        <v>544</v>
      </c>
      <c r="AL566" s="59" t="s">
        <v>544</v>
      </c>
      <c r="AM566" s="59" t="s">
        <v>544</v>
      </c>
      <c r="AN566" s="59" t="s">
        <v>544</v>
      </c>
      <c r="AO566" s="59" t="s">
        <v>544</v>
      </c>
      <c r="AP566" s="59" t="s">
        <v>544</v>
      </c>
      <c r="AQ566" s="59" t="s">
        <v>544</v>
      </c>
      <c r="AR566" s="59" t="s">
        <v>544</v>
      </c>
    </row>
    <row r="567" spans="34:44">
      <c r="AH567" s="3">
        <v>39097</v>
      </c>
      <c r="AI567" s="59" t="s">
        <v>544</v>
      </c>
      <c r="AJ567" s="59" t="s">
        <v>544</v>
      </c>
      <c r="AK567" s="59" t="s">
        <v>544</v>
      </c>
      <c r="AL567" s="59" t="s">
        <v>544</v>
      </c>
      <c r="AM567" s="59" t="s">
        <v>544</v>
      </c>
      <c r="AN567" s="59" t="s">
        <v>544</v>
      </c>
      <c r="AO567" s="59" t="s">
        <v>544</v>
      </c>
      <c r="AP567" s="59" t="s">
        <v>544</v>
      </c>
      <c r="AQ567" s="59" t="s">
        <v>544</v>
      </c>
      <c r="AR567" s="59" t="s">
        <v>544</v>
      </c>
    </row>
    <row r="568" spans="34:44">
      <c r="AH568" s="3">
        <v>39128</v>
      </c>
      <c r="AI568" s="59" t="s">
        <v>544</v>
      </c>
      <c r="AJ568" s="59" t="s">
        <v>544</v>
      </c>
      <c r="AK568" s="59" t="s">
        <v>544</v>
      </c>
      <c r="AL568" s="59" t="s">
        <v>544</v>
      </c>
      <c r="AM568" s="59" t="s">
        <v>544</v>
      </c>
      <c r="AN568" s="59" t="s">
        <v>544</v>
      </c>
      <c r="AO568" s="59" t="s">
        <v>544</v>
      </c>
      <c r="AP568" s="59" t="s">
        <v>544</v>
      </c>
      <c r="AQ568" s="59" t="s">
        <v>544</v>
      </c>
      <c r="AR568" s="59" t="s">
        <v>544</v>
      </c>
    </row>
    <row r="569" spans="34:44">
      <c r="AH569" s="3">
        <v>39156</v>
      </c>
      <c r="AI569" s="59" t="s">
        <v>544</v>
      </c>
      <c r="AJ569" s="59" t="s">
        <v>544</v>
      </c>
      <c r="AK569" s="59" t="s">
        <v>544</v>
      </c>
      <c r="AL569" s="59" t="s">
        <v>544</v>
      </c>
      <c r="AM569" s="59" t="s">
        <v>544</v>
      </c>
      <c r="AN569" s="59" t="s">
        <v>544</v>
      </c>
      <c r="AO569" s="59" t="s">
        <v>544</v>
      </c>
      <c r="AP569" s="59" t="s">
        <v>544</v>
      </c>
      <c r="AQ569" s="59" t="s">
        <v>544</v>
      </c>
      <c r="AR569" s="59" t="s">
        <v>544</v>
      </c>
    </row>
    <row r="570" spans="34:44">
      <c r="AH570" s="3">
        <v>39187</v>
      </c>
      <c r="AI570" s="59" t="s">
        <v>544</v>
      </c>
      <c r="AJ570" s="59" t="s">
        <v>544</v>
      </c>
      <c r="AK570" s="59" t="s">
        <v>544</v>
      </c>
      <c r="AL570" s="59" t="s">
        <v>544</v>
      </c>
      <c r="AM570" s="59" t="s">
        <v>544</v>
      </c>
      <c r="AN570" s="59" t="s">
        <v>544</v>
      </c>
      <c r="AO570" s="59" t="s">
        <v>544</v>
      </c>
      <c r="AP570" s="59" t="s">
        <v>544</v>
      </c>
      <c r="AQ570" s="59" t="s">
        <v>544</v>
      </c>
      <c r="AR570" s="59" t="s">
        <v>544</v>
      </c>
    </row>
    <row r="571" spans="34:44">
      <c r="AH571" s="3">
        <v>39217</v>
      </c>
      <c r="AI571" s="59" t="s">
        <v>544</v>
      </c>
      <c r="AJ571" s="59" t="s">
        <v>544</v>
      </c>
      <c r="AK571" s="59" t="s">
        <v>544</v>
      </c>
      <c r="AL571" s="59" t="s">
        <v>544</v>
      </c>
      <c r="AM571" s="59" t="s">
        <v>544</v>
      </c>
      <c r="AN571" s="59" t="s">
        <v>544</v>
      </c>
      <c r="AO571" s="59" t="s">
        <v>544</v>
      </c>
      <c r="AP571" s="59" t="s">
        <v>544</v>
      </c>
      <c r="AQ571" s="59" t="s">
        <v>544</v>
      </c>
      <c r="AR571" s="59" t="s">
        <v>544</v>
      </c>
    </row>
    <row r="572" spans="34:44">
      <c r="AH572" s="3">
        <v>39248</v>
      </c>
      <c r="AI572" s="59" t="s">
        <v>544</v>
      </c>
      <c r="AJ572" s="59" t="s">
        <v>544</v>
      </c>
      <c r="AK572" s="59" t="s">
        <v>544</v>
      </c>
      <c r="AL572" s="59" t="s">
        <v>544</v>
      </c>
      <c r="AM572" s="59" t="s">
        <v>544</v>
      </c>
      <c r="AN572" s="59" t="s">
        <v>544</v>
      </c>
      <c r="AO572" s="59" t="s">
        <v>544</v>
      </c>
      <c r="AP572" s="59" t="s">
        <v>544</v>
      </c>
      <c r="AQ572" s="59" t="s">
        <v>544</v>
      </c>
      <c r="AR572" s="59" t="s">
        <v>544</v>
      </c>
    </row>
    <row r="573" spans="34:44">
      <c r="AH573" s="3">
        <v>39278</v>
      </c>
      <c r="AI573" s="59" t="s">
        <v>544</v>
      </c>
      <c r="AJ573" s="59" t="s">
        <v>544</v>
      </c>
      <c r="AK573" s="59" t="s">
        <v>544</v>
      </c>
      <c r="AL573" s="59" t="s">
        <v>544</v>
      </c>
      <c r="AM573" s="59" t="s">
        <v>544</v>
      </c>
      <c r="AN573" s="59" t="s">
        <v>544</v>
      </c>
      <c r="AO573" s="59" t="s">
        <v>544</v>
      </c>
      <c r="AP573" s="59" t="s">
        <v>544</v>
      </c>
      <c r="AQ573" s="59" t="s">
        <v>544</v>
      </c>
      <c r="AR573" s="59" t="s">
        <v>544</v>
      </c>
    </row>
    <row r="574" spans="34:44">
      <c r="AH574" s="3">
        <v>39309</v>
      </c>
      <c r="AI574" s="59" t="s">
        <v>544</v>
      </c>
      <c r="AJ574" s="59" t="s">
        <v>544</v>
      </c>
      <c r="AK574" s="59" t="s">
        <v>544</v>
      </c>
      <c r="AL574" s="59" t="s">
        <v>544</v>
      </c>
      <c r="AM574" s="59" t="s">
        <v>544</v>
      </c>
      <c r="AN574" s="59" t="s">
        <v>544</v>
      </c>
      <c r="AO574" s="59" t="s">
        <v>544</v>
      </c>
      <c r="AP574" s="59" t="s">
        <v>544</v>
      </c>
      <c r="AQ574" s="59" t="s">
        <v>544</v>
      </c>
      <c r="AR574" s="59" t="s">
        <v>544</v>
      </c>
    </row>
    <row r="575" spans="34:44">
      <c r="AH575" s="3">
        <v>39340</v>
      </c>
      <c r="AI575" s="59" t="s">
        <v>544</v>
      </c>
      <c r="AJ575" s="59" t="s">
        <v>544</v>
      </c>
      <c r="AK575" s="59" t="s">
        <v>544</v>
      </c>
      <c r="AL575" s="59" t="s">
        <v>544</v>
      </c>
      <c r="AM575" s="59" t="s">
        <v>544</v>
      </c>
      <c r="AN575" s="59" t="s">
        <v>544</v>
      </c>
      <c r="AO575" s="59" t="s">
        <v>544</v>
      </c>
      <c r="AP575" s="59" t="s">
        <v>544</v>
      </c>
      <c r="AQ575" s="59" t="s">
        <v>544</v>
      </c>
      <c r="AR575" s="59" t="s">
        <v>544</v>
      </c>
    </row>
    <row r="576" spans="34:44">
      <c r="AH576" s="3">
        <v>39370</v>
      </c>
      <c r="AI576" s="59" t="s">
        <v>544</v>
      </c>
      <c r="AJ576" s="59" t="s">
        <v>544</v>
      </c>
      <c r="AK576" s="59" t="s">
        <v>544</v>
      </c>
      <c r="AL576" s="59" t="s">
        <v>544</v>
      </c>
      <c r="AM576" s="59" t="s">
        <v>544</v>
      </c>
      <c r="AN576" s="59" t="s">
        <v>544</v>
      </c>
      <c r="AO576" s="59" t="s">
        <v>544</v>
      </c>
      <c r="AP576" s="59" t="s">
        <v>544</v>
      </c>
      <c r="AQ576" s="59" t="s">
        <v>544</v>
      </c>
      <c r="AR576" s="59" t="s">
        <v>544</v>
      </c>
    </row>
    <row r="577" spans="34:44">
      <c r="AH577" s="3">
        <v>39401</v>
      </c>
      <c r="AI577" s="59" t="s">
        <v>544</v>
      </c>
      <c r="AJ577" s="59" t="s">
        <v>544</v>
      </c>
      <c r="AK577" s="59" t="s">
        <v>544</v>
      </c>
      <c r="AL577" s="59" t="s">
        <v>544</v>
      </c>
      <c r="AM577" s="59" t="s">
        <v>544</v>
      </c>
      <c r="AN577" s="59" t="s">
        <v>544</v>
      </c>
      <c r="AO577" s="59" t="s">
        <v>544</v>
      </c>
      <c r="AP577" s="59" t="s">
        <v>544</v>
      </c>
      <c r="AQ577" s="59" t="s">
        <v>544</v>
      </c>
      <c r="AR577" s="59" t="s">
        <v>544</v>
      </c>
    </row>
    <row r="578" spans="34:44">
      <c r="AH578" s="3">
        <v>39431</v>
      </c>
      <c r="AI578" s="59" t="s">
        <v>544</v>
      </c>
      <c r="AJ578" s="59" t="s">
        <v>544</v>
      </c>
      <c r="AK578" s="59" t="s">
        <v>544</v>
      </c>
      <c r="AL578" s="59" t="s">
        <v>544</v>
      </c>
      <c r="AM578" s="59" t="s">
        <v>544</v>
      </c>
      <c r="AN578" s="59" t="s">
        <v>544</v>
      </c>
      <c r="AO578" s="59" t="s">
        <v>544</v>
      </c>
      <c r="AP578" s="59" t="s">
        <v>544</v>
      </c>
      <c r="AQ578" s="59" t="s">
        <v>544</v>
      </c>
      <c r="AR578" s="59" t="s">
        <v>544</v>
      </c>
    </row>
    <row r="579" spans="34:44">
      <c r="AH579" s="3">
        <v>39462</v>
      </c>
      <c r="AI579" s="59" t="s">
        <v>544</v>
      </c>
      <c r="AJ579" s="59" t="s">
        <v>544</v>
      </c>
      <c r="AK579" s="59" t="s">
        <v>544</v>
      </c>
      <c r="AL579" s="59" t="s">
        <v>544</v>
      </c>
      <c r="AM579" s="59" t="s">
        <v>544</v>
      </c>
      <c r="AN579" s="59" t="s">
        <v>544</v>
      </c>
      <c r="AO579" s="59" t="s">
        <v>544</v>
      </c>
      <c r="AP579" s="59" t="s">
        <v>544</v>
      </c>
      <c r="AQ579" s="59" t="s">
        <v>544</v>
      </c>
      <c r="AR579" s="59" t="s">
        <v>544</v>
      </c>
    </row>
    <row r="580" spans="34:44">
      <c r="AH580" s="3">
        <v>39493</v>
      </c>
      <c r="AI580" s="59" t="s">
        <v>544</v>
      </c>
      <c r="AJ580" s="59" t="s">
        <v>544</v>
      </c>
      <c r="AK580" s="59" t="s">
        <v>544</v>
      </c>
      <c r="AL580" s="59" t="s">
        <v>544</v>
      </c>
      <c r="AM580" s="59" t="s">
        <v>544</v>
      </c>
      <c r="AN580" s="59" t="s">
        <v>544</v>
      </c>
      <c r="AO580" s="59" t="s">
        <v>544</v>
      </c>
      <c r="AP580" s="59" t="s">
        <v>544</v>
      </c>
      <c r="AQ580" s="59" t="s">
        <v>544</v>
      </c>
      <c r="AR580" s="59" t="s">
        <v>544</v>
      </c>
    </row>
    <row r="581" spans="34:44">
      <c r="AH581" s="3">
        <v>39522</v>
      </c>
      <c r="AI581" s="59" t="s">
        <v>544</v>
      </c>
      <c r="AJ581" s="59" t="s">
        <v>544</v>
      </c>
      <c r="AK581" s="59" t="s">
        <v>544</v>
      </c>
      <c r="AL581" s="59" t="s">
        <v>544</v>
      </c>
      <c r="AM581" s="59" t="s">
        <v>544</v>
      </c>
      <c r="AN581" s="59" t="s">
        <v>544</v>
      </c>
      <c r="AO581" s="59" t="s">
        <v>544</v>
      </c>
      <c r="AP581" s="59" t="s">
        <v>544</v>
      </c>
      <c r="AQ581" s="59" t="s">
        <v>544</v>
      </c>
      <c r="AR581" s="59" t="s">
        <v>544</v>
      </c>
    </row>
    <row r="582" spans="34:44">
      <c r="AH582" s="3">
        <v>39553</v>
      </c>
      <c r="AI582" s="59" t="s">
        <v>544</v>
      </c>
      <c r="AJ582" s="59" t="s">
        <v>544</v>
      </c>
      <c r="AK582" s="59" t="s">
        <v>544</v>
      </c>
      <c r="AL582" s="59" t="s">
        <v>544</v>
      </c>
      <c r="AM582" s="59" t="s">
        <v>544</v>
      </c>
      <c r="AN582" s="59" t="s">
        <v>544</v>
      </c>
      <c r="AO582" s="59" t="s">
        <v>544</v>
      </c>
      <c r="AP582" s="59" t="s">
        <v>544</v>
      </c>
      <c r="AQ582" s="59" t="s">
        <v>544</v>
      </c>
      <c r="AR582" s="59" t="s">
        <v>544</v>
      </c>
    </row>
    <row r="583" spans="34:44">
      <c r="AH583" s="3">
        <v>39583</v>
      </c>
      <c r="AI583" s="59" t="s">
        <v>544</v>
      </c>
      <c r="AJ583" s="59" t="s">
        <v>544</v>
      </c>
      <c r="AK583" s="59" t="s">
        <v>544</v>
      </c>
      <c r="AL583" s="59" t="s">
        <v>544</v>
      </c>
      <c r="AM583" s="59" t="s">
        <v>544</v>
      </c>
      <c r="AN583" s="59" t="s">
        <v>544</v>
      </c>
      <c r="AO583" s="59" t="s">
        <v>544</v>
      </c>
      <c r="AP583" s="59" t="s">
        <v>544</v>
      </c>
      <c r="AQ583" s="59" t="s">
        <v>544</v>
      </c>
      <c r="AR583" s="59" t="s">
        <v>544</v>
      </c>
    </row>
    <row r="584" spans="34:44">
      <c r="AH584" s="3">
        <v>39614</v>
      </c>
      <c r="AI584" s="59" t="s">
        <v>544</v>
      </c>
      <c r="AJ584" s="59" t="s">
        <v>544</v>
      </c>
      <c r="AK584" s="59" t="s">
        <v>544</v>
      </c>
      <c r="AL584" s="59" t="s">
        <v>544</v>
      </c>
      <c r="AM584" s="59" t="s">
        <v>544</v>
      </c>
      <c r="AN584" s="59" t="s">
        <v>544</v>
      </c>
      <c r="AO584" s="59" t="s">
        <v>544</v>
      </c>
      <c r="AP584" s="59" t="s">
        <v>544</v>
      </c>
      <c r="AQ584" s="59" t="s">
        <v>544</v>
      </c>
      <c r="AR584" s="59" t="s">
        <v>544</v>
      </c>
    </row>
    <row r="585" spans="34:44">
      <c r="AH585" s="3">
        <v>39644</v>
      </c>
      <c r="AI585" s="59" t="s">
        <v>544</v>
      </c>
      <c r="AJ585" s="59" t="s">
        <v>544</v>
      </c>
      <c r="AK585" s="59" t="s">
        <v>544</v>
      </c>
      <c r="AL585" s="59" t="s">
        <v>544</v>
      </c>
      <c r="AM585" s="59" t="s">
        <v>544</v>
      </c>
      <c r="AN585" s="59" t="s">
        <v>544</v>
      </c>
      <c r="AO585" s="59" t="s">
        <v>544</v>
      </c>
      <c r="AP585" s="59" t="s">
        <v>544</v>
      </c>
      <c r="AQ585" s="59" t="s">
        <v>544</v>
      </c>
      <c r="AR585" s="59" t="s">
        <v>544</v>
      </c>
    </row>
    <row r="586" spans="34:44">
      <c r="AH586" s="3">
        <v>39675</v>
      </c>
      <c r="AI586" s="59" t="s">
        <v>544</v>
      </c>
      <c r="AJ586" s="59" t="s">
        <v>544</v>
      </c>
      <c r="AK586" s="59" t="s">
        <v>544</v>
      </c>
      <c r="AL586" s="59" t="s">
        <v>544</v>
      </c>
      <c r="AM586" s="59" t="s">
        <v>544</v>
      </c>
      <c r="AN586" s="59" t="s">
        <v>544</v>
      </c>
      <c r="AO586" s="59" t="s">
        <v>544</v>
      </c>
      <c r="AP586" s="59" t="s">
        <v>544</v>
      </c>
      <c r="AQ586" s="59" t="s">
        <v>544</v>
      </c>
      <c r="AR586" s="59" t="s">
        <v>544</v>
      </c>
    </row>
    <row r="587" spans="34:44">
      <c r="AH587" s="3">
        <v>39706</v>
      </c>
      <c r="AI587" s="59" t="s">
        <v>544</v>
      </c>
      <c r="AJ587" s="59" t="s">
        <v>544</v>
      </c>
      <c r="AK587" s="59" t="s">
        <v>544</v>
      </c>
      <c r="AL587" s="59" t="s">
        <v>544</v>
      </c>
      <c r="AM587" s="59" t="s">
        <v>544</v>
      </c>
      <c r="AN587" s="59" t="s">
        <v>544</v>
      </c>
      <c r="AO587" s="59" t="s">
        <v>544</v>
      </c>
      <c r="AP587" s="59" t="s">
        <v>544</v>
      </c>
      <c r="AQ587" s="59" t="s">
        <v>544</v>
      </c>
      <c r="AR587" s="59" t="s">
        <v>544</v>
      </c>
    </row>
    <row r="588" spans="34:44">
      <c r="AH588" s="3">
        <v>39736</v>
      </c>
      <c r="AI588" s="59" t="s">
        <v>544</v>
      </c>
      <c r="AJ588" s="59" t="s">
        <v>544</v>
      </c>
      <c r="AK588" s="59" t="s">
        <v>544</v>
      </c>
      <c r="AL588" s="59" t="s">
        <v>544</v>
      </c>
      <c r="AM588" s="59" t="s">
        <v>544</v>
      </c>
      <c r="AN588" s="59" t="s">
        <v>544</v>
      </c>
      <c r="AO588" s="59" t="s">
        <v>544</v>
      </c>
      <c r="AP588" s="59" t="s">
        <v>544</v>
      </c>
      <c r="AQ588" s="59" t="s">
        <v>544</v>
      </c>
      <c r="AR588" s="59" t="s">
        <v>544</v>
      </c>
    </row>
    <row r="589" spans="34:44">
      <c r="AH589" s="3">
        <v>39767</v>
      </c>
      <c r="AI589" s="59" t="s">
        <v>544</v>
      </c>
      <c r="AJ589" s="59" t="s">
        <v>544</v>
      </c>
      <c r="AK589" s="59" t="s">
        <v>544</v>
      </c>
      <c r="AL589" s="59" t="s">
        <v>544</v>
      </c>
      <c r="AM589" s="59" t="s">
        <v>544</v>
      </c>
      <c r="AN589" s="59" t="s">
        <v>544</v>
      </c>
      <c r="AO589" s="59" t="s">
        <v>544</v>
      </c>
      <c r="AP589" s="59" t="s">
        <v>544</v>
      </c>
      <c r="AQ589" s="59" t="s">
        <v>544</v>
      </c>
      <c r="AR589" s="59" t="s">
        <v>544</v>
      </c>
    </row>
    <row r="590" spans="34:44">
      <c r="AH590" s="3">
        <v>39797</v>
      </c>
      <c r="AI590" s="59" t="s">
        <v>544</v>
      </c>
      <c r="AJ590" s="59" t="s">
        <v>544</v>
      </c>
      <c r="AK590" s="59" t="s">
        <v>544</v>
      </c>
      <c r="AL590" s="59" t="s">
        <v>544</v>
      </c>
      <c r="AM590" s="59" t="s">
        <v>544</v>
      </c>
      <c r="AN590" s="59" t="s">
        <v>544</v>
      </c>
      <c r="AO590" s="59" t="s">
        <v>544</v>
      </c>
      <c r="AP590" s="59" t="s">
        <v>544</v>
      </c>
      <c r="AQ590" s="59" t="s">
        <v>544</v>
      </c>
      <c r="AR590" s="59" t="s">
        <v>544</v>
      </c>
    </row>
    <row r="591" spans="34:44">
      <c r="AH591" s="3">
        <v>39828</v>
      </c>
      <c r="AI591" s="59" t="s">
        <v>544</v>
      </c>
      <c r="AJ591" s="59" t="s">
        <v>544</v>
      </c>
      <c r="AK591" s="59" t="s">
        <v>544</v>
      </c>
      <c r="AL591" s="59" t="s">
        <v>544</v>
      </c>
      <c r="AM591" s="59" t="s">
        <v>544</v>
      </c>
      <c r="AN591" s="59" t="s">
        <v>544</v>
      </c>
      <c r="AO591" s="59" t="s">
        <v>544</v>
      </c>
      <c r="AP591" s="59" t="s">
        <v>544</v>
      </c>
      <c r="AQ591" s="59" t="s">
        <v>544</v>
      </c>
      <c r="AR591" s="59" t="s">
        <v>544</v>
      </c>
    </row>
    <row r="592" spans="34:44">
      <c r="AH592" s="3">
        <v>39859</v>
      </c>
      <c r="AI592" s="59" t="s">
        <v>544</v>
      </c>
      <c r="AJ592" s="59" t="s">
        <v>544</v>
      </c>
      <c r="AK592" s="59" t="s">
        <v>544</v>
      </c>
      <c r="AL592" s="59" t="s">
        <v>544</v>
      </c>
      <c r="AM592" s="59" t="s">
        <v>544</v>
      </c>
      <c r="AN592" s="59" t="s">
        <v>544</v>
      </c>
      <c r="AO592" s="59" t="s">
        <v>544</v>
      </c>
      <c r="AP592" s="59" t="s">
        <v>544</v>
      </c>
      <c r="AQ592" s="59" t="s">
        <v>544</v>
      </c>
      <c r="AR592" s="59" t="s">
        <v>544</v>
      </c>
    </row>
    <row r="593" spans="34:44">
      <c r="AH593" s="3">
        <v>39887</v>
      </c>
      <c r="AI593" s="59" t="s">
        <v>544</v>
      </c>
      <c r="AJ593" s="59" t="s">
        <v>544</v>
      </c>
      <c r="AK593" s="59" t="s">
        <v>544</v>
      </c>
      <c r="AL593" s="59" t="s">
        <v>544</v>
      </c>
      <c r="AM593" s="59" t="s">
        <v>544</v>
      </c>
      <c r="AN593" s="59" t="s">
        <v>544</v>
      </c>
      <c r="AO593" s="59" t="s">
        <v>544</v>
      </c>
      <c r="AP593" s="59" t="s">
        <v>544</v>
      </c>
      <c r="AQ593" s="59" t="s">
        <v>544</v>
      </c>
      <c r="AR593" s="59" t="s">
        <v>544</v>
      </c>
    </row>
    <row r="594" spans="34:44">
      <c r="AH594" s="3">
        <v>39918</v>
      </c>
      <c r="AI594" s="59" t="s">
        <v>544</v>
      </c>
      <c r="AJ594" s="59" t="s">
        <v>544</v>
      </c>
      <c r="AK594" s="59" t="s">
        <v>544</v>
      </c>
      <c r="AL594" s="59" t="s">
        <v>544</v>
      </c>
      <c r="AM594" s="59" t="s">
        <v>544</v>
      </c>
      <c r="AN594" s="59" t="s">
        <v>544</v>
      </c>
      <c r="AO594" s="59" t="s">
        <v>544</v>
      </c>
      <c r="AP594" s="59" t="s">
        <v>544</v>
      </c>
      <c r="AQ594" s="59" t="s">
        <v>544</v>
      </c>
      <c r="AR594" s="59" t="s">
        <v>544</v>
      </c>
    </row>
    <row r="595" spans="34:44">
      <c r="AH595" s="3">
        <v>39948</v>
      </c>
      <c r="AI595" s="59" t="s">
        <v>544</v>
      </c>
      <c r="AJ595" s="59" t="s">
        <v>544</v>
      </c>
      <c r="AK595" s="59" t="s">
        <v>544</v>
      </c>
      <c r="AL595" s="59" t="s">
        <v>544</v>
      </c>
      <c r="AM595" s="59" t="s">
        <v>544</v>
      </c>
      <c r="AN595" s="59" t="s">
        <v>544</v>
      </c>
      <c r="AO595" s="59" t="s">
        <v>544</v>
      </c>
      <c r="AP595" s="59" t="s">
        <v>544</v>
      </c>
      <c r="AQ595" s="59" t="s">
        <v>544</v>
      </c>
      <c r="AR595" s="59" t="s">
        <v>544</v>
      </c>
    </row>
    <row r="596" spans="34:44">
      <c r="AH596" s="3">
        <v>39979</v>
      </c>
      <c r="AI596" s="59" t="s">
        <v>544</v>
      </c>
      <c r="AJ596" s="59" t="s">
        <v>544</v>
      </c>
      <c r="AK596" s="59" t="s">
        <v>544</v>
      </c>
      <c r="AL596" s="59" t="s">
        <v>544</v>
      </c>
      <c r="AM596" s="59" t="s">
        <v>544</v>
      </c>
      <c r="AN596" s="59" t="s">
        <v>544</v>
      </c>
      <c r="AO596" s="59" t="s">
        <v>544</v>
      </c>
      <c r="AP596" s="59" t="s">
        <v>544</v>
      </c>
      <c r="AQ596" s="59" t="s">
        <v>544</v>
      </c>
      <c r="AR596" s="59" t="s">
        <v>544</v>
      </c>
    </row>
    <row r="597" spans="34:44">
      <c r="AH597" s="3">
        <v>40009</v>
      </c>
      <c r="AI597" s="59" t="s">
        <v>544</v>
      </c>
      <c r="AJ597" s="59" t="s">
        <v>544</v>
      </c>
      <c r="AK597" s="59" t="s">
        <v>544</v>
      </c>
      <c r="AL597" s="59" t="s">
        <v>544</v>
      </c>
      <c r="AM597" s="59" t="s">
        <v>544</v>
      </c>
      <c r="AN597" s="59" t="s">
        <v>544</v>
      </c>
      <c r="AO597" s="59" t="s">
        <v>544</v>
      </c>
      <c r="AP597" s="59" t="s">
        <v>544</v>
      </c>
      <c r="AQ597" s="59" t="s">
        <v>544</v>
      </c>
      <c r="AR597" s="59" t="s">
        <v>544</v>
      </c>
    </row>
    <row r="598" spans="34:44">
      <c r="AH598" s="3">
        <v>40040</v>
      </c>
      <c r="AI598" s="59" t="s">
        <v>544</v>
      </c>
      <c r="AJ598" s="59" t="s">
        <v>544</v>
      </c>
      <c r="AK598" s="59" t="s">
        <v>544</v>
      </c>
      <c r="AL598" s="59" t="s">
        <v>544</v>
      </c>
      <c r="AM598" s="59" t="s">
        <v>544</v>
      </c>
      <c r="AN598" s="59" t="s">
        <v>544</v>
      </c>
      <c r="AO598" s="59" t="s">
        <v>544</v>
      </c>
      <c r="AP598" s="59" t="s">
        <v>544</v>
      </c>
      <c r="AQ598" s="59" t="s">
        <v>544</v>
      </c>
      <c r="AR598" s="59" t="s">
        <v>544</v>
      </c>
    </row>
    <row r="599" spans="34:44">
      <c r="AH599" s="3">
        <v>40071</v>
      </c>
      <c r="AI599" s="59" t="s">
        <v>544</v>
      </c>
      <c r="AJ599" s="59" t="s">
        <v>544</v>
      </c>
      <c r="AK599" s="59" t="s">
        <v>544</v>
      </c>
      <c r="AL599" s="59" t="s">
        <v>544</v>
      </c>
      <c r="AM599" s="59" t="s">
        <v>544</v>
      </c>
      <c r="AN599" s="59" t="s">
        <v>544</v>
      </c>
      <c r="AO599" s="59" t="s">
        <v>544</v>
      </c>
      <c r="AP599" s="59" t="s">
        <v>544</v>
      </c>
      <c r="AQ599" s="59" t="s">
        <v>544</v>
      </c>
      <c r="AR599" s="59" t="s">
        <v>544</v>
      </c>
    </row>
    <row r="600" spans="34:44">
      <c r="AH600" s="3">
        <v>40101</v>
      </c>
      <c r="AI600" s="59" t="s">
        <v>544</v>
      </c>
      <c r="AJ600" s="59" t="s">
        <v>544</v>
      </c>
      <c r="AK600" s="59" t="s">
        <v>544</v>
      </c>
      <c r="AL600" s="59" t="s">
        <v>544</v>
      </c>
      <c r="AM600" s="59" t="s">
        <v>544</v>
      </c>
      <c r="AN600" s="59" t="s">
        <v>544</v>
      </c>
      <c r="AO600" s="59" t="s">
        <v>544</v>
      </c>
      <c r="AP600" s="59" t="s">
        <v>544</v>
      </c>
      <c r="AQ600" s="59" t="s">
        <v>544</v>
      </c>
      <c r="AR600" s="59" t="s">
        <v>544</v>
      </c>
    </row>
    <row r="601" spans="34:44">
      <c r="AH601" s="3">
        <v>40132</v>
      </c>
      <c r="AI601" s="59" t="s">
        <v>544</v>
      </c>
      <c r="AJ601" s="59" t="s">
        <v>544</v>
      </c>
      <c r="AK601" s="59" t="s">
        <v>544</v>
      </c>
      <c r="AL601" s="59" t="s">
        <v>544</v>
      </c>
      <c r="AM601" s="59" t="s">
        <v>544</v>
      </c>
      <c r="AN601" s="59" t="s">
        <v>544</v>
      </c>
      <c r="AO601" s="59" t="s">
        <v>544</v>
      </c>
      <c r="AP601" s="59" t="s">
        <v>544</v>
      </c>
      <c r="AQ601" s="59" t="s">
        <v>544</v>
      </c>
      <c r="AR601" s="59" t="s">
        <v>544</v>
      </c>
    </row>
    <row r="602" spans="34:44">
      <c r="AH602" s="3">
        <v>40162</v>
      </c>
      <c r="AI602" s="59" t="s">
        <v>544</v>
      </c>
      <c r="AJ602" s="59" t="s">
        <v>544</v>
      </c>
      <c r="AK602" s="59" t="s">
        <v>544</v>
      </c>
      <c r="AL602" s="59" t="s">
        <v>544</v>
      </c>
      <c r="AM602" s="59" t="s">
        <v>544</v>
      </c>
      <c r="AN602" s="59" t="s">
        <v>544</v>
      </c>
      <c r="AO602" s="59" t="s">
        <v>544</v>
      </c>
      <c r="AP602" s="59" t="s">
        <v>544</v>
      </c>
      <c r="AQ602" s="59" t="s">
        <v>544</v>
      </c>
      <c r="AR602" s="59" t="s">
        <v>544</v>
      </c>
    </row>
    <row r="603" spans="34:44">
      <c r="AH603" s="3">
        <v>40193</v>
      </c>
      <c r="AI603" s="59" t="s">
        <v>544</v>
      </c>
      <c r="AJ603" s="59" t="s">
        <v>544</v>
      </c>
      <c r="AK603" s="59" t="s">
        <v>544</v>
      </c>
      <c r="AL603" s="59" t="s">
        <v>544</v>
      </c>
      <c r="AM603" s="59" t="s">
        <v>544</v>
      </c>
      <c r="AN603" s="59" t="s">
        <v>544</v>
      </c>
      <c r="AO603" s="59" t="s">
        <v>544</v>
      </c>
      <c r="AP603" s="59" t="s">
        <v>544</v>
      </c>
      <c r="AQ603" s="59" t="s">
        <v>544</v>
      </c>
      <c r="AR603" s="59" t="s">
        <v>544</v>
      </c>
    </row>
    <row r="604" spans="34:44">
      <c r="AH604" s="3">
        <v>40224</v>
      </c>
      <c r="AI604" s="59" t="s">
        <v>544</v>
      </c>
      <c r="AJ604" s="59" t="s">
        <v>544</v>
      </c>
      <c r="AK604" s="59" t="s">
        <v>544</v>
      </c>
      <c r="AL604" s="59" t="s">
        <v>544</v>
      </c>
      <c r="AM604" s="59" t="s">
        <v>544</v>
      </c>
      <c r="AN604" s="59" t="s">
        <v>544</v>
      </c>
      <c r="AO604" s="59" t="s">
        <v>544</v>
      </c>
      <c r="AP604" s="59" t="s">
        <v>544</v>
      </c>
      <c r="AQ604" s="59" t="s">
        <v>544</v>
      </c>
      <c r="AR604" s="59" t="s">
        <v>544</v>
      </c>
    </row>
    <row r="605" spans="34:44">
      <c r="AH605" s="3">
        <v>40252</v>
      </c>
      <c r="AI605" s="59" t="s">
        <v>544</v>
      </c>
      <c r="AJ605" s="59" t="s">
        <v>544</v>
      </c>
      <c r="AK605" s="59" t="s">
        <v>544</v>
      </c>
      <c r="AL605" s="59" t="s">
        <v>544</v>
      </c>
      <c r="AM605" s="59" t="s">
        <v>544</v>
      </c>
      <c r="AN605" s="59" t="s">
        <v>544</v>
      </c>
      <c r="AO605" s="59" t="s">
        <v>544</v>
      </c>
      <c r="AP605" s="59" t="s">
        <v>544</v>
      </c>
      <c r="AQ605" s="59" t="s">
        <v>544</v>
      </c>
      <c r="AR605" s="59" t="s">
        <v>544</v>
      </c>
    </row>
    <row r="606" spans="34:44">
      <c r="AH606" s="3">
        <v>40283</v>
      </c>
      <c r="AI606" s="59" t="s">
        <v>544</v>
      </c>
      <c r="AJ606" s="59" t="s">
        <v>544</v>
      </c>
      <c r="AK606" s="59" t="s">
        <v>544</v>
      </c>
      <c r="AL606" s="59" t="s">
        <v>544</v>
      </c>
      <c r="AM606" s="59" t="s">
        <v>544</v>
      </c>
      <c r="AN606" s="59" t="s">
        <v>544</v>
      </c>
      <c r="AO606" s="59" t="s">
        <v>544</v>
      </c>
      <c r="AP606" s="59" t="s">
        <v>544</v>
      </c>
      <c r="AQ606" s="59" t="s">
        <v>544</v>
      </c>
      <c r="AR606" s="59" t="s">
        <v>544</v>
      </c>
    </row>
    <row r="607" spans="34:44">
      <c r="AH607" s="3">
        <v>40313</v>
      </c>
      <c r="AI607" s="59" t="s">
        <v>544</v>
      </c>
      <c r="AJ607" s="59" t="s">
        <v>544</v>
      </c>
      <c r="AK607" s="59" t="s">
        <v>544</v>
      </c>
      <c r="AL607" s="59" t="s">
        <v>544</v>
      </c>
      <c r="AM607" s="59" t="s">
        <v>544</v>
      </c>
      <c r="AN607" s="59" t="s">
        <v>544</v>
      </c>
      <c r="AO607" s="59" t="s">
        <v>544</v>
      </c>
      <c r="AP607" s="59" t="s">
        <v>544</v>
      </c>
      <c r="AQ607" s="59" t="s">
        <v>544</v>
      </c>
      <c r="AR607" s="59" t="s">
        <v>544</v>
      </c>
    </row>
    <row r="608" spans="34:44">
      <c r="AH608" s="3">
        <v>40344</v>
      </c>
      <c r="AI608" s="59" t="s">
        <v>544</v>
      </c>
      <c r="AJ608" s="59" t="s">
        <v>544</v>
      </c>
      <c r="AK608" s="59" t="s">
        <v>544</v>
      </c>
      <c r="AL608" s="59" t="s">
        <v>544</v>
      </c>
      <c r="AM608" s="59" t="s">
        <v>544</v>
      </c>
      <c r="AN608" s="59" t="s">
        <v>544</v>
      </c>
      <c r="AO608" s="59" t="s">
        <v>544</v>
      </c>
      <c r="AP608" s="59" t="s">
        <v>544</v>
      </c>
      <c r="AQ608" s="59" t="s">
        <v>544</v>
      </c>
      <c r="AR608" s="59" t="s">
        <v>544</v>
      </c>
    </row>
    <row r="609" spans="34:44">
      <c r="AH609" s="3">
        <v>40374</v>
      </c>
      <c r="AI609" s="59" t="s">
        <v>544</v>
      </c>
      <c r="AJ609" s="59" t="s">
        <v>544</v>
      </c>
      <c r="AK609" s="59" t="s">
        <v>544</v>
      </c>
      <c r="AL609" s="59" t="s">
        <v>544</v>
      </c>
      <c r="AM609" s="59" t="s">
        <v>544</v>
      </c>
      <c r="AN609" s="59" t="s">
        <v>544</v>
      </c>
      <c r="AO609" s="59" t="s">
        <v>544</v>
      </c>
      <c r="AP609" s="59" t="s">
        <v>544</v>
      </c>
      <c r="AQ609" s="59" t="s">
        <v>544</v>
      </c>
      <c r="AR609" s="59" t="s">
        <v>544</v>
      </c>
    </row>
    <row r="610" spans="34:44">
      <c r="AH610" s="3">
        <v>40405</v>
      </c>
      <c r="AI610" s="59" t="s">
        <v>544</v>
      </c>
      <c r="AJ610" s="59" t="s">
        <v>544</v>
      </c>
      <c r="AK610" s="59" t="s">
        <v>544</v>
      </c>
      <c r="AL610" s="59" t="s">
        <v>544</v>
      </c>
      <c r="AM610" s="59" t="s">
        <v>544</v>
      </c>
      <c r="AN610" s="59" t="s">
        <v>544</v>
      </c>
      <c r="AO610" s="59" t="s">
        <v>544</v>
      </c>
      <c r="AP610" s="59" t="s">
        <v>544</v>
      </c>
      <c r="AQ610" s="59" t="s">
        <v>544</v>
      </c>
      <c r="AR610" s="59" t="s">
        <v>544</v>
      </c>
    </row>
    <row r="611" spans="34:44">
      <c r="AH611" s="3">
        <v>40436</v>
      </c>
      <c r="AI611" s="59" t="s">
        <v>544</v>
      </c>
      <c r="AJ611" s="59" t="s">
        <v>544</v>
      </c>
      <c r="AK611" s="59" t="s">
        <v>544</v>
      </c>
      <c r="AL611" s="59" t="s">
        <v>544</v>
      </c>
      <c r="AM611" s="59" t="s">
        <v>544</v>
      </c>
      <c r="AN611" s="59" t="s">
        <v>544</v>
      </c>
      <c r="AO611" s="59" t="s">
        <v>544</v>
      </c>
      <c r="AP611" s="59" t="s">
        <v>544</v>
      </c>
      <c r="AQ611" s="59" t="s">
        <v>544</v>
      </c>
      <c r="AR611" s="59" t="s">
        <v>544</v>
      </c>
    </row>
    <row r="612" spans="34:44">
      <c r="AH612" s="3">
        <v>40466</v>
      </c>
      <c r="AI612" s="59" t="s">
        <v>544</v>
      </c>
      <c r="AJ612" s="59" t="s">
        <v>544</v>
      </c>
      <c r="AK612" s="59" t="s">
        <v>544</v>
      </c>
      <c r="AL612" s="59" t="s">
        <v>544</v>
      </c>
      <c r="AM612" s="59" t="s">
        <v>544</v>
      </c>
      <c r="AN612" s="59" t="s">
        <v>544</v>
      </c>
      <c r="AO612" s="59" t="s">
        <v>544</v>
      </c>
      <c r="AP612" s="59" t="s">
        <v>544</v>
      </c>
      <c r="AQ612" s="59" t="s">
        <v>544</v>
      </c>
      <c r="AR612" s="59" t="s">
        <v>544</v>
      </c>
    </row>
    <row r="613" spans="34:44">
      <c r="AH613" s="3">
        <v>40497</v>
      </c>
      <c r="AI613" s="59" t="s">
        <v>544</v>
      </c>
      <c r="AJ613" s="59" t="s">
        <v>544</v>
      </c>
      <c r="AK613" s="59" t="s">
        <v>544</v>
      </c>
      <c r="AL613" s="59" t="s">
        <v>544</v>
      </c>
      <c r="AM613" s="59" t="s">
        <v>544</v>
      </c>
      <c r="AN613" s="59" t="s">
        <v>544</v>
      </c>
      <c r="AO613" s="59" t="s">
        <v>544</v>
      </c>
      <c r="AP613" s="59" t="s">
        <v>544</v>
      </c>
      <c r="AQ613" s="59" t="s">
        <v>544</v>
      </c>
      <c r="AR613" s="59" t="s">
        <v>544</v>
      </c>
    </row>
    <row r="614" spans="34:44">
      <c r="AH614" s="3">
        <v>40527</v>
      </c>
      <c r="AI614" s="59" t="s">
        <v>544</v>
      </c>
      <c r="AJ614" s="59" t="s">
        <v>544</v>
      </c>
      <c r="AK614" s="59" t="s">
        <v>544</v>
      </c>
      <c r="AL614" s="59" t="s">
        <v>544</v>
      </c>
      <c r="AM614" s="59" t="s">
        <v>544</v>
      </c>
      <c r="AN614" s="59" t="s">
        <v>544</v>
      </c>
      <c r="AO614" s="59" t="s">
        <v>544</v>
      </c>
      <c r="AP614" s="59" t="s">
        <v>544</v>
      </c>
      <c r="AQ614" s="59" t="s">
        <v>544</v>
      </c>
      <c r="AR614" s="59" t="s">
        <v>544</v>
      </c>
    </row>
    <row r="615" spans="34:44">
      <c r="AH615" s="3">
        <v>40558</v>
      </c>
      <c r="AI615" s="59" t="s">
        <v>544</v>
      </c>
      <c r="AJ615" s="59" t="s">
        <v>544</v>
      </c>
      <c r="AK615" s="59" t="s">
        <v>544</v>
      </c>
      <c r="AL615" s="59" t="s">
        <v>544</v>
      </c>
      <c r="AM615" s="59" t="s">
        <v>544</v>
      </c>
      <c r="AN615" s="59" t="s">
        <v>544</v>
      </c>
      <c r="AO615" s="59" t="s">
        <v>544</v>
      </c>
      <c r="AP615" s="59" t="s">
        <v>544</v>
      </c>
      <c r="AQ615" s="59" t="s">
        <v>544</v>
      </c>
      <c r="AR615" s="59" t="s">
        <v>544</v>
      </c>
    </row>
    <row r="616" spans="34:44">
      <c r="AH616" s="3">
        <v>40589</v>
      </c>
      <c r="AI616" s="59" t="s">
        <v>544</v>
      </c>
      <c r="AJ616" s="59" t="s">
        <v>544</v>
      </c>
      <c r="AK616" s="59" t="s">
        <v>544</v>
      </c>
      <c r="AL616" s="59" t="s">
        <v>544</v>
      </c>
      <c r="AM616" s="59" t="s">
        <v>544</v>
      </c>
      <c r="AN616" s="59" t="s">
        <v>544</v>
      </c>
      <c r="AO616" s="59" t="s">
        <v>544</v>
      </c>
      <c r="AP616" s="59" t="s">
        <v>544</v>
      </c>
      <c r="AQ616" s="59" t="s">
        <v>544</v>
      </c>
      <c r="AR616" s="59" t="s">
        <v>544</v>
      </c>
    </row>
    <row r="617" spans="34:44">
      <c r="AH617" s="3">
        <v>40617</v>
      </c>
      <c r="AI617" s="59" t="s">
        <v>544</v>
      </c>
      <c r="AJ617" s="59" t="s">
        <v>544</v>
      </c>
      <c r="AK617" s="59" t="s">
        <v>544</v>
      </c>
      <c r="AL617" s="59" t="s">
        <v>544</v>
      </c>
      <c r="AM617" s="59" t="s">
        <v>544</v>
      </c>
      <c r="AN617" s="59" t="s">
        <v>544</v>
      </c>
      <c r="AO617" s="59" t="s">
        <v>544</v>
      </c>
      <c r="AP617" s="59" t="s">
        <v>544</v>
      </c>
      <c r="AQ617" s="59" t="s">
        <v>544</v>
      </c>
      <c r="AR617" s="59" t="s">
        <v>544</v>
      </c>
    </row>
    <row r="618" spans="34:44">
      <c r="AH618" s="3">
        <v>40648</v>
      </c>
      <c r="AI618" s="59" t="s">
        <v>544</v>
      </c>
      <c r="AJ618" s="59" t="s">
        <v>544</v>
      </c>
      <c r="AK618" s="59" t="s">
        <v>544</v>
      </c>
      <c r="AL618" s="59" t="s">
        <v>544</v>
      </c>
      <c r="AM618" s="59" t="s">
        <v>544</v>
      </c>
      <c r="AN618" s="59" t="s">
        <v>544</v>
      </c>
      <c r="AO618" s="59" t="s">
        <v>544</v>
      </c>
      <c r="AP618" s="59" t="s">
        <v>544</v>
      </c>
      <c r="AQ618" s="59" t="s">
        <v>544</v>
      </c>
      <c r="AR618" s="59" t="s">
        <v>544</v>
      </c>
    </row>
    <row r="619" spans="34:44">
      <c r="AH619" s="3">
        <v>40678</v>
      </c>
      <c r="AI619" s="59" t="s">
        <v>544</v>
      </c>
      <c r="AJ619" s="59" t="s">
        <v>544</v>
      </c>
      <c r="AK619" s="59" t="s">
        <v>544</v>
      </c>
      <c r="AL619" s="59" t="s">
        <v>544</v>
      </c>
      <c r="AM619" s="59" t="s">
        <v>544</v>
      </c>
      <c r="AN619" s="59" t="s">
        <v>544</v>
      </c>
      <c r="AO619" s="59" t="s">
        <v>544</v>
      </c>
      <c r="AP619" s="59" t="s">
        <v>544</v>
      </c>
      <c r="AQ619" s="59" t="s">
        <v>544</v>
      </c>
      <c r="AR619" s="59" t="s">
        <v>544</v>
      </c>
    </row>
    <row r="620" spans="34:44">
      <c r="AH620" s="3">
        <v>40709</v>
      </c>
      <c r="AI620" s="59" t="s">
        <v>544</v>
      </c>
      <c r="AJ620" s="59" t="s">
        <v>544</v>
      </c>
      <c r="AK620" s="59" t="s">
        <v>544</v>
      </c>
      <c r="AL620" s="59" t="s">
        <v>544</v>
      </c>
      <c r="AM620" s="59" t="s">
        <v>544</v>
      </c>
      <c r="AN620" s="59" t="s">
        <v>544</v>
      </c>
      <c r="AO620" s="59" t="s">
        <v>544</v>
      </c>
      <c r="AP620" s="59" t="s">
        <v>544</v>
      </c>
      <c r="AQ620" s="59" t="s">
        <v>544</v>
      </c>
      <c r="AR620" s="59" t="s">
        <v>544</v>
      </c>
    </row>
    <row r="621" spans="34:44">
      <c r="AH621" s="3">
        <v>40739</v>
      </c>
      <c r="AI621" s="59" t="s">
        <v>544</v>
      </c>
      <c r="AJ621" s="59" t="s">
        <v>544</v>
      </c>
      <c r="AK621" s="59" t="s">
        <v>544</v>
      </c>
      <c r="AL621" s="59" t="s">
        <v>544</v>
      </c>
      <c r="AM621" s="59" t="s">
        <v>544</v>
      </c>
      <c r="AN621" s="59" t="s">
        <v>544</v>
      </c>
      <c r="AO621" s="59" t="s">
        <v>544</v>
      </c>
      <c r="AP621" s="59" t="s">
        <v>544</v>
      </c>
      <c r="AQ621" s="59" t="s">
        <v>544</v>
      </c>
      <c r="AR621" s="59" t="s">
        <v>544</v>
      </c>
    </row>
    <row r="622" spans="34:44">
      <c r="AH622" s="3">
        <v>40770</v>
      </c>
      <c r="AI622" s="59" t="s">
        <v>544</v>
      </c>
      <c r="AJ622" s="59" t="s">
        <v>544</v>
      </c>
      <c r="AK622" s="59" t="s">
        <v>544</v>
      </c>
      <c r="AL622" s="59" t="s">
        <v>544</v>
      </c>
      <c r="AM622" s="59" t="s">
        <v>544</v>
      </c>
      <c r="AN622" s="59" t="s">
        <v>544</v>
      </c>
      <c r="AO622" s="59" t="s">
        <v>544</v>
      </c>
      <c r="AP622" s="59" t="s">
        <v>544</v>
      </c>
      <c r="AQ622" s="59" t="s">
        <v>544</v>
      </c>
      <c r="AR622" s="59" t="s">
        <v>544</v>
      </c>
    </row>
    <row r="623" spans="34:44">
      <c r="AH623" s="3">
        <v>40801</v>
      </c>
      <c r="AI623" s="59" t="s">
        <v>544</v>
      </c>
      <c r="AJ623" s="59" t="s">
        <v>544</v>
      </c>
      <c r="AK623" s="59" t="s">
        <v>544</v>
      </c>
      <c r="AL623" s="59" t="s">
        <v>544</v>
      </c>
      <c r="AM623" s="59" t="s">
        <v>544</v>
      </c>
      <c r="AN623" s="59" t="s">
        <v>544</v>
      </c>
      <c r="AO623" s="59" t="s">
        <v>544</v>
      </c>
      <c r="AP623" s="59" t="s">
        <v>544</v>
      </c>
      <c r="AQ623" s="59" t="s">
        <v>544</v>
      </c>
      <c r="AR623" s="59" t="s">
        <v>544</v>
      </c>
    </row>
    <row r="624" spans="34:44">
      <c r="AH624" s="3">
        <v>40831</v>
      </c>
      <c r="AI624" s="59" t="s">
        <v>544</v>
      </c>
      <c r="AJ624" s="59" t="s">
        <v>544</v>
      </c>
      <c r="AK624" s="59" t="s">
        <v>544</v>
      </c>
      <c r="AL624" s="59" t="s">
        <v>544</v>
      </c>
      <c r="AM624" s="59" t="s">
        <v>544</v>
      </c>
      <c r="AN624" s="59" t="s">
        <v>544</v>
      </c>
      <c r="AO624" s="59" t="s">
        <v>544</v>
      </c>
      <c r="AP624" s="59" t="s">
        <v>544</v>
      </c>
      <c r="AQ624" s="59" t="s">
        <v>544</v>
      </c>
      <c r="AR624" s="59" t="s">
        <v>544</v>
      </c>
    </row>
    <row r="625" spans="34:44">
      <c r="AH625" s="3">
        <v>40862</v>
      </c>
      <c r="AI625" s="59" t="s">
        <v>544</v>
      </c>
      <c r="AJ625" s="59" t="s">
        <v>544</v>
      </c>
      <c r="AK625" s="59" t="s">
        <v>544</v>
      </c>
      <c r="AL625" s="59" t="s">
        <v>544</v>
      </c>
      <c r="AM625" s="59" t="s">
        <v>544</v>
      </c>
      <c r="AN625" s="59" t="s">
        <v>544</v>
      </c>
      <c r="AO625" s="59" t="s">
        <v>544</v>
      </c>
      <c r="AP625" s="59" t="s">
        <v>544</v>
      </c>
      <c r="AQ625" s="59" t="s">
        <v>544</v>
      </c>
      <c r="AR625" s="59" t="s">
        <v>544</v>
      </c>
    </row>
    <row r="626" spans="34:44">
      <c r="AH626" s="3">
        <v>40892</v>
      </c>
      <c r="AI626" s="59" t="s">
        <v>544</v>
      </c>
      <c r="AJ626" s="59" t="s">
        <v>544</v>
      </c>
      <c r="AK626" s="59" t="s">
        <v>544</v>
      </c>
      <c r="AL626" s="59" t="s">
        <v>544</v>
      </c>
      <c r="AM626" s="59" t="s">
        <v>544</v>
      </c>
      <c r="AN626" s="59" t="s">
        <v>544</v>
      </c>
      <c r="AO626" s="59" t="s">
        <v>544</v>
      </c>
      <c r="AP626" s="59" t="s">
        <v>544</v>
      </c>
      <c r="AQ626" s="59" t="s">
        <v>544</v>
      </c>
      <c r="AR626" s="59" t="s">
        <v>544</v>
      </c>
    </row>
    <row r="627" spans="34:44">
      <c r="AH627" s="3">
        <v>40923</v>
      </c>
      <c r="AI627" s="59" t="s">
        <v>544</v>
      </c>
      <c r="AJ627" s="59" t="s">
        <v>544</v>
      </c>
      <c r="AK627" s="59" t="s">
        <v>544</v>
      </c>
      <c r="AL627" s="59" t="s">
        <v>544</v>
      </c>
      <c r="AM627" s="59" t="s">
        <v>544</v>
      </c>
      <c r="AN627" s="59" t="s">
        <v>544</v>
      </c>
      <c r="AO627" s="59" t="s">
        <v>544</v>
      </c>
      <c r="AP627" s="59" t="s">
        <v>544</v>
      </c>
      <c r="AQ627" s="59" t="s">
        <v>544</v>
      </c>
      <c r="AR627" s="59" t="s">
        <v>544</v>
      </c>
    </row>
    <row r="628" spans="34:44">
      <c r="AH628" s="3">
        <v>40954</v>
      </c>
      <c r="AI628" s="59" t="s">
        <v>544</v>
      </c>
      <c r="AJ628" s="59" t="s">
        <v>544</v>
      </c>
      <c r="AK628" s="59" t="s">
        <v>544</v>
      </c>
      <c r="AL628" s="59" t="s">
        <v>544</v>
      </c>
      <c r="AM628" s="59" t="s">
        <v>544</v>
      </c>
      <c r="AN628" s="59" t="s">
        <v>544</v>
      </c>
      <c r="AO628" s="59" t="s">
        <v>544</v>
      </c>
      <c r="AP628" s="59" t="s">
        <v>544</v>
      </c>
      <c r="AQ628" s="59" t="s">
        <v>544</v>
      </c>
      <c r="AR628" s="59" t="s">
        <v>544</v>
      </c>
    </row>
    <row r="629" spans="34:44">
      <c r="AH629" s="3">
        <v>40983</v>
      </c>
      <c r="AI629" s="59" t="s">
        <v>544</v>
      </c>
      <c r="AJ629" s="59" t="s">
        <v>544</v>
      </c>
      <c r="AK629" s="59" t="s">
        <v>544</v>
      </c>
      <c r="AL629" s="59" t="s">
        <v>544</v>
      </c>
      <c r="AM629" s="59" t="s">
        <v>544</v>
      </c>
      <c r="AN629" s="59" t="s">
        <v>544</v>
      </c>
      <c r="AO629" s="59" t="s">
        <v>544</v>
      </c>
      <c r="AP629" s="59" t="s">
        <v>544</v>
      </c>
      <c r="AQ629" s="59" t="s">
        <v>544</v>
      </c>
      <c r="AR629" s="59" t="s">
        <v>544</v>
      </c>
    </row>
    <row r="630" spans="34:44">
      <c r="AH630" s="3">
        <v>41014</v>
      </c>
      <c r="AI630" s="59" t="s">
        <v>544</v>
      </c>
      <c r="AJ630" s="59" t="s">
        <v>544</v>
      </c>
      <c r="AK630" s="59" t="s">
        <v>544</v>
      </c>
      <c r="AL630" s="59" t="s">
        <v>544</v>
      </c>
      <c r="AM630" s="59" t="s">
        <v>544</v>
      </c>
      <c r="AN630" s="59" t="s">
        <v>544</v>
      </c>
      <c r="AO630" s="59" t="s">
        <v>544</v>
      </c>
      <c r="AP630" s="59" t="s">
        <v>544</v>
      </c>
      <c r="AQ630" s="59" t="s">
        <v>544</v>
      </c>
      <c r="AR630" s="59" t="s">
        <v>544</v>
      </c>
    </row>
    <row r="631" spans="34:44">
      <c r="AH631" s="3">
        <v>41044</v>
      </c>
      <c r="AI631" s="59" t="s">
        <v>544</v>
      </c>
      <c r="AJ631" s="59" t="s">
        <v>544</v>
      </c>
      <c r="AK631" s="59" t="s">
        <v>544</v>
      </c>
      <c r="AL631" s="59" t="s">
        <v>544</v>
      </c>
      <c r="AM631" s="59" t="s">
        <v>544</v>
      </c>
      <c r="AN631" s="59" t="s">
        <v>544</v>
      </c>
      <c r="AO631" s="59" t="s">
        <v>544</v>
      </c>
      <c r="AP631" s="59" t="s">
        <v>544</v>
      </c>
      <c r="AQ631" s="59" t="s">
        <v>544</v>
      </c>
      <c r="AR631" s="59" t="s">
        <v>544</v>
      </c>
    </row>
    <row r="632" spans="34:44">
      <c r="AH632" s="3">
        <v>41075</v>
      </c>
      <c r="AI632" s="59" t="s">
        <v>544</v>
      </c>
      <c r="AJ632" s="59" t="s">
        <v>544</v>
      </c>
      <c r="AK632" s="59" t="s">
        <v>544</v>
      </c>
      <c r="AL632" s="59" t="s">
        <v>544</v>
      </c>
      <c r="AM632" s="59" t="s">
        <v>544</v>
      </c>
      <c r="AN632" s="59" t="s">
        <v>544</v>
      </c>
      <c r="AO632" s="59" t="s">
        <v>544</v>
      </c>
      <c r="AP632" s="59" t="s">
        <v>544</v>
      </c>
      <c r="AQ632" s="59" t="s">
        <v>544</v>
      </c>
      <c r="AR632" s="59" t="s">
        <v>544</v>
      </c>
    </row>
    <row r="633" spans="34:44">
      <c r="AH633" s="3">
        <v>41105</v>
      </c>
      <c r="AI633" s="59" t="s">
        <v>544</v>
      </c>
      <c r="AJ633" s="59" t="s">
        <v>544</v>
      </c>
      <c r="AK633" s="59" t="s">
        <v>544</v>
      </c>
      <c r="AL633" s="59" t="s">
        <v>544</v>
      </c>
      <c r="AM633" s="59" t="s">
        <v>544</v>
      </c>
      <c r="AN633" s="59" t="s">
        <v>544</v>
      </c>
      <c r="AO633" s="59" t="s">
        <v>544</v>
      </c>
      <c r="AP633" s="59" t="s">
        <v>544</v>
      </c>
      <c r="AQ633" s="59" t="s">
        <v>544</v>
      </c>
      <c r="AR633" s="59" t="s">
        <v>544</v>
      </c>
    </row>
    <row r="634" spans="34:44">
      <c r="AH634" s="3">
        <v>41136</v>
      </c>
      <c r="AI634" s="59" t="s">
        <v>544</v>
      </c>
      <c r="AJ634" s="59" t="s">
        <v>544</v>
      </c>
      <c r="AK634" s="59" t="s">
        <v>544</v>
      </c>
      <c r="AL634" s="59" t="s">
        <v>544</v>
      </c>
      <c r="AM634" s="59" t="s">
        <v>544</v>
      </c>
      <c r="AN634" s="59" t="s">
        <v>544</v>
      </c>
      <c r="AO634" s="59" t="s">
        <v>544</v>
      </c>
      <c r="AP634" s="59" t="s">
        <v>544</v>
      </c>
      <c r="AQ634" s="59" t="s">
        <v>544</v>
      </c>
      <c r="AR634" s="59" t="s">
        <v>544</v>
      </c>
    </row>
    <row r="635" spans="34:44">
      <c r="AH635" s="3">
        <v>41167</v>
      </c>
      <c r="AI635" s="59" t="s">
        <v>544</v>
      </c>
      <c r="AJ635" s="59" t="s">
        <v>544</v>
      </c>
      <c r="AK635" s="59" t="s">
        <v>544</v>
      </c>
      <c r="AL635" s="59" t="s">
        <v>544</v>
      </c>
      <c r="AM635" s="59" t="s">
        <v>544</v>
      </c>
      <c r="AN635" s="59" t="s">
        <v>544</v>
      </c>
      <c r="AO635" s="59" t="s">
        <v>544</v>
      </c>
      <c r="AP635" s="59" t="s">
        <v>544</v>
      </c>
      <c r="AQ635" s="59" t="s">
        <v>544</v>
      </c>
      <c r="AR635" s="59" t="s">
        <v>544</v>
      </c>
    </row>
    <row r="636" spans="34:44">
      <c r="AH636" s="3">
        <v>41197</v>
      </c>
      <c r="AI636" s="59" t="s">
        <v>544</v>
      </c>
      <c r="AJ636" s="59" t="s">
        <v>544</v>
      </c>
      <c r="AK636" s="59" t="s">
        <v>544</v>
      </c>
      <c r="AL636" s="59" t="s">
        <v>544</v>
      </c>
      <c r="AM636" s="59" t="s">
        <v>544</v>
      </c>
      <c r="AN636" s="59" t="s">
        <v>544</v>
      </c>
      <c r="AO636" s="59" t="s">
        <v>544</v>
      </c>
      <c r="AP636" s="59" t="s">
        <v>544</v>
      </c>
      <c r="AQ636" s="59" t="s">
        <v>544</v>
      </c>
      <c r="AR636" s="59" t="s">
        <v>544</v>
      </c>
    </row>
    <row r="637" spans="34:44">
      <c r="AH637" s="3">
        <v>41228</v>
      </c>
      <c r="AI637" s="59" t="s">
        <v>544</v>
      </c>
      <c r="AJ637" s="59" t="s">
        <v>544</v>
      </c>
      <c r="AK637" s="59" t="s">
        <v>544</v>
      </c>
      <c r="AL637" s="59" t="s">
        <v>544</v>
      </c>
      <c r="AM637" s="59" t="s">
        <v>544</v>
      </c>
      <c r="AN637" s="59" t="s">
        <v>544</v>
      </c>
      <c r="AO637" s="59" t="s">
        <v>544</v>
      </c>
      <c r="AP637" s="59" t="s">
        <v>544</v>
      </c>
      <c r="AQ637" s="59" t="s">
        <v>544</v>
      </c>
      <c r="AR637" s="59" t="s">
        <v>544</v>
      </c>
    </row>
    <row r="638" spans="34:44">
      <c r="AH638" s="3">
        <v>41258</v>
      </c>
      <c r="AI638" s="59" t="s">
        <v>544</v>
      </c>
      <c r="AJ638" s="59" t="s">
        <v>544</v>
      </c>
      <c r="AK638" s="59" t="s">
        <v>544</v>
      </c>
      <c r="AL638" s="59" t="s">
        <v>544</v>
      </c>
      <c r="AM638" s="59" t="s">
        <v>544</v>
      </c>
      <c r="AN638" s="59" t="s">
        <v>544</v>
      </c>
      <c r="AO638" s="59" t="s">
        <v>544</v>
      </c>
      <c r="AP638" s="59" t="s">
        <v>544</v>
      </c>
      <c r="AQ638" s="59" t="s">
        <v>544</v>
      </c>
      <c r="AR638" s="59" t="s">
        <v>544</v>
      </c>
    </row>
    <row r="639" spans="34:44">
      <c r="AH639" s="3">
        <v>41289</v>
      </c>
      <c r="AI639" s="59" t="s">
        <v>544</v>
      </c>
      <c r="AJ639" s="59" t="s">
        <v>544</v>
      </c>
      <c r="AK639" s="59" t="s">
        <v>544</v>
      </c>
      <c r="AL639" s="59" t="s">
        <v>544</v>
      </c>
      <c r="AM639" s="59" t="s">
        <v>544</v>
      </c>
      <c r="AN639" s="59" t="s">
        <v>544</v>
      </c>
      <c r="AO639" s="59" t="s">
        <v>544</v>
      </c>
      <c r="AP639" s="59" t="s">
        <v>544</v>
      </c>
      <c r="AQ639" s="59" t="s">
        <v>544</v>
      </c>
      <c r="AR639" s="59" t="s">
        <v>544</v>
      </c>
    </row>
    <row r="640" spans="34:44">
      <c r="AH640" s="3">
        <v>41320</v>
      </c>
      <c r="AI640" s="59" t="s">
        <v>544</v>
      </c>
      <c r="AJ640" s="59" t="s">
        <v>544</v>
      </c>
      <c r="AK640" s="59" t="s">
        <v>544</v>
      </c>
      <c r="AL640" s="59" t="s">
        <v>544</v>
      </c>
      <c r="AM640" s="59" t="s">
        <v>544</v>
      </c>
      <c r="AN640" s="59" t="s">
        <v>544</v>
      </c>
      <c r="AO640" s="59" t="s">
        <v>544</v>
      </c>
      <c r="AP640" s="59" t="s">
        <v>544</v>
      </c>
      <c r="AQ640" s="59" t="s">
        <v>544</v>
      </c>
      <c r="AR640" s="59" t="s">
        <v>544</v>
      </c>
    </row>
    <row r="641" spans="34:44">
      <c r="AH641" s="3">
        <v>41348</v>
      </c>
      <c r="AI641" s="59" t="s">
        <v>544</v>
      </c>
      <c r="AJ641" s="59" t="s">
        <v>544</v>
      </c>
      <c r="AK641" s="59" t="s">
        <v>544</v>
      </c>
      <c r="AL641" s="59" t="s">
        <v>544</v>
      </c>
      <c r="AM641" s="59" t="s">
        <v>544</v>
      </c>
      <c r="AN641" s="59" t="s">
        <v>544</v>
      </c>
      <c r="AO641" s="59" t="s">
        <v>544</v>
      </c>
      <c r="AP641" s="59" t="s">
        <v>544</v>
      </c>
      <c r="AQ641" s="59" t="s">
        <v>544</v>
      </c>
      <c r="AR641" s="59" t="s">
        <v>544</v>
      </c>
    </row>
    <row r="642" spans="34:44">
      <c r="AH642" s="3">
        <v>41379</v>
      </c>
      <c r="AI642" s="59" t="s">
        <v>544</v>
      </c>
      <c r="AJ642" s="59" t="s">
        <v>544</v>
      </c>
      <c r="AK642" s="59" t="s">
        <v>544</v>
      </c>
      <c r="AL642" s="59" t="s">
        <v>544</v>
      </c>
      <c r="AM642" s="59" t="s">
        <v>544</v>
      </c>
      <c r="AN642" s="59" t="s">
        <v>544</v>
      </c>
      <c r="AO642" s="59" t="s">
        <v>544</v>
      </c>
      <c r="AP642" s="59" t="s">
        <v>544</v>
      </c>
      <c r="AQ642" s="59" t="s">
        <v>544</v>
      </c>
      <c r="AR642" s="59" t="s">
        <v>544</v>
      </c>
    </row>
    <row r="643" spans="34:44">
      <c r="AH643" s="3">
        <v>41409</v>
      </c>
      <c r="AI643" s="59" t="s">
        <v>544</v>
      </c>
      <c r="AJ643" s="59" t="s">
        <v>544</v>
      </c>
      <c r="AK643" s="59" t="s">
        <v>544</v>
      </c>
      <c r="AL643" s="59" t="s">
        <v>544</v>
      </c>
      <c r="AM643" s="59" t="s">
        <v>544</v>
      </c>
      <c r="AN643" s="59" t="s">
        <v>544</v>
      </c>
      <c r="AO643" s="59" t="s">
        <v>544</v>
      </c>
      <c r="AP643" s="59" t="s">
        <v>544</v>
      </c>
      <c r="AQ643" s="59" t="s">
        <v>544</v>
      </c>
      <c r="AR643" s="59" t="s">
        <v>544</v>
      </c>
    </row>
    <row r="644" spans="34:44">
      <c r="AH644" s="3">
        <v>41440</v>
      </c>
      <c r="AI644" s="59" t="s">
        <v>544</v>
      </c>
      <c r="AJ644" s="59" t="s">
        <v>544</v>
      </c>
      <c r="AK644" s="59" t="s">
        <v>544</v>
      </c>
      <c r="AL644" s="59" t="s">
        <v>544</v>
      </c>
      <c r="AM644" s="59" t="s">
        <v>544</v>
      </c>
      <c r="AN644" s="59" t="s">
        <v>544</v>
      </c>
      <c r="AO644" s="59" t="s">
        <v>544</v>
      </c>
      <c r="AP644" s="59" t="s">
        <v>544</v>
      </c>
      <c r="AQ644" s="59" t="s">
        <v>544</v>
      </c>
      <c r="AR644" s="59" t="s">
        <v>544</v>
      </c>
    </row>
    <row r="645" spans="34:44">
      <c r="AH645" s="3">
        <v>41470</v>
      </c>
      <c r="AI645" s="59" t="s">
        <v>544</v>
      </c>
      <c r="AJ645" s="59" t="s">
        <v>544</v>
      </c>
      <c r="AK645" s="59" t="s">
        <v>544</v>
      </c>
      <c r="AL645" s="59" t="s">
        <v>544</v>
      </c>
      <c r="AM645" s="59" t="s">
        <v>544</v>
      </c>
      <c r="AN645" s="59" t="s">
        <v>544</v>
      </c>
      <c r="AO645" s="59" t="s">
        <v>544</v>
      </c>
      <c r="AP645" s="59" t="s">
        <v>544</v>
      </c>
      <c r="AQ645" s="59" t="s">
        <v>544</v>
      </c>
      <c r="AR645" s="59" t="s">
        <v>544</v>
      </c>
    </row>
    <row r="646" spans="34:44">
      <c r="AH646" s="3">
        <v>41501</v>
      </c>
      <c r="AI646" s="59" t="s">
        <v>544</v>
      </c>
      <c r="AJ646" s="59" t="s">
        <v>544</v>
      </c>
      <c r="AK646" s="59" t="s">
        <v>544</v>
      </c>
      <c r="AL646" s="59" t="s">
        <v>544</v>
      </c>
      <c r="AM646" s="59" t="s">
        <v>544</v>
      </c>
      <c r="AN646" s="59" t="s">
        <v>544</v>
      </c>
      <c r="AO646" s="59" t="s">
        <v>544</v>
      </c>
      <c r="AP646" s="59" t="s">
        <v>544</v>
      </c>
      <c r="AQ646" s="59" t="s">
        <v>544</v>
      </c>
      <c r="AR646" s="59" t="s">
        <v>544</v>
      </c>
    </row>
    <row r="647" spans="34:44">
      <c r="AH647" s="3">
        <v>41532</v>
      </c>
      <c r="AI647" s="59" t="s">
        <v>544</v>
      </c>
      <c r="AJ647" s="59" t="s">
        <v>544</v>
      </c>
      <c r="AK647" s="59" t="s">
        <v>544</v>
      </c>
      <c r="AL647" s="59" t="s">
        <v>544</v>
      </c>
      <c r="AM647" s="59" t="s">
        <v>544</v>
      </c>
      <c r="AN647" s="59" t="s">
        <v>544</v>
      </c>
      <c r="AO647" s="59" t="s">
        <v>544</v>
      </c>
      <c r="AP647" s="59" t="s">
        <v>544</v>
      </c>
      <c r="AQ647" s="59" t="s">
        <v>544</v>
      </c>
      <c r="AR647" s="59" t="s">
        <v>544</v>
      </c>
    </row>
    <row r="648" spans="34:44">
      <c r="AH648" s="3">
        <v>41562</v>
      </c>
      <c r="AI648" s="59" t="s">
        <v>544</v>
      </c>
      <c r="AJ648" s="59" t="s">
        <v>544</v>
      </c>
      <c r="AK648" s="59" t="s">
        <v>544</v>
      </c>
      <c r="AL648" s="59" t="s">
        <v>544</v>
      </c>
      <c r="AM648" s="59" t="s">
        <v>544</v>
      </c>
      <c r="AN648" s="59" t="s">
        <v>544</v>
      </c>
      <c r="AO648" s="59" t="s">
        <v>544</v>
      </c>
      <c r="AP648" s="59" t="s">
        <v>544</v>
      </c>
      <c r="AQ648" s="59" t="s">
        <v>544</v>
      </c>
      <c r="AR648" s="59" t="s">
        <v>544</v>
      </c>
    </row>
    <row r="649" spans="34:44">
      <c r="AH649" s="3">
        <v>41593</v>
      </c>
      <c r="AI649" s="59" t="s">
        <v>544</v>
      </c>
      <c r="AJ649" s="59" t="s">
        <v>544</v>
      </c>
      <c r="AK649" s="59" t="s">
        <v>544</v>
      </c>
      <c r="AL649" s="59" t="s">
        <v>544</v>
      </c>
      <c r="AM649" s="59" t="s">
        <v>544</v>
      </c>
      <c r="AN649" s="59" t="s">
        <v>544</v>
      </c>
      <c r="AO649" s="59" t="s">
        <v>544</v>
      </c>
      <c r="AP649" s="59" t="s">
        <v>544</v>
      </c>
      <c r="AQ649" s="59" t="s">
        <v>544</v>
      </c>
      <c r="AR649" s="59" t="s">
        <v>544</v>
      </c>
    </row>
    <row r="650" spans="34:44">
      <c r="AH650" s="3">
        <v>41623</v>
      </c>
      <c r="AI650" s="59" t="s">
        <v>544</v>
      </c>
      <c r="AJ650" s="59" t="s">
        <v>544</v>
      </c>
      <c r="AK650" s="59" t="s">
        <v>544</v>
      </c>
      <c r="AL650" s="59" t="s">
        <v>544</v>
      </c>
      <c r="AM650" s="59" t="s">
        <v>544</v>
      </c>
      <c r="AN650" s="59" t="s">
        <v>544</v>
      </c>
      <c r="AO650" s="59" t="s">
        <v>544</v>
      </c>
      <c r="AP650" s="59" t="s">
        <v>544</v>
      </c>
      <c r="AQ650" s="59" t="s">
        <v>544</v>
      </c>
      <c r="AR650" s="59" t="s">
        <v>544</v>
      </c>
    </row>
    <row r="651" spans="34:44">
      <c r="AH651" s="3">
        <v>41654</v>
      </c>
      <c r="AI651" s="59" t="s">
        <v>544</v>
      </c>
      <c r="AJ651" s="59" t="s">
        <v>544</v>
      </c>
      <c r="AK651" s="59" t="s">
        <v>544</v>
      </c>
      <c r="AL651" s="59" t="s">
        <v>544</v>
      </c>
      <c r="AM651" s="59" t="s">
        <v>544</v>
      </c>
      <c r="AN651" s="59" t="s">
        <v>544</v>
      </c>
      <c r="AO651" s="59" t="s">
        <v>544</v>
      </c>
      <c r="AP651" s="59" t="s">
        <v>544</v>
      </c>
      <c r="AQ651" s="59" t="s">
        <v>544</v>
      </c>
      <c r="AR651" s="59" t="s">
        <v>544</v>
      </c>
    </row>
    <row r="652" spans="34:44">
      <c r="AH652" s="3">
        <v>41685</v>
      </c>
      <c r="AI652" s="59" t="s">
        <v>544</v>
      </c>
      <c r="AJ652" s="59" t="s">
        <v>544</v>
      </c>
      <c r="AK652" s="59" t="s">
        <v>544</v>
      </c>
      <c r="AL652" s="59" t="s">
        <v>544</v>
      </c>
      <c r="AM652" s="59" t="s">
        <v>544</v>
      </c>
      <c r="AN652" s="59" t="s">
        <v>544</v>
      </c>
      <c r="AO652" s="59" t="s">
        <v>544</v>
      </c>
      <c r="AP652" s="59" t="s">
        <v>544</v>
      </c>
      <c r="AQ652" s="59" t="s">
        <v>544</v>
      </c>
      <c r="AR652" s="59" t="s">
        <v>544</v>
      </c>
    </row>
    <row r="653" spans="34:44">
      <c r="AH653" s="3">
        <v>41713</v>
      </c>
      <c r="AI653" s="59" t="s">
        <v>544</v>
      </c>
      <c r="AJ653" s="59" t="s">
        <v>544</v>
      </c>
      <c r="AK653" s="59" t="s">
        <v>544</v>
      </c>
      <c r="AL653" s="59" t="s">
        <v>544</v>
      </c>
      <c r="AM653" s="59" t="s">
        <v>544</v>
      </c>
      <c r="AN653" s="59" t="s">
        <v>544</v>
      </c>
      <c r="AO653" s="59" t="s">
        <v>544</v>
      </c>
      <c r="AP653" s="59" t="s">
        <v>544</v>
      </c>
      <c r="AQ653" s="59" t="s">
        <v>544</v>
      </c>
      <c r="AR653" s="59" t="s">
        <v>544</v>
      </c>
    </row>
    <row r="654" spans="34:44">
      <c r="AH654" s="3">
        <v>41744</v>
      </c>
      <c r="AI654" s="59" t="s">
        <v>544</v>
      </c>
      <c r="AJ654" s="59" t="s">
        <v>544</v>
      </c>
      <c r="AK654" s="59" t="s">
        <v>544</v>
      </c>
      <c r="AL654" s="59" t="s">
        <v>544</v>
      </c>
      <c r="AM654" s="59" t="s">
        <v>544</v>
      </c>
      <c r="AN654" s="59" t="s">
        <v>544</v>
      </c>
      <c r="AO654" s="59" t="s">
        <v>544</v>
      </c>
      <c r="AP654" s="59" t="s">
        <v>544</v>
      </c>
      <c r="AQ654" s="59" t="s">
        <v>544</v>
      </c>
      <c r="AR654" s="59" t="s">
        <v>544</v>
      </c>
    </row>
    <row r="655" spans="34:44">
      <c r="AH655" s="3">
        <v>41774</v>
      </c>
      <c r="AI655" s="59" t="s">
        <v>544</v>
      </c>
      <c r="AJ655" s="59" t="s">
        <v>544</v>
      </c>
      <c r="AK655" s="59" t="s">
        <v>544</v>
      </c>
      <c r="AL655" s="59" t="s">
        <v>544</v>
      </c>
      <c r="AM655" s="59" t="s">
        <v>544</v>
      </c>
      <c r="AN655" s="59" t="s">
        <v>544</v>
      </c>
      <c r="AO655" s="59" t="s">
        <v>544</v>
      </c>
      <c r="AP655" s="59" t="s">
        <v>544</v>
      </c>
      <c r="AQ655" s="59" t="s">
        <v>544</v>
      </c>
      <c r="AR655" s="59" t="s">
        <v>544</v>
      </c>
    </row>
    <row r="656" spans="34:44">
      <c r="AH656" s="3">
        <v>41805</v>
      </c>
      <c r="AI656" s="59" t="s">
        <v>544</v>
      </c>
      <c r="AJ656" s="59" t="s">
        <v>544</v>
      </c>
      <c r="AK656" s="59" t="s">
        <v>544</v>
      </c>
      <c r="AL656" s="59" t="s">
        <v>544</v>
      </c>
      <c r="AM656" s="59" t="s">
        <v>544</v>
      </c>
      <c r="AN656" s="59" t="s">
        <v>544</v>
      </c>
      <c r="AO656" s="59" t="s">
        <v>544</v>
      </c>
      <c r="AP656" s="59" t="s">
        <v>544</v>
      </c>
      <c r="AQ656" s="59" t="s">
        <v>544</v>
      </c>
      <c r="AR656" s="59" t="s">
        <v>544</v>
      </c>
    </row>
    <row r="657" spans="34:44">
      <c r="AH657" s="3">
        <v>41835</v>
      </c>
      <c r="AI657" s="59" t="s">
        <v>544</v>
      </c>
      <c r="AJ657" s="59" t="s">
        <v>544</v>
      </c>
      <c r="AK657" s="59" t="s">
        <v>544</v>
      </c>
      <c r="AL657" s="59" t="s">
        <v>544</v>
      </c>
      <c r="AM657" s="59" t="s">
        <v>544</v>
      </c>
      <c r="AN657" s="59" t="s">
        <v>544</v>
      </c>
      <c r="AO657" s="59" t="s">
        <v>544</v>
      </c>
      <c r="AP657" s="59" t="s">
        <v>544</v>
      </c>
      <c r="AQ657" s="59" t="s">
        <v>544</v>
      </c>
      <c r="AR657" s="59" t="s">
        <v>544</v>
      </c>
    </row>
    <row r="658" spans="34:44">
      <c r="AH658" s="3">
        <v>41866</v>
      </c>
      <c r="AI658" s="59" t="s">
        <v>544</v>
      </c>
      <c r="AJ658" s="59" t="s">
        <v>544</v>
      </c>
      <c r="AK658" s="59" t="s">
        <v>544</v>
      </c>
      <c r="AL658" s="59" t="s">
        <v>544</v>
      </c>
      <c r="AM658" s="59" t="s">
        <v>544</v>
      </c>
      <c r="AN658" s="59" t="s">
        <v>544</v>
      </c>
      <c r="AO658" s="59" t="s">
        <v>544</v>
      </c>
      <c r="AP658" s="59" t="s">
        <v>544</v>
      </c>
      <c r="AQ658" s="59" t="s">
        <v>544</v>
      </c>
      <c r="AR658" s="59" t="s">
        <v>544</v>
      </c>
    </row>
    <row r="659" spans="34:44">
      <c r="AH659" s="3">
        <v>41897</v>
      </c>
      <c r="AI659" s="59" t="s">
        <v>544</v>
      </c>
      <c r="AJ659" s="59" t="s">
        <v>544</v>
      </c>
      <c r="AK659" s="59" t="s">
        <v>544</v>
      </c>
      <c r="AL659" s="59" t="s">
        <v>544</v>
      </c>
      <c r="AM659" s="59" t="s">
        <v>544</v>
      </c>
      <c r="AN659" s="59" t="s">
        <v>544</v>
      </c>
      <c r="AO659" s="59" t="s">
        <v>544</v>
      </c>
      <c r="AP659" s="59" t="s">
        <v>544</v>
      </c>
      <c r="AQ659" s="59" t="s">
        <v>544</v>
      </c>
      <c r="AR659" s="59" t="s">
        <v>544</v>
      </c>
    </row>
    <row r="660" spans="34:44">
      <c r="AH660" s="3">
        <v>41927</v>
      </c>
      <c r="AI660" s="59" t="s">
        <v>544</v>
      </c>
      <c r="AJ660" s="59" t="s">
        <v>544</v>
      </c>
      <c r="AK660" s="59" t="s">
        <v>544</v>
      </c>
      <c r="AL660" s="59" t="s">
        <v>544</v>
      </c>
      <c r="AM660" s="59" t="s">
        <v>544</v>
      </c>
      <c r="AN660" s="59" t="s">
        <v>544</v>
      </c>
      <c r="AO660" s="59" t="s">
        <v>544</v>
      </c>
      <c r="AP660" s="59" t="s">
        <v>544</v>
      </c>
      <c r="AQ660" s="59" t="s">
        <v>544</v>
      </c>
      <c r="AR660" s="59" t="s">
        <v>544</v>
      </c>
    </row>
    <row r="661" spans="34:44">
      <c r="AH661" s="3">
        <v>41958</v>
      </c>
      <c r="AI661" s="59" t="s">
        <v>544</v>
      </c>
      <c r="AJ661" s="59" t="s">
        <v>544</v>
      </c>
      <c r="AK661" s="59" t="s">
        <v>544</v>
      </c>
      <c r="AL661" s="59" t="s">
        <v>544</v>
      </c>
      <c r="AM661" s="59" t="s">
        <v>544</v>
      </c>
      <c r="AN661" s="59" t="s">
        <v>544</v>
      </c>
      <c r="AO661" s="59" t="s">
        <v>544</v>
      </c>
      <c r="AP661" s="59" t="s">
        <v>544</v>
      </c>
      <c r="AQ661" s="59" t="s">
        <v>544</v>
      </c>
      <c r="AR661" s="59" t="s">
        <v>544</v>
      </c>
    </row>
    <row r="662" spans="34:44">
      <c r="AH662" s="3">
        <v>41988</v>
      </c>
      <c r="AI662" s="59" t="s">
        <v>544</v>
      </c>
      <c r="AJ662" s="59" t="s">
        <v>544</v>
      </c>
      <c r="AK662" s="59" t="s">
        <v>544</v>
      </c>
      <c r="AL662" s="59" t="s">
        <v>544</v>
      </c>
      <c r="AM662" s="59" t="s">
        <v>544</v>
      </c>
      <c r="AN662" s="59" t="s">
        <v>544</v>
      </c>
      <c r="AO662" s="59" t="s">
        <v>544</v>
      </c>
      <c r="AP662" s="59" t="s">
        <v>544</v>
      </c>
      <c r="AQ662" s="59" t="s">
        <v>544</v>
      </c>
      <c r="AR662" s="59" t="s">
        <v>544</v>
      </c>
    </row>
    <row r="663" spans="34:44">
      <c r="AH663" s="3">
        <v>42019</v>
      </c>
      <c r="AI663" s="59" t="s">
        <v>544</v>
      </c>
      <c r="AJ663" s="59" t="s">
        <v>544</v>
      </c>
      <c r="AK663" s="59" t="s">
        <v>544</v>
      </c>
      <c r="AL663" s="59" t="s">
        <v>544</v>
      </c>
      <c r="AM663" s="59" t="s">
        <v>544</v>
      </c>
      <c r="AN663" s="59" t="s">
        <v>544</v>
      </c>
      <c r="AO663" s="59" t="s">
        <v>544</v>
      </c>
      <c r="AP663" s="59" t="s">
        <v>544</v>
      </c>
      <c r="AQ663" s="59" t="s">
        <v>544</v>
      </c>
      <c r="AR663" s="59" t="s">
        <v>544</v>
      </c>
    </row>
    <row r="664" spans="34:44">
      <c r="AH664" s="3">
        <v>42050</v>
      </c>
      <c r="AI664" s="59" t="s">
        <v>544</v>
      </c>
      <c r="AJ664" s="59" t="s">
        <v>544</v>
      </c>
      <c r="AK664" s="59" t="s">
        <v>544</v>
      </c>
      <c r="AL664" s="59" t="s">
        <v>544</v>
      </c>
      <c r="AM664" s="59" t="s">
        <v>544</v>
      </c>
      <c r="AN664" s="59" t="s">
        <v>544</v>
      </c>
      <c r="AO664" s="59" t="s">
        <v>544</v>
      </c>
      <c r="AP664" s="59" t="s">
        <v>544</v>
      </c>
      <c r="AQ664" s="59" t="s">
        <v>544</v>
      </c>
      <c r="AR664" s="59" t="s">
        <v>544</v>
      </c>
    </row>
    <row r="665" spans="34:44">
      <c r="AH665" s="3">
        <v>42078</v>
      </c>
      <c r="AI665" s="59" t="s">
        <v>544</v>
      </c>
      <c r="AJ665" s="59" t="s">
        <v>544</v>
      </c>
      <c r="AK665" s="59" t="s">
        <v>544</v>
      </c>
      <c r="AL665" s="59" t="s">
        <v>544</v>
      </c>
      <c r="AM665" s="59" t="s">
        <v>544</v>
      </c>
      <c r="AN665" s="59" t="s">
        <v>544</v>
      </c>
      <c r="AO665" s="59" t="s">
        <v>544</v>
      </c>
      <c r="AP665" s="59" t="s">
        <v>544</v>
      </c>
      <c r="AQ665" s="59" t="s">
        <v>544</v>
      </c>
      <c r="AR665" s="59" t="s">
        <v>544</v>
      </c>
    </row>
    <row r="666" spans="34:44">
      <c r="AH666" s="3">
        <v>42109</v>
      </c>
      <c r="AI666" s="59" t="s">
        <v>544</v>
      </c>
      <c r="AJ666" s="59" t="s">
        <v>544</v>
      </c>
      <c r="AK666" s="59" t="s">
        <v>544</v>
      </c>
      <c r="AL666" s="59" t="s">
        <v>544</v>
      </c>
      <c r="AM666" s="59" t="s">
        <v>544</v>
      </c>
      <c r="AN666" s="59" t="s">
        <v>544</v>
      </c>
      <c r="AO666" s="59" t="s">
        <v>544</v>
      </c>
      <c r="AP666" s="59" t="s">
        <v>544</v>
      </c>
      <c r="AQ666" s="59" t="s">
        <v>544</v>
      </c>
      <c r="AR666" s="59" t="s">
        <v>544</v>
      </c>
    </row>
    <row r="667" spans="34:44">
      <c r="AH667" s="3">
        <v>42139</v>
      </c>
      <c r="AI667" s="59" t="s">
        <v>544</v>
      </c>
      <c r="AJ667" s="59" t="s">
        <v>544</v>
      </c>
      <c r="AK667" s="59" t="s">
        <v>544</v>
      </c>
      <c r="AL667" s="59" t="s">
        <v>544</v>
      </c>
      <c r="AM667" s="59" t="s">
        <v>544</v>
      </c>
      <c r="AN667" s="59" t="s">
        <v>544</v>
      </c>
      <c r="AO667" s="59" t="s">
        <v>544</v>
      </c>
      <c r="AP667" s="59" t="s">
        <v>544</v>
      </c>
      <c r="AQ667" s="59" t="s">
        <v>544</v>
      </c>
      <c r="AR667" s="59" t="s">
        <v>544</v>
      </c>
    </row>
    <row r="668" spans="34:44">
      <c r="AH668" s="3">
        <v>42170</v>
      </c>
      <c r="AI668" s="59" t="s">
        <v>544</v>
      </c>
      <c r="AJ668" s="59" t="s">
        <v>544</v>
      </c>
      <c r="AK668" s="59" t="s">
        <v>544</v>
      </c>
      <c r="AL668" s="59" t="s">
        <v>544</v>
      </c>
      <c r="AM668" s="59" t="s">
        <v>544</v>
      </c>
      <c r="AN668" s="59" t="s">
        <v>544</v>
      </c>
      <c r="AO668" s="59" t="s">
        <v>544</v>
      </c>
      <c r="AP668" s="59" t="s">
        <v>544</v>
      </c>
      <c r="AQ668" s="59" t="s">
        <v>544</v>
      </c>
      <c r="AR668" s="59" t="s">
        <v>544</v>
      </c>
    </row>
    <row r="669" spans="34:44">
      <c r="AH669" s="3">
        <v>42200</v>
      </c>
      <c r="AI669" s="59" t="s">
        <v>544</v>
      </c>
      <c r="AJ669" s="59" t="s">
        <v>544</v>
      </c>
      <c r="AK669" s="59" t="s">
        <v>544</v>
      </c>
      <c r="AL669" s="59" t="s">
        <v>544</v>
      </c>
      <c r="AM669" s="59" t="s">
        <v>544</v>
      </c>
      <c r="AN669" s="59" t="s">
        <v>544</v>
      </c>
      <c r="AO669" s="59" t="s">
        <v>544</v>
      </c>
      <c r="AP669" s="59" t="s">
        <v>544</v>
      </c>
      <c r="AQ669" s="59" t="s">
        <v>544</v>
      </c>
      <c r="AR669" s="59" t="s">
        <v>544</v>
      </c>
    </row>
    <row r="670" spans="34:44">
      <c r="AH670" s="3">
        <v>42231</v>
      </c>
      <c r="AI670" s="59" t="s">
        <v>544</v>
      </c>
      <c r="AJ670" s="59" t="s">
        <v>544</v>
      </c>
      <c r="AK670" s="59" t="s">
        <v>544</v>
      </c>
      <c r="AL670" s="59" t="s">
        <v>544</v>
      </c>
      <c r="AM670" s="59" t="s">
        <v>544</v>
      </c>
      <c r="AN670" s="59" t="s">
        <v>544</v>
      </c>
      <c r="AO670" s="59" t="s">
        <v>544</v>
      </c>
      <c r="AP670" s="59" t="s">
        <v>544</v>
      </c>
      <c r="AQ670" s="59" t="s">
        <v>544</v>
      </c>
      <c r="AR670" s="59" t="s">
        <v>544</v>
      </c>
    </row>
    <row r="671" spans="34:44">
      <c r="AH671" s="3">
        <v>42262</v>
      </c>
      <c r="AI671" s="59" t="s">
        <v>544</v>
      </c>
      <c r="AJ671" s="59" t="s">
        <v>544</v>
      </c>
      <c r="AK671" s="59" t="s">
        <v>544</v>
      </c>
      <c r="AL671" s="59" t="s">
        <v>544</v>
      </c>
      <c r="AM671" s="59" t="s">
        <v>544</v>
      </c>
      <c r="AN671" s="59" t="s">
        <v>544</v>
      </c>
      <c r="AO671" s="59" t="s">
        <v>544</v>
      </c>
      <c r="AP671" s="59" t="s">
        <v>544</v>
      </c>
      <c r="AQ671" s="59" t="s">
        <v>544</v>
      </c>
      <c r="AR671" s="59" t="s">
        <v>544</v>
      </c>
    </row>
    <row r="672" spans="34:44">
      <c r="AH672" s="3">
        <v>42292</v>
      </c>
      <c r="AI672" s="59" t="s">
        <v>544</v>
      </c>
      <c r="AJ672" s="59" t="s">
        <v>544</v>
      </c>
      <c r="AK672" s="59" t="s">
        <v>544</v>
      </c>
      <c r="AL672" s="59" t="s">
        <v>544</v>
      </c>
      <c r="AM672" s="59" t="s">
        <v>544</v>
      </c>
      <c r="AN672" s="59" t="s">
        <v>544</v>
      </c>
      <c r="AO672" s="59" t="s">
        <v>544</v>
      </c>
      <c r="AP672" s="59" t="s">
        <v>544</v>
      </c>
      <c r="AQ672" s="59" t="s">
        <v>544</v>
      </c>
      <c r="AR672" s="59" t="s">
        <v>544</v>
      </c>
    </row>
    <row r="673" spans="34:44">
      <c r="AH673" s="3">
        <v>42323</v>
      </c>
      <c r="AI673" s="59" t="s">
        <v>544</v>
      </c>
      <c r="AJ673" s="59" t="s">
        <v>544</v>
      </c>
      <c r="AK673" s="59" t="s">
        <v>544</v>
      </c>
      <c r="AL673" s="59" t="s">
        <v>544</v>
      </c>
      <c r="AM673" s="59" t="s">
        <v>544</v>
      </c>
      <c r="AN673" s="59" t="s">
        <v>544</v>
      </c>
      <c r="AO673" s="59" t="s">
        <v>544</v>
      </c>
      <c r="AP673" s="59" t="s">
        <v>544</v>
      </c>
      <c r="AQ673" s="59" t="s">
        <v>544</v>
      </c>
      <c r="AR673" s="59" t="s">
        <v>544</v>
      </c>
    </row>
    <row r="674" spans="34:44">
      <c r="AH674" s="3">
        <v>42353</v>
      </c>
      <c r="AI674" s="59" t="s">
        <v>544</v>
      </c>
      <c r="AJ674" s="59" t="s">
        <v>544</v>
      </c>
      <c r="AK674" s="59" t="s">
        <v>544</v>
      </c>
      <c r="AL674" s="59" t="s">
        <v>544</v>
      </c>
      <c r="AM674" s="59" t="s">
        <v>544</v>
      </c>
      <c r="AN674" s="59" t="s">
        <v>544</v>
      </c>
      <c r="AO674" s="59" t="s">
        <v>544</v>
      </c>
      <c r="AP674" s="59" t="s">
        <v>544</v>
      </c>
      <c r="AQ674" s="59" t="s">
        <v>544</v>
      </c>
      <c r="AR674" s="59" t="s">
        <v>544</v>
      </c>
    </row>
    <row r="675" spans="34:44">
      <c r="AH675" s="3">
        <v>42384</v>
      </c>
      <c r="AI675" s="59" t="s">
        <v>544</v>
      </c>
      <c r="AJ675" s="59" t="s">
        <v>544</v>
      </c>
      <c r="AK675" s="59" t="s">
        <v>544</v>
      </c>
      <c r="AL675" s="59" t="s">
        <v>544</v>
      </c>
      <c r="AM675" s="59" t="s">
        <v>544</v>
      </c>
      <c r="AN675" s="59" t="s">
        <v>544</v>
      </c>
      <c r="AO675" s="59" t="s">
        <v>544</v>
      </c>
      <c r="AP675" s="59" t="s">
        <v>544</v>
      </c>
      <c r="AQ675" s="59" t="s">
        <v>544</v>
      </c>
      <c r="AR675" s="59" t="s">
        <v>544</v>
      </c>
    </row>
    <row r="676" spans="34:44">
      <c r="AH676" s="3">
        <v>42415</v>
      </c>
      <c r="AI676" s="59" t="s">
        <v>544</v>
      </c>
      <c r="AJ676" s="59" t="s">
        <v>544</v>
      </c>
      <c r="AK676" s="59" t="s">
        <v>544</v>
      </c>
      <c r="AL676" s="59" t="s">
        <v>544</v>
      </c>
      <c r="AM676" s="59" t="s">
        <v>544</v>
      </c>
      <c r="AN676" s="59" t="s">
        <v>544</v>
      </c>
      <c r="AO676" s="59" t="s">
        <v>544</v>
      </c>
      <c r="AP676" s="59" t="s">
        <v>544</v>
      </c>
      <c r="AQ676" s="59" t="s">
        <v>544</v>
      </c>
      <c r="AR676" s="59" t="s">
        <v>544</v>
      </c>
    </row>
    <row r="677" spans="34:44">
      <c r="AH677" s="3">
        <v>42444</v>
      </c>
      <c r="AI677" s="59" t="s">
        <v>544</v>
      </c>
      <c r="AJ677" s="59" t="s">
        <v>544</v>
      </c>
      <c r="AK677" s="59" t="s">
        <v>544</v>
      </c>
      <c r="AL677" s="59" t="s">
        <v>544</v>
      </c>
      <c r="AM677" s="59" t="s">
        <v>544</v>
      </c>
      <c r="AN677" s="59" t="s">
        <v>544</v>
      </c>
      <c r="AO677" s="59" t="s">
        <v>544</v>
      </c>
      <c r="AP677" s="59" t="s">
        <v>544</v>
      </c>
      <c r="AQ677" s="59" t="s">
        <v>544</v>
      </c>
      <c r="AR677" s="59" t="s">
        <v>544</v>
      </c>
    </row>
    <row r="678" spans="34:44">
      <c r="AH678" s="3">
        <v>42475</v>
      </c>
      <c r="AI678" s="59" t="s">
        <v>544</v>
      </c>
      <c r="AJ678" s="59" t="s">
        <v>544</v>
      </c>
      <c r="AK678" s="59" t="s">
        <v>544</v>
      </c>
      <c r="AL678" s="59" t="s">
        <v>544</v>
      </c>
      <c r="AM678" s="59" t="s">
        <v>544</v>
      </c>
      <c r="AN678" s="59" t="s">
        <v>544</v>
      </c>
      <c r="AO678" s="59" t="s">
        <v>544</v>
      </c>
      <c r="AP678" s="59" t="s">
        <v>544</v>
      </c>
      <c r="AQ678" s="59" t="s">
        <v>544</v>
      </c>
      <c r="AR678" s="59" t="s">
        <v>544</v>
      </c>
    </row>
    <row r="679" spans="34:44">
      <c r="AH679" s="3">
        <v>42505</v>
      </c>
      <c r="AI679" s="59" t="s">
        <v>544</v>
      </c>
      <c r="AJ679" s="59" t="s">
        <v>544</v>
      </c>
      <c r="AK679" s="59" t="s">
        <v>544</v>
      </c>
      <c r="AL679" s="59" t="s">
        <v>544</v>
      </c>
      <c r="AM679" s="59" t="s">
        <v>544</v>
      </c>
      <c r="AN679" s="59" t="s">
        <v>544</v>
      </c>
      <c r="AO679" s="59" t="s">
        <v>544</v>
      </c>
      <c r="AP679" s="59" t="s">
        <v>544</v>
      </c>
      <c r="AQ679" s="59" t="s">
        <v>544</v>
      </c>
      <c r="AR679" s="59" t="s">
        <v>544</v>
      </c>
    </row>
    <row r="680" spans="34:44">
      <c r="AH680" s="3">
        <v>42536</v>
      </c>
      <c r="AI680" s="59" t="s">
        <v>544</v>
      </c>
      <c r="AJ680" s="59" t="s">
        <v>544</v>
      </c>
      <c r="AK680" s="59" t="s">
        <v>544</v>
      </c>
      <c r="AL680" s="59" t="s">
        <v>544</v>
      </c>
      <c r="AM680" s="59" t="s">
        <v>544</v>
      </c>
      <c r="AN680" s="59" t="s">
        <v>544</v>
      </c>
      <c r="AO680" s="59" t="s">
        <v>544</v>
      </c>
      <c r="AP680" s="59" t="s">
        <v>544</v>
      </c>
      <c r="AQ680" s="59" t="s">
        <v>544</v>
      </c>
      <c r="AR680" s="59" t="s">
        <v>544</v>
      </c>
    </row>
    <row r="681" spans="34:44">
      <c r="AH681" s="3">
        <v>42566</v>
      </c>
      <c r="AI681" s="59" t="s">
        <v>544</v>
      </c>
      <c r="AJ681" s="59" t="s">
        <v>544</v>
      </c>
      <c r="AK681" s="59" t="s">
        <v>544</v>
      </c>
      <c r="AL681" s="59" t="s">
        <v>544</v>
      </c>
      <c r="AM681" s="59" t="s">
        <v>544</v>
      </c>
      <c r="AN681" s="59" t="s">
        <v>544</v>
      </c>
      <c r="AO681" s="59" t="s">
        <v>544</v>
      </c>
      <c r="AP681" s="59" t="s">
        <v>544</v>
      </c>
      <c r="AQ681" s="59" t="s">
        <v>544</v>
      </c>
      <c r="AR681" s="59" t="s">
        <v>544</v>
      </c>
    </row>
    <row r="682" spans="34:44">
      <c r="AH682" s="3">
        <v>42597</v>
      </c>
      <c r="AI682" s="59" t="s">
        <v>544</v>
      </c>
      <c r="AJ682" s="59" t="s">
        <v>544</v>
      </c>
      <c r="AK682" s="59" t="s">
        <v>544</v>
      </c>
      <c r="AL682" s="59" t="s">
        <v>544</v>
      </c>
      <c r="AM682" s="59" t="s">
        <v>544</v>
      </c>
      <c r="AN682" s="59" t="s">
        <v>544</v>
      </c>
      <c r="AO682" s="59" t="s">
        <v>544</v>
      </c>
      <c r="AP682" s="59" t="s">
        <v>544</v>
      </c>
      <c r="AQ682" s="59" t="s">
        <v>544</v>
      </c>
      <c r="AR682" s="59" t="s">
        <v>544</v>
      </c>
    </row>
    <row r="683" spans="34:44">
      <c r="AH683" s="3">
        <v>42628</v>
      </c>
      <c r="AI683" s="59" t="s">
        <v>544</v>
      </c>
      <c r="AJ683" s="59" t="s">
        <v>544</v>
      </c>
      <c r="AK683" s="59" t="s">
        <v>544</v>
      </c>
      <c r="AL683" s="59" t="s">
        <v>544</v>
      </c>
      <c r="AM683" s="59" t="s">
        <v>544</v>
      </c>
      <c r="AN683" s="59" t="s">
        <v>544</v>
      </c>
      <c r="AO683" s="59" t="s">
        <v>544</v>
      </c>
      <c r="AP683" s="59" t="s">
        <v>544</v>
      </c>
      <c r="AQ683" s="59" t="s">
        <v>544</v>
      </c>
      <c r="AR683" s="59" t="s">
        <v>544</v>
      </c>
    </row>
    <row r="684" spans="34:44">
      <c r="AH684" s="3">
        <v>42658</v>
      </c>
      <c r="AI684" s="59" t="s">
        <v>544</v>
      </c>
      <c r="AJ684" s="59" t="s">
        <v>544</v>
      </c>
      <c r="AK684" s="59" t="s">
        <v>544</v>
      </c>
      <c r="AL684" s="59" t="s">
        <v>544</v>
      </c>
      <c r="AM684" s="59" t="s">
        <v>544</v>
      </c>
      <c r="AN684" s="59" t="s">
        <v>544</v>
      </c>
      <c r="AO684" s="59" t="s">
        <v>544</v>
      </c>
      <c r="AP684" s="59" t="s">
        <v>544</v>
      </c>
      <c r="AQ684" s="59" t="s">
        <v>544</v>
      </c>
      <c r="AR684" s="59" t="s">
        <v>544</v>
      </c>
    </row>
    <row r="685" spans="34:44">
      <c r="AH685" s="3">
        <v>42689</v>
      </c>
      <c r="AI685" s="59" t="s">
        <v>544</v>
      </c>
      <c r="AJ685" s="59" t="s">
        <v>544</v>
      </c>
      <c r="AK685" s="59" t="s">
        <v>544</v>
      </c>
      <c r="AL685" s="59" t="s">
        <v>544</v>
      </c>
      <c r="AM685" s="59" t="s">
        <v>544</v>
      </c>
      <c r="AN685" s="59" t="s">
        <v>544</v>
      </c>
      <c r="AO685" s="59" t="s">
        <v>544</v>
      </c>
      <c r="AP685" s="59" t="s">
        <v>544</v>
      </c>
      <c r="AQ685" s="59" t="s">
        <v>544</v>
      </c>
      <c r="AR685" s="59" t="s">
        <v>544</v>
      </c>
    </row>
    <row r="686" spans="34:44">
      <c r="AH686" s="3">
        <v>42719</v>
      </c>
      <c r="AI686" s="59" t="s">
        <v>544</v>
      </c>
      <c r="AJ686" s="59" t="s">
        <v>544</v>
      </c>
      <c r="AK686" s="59" t="s">
        <v>544</v>
      </c>
      <c r="AL686" s="59" t="s">
        <v>544</v>
      </c>
      <c r="AM686" s="59" t="s">
        <v>544</v>
      </c>
      <c r="AN686" s="59" t="s">
        <v>544</v>
      </c>
      <c r="AO686" s="59" t="s">
        <v>544</v>
      </c>
      <c r="AP686" s="59" t="s">
        <v>544</v>
      </c>
      <c r="AQ686" s="59" t="s">
        <v>544</v>
      </c>
      <c r="AR686" s="59" t="s">
        <v>544</v>
      </c>
    </row>
    <row r="687" spans="34:44">
      <c r="AH687" s="3">
        <v>42750</v>
      </c>
      <c r="AI687" s="59" t="s">
        <v>544</v>
      </c>
      <c r="AJ687" s="59" t="s">
        <v>544</v>
      </c>
      <c r="AK687" s="59" t="s">
        <v>544</v>
      </c>
      <c r="AL687" s="59" t="s">
        <v>544</v>
      </c>
      <c r="AM687" s="59" t="s">
        <v>544</v>
      </c>
      <c r="AN687" s="59" t="s">
        <v>544</v>
      </c>
      <c r="AO687" s="59" t="s">
        <v>544</v>
      </c>
      <c r="AP687" s="59" t="s">
        <v>544</v>
      </c>
      <c r="AQ687" s="59" t="s">
        <v>544</v>
      </c>
      <c r="AR687" s="59" t="s">
        <v>544</v>
      </c>
    </row>
    <row r="688" spans="34:44">
      <c r="AH688" s="3">
        <v>42781</v>
      </c>
      <c r="AI688" s="59" t="s">
        <v>544</v>
      </c>
      <c r="AJ688" s="59" t="s">
        <v>544</v>
      </c>
      <c r="AK688" s="59" t="s">
        <v>544</v>
      </c>
      <c r="AL688" s="59" t="s">
        <v>544</v>
      </c>
      <c r="AM688" s="59" t="s">
        <v>544</v>
      </c>
      <c r="AN688" s="59" t="s">
        <v>544</v>
      </c>
      <c r="AO688" s="59" t="s">
        <v>544</v>
      </c>
      <c r="AP688" s="59" t="s">
        <v>544</v>
      </c>
      <c r="AQ688" s="59" t="s">
        <v>544</v>
      </c>
      <c r="AR688" s="59" t="s">
        <v>544</v>
      </c>
    </row>
    <row r="689" spans="34:44">
      <c r="AH689" s="3">
        <v>42809</v>
      </c>
      <c r="AI689" s="59" t="s">
        <v>544</v>
      </c>
      <c r="AJ689" s="59" t="s">
        <v>544</v>
      </c>
      <c r="AK689" s="59" t="s">
        <v>544</v>
      </c>
      <c r="AL689" s="59" t="s">
        <v>544</v>
      </c>
      <c r="AM689" s="59" t="s">
        <v>544</v>
      </c>
      <c r="AN689" s="59" t="s">
        <v>544</v>
      </c>
      <c r="AO689" s="59" t="s">
        <v>544</v>
      </c>
      <c r="AP689" s="59" t="s">
        <v>544</v>
      </c>
      <c r="AQ689" s="59" t="s">
        <v>544</v>
      </c>
      <c r="AR689" s="59" t="s">
        <v>544</v>
      </c>
    </row>
    <row r="690" spans="34:44">
      <c r="AH690" s="3">
        <v>42840</v>
      </c>
      <c r="AI690" s="59" t="s">
        <v>544</v>
      </c>
      <c r="AJ690" s="59" t="s">
        <v>544</v>
      </c>
      <c r="AK690" s="59" t="s">
        <v>544</v>
      </c>
      <c r="AL690" s="59" t="s">
        <v>544</v>
      </c>
      <c r="AM690" s="59" t="s">
        <v>544</v>
      </c>
      <c r="AN690" s="59" t="s">
        <v>544</v>
      </c>
      <c r="AO690" s="59" t="s">
        <v>544</v>
      </c>
      <c r="AP690" s="59" t="s">
        <v>544</v>
      </c>
      <c r="AQ690" s="59" t="s">
        <v>544</v>
      </c>
      <c r="AR690" s="59" t="s">
        <v>544</v>
      </c>
    </row>
    <row r="691" spans="34:44">
      <c r="AH691" s="3">
        <v>42870</v>
      </c>
      <c r="AI691" s="59" t="s">
        <v>544</v>
      </c>
      <c r="AJ691" s="59" t="s">
        <v>544</v>
      </c>
      <c r="AK691" s="59" t="s">
        <v>544</v>
      </c>
      <c r="AL691" s="59" t="s">
        <v>544</v>
      </c>
      <c r="AM691" s="59" t="s">
        <v>544</v>
      </c>
      <c r="AN691" s="59" t="s">
        <v>544</v>
      </c>
      <c r="AO691" s="59" t="s">
        <v>544</v>
      </c>
      <c r="AP691" s="59" t="s">
        <v>544</v>
      </c>
      <c r="AQ691" s="59" t="s">
        <v>544</v>
      </c>
      <c r="AR691" s="59" t="s">
        <v>544</v>
      </c>
    </row>
    <row r="692" spans="34:44">
      <c r="AH692" s="3">
        <v>42901</v>
      </c>
      <c r="AI692" s="59" t="s">
        <v>544</v>
      </c>
      <c r="AJ692" s="59" t="s">
        <v>544</v>
      </c>
      <c r="AK692" s="59" t="s">
        <v>544</v>
      </c>
      <c r="AL692" s="59" t="s">
        <v>544</v>
      </c>
      <c r="AM692" s="59" t="s">
        <v>544</v>
      </c>
      <c r="AN692" s="59" t="s">
        <v>544</v>
      </c>
      <c r="AO692" s="59" t="s">
        <v>544</v>
      </c>
      <c r="AP692" s="59" t="s">
        <v>544</v>
      </c>
      <c r="AQ692" s="59" t="s">
        <v>544</v>
      </c>
      <c r="AR692" s="59" t="s">
        <v>544</v>
      </c>
    </row>
    <row r="693" spans="34:44">
      <c r="AH693" s="3">
        <v>42931</v>
      </c>
      <c r="AI693" s="59" t="s">
        <v>544</v>
      </c>
      <c r="AJ693" s="59" t="s">
        <v>544</v>
      </c>
      <c r="AK693" s="59" t="s">
        <v>544</v>
      </c>
      <c r="AL693" s="59" t="s">
        <v>544</v>
      </c>
      <c r="AM693" s="59" t="s">
        <v>544</v>
      </c>
      <c r="AN693" s="59" t="s">
        <v>544</v>
      </c>
      <c r="AO693" s="59" t="s">
        <v>544</v>
      </c>
      <c r="AP693" s="59" t="s">
        <v>544</v>
      </c>
      <c r="AQ693" s="59" t="s">
        <v>544</v>
      </c>
      <c r="AR693" s="59" t="s">
        <v>544</v>
      </c>
    </row>
    <row r="694" spans="34:44">
      <c r="AH694" s="3">
        <v>42962</v>
      </c>
      <c r="AI694" s="59" t="s">
        <v>544</v>
      </c>
      <c r="AJ694" s="59" t="s">
        <v>544</v>
      </c>
      <c r="AK694" s="59" t="s">
        <v>544</v>
      </c>
      <c r="AL694" s="59" t="s">
        <v>544</v>
      </c>
      <c r="AM694" s="59" t="s">
        <v>544</v>
      </c>
      <c r="AN694" s="59" t="s">
        <v>544</v>
      </c>
      <c r="AO694" s="59" t="s">
        <v>544</v>
      </c>
      <c r="AP694" s="59" t="s">
        <v>544</v>
      </c>
      <c r="AQ694" s="59" t="s">
        <v>544</v>
      </c>
      <c r="AR694" s="59" t="s">
        <v>544</v>
      </c>
    </row>
    <row r="695" spans="34:44">
      <c r="AH695" s="3">
        <v>42993</v>
      </c>
      <c r="AI695" s="59" t="s">
        <v>544</v>
      </c>
      <c r="AJ695" s="59" t="s">
        <v>544</v>
      </c>
      <c r="AK695" s="59" t="s">
        <v>544</v>
      </c>
      <c r="AL695" s="59" t="s">
        <v>544</v>
      </c>
      <c r="AM695" s="59" t="s">
        <v>544</v>
      </c>
      <c r="AN695" s="59" t="s">
        <v>544</v>
      </c>
      <c r="AO695" s="59" t="s">
        <v>544</v>
      </c>
      <c r="AP695" s="59" t="s">
        <v>544</v>
      </c>
      <c r="AQ695" s="59" t="s">
        <v>544</v>
      </c>
      <c r="AR695" s="59" t="s">
        <v>544</v>
      </c>
    </row>
    <row r="696" spans="34:44">
      <c r="AH696" s="3">
        <v>43023</v>
      </c>
      <c r="AI696" s="59" t="s">
        <v>544</v>
      </c>
      <c r="AJ696" s="59" t="s">
        <v>544</v>
      </c>
      <c r="AK696" s="59" t="s">
        <v>544</v>
      </c>
      <c r="AL696" s="59" t="s">
        <v>544</v>
      </c>
      <c r="AM696" s="59" t="s">
        <v>544</v>
      </c>
      <c r="AN696" s="59" t="s">
        <v>544</v>
      </c>
      <c r="AO696" s="59" t="s">
        <v>544</v>
      </c>
      <c r="AP696" s="59" t="s">
        <v>544</v>
      </c>
      <c r="AQ696" s="59" t="s">
        <v>544</v>
      </c>
      <c r="AR696" s="59" t="s">
        <v>544</v>
      </c>
    </row>
    <row r="697" spans="34:44">
      <c r="AH697" s="3">
        <v>43054</v>
      </c>
      <c r="AI697" s="59" t="s">
        <v>544</v>
      </c>
      <c r="AJ697" s="59" t="s">
        <v>544</v>
      </c>
      <c r="AK697" s="59" t="s">
        <v>544</v>
      </c>
      <c r="AL697" s="59" t="s">
        <v>544</v>
      </c>
      <c r="AM697" s="59" t="s">
        <v>544</v>
      </c>
      <c r="AN697" s="59" t="s">
        <v>544</v>
      </c>
      <c r="AO697" s="59" t="s">
        <v>544</v>
      </c>
      <c r="AP697" s="59" t="s">
        <v>544</v>
      </c>
      <c r="AQ697" s="59" t="s">
        <v>544</v>
      </c>
      <c r="AR697" s="59" t="s">
        <v>544</v>
      </c>
    </row>
    <row r="698" spans="34:44">
      <c r="AH698" s="3">
        <v>43084</v>
      </c>
      <c r="AI698" s="59" t="s">
        <v>544</v>
      </c>
      <c r="AJ698" s="59" t="s">
        <v>544</v>
      </c>
      <c r="AK698" s="59" t="s">
        <v>544</v>
      </c>
      <c r="AL698" s="59" t="s">
        <v>544</v>
      </c>
      <c r="AM698" s="59" t="s">
        <v>544</v>
      </c>
      <c r="AN698" s="59" t="s">
        <v>544</v>
      </c>
      <c r="AO698" s="59" t="s">
        <v>544</v>
      </c>
      <c r="AP698" s="59" t="s">
        <v>544</v>
      </c>
      <c r="AQ698" s="59" t="s">
        <v>544</v>
      </c>
      <c r="AR698" s="59" t="s">
        <v>544</v>
      </c>
    </row>
    <row r="699" spans="34:44">
      <c r="AH699" s="3">
        <v>43115</v>
      </c>
      <c r="AI699" s="59" t="s">
        <v>544</v>
      </c>
      <c r="AJ699" s="59" t="s">
        <v>544</v>
      </c>
      <c r="AK699" s="59" t="s">
        <v>544</v>
      </c>
      <c r="AL699" s="59" t="s">
        <v>544</v>
      </c>
      <c r="AM699" s="59" t="s">
        <v>544</v>
      </c>
      <c r="AN699" s="59" t="s">
        <v>544</v>
      </c>
      <c r="AO699" s="59" t="s">
        <v>544</v>
      </c>
      <c r="AP699" s="59" t="s">
        <v>544</v>
      </c>
      <c r="AQ699" s="59" t="s">
        <v>544</v>
      </c>
      <c r="AR699" s="59" t="s">
        <v>544</v>
      </c>
    </row>
    <row r="700" spans="34:44">
      <c r="AH700" s="3">
        <v>43146</v>
      </c>
      <c r="AI700" s="59" t="s">
        <v>544</v>
      </c>
      <c r="AJ700" s="59" t="s">
        <v>544</v>
      </c>
      <c r="AK700" s="59" t="s">
        <v>544</v>
      </c>
      <c r="AL700" s="59" t="s">
        <v>544</v>
      </c>
      <c r="AM700" s="59" t="s">
        <v>544</v>
      </c>
      <c r="AN700" s="59" t="s">
        <v>544</v>
      </c>
      <c r="AO700" s="59" t="s">
        <v>544</v>
      </c>
      <c r="AP700" s="59" t="s">
        <v>544</v>
      </c>
      <c r="AQ700" s="59" t="s">
        <v>544</v>
      </c>
      <c r="AR700" s="59" t="s">
        <v>544</v>
      </c>
    </row>
    <row r="701" spans="34:44">
      <c r="AH701" s="3">
        <v>43174</v>
      </c>
      <c r="AI701" s="59" t="s">
        <v>544</v>
      </c>
      <c r="AJ701" s="59" t="s">
        <v>544</v>
      </c>
      <c r="AK701" s="59" t="s">
        <v>544</v>
      </c>
      <c r="AL701" s="59" t="s">
        <v>544</v>
      </c>
      <c r="AM701" s="59" t="s">
        <v>544</v>
      </c>
      <c r="AN701" s="59" t="s">
        <v>544</v>
      </c>
      <c r="AO701" s="59" t="s">
        <v>544</v>
      </c>
      <c r="AP701" s="59" t="s">
        <v>544</v>
      </c>
      <c r="AQ701" s="59" t="s">
        <v>544</v>
      </c>
      <c r="AR701" s="59" t="s">
        <v>544</v>
      </c>
    </row>
    <row r="702" spans="34:44">
      <c r="AH702" s="3">
        <v>43205</v>
      </c>
      <c r="AI702" s="59" t="s">
        <v>544</v>
      </c>
      <c r="AJ702" s="59" t="s">
        <v>544</v>
      </c>
      <c r="AK702" s="59" t="s">
        <v>544</v>
      </c>
      <c r="AL702" s="59" t="s">
        <v>544</v>
      </c>
      <c r="AM702" s="59" t="s">
        <v>544</v>
      </c>
      <c r="AN702" s="59" t="s">
        <v>544</v>
      </c>
      <c r="AO702" s="59" t="s">
        <v>544</v>
      </c>
      <c r="AP702" s="59" t="s">
        <v>544</v>
      </c>
      <c r="AQ702" s="59" t="s">
        <v>544</v>
      </c>
      <c r="AR702" s="59" t="s">
        <v>544</v>
      </c>
    </row>
    <row r="703" spans="34:44">
      <c r="AH703" s="3">
        <v>43235</v>
      </c>
      <c r="AI703" s="59" t="s">
        <v>544</v>
      </c>
      <c r="AJ703" s="59" t="s">
        <v>544</v>
      </c>
      <c r="AK703" s="59" t="s">
        <v>544</v>
      </c>
      <c r="AL703" s="59" t="s">
        <v>544</v>
      </c>
      <c r="AM703" s="59" t="s">
        <v>544</v>
      </c>
      <c r="AN703" s="59" t="s">
        <v>544</v>
      </c>
      <c r="AO703" s="59" t="s">
        <v>544</v>
      </c>
      <c r="AP703" s="59" t="s">
        <v>544</v>
      </c>
      <c r="AQ703" s="59" t="s">
        <v>544</v>
      </c>
      <c r="AR703" s="59" t="s">
        <v>544</v>
      </c>
    </row>
    <row r="704" spans="34:44">
      <c r="AH704" s="3">
        <v>43266</v>
      </c>
      <c r="AI704" s="59" t="s">
        <v>544</v>
      </c>
      <c r="AJ704" s="59" t="s">
        <v>544</v>
      </c>
      <c r="AK704" s="59" t="s">
        <v>544</v>
      </c>
      <c r="AL704" s="59" t="s">
        <v>544</v>
      </c>
      <c r="AM704" s="59" t="s">
        <v>544</v>
      </c>
      <c r="AN704" s="59" t="s">
        <v>544</v>
      </c>
      <c r="AO704" s="59" t="s">
        <v>544</v>
      </c>
      <c r="AP704" s="59" t="s">
        <v>544</v>
      </c>
      <c r="AQ704" s="59" t="s">
        <v>544</v>
      </c>
      <c r="AR704" s="59" t="s">
        <v>544</v>
      </c>
    </row>
    <row r="705" spans="34:44">
      <c r="AH705" s="3">
        <v>43296</v>
      </c>
      <c r="AI705" s="59" t="s">
        <v>544</v>
      </c>
      <c r="AJ705" s="59" t="s">
        <v>544</v>
      </c>
      <c r="AK705" s="59" t="s">
        <v>544</v>
      </c>
      <c r="AL705" s="59" t="s">
        <v>544</v>
      </c>
      <c r="AM705" s="59" t="s">
        <v>544</v>
      </c>
      <c r="AN705" s="59" t="s">
        <v>544</v>
      </c>
      <c r="AO705" s="59" t="s">
        <v>544</v>
      </c>
      <c r="AP705" s="59" t="s">
        <v>544</v>
      </c>
      <c r="AQ705" s="59" t="s">
        <v>544</v>
      </c>
      <c r="AR705" s="59" t="s">
        <v>544</v>
      </c>
    </row>
    <row r="706" spans="34:44">
      <c r="AH706" s="3">
        <v>43327</v>
      </c>
      <c r="AI706" s="59" t="s">
        <v>544</v>
      </c>
      <c r="AJ706" s="59" t="s">
        <v>544</v>
      </c>
      <c r="AK706" s="59" t="s">
        <v>544</v>
      </c>
      <c r="AL706" s="59" t="s">
        <v>544</v>
      </c>
      <c r="AM706" s="59" t="s">
        <v>544</v>
      </c>
      <c r="AN706" s="59" t="s">
        <v>544</v>
      </c>
      <c r="AO706" s="59" t="s">
        <v>544</v>
      </c>
      <c r="AP706" s="59" t="s">
        <v>544</v>
      </c>
      <c r="AQ706" s="59" t="s">
        <v>544</v>
      </c>
      <c r="AR706" s="59" t="s">
        <v>544</v>
      </c>
    </row>
    <row r="707" spans="34:44">
      <c r="AH707" s="3">
        <v>43358</v>
      </c>
      <c r="AI707" s="59" t="s">
        <v>544</v>
      </c>
      <c r="AJ707" s="59" t="s">
        <v>544</v>
      </c>
      <c r="AK707" s="59" t="s">
        <v>544</v>
      </c>
      <c r="AL707" s="59" t="s">
        <v>544</v>
      </c>
      <c r="AM707" s="59" t="s">
        <v>544</v>
      </c>
      <c r="AN707" s="59" t="s">
        <v>544</v>
      </c>
      <c r="AO707" s="59" t="s">
        <v>544</v>
      </c>
      <c r="AP707" s="59" t="s">
        <v>544</v>
      </c>
      <c r="AQ707" s="59" t="s">
        <v>544</v>
      </c>
      <c r="AR707" s="59" t="s">
        <v>544</v>
      </c>
    </row>
    <row r="708" spans="34:44">
      <c r="AH708" s="3">
        <v>43388</v>
      </c>
      <c r="AI708" s="59" t="s">
        <v>544</v>
      </c>
      <c r="AJ708" s="59" t="s">
        <v>544</v>
      </c>
      <c r="AK708" s="59" t="s">
        <v>544</v>
      </c>
      <c r="AL708" s="59" t="s">
        <v>544</v>
      </c>
      <c r="AM708" s="59" t="s">
        <v>544</v>
      </c>
      <c r="AN708" s="59" t="s">
        <v>544</v>
      </c>
      <c r="AO708" s="59" t="s">
        <v>544</v>
      </c>
      <c r="AP708" s="59" t="s">
        <v>544</v>
      </c>
      <c r="AQ708" s="59" t="s">
        <v>544</v>
      </c>
      <c r="AR708" s="59" t="s">
        <v>544</v>
      </c>
    </row>
    <row r="709" spans="34:44">
      <c r="AH709" s="3">
        <v>43419</v>
      </c>
      <c r="AI709" s="59" t="s">
        <v>544</v>
      </c>
      <c r="AJ709" s="59" t="s">
        <v>544</v>
      </c>
      <c r="AK709" s="59" t="s">
        <v>544</v>
      </c>
      <c r="AL709" s="59" t="s">
        <v>544</v>
      </c>
      <c r="AM709" s="59" t="s">
        <v>544</v>
      </c>
      <c r="AN709" s="59" t="s">
        <v>544</v>
      </c>
      <c r="AO709" s="59" t="s">
        <v>544</v>
      </c>
      <c r="AP709" s="59" t="s">
        <v>544</v>
      </c>
      <c r="AQ709" s="59" t="s">
        <v>544</v>
      </c>
      <c r="AR709" s="59" t="s">
        <v>544</v>
      </c>
    </row>
    <row r="710" spans="34:44">
      <c r="AH710" s="3">
        <v>43449</v>
      </c>
      <c r="AI710" s="59" t="s">
        <v>544</v>
      </c>
      <c r="AJ710" s="59" t="s">
        <v>544</v>
      </c>
      <c r="AK710" s="59" t="s">
        <v>544</v>
      </c>
      <c r="AL710" s="59" t="s">
        <v>544</v>
      </c>
      <c r="AM710" s="59" t="s">
        <v>544</v>
      </c>
      <c r="AN710" s="59" t="s">
        <v>544</v>
      </c>
      <c r="AO710" s="59" t="s">
        <v>544</v>
      </c>
      <c r="AP710" s="59" t="s">
        <v>544</v>
      </c>
      <c r="AQ710" s="59" t="s">
        <v>544</v>
      </c>
      <c r="AR710" s="59" t="s">
        <v>544</v>
      </c>
    </row>
    <row r="711" spans="34:44">
      <c r="AH711" s="3">
        <v>43480</v>
      </c>
      <c r="AI711" s="59" t="s">
        <v>544</v>
      </c>
      <c r="AJ711" s="59" t="s">
        <v>544</v>
      </c>
      <c r="AK711" s="59" t="s">
        <v>544</v>
      </c>
      <c r="AL711" s="59" t="s">
        <v>544</v>
      </c>
      <c r="AM711" s="59" t="s">
        <v>544</v>
      </c>
      <c r="AN711" s="59" t="s">
        <v>544</v>
      </c>
      <c r="AO711" s="59" t="s">
        <v>544</v>
      </c>
      <c r="AP711" s="59" t="s">
        <v>544</v>
      </c>
      <c r="AQ711" s="59" t="s">
        <v>544</v>
      </c>
      <c r="AR711" s="59" t="s">
        <v>544</v>
      </c>
    </row>
    <row r="712" spans="34:44">
      <c r="AH712" s="3">
        <v>43511</v>
      </c>
      <c r="AI712" s="59" t="s">
        <v>544</v>
      </c>
      <c r="AJ712" s="59" t="s">
        <v>544</v>
      </c>
      <c r="AK712" s="59" t="s">
        <v>544</v>
      </c>
      <c r="AL712" s="59" t="s">
        <v>544</v>
      </c>
      <c r="AM712" s="59" t="s">
        <v>544</v>
      </c>
      <c r="AN712" s="59" t="s">
        <v>544</v>
      </c>
      <c r="AO712" s="59" t="s">
        <v>544</v>
      </c>
      <c r="AP712" s="59" t="s">
        <v>544</v>
      </c>
      <c r="AQ712" s="59" t="s">
        <v>544</v>
      </c>
      <c r="AR712" s="59" t="s">
        <v>544</v>
      </c>
    </row>
    <row r="713" spans="34:44">
      <c r="AH713" s="3">
        <v>43539</v>
      </c>
      <c r="AI713" s="59" t="s">
        <v>544</v>
      </c>
      <c r="AJ713" s="59" t="s">
        <v>544</v>
      </c>
      <c r="AK713" s="59" t="s">
        <v>544</v>
      </c>
      <c r="AL713" s="59" t="s">
        <v>544</v>
      </c>
      <c r="AM713" s="59" t="s">
        <v>544</v>
      </c>
      <c r="AN713" s="59" t="s">
        <v>544</v>
      </c>
      <c r="AO713" s="59" t="s">
        <v>544</v>
      </c>
      <c r="AP713" s="59" t="s">
        <v>544</v>
      </c>
      <c r="AQ713" s="59" t="s">
        <v>544</v>
      </c>
      <c r="AR713" s="59" t="s">
        <v>544</v>
      </c>
    </row>
    <row r="714" spans="34:44">
      <c r="AH714" s="3">
        <v>43570</v>
      </c>
      <c r="AI714" s="59" t="s">
        <v>544</v>
      </c>
      <c r="AJ714" s="59" t="s">
        <v>544</v>
      </c>
      <c r="AK714" s="59" t="s">
        <v>544</v>
      </c>
      <c r="AL714" s="59" t="s">
        <v>544</v>
      </c>
      <c r="AM714" s="59" t="s">
        <v>544</v>
      </c>
      <c r="AN714" s="59" t="s">
        <v>544</v>
      </c>
      <c r="AO714" s="59" t="s">
        <v>544</v>
      </c>
      <c r="AP714" s="59" t="s">
        <v>544</v>
      </c>
      <c r="AQ714" s="59" t="s">
        <v>544</v>
      </c>
      <c r="AR714" s="59" t="s">
        <v>544</v>
      </c>
    </row>
    <row r="715" spans="34:44">
      <c r="AH715" s="3">
        <v>43600</v>
      </c>
      <c r="AI715" s="59" t="s">
        <v>544</v>
      </c>
      <c r="AJ715" s="59" t="s">
        <v>544</v>
      </c>
      <c r="AK715" s="59" t="s">
        <v>544</v>
      </c>
      <c r="AL715" s="59" t="s">
        <v>544</v>
      </c>
      <c r="AM715" s="59" t="s">
        <v>544</v>
      </c>
      <c r="AN715" s="59" t="s">
        <v>544</v>
      </c>
      <c r="AO715" s="59" t="s">
        <v>544</v>
      </c>
      <c r="AP715" s="59" t="s">
        <v>544</v>
      </c>
      <c r="AQ715" s="59" t="s">
        <v>544</v>
      </c>
      <c r="AR715" s="59" t="s">
        <v>544</v>
      </c>
    </row>
    <row r="716" spans="34:44">
      <c r="AH716" s="3">
        <v>43631</v>
      </c>
      <c r="AI716" s="59" t="s">
        <v>544</v>
      </c>
      <c r="AJ716" s="59" t="s">
        <v>544</v>
      </c>
      <c r="AK716" s="59" t="s">
        <v>544</v>
      </c>
      <c r="AL716" s="59" t="s">
        <v>544</v>
      </c>
      <c r="AM716" s="59" t="s">
        <v>544</v>
      </c>
      <c r="AN716" s="59" t="s">
        <v>544</v>
      </c>
      <c r="AO716" s="59" t="s">
        <v>544</v>
      </c>
      <c r="AP716" s="59" t="s">
        <v>544</v>
      </c>
      <c r="AQ716" s="59" t="s">
        <v>544</v>
      </c>
      <c r="AR716" s="59" t="s">
        <v>544</v>
      </c>
    </row>
    <row r="717" spans="34:44">
      <c r="AH717" s="3">
        <v>43661</v>
      </c>
      <c r="AI717" s="59" t="s">
        <v>544</v>
      </c>
      <c r="AJ717" s="59" t="s">
        <v>544</v>
      </c>
      <c r="AK717" s="59" t="s">
        <v>544</v>
      </c>
      <c r="AL717" s="59" t="s">
        <v>544</v>
      </c>
      <c r="AM717" s="59" t="s">
        <v>544</v>
      </c>
      <c r="AN717" s="59" t="s">
        <v>544</v>
      </c>
      <c r="AO717" s="59" t="s">
        <v>544</v>
      </c>
      <c r="AP717" s="59" t="s">
        <v>544</v>
      </c>
      <c r="AQ717" s="59" t="s">
        <v>544</v>
      </c>
      <c r="AR717" s="59" t="s">
        <v>544</v>
      </c>
    </row>
    <row r="718" spans="34:44">
      <c r="AH718" s="3">
        <v>43692</v>
      </c>
      <c r="AI718" s="59" t="s">
        <v>544</v>
      </c>
      <c r="AJ718" s="59" t="s">
        <v>544</v>
      </c>
      <c r="AK718" s="59" t="s">
        <v>544</v>
      </c>
      <c r="AL718" s="59" t="s">
        <v>544</v>
      </c>
      <c r="AM718" s="59" t="s">
        <v>544</v>
      </c>
      <c r="AN718" s="59" t="s">
        <v>544</v>
      </c>
      <c r="AO718" s="59" t="s">
        <v>544</v>
      </c>
      <c r="AP718" s="59" t="s">
        <v>544</v>
      </c>
      <c r="AQ718" s="59" t="s">
        <v>544</v>
      </c>
      <c r="AR718" s="59" t="s">
        <v>544</v>
      </c>
    </row>
    <row r="719" spans="34:44">
      <c r="AH719" s="3">
        <v>43723</v>
      </c>
      <c r="AI719" s="59" t="s">
        <v>544</v>
      </c>
      <c r="AJ719" s="59" t="s">
        <v>544</v>
      </c>
      <c r="AK719" s="59" t="s">
        <v>544</v>
      </c>
      <c r="AL719" s="59" t="s">
        <v>544</v>
      </c>
      <c r="AM719" s="59" t="s">
        <v>544</v>
      </c>
      <c r="AN719" s="59" t="s">
        <v>544</v>
      </c>
      <c r="AO719" s="59" t="s">
        <v>544</v>
      </c>
      <c r="AP719" s="59" t="s">
        <v>544</v>
      </c>
      <c r="AQ719" s="59" t="s">
        <v>544</v>
      </c>
      <c r="AR719" s="59" t="s">
        <v>544</v>
      </c>
    </row>
    <row r="720" spans="34:44">
      <c r="AH720" s="3">
        <v>43753</v>
      </c>
      <c r="AI720" s="59" t="s">
        <v>544</v>
      </c>
      <c r="AJ720" s="59" t="s">
        <v>544</v>
      </c>
      <c r="AK720" s="59" t="s">
        <v>544</v>
      </c>
      <c r="AL720" s="59" t="s">
        <v>544</v>
      </c>
      <c r="AM720" s="59" t="s">
        <v>544</v>
      </c>
      <c r="AN720" s="59" t="s">
        <v>544</v>
      </c>
      <c r="AO720" s="59" t="s">
        <v>544</v>
      </c>
      <c r="AP720" s="59" t="s">
        <v>544</v>
      </c>
      <c r="AQ720" s="59" t="s">
        <v>544</v>
      </c>
      <c r="AR720" s="59" t="s">
        <v>544</v>
      </c>
    </row>
    <row r="721" spans="34:44">
      <c r="AH721" s="3">
        <v>43784</v>
      </c>
      <c r="AI721" s="59" t="s">
        <v>544</v>
      </c>
      <c r="AJ721" s="59" t="s">
        <v>544</v>
      </c>
      <c r="AK721" s="59" t="s">
        <v>544</v>
      </c>
      <c r="AL721" s="59" t="s">
        <v>544</v>
      </c>
      <c r="AM721" s="59" t="s">
        <v>544</v>
      </c>
      <c r="AN721" s="59" t="s">
        <v>544</v>
      </c>
      <c r="AO721" s="59" t="s">
        <v>544</v>
      </c>
      <c r="AP721" s="59" t="s">
        <v>544</v>
      </c>
      <c r="AQ721" s="59" t="s">
        <v>544</v>
      </c>
      <c r="AR721" s="59" t="s">
        <v>544</v>
      </c>
    </row>
    <row r="722" spans="34:44">
      <c r="AH722" s="3">
        <v>43814</v>
      </c>
      <c r="AI722" s="59" t="s">
        <v>544</v>
      </c>
      <c r="AJ722" s="59" t="s">
        <v>544</v>
      </c>
      <c r="AK722" s="59" t="s">
        <v>544</v>
      </c>
      <c r="AL722" s="59" t="s">
        <v>544</v>
      </c>
      <c r="AM722" s="59" t="s">
        <v>544</v>
      </c>
      <c r="AN722" s="59" t="s">
        <v>544</v>
      </c>
      <c r="AO722" s="59" t="s">
        <v>544</v>
      </c>
      <c r="AP722" s="59" t="s">
        <v>544</v>
      </c>
      <c r="AQ722" s="59" t="s">
        <v>544</v>
      </c>
      <c r="AR722" s="59" t="s">
        <v>544</v>
      </c>
    </row>
    <row r="723" spans="34:44">
      <c r="AH723" s="3">
        <v>43845</v>
      </c>
      <c r="AI723" s="59" t="s">
        <v>544</v>
      </c>
      <c r="AJ723" s="59" t="s">
        <v>544</v>
      </c>
      <c r="AK723" s="59" t="s">
        <v>544</v>
      </c>
      <c r="AL723" s="59" t="s">
        <v>544</v>
      </c>
      <c r="AM723" s="59" t="s">
        <v>544</v>
      </c>
      <c r="AN723" s="59" t="s">
        <v>544</v>
      </c>
      <c r="AO723" s="59" t="s">
        <v>544</v>
      </c>
      <c r="AP723" s="59" t="s">
        <v>544</v>
      </c>
      <c r="AQ723" s="59" t="s">
        <v>544</v>
      </c>
      <c r="AR723" s="59" t="s">
        <v>544</v>
      </c>
    </row>
    <row r="724" spans="34:44">
      <c r="AH724" s="3">
        <v>43876</v>
      </c>
      <c r="AI724" s="59" t="s">
        <v>544</v>
      </c>
      <c r="AJ724" s="59" t="s">
        <v>544</v>
      </c>
      <c r="AK724" s="59" t="s">
        <v>544</v>
      </c>
      <c r="AL724" s="59" t="s">
        <v>544</v>
      </c>
      <c r="AM724" s="59" t="s">
        <v>544</v>
      </c>
      <c r="AN724" s="59" t="s">
        <v>544</v>
      </c>
      <c r="AO724" s="59" t="s">
        <v>544</v>
      </c>
      <c r="AP724" s="59" t="s">
        <v>544</v>
      </c>
      <c r="AQ724" s="59" t="s">
        <v>544</v>
      </c>
      <c r="AR724" s="59" t="s">
        <v>544</v>
      </c>
    </row>
    <row r="725" spans="34:44">
      <c r="AH725" s="3">
        <v>43905</v>
      </c>
      <c r="AI725" s="59" t="s">
        <v>544</v>
      </c>
      <c r="AJ725" s="59" t="s">
        <v>544</v>
      </c>
      <c r="AK725" s="59" t="s">
        <v>544</v>
      </c>
      <c r="AL725" s="59" t="s">
        <v>544</v>
      </c>
      <c r="AM725" s="59" t="s">
        <v>544</v>
      </c>
      <c r="AN725" s="59" t="s">
        <v>544</v>
      </c>
      <c r="AO725" s="59" t="s">
        <v>544</v>
      </c>
      <c r="AP725" s="59" t="s">
        <v>544</v>
      </c>
      <c r="AQ725" s="59" t="s">
        <v>544</v>
      </c>
      <c r="AR725" s="59" t="s">
        <v>544</v>
      </c>
    </row>
    <row r="726" spans="34:44">
      <c r="AH726" s="3">
        <v>43936</v>
      </c>
      <c r="AI726" s="59" t="s">
        <v>544</v>
      </c>
      <c r="AJ726" s="59" t="s">
        <v>544</v>
      </c>
      <c r="AK726" s="59" t="s">
        <v>544</v>
      </c>
      <c r="AL726" s="59" t="s">
        <v>544</v>
      </c>
      <c r="AM726" s="59" t="s">
        <v>544</v>
      </c>
      <c r="AN726" s="59" t="s">
        <v>544</v>
      </c>
      <c r="AO726" s="59" t="s">
        <v>544</v>
      </c>
      <c r="AP726" s="59" t="s">
        <v>544</v>
      </c>
      <c r="AQ726" s="59" t="s">
        <v>544</v>
      </c>
      <c r="AR726" s="59" t="s">
        <v>544</v>
      </c>
    </row>
    <row r="727" spans="34:44">
      <c r="AH727" s="3">
        <v>43966</v>
      </c>
      <c r="AI727" s="59" t="s">
        <v>544</v>
      </c>
      <c r="AJ727" s="59" t="s">
        <v>544</v>
      </c>
      <c r="AK727" s="59" t="s">
        <v>544</v>
      </c>
      <c r="AL727" s="59" t="s">
        <v>544</v>
      </c>
      <c r="AM727" s="59" t="s">
        <v>544</v>
      </c>
      <c r="AN727" s="59" t="s">
        <v>544</v>
      </c>
      <c r="AO727" s="59" t="s">
        <v>544</v>
      </c>
      <c r="AP727" s="59" t="s">
        <v>544</v>
      </c>
      <c r="AQ727" s="59" t="s">
        <v>544</v>
      </c>
      <c r="AR727" s="59" t="s">
        <v>544</v>
      </c>
    </row>
    <row r="728" spans="34:44">
      <c r="AH728" s="3">
        <v>43997</v>
      </c>
      <c r="AI728" s="59" t="s">
        <v>544</v>
      </c>
      <c r="AJ728" s="59" t="s">
        <v>544</v>
      </c>
      <c r="AK728" s="59" t="s">
        <v>544</v>
      </c>
      <c r="AL728" s="59" t="s">
        <v>544</v>
      </c>
      <c r="AM728" s="59" t="s">
        <v>544</v>
      </c>
      <c r="AN728" s="59" t="s">
        <v>544</v>
      </c>
      <c r="AO728" s="59" t="s">
        <v>544</v>
      </c>
      <c r="AP728" s="59" t="s">
        <v>544</v>
      </c>
      <c r="AQ728" s="59" t="s">
        <v>544</v>
      </c>
      <c r="AR728" s="59" t="s">
        <v>544</v>
      </c>
    </row>
    <row r="729" spans="34:44">
      <c r="AH729" s="3">
        <v>44027</v>
      </c>
      <c r="AI729" s="59" t="s">
        <v>544</v>
      </c>
      <c r="AJ729" s="59" t="s">
        <v>544</v>
      </c>
      <c r="AK729" s="59" t="s">
        <v>544</v>
      </c>
      <c r="AL729" s="59" t="s">
        <v>544</v>
      </c>
      <c r="AM729" s="59" t="s">
        <v>544</v>
      </c>
      <c r="AN729" s="59" t="s">
        <v>544</v>
      </c>
      <c r="AO729" s="59" t="s">
        <v>544</v>
      </c>
      <c r="AP729" s="59" t="s">
        <v>544</v>
      </c>
      <c r="AQ729" s="59" t="s">
        <v>544</v>
      </c>
      <c r="AR729" s="59" t="s">
        <v>544</v>
      </c>
    </row>
    <row r="730" spans="34:44">
      <c r="AH730" s="3">
        <v>44058</v>
      </c>
      <c r="AI730" s="59" t="s">
        <v>544</v>
      </c>
      <c r="AJ730" s="59" t="s">
        <v>544</v>
      </c>
      <c r="AK730" s="59" t="s">
        <v>544</v>
      </c>
      <c r="AL730" s="59" t="s">
        <v>544</v>
      </c>
      <c r="AM730" s="59" t="s">
        <v>544</v>
      </c>
      <c r="AN730" s="59" t="s">
        <v>544</v>
      </c>
      <c r="AO730" s="59" t="s">
        <v>544</v>
      </c>
      <c r="AP730" s="59" t="s">
        <v>544</v>
      </c>
      <c r="AQ730" s="59" t="s">
        <v>544</v>
      </c>
      <c r="AR730" s="59" t="s">
        <v>544</v>
      </c>
    </row>
    <row r="731" spans="34:44">
      <c r="AH731" s="3">
        <v>44089</v>
      </c>
      <c r="AI731" s="59" t="s">
        <v>544</v>
      </c>
      <c r="AJ731" s="59" t="s">
        <v>544</v>
      </c>
      <c r="AK731" s="59" t="s">
        <v>544</v>
      </c>
      <c r="AL731" s="59" t="s">
        <v>544</v>
      </c>
      <c r="AM731" s="59" t="s">
        <v>544</v>
      </c>
      <c r="AN731" s="59" t="s">
        <v>544</v>
      </c>
      <c r="AO731" s="59" t="s">
        <v>544</v>
      </c>
      <c r="AP731" s="59" t="s">
        <v>544</v>
      </c>
      <c r="AQ731" s="59" t="s">
        <v>544</v>
      </c>
      <c r="AR731" s="59" t="s">
        <v>544</v>
      </c>
    </row>
    <row r="732" spans="34:44">
      <c r="AH732" s="3">
        <v>44119</v>
      </c>
      <c r="AI732" s="59" t="s">
        <v>544</v>
      </c>
      <c r="AJ732" s="59" t="s">
        <v>544</v>
      </c>
      <c r="AK732" s="59" t="s">
        <v>544</v>
      </c>
      <c r="AL732" s="59" t="s">
        <v>544</v>
      </c>
      <c r="AM732" s="59" t="s">
        <v>544</v>
      </c>
      <c r="AN732" s="59" t="s">
        <v>544</v>
      </c>
      <c r="AO732" s="59" t="s">
        <v>544</v>
      </c>
      <c r="AP732" s="59" t="s">
        <v>544</v>
      </c>
      <c r="AQ732" s="59" t="s">
        <v>544</v>
      </c>
      <c r="AR732" s="59" t="s">
        <v>544</v>
      </c>
    </row>
    <row r="733" spans="34:44">
      <c r="AH733" s="3">
        <v>44150</v>
      </c>
      <c r="AI733" s="59" t="s">
        <v>544</v>
      </c>
      <c r="AJ733" s="59" t="s">
        <v>544</v>
      </c>
      <c r="AK733" s="59" t="s">
        <v>544</v>
      </c>
      <c r="AL733" s="59" t="s">
        <v>544</v>
      </c>
      <c r="AM733" s="59" t="s">
        <v>544</v>
      </c>
      <c r="AN733" s="59" t="s">
        <v>544</v>
      </c>
      <c r="AO733" s="59" t="s">
        <v>544</v>
      </c>
      <c r="AP733" s="59" t="s">
        <v>544</v>
      </c>
      <c r="AQ733" s="59" t="s">
        <v>544</v>
      </c>
      <c r="AR733" s="59" t="s">
        <v>544</v>
      </c>
    </row>
    <row r="734" spans="34:44">
      <c r="AH734" s="3">
        <v>44180</v>
      </c>
      <c r="AI734" s="114" t="s">
        <v>544</v>
      </c>
      <c r="AJ734" s="114" t="s">
        <v>544</v>
      </c>
      <c r="AK734" s="114" t="s">
        <v>544</v>
      </c>
      <c r="AL734" s="114" t="s">
        <v>544</v>
      </c>
      <c r="AM734" s="114" t="s">
        <v>544</v>
      </c>
      <c r="AN734" s="114" t="s">
        <v>544</v>
      </c>
      <c r="AO734" s="114" t="s">
        <v>544</v>
      </c>
      <c r="AP734" s="114" t="s">
        <v>544</v>
      </c>
      <c r="AQ734" s="114" t="s">
        <v>544</v>
      </c>
      <c r="AR734" s="114" t="s">
        <v>544</v>
      </c>
    </row>
    <row r="735" spans="34:44">
      <c r="AH735" s="3">
        <v>44211</v>
      </c>
      <c r="AI735" s="114" t="s">
        <v>544</v>
      </c>
      <c r="AJ735" s="114" t="s">
        <v>544</v>
      </c>
      <c r="AK735" s="114" t="s">
        <v>544</v>
      </c>
      <c r="AL735" s="114" t="s">
        <v>544</v>
      </c>
      <c r="AM735" s="114" t="s">
        <v>544</v>
      </c>
      <c r="AN735" s="114" t="s">
        <v>544</v>
      </c>
      <c r="AO735" s="114" t="s">
        <v>544</v>
      </c>
      <c r="AP735" s="114" t="s">
        <v>544</v>
      </c>
      <c r="AQ735" s="114" t="s">
        <v>544</v>
      </c>
      <c r="AR735" s="114" t="s">
        <v>544</v>
      </c>
    </row>
    <row r="736" spans="34:44">
      <c r="AH736" s="3">
        <v>44242</v>
      </c>
      <c r="AI736" s="114" t="s">
        <v>544</v>
      </c>
      <c r="AJ736" s="114" t="s">
        <v>544</v>
      </c>
      <c r="AK736" s="114" t="s">
        <v>544</v>
      </c>
      <c r="AL736" s="114" t="s">
        <v>544</v>
      </c>
      <c r="AM736" s="114" t="s">
        <v>544</v>
      </c>
      <c r="AN736" s="114" t="s">
        <v>544</v>
      </c>
      <c r="AO736" s="114" t="s">
        <v>544</v>
      </c>
      <c r="AP736" s="114" t="s">
        <v>544</v>
      </c>
      <c r="AQ736" s="114" t="s">
        <v>544</v>
      </c>
      <c r="AR736" s="114" t="s">
        <v>544</v>
      </c>
    </row>
    <row r="737" spans="34:44">
      <c r="AH737" s="3">
        <v>44270</v>
      </c>
      <c r="AI737" s="114" t="s">
        <v>544</v>
      </c>
      <c r="AJ737" s="114" t="s">
        <v>544</v>
      </c>
      <c r="AK737" s="114" t="s">
        <v>544</v>
      </c>
      <c r="AL737" s="114" t="s">
        <v>544</v>
      </c>
      <c r="AM737" s="114" t="s">
        <v>544</v>
      </c>
      <c r="AN737" s="114" t="s">
        <v>544</v>
      </c>
      <c r="AO737" s="114" t="s">
        <v>544</v>
      </c>
      <c r="AP737" s="114" t="s">
        <v>544</v>
      </c>
      <c r="AQ737" s="114" t="s">
        <v>544</v>
      </c>
      <c r="AR737" s="114" t="s">
        <v>544</v>
      </c>
    </row>
    <row r="738" spans="34:44">
      <c r="AH738" s="3">
        <v>44301</v>
      </c>
      <c r="AI738" s="114" t="s">
        <v>544</v>
      </c>
      <c r="AJ738" s="114" t="s">
        <v>544</v>
      </c>
      <c r="AK738" s="114" t="s">
        <v>544</v>
      </c>
      <c r="AL738" s="114" t="s">
        <v>544</v>
      </c>
      <c r="AM738" s="114" t="s">
        <v>544</v>
      </c>
      <c r="AN738" s="114" t="s">
        <v>544</v>
      </c>
      <c r="AO738" s="114" t="s">
        <v>544</v>
      </c>
      <c r="AP738" s="114" t="s">
        <v>544</v>
      </c>
      <c r="AQ738" s="114" t="s">
        <v>544</v>
      </c>
      <c r="AR738" s="114" t="s">
        <v>544</v>
      </c>
    </row>
    <row r="739" spans="34:44">
      <c r="AH739" s="3">
        <v>44331</v>
      </c>
      <c r="AI739" s="114" t="s">
        <v>544</v>
      </c>
      <c r="AJ739" s="114" t="s">
        <v>544</v>
      </c>
      <c r="AK739" s="114" t="s">
        <v>544</v>
      </c>
      <c r="AL739" s="114" t="s">
        <v>544</v>
      </c>
      <c r="AM739" s="114" t="s">
        <v>544</v>
      </c>
      <c r="AN739" s="114" t="s">
        <v>544</v>
      </c>
      <c r="AO739" s="114" t="s">
        <v>544</v>
      </c>
      <c r="AP739" s="114" t="s">
        <v>544</v>
      </c>
      <c r="AQ739" s="114" t="s">
        <v>544</v>
      </c>
      <c r="AR739" s="114" t="s">
        <v>544</v>
      </c>
    </row>
    <row r="740" spans="34:44">
      <c r="AH740" s="3">
        <v>44362</v>
      </c>
      <c r="AI740" s="114" t="s">
        <v>544</v>
      </c>
      <c r="AJ740" s="114" t="s">
        <v>544</v>
      </c>
      <c r="AK740" s="114" t="s">
        <v>544</v>
      </c>
      <c r="AL740" s="114" t="s">
        <v>544</v>
      </c>
      <c r="AM740" s="114" t="s">
        <v>544</v>
      </c>
      <c r="AN740" s="114" t="s">
        <v>544</v>
      </c>
      <c r="AO740" s="114" t="s">
        <v>544</v>
      </c>
      <c r="AP740" s="114" t="s">
        <v>544</v>
      </c>
      <c r="AQ740" s="114" t="s">
        <v>544</v>
      </c>
      <c r="AR740" s="114" t="s">
        <v>544</v>
      </c>
    </row>
    <row r="741" spans="34:44">
      <c r="AH741" s="3">
        <v>44392</v>
      </c>
      <c r="AI741" s="114" t="s">
        <v>544</v>
      </c>
      <c r="AJ741" s="114" t="s">
        <v>544</v>
      </c>
      <c r="AK741" s="114" t="s">
        <v>544</v>
      </c>
      <c r="AL741" s="114" t="s">
        <v>544</v>
      </c>
      <c r="AM741" s="114" t="s">
        <v>544</v>
      </c>
      <c r="AN741" s="114" t="s">
        <v>544</v>
      </c>
      <c r="AO741" s="114" t="s">
        <v>544</v>
      </c>
      <c r="AP741" s="114" t="s">
        <v>544</v>
      </c>
      <c r="AQ741" s="114" t="s">
        <v>544</v>
      </c>
      <c r="AR741" s="114" t="s">
        <v>544</v>
      </c>
    </row>
    <row r="742" spans="34:44">
      <c r="AH742" s="3">
        <v>44423</v>
      </c>
      <c r="AI742" s="114" t="s">
        <v>544</v>
      </c>
      <c r="AJ742" s="114" t="s">
        <v>544</v>
      </c>
      <c r="AK742" s="114" t="s">
        <v>544</v>
      </c>
      <c r="AL742" s="114" t="s">
        <v>544</v>
      </c>
      <c r="AM742" s="114" t="s">
        <v>544</v>
      </c>
      <c r="AN742" s="114" t="s">
        <v>544</v>
      </c>
      <c r="AO742" s="114" t="s">
        <v>544</v>
      </c>
      <c r="AP742" s="114" t="s">
        <v>544</v>
      </c>
      <c r="AQ742" s="114" t="s">
        <v>544</v>
      </c>
      <c r="AR742" s="114" t="s">
        <v>544</v>
      </c>
    </row>
  </sheetData>
  <dataValidations count="3">
    <dataValidation allowBlank="1" showErrorMessage="1" promptTitle="TRAFO" prompt="$AV$1:$BF$246" sqref="AV1" xr:uid="{C5148FF6-26C6-4374-B571-8ECAD4E0FEDB}"/>
    <dataValidation allowBlank="1" showErrorMessage="1" promptTitle="TRAFO" prompt="$AH$1:$AR$734" sqref="AH1" xr:uid="{ED539032-DF26-40C1-A0DE-E2C2B2A8DD25}"/>
    <dataValidation allowBlank="1" showErrorMessage="1" promptTitle="TRAFO" prompt="$A$1:$M$246" sqref="A1" xr:uid="{D7A40DC6-05DD-4D04-90E9-96B0844EE1E0}"/>
  </dataValidations>
  <pageMargins left="0.7" right="0.7" top="0.78740157499999996" bottom="0.78740157499999996" header="0.3" footer="0.3"/>
  <pageSetup paperSize="9" orientation="portrait" horizontalDpi="1200" verticalDpi="1200" r:id="rId1"/>
  <customProperties>
    <customPr name="REFI_OFFICE_FUNCTION_DATA" r:id="rId2"/>
  </customProperties>
  <legacyDrawing r:id="rId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B1:AX116"/>
  <sheetViews>
    <sheetView topLeftCell="B1" workbookViewId="0">
      <pane xSplit="2" ySplit="13" topLeftCell="AG86" activePane="bottomRight" state="frozen"/>
      <selection activeCell="B1" sqref="B1"/>
      <selection pane="topRight" activeCell="D1" sqref="D1"/>
      <selection pane="bottomLeft" activeCell="B14" sqref="B14"/>
      <selection pane="bottomRight" activeCell="C109" sqref="C109"/>
    </sheetView>
  </sheetViews>
  <sheetFormatPr baseColWidth="10" defaultRowHeight="14.5"/>
  <sheetData>
    <row r="1" spans="2:50">
      <c r="B1" s="80" t="s">
        <v>847</v>
      </c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</row>
    <row r="2" spans="2:50">
      <c r="B2" s="81" t="s">
        <v>848</v>
      </c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</row>
    <row r="3" spans="2:50">
      <c r="B3" s="131" t="s">
        <v>826</v>
      </c>
      <c r="C3" s="131"/>
      <c r="D3" s="131"/>
      <c r="E3" s="131"/>
      <c r="F3" s="131"/>
      <c r="G3" s="131"/>
      <c r="H3" s="131"/>
      <c r="I3" s="131"/>
      <c r="J3" s="131"/>
      <c r="K3" s="131"/>
      <c r="L3" s="131"/>
      <c r="M3" s="131"/>
      <c r="N3" s="131"/>
      <c r="P3" s="134" t="s">
        <v>826</v>
      </c>
      <c r="Q3" s="134"/>
      <c r="R3" s="134"/>
      <c r="S3" s="134"/>
      <c r="T3" s="134"/>
      <c r="U3" s="134"/>
      <c r="V3" s="134"/>
      <c r="W3" s="134"/>
      <c r="X3" s="134"/>
      <c r="Y3" s="134"/>
      <c r="Z3" s="134"/>
      <c r="AA3" s="134"/>
      <c r="AB3" s="134"/>
      <c r="AD3" s="131" t="s">
        <v>826</v>
      </c>
      <c r="AE3" s="131"/>
      <c r="AF3" s="131"/>
      <c r="AG3" s="131"/>
      <c r="AH3" s="131"/>
      <c r="AI3" s="131"/>
      <c r="AJ3" s="131"/>
      <c r="AK3" s="131"/>
      <c r="AL3" s="131"/>
      <c r="AM3" s="131"/>
      <c r="AO3" s="131" t="s">
        <v>826</v>
      </c>
      <c r="AP3" s="131"/>
      <c r="AQ3" s="131"/>
      <c r="AR3" s="131"/>
      <c r="AS3" s="131"/>
      <c r="AT3" s="131"/>
      <c r="AU3" s="131"/>
      <c r="AV3" s="131"/>
      <c r="AW3" s="131"/>
      <c r="AX3" s="131"/>
    </row>
    <row r="4" spans="2:50">
      <c r="B4" s="132" t="s">
        <v>874</v>
      </c>
      <c r="C4" s="132"/>
      <c r="D4" s="132"/>
      <c r="E4" s="132"/>
      <c r="F4" s="132"/>
      <c r="G4" s="132"/>
      <c r="H4" s="132"/>
      <c r="I4" s="132"/>
      <c r="J4" s="132"/>
      <c r="K4" s="132"/>
      <c r="L4" s="132"/>
      <c r="M4" s="132"/>
      <c r="N4" s="132"/>
      <c r="P4" s="135" t="s">
        <v>827</v>
      </c>
      <c r="Q4" s="135"/>
      <c r="R4" s="135"/>
      <c r="S4" s="135"/>
      <c r="T4" s="135"/>
      <c r="U4" s="135"/>
      <c r="V4" s="135"/>
      <c r="W4" s="135"/>
      <c r="X4" s="135"/>
      <c r="Y4" s="135"/>
      <c r="Z4" s="135"/>
      <c r="AA4" s="135"/>
      <c r="AB4" s="135"/>
      <c r="AD4" s="133" t="s">
        <v>849</v>
      </c>
      <c r="AE4" s="133"/>
      <c r="AF4" s="133"/>
      <c r="AG4" s="133"/>
      <c r="AH4" s="133"/>
      <c r="AI4" s="133"/>
      <c r="AJ4" s="133"/>
      <c r="AK4" s="133"/>
      <c r="AL4" s="133"/>
      <c r="AM4" s="133"/>
      <c r="AO4" s="135" t="s">
        <v>859</v>
      </c>
      <c r="AP4" s="135"/>
      <c r="AQ4" s="135"/>
      <c r="AR4" s="135"/>
      <c r="AS4" s="135"/>
      <c r="AT4" s="135"/>
      <c r="AU4" s="135"/>
      <c r="AV4" s="135"/>
      <c r="AW4" s="135"/>
      <c r="AX4" s="135"/>
    </row>
    <row r="5" spans="2:50">
      <c r="B5" s="133" t="s">
        <v>875</v>
      </c>
      <c r="C5" s="133"/>
      <c r="D5" s="133"/>
      <c r="E5" s="133"/>
      <c r="F5" s="133"/>
      <c r="G5" s="133"/>
      <c r="H5" s="133"/>
      <c r="I5" s="133"/>
      <c r="J5" s="133"/>
      <c r="K5" s="133"/>
      <c r="L5" s="133"/>
      <c r="M5" s="133"/>
      <c r="N5" s="133"/>
      <c r="P5" s="119" t="s">
        <v>828</v>
      </c>
      <c r="Q5" s="119"/>
      <c r="R5" s="119"/>
      <c r="S5" s="119"/>
      <c r="T5" s="119"/>
      <c r="U5" s="119"/>
      <c r="V5" s="119"/>
      <c r="W5" s="119"/>
      <c r="X5" s="119"/>
      <c r="Y5" s="119"/>
      <c r="Z5" s="119"/>
      <c r="AA5" s="119"/>
      <c r="AB5" s="119"/>
      <c r="AD5" s="119" t="s">
        <v>828</v>
      </c>
      <c r="AE5" s="119"/>
      <c r="AF5" s="119"/>
      <c r="AG5" s="119"/>
      <c r="AH5" s="119"/>
      <c r="AI5" s="119"/>
      <c r="AJ5" s="119"/>
      <c r="AK5" s="119"/>
      <c r="AL5" s="119"/>
      <c r="AM5" s="119"/>
      <c r="AO5" s="119" t="s">
        <v>828</v>
      </c>
      <c r="AP5" s="119"/>
      <c r="AQ5" s="119"/>
      <c r="AR5" s="119"/>
      <c r="AS5" s="119"/>
      <c r="AT5" s="119"/>
      <c r="AU5" s="119"/>
      <c r="AV5" s="119"/>
      <c r="AW5" s="119"/>
      <c r="AX5" s="119"/>
    </row>
    <row r="6" spans="2:50">
      <c r="B6" s="119" t="s">
        <v>828</v>
      </c>
      <c r="C6" s="119"/>
      <c r="D6" s="119"/>
      <c r="E6" s="119"/>
      <c r="F6" s="119"/>
      <c r="G6" s="119"/>
      <c r="H6" s="119"/>
      <c r="I6" s="119"/>
      <c r="J6" s="119"/>
      <c r="K6" s="119"/>
      <c r="L6" s="119"/>
      <c r="M6" s="119"/>
      <c r="N6" s="119"/>
      <c r="P6" s="60"/>
      <c r="Q6" s="60"/>
      <c r="R6" s="60"/>
      <c r="S6" s="60"/>
      <c r="T6" s="60"/>
      <c r="U6" s="60"/>
      <c r="V6" s="60"/>
      <c r="W6" s="60"/>
      <c r="X6" s="60"/>
      <c r="Y6" s="60"/>
      <c r="Z6" s="60"/>
      <c r="AA6" s="60"/>
      <c r="AB6" s="60"/>
      <c r="AD6" s="77"/>
      <c r="AE6" s="77"/>
      <c r="AF6" s="77"/>
      <c r="AG6" s="77"/>
      <c r="AH6" s="77"/>
      <c r="AI6" s="77"/>
      <c r="AJ6" s="77"/>
      <c r="AK6" s="77"/>
      <c r="AL6" s="77"/>
      <c r="AM6" s="77"/>
      <c r="AO6" s="60"/>
      <c r="AP6" s="60"/>
      <c r="AQ6" s="60"/>
      <c r="AR6" s="60"/>
      <c r="AS6" s="60"/>
      <c r="AT6" s="60"/>
      <c r="AU6" s="60"/>
      <c r="AV6" s="60"/>
      <c r="AW6" s="60"/>
      <c r="AX6" s="60"/>
    </row>
    <row r="7" spans="2:50" ht="15" customHeight="1">
      <c r="B7" s="77"/>
      <c r="C7" s="77"/>
      <c r="D7" s="77"/>
      <c r="E7" s="77"/>
      <c r="F7" s="77"/>
      <c r="G7" s="77"/>
      <c r="H7" s="77"/>
      <c r="I7" s="77"/>
      <c r="J7" s="77"/>
      <c r="K7" s="77"/>
      <c r="L7" s="77"/>
      <c r="M7" s="77"/>
      <c r="N7" s="77"/>
      <c r="P7" s="61"/>
      <c r="Q7" s="62"/>
      <c r="R7" s="61"/>
      <c r="S7" s="61"/>
      <c r="T7" s="61"/>
      <c r="U7" s="61"/>
      <c r="V7" s="61"/>
      <c r="W7" s="61"/>
      <c r="X7" s="61"/>
      <c r="Y7" s="61"/>
      <c r="Z7" s="61"/>
      <c r="AA7" s="61"/>
      <c r="AB7" s="61"/>
      <c r="AD7" s="79"/>
      <c r="AE7" s="82"/>
      <c r="AF7" s="79"/>
      <c r="AG7" s="79"/>
      <c r="AH7" s="79"/>
      <c r="AI7" s="79"/>
      <c r="AJ7" s="79"/>
      <c r="AK7" s="79"/>
      <c r="AL7" s="79"/>
      <c r="AM7" s="79"/>
      <c r="AO7" s="61"/>
      <c r="AP7" s="62"/>
      <c r="AQ7" s="61"/>
      <c r="AR7" s="61"/>
      <c r="AS7" s="61"/>
      <c r="AT7" s="61"/>
      <c r="AU7" s="61"/>
      <c r="AV7" s="61"/>
      <c r="AW7" s="61"/>
      <c r="AX7" s="61"/>
    </row>
    <row r="8" spans="2:50" ht="15" customHeight="1">
      <c r="B8" s="79"/>
      <c r="C8" s="82"/>
      <c r="D8" s="79"/>
      <c r="E8" s="79"/>
      <c r="F8" s="79"/>
      <c r="G8" s="79"/>
      <c r="H8" s="79"/>
      <c r="I8" s="79"/>
      <c r="J8" s="79"/>
      <c r="K8" s="79"/>
      <c r="L8" s="79"/>
      <c r="M8" s="79"/>
      <c r="N8" s="79"/>
      <c r="P8" s="139" t="s">
        <v>829</v>
      </c>
      <c r="Q8" s="140"/>
      <c r="R8" s="127" t="s">
        <v>830</v>
      </c>
      <c r="S8" s="63" t="s">
        <v>367</v>
      </c>
      <c r="T8" s="64"/>
      <c r="U8" s="64"/>
      <c r="V8" s="64"/>
      <c r="W8" s="64"/>
      <c r="X8" s="64"/>
      <c r="Y8" s="64"/>
      <c r="Z8" s="127" t="s">
        <v>831</v>
      </c>
      <c r="AA8" s="129" t="s">
        <v>415</v>
      </c>
      <c r="AB8" s="129" t="s">
        <v>421</v>
      </c>
      <c r="AD8" s="149" t="s">
        <v>829</v>
      </c>
      <c r="AE8" s="121"/>
      <c r="AF8" s="150" t="s">
        <v>850</v>
      </c>
      <c r="AG8" s="83" t="s">
        <v>426</v>
      </c>
      <c r="AH8" s="84"/>
      <c r="AI8" s="85"/>
      <c r="AJ8" s="86" t="s">
        <v>851</v>
      </c>
      <c r="AK8" s="87"/>
      <c r="AL8" s="88"/>
      <c r="AM8" s="151" t="s">
        <v>852</v>
      </c>
      <c r="AO8" s="155" t="s">
        <v>829</v>
      </c>
      <c r="AP8" s="140"/>
      <c r="AQ8" s="156" t="s">
        <v>850</v>
      </c>
      <c r="AR8" s="94" t="s">
        <v>426</v>
      </c>
      <c r="AS8" s="95"/>
      <c r="AT8" s="96"/>
      <c r="AU8" s="63" t="s">
        <v>851</v>
      </c>
      <c r="AV8" s="64"/>
      <c r="AW8" s="64"/>
      <c r="AX8" s="129" t="s">
        <v>852</v>
      </c>
    </row>
    <row r="9" spans="2:50" ht="15" customHeight="1">
      <c r="B9" s="120" t="s">
        <v>829</v>
      </c>
      <c r="C9" s="121"/>
      <c r="D9" s="125" t="s">
        <v>830</v>
      </c>
      <c r="E9" s="86" t="s">
        <v>367</v>
      </c>
      <c r="F9" s="64"/>
      <c r="G9" s="64"/>
      <c r="H9" s="64"/>
      <c r="I9" s="64"/>
      <c r="J9" s="64"/>
      <c r="K9" s="64"/>
      <c r="L9" s="127" t="s">
        <v>876</v>
      </c>
      <c r="M9" s="129" t="s">
        <v>415</v>
      </c>
      <c r="N9" s="129" t="s">
        <v>421</v>
      </c>
      <c r="P9" s="141"/>
      <c r="Q9" s="140"/>
      <c r="R9" s="128"/>
      <c r="S9" s="136" t="s">
        <v>832</v>
      </c>
      <c r="T9" s="144" t="s">
        <v>833</v>
      </c>
      <c r="U9" s="145"/>
      <c r="V9" s="146"/>
      <c r="W9" s="65" t="s">
        <v>834</v>
      </c>
      <c r="X9" s="66"/>
      <c r="Y9" s="66"/>
      <c r="Z9" s="128"/>
      <c r="AA9" s="130"/>
      <c r="AB9" s="130"/>
      <c r="AD9" s="122"/>
      <c r="AE9" s="121"/>
      <c r="AF9" s="126"/>
      <c r="AG9" s="137" t="s">
        <v>853</v>
      </c>
      <c r="AH9" s="137" t="s">
        <v>854</v>
      </c>
      <c r="AI9" s="137" t="s">
        <v>855</v>
      </c>
      <c r="AJ9" s="137" t="s">
        <v>853</v>
      </c>
      <c r="AK9" s="161" t="s">
        <v>856</v>
      </c>
      <c r="AL9" s="163" t="s">
        <v>857</v>
      </c>
      <c r="AM9" s="152"/>
      <c r="AO9" s="141"/>
      <c r="AP9" s="140"/>
      <c r="AQ9" s="128"/>
      <c r="AR9" s="136" t="s">
        <v>853</v>
      </c>
      <c r="AS9" s="136" t="s">
        <v>854</v>
      </c>
      <c r="AT9" s="136" t="s">
        <v>855</v>
      </c>
      <c r="AU9" s="136" t="s">
        <v>853</v>
      </c>
      <c r="AV9" s="136" t="s">
        <v>856</v>
      </c>
      <c r="AW9" s="159" t="s">
        <v>857</v>
      </c>
      <c r="AX9" s="157"/>
    </row>
    <row r="10" spans="2:50" ht="33.75" customHeight="1">
      <c r="B10" s="122"/>
      <c r="C10" s="121"/>
      <c r="D10" s="126"/>
      <c r="E10" s="137" t="s">
        <v>832</v>
      </c>
      <c r="F10" s="144" t="s">
        <v>833</v>
      </c>
      <c r="G10" s="145"/>
      <c r="H10" s="146"/>
      <c r="I10" s="65" t="s">
        <v>834</v>
      </c>
      <c r="J10" s="66"/>
      <c r="K10" s="66"/>
      <c r="L10" s="128"/>
      <c r="M10" s="130"/>
      <c r="N10" s="130"/>
      <c r="P10" s="141"/>
      <c r="Q10" s="140"/>
      <c r="R10" s="128"/>
      <c r="S10" s="154"/>
      <c r="T10" s="136" t="s">
        <v>835</v>
      </c>
      <c r="U10" s="136" t="s">
        <v>836</v>
      </c>
      <c r="V10" s="136" t="s">
        <v>837</v>
      </c>
      <c r="W10" s="136" t="s">
        <v>835</v>
      </c>
      <c r="X10" s="67" t="s">
        <v>838</v>
      </c>
      <c r="Y10" s="67" t="s">
        <v>839</v>
      </c>
      <c r="Z10" s="128"/>
      <c r="AA10" s="130"/>
      <c r="AB10" s="130"/>
      <c r="AD10" s="122"/>
      <c r="AE10" s="121"/>
      <c r="AF10" s="126"/>
      <c r="AG10" s="153"/>
      <c r="AH10" s="153"/>
      <c r="AI10" s="153"/>
      <c r="AJ10" s="153"/>
      <c r="AK10" s="162"/>
      <c r="AL10" s="164"/>
      <c r="AM10" s="152"/>
      <c r="AO10" s="141"/>
      <c r="AP10" s="140"/>
      <c r="AQ10" s="128"/>
      <c r="AR10" s="158"/>
      <c r="AS10" s="158"/>
      <c r="AT10" s="158"/>
      <c r="AU10" s="158"/>
      <c r="AV10" s="158"/>
      <c r="AW10" s="160"/>
      <c r="AX10" s="157"/>
    </row>
    <row r="11" spans="2:50" ht="40">
      <c r="B11" s="122"/>
      <c r="C11" s="121"/>
      <c r="D11" s="126"/>
      <c r="E11" s="138"/>
      <c r="F11" s="136" t="s">
        <v>835</v>
      </c>
      <c r="G11" s="136" t="s">
        <v>836</v>
      </c>
      <c r="H11" s="136" t="s">
        <v>837</v>
      </c>
      <c r="I11" s="136" t="s">
        <v>835</v>
      </c>
      <c r="J11" s="67" t="s">
        <v>838</v>
      </c>
      <c r="K11" s="67" t="s">
        <v>839</v>
      </c>
      <c r="L11" s="128"/>
      <c r="M11" s="130"/>
      <c r="N11" s="130"/>
      <c r="P11" s="141"/>
      <c r="Q11" s="140"/>
      <c r="R11" s="68"/>
      <c r="S11" s="68"/>
      <c r="T11" s="128"/>
      <c r="U11" s="128"/>
      <c r="V11" s="128"/>
      <c r="W11" s="128"/>
      <c r="X11" s="68"/>
      <c r="Y11" s="68"/>
      <c r="Z11" s="68"/>
      <c r="AA11" s="68"/>
      <c r="AB11" s="68"/>
      <c r="AD11" s="122"/>
      <c r="AE11" s="121"/>
      <c r="AF11" s="78"/>
      <c r="AG11" s="78"/>
      <c r="AH11" s="78"/>
      <c r="AI11" s="78"/>
      <c r="AJ11" s="78"/>
      <c r="AK11" s="78"/>
      <c r="AL11" s="78"/>
      <c r="AM11" s="78"/>
      <c r="AO11" s="141"/>
      <c r="AP11" s="140"/>
      <c r="AQ11" s="68"/>
      <c r="AR11" s="68"/>
      <c r="AS11" s="68"/>
      <c r="AT11" s="68"/>
      <c r="AU11" s="68"/>
      <c r="AV11" s="68"/>
      <c r="AW11" s="68"/>
      <c r="AX11" s="68"/>
    </row>
    <row r="12" spans="2:50">
      <c r="B12" s="122"/>
      <c r="C12" s="121"/>
      <c r="D12" s="78"/>
      <c r="E12" s="78"/>
      <c r="F12" s="128"/>
      <c r="G12" s="128"/>
      <c r="H12" s="128"/>
      <c r="I12" s="128"/>
      <c r="J12" s="68"/>
      <c r="K12" s="68"/>
      <c r="L12" s="68"/>
      <c r="M12" s="68"/>
      <c r="N12" s="68"/>
      <c r="P12" s="142"/>
      <c r="Q12" s="143"/>
      <c r="R12" s="69">
        <v>1</v>
      </c>
      <c r="S12" s="69">
        <v>2</v>
      </c>
      <c r="T12" s="69">
        <v>3</v>
      </c>
      <c r="U12" s="69">
        <v>4</v>
      </c>
      <c r="V12" s="69">
        <v>5</v>
      </c>
      <c r="W12" s="69">
        <v>6</v>
      </c>
      <c r="X12" s="69">
        <v>7</v>
      </c>
      <c r="Y12" s="69">
        <v>8</v>
      </c>
      <c r="Z12" s="69">
        <v>9</v>
      </c>
      <c r="AA12" s="69">
        <v>10</v>
      </c>
      <c r="AB12" s="70">
        <v>11</v>
      </c>
      <c r="AD12" s="123"/>
      <c r="AE12" s="124"/>
      <c r="AF12" s="89">
        <v>1</v>
      </c>
      <c r="AG12" s="89">
        <v>2</v>
      </c>
      <c r="AH12" s="89">
        <v>3</v>
      </c>
      <c r="AI12" s="89">
        <v>4</v>
      </c>
      <c r="AJ12" s="89">
        <v>5</v>
      </c>
      <c r="AK12" s="89">
        <v>6</v>
      </c>
      <c r="AL12" s="89">
        <v>7</v>
      </c>
      <c r="AM12" s="90">
        <v>8</v>
      </c>
      <c r="AO12" s="142"/>
      <c r="AP12" s="143"/>
      <c r="AQ12" s="69">
        <v>1</v>
      </c>
      <c r="AR12" s="69">
        <v>2</v>
      </c>
      <c r="AS12" s="69">
        <v>3</v>
      </c>
      <c r="AT12" s="69">
        <v>4</v>
      </c>
      <c r="AU12" s="69">
        <v>5</v>
      </c>
      <c r="AV12" s="69">
        <v>6</v>
      </c>
      <c r="AW12" s="69">
        <v>7</v>
      </c>
      <c r="AX12" s="97">
        <v>8</v>
      </c>
    </row>
    <row r="13" spans="2:50">
      <c r="B13" s="123"/>
      <c r="C13" s="124"/>
      <c r="D13" s="89">
        <v>1</v>
      </c>
      <c r="E13" s="89">
        <v>2</v>
      </c>
      <c r="F13" s="89">
        <v>3</v>
      </c>
      <c r="G13" s="89">
        <v>4</v>
      </c>
      <c r="H13" s="89">
        <v>5</v>
      </c>
      <c r="I13" s="89">
        <v>6</v>
      </c>
      <c r="J13" s="89">
        <v>7</v>
      </c>
      <c r="K13" s="89">
        <v>8</v>
      </c>
      <c r="L13" s="89">
        <v>9</v>
      </c>
      <c r="M13" s="89">
        <v>10</v>
      </c>
      <c r="N13" s="99">
        <v>11</v>
      </c>
      <c r="P13" s="71"/>
      <c r="Q13" s="72"/>
      <c r="R13" s="147" t="s">
        <v>840</v>
      </c>
      <c r="S13" s="148"/>
      <c r="T13" s="148"/>
      <c r="U13" s="148"/>
      <c r="V13" s="148"/>
      <c r="W13" s="148"/>
      <c r="X13" s="148"/>
      <c r="Y13" s="148"/>
      <c r="Z13" s="148"/>
      <c r="AA13" s="148"/>
      <c r="AB13" s="148"/>
      <c r="AD13" s="91"/>
      <c r="AE13" s="92"/>
      <c r="AF13" s="165" t="s">
        <v>858</v>
      </c>
      <c r="AG13" s="166"/>
      <c r="AH13" s="166"/>
      <c r="AI13" s="166"/>
      <c r="AJ13" s="166"/>
      <c r="AK13" s="166"/>
      <c r="AL13" s="166"/>
      <c r="AM13" s="166"/>
      <c r="AO13" s="71"/>
      <c r="AP13" s="72"/>
      <c r="AQ13" s="147" t="s">
        <v>840</v>
      </c>
      <c r="AR13" s="148"/>
      <c r="AS13" s="148"/>
      <c r="AT13" s="148"/>
      <c r="AU13" s="148"/>
      <c r="AV13" s="148"/>
      <c r="AW13" s="148"/>
      <c r="AX13" s="148"/>
    </row>
    <row r="14" spans="2:50">
      <c r="B14" s="91"/>
      <c r="C14" s="92"/>
      <c r="D14" s="100"/>
      <c r="E14" s="100"/>
      <c r="F14" s="100"/>
      <c r="G14" s="100"/>
      <c r="H14" s="100"/>
      <c r="I14" s="100"/>
      <c r="J14" s="100"/>
      <c r="K14" s="100"/>
      <c r="L14" s="100"/>
      <c r="M14" s="100"/>
      <c r="N14" s="100"/>
      <c r="P14" s="71"/>
      <c r="Q14" s="72"/>
      <c r="R14" s="73"/>
      <c r="S14" s="73"/>
      <c r="T14" s="73"/>
      <c r="U14" s="73"/>
      <c r="V14" s="73"/>
      <c r="W14" s="73"/>
      <c r="X14" s="73"/>
      <c r="Y14" s="73"/>
      <c r="Z14" s="73"/>
      <c r="AA14" s="73"/>
      <c r="AB14" s="73"/>
      <c r="AD14" s="91"/>
      <c r="AE14" s="92"/>
      <c r="AF14" s="93"/>
      <c r="AG14" s="93"/>
      <c r="AH14" s="93"/>
      <c r="AI14" s="93"/>
      <c r="AJ14" s="93"/>
      <c r="AK14" s="93"/>
      <c r="AL14" s="93"/>
      <c r="AM14" s="93"/>
      <c r="AO14" s="71"/>
      <c r="AP14" s="72"/>
      <c r="AQ14" s="73"/>
      <c r="AR14" s="73"/>
      <c r="AS14" s="73"/>
      <c r="AT14" s="73"/>
      <c r="AU14" s="73"/>
      <c r="AV14" s="73"/>
      <c r="AW14" s="73"/>
      <c r="AX14" s="73"/>
    </row>
    <row r="15" spans="2:50">
      <c r="B15" s="74">
        <v>1970</v>
      </c>
      <c r="C15" s="75" t="s">
        <v>841</v>
      </c>
      <c r="D15" s="18">
        <v>85.24</v>
      </c>
      <c r="E15" s="18">
        <v>83.58</v>
      </c>
      <c r="F15" s="18">
        <v>59.17</v>
      </c>
      <c r="G15" s="18">
        <v>46.35</v>
      </c>
      <c r="H15" s="18">
        <v>12.82</v>
      </c>
      <c r="I15" s="18">
        <v>24.41</v>
      </c>
      <c r="J15" s="18">
        <v>20.52</v>
      </c>
      <c r="K15" s="18">
        <v>3.89</v>
      </c>
      <c r="L15" s="18">
        <v>1.66</v>
      </c>
      <c r="M15" s="18">
        <v>18.71</v>
      </c>
      <c r="N15" s="18">
        <v>17.05</v>
      </c>
      <c r="P15" s="74">
        <v>1970</v>
      </c>
      <c r="Q15" s="75" t="s">
        <v>841</v>
      </c>
      <c r="R15" s="18">
        <v>54.58</v>
      </c>
      <c r="S15" s="18">
        <v>56.81</v>
      </c>
      <c r="T15" s="18">
        <v>54.36</v>
      </c>
      <c r="U15" s="18">
        <v>53.97</v>
      </c>
      <c r="V15" s="18">
        <v>55.6</v>
      </c>
      <c r="W15" s="18">
        <v>63.58</v>
      </c>
      <c r="X15" s="18">
        <v>60.99</v>
      </c>
      <c r="Y15" s="76" t="s">
        <v>842</v>
      </c>
      <c r="Z15" s="76" t="s">
        <v>842</v>
      </c>
      <c r="AA15" s="18">
        <v>31.89</v>
      </c>
      <c r="AB15" s="18">
        <v>35.409999999999997</v>
      </c>
      <c r="AD15" s="74">
        <v>1970</v>
      </c>
      <c r="AE15" s="75" t="s">
        <v>841</v>
      </c>
      <c r="AF15" s="13">
        <v>20.52</v>
      </c>
      <c r="AG15" s="13">
        <v>8.48</v>
      </c>
      <c r="AH15" s="13">
        <v>6.76</v>
      </c>
      <c r="AI15" s="13">
        <v>1.72</v>
      </c>
      <c r="AJ15" s="13">
        <v>11.74</v>
      </c>
      <c r="AK15" s="13">
        <v>5.25</v>
      </c>
      <c r="AL15" s="13">
        <v>6.49</v>
      </c>
      <c r="AM15" s="13">
        <v>0.3</v>
      </c>
      <c r="AO15" s="74">
        <v>1970</v>
      </c>
      <c r="AP15" s="75" t="s">
        <v>841</v>
      </c>
      <c r="AQ15" s="13">
        <v>60.99</v>
      </c>
      <c r="AR15" s="13">
        <v>51.94</v>
      </c>
      <c r="AS15" s="13">
        <v>51</v>
      </c>
      <c r="AT15" s="13">
        <v>55.25</v>
      </c>
      <c r="AU15" s="13">
        <v>74.92</v>
      </c>
      <c r="AV15" s="13">
        <v>69.540000000000006</v>
      </c>
      <c r="AW15" s="13">
        <v>79.89</v>
      </c>
      <c r="AX15" s="13">
        <v>10.74</v>
      </c>
    </row>
    <row r="16" spans="2:50">
      <c r="B16" s="74"/>
      <c r="C16" s="75" t="s">
        <v>843</v>
      </c>
      <c r="D16" s="18">
        <v>89.48</v>
      </c>
      <c r="E16" s="18">
        <v>87.49</v>
      </c>
      <c r="F16" s="18">
        <v>62.02</v>
      </c>
      <c r="G16" s="18">
        <v>48</v>
      </c>
      <c r="H16" s="18">
        <v>14.02</v>
      </c>
      <c r="I16" s="18">
        <v>25.47</v>
      </c>
      <c r="J16" s="18">
        <v>22.56</v>
      </c>
      <c r="K16" s="18">
        <v>2.9100000000000112</v>
      </c>
      <c r="L16" s="18">
        <v>1.99</v>
      </c>
      <c r="M16" s="18">
        <v>19.04</v>
      </c>
      <c r="N16" s="18">
        <v>17.05</v>
      </c>
      <c r="P16" s="74"/>
      <c r="Q16" s="75" t="s">
        <v>843</v>
      </c>
      <c r="R16" s="18">
        <v>56.75</v>
      </c>
      <c r="S16" s="18">
        <v>59.05</v>
      </c>
      <c r="T16" s="18">
        <v>55.82</v>
      </c>
      <c r="U16" s="18">
        <v>55.31</v>
      </c>
      <c r="V16" s="18">
        <v>57.51</v>
      </c>
      <c r="W16" s="18">
        <v>68.069999999999993</v>
      </c>
      <c r="X16" s="18">
        <v>66</v>
      </c>
      <c r="Y16" s="76" t="s">
        <v>842</v>
      </c>
      <c r="Z16" s="76" t="s">
        <v>842</v>
      </c>
      <c r="AA16" s="18">
        <v>32.18</v>
      </c>
      <c r="AB16" s="18">
        <v>35.549999999999997</v>
      </c>
      <c r="AD16" s="74"/>
      <c r="AE16" s="75" t="s">
        <v>843</v>
      </c>
      <c r="AF16" s="13">
        <v>22.56</v>
      </c>
      <c r="AG16" s="13">
        <v>8.67</v>
      </c>
      <c r="AH16" s="13">
        <v>6.94</v>
      </c>
      <c r="AI16" s="13">
        <v>1.73</v>
      </c>
      <c r="AJ16" s="13">
        <v>13.57</v>
      </c>
      <c r="AK16" s="13">
        <v>5.83</v>
      </c>
      <c r="AL16" s="13">
        <v>7.74</v>
      </c>
      <c r="AM16" s="13">
        <v>0.32</v>
      </c>
      <c r="AO16" s="74"/>
      <c r="AP16" s="75" t="s">
        <v>843</v>
      </c>
      <c r="AQ16" s="13">
        <v>66</v>
      </c>
      <c r="AR16" s="13">
        <v>52.38</v>
      </c>
      <c r="AS16" s="13">
        <v>51.29</v>
      </c>
      <c r="AT16" s="13">
        <v>56.35</v>
      </c>
      <c r="AU16" s="13">
        <v>85.01</v>
      </c>
      <c r="AV16" s="13">
        <v>75.8</v>
      </c>
      <c r="AW16" s="13">
        <v>93.54</v>
      </c>
      <c r="AX16" s="13">
        <v>11.64</v>
      </c>
    </row>
    <row r="17" spans="2:50">
      <c r="B17" s="74"/>
      <c r="C17" s="75" t="s">
        <v>844</v>
      </c>
      <c r="D17" s="18">
        <v>92.67</v>
      </c>
      <c r="E17" s="18">
        <v>90.4</v>
      </c>
      <c r="F17" s="18">
        <v>63.86</v>
      </c>
      <c r="G17" s="18">
        <v>49.62</v>
      </c>
      <c r="H17" s="18">
        <v>14.24</v>
      </c>
      <c r="I17" s="18">
        <v>26.54</v>
      </c>
      <c r="J17" s="18">
        <v>24.27</v>
      </c>
      <c r="K17" s="18">
        <v>2.2700000000000085</v>
      </c>
      <c r="L17" s="18">
        <v>2.27</v>
      </c>
      <c r="M17" s="18">
        <v>19.54</v>
      </c>
      <c r="N17" s="18">
        <v>17.27</v>
      </c>
      <c r="P17" s="74"/>
      <c r="Q17" s="75" t="s">
        <v>844</v>
      </c>
      <c r="R17" s="18">
        <v>57.81</v>
      </c>
      <c r="S17" s="18">
        <v>60.04</v>
      </c>
      <c r="T17" s="18">
        <v>57</v>
      </c>
      <c r="U17" s="18">
        <v>56.51</v>
      </c>
      <c r="V17" s="18">
        <v>58.61</v>
      </c>
      <c r="W17" s="18">
        <v>68.5</v>
      </c>
      <c r="X17" s="18">
        <v>69.540000000000006</v>
      </c>
      <c r="Y17" s="76" t="s">
        <v>842</v>
      </c>
      <c r="Z17" s="76" t="s">
        <v>842</v>
      </c>
      <c r="AA17" s="18">
        <v>32.74</v>
      </c>
      <c r="AB17" s="18">
        <v>35.82</v>
      </c>
      <c r="AD17" s="74"/>
      <c r="AE17" s="75" t="s">
        <v>844</v>
      </c>
      <c r="AF17" s="13">
        <v>24.27</v>
      </c>
      <c r="AG17" s="13">
        <v>9.1199999999999992</v>
      </c>
      <c r="AH17" s="13">
        <v>7.23</v>
      </c>
      <c r="AI17" s="13">
        <v>1.89</v>
      </c>
      <c r="AJ17" s="13">
        <v>14.81</v>
      </c>
      <c r="AK17" s="13">
        <v>6.35</v>
      </c>
      <c r="AL17" s="13">
        <v>8.4600000000000009</v>
      </c>
      <c r="AM17" s="13">
        <v>0.34</v>
      </c>
      <c r="AO17" s="74"/>
      <c r="AP17" s="75" t="s">
        <v>844</v>
      </c>
      <c r="AQ17" s="13">
        <v>69.540000000000006</v>
      </c>
      <c r="AR17" s="13">
        <v>54.32</v>
      </c>
      <c r="AS17" s="13">
        <v>53.02</v>
      </c>
      <c r="AT17" s="13">
        <v>59.17</v>
      </c>
      <c r="AU17" s="13">
        <v>90.47</v>
      </c>
      <c r="AV17" s="13">
        <v>80.48</v>
      </c>
      <c r="AW17" s="13">
        <v>99.72</v>
      </c>
      <c r="AX17" s="13">
        <v>12.16</v>
      </c>
    </row>
    <row r="18" spans="2:50">
      <c r="B18" s="74"/>
      <c r="C18" s="75" t="s">
        <v>845</v>
      </c>
      <c r="D18" s="18">
        <v>93.44</v>
      </c>
      <c r="E18" s="18">
        <v>91.64</v>
      </c>
      <c r="F18" s="18">
        <v>65.33</v>
      </c>
      <c r="G18" s="18">
        <v>51.27</v>
      </c>
      <c r="H18" s="18">
        <v>14.06</v>
      </c>
      <c r="I18" s="18">
        <v>26.31</v>
      </c>
      <c r="J18" s="18">
        <v>24.73</v>
      </c>
      <c r="K18" s="18">
        <v>1.58</v>
      </c>
      <c r="L18" s="18">
        <v>1.8</v>
      </c>
      <c r="M18" s="18">
        <v>19.87</v>
      </c>
      <c r="N18" s="18">
        <v>18.07</v>
      </c>
      <c r="P18" s="74"/>
      <c r="Q18" s="75" t="s">
        <v>845</v>
      </c>
      <c r="R18" s="18">
        <v>58.3</v>
      </c>
      <c r="S18" s="18">
        <v>60.9</v>
      </c>
      <c r="T18" s="18">
        <v>58.16</v>
      </c>
      <c r="U18" s="18">
        <v>57.2</v>
      </c>
      <c r="V18" s="18">
        <v>61.52</v>
      </c>
      <c r="W18" s="18">
        <v>68.48</v>
      </c>
      <c r="X18" s="18">
        <v>69.52</v>
      </c>
      <c r="Y18" s="76" t="s">
        <v>842</v>
      </c>
      <c r="Z18" s="76" t="s">
        <v>842</v>
      </c>
      <c r="AA18" s="18">
        <v>32.93</v>
      </c>
      <c r="AB18" s="18">
        <v>37.08</v>
      </c>
      <c r="AD18" s="74"/>
      <c r="AE18" s="75" t="s">
        <v>845</v>
      </c>
      <c r="AF18" s="13">
        <v>24.73</v>
      </c>
      <c r="AG18" s="13">
        <v>9.27</v>
      </c>
      <c r="AH18" s="13">
        <v>7.38</v>
      </c>
      <c r="AI18" s="13">
        <v>1.89</v>
      </c>
      <c r="AJ18" s="13">
        <v>15.11</v>
      </c>
      <c r="AK18" s="13">
        <v>6.58</v>
      </c>
      <c r="AL18" s="13">
        <v>8.5299999999999994</v>
      </c>
      <c r="AM18" s="13">
        <v>0.35</v>
      </c>
      <c r="AO18" s="74"/>
      <c r="AP18" s="75" t="s">
        <v>845</v>
      </c>
      <c r="AQ18" s="13">
        <v>69.52</v>
      </c>
      <c r="AR18" s="13">
        <v>54.48</v>
      </c>
      <c r="AS18" s="13">
        <v>53.12</v>
      </c>
      <c r="AT18" s="13">
        <v>59.59</v>
      </c>
      <c r="AU18" s="13">
        <v>90.18</v>
      </c>
      <c r="AV18" s="13">
        <v>81.38</v>
      </c>
      <c r="AW18" s="13">
        <v>98.33</v>
      </c>
      <c r="AX18" s="13">
        <v>12.7</v>
      </c>
    </row>
    <row r="19" spans="2:50">
      <c r="B19" s="74">
        <v>1971</v>
      </c>
      <c r="C19" s="75" t="s">
        <v>841</v>
      </c>
      <c r="D19" s="18">
        <v>96.07</v>
      </c>
      <c r="E19" s="18">
        <v>94.56</v>
      </c>
      <c r="F19" s="18">
        <v>67.760000000000005</v>
      </c>
      <c r="G19" s="18">
        <v>52.07</v>
      </c>
      <c r="H19" s="18">
        <v>15.69</v>
      </c>
      <c r="I19" s="18">
        <v>26.8</v>
      </c>
      <c r="J19" s="18">
        <v>24.81</v>
      </c>
      <c r="K19" s="18">
        <v>1.9899999999999873</v>
      </c>
      <c r="L19" s="18">
        <v>1.51</v>
      </c>
      <c r="M19" s="18">
        <v>20.28</v>
      </c>
      <c r="N19" s="18">
        <v>18.77</v>
      </c>
      <c r="P19" s="74">
        <v>1971</v>
      </c>
      <c r="Q19" s="75" t="s">
        <v>841</v>
      </c>
      <c r="R19" s="18">
        <v>57.18</v>
      </c>
      <c r="S19" s="18">
        <v>60.06</v>
      </c>
      <c r="T19" s="18">
        <v>57.94</v>
      </c>
      <c r="U19" s="18">
        <v>57.32</v>
      </c>
      <c r="V19" s="18">
        <v>60.04</v>
      </c>
      <c r="W19" s="18">
        <v>65.84</v>
      </c>
      <c r="X19" s="18">
        <v>68.48</v>
      </c>
      <c r="Y19" s="76" t="s">
        <v>842</v>
      </c>
      <c r="Z19" s="76" t="s">
        <v>842</v>
      </c>
      <c r="AA19" s="18">
        <v>33.06</v>
      </c>
      <c r="AB19" s="18">
        <v>38.33</v>
      </c>
      <c r="AD19" s="74">
        <v>1971</v>
      </c>
      <c r="AE19" s="75" t="s">
        <v>841</v>
      </c>
      <c r="AF19" s="13">
        <v>24.81</v>
      </c>
      <c r="AG19" s="13">
        <v>9.74</v>
      </c>
      <c r="AH19" s="13">
        <v>7.61</v>
      </c>
      <c r="AI19" s="13">
        <v>2.13</v>
      </c>
      <c r="AJ19" s="13">
        <v>14.71</v>
      </c>
      <c r="AK19" s="13">
        <v>6.55</v>
      </c>
      <c r="AL19" s="13">
        <v>8.16</v>
      </c>
      <c r="AM19" s="13">
        <v>0.36</v>
      </c>
      <c r="AO19" s="74">
        <v>1971</v>
      </c>
      <c r="AP19" s="75" t="s">
        <v>841</v>
      </c>
      <c r="AQ19" s="13">
        <v>68.48</v>
      </c>
      <c r="AR19" s="13">
        <v>56.33</v>
      </c>
      <c r="AS19" s="13">
        <v>54.02</v>
      </c>
      <c r="AT19" s="13">
        <v>65.53</v>
      </c>
      <c r="AU19" s="13">
        <v>86.01</v>
      </c>
      <c r="AV19" s="13">
        <v>79</v>
      </c>
      <c r="AW19" s="13">
        <v>92.49</v>
      </c>
      <c r="AX19" s="13">
        <v>12.93</v>
      </c>
    </row>
    <row r="20" spans="2:50">
      <c r="B20" s="74"/>
      <c r="C20" s="75" t="s">
        <v>843</v>
      </c>
      <c r="D20" s="18">
        <v>99.01</v>
      </c>
      <c r="E20" s="18">
        <v>97.23</v>
      </c>
      <c r="F20" s="18">
        <v>70.12</v>
      </c>
      <c r="G20" s="18">
        <v>53.83</v>
      </c>
      <c r="H20" s="18">
        <v>16.29</v>
      </c>
      <c r="I20" s="18">
        <v>27.11</v>
      </c>
      <c r="J20" s="18">
        <v>26.22</v>
      </c>
      <c r="K20" s="18">
        <v>0.8900000000000049</v>
      </c>
      <c r="L20" s="18">
        <v>1.78</v>
      </c>
      <c r="M20" s="18">
        <v>20.47</v>
      </c>
      <c r="N20" s="18">
        <v>18.690000000000001</v>
      </c>
      <c r="P20" s="74"/>
      <c r="Q20" s="75" t="s">
        <v>843</v>
      </c>
      <c r="R20" s="18">
        <v>58.38</v>
      </c>
      <c r="S20" s="18">
        <v>61.23</v>
      </c>
      <c r="T20" s="18">
        <v>59.3</v>
      </c>
      <c r="U20" s="18">
        <v>58.53</v>
      </c>
      <c r="V20" s="18">
        <v>61.95</v>
      </c>
      <c r="W20" s="18">
        <v>66.45</v>
      </c>
      <c r="X20" s="18">
        <v>70.89</v>
      </c>
      <c r="Y20" s="76" t="s">
        <v>842</v>
      </c>
      <c r="Z20" s="76" t="s">
        <v>842</v>
      </c>
      <c r="AA20" s="18">
        <v>33.049999999999997</v>
      </c>
      <c r="AB20" s="18">
        <v>37.99</v>
      </c>
      <c r="AD20" s="74"/>
      <c r="AE20" s="75" t="s">
        <v>843</v>
      </c>
      <c r="AF20" s="13">
        <v>26.22</v>
      </c>
      <c r="AG20" s="13">
        <v>9.9600000000000009</v>
      </c>
      <c r="AH20" s="13">
        <v>7.86</v>
      </c>
      <c r="AI20" s="13">
        <v>2.1</v>
      </c>
      <c r="AJ20" s="13">
        <v>15.88</v>
      </c>
      <c r="AK20" s="13">
        <v>7.1</v>
      </c>
      <c r="AL20" s="13">
        <v>8.7799999999999994</v>
      </c>
      <c r="AM20" s="13">
        <v>0.38</v>
      </c>
      <c r="AO20" s="74"/>
      <c r="AP20" s="75" t="s">
        <v>843</v>
      </c>
      <c r="AQ20" s="13">
        <v>70.89</v>
      </c>
      <c r="AR20" s="13">
        <v>57.05</v>
      </c>
      <c r="AS20" s="13">
        <v>55.2</v>
      </c>
      <c r="AT20" s="13">
        <v>64.239999999999995</v>
      </c>
      <c r="AU20" s="13">
        <v>90.4</v>
      </c>
      <c r="AV20" s="13">
        <v>83.22</v>
      </c>
      <c r="AW20" s="13">
        <v>97.04</v>
      </c>
      <c r="AX20" s="13">
        <v>13.08</v>
      </c>
    </row>
    <row r="21" spans="2:50">
      <c r="B21" s="74"/>
      <c r="C21" s="75" t="s">
        <v>844</v>
      </c>
      <c r="D21" s="18">
        <v>102.3</v>
      </c>
      <c r="E21" s="18">
        <v>99.9</v>
      </c>
      <c r="F21" s="18">
        <v>72</v>
      </c>
      <c r="G21" s="18">
        <v>55.19</v>
      </c>
      <c r="H21" s="18">
        <v>16.809999999999999</v>
      </c>
      <c r="I21" s="18">
        <v>27.9</v>
      </c>
      <c r="J21" s="18">
        <v>26.52</v>
      </c>
      <c r="K21" s="18">
        <v>1.3800000000000101</v>
      </c>
      <c r="L21" s="18">
        <v>2.4</v>
      </c>
      <c r="M21" s="18">
        <v>21.33</v>
      </c>
      <c r="N21" s="18">
        <v>18.93</v>
      </c>
      <c r="P21" s="74"/>
      <c r="Q21" s="75" t="s">
        <v>844</v>
      </c>
      <c r="R21" s="18">
        <v>59.39</v>
      </c>
      <c r="S21" s="18">
        <v>62.05</v>
      </c>
      <c r="T21" s="18">
        <v>59.99</v>
      </c>
      <c r="U21" s="18">
        <v>59.2</v>
      </c>
      <c r="V21" s="18">
        <v>62.68</v>
      </c>
      <c r="W21" s="18">
        <v>67.67</v>
      </c>
      <c r="X21" s="18">
        <v>70.84</v>
      </c>
      <c r="Y21" s="76" t="s">
        <v>842</v>
      </c>
      <c r="Z21" s="76" t="s">
        <v>842</v>
      </c>
      <c r="AA21" s="18">
        <v>34.130000000000003</v>
      </c>
      <c r="AB21" s="18">
        <v>38.549999999999997</v>
      </c>
      <c r="AD21" s="74"/>
      <c r="AE21" s="75" t="s">
        <v>844</v>
      </c>
      <c r="AF21" s="13">
        <v>26.52</v>
      </c>
      <c r="AG21" s="13">
        <v>9.52</v>
      </c>
      <c r="AH21" s="13">
        <v>7.69</v>
      </c>
      <c r="AI21" s="13">
        <v>1.83</v>
      </c>
      <c r="AJ21" s="13">
        <v>16.61</v>
      </c>
      <c r="AK21" s="13">
        <v>7.56</v>
      </c>
      <c r="AL21" s="13">
        <v>9.0500000000000007</v>
      </c>
      <c r="AM21" s="13">
        <v>0.39</v>
      </c>
      <c r="AO21" s="74"/>
      <c r="AP21" s="75" t="s">
        <v>844</v>
      </c>
      <c r="AQ21" s="13">
        <v>70.84</v>
      </c>
      <c r="AR21" s="13">
        <v>54.28</v>
      </c>
      <c r="AS21" s="13">
        <v>53.93</v>
      </c>
      <c r="AT21" s="13">
        <v>55.03</v>
      </c>
      <c r="AU21" s="13">
        <v>92.99</v>
      </c>
      <c r="AV21" s="13">
        <v>87.17</v>
      </c>
      <c r="AW21" s="13">
        <v>98.36</v>
      </c>
      <c r="AX21" s="13">
        <v>13.97</v>
      </c>
    </row>
    <row r="22" spans="2:50">
      <c r="B22" s="74"/>
      <c r="C22" s="75" t="s">
        <v>845</v>
      </c>
      <c r="D22" s="18">
        <v>102.63</v>
      </c>
      <c r="E22" s="18">
        <v>101.68</v>
      </c>
      <c r="F22" s="18">
        <v>72.77</v>
      </c>
      <c r="G22" s="18">
        <v>56.22</v>
      </c>
      <c r="H22" s="18">
        <v>16.55</v>
      </c>
      <c r="I22" s="18">
        <v>28.91</v>
      </c>
      <c r="J22" s="18">
        <v>26.83</v>
      </c>
      <c r="K22" s="18">
        <v>2.0800000000000072</v>
      </c>
      <c r="L22" s="18">
        <v>0.94999999999999574</v>
      </c>
      <c r="M22" s="18">
        <v>20.010000000000002</v>
      </c>
      <c r="N22" s="18">
        <v>19.059999999999999</v>
      </c>
      <c r="P22" s="74"/>
      <c r="Q22" s="75" t="s">
        <v>845</v>
      </c>
      <c r="R22" s="18">
        <v>59.34</v>
      </c>
      <c r="S22" s="18">
        <v>63.04</v>
      </c>
      <c r="T22" s="18">
        <v>60.75</v>
      </c>
      <c r="U22" s="18">
        <v>59.95</v>
      </c>
      <c r="V22" s="18">
        <v>63.47</v>
      </c>
      <c r="W22" s="18">
        <v>69.319999999999993</v>
      </c>
      <c r="X22" s="18">
        <v>70.97</v>
      </c>
      <c r="Y22" s="76" t="s">
        <v>842</v>
      </c>
      <c r="Z22" s="76" t="s">
        <v>842</v>
      </c>
      <c r="AA22" s="18">
        <v>31.98</v>
      </c>
      <c r="AB22" s="18">
        <v>39.119999999999997</v>
      </c>
      <c r="AD22" s="74"/>
      <c r="AE22" s="75" t="s">
        <v>845</v>
      </c>
      <c r="AF22" s="13">
        <v>26.83</v>
      </c>
      <c r="AG22" s="13">
        <v>9.52</v>
      </c>
      <c r="AH22" s="13">
        <v>7.77</v>
      </c>
      <c r="AI22" s="13">
        <v>1.75</v>
      </c>
      <c r="AJ22" s="13">
        <v>16.89</v>
      </c>
      <c r="AK22" s="13">
        <v>7.91</v>
      </c>
      <c r="AL22" s="13">
        <v>8.98</v>
      </c>
      <c r="AM22" s="13">
        <v>0.42</v>
      </c>
      <c r="AO22" s="74"/>
      <c r="AP22" s="75" t="s">
        <v>845</v>
      </c>
      <c r="AQ22" s="13">
        <v>70.97</v>
      </c>
      <c r="AR22" s="13">
        <v>54.18</v>
      </c>
      <c r="AS22" s="13">
        <v>54.5</v>
      </c>
      <c r="AT22" s="13">
        <v>52.03</v>
      </c>
      <c r="AU22" s="13">
        <v>93.15</v>
      </c>
      <c r="AV22" s="13">
        <v>89.46</v>
      </c>
      <c r="AW22" s="13">
        <v>96.54</v>
      </c>
      <c r="AX22" s="13">
        <v>15.2</v>
      </c>
    </row>
    <row r="23" spans="2:50">
      <c r="B23" s="74">
        <v>1972</v>
      </c>
      <c r="C23" s="75" t="s">
        <v>841</v>
      </c>
      <c r="D23" s="18">
        <v>104.83</v>
      </c>
      <c r="E23" s="18">
        <v>103.36</v>
      </c>
      <c r="F23" s="18">
        <v>75.38</v>
      </c>
      <c r="G23" s="18">
        <v>57.67</v>
      </c>
      <c r="H23" s="18">
        <v>17.71</v>
      </c>
      <c r="I23" s="18">
        <v>27.98</v>
      </c>
      <c r="J23" s="18">
        <v>27.04</v>
      </c>
      <c r="K23" s="18">
        <v>0.93999999999999706</v>
      </c>
      <c r="L23" s="18">
        <v>1.47</v>
      </c>
      <c r="M23" s="18">
        <v>21.08</v>
      </c>
      <c r="N23" s="18">
        <v>19.61</v>
      </c>
      <c r="P23" s="74">
        <v>1972</v>
      </c>
      <c r="Q23" s="75" t="s">
        <v>841</v>
      </c>
      <c r="R23" s="18">
        <v>59.4</v>
      </c>
      <c r="S23" s="18">
        <v>62.8</v>
      </c>
      <c r="T23" s="18">
        <v>61.72</v>
      </c>
      <c r="U23" s="18">
        <v>61.01</v>
      </c>
      <c r="V23" s="18">
        <v>64.14</v>
      </c>
      <c r="W23" s="18">
        <v>65.569999999999993</v>
      </c>
      <c r="X23" s="18">
        <v>71.08</v>
      </c>
      <c r="Y23" s="76" t="s">
        <v>842</v>
      </c>
      <c r="Z23" s="76" t="s">
        <v>842</v>
      </c>
      <c r="AA23" s="18">
        <v>33.56</v>
      </c>
      <c r="AB23" s="18">
        <v>40.200000000000003</v>
      </c>
      <c r="AD23" s="74">
        <v>1972</v>
      </c>
      <c r="AE23" s="75" t="s">
        <v>841</v>
      </c>
      <c r="AF23" s="13">
        <v>27.04</v>
      </c>
      <c r="AG23" s="13">
        <v>9.59</v>
      </c>
      <c r="AH23" s="13">
        <v>7.78</v>
      </c>
      <c r="AI23" s="13">
        <v>1.81</v>
      </c>
      <c r="AJ23" s="13">
        <v>17</v>
      </c>
      <c r="AK23" s="13">
        <v>8.23</v>
      </c>
      <c r="AL23" s="13">
        <v>8.77</v>
      </c>
      <c r="AM23" s="13">
        <v>0.45</v>
      </c>
      <c r="AO23" s="74">
        <v>1972</v>
      </c>
      <c r="AP23" s="75" t="s">
        <v>841</v>
      </c>
      <c r="AQ23" s="13">
        <v>71.08</v>
      </c>
      <c r="AR23" s="13">
        <v>54.52</v>
      </c>
      <c r="AS23" s="13">
        <v>54.59</v>
      </c>
      <c r="AT23" s="13">
        <v>53.47</v>
      </c>
      <c r="AU23" s="13">
        <v>92.78</v>
      </c>
      <c r="AV23" s="13">
        <v>91.63</v>
      </c>
      <c r="AW23" s="13">
        <v>93.74</v>
      </c>
      <c r="AX23" s="13">
        <v>16.489999999999998</v>
      </c>
    </row>
    <row r="24" spans="2:50">
      <c r="B24" s="74"/>
      <c r="C24" s="75" t="s">
        <v>843</v>
      </c>
      <c r="D24" s="18">
        <v>106.8</v>
      </c>
      <c r="E24" s="18">
        <v>105.15</v>
      </c>
      <c r="F24" s="18">
        <v>76.66</v>
      </c>
      <c r="G24" s="18">
        <v>58.62</v>
      </c>
      <c r="H24" s="18">
        <v>18.04</v>
      </c>
      <c r="I24" s="18">
        <v>28.49</v>
      </c>
      <c r="J24" s="18">
        <v>27.25</v>
      </c>
      <c r="K24" s="18">
        <v>1.240000000000008</v>
      </c>
      <c r="L24" s="18">
        <v>1.65</v>
      </c>
      <c r="M24" s="18">
        <v>21.84</v>
      </c>
      <c r="N24" s="18">
        <v>20.190000000000001</v>
      </c>
      <c r="P24" s="74"/>
      <c r="Q24" s="75" t="s">
        <v>843</v>
      </c>
      <c r="R24" s="18">
        <v>60.37</v>
      </c>
      <c r="S24" s="18">
        <v>63.66</v>
      </c>
      <c r="T24" s="18">
        <v>61.92</v>
      </c>
      <c r="U24" s="18">
        <v>61.22</v>
      </c>
      <c r="V24" s="18">
        <v>64.31</v>
      </c>
      <c r="W24" s="18">
        <v>68.33</v>
      </c>
      <c r="X24" s="18">
        <v>71.209999999999994</v>
      </c>
      <c r="Y24" s="76" t="s">
        <v>842</v>
      </c>
      <c r="Z24" s="76" t="s">
        <v>842</v>
      </c>
      <c r="AA24" s="18">
        <v>34.53</v>
      </c>
      <c r="AB24" s="18">
        <v>40.82</v>
      </c>
      <c r="AD24" s="74"/>
      <c r="AE24" s="75" t="s">
        <v>843</v>
      </c>
      <c r="AF24" s="13">
        <v>27.25</v>
      </c>
      <c r="AG24" s="13">
        <v>9.56</v>
      </c>
      <c r="AH24" s="13">
        <v>7.73</v>
      </c>
      <c r="AI24" s="13">
        <v>1.83</v>
      </c>
      <c r="AJ24" s="13">
        <v>17.22</v>
      </c>
      <c r="AK24" s="13">
        <v>8.44</v>
      </c>
      <c r="AL24" s="13">
        <v>8.7799999999999994</v>
      </c>
      <c r="AM24" s="13">
        <v>0.47</v>
      </c>
      <c r="AO24" s="74"/>
      <c r="AP24" s="75" t="s">
        <v>843</v>
      </c>
      <c r="AQ24" s="13">
        <v>71.209999999999994</v>
      </c>
      <c r="AR24" s="13">
        <v>54</v>
      </c>
      <c r="AS24" s="13">
        <v>53.87</v>
      </c>
      <c r="AT24" s="13">
        <v>53.82</v>
      </c>
      <c r="AU24" s="13">
        <v>93.57</v>
      </c>
      <c r="AV24" s="13">
        <v>93.5</v>
      </c>
      <c r="AW24" s="13">
        <v>93.51</v>
      </c>
      <c r="AX24" s="13">
        <v>16.559999999999999</v>
      </c>
    </row>
    <row r="25" spans="2:50">
      <c r="B25" s="74"/>
      <c r="C25" s="75" t="s">
        <v>844</v>
      </c>
      <c r="D25" s="18">
        <v>110.63</v>
      </c>
      <c r="E25" s="18">
        <v>108.4</v>
      </c>
      <c r="F25" s="18">
        <v>79.209999999999994</v>
      </c>
      <c r="G25" s="18">
        <v>60.78</v>
      </c>
      <c r="H25" s="18">
        <v>18.43</v>
      </c>
      <c r="I25" s="18">
        <v>29.19</v>
      </c>
      <c r="J25" s="18">
        <v>28.13</v>
      </c>
      <c r="K25" s="18">
        <v>1.0599999999999901</v>
      </c>
      <c r="L25" s="18">
        <v>2.23</v>
      </c>
      <c r="M25" s="18">
        <v>22.61</v>
      </c>
      <c r="N25" s="18">
        <v>20.38</v>
      </c>
      <c r="P25" s="74"/>
      <c r="Q25" s="75" t="s">
        <v>844</v>
      </c>
      <c r="R25" s="18">
        <v>61.78</v>
      </c>
      <c r="S25" s="18">
        <v>64.78</v>
      </c>
      <c r="T25" s="18">
        <v>63.03</v>
      </c>
      <c r="U25" s="18">
        <v>62.41</v>
      </c>
      <c r="V25" s="18">
        <v>65.150000000000006</v>
      </c>
      <c r="W25" s="18">
        <v>69.459999999999994</v>
      </c>
      <c r="X25" s="18">
        <v>72.760000000000005</v>
      </c>
      <c r="Y25" s="76" t="s">
        <v>842</v>
      </c>
      <c r="Z25" s="76" t="s">
        <v>842</v>
      </c>
      <c r="AA25" s="18">
        <v>35.409999999999997</v>
      </c>
      <c r="AB25" s="18">
        <v>40.69</v>
      </c>
      <c r="AD25" s="74"/>
      <c r="AE25" s="75" t="s">
        <v>844</v>
      </c>
      <c r="AF25" s="13">
        <v>28.13</v>
      </c>
      <c r="AG25" s="13">
        <v>9.8000000000000007</v>
      </c>
      <c r="AH25" s="13">
        <v>7.91</v>
      </c>
      <c r="AI25" s="13">
        <v>1.89</v>
      </c>
      <c r="AJ25" s="13">
        <v>17.84</v>
      </c>
      <c r="AK25" s="13">
        <v>8.83</v>
      </c>
      <c r="AL25" s="13">
        <v>9.01</v>
      </c>
      <c r="AM25" s="13">
        <v>0.49</v>
      </c>
      <c r="AO25" s="74"/>
      <c r="AP25" s="75" t="s">
        <v>844</v>
      </c>
      <c r="AQ25" s="13">
        <v>72.760000000000005</v>
      </c>
      <c r="AR25" s="13">
        <v>55.05</v>
      </c>
      <c r="AS25" s="13">
        <v>54.68</v>
      </c>
      <c r="AT25" s="13">
        <v>55.89</v>
      </c>
      <c r="AU25" s="13">
        <v>95.64</v>
      </c>
      <c r="AV25" s="13">
        <v>96.08</v>
      </c>
      <c r="AW25" s="13">
        <v>95.1</v>
      </c>
      <c r="AX25" s="13">
        <v>17.45</v>
      </c>
    </row>
    <row r="26" spans="2:50">
      <c r="B26" s="74"/>
      <c r="C26" s="75" t="s">
        <v>845</v>
      </c>
      <c r="D26" s="18">
        <v>113.75</v>
      </c>
      <c r="E26" s="18">
        <v>111.3</v>
      </c>
      <c r="F26" s="18">
        <v>81.08</v>
      </c>
      <c r="G26" s="18">
        <v>62.56</v>
      </c>
      <c r="H26" s="18">
        <v>18.52</v>
      </c>
      <c r="I26" s="18">
        <v>30.22</v>
      </c>
      <c r="J26" s="18">
        <v>28.82</v>
      </c>
      <c r="K26" s="18">
        <v>1.3999999999999946</v>
      </c>
      <c r="L26" s="18">
        <v>2.4500000000000002</v>
      </c>
      <c r="M26" s="18">
        <v>24.07</v>
      </c>
      <c r="N26" s="18">
        <v>21.62</v>
      </c>
      <c r="P26" s="74"/>
      <c r="Q26" s="75" t="s">
        <v>845</v>
      </c>
      <c r="R26" s="18">
        <v>62.74</v>
      </c>
      <c r="S26" s="18">
        <v>65.67</v>
      </c>
      <c r="T26" s="18">
        <v>63.81</v>
      </c>
      <c r="U26" s="18">
        <v>62.97</v>
      </c>
      <c r="V26" s="18">
        <v>66.7</v>
      </c>
      <c r="W26" s="18">
        <v>70.67</v>
      </c>
      <c r="X26" s="18">
        <v>73.53</v>
      </c>
      <c r="Y26" s="76" t="s">
        <v>842</v>
      </c>
      <c r="Z26" s="76" t="s">
        <v>842</v>
      </c>
      <c r="AA26" s="18">
        <v>37.1</v>
      </c>
      <c r="AB26" s="18">
        <v>42.38</v>
      </c>
      <c r="AD26" s="74"/>
      <c r="AE26" s="75" t="s">
        <v>845</v>
      </c>
      <c r="AF26" s="13">
        <v>28.82</v>
      </c>
      <c r="AG26" s="13">
        <v>9.73</v>
      </c>
      <c r="AH26" s="13">
        <v>7.88</v>
      </c>
      <c r="AI26" s="13">
        <v>1.85</v>
      </c>
      <c r="AJ26" s="13">
        <v>18.57</v>
      </c>
      <c r="AK26" s="13">
        <v>9.2799999999999994</v>
      </c>
      <c r="AL26" s="13">
        <v>9.2899999999999991</v>
      </c>
      <c r="AM26" s="13">
        <v>0.52</v>
      </c>
      <c r="AO26" s="74"/>
      <c r="AP26" s="75" t="s">
        <v>845</v>
      </c>
      <c r="AQ26" s="13">
        <v>73.53</v>
      </c>
      <c r="AR26" s="13">
        <v>54.34</v>
      </c>
      <c r="AS26" s="13">
        <v>54.17</v>
      </c>
      <c r="AT26" s="13">
        <v>54.32</v>
      </c>
      <c r="AU26" s="13">
        <v>97.82</v>
      </c>
      <c r="AV26" s="13">
        <v>99.37</v>
      </c>
      <c r="AW26" s="13">
        <v>96.22</v>
      </c>
      <c r="AX26" s="13">
        <v>18.27</v>
      </c>
    </row>
    <row r="27" spans="2:50">
      <c r="B27" s="74">
        <v>1973</v>
      </c>
      <c r="C27" s="75" t="s">
        <v>841</v>
      </c>
      <c r="D27" s="18">
        <v>118.69</v>
      </c>
      <c r="E27" s="18">
        <v>116.24</v>
      </c>
      <c r="F27" s="18">
        <v>84.67</v>
      </c>
      <c r="G27" s="18">
        <v>64.36</v>
      </c>
      <c r="H27" s="18">
        <v>20.309999999999999</v>
      </c>
      <c r="I27" s="18">
        <v>31.57</v>
      </c>
      <c r="J27" s="18">
        <v>29.53</v>
      </c>
      <c r="K27" s="18">
        <v>2.0400000000000107</v>
      </c>
      <c r="L27" s="18">
        <v>2.4500000000000002</v>
      </c>
      <c r="M27" s="18">
        <v>24.69</v>
      </c>
      <c r="N27" s="18">
        <v>22.24</v>
      </c>
      <c r="P27" s="74">
        <v>1973</v>
      </c>
      <c r="Q27" s="75" t="s">
        <v>841</v>
      </c>
      <c r="R27" s="18">
        <v>63.61</v>
      </c>
      <c r="S27" s="18">
        <v>66.3</v>
      </c>
      <c r="T27" s="18">
        <v>64.45</v>
      </c>
      <c r="U27" s="18">
        <v>63.3</v>
      </c>
      <c r="V27" s="18">
        <v>68.41</v>
      </c>
      <c r="W27" s="18">
        <v>71.27</v>
      </c>
      <c r="X27" s="18">
        <v>74.45</v>
      </c>
      <c r="Y27" s="76" t="s">
        <v>842</v>
      </c>
      <c r="Z27" s="76" t="s">
        <v>842</v>
      </c>
      <c r="AA27" s="18">
        <v>37.44</v>
      </c>
      <c r="AB27" s="18">
        <v>41.8</v>
      </c>
      <c r="AD27" s="74">
        <v>1973</v>
      </c>
      <c r="AE27" s="75" t="s">
        <v>841</v>
      </c>
      <c r="AF27" s="13">
        <v>29.53</v>
      </c>
      <c r="AG27" s="13">
        <v>10.119999999999999</v>
      </c>
      <c r="AH27" s="13">
        <v>8.18</v>
      </c>
      <c r="AI27" s="13">
        <v>1.94</v>
      </c>
      <c r="AJ27" s="13">
        <v>18.86</v>
      </c>
      <c r="AK27" s="13">
        <v>9.43</v>
      </c>
      <c r="AL27" s="13">
        <v>9.43</v>
      </c>
      <c r="AM27" s="13">
        <v>0.55000000000000004</v>
      </c>
      <c r="AO27" s="74">
        <v>1973</v>
      </c>
      <c r="AP27" s="75" t="s">
        <v>841</v>
      </c>
      <c r="AQ27" s="13">
        <v>74.45</v>
      </c>
      <c r="AR27" s="13">
        <v>55.99</v>
      </c>
      <c r="AS27" s="13">
        <v>55.72</v>
      </c>
      <c r="AT27" s="13">
        <v>56.35</v>
      </c>
      <c r="AU27" s="13">
        <v>97.91</v>
      </c>
      <c r="AV27" s="13">
        <v>98.87</v>
      </c>
      <c r="AW27" s="13">
        <v>96.86</v>
      </c>
      <c r="AX27" s="13">
        <v>19.75</v>
      </c>
    </row>
    <row r="28" spans="2:50">
      <c r="B28" s="74"/>
      <c r="C28" s="75" t="s">
        <v>843</v>
      </c>
      <c r="D28" s="18">
        <v>120.41</v>
      </c>
      <c r="E28" s="18">
        <v>116.77</v>
      </c>
      <c r="F28" s="18">
        <v>86.39</v>
      </c>
      <c r="G28" s="18">
        <v>65.88</v>
      </c>
      <c r="H28" s="18">
        <v>20.51</v>
      </c>
      <c r="I28" s="18">
        <v>30.38</v>
      </c>
      <c r="J28" s="18">
        <v>29.5</v>
      </c>
      <c r="K28" s="18">
        <v>0.87999999999999845</v>
      </c>
      <c r="L28" s="18">
        <v>3.64</v>
      </c>
      <c r="M28" s="18">
        <v>26.12</v>
      </c>
      <c r="N28" s="18">
        <v>22.48</v>
      </c>
      <c r="P28" s="74"/>
      <c r="Q28" s="75" t="s">
        <v>843</v>
      </c>
      <c r="R28" s="18">
        <v>64.08</v>
      </c>
      <c r="S28" s="18">
        <v>66.37</v>
      </c>
      <c r="T28" s="18">
        <v>65.19</v>
      </c>
      <c r="U28" s="18">
        <v>64.12</v>
      </c>
      <c r="V28" s="18">
        <v>68.87</v>
      </c>
      <c r="W28" s="18">
        <v>69.37</v>
      </c>
      <c r="X28" s="18">
        <v>73.290000000000006</v>
      </c>
      <c r="Y28" s="76" t="s">
        <v>842</v>
      </c>
      <c r="Z28" s="76" t="s">
        <v>842</v>
      </c>
      <c r="AA28" s="18">
        <v>38.840000000000003</v>
      </c>
      <c r="AB28" s="18">
        <v>42.12</v>
      </c>
      <c r="AD28" s="74"/>
      <c r="AE28" s="75" t="s">
        <v>843</v>
      </c>
      <c r="AF28" s="13">
        <v>29.5</v>
      </c>
      <c r="AG28" s="13">
        <v>10.08</v>
      </c>
      <c r="AH28" s="13">
        <v>8.09</v>
      </c>
      <c r="AI28" s="13">
        <v>1.99</v>
      </c>
      <c r="AJ28" s="13">
        <v>18.809999999999999</v>
      </c>
      <c r="AK28" s="13">
        <v>9.69</v>
      </c>
      <c r="AL28" s="13">
        <v>9.1199999999999992</v>
      </c>
      <c r="AM28" s="13">
        <v>0.61</v>
      </c>
      <c r="AO28" s="74"/>
      <c r="AP28" s="75" t="s">
        <v>843</v>
      </c>
      <c r="AQ28" s="13">
        <v>73.290000000000006</v>
      </c>
      <c r="AR28" s="13">
        <v>55.26</v>
      </c>
      <c r="AS28" s="13">
        <v>54.64</v>
      </c>
      <c r="AT28" s="13">
        <v>57.15</v>
      </c>
      <c r="AU28" s="13">
        <v>95.84</v>
      </c>
      <c r="AV28" s="13">
        <v>99.49</v>
      </c>
      <c r="AW28" s="13">
        <v>92.19</v>
      </c>
      <c r="AX28" s="13">
        <v>22.15</v>
      </c>
    </row>
    <row r="29" spans="2:50">
      <c r="B29" s="74"/>
      <c r="C29" s="75" t="s">
        <v>844</v>
      </c>
      <c r="D29" s="18">
        <v>122.46</v>
      </c>
      <c r="E29" s="18">
        <v>118.15</v>
      </c>
      <c r="F29" s="18">
        <v>87.93</v>
      </c>
      <c r="G29" s="18">
        <v>66.81</v>
      </c>
      <c r="H29" s="18">
        <v>21.12</v>
      </c>
      <c r="I29" s="18">
        <v>30.22</v>
      </c>
      <c r="J29" s="18">
        <v>29.45</v>
      </c>
      <c r="K29" s="18">
        <v>0.76999999999998836</v>
      </c>
      <c r="L29" s="18">
        <v>4.3099999999999996</v>
      </c>
      <c r="M29" s="18">
        <v>27.11</v>
      </c>
      <c r="N29" s="18">
        <v>22.8</v>
      </c>
      <c r="P29" s="74"/>
      <c r="Q29" s="75" t="s">
        <v>844</v>
      </c>
      <c r="R29" s="18">
        <v>64.290000000000006</v>
      </c>
      <c r="S29" s="18">
        <v>66.209999999999994</v>
      </c>
      <c r="T29" s="18">
        <v>64.94</v>
      </c>
      <c r="U29" s="18">
        <v>63.93</v>
      </c>
      <c r="V29" s="18">
        <v>68.400000000000006</v>
      </c>
      <c r="W29" s="18">
        <v>69.48</v>
      </c>
      <c r="X29" s="18">
        <v>72.400000000000006</v>
      </c>
      <c r="Y29" s="76" t="s">
        <v>842</v>
      </c>
      <c r="Z29" s="76" t="s">
        <v>842</v>
      </c>
      <c r="AA29" s="18">
        <v>39.78</v>
      </c>
      <c r="AB29" s="18">
        <v>42.05</v>
      </c>
      <c r="AD29" s="74"/>
      <c r="AE29" s="75" t="s">
        <v>844</v>
      </c>
      <c r="AF29" s="13">
        <v>29.45</v>
      </c>
      <c r="AG29" s="13">
        <v>9.8800000000000008</v>
      </c>
      <c r="AH29" s="13">
        <v>8.01</v>
      </c>
      <c r="AI29" s="13">
        <v>1.87</v>
      </c>
      <c r="AJ29" s="13">
        <v>18.96</v>
      </c>
      <c r="AK29" s="13">
        <v>9.56</v>
      </c>
      <c r="AL29" s="13">
        <v>9.4</v>
      </c>
      <c r="AM29" s="13">
        <v>0.61</v>
      </c>
      <c r="AO29" s="74"/>
      <c r="AP29" s="75" t="s">
        <v>844</v>
      </c>
      <c r="AQ29" s="13">
        <v>72.400000000000006</v>
      </c>
      <c r="AR29" s="13">
        <v>53.88</v>
      </c>
      <c r="AS29" s="13">
        <v>53.85</v>
      </c>
      <c r="AT29" s="13">
        <v>53.27</v>
      </c>
      <c r="AU29" s="13">
        <v>95.38</v>
      </c>
      <c r="AV29" s="13">
        <v>96.68</v>
      </c>
      <c r="AW29" s="13">
        <v>94</v>
      </c>
      <c r="AX29" s="13">
        <v>21.62</v>
      </c>
    </row>
    <row r="30" spans="2:50">
      <c r="B30" s="74"/>
      <c r="C30" s="75" t="s">
        <v>845</v>
      </c>
      <c r="D30" s="18">
        <v>124.98</v>
      </c>
      <c r="E30" s="18">
        <v>122.06</v>
      </c>
      <c r="F30" s="18">
        <v>90.21</v>
      </c>
      <c r="G30" s="18">
        <v>68.05</v>
      </c>
      <c r="H30" s="18">
        <v>22.16</v>
      </c>
      <c r="I30" s="18">
        <v>31.85</v>
      </c>
      <c r="J30" s="18">
        <v>28.89</v>
      </c>
      <c r="K30" s="18">
        <v>2.9600000000000062</v>
      </c>
      <c r="L30" s="18">
        <v>2.92</v>
      </c>
      <c r="M30" s="18">
        <v>27.9</v>
      </c>
      <c r="N30" s="18">
        <v>24.98</v>
      </c>
      <c r="P30" s="74"/>
      <c r="Q30" s="75" t="s">
        <v>845</v>
      </c>
      <c r="R30" s="18">
        <v>64.45</v>
      </c>
      <c r="S30" s="18">
        <v>66.989999999999995</v>
      </c>
      <c r="T30" s="18">
        <v>65.25</v>
      </c>
      <c r="U30" s="18">
        <v>63.66</v>
      </c>
      <c r="V30" s="18">
        <v>70.72</v>
      </c>
      <c r="W30" s="18">
        <v>71.64</v>
      </c>
      <c r="X30" s="18">
        <v>70.349999999999994</v>
      </c>
      <c r="Y30" s="76" t="s">
        <v>842</v>
      </c>
      <c r="Z30" s="76" t="s">
        <v>842</v>
      </c>
      <c r="AA30" s="18">
        <v>40.380000000000003</v>
      </c>
      <c r="AB30" s="18">
        <v>44.84</v>
      </c>
      <c r="AD30" s="74"/>
      <c r="AE30" s="75" t="s">
        <v>845</v>
      </c>
      <c r="AF30" s="13">
        <v>28.89</v>
      </c>
      <c r="AG30" s="13">
        <v>9.98</v>
      </c>
      <c r="AH30" s="13">
        <v>8.24</v>
      </c>
      <c r="AI30" s="13">
        <v>1.74</v>
      </c>
      <c r="AJ30" s="13">
        <v>18.329999999999998</v>
      </c>
      <c r="AK30" s="13">
        <v>9.1300000000000008</v>
      </c>
      <c r="AL30" s="13">
        <v>9.1999999999999993</v>
      </c>
      <c r="AM30" s="13">
        <v>0.57999999999999996</v>
      </c>
      <c r="AO30" s="74"/>
      <c r="AP30" s="75" t="s">
        <v>845</v>
      </c>
      <c r="AQ30" s="13">
        <v>70.349999999999994</v>
      </c>
      <c r="AR30" s="13">
        <v>53.86</v>
      </c>
      <c r="AS30" s="13">
        <v>54.92</v>
      </c>
      <c r="AT30" s="13">
        <v>48.63</v>
      </c>
      <c r="AU30" s="13">
        <v>91.27</v>
      </c>
      <c r="AV30" s="13">
        <v>91.34</v>
      </c>
      <c r="AW30" s="13">
        <v>91.08</v>
      </c>
      <c r="AX30" s="13">
        <v>20.93</v>
      </c>
    </row>
    <row r="31" spans="2:50">
      <c r="B31" s="74">
        <v>1974</v>
      </c>
      <c r="C31" s="75" t="s">
        <v>841</v>
      </c>
      <c r="D31" s="18">
        <v>128.61000000000001</v>
      </c>
      <c r="E31" s="18">
        <v>122.87</v>
      </c>
      <c r="F31" s="18">
        <v>92.33</v>
      </c>
      <c r="G31" s="18">
        <v>69.040000000000006</v>
      </c>
      <c r="H31" s="18">
        <v>23.29</v>
      </c>
      <c r="I31" s="18">
        <v>30.54</v>
      </c>
      <c r="J31" s="18">
        <v>29.52</v>
      </c>
      <c r="K31" s="18">
        <v>1.0200000000000156</v>
      </c>
      <c r="L31" s="18">
        <v>5.74</v>
      </c>
      <c r="M31" s="18">
        <v>32.58</v>
      </c>
      <c r="N31" s="18">
        <v>26.84</v>
      </c>
      <c r="P31" s="74">
        <v>1974</v>
      </c>
      <c r="Q31" s="75" t="s">
        <v>841</v>
      </c>
      <c r="R31" s="18">
        <v>64.989999999999995</v>
      </c>
      <c r="S31" s="18">
        <v>65.19</v>
      </c>
      <c r="T31" s="18">
        <v>65.13</v>
      </c>
      <c r="U31" s="18">
        <v>63.17</v>
      </c>
      <c r="V31" s="18">
        <v>71.849999999999994</v>
      </c>
      <c r="W31" s="18">
        <v>64.75</v>
      </c>
      <c r="X31" s="18">
        <v>70.37</v>
      </c>
      <c r="Y31" s="76" t="s">
        <v>842</v>
      </c>
      <c r="Z31" s="76" t="s">
        <v>842</v>
      </c>
      <c r="AA31" s="18">
        <v>44.4</v>
      </c>
      <c r="AB31" s="18">
        <v>42.03</v>
      </c>
      <c r="AD31" s="74">
        <v>1974</v>
      </c>
      <c r="AE31" s="75" t="s">
        <v>841</v>
      </c>
      <c r="AF31" s="13">
        <v>29.52</v>
      </c>
      <c r="AG31" s="13">
        <v>9.2899999999999991</v>
      </c>
      <c r="AH31" s="13">
        <v>7.62</v>
      </c>
      <c r="AI31" s="13">
        <v>1.67</v>
      </c>
      <c r="AJ31" s="13">
        <v>19.649999999999999</v>
      </c>
      <c r="AK31" s="13">
        <v>9.14</v>
      </c>
      <c r="AL31" s="13">
        <v>10.51</v>
      </c>
      <c r="AM31" s="13">
        <v>0.57999999999999996</v>
      </c>
      <c r="AO31" s="74">
        <v>1974</v>
      </c>
      <c r="AP31" s="75" t="s">
        <v>841</v>
      </c>
      <c r="AQ31" s="13">
        <v>70.37</v>
      </c>
      <c r="AR31" s="13">
        <v>49.38</v>
      </c>
      <c r="AS31" s="13">
        <v>49.96</v>
      </c>
      <c r="AT31" s="13">
        <v>46.26</v>
      </c>
      <c r="AU31" s="13">
        <v>95.49</v>
      </c>
      <c r="AV31" s="13">
        <v>90.32</v>
      </c>
      <c r="AW31" s="13">
        <v>100.49</v>
      </c>
      <c r="AX31" s="13">
        <v>20.95</v>
      </c>
    </row>
    <row r="32" spans="2:50">
      <c r="B32" s="74"/>
      <c r="C32" s="75" t="s">
        <v>843</v>
      </c>
      <c r="D32" s="18">
        <v>130.58000000000001</v>
      </c>
      <c r="E32" s="18">
        <v>125.63</v>
      </c>
      <c r="F32" s="18">
        <v>94.9</v>
      </c>
      <c r="G32" s="18">
        <v>70.87</v>
      </c>
      <c r="H32" s="18">
        <v>24.03</v>
      </c>
      <c r="I32" s="18">
        <v>30.73</v>
      </c>
      <c r="J32" s="18">
        <v>28.48</v>
      </c>
      <c r="K32" s="18">
        <v>2.2500000000000062</v>
      </c>
      <c r="L32" s="18">
        <v>4.95</v>
      </c>
      <c r="M32" s="18">
        <v>33.86</v>
      </c>
      <c r="N32" s="18">
        <v>28.91</v>
      </c>
      <c r="P32" s="74"/>
      <c r="Q32" s="75" t="s">
        <v>843</v>
      </c>
      <c r="R32" s="18">
        <v>64.94</v>
      </c>
      <c r="S32" s="18">
        <v>65.72</v>
      </c>
      <c r="T32" s="18">
        <v>65.61</v>
      </c>
      <c r="U32" s="18">
        <v>63.47</v>
      </c>
      <c r="V32" s="18">
        <v>72.930000000000007</v>
      </c>
      <c r="W32" s="18">
        <v>65.44</v>
      </c>
      <c r="X32" s="18">
        <v>66.41</v>
      </c>
      <c r="Y32" s="76" t="s">
        <v>842</v>
      </c>
      <c r="Z32" s="76" t="s">
        <v>842</v>
      </c>
      <c r="AA32" s="18">
        <v>43.83</v>
      </c>
      <c r="AB32" s="18">
        <v>43.24</v>
      </c>
      <c r="AD32" s="74"/>
      <c r="AE32" s="75" t="s">
        <v>843</v>
      </c>
      <c r="AF32" s="13">
        <v>28.48</v>
      </c>
      <c r="AG32" s="13">
        <v>9.6999999999999993</v>
      </c>
      <c r="AH32" s="13">
        <v>7.99</v>
      </c>
      <c r="AI32" s="13">
        <v>1.71</v>
      </c>
      <c r="AJ32" s="13">
        <v>18.239999999999998</v>
      </c>
      <c r="AK32" s="13">
        <v>8.77</v>
      </c>
      <c r="AL32" s="13">
        <v>9.4700000000000006</v>
      </c>
      <c r="AM32" s="13">
        <v>0.54</v>
      </c>
      <c r="AO32" s="74"/>
      <c r="AP32" s="75" t="s">
        <v>843</v>
      </c>
      <c r="AQ32" s="13">
        <v>66.41</v>
      </c>
      <c r="AR32" s="13">
        <v>50.48</v>
      </c>
      <c r="AS32" s="13">
        <v>51.37</v>
      </c>
      <c r="AT32" s="13">
        <v>46.03</v>
      </c>
      <c r="AU32" s="13">
        <v>86.61</v>
      </c>
      <c r="AV32" s="13">
        <v>84.18</v>
      </c>
      <c r="AW32" s="13">
        <v>88.92</v>
      </c>
      <c r="AX32" s="13">
        <v>19.100000000000001</v>
      </c>
    </row>
    <row r="33" spans="2:50">
      <c r="B33" s="74"/>
      <c r="C33" s="75" t="s">
        <v>844</v>
      </c>
      <c r="D33" s="18">
        <v>133.32</v>
      </c>
      <c r="E33" s="18">
        <v>128.1</v>
      </c>
      <c r="F33" s="18">
        <v>97.5</v>
      </c>
      <c r="G33" s="18">
        <v>72.59</v>
      </c>
      <c r="H33" s="18">
        <v>24.91</v>
      </c>
      <c r="I33" s="18">
        <v>30.6</v>
      </c>
      <c r="J33" s="18">
        <v>28.45</v>
      </c>
      <c r="K33" s="18">
        <v>2.1499999999999919</v>
      </c>
      <c r="L33" s="18">
        <v>5.22</v>
      </c>
      <c r="M33" s="18">
        <v>35.22</v>
      </c>
      <c r="N33" s="18">
        <v>30</v>
      </c>
      <c r="P33" s="74"/>
      <c r="Q33" s="75" t="s">
        <v>844</v>
      </c>
      <c r="R33" s="18">
        <v>64.94</v>
      </c>
      <c r="S33" s="18">
        <v>65.900000000000006</v>
      </c>
      <c r="T33" s="18">
        <v>66.13</v>
      </c>
      <c r="U33" s="18">
        <v>64.09</v>
      </c>
      <c r="V33" s="18">
        <v>73.12</v>
      </c>
      <c r="W33" s="18">
        <v>64.569999999999993</v>
      </c>
      <c r="X33" s="18">
        <v>65.33</v>
      </c>
      <c r="Y33" s="76" t="s">
        <v>842</v>
      </c>
      <c r="Z33" s="76" t="s">
        <v>842</v>
      </c>
      <c r="AA33" s="18">
        <v>44.17</v>
      </c>
      <c r="AB33" s="18">
        <v>44.24</v>
      </c>
      <c r="AD33" s="74"/>
      <c r="AE33" s="75" t="s">
        <v>844</v>
      </c>
      <c r="AF33" s="13">
        <v>28.45</v>
      </c>
      <c r="AG33" s="13">
        <v>9.93</v>
      </c>
      <c r="AH33" s="13">
        <v>8.1199999999999992</v>
      </c>
      <c r="AI33" s="13">
        <v>1.81</v>
      </c>
      <c r="AJ33" s="13">
        <v>17.95</v>
      </c>
      <c r="AK33" s="13">
        <v>8.4</v>
      </c>
      <c r="AL33" s="13">
        <v>9.5500000000000007</v>
      </c>
      <c r="AM33" s="13">
        <v>0.56999999999999995</v>
      </c>
      <c r="AO33" s="74"/>
      <c r="AP33" s="75" t="s">
        <v>844</v>
      </c>
      <c r="AQ33" s="13">
        <v>65.33</v>
      </c>
      <c r="AR33" s="13">
        <v>50.45</v>
      </c>
      <c r="AS33" s="13">
        <v>51.07</v>
      </c>
      <c r="AT33" s="13">
        <v>47.11</v>
      </c>
      <c r="AU33" s="13">
        <v>84.27</v>
      </c>
      <c r="AV33" s="13">
        <v>79.75</v>
      </c>
      <c r="AW33" s="13">
        <v>88.64</v>
      </c>
      <c r="AX33" s="13">
        <v>20.079999999999998</v>
      </c>
    </row>
    <row r="34" spans="2:50">
      <c r="B34" s="74"/>
      <c r="C34" s="75" t="s">
        <v>845</v>
      </c>
      <c r="D34" s="18">
        <v>134.63</v>
      </c>
      <c r="E34" s="18">
        <v>129.05000000000001</v>
      </c>
      <c r="F34" s="18">
        <v>99.31</v>
      </c>
      <c r="G34" s="18">
        <v>73.45</v>
      </c>
      <c r="H34" s="18">
        <v>25.86</v>
      </c>
      <c r="I34" s="18">
        <v>29.74</v>
      </c>
      <c r="J34" s="18">
        <v>28.41</v>
      </c>
      <c r="K34" s="18">
        <v>1.3300000000000067</v>
      </c>
      <c r="L34" s="18">
        <v>5.58</v>
      </c>
      <c r="M34" s="18">
        <v>34.65</v>
      </c>
      <c r="N34" s="18">
        <v>29.07</v>
      </c>
      <c r="P34" s="74"/>
      <c r="Q34" s="75" t="s">
        <v>845</v>
      </c>
      <c r="R34" s="18">
        <v>64.12</v>
      </c>
      <c r="S34" s="18">
        <v>64.989999999999995</v>
      </c>
      <c r="T34" s="18">
        <v>66.209999999999994</v>
      </c>
      <c r="U34" s="18">
        <v>63.96</v>
      </c>
      <c r="V34" s="18">
        <v>73.91</v>
      </c>
      <c r="W34" s="18">
        <v>60.65</v>
      </c>
      <c r="X34" s="18">
        <v>64.400000000000006</v>
      </c>
      <c r="Y34" s="76" t="s">
        <v>842</v>
      </c>
      <c r="Z34" s="76" t="s">
        <v>842</v>
      </c>
      <c r="AA34" s="18">
        <v>42.8</v>
      </c>
      <c r="AB34" s="18">
        <v>42.43</v>
      </c>
      <c r="AD34" s="74"/>
      <c r="AE34" s="75" t="s">
        <v>845</v>
      </c>
      <c r="AF34" s="13">
        <v>28.41</v>
      </c>
      <c r="AG34" s="13">
        <v>9.7799999999999994</v>
      </c>
      <c r="AH34" s="13">
        <v>8.06</v>
      </c>
      <c r="AI34" s="13">
        <v>1.72</v>
      </c>
      <c r="AJ34" s="13">
        <v>18.03</v>
      </c>
      <c r="AK34" s="13">
        <v>8.35</v>
      </c>
      <c r="AL34" s="13">
        <v>9.68</v>
      </c>
      <c r="AM34" s="13">
        <v>0.6</v>
      </c>
      <c r="AO34" s="74"/>
      <c r="AP34" s="75" t="s">
        <v>845</v>
      </c>
      <c r="AQ34" s="13">
        <v>64.400000000000006</v>
      </c>
      <c r="AR34" s="13">
        <v>48.53</v>
      </c>
      <c r="AS34" s="13">
        <v>49.38</v>
      </c>
      <c r="AT34" s="13">
        <v>44.24</v>
      </c>
      <c r="AU34" s="13">
        <v>84.02</v>
      </c>
      <c r="AV34" s="13">
        <v>78.459999999999994</v>
      </c>
      <c r="AW34" s="13">
        <v>89.41</v>
      </c>
      <c r="AX34" s="13">
        <v>21.08</v>
      </c>
    </row>
    <row r="35" spans="2:50">
      <c r="B35" s="74">
        <v>1975</v>
      </c>
      <c r="C35" s="75" t="s">
        <v>841</v>
      </c>
      <c r="D35" s="18">
        <v>135.57</v>
      </c>
      <c r="E35" s="18">
        <v>131.1</v>
      </c>
      <c r="F35" s="18">
        <v>101.8</v>
      </c>
      <c r="G35" s="18">
        <v>76.040000000000006</v>
      </c>
      <c r="H35" s="18">
        <v>25.76</v>
      </c>
      <c r="I35" s="18">
        <v>29.3</v>
      </c>
      <c r="J35" s="18">
        <v>29.35</v>
      </c>
      <c r="K35" s="18">
        <v>-5.0000000000013922E-2</v>
      </c>
      <c r="L35" s="18">
        <v>4.47</v>
      </c>
      <c r="M35" s="18">
        <v>33.18</v>
      </c>
      <c r="N35" s="18">
        <v>28.71</v>
      </c>
      <c r="P35" s="74">
        <v>1975</v>
      </c>
      <c r="Q35" s="75" t="s">
        <v>841</v>
      </c>
      <c r="R35" s="18">
        <v>63.75</v>
      </c>
      <c r="S35" s="18">
        <v>65.400000000000006</v>
      </c>
      <c r="T35" s="18">
        <v>67.33</v>
      </c>
      <c r="U35" s="18">
        <v>65.31</v>
      </c>
      <c r="V35" s="18">
        <v>74.239999999999995</v>
      </c>
      <c r="W35" s="18">
        <v>58.88</v>
      </c>
      <c r="X35" s="18">
        <v>66.37</v>
      </c>
      <c r="Y35" s="76" t="s">
        <v>842</v>
      </c>
      <c r="Z35" s="76" t="s">
        <v>842</v>
      </c>
      <c r="AA35" s="18">
        <v>41.04</v>
      </c>
      <c r="AB35" s="18">
        <v>42.67</v>
      </c>
      <c r="AD35" s="74">
        <v>1975</v>
      </c>
      <c r="AE35" s="75" t="s">
        <v>841</v>
      </c>
      <c r="AF35" s="13">
        <v>29.35</v>
      </c>
      <c r="AG35" s="13">
        <v>9.91</v>
      </c>
      <c r="AH35" s="13">
        <v>8.15</v>
      </c>
      <c r="AI35" s="13">
        <v>1.76</v>
      </c>
      <c r="AJ35" s="13">
        <v>18.82</v>
      </c>
      <c r="AK35" s="13">
        <v>8.41</v>
      </c>
      <c r="AL35" s="13">
        <v>10.41</v>
      </c>
      <c r="AM35" s="13">
        <v>0.62</v>
      </c>
      <c r="AO35" s="74">
        <v>1975</v>
      </c>
      <c r="AP35" s="75" t="s">
        <v>841</v>
      </c>
      <c r="AQ35" s="13">
        <v>66.37</v>
      </c>
      <c r="AR35" s="13">
        <v>48.12</v>
      </c>
      <c r="AS35" s="13">
        <v>49.17</v>
      </c>
      <c r="AT35" s="13">
        <v>43.01</v>
      </c>
      <c r="AU35" s="13">
        <v>88.35</v>
      </c>
      <c r="AV35" s="13">
        <v>79.31</v>
      </c>
      <c r="AW35" s="13">
        <v>97.13</v>
      </c>
      <c r="AX35" s="13">
        <v>21.68</v>
      </c>
    </row>
    <row r="36" spans="2:50">
      <c r="B36" s="74"/>
      <c r="C36" s="75" t="s">
        <v>843</v>
      </c>
      <c r="D36" s="18">
        <v>136.08000000000001</v>
      </c>
      <c r="E36" s="18">
        <v>132.72999999999999</v>
      </c>
      <c r="F36" s="18">
        <v>104.45</v>
      </c>
      <c r="G36" s="18">
        <v>77.37</v>
      </c>
      <c r="H36" s="18">
        <v>27.08</v>
      </c>
      <c r="I36" s="18">
        <v>28.28</v>
      </c>
      <c r="J36" s="18">
        <v>27.07</v>
      </c>
      <c r="K36" s="18">
        <v>1.2100000000000155</v>
      </c>
      <c r="L36" s="18">
        <v>3.35</v>
      </c>
      <c r="M36" s="18">
        <v>32.9</v>
      </c>
      <c r="N36" s="18">
        <v>29.55</v>
      </c>
      <c r="P36" s="74"/>
      <c r="Q36" s="75" t="s">
        <v>843</v>
      </c>
      <c r="R36" s="18">
        <v>63.43</v>
      </c>
      <c r="S36" s="18">
        <v>65.72</v>
      </c>
      <c r="T36" s="18">
        <v>67.91</v>
      </c>
      <c r="U36" s="18">
        <v>65.55</v>
      </c>
      <c r="V36" s="18">
        <v>75.97</v>
      </c>
      <c r="W36" s="18">
        <v>58.39</v>
      </c>
      <c r="X36" s="18">
        <v>60.73</v>
      </c>
      <c r="Y36" s="76" t="s">
        <v>842</v>
      </c>
      <c r="Z36" s="76" t="s">
        <v>842</v>
      </c>
      <c r="AA36" s="18">
        <v>40.590000000000003</v>
      </c>
      <c r="AB36" s="18">
        <v>44.04</v>
      </c>
      <c r="AD36" s="74"/>
      <c r="AE36" s="75" t="s">
        <v>843</v>
      </c>
      <c r="AF36" s="13">
        <v>27.07</v>
      </c>
      <c r="AG36" s="13">
        <v>10.14</v>
      </c>
      <c r="AH36" s="13">
        <v>8.08</v>
      </c>
      <c r="AI36" s="13">
        <v>2.06</v>
      </c>
      <c r="AJ36" s="13">
        <v>16.29</v>
      </c>
      <c r="AK36" s="13">
        <v>7.59</v>
      </c>
      <c r="AL36" s="13">
        <v>8.6999999999999993</v>
      </c>
      <c r="AM36" s="13">
        <v>0.64</v>
      </c>
      <c r="AO36" s="74"/>
      <c r="AP36" s="75" t="s">
        <v>843</v>
      </c>
      <c r="AQ36" s="13">
        <v>60.73</v>
      </c>
      <c r="AR36" s="13">
        <v>48.31</v>
      </c>
      <c r="AS36" s="13">
        <v>47.71</v>
      </c>
      <c r="AT36" s="13">
        <v>50.1</v>
      </c>
      <c r="AU36" s="13">
        <v>76.56</v>
      </c>
      <c r="AV36" s="13">
        <v>71.95</v>
      </c>
      <c r="AW36" s="13">
        <v>81.02</v>
      </c>
      <c r="AX36" s="13">
        <v>22.34</v>
      </c>
    </row>
    <row r="37" spans="2:50">
      <c r="B37" s="74"/>
      <c r="C37" s="75" t="s">
        <v>844</v>
      </c>
      <c r="D37" s="18">
        <v>137.94</v>
      </c>
      <c r="E37" s="18">
        <v>134.91</v>
      </c>
      <c r="F37" s="18">
        <v>106.48</v>
      </c>
      <c r="G37" s="18">
        <v>78.73</v>
      </c>
      <c r="H37" s="18">
        <v>27.75</v>
      </c>
      <c r="I37" s="18">
        <v>28.43</v>
      </c>
      <c r="J37" s="18">
        <v>28.2</v>
      </c>
      <c r="K37" s="18">
        <v>0.22999999999998988</v>
      </c>
      <c r="L37" s="18">
        <v>3.03</v>
      </c>
      <c r="M37" s="18">
        <v>33.229999999999997</v>
      </c>
      <c r="N37" s="18">
        <v>30.2</v>
      </c>
      <c r="P37" s="74"/>
      <c r="Q37" s="75" t="s">
        <v>844</v>
      </c>
      <c r="R37" s="18">
        <v>64.12</v>
      </c>
      <c r="S37" s="18">
        <v>66.400000000000006</v>
      </c>
      <c r="T37" s="18">
        <v>68.77</v>
      </c>
      <c r="U37" s="18">
        <v>66.209999999999994</v>
      </c>
      <c r="V37" s="18">
        <v>77.5</v>
      </c>
      <c r="W37" s="18">
        <v>58.51</v>
      </c>
      <c r="X37" s="18">
        <v>62.69</v>
      </c>
      <c r="Y37" s="76" t="s">
        <v>842</v>
      </c>
      <c r="Z37" s="76" t="s">
        <v>842</v>
      </c>
      <c r="AA37" s="18">
        <v>40.78</v>
      </c>
      <c r="AB37" s="18">
        <v>44.13</v>
      </c>
      <c r="AD37" s="74"/>
      <c r="AE37" s="75" t="s">
        <v>844</v>
      </c>
      <c r="AF37" s="13">
        <v>28.2</v>
      </c>
      <c r="AG37" s="13">
        <v>10.38</v>
      </c>
      <c r="AH37" s="13">
        <v>8.42</v>
      </c>
      <c r="AI37" s="13">
        <v>1.96</v>
      </c>
      <c r="AJ37" s="13">
        <v>17.16</v>
      </c>
      <c r="AK37" s="13">
        <v>7.83</v>
      </c>
      <c r="AL37" s="13">
        <v>9.33</v>
      </c>
      <c r="AM37" s="13">
        <v>0.66</v>
      </c>
      <c r="AO37" s="74"/>
      <c r="AP37" s="75" t="s">
        <v>844</v>
      </c>
      <c r="AQ37" s="13">
        <v>62.69</v>
      </c>
      <c r="AR37" s="13">
        <v>48.52</v>
      </c>
      <c r="AS37" s="13">
        <v>48.89</v>
      </c>
      <c r="AT37" s="13">
        <v>46.25</v>
      </c>
      <c r="AU37" s="13">
        <v>80.290000000000006</v>
      </c>
      <c r="AV37" s="13">
        <v>73.84</v>
      </c>
      <c r="AW37" s="13">
        <v>86.54</v>
      </c>
      <c r="AX37" s="13">
        <v>23.01</v>
      </c>
    </row>
    <row r="38" spans="2:50">
      <c r="B38" s="74"/>
      <c r="C38" s="75" t="s">
        <v>845</v>
      </c>
      <c r="D38" s="18">
        <v>142.43</v>
      </c>
      <c r="E38" s="18">
        <v>140.03</v>
      </c>
      <c r="F38" s="18">
        <v>108.51</v>
      </c>
      <c r="G38" s="18">
        <v>80.56</v>
      </c>
      <c r="H38" s="18">
        <v>27.95</v>
      </c>
      <c r="I38" s="18">
        <v>31.52</v>
      </c>
      <c r="J38" s="18">
        <v>29.43</v>
      </c>
      <c r="K38" s="18">
        <v>2.09</v>
      </c>
      <c r="L38" s="18">
        <v>2.4</v>
      </c>
      <c r="M38" s="18">
        <v>34.520000000000003</v>
      </c>
      <c r="N38" s="18">
        <v>32.119999999999997</v>
      </c>
      <c r="P38" s="74"/>
      <c r="Q38" s="75" t="s">
        <v>845</v>
      </c>
      <c r="R38" s="18">
        <v>65.38</v>
      </c>
      <c r="S38" s="18">
        <v>67.849999999999994</v>
      </c>
      <c r="T38" s="18">
        <v>69.34</v>
      </c>
      <c r="U38" s="18">
        <v>67.05</v>
      </c>
      <c r="V38" s="18">
        <v>77.150000000000006</v>
      </c>
      <c r="W38" s="18">
        <v>62.66</v>
      </c>
      <c r="X38" s="18">
        <v>64.81</v>
      </c>
      <c r="Y38" s="76" t="s">
        <v>842</v>
      </c>
      <c r="Z38" s="76" t="s">
        <v>842</v>
      </c>
      <c r="AA38" s="18">
        <v>41.96</v>
      </c>
      <c r="AB38" s="18">
        <v>45.84</v>
      </c>
      <c r="AD38" s="74"/>
      <c r="AE38" s="75" t="s">
        <v>845</v>
      </c>
      <c r="AF38" s="13">
        <v>29.43</v>
      </c>
      <c r="AG38" s="13">
        <v>11.06</v>
      </c>
      <c r="AH38" s="13">
        <v>8.73</v>
      </c>
      <c r="AI38" s="13">
        <v>2.33</v>
      </c>
      <c r="AJ38" s="13">
        <v>17.7</v>
      </c>
      <c r="AK38" s="13">
        <v>8.18</v>
      </c>
      <c r="AL38" s="13">
        <v>9.52</v>
      </c>
      <c r="AM38" s="13">
        <v>0.67</v>
      </c>
      <c r="AO38" s="74"/>
      <c r="AP38" s="75" t="s">
        <v>845</v>
      </c>
      <c r="AQ38" s="13">
        <v>64.81</v>
      </c>
      <c r="AR38" s="13">
        <v>51.11</v>
      </c>
      <c r="AS38" s="13">
        <v>49.95</v>
      </c>
      <c r="AT38" s="13">
        <v>55.22</v>
      </c>
      <c r="AU38" s="13">
        <v>82.17</v>
      </c>
      <c r="AV38" s="13">
        <v>76.47</v>
      </c>
      <c r="AW38" s="13">
        <v>87.69</v>
      </c>
      <c r="AX38" s="13">
        <v>23.43</v>
      </c>
    </row>
    <row r="39" spans="2:50">
      <c r="B39" s="74">
        <v>1976</v>
      </c>
      <c r="C39" s="75" t="s">
        <v>841</v>
      </c>
      <c r="D39" s="18">
        <v>144.52000000000001</v>
      </c>
      <c r="E39" s="18">
        <v>141.47999999999999</v>
      </c>
      <c r="F39" s="18">
        <v>110.06</v>
      </c>
      <c r="G39" s="18">
        <v>82.13</v>
      </c>
      <c r="H39" s="18">
        <v>27.93</v>
      </c>
      <c r="I39" s="18">
        <v>31.42</v>
      </c>
      <c r="J39" s="18">
        <v>29.51</v>
      </c>
      <c r="K39" s="18">
        <v>1.9100000000000243</v>
      </c>
      <c r="L39" s="18">
        <v>3.04</v>
      </c>
      <c r="M39" s="18">
        <v>36.36</v>
      </c>
      <c r="N39" s="18">
        <v>33.32</v>
      </c>
      <c r="P39" s="74">
        <v>1976</v>
      </c>
      <c r="Q39" s="75" t="s">
        <v>841</v>
      </c>
      <c r="R39" s="18">
        <v>65.97</v>
      </c>
      <c r="S39" s="18">
        <v>68.13</v>
      </c>
      <c r="T39" s="18">
        <v>69.81</v>
      </c>
      <c r="U39" s="18">
        <v>67.69</v>
      </c>
      <c r="V39" s="18">
        <v>77.08</v>
      </c>
      <c r="W39" s="18">
        <v>62.36</v>
      </c>
      <c r="X39" s="18">
        <v>64.19</v>
      </c>
      <c r="Y39" s="76" t="s">
        <v>842</v>
      </c>
      <c r="Z39" s="76" t="s">
        <v>842</v>
      </c>
      <c r="AA39" s="18">
        <v>43.64</v>
      </c>
      <c r="AB39" s="18">
        <v>46.86</v>
      </c>
      <c r="AD39" s="74">
        <v>1976</v>
      </c>
      <c r="AE39" s="75" t="s">
        <v>841</v>
      </c>
      <c r="AF39" s="13">
        <v>29.51</v>
      </c>
      <c r="AG39" s="13">
        <v>11.02</v>
      </c>
      <c r="AH39" s="13">
        <v>8.8000000000000007</v>
      </c>
      <c r="AI39" s="13">
        <v>2.2200000000000002</v>
      </c>
      <c r="AJ39" s="13">
        <v>17.79</v>
      </c>
      <c r="AK39" s="13">
        <v>8.19</v>
      </c>
      <c r="AL39" s="13">
        <v>9.6</v>
      </c>
      <c r="AM39" s="13">
        <v>0.7</v>
      </c>
      <c r="AO39" s="74">
        <v>1976</v>
      </c>
      <c r="AP39" s="75" t="s">
        <v>841</v>
      </c>
      <c r="AQ39" s="13">
        <v>64.19</v>
      </c>
      <c r="AR39" s="13">
        <v>50.59</v>
      </c>
      <c r="AS39" s="13">
        <v>49.98</v>
      </c>
      <c r="AT39" s="13">
        <v>52.35</v>
      </c>
      <c r="AU39" s="13">
        <v>81.2</v>
      </c>
      <c r="AV39" s="13">
        <v>74.63</v>
      </c>
      <c r="AW39" s="13">
        <v>87.57</v>
      </c>
      <c r="AX39" s="13">
        <v>24.21</v>
      </c>
    </row>
    <row r="40" spans="2:50">
      <c r="B40" s="74"/>
      <c r="C40" s="75" t="s">
        <v>843</v>
      </c>
      <c r="D40" s="18">
        <v>148.18</v>
      </c>
      <c r="E40" s="18">
        <v>145.44999999999999</v>
      </c>
      <c r="F40" s="18">
        <v>112.08</v>
      </c>
      <c r="G40" s="18">
        <v>83.46</v>
      </c>
      <c r="H40" s="18">
        <v>28.62</v>
      </c>
      <c r="I40" s="18">
        <v>33.369999999999997</v>
      </c>
      <c r="J40" s="18">
        <v>30.18</v>
      </c>
      <c r="K40" s="18">
        <v>3.1900000000000182</v>
      </c>
      <c r="L40" s="18">
        <v>2.73</v>
      </c>
      <c r="M40" s="18">
        <v>37.17</v>
      </c>
      <c r="N40" s="18">
        <v>34.44</v>
      </c>
      <c r="P40" s="74"/>
      <c r="Q40" s="75" t="s">
        <v>843</v>
      </c>
      <c r="R40" s="18">
        <v>66.95</v>
      </c>
      <c r="S40" s="18">
        <v>69.41</v>
      </c>
      <c r="T40" s="18">
        <v>70.39</v>
      </c>
      <c r="U40" s="18">
        <v>68.260000000000005</v>
      </c>
      <c r="V40" s="18">
        <v>77.69</v>
      </c>
      <c r="W40" s="18">
        <v>65.819999999999993</v>
      </c>
      <c r="X40" s="18">
        <v>65.2</v>
      </c>
      <c r="Y40" s="76" t="s">
        <v>842</v>
      </c>
      <c r="Z40" s="76" t="s">
        <v>842</v>
      </c>
      <c r="AA40" s="18">
        <v>44.11</v>
      </c>
      <c r="AB40" s="18">
        <v>48.12</v>
      </c>
      <c r="AD40" s="74"/>
      <c r="AE40" s="75" t="s">
        <v>843</v>
      </c>
      <c r="AF40" s="13">
        <v>30.18</v>
      </c>
      <c r="AG40" s="13">
        <v>11.57</v>
      </c>
      <c r="AH40" s="13">
        <v>9.3000000000000007</v>
      </c>
      <c r="AI40" s="13">
        <v>2.27</v>
      </c>
      <c r="AJ40" s="13">
        <v>17.91</v>
      </c>
      <c r="AK40" s="13">
        <v>8.4700000000000006</v>
      </c>
      <c r="AL40" s="13">
        <v>9.44</v>
      </c>
      <c r="AM40" s="13">
        <v>0.7</v>
      </c>
      <c r="AO40" s="74"/>
      <c r="AP40" s="75" t="s">
        <v>843</v>
      </c>
      <c r="AQ40" s="13">
        <v>65.2</v>
      </c>
      <c r="AR40" s="13">
        <v>52.73</v>
      </c>
      <c r="AS40" s="13">
        <v>52.45</v>
      </c>
      <c r="AT40" s="13">
        <v>53.09</v>
      </c>
      <c r="AU40" s="13">
        <v>81.08</v>
      </c>
      <c r="AV40" s="13">
        <v>76.45</v>
      </c>
      <c r="AW40" s="13">
        <v>85.54</v>
      </c>
      <c r="AX40" s="13">
        <v>25.05</v>
      </c>
    </row>
    <row r="41" spans="2:50">
      <c r="B41" s="74"/>
      <c r="C41" s="75" t="s">
        <v>844</v>
      </c>
      <c r="D41" s="18">
        <v>149.41999999999999</v>
      </c>
      <c r="E41" s="18">
        <v>146.30000000000001</v>
      </c>
      <c r="F41" s="18">
        <v>113.55</v>
      </c>
      <c r="G41" s="18">
        <v>84.77</v>
      </c>
      <c r="H41" s="18">
        <v>28.78</v>
      </c>
      <c r="I41" s="18">
        <v>32.75</v>
      </c>
      <c r="J41" s="18">
        <v>30.06</v>
      </c>
      <c r="K41" s="18">
        <v>2.6899999999999871</v>
      </c>
      <c r="L41" s="18">
        <v>3.12</v>
      </c>
      <c r="M41" s="18">
        <v>38.869999999999997</v>
      </c>
      <c r="N41" s="18">
        <v>35.75</v>
      </c>
      <c r="P41" s="74"/>
      <c r="Q41" s="75" t="s">
        <v>844</v>
      </c>
      <c r="R41" s="18">
        <v>66.97</v>
      </c>
      <c r="S41" s="18">
        <v>69.11</v>
      </c>
      <c r="T41" s="18">
        <v>70.77</v>
      </c>
      <c r="U41" s="18">
        <v>68.63</v>
      </c>
      <c r="V41" s="18">
        <v>78.12</v>
      </c>
      <c r="W41" s="18">
        <v>63.39</v>
      </c>
      <c r="X41" s="18">
        <v>64.290000000000006</v>
      </c>
      <c r="Y41" s="76" t="s">
        <v>842</v>
      </c>
      <c r="Z41" s="76" t="s">
        <v>842</v>
      </c>
      <c r="AA41" s="18">
        <v>45.65</v>
      </c>
      <c r="AB41" s="18">
        <v>49.01</v>
      </c>
      <c r="AD41" s="74"/>
      <c r="AE41" s="75" t="s">
        <v>844</v>
      </c>
      <c r="AF41" s="13">
        <v>30.06</v>
      </c>
      <c r="AG41" s="13">
        <v>10.86</v>
      </c>
      <c r="AH41" s="13">
        <v>8.61</v>
      </c>
      <c r="AI41" s="13">
        <v>2.25</v>
      </c>
      <c r="AJ41" s="13">
        <v>18.45</v>
      </c>
      <c r="AK41" s="13">
        <v>8.69</v>
      </c>
      <c r="AL41" s="13">
        <v>9.76</v>
      </c>
      <c r="AM41" s="13">
        <v>0.75</v>
      </c>
      <c r="AO41" s="74"/>
      <c r="AP41" s="75" t="s">
        <v>844</v>
      </c>
      <c r="AQ41" s="13">
        <v>64.290000000000006</v>
      </c>
      <c r="AR41" s="13">
        <v>49.19</v>
      </c>
      <c r="AS41" s="13">
        <v>48.26</v>
      </c>
      <c r="AT41" s="13">
        <v>52.29</v>
      </c>
      <c r="AU41" s="13">
        <v>82.63</v>
      </c>
      <c r="AV41" s="13">
        <v>77.39</v>
      </c>
      <c r="AW41" s="13">
        <v>87.69</v>
      </c>
      <c r="AX41" s="13">
        <v>25.42</v>
      </c>
    </row>
    <row r="42" spans="2:50">
      <c r="B42" s="74"/>
      <c r="C42" s="75" t="s">
        <v>845</v>
      </c>
      <c r="D42" s="18">
        <v>153.52000000000001</v>
      </c>
      <c r="E42" s="18">
        <v>150.80000000000001</v>
      </c>
      <c r="F42" s="18">
        <v>115.77</v>
      </c>
      <c r="G42" s="18">
        <v>86.41</v>
      </c>
      <c r="H42" s="18">
        <v>29.36</v>
      </c>
      <c r="I42" s="18">
        <v>35.03</v>
      </c>
      <c r="J42" s="18">
        <v>31.58</v>
      </c>
      <c r="K42" s="18">
        <v>3.4500000000000131</v>
      </c>
      <c r="L42" s="18">
        <v>2.72</v>
      </c>
      <c r="M42" s="18">
        <v>38.950000000000003</v>
      </c>
      <c r="N42" s="18">
        <v>36.229999999999997</v>
      </c>
      <c r="P42" s="74"/>
      <c r="Q42" s="75" t="s">
        <v>845</v>
      </c>
      <c r="R42" s="18">
        <v>68.209999999999994</v>
      </c>
      <c r="S42" s="18">
        <v>70.760000000000005</v>
      </c>
      <c r="T42" s="18">
        <v>71.52</v>
      </c>
      <c r="U42" s="18">
        <v>69.510000000000005</v>
      </c>
      <c r="V42" s="18">
        <v>78.430000000000007</v>
      </c>
      <c r="W42" s="18">
        <v>67.849999999999994</v>
      </c>
      <c r="X42" s="18">
        <v>66.760000000000005</v>
      </c>
      <c r="Y42" s="76" t="s">
        <v>842</v>
      </c>
      <c r="Z42" s="76" t="s">
        <v>842</v>
      </c>
      <c r="AA42" s="18">
        <v>45.58</v>
      </c>
      <c r="AB42" s="18">
        <v>49.92</v>
      </c>
      <c r="AD42" s="74"/>
      <c r="AE42" s="75" t="s">
        <v>845</v>
      </c>
      <c r="AF42" s="13">
        <v>31.58</v>
      </c>
      <c r="AG42" s="13">
        <v>11.71</v>
      </c>
      <c r="AH42" s="13">
        <v>8.66</v>
      </c>
      <c r="AI42" s="13">
        <v>3.05</v>
      </c>
      <c r="AJ42" s="13">
        <v>19.100000000000001</v>
      </c>
      <c r="AK42" s="13">
        <v>9.15</v>
      </c>
      <c r="AL42" s="13">
        <v>9.9499999999999993</v>
      </c>
      <c r="AM42" s="13">
        <v>0.77</v>
      </c>
      <c r="AO42" s="74"/>
      <c r="AP42" s="75" t="s">
        <v>845</v>
      </c>
      <c r="AQ42" s="13">
        <v>66.760000000000005</v>
      </c>
      <c r="AR42" s="13">
        <v>52.67</v>
      </c>
      <c r="AS42" s="13">
        <v>48.16</v>
      </c>
      <c r="AT42" s="13">
        <v>70.38</v>
      </c>
      <c r="AU42" s="13">
        <v>84.24</v>
      </c>
      <c r="AV42" s="13">
        <v>80.17</v>
      </c>
      <c r="AW42" s="13">
        <v>88.15</v>
      </c>
      <c r="AX42" s="13">
        <v>26.32</v>
      </c>
    </row>
    <row r="43" spans="2:50">
      <c r="B43" s="74">
        <v>1977</v>
      </c>
      <c r="C43" s="75" t="s">
        <v>841</v>
      </c>
      <c r="D43" s="18">
        <v>155.77000000000001</v>
      </c>
      <c r="E43" s="18">
        <v>153.03</v>
      </c>
      <c r="F43" s="18">
        <v>117.83</v>
      </c>
      <c r="G43" s="18">
        <v>88.19</v>
      </c>
      <c r="H43" s="18">
        <v>29.64</v>
      </c>
      <c r="I43" s="18">
        <v>35.200000000000003</v>
      </c>
      <c r="J43" s="18">
        <v>32.94</v>
      </c>
      <c r="K43" s="18">
        <v>2.260000000000034</v>
      </c>
      <c r="L43" s="18">
        <v>2.7399999999999949</v>
      </c>
      <c r="M43" s="18">
        <v>39.11</v>
      </c>
      <c r="N43" s="18">
        <v>36.369999999999997</v>
      </c>
      <c r="P43" s="74">
        <v>1977</v>
      </c>
      <c r="Q43" s="75" t="s">
        <v>841</v>
      </c>
      <c r="R43" s="18">
        <v>68.790000000000006</v>
      </c>
      <c r="S43" s="18">
        <v>71.19</v>
      </c>
      <c r="T43" s="18">
        <v>72.28</v>
      </c>
      <c r="U43" s="18">
        <v>70.400000000000006</v>
      </c>
      <c r="V43" s="18">
        <v>78.77</v>
      </c>
      <c r="W43" s="18">
        <v>67.23</v>
      </c>
      <c r="X43" s="18">
        <v>69.319999999999993</v>
      </c>
      <c r="Y43" s="76" t="s">
        <v>842</v>
      </c>
      <c r="Z43" s="76" t="s">
        <v>842</v>
      </c>
      <c r="AA43" s="18">
        <v>45.64</v>
      </c>
      <c r="AB43" s="18">
        <v>49.47</v>
      </c>
      <c r="AD43" s="74">
        <v>1977</v>
      </c>
      <c r="AE43" s="75" t="s">
        <v>841</v>
      </c>
      <c r="AF43" s="13">
        <v>32.94</v>
      </c>
      <c r="AG43" s="13">
        <v>12.01</v>
      </c>
      <c r="AH43" s="13">
        <v>9.1300000000000008</v>
      </c>
      <c r="AI43" s="13">
        <v>2.88</v>
      </c>
      <c r="AJ43" s="13">
        <v>20.11</v>
      </c>
      <c r="AK43" s="13">
        <v>9.52</v>
      </c>
      <c r="AL43" s="13">
        <v>10.59</v>
      </c>
      <c r="AM43" s="13">
        <v>0.82</v>
      </c>
      <c r="AO43" s="74">
        <v>1977</v>
      </c>
      <c r="AP43" s="75" t="s">
        <v>841</v>
      </c>
      <c r="AQ43" s="13">
        <v>69.319999999999993</v>
      </c>
      <c r="AR43" s="13">
        <v>53.79</v>
      </c>
      <c r="AS43" s="13">
        <v>50.74</v>
      </c>
      <c r="AT43" s="13">
        <v>65.569999999999993</v>
      </c>
      <c r="AU43" s="13">
        <v>88.26</v>
      </c>
      <c r="AV43" s="13">
        <v>82.74</v>
      </c>
      <c r="AW43" s="13">
        <v>93.59</v>
      </c>
      <c r="AX43" s="13">
        <v>28.18</v>
      </c>
    </row>
    <row r="44" spans="2:50">
      <c r="B44" s="74"/>
      <c r="C44" s="75" t="s">
        <v>843</v>
      </c>
      <c r="D44" s="18">
        <v>158.01</v>
      </c>
      <c r="E44" s="18">
        <v>154.47999999999999</v>
      </c>
      <c r="F44" s="18">
        <v>120.22</v>
      </c>
      <c r="G44" s="18">
        <v>89.98</v>
      </c>
      <c r="H44" s="18">
        <v>30.24</v>
      </c>
      <c r="I44" s="18">
        <v>34.26</v>
      </c>
      <c r="J44" s="18">
        <v>32.21</v>
      </c>
      <c r="K44" s="18">
        <v>2.0499999999999932</v>
      </c>
      <c r="L44" s="18">
        <v>3.53</v>
      </c>
      <c r="M44" s="18">
        <v>40.28</v>
      </c>
      <c r="N44" s="18">
        <v>36.75</v>
      </c>
      <c r="P44" s="74"/>
      <c r="Q44" s="75" t="s">
        <v>843</v>
      </c>
      <c r="R44" s="18">
        <v>69.180000000000007</v>
      </c>
      <c r="S44" s="18">
        <v>71.17</v>
      </c>
      <c r="T44" s="18">
        <v>73.099999999999994</v>
      </c>
      <c r="U44" s="18">
        <v>71.569999999999993</v>
      </c>
      <c r="V44" s="18">
        <v>78.42</v>
      </c>
      <c r="W44" s="18">
        <v>64.59</v>
      </c>
      <c r="X44" s="18">
        <v>67.31</v>
      </c>
      <c r="Y44" s="76" t="s">
        <v>842</v>
      </c>
      <c r="Z44" s="76" t="s">
        <v>842</v>
      </c>
      <c r="AA44" s="18">
        <v>46.71</v>
      </c>
      <c r="AB44" s="18">
        <v>49.45</v>
      </c>
      <c r="AD44" s="74"/>
      <c r="AE44" s="75" t="s">
        <v>843</v>
      </c>
      <c r="AF44" s="13">
        <v>32.21</v>
      </c>
      <c r="AG44" s="13">
        <v>12.45</v>
      </c>
      <c r="AH44" s="13">
        <v>9.6300000000000008</v>
      </c>
      <c r="AI44" s="13">
        <v>2.82</v>
      </c>
      <c r="AJ44" s="13">
        <v>18.899999999999999</v>
      </c>
      <c r="AK44" s="13">
        <v>9.25</v>
      </c>
      <c r="AL44" s="13">
        <v>9.65</v>
      </c>
      <c r="AM44" s="13">
        <v>0.86</v>
      </c>
      <c r="AO44" s="74"/>
      <c r="AP44" s="75" t="s">
        <v>843</v>
      </c>
      <c r="AQ44" s="13">
        <v>67.31</v>
      </c>
      <c r="AR44" s="13">
        <v>55.48</v>
      </c>
      <c r="AS44" s="13">
        <v>53.33</v>
      </c>
      <c r="AT44" s="13">
        <v>63.5</v>
      </c>
      <c r="AU44" s="13">
        <v>82.19</v>
      </c>
      <c r="AV44" s="13">
        <v>79.37</v>
      </c>
      <c r="AW44" s="13">
        <v>84.82</v>
      </c>
      <c r="AX44" s="13">
        <v>29.64</v>
      </c>
    </row>
    <row r="45" spans="2:50">
      <c r="B45" s="74"/>
      <c r="C45" s="75" t="s">
        <v>844</v>
      </c>
      <c r="D45" s="18">
        <v>158.55000000000001</v>
      </c>
      <c r="E45" s="18">
        <v>155.93</v>
      </c>
      <c r="F45" s="18">
        <v>121.99</v>
      </c>
      <c r="G45" s="18">
        <v>91.34</v>
      </c>
      <c r="H45" s="18">
        <v>30.65</v>
      </c>
      <c r="I45" s="18">
        <v>33.94</v>
      </c>
      <c r="J45" s="18">
        <v>32.69</v>
      </c>
      <c r="K45" s="18">
        <v>1.25</v>
      </c>
      <c r="L45" s="18">
        <v>2.62</v>
      </c>
      <c r="M45" s="18">
        <v>40.36</v>
      </c>
      <c r="N45" s="18">
        <v>37.74</v>
      </c>
      <c r="P45" s="74"/>
      <c r="Q45" s="75" t="s">
        <v>844</v>
      </c>
      <c r="R45" s="18">
        <v>69.16</v>
      </c>
      <c r="S45" s="18">
        <v>71.87</v>
      </c>
      <c r="T45" s="18">
        <v>73.83</v>
      </c>
      <c r="U45" s="18">
        <v>72.17</v>
      </c>
      <c r="V45" s="18">
        <v>79.56</v>
      </c>
      <c r="W45" s="18">
        <v>65.209999999999994</v>
      </c>
      <c r="X45" s="18">
        <v>67.739999999999995</v>
      </c>
      <c r="Y45" s="76" t="s">
        <v>842</v>
      </c>
      <c r="Z45" s="76" t="s">
        <v>842</v>
      </c>
      <c r="AA45" s="18">
        <v>46.79</v>
      </c>
      <c r="AB45" s="18">
        <v>51.66</v>
      </c>
      <c r="AD45" s="74"/>
      <c r="AE45" s="75" t="s">
        <v>844</v>
      </c>
      <c r="AF45" s="13">
        <v>32.69</v>
      </c>
      <c r="AG45" s="13">
        <v>12.66</v>
      </c>
      <c r="AH45" s="13">
        <v>9.93</v>
      </c>
      <c r="AI45" s="13">
        <v>2.73</v>
      </c>
      <c r="AJ45" s="13">
        <v>19.16</v>
      </c>
      <c r="AK45" s="13">
        <v>9.35</v>
      </c>
      <c r="AL45" s="13">
        <v>9.81</v>
      </c>
      <c r="AM45" s="13">
        <v>0.87</v>
      </c>
      <c r="AO45" s="74"/>
      <c r="AP45" s="75" t="s">
        <v>844</v>
      </c>
      <c r="AQ45" s="13">
        <v>67.739999999999995</v>
      </c>
      <c r="AR45" s="13">
        <v>56.23</v>
      </c>
      <c r="AS45" s="13">
        <v>54.8</v>
      </c>
      <c r="AT45" s="13">
        <v>61.27</v>
      </c>
      <c r="AU45" s="13">
        <v>82.31</v>
      </c>
      <c r="AV45" s="13">
        <v>79.31</v>
      </c>
      <c r="AW45" s="13">
        <v>85.12</v>
      </c>
      <c r="AX45" s="13">
        <v>29.99</v>
      </c>
    </row>
    <row r="46" spans="2:50">
      <c r="B46" s="74"/>
      <c r="C46" s="75" t="s">
        <v>845</v>
      </c>
      <c r="D46" s="18">
        <v>163.31</v>
      </c>
      <c r="E46" s="18">
        <v>159.35</v>
      </c>
      <c r="F46" s="18">
        <v>123.54</v>
      </c>
      <c r="G46" s="18">
        <v>92.09</v>
      </c>
      <c r="H46" s="18">
        <v>31.45</v>
      </c>
      <c r="I46" s="18">
        <v>35.81</v>
      </c>
      <c r="J46" s="18">
        <v>33.479999999999997</v>
      </c>
      <c r="K46" s="18">
        <v>2.3300000000000169</v>
      </c>
      <c r="L46" s="18">
        <v>3.9599999999999937</v>
      </c>
      <c r="M46" s="18">
        <v>41.12</v>
      </c>
      <c r="N46" s="18">
        <v>37.159999999999997</v>
      </c>
      <c r="P46" s="74"/>
      <c r="Q46" s="75" t="s">
        <v>845</v>
      </c>
      <c r="R46" s="18">
        <v>70.349999999999994</v>
      </c>
      <c r="S46" s="18">
        <v>72.59</v>
      </c>
      <c r="T46" s="18">
        <v>74.36</v>
      </c>
      <c r="U46" s="18">
        <v>72.39</v>
      </c>
      <c r="V46" s="18">
        <v>81.150000000000006</v>
      </c>
      <c r="W46" s="18">
        <v>66.5</v>
      </c>
      <c r="X46" s="18">
        <v>68.77</v>
      </c>
      <c r="Y46" s="76" t="s">
        <v>842</v>
      </c>
      <c r="Z46" s="76" t="s">
        <v>842</v>
      </c>
      <c r="AA46" s="18">
        <v>47.5</v>
      </c>
      <c r="AB46" s="18">
        <v>50.92</v>
      </c>
      <c r="AD46" s="74"/>
      <c r="AE46" s="75" t="s">
        <v>845</v>
      </c>
      <c r="AF46" s="13">
        <v>33.479999999999997</v>
      </c>
      <c r="AG46" s="13">
        <v>13.07</v>
      </c>
      <c r="AH46" s="13">
        <v>10.17</v>
      </c>
      <c r="AI46" s="13">
        <v>2.9</v>
      </c>
      <c r="AJ46" s="13">
        <v>19.54</v>
      </c>
      <c r="AK46" s="13">
        <v>9.5299999999999994</v>
      </c>
      <c r="AL46" s="13">
        <v>10.01</v>
      </c>
      <c r="AM46" s="13">
        <v>0.87</v>
      </c>
      <c r="AO46" s="74"/>
      <c r="AP46" s="75" t="s">
        <v>845</v>
      </c>
      <c r="AQ46" s="13">
        <v>68.77</v>
      </c>
      <c r="AR46" s="13">
        <v>57.82</v>
      </c>
      <c r="AS46" s="13">
        <v>55.89</v>
      </c>
      <c r="AT46" s="13">
        <v>64.91</v>
      </c>
      <c r="AU46" s="13">
        <v>82.87</v>
      </c>
      <c r="AV46" s="13">
        <v>79.8</v>
      </c>
      <c r="AW46" s="13">
        <v>85.75</v>
      </c>
      <c r="AX46" s="13">
        <v>30.21</v>
      </c>
    </row>
    <row r="47" spans="2:50">
      <c r="B47" s="74">
        <v>1978</v>
      </c>
      <c r="C47" s="75" t="s">
        <v>841</v>
      </c>
      <c r="D47" s="18">
        <v>165.3</v>
      </c>
      <c r="E47" s="18">
        <v>161.27000000000001</v>
      </c>
      <c r="F47" s="18">
        <v>124.91</v>
      </c>
      <c r="G47" s="18">
        <v>93.01</v>
      </c>
      <c r="H47" s="18">
        <v>31.9</v>
      </c>
      <c r="I47" s="18">
        <v>36.36</v>
      </c>
      <c r="J47" s="18">
        <v>34.799999999999997</v>
      </c>
      <c r="K47" s="18">
        <v>1.5600000000000058</v>
      </c>
      <c r="L47" s="18">
        <v>4.03</v>
      </c>
      <c r="M47" s="18">
        <v>41.12</v>
      </c>
      <c r="N47" s="18">
        <v>37.090000000000003</v>
      </c>
      <c r="P47" s="74">
        <v>1978</v>
      </c>
      <c r="Q47" s="75" t="s">
        <v>841</v>
      </c>
      <c r="R47" s="18">
        <v>70.64</v>
      </c>
      <c r="S47" s="18">
        <v>73.13</v>
      </c>
      <c r="T47" s="18">
        <v>75.069999999999993</v>
      </c>
      <c r="U47" s="18">
        <v>73.17</v>
      </c>
      <c r="V47" s="18">
        <v>81.599999999999994</v>
      </c>
      <c r="W47" s="18">
        <v>66.53</v>
      </c>
      <c r="X47" s="18">
        <v>70.709999999999994</v>
      </c>
      <c r="Y47" s="76" t="s">
        <v>842</v>
      </c>
      <c r="Z47" s="76" t="s">
        <v>842</v>
      </c>
      <c r="AA47" s="18">
        <v>47.26</v>
      </c>
      <c r="AB47" s="18">
        <v>51.33</v>
      </c>
      <c r="AD47" s="74">
        <v>1978</v>
      </c>
      <c r="AE47" s="75" t="s">
        <v>841</v>
      </c>
      <c r="AF47" s="13">
        <v>34.799999999999997</v>
      </c>
      <c r="AG47" s="13">
        <v>13.29</v>
      </c>
      <c r="AH47" s="13">
        <v>10.51</v>
      </c>
      <c r="AI47" s="13">
        <v>2.78</v>
      </c>
      <c r="AJ47" s="13">
        <v>20.6</v>
      </c>
      <c r="AK47" s="13">
        <v>9.92</v>
      </c>
      <c r="AL47" s="13">
        <v>10.68</v>
      </c>
      <c r="AM47" s="13">
        <v>0.91</v>
      </c>
      <c r="AO47" s="74">
        <v>1978</v>
      </c>
      <c r="AP47" s="75" t="s">
        <v>841</v>
      </c>
      <c r="AQ47" s="13">
        <v>70.709999999999994</v>
      </c>
      <c r="AR47" s="13">
        <v>58.49</v>
      </c>
      <c r="AS47" s="13">
        <v>57.43</v>
      </c>
      <c r="AT47" s="13">
        <v>62.02</v>
      </c>
      <c r="AU47" s="13">
        <v>86.14</v>
      </c>
      <c r="AV47" s="13">
        <v>81.91</v>
      </c>
      <c r="AW47" s="13">
        <v>90.18</v>
      </c>
      <c r="AX47" s="13">
        <v>31.31</v>
      </c>
    </row>
    <row r="48" spans="2:50">
      <c r="B48" s="74"/>
      <c r="C48" s="75" t="s">
        <v>843</v>
      </c>
      <c r="D48" s="18">
        <v>167.37</v>
      </c>
      <c r="E48" s="18">
        <v>163.87</v>
      </c>
      <c r="F48" s="18">
        <v>126.38</v>
      </c>
      <c r="G48" s="18">
        <v>94.17</v>
      </c>
      <c r="H48" s="18">
        <v>32.21</v>
      </c>
      <c r="I48" s="18">
        <v>37.49</v>
      </c>
      <c r="J48" s="18">
        <v>34.71</v>
      </c>
      <c r="K48" s="18">
        <v>2.78</v>
      </c>
      <c r="L48" s="18">
        <v>3.5</v>
      </c>
      <c r="M48" s="18">
        <v>41.04</v>
      </c>
      <c r="N48" s="18">
        <v>37.54</v>
      </c>
      <c r="P48" s="74"/>
      <c r="Q48" s="75" t="s">
        <v>843</v>
      </c>
      <c r="R48" s="18">
        <v>70.92</v>
      </c>
      <c r="S48" s="18">
        <v>73.81</v>
      </c>
      <c r="T48" s="18">
        <v>75.349999999999994</v>
      </c>
      <c r="U48" s="18">
        <v>73.430000000000007</v>
      </c>
      <c r="V48" s="18">
        <v>81.96</v>
      </c>
      <c r="W48" s="18">
        <v>68.44</v>
      </c>
      <c r="X48" s="18">
        <v>70.02</v>
      </c>
      <c r="Y48" s="76" t="s">
        <v>842</v>
      </c>
      <c r="Z48" s="76" t="s">
        <v>842</v>
      </c>
      <c r="AA48" s="18">
        <v>47.02</v>
      </c>
      <c r="AB48" s="18">
        <v>52.17</v>
      </c>
      <c r="AD48" s="74"/>
      <c r="AE48" s="75" t="s">
        <v>843</v>
      </c>
      <c r="AF48" s="13">
        <v>34.71</v>
      </c>
      <c r="AG48" s="13">
        <v>13.29</v>
      </c>
      <c r="AH48" s="13">
        <v>10.31</v>
      </c>
      <c r="AI48" s="13">
        <v>2.98</v>
      </c>
      <c r="AJ48" s="13">
        <v>20.5</v>
      </c>
      <c r="AK48" s="13">
        <v>10.050000000000001</v>
      </c>
      <c r="AL48" s="13">
        <v>10.45</v>
      </c>
      <c r="AM48" s="13">
        <v>0.92</v>
      </c>
      <c r="AO48" s="74"/>
      <c r="AP48" s="75" t="s">
        <v>843</v>
      </c>
      <c r="AQ48" s="13">
        <v>70.02</v>
      </c>
      <c r="AR48" s="13">
        <v>58.14</v>
      </c>
      <c r="AS48" s="13">
        <v>56.12</v>
      </c>
      <c r="AT48" s="13">
        <v>65.599999999999994</v>
      </c>
      <c r="AU48" s="13">
        <v>84.93</v>
      </c>
      <c r="AV48" s="13">
        <v>82.25</v>
      </c>
      <c r="AW48" s="13">
        <v>87.39</v>
      </c>
      <c r="AX48" s="13">
        <v>32.270000000000003</v>
      </c>
    </row>
    <row r="49" spans="2:50">
      <c r="B49" s="74"/>
      <c r="C49" s="75" t="s">
        <v>844</v>
      </c>
      <c r="D49" s="18">
        <v>171.59</v>
      </c>
      <c r="E49" s="18">
        <v>167.51</v>
      </c>
      <c r="F49" s="18">
        <v>129.99</v>
      </c>
      <c r="G49" s="18">
        <v>96.92</v>
      </c>
      <c r="H49" s="18">
        <v>33.07</v>
      </c>
      <c r="I49" s="18">
        <v>37.520000000000003</v>
      </c>
      <c r="J49" s="18">
        <v>36.67</v>
      </c>
      <c r="K49" s="18">
        <v>0.8499999999999901</v>
      </c>
      <c r="L49" s="18">
        <v>4.0800000000000054</v>
      </c>
      <c r="M49" s="18">
        <v>43.04</v>
      </c>
      <c r="N49" s="18">
        <v>38.96</v>
      </c>
      <c r="P49" s="74"/>
      <c r="Q49" s="75" t="s">
        <v>844</v>
      </c>
      <c r="R49" s="18">
        <v>71.849999999999994</v>
      </c>
      <c r="S49" s="18">
        <v>74.67</v>
      </c>
      <c r="T49" s="18">
        <v>76.91</v>
      </c>
      <c r="U49" s="18">
        <v>75.08</v>
      </c>
      <c r="V49" s="18">
        <v>83.25</v>
      </c>
      <c r="W49" s="18">
        <v>67.09</v>
      </c>
      <c r="X49" s="18">
        <v>72.87</v>
      </c>
      <c r="Y49" s="76" t="s">
        <v>842</v>
      </c>
      <c r="Z49" s="76" t="s">
        <v>842</v>
      </c>
      <c r="AA49" s="18">
        <v>48.92</v>
      </c>
      <c r="AB49" s="18">
        <v>54.05</v>
      </c>
      <c r="AD49" s="74"/>
      <c r="AE49" s="75" t="s">
        <v>844</v>
      </c>
      <c r="AF49" s="13">
        <v>36.67</v>
      </c>
      <c r="AG49" s="13">
        <v>14.41</v>
      </c>
      <c r="AH49" s="13">
        <v>11.22</v>
      </c>
      <c r="AI49" s="13">
        <v>3.19</v>
      </c>
      <c r="AJ49" s="13">
        <v>21.31</v>
      </c>
      <c r="AK49" s="13">
        <v>10.29</v>
      </c>
      <c r="AL49" s="13">
        <v>11.02</v>
      </c>
      <c r="AM49" s="13">
        <v>0.95</v>
      </c>
      <c r="AO49" s="74"/>
      <c r="AP49" s="75" t="s">
        <v>844</v>
      </c>
      <c r="AQ49" s="13">
        <v>72.87</v>
      </c>
      <c r="AR49" s="13">
        <v>62.62</v>
      </c>
      <c r="AS49" s="13">
        <v>60.73</v>
      </c>
      <c r="AT49" s="13">
        <v>69.47</v>
      </c>
      <c r="AU49" s="13">
        <v>86.36</v>
      </c>
      <c r="AV49" s="13">
        <v>82.48</v>
      </c>
      <c r="AW49" s="13">
        <v>90.05</v>
      </c>
      <c r="AX49" s="13">
        <v>33.32</v>
      </c>
    </row>
    <row r="50" spans="2:50">
      <c r="B50" s="74"/>
      <c r="C50" s="75" t="s">
        <v>845</v>
      </c>
      <c r="D50" s="18">
        <v>174.35</v>
      </c>
      <c r="E50" s="18">
        <v>170.74</v>
      </c>
      <c r="F50" s="18">
        <v>132.31</v>
      </c>
      <c r="G50" s="18">
        <v>98.61</v>
      </c>
      <c r="H50" s="18">
        <v>33.700000000000003</v>
      </c>
      <c r="I50" s="18">
        <v>38.43</v>
      </c>
      <c r="J50" s="18">
        <v>37.35</v>
      </c>
      <c r="K50" s="18">
        <v>1.08</v>
      </c>
      <c r="L50" s="18">
        <v>3.6099999999999923</v>
      </c>
      <c r="M50" s="18">
        <v>43.74</v>
      </c>
      <c r="N50" s="18">
        <v>40.130000000000003</v>
      </c>
      <c r="P50" s="74"/>
      <c r="Q50" s="75" t="s">
        <v>845</v>
      </c>
      <c r="R50" s="18">
        <v>72.69</v>
      </c>
      <c r="S50" s="18">
        <v>75.88</v>
      </c>
      <c r="T50" s="18">
        <v>77.709999999999994</v>
      </c>
      <c r="U50" s="18">
        <v>75.790000000000006</v>
      </c>
      <c r="V50" s="18">
        <v>84.34</v>
      </c>
      <c r="W50" s="18">
        <v>69.58</v>
      </c>
      <c r="X50" s="18">
        <v>73.239999999999995</v>
      </c>
      <c r="Y50" s="76" t="s">
        <v>842</v>
      </c>
      <c r="Z50" s="76" t="s">
        <v>842</v>
      </c>
      <c r="AA50" s="18">
        <v>49.34</v>
      </c>
      <c r="AB50" s="18">
        <v>55.52</v>
      </c>
      <c r="AD50" s="74"/>
      <c r="AE50" s="75" t="s">
        <v>845</v>
      </c>
      <c r="AF50" s="13">
        <v>37.35</v>
      </c>
      <c r="AG50" s="13">
        <v>14.6</v>
      </c>
      <c r="AH50" s="13">
        <v>11.72</v>
      </c>
      <c r="AI50" s="13">
        <v>2.88</v>
      </c>
      <c r="AJ50" s="13">
        <v>21.78</v>
      </c>
      <c r="AK50" s="13">
        <v>10.55</v>
      </c>
      <c r="AL50" s="13">
        <v>11.23</v>
      </c>
      <c r="AM50" s="13">
        <v>0.97</v>
      </c>
      <c r="AO50" s="74"/>
      <c r="AP50" s="75" t="s">
        <v>845</v>
      </c>
      <c r="AQ50" s="13">
        <v>73.239999999999995</v>
      </c>
      <c r="AR50" s="13">
        <v>63.05</v>
      </c>
      <c r="AS50" s="13">
        <v>63.08</v>
      </c>
      <c r="AT50" s="13">
        <v>62.07</v>
      </c>
      <c r="AU50" s="13">
        <v>86.63</v>
      </c>
      <c r="AV50" s="13">
        <v>83.06</v>
      </c>
      <c r="AW50" s="13">
        <v>90</v>
      </c>
      <c r="AX50" s="13">
        <v>33.909999999999997</v>
      </c>
    </row>
    <row r="51" spans="2:50">
      <c r="B51" s="74">
        <v>1979</v>
      </c>
      <c r="C51" s="75" t="s">
        <v>841</v>
      </c>
      <c r="D51" s="18">
        <v>176.78</v>
      </c>
      <c r="E51" s="18">
        <v>174.07</v>
      </c>
      <c r="F51" s="18">
        <v>134.01</v>
      </c>
      <c r="G51" s="18">
        <v>99.53</v>
      </c>
      <c r="H51" s="18">
        <v>34.479999999999997</v>
      </c>
      <c r="I51" s="18">
        <v>40.06</v>
      </c>
      <c r="J51" s="18">
        <v>36.78</v>
      </c>
      <c r="K51" s="18">
        <v>3.28</v>
      </c>
      <c r="L51" s="18">
        <v>2.71</v>
      </c>
      <c r="M51" s="18">
        <v>44.01</v>
      </c>
      <c r="N51" s="18">
        <v>41.3</v>
      </c>
      <c r="P51" s="74">
        <v>1979</v>
      </c>
      <c r="Q51" s="75" t="s">
        <v>841</v>
      </c>
      <c r="R51" s="18">
        <v>72.78</v>
      </c>
      <c r="S51" s="18">
        <v>76.12</v>
      </c>
      <c r="T51" s="18">
        <v>77.459999999999994</v>
      </c>
      <c r="U51" s="18">
        <v>75.260000000000005</v>
      </c>
      <c r="V51" s="18">
        <v>85</v>
      </c>
      <c r="W51" s="18">
        <v>71.31</v>
      </c>
      <c r="X51" s="18">
        <v>71.48</v>
      </c>
      <c r="Y51" s="76" t="s">
        <v>842</v>
      </c>
      <c r="Z51" s="76" t="s">
        <v>842</v>
      </c>
      <c r="AA51" s="18">
        <v>49.19</v>
      </c>
      <c r="AB51" s="18">
        <v>55.82</v>
      </c>
      <c r="AD51" s="74">
        <v>1979</v>
      </c>
      <c r="AE51" s="75" t="s">
        <v>841</v>
      </c>
      <c r="AF51" s="13">
        <v>36.78</v>
      </c>
      <c r="AG51" s="13">
        <v>14.84</v>
      </c>
      <c r="AH51" s="13">
        <v>11.51</v>
      </c>
      <c r="AI51" s="13">
        <v>3.33</v>
      </c>
      <c r="AJ51" s="13">
        <v>20.97</v>
      </c>
      <c r="AK51" s="13">
        <v>10.34</v>
      </c>
      <c r="AL51" s="13">
        <v>10.63</v>
      </c>
      <c r="AM51" s="13">
        <v>0.97</v>
      </c>
      <c r="AO51" s="74">
        <v>1979</v>
      </c>
      <c r="AP51" s="75" t="s">
        <v>841</v>
      </c>
      <c r="AQ51" s="13">
        <v>71.48</v>
      </c>
      <c r="AR51" s="13">
        <v>63.67</v>
      </c>
      <c r="AS51" s="13">
        <v>61.67</v>
      </c>
      <c r="AT51" s="13">
        <v>70.94</v>
      </c>
      <c r="AU51" s="13">
        <v>82.52</v>
      </c>
      <c r="AV51" s="13">
        <v>80.739999999999995</v>
      </c>
      <c r="AW51" s="13">
        <v>84.07</v>
      </c>
      <c r="AX51" s="13">
        <v>33.76</v>
      </c>
    </row>
    <row r="52" spans="2:50">
      <c r="B52" s="74"/>
      <c r="C52" s="75" t="s">
        <v>843</v>
      </c>
      <c r="D52" s="18">
        <v>184.39</v>
      </c>
      <c r="E52" s="18">
        <v>183.57</v>
      </c>
      <c r="F52" s="18">
        <v>140.5</v>
      </c>
      <c r="G52" s="18">
        <v>105.42</v>
      </c>
      <c r="H52" s="18">
        <v>35.08</v>
      </c>
      <c r="I52" s="18">
        <v>43.07</v>
      </c>
      <c r="J52" s="18">
        <v>40.71</v>
      </c>
      <c r="K52" s="18">
        <v>2.3599999999999919</v>
      </c>
      <c r="L52" s="18">
        <v>0.82</v>
      </c>
      <c r="M52" s="18">
        <v>45.52</v>
      </c>
      <c r="N52" s="18">
        <v>44.7</v>
      </c>
      <c r="P52" s="74"/>
      <c r="Q52" s="75" t="s">
        <v>843</v>
      </c>
      <c r="R52" s="18">
        <v>75.040000000000006</v>
      </c>
      <c r="S52" s="18">
        <v>79.05</v>
      </c>
      <c r="T52" s="18">
        <v>79.81</v>
      </c>
      <c r="U52" s="18">
        <v>78.05</v>
      </c>
      <c r="V52" s="18">
        <v>85.94</v>
      </c>
      <c r="W52" s="18">
        <v>75.97</v>
      </c>
      <c r="X52" s="18">
        <v>77.319999999999993</v>
      </c>
      <c r="Y52" s="76" t="s">
        <v>842</v>
      </c>
      <c r="Z52" s="76" t="s">
        <v>842</v>
      </c>
      <c r="AA52" s="18">
        <v>50.14</v>
      </c>
      <c r="AB52" s="18">
        <v>58.6</v>
      </c>
      <c r="AD52" s="74"/>
      <c r="AE52" s="75" t="s">
        <v>843</v>
      </c>
      <c r="AF52" s="13">
        <v>40.71</v>
      </c>
      <c r="AG52" s="13">
        <v>15.25</v>
      </c>
      <c r="AH52" s="13">
        <v>11.95</v>
      </c>
      <c r="AI52" s="13">
        <v>3.3</v>
      </c>
      <c r="AJ52" s="13">
        <v>24.44</v>
      </c>
      <c r="AK52" s="13">
        <v>12.02</v>
      </c>
      <c r="AL52" s="13">
        <v>12.42</v>
      </c>
      <c r="AM52" s="13">
        <v>1.02</v>
      </c>
      <c r="AO52" s="74"/>
      <c r="AP52" s="75" t="s">
        <v>843</v>
      </c>
      <c r="AQ52" s="13">
        <v>77.319999999999993</v>
      </c>
      <c r="AR52" s="13">
        <v>65.02</v>
      </c>
      <c r="AS52" s="13">
        <v>63.58</v>
      </c>
      <c r="AT52" s="13">
        <v>70.010000000000005</v>
      </c>
      <c r="AU52" s="13">
        <v>92.96</v>
      </c>
      <c r="AV52" s="13">
        <v>90.71</v>
      </c>
      <c r="AW52" s="13">
        <v>94.96</v>
      </c>
      <c r="AX52" s="13">
        <v>35.81</v>
      </c>
    </row>
    <row r="53" spans="2:50">
      <c r="B53" s="74"/>
      <c r="C53" s="75" t="s">
        <v>844</v>
      </c>
      <c r="D53" s="18">
        <v>187.17</v>
      </c>
      <c r="E53" s="18">
        <v>186.67</v>
      </c>
      <c r="F53" s="18">
        <v>140.69</v>
      </c>
      <c r="G53" s="18">
        <v>104.91</v>
      </c>
      <c r="H53" s="18">
        <v>35.78</v>
      </c>
      <c r="I53" s="18">
        <v>45.98</v>
      </c>
      <c r="J53" s="18">
        <v>41.66</v>
      </c>
      <c r="K53" s="18">
        <v>4.319999999999987</v>
      </c>
      <c r="L53" s="18">
        <v>0.50000000000000711</v>
      </c>
      <c r="M53" s="18">
        <v>48.16</v>
      </c>
      <c r="N53" s="18">
        <v>47.66</v>
      </c>
      <c r="P53" s="74"/>
      <c r="Q53" s="75" t="s">
        <v>844</v>
      </c>
      <c r="R53" s="18">
        <v>75.040000000000006</v>
      </c>
      <c r="S53" s="18">
        <v>78.61</v>
      </c>
      <c r="T53" s="18">
        <v>78.53</v>
      </c>
      <c r="U53" s="18">
        <v>76.23</v>
      </c>
      <c r="V53" s="18">
        <v>86.38</v>
      </c>
      <c r="W53" s="18">
        <v>78.12</v>
      </c>
      <c r="X53" s="18">
        <v>77.78</v>
      </c>
      <c r="Y53" s="76" t="s">
        <v>842</v>
      </c>
      <c r="Z53" s="76" t="s">
        <v>842</v>
      </c>
      <c r="AA53" s="18">
        <v>52.01</v>
      </c>
      <c r="AB53" s="18">
        <v>59.51</v>
      </c>
      <c r="AD53" s="74"/>
      <c r="AE53" s="75" t="s">
        <v>844</v>
      </c>
      <c r="AF53" s="13">
        <v>41.66</v>
      </c>
      <c r="AG53" s="13">
        <v>15.88</v>
      </c>
      <c r="AH53" s="13">
        <v>12.43</v>
      </c>
      <c r="AI53" s="13">
        <v>3.45</v>
      </c>
      <c r="AJ53" s="13">
        <v>24.73</v>
      </c>
      <c r="AK53" s="13">
        <v>12.08</v>
      </c>
      <c r="AL53" s="13">
        <v>12.65</v>
      </c>
      <c r="AM53" s="13">
        <v>1.05</v>
      </c>
      <c r="AO53" s="74"/>
      <c r="AP53" s="75" t="s">
        <v>844</v>
      </c>
      <c r="AQ53" s="13">
        <v>77.78</v>
      </c>
      <c r="AR53" s="13">
        <v>67.2</v>
      </c>
      <c r="AS53" s="13">
        <v>65.58</v>
      </c>
      <c r="AT53" s="13">
        <v>72.900000000000006</v>
      </c>
      <c r="AU53" s="13">
        <v>91.69</v>
      </c>
      <c r="AV53" s="13">
        <v>88.71</v>
      </c>
      <c r="AW53" s="13">
        <v>94.44</v>
      </c>
      <c r="AX53" s="13">
        <v>37.200000000000003</v>
      </c>
    </row>
    <row r="54" spans="2:50">
      <c r="B54" s="74"/>
      <c r="C54" s="75" t="s">
        <v>845</v>
      </c>
      <c r="D54" s="18">
        <v>189.6</v>
      </c>
      <c r="E54" s="18">
        <v>190.92</v>
      </c>
      <c r="F54" s="18">
        <v>143.93</v>
      </c>
      <c r="G54" s="18">
        <v>107.73</v>
      </c>
      <c r="H54" s="18">
        <v>36.200000000000003</v>
      </c>
      <c r="I54" s="18">
        <v>46.99</v>
      </c>
      <c r="J54" s="18">
        <v>42.94</v>
      </c>
      <c r="K54" s="18">
        <v>4.0499999999999829</v>
      </c>
      <c r="L54" s="18">
        <v>-1.32</v>
      </c>
      <c r="M54" s="18">
        <v>48.8</v>
      </c>
      <c r="N54" s="18">
        <v>50.12</v>
      </c>
      <c r="P54" s="74"/>
      <c r="Q54" s="75" t="s">
        <v>845</v>
      </c>
      <c r="R54" s="18">
        <v>75.5</v>
      </c>
      <c r="S54" s="18">
        <v>79.540000000000006</v>
      </c>
      <c r="T54" s="18">
        <v>79.59</v>
      </c>
      <c r="U54" s="18">
        <v>77.44</v>
      </c>
      <c r="V54" s="18">
        <v>86.96</v>
      </c>
      <c r="W54" s="18">
        <v>78.650000000000006</v>
      </c>
      <c r="X54" s="18">
        <v>78.739999999999995</v>
      </c>
      <c r="Y54" s="76" t="s">
        <v>842</v>
      </c>
      <c r="Z54" s="76" t="s">
        <v>842</v>
      </c>
      <c r="AA54" s="18">
        <v>51.9</v>
      </c>
      <c r="AB54" s="18">
        <v>60.76</v>
      </c>
      <c r="AD54" s="74"/>
      <c r="AE54" s="75" t="s">
        <v>845</v>
      </c>
      <c r="AF54" s="13">
        <v>42.94</v>
      </c>
      <c r="AG54" s="13">
        <v>16.02</v>
      </c>
      <c r="AH54" s="13">
        <v>13.19</v>
      </c>
      <c r="AI54" s="13">
        <v>2.83</v>
      </c>
      <c r="AJ54" s="13">
        <v>25.83</v>
      </c>
      <c r="AK54" s="13">
        <v>12.7</v>
      </c>
      <c r="AL54" s="13">
        <v>13.13</v>
      </c>
      <c r="AM54" s="13">
        <v>1.0900000000000001</v>
      </c>
      <c r="AO54" s="74"/>
      <c r="AP54" s="75" t="s">
        <v>845</v>
      </c>
      <c r="AQ54" s="13">
        <v>78.739999999999995</v>
      </c>
      <c r="AR54" s="13">
        <v>67.13</v>
      </c>
      <c r="AS54" s="13">
        <v>68.959999999999994</v>
      </c>
      <c r="AT54" s="13">
        <v>58.91</v>
      </c>
      <c r="AU54" s="13">
        <v>93.75</v>
      </c>
      <c r="AV54" s="13">
        <v>91.31</v>
      </c>
      <c r="AW54" s="13">
        <v>95.94</v>
      </c>
      <c r="AX54" s="13">
        <v>36.96</v>
      </c>
    </row>
    <row r="55" spans="2:50">
      <c r="B55" s="74">
        <v>1980</v>
      </c>
      <c r="C55" s="75" t="s">
        <v>841</v>
      </c>
      <c r="D55" s="18">
        <v>194.85</v>
      </c>
      <c r="E55" s="18">
        <v>194.77</v>
      </c>
      <c r="F55" s="18">
        <v>148.04</v>
      </c>
      <c r="G55" s="18">
        <v>110.84</v>
      </c>
      <c r="H55" s="18">
        <v>37.200000000000003</v>
      </c>
      <c r="I55" s="18">
        <v>46.73</v>
      </c>
      <c r="J55" s="18">
        <v>44.57</v>
      </c>
      <c r="K55" s="18">
        <v>2.16</v>
      </c>
      <c r="L55" s="18">
        <v>7.9999999999991189E-2</v>
      </c>
      <c r="M55" s="18">
        <v>52.88</v>
      </c>
      <c r="N55" s="18">
        <v>52.8</v>
      </c>
      <c r="P55" s="74">
        <v>1980</v>
      </c>
      <c r="Q55" s="75" t="s">
        <v>841</v>
      </c>
      <c r="R55" s="18">
        <v>76.11</v>
      </c>
      <c r="S55" s="18">
        <v>79.23</v>
      </c>
      <c r="T55" s="18">
        <v>80.13</v>
      </c>
      <c r="U55" s="18">
        <v>77.849999999999994</v>
      </c>
      <c r="V55" s="18">
        <v>87.95</v>
      </c>
      <c r="W55" s="18">
        <v>75.73</v>
      </c>
      <c r="X55" s="18">
        <v>80.09</v>
      </c>
      <c r="Y55" s="76" t="s">
        <v>842</v>
      </c>
      <c r="Z55" s="76" t="s">
        <v>842</v>
      </c>
      <c r="AA55" s="18">
        <v>55.39</v>
      </c>
      <c r="AB55" s="18">
        <v>61.94</v>
      </c>
      <c r="AD55" s="74">
        <v>1980</v>
      </c>
      <c r="AE55" s="75" t="s">
        <v>841</v>
      </c>
      <c r="AF55" s="13">
        <v>44.57</v>
      </c>
      <c r="AG55" s="13">
        <v>16.3</v>
      </c>
      <c r="AH55" s="13">
        <v>12.82</v>
      </c>
      <c r="AI55" s="13">
        <v>3.48</v>
      </c>
      <c r="AJ55" s="13">
        <v>27.17</v>
      </c>
      <c r="AK55" s="13">
        <v>13.4</v>
      </c>
      <c r="AL55" s="13">
        <v>13.77</v>
      </c>
      <c r="AM55" s="13">
        <v>1.1000000000000001</v>
      </c>
      <c r="AO55" s="74">
        <v>1980</v>
      </c>
      <c r="AP55" s="75" t="s">
        <v>841</v>
      </c>
      <c r="AQ55" s="13">
        <v>80.09</v>
      </c>
      <c r="AR55" s="13">
        <v>67.599999999999994</v>
      </c>
      <c r="AS55" s="13">
        <v>66.39</v>
      </c>
      <c r="AT55" s="13">
        <v>71.62</v>
      </c>
      <c r="AU55" s="13">
        <v>95.8</v>
      </c>
      <c r="AV55" s="13">
        <v>93.67</v>
      </c>
      <c r="AW55" s="13">
        <v>97.67</v>
      </c>
      <c r="AX55" s="13">
        <v>38.700000000000003</v>
      </c>
    </row>
    <row r="56" spans="2:50">
      <c r="B56" s="74"/>
      <c r="C56" s="75" t="s">
        <v>843</v>
      </c>
      <c r="D56" s="18">
        <v>197.24</v>
      </c>
      <c r="E56" s="18">
        <v>198.78</v>
      </c>
      <c r="F56" s="18">
        <v>150.87</v>
      </c>
      <c r="G56" s="18">
        <v>111.94</v>
      </c>
      <c r="H56" s="18">
        <v>38.93</v>
      </c>
      <c r="I56" s="18">
        <v>47.91</v>
      </c>
      <c r="J56" s="18">
        <v>44.87</v>
      </c>
      <c r="K56" s="18">
        <v>3.04</v>
      </c>
      <c r="L56" s="18">
        <v>-1.54</v>
      </c>
      <c r="M56" s="18">
        <v>51.97</v>
      </c>
      <c r="N56" s="18">
        <v>53.51</v>
      </c>
      <c r="P56" s="74"/>
      <c r="Q56" s="75" t="s">
        <v>843</v>
      </c>
      <c r="R56" s="18">
        <v>75.62</v>
      </c>
      <c r="S56" s="18">
        <v>79</v>
      </c>
      <c r="T56" s="18">
        <v>80.16</v>
      </c>
      <c r="U56" s="18">
        <v>77.41</v>
      </c>
      <c r="V56" s="18">
        <v>89.53</v>
      </c>
      <c r="W56" s="18">
        <v>74.709999999999994</v>
      </c>
      <c r="X56" s="18">
        <v>78.709999999999994</v>
      </c>
      <c r="Y56" s="76" t="s">
        <v>842</v>
      </c>
      <c r="Z56" s="76" t="s">
        <v>842</v>
      </c>
      <c r="AA56" s="18">
        <v>53.63</v>
      </c>
      <c r="AB56" s="18">
        <v>60.73</v>
      </c>
      <c r="AD56" s="74"/>
      <c r="AE56" s="75" t="s">
        <v>843</v>
      </c>
      <c r="AF56" s="13">
        <v>44.87</v>
      </c>
      <c r="AG56" s="13">
        <v>16.47</v>
      </c>
      <c r="AH56" s="13">
        <v>13.07</v>
      </c>
      <c r="AI56" s="13">
        <v>3.4</v>
      </c>
      <c r="AJ56" s="13">
        <v>27.28</v>
      </c>
      <c r="AK56" s="13">
        <v>13.45</v>
      </c>
      <c r="AL56" s="13">
        <v>13.83</v>
      </c>
      <c r="AM56" s="13">
        <v>1.1200000000000001</v>
      </c>
      <c r="AO56" s="74"/>
      <c r="AP56" s="75" t="s">
        <v>843</v>
      </c>
      <c r="AQ56" s="13">
        <v>78.709999999999994</v>
      </c>
      <c r="AR56" s="13">
        <v>67.540000000000006</v>
      </c>
      <c r="AS56" s="13">
        <v>66.91</v>
      </c>
      <c r="AT56" s="13">
        <v>69.25</v>
      </c>
      <c r="AU56" s="13">
        <v>93.16</v>
      </c>
      <c r="AV56" s="13">
        <v>91.09</v>
      </c>
      <c r="AW56" s="13">
        <v>94.98</v>
      </c>
      <c r="AX56" s="13">
        <v>38.18</v>
      </c>
    </row>
    <row r="57" spans="2:50">
      <c r="B57" s="74"/>
      <c r="C57" s="75" t="s">
        <v>844</v>
      </c>
      <c r="D57" s="18">
        <v>198.12</v>
      </c>
      <c r="E57" s="18">
        <v>199.15</v>
      </c>
      <c r="F57" s="18">
        <v>153.19</v>
      </c>
      <c r="G57" s="18">
        <v>113.83</v>
      </c>
      <c r="H57" s="18">
        <v>39.36</v>
      </c>
      <c r="I57" s="18">
        <v>45.96</v>
      </c>
      <c r="J57" s="18">
        <v>44.53</v>
      </c>
      <c r="K57" s="18">
        <v>1.430000000000009</v>
      </c>
      <c r="L57" s="18">
        <v>-1.03</v>
      </c>
      <c r="M57" s="18">
        <v>51.13</v>
      </c>
      <c r="N57" s="18">
        <v>52.16</v>
      </c>
      <c r="P57" s="74"/>
      <c r="Q57" s="75" t="s">
        <v>844</v>
      </c>
      <c r="R57" s="18">
        <v>75.319999999999993</v>
      </c>
      <c r="S57" s="18">
        <v>78.59</v>
      </c>
      <c r="T57" s="18">
        <v>80.569999999999993</v>
      </c>
      <c r="U57" s="18">
        <v>77.94</v>
      </c>
      <c r="V57" s="18">
        <v>89.54</v>
      </c>
      <c r="W57" s="18">
        <v>71.8</v>
      </c>
      <c r="X57" s="18">
        <v>77.45</v>
      </c>
      <c r="Y57" s="76" t="s">
        <v>842</v>
      </c>
      <c r="Z57" s="76" t="s">
        <v>842</v>
      </c>
      <c r="AA57" s="18">
        <v>52.34</v>
      </c>
      <c r="AB57" s="18">
        <v>58.93</v>
      </c>
      <c r="AD57" s="74"/>
      <c r="AE57" s="75" t="s">
        <v>844</v>
      </c>
      <c r="AF57" s="13">
        <v>44.53</v>
      </c>
      <c r="AG57" s="13">
        <v>16.54</v>
      </c>
      <c r="AH57" s="13">
        <v>13.11</v>
      </c>
      <c r="AI57" s="13">
        <v>3.43</v>
      </c>
      <c r="AJ57" s="13">
        <v>26.84</v>
      </c>
      <c r="AK57" s="13">
        <v>13.13</v>
      </c>
      <c r="AL57" s="13">
        <v>13.71</v>
      </c>
      <c r="AM57" s="13">
        <v>1.1499999999999999</v>
      </c>
      <c r="AO57" s="74"/>
      <c r="AP57" s="75" t="s">
        <v>844</v>
      </c>
      <c r="AQ57" s="13">
        <v>77.45</v>
      </c>
      <c r="AR57" s="13">
        <v>67.040000000000006</v>
      </c>
      <c r="AS57" s="13">
        <v>66.459999999999994</v>
      </c>
      <c r="AT57" s="13">
        <v>68.55</v>
      </c>
      <c r="AU57" s="13">
        <v>90.92</v>
      </c>
      <c r="AV57" s="13">
        <v>88.42</v>
      </c>
      <c r="AW57" s="13">
        <v>93.18</v>
      </c>
      <c r="AX57" s="13">
        <v>39.6</v>
      </c>
    </row>
    <row r="58" spans="2:50">
      <c r="B58" s="74"/>
      <c r="C58" s="75" t="s">
        <v>845</v>
      </c>
      <c r="D58" s="18">
        <v>198.23</v>
      </c>
      <c r="E58" s="18">
        <v>200.85</v>
      </c>
      <c r="F58" s="18">
        <v>154.4</v>
      </c>
      <c r="G58" s="18">
        <v>114.96</v>
      </c>
      <c r="H58" s="18">
        <v>39.44</v>
      </c>
      <c r="I58" s="18">
        <v>46.45</v>
      </c>
      <c r="J58" s="18">
        <v>44.13</v>
      </c>
      <c r="K58" s="18">
        <v>2.3199999999999998</v>
      </c>
      <c r="L58" s="18">
        <v>-2.62</v>
      </c>
      <c r="M58" s="18">
        <v>51.64</v>
      </c>
      <c r="N58" s="18">
        <v>54.26</v>
      </c>
      <c r="P58" s="74"/>
      <c r="Q58" s="75" t="s">
        <v>845</v>
      </c>
      <c r="R58" s="18">
        <v>75.22</v>
      </c>
      <c r="S58" s="18">
        <v>78.760000000000005</v>
      </c>
      <c r="T58" s="18">
        <v>80.39</v>
      </c>
      <c r="U58" s="18">
        <v>77.8</v>
      </c>
      <c r="V58" s="18">
        <v>89.21</v>
      </c>
      <c r="W58" s="18">
        <v>73.05</v>
      </c>
      <c r="X58" s="18">
        <v>75.92</v>
      </c>
      <c r="Y58" s="76" t="s">
        <v>842</v>
      </c>
      <c r="Z58" s="76" t="s">
        <v>842</v>
      </c>
      <c r="AA58" s="18">
        <v>52.27</v>
      </c>
      <c r="AB58" s="18">
        <v>59.69</v>
      </c>
      <c r="AD58" s="74"/>
      <c r="AE58" s="75" t="s">
        <v>845</v>
      </c>
      <c r="AF58" s="13">
        <v>44.13</v>
      </c>
      <c r="AG58" s="13">
        <v>16.600000000000001</v>
      </c>
      <c r="AH58" s="13">
        <v>13.26</v>
      </c>
      <c r="AI58" s="13">
        <v>3.34</v>
      </c>
      <c r="AJ58" s="13">
        <v>26.35</v>
      </c>
      <c r="AK58" s="13">
        <v>13.07</v>
      </c>
      <c r="AL58" s="13">
        <v>13.28</v>
      </c>
      <c r="AM58" s="13">
        <v>1.18</v>
      </c>
      <c r="AO58" s="74"/>
      <c r="AP58" s="75" t="s">
        <v>845</v>
      </c>
      <c r="AQ58" s="13">
        <v>75.92</v>
      </c>
      <c r="AR58" s="13">
        <v>66.52</v>
      </c>
      <c r="AS58" s="13">
        <v>66.44</v>
      </c>
      <c r="AT58" s="13">
        <v>66.05</v>
      </c>
      <c r="AU58" s="13">
        <v>88.19</v>
      </c>
      <c r="AV58" s="13">
        <v>86.8</v>
      </c>
      <c r="AW58" s="13">
        <v>89.33</v>
      </c>
      <c r="AX58" s="13">
        <v>40.880000000000003</v>
      </c>
    </row>
    <row r="59" spans="2:50">
      <c r="B59" s="74">
        <v>1981</v>
      </c>
      <c r="C59" s="75" t="s">
        <v>841</v>
      </c>
      <c r="D59" s="18">
        <v>202.54</v>
      </c>
      <c r="E59" s="18">
        <v>204.77</v>
      </c>
      <c r="F59" s="18">
        <v>159.13999999999999</v>
      </c>
      <c r="G59" s="18">
        <v>117.4</v>
      </c>
      <c r="H59" s="18">
        <v>41.74</v>
      </c>
      <c r="I59" s="18">
        <v>45.63</v>
      </c>
      <c r="J59" s="18">
        <v>44.62</v>
      </c>
      <c r="K59" s="18">
        <v>1.009999999999974</v>
      </c>
      <c r="L59" s="18">
        <v>-2.23</v>
      </c>
      <c r="M59" s="18">
        <v>54.26</v>
      </c>
      <c r="N59" s="18">
        <v>56.49</v>
      </c>
      <c r="P59" s="74">
        <v>1981</v>
      </c>
      <c r="Q59" s="75" t="s">
        <v>841</v>
      </c>
      <c r="R59" s="18">
        <v>76.11</v>
      </c>
      <c r="S59" s="18">
        <v>79</v>
      </c>
      <c r="T59" s="18">
        <v>81.99</v>
      </c>
      <c r="U59" s="18">
        <v>78.06</v>
      </c>
      <c r="V59" s="18">
        <v>95.31</v>
      </c>
      <c r="W59" s="18">
        <v>69.23</v>
      </c>
      <c r="X59" s="18">
        <v>75.89</v>
      </c>
      <c r="Y59" s="76" t="s">
        <v>842</v>
      </c>
      <c r="Z59" s="76" t="s">
        <v>842</v>
      </c>
      <c r="AA59" s="18">
        <v>54.12</v>
      </c>
      <c r="AB59" s="18">
        <v>59.8</v>
      </c>
      <c r="AD59" s="74">
        <v>1981</v>
      </c>
      <c r="AE59" s="75" t="s">
        <v>841</v>
      </c>
      <c r="AF59" s="13">
        <v>44.62</v>
      </c>
      <c r="AG59" s="13">
        <v>16.739999999999998</v>
      </c>
      <c r="AH59" s="13">
        <v>13.16</v>
      </c>
      <c r="AI59" s="13">
        <v>3.58</v>
      </c>
      <c r="AJ59" s="13">
        <v>26.67</v>
      </c>
      <c r="AK59" s="13">
        <v>13.3</v>
      </c>
      <c r="AL59" s="13">
        <v>13.37</v>
      </c>
      <c r="AM59" s="13">
        <v>1.21</v>
      </c>
      <c r="AO59" s="74">
        <v>1981</v>
      </c>
      <c r="AP59" s="75" t="s">
        <v>841</v>
      </c>
      <c r="AQ59" s="13">
        <v>75.89</v>
      </c>
      <c r="AR59" s="13">
        <v>66.25</v>
      </c>
      <c r="AS59" s="13">
        <v>65.16</v>
      </c>
      <c r="AT59" s="13">
        <v>69.790000000000006</v>
      </c>
      <c r="AU59" s="13">
        <v>88.39</v>
      </c>
      <c r="AV59" s="13">
        <v>87.28</v>
      </c>
      <c r="AW59" s="13">
        <v>89.25</v>
      </c>
      <c r="AX59" s="13">
        <v>41.36</v>
      </c>
    </row>
    <row r="60" spans="2:50">
      <c r="B60" s="74"/>
      <c r="C60" s="75" t="s">
        <v>843</v>
      </c>
      <c r="D60" s="18">
        <v>205.54</v>
      </c>
      <c r="E60" s="18">
        <v>205.3</v>
      </c>
      <c r="F60" s="18">
        <v>159.36000000000001</v>
      </c>
      <c r="G60" s="18">
        <v>118.32</v>
      </c>
      <c r="H60" s="18">
        <v>41.04</v>
      </c>
      <c r="I60" s="18">
        <v>45.94</v>
      </c>
      <c r="J60" s="18">
        <v>46.04</v>
      </c>
      <c r="K60" s="18">
        <v>-0.10000000000001052</v>
      </c>
      <c r="L60" s="18">
        <v>0.24000000000000199</v>
      </c>
      <c r="M60" s="18">
        <v>57.2</v>
      </c>
      <c r="N60" s="18">
        <v>56.96</v>
      </c>
      <c r="P60" s="74"/>
      <c r="Q60" s="75" t="s">
        <v>843</v>
      </c>
      <c r="R60" s="18">
        <v>75.92</v>
      </c>
      <c r="S60" s="18">
        <v>77.510000000000005</v>
      </c>
      <c r="T60" s="18">
        <v>80.67</v>
      </c>
      <c r="U60" s="18">
        <v>77.33</v>
      </c>
      <c r="V60" s="18">
        <v>92.03</v>
      </c>
      <c r="W60" s="18">
        <v>67.239999999999995</v>
      </c>
      <c r="X60" s="18">
        <v>77.22</v>
      </c>
      <c r="Y60" s="76" t="s">
        <v>842</v>
      </c>
      <c r="Z60" s="76" t="s">
        <v>842</v>
      </c>
      <c r="AA60" s="18">
        <v>56.19</v>
      </c>
      <c r="AB60" s="18">
        <v>58.39</v>
      </c>
      <c r="AD60" s="74"/>
      <c r="AE60" s="75" t="s">
        <v>843</v>
      </c>
      <c r="AF60" s="13">
        <v>46.04</v>
      </c>
      <c r="AG60" s="13">
        <v>16.64</v>
      </c>
      <c r="AH60" s="13">
        <v>13.13</v>
      </c>
      <c r="AI60" s="13">
        <v>3.51</v>
      </c>
      <c r="AJ60" s="13">
        <v>28.14</v>
      </c>
      <c r="AK60" s="13">
        <v>13.92</v>
      </c>
      <c r="AL60" s="13">
        <v>14.22</v>
      </c>
      <c r="AM60" s="13">
        <v>1.26</v>
      </c>
      <c r="AO60" s="74"/>
      <c r="AP60" s="75" t="s">
        <v>843</v>
      </c>
      <c r="AQ60" s="13">
        <v>77.22</v>
      </c>
      <c r="AR60" s="13">
        <v>64.930000000000007</v>
      </c>
      <c r="AS60" s="13">
        <v>63.77</v>
      </c>
      <c r="AT60" s="13">
        <v>68.77</v>
      </c>
      <c r="AU60" s="13">
        <v>91.92</v>
      </c>
      <c r="AV60" s="13">
        <v>89.77</v>
      </c>
      <c r="AW60" s="13">
        <v>93.82</v>
      </c>
      <c r="AX60" s="13">
        <v>43.23</v>
      </c>
    </row>
    <row r="61" spans="2:50">
      <c r="B61" s="74"/>
      <c r="C61" s="75" t="s">
        <v>844</v>
      </c>
      <c r="D61" s="18">
        <v>208</v>
      </c>
      <c r="E61" s="18">
        <v>206.18</v>
      </c>
      <c r="F61" s="18">
        <v>161.91999999999999</v>
      </c>
      <c r="G61" s="18">
        <v>120.16</v>
      </c>
      <c r="H61" s="18">
        <v>41.76</v>
      </c>
      <c r="I61" s="18">
        <v>44.26</v>
      </c>
      <c r="J61" s="18">
        <v>44.89</v>
      </c>
      <c r="K61" s="18">
        <v>-0.62999999999998924</v>
      </c>
      <c r="L61" s="18">
        <v>1.8200000000000074</v>
      </c>
      <c r="M61" s="18">
        <v>60.92</v>
      </c>
      <c r="N61" s="18">
        <v>59.1</v>
      </c>
      <c r="P61" s="74"/>
      <c r="Q61" s="75" t="s">
        <v>844</v>
      </c>
      <c r="R61" s="18">
        <v>76.12</v>
      </c>
      <c r="S61" s="18">
        <v>76.760000000000005</v>
      </c>
      <c r="T61" s="18">
        <v>80.819999999999993</v>
      </c>
      <c r="U61" s="18">
        <v>77.319999999999993</v>
      </c>
      <c r="V61" s="18">
        <v>92.72</v>
      </c>
      <c r="W61" s="18">
        <v>63.82</v>
      </c>
      <c r="X61" s="18">
        <v>74.55</v>
      </c>
      <c r="Y61" s="76" t="s">
        <v>842</v>
      </c>
      <c r="Z61" s="76" t="s">
        <v>842</v>
      </c>
      <c r="AA61" s="18">
        <v>58.72</v>
      </c>
      <c r="AB61" s="18">
        <v>58.45</v>
      </c>
      <c r="AD61" s="74"/>
      <c r="AE61" s="75" t="s">
        <v>844</v>
      </c>
      <c r="AF61" s="13">
        <v>44.89</v>
      </c>
      <c r="AG61" s="13">
        <v>16.43</v>
      </c>
      <c r="AH61" s="13">
        <v>12.91</v>
      </c>
      <c r="AI61" s="13">
        <v>3.52</v>
      </c>
      <c r="AJ61" s="13">
        <v>27.17</v>
      </c>
      <c r="AK61" s="13">
        <v>13.43</v>
      </c>
      <c r="AL61" s="13">
        <v>13.74</v>
      </c>
      <c r="AM61" s="13">
        <v>1.29</v>
      </c>
      <c r="AO61" s="74"/>
      <c r="AP61" s="75" t="s">
        <v>844</v>
      </c>
      <c r="AQ61" s="13">
        <v>74.55</v>
      </c>
      <c r="AR61" s="13">
        <v>63.19</v>
      </c>
      <c r="AS61" s="13">
        <v>62.12</v>
      </c>
      <c r="AT61" s="13">
        <v>66.7</v>
      </c>
      <c r="AU61" s="13">
        <v>88.12</v>
      </c>
      <c r="AV61" s="13">
        <v>85.87</v>
      </c>
      <c r="AW61" s="13">
        <v>90.14</v>
      </c>
      <c r="AX61" s="13">
        <v>43.62</v>
      </c>
    </row>
    <row r="62" spans="2:50">
      <c r="B62" s="74"/>
      <c r="C62" s="75" t="s">
        <v>845</v>
      </c>
      <c r="D62" s="18">
        <v>210.45</v>
      </c>
      <c r="E62" s="18">
        <v>205.89</v>
      </c>
      <c r="F62" s="18">
        <v>164.27</v>
      </c>
      <c r="G62" s="18">
        <v>122.33</v>
      </c>
      <c r="H62" s="18">
        <v>41.94</v>
      </c>
      <c r="I62" s="18">
        <v>41.62</v>
      </c>
      <c r="J62" s="18">
        <v>42.86</v>
      </c>
      <c r="K62" s="18">
        <v>-1.2400000000000089</v>
      </c>
      <c r="L62" s="18">
        <v>4.5599999999999996</v>
      </c>
      <c r="M62" s="18">
        <v>62.66</v>
      </c>
      <c r="N62" s="18">
        <v>58.1</v>
      </c>
      <c r="P62" s="74"/>
      <c r="Q62" s="75" t="s">
        <v>845</v>
      </c>
      <c r="R62" s="18">
        <v>76.06</v>
      </c>
      <c r="S62" s="18">
        <v>75.92</v>
      </c>
      <c r="T62" s="18">
        <v>81</v>
      </c>
      <c r="U62" s="18">
        <v>77.62</v>
      </c>
      <c r="V62" s="18">
        <v>92.49</v>
      </c>
      <c r="W62" s="18">
        <v>59.95</v>
      </c>
      <c r="X62" s="18">
        <v>70.430000000000007</v>
      </c>
      <c r="Y62" s="76" t="s">
        <v>842</v>
      </c>
      <c r="Z62" s="76" t="s">
        <v>842</v>
      </c>
      <c r="AA62" s="18">
        <v>59.97</v>
      </c>
      <c r="AB62" s="18">
        <v>57.62</v>
      </c>
      <c r="AD62" s="74"/>
      <c r="AE62" s="75" t="s">
        <v>845</v>
      </c>
      <c r="AF62" s="13">
        <v>42.86</v>
      </c>
      <c r="AG62" s="13">
        <v>15.96</v>
      </c>
      <c r="AH62" s="13">
        <v>12.34</v>
      </c>
      <c r="AI62" s="13">
        <v>3.62</v>
      </c>
      <c r="AJ62" s="13">
        <v>25.58</v>
      </c>
      <c r="AK62" s="13">
        <v>12.76</v>
      </c>
      <c r="AL62" s="13">
        <v>12.82</v>
      </c>
      <c r="AM62" s="13">
        <v>1.32</v>
      </c>
      <c r="AO62" s="74"/>
      <c r="AP62" s="75" t="s">
        <v>845</v>
      </c>
      <c r="AQ62" s="13">
        <v>70.430000000000007</v>
      </c>
      <c r="AR62" s="13">
        <v>60.55</v>
      </c>
      <c r="AS62" s="13">
        <v>58.52</v>
      </c>
      <c r="AT62" s="13">
        <v>67.87</v>
      </c>
      <c r="AU62" s="13">
        <v>82.25</v>
      </c>
      <c r="AV62" s="13">
        <v>80.69</v>
      </c>
      <c r="AW62" s="13">
        <v>83.58</v>
      </c>
      <c r="AX62" s="13">
        <v>44.07</v>
      </c>
    </row>
    <row r="63" spans="2:50">
      <c r="B63" s="74">
        <v>1982</v>
      </c>
      <c r="C63" s="75" t="s">
        <v>841</v>
      </c>
      <c r="D63" s="18">
        <v>213.34</v>
      </c>
      <c r="E63" s="18">
        <v>209.7</v>
      </c>
      <c r="F63" s="18">
        <v>166.36</v>
      </c>
      <c r="G63" s="18">
        <v>123.47</v>
      </c>
      <c r="H63" s="18">
        <v>42.89</v>
      </c>
      <c r="I63" s="18">
        <v>43.34</v>
      </c>
      <c r="J63" s="18">
        <v>43.78</v>
      </c>
      <c r="K63" s="18">
        <v>-0.44000000000000772</v>
      </c>
      <c r="L63" s="18">
        <v>3.64</v>
      </c>
      <c r="M63" s="18">
        <v>63.69</v>
      </c>
      <c r="N63" s="18">
        <v>60.05</v>
      </c>
      <c r="P63" s="74">
        <v>1982</v>
      </c>
      <c r="Q63" s="75" t="s">
        <v>841</v>
      </c>
      <c r="R63" s="18">
        <v>76.349999999999994</v>
      </c>
      <c r="S63" s="18">
        <v>76.81</v>
      </c>
      <c r="T63" s="18">
        <v>81.25</v>
      </c>
      <c r="U63" s="18">
        <v>77.59</v>
      </c>
      <c r="V63" s="18">
        <v>93.68</v>
      </c>
      <c r="W63" s="18">
        <v>62.79</v>
      </c>
      <c r="X63" s="18">
        <v>71.41</v>
      </c>
      <c r="Y63" s="76" t="s">
        <v>842</v>
      </c>
      <c r="Z63" s="76" t="s">
        <v>842</v>
      </c>
      <c r="AA63" s="18">
        <v>60.28</v>
      </c>
      <c r="AB63" s="18">
        <v>59.59</v>
      </c>
      <c r="AD63" s="74">
        <v>1982</v>
      </c>
      <c r="AE63" s="75" t="s">
        <v>841</v>
      </c>
      <c r="AF63" s="13">
        <v>43.78</v>
      </c>
      <c r="AG63" s="13">
        <v>16.059999999999999</v>
      </c>
      <c r="AH63" s="13">
        <v>12.6</v>
      </c>
      <c r="AI63" s="13">
        <v>3.46</v>
      </c>
      <c r="AJ63" s="13">
        <v>26.33</v>
      </c>
      <c r="AK63" s="13">
        <v>13.16</v>
      </c>
      <c r="AL63" s="13">
        <v>13.17</v>
      </c>
      <c r="AM63" s="13">
        <v>1.39</v>
      </c>
      <c r="AO63" s="74">
        <v>1982</v>
      </c>
      <c r="AP63" s="75" t="s">
        <v>841</v>
      </c>
      <c r="AQ63" s="13">
        <v>71.41</v>
      </c>
      <c r="AR63" s="13">
        <v>60.23</v>
      </c>
      <c r="AS63" s="13">
        <v>59.09</v>
      </c>
      <c r="AT63" s="13">
        <v>64.040000000000006</v>
      </c>
      <c r="AU63" s="13">
        <v>84.17</v>
      </c>
      <c r="AV63" s="13">
        <v>82.4</v>
      </c>
      <c r="AW63" s="13">
        <v>85.71</v>
      </c>
      <c r="AX63" s="13">
        <v>46.98</v>
      </c>
    </row>
    <row r="64" spans="2:50">
      <c r="B64" s="74"/>
      <c r="C64" s="75" t="s">
        <v>843</v>
      </c>
      <c r="D64" s="18">
        <v>214.77</v>
      </c>
      <c r="E64" s="18">
        <v>210.28</v>
      </c>
      <c r="F64" s="18">
        <v>165.93</v>
      </c>
      <c r="G64" s="18">
        <v>123.61</v>
      </c>
      <c r="H64" s="18">
        <v>42.32</v>
      </c>
      <c r="I64" s="18">
        <v>44.35</v>
      </c>
      <c r="J64" s="18">
        <v>43.9</v>
      </c>
      <c r="K64" s="18">
        <v>0.45000000000000218</v>
      </c>
      <c r="L64" s="18">
        <v>4.49</v>
      </c>
      <c r="M64" s="18">
        <v>63.63</v>
      </c>
      <c r="N64" s="18">
        <v>59.14</v>
      </c>
      <c r="P64" s="74"/>
      <c r="Q64" s="75" t="s">
        <v>843</v>
      </c>
      <c r="R64" s="18">
        <v>75.88</v>
      </c>
      <c r="S64" s="18">
        <v>76.290000000000006</v>
      </c>
      <c r="T64" s="18">
        <v>80.38</v>
      </c>
      <c r="U64" s="18">
        <v>76.87</v>
      </c>
      <c r="V64" s="18">
        <v>92.3</v>
      </c>
      <c r="W64" s="18">
        <v>63.29</v>
      </c>
      <c r="X64" s="18">
        <v>71.430000000000007</v>
      </c>
      <c r="Y64" s="76" t="s">
        <v>842</v>
      </c>
      <c r="Z64" s="76" t="s">
        <v>842</v>
      </c>
      <c r="AA64" s="18">
        <v>59.56</v>
      </c>
      <c r="AB64" s="18">
        <v>58.74</v>
      </c>
      <c r="AD64" s="74"/>
      <c r="AE64" s="75" t="s">
        <v>843</v>
      </c>
      <c r="AF64" s="13">
        <v>43.9</v>
      </c>
      <c r="AG64" s="13">
        <v>15.9</v>
      </c>
      <c r="AH64" s="13">
        <v>12.77</v>
      </c>
      <c r="AI64" s="13">
        <v>3.13</v>
      </c>
      <c r="AJ64" s="13">
        <v>26.55</v>
      </c>
      <c r="AK64" s="13">
        <v>13.01</v>
      </c>
      <c r="AL64" s="13">
        <v>13.54</v>
      </c>
      <c r="AM64" s="13">
        <v>1.45</v>
      </c>
      <c r="AO64" s="74"/>
      <c r="AP64" s="75" t="s">
        <v>843</v>
      </c>
      <c r="AQ64" s="13">
        <v>71.430000000000007</v>
      </c>
      <c r="AR64" s="13">
        <v>58.99</v>
      </c>
      <c r="AS64" s="13">
        <v>59.41</v>
      </c>
      <c r="AT64" s="13">
        <v>56.64</v>
      </c>
      <c r="AU64" s="13">
        <v>85.09</v>
      </c>
      <c r="AV64" s="13">
        <v>81.430000000000007</v>
      </c>
      <c r="AW64" s="13">
        <v>88.57</v>
      </c>
      <c r="AX64" s="13">
        <v>48.55</v>
      </c>
    </row>
    <row r="65" spans="2:50">
      <c r="B65" s="74"/>
      <c r="C65" s="75" t="s">
        <v>844</v>
      </c>
      <c r="D65" s="18">
        <v>215.17</v>
      </c>
      <c r="E65" s="18">
        <v>210.34</v>
      </c>
      <c r="F65" s="18">
        <v>166.2</v>
      </c>
      <c r="G65" s="18">
        <v>123.48</v>
      </c>
      <c r="H65" s="18">
        <v>42.72</v>
      </c>
      <c r="I65" s="18">
        <v>44.14</v>
      </c>
      <c r="J65" s="18">
        <v>43.35</v>
      </c>
      <c r="K65" s="18">
        <v>0.78999999999997117</v>
      </c>
      <c r="L65" s="18">
        <v>4.8300000000000054</v>
      </c>
      <c r="M65" s="18">
        <v>62.53</v>
      </c>
      <c r="N65" s="18">
        <v>57.7</v>
      </c>
      <c r="P65" s="74"/>
      <c r="Q65" s="75" t="s">
        <v>844</v>
      </c>
      <c r="R65" s="18">
        <v>75.13</v>
      </c>
      <c r="S65" s="18">
        <v>75.459999999999994</v>
      </c>
      <c r="T65" s="18">
        <v>79.38</v>
      </c>
      <c r="U65" s="18">
        <v>75.78</v>
      </c>
      <c r="V65" s="18">
        <v>91.62</v>
      </c>
      <c r="W65" s="18">
        <v>62.96</v>
      </c>
      <c r="X65" s="18">
        <v>70.17</v>
      </c>
      <c r="Y65" s="76" t="s">
        <v>842</v>
      </c>
      <c r="Z65" s="76" t="s">
        <v>842</v>
      </c>
      <c r="AA65" s="18">
        <v>58.32</v>
      </c>
      <c r="AB65" s="18">
        <v>57.27</v>
      </c>
      <c r="AD65" s="74"/>
      <c r="AE65" s="75" t="s">
        <v>844</v>
      </c>
      <c r="AF65" s="13">
        <v>43.35</v>
      </c>
      <c r="AG65" s="13">
        <v>15.78</v>
      </c>
      <c r="AH65" s="13">
        <v>12.67</v>
      </c>
      <c r="AI65" s="13">
        <v>3.11</v>
      </c>
      <c r="AJ65" s="13">
        <v>26.09</v>
      </c>
      <c r="AK65" s="13">
        <v>13</v>
      </c>
      <c r="AL65" s="13">
        <v>13.09</v>
      </c>
      <c r="AM65" s="13">
        <v>1.48</v>
      </c>
      <c r="AO65" s="74"/>
      <c r="AP65" s="75" t="s">
        <v>844</v>
      </c>
      <c r="AQ65" s="13">
        <v>70.17</v>
      </c>
      <c r="AR65" s="13">
        <v>57.97</v>
      </c>
      <c r="AS65" s="13">
        <v>58.25</v>
      </c>
      <c r="AT65" s="13">
        <v>56.17</v>
      </c>
      <c r="AU65" s="13">
        <v>83.43</v>
      </c>
      <c r="AV65" s="13">
        <v>80.87</v>
      </c>
      <c r="AW65" s="13">
        <v>85.78</v>
      </c>
      <c r="AX65" s="13">
        <v>49.34</v>
      </c>
    </row>
    <row r="66" spans="2:50">
      <c r="B66" s="74"/>
      <c r="C66" s="75" t="s">
        <v>845</v>
      </c>
      <c r="D66" s="18">
        <v>216.72</v>
      </c>
      <c r="E66" s="18">
        <v>211.1</v>
      </c>
      <c r="F66" s="18">
        <v>169.25</v>
      </c>
      <c r="G66" s="18">
        <v>126.27</v>
      </c>
      <c r="H66" s="18">
        <v>42.98</v>
      </c>
      <c r="I66" s="18">
        <v>41.85</v>
      </c>
      <c r="J66" s="18">
        <v>43.76</v>
      </c>
      <c r="K66" s="18">
        <v>-1.91</v>
      </c>
      <c r="L66" s="18">
        <v>5.62</v>
      </c>
      <c r="M66" s="18">
        <v>63.02</v>
      </c>
      <c r="N66" s="18">
        <v>57.4</v>
      </c>
      <c r="P66" s="74"/>
      <c r="Q66" s="75" t="s">
        <v>845</v>
      </c>
      <c r="R66" s="18">
        <v>75.31</v>
      </c>
      <c r="S66" s="18">
        <v>75.17</v>
      </c>
      <c r="T66" s="18">
        <v>79.930000000000007</v>
      </c>
      <c r="U66" s="18">
        <v>76.64</v>
      </c>
      <c r="V66" s="18">
        <v>91.1</v>
      </c>
      <c r="W66" s="18">
        <v>60.23</v>
      </c>
      <c r="X66" s="18">
        <v>70.61</v>
      </c>
      <c r="Y66" s="76" t="s">
        <v>842</v>
      </c>
      <c r="Z66" s="76" t="s">
        <v>842</v>
      </c>
      <c r="AA66" s="18">
        <v>58.46</v>
      </c>
      <c r="AB66" s="18">
        <v>56.14</v>
      </c>
      <c r="AD66" s="74"/>
      <c r="AE66" s="75" t="s">
        <v>845</v>
      </c>
      <c r="AF66" s="13">
        <v>43.76</v>
      </c>
      <c r="AG66" s="13">
        <v>15.87</v>
      </c>
      <c r="AH66" s="13">
        <v>12.66</v>
      </c>
      <c r="AI66" s="13">
        <v>3.21</v>
      </c>
      <c r="AJ66" s="13">
        <v>26.42</v>
      </c>
      <c r="AK66" s="13">
        <v>13.27</v>
      </c>
      <c r="AL66" s="13">
        <v>13.15</v>
      </c>
      <c r="AM66" s="13">
        <v>1.47</v>
      </c>
      <c r="AO66" s="74"/>
      <c r="AP66" s="75" t="s">
        <v>845</v>
      </c>
      <c r="AQ66" s="13">
        <v>70.61</v>
      </c>
      <c r="AR66" s="13">
        <v>57.69</v>
      </c>
      <c r="AS66" s="13">
        <v>57.78</v>
      </c>
      <c r="AT66" s="13">
        <v>56.66</v>
      </c>
      <c r="AU66" s="13">
        <v>84.46</v>
      </c>
      <c r="AV66" s="13">
        <v>82.38</v>
      </c>
      <c r="AW66" s="13">
        <v>86.32</v>
      </c>
      <c r="AX66" s="13">
        <v>49.84</v>
      </c>
    </row>
    <row r="67" spans="2:50">
      <c r="B67" s="74">
        <v>1983</v>
      </c>
      <c r="C67" s="75" t="s">
        <v>841</v>
      </c>
      <c r="D67" s="18">
        <v>219.69</v>
      </c>
      <c r="E67" s="18">
        <v>214.19</v>
      </c>
      <c r="F67" s="18">
        <v>171.31</v>
      </c>
      <c r="G67" s="18">
        <v>127.6</v>
      </c>
      <c r="H67" s="18">
        <v>43.71</v>
      </c>
      <c r="I67" s="18">
        <v>42.88</v>
      </c>
      <c r="J67" s="18">
        <v>44.02</v>
      </c>
      <c r="K67" s="18">
        <v>-1.1399999999999999</v>
      </c>
      <c r="L67" s="18">
        <v>5.5</v>
      </c>
      <c r="M67" s="18">
        <v>62.7</v>
      </c>
      <c r="N67" s="18">
        <v>57.2</v>
      </c>
      <c r="P67" s="74">
        <v>1983</v>
      </c>
      <c r="Q67" s="75" t="s">
        <v>841</v>
      </c>
      <c r="R67" s="18">
        <v>75.989999999999995</v>
      </c>
      <c r="S67" s="18">
        <v>76.25</v>
      </c>
      <c r="T67" s="18">
        <v>80.62</v>
      </c>
      <c r="U67" s="18">
        <v>77.290000000000006</v>
      </c>
      <c r="V67" s="18">
        <v>91.9</v>
      </c>
      <c r="W67" s="18">
        <v>62.44</v>
      </c>
      <c r="X67" s="18">
        <v>70.64</v>
      </c>
      <c r="Y67" s="76" t="s">
        <v>842</v>
      </c>
      <c r="Z67" s="76" t="s">
        <v>842</v>
      </c>
      <c r="AA67" s="18">
        <v>58.11</v>
      </c>
      <c r="AB67" s="18">
        <v>56.79</v>
      </c>
      <c r="AD67" s="74">
        <v>1983</v>
      </c>
      <c r="AE67" s="75" t="s">
        <v>841</v>
      </c>
      <c r="AF67" s="13">
        <v>44.02</v>
      </c>
      <c r="AG67" s="13">
        <v>16.309999999999999</v>
      </c>
      <c r="AH67" s="13">
        <v>12.87</v>
      </c>
      <c r="AI67" s="13">
        <v>3.44</v>
      </c>
      <c r="AJ67" s="13">
        <v>26.19</v>
      </c>
      <c r="AK67" s="13">
        <v>13.58</v>
      </c>
      <c r="AL67" s="13">
        <v>12.61</v>
      </c>
      <c r="AM67" s="13">
        <v>1.52</v>
      </c>
      <c r="AO67" s="74">
        <v>1983</v>
      </c>
      <c r="AP67" s="75" t="s">
        <v>841</v>
      </c>
      <c r="AQ67" s="13">
        <v>70.64</v>
      </c>
      <c r="AR67" s="13">
        <v>58.84</v>
      </c>
      <c r="AS67" s="13">
        <v>58.37</v>
      </c>
      <c r="AT67" s="13">
        <v>60</v>
      </c>
      <c r="AU67" s="13">
        <v>83.49</v>
      </c>
      <c r="AV67" s="13">
        <v>84.13</v>
      </c>
      <c r="AW67" s="13">
        <v>82.49</v>
      </c>
      <c r="AX67" s="13">
        <v>50.53</v>
      </c>
    </row>
    <row r="68" spans="2:50">
      <c r="B68" s="74"/>
      <c r="C68" s="75" t="s">
        <v>843</v>
      </c>
      <c r="D68" s="18">
        <v>222.51</v>
      </c>
      <c r="E68" s="18">
        <v>219.08</v>
      </c>
      <c r="F68" s="18">
        <v>173.37</v>
      </c>
      <c r="G68" s="18">
        <v>129.94</v>
      </c>
      <c r="H68" s="18">
        <v>43.43</v>
      </c>
      <c r="I68" s="18">
        <v>45.71</v>
      </c>
      <c r="J68" s="18">
        <v>45.88</v>
      </c>
      <c r="K68" s="18">
        <v>-0.17000000000001214</v>
      </c>
      <c r="L68" s="18">
        <v>3.43</v>
      </c>
      <c r="M68" s="18">
        <v>63.11</v>
      </c>
      <c r="N68" s="18">
        <v>59.68</v>
      </c>
      <c r="P68" s="74"/>
      <c r="Q68" s="75" t="s">
        <v>843</v>
      </c>
      <c r="R68" s="18">
        <v>76.790000000000006</v>
      </c>
      <c r="S68" s="18">
        <v>78.040000000000006</v>
      </c>
      <c r="T68" s="18">
        <v>81.400000000000006</v>
      </c>
      <c r="U68" s="18">
        <v>78.37</v>
      </c>
      <c r="V68" s="18">
        <v>91.61</v>
      </c>
      <c r="W68" s="18">
        <v>67.239999999999995</v>
      </c>
      <c r="X68" s="18">
        <v>73.06</v>
      </c>
      <c r="Y68" s="76" t="s">
        <v>842</v>
      </c>
      <c r="Z68" s="76" t="s">
        <v>842</v>
      </c>
      <c r="AA68" s="18">
        <v>58.32</v>
      </c>
      <c r="AB68" s="18">
        <v>59.68</v>
      </c>
      <c r="AD68" s="74"/>
      <c r="AE68" s="75" t="s">
        <v>843</v>
      </c>
      <c r="AF68" s="13">
        <v>45.88</v>
      </c>
      <c r="AG68" s="13">
        <v>17.32</v>
      </c>
      <c r="AH68" s="13">
        <v>13.1</v>
      </c>
      <c r="AI68" s="13">
        <v>4.22</v>
      </c>
      <c r="AJ68" s="13">
        <v>26.99</v>
      </c>
      <c r="AK68" s="13">
        <v>13.97</v>
      </c>
      <c r="AL68" s="13">
        <v>13.02</v>
      </c>
      <c r="AM68" s="13">
        <v>1.57</v>
      </c>
      <c r="AO68" s="74"/>
      <c r="AP68" s="75" t="s">
        <v>843</v>
      </c>
      <c r="AQ68" s="13">
        <v>73.06</v>
      </c>
      <c r="AR68" s="13">
        <v>61.86</v>
      </c>
      <c r="AS68" s="13">
        <v>58.82</v>
      </c>
      <c r="AT68" s="13">
        <v>73.010000000000005</v>
      </c>
      <c r="AU68" s="13">
        <v>85.48</v>
      </c>
      <c r="AV68" s="13">
        <v>85.72</v>
      </c>
      <c r="AW68" s="13">
        <v>84.89</v>
      </c>
      <c r="AX68" s="13">
        <v>52.18</v>
      </c>
    </row>
    <row r="69" spans="2:50">
      <c r="B69" s="74"/>
      <c r="C69" s="75" t="s">
        <v>844</v>
      </c>
      <c r="D69" s="18">
        <v>225.01</v>
      </c>
      <c r="E69" s="18">
        <v>222.27</v>
      </c>
      <c r="F69" s="18">
        <v>174.04</v>
      </c>
      <c r="G69" s="18">
        <v>129.66999999999999</v>
      </c>
      <c r="H69" s="18">
        <v>44.37</v>
      </c>
      <c r="I69" s="18">
        <v>48.23</v>
      </c>
      <c r="J69" s="18">
        <v>46.34</v>
      </c>
      <c r="K69" s="18">
        <v>1.89</v>
      </c>
      <c r="L69" s="18">
        <v>2.7399999999999949</v>
      </c>
      <c r="M69" s="18">
        <v>64.3</v>
      </c>
      <c r="N69" s="18">
        <v>61.56</v>
      </c>
      <c r="P69" s="74"/>
      <c r="Q69" s="75" t="s">
        <v>844</v>
      </c>
      <c r="R69" s="18">
        <v>76.63</v>
      </c>
      <c r="S69" s="18">
        <v>77.89</v>
      </c>
      <c r="T69" s="18">
        <v>80.39</v>
      </c>
      <c r="U69" s="18">
        <v>77.17</v>
      </c>
      <c r="V69" s="18">
        <v>91.31</v>
      </c>
      <c r="W69" s="18">
        <v>69.63</v>
      </c>
      <c r="X69" s="18">
        <v>73.150000000000006</v>
      </c>
      <c r="Y69" s="76" t="s">
        <v>842</v>
      </c>
      <c r="Z69" s="76" t="s">
        <v>842</v>
      </c>
      <c r="AA69" s="18">
        <v>58.72</v>
      </c>
      <c r="AB69" s="18">
        <v>60.12</v>
      </c>
      <c r="AD69" s="74"/>
      <c r="AE69" s="75" t="s">
        <v>844</v>
      </c>
      <c r="AF69" s="13">
        <v>46.34</v>
      </c>
      <c r="AG69" s="13">
        <v>17.34</v>
      </c>
      <c r="AH69" s="13">
        <v>13.49</v>
      </c>
      <c r="AI69" s="13">
        <v>3.85</v>
      </c>
      <c r="AJ69" s="13">
        <v>27.37</v>
      </c>
      <c r="AK69" s="13">
        <v>14.38</v>
      </c>
      <c r="AL69" s="13">
        <v>12.99</v>
      </c>
      <c r="AM69" s="13">
        <v>1.63</v>
      </c>
      <c r="AO69" s="74"/>
      <c r="AP69" s="75" t="s">
        <v>844</v>
      </c>
      <c r="AQ69" s="13">
        <v>73.150000000000006</v>
      </c>
      <c r="AR69" s="13">
        <v>61.43</v>
      </c>
      <c r="AS69" s="13">
        <v>60.13</v>
      </c>
      <c r="AT69" s="13">
        <v>65.78</v>
      </c>
      <c r="AU69" s="13">
        <v>85.86</v>
      </c>
      <c r="AV69" s="13">
        <v>87.09</v>
      </c>
      <c r="AW69" s="13">
        <v>84.23</v>
      </c>
      <c r="AX69" s="13">
        <v>53.99</v>
      </c>
    </row>
    <row r="70" spans="2:50">
      <c r="B70" s="74"/>
      <c r="C70" s="75" t="s">
        <v>845</v>
      </c>
      <c r="D70" s="18">
        <v>229.98</v>
      </c>
      <c r="E70" s="18">
        <v>227.05</v>
      </c>
      <c r="F70" s="18">
        <v>177.18</v>
      </c>
      <c r="G70" s="18">
        <v>132.36000000000001</v>
      </c>
      <c r="H70" s="18">
        <v>44.82</v>
      </c>
      <c r="I70" s="18">
        <v>49.87</v>
      </c>
      <c r="J70" s="18">
        <v>47.69</v>
      </c>
      <c r="K70" s="18">
        <v>2.1799999999999691</v>
      </c>
      <c r="L70" s="18">
        <v>2.93</v>
      </c>
      <c r="M70" s="18">
        <v>66.17</v>
      </c>
      <c r="N70" s="18">
        <v>63.24</v>
      </c>
      <c r="P70" s="74"/>
      <c r="Q70" s="75" t="s">
        <v>845</v>
      </c>
      <c r="R70" s="18">
        <v>77.69</v>
      </c>
      <c r="S70" s="18">
        <v>78.8</v>
      </c>
      <c r="T70" s="18">
        <v>81.459999999999994</v>
      </c>
      <c r="U70" s="18">
        <v>78.3</v>
      </c>
      <c r="V70" s="18">
        <v>92.14</v>
      </c>
      <c r="W70" s="18">
        <v>70.069999999999993</v>
      </c>
      <c r="X70" s="18">
        <v>74.67</v>
      </c>
      <c r="Y70" s="76" t="s">
        <v>842</v>
      </c>
      <c r="Z70" s="76" t="s">
        <v>842</v>
      </c>
      <c r="AA70" s="18">
        <v>59.87</v>
      </c>
      <c r="AB70" s="18">
        <v>60.87</v>
      </c>
      <c r="AD70" s="74"/>
      <c r="AE70" s="75" t="s">
        <v>845</v>
      </c>
      <c r="AF70" s="13">
        <v>47.69</v>
      </c>
      <c r="AG70" s="13">
        <v>18.28</v>
      </c>
      <c r="AH70" s="13">
        <v>14.31</v>
      </c>
      <c r="AI70" s="13">
        <v>3.97</v>
      </c>
      <c r="AJ70" s="13">
        <v>27.81</v>
      </c>
      <c r="AK70" s="13">
        <v>14.52</v>
      </c>
      <c r="AL70" s="13">
        <v>13.29</v>
      </c>
      <c r="AM70" s="13">
        <v>1.6</v>
      </c>
      <c r="AO70" s="74"/>
      <c r="AP70" s="75" t="s">
        <v>845</v>
      </c>
      <c r="AQ70" s="13">
        <v>74.67</v>
      </c>
      <c r="AR70" s="13">
        <v>64.25</v>
      </c>
      <c r="AS70" s="13">
        <v>63.37</v>
      </c>
      <c r="AT70" s="13">
        <v>66.95</v>
      </c>
      <c r="AU70" s="13">
        <v>86.5</v>
      </c>
      <c r="AV70" s="13">
        <v>87.16</v>
      </c>
      <c r="AW70" s="13">
        <v>85.47</v>
      </c>
      <c r="AX70" s="13">
        <v>53.15</v>
      </c>
    </row>
    <row r="71" spans="2:50">
      <c r="B71" s="74">
        <v>1984</v>
      </c>
      <c r="C71" s="75" t="s">
        <v>841</v>
      </c>
      <c r="D71" s="18">
        <v>233.61</v>
      </c>
      <c r="E71" s="18">
        <v>229.02</v>
      </c>
      <c r="F71" s="18">
        <v>179.4</v>
      </c>
      <c r="G71" s="18">
        <v>134.31</v>
      </c>
      <c r="H71" s="18">
        <v>45.09</v>
      </c>
      <c r="I71" s="18">
        <v>49.62</v>
      </c>
      <c r="J71" s="18">
        <v>46.34</v>
      </c>
      <c r="K71" s="18">
        <v>3.28</v>
      </c>
      <c r="L71" s="18">
        <v>4.59</v>
      </c>
      <c r="M71" s="18">
        <v>69.760000000000005</v>
      </c>
      <c r="N71" s="18">
        <v>65.17</v>
      </c>
      <c r="P71" s="74">
        <v>1984</v>
      </c>
      <c r="Q71" s="75" t="s">
        <v>841</v>
      </c>
      <c r="R71" s="18">
        <v>78.72</v>
      </c>
      <c r="S71" s="18">
        <v>79.09</v>
      </c>
      <c r="T71" s="18">
        <v>81.98</v>
      </c>
      <c r="U71" s="18">
        <v>78.91</v>
      </c>
      <c r="V71" s="18">
        <v>92.34</v>
      </c>
      <c r="W71" s="18">
        <v>69.72</v>
      </c>
      <c r="X71" s="18">
        <v>72.06</v>
      </c>
      <c r="Y71" s="76" t="s">
        <v>842</v>
      </c>
      <c r="Z71" s="76" t="s">
        <v>842</v>
      </c>
      <c r="AA71" s="18">
        <v>62.61</v>
      </c>
      <c r="AB71" s="18">
        <v>61.67</v>
      </c>
      <c r="AD71" s="74">
        <v>1984</v>
      </c>
      <c r="AE71" s="75" t="s">
        <v>841</v>
      </c>
      <c r="AF71" s="13">
        <v>46.34</v>
      </c>
      <c r="AG71" s="13">
        <v>16.920000000000002</v>
      </c>
      <c r="AH71" s="13">
        <v>13.53</v>
      </c>
      <c r="AI71" s="13">
        <v>3.39</v>
      </c>
      <c r="AJ71" s="13">
        <v>27.82</v>
      </c>
      <c r="AK71" s="13">
        <v>14.9</v>
      </c>
      <c r="AL71" s="13">
        <v>12.92</v>
      </c>
      <c r="AM71" s="13">
        <v>1.6</v>
      </c>
      <c r="AO71" s="74">
        <v>1984</v>
      </c>
      <c r="AP71" s="75" t="s">
        <v>841</v>
      </c>
      <c r="AQ71" s="13">
        <v>72.06</v>
      </c>
      <c r="AR71" s="13">
        <v>59.04</v>
      </c>
      <c r="AS71" s="13">
        <v>59.65</v>
      </c>
      <c r="AT71" s="13">
        <v>56.12</v>
      </c>
      <c r="AU71" s="13">
        <v>85.84</v>
      </c>
      <c r="AV71" s="13">
        <v>88.6</v>
      </c>
      <c r="AW71" s="13">
        <v>82.57</v>
      </c>
      <c r="AX71" s="13">
        <v>53.73</v>
      </c>
    </row>
    <row r="72" spans="2:50">
      <c r="B72" s="74"/>
      <c r="C72" s="75" t="s">
        <v>843</v>
      </c>
      <c r="D72" s="18">
        <v>229.79</v>
      </c>
      <c r="E72" s="18">
        <v>227.43</v>
      </c>
      <c r="F72" s="18">
        <v>181.07</v>
      </c>
      <c r="G72" s="18">
        <v>135.62</v>
      </c>
      <c r="H72" s="18">
        <v>45.45</v>
      </c>
      <c r="I72" s="18">
        <v>46.36</v>
      </c>
      <c r="J72" s="18">
        <v>45.57</v>
      </c>
      <c r="K72" s="18">
        <v>0.79</v>
      </c>
      <c r="L72" s="18">
        <v>2.36</v>
      </c>
      <c r="M72" s="18">
        <v>68.209999999999994</v>
      </c>
      <c r="N72" s="18">
        <v>65.849999999999994</v>
      </c>
      <c r="P72" s="74"/>
      <c r="Q72" s="75" t="s">
        <v>843</v>
      </c>
      <c r="R72" s="18">
        <v>77.48</v>
      </c>
      <c r="S72" s="18">
        <v>78.61</v>
      </c>
      <c r="T72" s="18">
        <v>82.36</v>
      </c>
      <c r="U72" s="18">
        <v>79.25</v>
      </c>
      <c r="V72" s="18">
        <v>92.86</v>
      </c>
      <c r="W72" s="18">
        <v>66.58</v>
      </c>
      <c r="X72" s="18">
        <v>70.42</v>
      </c>
      <c r="Y72" s="76" t="s">
        <v>842</v>
      </c>
      <c r="Z72" s="76" t="s">
        <v>842</v>
      </c>
      <c r="AA72" s="18">
        <v>60.95</v>
      </c>
      <c r="AB72" s="18">
        <v>62.11</v>
      </c>
      <c r="AD72" s="74"/>
      <c r="AE72" s="75" t="s">
        <v>843</v>
      </c>
      <c r="AF72" s="13">
        <v>45.57</v>
      </c>
      <c r="AG72" s="13">
        <v>15.93</v>
      </c>
      <c r="AH72" s="13">
        <v>13.08</v>
      </c>
      <c r="AI72" s="13">
        <v>2.85</v>
      </c>
      <c r="AJ72" s="13">
        <v>28.02</v>
      </c>
      <c r="AK72" s="13">
        <v>14.91</v>
      </c>
      <c r="AL72" s="13">
        <v>13.11</v>
      </c>
      <c r="AM72" s="13">
        <v>1.62</v>
      </c>
      <c r="AO72" s="74"/>
      <c r="AP72" s="75" t="s">
        <v>843</v>
      </c>
      <c r="AQ72" s="13">
        <v>70.42</v>
      </c>
      <c r="AR72" s="13">
        <v>55.27</v>
      </c>
      <c r="AS72" s="13">
        <v>57.37</v>
      </c>
      <c r="AT72" s="13">
        <v>46.65</v>
      </c>
      <c r="AU72" s="13">
        <v>85.96</v>
      </c>
      <c r="AV72" s="13">
        <v>88.08</v>
      </c>
      <c r="AW72" s="13">
        <v>83.37</v>
      </c>
      <c r="AX72" s="13">
        <v>53.29</v>
      </c>
    </row>
    <row r="73" spans="2:50">
      <c r="B73" s="74"/>
      <c r="C73" s="75" t="s">
        <v>844</v>
      </c>
      <c r="D73" s="18">
        <v>236.97</v>
      </c>
      <c r="E73" s="18">
        <v>231.66</v>
      </c>
      <c r="F73" s="18">
        <v>182.18</v>
      </c>
      <c r="G73" s="18">
        <v>136.52000000000001</v>
      </c>
      <c r="H73" s="18">
        <v>45.66</v>
      </c>
      <c r="I73" s="18">
        <v>49.48</v>
      </c>
      <c r="J73" s="18">
        <v>48.33</v>
      </c>
      <c r="K73" s="18">
        <v>1.150000000000017</v>
      </c>
      <c r="L73" s="18">
        <v>5.3099999999999881</v>
      </c>
      <c r="M73" s="18">
        <v>73.88</v>
      </c>
      <c r="N73" s="18">
        <v>68.569999999999993</v>
      </c>
      <c r="P73" s="74"/>
      <c r="Q73" s="75" t="s">
        <v>844</v>
      </c>
      <c r="R73" s="18">
        <v>79.59</v>
      </c>
      <c r="S73" s="18">
        <v>79.709999999999994</v>
      </c>
      <c r="T73" s="18">
        <v>82.6</v>
      </c>
      <c r="U73" s="18">
        <v>79.650000000000006</v>
      </c>
      <c r="V73" s="18">
        <v>92.56</v>
      </c>
      <c r="W73" s="18">
        <v>70.319999999999993</v>
      </c>
      <c r="X73" s="18">
        <v>74.44</v>
      </c>
      <c r="Y73" s="76" t="s">
        <v>842</v>
      </c>
      <c r="Z73" s="76" t="s">
        <v>842</v>
      </c>
      <c r="AA73" s="18">
        <v>65.599999999999994</v>
      </c>
      <c r="AB73" s="18">
        <v>64.099999999999994</v>
      </c>
      <c r="AD73" s="74"/>
      <c r="AE73" s="75" t="s">
        <v>844</v>
      </c>
      <c r="AF73" s="13">
        <v>48.33</v>
      </c>
      <c r="AG73" s="13">
        <v>18.77</v>
      </c>
      <c r="AH73" s="13">
        <v>15.13</v>
      </c>
      <c r="AI73" s="13">
        <v>3.64</v>
      </c>
      <c r="AJ73" s="13">
        <v>27.92</v>
      </c>
      <c r="AK73" s="13">
        <v>14.73</v>
      </c>
      <c r="AL73" s="13">
        <v>13.19</v>
      </c>
      <c r="AM73" s="13">
        <v>1.64</v>
      </c>
      <c r="AO73" s="74"/>
      <c r="AP73" s="75" t="s">
        <v>844</v>
      </c>
      <c r="AQ73" s="13">
        <v>74.44</v>
      </c>
      <c r="AR73" s="13">
        <v>64.73</v>
      </c>
      <c r="AS73" s="13">
        <v>66</v>
      </c>
      <c r="AT73" s="13">
        <v>59.23</v>
      </c>
      <c r="AU73" s="13">
        <v>85.51</v>
      </c>
      <c r="AV73" s="13">
        <v>87.05</v>
      </c>
      <c r="AW73" s="13">
        <v>83.54</v>
      </c>
      <c r="AX73" s="13">
        <v>54.08</v>
      </c>
    </row>
    <row r="74" spans="2:50">
      <c r="B74" s="74"/>
      <c r="C74" s="75" t="s">
        <v>845</v>
      </c>
      <c r="D74" s="18">
        <v>241.35</v>
      </c>
      <c r="E74" s="18">
        <v>232.18</v>
      </c>
      <c r="F74" s="18">
        <v>183.86</v>
      </c>
      <c r="G74" s="18">
        <v>136.94999999999999</v>
      </c>
      <c r="H74" s="18">
        <v>46.91</v>
      </c>
      <c r="I74" s="18">
        <v>48.32</v>
      </c>
      <c r="J74" s="18">
        <v>49.32</v>
      </c>
      <c r="K74" s="18">
        <v>-0.9999999999999778</v>
      </c>
      <c r="L74" s="18">
        <v>9.17</v>
      </c>
      <c r="M74" s="18">
        <v>78.08</v>
      </c>
      <c r="N74" s="18">
        <v>68.91</v>
      </c>
      <c r="P74" s="74"/>
      <c r="Q74" s="75" t="s">
        <v>845</v>
      </c>
      <c r="R74" s="18">
        <v>80.260000000000005</v>
      </c>
      <c r="S74" s="18">
        <v>79.05</v>
      </c>
      <c r="T74" s="18">
        <v>82.83</v>
      </c>
      <c r="U74" s="18">
        <v>79.63</v>
      </c>
      <c r="V74" s="18">
        <v>93.66</v>
      </c>
      <c r="W74" s="18">
        <v>66.91</v>
      </c>
      <c r="X74" s="18">
        <v>75.63</v>
      </c>
      <c r="Y74" s="76" t="s">
        <v>842</v>
      </c>
      <c r="Z74" s="76" t="s">
        <v>842</v>
      </c>
      <c r="AA74" s="18">
        <v>68.64</v>
      </c>
      <c r="AB74" s="18">
        <v>63.59</v>
      </c>
      <c r="AD74" s="74"/>
      <c r="AE74" s="75" t="s">
        <v>845</v>
      </c>
      <c r="AF74" s="13">
        <v>49.32</v>
      </c>
      <c r="AG74" s="13">
        <v>19.079999999999998</v>
      </c>
      <c r="AH74" s="13">
        <v>15.24</v>
      </c>
      <c r="AI74" s="13">
        <v>3.84</v>
      </c>
      <c r="AJ74" s="13">
        <v>28.53</v>
      </c>
      <c r="AK74" s="13">
        <v>14.61</v>
      </c>
      <c r="AL74" s="13">
        <v>13.92</v>
      </c>
      <c r="AM74" s="13">
        <v>1.71</v>
      </c>
      <c r="AO74" s="74"/>
      <c r="AP74" s="75" t="s">
        <v>845</v>
      </c>
      <c r="AQ74" s="13">
        <v>75.63</v>
      </c>
      <c r="AR74" s="13">
        <v>65.34</v>
      </c>
      <c r="AS74" s="13">
        <v>66.099999999999994</v>
      </c>
      <c r="AT74" s="13">
        <v>61.78</v>
      </c>
      <c r="AU74" s="13">
        <v>87.12</v>
      </c>
      <c r="AV74" s="13">
        <v>85.94</v>
      </c>
      <c r="AW74" s="13">
        <v>88.05</v>
      </c>
      <c r="AX74" s="13">
        <v>56.37</v>
      </c>
    </row>
    <row r="75" spans="2:50">
      <c r="B75" s="74">
        <v>1985</v>
      </c>
      <c r="C75" s="75" t="s">
        <v>841</v>
      </c>
      <c r="D75" s="18">
        <v>241.65</v>
      </c>
      <c r="E75" s="18">
        <v>235.18</v>
      </c>
      <c r="F75" s="18">
        <v>185.98</v>
      </c>
      <c r="G75" s="18">
        <v>138.97</v>
      </c>
      <c r="H75" s="18">
        <v>47.01</v>
      </c>
      <c r="I75" s="18">
        <v>49.2</v>
      </c>
      <c r="J75" s="18">
        <v>46.4</v>
      </c>
      <c r="K75" s="18">
        <v>2.8000000000000083</v>
      </c>
      <c r="L75" s="18">
        <v>6.47</v>
      </c>
      <c r="M75" s="18">
        <v>79.89</v>
      </c>
      <c r="N75" s="18">
        <v>73.42</v>
      </c>
      <c r="P75" s="74">
        <v>1985</v>
      </c>
      <c r="Q75" s="75" t="s">
        <v>841</v>
      </c>
      <c r="R75" s="18">
        <v>79.819999999999993</v>
      </c>
      <c r="S75" s="18">
        <v>79.27</v>
      </c>
      <c r="T75" s="18">
        <v>82.93</v>
      </c>
      <c r="U75" s="18">
        <v>79.94</v>
      </c>
      <c r="V75" s="18">
        <v>93.04</v>
      </c>
      <c r="W75" s="18">
        <v>67.489999999999995</v>
      </c>
      <c r="X75" s="18">
        <v>70.89</v>
      </c>
      <c r="Y75" s="76" t="s">
        <v>842</v>
      </c>
      <c r="Z75" s="76" t="s">
        <v>842</v>
      </c>
      <c r="AA75" s="18">
        <v>69.56</v>
      </c>
      <c r="AB75" s="18">
        <v>66.41</v>
      </c>
      <c r="AD75" s="74">
        <v>1985</v>
      </c>
      <c r="AE75" s="75" t="s">
        <v>841</v>
      </c>
      <c r="AF75" s="13">
        <v>46.4</v>
      </c>
      <c r="AG75" s="13">
        <v>19.170000000000002</v>
      </c>
      <c r="AH75" s="13">
        <v>15.41</v>
      </c>
      <c r="AI75" s="13">
        <v>3.76</v>
      </c>
      <c r="AJ75" s="13">
        <v>25.5</v>
      </c>
      <c r="AK75" s="13">
        <v>13.4</v>
      </c>
      <c r="AL75" s="13">
        <v>12.1</v>
      </c>
      <c r="AM75" s="13">
        <v>1.73</v>
      </c>
      <c r="AO75" s="74">
        <v>1985</v>
      </c>
      <c r="AP75" s="75" t="s">
        <v>841</v>
      </c>
      <c r="AQ75" s="13">
        <v>70.89</v>
      </c>
      <c r="AR75" s="13">
        <v>65.22</v>
      </c>
      <c r="AS75" s="13">
        <v>66.22</v>
      </c>
      <c r="AT75" s="13">
        <v>60.7</v>
      </c>
      <c r="AU75" s="13">
        <v>77.680000000000007</v>
      </c>
      <c r="AV75" s="13">
        <v>78.56</v>
      </c>
      <c r="AW75" s="13">
        <v>76.45</v>
      </c>
      <c r="AX75" s="13">
        <v>57.51</v>
      </c>
    </row>
    <row r="76" spans="2:50">
      <c r="B76" s="74"/>
      <c r="C76" s="75" t="s">
        <v>843</v>
      </c>
      <c r="D76" s="18">
        <v>243.54</v>
      </c>
      <c r="E76" s="18">
        <v>235.79</v>
      </c>
      <c r="F76" s="18">
        <v>187.52</v>
      </c>
      <c r="G76" s="18">
        <v>140.27000000000001</v>
      </c>
      <c r="H76" s="18">
        <v>47.25</v>
      </c>
      <c r="I76" s="18">
        <v>48.27</v>
      </c>
      <c r="J76" s="18">
        <v>48.54</v>
      </c>
      <c r="K76" s="18">
        <v>-0.27000000000001623</v>
      </c>
      <c r="L76" s="18">
        <v>7.75</v>
      </c>
      <c r="M76" s="18">
        <v>80.12</v>
      </c>
      <c r="N76" s="18">
        <v>72.37</v>
      </c>
      <c r="P76" s="74"/>
      <c r="Q76" s="75" t="s">
        <v>843</v>
      </c>
      <c r="R76" s="18">
        <v>80.62</v>
      </c>
      <c r="S76" s="18">
        <v>79.66</v>
      </c>
      <c r="T76" s="18">
        <v>83.41</v>
      </c>
      <c r="U76" s="18">
        <v>80.510000000000005</v>
      </c>
      <c r="V76" s="18">
        <v>93.17</v>
      </c>
      <c r="W76" s="18">
        <v>67.62</v>
      </c>
      <c r="X76" s="18">
        <v>74.08</v>
      </c>
      <c r="Y76" s="76" t="s">
        <v>842</v>
      </c>
      <c r="Z76" s="76" t="s">
        <v>842</v>
      </c>
      <c r="AA76" s="18">
        <v>69.260000000000005</v>
      </c>
      <c r="AB76" s="18">
        <v>64.94</v>
      </c>
      <c r="AD76" s="74"/>
      <c r="AE76" s="75" t="s">
        <v>843</v>
      </c>
      <c r="AF76" s="13">
        <v>48.54</v>
      </c>
      <c r="AG76" s="13">
        <v>19.329999999999998</v>
      </c>
      <c r="AH76" s="13">
        <v>15.81</v>
      </c>
      <c r="AI76" s="13">
        <v>3.52</v>
      </c>
      <c r="AJ76" s="13">
        <v>27.43</v>
      </c>
      <c r="AK76" s="13">
        <v>13.84</v>
      </c>
      <c r="AL76" s="13">
        <v>13.59</v>
      </c>
      <c r="AM76" s="13">
        <v>1.78</v>
      </c>
      <c r="AO76" s="74"/>
      <c r="AP76" s="75" t="s">
        <v>843</v>
      </c>
      <c r="AQ76" s="13">
        <v>74.08</v>
      </c>
      <c r="AR76" s="13">
        <v>65.430000000000007</v>
      </c>
      <c r="AS76" s="13">
        <v>67.900000000000006</v>
      </c>
      <c r="AT76" s="13">
        <v>55.41</v>
      </c>
      <c r="AU76" s="13">
        <v>83.73</v>
      </c>
      <c r="AV76" s="13">
        <v>81.37</v>
      </c>
      <c r="AW76" s="13">
        <v>85.96</v>
      </c>
      <c r="AX76" s="13">
        <v>58.72</v>
      </c>
    </row>
    <row r="77" spans="2:50">
      <c r="B77" s="74"/>
      <c r="C77" s="75" t="s">
        <v>844</v>
      </c>
      <c r="D77" s="18">
        <v>248.77</v>
      </c>
      <c r="E77" s="18">
        <v>239.26</v>
      </c>
      <c r="F77" s="18">
        <v>188.85</v>
      </c>
      <c r="G77" s="18">
        <v>140.97</v>
      </c>
      <c r="H77" s="18">
        <v>47.88</v>
      </c>
      <c r="I77" s="18">
        <v>50.41</v>
      </c>
      <c r="J77" s="18">
        <v>49.16</v>
      </c>
      <c r="K77" s="18">
        <v>1.2500000000000164</v>
      </c>
      <c r="L77" s="18">
        <v>9.5099999999999909</v>
      </c>
      <c r="M77" s="18">
        <v>81.569999999999993</v>
      </c>
      <c r="N77" s="18">
        <v>72.06</v>
      </c>
      <c r="P77" s="74"/>
      <c r="Q77" s="75" t="s">
        <v>844</v>
      </c>
      <c r="R77" s="18">
        <v>81.67</v>
      </c>
      <c r="S77" s="18">
        <v>80.77</v>
      </c>
      <c r="T77" s="18">
        <v>84.18</v>
      </c>
      <c r="U77" s="18">
        <v>81.319999999999993</v>
      </c>
      <c r="V77" s="18">
        <v>93.83</v>
      </c>
      <c r="W77" s="18">
        <v>69.760000000000005</v>
      </c>
      <c r="X77" s="18">
        <v>74.69</v>
      </c>
      <c r="Y77" s="76" t="s">
        <v>842</v>
      </c>
      <c r="Z77" s="76" t="s">
        <v>842</v>
      </c>
      <c r="AA77" s="18">
        <v>70.38</v>
      </c>
      <c r="AB77" s="18">
        <v>66.2</v>
      </c>
      <c r="AD77" s="74"/>
      <c r="AE77" s="75" t="s">
        <v>844</v>
      </c>
      <c r="AF77" s="13">
        <v>49.16</v>
      </c>
      <c r="AG77" s="13">
        <v>19.68</v>
      </c>
      <c r="AH77" s="13">
        <v>15.56</v>
      </c>
      <c r="AI77" s="13">
        <v>4.12</v>
      </c>
      <c r="AJ77" s="13">
        <v>27.67</v>
      </c>
      <c r="AK77" s="13">
        <v>13.95</v>
      </c>
      <c r="AL77" s="13">
        <v>13.72</v>
      </c>
      <c r="AM77" s="13">
        <v>1.81</v>
      </c>
      <c r="AO77" s="74"/>
      <c r="AP77" s="75" t="s">
        <v>844</v>
      </c>
      <c r="AQ77" s="13">
        <v>74.69</v>
      </c>
      <c r="AR77" s="13">
        <v>66.239999999999995</v>
      </c>
      <c r="AS77" s="13">
        <v>66.39</v>
      </c>
      <c r="AT77" s="13">
        <v>64.900000000000006</v>
      </c>
      <c r="AU77" s="13">
        <v>84.07</v>
      </c>
      <c r="AV77" s="13">
        <v>81.63</v>
      </c>
      <c r="AW77" s="13">
        <v>86.38</v>
      </c>
      <c r="AX77" s="13">
        <v>60.43</v>
      </c>
    </row>
    <row r="78" spans="2:50">
      <c r="B78" s="74"/>
      <c r="C78" s="75" t="s">
        <v>845</v>
      </c>
      <c r="D78" s="18">
        <v>252.77</v>
      </c>
      <c r="E78" s="18">
        <v>242.19</v>
      </c>
      <c r="F78" s="18">
        <v>191.16</v>
      </c>
      <c r="G78" s="18">
        <v>142.59</v>
      </c>
      <c r="H78" s="18">
        <v>48.57</v>
      </c>
      <c r="I78" s="18">
        <v>51.03</v>
      </c>
      <c r="J78" s="18">
        <v>50.89</v>
      </c>
      <c r="K78" s="18">
        <v>0.13999999999999369</v>
      </c>
      <c r="L78" s="18">
        <v>10.58</v>
      </c>
      <c r="M78" s="18">
        <v>79.959999999999994</v>
      </c>
      <c r="N78" s="18">
        <v>69.38</v>
      </c>
      <c r="P78" s="74"/>
      <c r="Q78" s="75" t="s">
        <v>845</v>
      </c>
      <c r="R78" s="18">
        <v>82.16</v>
      </c>
      <c r="S78" s="18">
        <v>81.38</v>
      </c>
      <c r="T78" s="18">
        <v>84.88</v>
      </c>
      <c r="U78" s="18">
        <v>82.06</v>
      </c>
      <c r="V78" s="18">
        <v>94.37</v>
      </c>
      <c r="W78" s="18">
        <v>70.099999999999994</v>
      </c>
      <c r="X78" s="18">
        <v>76.84</v>
      </c>
      <c r="Y78" s="76" t="s">
        <v>842</v>
      </c>
      <c r="Z78" s="76" t="s">
        <v>842</v>
      </c>
      <c r="AA78" s="18">
        <v>69.290000000000006</v>
      </c>
      <c r="AB78" s="18">
        <v>65.34</v>
      </c>
      <c r="AD78" s="74"/>
      <c r="AE78" s="75" t="s">
        <v>845</v>
      </c>
      <c r="AF78" s="13">
        <v>50.89</v>
      </c>
      <c r="AG78" s="13">
        <v>20.86</v>
      </c>
      <c r="AH78" s="13">
        <v>16.760000000000002</v>
      </c>
      <c r="AI78" s="13">
        <v>4.0999999999999996</v>
      </c>
      <c r="AJ78" s="13">
        <v>28.12</v>
      </c>
      <c r="AK78" s="13">
        <v>13.86</v>
      </c>
      <c r="AL78" s="13">
        <v>14.26</v>
      </c>
      <c r="AM78" s="13">
        <v>1.91</v>
      </c>
      <c r="AO78" s="74"/>
      <c r="AP78" s="75" t="s">
        <v>845</v>
      </c>
      <c r="AQ78" s="13">
        <v>76.84</v>
      </c>
      <c r="AR78" s="13">
        <v>69.900000000000006</v>
      </c>
      <c r="AS78" s="13">
        <v>71.25</v>
      </c>
      <c r="AT78" s="13">
        <v>64.040000000000006</v>
      </c>
      <c r="AU78" s="13">
        <v>84.88</v>
      </c>
      <c r="AV78" s="13">
        <v>80.55</v>
      </c>
      <c r="AW78" s="13">
        <v>89.22</v>
      </c>
      <c r="AX78" s="13">
        <v>62.68</v>
      </c>
    </row>
    <row r="79" spans="2:50">
      <c r="B79" s="74">
        <v>1986</v>
      </c>
      <c r="C79" s="75" t="s">
        <v>841</v>
      </c>
      <c r="D79" s="18">
        <v>253.74</v>
      </c>
      <c r="E79" s="18">
        <v>242.15</v>
      </c>
      <c r="F79" s="18">
        <v>192.26</v>
      </c>
      <c r="G79" s="18">
        <v>143.44999999999999</v>
      </c>
      <c r="H79" s="18">
        <v>48.81</v>
      </c>
      <c r="I79" s="18">
        <v>49.89</v>
      </c>
      <c r="J79" s="18">
        <v>49.74</v>
      </c>
      <c r="K79" s="18">
        <v>0.15000000000001656</v>
      </c>
      <c r="L79" s="18">
        <v>11.59</v>
      </c>
      <c r="M79" s="18">
        <v>80.16</v>
      </c>
      <c r="N79" s="18">
        <v>68.569999999999993</v>
      </c>
      <c r="P79" s="74">
        <v>1986</v>
      </c>
      <c r="Q79" s="75" t="s">
        <v>841</v>
      </c>
      <c r="R79" s="18">
        <v>81.69</v>
      </c>
      <c r="S79" s="18">
        <v>81.290000000000006</v>
      </c>
      <c r="T79" s="18">
        <v>85.28</v>
      </c>
      <c r="U79" s="18">
        <v>82.76</v>
      </c>
      <c r="V79" s="18">
        <v>93.74</v>
      </c>
      <c r="W79" s="18">
        <v>68.5</v>
      </c>
      <c r="X79" s="18">
        <v>74.91</v>
      </c>
      <c r="Y79" s="76" t="s">
        <v>842</v>
      </c>
      <c r="Z79" s="76" t="s">
        <v>842</v>
      </c>
      <c r="AA79" s="18">
        <v>69.569999999999993</v>
      </c>
      <c r="AB79" s="18">
        <v>66.709999999999994</v>
      </c>
      <c r="AD79" s="74">
        <v>1986</v>
      </c>
      <c r="AE79" s="75" t="s">
        <v>841</v>
      </c>
      <c r="AF79" s="13">
        <v>49.74</v>
      </c>
      <c r="AG79" s="13">
        <v>20.83</v>
      </c>
      <c r="AH79" s="13">
        <v>16.55</v>
      </c>
      <c r="AI79" s="13">
        <v>4.28</v>
      </c>
      <c r="AJ79" s="13">
        <v>27</v>
      </c>
      <c r="AK79" s="13">
        <v>13.71</v>
      </c>
      <c r="AL79" s="13">
        <v>13.29</v>
      </c>
      <c r="AM79" s="13">
        <v>1.91</v>
      </c>
      <c r="AO79" s="74">
        <v>1986</v>
      </c>
      <c r="AP79" s="75" t="s">
        <v>841</v>
      </c>
      <c r="AQ79" s="13">
        <v>74.91</v>
      </c>
      <c r="AR79" s="13">
        <v>69.55</v>
      </c>
      <c r="AS79" s="13">
        <v>70.260000000000005</v>
      </c>
      <c r="AT79" s="13">
        <v>66.040000000000006</v>
      </c>
      <c r="AU79" s="13">
        <v>81.290000000000006</v>
      </c>
      <c r="AV79" s="13">
        <v>79.52</v>
      </c>
      <c r="AW79" s="13">
        <v>82.89</v>
      </c>
      <c r="AX79" s="13">
        <v>63.08</v>
      </c>
    </row>
    <row r="80" spans="2:50">
      <c r="B80" s="74"/>
      <c r="C80" s="75" t="s">
        <v>843</v>
      </c>
      <c r="D80" s="18">
        <v>257.74</v>
      </c>
      <c r="E80" s="18">
        <v>245.62</v>
      </c>
      <c r="F80" s="18">
        <v>193.86</v>
      </c>
      <c r="G80" s="18">
        <v>143.97999999999999</v>
      </c>
      <c r="H80" s="18">
        <v>49.88</v>
      </c>
      <c r="I80" s="18">
        <v>51.76</v>
      </c>
      <c r="J80" s="18">
        <v>50.46</v>
      </c>
      <c r="K80" s="18">
        <v>1.3000000000000098</v>
      </c>
      <c r="L80" s="18">
        <v>12.12</v>
      </c>
      <c r="M80" s="18">
        <v>78.45</v>
      </c>
      <c r="N80" s="18">
        <v>66.33</v>
      </c>
      <c r="P80" s="74"/>
      <c r="Q80" s="75" t="s">
        <v>843</v>
      </c>
      <c r="R80" s="18">
        <v>82.63</v>
      </c>
      <c r="S80" s="18">
        <v>83.2</v>
      </c>
      <c r="T80" s="18">
        <v>86.53</v>
      </c>
      <c r="U80" s="18">
        <v>84</v>
      </c>
      <c r="V80" s="18">
        <v>95.04</v>
      </c>
      <c r="W80" s="18">
        <v>72.44</v>
      </c>
      <c r="X80" s="18">
        <v>75.739999999999995</v>
      </c>
      <c r="Y80" s="76" t="s">
        <v>842</v>
      </c>
      <c r="Z80" s="76" t="s">
        <v>842</v>
      </c>
      <c r="AA80" s="18">
        <v>68.459999999999994</v>
      </c>
      <c r="AB80" s="18">
        <v>68.11</v>
      </c>
      <c r="AD80" s="74"/>
      <c r="AE80" s="75" t="s">
        <v>843</v>
      </c>
      <c r="AF80" s="13">
        <v>50.46</v>
      </c>
      <c r="AG80" s="13">
        <v>20.440000000000001</v>
      </c>
      <c r="AH80" s="13">
        <v>16.3</v>
      </c>
      <c r="AI80" s="13">
        <v>4.1399999999999997</v>
      </c>
      <c r="AJ80" s="13">
        <v>28.03</v>
      </c>
      <c r="AK80" s="13">
        <v>13.53</v>
      </c>
      <c r="AL80" s="13">
        <v>14.5</v>
      </c>
      <c r="AM80" s="13">
        <v>1.99</v>
      </c>
      <c r="AO80" s="74"/>
      <c r="AP80" s="75" t="s">
        <v>843</v>
      </c>
      <c r="AQ80" s="13">
        <v>75.739999999999995</v>
      </c>
      <c r="AR80" s="13">
        <v>68.06</v>
      </c>
      <c r="AS80" s="13">
        <v>69.099999999999994</v>
      </c>
      <c r="AT80" s="13">
        <v>63.37</v>
      </c>
      <c r="AU80" s="13">
        <v>84.05</v>
      </c>
      <c r="AV80" s="13">
        <v>78.180000000000007</v>
      </c>
      <c r="AW80" s="13">
        <v>90.06</v>
      </c>
      <c r="AX80" s="13">
        <v>65.709999999999994</v>
      </c>
    </row>
    <row r="81" spans="2:50">
      <c r="B81" s="74"/>
      <c r="C81" s="75" t="s">
        <v>844</v>
      </c>
      <c r="D81" s="18">
        <v>262.06</v>
      </c>
      <c r="E81" s="18">
        <v>247.56</v>
      </c>
      <c r="F81" s="18">
        <v>195.56</v>
      </c>
      <c r="G81" s="18">
        <v>144.97999999999999</v>
      </c>
      <c r="H81" s="18">
        <v>50.58</v>
      </c>
      <c r="I81" s="18">
        <v>52</v>
      </c>
      <c r="J81" s="18">
        <v>51.12</v>
      </c>
      <c r="K81" s="18">
        <v>0.88000000000001277</v>
      </c>
      <c r="L81" s="18">
        <v>14.5</v>
      </c>
      <c r="M81" s="18">
        <v>78.02</v>
      </c>
      <c r="N81" s="18">
        <v>63.52</v>
      </c>
      <c r="P81" s="74"/>
      <c r="Q81" s="75" t="s">
        <v>844</v>
      </c>
      <c r="R81" s="18">
        <v>83.24</v>
      </c>
      <c r="S81" s="18">
        <v>83.65</v>
      </c>
      <c r="T81" s="18">
        <v>87.05</v>
      </c>
      <c r="U81" s="18">
        <v>84.49</v>
      </c>
      <c r="V81" s="18">
        <v>95.64</v>
      </c>
      <c r="W81" s="18">
        <v>72.680000000000007</v>
      </c>
      <c r="X81" s="18">
        <v>76.41</v>
      </c>
      <c r="Y81" s="76" t="s">
        <v>842</v>
      </c>
      <c r="Z81" s="76" t="s">
        <v>842</v>
      </c>
      <c r="AA81" s="18">
        <v>68.569999999999993</v>
      </c>
      <c r="AB81" s="18">
        <v>67.73</v>
      </c>
      <c r="AD81" s="74"/>
      <c r="AE81" s="75" t="s">
        <v>844</v>
      </c>
      <c r="AF81" s="13">
        <v>51.12</v>
      </c>
      <c r="AG81" s="13">
        <v>20.260000000000002</v>
      </c>
      <c r="AH81" s="13">
        <v>15.99</v>
      </c>
      <c r="AI81" s="13">
        <v>4.2699999999999996</v>
      </c>
      <c r="AJ81" s="13">
        <v>28.84</v>
      </c>
      <c r="AK81" s="13">
        <v>14.09</v>
      </c>
      <c r="AL81" s="13">
        <v>14.75</v>
      </c>
      <c r="AM81" s="13">
        <v>2.02</v>
      </c>
      <c r="AO81" s="74"/>
      <c r="AP81" s="75" t="s">
        <v>844</v>
      </c>
      <c r="AQ81" s="13">
        <v>76.41</v>
      </c>
      <c r="AR81" s="13">
        <v>67.239999999999995</v>
      </c>
      <c r="AS81" s="13">
        <v>67.66</v>
      </c>
      <c r="AT81" s="13">
        <v>64.849999999999994</v>
      </c>
      <c r="AU81" s="13">
        <v>85.99</v>
      </c>
      <c r="AV81" s="13">
        <v>80.97</v>
      </c>
      <c r="AW81" s="13">
        <v>91.07</v>
      </c>
      <c r="AX81" s="13">
        <v>67.31</v>
      </c>
    </row>
    <row r="82" spans="2:50">
      <c r="B82" s="74"/>
      <c r="C82" s="75" t="s">
        <v>845</v>
      </c>
      <c r="D82" s="18">
        <v>265.72000000000003</v>
      </c>
      <c r="E82" s="18">
        <v>252.11</v>
      </c>
      <c r="F82" s="18">
        <v>196.13</v>
      </c>
      <c r="G82" s="18">
        <v>145.63</v>
      </c>
      <c r="H82" s="18">
        <v>50.5</v>
      </c>
      <c r="I82" s="18">
        <v>55.98</v>
      </c>
      <c r="J82" s="18">
        <v>53.12</v>
      </c>
      <c r="K82" s="18">
        <v>2.8600000000000172</v>
      </c>
      <c r="L82" s="18">
        <v>13.61</v>
      </c>
      <c r="M82" s="18">
        <v>77.06</v>
      </c>
      <c r="N82" s="18">
        <v>63.45</v>
      </c>
      <c r="P82" s="74"/>
      <c r="Q82" s="75" t="s">
        <v>845</v>
      </c>
      <c r="R82" s="18">
        <v>84.07</v>
      </c>
      <c r="S82" s="18">
        <v>84.91</v>
      </c>
      <c r="T82" s="18">
        <v>87.32</v>
      </c>
      <c r="U82" s="18">
        <v>84.91</v>
      </c>
      <c r="V82" s="18">
        <v>95.41</v>
      </c>
      <c r="W82" s="18">
        <v>77</v>
      </c>
      <c r="X82" s="18">
        <v>79.06</v>
      </c>
      <c r="Y82" s="76" t="s">
        <v>842</v>
      </c>
      <c r="Z82" s="76" t="s">
        <v>842</v>
      </c>
      <c r="AA82" s="18">
        <v>67.959999999999994</v>
      </c>
      <c r="AB82" s="18">
        <v>68.209999999999994</v>
      </c>
      <c r="AD82" s="74"/>
      <c r="AE82" s="75" t="s">
        <v>845</v>
      </c>
      <c r="AF82" s="13">
        <v>53.12</v>
      </c>
      <c r="AG82" s="13">
        <v>20.93</v>
      </c>
      <c r="AH82" s="13">
        <v>16.36</v>
      </c>
      <c r="AI82" s="13">
        <v>4.57</v>
      </c>
      <c r="AJ82" s="13">
        <v>30.19</v>
      </c>
      <c r="AK82" s="13">
        <v>14.53</v>
      </c>
      <c r="AL82" s="13">
        <v>15.66</v>
      </c>
      <c r="AM82" s="13">
        <v>2</v>
      </c>
      <c r="AO82" s="74"/>
      <c r="AP82" s="75" t="s">
        <v>845</v>
      </c>
      <c r="AQ82" s="13">
        <v>79.06</v>
      </c>
      <c r="AR82" s="13">
        <v>69.28</v>
      </c>
      <c r="AS82" s="13">
        <v>69.13</v>
      </c>
      <c r="AT82" s="13">
        <v>68.959999999999994</v>
      </c>
      <c r="AU82" s="13">
        <v>89.5</v>
      </c>
      <c r="AV82" s="13">
        <v>82.94</v>
      </c>
      <c r="AW82" s="13">
        <v>96.23</v>
      </c>
      <c r="AX82" s="13">
        <v>66.72</v>
      </c>
    </row>
    <row r="83" spans="2:50">
      <c r="B83" s="74">
        <v>1987</v>
      </c>
      <c r="C83" s="75" t="s">
        <v>841</v>
      </c>
      <c r="D83" s="18">
        <v>259.18</v>
      </c>
      <c r="E83" s="18">
        <v>246.46</v>
      </c>
      <c r="F83" s="18">
        <v>195.12</v>
      </c>
      <c r="G83" s="18">
        <v>144.29</v>
      </c>
      <c r="H83" s="18">
        <v>50.83</v>
      </c>
      <c r="I83" s="18">
        <v>51.34</v>
      </c>
      <c r="J83" s="18">
        <v>49.16</v>
      </c>
      <c r="K83" s="18">
        <v>2.180000000000017</v>
      </c>
      <c r="L83" s="18">
        <v>12.72</v>
      </c>
      <c r="M83" s="18">
        <v>75.45</v>
      </c>
      <c r="N83" s="18">
        <v>62.73</v>
      </c>
      <c r="P83" s="74">
        <v>1987</v>
      </c>
      <c r="Q83" s="75" t="s">
        <v>841</v>
      </c>
      <c r="R83" s="18">
        <v>81.96</v>
      </c>
      <c r="S83" s="18">
        <v>83.45</v>
      </c>
      <c r="T83" s="18">
        <v>86.97</v>
      </c>
      <c r="U83" s="18">
        <v>84.49</v>
      </c>
      <c r="V83" s="18">
        <v>95.29</v>
      </c>
      <c r="W83" s="18">
        <v>72.11</v>
      </c>
      <c r="X83" s="18">
        <v>73.010000000000005</v>
      </c>
      <c r="Y83" s="76" t="s">
        <v>842</v>
      </c>
      <c r="Z83" s="76" t="s">
        <v>842</v>
      </c>
      <c r="AA83" s="18">
        <v>66.75</v>
      </c>
      <c r="AB83" s="18">
        <v>69.08</v>
      </c>
      <c r="AD83" s="74">
        <v>1987</v>
      </c>
      <c r="AE83" s="75" t="s">
        <v>841</v>
      </c>
      <c r="AF83" s="13">
        <v>49.16</v>
      </c>
      <c r="AG83" s="13">
        <v>21.14</v>
      </c>
      <c r="AH83" s="13">
        <v>16.91</v>
      </c>
      <c r="AI83" s="13">
        <v>4.2300000000000004</v>
      </c>
      <c r="AJ83" s="13">
        <v>26</v>
      </c>
      <c r="AK83" s="13">
        <v>13.08</v>
      </c>
      <c r="AL83" s="13">
        <v>12.92</v>
      </c>
      <c r="AM83" s="13">
        <v>2.02</v>
      </c>
      <c r="AO83" s="74">
        <v>1987</v>
      </c>
      <c r="AP83" s="75" t="s">
        <v>841</v>
      </c>
      <c r="AQ83" s="13">
        <v>73.010000000000005</v>
      </c>
      <c r="AR83" s="13">
        <v>69.87</v>
      </c>
      <c r="AS83" s="13">
        <v>71.489999999999995</v>
      </c>
      <c r="AT83" s="13">
        <v>63.11</v>
      </c>
      <c r="AU83" s="13">
        <v>76.84</v>
      </c>
      <c r="AV83" s="13">
        <v>74.37</v>
      </c>
      <c r="AW83" s="13">
        <v>79.22</v>
      </c>
      <c r="AX83" s="13">
        <v>67.150000000000006</v>
      </c>
    </row>
    <row r="84" spans="2:50">
      <c r="B84" s="74"/>
      <c r="C84" s="75" t="s">
        <v>843</v>
      </c>
      <c r="D84" s="18">
        <v>265</v>
      </c>
      <c r="E84" s="18">
        <v>251.81</v>
      </c>
      <c r="F84" s="18">
        <v>200.8</v>
      </c>
      <c r="G84" s="18">
        <v>149.02000000000001</v>
      </c>
      <c r="H84" s="18">
        <v>51.78</v>
      </c>
      <c r="I84" s="18">
        <v>51.01</v>
      </c>
      <c r="J84" s="18">
        <v>53.16</v>
      </c>
      <c r="K84" s="18">
        <v>-2.1500000000000083</v>
      </c>
      <c r="L84" s="18">
        <v>13.19</v>
      </c>
      <c r="M84" s="18">
        <v>77.930000000000007</v>
      </c>
      <c r="N84" s="18">
        <v>64.739999999999995</v>
      </c>
      <c r="P84" s="74"/>
      <c r="Q84" s="75" t="s">
        <v>843</v>
      </c>
      <c r="R84" s="18">
        <v>83.8</v>
      </c>
      <c r="S84" s="18">
        <v>84.96</v>
      </c>
      <c r="T84" s="18">
        <v>88.89</v>
      </c>
      <c r="U84" s="18">
        <v>87.01</v>
      </c>
      <c r="V84" s="18">
        <v>95.28</v>
      </c>
      <c r="W84" s="18">
        <v>72.319999999999993</v>
      </c>
      <c r="X84" s="18">
        <v>78.739999999999995</v>
      </c>
      <c r="Y84" s="76" t="s">
        <v>842</v>
      </c>
      <c r="Z84" s="76" t="s">
        <v>842</v>
      </c>
      <c r="AA84" s="18">
        <v>69.14</v>
      </c>
      <c r="AB84" s="18">
        <v>70.59</v>
      </c>
      <c r="AD84" s="74"/>
      <c r="AE84" s="75" t="s">
        <v>843</v>
      </c>
      <c r="AF84" s="13">
        <v>53.16</v>
      </c>
      <c r="AG84" s="13">
        <v>21.56</v>
      </c>
      <c r="AH84" s="13">
        <v>16.690000000000001</v>
      </c>
      <c r="AI84" s="13">
        <v>4.87</v>
      </c>
      <c r="AJ84" s="13">
        <v>29.55</v>
      </c>
      <c r="AK84" s="13">
        <v>14.09</v>
      </c>
      <c r="AL84" s="13">
        <v>15.46</v>
      </c>
      <c r="AM84" s="13">
        <v>2.0499999999999998</v>
      </c>
      <c r="AO84" s="74"/>
      <c r="AP84" s="75" t="s">
        <v>843</v>
      </c>
      <c r="AQ84" s="13">
        <v>78.739999999999995</v>
      </c>
      <c r="AR84" s="13">
        <v>71.03</v>
      </c>
      <c r="AS84" s="13">
        <v>70.319999999999993</v>
      </c>
      <c r="AT84" s="13">
        <v>72.64</v>
      </c>
      <c r="AU84" s="13">
        <v>87.05</v>
      </c>
      <c r="AV84" s="13">
        <v>79.819999999999993</v>
      </c>
      <c r="AW84" s="13">
        <v>94.51</v>
      </c>
      <c r="AX84" s="13">
        <v>69.34</v>
      </c>
    </row>
    <row r="85" spans="2:50">
      <c r="B85" s="74"/>
      <c r="C85" s="75" t="s">
        <v>844</v>
      </c>
      <c r="D85" s="18">
        <v>267.49</v>
      </c>
      <c r="E85" s="18">
        <v>254.67</v>
      </c>
      <c r="F85" s="18">
        <v>202.44</v>
      </c>
      <c r="G85" s="18">
        <v>150.46</v>
      </c>
      <c r="H85" s="18">
        <v>51.98</v>
      </c>
      <c r="I85" s="18">
        <v>52.23</v>
      </c>
      <c r="J85" s="18">
        <v>53.67</v>
      </c>
      <c r="K85" s="18">
        <v>-1.4399999999999875</v>
      </c>
      <c r="L85" s="18">
        <v>12.82</v>
      </c>
      <c r="M85" s="18">
        <v>78.56</v>
      </c>
      <c r="N85" s="18">
        <v>65.739999999999995</v>
      </c>
      <c r="P85" s="74"/>
      <c r="Q85" s="75" t="s">
        <v>844</v>
      </c>
      <c r="R85" s="18">
        <v>84.38</v>
      </c>
      <c r="S85" s="18">
        <v>85.54</v>
      </c>
      <c r="T85" s="18">
        <v>89.21</v>
      </c>
      <c r="U85" s="18">
        <v>87.39</v>
      </c>
      <c r="V85" s="18">
        <v>95.41</v>
      </c>
      <c r="W85" s="18">
        <v>73.7</v>
      </c>
      <c r="X85" s="18">
        <v>79.2</v>
      </c>
      <c r="Y85" s="76" t="s">
        <v>842</v>
      </c>
      <c r="Z85" s="76" t="s">
        <v>842</v>
      </c>
      <c r="AA85" s="18">
        <v>69.400000000000006</v>
      </c>
      <c r="AB85" s="18">
        <v>70.790000000000006</v>
      </c>
      <c r="AD85" s="74"/>
      <c r="AE85" s="75" t="s">
        <v>844</v>
      </c>
      <c r="AF85" s="13">
        <v>53.67</v>
      </c>
      <c r="AG85" s="13">
        <v>21.65</v>
      </c>
      <c r="AH85" s="13">
        <v>17.440000000000001</v>
      </c>
      <c r="AI85" s="13">
        <v>4.21</v>
      </c>
      <c r="AJ85" s="13">
        <v>29.91</v>
      </c>
      <c r="AK85" s="13">
        <v>14.35</v>
      </c>
      <c r="AL85" s="13">
        <v>15.56</v>
      </c>
      <c r="AM85" s="13">
        <v>2.11</v>
      </c>
      <c r="AO85" s="74"/>
      <c r="AP85" s="75" t="s">
        <v>844</v>
      </c>
      <c r="AQ85" s="13">
        <v>79.2</v>
      </c>
      <c r="AR85" s="13">
        <v>71.150000000000006</v>
      </c>
      <c r="AS85" s="13">
        <v>73.64</v>
      </c>
      <c r="AT85" s="13">
        <v>61.22</v>
      </c>
      <c r="AU85" s="13">
        <v>87.67</v>
      </c>
      <c r="AV85" s="13">
        <v>80.77</v>
      </c>
      <c r="AW85" s="13">
        <v>94.77</v>
      </c>
      <c r="AX85" s="13">
        <v>71.44</v>
      </c>
    </row>
    <row r="86" spans="2:50">
      <c r="B86" s="74"/>
      <c r="C86" s="75" t="s">
        <v>845</v>
      </c>
      <c r="D86" s="18">
        <v>274.39999999999998</v>
      </c>
      <c r="E86" s="18">
        <v>261.42</v>
      </c>
      <c r="F86" s="18">
        <v>206.25</v>
      </c>
      <c r="G86" s="18">
        <v>153.49</v>
      </c>
      <c r="H86" s="18">
        <v>52.76</v>
      </c>
      <c r="I86" s="18">
        <v>55.17</v>
      </c>
      <c r="J86" s="18">
        <v>54.6</v>
      </c>
      <c r="K86" s="18">
        <v>0.56999999999994877</v>
      </c>
      <c r="L86" s="18">
        <v>12.98</v>
      </c>
      <c r="M86" s="18">
        <v>79.84</v>
      </c>
      <c r="N86" s="18">
        <v>66.86</v>
      </c>
      <c r="P86" s="74"/>
      <c r="Q86" s="75" t="s">
        <v>845</v>
      </c>
      <c r="R86" s="18">
        <v>85.73</v>
      </c>
      <c r="S86" s="18">
        <v>87.04</v>
      </c>
      <c r="T86" s="18">
        <v>90.48</v>
      </c>
      <c r="U86" s="18">
        <v>88.81</v>
      </c>
      <c r="V86" s="18">
        <v>96.17</v>
      </c>
      <c r="W86" s="18">
        <v>75.930000000000007</v>
      </c>
      <c r="X86" s="18">
        <v>80.28</v>
      </c>
      <c r="Y86" s="76" t="s">
        <v>842</v>
      </c>
      <c r="Z86" s="76" t="s">
        <v>842</v>
      </c>
      <c r="AA86" s="18">
        <v>70.23</v>
      </c>
      <c r="AB86" s="18">
        <v>72</v>
      </c>
      <c r="AD86" s="74"/>
      <c r="AE86" s="75" t="s">
        <v>845</v>
      </c>
      <c r="AF86" s="13">
        <v>54.6</v>
      </c>
      <c r="AG86" s="13">
        <v>21.74</v>
      </c>
      <c r="AH86" s="13">
        <v>17.329999999999998</v>
      </c>
      <c r="AI86" s="13">
        <v>4.41</v>
      </c>
      <c r="AJ86" s="13">
        <v>30.69</v>
      </c>
      <c r="AK86" s="13">
        <v>14.89</v>
      </c>
      <c r="AL86" s="13">
        <v>15.8</v>
      </c>
      <c r="AM86" s="13">
        <v>2.17</v>
      </c>
      <c r="AO86" s="74"/>
      <c r="AP86" s="75" t="s">
        <v>845</v>
      </c>
      <c r="AQ86" s="13">
        <v>80.28</v>
      </c>
      <c r="AR86" s="13">
        <v>71.39</v>
      </c>
      <c r="AS86" s="13">
        <v>73.09</v>
      </c>
      <c r="AT86" s="13">
        <v>64.31</v>
      </c>
      <c r="AU86" s="13">
        <v>89.42</v>
      </c>
      <c r="AV86" s="13">
        <v>83.32</v>
      </c>
      <c r="AW86" s="13">
        <v>95.65</v>
      </c>
      <c r="AX86" s="13">
        <v>73.52</v>
      </c>
    </row>
    <row r="87" spans="2:50">
      <c r="B87" s="74">
        <v>1988</v>
      </c>
      <c r="C87" s="75" t="s">
        <v>841</v>
      </c>
      <c r="D87" s="18">
        <v>270.93</v>
      </c>
      <c r="E87" s="18">
        <v>260.2</v>
      </c>
      <c r="F87" s="18">
        <v>203.3</v>
      </c>
      <c r="G87" s="18">
        <v>150.13999999999999</v>
      </c>
      <c r="H87" s="18">
        <v>53.16</v>
      </c>
      <c r="I87" s="18">
        <v>56.9</v>
      </c>
      <c r="J87" s="18">
        <v>53.96</v>
      </c>
      <c r="K87" s="18">
        <v>2.94</v>
      </c>
      <c r="L87" s="18">
        <v>10.73</v>
      </c>
      <c r="M87" s="18">
        <v>75.66</v>
      </c>
      <c r="N87" s="18">
        <v>64.930000000000007</v>
      </c>
      <c r="P87" s="74">
        <v>1988</v>
      </c>
      <c r="Q87" s="75" t="s">
        <v>841</v>
      </c>
      <c r="R87" s="18">
        <v>84.95</v>
      </c>
      <c r="S87" s="18">
        <v>87.12</v>
      </c>
      <c r="T87" s="18">
        <v>89.13</v>
      </c>
      <c r="U87" s="18">
        <v>86.96</v>
      </c>
      <c r="V87" s="18">
        <v>96.44</v>
      </c>
      <c r="W87" s="18">
        <v>80.55</v>
      </c>
      <c r="X87" s="18">
        <v>79.12</v>
      </c>
      <c r="Y87" s="76" t="s">
        <v>842</v>
      </c>
      <c r="Z87" s="76" t="s">
        <v>842</v>
      </c>
      <c r="AA87" s="18">
        <v>66.38</v>
      </c>
      <c r="AB87" s="18">
        <v>70.22</v>
      </c>
      <c r="AD87" s="74">
        <v>1988</v>
      </c>
      <c r="AE87" s="75" t="s">
        <v>841</v>
      </c>
      <c r="AF87" s="13">
        <v>53.96</v>
      </c>
      <c r="AG87" s="13">
        <v>22.01</v>
      </c>
      <c r="AH87" s="13">
        <v>17.75</v>
      </c>
      <c r="AI87" s="13">
        <v>4.26</v>
      </c>
      <c r="AJ87" s="13">
        <v>29.72</v>
      </c>
      <c r="AK87" s="13">
        <v>14.61</v>
      </c>
      <c r="AL87" s="13">
        <v>15.11</v>
      </c>
      <c r="AM87" s="13">
        <v>2.23</v>
      </c>
      <c r="AO87" s="74">
        <v>1988</v>
      </c>
      <c r="AP87" s="75" t="s">
        <v>841</v>
      </c>
      <c r="AQ87" s="13">
        <v>79.12</v>
      </c>
      <c r="AR87" s="13">
        <v>72.14</v>
      </c>
      <c r="AS87" s="13">
        <v>74.69</v>
      </c>
      <c r="AT87" s="13">
        <v>62.13</v>
      </c>
      <c r="AU87" s="13">
        <v>86.29</v>
      </c>
      <c r="AV87" s="13">
        <v>81.540000000000006</v>
      </c>
      <c r="AW87" s="13">
        <v>91.08</v>
      </c>
      <c r="AX87" s="13">
        <v>75.239999999999995</v>
      </c>
    </row>
    <row r="88" spans="2:50">
      <c r="B88" s="74"/>
      <c r="C88" s="75" t="s">
        <v>843</v>
      </c>
      <c r="D88" s="18">
        <v>277.83</v>
      </c>
      <c r="E88" s="18">
        <v>263.02</v>
      </c>
      <c r="F88" s="18">
        <v>208.09</v>
      </c>
      <c r="G88" s="18">
        <v>154.81</v>
      </c>
      <c r="H88" s="18">
        <v>53.28</v>
      </c>
      <c r="I88" s="18">
        <v>54.93</v>
      </c>
      <c r="J88" s="18">
        <v>55.29</v>
      </c>
      <c r="K88" s="18">
        <v>-0.36000000000002164</v>
      </c>
      <c r="L88" s="18">
        <v>14.81</v>
      </c>
      <c r="M88" s="18">
        <v>83.12</v>
      </c>
      <c r="N88" s="18">
        <v>68.31</v>
      </c>
      <c r="P88" s="74"/>
      <c r="Q88" s="75" t="s">
        <v>843</v>
      </c>
      <c r="R88" s="18">
        <v>86.49</v>
      </c>
      <c r="S88" s="18">
        <v>87.42</v>
      </c>
      <c r="T88" s="18">
        <v>90.61</v>
      </c>
      <c r="U88" s="18">
        <v>88.95</v>
      </c>
      <c r="V88" s="18">
        <v>96.32</v>
      </c>
      <c r="W88" s="18">
        <v>77.099999999999994</v>
      </c>
      <c r="X88" s="18">
        <v>80.86</v>
      </c>
      <c r="Y88" s="76" t="s">
        <v>842</v>
      </c>
      <c r="Z88" s="76" t="s">
        <v>842</v>
      </c>
      <c r="AA88" s="18">
        <v>72.569999999999993</v>
      </c>
      <c r="AB88" s="18">
        <v>73.459999999999994</v>
      </c>
      <c r="AD88" s="74"/>
      <c r="AE88" s="75" t="s">
        <v>843</v>
      </c>
      <c r="AF88" s="13">
        <v>55.29</v>
      </c>
      <c r="AG88" s="13">
        <v>22.54</v>
      </c>
      <c r="AH88" s="13">
        <v>18.03</v>
      </c>
      <c r="AI88" s="13">
        <v>4.51</v>
      </c>
      <c r="AJ88" s="13">
        <v>30.46</v>
      </c>
      <c r="AK88" s="13">
        <v>14.8</v>
      </c>
      <c r="AL88" s="13">
        <v>15.66</v>
      </c>
      <c r="AM88" s="13">
        <v>2.29</v>
      </c>
      <c r="AO88" s="74"/>
      <c r="AP88" s="75" t="s">
        <v>843</v>
      </c>
      <c r="AQ88" s="13">
        <v>80.86</v>
      </c>
      <c r="AR88" s="13">
        <v>73.66</v>
      </c>
      <c r="AS88" s="13">
        <v>75.83</v>
      </c>
      <c r="AT88" s="13">
        <v>64.94</v>
      </c>
      <c r="AU88" s="13">
        <v>88.16</v>
      </c>
      <c r="AV88" s="13">
        <v>82.26</v>
      </c>
      <c r="AW88" s="13">
        <v>94.18</v>
      </c>
      <c r="AX88" s="13">
        <v>77.83</v>
      </c>
    </row>
    <row r="89" spans="2:50">
      <c r="B89" s="74"/>
      <c r="C89" s="75" t="s">
        <v>844</v>
      </c>
      <c r="D89" s="18">
        <v>283.20999999999998</v>
      </c>
      <c r="E89" s="18">
        <v>269.08</v>
      </c>
      <c r="F89" s="18">
        <v>213.1</v>
      </c>
      <c r="G89" s="18">
        <v>158.87</v>
      </c>
      <c r="H89" s="18">
        <v>54.23</v>
      </c>
      <c r="I89" s="18">
        <v>55.98</v>
      </c>
      <c r="J89" s="18">
        <v>56.6</v>
      </c>
      <c r="K89" s="18">
        <v>-0.62000000000001387</v>
      </c>
      <c r="L89" s="18">
        <v>14.13</v>
      </c>
      <c r="M89" s="18">
        <v>85.44</v>
      </c>
      <c r="N89" s="18">
        <v>71.31</v>
      </c>
      <c r="P89" s="74"/>
      <c r="Q89" s="75" t="s">
        <v>844</v>
      </c>
      <c r="R89" s="18">
        <v>87.47</v>
      </c>
      <c r="S89" s="18">
        <v>88.47</v>
      </c>
      <c r="T89" s="18">
        <v>91.58</v>
      </c>
      <c r="U89" s="18">
        <v>90.05</v>
      </c>
      <c r="V89" s="18">
        <v>96.88</v>
      </c>
      <c r="W89" s="18">
        <v>78.400000000000006</v>
      </c>
      <c r="X89" s="18">
        <v>82.26</v>
      </c>
      <c r="Y89" s="76" t="s">
        <v>842</v>
      </c>
      <c r="Z89" s="76" t="s">
        <v>842</v>
      </c>
      <c r="AA89" s="18">
        <v>73.97</v>
      </c>
      <c r="AB89" s="18">
        <v>75.2</v>
      </c>
      <c r="AD89" s="74"/>
      <c r="AE89" s="75" t="s">
        <v>844</v>
      </c>
      <c r="AF89" s="13">
        <v>56.6</v>
      </c>
      <c r="AG89" s="13">
        <v>23.59</v>
      </c>
      <c r="AH89" s="13">
        <v>18.53</v>
      </c>
      <c r="AI89" s="13">
        <v>5.0599999999999996</v>
      </c>
      <c r="AJ89" s="13">
        <v>30.66</v>
      </c>
      <c r="AK89" s="13">
        <v>14.97</v>
      </c>
      <c r="AL89" s="13">
        <v>15.69</v>
      </c>
      <c r="AM89" s="13">
        <v>2.35</v>
      </c>
      <c r="AO89" s="74"/>
      <c r="AP89" s="75" t="s">
        <v>844</v>
      </c>
      <c r="AQ89" s="13">
        <v>82.26</v>
      </c>
      <c r="AR89" s="13">
        <v>76.72</v>
      </c>
      <c r="AS89" s="13">
        <v>77.56</v>
      </c>
      <c r="AT89" s="13">
        <v>72.61</v>
      </c>
      <c r="AU89" s="13">
        <v>88.04</v>
      </c>
      <c r="AV89" s="13">
        <v>82.58</v>
      </c>
      <c r="AW89" s="13">
        <v>93.59</v>
      </c>
      <c r="AX89" s="13">
        <v>79.739999999999995</v>
      </c>
    </row>
    <row r="90" spans="2:50">
      <c r="B90" s="74"/>
      <c r="C90" s="75" t="s">
        <v>845</v>
      </c>
      <c r="D90" s="18">
        <v>289.51</v>
      </c>
      <c r="E90" s="18">
        <v>274.19</v>
      </c>
      <c r="F90" s="18">
        <v>214.71</v>
      </c>
      <c r="G90" s="18">
        <v>159.34</v>
      </c>
      <c r="H90" s="18">
        <v>55.37</v>
      </c>
      <c r="I90" s="18">
        <v>59.48</v>
      </c>
      <c r="J90" s="18">
        <v>57.62</v>
      </c>
      <c r="K90" s="18">
        <v>1.86</v>
      </c>
      <c r="L90" s="18">
        <v>15.32</v>
      </c>
      <c r="M90" s="18">
        <v>88.92</v>
      </c>
      <c r="N90" s="18">
        <v>73.599999999999994</v>
      </c>
      <c r="P90" s="74"/>
      <c r="Q90" s="75" t="s">
        <v>845</v>
      </c>
      <c r="R90" s="18">
        <v>88.5</v>
      </c>
      <c r="S90" s="18">
        <v>89.26</v>
      </c>
      <c r="T90" s="18">
        <v>92</v>
      </c>
      <c r="U90" s="18">
        <v>90.21</v>
      </c>
      <c r="V90" s="18">
        <v>98.12</v>
      </c>
      <c r="W90" s="18">
        <v>80.37</v>
      </c>
      <c r="X90" s="18">
        <v>83.09</v>
      </c>
      <c r="Y90" s="76" t="s">
        <v>842</v>
      </c>
      <c r="Z90" s="76" t="s">
        <v>842</v>
      </c>
      <c r="AA90" s="18">
        <v>76.34</v>
      </c>
      <c r="AB90" s="18">
        <v>77.14</v>
      </c>
      <c r="AD90" s="74"/>
      <c r="AE90" s="75" t="s">
        <v>845</v>
      </c>
      <c r="AF90" s="13">
        <v>57.62</v>
      </c>
      <c r="AG90" s="13">
        <v>23.95</v>
      </c>
      <c r="AH90" s="13">
        <v>19.38</v>
      </c>
      <c r="AI90" s="13">
        <v>4.57</v>
      </c>
      <c r="AJ90" s="13">
        <v>31.27</v>
      </c>
      <c r="AK90" s="13">
        <v>15.46</v>
      </c>
      <c r="AL90" s="13">
        <v>15.81</v>
      </c>
      <c r="AM90" s="13">
        <v>2.4</v>
      </c>
      <c r="AO90" s="74"/>
      <c r="AP90" s="75" t="s">
        <v>845</v>
      </c>
      <c r="AQ90" s="13">
        <v>83.09</v>
      </c>
      <c r="AR90" s="13">
        <v>77.45</v>
      </c>
      <c r="AS90" s="13">
        <v>80.63</v>
      </c>
      <c r="AT90" s="13">
        <v>65.16</v>
      </c>
      <c r="AU90" s="13">
        <v>88.84</v>
      </c>
      <c r="AV90" s="13">
        <v>84.27</v>
      </c>
      <c r="AW90" s="13">
        <v>93.42</v>
      </c>
      <c r="AX90" s="13">
        <v>82</v>
      </c>
    </row>
    <row r="91" spans="2:50">
      <c r="B91" s="74">
        <v>1989</v>
      </c>
      <c r="C91" s="75" t="s">
        <v>841</v>
      </c>
      <c r="D91" s="18">
        <v>294.68</v>
      </c>
      <c r="E91" s="18">
        <v>278.52999999999997</v>
      </c>
      <c r="F91" s="18">
        <v>218.59</v>
      </c>
      <c r="G91" s="18">
        <v>163.58000000000001</v>
      </c>
      <c r="H91" s="18">
        <v>55.01</v>
      </c>
      <c r="I91" s="18">
        <v>59.94</v>
      </c>
      <c r="J91" s="18">
        <v>60.79</v>
      </c>
      <c r="K91" s="18">
        <v>-0.84999999999997478</v>
      </c>
      <c r="L91" s="18">
        <v>16.149999999999999</v>
      </c>
      <c r="M91" s="18">
        <v>92.54</v>
      </c>
      <c r="N91" s="18">
        <v>76.39</v>
      </c>
      <c r="P91" s="74">
        <v>1989</v>
      </c>
      <c r="Q91" s="75" t="s">
        <v>841</v>
      </c>
      <c r="R91" s="18">
        <v>89.43</v>
      </c>
      <c r="S91" s="18">
        <v>89.54</v>
      </c>
      <c r="T91" s="18">
        <v>91.59</v>
      </c>
      <c r="U91" s="18">
        <v>90.85</v>
      </c>
      <c r="V91" s="18">
        <v>94.41</v>
      </c>
      <c r="W91" s="18">
        <v>82.87</v>
      </c>
      <c r="X91" s="18">
        <v>87.14</v>
      </c>
      <c r="Y91" s="76" t="s">
        <v>842</v>
      </c>
      <c r="Z91" s="76" t="s">
        <v>842</v>
      </c>
      <c r="AA91" s="18">
        <v>79</v>
      </c>
      <c r="AB91" s="18">
        <v>78.099999999999994</v>
      </c>
      <c r="AD91" s="74">
        <v>1989</v>
      </c>
      <c r="AE91" s="75" t="s">
        <v>841</v>
      </c>
      <c r="AF91" s="13">
        <v>60.79</v>
      </c>
      <c r="AG91" s="13">
        <v>24.34</v>
      </c>
      <c r="AH91" s="13">
        <v>19.809999999999999</v>
      </c>
      <c r="AI91" s="13">
        <v>4.53</v>
      </c>
      <c r="AJ91" s="13">
        <v>33.94</v>
      </c>
      <c r="AK91" s="13">
        <v>16.559999999999999</v>
      </c>
      <c r="AL91" s="13">
        <v>17.38</v>
      </c>
      <c r="AM91" s="13">
        <v>2.5099999999999998</v>
      </c>
      <c r="AO91" s="74">
        <v>1989</v>
      </c>
      <c r="AP91" s="75" t="s">
        <v>841</v>
      </c>
      <c r="AQ91" s="13">
        <v>87.14</v>
      </c>
      <c r="AR91" s="13">
        <v>78.239999999999995</v>
      </c>
      <c r="AS91" s="13">
        <v>82.01</v>
      </c>
      <c r="AT91" s="13">
        <v>63.97</v>
      </c>
      <c r="AU91" s="13">
        <v>95.81</v>
      </c>
      <c r="AV91" s="13">
        <v>89.64</v>
      </c>
      <c r="AW91" s="13">
        <v>102.09</v>
      </c>
      <c r="AX91" s="13">
        <v>86.11</v>
      </c>
    </row>
    <row r="92" spans="2:50">
      <c r="B92" s="74"/>
      <c r="C92" s="75" t="s">
        <v>843</v>
      </c>
      <c r="D92" s="18">
        <v>296.77999999999997</v>
      </c>
      <c r="E92" s="18">
        <v>282.31</v>
      </c>
      <c r="F92" s="18">
        <v>219.71</v>
      </c>
      <c r="G92" s="18">
        <v>165.43</v>
      </c>
      <c r="H92" s="18">
        <v>54.28</v>
      </c>
      <c r="I92" s="18">
        <v>62.599999999999937</v>
      </c>
      <c r="J92" s="18">
        <v>59.65</v>
      </c>
      <c r="K92" s="18">
        <v>2.9499999999999393</v>
      </c>
      <c r="L92" s="18">
        <v>14.47</v>
      </c>
      <c r="M92" s="18">
        <v>94.64</v>
      </c>
      <c r="N92" s="18">
        <v>80.17</v>
      </c>
      <c r="P92" s="74"/>
      <c r="Q92" s="75" t="s">
        <v>843</v>
      </c>
      <c r="R92" s="18">
        <v>89.79</v>
      </c>
      <c r="S92" s="18">
        <v>90.05</v>
      </c>
      <c r="T92" s="18">
        <v>91.9</v>
      </c>
      <c r="U92" s="18">
        <v>90.94</v>
      </c>
      <c r="V92" s="18">
        <v>95.42</v>
      </c>
      <c r="W92" s="18">
        <v>84.02</v>
      </c>
      <c r="X92" s="18">
        <v>85</v>
      </c>
      <c r="Y92" s="76" t="s">
        <v>842</v>
      </c>
      <c r="Z92" s="76" t="s">
        <v>842</v>
      </c>
      <c r="AA92" s="18">
        <v>80.150000000000006</v>
      </c>
      <c r="AB92" s="18">
        <v>79.91</v>
      </c>
      <c r="AD92" s="74"/>
      <c r="AE92" s="75" t="s">
        <v>843</v>
      </c>
      <c r="AF92" s="13">
        <v>59.65</v>
      </c>
      <c r="AG92" s="13">
        <v>24.85</v>
      </c>
      <c r="AH92" s="13">
        <v>19.91</v>
      </c>
      <c r="AI92" s="13">
        <v>4.9400000000000004</v>
      </c>
      <c r="AJ92" s="13">
        <v>32.229999999999997</v>
      </c>
      <c r="AK92" s="13">
        <v>16.09</v>
      </c>
      <c r="AL92" s="13">
        <v>16.14</v>
      </c>
      <c r="AM92" s="13">
        <v>2.57</v>
      </c>
      <c r="AO92" s="74"/>
      <c r="AP92" s="75" t="s">
        <v>843</v>
      </c>
      <c r="AQ92" s="13">
        <v>85</v>
      </c>
      <c r="AR92" s="13">
        <v>79.42</v>
      </c>
      <c r="AS92" s="13">
        <v>81.87</v>
      </c>
      <c r="AT92" s="13">
        <v>69.67</v>
      </c>
      <c r="AU92" s="13">
        <v>90.44</v>
      </c>
      <c r="AV92" s="13">
        <v>86.52</v>
      </c>
      <c r="AW92" s="13">
        <v>94.31</v>
      </c>
      <c r="AX92" s="13">
        <v>87.34</v>
      </c>
    </row>
    <row r="93" spans="2:50">
      <c r="B93" s="74"/>
      <c r="C93" s="75" t="s">
        <v>844</v>
      </c>
      <c r="D93" s="18">
        <v>301.57</v>
      </c>
      <c r="E93" s="18">
        <v>285.2</v>
      </c>
      <c r="F93" s="18">
        <v>223.64</v>
      </c>
      <c r="G93" s="18">
        <v>168.35</v>
      </c>
      <c r="H93" s="18">
        <v>55.29</v>
      </c>
      <c r="I93" s="18">
        <v>61.56</v>
      </c>
      <c r="J93" s="18">
        <v>62.06</v>
      </c>
      <c r="K93" s="18">
        <v>-0.50000000000000577</v>
      </c>
      <c r="L93" s="18">
        <v>16.37</v>
      </c>
      <c r="M93" s="18">
        <v>96.56</v>
      </c>
      <c r="N93" s="18">
        <v>80.19</v>
      </c>
      <c r="P93" s="74"/>
      <c r="Q93" s="75" t="s">
        <v>844</v>
      </c>
      <c r="R93" s="18">
        <v>90.61</v>
      </c>
      <c r="S93" s="18">
        <v>90.77</v>
      </c>
      <c r="T93" s="18">
        <v>92.97</v>
      </c>
      <c r="U93" s="18">
        <v>92.45</v>
      </c>
      <c r="V93" s="18">
        <v>95.13</v>
      </c>
      <c r="W93" s="18">
        <v>83.6</v>
      </c>
      <c r="X93" s="18">
        <v>87.8</v>
      </c>
      <c r="Y93" s="76" t="s">
        <v>842</v>
      </c>
      <c r="Z93" s="76" t="s">
        <v>842</v>
      </c>
      <c r="AA93" s="18">
        <v>81.5</v>
      </c>
      <c r="AB93" s="18">
        <v>81.06</v>
      </c>
      <c r="AD93" s="74"/>
      <c r="AE93" s="75" t="s">
        <v>844</v>
      </c>
      <c r="AF93" s="13">
        <v>62.06</v>
      </c>
      <c r="AG93" s="13">
        <v>26.33</v>
      </c>
      <c r="AH93" s="13">
        <v>21.39</v>
      </c>
      <c r="AI93" s="13">
        <v>4.9400000000000004</v>
      </c>
      <c r="AJ93" s="13">
        <v>33.130000000000003</v>
      </c>
      <c r="AK93" s="13">
        <v>16.440000000000001</v>
      </c>
      <c r="AL93" s="13">
        <v>16.690000000000001</v>
      </c>
      <c r="AM93" s="13">
        <v>2.6</v>
      </c>
      <c r="AO93" s="74"/>
      <c r="AP93" s="75" t="s">
        <v>844</v>
      </c>
      <c r="AQ93" s="13">
        <v>87.8</v>
      </c>
      <c r="AR93" s="13">
        <v>83.68</v>
      </c>
      <c r="AS93" s="13">
        <v>87.49</v>
      </c>
      <c r="AT93" s="13">
        <v>69.17</v>
      </c>
      <c r="AU93" s="13">
        <v>92.11</v>
      </c>
      <c r="AV93" s="13">
        <v>87.51</v>
      </c>
      <c r="AW93" s="13">
        <v>96.71</v>
      </c>
      <c r="AX93" s="13">
        <v>88.64</v>
      </c>
    </row>
    <row r="94" spans="2:50">
      <c r="B94" s="74"/>
      <c r="C94" s="75" t="s">
        <v>845</v>
      </c>
      <c r="D94" s="18">
        <v>307.3</v>
      </c>
      <c r="E94" s="18">
        <v>295.27</v>
      </c>
      <c r="F94" s="18">
        <v>227.08</v>
      </c>
      <c r="G94" s="18">
        <v>171.6</v>
      </c>
      <c r="H94" s="18">
        <v>55.48</v>
      </c>
      <c r="I94" s="18">
        <v>68.19</v>
      </c>
      <c r="J94" s="18">
        <v>63.87</v>
      </c>
      <c r="K94" s="18">
        <v>4.3199999999999932</v>
      </c>
      <c r="L94" s="18">
        <v>12.03</v>
      </c>
      <c r="M94" s="18">
        <v>94.32</v>
      </c>
      <c r="N94" s="18">
        <v>82.29</v>
      </c>
      <c r="P94" s="74"/>
      <c r="Q94" s="75" t="s">
        <v>845</v>
      </c>
      <c r="R94" s="18">
        <v>91.66</v>
      </c>
      <c r="S94" s="18">
        <v>93.41</v>
      </c>
      <c r="T94" s="18">
        <v>93.91</v>
      </c>
      <c r="U94" s="18">
        <v>93.87</v>
      </c>
      <c r="V94" s="18">
        <v>94.55</v>
      </c>
      <c r="W94" s="18">
        <v>91.72</v>
      </c>
      <c r="X94" s="18">
        <v>89.52</v>
      </c>
      <c r="Y94" s="76" t="s">
        <v>842</v>
      </c>
      <c r="Z94" s="76" t="s">
        <v>842</v>
      </c>
      <c r="AA94" s="18">
        <v>79.650000000000006</v>
      </c>
      <c r="AB94" s="18">
        <v>83.68</v>
      </c>
      <c r="AD94" s="74"/>
      <c r="AE94" s="75" t="s">
        <v>845</v>
      </c>
      <c r="AF94" s="13">
        <v>63.87</v>
      </c>
      <c r="AG94" s="13">
        <v>27.31</v>
      </c>
      <c r="AH94" s="13">
        <v>21.73</v>
      </c>
      <c r="AI94" s="13">
        <v>5.58</v>
      </c>
      <c r="AJ94" s="13">
        <v>33.880000000000003</v>
      </c>
      <c r="AK94" s="13">
        <v>17.04</v>
      </c>
      <c r="AL94" s="13">
        <v>16.84</v>
      </c>
      <c r="AM94" s="13">
        <v>2.68</v>
      </c>
      <c r="AO94" s="74"/>
      <c r="AP94" s="75" t="s">
        <v>845</v>
      </c>
      <c r="AQ94" s="13">
        <v>89.52</v>
      </c>
      <c r="AR94" s="13">
        <v>86.36</v>
      </c>
      <c r="AS94" s="13">
        <v>88.45</v>
      </c>
      <c r="AT94" s="13">
        <v>77.7</v>
      </c>
      <c r="AU94" s="13">
        <v>92.89</v>
      </c>
      <c r="AV94" s="13">
        <v>89.45</v>
      </c>
      <c r="AW94" s="13">
        <v>96.23</v>
      </c>
      <c r="AX94" s="13">
        <v>91.43</v>
      </c>
    </row>
    <row r="95" spans="2:50">
      <c r="B95" s="74">
        <v>1990</v>
      </c>
      <c r="C95" s="75" t="s">
        <v>841</v>
      </c>
      <c r="D95" s="18">
        <v>318.39999999999998</v>
      </c>
      <c r="E95" s="18">
        <v>300.70999999999998</v>
      </c>
      <c r="F95" s="18">
        <v>233.3</v>
      </c>
      <c r="G95" s="18">
        <v>175.53</v>
      </c>
      <c r="H95" s="18">
        <v>57.77</v>
      </c>
      <c r="I95" s="18">
        <v>67.41</v>
      </c>
      <c r="J95" s="18">
        <v>67.95</v>
      </c>
      <c r="K95" s="18">
        <v>-0.54000000000002757</v>
      </c>
      <c r="L95" s="18">
        <v>17.690000000000001</v>
      </c>
      <c r="M95" s="18">
        <v>100.85</v>
      </c>
      <c r="N95" s="18">
        <v>83.16</v>
      </c>
      <c r="P95" s="74">
        <v>1990</v>
      </c>
      <c r="Q95" s="75" t="s">
        <v>841</v>
      </c>
      <c r="R95" s="18">
        <v>93.56</v>
      </c>
      <c r="S95" s="18">
        <v>93.65</v>
      </c>
      <c r="T95" s="18">
        <v>94.82</v>
      </c>
      <c r="U95" s="18">
        <v>94.57</v>
      </c>
      <c r="V95" s="18">
        <v>96.11</v>
      </c>
      <c r="W95" s="18">
        <v>89.84</v>
      </c>
      <c r="X95" s="18">
        <v>94.01</v>
      </c>
      <c r="Y95" s="76" t="s">
        <v>842</v>
      </c>
      <c r="Z95" s="76" t="s">
        <v>842</v>
      </c>
      <c r="AA95" s="18">
        <v>85.46</v>
      </c>
      <c r="AB95" s="18">
        <v>85</v>
      </c>
      <c r="AD95" s="74">
        <v>1990</v>
      </c>
      <c r="AE95" s="75" t="s">
        <v>841</v>
      </c>
      <c r="AF95" s="13">
        <v>67.95</v>
      </c>
      <c r="AG95" s="13">
        <v>28.13</v>
      </c>
      <c r="AH95" s="13">
        <v>22.25</v>
      </c>
      <c r="AI95" s="13">
        <v>5.88</v>
      </c>
      <c r="AJ95" s="13">
        <v>37.07</v>
      </c>
      <c r="AK95" s="13">
        <v>18.41</v>
      </c>
      <c r="AL95" s="13">
        <v>18.66</v>
      </c>
      <c r="AM95" s="13">
        <v>2.75</v>
      </c>
      <c r="AO95" s="74">
        <v>1990</v>
      </c>
      <c r="AP95" s="75" t="s">
        <v>841</v>
      </c>
      <c r="AQ95" s="13">
        <v>94.01</v>
      </c>
      <c r="AR95" s="13">
        <v>88.59</v>
      </c>
      <c r="AS95" s="13">
        <v>90.29</v>
      </c>
      <c r="AT95" s="13">
        <v>81.239999999999995</v>
      </c>
      <c r="AU95" s="13">
        <v>99.57</v>
      </c>
      <c r="AV95" s="13">
        <v>94.89</v>
      </c>
      <c r="AW95" s="13">
        <v>104.23</v>
      </c>
      <c r="AX95" s="13">
        <v>94.2</v>
      </c>
    </row>
    <row r="96" spans="2:50">
      <c r="B96" s="74"/>
      <c r="C96" s="75" t="s">
        <v>843</v>
      </c>
      <c r="D96" s="18">
        <v>322.83</v>
      </c>
      <c r="E96" s="18">
        <v>309.10000000000002</v>
      </c>
      <c r="F96" s="18">
        <v>236.67</v>
      </c>
      <c r="G96" s="18">
        <v>178.52</v>
      </c>
      <c r="H96" s="18">
        <v>58.15</v>
      </c>
      <c r="I96" s="18">
        <v>72.42999999999995</v>
      </c>
      <c r="J96" s="18">
        <v>68.38</v>
      </c>
      <c r="K96" s="18">
        <v>4.0499999999999492</v>
      </c>
      <c r="L96" s="18">
        <v>13.73</v>
      </c>
      <c r="M96" s="18">
        <v>98</v>
      </c>
      <c r="N96" s="18">
        <v>84.27</v>
      </c>
      <c r="P96" s="74"/>
      <c r="Q96" s="75" t="s">
        <v>843</v>
      </c>
      <c r="R96" s="18">
        <v>94.02</v>
      </c>
      <c r="S96" s="18">
        <v>95.43</v>
      </c>
      <c r="T96" s="18">
        <v>95.87</v>
      </c>
      <c r="U96" s="18">
        <v>95.64</v>
      </c>
      <c r="V96" s="18">
        <v>97.12</v>
      </c>
      <c r="W96" s="18">
        <v>93.98</v>
      </c>
      <c r="X96" s="18">
        <v>93.57</v>
      </c>
      <c r="Y96" s="76" t="s">
        <v>842</v>
      </c>
      <c r="Z96" s="76" t="s">
        <v>842</v>
      </c>
      <c r="AA96" s="18">
        <v>82.79</v>
      </c>
      <c r="AB96" s="18">
        <v>85.92</v>
      </c>
      <c r="AD96" s="74"/>
      <c r="AE96" s="75" t="s">
        <v>843</v>
      </c>
      <c r="AF96" s="13">
        <v>68.38</v>
      </c>
      <c r="AG96" s="13">
        <v>29.07</v>
      </c>
      <c r="AH96" s="13">
        <v>23.05</v>
      </c>
      <c r="AI96" s="13">
        <v>6.02</v>
      </c>
      <c r="AJ96" s="13">
        <v>36.53</v>
      </c>
      <c r="AK96" s="13">
        <v>18.829999999999998</v>
      </c>
      <c r="AL96" s="13">
        <v>17.7</v>
      </c>
      <c r="AM96" s="13">
        <v>2.78</v>
      </c>
      <c r="AO96" s="74"/>
      <c r="AP96" s="75" t="s">
        <v>843</v>
      </c>
      <c r="AQ96" s="13">
        <v>93.57</v>
      </c>
      <c r="AR96" s="13">
        <v>91.01</v>
      </c>
      <c r="AS96" s="13">
        <v>93</v>
      </c>
      <c r="AT96" s="13">
        <v>82.61</v>
      </c>
      <c r="AU96" s="13">
        <v>96.51</v>
      </c>
      <c r="AV96" s="13">
        <v>95.43</v>
      </c>
      <c r="AW96" s="13">
        <v>97.26</v>
      </c>
      <c r="AX96" s="13">
        <v>95.03</v>
      </c>
    </row>
    <row r="97" spans="2:50">
      <c r="B97" s="74"/>
      <c r="C97" s="75" t="s">
        <v>844</v>
      </c>
      <c r="D97" s="18">
        <v>330.71</v>
      </c>
      <c r="E97" s="18">
        <v>308.95999999999998</v>
      </c>
      <c r="F97" s="18">
        <v>239.67</v>
      </c>
      <c r="G97" s="18">
        <v>180.76</v>
      </c>
      <c r="H97" s="18">
        <v>58.91</v>
      </c>
      <c r="I97" s="18">
        <v>69.290000000000006</v>
      </c>
      <c r="J97" s="18">
        <v>70.16</v>
      </c>
      <c r="K97" s="18">
        <v>-0.87000000000001654</v>
      </c>
      <c r="L97" s="18">
        <v>21.75</v>
      </c>
      <c r="M97" s="18">
        <v>110.12</v>
      </c>
      <c r="N97" s="18">
        <v>88.37</v>
      </c>
      <c r="P97" s="74"/>
      <c r="Q97" s="75" t="s">
        <v>844</v>
      </c>
      <c r="R97" s="18">
        <v>96</v>
      </c>
      <c r="S97" s="18">
        <v>95.59</v>
      </c>
      <c r="T97" s="18">
        <v>96.48</v>
      </c>
      <c r="U97" s="18">
        <v>96.56</v>
      </c>
      <c r="V97" s="18">
        <v>96.74</v>
      </c>
      <c r="W97" s="18">
        <v>92.69</v>
      </c>
      <c r="X97" s="18">
        <v>95.01</v>
      </c>
      <c r="Y97" s="76" t="s">
        <v>842</v>
      </c>
      <c r="Z97" s="76" t="s">
        <v>842</v>
      </c>
      <c r="AA97" s="18">
        <v>93.48</v>
      </c>
      <c r="AB97" s="18">
        <v>92.53</v>
      </c>
      <c r="AD97" s="74"/>
      <c r="AE97" s="75" t="s">
        <v>844</v>
      </c>
      <c r="AF97" s="13">
        <v>70.16</v>
      </c>
      <c r="AG97" s="13">
        <v>30.01</v>
      </c>
      <c r="AH97" s="13">
        <v>24.08</v>
      </c>
      <c r="AI97" s="13">
        <v>5.93</v>
      </c>
      <c r="AJ97" s="13">
        <v>37.340000000000003</v>
      </c>
      <c r="AK97" s="13">
        <v>19.260000000000002</v>
      </c>
      <c r="AL97" s="13">
        <v>18.079999999999998</v>
      </c>
      <c r="AM97" s="13">
        <v>2.81</v>
      </c>
      <c r="AO97" s="74"/>
      <c r="AP97" s="75" t="s">
        <v>844</v>
      </c>
      <c r="AQ97" s="13">
        <v>95.01</v>
      </c>
      <c r="AR97" s="13">
        <v>93.31</v>
      </c>
      <c r="AS97" s="13">
        <v>96.52</v>
      </c>
      <c r="AT97" s="13">
        <v>80.680000000000007</v>
      </c>
      <c r="AU97" s="13">
        <v>97.25</v>
      </c>
      <c r="AV97" s="13">
        <v>96.2</v>
      </c>
      <c r="AW97" s="13">
        <v>97.97</v>
      </c>
      <c r="AX97" s="13">
        <v>96.04</v>
      </c>
    </row>
    <row r="98" spans="2:50">
      <c r="B98" s="74"/>
      <c r="C98" s="75" t="s">
        <v>845</v>
      </c>
      <c r="D98" s="18">
        <v>337.36</v>
      </c>
      <c r="E98" s="18">
        <v>317.3</v>
      </c>
      <c r="F98" s="18">
        <v>243.72</v>
      </c>
      <c r="G98" s="18">
        <v>183.75</v>
      </c>
      <c r="H98" s="18">
        <v>59.97</v>
      </c>
      <c r="I98" s="18">
        <v>73.58</v>
      </c>
      <c r="J98" s="18">
        <v>72.44</v>
      </c>
      <c r="K98" s="18">
        <v>1.1400000000000183</v>
      </c>
      <c r="L98" s="18">
        <v>20.059999999999999</v>
      </c>
      <c r="M98" s="18">
        <v>116.41</v>
      </c>
      <c r="N98" s="18">
        <v>96.35</v>
      </c>
      <c r="P98" s="74"/>
      <c r="Q98" s="75" t="s">
        <v>845</v>
      </c>
      <c r="R98" s="18">
        <v>97.69</v>
      </c>
      <c r="S98" s="18">
        <v>97.08</v>
      </c>
      <c r="T98" s="18">
        <v>97.1</v>
      </c>
      <c r="U98" s="18">
        <v>97.23</v>
      </c>
      <c r="V98" s="18">
        <v>97.21</v>
      </c>
      <c r="W98" s="18">
        <v>97.01</v>
      </c>
      <c r="X98" s="18">
        <v>96.99</v>
      </c>
      <c r="Y98" s="76" t="s">
        <v>842</v>
      </c>
      <c r="Z98" s="76" t="s">
        <v>842</v>
      </c>
      <c r="AA98" s="18">
        <v>98.32</v>
      </c>
      <c r="AB98" s="18">
        <v>97.38</v>
      </c>
      <c r="AD98" s="74"/>
      <c r="AE98" s="75" t="s">
        <v>845</v>
      </c>
      <c r="AF98" s="13">
        <v>72.44</v>
      </c>
      <c r="AG98" s="13">
        <v>31.55</v>
      </c>
      <c r="AH98" s="13">
        <v>24.59</v>
      </c>
      <c r="AI98" s="13">
        <v>6.96</v>
      </c>
      <c r="AJ98" s="13">
        <v>38.049999999999997</v>
      </c>
      <c r="AK98" s="13">
        <v>19.8</v>
      </c>
      <c r="AL98" s="13">
        <v>18.25</v>
      </c>
      <c r="AM98" s="13">
        <v>2.84</v>
      </c>
      <c r="AO98" s="74"/>
      <c r="AP98" s="75" t="s">
        <v>845</v>
      </c>
      <c r="AQ98" s="13">
        <v>96.99</v>
      </c>
      <c r="AR98" s="13">
        <v>97.22</v>
      </c>
      <c r="AS98" s="13">
        <v>97.92</v>
      </c>
      <c r="AT98" s="13">
        <v>93.13</v>
      </c>
      <c r="AU98" s="13">
        <v>97.57</v>
      </c>
      <c r="AV98" s="13">
        <v>97.48</v>
      </c>
      <c r="AW98" s="13">
        <v>97.24</v>
      </c>
      <c r="AX98" s="13">
        <v>97.94</v>
      </c>
    </row>
    <row r="99" spans="2:50">
      <c r="B99" s="74">
        <v>1991</v>
      </c>
      <c r="C99" s="75" t="s">
        <v>841</v>
      </c>
      <c r="D99" s="18">
        <v>346.73</v>
      </c>
      <c r="E99" s="18">
        <v>330.24</v>
      </c>
      <c r="F99" s="18">
        <v>250.67</v>
      </c>
      <c r="G99" s="18">
        <v>190.1</v>
      </c>
      <c r="H99" s="18">
        <v>60.57</v>
      </c>
      <c r="I99" s="18">
        <v>79.569999999999993</v>
      </c>
      <c r="J99" s="18">
        <v>75.260000000000005</v>
      </c>
      <c r="K99" s="18">
        <v>4.3100000000000254</v>
      </c>
      <c r="L99" s="18">
        <v>16.489999999999998</v>
      </c>
      <c r="M99" s="18">
        <v>115.14</v>
      </c>
      <c r="N99" s="18">
        <v>98.65</v>
      </c>
      <c r="P99" s="74">
        <v>1991</v>
      </c>
      <c r="Q99" s="75" t="s">
        <v>841</v>
      </c>
      <c r="R99" s="18">
        <v>99.9</v>
      </c>
      <c r="S99" s="18">
        <v>100.5</v>
      </c>
      <c r="T99" s="18">
        <v>99.55</v>
      </c>
      <c r="U99" s="18">
        <v>100.11</v>
      </c>
      <c r="V99" s="18">
        <v>98.39</v>
      </c>
      <c r="W99" s="18">
        <v>103.6</v>
      </c>
      <c r="X99" s="18">
        <v>99.54</v>
      </c>
      <c r="Y99" s="76" t="s">
        <v>842</v>
      </c>
      <c r="Z99" s="76" t="s">
        <v>842</v>
      </c>
      <c r="AA99" s="18">
        <v>96.93</v>
      </c>
      <c r="AB99" s="18">
        <v>99.25</v>
      </c>
      <c r="AD99" s="74">
        <v>1991</v>
      </c>
      <c r="AE99" s="75" t="s">
        <v>841</v>
      </c>
      <c r="AF99" s="13">
        <v>75.260000000000005</v>
      </c>
      <c r="AG99" s="13">
        <v>32.97</v>
      </c>
      <c r="AH99" s="13">
        <v>25.15</v>
      </c>
      <c r="AI99" s="13">
        <v>7.82</v>
      </c>
      <c r="AJ99" s="13">
        <v>39.479999999999997</v>
      </c>
      <c r="AK99" s="13">
        <v>20.16</v>
      </c>
      <c r="AL99" s="13">
        <v>19.32</v>
      </c>
      <c r="AM99" s="13">
        <v>2.81</v>
      </c>
      <c r="AO99" s="74">
        <v>1991</v>
      </c>
      <c r="AP99" s="75" t="s">
        <v>841</v>
      </c>
      <c r="AQ99" s="13">
        <v>99.54</v>
      </c>
      <c r="AR99" s="13">
        <v>100.75</v>
      </c>
      <c r="AS99" s="13">
        <v>99.36</v>
      </c>
      <c r="AT99" s="13">
        <v>103.61</v>
      </c>
      <c r="AU99" s="13">
        <v>99.69</v>
      </c>
      <c r="AV99" s="13">
        <v>97.48</v>
      </c>
      <c r="AW99" s="13">
        <v>101.66</v>
      </c>
      <c r="AX99" s="13">
        <v>96.86</v>
      </c>
    </row>
    <row r="100" spans="2:50">
      <c r="B100" s="74"/>
      <c r="C100" s="75" t="s">
        <v>843</v>
      </c>
      <c r="D100" s="18">
        <v>354.74</v>
      </c>
      <c r="E100" s="18">
        <v>338.31</v>
      </c>
      <c r="F100" s="18">
        <v>254.48</v>
      </c>
      <c r="G100" s="18">
        <v>192.15</v>
      </c>
      <c r="H100" s="18">
        <v>62.33</v>
      </c>
      <c r="I100" s="18">
        <v>83.83</v>
      </c>
      <c r="J100" s="18">
        <v>76.75</v>
      </c>
      <c r="K100" s="18">
        <v>7.0799999999999939</v>
      </c>
      <c r="L100" s="18">
        <v>16.43</v>
      </c>
      <c r="M100" s="18">
        <v>116.21</v>
      </c>
      <c r="N100" s="18">
        <v>99.78</v>
      </c>
      <c r="P100" s="74"/>
      <c r="Q100" s="75" t="s">
        <v>843</v>
      </c>
      <c r="R100" s="18">
        <v>100.12</v>
      </c>
      <c r="S100" s="18">
        <v>100.83</v>
      </c>
      <c r="T100" s="18">
        <v>99.93</v>
      </c>
      <c r="U100" s="18">
        <v>100.38</v>
      </c>
      <c r="V100" s="18">
        <v>99.08</v>
      </c>
      <c r="W100" s="18">
        <v>103.79</v>
      </c>
      <c r="X100" s="18">
        <v>100.09</v>
      </c>
      <c r="Y100" s="76" t="s">
        <v>842</v>
      </c>
      <c r="Z100" s="76" t="s">
        <v>842</v>
      </c>
      <c r="AA100" s="18">
        <v>97.03</v>
      </c>
      <c r="AB100" s="18">
        <v>99.68</v>
      </c>
      <c r="AD100" s="74"/>
      <c r="AE100" s="75" t="s">
        <v>843</v>
      </c>
      <c r="AF100" s="13">
        <v>76.75</v>
      </c>
      <c r="AG100" s="13">
        <v>33.49</v>
      </c>
      <c r="AH100" s="13">
        <v>25.24</v>
      </c>
      <c r="AI100" s="13">
        <v>8.25</v>
      </c>
      <c r="AJ100" s="13">
        <v>40.380000000000003</v>
      </c>
      <c r="AK100" s="13">
        <v>21.11</v>
      </c>
      <c r="AL100" s="13">
        <v>19.27</v>
      </c>
      <c r="AM100" s="13">
        <v>2.88</v>
      </c>
      <c r="AO100" s="74"/>
      <c r="AP100" s="75" t="s">
        <v>843</v>
      </c>
      <c r="AQ100" s="13">
        <v>100.09</v>
      </c>
      <c r="AR100" s="13">
        <v>101.5</v>
      </c>
      <c r="AS100" s="13">
        <v>98.8</v>
      </c>
      <c r="AT100" s="13">
        <v>108.81</v>
      </c>
      <c r="AU100" s="13">
        <v>99.92</v>
      </c>
      <c r="AV100" s="13">
        <v>99.98</v>
      </c>
      <c r="AW100" s="13">
        <v>99.43</v>
      </c>
      <c r="AX100" s="13">
        <v>99.29</v>
      </c>
    </row>
    <row r="101" spans="2:50">
      <c r="B101" s="74"/>
      <c r="C101" s="75" t="s">
        <v>844</v>
      </c>
      <c r="D101" s="18">
        <v>356.49</v>
      </c>
      <c r="E101" s="18">
        <v>335.24</v>
      </c>
      <c r="F101" s="18">
        <v>255.84</v>
      </c>
      <c r="G101" s="18">
        <v>191.98</v>
      </c>
      <c r="H101" s="18">
        <v>63.86</v>
      </c>
      <c r="I101" s="18">
        <v>79.400000000000006</v>
      </c>
      <c r="J101" s="18">
        <v>77.87</v>
      </c>
      <c r="K101" s="18">
        <v>1.5300000000000202</v>
      </c>
      <c r="L101" s="18">
        <v>21.25</v>
      </c>
      <c r="M101" s="18">
        <v>122.19</v>
      </c>
      <c r="N101" s="18">
        <v>100.94</v>
      </c>
      <c r="P101" s="74"/>
      <c r="Q101" s="75" t="s">
        <v>844</v>
      </c>
      <c r="R101" s="18">
        <v>100.17</v>
      </c>
      <c r="S101" s="18">
        <v>99.24</v>
      </c>
      <c r="T101" s="18">
        <v>99.29</v>
      </c>
      <c r="U101" s="18">
        <v>98.97</v>
      </c>
      <c r="V101" s="18">
        <v>100.81</v>
      </c>
      <c r="W101" s="18">
        <v>99.09</v>
      </c>
      <c r="X101" s="18">
        <v>100.39</v>
      </c>
      <c r="Y101" s="76" t="s">
        <v>842</v>
      </c>
      <c r="Z101" s="76" t="s">
        <v>842</v>
      </c>
      <c r="AA101" s="18">
        <v>101.46</v>
      </c>
      <c r="AB101" s="18">
        <v>99.62</v>
      </c>
      <c r="AD101" s="74"/>
      <c r="AE101" s="75" t="s">
        <v>844</v>
      </c>
      <c r="AF101" s="13">
        <v>77.87</v>
      </c>
      <c r="AG101" s="13">
        <v>33.479999999999997</v>
      </c>
      <c r="AH101" s="13">
        <v>25.79</v>
      </c>
      <c r="AI101" s="13">
        <v>7.69</v>
      </c>
      <c r="AJ101" s="13">
        <v>41.45</v>
      </c>
      <c r="AK101" s="13">
        <v>21.79</v>
      </c>
      <c r="AL101" s="13">
        <v>19.66</v>
      </c>
      <c r="AM101" s="13">
        <v>2.94</v>
      </c>
      <c r="AO101" s="74"/>
      <c r="AP101" s="75" t="s">
        <v>844</v>
      </c>
      <c r="AQ101" s="13">
        <v>100.39</v>
      </c>
      <c r="AR101" s="13">
        <v>100.7</v>
      </c>
      <c r="AS101" s="13">
        <v>100.34</v>
      </c>
      <c r="AT101" s="13">
        <v>100.1</v>
      </c>
      <c r="AU101" s="13">
        <v>101.02</v>
      </c>
      <c r="AV101" s="13">
        <v>101.57</v>
      </c>
      <c r="AW101" s="13">
        <v>99.99</v>
      </c>
      <c r="AX101" s="13">
        <v>101.34</v>
      </c>
    </row>
    <row r="102" spans="2:50">
      <c r="B102" s="74"/>
      <c r="C102" s="75" t="s">
        <v>845</v>
      </c>
      <c r="D102" s="18">
        <v>361.67</v>
      </c>
      <c r="E102" s="18">
        <v>338</v>
      </c>
      <c r="F102" s="18">
        <v>262.82</v>
      </c>
      <c r="G102" s="18">
        <v>197.66</v>
      </c>
      <c r="H102" s="18">
        <v>65.16</v>
      </c>
      <c r="I102" s="18">
        <v>75.180000000000007</v>
      </c>
      <c r="J102" s="18">
        <v>78.3</v>
      </c>
      <c r="K102" s="18">
        <v>-3.12</v>
      </c>
      <c r="L102" s="18">
        <v>23.67</v>
      </c>
      <c r="M102" s="18">
        <v>125.68</v>
      </c>
      <c r="N102" s="18">
        <v>102.01</v>
      </c>
      <c r="P102" s="74"/>
      <c r="Q102" s="75" t="s">
        <v>845</v>
      </c>
      <c r="R102" s="18">
        <v>100.9</v>
      </c>
      <c r="S102" s="18">
        <v>99.43</v>
      </c>
      <c r="T102" s="18">
        <v>101.23</v>
      </c>
      <c r="U102" s="18">
        <v>101.26</v>
      </c>
      <c r="V102" s="18">
        <v>101.71</v>
      </c>
      <c r="W102" s="18">
        <v>93.52</v>
      </c>
      <c r="X102" s="18">
        <v>99.98</v>
      </c>
      <c r="Y102" s="76" t="s">
        <v>842</v>
      </c>
      <c r="Z102" s="76" t="s">
        <v>842</v>
      </c>
      <c r="AA102" s="18">
        <v>104.58</v>
      </c>
      <c r="AB102" s="18">
        <v>101.45</v>
      </c>
      <c r="AD102" s="74"/>
      <c r="AE102" s="75" t="s">
        <v>845</v>
      </c>
      <c r="AF102" s="13">
        <v>78.3</v>
      </c>
      <c r="AG102" s="13">
        <v>33.35</v>
      </c>
      <c r="AH102" s="13">
        <v>26.29</v>
      </c>
      <c r="AI102" s="13">
        <v>7.06</v>
      </c>
      <c r="AJ102" s="13">
        <v>41.99</v>
      </c>
      <c r="AK102" s="13">
        <v>22.35</v>
      </c>
      <c r="AL102" s="13">
        <v>19.64</v>
      </c>
      <c r="AM102" s="13">
        <v>2.96</v>
      </c>
      <c r="AO102" s="74"/>
      <c r="AP102" s="75" t="s">
        <v>845</v>
      </c>
      <c r="AQ102" s="13">
        <v>99.98</v>
      </c>
      <c r="AR102" s="13">
        <v>99.51</v>
      </c>
      <c r="AS102" s="13">
        <v>101.5</v>
      </c>
      <c r="AT102" s="13">
        <v>90.95</v>
      </c>
      <c r="AU102" s="13">
        <v>101.15</v>
      </c>
      <c r="AV102" s="13">
        <v>102.8</v>
      </c>
      <c r="AW102" s="13">
        <v>98.93</v>
      </c>
      <c r="AX102" s="13">
        <v>102.49</v>
      </c>
    </row>
    <row r="103" spans="2:50">
      <c r="B103" s="77"/>
      <c r="C103" s="78"/>
      <c r="D103" s="78"/>
      <c r="E103" s="78"/>
      <c r="F103" s="78"/>
      <c r="G103" s="78"/>
      <c r="H103" s="78"/>
      <c r="I103" s="78"/>
      <c r="J103" s="78"/>
      <c r="K103" s="78"/>
      <c r="L103" s="78"/>
      <c r="M103" s="78"/>
      <c r="N103" s="78"/>
      <c r="AO103" s="77"/>
      <c r="AP103" s="78"/>
      <c r="AQ103" s="78"/>
      <c r="AR103" s="78"/>
      <c r="AS103" s="98"/>
      <c r="AT103" s="98"/>
      <c r="AU103" s="78"/>
      <c r="AV103" s="78"/>
      <c r="AW103" s="78"/>
      <c r="AX103" s="78"/>
    </row>
    <row r="104" spans="2:50">
      <c r="B104" s="79" t="s">
        <v>846</v>
      </c>
      <c r="C104" s="78"/>
      <c r="D104" s="78"/>
      <c r="E104" s="78"/>
      <c r="F104" s="78"/>
      <c r="G104" s="78"/>
      <c r="H104" s="78"/>
      <c r="I104" s="78"/>
      <c r="J104" s="78"/>
      <c r="K104" s="78"/>
      <c r="L104" s="78"/>
      <c r="M104" s="78"/>
      <c r="N104" s="78"/>
      <c r="AO104" s="79" t="s">
        <v>860</v>
      </c>
      <c r="AP104" s="78"/>
      <c r="AQ104" s="78"/>
      <c r="AR104" s="78"/>
      <c r="AS104" s="78"/>
      <c r="AT104" s="78"/>
      <c r="AU104" s="78"/>
      <c r="AV104" s="78"/>
      <c r="AW104" s="78"/>
      <c r="AX104" s="78"/>
    </row>
    <row r="105" spans="2:50">
      <c r="AO105" s="78" t="s">
        <v>861</v>
      </c>
      <c r="AP105" s="78"/>
      <c r="AQ105" s="78"/>
      <c r="AR105" s="78"/>
      <c r="AS105" s="78"/>
      <c r="AT105" s="78"/>
      <c r="AU105" s="78"/>
      <c r="AV105" s="78"/>
      <c r="AW105" s="78"/>
      <c r="AX105" s="78"/>
    </row>
    <row r="106" spans="2:50">
      <c r="AO106" s="78"/>
      <c r="AP106" s="78"/>
      <c r="AQ106" s="78"/>
      <c r="AR106" s="78"/>
      <c r="AS106" s="78"/>
      <c r="AT106" s="78"/>
      <c r="AU106" s="78"/>
      <c r="AV106" s="78"/>
      <c r="AW106" s="78"/>
      <c r="AX106" s="78"/>
    </row>
    <row r="107" spans="2:50">
      <c r="AO107" s="78"/>
      <c r="AP107" s="78"/>
      <c r="AQ107" s="78"/>
      <c r="AR107" s="78"/>
      <c r="AS107" s="78"/>
      <c r="AT107" s="78"/>
      <c r="AU107" s="78"/>
      <c r="AV107" s="78"/>
      <c r="AW107" s="78"/>
      <c r="AX107" s="78"/>
    </row>
    <row r="108" spans="2:50">
      <c r="AO108" s="78"/>
      <c r="AP108" s="78"/>
      <c r="AQ108" s="78"/>
      <c r="AR108" s="78"/>
      <c r="AS108" s="78"/>
      <c r="AT108" s="78"/>
      <c r="AU108" s="78"/>
      <c r="AV108" s="78"/>
      <c r="AW108" s="78"/>
      <c r="AX108" s="78"/>
    </row>
    <row r="109" spans="2:50">
      <c r="AO109" s="78"/>
      <c r="AP109" s="78"/>
      <c r="AQ109" s="78"/>
      <c r="AR109" s="78"/>
      <c r="AS109" s="78"/>
      <c r="AT109" s="78"/>
      <c r="AU109" s="78"/>
      <c r="AV109" s="78"/>
      <c r="AW109" s="78"/>
      <c r="AX109" s="78"/>
    </row>
    <row r="110" spans="2:50">
      <c r="AO110" s="78"/>
      <c r="AP110" s="78"/>
      <c r="AQ110" s="78"/>
      <c r="AR110" s="78"/>
      <c r="AS110" s="78"/>
      <c r="AT110" s="78"/>
      <c r="AU110" s="78"/>
      <c r="AV110" s="78"/>
      <c r="AW110" s="78"/>
      <c r="AX110" s="78"/>
    </row>
    <row r="111" spans="2:50">
      <c r="AO111" s="78"/>
      <c r="AP111" s="78"/>
      <c r="AQ111" s="78"/>
      <c r="AR111" s="78"/>
      <c r="AS111" s="78"/>
      <c r="AT111" s="78"/>
      <c r="AU111" s="78"/>
      <c r="AV111" s="78"/>
      <c r="AW111" s="78"/>
      <c r="AX111" s="78"/>
    </row>
    <row r="112" spans="2:50">
      <c r="AO112" s="78"/>
      <c r="AP112" s="78"/>
      <c r="AQ112" s="78"/>
      <c r="AR112" s="78"/>
      <c r="AS112" s="78"/>
      <c r="AT112" s="78"/>
      <c r="AU112" s="78"/>
      <c r="AV112" s="78"/>
      <c r="AW112" s="78"/>
      <c r="AX112" s="78"/>
    </row>
    <row r="113" spans="41:50">
      <c r="AO113" s="78"/>
      <c r="AP113" s="78"/>
      <c r="AQ113" s="78"/>
      <c r="AR113" s="78"/>
      <c r="AS113" s="78"/>
      <c r="AT113" s="78"/>
      <c r="AU113" s="78"/>
      <c r="AV113" s="78"/>
      <c r="AW113" s="78"/>
      <c r="AX113" s="78"/>
    </row>
    <row r="114" spans="41:50">
      <c r="AO114" s="78"/>
      <c r="AP114" s="78"/>
      <c r="AQ114" s="78"/>
      <c r="AR114" s="78"/>
      <c r="AS114" s="78"/>
      <c r="AT114" s="78"/>
      <c r="AU114" s="78"/>
      <c r="AV114" s="78"/>
      <c r="AW114" s="78"/>
      <c r="AX114" s="78"/>
    </row>
    <row r="115" spans="41:50">
      <c r="AO115" s="78"/>
      <c r="AP115" s="78"/>
      <c r="AQ115" s="78"/>
      <c r="AR115" s="78"/>
      <c r="AS115" s="78"/>
      <c r="AT115" s="78"/>
      <c r="AU115" s="78"/>
      <c r="AV115" s="78"/>
      <c r="AW115" s="78"/>
      <c r="AX115" s="78"/>
    </row>
    <row r="116" spans="41:50">
      <c r="AO116" s="78"/>
      <c r="AP116" s="78"/>
      <c r="AQ116" s="78"/>
      <c r="AR116" s="78"/>
      <c r="AS116" s="78"/>
      <c r="AT116" s="78"/>
      <c r="AU116" s="78"/>
      <c r="AV116" s="78"/>
      <c r="AW116" s="78"/>
      <c r="AX116" s="78"/>
    </row>
  </sheetData>
  <mergeCells count="56">
    <mergeCell ref="AJ9:AJ10"/>
    <mergeCell ref="AK9:AK10"/>
    <mergeCell ref="AL9:AL10"/>
    <mergeCell ref="AF13:AM13"/>
    <mergeCell ref="AQ13:AX13"/>
    <mergeCell ref="AO3:AX3"/>
    <mergeCell ref="AO4:AX4"/>
    <mergeCell ref="AO5:AX5"/>
    <mergeCell ref="AO8:AP12"/>
    <mergeCell ref="AQ8:AQ10"/>
    <mergeCell ref="AX8:AX10"/>
    <mergeCell ref="AR9:AR10"/>
    <mergeCell ref="AS9:AS10"/>
    <mergeCell ref="AT9:AT10"/>
    <mergeCell ref="AU9:AU10"/>
    <mergeCell ref="AV9:AV10"/>
    <mergeCell ref="AW9:AW10"/>
    <mergeCell ref="R13:AB13"/>
    <mergeCell ref="AD3:AM3"/>
    <mergeCell ref="AD4:AM4"/>
    <mergeCell ref="AD5:AM5"/>
    <mergeCell ref="AD8:AE12"/>
    <mergeCell ref="AF8:AF10"/>
    <mergeCell ref="AM8:AM10"/>
    <mergeCell ref="AG9:AG10"/>
    <mergeCell ref="AH9:AH10"/>
    <mergeCell ref="AI9:AI10"/>
    <mergeCell ref="Z8:Z10"/>
    <mergeCell ref="AA8:AA10"/>
    <mergeCell ref="AB8:AB10"/>
    <mergeCell ref="S9:S10"/>
    <mergeCell ref="T9:V9"/>
    <mergeCell ref="T10:T11"/>
    <mergeCell ref="U10:U11"/>
    <mergeCell ref="V10:V11"/>
    <mergeCell ref="W10:W11"/>
    <mergeCell ref="N9:N11"/>
    <mergeCell ref="E10:E11"/>
    <mergeCell ref="P8:Q12"/>
    <mergeCell ref="R8:R10"/>
    <mergeCell ref="F10:H10"/>
    <mergeCell ref="F11:F12"/>
    <mergeCell ref="G11:G12"/>
    <mergeCell ref="H11:H12"/>
    <mergeCell ref="I11:I12"/>
    <mergeCell ref="B3:N3"/>
    <mergeCell ref="B4:N4"/>
    <mergeCell ref="B5:N5"/>
    <mergeCell ref="P3:AB3"/>
    <mergeCell ref="P4:AB4"/>
    <mergeCell ref="P5:AB5"/>
    <mergeCell ref="B6:N6"/>
    <mergeCell ref="B9:C13"/>
    <mergeCell ref="D9:D11"/>
    <mergeCell ref="L9:L11"/>
    <mergeCell ref="M9:M11"/>
  </mergeCells>
  <pageMargins left="0.7" right="0.7" top="0.78740157499999996" bottom="0.78740157499999996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16</vt:i4>
      </vt:variant>
    </vt:vector>
  </HeadingPairs>
  <TitlesOfParts>
    <vt:vector size="16" baseType="lpstr">
      <vt:lpstr>DSAFO32ADVVERINF32</vt:lpstr>
      <vt:lpstr>Datastream-Q</vt:lpstr>
      <vt:lpstr>Quartalsdaten</vt:lpstr>
      <vt:lpstr>BEAR</vt:lpstr>
      <vt:lpstr>Monatsdaten</vt:lpstr>
      <vt:lpstr>Datastream-M</vt:lpstr>
      <vt:lpstr>Prognosen</vt:lpstr>
      <vt:lpstr>Tabelle1</vt:lpstr>
      <vt:lpstr>Share of IP in GDP</vt:lpstr>
      <vt:lpstr>Inflation</vt:lpstr>
      <vt:lpstr>Jahresdaten</vt:lpstr>
      <vt:lpstr>Annual</vt:lpstr>
      <vt:lpstr>Lager-AB</vt:lpstr>
      <vt:lpstr>UVE</vt:lpstr>
      <vt:lpstr>West-Deutschland-Q</vt:lpstr>
      <vt:lpstr>Destatis 1970-1991</vt:lpstr>
    </vt:vector>
  </TitlesOfParts>
  <Company>an der Universität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Nils Jannsen</dc:creator>
  <cp:lastModifiedBy>Jannsen, Nils</cp:lastModifiedBy>
  <cp:lastPrinted>2016-02-25T17:08:05Z</cp:lastPrinted>
  <dcterms:created xsi:type="dcterms:W3CDTF">2011-12-13T16:28:48Z</dcterms:created>
  <dcterms:modified xsi:type="dcterms:W3CDTF">2021-08-10T13:37:34Z</dcterms:modified>
</cp:coreProperties>
</file>